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4"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_xlnm._FilterDatabase" localSheetId="10" hidden="1">'Volcano Plot'!$K$6:$O$1146</definedName>
    <definedName name="new">[1]newLot!$E$5:$E$132</definedName>
    <definedName name="old">[1]oldLot!$E$5:$E$132</definedName>
  </definedNames>
  <calcPr calcId="144525"/>
</workbook>
</file>

<file path=xl/sharedStrings.xml><?xml version="1.0" encoding="utf-8"?>
<sst xmlns="http://schemas.openxmlformats.org/spreadsheetml/2006/main" count="6458" uniqueCount="4395">
  <si>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</si>
  <si>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</si>
  <si>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QM043</t>
  </si>
  <si>
    <t>Plate</t>
  </si>
  <si>
    <t>Position</t>
  </si>
  <si>
    <t>Catalog #</t>
  </si>
  <si>
    <t>Mature miRNA Accession</t>
  </si>
  <si>
    <t>Mature miRNA ID</t>
  </si>
  <si>
    <t>Plate 1</t>
  </si>
  <si>
    <t>A01</t>
  </si>
  <si>
    <t>MmiRQP0923</t>
  </si>
  <si>
    <t>MIMAT0000235</t>
  </si>
  <si>
    <t>mmu-miR-202-3p</t>
  </si>
  <si>
    <t>A02</t>
  </si>
  <si>
    <t>MmiRQP0421</t>
  </si>
  <si>
    <t>MIMAT0000766</t>
  </si>
  <si>
    <t>mmu-miR-335-5p</t>
  </si>
  <si>
    <t>A03</t>
  </si>
  <si>
    <t>MmiRQP0029</t>
  </si>
  <si>
    <t>MIMAT0000386</t>
  </si>
  <si>
    <t>mmu-miR-106b-5p</t>
  </si>
  <si>
    <t>A04</t>
  </si>
  <si>
    <t>MmiRQP0422</t>
  </si>
  <si>
    <t>MIMAT0004704</t>
  </si>
  <si>
    <t>mmu-miR-335-3p</t>
  </si>
  <si>
    <t>A05</t>
  </si>
  <si>
    <t>MmiRQP0043</t>
  </si>
  <si>
    <t>MIMAT0005858</t>
  </si>
  <si>
    <t>mmu-miR-1197-3p</t>
  </si>
  <si>
    <t>A06</t>
  </si>
  <si>
    <t>MmiRQP0426</t>
  </si>
  <si>
    <t>MIMAT0000582</t>
  </si>
  <si>
    <t>mmu-miR-338-3p</t>
  </si>
  <si>
    <t>A07</t>
  </si>
  <si>
    <t>MmiRQP0044</t>
  </si>
  <si>
    <t>MIMAT0000123</t>
  </si>
  <si>
    <t>mmu-miR-1a-3p</t>
  </si>
  <si>
    <t>A08</t>
  </si>
  <si>
    <t>MmiRQP0427</t>
  </si>
  <si>
    <t>MIMAT0000584</t>
  </si>
  <si>
    <t>mmu-miR-339-5p</t>
  </si>
  <si>
    <t>A09</t>
  </si>
  <si>
    <t>MmiRQP0056</t>
  </si>
  <si>
    <t>MIMAT0000246</t>
  </si>
  <si>
    <t>mmu-miR-122-5p</t>
  </si>
  <si>
    <t>A10</t>
  </si>
  <si>
    <t>MmiRQP0430</t>
  </si>
  <si>
    <t>MIMAT0000667</t>
  </si>
  <si>
    <t>mmu-miR-33-5p</t>
  </si>
  <si>
    <t>A11</t>
  </si>
  <si>
    <t>MmiRQP0074</t>
  </si>
  <si>
    <t>MIMAT0000134</t>
  </si>
  <si>
    <t>mmu-miR-124-3p</t>
  </si>
  <si>
    <t>A12</t>
  </si>
  <si>
    <t>MmiRQP0433</t>
  </si>
  <si>
    <t>MIMAT0000586</t>
  </si>
  <si>
    <t>mmu-miR-340-3p</t>
  </si>
  <si>
    <t>A13</t>
  </si>
  <si>
    <t>MmiRQP0093</t>
  </si>
  <si>
    <t>MIMAT0004528</t>
  </si>
  <si>
    <t>mmu-miR-125a-3p</t>
  </si>
  <si>
    <t>A14</t>
  </si>
  <si>
    <t>MmiRQP0434</t>
  </si>
  <si>
    <t>MIMAT0004651</t>
  </si>
  <si>
    <t>mmu-miR-340-5p</t>
  </si>
  <si>
    <t>A15</t>
  </si>
  <si>
    <t>MmiRQP0096</t>
  </si>
  <si>
    <t>MIMAT0000136</t>
  </si>
  <si>
    <t>mmu-miR-125b-5p</t>
  </si>
  <si>
    <t>A16</t>
  </si>
  <si>
    <t>MmiRQP0436</t>
  </si>
  <si>
    <t>MIMAT0000590</t>
  </si>
  <si>
    <t>mmu-miR-342-3p</t>
  </si>
  <si>
    <t>A17</t>
  </si>
  <si>
    <t>MmiRQP0098</t>
  </si>
  <si>
    <t>MIMAT0000137</t>
  </si>
  <si>
    <t>mmu-miR-126-5p</t>
  </si>
  <si>
    <t>A18</t>
  </si>
  <si>
    <t>MmiRQP0440</t>
  </si>
  <si>
    <t>MIMAT0000542</t>
  </si>
  <si>
    <t>mmu-miR-34a-5p</t>
  </si>
  <si>
    <t>A19</t>
  </si>
  <si>
    <t>MmiRQP0099</t>
  </si>
  <si>
    <t>MIMAT0000138</t>
  </si>
  <si>
    <t>mmu-miR-126-3p</t>
  </si>
  <si>
    <t>A20</t>
  </si>
  <si>
    <t>MmiRQP0446</t>
  </si>
  <si>
    <t>MIMAT0000704</t>
  </si>
  <si>
    <t>mmu-miR-361-5p</t>
  </si>
  <si>
    <t>A21</t>
  </si>
  <si>
    <t>MmiRQP0111</t>
  </si>
  <si>
    <t>MIMAT0000139</t>
  </si>
  <si>
    <t>mmu-miR-127-3p</t>
  </si>
  <si>
    <t>A22</t>
  </si>
  <si>
    <t>MmiRQP0449</t>
  </si>
  <si>
    <t>MIMAT0000708</t>
  </si>
  <si>
    <t>mmu-miR-363-3p</t>
  </si>
  <si>
    <t>A23</t>
  </si>
  <si>
    <t>MmiRQP0125</t>
  </si>
  <si>
    <t>MIMAT0000140</t>
  </si>
  <si>
    <t>mmu-miR-128-3p</t>
  </si>
  <si>
    <t>A24</t>
  </si>
  <si>
    <t>MmiRQP0451</t>
  </si>
  <si>
    <t>MIMAT0000711</t>
  </si>
  <si>
    <t>mmu-miR-365-3p</t>
  </si>
  <si>
    <t>B01</t>
  </si>
  <si>
    <t>MmiRQP0895</t>
  </si>
  <si>
    <t>MIMAT0000211</t>
  </si>
  <si>
    <t>mmu-miR-182-5p</t>
  </si>
  <si>
    <t>B02</t>
  </si>
  <si>
    <t>MmiRQP1074</t>
  </si>
  <si>
    <t>MIMAT0005292</t>
  </si>
  <si>
    <t>mmu-miR-582-3p</t>
  </si>
  <si>
    <t>B03</t>
  </si>
  <si>
    <t>MmiRQP0897</t>
  </si>
  <si>
    <t>MIMAT0007871</t>
  </si>
  <si>
    <t>mmu-miR-1892</t>
  </si>
  <si>
    <t>B04</t>
  </si>
  <si>
    <t>MmiRQP1075</t>
  </si>
  <si>
    <t>MIMAT0005291</t>
  </si>
  <si>
    <t>mmu-miR-582-5p</t>
  </si>
  <si>
    <t>B05</t>
  </si>
  <si>
    <t>MmiRQP0898</t>
  </si>
  <si>
    <t>MIMAT0007879</t>
  </si>
  <si>
    <t>mmu-miR-1893</t>
  </si>
  <si>
    <t>B06</t>
  </si>
  <si>
    <t>MmiRQP1076</t>
  </si>
  <si>
    <t>MIMAT0003730</t>
  </si>
  <si>
    <t>mmu-miR-592-5p</t>
  </si>
  <si>
    <t>B07</t>
  </si>
  <si>
    <t>MmiRQP0899</t>
  </si>
  <si>
    <t>MIMAT0007877</t>
  </si>
  <si>
    <t>mmu-miR-1894-5p</t>
  </si>
  <si>
    <t>B08</t>
  </si>
  <si>
    <t>MmiRQP1077</t>
  </si>
  <si>
    <t>MIMAT0004942</t>
  </si>
  <si>
    <t>mmu-miR-598-3p</t>
  </si>
  <si>
    <t>B09</t>
  </si>
  <si>
    <t>MmiRQP0902</t>
  </si>
  <si>
    <t>MIMAT0007873</t>
  </si>
  <si>
    <t>mmu-miR-1896</t>
  </si>
  <si>
    <t>B10</t>
  </si>
  <si>
    <t>MmiRQP1080</t>
  </si>
  <si>
    <t>MIMAT0003737</t>
  </si>
  <si>
    <t>mmu-miR-666-5p</t>
  </si>
  <si>
    <t>B11</t>
  </si>
  <si>
    <t>MmiRQP0905</t>
  </si>
  <si>
    <t>MIMAT0007875</t>
  </si>
  <si>
    <t>mmu-miR-1898</t>
  </si>
  <si>
    <t>B12</t>
  </si>
  <si>
    <t>MmiRQP1081</t>
  </si>
  <si>
    <t>MIMAT0004823</t>
  </si>
  <si>
    <t>mmu-miR-666-3p</t>
  </si>
  <si>
    <t>B13</t>
  </si>
  <si>
    <t>MmiRQP0909</t>
  </si>
  <si>
    <t>MIMAT0007870</t>
  </si>
  <si>
    <t>mmu-miR-1900</t>
  </si>
  <si>
    <t>B14</t>
  </si>
  <si>
    <t>MmiRQP1082</t>
  </si>
  <si>
    <t>MIMAT0003734</t>
  </si>
  <si>
    <t>mmu-miR-667-3p</t>
  </si>
  <si>
    <t>B15</t>
  </si>
  <si>
    <t>MmiRQP0910</t>
  </si>
  <si>
    <t>MIMAT0007880</t>
  </si>
  <si>
    <t>mmu-miR-1901</t>
  </si>
  <si>
    <t>B16</t>
  </si>
  <si>
    <t>MmiRQP1083</t>
  </si>
  <si>
    <t>MIMAT0003732</t>
  </si>
  <si>
    <t>mmu-miR-668-3p</t>
  </si>
  <si>
    <t>B17</t>
  </si>
  <si>
    <t>MmiRQP0911</t>
  </si>
  <si>
    <t>MIMAT0007863</t>
  </si>
  <si>
    <t>mmu-miR-1902</t>
  </si>
  <si>
    <t>B18</t>
  </si>
  <si>
    <t>MmiRQP1088</t>
  </si>
  <si>
    <t>MIMAT0005853</t>
  </si>
  <si>
    <t>mmu-miR-669e-5p</t>
  </si>
  <si>
    <t>B19</t>
  </si>
  <si>
    <t>MmiRQP0918</t>
  </si>
  <si>
    <t>MIMAT0004859</t>
  </si>
  <si>
    <t>mmu-miR-193b-3p</t>
  </si>
  <si>
    <t>B20</t>
  </si>
  <si>
    <t>MmiRQP1089</t>
  </si>
  <si>
    <t>MIMAT0005839</t>
  </si>
  <si>
    <t>mmu-miR-669f-3p</t>
  </si>
  <si>
    <t>B21</t>
  </si>
  <si>
    <t>MmiRQP0922</t>
  </si>
  <si>
    <t>MIMAT0000234</t>
  </si>
  <si>
    <t>mmu-miR-201-5p</t>
  </si>
  <si>
    <t>B22</t>
  </si>
  <si>
    <t>MmiRQP1091</t>
  </si>
  <si>
    <t>MIMAT0005841</t>
  </si>
  <si>
    <t>mmu-miR-669h-5p</t>
  </si>
  <si>
    <t>B23</t>
  </si>
  <si>
    <t>MmiRQP0924</t>
  </si>
  <si>
    <t>MIMAT0004546</t>
  </si>
  <si>
    <t>mmu-miR-202-5p</t>
  </si>
  <si>
    <t>B24</t>
  </si>
  <si>
    <t>MmiRQP1096</t>
  </si>
  <si>
    <t>MIMAT0003736</t>
  </si>
  <si>
    <t>mmu-miR-670-5p</t>
  </si>
  <si>
    <t>C01</t>
  </si>
  <si>
    <t>MmiRQP0137</t>
  </si>
  <si>
    <t>MIMAT0000209</t>
  </si>
  <si>
    <t>mmu-miR-129-5p</t>
  </si>
  <si>
    <t>C02</t>
  </si>
  <si>
    <t>MmiRQP0454</t>
  </si>
  <si>
    <t>MIMAT0003186</t>
  </si>
  <si>
    <t>mmu-miR-369-3p</t>
  </si>
  <si>
    <t>C03</t>
  </si>
  <si>
    <t>MmiRQP0139</t>
  </si>
  <si>
    <t>MIMAT0000544</t>
  </si>
  <si>
    <t>mmu-miR-129-2-3p</t>
  </si>
  <si>
    <t>C04</t>
  </si>
  <si>
    <t>MmiRQP0455</t>
  </si>
  <si>
    <t>MIMAT0003185</t>
  </si>
  <si>
    <t>mmu-miR-369-5p</t>
  </si>
  <si>
    <t>C05</t>
  </si>
  <si>
    <t>MmiRQP0161</t>
  </si>
  <si>
    <t>MIMAT0000144</t>
  </si>
  <si>
    <t>mmu-miR-132-3p</t>
  </si>
  <si>
    <t>C06</t>
  </si>
  <si>
    <t>MmiRQP0456</t>
  </si>
  <si>
    <t>MIMAT0001095</t>
  </si>
  <si>
    <t>mmu-miR-370-3p</t>
  </si>
  <si>
    <t>C07</t>
  </si>
  <si>
    <t>MmiRQP0168</t>
  </si>
  <si>
    <t>MIMAT0000146</t>
  </si>
  <si>
    <t>mmu-miR-134-5p</t>
  </si>
  <si>
    <t>C08</t>
  </si>
  <si>
    <t>MmiRQP0464</t>
  </si>
  <si>
    <t>MIMAT0003727</t>
  </si>
  <si>
    <t>mmu-miR-374-5p</t>
  </si>
  <si>
    <t>C09</t>
  </si>
  <si>
    <t>MmiRQP0175</t>
  </si>
  <si>
    <t>MIMAT0000149</t>
  </si>
  <si>
    <t>mmu-miR-137-3p</t>
  </si>
  <si>
    <t>C10</t>
  </si>
  <si>
    <t>MmiRQP0466</t>
  </si>
  <si>
    <t>MIMAT0000739</t>
  </si>
  <si>
    <t>mmu-miR-375-3p</t>
  </si>
  <si>
    <t>C11</t>
  </si>
  <si>
    <t>MmiRQP0180</t>
  </si>
  <si>
    <t>MIMAT0000656</t>
  </si>
  <si>
    <t>mmu-miR-139-5p</t>
  </si>
  <si>
    <t>C12</t>
  </si>
  <si>
    <t>MmiRQP0472</t>
  </si>
  <si>
    <t>MIMAT0000741</t>
  </si>
  <si>
    <t>mmu-miR-377-3p</t>
  </si>
  <si>
    <t>C13</t>
  </si>
  <si>
    <t>MmiRQP0181</t>
  </si>
  <si>
    <t>MIMAT0000151</t>
  </si>
  <si>
    <t>mmu-miR-140-5p</t>
  </si>
  <si>
    <t>C14</t>
  </si>
  <si>
    <t>MmiRQP0473</t>
  </si>
  <si>
    <t>MIMAT0003151</t>
  </si>
  <si>
    <t>mmu-miR-378-3p</t>
  </si>
  <si>
    <t>C15</t>
  </si>
  <si>
    <t>MmiRQP0185</t>
  </si>
  <si>
    <t>MIMAT0000154</t>
  </si>
  <si>
    <t>mmu-miR-142-5p</t>
  </si>
  <si>
    <t>C16</t>
  </si>
  <si>
    <t>MmiRQP0476</t>
  </si>
  <si>
    <t>MIMAT0000743</t>
  </si>
  <si>
    <t>mmu-miR-379-5p</t>
  </si>
  <si>
    <t>C17</t>
  </si>
  <si>
    <t>MmiRQP0186</t>
  </si>
  <si>
    <t>MIMAT0000155</t>
  </si>
  <si>
    <t>mmu-miR-142-3p</t>
  </si>
  <si>
    <t>C18</t>
  </si>
  <si>
    <t>MmiRQP0479</t>
  </si>
  <si>
    <t>MIMAT0000746</t>
  </si>
  <si>
    <t>mmu-miR-381-3p</t>
  </si>
  <si>
    <t>C19</t>
  </si>
  <si>
    <t>MmiRQP0188</t>
  </si>
  <si>
    <t>MIMAT0000247</t>
  </si>
  <si>
    <t>mmu-miR-143-3p</t>
  </si>
  <si>
    <t>C20</t>
  </si>
  <si>
    <t>MmiRQP0480</t>
  </si>
  <si>
    <t>MIMAT0000747</t>
  </si>
  <si>
    <t>mmu-miR-382-5p</t>
  </si>
  <si>
    <t>C21</t>
  </si>
  <si>
    <t>MmiRQP0190</t>
  </si>
  <si>
    <t>MIMAT0000156</t>
  </si>
  <si>
    <t>mmu-miR-144-3p</t>
  </si>
  <si>
    <t>C22</t>
  </si>
  <si>
    <t>MmiRQP0483</t>
  </si>
  <si>
    <t>MIMAT0004746</t>
  </si>
  <si>
    <t>mmu-miR-409-5p</t>
  </si>
  <si>
    <t>C23</t>
  </si>
  <si>
    <t>MmiRQP0192</t>
  </si>
  <si>
    <t>MIMAT0000157</t>
  </si>
  <si>
    <t>mmu-miR-145-5p</t>
  </si>
  <si>
    <t>C24</t>
  </si>
  <si>
    <t>MmiRQP0484</t>
  </si>
  <si>
    <t>MIMAT0001090</t>
  </si>
  <si>
    <t>mmu-miR-409-3p</t>
  </si>
  <si>
    <t>D01</t>
  </si>
  <si>
    <t>MmiRQP0931</t>
  </si>
  <si>
    <t>MIMAT0000659</t>
  </si>
  <si>
    <t>mmu-miR-212-3p</t>
  </si>
  <si>
    <t>D02</t>
  </si>
  <si>
    <t>MmiRQP1097</t>
  </si>
  <si>
    <t>MIMAT0003735</t>
  </si>
  <si>
    <t>mmu-miR-672-5p</t>
  </si>
  <si>
    <t>D03</t>
  </si>
  <si>
    <t>MmiRQP0932</t>
  </si>
  <si>
    <t>MIMAT0000904</t>
  </si>
  <si>
    <t>mmu-miR-215-5p</t>
  </si>
  <si>
    <t>D04</t>
  </si>
  <si>
    <t>MmiRQP1098</t>
  </si>
  <si>
    <t>MIMAT0003739</t>
  </si>
  <si>
    <t>mmu-miR-673-5p</t>
  </si>
  <si>
    <t>D05</t>
  </si>
  <si>
    <t>MmiRQP0933</t>
  </si>
  <si>
    <t>MIMAT0000679</t>
  </si>
  <si>
    <t>mmu-miR-217-5p</t>
  </si>
  <si>
    <t>D06</t>
  </si>
  <si>
    <t>MmiRQP1099</t>
  </si>
  <si>
    <t>MIMAT0004824</t>
  </si>
  <si>
    <t>mmu-miR-673-3p</t>
  </si>
  <si>
    <t>D07</t>
  </si>
  <si>
    <t>MmiRQP0935</t>
  </si>
  <si>
    <t>MIMAT0004863</t>
  </si>
  <si>
    <t>mmu-miR-220</t>
  </si>
  <si>
    <t>D08</t>
  </si>
  <si>
    <t>MmiRQP1104</t>
  </si>
  <si>
    <t>MIMAT0003782</t>
  </si>
  <si>
    <t>mmu-miR-676-3p</t>
  </si>
  <si>
    <t>D09</t>
  </si>
  <si>
    <t>MmiRQP0936</t>
  </si>
  <si>
    <t>MIMAT0000671</t>
  </si>
  <si>
    <t>mmu-miR-224-5p</t>
  </si>
  <si>
    <t>D10</t>
  </si>
  <si>
    <t>MmiRQP1105</t>
  </si>
  <si>
    <t>MIMAT0003451</t>
  </si>
  <si>
    <t>mmu-miR-677-5p</t>
  </si>
  <si>
    <t>D11</t>
  </si>
  <si>
    <t>MmiRQP0939</t>
  </si>
  <si>
    <t>MIMAT0004572</t>
  </si>
  <si>
    <t>mmu-miR-290-3p</t>
  </si>
  <si>
    <t>D12</t>
  </si>
  <si>
    <t>MmiRQP1111</t>
  </si>
  <si>
    <t>MIMAT0003461</t>
  </si>
  <si>
    <t>mmu-miR-683</t>
  </si>
  <si>
    <t>D13</t>
  </si>
  <si>
    <t>MmiRQP0940</t>
  </si>
  <si>
    <t>MIMAT0000366</t>
  </si>
  <si>
    <t>mmu-miR-290-5p</t>
  </si>
  <si>
    <t>D14</t>
  </si>
  <si>
    <t>MmiRQP1112</t>
  </si>
  <si>
    <t>MIMAT0003462</t>
  </si>
  <si>
    <t>mmu-miR-684</t>
  </si>
  <si>
    <t>D15</t>
  </si>
  <si>
    <t>MmiRQP0942</t>
  </si>
  <si>
    <t>MIMAT0003190</t>
  </si>
  <si>
    <t>mmu-miR-291b-3p</t>
  </si>
  <si>
    <t>D16</t>
  </si>
  <si>
    <t>MmiRQP1113</t>
  </si>
  <si>
    <t>MIMAT0003463</t>
  </si>
  <si>
    <t>mmu-miR-685</t>
  </si>
  <si>
    <t>D17</t>
  </si>
  <si>
    <t>MmiRQP0944</t>
  </si>
  <si>
    <t>MIMAT0000370</t>
  </si>
  <si>
    <t>mmu-miR-292-3p</t>
  </si>
  <si>
    <t>D18</t>
  </si>
  <si>
    <t>MmiRQP1114</t>
  </si>
  <si>
    <t>MIMAT0003464</t>
  </si>
  <si>
    <t>mmu-miR-686</t>
  </si>
  <si>
    <t>D19</t>
  </si>
  <si>
    <t>MmiRQP0946</t>
  </si>
  <si>
    <t>MIMAT0000371</t>
  </si>
  <si>
    <t>mmu-miR-293-3p</t>
  </si>
  <si>
    <t>D20</t>
  </si>
  <si>
    <t>MmiRQP1115</t>
  </si>
  <si>
    <t>MIMAT0003466</t>
  </si>
  <si>
    <t>mmu-miR-687</t>
  </si>
  <si>
    <t>D21</t>
  </si>
  <si>
    <t>MmiRQP0947</t>
  </si>
  <si>
    <t>MIMAT0000372</t>
  </si>
  <si>
    <t>mmu-miR-294-3p</t>
  </si>
  <si>
    <t>D22</t>
  </si>
  <si>
    <t>MmiRQP1116</t>
  </si>
  <si>
    <t>MIMAT0003467</t>
  </si>
  <si>
    <t>mmu-miR-688</t>
  </si>
  <si>
    <t>D23</t>
  </si>
  <si>
    <t>MmiRQP0949</t>
  </si>
  <si>
    <t>MIMAT0000373</t>
  </si>
  <si>
    <t>mmu-miR-295-3p</t>
  </si>
  <si>
    <t>D24</t>
  </si>
  <si>
    <t>MmiRQP1117</t>
  </si>
  <si>
    <t>MIMAT0003468</t>
  </si>
  <si>
    <t>mmu-miR-689</t>
  </si>
  <si>
    <t>E01</t>
  </si>
  <si>
    <t>MmiRQP0202</t>
  </si>
  <si>
    <t>MIMAT0004857</t>
  </si>
  <si>
    <t>mmu-miR-147-3p</t>
  </si>
  <si>
    <t>E02</t>
  </si>
  <si>
    <t>MmiRQP0485</t>
  </si>
  <si>
    <t>MIMAT0001091</t>
  </si>
  <si>
    <t>mmu-miR-410-3p</t>
  </si>
  <si>
    <t>E03</t>
  </si>
  <si>
    <t>MmiRQP0208</t>
  </si>
  <si>
    <t>MIMAT0000159</t>
  </si>
  <si>
    <t>mmu-miR-149-5p</t>
  </si>
  <si>
    <t>E04</t>
  </si>
  <si>
    <t>MmiRQP0486</t>
  </si>
  <si>
    <t>MIMAT0004747</t>
  </si>
  <si>
    <t>mmu-miR-411-5p</t>
  </si>
  <si>
    <t>E05</t>
  </si>
  <si>
    <t>MmiRQP0210</t>
  </si>
  <si>
    <t>MIMAT0000160</t>
  </si>
  <si>
    <t>mmu-miR-150-5p</t>
  </si>
  <si>
    <t>E06</t>
  </si>
  <si>
    <t>MmiRQP0489</t>
  </si>
  <si>
    <t>MIMAT0004869</t>
  </si>
  <si>
    <t>mmu-miR-421-3p</t>
  </si>
  <si>
    <t>E07</t>
  </si>
  <si>
    <t>MmiRQP0212</t>
  </si>
  <si>
    <t>MIMAT0004536</t>
  </si>
  <si>
    <t>mmu-miR-151-5p</t>
  </si>
  <si>
    <t>E08</t>
  </si>
  <si>
    <t>MmiRQP0491</t>
  </si>
  <si>
    <t>MIMAT0003454</t>
  </si>
  <si>
    <t>mmu-miR-423-3p</t>
  </si>
  <si>
    <t>E09</t>
  </si>
  <si>
    <t>MmiRQP0214</t>
  </si>
  <si>
    <t>MIMAT0000163</t>
  </si>
  <si>
    <t>mmu-miR-153-3p</t>
  </si>
  <si>
    <t>E10</t>
  </si>
  <si>
    <t>MmiRQP0492</t>
  </si>
  <si>
    <t>MIMAT0004825</t>
  </si>
  <si>
    <t>mmu-miR-423-5p</t>
  </si>
  <si>
    <t>E11</t>
  </si>
  <si>
    <t>MmiRQP0219</t>
  </si>
  <si>
    <t>MIMAT0000164</t>
  </si>
  <si>
    <t>mmu-miR-154-5p</t>
  </si>
  <si>
    <t>E12</t>
  </si>
  <si>
    <t>MmiRQP0495</t>
  </si>
  <si>
    <t>MIMAT0004750</t>
  </si>
  <si>
    <t>mmu-miR-425-5p</t>
  </si>
  <si>
    <t>E13</t>
  </si>
  <si>
    <t>MmiRQP0223</t>
  </si>
  <si>
    <t>MIMAT0000526</t>
  </si>
  <si>
    <t>mmu-miR-15a-5p</t>
  </si>
  <si>
    <t>E14</t>
  </si>
  <si>
    <t>MmiRQP0499</t>
  </si>
  <si>
    <t>MIMAT0001418</t>
  </si>
  <si>
    <t>mmu-miR-431-5p</t>
  </si>
  <si>
    <t>E15</t>
  </si>
  <si>
    <t>MmiRQP0225</t>
  </si>
  <si>
    <t>MIMAT0000124</t>
  </si>
  <si>
    <t>mmu-miR-15b-5p</t>
  </si>
  <si>
    <t>E16</t>
  </si>
  <si>
    <t>MmiRQP0502</t>
  </si>
  <si>
    <t>MIMAT0001420</t>
  </si>
  <si>
    <t>mmu-miR-433-3p</t>
  </si>
  <si>
    <t>E17</t>
  </si>
  <si>
    <t>MmiRQP0227</t>
  </si>
  <si>
    <t>MIMAT0000527</t>
  </si>
  <si>
    <t>mmu-miR-16-5p</t>
  </si>
  <si>
    <t>E18</t>
  </si>
  <si>
    <t>MmiRQP0503</t>
  </si>
  <si>
    <t>MIMAT0001533</t>
  </si>
  <si>
    <t>mmu-miR-448-3p</t>
  </si>
  <si>
    <t>E19</t>
  </si>
  <si>
    <t>MmiRQP0244</t>
  </si>
  <si>
    <t>MIMAT0000212</t>
  </si>
  <si>
    <t>mmu-miR-183-5p</t>
  </si>
  <si>
    <t>E20</t>
  </si>
  <si>
    <t>MmiRQP0504</t>
  </si>
  <si>
    <t>MIMAT0001542</t>
  </si>
  <si>
    <t>mmu-miR-449a-5p</t>
  </si>
  <si>
    <t>E21</t>
  </si>
  <si>
    <t>MmiRQP0245</t>
  </si>
  <si>
    <t>MIMAT0000213</t>
  </si>
  <si>
    <t>mmu-miR-184-3p</t>
  </si>
  <si>
    <t>E22</t>
  </si>
  <si>
    <t>MmiRQP0506</t>
  </si>
  <si>
    <t>MIMAT0001546</t>
  </si>
  <si>
    <t>mmu-miR-450a-5p</t>
  </si>
  <si>
    <t>E23</t>
  </si>
  <si>
    <t>MmiRQP0247</t>
  </si>
  <si>
    <t>MIMAT0000214</t>
  </si>
  <si>
    <t>mmu-miR-185-5p</t>
  </si>
  <si>
    <t>E24</t>
  </si>
  <si>
    <t>MmiRQP0509</t>
  </si>
  <si>
    <t>MIMAT0001632</t>
  </si>
  <si>
    <t>mmu-miR-451</t>
  </si>
  <si>
    <t>F01</t>
  </si>
  <si>
    <t>MmiRQP0954</t>
  </si>
  <si>
    <t>MIMAT0004827</t>
  </si>
  <si>
    <t>mmu-miR-297b-3p</t>
  </si>
  <si>
    <t>F02</t>
  </si>
  <si>
    <t>MmiRQP1119</t>
  </si>
  <si>
    <t>MIMAT0003470</t>
  </si>
  <si>
    <t>mmu-miR-691</t>
  </si>
  <si>
    <t>F03</t>
  </si>
  <si>
    <t>MmiRQP0955</t>
  </si>
  <si>
    <t>MIMAT0000376</t>
  </si>
  <si>
    <t>mmu-miR-298-5p</t>
  </si>
  <si>
    <t>F04</t>
  </si>
  <si>
    <t>MmiRQP1122</t>
  </si>
  <si>
    <t>MIMAT0004189</t>
  </si>
  <si>
    <t>mmu-miR-693-3p</t>
  </si>
  <si>
    <t>F05</t>
  </si>
  <si>
    <t>MmiRQP0956</t>
  </si>
  <si>
    <t>MIMAT0004577</t>
  </si>
  <si>
    <t>mmu-miR-299-3p</t>
  </si>
  <si>
    <t>F06</t>
  </si>
  <si>
    <t>MmiRQP1123</t>
  </si>
  <si>
    <t>MIMAT0003474</t>
  </si>
  <si>
    <t>mmu-miR-694</t>
  </si>
  <si>
    <t>F07</t>
  </si>
  <si>
    <t>MmiRQP0958</t>
  </si>
  <si>
    <t>MIMAT0000378</t>
  </si>
  <si>
    <t>mmu-miR-300-3p</t>
  </si>
  <si>
    <t>F08</t>
  </si>
  <si>
    <t>MmiRQP1124</t>
  </si>
  <si>
    <t>MIMAT0003481</t>
  </si>
  <si>
    <t>mmu-miR-695</t>
  </si>
  <si>
    <t>F09</t>
  </si>
  <si>
    <t>MmiRQP0967</t>
  </si>
  <si>
    <t>MIMAT0000556</t>
  </si>
  <si>
    <t>mmu-miR-324-3p</t>
  </si>
  <si>
    <t>F10</t>
  </si>
  <si>
    <t>MmiRQP1125</t>
  </si>
  <si>
    <t>MIMAT0003483</t>
  </si>
  <si>
    <t>mmu-miR-696</t>
  </si>
  <si>
    <t>F11</t>
  </si>
  <si>
    <t>MmiRQP0968</t>
  </si>
  <si>
    <t>MIMAT0004640</t>
  </si>
  <si>
    <t>mmu-miR-325-3p</t>
  </si>
  <si>
    <t>F12</t>
  </si>
  <si>
    <t>MmiRQP1126</t>
  </si>
  <si>
    <t>MIMAT0003487</t>
  </si>
  <si>
    <t>mmu-miR-697</t>
  </si>
  <si>
    <t>F13</t>
  </si>
  <si>
    <t>MmiRQP0969</t>
  </si>
  <si>
    <t>MIMAT0004867</t>
  </si>
  <si>
    <t>mmu-miR-327</t>
  </si>
  <si>
    <t>F14</t>
  </si>
  <si>
    <t>MmiRQP1127</t>
  </si>
  <si>
    <t>MIMAT0003488</t>
  </si>
  <si>
    <t>mmu-miR-698</t>
  </si>
  <si>
    <t>F15</t>
  </si>
  <si>
    <t>MmiRQP0971</t>
  </si>
  <si>
    <t>MIMAT0004644</t>
  </si>
  <si>
    <t>mmu-miR-337-5p</t>
  </si>
  <si>
    <t>F16</t>
  </si>
  <si>
    <t>MmiRQP1129</t>
  </si>
  <si>
    <t>MIMAT0003490</t>
  </si>
  <si>
    <t>mmu-miR-700-3p</t>
  </si>
  <si>
    <t>F17</t>
  </si>
  <si>
    <t>MmiRQP0972</t>
  </si>
  <si>
    <t>MIMAT0000578</t>
  </si>
  <si>
    <t>mmu-miR-337-3p</t>
  </si>
  <si>
    <t>F18</t>
  </si>
  <si>
    <t>MmiRQP1130</t>
  </si>
  <si>
    <t>MIMAT0003491</t>
  </si>
  <si>
    <t>mmu-miR-701-5p</t>
  </si>
  <si>
    <t>F19</t>
  </si>
  <si>
    <t>MmiRQP0973</t>
  </si>
  <si>
    <t>MIMAT0004649</t>
  </si>
  <si>
    <t>mmu-miR-339-3p</t>
  </si>
  <si>
    <t>F20</t>
  </si>
  <si>
    <t>MmiRQP1132</t>
  </si>
  <si>
    <t>MIMAT0003493</t>
  </si>
  <si>
    <t>mmu-miR-703</t>
  </si>
  <si>
    <t>F21</t>
  </si>
  <si>
    <t>MmiRQP0974</t>
  </si>
  <si>
    <t>MIMAT0004868</t>
  </si>
  <si>
    <t>mmu-miR-343</t>
  </si>
  <si>
    <t>F22</t>
  </si>
  <si>
    <t>MmiRQP1134</t>
  </si>
  <si>
    <t>MIMAT0003495</t>
  </si>
  <si>
    <t>mmu-miR-705</t>
  </si>
  <si>
    <t>F23</t>
  </si>
  <si>
    <t>MmiRQP0975</t>
  </si>
  <si>
    <t>MIMAT0000593</t>
  </si>
  <si>
    <t>mmu-miR-344-3p</t>
  </si>
  <si>
    <t>F24</t>
  </si>
  <si>
    <t>MmiRQP1135</t>
  </si>
  <si>
    <t>MIMAT0003496</t>
  </si>
  <si>
    <t>mmu-miR-706</t>
  </si>
  <si>
    <t>G01</t>
  </si>
  <si>
    <t>MmiRQP0248</t>
  </si>
  <si>
    <t>MIMAT0000215</t>
  </si>
  <si>
    <t>mmu-miR-186-5p</t>
  </si>
  <si>
    <t>G02</t>
  </si>
  <si>
    <t>MmiRQP0519</t>
  </si>
  <si>
    <t>MIMAT0003127</t>
  </si>
  <si>
    <t>mmu-miR-484</t>
  </si>
  <si>
    <t>G03</t>
  </si>
  <si>
    <t>MmiRQP0252</t>
  </si>
  <si>
    <t>MIMAT0000217</t>
  </si>
  <si>
    <t>mmu-miR-188-5p</t>
  </si>
  <si>
    <t>G04</t>
  </si>
  <si>
    <t>MmiRQP0520</t>
  </si>
  <si>
    <t>MIMAT0003128</t>
  </si>
  <si>
    <t>mmu-miR-485-5p</t>
  </si>
  <si>
    <t>G05</t>
  </si>
  <si>
    <t>MmiRQP0253</t>
  </si>
  <si>
    <t>MIMAT0004541</t>
  </si>
  <si>
    <t>mmu-miR-188-3p</t>
  </si>
  <si>
    <t>G06</t>
  </si>
  <si>
    <t>MmiRQP0525</t>
  </si>
  <si>
    <t>MIMAT0003184</t>
  </si>
  <si>
    <t>mmu-miR-487b-3p</t>
  </si>
  <si>
    <t>G07</t>
  </si>
  <si>
    <t>MmiRQP0258</t>
  </si>
  <si>
    <t>MIMAT0000220</t>
  </si>
  <si>
    <t>mmu-miR-190-5p</t>
  </si>
  <si>
    <t>G08</t>
  </si>
  <si>
    <t>MmiRQP0529</t>
  </si>
  <si>
    <t>MIMAT0003780</t>
  </si>
  <si>
    <t>mmu-miR-490-3p</t>
  </si>
  <si>
    <t>G09</t>
  </si>
  <si>
    <t>MmiRQP0262</t>
  </si>
  <si>
    <t>MIMAT0004852</t>
  </si>
  <si>
    <t>mmu-miR-190b-5p</t>
  </si>
  <si>
    <t>G10</t>
  </si>
  <si>
    <t>MmiRQP0531</t>
  </si>
  <si>
    <t>MIMAT0003486</t>
  </si>
  <si>
    <t>mmu-miR-491-5p</t>
  </si>
  <si>
    <t>G11</t>
  </si>
  <si>
    <t>MmiRQP0263</t>
  </si>
  <si>
    <t>MIMAT0000221</t>
  </si>
  <si>
    <t>mmu-miR-191-5p</t>
  </si>
  <si>
    <t>G12</t>
  </si>
  <si>
    <t>MmiRQP0536</t>
  </si>
  <si>
    <t>MIMAT0003182</t>
  </si>
  <si>
    <t>mmu-miR-494-3p</t>
  </si>
  <si>
    <t>G13</t>
  </si>
  <si>
    <t>MmiRQP0274</t>
  </si>
  <si>
    <t>MIMAT0000517</t>
  </si>
  <si>
    <t>mmu-miR-192-5p</t>
  </si>
  <si>
    <t>G14</t>
  </si>
  <si>
    <t>MmiRQP0537</t>
  </si>
  <si>
    <t>MIMAT0003456</t>
  </si>
  <si>
    <t>mmu-miR-495-3p</t>
  </si>
  <si>
    <t>G15</t>
  </si>
  <si>
    <t>MmiRQP0276</t>
  </si>
  <si>
    <t>MIMAT0000223</t>
  </si>
  <si>
    <t>mmu-miR-193-3p</t>
  </si>
  <si>
    <t>G16</t>
  </si>
  <si>
    <t>MmiRQP0538</t>
  </si>
  <si>
    <t>MIMAT0003738</t>
  </si>
  <si>
    <t>mmu-miR-496-3p</t>
  </si>
  <si>
    <t>G17</t>
  </si>
  <si>
    <t>MmiRQP0280</t>
  </si>
  <si>
    <t>MIMAT0000224</t>
  </si>
  <si>
    <t>mmu-miR-194-5p</t>
  </si>
  <si>
    <t>G18</t>
  </si>
  <si>
    <t>MmiRQP0543</t>
  </si>
  <si>
    <t>MIMAT0003482</t>
  </si>
  <si>
    <t>mmu-miR-499-5p</t>
  </si>
  <si>
    <t>G19</t>
  </si>
  <si>
    <t>MmiRQP0283</t>
  </si>
  <si>
    <t>MIMAT0000225</t>
  </si>
  <si>
    <t>mmu-miR-195-5p</t>
  </si>
  <si>
    <t>G20</t>
  </si>
  <si>
    <t>MmiRQP0551</t>
  </si>
  <si>
    <t>MIMAT0004889</t>
  </si>
  <si>
    <t>mmu-miR-504-5p</t>
  </si>
  <si>
    <t>G21</t>
  </si>
  <si>
    <t>MmiRQP0290</t>
  </si>
  <si>
    <t>MIMAT0000229</t>
  </si>
  <si>
    <t>mmu-miR-199a-5p</t>
  </si>
  <si>
    <t>G22</t>
  </si>
  <si>
    <t>MmiRQP0615</t>
  </si>
  <si>
    <t>MIMAT0002889</t>
  </si>
  <si>
    <t>mmu-miR-532-5p</t>
  </si>
  <si>
    <t>G23</t>
  </si>
  <si>
    <t>MmiRQP0300</t>
  </si>
  <si>
    <t>MIMAT0000233</t>
  </si>
  <si>
    <t>mmu-miR-200b-3p</t>
  </si>
  <si>
    <t>G24</t>
  </si>
  <si>
    <t>MmiRQP0616</t>
  </si>
  <si>
    <t>MIMAT0004781</t>
  </si>
  <si>
    <t>mmu-miR-532-3p</t>
  </si>
  <si>
    <t>H01</t>
  </si>
  <si>
    <t>MmiRQP0977</t>
  </si>
  <si>
    <t>MIMAT0000595</t>
  </si>
  <si>
    <t>mmu-miR-345-5p</t>
  </si>
  <si>
    <t>H02</t>
  </si>
  <si>
    <t>MmiRQP1136</t>
  </si>
  <si>
    <t>MIMAT0003497</t>
  </si>
  <si>
    <t>mmu-miR-707</t>
  </si>
  <si>
    <t>H03</t>
  </si>
  <si>
    <t>MmiRQP0978</t>
  </si>
  <si>
    <t>MIMAT0000597</t>
  </si>
  <si>
    <t>mmu-miR-346-5p</t>
  </si>
  <si>
    <t>H04</t>
  </si>
  <si>
    <t>MmiRQP1140</t>
  </si>
  <si>
    <t>MIMAT0003502</t>
  </si>
  <si>
    <t>mmu-miR-712-5p</t>
  </si>
  <si>
    <t>H05</t>
  </si>
  <si>
    <t>MmiRQP0979</t>
  </si>
  <si>
    <t>MIMAT0004581</t>
  </si>
  <si>
    <t>mmu-miR-34b-3p</t>
  </si>
  <si>
    <t>H06</t>
  </si>
  <si>
    <t>MmiRQP1143</t>
  </si>
  <si>
    <t>MIMAT0003505</t>
  </si>
  <si>
    <t>mmu-miR-714</t>
  </si>
  <si>
    <t>H07</t>
  </si>
  <si>
    <t>MmiRQP0982</t>
  </si>
  <si>
    <t>MIMAT0000605</t>
  </si>
  <si>
    <t>mmu-miR-350-3p</t>
  </si>
  <si>
    <t>H08</t>
  </si>
  <si>
    <t>MmiRQP1144</t>
  </si>
  <si>
    <t>MIMAT0003506</t>
  </si>
  <si>
    <t>mmu-miR-715</t>
  </si>
  <si>
    <t>H09</t>
  </si>
  <si>
    <t>MmiRQP0984</t>
  </si>
  <si>
    <t>MIMAT0004684</t>
  </si>
  <si>
    <t>mmu-miR-362-3p</t>
  </si>
  <si>
    <t>H10</t>
  </si>
  <si>
    <t>MmiRQP1145</t>
  </si>
  <si>
    <t>MIMAT0003510</t>
  </si>
  <si>
    <t>mmu-miR-717</t>
  </si>
  <si>
    <t>H11</t>
  </si>
  <si>
    <t>MmiRQP0985</t>
  </si>
  <si>
    <t>MIMAT0000706</t>
  </si>
  <si>
    <t>mmu-miR-362-5p</t>
  </si>
  <si>
    <t>H12</t>
  </si>
  <si>
    <t>MmiRQP1146</t>
  </si>
  <si>
    <t>MIMAT0003514</t>
  </si>
  <si>
    <t>mmu-miR-718</t>
  </si>
  <si>
    <t>H13</t>
  </si>
  <si>
    <t>MmiRQP0987</t>
  </si>
  <si>
    <t>MIMAT0000740</t>
  </si>
  <si>
    <t>mmu-miR-376a-3p</t>
  </si>
  <si>
    <t>H14</t>
  </si>
  <si>
    <t>MmiRQP1147</t>
  </si>
  <si>
    <t>MIMAT0003465</t>
  </si>
  <si>
    <t>mmu-miR-719</t>
  </si>
  <si>
    <t>H15</t>
  </si>
  <si>
    <t>MmiRQP0989</t>
  </si>
  <si>
    <t>MIMAT0001092</t>
  </si>
  <si>
    <t>mmu-miR-376b-3p</t>
  </si>
  <si>
    <t>H16</t>
  </si>
  <si>
    <t>MmiRQP1148</t>
  </si>
  <si>
    <t>MIMAT0003484</t>
  </si>
  <si>
    <t>mmu-miR-720</t>
  </si>
  <si>
    <t>H17</t>
  </si>
  <si>
    <t>MmiRQP0990</t>
  </si>
  <si>
    <t>MIMAT0003183</t>
  </si>
  <si>
    <t>mmu-miR-376c-3p</t>
  </si>
  <si>
    <t>H18</t>
  </si>
  <si>
    <t>MmiRQP1149</t>
  </si>
  <si>
    <t>MIMAT0003515</t>
  </si>
  <si>
    <t>mmu-miR-721</t>
  </si>
  <si>
    <t>H19</t>
  </si>
  <si>
    <t>MmiRQP0992</t>
  </si>
  <si>
    <t>MIMAT0000744</t>
  </si>
  <si>
    <t>mmu-miR-380-5p</t>
  </si>
  <si>
    <t>H20</t>
  </si>
  <si>
    <t>MmiRQP1150</t>
  </si>
  <si>
    <t>MIMAT0004236</t>
  </si>
  <si>
    <t>mmu-miR-741-3p</t>
  </si>
  <si>
    <t>H21</t>
  </si>
  <si>
    <t>MmiRQP0993</t>
  </si>
  <si>
    <t>MIMAT0000745</t>
  </si>
  <si>
    <t>mmu-miR-380-3p</t>
  </si>
  <si>
    <t>H22</t>
  </si>
  <si>
    <t>MmiRQP1151</t>
  </si>
  <si>
    <t>MIMAT0004237</t>
  </si>
  <si>
    <t>mmu-miR-742-3p</t>
  </si>
  <si>
    <t>H23</t>
  </si>
  <si>
    <t>MmiRQP0995</t>
  </si>
  <si>
    <t>MIMAT0000748</t>
  </si>
  <si>
    <t>mmu-miR-383-5p</t>
  </si>
  <si>
    <t>H24</t>
  </si>
  <si>
    <t>MmiRQP1153</t>
  </si>
  <si>
    <t>MIMAT0004238</t>
  </si>
  <si>
    <t>mmu-miR-743a-3p</t>
  </si>
  <si>
    <t>I01</t>
  </si>
  <si>
    <t>MmiRQP0302</t>
  </si>
  <si>
    <t>MIMAT0000657</t>
  </si>
  <si>
    <t>mmu-miR-200c-3p</t>
  </si>
  <si>
    <t>I02</t>
  </si>
  <si>
    <t>MmiRQP0617</t>
  </si>
  <si>
    <t>MIMAT0003169</t>
  </si>
  <si>
    <t>mmu-miR-539-5p</t>
  </si>
  <si>
    <t>I03</t>
  </si>
  <si>
    <t>MmiRQP0305</t>
  </si>
  <si>
    <t>MIMAT0000236</t>
  </si>
  <si>
    <t>mmu-miR-203-3p</t>
  </si>
  <si>
    <t>I04</t>
  </si>
  <si>
    <t>MmiRQP0621</t>
  </si>
  <si>
    <t>MIMAT0003172</t>
  </si>
  <si>
    <t>mmu-miR-542-3p</t>
  </si>
  <si>
    <t>I05</t>
  </si>
  <si>
    <t>MmiRQP0307</t>
  </si>
  <si>
    <t>MIMAT0000238</t>
  </si>
  <si>
    <t>mmu-miR-205-5p</t>
  </si>
  <si>
    <t>I06</t>
  </si>
  <si>
    <t>MmiRQP0622</t>
  </si>
  <si>
    <t>MIMAT0003168</t>
  </si>
  <si>
    <t>mmu-miR-543-3p</t>
  </si>
  <si>
    <t>I07</t>
  </si>
  <si>
    <t>MmiRQP0308</t>
  </si>
  <si>
    <t>MIMAT0000239</t>
  </si>
  <si>
    <t>mmu-miR-206-3p</t>
  </si>
  <si>
    <t>I08</t>
  </si>
  <si>
    <t>MmiRQP0651</t>
  </si>
  <si>
    <t>MIMAT0003890</t>
  </si>
  <si>
    <t>mmu-miR-551b-3p</t>
  </si>
  <si>
    <t>I09</t>
  </si>
  <si>
    <t>MmiRQP0309</t>
  </si>
  <si>
    <t>MIMAT0000520</t>
  </si>
  <si>
    <t>mmu-miR-208a-3p</t>
  </si>
  <si>
    <t>I10</t>
  </si>
  <si>
    <t>MmiRQP0667</t>
  </si>
  <si>
    <t>MIMAT0004892</t>
  </si>
  <si>
    <t>mmu-miR-568</t>
  </si>
  <si>
    <t>I11</t>
  </si>
  <si>
    <t>MmiRQP0310</t>
  </si>
  <si>
    <t>MIMAT0004939</t>
  </si>
  <si>
    <t>mmu-miR-208b-3p</t>
  </si>
  <si>
    <t>I12</t>
  </si>
  <si>
    <t>MmiRQP0673</t>
  </si>
  <si>
    <t>MIMAT0004894</t>
  </si>
  <si>
    <t>mmu-miR-574-3p</t>
  </si>
  <si>
    <t>I13</t>
  </si>
  <si>
    <t>MmiRQP0316</t>
  </si>
  <si>
    <t>MIMAT0000530</t>
  </si>
  <si>
    <t>mmu-miR-21-5p</t>
  </si>
  <si>
    <t>I14</t>
  </si>
  <si>
    <t>MmiRQP0674</t>
  </si>
  <si>
    <t>MIMAT0004893</t>
  </si>
  <si>
    <t>mmu-miR-574-5p</t>
  </si>
  <si>
    <t>I15</t>
  </si>
  <si>
    <t>MmiRQP0317</t>
  </si>
  <si>
    <t>MIMAT0000658</t>
  </si>
  <si>
    <t>mmu-miR-210-3p</t>
  </si>
  <si>
    <t>I16</t>
  </si>
  <si>
    <t>MmiRQP0693</t>
  </si>
  <si>
    <t>MIMAT0004895</t>
  </si>
  <si>
    <t>mmu-miR-590-5p</t>
  </si>
  <si>
    <t>I17</t>
  </si>
  <si>
    <t>MmiRQP0320</t>
  </si>
  <si>
    <t>MIMAT0000661</t>
  </si>
  <si>
    <t>mmu-miR-214-3p</t>
  </si>
  <si>
    <t>I18</t>
  </si>
  <si>
    <t>MmiRQP0694</t>
  </si>
  <si>
    <t>MIMAT0004896</t>
  </si>
  <si>
    <t>mmu-miR-590-3p</t>
  </si>
  <si>
    <t>I19</t>
  </si>
  <si>
    <t>MmiRQP0324</t>
  </si>
  <si>
    <t>MIMAT0003729</t>
  </si>
  <si>
    <t>mmu-miR-216b-5p</t>
  </si>
  <si>
    <t>I20</t>
  </si>
  <si>
    <t>MmiRQP0719</t>
  </si>
  <si>
    <t>MIMAT0004837</t>
  </si>
  <si>
    <t>mmu-miR-615-5p</t>
  </si>
  <si>
    <t>I21</t>
  </si>
  <si>
    <t>MmiRQP0327</t>
  </si>
  <si>
    <t>MIMAT0000663</t>
  </si>
  <si>
    <t>mmu-miR-218-5p</t>
  </si>
  <si>
    <t>I22</t>
  </si>
  <si>
    <t>MmiRQP0720</t>
  </si>
  <si>
    <t>MIMAT0003783</t>
  </si>
  <si>
    <t>mmu-miR-615-3p</t>
  </si>
  <si>
    <t>I23</t>
  </si>
  <si>
    <t>MmiRQP0330</t>
  </si>
  <si>
    <t>MIMAT0000664</t>
  </si>
  <si>
    <t>mmu-miR-219-5p</t>
  </si>
  <si>
    <t>I24</t>
  </si>
  <si>
    <t>MmiRQP0762</t>
  </si>
  <si>
    <t>MIMAT0003711</t>
  </si>
  <si>
    <t>mmu-miR-652-3p</t>
  </si>
  <si>
    <t>J01</t>
  </si>
  <si>
    <t>MmiRQP0996</t>
  </si>
  <si>
    <t>MIMAT0001076</t>
  </si>
  <si>
    <t>mmu-miR-384-3p</t>
  </si>
  <si>
    <t>J02</t>
  </si>
  <si>
    <t>MmiRQP1154</t>
  </si>
  <si>
    <t>MIMAT0004840</t>
  </si>
  <si>
    <t>mmu-miR-743b-3p</t>
  </si>
  <si>
    <t>J03</t>
  </si>
  <si>
    <t>MmiRQP0997</t>
  </si>
  <si>
    <t>MIMAT0001094</t>
  </si>
  <si>
    <t>mmu-miR-412-3p</t>
  </si>
  <si>
    <t>J04</t>
  </si>
  <si>
    <t>MmiRQP1155</t>
  </si>
  <si>
    <t>MIMAT0004839</t>
  </si>
  <si>
    <t>mmu-miR-743b-5p</t>
  </si>
  <si>
    <t>J05</t>
  </si>
  <si>
    <t>MmiRQP0999</t>
  </si>
  <si>
    <t>MIMAT0001537</t>
  </si>
  <si>
    <t>mmu-miR-429-3p</t>
  </si>
  <si>
    <t>J06</t>
  </si>
  <si>
    <t>MmiRQP1156</t>
  </si>
  <si>
    <t>MIMAT0003889</t>
  </si>
  <si>
    <t>mmu-miR-758-3p</t>
  </si>
  <si>
    <t>J07</t>
  </si>
  <si>
    <t>MmiRQP1001</t>
  </si>
  <si>
    <t>MIMAT0001421</t>
  </si>
  <si>
    <t>mmu-miR-434-5p</t>
  </si>
  <si>
    <t>J08</t>
  </si>
  <si>
    <t>MmiRQP1157</t>
  </si>
  <si>
    <t>MIMAT0003897</t>
  </si>
  <si>
    <t>mmu-miR-759</t>
  </si>
  <si>
    <t>J09</t>
  </si>
  <si>
    <t>MmiRQP1002</t>
  </si>
  <si>
    <t>MIMAT0001422</t>
  </si>
  <si>
    <t>mmu-miR-434-3p</t>
  </si>
  <si>
    <t>J10</t>
  </si>
  <si>
    <t>MmiRQP1158</t>
  </si>
  <si>
    <t>MIMAT0003893</t>
  </si>
  <si>
    <t>mmu-miR-761</t>
  </si>
  <si>
    <t>J11</t>
  </si>
  <si>
    <t>MmiRQP1006</t>
  </si>
  <si>
    <t>MIMAT0003512</t>
  </si>
  <si>
    <t>mmu-miR-450b-3p</t>
  </si>
  <si>
    <t>J12</t>
  </si>
  <si>
    <t>MmiRQP1160</t>
  </si>
  <si>
    <t>MIMAT0003896</t>
  </si>
  <si>
    <t>mmu-miR-763</t>
  </si>
  <si>
    <t>J13</t>
  </si>
  <si>
    <t>MmiRQP1007</t>
  </si>
  <si>
    <t>MIMAT0003511</t>
  </si>
  <si>
    <t>mmu-miR-450b-5p</t>
  </si>
  <si>
    <t>J14</t>
  </si>
  <si>
    <t>MmiRQP1161</t>
  </si>
  <si>
    <t>MIMAT0003895</t>
  </si>
  <si>
    <t>mmu-miR-764-3p</t>
  </si>
  <si>
    <t>J15</t>
  </si>
  <si>
    <t>MmiRQP1010</t>
  </si>
  <si>
    <t>MIMAT0003742</t>
  </si>
  <si>
    <t>mmu-miR-455-3p</t>
  </si>
  <si>
    <t>J16</t>
  </si>
  <si>
    <t>MmiRQP1162</t>
  </si>
  <si>
    <t>MIMAT0003894</t>
  </si>
  <si>
    <t>mmu-miR-764-5p</t>
  </si>
  <si>
    <t>J17</t>
  </si>
  <si>
    <t>MmiRQP1012</t>
  </si>
  <si>
    <t>MIMAT0004758</t>
  </si>
  <si>
    <t>mmu-miR-463-3p</t>
  </si>
  <si>
    <t>J18</t>
  </si>
  <si>
    <t>MmiRQP1163</t>
  </si>
  <si>
    <t>MIMAT0004822</t>
  </si>
  <si>
    <t>mmu-miR-770-5p</t>
  </si>
  <si>
    <t>J19</t>
  </si>
  <si>
    <t>MmiRQP1013</t>
  </si>
  <si>
    <t>MIMAT0002105</t>
  </si>
  <si>
    <t>mmu-miR-464</t>
  </si>
  <si>
    <t>J20</t>
  </si>
  <si>
    <t>MmiRQP1165</t>
  </si>
  <si>
    <t>MIMAT0004188</t>
  </si>
  <si>
    <t>mmu-miR-802-5p</t>
  </si>
  <si>
    <t>J21</t>
  </si>
  <si>
    <t>MmiRQP1014</t>
  </si>
  <si>
    <t>MIMAT0002106</t>
  </si>
  <si>
    <t>mmu-miR-465a-5p</t>
  </si>
  <si>
    <t>J22</t>
  </si>
  <si>
    <t>MmiRQP1166</t>
  </si>
  <si>
    <t>MIMAT0004210</t>
  </si>
  <si>
    <t>mmu-miR-804</t>
  </si>
  <si>
    <t>J23</t>
  </si>
  <si>
    <t>MmiRQP1023</t>
  </si>
  <si>
    <t>MIMAT0004930</t>
  </si>
  <si>
    <t>mmu-miR-466d-5p</t>
  </si>
  <si>
    <t>J24</t>
  </si>
  <si>
    <t>MmiRQP1167</t>
  </si>
  <si>
    <t>MIMAT0004211</t>
  </si>
  <si>
    <t>mmu-miR-805</t>
  </si>
  <si>
    <t>K01</t>
  </si>
  <si>
    <t>MmiRQP0332</t>
  </si>
  <si>
    <t>MIMAT0000531</t>
  </si>
  <si>
    <t>mmu-miR-22-3p</t>
  </si>
  <si>
    <t>K02</t>
  </si>
  <si>
    <t>MmiRQP0763</t>
  </si>
  <si>
    <t>MIMAT0004943</t>
  </si>
  <si>
    <t>mmu-miR-653-5p</t>
  </si>
  <si>
    <t>K03</t>
  </si>
  <si>
    <t>MmiRQP0338</t>
  </si>
  <si>
    <t>MIMAT0000669</t>
  </si>
  <si>
    <t>mmu-miR-221-3p</t>
  </si>
  <si>
    <t>K04</t>
  </si>
  <si>
    <t>MmiRQP0764</t>
  </si>
  <si>
    <t>MIMAT0004898</t>
  </si>
  <si>
    <t>mmu-miR-654-3p</t>
  </si>
  <si>
    <t>K05</t>
  </si>
  <si>
    <t>MmiRQP0339</t>
  </si>
  <si>
    <t>MIMAT0000670</t>
  </si>
  <si>
    <t>mmu-miR-222-3p</t>
  </si>
  <si>
    <t>K06</t>
  </si>
  <si>
    <t>MmiRQP0781</t>
  </si>
  <si>
    <t>MIMAT0004821</t>
  </si>
  <si>
    <t>mmu-miR-671-3p</t>
  </si>
  <si>
    <t>K07</t>
  </si>
  <si>
    <t>MmiRQP0342</t>
  </si>
  <si>
    <t>MIMAT0000665</t>
  </si>
  <si>
    <t>mmu-miR-223-3p</t>
  </si>
  <si>
    <t>K08</t>
  </si>
  <si>
    <t>MmiRQP0783</t>
  </si>
  <si>
    <t>MIMAT0004828</t>
  </si>
  <si>
    <t>mmu-miR-708-5p</t>
  </si>
  <si>
    <t>K09</t>
  </si>
  <si>
    <t>MmiRQP0349</t>
  </si>
  <si>
    <t>MIMAT0000219</t>
  </si>
  <si>
    <t>mmu-miR-24-3p</t>
  </si>
  <si>
    <t>K10</t>
  </si>
  <si>
    <t>MmiRQP0790</t>
  </si>
  <si>
    <t>MIMAT0004187</t>
  </si>
  <si>
    <t>mmu-miR-744-5p</t>
  </si>
  <si>
    <t>K11</t>
  </si>
  <si>
    <t>MmiRQP0352</t>
  </si>
  <si>
    <t>MIMAT0000652</t>
  </si>
  <si>
    <t>mmu-miR-25-3p</t>
  </si>
  <si>
    <t>K12</t>
  </si>
  <si>
    <t>MmiRQP0792</t>
  </si>
  <si>
    <t>MIMAT0003898</t>
  </si>
  <si>
    <t>mmu-miR-760-3p</t>
  </si>
  <si>
    <t>K13</t>
  </si>
  <si>
    <t>MmiRQP0354</t>
  </si>
  <si>
    <t>MIMAT0000533</t>
  </si>
  <si>
    <t>mmu-miR-26a-5p</t>
  </si>
  <si>
    <t>K14</t>
  </si>
  <si>
    <t>MmiRQP0803</t>
  </si>
  <si>
    <t>MIMAT0004936</t>
  </si>
  <si>
    <t>mmu-miR-873-5p</t>
  </si>
  <si>
    <t>K15</t>
  </si>
  <si>
    <t>MmiRQP0357</t>
  </si>
  <si>
    <t>MIMAT0000534</t>
  </si>
  <si>
    <t>mmu-miR-26b-5p</t>
  </si>
  <si>
    <t>K16</t>
  </si>
  <si>
    <t>MmiRQP0804</t>
  </si>
  <si>
    <t>MIMAT0004853</t>
  </si>
  <si>
    <t>mmu-miR-874-3p</t>
  </si>
  <si>
    <t>K17</t>
  </si>
  <si>
    <t>MmiRQP0362</t>
  </si>
  <si>
    <t>MIMAT0000653</t>
  </si>
  <si>
    <t>mmu-miR-28-5p</t>
  </si>
  <si>
    <t>K18</t>
  </si>
  <si>
    <t>MmiRQP0806</t>
  </si>
  <si>
    <t>MIMAT0004937</t>
  </si>
  <si>
    <t>mmu-miR-875-5p</t>
  </si>
  <si>
    <t>K19</t>
  </si>
  <si>
    <t>MmiRQP0364</t>
  </si>
  <si>
    <t>MIMAT0000374</t>
  </si>
  <si>
    <t>mmu-miR-296-5p</t>
  </si>
  <si>
    <t>K20</t>
  </si>
  <si>
    <t>MmiRQP0809</t>
  </si>
  <si>
    <t>MIMAT0004861</t>
  </si>
  <si>
    <t>mmu-miR-877-5p</t>
  </si>
  <si>
    <t>K21</t>
  </si>
  <si>
    <t>MmiRQP0365</t>
  </si>
  <si>
    <t>MIMAT0004576</t>
  </si>
  <si>
    <t>mmu-miR-296-3p</t>
  </si>
  <si>
    <t>K22</t>
  </si>
  <si>
    <t>MmiRQP0825</t>
  </si>
  <si>
    <t>MIMAT0000142</t>
  </si>
  <si>
    <t>mmu-miR-9-5p</t>
  </si>
  <si>
    <t>K23</t>
  </si>
  <si>
    <t>MmiRQP0373</t>
  </si>
  <si>
    <t>MIMAT0000127</t>
  </si>
  <si>
    <t>mmu-miR-29b-3p</t>
  </si>
  <si>
    <t>K24</t>
  </si>
  <si>
    <t>MmiRQP0837</t>
  </si>
  <si>
    <t>MIMAT0000540</t>
  </si>
  <si>
    <t>mmu-miR-93-5p</t>
  </si>
  <si>
    <t>L01</t>
  </si>
  <si>
    <t>MmiRQP1026</t>
  </si>
  <si>
    <t>MIMAT0004882</t>
  </si>
  <si>
    <t>mmu-miR-466f-3p</t>
  </si>
  <si>
    <t>L02</t>
  </si>
  <si>
    <t>MmiRQP1168</t>
  </si>
  <si>
    <t>MIMAT0004841</t>
  </si>
  <si>
    <t>mmu-miR-871-5p</t>
  </si>
  <si>
    <t>L03</t>
  </si>
  <si>
    <t>MmiRQP1029</t>
  </si>
  <si>
    <t>MIMAT0004883</t>
  </si>
  <si>
    <t>mmu-miR-466g</t>
  </si>
  <si>
    <t>L04</t>
  </si>
  <si>
    <t>MmiRQP1170</t>
  </si>
  <si>
    <t>MIMAT0004938</t>
  </si>
  <si>
    <t>mmu-miR-875-3p</t>
  </si>
  <si>
    <t>L05</t>
  </si>
  <si>
    <t>MmiRQP1031</t>
  </si>
  <si>
    <t>MIMAT0005834</t>
  </si>
  <si>
    <t>mmu-miR-466i-3p</t>
  </si>
  <si>
    <t>L06</t>
  </si>
  <si>
    <t>MmiRQP1171</t>
  </si>
  <si>
    <t>MIMAT0004855</t>
  </si>
  <si>
    <t>mmu-miR-876-3p</t>
  </si>
  <si>
    <t>L07</t>
  </si>
  <si>
    <t>MmiRQP1033</t>
  </si>
  <si>
    <t>MIMAT0005845</t>
  </si>
  <si>
    <t>mmu-miR-466k</t>
  </si>
  <si>
    <t>L08</t>
  </si>
  <si>
    <t>MmiRQP1172</t>
  </si>
  <si>
    <t>MIMAT0004854</t>
  </si>
  <si>
    <t>mmu-miR-876-5p</t>
  </si>
  <si>
    <t>L09</t>
  </si>
  <si>
    <t>MmiRQP1034</t>
  </si>
  <si>
    <t>MIMAT0005830</t>
  </si>
  <si>
    <t>mmu-miR-466l-3p</t>
  </si>
  <si>
    <t>L10</t>
  </si>
  <si>
    <t>MmiRQP1174</t>
  </si>
  <si>
    <t>MIMAT0004933</t>
  </si>
  <si>
    <t>mmu-miR-878-3p</t>
  </si>
  <si>
    <t>L11</t>
  </si>
  <si>
    <t>MmiRQP1037</t>
  </si>
  <si>
    <t>MIMAT0005448</t>
  </si>
  <si>
    <t>mmu-miR-467b-5p</t>
  </si>
  <si>
    <t>L12</t>
  </si>
  <si>
    <t>MmiRQP1175</t>
  </si>
  <si>
    <t>MIMAT0004932</t>
  </si>
  <si>
    <t>mmu-miR-878-5p</t>
  </si>
  <si>
    <t>L13</t>
  </si>
  <si>
    <t>MmiRQP1043</t>
  </si>
  <si>
    <t>MIMAT0005846</t>
  </si>
  <si>
    <t>mmu-miR-467f</t>
  </si>
  <si>
    <t>L14</t>
  </si>
  <si>
    <t>MmiRQP1179</t>
  </si>
  <si>
    <t>MIMAT0004846</t>
  </si>
  <si>
    <t>mmu-miR-881-3p</t>
  </si>
  <si>
    <t>L15</t>
  </si>
  <si>
    <t>MmiRQP1047</t>
  </si>
  <si>
    <t>MIMAT0002110</t>
  </si>
  <si>
    <t>mmu-miR-469</t>
  </si>
  <si>
    <t>L16</t>
  </si>
  <si>
    <t>MmiRQP1181</t>
  </si>
  <si>
    <t>MIMAT0004847</t>
  </si>
  <si>
    <t>mmu-miR-882</t>
  </si>
  <si>
    <t>L17</t>
  </si>
  <si>
    <t>MmiRQP1049</t>
  </si>
  <si>
    <t>MIMAT0002111</t>
  </si>
  <si>
    <t>mmu-miR-470-5p</t>
  </si>
  <si>
    <t>L18</t>
  </si>
  <si>
    <t>MmiRQP1183</t>
  </si>
  <si>
    <t>MIMAT0004848</t>
  </si>
  <si>
    <t>mmu-miR-883a-5p</t>
  </si>
  <si>
    <t>L19</t>
  </si>
  <si>
    <t>MmiRQP1050</t>
  </si>
  <si>
    <t>MIMAT0002112</t>
  </si>
  <si>
    <t>mmu-miR-471-5p</t>
  </si>
  <si>
    <t>L20</t>
  </si>
  <si>
    <t>MmiRQP1224</t>
  </si>
  <si>
    <t>MIMAT0000538</t>
  </si>
  <si>
    <t>mmu-miR-31-5p</t>
  </si>
  <si>
    <t>L21</t>
  </si>
  <si>
    <t>MmiRQP1055</t>
  </si>
  <si>
    <t>MIMAT0003450</t>
  </si>
  <si>
    <t>mmu-miR-488-3p</t>
  </si>
  <si>
    <t>L22</t>
  </si>
  <si>
    <t>MmiRQP1226</t>
  </si>
  <si>
    <t>MIMAT0000548</t>
  </si>
  <si>
    <t>mmu-miR-322-5p</t>
  </si>
  <si>
    <t>L23</t>
  </si>
  <si>
    <t>MmiRQP1056</t>
  </si>
  <si>
    <t>MIMAT0003112</t>
  </si>
  <si>
    <t>mmu-miR-489-3p</t>
  </si>
  <si>
    <t>L24</t>
  </si>
  <si>
    <t>MmiRQP1229</t>
  </si>
  <si>
    <t>MIMAT0000559</t>
  </si>
  <si>
    <t>mmu-miR-326-3p</t>
  </si>
  <si>
    <t>M01</t>
  </si>
  <si>
    <t>MmiRQP0381</t>
  </si>
  <si>
    <t>MIMAT0000380</t>
  </si>
  <si>
    <t>mmu-miR-302a-3p</t>
  </si>
  <si>
    <t>M02</t>
  </si>
  <si>
    <t>MmiRQP0852</t>
  </si>
  <si>
    <t>MIMAT0000541</t>
  </si>
  <si>
    <t>mmu-miR-96-5p</t>
  </si>
  <si>
    <t>M03</t>
  </si>
  <si>
    <t>MmiRQP0393</t>
  </si>
  <si>
    <t>MIMAT0000130</t>
  </si>
  <si>
    <t>mmu-miR-30b-5p</t>
  </si>
  <si>
    <t>M04</t>
  </si>
  <si>
    <t>MmiRQP0857</t>
  </si>
  <si>
    <t>MIMAT0000132</t>
  </si>
  <si>
    <t>mmu-miR-99b-5p</t>
  </si>
  <si>
    <t>M05</t>
  </si>
  <si>
    <t>MmiRQP0396</t>
  </si>
  <si>
    <t>MIMAT0000514</t>
  </si>
  <si>
    <t>mmu-miR-30c-5p</t>
  </si>
  <si>
    <t>M06</t>
  </si>
  <si>
    <t>MmiRQP0861</t>
  </si>
  <si>
    <t>MIMAT0004856</t>
  </si>
  <si>
    <t>mmu-miR-105</t>
  </si>
  <si>
    <t>M07</t>
  </si>
  <si>
    <t>MmiRQP0404</t>
  </si>
  <si>
    <t>MIMAT0000654</t>
  </si>
  <si>
    <t>mmu-miR-32-5p</t>
  </si>
  <si>
    <t>M08</t>
  </si>
  <si>
    <t>MmiRQP0868</t>
  </si>
  <si>
    <t>MIMAT0005849</t>
  </si>
  <si>
    <t>mmu-miR-1191</t>
  </si>
  <si>
    <t>M09</t>
  </si>
  <si>
    <t>MmiRQP0405</t>
  </si>
  <si>
    <t>MIMAT0000666</t>
  </si>
  <si>
    <t>mmu-miR-320-3p</t>
  </si>
  <si>
    <t>M10</t>
  </si>
  <si>
    <t>MmiRQP0869</t>
  </si>
  <si>
    <t>MIMAT0005850</t>
  </si>
  <si>
    <t>mmu-miR-1192</t>
  </si>
  <si>
    <t>M11</t>
  </si>
  <si>
    <t>MmiRQP0409</t>
  </si>
  <si>
    <t>MIMAT0004638</t>
  </si>
  <si>
    <t>mmu-miR-323-5p</t>
  </si>
  <si>
    <t>M12</t>
  </si>
  <si>
    <t>MmiRQP0870</t>
  </si>
  <si>
    <t>MIMAT0005851</t>
  </si>
  <si>
    <t>mmu-miR-1193-3p</t>
  </si>
  <si>
    <t>M13</t>
  </si>
  <si>
    <t>MmiRQP0410</t>
  </si>
  <si>
    <t>MIMAT0000551</t>
  </si>
  <si>
    <t>mmu-miR-323-3p</t>
  </si>
  <si>
    <t>M14</t>
  </si>
  <si>
    <t>MmiRQP0871</t>
  </si>
  <si>
    <t>MIMAT0005852</t>
  </si>
  <si>
    <t>mmu-miR-1194</t>
  </si>
  <si>
    <t>M15</t>
  </si>
  <si>
    <t>MmiRQP0412</t>
  </si>
  <si>
    <t>MIMAT0000555</t>
  </si>
  <si>
    <t>mmu-miR-324-5p</t>
  </si>
  <si>
    <t>M16</t>
  </si>
  <si>
    <t>MmiRQP0875</t>
  </si>
  <si>
    <t>MIMAT0005860</t>
  </si>
  <si>
    <t>mmu-miR-1199-5p</t>
  </si>
  <si>
    <t>M17</t>
  </si>
  <si>
    <t>MmiRQP0415</t>
  </si>
  <si>
    <t>MIMAT0000565</t>
  </si>
  <si>
    <t>mmu-miR-328-3p</t>
  </si>
  <si>
    <t>M18</t>
  </si>
  <si>
    <t>MmiRQP0878</t>
  </si>
  <si>
    <t>MIMAT0005835</t>
  </si>
  <si>
    <t>mmu-miR-1b-5p</t>
  </si>
  <si>
    <t>M19</t>
  </si>
  <si>
    <t>MmiRQP0418</t>
  </si>
  <si>
    <t>MIMAT0004642</t>
  </si>
  <si>
    <t>mmu-miR-330-5p</t>
  </si>
  <si>
    <t>M20</t>
  </si>
  <si>
    <t>MmiRQP0881</t>
  </si>
  <si>
    <t>MIMAT0000148</t>
  </si>
  <si>
    <t>mmu-miR-136-5p</t>
  </si>
  <si>
    <t>M21</t>
  </si>
  <si>
    <t>MmiRQP0419</t>
  </si>
  <si>
    <t>MIMAT0004643</t>
  </si>
  <si>
    <t>mmu-miR-331-5p</t>
  </si>
  <si>
    <t>M22</t>
  </si>
  <si>
    <t>MmiRQP0889</t>
  </si>
  <si>
    <t>MIMAT0000161</t>
  </si>
  <si>
    <t>mmu-miR-151-3p</t>
  </si>
  <si>
    <t>M23</t>
  </si>
  <si>
    <t>MmiRQP0420</t>
  </si>
  <si>
    <t>MIMAT0000571</t>
  </si>
  <si>
    <t>mmu-miR-331-3p</t>
  </si>
  <si>
    <t>M24</t>
  </si>
  <si>
    <t>MmiRQP0890</t>
  </si>
  <si>
    <t>MIMAT0000165</t>
  </si>
  <si>
    <t>mmu-miR-155-5p</t>
  </si>
  <si>
    <t>N01</t>
  </si>
  <si>
    <t>MmiRQP1058</t>
  </si>
  <si>
    <t>MIMAT0003453</t>
  </si>
  <si>
    <t>mmu-miR-497-5p</t>
  </si>
  <si>
    <t>N02</t>
  </si>
  <si>
    <t>MmiRQP1231</t>
  </si>
  <si>
    <t>MIMAT0000567</t>
  </si>
  <si>
    <t>mmu-miR-329-3p</t>
  </si>
  <si>
    <t>N03</t>
  </si>
  <si>
    <t>MmiRQP1059</t>
  </si>
  <si>
    <t>MIMAT0003507</t>
  </si>
  <si>
    <t>mmu-miR-500-3p</t>
  </si>
  <si>
    <t>N04</t>
  </si>
  <si>
    <t>MmiRQP1238</t>
  </si>
  <si>
    <t>MIMAT0000588</t>
  </si>
  <si>
    <t>mmu-miR-341-3p</t>
  </si>
  <si>
    <t>N05</t>
  </si>
  <si>
    <t>MmiRQP1060</t>
  </si>
  <si>
    <t>MIMAT0003508</t>
  </si>
  <si>
    <t>mmu-miR-501-5p</t>
  </si>
  <si>
    <t>N06</t>
  </si>
  <si>
    <t>MmiRQP1239</t>
  </si>
  <si>
    <t>MIMAT0004653</t>
  </si>
  <si>
    <t>mmu-miR-342-5p</t>
  </si>
  <si>
    <t>N07</t>
  </si>
  <si>
    <t>MmiRQP1061</t>
  </si>
  <si>
    <t>MIMAT0003509</t>
  </si>
  <si>
    <t>mmu-miR-501-3p</t>
  </si>
  <si>
    <t>N08</t>
  </si>
  <si>
    <t>MmiRQP1259</t>
  </si>
  <si>
    <t>MIMAT0004745</t>
  </si>
  <si>
    <t>mmu-miR-384-5p</t>
  </si>
  <si>
    <t>N09</t>
  </si>
  <si>
    <t>MmiRQP1063</t>
  </si>
  <si>
    <t>MIMAT0003188</t>
  </si>
  <si>
    <t>mmu-miR-503-5p</t>
  </si>
  <si>
    <t>N10</t>
  </si>
  <si>
    <t>MmiRQP1279</t>
  </si>
  <si>
    <t>MIMAT0012774</t>
  </si>
  <si>
    <t>mmu-miR-664-3p</t>
  </si>
  <si>
    <t>N11</t>
  </si>
  <si>
    <t>MmiRQP1064</t>
  </si>
  <si>
    <t>MIMAT0003513</t>
  </si>
  <si>
    <t>mmu-miR-505-3p</t>
  </si>
  <si>
    <t>N12</t>
  </si>
  <si>
    <t>MmiRQP1281</t>
  </si>
  <si>
    <t>MIMAT0003740</t>
  </si>
  <si>
    <t>mmu-miR-674-5p</t>
  </si>
  <si>
    <t>N13</t>
  </si>
  <si>
    <t>MmiRQP1065</t>
  </si>
  <si>
    <t>MIMAT0004890</t>
  </si>
  <si>
    <t>mmu-miR-509-5p</t>
  </si>
  <si>
    <t>N14</t>
  </si>
  <si>
    <t>MmiRQP1289</t>
  </si>
  <si>
    <t>MIMAT0004934</t>
  </si>
  <si>
    <t>mmu-miR-872-5p</t>
  </si>
  <si>
    <t>N15</t>
  </si>
  <si>
    <t>MmiRQP1068</t>
  </si>
  <si>
    <t>MIMAT0003167</t>
  </si>
  <si>
    <t>mmu-miR-540-3p</t>
  </si>
  <si>
    <t>N16</t>
  </si>
  <si>
    <t>MmiRQP1335</t>
  </si>
  <si>
    <t>MIMAT0009391</t>
  </si>
  <si>
    <t>mmu-miR-1928</t>
  </si>
  <si>
    <t>N17</t>
  </si>
  <si>
    <t>MmiRQP1069</t>
  </si>
  <si>
    <t>MIMAT0004786</t>
  </si>
  <si>
    <t>mmu-miR-540-5p</t>
  </si>
  <si>
    <t>N18</t>
  </si>
  <si>
    <t>MmiRQP1337</t>
  </si>
  <si>
    <t>MIMAT0009393</t>
  </si>
  <si>
    <t>mmu-miR-1930-5p</t>
  </si>
  <si>
    <t>N19</t>
  </si>
  <si>
    <t>MmiRQP1070</t>
  </si>
  <si>
    <t>MIMAT0003170</t>
  </si>
  <si>
    <t>mmu-miR-541-5p</t>
  </si>
  <si>
    <t>N20</t>
  </si>
  <si>
    <t>MmiRQP1339</t>
  </si>
  <si>
    <t>MIMAT0009395</t>
  </si>
  <si>
    <t>mmu-miR-1932</t>
  </si>
  <si>
    <t>N21</t>
  </si>
  <si>
    <t>MmiRQP1071</t>
  </si>
  <si>
    <t>MIMAT0004941</t>
  </si>
  <si>
    <t>mmu-miR-544-3p</t>
  </si>
  <si>
    <t>N22</t>
  </si>
  <si>
    <t>MmiRQP1340</t>
  </si>
  <si>
    <t>MIMAT0009396</t>
  </si>
  <si>
    <t>mmu-miR-1933-5p</t>
  </si>
  <si>
    <t>N23</t>
  </si>
  <si>
    <t>MmiRQP1073</t>
  </si>
  <si>
    <t>MIMAT0003173</t>
  </si>
  <si>
    <t>mmu-miR-547-3p</t>
  </si>
  <si>
    <t>N24</t>
  </si>
  <si>
    <t>MmiRQP1346</t>
  </si>
  <si>
    <t>MIMAT0009403</t>
  </si>
  <si>
    <t>mmu-miR-1939</t>
  </si>
  <si>
    <t>O01</t>
  </si>
  <si>
    <t>MmiRQP2556</t>
  </si>
  <si>
    <t>MIMAT0020636</t>
  </si>
  <si>
    <t>mmu-miR-3572</t>
  </si>
  <si>
    <t>O02</t>
  </si>
  <si>
    <t>MmiRQP2673</t>
  </si>
  <si>
    <t>MIMAT0022836</t>
  </si>
  <si>
    <t>mmu-miR-299b-5p</t>
  </si>
  <si>
    <t>O03</t>
  </si>
  <si>
    <t>MmiRQP2557</t>
  </si>
  <si>
    <t>MIMAT0020637</t>
  </si>
  <si>
    <t>mmu-miR-5126</t>
  </si>
  <si>
    <t>O04</t>
  </si>
  <si>
    <t>MmiRQP2674</t>
  </si>
  <si>
    <t>MIMAT0022837</t>
  </si>
  <si>
    <t>mmu-miR-299b-3p</t>
  </si>
  <si>
    <t>O05</t>
  </si>
  <si>
    <t>MmiRQP2558</t>
  </si>
  <si>
    <t>MIMAT0020638</t>
  </si>
  <si>
    <t>mmu-miR-5127</t>
  </si>
  <si>
    <t>O06</t>
  </si>
  <si>
    <t>MmiRQP2675</t>
  </si>
  <si>
    <t>MIMAT0022355</t>
  </si>
  <si>
    <t>mmu-miR-5615-5p</t>
  </si>
  <si>
    <t>O07</t>
  </si>
  <si>
    <t>MmiRQP2559</t>
  </si>
  <si>
    <t>MIMAT0020639</t>
  </si>
  <si>
    <t>mmu-miR-5128</t>
  </si>
  <si>
    <t>O08</t>
  </si>
  <si>
    <t>MmiRQP2676</t>
  </si>
  <si>
    <t>MIMAT0022356</t>
  </si>
  <si>
    <t>mmu-miR-5615-3p</t>
  </si>
  <si>
    <t>O09</t>
  </si>
  <si>
    <t>MmiRQP2560</t>
  </si>
  <si>
    <t>MIMAT0020640</t>
  </si>
  <si>
    <t>mmu-miR-5129</t>
  </si>
  <si>
    <t>O10</t>
  </si>
  <si>
    <t>MmiRQP2677</t>
  </si>
  <si>
    <t>MIMAT0022357</t>
  </si>
  <si>
    <t>mmu-miR-1231-5p</t>
  </si>
  <si>
    <t>O11</t>
  </si>
  <si>
    <t>MmiRQP2561</t>
  </si>
  <si>
    <t>MIMAT0020641</t>
  </si>
  <si>
    <t>mmu-miR-5130</t>
  </si>
  <si>
    <t>O12</t>
  </si>
  <si>
    <t>MmiRQP2678</t>
  </si>
  <si>
    <t>MIMAT0022358</t>
  </si>
  <si>
    <t>mmu-miR-1231-3p</t>
  </si>
  <si>
    <t>O13</t>
  </si>
  <si>
    <t>MmiRQP2562</t>
  </si>
  <si>
    <t>MIMAT0020642</t>
  </si>
  <si>
    <t>mmu-miR-5131</t>
  </si>
  <si>
    <t>O14</t>
  </si>
  <si>
    <t>MmiRQP2679</t>
  </si>
  <si>
    <t>MIMAT0022359</t>
  </si>
  <si>
    <t>mmu-miR-5616-5p</t>
  </si>
  <si>
    <t>O15</t>
  </si>
  <si>
    <t>MmiRQP2563</t>
  </si>
  <si>
    <t>MIMAT0020643</t>
  </si>
  <si>
    <t>mmu-miR-5132</t>
  </si>
  <si>
    <t>O16</t>
  </si>
  <si>
    <t>MmiRQP2680</t>
  </si>
  <si>
    <t>MIMAT0022360</t>
  </si>
  <si>
    <t>mmu-miR-5616-3p</t>
  </si>
  <si>
    <t>O17</t>
  </si>
  <si>
    <t>MmiRQP2564</t>
  </si>
  <si>
    <t>MIMAT0020644</t>
  </si>
  <si>
    <t>mmu-miR-5133</t>
  </si>
  <si>
    <t>O18</t>
  </si>
  <si>
    <t>MmiRQP2681</t>
  </si>
  <si>
    <t>MIMAT0022361</t>
  </si>
  <si>
    <t>mmu-miR-5617-5p</t>
  </si>
  <si>
    <t>O19</t>
  </si>
  <si>
    <t>MmiRQP2566</t>
  </si>
  <si>
    <t>MIMAT0020646</t>
  </si>
  <si>
    <t>mmu-miR-5135</t>
  </si>
  <si>
    <t>O20</t>
  </si>
  <si>
    <t>MmiRQP2682</t>
  </si>
  <si>
    <t>MIMAT0022362</t>
  </si>
  <si>
    <t>mmu-miR-5617-3p</t>
  </si>
  <si>
    <t>O21</t>
  </si>
  <si>
    <t>MmiRQP2671</t>
  </si>
  <si>
    <t>MIMAT0022353</t>
  </si>
  <si>
    <t>mmu-miR-3544-5p</t>
  </si>
  <si>
    <t>O22</t>
  </si>
  <si>
    <t>MmiRQP2683</t>
  </si>
  <si>
    <t>MIMAT0022363</t>
  </si>
  <si>
    <t>mmu-miR-5618-5p</t>
  </si>
  <si>
    <t>O23</t>
  </si>
  <si>
    <t>MmiRQP2672</t>
  </si>
  <si>
    <t>MIMAT0022354</t>
  </si>
  <si>
    <t>mmu-miR-3544-3p</t>
  </si>
  <si>
    <t>O24</t>
  </si>
  <si>
    <t>MmiRQP2684</t>
  </si>
  <si>
    <t>MIMAT0022364</t>
  </si>
  <si>
    <t>mmu-miR-5618-3p</t>
  </si>
  <si>
    <t>P01</t>
  </si>
  <si>
    <t>NC</t>
  </si>
  <si>
    <t>P02</t>
  </si>
  <si>
    <t>P03</t>
  </si>
  <si>
    <t>P04</t>
  </si>
  <si>
    <t>P05</t>
  </si>
  <si>
    <t>MmiRQP9002</t>
  </si>
  <si>
    <t>NR_003027</t>
  </si>
  <si>
    <t>MK1</t>
  </si>
  <si>
    <t>P06</t>
  </si>
  <si>
    <t>P07</t>
  </si>
  <si>
    <t>MmiRQP9012</t>
  </si>
  <si>
    <t>NR_028128</t>
  </si>
  <si>
    <t>MK2</t>
  </si>
  <si>
    <t>P08</t>
  </si>
  <si>
    <t>P09</t>
  </si>
  <si>
    <t>MmiRQP9022</t>
  </si>
  <si>
    <t>NR_028554</t>
  </si>
  <si>
    <t>MK3</t>
  </si>
  <si>
    <t>P10</t>
  </si>
  <si>
    <t>P11</t>
  </si>
  <si>
    <t>MmiRQP9042</t>
  </si>
  <si>
    <t>NR_028550</t>
  </si>
  <si>
    <t>MK4</t>
  </si>
  <si>
    <t>P12</t>
  </si>
  <si>
    <t>P13</t>
  </si>
  <si>
    <t>MmiRQP9052</t>
  </si>
  <si>
    <t>NR_028541</t>
  </si>
  <si>
    <t>MK5</t>
  </si>
  <si>
    <t>P14</t>
  </si>
  <si>
    <t>P15</t>
  </si>
  <si>
    <t>MmiRQP9062</t>
  </si>
  <si>
    <t>NR_028091</t>
  </si>
  <si>
    <t>MK6</t>
  </si>
  <si>
    <t>P16</t>
  </si>
  <si>
    <t>P17</t>
  </si>
  <si>
    <t>RT</t>
  </si>
  <si>
    <t>P18</t>
  </si>
  <si>
    <t>P19</t>
  </si>
  <si>
    <t>P20</t>
  </si>
  <si>
    <t>P21</t>
  </si>
  <si>
    <t>PCR</t>
  </si>
  <si>
    <t>P22</t>
  </si>
  <si>
    <t>P23</t>
  </si>
  <si>
    <t>P24</t>
  </si>
  <si>
    <t>Plate 2</t>
  </si>
  <si>
    <t>MmiRQP1347</t>
  </si>
  <si>
    <t>MIMAT0009404</t>
  </si>
  <si>
    <t>mmu-miR-1940</t>
  </si>
  <si>
    <t>MmiRQP0166</t>
  </si>
  <si>
    <t>MIMAT0000145</t>
  </si>
  <si>
    <t>mmu-miR-133a-3p</t>
  </si>
  <si>
    <t>MmiRQP1348</t>
  </si>
  <si>
    <t>MIMAT0009405</t>
  </si>
  <si>
    <t>mmu-miR-1941-5p</t>
  </si>
  <si>
    <t>MmiRQP0167</t>
  </si>
  <si>
    <t>MIMAT0000769</t>
  </si>
  <si>
    <t>mmu-miR-133b-3p</t>
  </si>
  <si>
    <t>MmiRQP1349</t>
  </si>
  <si>
    <t>MIMAT0009407</t>
  </si>
  <si>
    <t>mmu-miR-1942</t>
  </si>
  <si>
    <t>MmiRQP0170</t>
  </si>
  <si>
    <t>MIMAT0000147</t>
  </si>
  <si>
    <t>mmu-miR-135a-5p</t>
  </si>
  <si>
    <t>MmiRQP1351</t>
  </si>
  <si>
    <t>MIMAT0009409</t>
  </si>
  <si>
    <t>mmu-miR-1944</t>
  </si>
  <si>
    <t>MmiRQP0172</t>
  </si>
  <si>
    <t>MIMAT0000612</t>
  </si>
  <si>
    <t>mmu-miR-135b-5p</t>
  </si>
  <si>
    <t>MmiRQP1352</t>
  </si>
  <si>
    <t>MIMAT0009410</t>
  </si>
  <si>
    <t>mmu-miR-1945</t>
  </si>
  <si>
    <t>MmiRQP0230</t>
  </si>
  <si>
    <t>MIMAT0000649</t>
  </si>
  <si>
    <t>mmu-miR-17-5p</t>
  </si>
  <si>
    <t>MmiRQP1357</t>
  </si>
  <si>
    <t>MIMAT0009416</t>
  </si>
  <si>
    <t>mmu-miR-1949</t>
  </si>
  <si>
    <t>MmiRQP0232</t>
  </si>
  <si>
    <t>MIMAT0000210</t>
  </si>
  <si>
    <t>mmu-miR-181a-5p</t>
  </si>
  <si>
    <t>MmiRQP1358</t>
  </si>
  <si>
    <t>MIMAT0009417</t>
  </si>
  <si>
    <t>mmu-miR-1950</t>
  </si>
  <si>
    <t>MmiRQP0234</t>
  </si>
  <si>
    <t>MIMAT0000673</t>
  </si>
  <si>
    <t>mmu-miR-181b-5p</t>
  </si>
  <si>
    <t>MmiRQP1360</t>
  </si>
  <si>
    <t>MIMAT0009419</t>
  </si>
  <si>
    <t>mmu-miR-669m-3p</t>
  </si>
  <si>
    <t>MmiRQP0235</t>
  </si>
  <si>
    <t>MIMAT0000674</t>
  </si>
  <si>
    <t>mmu-miR-181c-5p</t>
  </si>
  <si>
    <t>MmiRQP1362</t>
  </si>
  <si>
    <t>MIMAT0009422</t>
  </si>
  <si>
    <t>mmu-miR-1951</t>
  </si>
  <si>
    <t>MmiRQP0237</t>
  </si>
  <si>
    <t>MIMAT0004324</t>
  </si>
  <si>
    <t>mmu-miR-181d-5p</t>
  </si>
  <si>
    <t>MmiRQP1363</t>
  </si>
  <si>
    <t>MIMAT0009423</t>
  </si>
  <si>
    <t>mmu-miR-1952</t>
  </si>
  <si>
    <t>MmiRQP0284</t>
  </si>
  <si>
    <t>MIMAT0000518</t>
  </si>
  <si>
    <t>mmu-miR-196a-5p</t>
  </si>
  <si>
    <t>MmiRQP1365</t>
  </si>
  <si>
    <t>MIMAT0009425</t>
  </si>
  <si>
    <t>mmu-miR-1954</t>
  </si>
  <si>
    <t>MmiRQP0293</t>
  </si>
  <si>
    <t>MIMAT0000651</t>
  </si>
  <si>
    <t>mmu-miR-19a-3p</t>
  </si>
  <si>
    <t>MmiRQP1366</t>
  </si>
  <si>
    <t>MIMAT0009426</t>
  </si>
  <si>
    <t>mmu-miR-1955-5p</t>
  </si>
  <si>
    <t>MmiRQP0295</t>
  </si>
  <si>
    <t>MIMAT0000513</t>
  </si>
  <si>
    <t>mmu-miR-19b-3p</t>
  </si>
  <si>
    <t>MmiRQP2744</t>
  </si>
  <si>
    <t>MIMAT0017064</t>
  </si>
  <si>
    <t>mmu-miR-135a-2-3p</t>
  </si>
  <si>
    <t>MmiRQP1039</t>
  </si>
  <si>
    <t>MIMAT0004887</t>
  </si>
  <si>
    <t>mmu-miR-467d-3p</t>
  </si>
  <si>
    <t>MmiRQP1725</t>
  </si>
  <si>
    <t>MIMAT0004877</t>
  </si>
  <si>
    <t>mmu-miR-466c-5p</t>
  </si>
  <si>
    <t>MmiRQP1042</t>
  </si>
  <si>
    <t>MIMAT0005294</t>
  </si>
  <si>
    <t>mmu-miR-467e-3p</t>
  </si>
  <si>
    <t>MmiRQP1723</t>
  </si>
  <si>
    <t>MIMAT0003477</t>
  </si>
  <si>
    <t>mmu-miR-669a-5p</t>
  </si>
  <si>
    <t>MmiRQP1048</t>
  </si>
  <si>
    <t>MIMAT0004760</t>
  </si>
  <si>
    <t>mmu-miR-470-3p</t>
  </si>
  <si>
    <t>MmiRQP1415</t>
  </si>
  <si>
    <t>MIMAT0009461</t>
  </si>
  <si>
    <t>mmu-miR-1982.2</t>
  </si>
  <si>
    <t>MmiRQP1052</t>
  </si>
  <si>
    <t>MIMAT0003120</t>
  </si>
  <si>
    <t>mmu-miR-483-3p</t>
  </si>
  <si>
    <t>MmiRQP1726</t>
  </si>
  <si>
    <t>MIMAT0004878</t>
  </si>
  <si>
    <t>mmu-miR-466c-3p</t>
  </si>
  <si>
    <t>MmiRQP1054</t>
  </si>
  <si>
    <t>MIMAT0003449</t>
  </si>
  <si>
    <t>mmu-miR-488-5p</t>
  </si>
  <si>
    <t>MmiRQP2569</t>
  </si>
  <si>
    <t>MIMAT0017245</t>
  </si>
  <si>
    <t>mmu-miR-760-5p</t>
  </si>
  <si>
    <t>MmiRQP1100</t>
  </si>
  <si>
    <t>MIMAT0003741</t>
  </si>
  <si>
    <t>mmu-miR-674-3p</t>
  </si>
  <si>
    <t>MmiRQP0003</t>
  </si>
  <si>
    <t>MIMAT0004621</t>
  </si>
  <si>
    <t>mmu-let-7b-3p</t>
  </si>
  <si>
    <t>MmiRQP1103</t>
  </si>
  <si>
    <t>MIMAT0003781</t>
  </si>
  <si>
    <t>mmu-miR-676-5p</t>
  </si>
  <si>
    <t>MmiRQP0008</t>
  </si>
  <si>
    <t>MIMAT0000384</t>
  </si>
  <si>
    <t>mmu-let-7d-3p</t>
  </si>
  <si>
    <t>MmiRQP1128</t>
  </si>
  <si>
    <t>MIMAT0003489</t>
  </si>
  <si>
    <t>mmu-miR-699</t>
  </si>
  <si>
    <t>MmiRQP0011</t>
  </si>
  <si>
    <t>MIMAT0004623</t>
  </si>
  <si>
    <t>mmu-let-7f-1-3p</t>
  </si>
  <si>
    <t>MmiRQP1141</t>
  </si>
  <si>
    <t>MIMAT0003743</t>
  </si>
  <si>
    <t>mmu-miR-712-3p</t>
  </si>
  <si>
    <t>MmiRQP0016</t>
  </si>
  <si>
    <t>MIMAT0004520</t>
  </si>
  <si>
    <t>mmu-let-7i-3p</t>
  </si>
  <si>
    <t>MmiRQP1152</t>
  </si>
  <si>
    <t>MIMAT0004838</t>
  </si>
  <si>
    <t>mmu-miR-742-5p</t>
  </si>
  <si>
    <t>MmiRQP0028</t>
  </si>
  <si>
    <t>MIMAT0004582</t>
  </si>
  <si>
    <t>mmu-miR-106b-3p</t>
  </si>
  <si>
    <t>MmiRQP1169</t>
  </si>
  <si>
    <t>MIMAT0004935</t>
  </si>
  <si>
    <t>mmu-miR-872-3p</t>
  </si>
  <si>
    <t>MmiRQP0031</t>
  </si>
  <si>
    <t>MIMAT0004659</t>
  </si>
  <si>
    <t>mmu-miR-10a-3p</t>
  </si>
  <si>
    <t>MmiRQP1173</t>
  </si>
  <si>
    <t>MIMAT0004862</t>
  </si>
  <si>
    <t>mmu-miR-877-3p</t>
  </si>
  <si>
    <t>MmiRQP1368</t>
  </si>
  <si>
    <t>MIMAT0009428</t>
  </si>
  <si>
    <t>mmu-miR-1956</t>
  </si>
  <si>
    <t>MmiRQP0306</t>
  </si>
  <si>
    <t>MIMAT0000237</t>
  </si>
  <si>
    <t>mmu-miR-204-5p</t>
  </si>
  <si>
    <t>MmiRQP1370</t>
  </si>
  <si>
    <t>MIMAT0009430</t>
  </si>
  <si>
    <t>mmu-miR-1957</t>
  </si>
  <si>
    <t>MmiRQP0344</t>
  </si>
  <si>
    <t>MIMAT0000532</t>
  </si>
  <si>
    <t>mmu-miR-23a-3p</t>
  </si>
  <si>
    <t>MmiRQP1371</t>
  </si>
  <si>
    <t>MIMAT0009431</t>
  </si>
  <si>
    <t>mmu-miR-1958</t>
  </si>
  <si>
    <t>MmiRQP0346</t>
  </si>
  <si>
    <t>MIMAT0000125</t>
  </si>
  <si>
    <t>mmu-miR-23b-3p</t>
  </si>
  <si>
    <t>MmiRQP1372</t>
  </si>
  <si>
    <t>MIMAT0009432</t>
  </si>
  <si>
    <t>mmu-miR-1959</t>
  </si>
  <si>
    <t>MmiRQP0359</t>
  </si>
  <si>
    <t>MIMAT0000537</t>
  </si>
  <si>
    <t>mmu-miR-27a-3p</t>
  </si>
  <si>
    <t>MmiRQP1374</t>
  </si>
  <si>
    <t>MIMAT0009434</t>
  </si>
  <si>
    <t>mmu-miR-1961</t>
  </si>
  <si>
    <t>MmiRQP0361</t>
  </si>
  <si>
    <t>MIMAT0000126</t>
  </si>
  <si>
    <t>mmu-miR-27b-3p</t>
  </si>
  <si>
    <t>MmiRQP1376</t>
  </si>
  <si>
    <t>MIMAT0009436</t>
  </si>
  <si>
    <t>mmu-miR-1963</t>
  </si>
  <si>
    <t>MmiRQP0371</t>
  </si>
  <si>
    <t>MIMAT0000535</t>
  </si>
  <si>
    <t>mmu-miR-29a-3p</t>
  </si>
  <si>
    <t>MmiRQP1378</t>
  </si>
  <si>
    <t>MIMAT0009438</t>
  </si>
  <si>
    <t>mmu-miR-1965</t>
  </si>
  <si>
    <t>MmiRQP0375</t>
  </si>
  <si>
    <t>MIMAT0000536</t>
  </si>
  <si>
    <t>mmu-miR-29c-3p</t>
  </si>
  <si>
    <t>MmiRQP1379</t>
  </si>
  <si>
    <t>MIMAT0009439</t>
  </si>
  <si>
    <t>mmu-miR-1966</t>
  </si>
  <si>
    <t>MmiRQP0378</t>
  </si>
  <si>
    <t>MIMAT0000379</t>
  </si>
  <si>
    <t>mmu-miR-301a-3p</t>
  </si>
  <si>
    <t>MmiRQP1381</t>
  </si>
  <si>
    <t>MIMAT0009441</t>
  </si>
  <si>
    <t>mmu-miR-1968-5p</t>
  </si>
  <si>
    <t>MmiRQP0391</t>
  </si>
  <si>
    <t>MIMAT0000128</t>
  </si>
  <si>
    <t>mmu-miR-30a-5p</t>
  </si>
  <si>
    <t>MmiRQP1382</t>
  </si>
  <si>
    <t>MIMAT0009442</t>
  </si>
  <si>
    <t>mmu-miR-1969</t>
  </si>
  <si>
    <t>MmiRQP0398</t>
  </si>
  <si>
    <t>MIMAT0000515</t>
  </si>
  <si>
    <t>mmu-miR-30d-5p</t>
  </si>
  <si>
    <t>MmiRQP1384</t>
  </si>
  <si>
    <t>MIMAT0009444</t>
  </si>
  <si>
    <t>mmu-miR-1970</t>
  </si>
  <si>
    <t>MmiRQP0400</t>
  </si>
  <si>
    <t>MIMAT0000248</t>
  </si>
  <si>
    <t>mmu-miR-30e-5p</t>
  </si>
  <si>
    <t>MmiRQP1385</t>
  </si>
  <si>
    <t>MIMAT0009445</t>
  </si>
  <si>
    <t>mmu-miR-1274a</t>
  </si>
  <si>
    <t>MmiRQP0786</t>
  </si>
  <si>
    <t>MIMAT0000677</t>
  </si>
  <si>
    <t>mmu-miR-7a-5p</t>
  </si>
  <si>
    <t>MmiRQP0073</t>
  </si>
  <si>
    <t>MIMAT0004527</t>
  </si>
  <si>
    <t>mmu-miR-124-5p</t>
  </si>
  <si>
    <t>MmiRQP1177</t>
  </si>
  <si>
    <t>MIMAT0004843</t>
  </si>
  <si>
    <t>mmu-miR-879-3p</t>
  </si>
  <si>
    <t>MmiRQP0079</t>
  </si>
  <si>
    <t>MIMAT0014800</t>
  </si>
  <si>
    <t>mmu-miR-1247-5p</t>
  </si>
  <si>
    <t>MmiRQP1199</t>
  </si>
  <si>
    <t>MIMAT0004544</t>
  </si>
  <si>
    <t>mmu-miR-193-5p</t>
  </si>
  <si>
    <t>MmiRQP0081</t>
  </si>
  <si>
    <t>MIMAT0010560</t>
  </si>
  <si>
    <t>mmu-miR-1249-3p</t>
  </si>
  <si>
    <t>MmiRQP1214</t>
  </si>
  <si>
    <t>MIMAT0005440</t>
  </si>
  <si>
    <t>mmu-miR-24-2-5p</t>
  </si>
  <si>
    <t>MmiRQP0145</t>
  </si>
  <si>
    <t>MIMAT0014809</t>
  </si>
  <si>
    <t>mmu-miR-1298-5p</t>
  </si>
  <si>
    <t>MmiRQP1228</t>
  </si>
  <si>
    <t>MIMAT0000558</t>
  </si>
  <si>
    <t>mmu-miR-325-5p</t>
  </si>
  <si>
    <t>MmiRQP0169</t>
  </si>
  <si>
    <t>MIMAT0004531</t>
  </si>
  <si>
    <t>mmu-miR-135a-1-3p</t>
  </si>
  <si>
    <t>MmiRQP1390</t>
  </si>
  <si>
    <t>MIMAT0009459</t>
  </si>
  <si>
    <t>mmu-miR-1982-5p</t>
  </si>
  <si>
    <t>MmiRQP0182</t>
  </si>
  <si>
    <t>MIMAT0000152</t>
  </si>
  <si>
    <t>mmu-miR-140-3p</t>
  </si>
  <si>
    <t>MmiRQP1623</t>
  </si>
  <si>
    <t>MIMAT0015219</t>
  </si>
  <si>
    <t>mmu-miR-3475</t>
  </si>
  <si>
    <t>MmiRQP0203</t>
  </si>
  <si>
    <t>MIMAT0004617</t>
  </si>
  <si>
    <t>mmu-miR-148a-5p</t>
  </si>
  <si>
    <t>MmiRQP1624</t>
  </si>
  <si>
    <t>MIMAT0014815</t>
  </si>
  <si>
    <t>mmu-miR-3099-5p</t>
  </si>
  <si>
    <t>MmiRQP0224</t>
  </si>
  <si>
    <t>MIMAT0004521</t>
  </si>
  <si>
    <t>mmu-miR-15b-3p</t>
  </si>
  <si>
    <t>MmiRQP1625</t>
  </si>
  <si>
    <t>MIMAT0013803</t>
  </si>
  <si>
    <t>mmu-miR-2861</t>
  </si>
  <si>
    <t>MmiRQP0231</t>
  </si>
  <si>
    <t>MIMAT0000660</t>
  </si>
  <si>
    <t>mmu-miR-181a-1-3p</t>
  </si>
  <si>
    <t>MmiRQP1626</t>
  </si>
  <si>
    <t>MIMAT0014852</t>
  </si>
  <si>
    <t>mmu-miR-3072-5p</t>
  </si>
  <si>
    <t>MmiRQP0243</t>
  </si>
  <si>
    <t>MIMAT0004539</t>
  </si>
  <si>
    <t>mmu-miR-183-3p</t>
  </si>
  <si>
    <t>MmiRQP1628</t>
  </si>
  <si>
    <t>MIMAT0015641</t>
  </si>
  <si>
    <t>mmu-miR-3470b</t>
  </si>
  <si>
    <t>MmiRQP0297</t>
  </si>
  <si>
    <t>MIMAT0004619</t>
  </si>
  <si>
    <t>mmu-miR-200a-5p</t>
  </si>
  <si>
    <t>MmiRQP1629</t>
  </si>
  <si>
    <t>MIMAT0015642</t>
  </si>
  <si>
    <t>mmu-miR-3471</t>
  </si>
  <si>
    <t>MmiRQP0299</t>
  </si>
  <si>
    <t>MIMAT0004545</t>
  </si>
  <si>
    <t>mmu-miR-200b-5p</t>
  </si>
  <si>
    <t>MmiRQP1630</t>
  </si>
  <si>
    <t>MIMAT0015643</t>
  </si>
  <si>
    <t>mmu-miR-3472</t>
  </si>
  <si>
    <t>MmiRQP1387</t>
  </si>
  <si>
    <t>MIMAT0009455</t>
  </si>
  <si>
    <t>mmu-miR-1983</t>
  </si>
  <si>
    <t>MmiRQP0854</t>
  </si>
  <si>
    <t>MIMAT0000131</t>
  </si>
  <si>
    <t>mmu-miR-99a-5p</t>
  </si>
  <si>
    <t>MmiRQP1388</t>
  </si>
  <si>
    <t>MIMAT0009456</t>
  </si>
  <si>
    <t>mmu-miR-1839-5p</t>
  </si>
  <si>
    <t>MmiRQP0862</t>
  </si>
  <si>
    <t>MIMAT0000385</t>
  </si>
  <si>
    <t>mmu-miR-106a-5p</t>
  </si>
  <si>
    <t>MmiRQP1391</t>
  </si>
  <si>
    <t>MIMAT0011208</t>
  </si>
  <si>
    <t>mmu-miR-2132</t>
  </si>
  <si>
    <t>MmiRQP0930</t>
  </si>
  <si>
    <t>MIMAT0000668</t>
  </si>
  <si>
    <t>mmu-miR-211-5p</t>
  </si>
  <si>
    <t>MmiRQP1392</t>
  </si>
  <si>
    <t>MIMAT0011209</t>
  </si>
  <si>
    <t>mmu-miR-2133</t>
  </si>
  <si>
    <t>MmiRQP0941</t>
  </si>
  <si>
    <t>MIMAT0000368</t>
  </si>
  <si>
    <t>mmu-miR-291a-3p</t>
  </si>
  <si>
    <t>MmiRQP1393</t>
  </si>
  <si>
    <t>MIMAT0011210</t>
  </si>
  <si>
    <t>mmu-miR-2134</t>
  </si>
  <si>
    <t>MmiRQP0951</t>
  </si>
  <si>
    <t>MIMAT0000375</t>
  </si>
  <si>
    <t>mmu-miR-297a-5p</t>
  </si>
  <si>
    <t>MmiRQP1394</t>
  </si>
  <si>
    <t>MIMAT0011211</t>
  </si>
  <si>
    <t>mmu-miR-2135</t>
  </si>
  <si>
    <t>MmiRQP0952</t>
  </si>
  <si>
    <t>MIMAT0003480</t>
  </si>
  <si>
    <t>mmu-miR-297b-5p</t>
  </si>
  <si>
    <t>MmiRQP1395</t>
  </si>
  <si>
    <t>MIMAT0011212</t>
  </si>
  <si>
    <t>mmu-miR-2136</t>
  </si>
  <si>
    <t>MmiRQP0953</t>
  </si>
  <si>
    <t>MIMAT0004865</t>
  </si>
  <si>
    <t>mmu-miR-297c-5p</t>
  </si>
  <si>
    <t>MmiRQP1396</t>
  </si>
  <si>
    <t>MIMAT0011213</t>
  </si>
  <si>
    <t>mmu-miR-2137</t>
  </si>
  <si>
    <t>MmiRQP0959</t>
  </si>
  <si>
    <t>MIMAT0004186</t>
  </si>
  <si>
    <t>mmu-miR-301b-3p</t>
  </si>
  <si>
    <t>MmiRQP1397</t>
  </si>
  <si>
    <t>MIMAT0011214</t>
  </si>
  <si>
    <t>mmu-miR-2138</t>
  </si>
  <si>
    <t>MmiRQP1015</t>
  </si>
  <si>
    <t>MIMAT0004871</t>
  </si>
  <si>
    <t>mmu-miR-465b-5p</t>
  </si>
  <si>
    <t>MmiRQP1398</t>
  </si>
  <si>
    <t>MIMAT0011215</t>
  </si>
  <si>
    <t>mmu-miR-2139</t>
  </si>
  <si>
    <t>MmiRQP1017</t>
  </si>
  <si>
    <t>MIMAT0004873</t>
  </si>
  <si>
    <t>mmu-miR-465c-5p</t>
  </si>
  <si>
    <t>MmiRQP1399</t>
  </si>
  <si>
    <t>MIMAT0011216</t>
  </si>
  <si>
    <t>mmu-miR-2140</t>
  </si>
  <si>
    <t>MmiRQP1018</t>
  </si>
  <si>
    <t>MIMAT0004759</t>
  </si>
  <si>
    <t>mmu-miR-466a-5p</t>
  </si>
  <si>
    <t>MmiRQP1400</t>
  </si>
  <si>
    <t>MIMAT0011217</t>
  </si>
  <si>
    <t>mmu-miR-2141</t>
  </si>
  <si>
    <t>MmiRQP1019</t>
  </si>
  <si>
    <t>MIMAT0005453</t>
  </si>
  <si>
    <t>mmu-miR-466b-3-3p</t>
  </si>
  <si>
    <t>MmiRQP0301</t>
  </si>
  <si>
    <t>MIMAT0004663</t>
  </si>
  <si>
    <t>mmu-miR-200c-5p</t>
  </si>
  <si>
    <t>MmiRQP1632</t>
  </si>
  <si>
    <t>MIMAT0015645</t>
  </si>
  <si>
    <t>mmu-miR-3473</t>
  </si>
  <si>
    <t>MmiRQP0328</t>
  </si>
  <si>
    <t>MIMAT0005444</t>
  </si>
  <si>
    <t>mmu-miR-218-2-3p</t>
  </si>
  <si>
    <t>MmiRQP1633</t>
  </si>
  <si>
    <t>MIMAT0015646</t>
  </si>
  <si>
    <t>mmu-miR-3474</t>
  </si>
  <si>
    <t>MmiRQP0333</t>
  </si>
  <si>
    <t>MIMAT0004629</t>
  </si>
  <si>
    <t>mmu-miR-22-5p</t>
  </si>
  <si>
    <t>MmiRQP1643</t>
  </si>
  <si>
    <t>MIMAT0014816</t>
  </si>
  <si>
    <t>mmu-miR-3099-3p</t>
  </si>
  <si>
    <t>MmiRQP0356</t>
  </si>
  <si>
    <t>MIMAT0004630</t>
  </si>
  <si>
    <t>mmu-miR-26b-3p</t>
  </si>
  <si>
    <t>MmiRQP1644</t>
  </si>
  <si>
    <t>MIMAT0014853</t>
  </si>
  <si>
    <t>mmu-miR-3072-3p</t>
  </si>
  <si>
    <t>MmiRQP0358</t>
  </si>
  <si>
    <t>MIMAT0004633</t>
  </si>
  <si>
    <t>mmu-miR-27a-5p</t>
  </si>
  <si>
    <t>MmiRQP1645</t>
  </si>
  <si>
    <t>MIMAT0014801</t>
  </si>
  <si>
    <t>mmu-miR-1247-3p</t>
  </si>
  <si>
    <t>MmiRQP0370</t>
  </si>
  <si>
    <t>MIMAT0004631</t>
  </si>
  <si>
    <t>mmu-miR-29a-5p</t>
  </si>
  <si>
    <t>MmiRQP1646</t>
  </si>
  <si>
    <t>MIMAT0014802</t>
  </si>
  <si>
    <t>mmu-miR-1264-5p</t>
  </si>
  <si>
    <t>MmiRQP0376</t>
  </si>
  <si>
    <t>MIMAT0004632</t>
  </si>
  <si>
    <t>mmu-miR-29c-5p</t>
  </si>
  <si>
    <t>MmiRQP1647</t>
  </si>
  <si>
    <t>MIMAT0014803</t>
  </si>
  <si>
    <t>mmu-miR-1264-3p</t>
  </si>
  <si>
    <t>MmiRQP0390</t>
  </si>
  <si>
    <t>MIMAT0000129</t>
  </si>
  <si>
    <t>mmu-miR-30a-3p</t>
  </si>
  <si>
    <t>MmiRQP1648</t>
  </si>
  <si>
    <t>MIMAT0014804</t>
  </si>
  <si>
    <t>mmu-miR-1249-5p</t>
  </si>
  <si>
    <t>MmiRQP0394</t>
  </si>
  <si>
    <t>MIMAT0004616</t>
  </si>
  <si>
    <t>mmu-miR-30c-1-3p</t>
  </si>
  <si>
    <t>MmiRQP1649</t>
  </si>
  <si>
    <t>MIMAT0014805</t>
  </si>
  <si>
    <t>mmu-miR-1843-5p</t>
  </si>
  <si>
    <t>MmiRQP0399</t>
  </si>
  <si>
    <t>MIMAT0000249</t>
  </si>
  <si>
    <t>mmu-miR-30e-3p</t>
  </si>
  <si>
    <t>MmiRQP1650</t>
  </si>
  <si>
    <t>MIMAT0014806</t>
  </si>
  <si>
    <t>mmu-miR-1843-3p</t>
  </si>
  <si>
    <t>MmiRQP0429</t>
  </si>
  <si>
    <t>MIMAT0004666</t>
  </si>
  <si>
    <t>mmu-miR-33-3p</t>
  </si>
  <si>
    <t>MmiRQP1651</t>
  </si>
  <si>
    <t>MIMAT0014807</t>
  </si>
  <si>
    <t>mmu-miR-344d-3-5p</t>
  </si>
  <si>
    <t>MmiRQP0474</t>
  </si>
  <si>
    <t>MIMAT0000742</t>
  </si>
  <si>
    <t>mmu-miR-378-5p</t>
  </si>
  <si>
    <t>MmiRQP1652</t>
  </si>
  <si>
    <t>MIMAT0014808</t>
  </si>
  <si>
    <t>mmu-miR-344d-3p</t>
  </si>
  <si>
    <t>MmiRQP1401</t>
  </si>
  <si>
    <t>MIMAT0011218</t>
  </si>
  <si>
    <t>mmu-miR-2142</t>
  </si>
  <si>
    <t>MmiRQP1022</t>
  </si>
  <si>
    <t>MIMAT0004931</t>
  </si>
  <si>
    <t>mmu-miR-466d-3p</t>
  </si>
  <si>
    <t>MmiRQP1402</t>
  </si>
  <si>
    <t>MIMAT0011219</t>
  </si>
  <si>
    <t>mmu-miR-2143</t>
  </si>
  <si>
    <t>MmiRQP1024</t>
  </si>
  <si>
    <t>MIMAT0004879</t>
  </si>
  <si>
    <t>mmu-miR-466e-5p</t>
  </si>
  <si>
    <t>MmiRQP1403</t>
  </si>
  <si>
    <t>MIMAT0011220</t>
  </si>
  <si>
    <t>mmu-miR-2144</t>
  </si>
  <si>
    <t>MmiRQP1027</t>
  </si>
  <si>
    <t>MIMAT0004881</t>
  </si>
  <si>
    <t>mmu-miR-466f-5p</t>
  </si>
  <si>
    <t>MmiRQP1404</t>
  </si>
  <si>
    <t>MIMAT0011221</t>
  </si>
  <si>
    <t>mmu-miR-2145</t>
  </si>
  <si>
    <t>MmiRQP1028</t>
  </si>
  <si>
    <t>MIMAT0005844</t>
  </si>
  <si>
    <t>mmu-miR-466f</t>
  </si>
  <si>
    <t>MmiRQP1405</t>
  </si>
  <si>
    <t>MIMAT0011222</t>
  </si>
  <si>
    <t>mmu-miR-2146</t>
  </si>
  <si>
    <t>MmiRQP1030</t>
  </si>
  <si>
    <t>MIMAT0004884</t>
  </si>
  <si>
    <t>mmu-miR-466h-5p</t>
  </si>
  <si>
    <t>MmiRQP1406</t>
  </si>
  <si>
    <t>MIMAT0011286</t>
  </si>
  <si>
    <t>mmu-miR-2182</t>
  </si>
  <si>
    <t>MmiRQP1032</t>
  </si>
  <si>
    <t>MIMAT0005848</t>
  </si>
  <si>
    <t>mmu-miR-466j</t>
  </si>
  <si>
    <t>MmiRQP1407</t>
  </si>
  <si>
    <t>MIMAT0011287</t>
  </si>
  <si>
    <t>mmu-miR-2183</t>
  </si>
  <si>
    <t>MmiRQP1035</t>
  </si>
  <si>
    <t>MIMAT0003409</t>
  </si>
  <si>
    <t>mmu-miR-467a-5p</t>
  </si>
  <si>
    <t>MmiRQP1410</t>
  </si>
  <si>
    <t>MIMAT0012773</t>
  </si>
  <si>
    <t>mmu-miR-767</t>
  </si>
  <si>
    <t>MmiRQP1038</t>
  </si>
  <si>
    <t>MIMAT0004885</t>
  </si>
  <si>
    <t>mmu-miR-467c-5p</t>
  </si>
  <si>
    <t>MmiRQP1411</t>
  </si>
  <si>
    <t>MIMAT0009397</t>
  </si>
  <si>
    <t>mmu-miR-1933-3p</t>
  </si>
  <si>
    <t>MmiRQP1041</t>
  </si>
  <si>
    <t>MIMAT0005293</t>
  </si>
  <si>
    <t>mmu-miR-467e-5p</t>
  </si>
  <si>
    <t>MmiRQP1412</t>
  </si>
  <si>
    <t>MIMAT0009406</t>
  </si>
  <si>
    <t>mmu-miR-1941-3p</t>
  </si>
  <si>
    <t>MmiRQP1045</t>
  </si>
  <si>
    <t>MIMAT0005855</t>
  </si>
  <si>
    <t>mmu-miR-467h</t>
  </si>
  <si>
    <t>MmiRQP1413</t>
  </si>
  <si>
    <t>MIMAT0009457</t>
  </si>
  <si>
    <t>mmu-miR-1839-3p</t>
  </si>
  <si>
    <t>MmiRQP1087</t>
  </si>
  <si>
    <t>MIMAT0005833</t>
  </si>
  <si>
    <t>mmu-miR-669d-5p</t>
  </si>
  <si>
    <t>MmiRQP0007</t>
  </si>
  <si>
    <t>MIMAT0000383</t>
  </si>
  <si>
    <t>mmu-let-7d-5p</t>
  </si>
  <si>
    <t>MmiRQP1182</t>
  </si>
  <si>
    <t>MIMAT0004849</t>
  </si>
  <si>
    <t>mmu-miR-883a-3p</t>
  </si>
  <si>
    <t>MmiRQP0516</t>
  </si>
  <si>
    <t>MIMAT0003485</t>
  </si>
  <si>
    <t>mmu-miR-455-5p</t>
  </si>
  <si>
    <t>MmiRQP1654</t>
  </si>
  <si>
    <t>MIMAT0014811</t>
  </si>
  <si>
    <t>mmu-miR-3059-5p</t>
  </si>
  <si>
    <t>MmiRQP0784</t>
  </si>
  <si>
    <t>MIMAT0003498</t>
  </si>
  <si>
    <t>mmu-miR-708-3p</t>
  </si>
  <si>
    <t>MmiRQP1656</t>
  </si>
  <si>
    <t>MIMAT0014813</t>
  </si>
  <si>
    <t>mmu-miR-3058-5p</t>
  </si>
  <si>
    <t>MmiRQP0785</t>
  </si>
  <si>
    <t>MIMAT0004670</t>
  </si>
  <si>
    <t>mmu-miR-7a-1-3p</t>
  </si>
  <si>
    <t>MmiRQP1657</t>
  </si>
  <si>
    <t>MIMAT0014814</t>
  </si>
  <si>
    <t>mmu-miR-3058-3p</t>
  </si>
  <si>
    <t>MmiRQP0789</t>
  </si>
  <si>
    <t>MIMAT0004820</t>
  </si>
  <si>
    <t>mmu-miR-744-3p</t>
  </si>
  <si>
    <t>MmiRQP1658</t>
  </si>
  <si>
    <t>MIMAT0014817</t>
  </si>
  <si>
    <t>mmu-miR-3106-5p</t>
  </si>
  <si>
    <t>MmiRQP0824</t>
  </si>
  <si>
    <t>MIMAT0000143</t>
  </si>
  <si>
    <t>mmu-miR-9-3p</t>
  </si>
  <si>
    <t>MmiRQP1659</t>
  </si>
  <si>
    <t>MIMAT0014818</t>
  </si>
  <si>
    <t>mmu-miR-3106-3p</t>
  </si>
  <si>
    <t>MmiRQP0836</t>
  </si>
  <si>
    <t>MIMAT0004636</t>
  </si>
  <si>
    <t>mmu-miR-93-3p</t>
  </si>
  <si>
    <t>MmiRQP1660</t>
  </si>
  <si>
    <t>MIMAT0014819</t>
  </si>
  <si>
    <t>mmu-miR-344d-1-5p</t>
  </si>
  <si>
    <t>MmiRQP0856</t>
  </si>
  <si>
    <t>MIMAT0004525</t>
  </si>
  <si>
    <t>mmu-miR-99b-3p</t>
  </si>
  <si>
    <t>MmiRQP1661</t>
  </si>
  <si>
    <t>MIMAT0014961</t>
  </si>
  <si>
    <t>mmu-miR-344d-2-5p</t>
  </si>
  <si>
    <t>MmiRQP1482</t>
  </si>
  <si>
    <t>MIMAT0014857</t>
  </si>
  <si>
    <t>mmu-miR-3074-1-3p</t>
  </si>
  <si>
    <t>MmiRQP1662</t>
  </si>
  <si>
    <t>MIMAT0014822</t>
  </si>
  <si>
    <t>mmu-miR-3057-5p</t>
  </si>
  <si>
    <t>MmiRQP0858</t>
  </si>
  <si>
    <t>MIMAT0004622</t>
  </si>
  <si>
    <t>mmu-let-7c-1-3p</t>
  </si>
  <si>
    <t>MmiRQP1663</t>
  </si>
  <si>
    <t>MIMAT0014823</t>
  </si>
  <si>
    <t>mmu-miR-3057-3p</t>
  </si>
  <si>
    <t>MmiRQP0859</t>
  </si>
  <si>
    <t>MIMAT0005439</t>
  </si>
  <si>
    <t>mmu-let-7c-2-3p</t>
  </si>
  <si>
    <t>MmiRQP1664</t>
  </si>
  <si>
    <t>MIMAT0014825</t>
  </si>
  <si>
    <t>mmu-miR-1251-3p</t>
  </si>
  <si>
    <t>MmiRQP0860</t>
  </si>
  <si>
    <t>MIMAT0004519</t>
  </si>
  <si>
    <t>mmu-let-7g-3p</t>
  </si>
  <si>
    <t>MmiRQP1665</t>
  </si>
  <si>
    <t>MIMAT0014826</t>
  </si>
  <si>
    <t>mmu-miR-3060-5p</t>
  </si>
  <si>
    <t>MmiRQP0863</t>
  </si>
  <si>
    <t>MIMAT0004538</t>
  </si>
  <si>
    <t>mmu-miR-10b-3p</t>
  </si>
  <si>
    <t>MmiRQP1666</t>
  </si>
  <si>
    <t>MIMAT0014827</t>
  </si>
  <si>
    <t>mmu-miR-3060-3p</t>
  </si>
  <si>
    <t>MmiRQP0015</t>
  </si>
  <si>
    <t>MIMAT0000121</t>
  </si>
  <si>
    <t>mmu-let-7g-5p</t>
  </si>
  <si>
    <t>MmiRQP1184</t>
  </si>
  <si>
    <t>MIMAT0004851</t>
  </si>
  <si>
    <t>mmu-miR-883b-3p</t>
  </si>
  <si>
    <t>MmiRQP0017</t>
  </si>
  <si>
    <t>MIMAT0000122</t>
  </si>
  <si>
    <t>mmu-let-7i-5p</t>
  </si>
  <si>
    <t>MmiRQP1190</t>
  </si>
  <si>
    <t>MIMAT0000616</t>
  </si>
  <si>
    <t>mmu-miR-101b-3p</t>
  </si>
  <si>
    <t>MmiRQP0156</t>
  </si>
  <si>
    <t>MIMAT0000141</t>
  </si>
  <si>
    <t>mmu-miR-130a-3p</t>
  </si>
  <si>
    <t>MmiRQP1287</t>
  </si>
  <si>
    <t>MIMAT0000678</t>
  </si>
  <si>
    <t>mmu-miR-7b-5p</t>
  </si>
  <si>
    <t>MmiRQP0159</t>
  </si>
  <si>
    <t>MIMAT0000387</t>
  </si>
  <si>
    <t>mmu-miR-130b-3p</t>
  </si>
  <si>
    <t>MmiRQP1344</t>
  </si>
  <si>
    <t>MIMAT0009401</t>
  </si>
  <si>
    <t>mmu-miR-1937a</t>
  </si>
  <si>
    <t>MmiRQP0184</t>
  </si>
  <si>
    <t>MIMAT0000153</t>
  </si>
  <si>
    <t>mmu-miR-141-3p</t>
  </si>
  <si>
    <t>MmiRQP1432</t>
  </si>
  <si>
    <t>MIMAT0009414</t>
  </si>
  <si>
    <t>mmu-miR-1937b</t>
  </si>
  <si>
    <t>MmiRQP0196</t>
  </si>
  <si>
    <t>MIMAT0000158</t>
  </si>
  <si>
    <t>mmu-miR-146a-5p</t>
  </si>
  <si>
    <t>MmiRQP1359</t>
  </si>
  <si>
    <t>MIMAT0009418</t>
  </si>
  <si>
    <t>mmu-miR-669l-5p</t>
  </si>
  <si>
    <t>MmiRQP0197</t>
  </si>
  <si>
    <t>MIMAT0003475</t>
  </si>
  <si>
    <t>mmu-miR-146b-5p</t>
  </si>
  <si>
    <t>MmiRQP1361</t>
  </si>
  <si>
    <t>MIMAT0009421</t>
  </si>
  <si>
    <t>mmu-miR-669o-5p</t>
  </si>
  <si>
    <t>MmiRQP0204</t>
  </si>
  <si>
    <t>MIMAT0000516</t>
  </si>
  <si>
    <t>mmu-miR-148a-3p</t>
  </si>
  <si>
    <t>MmiRQP1369</t>
  </si>
  <si>
    <t>MIMAT0009429</t>
  </si>
  <si>
    <t>mmu-miR-1937c</t>
  </si>
  <si>
    <t>MmiRQP0206</t>
  </si>
  <si>
    <t>MIMAT0000580</t>
  </si>
  <si>
    <t>mmu-miR-148b-3p</t>
  </si>
  <si>
    <t>MmiRQP1414</t>
  </si>
  <si>
    <t>MIMAT0009460</t>
  </si>
  <si>
    <t>mmu-miR-1982.1-3p</t>
  </si>
  <si>
    <t>MmiRQP0255</t>
  </si>
  <si>
    <t>MIMAT0000528</t>
  </si>
  <si>
    <t>mmu-miR-18a-5p</t>
  </si>
  <si>
    <t>MmiRQP0289</t>
  </si>
  <si>
    <t>MIMAT0004667</t>
  </si>
  <si>
    <t>mmu-miR-199b-3p</t>
  </si>
  <si>
    <t>MmiRQP0298</t>
  </si>
  <si>
    <t>MIMAT0000519</t>
  </si>
  <si>
    <t>mmu-miR-200a-3p</t>
  </si>
  <si>
    <t>MmiRQP1367</t>
  </si>
  <si>
    <t>MIMAT0009427</t>
  </si>
  <si>
    <t>mmu-miR-669n</t>
  </si>
  <si>
    <t>MmiRQP0312</t>
  </si>
  <si>
    <t>MIMAT0000529</t>
  </si>
  <si>
    <t>mmu-miR-20a-5p</t>
  </si>
  <si>
    <t>MmiRQP1016</t>
  </si>
  <si>
    <t>MIMAT0004217</t>
  </si>
  <si>
    <t>mmu-miR-465a-3p</t>
  </si>
  <si>
    <t>MmiRQP0879</t>
  </si>
  <si>
    <t>MIMAT0004583</t>
  </si>
  <si>
    <t>mmu-miR-130b-5p</t>
  </si>
  <si>
    <t>MmiRQP1667</t>
  </si>
  <si>
    <t>MIMAT0014828</t>
  </si>
  <si>
    <t>mmu-miR-3061-5p</t>
  </si>
  <si>
    <t>MmiRQP0883</t>
  </si>
  <si>
    <t>MIMAT0004668</t>
  </si>
  <si>
    <t>mmu-miR-138-1-3p</t>
  </si>
  <si>
    <t>MmiRQP1668</t>
  </si>
  <si>
    <t>MIMAT0014829</t>
  </si>
  <si>
    <t>mmu-miR-3061-3p</t>
  </si>
  <si>
    <t>MmiRQP0885</t>
  </si>
  <si>
    <t>MIMAT0004533</t>
  </si>
  <si>
    <t>mmu-miR-141-5p</t>
  </si>
  <si>
    <t>MmiRQP1669</t>
  </si>
  <si>
    <t>MIMAT0014830</t>
  </si>
  <si>
    <t>mmu-miR-3062-5p</t>
  </si>
  <si>
    <t>MmiRQP0886</t>
  </si>
  <si>
    <t>MIMAT0004534</t>
  </si>
  <si>
    <t>mmu-miR-145-3p</t>
  </si>
  <si>
    <t>MmiRQP1670</t>
  </si>
  <si>
    <t>MIMAT0014831</t>
  </si>
  <si>
    <t>mmu-miR-3062-3p</t>
  </si>
  <si>
    <t>MmiRQP0887</t>
  </si>
  <si>
    <t>MIMAT0004826</t>
  </si>
  <si>
    <t>mmu-miR-146b-3p</t>
  </si>
  <si>
    <t>MmiRQP1671</t>
  </si>
  <si>
    <t>MIMAT0014832</t>
  </si>
  <si>
    <t>mmu-miR-3063-5p</t>
  </si>
  <si>
    <t>MmiRQP0891</t>
  </si>
  <si>
    <t>MIMAT0004624</t>
  </si>
  <si>
    <t>mmu-miR-15a-3p</t>
  </si>
  <si>
    <t>MmiRQP1672</t>
  </si>
  <si>
    <t>MIMAT0014833</t>
  </si>
  <si>
    <t>mmu-miR-3063-3p</t>
  </si>
  <si>
    <t>MmiRQP0892</t>
  </si>
  <si>
    <t>MIMAT0004625</t>
  </si>
  <si>
    <t>mmu-miR-16-1-3p</t>
  </si>
  <si>
    <t>MmiRQP1673</t>
  </si>
  <si>
    <t>MIMAT0014834</t>
  </si>
  <si>
    <t>mmu-miR-3064-5p</t>
  </si>
  <si>
    <t>MmiRQP0893</t>
  </si>
  <si>
    <t>MIMAT0000650</t>
  </si>
  <si>
    <t>mmu-miR-17-3p</t>
  </si>
  <si>
    <t>MmiRQP1676</t>
  </si>
  <si>
    <t>MIMAT0014837</t>
  </si>
  <si>
    <t>mmu-miR-3065-3p</t>
  </si>
  <si>
    <t>MmiRQP0894</t>
  </si>
  <si>
    <t>MIMAT0005443</t>
  </si>
  <si>
    <t>mmu-miR-181a-2-3p</t>
  </si>
  <si>
    <t>MmiRQP1677</t>
  </si>
  <si>
    <t>MIMAT0014838</t>
  </si>
  <si>
    <t>mmu-miR-3066-5p</t>
  </si>
  <si>
    <t>MmiRQP0896</t>
  </si>
  <si>
    <t>MIMAT0004540</t>
  </si>
  <si>
    <t>mmu-miR-186-3p</t>
  </si>
  <si>
    <t>MmiRQP1678</t>
  </si>
  <si>
    <t>MIMAT0014839</t>
  </si>
  <si>
    <t>mmu-miR-3066-3p</t>
  </si>
  <si>
    <t>MmiRQP0907</t>
  </si>
  <si>
    <t>MIMAT0004626</t>
  </si>
  <si>
    <t>mmu-miR-18a-3p</t>
  </si>
  <si>
    <t>MmiRQP1679</t>
  </si>
  <si>
    <t>MIMAT0014840</t>
  </si>
  <si>
    <t>mmu-miR-3067-5p</t>
  </si>
  <si>
    <t>MmiRQP0917</t>
  </si>
  <si>
    <t>MIMAT0004542</t>
  </si>
  <si>
    <t>mmu-miR-191-3p</t>
  </si>
  <si>
    <t>MmiRQP1681</t>
  </si>
  <si>
    <t>MIMAT0014842</t>
  </si>
  <si>
    <t>mmu-miR-3068-5p</t>
  </si>
  <si>
    <t>MmiRQP0314</t>
  </si>
  <si>
    <t>MIMAT0003187</t>
  </si>
  <si>
    <t>mmu-miR-20b-5p</t>
  </si>
  <si>
    <t>MmiRQP1025</t>
  </si>
  <si>
    <t>MIMAT0002107</t>
  </si>
  <si>
    <t>mmu-miR-466a-3p</t>
  </si>
  <si>
    <t>MmiRQP0387</t>
  </si>
  <si>
    <t>MIMAT0003377</t>
  </si>
  <si>
    <t>mmu-miR-302d-3p</t>
  </si>
  <si>
    <t>MmiRQP0110</t>
  </si>
  <si>
    <t>MIMAT0004530</t>
  </si>
  <si>
    <t>mmu-miR-127-5p</t>
  </si>
  <si>
    <t>MmiRQP0444</t>
  </si>
  <si>
    <t>MIMAT0000381</t>
  </si>
  <si>
    <t>mmu-miR-34c-5p</t>
  </si>
  <si>
    <t>MmiRQP0882</t>
  </si>
  <si>
    <t>MIMAT0004532</t>
  </si>
  <si>
    <t>mmu-miR-136-3p</t>
  </si>
  <si>
    <t>MmiRQP0835</t>
  </si>
  <si>
    <t>MIMAT0004899</t>
  </si>
  <si>
    <t>mmu-miR-92b-3p</t>
  </si>
  <si>
    <t>MmiRQP0218</t>
  </si>
  <si>
    <t>MIMAT0004537</t>
  </si>
  <si>
    <t>mmu-miR-154-3p</t>
  </si>
  <si>
    <t>MmiRQP0853</t>
  </si>
  <si>
    <t>MIMAT0000545</t>
  </si>
  <si>
    <t>mmu-miR-98-5p</t>
  </si>
  <si>
    <t>MmiRQP0369</t>
  </si>
  <si>
    <t>MIMAT0000377</t>
  </si>
  <si>
    <t>mmu-miR-299-5p</t>
  </si>
  <si>
    <t>MmiRQP0908</t>
  </si>
  <si>
    <t>MIMAT0004858</t>
  </si>
  <si>
    <t>mmu-miR-18b-5p</t>
  </si>
  <si>
    <t>MmiRQP1223</t>
  </si>
  <si>
    <t>MIMAT0004578</t>
  </si>
  <si>
    <t>mmu-miR-300-5p</t>
  </si>
  <si>
    <t>MmiRQP0980</t>
  </si>
  <si>
    <t>MIMAT0000382</t>
  </si>
  <si>
    <t>mmu-miR-34b-5p</t>
  </si>
  <si>
    <t>MmiRQP0988</t>
  </si>
  <si>
    <t>MIMAT0003387</t>
  </si>
  <si>
    <t>mmu-miR-376a-5p</t>
  </si>
  <si>
    <t>MmiRQP1040</t>
  </si>
  <si>
    <t>MIMAT0004886</t>
  </si>
  <si>
    <t>mmu-miR-467d-5p</t>
  </si>
  <si>
    <t>MmiRQP1254</t>
  </si>
  <si>
    <t>MIMAT0003388</t>
  </si>
  <si>
    <t>mmu-miR-376b-5p</t>
  </si>
  <si>
    <t>MmiRQP1044</t>
  </si>
  <si>
    <t>MIMAT0005854</t>
  </si>
  <si>
    <t>mmu-miR-467g</t>
  </si>
  <si>
    <t>MmiRQP0991</t>
  </si>
  <si>
    <t>MIMAT0005295</t>
  </si>
  <si>
    <t>mmu-miR-376c-5p</t>
  </si>
  <si>
    <t>MmiRQP1085</t>
  </si>
  <si>
    <t>MIMAT0003476</t>
  </si>
  <si>
    <t>mmu-miR-669b-5p</t>
  </si>
  <si>
    <t>MmiRQP0994</t>
  </si>
  <si>
    <t>MIMAT0004691</t>
  </si>
  <si>
    <t>mmu-miR-382-3p</t>
  </si>
  <si>
    <t>MmiRQP1086</t>
  </si>
  <si>
    <t>MIMAT0003479</t>
  </si>
  <si>
    <t>mmu-miR-669c-5p</t>
  </si>
  <si>
    <t>MmiRQP0487</t>
  </si>
  <si>
    <t>MIMAT0001093</t>
  </si>
  <si>
    <t>mmu-miR-411-3p</t>
  </si>
  <si>
    <t>MmiRQP1092</t>
  </si>
  <si>
    <t>MIMAT0005842</t>
  </si>
  <si>
    <t>mmu-miR-669h-3p</t>
  </si>
  <si>
    <t>MmiRQP0498</t>
  </si>
  <si>
    <t>MIMAT0004753</t>
  </si>
  <si>
    <t>mmu-miR-431-3p</t>
  </si>
  <si>
    <t>MmiRQP0919</t>
  </si>
  <si>
    <t>MIMAT0004618</t>
  </si>
  <si>
    <t>mmu-miR-196a-2-3p</t>
  </si>
  <si>
    <t>MmiRQP1682</t>
  </si>
  <si>
    <t>MIMAT0014843</t>
  </si>
  <si>
    <t>mmu-miR-3068-3p</t>
  </si>
  <si>
    <t>MmiRQP0920</t>
  </si>
  <si>
    <t>MIMAT0000672</t>
  </si>
  <si>
    <t>mmu-miR-199b-5p</t>
  </si>
  <si>
    <t>MmiRQP1684</t>
  </si>
  <si>
    <t>MIMAT0014845</t>
  </si>
  <si>
    <t>mmu-miR-3069-3p</t>
  </si>
  <si>
    <t>MmiRQP0921</t>
  </si>
  <si>
    <t>MIMAT0004660</t>
  </si>
  <si>
    <t>mmu-miR-19a-5p</t>
  </si>
  <si>
    <t>MmiRQP1685</t>
  </si>
  <si>
    <t>MIMAT0014846</t>
  </si>
  <si>
    <t>mmu-miR-3070a-5p</t>
  </si>
  <si>
    <t>MmiRQP0925</t>
  </si>
  <si>
    <t>MIMAT0004547</t>
  </si>
  <si>
    <t>mmu-miR-203-5p</t>
  </si>
  <si>
    <t>MmiRQP1686</t>
  </si>
  <si>
    <t>MIMAT0014847</t>
  </si>
  <si>
    <t>mmu-miR-3070a-3p</t>
  </si>
  <si>
    <t>MmiRQP0927</t>
  </si>
  <si>
    <t>MIMAT0004627</t>
  </si>
  <si>
    <t>mmu-miR-20a-3p</t>
  </si>
  <si>
    <t>MmiRQP1687</t>
  </si>
  <si>
    <t>MIMAT0014849</t>
  </si>
  <si>
    <t>mmu-miR-3070b-3p</t>
  </si>
  <si>
    <t>MmiRQP0934</t>
  </si>
  <si>
    <t>MIMAT0004665</t>
  </si>
  <si>
    <t>mmu-miR-218-1-3p</t>
  </si>
  <si>
    <t>MmiRQP1688</t>
  </si>
  <si>
    <t>MIMAT0014850</t>
  </si>
  <si>
    <t>mmu-miR-3071-5p</t>
  </si>
  <si>
    <t>MmiRQP0937</t>
  </si>
  <si>
    <t>MIMAT0000218</t>
  </si>
  <si>
    <t>mmu-miR-24-1-5p</t>
  </si>
  <si>
    <t>MmiRQP1690</t>
  </si>
  <si>
    <t>MIMAT0014854</t>
  </si>
  <si>
    <t>mmu-miR-3073-5p</t>
  </si>
  <si>
    <t>MmiRQP0938</t>
  </si>
  <si>
    <t>MIMAT0004661</t>
  </si>
  <si>
    <t>mmu-miR-28-3p</t>
  </si>
  <si>
    <t>MmiRQP1694</t>
  </si>
  <si>
    <t>MIMAT0014859</t>
  </si>
  <si>
    <t>mmu-miR-3075-3p</t>
  </si>
  <si>
    <t>MmiRQP0945</t>
  </si>
  <si>
    <t>MIMAT0004573</t>
  </si>
  <si>
    <t>mmu-miR-293-5p</t>
  </si>
  <si>
    <t>MmiRQP1695</t>
  </si>
  <si>
    <t>MIMAT0014860</t>
  </si>
  <si>
    <t>mmu-miR-3076-5p</t>
  </si>
  <si>
    <t>MmiRQP0948</t>
  </si>
  <si>
    <t>MIMAT0004574</t>
  </si>
  <si>
    <t>mmu-miR-294-5p</t>
  </si>
  <si>
    <t>MmiRQP1696</t>
  </si>
  <si>
    <t>MIMAT0014861</t>
  </si>
  <si>
    <t>mmu-miR-3076-3p</t>
  </si>
  <si>
    <t>MmiRQP0950</t>
  </si>
  <si>
    <t>MIMAT0004575</t>
  </si>
  <si>
    <t>mmu-miR-295-5p</t>
  </si>
  <si>
    <t>MmiRQP1698</t>
  </si>
  <si>
    <t>MIMAT0014863</t>
  </si>
  <si>
    <t>mmu-miR-3077-3p</t>
  </si>
  <si>
    <t>MmiRQP0957</t>
  </si>
  <si>
    <t>MIMAT0004523</t>
  </si>
  <si>
    <t>mmu-miR-29b-1-5p</t>
  </si>
  <si>
    <t>MmiRQP1699</t>
  </si>
  <si>
    <t>MIMAT0014864</t>
  </si>
  <si>
    <t>mmu-miR-3078-5p</t>
  </si>
  <si>
    <t>MmiRQP1293</t>
  </si>
  <si>
    <t>MIMAT0000539</t>
  </si>
  <si>
    <t>mmu-miR-92a-3p</t>
  </si>
  <si>
    <t>MmiRQP1000</t>
  </si>
  <si>
    <t>MIMAT0001419</t>
  </si>
  <si>
    <t>mmu-miR-433-5p</t>
  </si>
  <si>
    <t>MmiRQP0002</t>
  </si>
  <si>
    <t>MIMAT0000521</t>
  </si>
  <si>
    <t>mmu-let-7a-5p</t>
  </si>
  <si>
    <t>MmiRQP1053</t>
  </si>
  <si>
    <t>MIMAT0003129</t>
  </si>
  <si>
    <t>mmu-miR-485-3p</t>
  </si>
  <si>
    <t>MmiRQP0004</t>
  </si>
  <si>
    <t>MIMAT0000522</t>
  </si>
  <si>
    <t>mmu-let-7b-5p</t>
  </si>
  <si>
    <t>MmiRQP1627</t>
  </si>
  <si>
    <t>MIMAT0015640</t>
  </si>
  <si>
    <t>mmu-miR-3470a</t>
  </si>
  <si>
    <t>MmiRQP0006</t>
  </si>
  <si>
    <t>MIMAT0000523</t>
  </si>
  <si>
    <t>mmu-let-7c-5p</t>
  </si>
  <si>
    <t>MmiRQP1631</t>
  </si>
  <si>
    <t>MIMAT0015644</t>
  </si>
  <si>
    <t>mmu-miR-1186b</t>
  </si>
  <si>
    <t>MmiRQP0010</t>
  </si>
  <si>
    <t>MIMAT0000524</t>
  </si>
  <si>
    <t>mmu-let-7e-5p</t>
  </si>
  <si>
    <t>MmiRQP0877</t>
  </si>
  <si>
    <t>MIMAT0004529</t>
  </si>
  <si>
    <t>mmu-miR-125b-2-3p</t>
  </si>
  <si>
    <t>MmiRQP0012</t>
  </si>
  <si>
    <t>MIMAT0000525</t>
  </si>
  <si>
    <t>mmu-let-7f-5p</t>
  </si>
  <si>
    <t>MmiRQP2749</t>
  </si>
  <si>
    <t>MIMAT0017282</t>
  </si>
  <si>
    <t>mmu-miR-544-5p</t>
  </si>
  <si>
    <t>MmiRQP0018</t>
  </si>
  <si>
    <t>MIMAT0000655</t>
  </si>
  <si>
    <t>mmu-miR-100-5p</t>
  </si>
  <si>
    <t>MmiRQP0880</t>
  </si>
  <si>
    <t>MIMAT0003473</t>
  </si>
  <si>
    <t>mmu-miR-133a-5p</t>
  </si>
  <si>
    <t>MmiRQP0021</t>
  </si>
  <si>
    <t>MIMAT0000133</t>
  </si>
  <si>
    <t>mmu-miR-101a-3p</t>
  </si>
  <si>
    <t>MmiRQP2750</t>
  </si>
  <si>
    <t>MIMAT0017254</t>
  </si>
  <si>
    <t>mmu-miR-499-3p</t>
  </si>
  <si>
    <t>MmiRQP0022</t>
  </si>
  <si>
    <t>MIMAT0000546</t>
  </si>
  <si>
    <t>mmu-miR-103-3p</t>
  </si>
  <si>
    <t>MmiRQP2219</t>
  </si>
  <si>
    <t>MIMAT0020367</t>
  </si>
  <si>
    <t>mmu-miR-3473b</t>
  </si>
  <si>
    <t>MmiRQP0030</t>
  </si>
  <si>
    <t>MIMAT0000647</t>
  </si>
  <si>
    <t>mmu-miR-107-3p</t>
  </si>
  <si>
    <t>MmiRQP1062</t>
  </si>
  <si>
    <t>MIMAT0004790</t>
  </si>
  <si>
    <t>mmu-miR-503-3p</t>
  </si>
  <si>
    <t>MmiRQP0032</t>
  </si>
  <si>
    <t>MIMAT0000648</t>
  </si>
  <si>
    <t>mmu-miR-10a-5p</t>
  </si>
  <si>
    <t>MmiRQP2568</t>
  </si>
  <si>
    <t>MIMAT0017022</t>
  </si>
  <si>
    <t>mmu-miR-34a-3p</t>
  </si>
  <si>
    <t>MmiRQP0034</t>
  </si>
  <si>
    <t>MIMAT0000208</t>
  </si>
  <si>
    <t>mmu-miR-10b-5p</t>
  </si>
  <si>
    <t>MmiRQP0929</t>
  </si>
  <si>
    <t>MIMAT0004628</t>
  </si>
  <si>
    <t>mmu-miR-21-3p</t>
  </si>
  <si>
    <t>MmiRQP0960</t>
  </si>
  <si>
    <t>MIMAT0004579</t>
  </si>
  <si>
    <t>mmu-miR-302a-5p</t>
  </si>
  <si>
    <t>MmiRQP1700</t>
  </si>
  <si>
    <t>MIMAT0014865</t>
  </si>
  <si>
    <t>mmu-miR-3078-3p</t>
  </si>
  <si>
    <t>MmiRQP0961</t>
  </si>
  <si>
    <t>MIMAT0003373</t>
  </si>
  <si>
    <t>mmu-miR-302b-5p</t>
  </si>
  <si>
    <t>MmiRQP1702</t>
  </si>
  <si>
    <t>MIMAT0014867</t>
  </si>
  <si>
    <t>mmu-miR-3079-3p</t>
  </si>
  <si>
    <t>MmiRQP0963</t>
  </si>
  <si>
    <t>MIMAT0003375</t>
  </si>
  <si>
    <t>mmu-miR-302c-5p</t>
  </si>
  <si>
    <t>MmiRQP1704</t>
  </si>
  <si>
    <t>MIMAT0014869</t>
  </si>
  <si>
    <t>mmu-miR-3080-3p</t>
  </si>
  <si>
    <t>MmiRQP0964</t>
  </si>
  <si>
    <t>MIMAT0004524</t>
  </si>
  <si>
    <t>mmu-miR-30b-3p</t>
  </si>
  <si>
    <t>MmiRQP1705</t>
  </si>
  <si>
    <t>MIMAT0014870</t>
  </si>
  <si>
    <t>mmu-miR-3081-5p</t>
  </si>
  <si>
    <t>MmiRQP0965</t>
  </si>
  <si>
    <t>MIMAT0004634</t>
  </si>
  <si>
    <t>mmu-miR-31-3p</t>
  </si>
  <si>
    <t>MmiRQP1706</t>
  </si>
  <si>
    <t>MIMAT0014871</t>
  </si>
  <si>
    <t>mmu-miR-3081-3p</t>
  </si>
  <si>
    <t>MmiRQP0966</t>
  </si>
  <si>
    <t>MIMAT0000549</t>
  </si>
  <si>
    <t>mmu-miR-322-3p</t>
  </si>
  <si>
    <t>MmiRQP1707</t>
  </si>
  <si>
    <t>MIMAT0014872</t>
  </si>
  <si>
    <t>mmu-miR-3082-5p</t>
  </si>
  <si>
    <t>MmiRQP0970</t>
  </si>
  <si>
    <t>MIMAT0000569</t>
  </si>
  <si>
    <t>mmu-miR-330-3p</t>
  </si>
  <si>
    <t>MmiRQP1708</t>
  </si>
  <si>
    <t>MIMAT0014873</t>
  </si>
  <si>
    <t>mmu-miR-3082-3p</t>
  </si>
  <si>
    <t>MmiRQP0981</t>
  </si>
  <si>
    <t>MIMAT0004580</t>
  </si>
  <si>
    <t>mmu-miR-34c-3p</t>
  </si>
  <si>
    <t>MmiRQP1710</t>
  </si>
  <si>
    <t>MIMAT0014875</t>
  </si>
  <si>
    <t>mmu-miR-3083-3p</t>
  </si>
  <si>
    <t>MmiRQP0986</t>
  </si>
  <si>
    <t>MIMAT0003728</t>
  </si>
  <si>
    <t>mmu-miR-374-3p</t>
  </si>
  <si>
    <t>MmiRQP1712</t>
  </si>
  <si>
    <t>MIMAT0014877</t>
  </si>
  <si>
    <t>mmu-miR-3084-3p</t>
  </si>
  <si>
    <t>MmiRQP0998</t>
  </si>
  <si>
    <t>MIMAT0001342</t>
  </si>
  <si>
    <t>mmu-miR-425-3p</t>
  </si>
  <si>
    <t>MmiRQP1713</t>
  </si>
  <si>
    <t>MIMAT0014878</t>
  </si>
  <si>
    <t>mmu-miR-3085-5p</t>
  </si>
  <si>
    <t>MmiRQP1011</t>
  </si>
  <si>
    <t>MIMAT0002104</t>
  </si>
  <si>
    <t>mmu-miR-463-5p</t>
  </si>
  <si>
    <t>MmiRQP1714</t>
  </si>
  <si>
    <t>MIMAT0014879</t>
  </si>
  <si>
    <t>mmu-miR-3085-3p</t>
  </si>
  <si>
    <t>MmiRQP1036</t>
  </si>
  <si>
    <t>MIMAT0003478</t>
  </si>
  <si>
    <t>mmu-miR-467b-3p</t>
  </si>
  <si>
    <t>MmiRQP1715</t>
  </si>
  <si>
    <t>MIMAT0014880</t>
  </si>
  <si>
    <t>mmu-miR-3086-5p</t>
  </si>
  <si>
    <t>MmiRQP2685</t>
  </si>
  <si>
    <t>MIMAT0022365</t>
  </si>
  <si>
    <t>mmu-miR-5619-5p</t>
  </si>
  <si>
    <t>MmiRQP2698</t>
  </si>
  <si>
    <t>MIMAT0022378</t>
  </si>
  <si>
    <t>mmu-miR-5624-3p</t>
  </si>
  <si>
    <t>MmiRQP2686</t>
  </si>
  <si>
    <t>MIMAT0022366</t>
  </si>
  <si>
    <t>mmu-miR-5619-3p</t>
  </si>
  <si>
    <t>MmiRQP2699</t>
  </si>
  <si>
    <t>MIMAT0022379</t>
  </si>
  <si>
    <t>mmu-miR-5625-5p</t>
  </si>
  <si>
    <t>MmiRQP2687</t>
  </si>
  <si>
    <t>MIMAT0022367</t>
  </si>
  <si>
    <t>mmu-miR-5620-5p</t>
  </si>
  <si>
    <t>MmiRQP2700</t>
  </si>
  <si>
    <t>MIMAT0022380</t>
  </si>
  <si>
    <t>mmu-miR-5625-3p</t>
  </si>
  <si>
    <t>MmiRQP2688</t>
  </si>
  <si>
    <t>MIMAT0022368</t>
  </si>
  <si>
    <t>mmu-miR-5620-3p</t>
  </si>
  <si>
    <t>MmiRQP2702</t>
  </si>
  <si>
    <t>MIMAT0022382</t>
  </si>
  <si>
    <t>mmu-miR-5626-3p</t>
  </si>
  <si>
    <t>MmiRQP2689</t>
  </si>
  <si>
    <t>MIMAT0022369</t>
  </si>
  <si>
    <t>mmu-miR-5621-5p</t>
  </si>
  <si>
    <t>MmiRQP2703</t>
  </si>
  <si>
    <t>MIMAT0022385</t>
  </si>
  <si>
    <t>mmu-miR-5627-5p</t>
  </si>
  <si>
    <t>MmiRQP2691</t>
  </si>
  <si>
    <t>MIMAT0022371</t>
  </si>
  <si>
    <t>mmu-miR-5622-5p</t>
  </si>
  <si>
    <t>MmiRQP2704</t>
  </si>
  <si>
    <t>MIMAT0022386</t>
  </si>
  <si>
    <t>mmu-miR-5627-3p</t>
  </si>
  <si>
    <t>MmiRQP2692</t>
  </si>
  <si>
    <t>MIMAT0022372</t>
  </si>
  <si>
    <t>mmu-miR-5622-3p</t>
  </si>
  <si>
    <t>MmiRQP2740</t>
  </si>
  <si>
    <t>MIMAT0022503</t>
  </si>
  <si>
    <t>mmu-miR-344i</t>
  </si>
  <si>
    <t>MmiRQP2693</t>
  </si>
  <si>
    <t>MIMAT0022373</t>
  </si>
  <si>
    <t>mmu-miR-5623-5p</t>
  </si>
  <si>
    <t>MmiRQP2741</t>
  </si>
  <si>
    <t>MIMAT0022504</t>
  </si>
  <si>
    <t>mmu-miR-5709</t>
  </si>
  <si>
    <t>MmiRQP2694</t>
  </si>
  <si>
    <t>MIMAT0022374</t>
  </si>
  <si>
    <t>mmu-miR-5623-3p</t>
  </si>
  <si>
    <t>MmiRQP2742</t>
  </si>
  <si>
    <t>MIMAT0022505</t>
  </si>
  <si>
    <t>mmu-miR-5710</t>
  </si>
  <si>
    <t>MmiRQP2695</t>
  </si>
  <si>
    <t>MIMAT0022375</t>
  </si>
  <si>
    <t>mmu-miR-3073b-5p</t>
  </si>
  <si>
    <t>MmiRQP2746</t>
  </si>
  <si>
    <t>MIMAT0017345</t>
  </si>
  <si>
    <t>mmu-miR-669l-3p</t>
  </si>
  <si>
    <t>MmiRQP2696</t>
  </si>
  <si>
    <t>MIMAT0022376</t>
  </si>
  <si>
    <t>mmu-miR-3073b-3p</t>
  </si>
  <si>
    <t>MmiRQP2747</t>
  </si>
  <si>
    <t>MIMAT0017047</t>
  </si>
  <si>
    <t>mmu-miR-1a-2-5p</t>
  </si>
  <si>
    <t>MmiRQP2697</t>
  </si>
  <si>
    <t>MIMAT0022377</t>
  </si>
  <si>
    <t>mmu-miR-5624-5p</t>
  </si>
  <si>
    <t>MmiRQP2748</t>
  </si>
  <si>
    <t>MIMAT0017324</t>
  </si>
  <si>
    <t>mmu-miR-669d-3p</t>
  </si>
  <si>
    <t>Plate 3</t>
  </si>
  <si>
    <t>MmiRQP1716</t>
  </si>
  <si>
    <t>MIMAT0014881</t>
  </si>
  <si>
    <t>mmu-miR-3086-3p</t>
  </si>
  <si>
    <t>MmiRQP2534</t>
  </si>
  <si>
    <t>MIMAT0020614</t>
  </si>
  <si>
    <t>mmu-miR-3473c</t>
  </si>
  <si>
    <t>MmiRQP1717</t>
  </si>
  <si>
    <t>MIMAT0014882</t>
  </si>
  <si>
    <t>mmu-miR-466m-5p</t>
  </si>
  <si>
    <t>MmiRQP2535</t>
  </si>
  <si>
    <t>MIMAT0020615</t>
  </si>
  <si>
    <t>mmu-miR-5107</t>
  </si>
  <si>
    <t>MmiRQP1718</t>
  </si>
  <si>
    <t>MIMAT0014883</t>
  </si>
  <si>
    <t>mmu-miR-466m-3p</t>
  </si>
  <si>
    <t>MmiRQP2536</t>
  </si>
  <si>
    <t>MIMAT0020616</t>
  </si>
  <si>
    <t>mmu-miR-5108</t>
  </si>
  <si>
    <t>MmiRQP1719</t>
  </si>
  <si>
    <t>MIMAT0014884</t>
  </si>
  <si>
    <t>mmu-miR-669d-2-3p</t>
  </si>
  <si>
    <t>MmiRQP2537</t>
  </si>
  <si>
    <t>MIMAT0020617</t>
  </si>
  <si>
    <t>mmu-miR-5109</t>
  </si>
  <si>
    <t>MmiRQP1720</t>
  </si>
  <si>
    <t>MIMAT0014885</t>
  </si>
  <si>
    <t>mmu-miR-466o-5p</t>
  </si>
  <si>
    <t>MmiRQP2538</t>
  </si>
  <si>
    <t>MIMAT0020618</t>
  </si>
  <si>
    <t>mmu-miR-5110</t>
  </si>
  <si>
    <t>MmiRQP1721</t>
  </si>
  <si>
    <t>MIMAT0014886</t>
  </si>
  <si>
    <t>mmu-miR-466o-3p</t>
  </si>
  <si>
    <t>MmiRQP2539</t>
  </si>
  <si>
    <t>MIMAT0020619</t>
  </si>
  <si>
    <t>mmu-miR-5111-3p</t>
  </si>
  <si>
    <t>MmiRQP1722</t>
  </si>
  <si>
    <t>MIMAT0002108</t>
  </si>
  <si>
    <t>mmu-miR-467a-3p</t>
  </si>
  <si>
    <t>MmiRQP2540</t>
  </si>
  <si>
    <t>MIMAT0020620</t>
  </si>
  <si>
    <t>mmu-miR-5112</t>
  </si>
  <si>
    <t>MmiRQP1724</t>
  </si>
  <si>
    <t>MIMAT0017243</t>
  </si>
  <si>
    <t>mmu-miR-669a-3p</t>
  </si>
  <si>
    <t>MmiRQP2541</t>
  </si>
  <si>
    <t>MIMAT0020621</t>
  </si>
  <si>
    <t>mmu-miR-5113</t>
  </si>
  <si>
    <t>MmiRQP1727</t>
  </si>
  <si>
    <t>MIMAT0014890</t>
  </si>
  <si>
    <t>mmu-miR-669p-3p</t>
  </si>
  <si>
    <t>MmiRQP2542</t>
  </si>
  <si>
    <t>MIMAT0020622</t>
  </si>
  <si>
    <t>mmu-miR-5114</t>
  </si>
  <si>
    <t>MmiRQP1728</t>
  </si>
  <si>
    <t>MIMAT0014891</t>
  </si>
  <si>
    <t>mmu-miR-466p-5p</t>
  </si>
  <si>
    <t>MmiRQP2543</t>
  </si>
  <si>
    <t>MIMAT0020623</t>
  </si>
  <si>
    <t>mmu-miR-5115</t>
  </si>
  <si>
    <t>MmiRQP1729</t>
  </si>
  <si>
    <t>MIMAT0014893</t>
  </si>
  <si>
    <t>mmu-miR-466n-5p</t>
  </si>
  <si>
    <t>MmiRQP2544</t>
  </si>
  <si>
    <t>MIMAT0020624</t>
  </si>
  <si>
    <t>mmu-miR-5116</t>
  </si>
  <si>
    <t>MmiRQP1730</t>
  </si>
  <si>
    <t>MIMAT0014894</t>
  </si>
  <si>
    <t>mmu-miR-466n-3p</t>
  </si>
  <si>
    <t>MmiRQP2545</t>
  </si>
  <si>
    <t>MIMAT0020625</t>
  </si>
  <si>
    <t>mmu-miR-5117-5p</t>
  </si>
  <si>
    <t>MmiRQP1731</t>
  </si>
  <si>
    <t>MIMAT0014895</t>
  </si>
  <si>
    <t>mmu-miR-3087-5p</t>
  </si>
  <si>
    <t>MmiRQP2546</t>
  </si>
  <si>
    <t>MIMAT0020626</t>
  </si>
  <si>
    <t>mmu-miR-5118</t>
  </si>
  <si>
    <t>MmiRQP1732</t>
  </si>
  <si>
    <t>MIMAT0014896</t>
  </si>
  <si>
    <t>mmu-miR-3087-3p</t>
  </si>
  <si>
    <t>MmiRQP2550</t>
  </si>
  <si>
    <t>MIMAT0020630</t>
  </si>
  <si>
    <t>mmu-miR-5122</t>
  </si>
  <si>
    <t>MmiRQP1733</t>
  </si>
  <si>
    <t>MIMAT0014897</t>
  </si>
  <si>
    <t>mmu-miR-3088-5p</t>
  </si>
  <si>
    <t>MmiRQP2551</t>
  </si>
  <si>
    <t>MIMAT0020631</t>
  </si>
  <si>
    <t>mmu-miR-466q</t>
  </si>
  <si>
    <t>MmiRQP1734</t>
  </si>
  <si>
    <t>MIMAT0014898</t>
  </si>
  <si>
    <t>mmu-miR-3088-3p</t>
  </si>
  <si>
    <t>MmiRQP2552</t>
  </si>
  <si>
    <t>MIMAT0020632</t>
  </si>
  <si>
    <t>mmu-miR-3473d</t>
  </si>
  <si>
    <t>MmiRQP1735</t>
  </si>
  <si>
    <t>MIMAT0014899</t>
  </si>
  <si>
    <t>mmu-miR-3089-5p</t>
  </si>
  <si>
    <t>MmiRQP2554</t>
  </si>
  <si>
    <t>MIMAT0020634</t>
  </si>
  <si>
    <t>mmu-miR-5124</t>
  </si>
  <si>
    <t>MmiRQP1736</t>
  </si>
  <si>
    <t>MIMAT0014900</t>
  </si>
  <si>
    <t>mmu-miR-3089-3p</t>
  </si>
  <si>
    <t>MmiRQP2555</t>
  </si>
  <si>
    <t>MIMAT0020635</t>
  </si>
  <si>
    <t>mmu-miR-5125</t>
  </si>
  <si>
    <t>MmiRQP1737</t>
  </si>
  <si>
    <t>MIMAT0014901</t>
  </si>
  <si>
    <t>mmu-miR-3090-5p</t>
  </si>
  <si>
    <t>MmiRQP1738</t>
  </si>
  <si>
    <t>MIMAT0014902</t>
  </si>
  <si>
    <t>mmu-miR-3090-3p</t>
  </si>
  <si>
    <t>MmiRQP1739</t>
  </si>
  <si>
    <t>MIMAT0014903</t>
  </si>
  <si>
    <t>mmu-miR-3091-5p</t>
  </si>
  <si>
    <t>MmiRQP1740</t>
  </si>
  <si>
    <t>MIMAT0014904</t>
  </si>
  <si>
    <t>mmu-miR-3091-3p</t>
  </si>
  <si>
    <t>MmiRQP1741</t>
  </si>
  <si>
    <t>MIMAT0014905</t>
  </si>
  <si>
    <t>mmu-miR-3092-5p</t>
  </si>
  <si>
    <t>MmiRQP1742</t>
  </si>
  <si>
    <t>MIMAT0014906</t>
  </si>
  <si>
    <t>mmu-miR-3092-3p</t>
  </si>
  <si>
    <t>MmiRQP1743</t>
  </si>
  <si>
    <t>MIMAT0014907</t>
  </si>
  <si>
    <t>mmu-miR-3093-5p</t>
  </si>
  <si>
    <t>MmiRQP1745</t>
  </si>
  <si>
    <t>MIMAT0014909</t>
  </si>
  <si>
    <t>mmu-miR-3094-5p</t>
  </si>
  <si>
    <t>MmiRQP1746</t>
  </si>
  <si>
    <t>MIMAT0014910</t>
  </si>
  <si>
    <t>mmu-miR-3094-3p</t>
  </si>
  <si>
    <t>MmiRQP1747</t>
  </si>
  <si>
    <t>MIMAT0014911</t>
  </si>
  <si>
    <t>mmu-miR-3095-5p</t>
  </si>
  <si>
    <t>MmiRQP1748</t>
  </si>
  <si>
    <t>MIMAT0014912</t>
  </si>
  <si>
    <t>mmu-miR-3095-3p</t>
  </si>
  <si>
    <t>MmiRQP1749</t>
  </si>
  <si>
    <t>MIMAT0014913</t>
  </si>
  <si>
    <t>mmu-miR-3096-5p</t>
  </si>
  <si>
    <t>MmiRQP1750</t>
  </si>
  <si>
    <t>MIMAT0014914</t>
  </si>
  <si>
    <t>mmu-miR-3096-3p</t>
  </si>
  <si>
    <t>MmiRQP1751</t>
  </si>
  <si>
    <t>MIMAT0014915</t>
  </si>
  <si>
    <t>mmu-miR-3097-5p</t>
  </si>
  <si>
    <t>MmiRQP1753</t>
  </si>
  <si>
    <t>MIMAT0014917</t>
  </si>
  <si>
    <t>mmu-miR-3098-5p</t>
  </si>
  <si>
    <t>MmiRQP1756</t>
  </si>
  <si>
    <t>MIMAT0014920</t>
  </si>
  <si>
    <t>mmu-miR-3100-3p</t>
  </si>
  <si>
    <t>MmiRQP1758</t>
  </si>
  <si>
    <t>MIMAT0014922</t>
  </si>
  <si>
    <t>mmu-miR-3101-3p</t>
  </si>
  <si>
    <t>MmiRQP1759</t>
  </si>
  <si>
    <t>MIMAT0014923</t>
  </si>
  <si>
    <t>mmu-miR-344e-5p</t>
  </si>
  <si>
    <t>MmiRQP1761</t>
  </si>
  <si>
    <t>MIMAT0014925</t>
  </si>
  <si>
    <t>mmu-miR-344b-5p</t>
  </si>
  <si>
    <t>MmiRQP1762</t>
  </si>
  <si>
    <t>MIMAT0014926</t>
  </si>
  <si>
    <t>mmu-miR-344b-3p</t>
  </si>
  <si>
    <t>MmiRQP1764</t>
  </si>
  <si>
    <t>MIMAT0014928</t>
  </si>
  <si>
    <t>mmu-miR-344c-3p</t>
  </si>
  <si>
    <t>MmiRQP1765</t>
  </si>
  <si>
    <t>MIMAT0014929</t>
  </si>
  <si>
    <t>mmu-miR-344g-5p</t>
  </si>
  <si>
    <t>MmiRQP1766</t>
  </si>
  <si>
    <t>MIMAT0014930</t>
  </si>
  <si>
    <t>mmu-miR-344g-3p</t>
  </si>
  <si>
    <t>MmiRQP1767</t>
  </si>
  <si>
    <t>MIMAT0014931</t>
  </si>
  <si>
    <t>mmu-miR-344f-5p</t>
  </si>
  <si>
    <t>MmiRQP1768</t>
  </si>
  <si>
    <t>MIMAT0014932</t>
  </si>
  <si>
    <t>mmu-miR-344f-3p</t>
  </si>
  <si>
    <t>MmiRQP1770</t>
  </si>
  <si>
    <t>MIMAT0014934</t>
  </si>
  <si>
    <t>mmu-miR-3102-5p.2-5p</t>
  </si>
  <si>
    <t>MmiRQP1771</t>
  </si>
  <si>
    <t>MIMAT0014935</t>
  </si>
  <si>
    <t>mmu-miR-3102-3p.2</t>
  </si>
  <si>
    <t>MmiRQP1772</t>
  </si>
  <si>
    <t>MIMAT0014936</t>
  </si>
  <si>
    <t>mmu-miR-3102</t>
  </si>
  <si>
    <t>MmiRQP1773</t>
  </si>
  <si>
    <t>MIMAT0014937</t>
  </si>
  <si>
    <t>mmu-miR-3103-5p</t>
  </si>
  <si>
    <t>MmiRQP1774</t>
  </si>
  <si>
    <t>MIMAT0014938</t>
  </si>
  <si>
    <t>mmu-miR-3103-3p</t>
  </si>
  <si>
    <t>MmiRQP1775</t>
  </si>
  <si>
    <t>MIMAT0014939</t>
  </si>
  <si>
    <t>mmu-miR-3104-5p</t>
  </si>
  <si>
    <t>MmiRQP1776</t>
  </si>
  <si>
    <t>MIMAT0014940</t>
  </si>
  <si>
    <t>mmu-miR-3104-3p</t>
  </si>
  <si>
    <t>MmiRQP1777</t>
  </si>
  <si>
    <t>MIMAT0014941</t>
  </si>
  <si>
    <t>mmu-miR-3105-5p</t>
  </si>
  <si>
    <t>MmiRQP1778</t>
  </si>
  <si>
    <t>MIMAT0014942</t>
  </si>
  <si>
    <t>mmu-miR-3105-3p</t>
  </si>
  <si>
    <t>MmiRQP1779</t>
  </si>
  <si>
    <t>MIMAT0014944</t>
  </si>
  <si>
    <t>mmu-miR-3107-3p</t>
  </si>
  <si>
    <t>MmiRQP1780</t>
  </si>
  <si>
    <t>MIMAT0014946</t>
  </si>
  <si>
    <t>mmu-miR-3074-2-3p</t>
  </si>
  <si>
    <t>MmiRQP1781</t>
  </si>
  <si>
    <t>MIMAT0014947</t>
  </si>
  <si>
    <t>mmu-miR-3108-5p</t>
  </si>
  <si>
    <t>MmiRQP1782</t>
  </si>
  <si>
    <t>MIMAT0014948</t>
  </si>
  <si>
    <t>mmu-miR-3108-3p</t>
  </si>
  <si>
    <t>MmiRQP1783</t>
  </si>
  <si>
    <t>MIMAT0014949</t>
  </si>
  <si>
    <t>mmu-miR-3109-5p</t>
  </si>
  <si>
    <t>MmiRQP1784</t>
  </si>
  <si>
    <t>MIMAT0014950</t>
  </si>
  <si>
    <t>mmu-miR-3109-3p</t>
  </si>
  <si>
    <t>MmiRQP1785</t>
  </si>
  <si>
    <t>MIMAT0014951</t>
  </si>
  <si>
    <t>mmu-miR-3110-5p</t>
  </si>
  <si>
    <t>MmiRQP1786</t>
  </si>
  <si>
    <t>MIMAT0014952</t>
  </si>
  <si>
    <t>mmu-miR-3110-3p</t>
  </si>
  <si>
    <t>MmiRQP1787</t>
  </si>
  <si>
    <t>MIMAT0014953</t>
  </si>
  <si>
    <t>mmu-miR-374c-5p</t>
  </si>
  <si>
    <t>MmiRQP1788</t>
  </si>
  <si>
    <t>MIMAT0014954</t>
  </si>
  <si>
    <t>mmu-miR-374c-3p</t>
  </si>
  <si>
    <t>MmiRQP1789</t>
  </si>
  <si>
    <t>MIMAT0014955</t>
  </si>
  <si>
    <t>mmu-miR-3112-5p</t>
  </si>
  <si>
    <t>MmiRQP1790</t>
  </si>
  <si>
    <t>MIMAT0014956</t>
  </si>
  <si>
    <t>mmu-miR-3112-3p</t>
  </si>
  <si>
    <t>MmiRQP1791</t>
  </si>
  <si>
    <t>MIMAT0014957</t>
  </si>
  <si>
    <t>mmu-miR-1912-5p</t>
  </si>
  <si>
    <t>MmiRQP1793</t>
  </si>
  <si>
    <t>MIMAT0014959</t>
  </si>
  <si>
    <t>mmu-miR-3113-5p</t>
  </si>
  <si>
    <t>MmiRQP1810</t>
  </si>
  <si>
    <t>MIMAT0022384</t>
  </si>
  <si>
    <t>mmu-miR-344h-3p</t>
  </si>
  <si>
    <t>MmiRQP2192</t>
  </si>
  <si>
    <t>MIMAT0019336</t>
  </si>
  <si>
    <t>mmu-miR-3960</t>
  </si>
  <si>
    <t>MmiRQP2193</t>
  </si>
  <si>
    <t>MIMAT0019338</t>
  </si>
  <si>
    <t>mmu-miR-3961</t>
  </si>
  <si>
    <t>MmiRQP2195</t>
  </si>
  <si>
    <t>MIMAT0019340</t>
  </si>
  <si>
    <t>mmu-miR-3962</t>
  </si>
  <si>
    <t>MmiRQP2196</t>
  </si>
  <si>
    <t>MIMAT0019341</t>
  </si>
  <si>
    <t>mmu-miR-3963</t>
  </si>
  <si>
    <t>MmiRQP2197</t>
  </si>
  <si>
    <t>MIMAT0019342</t>
  </si>
  <si>
    <t>mmu-miR-3096b-5p</t>
  </si>
  <si>
    <t>MmiRQP2198</t>
  </si>
  <si>
    <t>MIMAT0019343</t>
  </si>
  <si>
    <t>mmu-miR-3096b-3p</t>
  </si>
  <si>
    <t>MmiRQP2199</t>
  </si>
  <si>
    <t>MIMAT0019344</t>
  </si>
  <si>
    <t>mmu-miR-3964</t>
  </si>
  <si>
    <t>MmiRQP2201</t>
  </si>
  <si>
    <t>MIMAT0019346</t>
  </si>
  <si>
    <t>mmu-miR-1843b-3p</t>
  </si>
  <si>
    <t>MmiRQP2202</t>
  </si>
  <si>
    <t>MIMAT0019347</t>
  </si>
  <si>
    <t>mmu-miR-3965</t>
  </si>
  <si>
    <t>MmiRQP2203</t>
  </si>
  <si>
    <t>MIMAT0019348</t>
  </si>
  <si>
    <t>mmu-miR-378b</t>
  </si>
  <si>
    <t>MmiRQP2204</t>
  </si>
  <si>
    <t>MIMAT0019349</t>
  </si>
  <si>
    <t>mmu-miR-101c</t>
  </si>
  <si>
    <t>MmiRQP2205</t>
  </si>
  <si>
    <t>MIMAT0019350</t>
  </si>
  <si>
    <t>mmu-miR-3966</t>
  </si>
  <si>
    <t>MmiRQP2206</t>
  </si>
  <si>
    <t>MIMAT0019351</t>
  </si>
  <si>
    <t>mmu-miR-3967</t>
  </si>
  <si>
    <t>MmiRQP2207</t>
  </si>
  <si>
    <t>MIMAT0019352</t>
  </si>
  <si>
    <t>mmu-miR-3968</t>
  </si>
  <si>
    <t>MmiRQP2208</t>
  </si>
  <si>
    <t>MIMAT0019353</t>
  </si>
  <si>
    <t>mmu-miR-3969</t>
  </si>
  <si>
    <t>MmiRQP2209</t>
  </si>
  <si>
    <t>MIMAT0019354</t>
  </si>
  <si>
    <t>mmu-miR-28b</t>
  </si>
  <si>
    <t>MmiRQP2210</t>
  </si>
  <si>
    <t>MIMAT0019355</t>
  </si>
  <si>
    <t>mmu-miR-3970</t>
  </si>
  <si>
    <t>MmiRQP2211</t>
  </si>
  <si>
    <t>MIMAT0019356</t>
  </si>
  <si>
    <t>mmu-miR-3971</t>
  </si>
  <si>
    <t>MmiRQP2518</t>
  </si>
  <si>
    <t>MIMAT0020540</t>
  </si>
  <si>
    <t>mmu-miR-5046</t>
  </si>
  <si>
    <t>MmiRQP2524</t>
  </si>
  <si>
    <t>MIMAT0020604</t>
  </si>
  <si>
    <t>mmu-miR-5097</t>
  </si>
  <si>
    <t>MmiRQP2525</t>
  </si>
  <si>
    <t>MIMAT0020605</t>
  </si>
  <si>
    <t>mmu-miR-5098</t>
  </si>
  <si>
    <t>MmiRQP2526</t>
  </si>
  <si>
    <t>MIMAT0020606</t>
  </si>
  <si>
    <t>mmu-miR-5099</t>
  </si>
  <si>
    <t>MmiRQP2527</t>
  </si>
  <si>
    <t>MIMAT0020607</t>
  </si>
  <si>
    <t>mmu-miR-5100</t>
  </si>
  <si>
    <t>MmiRQP2528</t>
  </si>
  <si>
    <t>MIMAT0020608</t>
  </si>
  <si>
    <t>mmu-miR-5101</t>
  </si>
  <si>
    <t>MmiRQP2529</t>
  </si>
  <si>
    <t>MIMAT0020609</t>
  </si>
  <si>
    <t>mmu-miR-5102</t>
  </si>
  <si>
    <t>MmiRQP2530</t>
  </si>
  <si>
    <t>MIMAT0020610</t>
  </si>
  <si>
    <t>mmu-miR-5103</t>
  </si>
  <si>
    <t>MmiRQP2531</t>
  </si>
  <si>
    <t>MIMAT0020611</t>
  </si>
  <si>
    <t>mmu-miR-5104</t>
  </si>
  <si>
    <t>MmiRQP2532</t>
  </si>
  <si>
    <t>MIMAT0020612</t>
  </si>
  <si>
    <t>mmu-miR-5105</t>
  </si>
  <si>
    <t>MmiRQP2533</t>
  </si>
  <si>
    <t>MIMAT0020613</t>
  </si>
  <si>
    <t>mmu-miR-5106</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</si>
  <si>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</si>
  <si>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</si>
  <si>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</si>
  <si>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</si>
  <si>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</si>
  <si>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</si>
  <si>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</si>
  <si>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</si>
  <si>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</si>
  <si>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</si>
  <si>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</si>
  <si>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</si>
  <si>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</si>
  <si>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</si>
  <si>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</si>
  <si>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</si>
  <si>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</si>
  <si>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</si>
  <si>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</si>
  <si>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</si>
  <si>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</si>
  <si>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</si>
  <si>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</si>
  <si>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</si>
  <si>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</si>
  <si>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</si>
  <si>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</si>
  <si>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</si>
  <si>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</si>
  <si>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</si>
  <si>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</si>
  <si>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</si>
  <si>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</si>
  <si>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</si>
  <si>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</si>
  <si>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</si>
  <si>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</si>
  <si>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</si>
  <si>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</si>
  <si>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</si>
  <si>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</si>
  <si>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</si>
  <si>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Negetive Control (NC):</t>
  </si>
  <si>
    <t>Negetive Control</t>
  </si>
  <si>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</si>
  <si>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</si>
  <si>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</si>
  <si>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</si>
  <si>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</si>
  <si>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</si>
  <si>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</si>
  <si>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</si>
  <si>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</si>
  <si>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</si>
  <si>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</si>
  <si>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</si>
  <si>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</si>
  <si>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</si>
  <si>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</si>
  <si>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</si>
  <si>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</si>
  <si>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</si>
  <si>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t>H</t>
  </si>
  <si>
    <t>I</t>
  </si>
  <si>
    <t>J</t>
  </si>
  <si>
    <t>K</t>
  </si>
  <si>
    <t>L</t>
  </si>
  <si>
    <t>M</t>
  </si>
  <si>
    <t>N</t>
  </si>
  <si>
    <t>O</t>
  </si>
  <si>
    <t>P</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</si>
  <si>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</si>
  <si>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</si>
  <si>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</si>
  <si>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</si>
  <si>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</si>
  <si>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</si>
  <si>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</si>
  <si>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</si>
  <si>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</si>
  <si>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</si>
  <si>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</si>
  <si>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</si>
  <si>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</si>
  <si>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</si>
  <si>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</si>
  <si>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</si>
  <si>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</si>
  <si>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</si>
  <si>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Sanger ID</t>
  </si>
  <si>
    <t>Primer Sequence</t>
  </si>
  <si>
    <t>miRNA Catalog</t>
  </si>
  <si>
    <t>MAM-001A01</t>
  </si>
  <si>
    <t>CATAAAGTAGAAAGCACTACTAA</t>
  </si>
  <si>
    <t>MPM00525A</t>
  </si>
  <si>
    <t>MAM-001A02</t>
  </si>
  <si>
    <t>mmu-miR-16</t>
  </si>
  <si>
    <t>TAGCAGCACGTAAATATTGGCG</t>
  </si>
  <si>
    <t>MPM00543A</t>
  </si>
  <si>
    <t>MAM-001A03</t>
  </si>
  <si>
    <t>TGTAGTGTTTCCTACTTTATGGA</t>
  </si>
  <si>
    <t>MPM01408A</t>
  </si>
  <si>
    <t>MAM-001A04</t>
  </si>
  <si>
    <t>mmu-miR-21</t>
  </si>
  <si>
    <t>TAGCTTATCAGACTGATGTTGA</t>
  </si>
  <si>
    <t>MPM00587A</t>
  </si>
  <si>
    <t>MAM-001A05</t>
  </si>
  <si>
    <t>mmu-miR-124</t>
  </si>
  <si>
    <t>TAAGGCACGCGGTGAATGCCAA</t>
  </si>
  <si>
    <t>MPM01393A</t>
  </si>
  <si>
    <t>MAM-001A06</t>
  </si>
  <si>
    <t>TCGTACCGTGAGTAATAATGCG</t>
  </si>
  <si>
    <t>MPM01397A</t>
  </si>
  <si>
    <t>MAM-001A07</t>
  </si>
  <si>
    <t>mmu-miR-15a</t>
  </si>
  <si>
    <t>TAGCAGCACATAATGGTTTGTG</t>
  </si>
  <si>
    <t>MPM00541A</t>
  </si>
  <si>
    <t>MAM-001A08</t>
  </si>
  <si>
    <t>mmu-miR-29b</t>
  </si>
  <si>
    <t>TAGCACCATTTGAAATCAGTGTT</t>
  </si>
  <si>
    <t>MPM00629A</t>
  </si>
  <si>
    <t>MAM-001A09</t>
  </si>
  <si>
    <t>mmu-miR-9</t>
  </si>
  <si>
    <t>TCTTTGGTTATCTAGCTGTATGA</t>
  </si>
  <si>
    <t>MPM00869A</t>
  </si>
  <si>
    <t>MAM-001A10</t>
  </si>
  <si>
    <t>mmu-let-7c</t>
  </si>
  <si>
    <t>TGAGGTAGTAGGTTGTATG</t>
  </si>
  <si>
    <t>MPM00485A</t>
  </si>
  <si>
    <t>MAM-001A11</t>
  </si>
  <si>
    <t>mmu-miR-24</t>
  </si>
  <si>
    <t>TGGCTCAGTTCAGCAGGAACAG</t>
  </si>
  <si>
    <t>MPM01443A</t>
  </si>
  <si>
    <t>MAM-001A12</t>
  </si>
  <si>
    <t>mmu-miR-27a</t>
  </si>
  <si>
    <t>TTCACAGTGGCTAAGTTCC</t>
  </si>
  <si>
    <t>MPM01445A</t>
  </si>
  <si>
    <t>MAM-001B01</t>
  </si>
  <si>
    <t>mmu-miR-30e</t>
  </si>
  <si>
    <t>TGTAAACATCCTTGATTGGAAG</t>
  </si>
  <si>
    <t>MPM00642A</t>
  </si>
  <si>
    <t>MAM-001B02</t>
  </si>
  <si>
    <t>mmu-miR-22</t>
  </si>
  <si>
    <t>AAGCTGCCAGTTGAAGAACTGT</t>
  </si>
  <si>
    <t>MPM01442A</t>
  </si>
  <si>
    <t>MAM-001B03</t>
  </si>
  <si>
    <t>mmu-miR-30a</t>
  </si>
  <si>
    <t>TGTAAACATCCTCGATTGGAAG</t>
  </si>
  <si>
    <t>MPM00638A</t>
  </si>
  <si>
    <t>MAM-001B04</t>
  </si>
  <si>
    <t>mmu-let-7a</t>
  </si>
  <si>
    <t>TGAGGTAGTAGGTTGTATA</t>
  </si>
  <si>
    <t>MPM00483A</t>
  </si>
  <si>
    <t>MAM-001B05</t>
  </si>
  <si>
    <t>mmu-miR-30d</t>
  </si>
  <si>
    <t>TGTAAACATCCCCGATTGGAAG</t>
  </si>
  <si>
    <t>MPM00641A</t>
  </si>
  <si>
    <t>MAM-001B06</t>
  </si>
  <si>
    <t>mmu-miR-140</t>
  </si>
  <si>
    <t>CAGTGGTTTTACCCTATGGTAG</t>
  </si>
  <si>
    <t>MPM00523A</t>
  </si>
  <si>
    <t>MAM-001B07</t>
  </si>
  <si>
    <t>mmu-let-7f</t>
  </si>
  <si>
    <t>GGGTGAGGTAGTAGATTGTATA</t>
  </si>
  <si>
    <t>MPM00488A</t>
  </si>
  <si>
    <t>MAM-001B08</t>
  </si>
  <si>
    <t>mmu-miR-155</t>
  </si>
  <si>
    <t>TTAATGCTAATTGTGATAGGGGT</t>
  </si>
  <si>
    <t>MPM00540A</t>
  </si>
  <si>
    <t>MAM-001B09</t>
  </si>
  <si>
    <t>mmu-miR-130a</t>
  </si>
  <si>
    <t>CAGTGCAATGTTAAAAGGGCAT</t>
  </si>
  <si>
    <t>MPM00511A</t>
  </si>
  <si>
    <t>MAM-001B10</t>
  </si>
  <si>
    <t>mmu-let-7b</t>
  </si>
  <si>
    <t>TGAGGTAGTAGGTTGTGTG</t>
  </si>
  <si>
    <t>MPM00484A</t>
  </si>
  <si>
    <t>MAM-001B11</t>
  </si>
  <si>
    <t>mmu-miR-322</t>
  </si>
  <si>
    <t>CAGCAGCAATTCATGTTTTGGA</t>
  </si>
  <si>
    <t>MPM00646A</t>
  </si>
  <si>
    <t>MAM-001B12</t>
  </si>
  <si>
    <t>mmu-miR-17</t>
  </si>
  <si>
    <t>CAAAGTGCTTACGGTGCAGGTAG</t>
  </si>
  <si>
    <t>MPM00544A</t>
  </si>
  <si>
    <t>MAM-001C01</t>
  </si>
  <si>
    <t>mmu-miR-27b</t>
  </si>
  <si>
    <t>TTCACAGTGGCTAAGTTCT</t>
  </si>
  <si>
    <t>MPM01446A</t>
  </si>
  <si>
    <t>MAM-001C02</t>
  </si>
  <si>
    <t>TCCCTGAGACCCTAACTTGTGA</t>
  </si>
  <si>
    <t>MPM00505A</t>
  </si>
  <si>
    <t>MAM-001C03</t>
  </si>
  <si>
    <t>mmu-miR-29a</t>
  </si>
  <si>
    <t>TAGCACCATCTGGAATCGGTTA</t>
  </si>
  <si>
    <t>MPM01460A</t>
  </si>
  <si>
    <t>MAM-001C04</t>
  </si>
  <si>
    <t>mmu-miR-872</t>
  </si>
  <si>
    <t>AAGGTTACTTGTTAGTTCAGG</t>
  </si>
  <si>
    <t>MPM00856A</t>
  </si>
  <si>
    <t>MAM-001C05</t>
  </si>
  <si>
    <t>mmu-miR-32</t>
  </si>
  <si>
    <t>TATTGCACATTACTAAGTTGCA</t>
  </si>
  <si>
    <t>MPM00644A</t>
  </si>
  <si>
    <t>MAM-001C06</t>
  </si>
  <si>
    <t>mmu-miR-99b</t>
  </si>
  <si>
    <t>CACCCGTAGAACCGACCTTGCG</t>
  </si>
  <si>
    <t>MPM00877A</t>
  </si>
  <si>
    <t>MAM-001C07</t>
  </si>
  <si>
    <t>mmu-miR-19b</t>
  </si>
  <si>
    <t>TGTGCAAATCCATGTAAAACTGA</t>
  </si>
  <si>
    <t>MPM00572A</t>
  </si>
  <si>
    <t>MAM-001C08</t>
  </si>
  <si>
    <t>mmu-miR-191</t>
  </si>
  <si>
    <t>CAACGGAATCCCAAAAGCAGCTG</t>
  </si>
  <si>
    <t>MPM00560A</t>
  </si>
  <si>
    <t>MAM-001C09</t>
  </si>
  <si>
    <t>CATTATTACTTTTGGTACGCG</t>
  </si>
  <si>
    <t>MPM00506A</t>
  </si>
  <si>
    <t>MAM-001C10</t>
  </si>
  <si>
    <t>mmu-miR-93</t>
  </si>
  <si>
    <t>CAAAGTGCTGTTCGTGCAGGTAG</t>
  </si>
  <si>
    <t>MPM00873A</t>
  </si>
  <si>
    <t>MAM-001C11</t>
  </si>
  <si>
    <t>mmu-miR-146a</t>
  </si>
  <si>
    <t>TGAGAACTGAATTCCATGGGT</t>
  </si>
  <si>
    <t>MPM00529A</t>
  </si>
  <si>
    <t>MAM-001C12</t>
  </si>
  <si>
    <t>MIMAT0001081</t>
  </si>
  <si>
    <t>mmu-miR-196b</t>
  </si>
  <si>
    <t>TAGGTAGTTTTCTGTTGTTGGG</t>
  </si>
  <si>
    <t>MPM00567A</t>
  </si>
  <si>
    <t>MAM-001D01</t>
  </si>
  <si>
    <t>mmu-let-7i</t>
  </si>
  <si>
    <t>TGAGGTAGTAGTTTGTGCT</t>
  </si>
  <si>
    <t>MPM00490A</t>
  </si>
  <si>
    <t>MAM-001D02</t>
  </si>
  <si>
    <t>mmu-miR-20a</t>
  </si>
  <si>
    <t>TAAAGTGCTTATGGTGCAGGTAG</t>
  </si>
  <si>
    <t>MPM00585A</t>
  </si>
  <si>
    <t>MAM-001D03</t>
  </si>
  <si>
    <t>mmu-miR-18a</t>
  </si>
  <si>
    <t>TAAGGTGCATCTAGTGCAGA</t>
  </si>
  <si>
    <t>MPM00556A</t>
  </si>
  <si>
    <t>MAM-001D04</t>
  </si>
  <si>
    <t>mmu-miR-28</t>
  </si>
  <si>
    <t>AAGGAGCTCACAGTCTATTGAG</t>
  </si>
  <si>
    <t>MPM00613A</t>
  </si>
  <si>
    <t>MAM-001D05</t>
  </si>
  <si>
    <t>mmu-miR-23b</t>
  </si>
  <si>
    <t>ATCACATTGCCAGGGATTA</t>
  </si>
  <si>
    <t>MPM00605A</t>
  </si>
  <si>
    <t>MAM-001D06</t>
  </si>
  <si>
    <t>mmu-miR-150</t>
  </si>
  <si>
    <t>TCTCCCAACCCTTGTACCAGTG</t>
  </si>
  <si>
    <t>MPM00535A</t>
  </si>
  <si>
    <t>MAM-001D07</t>
  </si>
  <si>
    <t>mmu-miR-92a</t>
  </si>
  <si>
    <t>TATTGCACTTGTCCCGGCCTG</t>
  </si>
  <si>
    <t>MPM00870A</t>
  </si>
  <si>
    <t>MAM-001D08</t>
  </si>
  <si>
    <t>mmu-miR-10a</t>
  </si>
  <si>
    <t>TACCCTGTAGATCTGAATTTGTG</t>
  </si>
  <si>
    <t>MPM00499A</t>
  </si>
  <si>
    <t>MAM-001D09</t>
  </si>
  <si>
    <t>mmu-let-7d</t>
  </si>
  <si>
    <t>AGAGGTAGTAGGTTGCATA</t>
  </si>
  <si>
    <t>MPM00486A</t>
  </si>
  <si>
    <t>MAM-001D10</t>
  </si>
  <si>
    <t>mmu-miR-196a</t>
  </si>
  <si>
    <t>TAGGTAGTTTTATGTTGTTGGGAA</t>
  </si>
  <si>
    <t>MPM00566A</t>
  </si>
  <si>
    <t>MAM-001D11</t>
  </si>
  <si>
    <t>mmu-miR-23a</t>
  </si>
  <si>
    <t>ATCACATTGCCAGGGATTT</t>
  </si>
  <si>
    <t>MPM00604A</t>
  </si>
  <si>
    <t>MAM-001D12</t>
  </si>
  <si>
    <t>mmu-miR-106b</t>
  </si>
  <si>
    <t>TAAAGTGCTGACAGTGCAGA</t>
  </si>
  <si>
    <t>MPM00497A</t>
  </si>
  <si>
    <t>MAM-001E01</t>
  </si>
  <si>
    <t>mmu-miR-199b</t>
  </si>
  <si>
    <t>ACAGTAGTCTGCACATTGGTTA</t>
  </si>
  <si>
    <t>MPM01429A</t>
  </si>
  <si>
    <t>MAM-001E02</t>
  </si>
  <si>
    <t>mmu-miR-34c</t>
  </si>
  <si>
    <t>AGGCAGTGTAGTTAGCTGATTGCAA</t>
  </si>
  <si>
    <t>MPM00670A</t>
  </si>
  <si>
    <t>MAM-001E03</t>
  </si>
  <si>
    <t>mmu-miR-503</t>
  </si>
  <si>
    <t>TAGCAGCGGGAACAGTACTGCAG</t>
  </si>
  <si>
    <t>MPM00753A</t>
  </si>
  <si>
    <t>MAM-001E04</t>
  </si>
  <si>
    <t>mmu-miR-25</t>
  </si>
  <si>
    <t>CATTGCACTTGTCTCGGTCTGA</t>
  </si>
  <si>
    <t>MPM00608A</t>
  </si>
  <si>
    <t>MAM-001E05</t>
  </si>
  <si>
    <t>mmu-let-7g</t>
  </si>
  <si>
    <t>TGAGGTAGTAGTTTGTACA</t>
  </si>
  <si>
    <t>MPM00489A</t>
  </si>
  <si>
    <t>MAM-001E06</t>
  </si>
  <si>
    <t>mmu-miR-96</t>
  </si>
  <si>
    <t>TTTGGCACTAGCACATTTTTGCTAA</t>
  </si>
  <si>
    <t>MPM00874A</t>
  </si>
  <si>
    <t>MAM-001E07</t>
  </si>
  <si>
    <t>mmu-miR-31</t>
  </si>
  <si>
    <t>AGGCAAGATGCTGGCATAGCTGAA</t>
  </si>
  <si>
    <t>MPM00643A</t>
  </si>
  <si>
    <t>MAM-001E08</t>
  </si>
  <si>
    <t>mmu-miR-30c</t>
  </si>
  <si>
    <t>TGTAAACATCCTACACTCTCAGC</t>
  </si>
  <si>
    <t>MPM00640A</t>
  </si>
  <si>
    <t>MAM-001E09</t>
  </si>
  <si>
    <t>mmu-miR-15b</t>
  </si>
  <si>
    <t>TAGCAGCACATCATGGTTTACA</t>
  </si>
  <si>
    <t>MPM00542A</t>
  </si>
  <si>
    <t>MAM-001E10</t>
  </si>
  <si>
    <t>mmu-miR-10b</t>
  </si>
  <si>
    <t>TACCCTGTAGAACTGAATTTGTG</t>
  </si>
  <si>
    <t>MPM00500A</t>
  </si>
  <si>
    <t>MAM-001E11</t>
  </si>
  <si>
    <t>mmu-miR-144</t>
  </si>
  <si>
    <t>GGGTACAGTATAGATGATGTACT</t>
  </si>
  <si>
    <t>MPM00527A</t>
  </si>
  <si>
    <t>MAM-001E12</t>
  </si>
  <si>
    <t>mmu-miR-467e</t>
  </si>
  <si>
    <t>GGGATAAGTGTGAGCATGTATATGT</t>
  </si>
  <si>
    <t>MPM00731A</t>
  </si>
  <si>
    <t>MAM-001F01</t>
  </si>
  <si>
    <t>MIMAT0000135</t>
  </si>
  <si>
    <t>mmu-miR-125a-5p</t>
  </si>
  <si>
    <t>TCCCTGAGACCCTTTAACCTGTG</t>
  </si>
  <si>
    <t>MPM00504A</t>
  </si>
  <si>
    <t>MAM-001F02</t>
  </si>
  <si>
    <t>mmu-miR-99a</t>
  </si>
  <si>
    <t>AACCCGTAGATCCGAT</t>
  </si>
  <si>
    <t>MPM00876A</t>
  </si>
  <si>
    <t>MAM-001F03</t>
  </si>
  <si>
    <t>MIMAT0004844</t>
  </si>
  <si>
    <t>mmu-miR-880</t>
  </si>
  <si>
    <t>TACTCCATCCTCTCTGAGTAGA</t>
  </si>
  <si>
    <t>MPM00864A</t>
  </si>
  <si>
    <t>MAM-001F04</t>
  </si>
  <si>
    <t>mmu-miR-19a</t>
  </si>
  <si>
    <t>TGTGCAAATCTATGCGAAACTGA</t>
  </si>
  <si>
    <t>MPM01430A</t>
  </si>
  <si>
    <t>MAM-001F05</t>
  </si>
  <si>
    <t>CCCAGTGTTCAGGCTACCTGTTC</t>
  </si>
  <si>
    <t>MPM00569A</t>
  </si>
  <si>
    <t>MAM-001F06</t>
  </si>
  <si>
    <t>mmu-miR-488</t>
  </si>
  <si>
    <t>TTGAAAGGCTGTTTCTTGGTC</t>
  </si>
  <si>
    <t>MPM01526A</t>
  </si>
  <si>
    <t>MAM-001F07</t>
  </si>
  <si>
    <t>mmu-miR-182</t>
  </si>
  <si>
    <t>TTTGGCAATGGTAGAACTCACACCGAA</t>
  </si>
  <si>
    <t>MPM00549A</t>
  </si>
  <si>
    <t>MAM-001F08</t>
  </si>
  <si>
    <t>AAAGTGCTTCCACTTTGTGTGCAA</t>
  </si>
  <si>
    <t>MPM01449A</t>
  </si>
  <si>
    <t>MAM-001F09</t>
  </si>
  <si>
    <t>mmu-miR-186</t>
  </si>
  <si>
    <t>CAAAGAATTCTCCTTTTGGGCT</t>
  </si>
  <si>
    <t>MPM00553A</t>
  </si>
  <si>
    <t>MAM-001F10</t>
  </si>
  <si>
    <t>mmu-miR-541</t>
  </si>
  <si>
    <t>AAGGGATTCTGATGTTGGTCACACTAA</t>
  </si>
  <si>
    <t>MPM00761A</t>
  </si>
  <si>
    <t>MAM-001F11</t>
  </si>
  <si>
    <t>mmu-miR-302d</t>
  </si>
  <si>
    <t>TAAGTGCTTCCATGTTTGAGTGT</t>
  </si>
  <si>
    <t>MPM00637A</t>
  </si>
  <si>
    <t>MAM-001F12</t>
  </si>
  <si>
    <t>mmu-miR-183</t>
  </si>
  <si>
    <t>TATGGCACTGGTAGAATTCACT</t>
  </si>
  <si>
    <t>MPM00550A</t>
  </si>
  <si>
    <t>MAM-001G01</t>
  </si>
  <si>
    <t>mmu-let-7e</t>
  </si>
  <si>
    <t>TGAGGTAGGAGGTTGTATA</t>
  </si>
  <si>
    <t>MPM00487A</t>
  </si>
  <si>
    <t>MAM-001G02</t>
  </si>
  <si>
    <t>mmu-miR-140*</t>
  </si>
  <si>
    <t>TACCACAGGGTAGAACCACGG</t>
  </si>
  <si>
    <t>MPM01406A</t>
  </si>
  <si>
    <t>MAM-001G03</t>
  </si>
  <si>
    <t>mmu-miR-411</t>
  </si>
  <si>
    <t>TAGTAGACCGTATAGCGTACGAA</t>
  </si>
  <si>
    <t>MPM00695A</t>
  </si>
  <si>
    <t>MAM-001G04</t>
  </si>
  <si>
    <t>MIMAT0004669</t>
  </si>
  <si>
    <t>mmu-miR-125b-3p</t>
  </si>
  <si>
    <t>ACGGGTTAGGCTCTTGGGAGCT</t>
  </si>
  <si>
    <t>MPM01395A</t>
  </si>
  <si>
    <t>MAM-001G05</t>
  </si>
  <si>
    <t>mmu-miR-295</t>
  </si>
  <si>
    <t>AAAGTGCTACTACTTTTGAGTCT</t>
  </si>
  <si>
    <t>MPM01454A</t>
  </si>
  <si>
    <t>MAM-001G06</t>
  </si>
  <si>
    <t>mmu-miR-1</t>
  </si>
  <si>
    <t>GGGTGGAATGTAAAGAAGTATGTA</t>
  </si>
  <si>
    <t>MPM00501A</t>
  </si>
  <si>
    <t>MAM-001G07</t>
  </si>
  <si>
    <t>mmu-miR-214</t>
  </si>
  <si>
    <t>AGCAGGCACAGACAGGCAGTAA</t>
  </si>
  <si>
    <t>MPM01439A</t>
  </si>
  <si>
    <t>MAM-001G08</t>
  </si>
  <si>
    <t>MIMAT0000150</t>
  </si>
  <si>
    <t>mmu-miR-138</t>
  </si>
  <si>
    <t>AGCTGGTGTTGTGAATCAGGCCG</t>
  </si>
  <si>
    <t>MPM00521A</t>
  </si>
  <si>
    <t>MAM-001G09</t>
  </si>
  <si>
    <t>mmu-miR-425</t>
  </si>
  <si>
    <t>AATGACACGATCACTCCCGTTGA</t>
  </si>
  <si>
    <t>MPM00699A</t>
  </si>
  <si>
    <t>MAM-001G10</t>
  </si>
  <si>
    <t>mmu-miR-218</t>
  </si>
  <si>
    <t>TTGTGCTTGATCTAACCATGT</t>
  </si>
  <si>
    <t>MPM00596A</t>
  </si>
  <si>
    <t>MAM-001G11</t>
  </si>
  <si>
    <t>TCAAGAGCAATAACGAAAAATGT</t>
  </si>
  <si>
    <t>MPM00657A</t>
  </si>
  <si>
    <t>MAM-001G12</t>
  </si>
  <si>
    <t>mmu-miR-101a</t>
  </si>
  <si>
    <t>TACAGTACTGTGATGACTGAA</t>
  </si>
  <si>
    <t>MPM01389A</t>
  </si>
  <si>
    <t>MAM-001H01</t>
  </si>
  <si>
    <t>mmu-miR-141</t>
  </si>
  <si>
    <t>TAACACTGTCTGGTAAAGATGG</t>
  </si>
  <si>
    <t>MPM01407A</t>
  </si>
  <si>
    <t>MAM-001H02</t>
  </si>
  <si>
    <t>mmu-miR-744</t>
  </si>
  <si>
    <t>TGCGGGGCTAGGGCTAACAGCA</t>
  </si>
  <si>
    <t>MPM00840A</t>
  </si>
  <si>
    <t>MAM-001H03</t>
  </si>
  <si>
    <t>mmu-miR-467c</t>
  </si>
  <si>
    <t>TAAGTGCGTGCATGTATATGT</t>
  </si>
  <si>
    <t>MPM00729A</t>
  </si>
  <si>
    <t>MAM-001H04</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</si>
  <si>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</si>
  <si>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</si>
  <si>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</si>
  <si>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</si>
  <si>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</si>
  <si>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</si>
  <si>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</si>
  <si>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</si>
  <si>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</si>
  <si>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</si>
  <si>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</si>
  <si>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</si>
  <si>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</si>
  <si>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</si>
  <si>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</si>
  <si>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</si>
  <si>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</si>
  <si>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</si>
  <si>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</si>
  <si>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</si>
  <si>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</si>
  <si>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</si>
  <si>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</si>
  <si>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</si>
  <si>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</si>
  <si>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</si>
  <si>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</si>
  <si>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mmu-miR-134</t>
  </si>
  <si>
    <t>TGTGACTGGTTGACCAGAGGGGAA</t>
  </si>
  <si>
    <t>MPM00516A</t>
  </si>
  <si>
    <t>MAM-002A02</t>
  </si>
  <si>
    <t>mmu-miR-137</t>
  </si>
  <si>
    <t>TATTGCTTAAGAATACGCGTAG</t>
  </si>
  <si>
    <t>MPM00520A</t>
  </si>
  <si>
    <t>MAM-002A03</t>
  </si>
  <si>
    <t>mmu-miR-708</t>
  </si>
  <si>
    <t>AAGGAGCTTACAATCTAGCTGGGAA</t>
  </si>
  <si>
    <t>MPM00823A</t>
  </si>
  <si>
    <t>MAM-002A04</t>
  </si>
  <si>
    <t>mmu-miR-181b</t>
  </si>
  <si>
    <t>AACATTCATTGCTGTTGGTGGGT</t>
  </si>
  <si>
    <t>MPM00546A</t>
  </si>
  <si>
    <t>MAM-002A05</t>
  </si>
  <si>
    <t>mmu-miR-298</t>
  </si>
  <si>
    <t>GGCAGAGGAGGGCTGTTCTTCCC</t>
  </si>
  <si>
    <t>MPM00625A</t>
  </si>
  <si>
    <t>MAM-002A06</t>
  </si>
  <si>
    <t>mmu-miR-101b</t>
  </si>
  <si>
    <t>TACAGTACTGTGATGGCTGAA</t>
  </si>
  <si>
    <t>MPM00493A</t>
  </si>
  <si>
    <t>MAM-002A07</t>
  </si>
  <si>
    <t>mmu-miR-195</t>
  </si>
  <si>
    <t>TAGCAGCACAGAAATATTGGC</t>
  </si>
  <si>
    <t>MPM00565A</t>
  </si>
  <si>
    <t>MAM-002A08</t>
  </si>
  <si>
    <t>mmu-miR-29c</t>
  </si>
  <si>
    <t>TAGCACCATTTGAAGTCGGT</t>
  </si>
  <si>
    <t>MPM01461A</t>
  </si>
  <si>
    <t>MAM-002A09</t>
  </si>
  <si>
    <t>mmu-miR-300</t>
  </si>
  <si>
    <t>TATGCAAGGGCAAGCTCTCTTCAA</t>
  </si>
  <si>
    <t>MPM01462A</t>
  </si>
  <si>
    <t>MAM-002A10</t>
  </si>
  <si>
    <t>mmu-miR-471</t>
  </si>
  <si>
    <t>TACGTAGTATAGTGCTTTTCAC</t>
  </si>
  <si>
    <t>MPM00735A</t>
  </si>
  <si>
    <t>MAM-002A11</t>
  </si>
  <si>
    <t>mmu-miR-122</t>
  </si>
  <si>
    <t>GAGTGTGACAATGGTGTTTGAA</t>
  </si>
  <si>
    <t>MPM00502A</t>
  </si>
  <si>
    <t>MAM-002A12</t>
  </si>
  <si>
    <t>MIMAT0003374</t>
  </si>
  <si>
    <t>mmu-miR-302b</t>
  </si>
  <si>
    <t>TAAGTGCTTCCATGTTTTAGTA</t>
  </si>
  <si>
    <t>MPM01464A</t>
  </si>
  <si>
    <t>MAM-002B01</t>
  </si>
  <si>
    <t>mmu-miR-30b</t>
  </si>
  <si>
    <t>TGTAAACATCCTACACTCAGCT</t>
  </si>
  <si>
    <t>MPM00639A</t>
  </si>
  <si>
    <t>MAM-002B02</t>
  </si>
  <si>
    <t>mmu-miR-33</t>
  </si>
  <si>
    <t>GTGCATTGTAGTTGCATTGCAAA</t>
  </si>
  <si>
    <t>MPM00654A</t>
  </si>
  <si>
    <t>MAM-002B03</t>
  </si>
  <si>
    <t>mmu-miR-547</t>
  </si>
  <si>
    <t>CTTGGTACATCTTTGAGTGAG</t>
  </si>
  <si>
    <t>MPM00766A</t>
  </si>
  <si>
    <t>MAM-002B04</t>
  </si>
  <si>
    <t>mmu-miR-130b</t>
  </si>
  <si>
    <t>CAGTGCAATGATGAAAGGGCAT</t>
  </si>
  <si>
    <t>MPM01400A</t>
  </si>
  <si>
    <t>MAM-002B05</t>
  </si>
  <si>
    <t>AAAGTGCCGCCAGGTTTTGAGTGT</t>
  </si>
  <si>
    <t>MPM01451A</t>
  </si>
  <si>
    <t>MAM-002B06</t>
  </si>
  <si>
    <t>mmu-miR-203</t>
  </si>
  <si>
    <t>GTGAAATGTTTAGGACCACTAG</t>
  </si>
  <si>
    <t>MPM01435A</t>
  </si>
  <si>
    <t>MAM-002B07</t>
  </si>
  <si>
    <t>mmu-miR-301a</t>
  </si>
  <si>
    <t>CAGTGCAATAGTGTTGTCAAAGC</t>
  </si>
  <si>
    <t>MPM00632A</t>
  </si>
  <si>
    <t>MAM-002B08</t>
  </si>
  <si>
    <t>mmu-miR-431</t>
  </si>
  <si>
    <t>TCTTGCAGGCCGTCATGCAAA</t>
  </si>
  <si>
    <t>MPM00701A</t>
  </si>
  <si>
    <t>MAM-002B09</t>
  </si>
  <si>
    <t>mmu-miR-148a</t>
  </si>
  <si>
    <t>TCAGTGCACTACAGAACTTTGT</t>
  </si>
  <si>
    <t>MPM01411A</t>
  </si>
  <si>
    <t>MAM-002B10</t>
  </si>
  <si>
    <t>mmu-miR-375</t>
  </si>
  <si>
    <t>TTTGTTCGTTCGGCTCGCGTGA</t>
  </si>
  <si>
    <t>MPM00681A</t>
  </si>
  <si>
    <t>MAM-002B11</t>
  </si>
  <si>
    <t>mmu-miR-135b</t>
  </si>
  <si>
    <t>TATGGCTTTTCATTCCTGTGTG</t>
  </si>
  <si>
    <t>MPM00518A</t>
  </si>
  <si>
    <t>MAM-002B12</t>
  </si>
  <si>
    <t>mmu-miR-449a</t>
  </si>
  <si>
    <t>TGGCAGTGTATTGTTAGCTGGTAA</t>
  </si>
  <si>
    <t>MPM00705A</t>
  </si>
  <si>
    <t>MAM-002C01</t>
  </si>
  <si>
    <t>mmu-miR-20b</t>
  </si>
  <si>
    <t>CAAAGTGCTCATGGTGCAGGTAG</t>
  </si>
  <si>
    <t>MPM00586A</t>
  </si>
  <si>
    <t>MAM-002C02</t>
  </si>
  <si>
    <t>TCGAGGAGCTCACAGTCTAG</t>
  </si>
  <si>
    <t>MPM00536A</t>
  </si>
  <si>
    <t>MAM-002C03</t>
  </si>
  <si>
    <t>MIMAT0000162</t>
  </si>
  <si>
    <t>mmu-miR-152</t>
  </si>
  <si>
    <t>TCAGTGCATGACAGAACTTG</t>
  </si>
  <si>
    <t>MPM00537A</t>
  </si>
  <si>
    <t>MAM-002C04</t>
  </si>
  <si>
    <t>mmu-miR-103</t>
  </si>
  <si>
    <t>AGCAGCATTGTACAGGGCTATG</t>
  </si>
  <si>
    <t>MPM00494A</t>
  </si>
  <si>
    <t>MAM-002C05</t>
  </si>
  <si>
    <t>mmu-miR-34a</t>
  </si>
  <si>
    <t>TGGCAGTGTCTTAGCTGGTTGT</t>
  </si>
  <si>
    <t>MPM00668A</t>
  </si>
  <si>
    <t>MAM-002C06</t>
  </si>
  <si>
    <t>mmu-miR-7a</t>
  </si>
  <si>
    <t>TGGAAGACTAGTGGTTTTGTTGT</t>
  </si>
  <si>
    <t>MPM00849A</t>
  </si>
  <si>
    <t>MAM-002C07</t>
  </si>
  <si>
    <t>mmu-miR-377</t>
  </si>
  <si>
    <t>ATCACACAAAGGCAACTTTTGT</t>
  </si>
  <si>
    <t>MPM00685A</t>
  </si>
  <si>
    <t>MAM-002C08</t>
  </si>
  <si>
    <t>mmu-miR-652</t>
  </si>
  <si>
    <t>AATGGCGCCACTAGGGTTGTG</t>
  </si>
  <si>
    <t>MPM00775A</t>
  </si>
  <si>
    <t>MAM-002C09</t>
  </si>
  <si>
    <t>mmu-miR-9*</t>
  </si>
  <si>
    <t>GGGATAAAGCTAGATAACCGAAAGT</t>
  </si>
  <si>
    <t>MPM01562A</t>
  </si>
  <si>
    <t>MAM-002C10</t>
  </si>
  <si>
    <t>mmu-miR-381</t>
  </si>
  <si>
    <t>TATACAAGGGCAAGCTCTCTGT</t>
  </si>
  <si>
    <t>MPM00689A</t>
  </si>
  <si>
    <t>MAM-002C11</t>
  </si>
  <si>
    <t>mmu-miR-193</t>
  </si>
  <si>
    <t>AACTGGCCTACAAAGTCCCAGTAA</t>
  </si>
  <si>
    <t>MPM01426A</t>
  </si>
  <si>
    <t>MAM-002C12</t>
  </si>
  <si>
    <t>mmu-miR-200a</t>
  </si>
  <si>
    <t>TAACACTGTCTGGTAACGATGTAA</t>
  </si>
  <si>
    <t>MPM01431A</t>
  </si>
  <si>
    <t>MAM-002D01</t>
  </si>
  <si>
    <t>ACAGGTGAGGTTCTTGGGAGCC</t>
  </si>
  <si>
    <t>MPM01394A</t>
  </si>
  <si>
    <t>MAM-002D02</t>
  </si>
  <si>
    <t>mmu-miR-376a</t>
  </si>
  <si>
    <t>ATCGTAGAGGAAAATCCACGT</t>
  </si>
  <si>
    <t>MPM01491A</t>
  </si>
  <si>
    <t>MAM-002D03</t>
  </si>
  <si>
    <t>mmu-miR-378</t>
  </si>
  <si>
    <t>ACTGGACTTGGAGTCAGAAGG</t>
  </si>
  <si>
    <t>MPM01494A</t>
  </si>
  <si>
    <t>MAM-002D04</t>
  </si>
  <si>
    <t>mmu-miR-467a*</t>
  </si>
  <si>
    <t>GGGATATACATACACACATCTACAC</t>
  </si>
  <si>
    <t>MPM01519A</t>
  </si>
  <si>
    <t>MAM-002D05</t>
  </si>
  <si>
    <t>mmu-miR-106a</t>
  </si>
  <si>
    <t>CAAAGTGCTAACGGTGCAGGTAG</t>
  </si>
  <si>
    <t>MPM00496A</t>
  </si>
  <si>
    <t>MAM-002D06</t>
  </si>
  <si>
    <t>mmu-miR-184</t>
  </si>
  <si>
    <t>TGGACGGAGAACTGATAAGGGT</t>
  </si>
  <si>
    <t>MPM00551A</t>
  </si>
  <si>
    <t>MAM-002D07</t>
  </si>
  <si>
    <t>MIMAT0000367</t>
  </si>
  <si>
    <t>mmu-miR-291a-5p</t>
  </si>
  <si>
    <t>CATCAAAGTGGAGGCCCTCTCTAA</t>
  </si>
  <si>
    <t>MPM00615A</t>
  </si>
  <si>
    <t>MAM-002D08</t>
  </si>
  <si>
    <t>mmu-miR-147</t>
  </si>
  <si>
    <t>GTGTGCGGAAATGCTTCTGCTA</t>
  </si>
  <si>
    <t>MPM00531A</t>
  </si>
  <si>
    <t>MAM-002D09</t>
  </si>
  <si>
    <t>mmu-miR-128a</t>
  </si>
  <si>
    <t>TCACAGTGAACCGGTCTCTTT</t>
  </si>
  <si>
    <t>MPM00508A</t>
  </si>
  <si>
    <t>MAM-002D10</t>
  </si>
  <si>
    <t>CGCATCCCCTAGGGCATTGGTGT</t>
  </si>
  <si>
    <t>MPM00648A</t>
  </si>
  <si>
    <t>MAM-002D11</t>
  </si>
  <si>
    <t>mmu-miR-500</t>
  </si>
  <si>
    <t>AATGCACCTGGGCAAGGGTTCA</t>
  </si>
  <si>
    <t>MPM00751A</t>
  </si>
  <si>
    <t>MAM-002D12</t>
  </si>
  <si>
    <t>mmu-miR-185</t>
  </si>
  <si>
    <t>TGGAGAGAAAGGCAGTTCCTGA</t>
  </si>
  <si>
    <t>MPM00552A</t>
  </si>
  <si>
    <t>MAM-002E01</t>
  </si>
  <si>
    <t>mmu-miR-210</t>
  </si>
  <si>
    <t>CTGTGCGTGTGACAGCGGCTGAAA</t>
  </si>
  <si>
    <t>MPM00588A</t>
  </si>
  <si>
    <t>MAM-002E02</t>
  </si>
  <si>
    <t>mmu-miR-223</t>
  </si>
  <si>
    <t>TGTCAGTTTGTCAAATACCCCAAA</t>
  </si>
  <si>
    <t>MPM00602A</t>
  </si>
  <si>
    <t>MAM-002E03</t>
  </si>
  <si>
    <t>mmu-miR-21*</t>
  </si>
  <si>
    <t>CAACAGCAGTCGATGGGCTGTC</t>
  </si>
  <si>
    <t>MPM01438A</t>
  </si>
  <si>
    <t>MAM-002E04</t>
  </si>
  <si>
    <t>mmu-miR-301b</t>
  </si>
  <si>
    <t>CAGTGCAATGGTGTTGTCAAAGC</t>
  </si>
  <si>
    <t>MPM00633A</t>
  </si>
  <si>
    <t>MAM-002E05</t>
  </si>
  <si>
    <t>AGAGGTATAGCGCATGGGAAGA</t>
  </si>
  <si>
    <t>MPM01434A</t>
  </si>
  <si>
    <t>MAM-002E06</t>
  </si>
  <si>
    <t>mmu-miR-208</t>
  </si>
  <si>
    <t>ATAAGACGAGCAAAAAGCTTGT</t>
  </si>
  <si>
    <t>MPM00583A</t>
  </si>
  <si>
    <t>MAM-002E07</t>
  </si>
  <si>
    <t>CCACTGCCCCAGGTGCTGCT</t>
  </si>
  <si>
    <t>MPM01474A</t>
  </si>
  <si>
    <t>MAM-002E08</t>
  </si>
  <si>
    <t>TTTTTCATTATTGCTCCTGACCAA</t>
  </si>
  <si>
    <t>MPM01479A</t>
  </si>
  <si>
    <t>MAM-002E09</t>
  </si>
  <si>
    <t>mmu-miR-98</t>
  </si>
  <si>
    <t>GGGTGAGGTAGTAAGTTGTATT</t>
  </si>
  <si>
    <t>MPM00875A</t>
  </si>
  <si>
    <t>MAM-002E10</t>
  </si>
  <si>
    <t>mmu-miR-153</t>
  </si>
  <si>
    <t>TTGCATAGTCACAAAAGTGATC</t>
  </si>
  <si>
    <t>MPM00538A</t>
  </si>
  <si>
    <t>MAM-002E11</t>
  </si>
  <si>
    <t>TCTCACACAGAAATCGCACCCGTAA</t>
  </si>
  <si>
    <t>MPM01484A</t>
  </si>
  <si>
    <t>MAM-002E12</t>
  </si>
  <si>
    <t>AGCTCGGTCTGAGGCCCCTCAGT</t>
  </si>
  <si>
    <t>MPM01500A</t>
  </si>
  <si>
    <t>MAM-002F01</t>
  </si>
  <si>
    <t>mmu-miR-194</t>
  </si>
  <si>
    <t>TGTAACAGCAACTCCATGTGGA</t>
  </si>
  <si>
    <t>MPM00564A</t>
  </si>
  <si>
    <t>MAM-002F02</t>
  </si>
  <si>
    <t>mmu-miR-222</t>
  </si>
  <si>
    <t>AGCTACATCTGGCTACTGGGT</t>
  </si>
  <si>
    <t>MPM00601A</t>
  </si>
  <si>
    <t>MAM-002F03</t>
  </si>
  <si>
    <t>mmu-miR-370</t>
  </si>
  <si>
    <t>GCCTGCTGGGGTGGAACCTGGT</t>
  </si>
  <si>
    <t>MPM00679A</t>
  </si>
  <si>
    <t>MAM-002F04</t>
  </si>
  <si>
    <t>GGGTATTTAGAATGGCACTGATG</t>
  </si>
  <si>
    <t>MPM00716A</t>
  </si>
  <si>
    <t>MAM-002F05</t>
  </si>
  <si>
    <t>mmu-miR-100</t>
  </si>
  <si>
    <t>AACCCGTAGATCCGAA</t>
  </si>
  <si>
    <t>MPM00491A</t>
  </si>
  <si>
    <t>MAM-002F06</t>
  </si>
  <si>
    <t>AAACCGTTACCATTACTGAGTT</t>
  </si>
  <si>
    <t>MPM00710A</t>
  </si>
  <si>
    <t>MAM-002F07</t>
  </si>
  <si>
    <t>GATCAGGGCCTTTCTAAGTAGA</t>
  </si>
  <si>
    <t>MPM01509A</t>
  </si>
  <si>
    <t>MAM-002F08</t>
  </si>
  <si>
    <t>GCATGACACCACACTGGGTAGA</t>
  </si>
  <si>
    <t>MPM01557A</t>
  </si>
  <si>
    <t>MAM-002F09</t>
  </si>
  <si>
    <t>mmu-miR-320</t>
  </si>
  <si>
    <t>AAAAGCTGGGTTGAGAGGGCGA</t>
  </si>
  <si>
    <t>MPM00645A</t>
  </si>
  <si>
    <t>MAM-002F10</t>
  </si>
  <si>
    <t>CATCCCTTGCATGGTGGAGGG</t>
  </si>
  <si>
    <t>MPM00555A</t>
  </si>
  <si>
    <t>MAM-002F11</t>
  </si>
  <si>
    <t>mmu-miR-192</t>
  </si>
  <si>
    <t>CTGACCTATGAATTGACAGC</t>
  </si>
  <si>
    <t>MPM00561A</t>
  </si>
  <si>
    <t>MAM-002F12</t>
  </si>
  <si>
    <t>mmu-miR-221</t>
  </si>
  <si>
    <t>AGCTACATTGTCTGCTGGGTTTC</t>
  </si>
  <si>
    <t>MPM00600A</t>
  </si>
  <si>
    <t>MAM-002G01</t>
  </si>
  <si>
    <t>TGAGGGGCAGAGAGCGAGACTTT</t>
  </si>
  <si>
    <t>MPM00698A</t>
  </si>
  <si>
    <t>MAM-002G02</t>
  </si>
  <si>
    <t>mmu-miR-429</t>
  </si>
  <si>
    <t>TAATACTGTCTGGTAATGCCGTAA</t>
  </si>
  <si>
    <t>MPM00700A</t>
  </si>
  <si>
    <t>MAM-002G03</t>
  </si>
  <si>
    <t>mmu-miR-672</t>
  </si>
  <si>
    <t>TGAGGTTGGTGTACTGTGTGTGA</t>
  </si>
  <si>
    <t>MPM00787A</t>
  </si>
  <si>
    <t>MAM-002G04</t>
  </si>
  <si>
    <t>mmu-miR-149</t>
  </si>
  <si>
    <t>TCTGGCTCCGTGTCTTCACTCCCAA</t>
  </si>
  <si>
    <t>MPM00534A</t>
  </si>
  <si>
    <t>MAM-002G05</t>
  </si>
  <si>
    <t>mmu-miR-669a</t>
  </si>
  <si>
    <t>AGTTGTGTGTGCATGTT</t>
  </si>
  <si>
    <t>MPM00782A</t>
  </si>
  <si>
    <t>MAM-002G06</t>
  </si>
  <si>
    <t>mmu-miR-135a</t>
  </si>
  <si>
    <t>TATGGCTTTTTATTCCTGTGTGA</t>
  </si>
  <si>
    <t>MPM00517A</t>
  </si>
  <si>
    <t>MAM-002G07</t>
  </si>
  <si>
    <t>GGGTTCCTATGCATATACTTCTTT</t>
  </si>
  <si>
    <t>MPM00577A</t>
  </si>
  <si>
    <t>MAM-002G08</t>
  </si>
  <si>
    <t>ATGGTTGACCATAGAACATGCGAA</t>
  </si>
  <si>
    <t>MPM00688A</t>
  </si>
  <si>
    <t>MAM-002G09</t>
  </si>
  <si>
    <t>mmu-miR-470</t>
  </si>
  <si>
    <t>TTCTTGGACTGGCACTGGTGAGT</t>
  </si>
  <si>
    <t>MPM00734A</t>
  </si>
  <si>
    <t>MAM-002G10</t>
  </si>
  <si>
    <t>CTTTTTGCGGTCTGGGCTTGCAA</t>
  </si>
  <si>
    <t>MPM00510A</t>
  </si>
  <si>
    <t>MAM-002G11</t>
  </si>
  <si>
    <t>ACTCAAACTATGGGGGCACTTT</t>
  </si>
  <si>
    <t>MPM00614A</t>
  </si>
  <si>
    <t>MAM-002G12</t>
  </si>
  <si>
    <t>MIMAT0000369</t>
  </si>
  <si>
    <t>mmu-miR-292-5p</t>
  </si>
  <si>
    <t>ACTCAAACTGGGGGCTCTTTTG</t>
  </si>
  <si>
    <t>MPM00617A</t>
  </si>
  <si>
    <t>MAM-002H01</t>
  </si>
  <si>
    <t>mmu-miR-361</t>
  </si>
  <si>
    <t>TTATCAGAATCTCCAGGGGTAC</t>
  </si>
  <si>
    <t>MPM00673A</t>
  </si>
  <si>
    <t>MAM-002H02</t>
  </si>
  <si>
    <t>TCAGGCTCAGTCCCCTCCCGAT</t>
  </si>
  <si>
    <t>MPM00737A</t>
  </si>
  <si>
    <t>MAM-002H03</t>
  </si>
  <si>
    <t>mmu-miR-326</t>
  </si>
  <si>
    <t>CCTCTGGGCCCTTCCTCCAGT</t>
  </si>
  <si>
    <t>MPM00650A</t>
  </si>
  <si>
    <t>MAM-002H04</t>
  </si>
  <si>
    <t>mmu-miR-350</t>
  </si>
  <si>
    <t>TTCACAAAGCCCATACACTTTC</t>
  </si>
  <si>
    <t>MPM00671A</t>
  </si>
  <si>
    <t>MAM-002H05</t>
  </si>
  <si>
    <t>MAM-002H06</t>
  </si>
  <si>
    <t>MAM-002H07</t>
  </si>
  <si>
    <t>MAM-002H08</t>
  </si>
  <si>
    <t>MAM-002H09</t>
  </si>
  <si>
    <t>MAM-002H10</t>
  </si>
  <si>
    <t>MAM-002H11</t>
  </si>
  <si>
    <t>MAM-002H12</t>
  </si>
  <si>
    <t>MAM-003A01</t>
  </si>
  <si>
    <t>mmu-miR-132</t>
  </si>
  <si>
    <t>TAACAGTCTACAGCCATGGTCG</t>
  </si>
  <si>
    <t>MPM00513A</t>
  </si>
  <si>
    <t>MAM-003A02</t>
  </si>
  <si>
    <t>mmu-miR-299</t>
  </si>
  <si>
    <t>TATGTGGGACGGTAAACCGCTTAA</t>
  </si>
  <si>
    <t>MPM01459A</t>
  </si>
  <si>
    <t>MAM-003A03</t>
  </si>
  <si>
    <t>GCTCGACTCATGGTTTGAACCAAA</t>
  </si>
  <si>
    <t>MPM00703A</t>
  </si>
  <si>
    <t>MAM-003A04</t>
  </si>
  <si>
    <t>mmu-miR-674</t>
  </si>
  <si>
    <t>GCACTGAGATGGGAGTGGTGTA</t>
  </si>
  <si>
    <t>MPM00789A</t>
  </si>
  <si>
    <t>MAM-003A05</t>
  </si>
  <si>
    <t>mmu-miR-133a</t>
  </si>
  <si>
    <t>TTTGGTCCCCTTCAACCAGCTGAA</t>
  </si>
  <si>
    <t>MPM01401A</t>
  </si>
  <si>
    <t>MAM-003A06</t>
  </si>
  <si>
    <t>CTAGACTGAGGCTCCTTGAGG</t>
  </si>
  <si>
    <t>MPM01413A</t>
  </si>
  <si>
    <t>MAM-003A07</t>
  </si>
  <si>
    <t>mmu-miR-181c</t>
  </si>
  <si>
    <t>AACATTCAAC CTGTTGGTGAGT</t>
  </si>
  <si>
    <t>MPM00547A</t>
  </si>
  <si>
    <t>MAM-003A08</t>
  </si>
  <si>
    <t>mmu-miR-181d</t>
  </si>
  <si>
    <t>CATTCATTGTTGTTGGTGGGTAA</t>
  </si>
  <si>
    <t>MPM00548A</t>
  </si>
  <si>
    <t>MAM-003A09</t>
  </si>
  <si>
    <t>GAGGGTTGGGTGGAGGCTCTCC</t>
  </si>
  <si>
    <t>MPM01455A</t>
  </si>
  <si>
    <t>MAM-003A10</t>
  </si>
  <si>
    <t>AGATCGACCGTGTTATATTCGCAA</t>
  </si>
  <si>
    <t>MPM00678A</t>
  </si>
  <si>
    <t>MAM-003A11</t>
  </si>
  <si>
    <t>mmu-miR-148b</t>
  </si>
  <si>
    <t>TCAGTGCATCACAGAACTTTGT</t>
  </si>
  <si>
    <t>MPM00533A</t>
  </si>
  <si>
    <t>MAM-003A12</t>
  </si>
  <si>
    <t>CCCCCCTCAATCCTGTAA</t>
  </si>
  <si>
    <t>MPM00621A</t>
  </si>
  <si>
    <t>MAM-003B01</t>
  </si>
  <si>
    <t>AGGCAGTGTAATTAGCTGATTGTAA</t>
  </si>
  <si>
    <t>MPM00669A</t>
  </si>
  <si>
    <t>MAM-003B02</t>
  </si>
  <si>
    <t>mmu-miR-363</t>
  </si>
  <si>
    <t>AATTGCACGGTATCCATCTGTAAA</t>
  </si>
  <si>
    <t>MPM00675A</t>
  </si>
  <si>
    <t>MAM-003B03</t>
  </si>
  <si>
    <t>mmu-miR-421</t>
  </si>
  <si>
    <t>ATCAACAGACATTAATTGGGCGC</t>
  </si>
  <si>
    <t>MPM00697A</t>
  </si>
  <si>
    <t>MAM-003B04</t>
  </si>
  <si>
    <t>mmu-miR-669c</t>
  </si>
  <si>
    <t>ATAGTTGTGTGTGGATGTGTGTAA</t>
  </si>
  <si>
    <t>MPM00784A</t>
  </si>
  <si>
    <t>MAM-003B05</t>
  </si>
  <si>
    <t>GATGTGTGTGTGCGTGTACATA</t>
  </si>
  <si>
    <t>MPM00721A</t>
  </si>
  <si>
    <t>MAM-003B06</t>
  </si>
  <si>
    <t>mmu-miR-871</t>
  </si>
  <si>
    <t>TATTCAGATTAGTGCCAGTCATGAA</t>
  </si>
  <si>
    <t>MPM00855A</t>
  </si>
  <si>
    <t>MAM-003B07</t>
  </si>
  <si>
    <t>AAAGTGCATCCATTTTGTTTGT</t>
  </si>
  <si>
    <t>MPM01450A</t>
  </si>
  <si>
    <t>MAM-003B08</t>
  </si>
  <si>
    <t>AATCACTAACTCCACTGCCATC</t>
  </si>
  <si>
    <t>MPM01486A</t>
  </si>
  <si>
    <t>MAM-003B09</t>
  </si>
  <si>
    <t>MIMAT0000609</t>
  </si>
  <si>
    <t>mmu-miR-351</t>
  </si>
  <si>
    <t>TCCCTGAGGAGCCCTTTGAGCCTG</t>
  </si>
  <si>
    <t>MPM00672A</t>
  </si>
  <si>
    <t>MAM-003B10</t>
  </si>
  <si>
    <t>CATGCCTTGAGTGTAGGACCGT</t>
  </si>
  <si>
    <t>MPM00758A</t>
  </si>
  <si>
    <t>MAM-003B11</t>
  </si>
  <si>
    <t>mmu-miR-201</t>
  </si>
  <si>
    <t>TACTCAGTAAGGCATTGTTCTTAA</t>
  </si>
  <si>
    <t>MPM00576A</t>
  </si>
  <si>
    <t>MAM-003B12</t>
  </si>
  <si>
    <t>mmu-miR-205</t>
  </si>
  <si>
    <t>TCCTTCATTCCACCGGAGTCTG</t>
  </si>
  <si>
    <t>MPM00580A</t>
  </si>
  <si>
    <t>MAM-003C01</t>
  </si>
  <si>
    <t>TCCCTGTCCTCCAGGAGCTCACG</t>
  </si>
  <si>
    <t>MPM00660A</t>
  </si>
  <si>
    <t>MAM-003C02</t>
  </si>
  <si>
    <t>mmu-miR-497</t>
  </si>
  <si>
    <t>CAGCAGCACACTGTGGTTTGTA</t>
  </si>
  <si>
    <t>MPM00749A</t>
  </si>
  <si>
    <t>MAM-003C03</t>
  </si>
  <si>
    <t>CACGCTCATGCACACACCCACA</t>
  </si>
  <si>
    <t>MPM01533A</t>
  </si>
  <si>
    <t>MAM-003C04</t>
  </si>
  <si>
    <t>mmu-miR-743a</t>
  </si>
  <si>
    <t>GAAAGACACCAAGCTGAGTAGAAA</t>
  </si>
  <si>
    <t>MPM00838A</t>
  </si>
  <si>
    <t>MAM-003C05</t>
  </si>
  <si>
    <t>mmu-miR-107</t>
  </si>
  <si>
    <t>AGCAGCATTGTACAGGGCTATC</t>
  </si>
  <si>
    <t>MPM00498A</t>
  </si>
  <si>
    <t>MAM-003C06</t>
  </si>
  <si>
    <t>mmu-miR-154*</t>
  </si>
  <si>
    <t>AATCATACACGGTTGACCTATT</t>
  </si>
  <si>
    <t>MPM01414A</t>
  </si>
  <si>
    <t>MAM-003C07</t>
  </si>
  <si>
    <t>CTAGGTATGGTCCCAGGGATCC</t>
  </si>
  <si>
    <t>MPM00656A</t>
  </si>
  <si>
    <t>MAM-003C08</t>
  </si>
  <si>
    <t>GAATGTTGCTCGGTGAACCCCTAA</t>
  </si>
  <si>
    <t>MPM01498A</t>
  </si>
  <si>
    <t>MAM-003C09</t>
  </si>
  <si>
    <t>MIMAT0004875</t>
  </si>
  <si>
    <t>mmu-miR-466b-5p</t>
  </si>
  <si>
    <t>GATGTGTGTGTATATGTACATG</t>
  </si>
  <si>
    <t>MPM00720A</t>
  </si>
  <si>
    <t>MAM-003C10</t>
  </si>
  <si>
    <t>TACGTGTGTGTGCATGTGCATGAA</t>
  </si>
  <si>
    <t>MPM00724A</t>
  </si>
  <si>
    <t>MAM-003C11</t>
  </si>
  <si>
    <t>mmu-miR-146b</t>
  </si>
  <si>
    <t>TGAGAACTGAATTCCATAGGC</t>
  </si>
  <si>
    <t>MPM00530A</t>
  </si>
  <si>
    <t>MAM-003C12</t>
  </si>
  <si>
    <t>mmu-miR-330</t>
  </si>
  <si>
    <t>TCTCTGGGCCTGTGTCTTAGGC</t>
  </si>
  <si>
    <t>MPM00655A</t>
  </si>
  <si>
    <t>MAM-003D01</t>
  </si>
  <si>
    <t>GCTGACCCCTAGTCCAGTGCTT</t>
  </si>
  <si>
    <t>MPM00666A</t>
  </si>
  <si>
    <t>MAM-003D02</t>
  </si>
  <si>
    <t>TATGTAGTATGGTCCACATCTT</t>
  </si>
  <si>
    <t>MPM01495A</t>
  </si>
  <si>
    <t>MAM-003D03</t>
  </si>
  <si>
    <t>TGTAAACAATTCCTAGGCAATGTAA</t>
  </si>
  <si>
    <t>MPM00692A</t>
  </si>
  <si>
    <t>MAM-003D04</t>
  </si>
  <si>
    <t>AGGTTACCCGAGCAACTTTGCAT</t>
  </si>
  <si>
    <t>MPM00693A</t>
  </si>
  <si>
    <t>MAM-003D05</t>
  </si>
  <si>
    <t>TCCGGTTCTCAGGGCTCCACC</t>
  </si>
  <si>
    <t>MPM01539A</t>
  </si>
  <si>
    <t>MAM-003D06</t>
  </si>
  <si>
    <t>CTCACAGCTCTGGTCCTTGGAG</t>
  </si>
  <si>
    <t>MPM00788A</t>
  </si>
  <si>
    <t>MAM-003D07</t>
  </si>
  <si>
    <t>mmu-miR-742</t>
  </si>
  <si>
    <t>GAAAGCCACCATGCTGGGTAAA</t>
  </si>
  <si>
    <t>MPM01547A</t>
  </si>
  <si>
    <t>MAM-003D08</t>
  </si>
  <si>
    <t>mmu-miR-877</t>
  </si>
  <si>
    <t>GTAGAGGAGATGGCGCAGGG</t>
  </si>
  <si>
    <t>MPM00861A</t>
  </si>
  <si>
    <t>MAM-003D09</t>
  </si>
  <si>
    <t>TAACTGCAACAGCTTTCAGTAT</t>
  </si>
  <si>
    <t>MPM01560A</t>
  </si>
  <si>
    <t>MAM-003D10</t>
  </si>
  <si>
    <t>TATACATACACGCACACATAG</t>
  </si>
  <si>
    <t>MPM01516A</t>
  </si>
  <si>
    <t>MAM-003D11</t>
  </si>
  <si>
    <t>mmu-miR-129-3p</t>
  </si>
  <si>
    <t>AAGCCCTTACCCCAAAAAGCAT</t>
  </si>
  <si>
    <t>MPM01399A</t>
  </si>
  <si>
    <t>MAM-003D12</t>
  </si>
  <si>
    <t>TCTACAGTGCACGTGTCTCCAGAA</t>
  </si>
  <si>
    <t>MPM00522A</t>
  </si>
  <si>
    <t>MAM-003E01</t>
  </si>
  <si>
    <t>MIMAT0000662</t>
  </si>
  <si>
    <t>mmu-miR-216a</t>
  </si>
  <si>
    <t>TAATCTCAGCTGGCAACTGTGAAA</t>
  </si>
  <si>
    <t>MPM00593A</t>
  </si>
  <si>
    <t>MAM-003E02</t>
  </si>
  <si>
    <t>mmu-miR-219</t>
  </si>
  <si>
    <t>TGATTGTCCAAACGCAATTCT</t>
  </si>
  <si>
    <t>MPM00597A</t>
  </si>
  <si>
    <t>MAM-003E03</t>
  </si>
  <si>
    <t>mmu-miR-328</t>
  </si>
  <si>
    <t>CTGGCCCTCTCTGCCCTTCCGT</t>
  </si>
  <si>
    <t>MPM00652A</t>
  </si>
  <si>
    <t>MAM-003E04</t>
  </si>
  <si>
    <t>AGGGGTGCTATCTGTGATTGAGAA</t>
  </si>
  <si>
    <t>MPM00663A</t>
  </si>
  <si>
    <t>MAM-003E05</t>
  </si>
  <si>
    <t>mmu-miR-376b*</t>
  </si>
  <si>
    <t>GTGGATATTCCTTCTATGG</t>
  </si>
  <si>
    <t>MPM00683A</t>
  </si>
  <si>
    <t>MAM-003E06</t>
  </si>
  <si>
    <t>GGGATTCCTAGAAATTGTTCACAAT</t>
  </si>
  <si>
    <t>MPM01497A</t>
  </si>
  <si>
    <t>MAM-003E07</t>
  </si>
  <si>
    <t>TTTGAACCATCACTCGACTCCTAA</t>
  </si>
  <si>
    <t>MPM01504A</t>
  </si>
  <si>
    <t>MAM-003E08</t>
  </si>
  <si>
    <t>TATGTGTGTGTACGTGTACATA</t>
  </si>
  <si>
    <t>MPM00719A</t>
  </si>
  <si>
    <t>MAM-003E09</t>
  </si>
  <si>
    <t>mmu-miR-495</t>
  </si>
  <si>
    <t>AAACAAACATGGTGCACTTCTTAA</t>
  </si>
  <si>
    <t>MPM00747A</t>
  </si>
  <si>
    <t>MAM-003E10</t>
  </si>
  <si>
    <t>MIMAT0003171</t>
  </si>
  <si>
    <t>mmu-miR-542-5p</t>
  </si>
  <si>
    <t>CTCGGGGATCATCATGTCACGA</t>
  </si>
  <si>
    <t>MPM00762A</t>
  </si>
  <si>
    <t>MAM-003E11</t>
  </si>
  <si>
    <t>TGTGACAGATTGATAACTGAAA</t>
  </si>
  <si>
    <t>MPM01532A</t>
  </si>
  <si>
    <t>MAM-003E12</t>
  </si>
  <si>
    <t>mmu-miR-802</t>
  </si>
  <si>
    <t>TCAGTAACAAAGATTCATCCTT</t>
  </si>
  <si>
    <t>MPM00852A</t>
  </si>
  <si>
    <t>MAM-003F01</t>
  </si>
  <si>
    <t>CTCCCACATGCAGGGTTTGCA</t>
  </si>
  <si>
    <t>MPM01423A</t>
  </si>
  <si>
    <t>MAM-003F02</t>
  </si>
  <si>
    <t>mmu-miR-19a*</t>
  </si>
  <si>
    <t>TAGTTTTGCATAGTTGCACTAC</t>
  </si>
  <si>
    <t>MPM00571A</t>
  </si>
  <si>
    <t>MAM-003F03</t>
  </si>
  <si>
    <t>mmu-miR-208b</t>
  </si>
  <si>
    <t>ATAAGACGAACAAAAGGTTTGT</t>
  </si>
  <si>
    <t>MPM00584A</t>
  </si>
  <si>
    <t>MAM-003F04</t>
  </si>
  <si>
    <t>AAAGTGCCGCCTAGTTTTAAGCCC</t>
  </si>
  <si>
    <t>MPM01448A</t>
  </si>
  <si>
    <t>MAM-003F05</t>
  </si>
  <si>
    <t>mmu-miR-302a*</t>
  </si>
  <si>
    <t>ACTTAAACGTGGTTGTACTTGC</t>
  </si>
  <si>
    <t>MPM00634A</t>
  </si>
  <si>
    <t>MAM-003F06</t>
  </si>
  <si>
    <t>MIMAT0004656</t>
  </si>
  <si>
    <t>mmu-miR-345-3p</t>
  </si>
  <si>
    <t>CCTGAACTAGGGGTCTGGAGAC</t>
  </si>
  <si>
    <t>MPM01485A</t>
  </si>
  <si>
    <t>MAM-003F07</t>
  </si>
  <si>
    <t>AACACACCTGTTCAAGGATTCA</t>
  </si>
  <si>
    <t>MPM01488A</t>
  </si>
  <si>
    <t>MAM-003F08</t>
  </si>
  <si>
    <t>TGTGTGTGCGTATATGTACATG</t>
  </si>
  <si>
    <t>MPM00722A</t>
  </si>
  <si>
    <t>MAM-003F09</t>
  </si>
  <si>
    <t>CATACACACACACATACACACAA</t>
  </si>
  <si>
    <t>MPM01518A</t>
  </si>
  <si>
    <t>MAM-003F10</t>
  </si>
  <si>
    <t>AATGCACCCGGGCAAGGATTTG</t>
  </si>
  <si>
    <t>MPM01527A</t>
  </si>
  <si>
    <t>MAM-003F11</t>
  </si>
  <si>
    <t>TCCGAGCCTGGGTCTCCCTCTTAA</t>
  </si>
  <si>
    <t>MPM01536A</t>
  </si>
  <si>
    <t>MAM-003F12</t>
  </si>
  <si>
    <t>MIMAT0003733</t>
  </si>
  <si>
    <t>mmu-miR-665</t>
  </si>
  <si>
    <t>ACCAGGAGGCTGAGGTCCCT</t>
  </si>
  <si>
    <t>MPM00778A</t>
  </si>
  <si>
    <t>MAM-003G01</t>
  </si>
  <si>
    <t>GGCTGCAGCGTGATCGCCTGCT</t>
  </si>
  <si>
    <t>MPM01538A</t>
  </si>
  <si>
    <t>MAM-003G02</t>
  </si>
  <si>
    <t>mmu-miR-92b</t>
  </si>
  <si>
    <t>TATTGCACTCGTCCCGGCCTC</t>
  </si>
  <si>
    <t>MPM00872A</t>
  </si>
  <si>
    <t>MAM-003G03</t>
  </si>
  <si>
    <t>MIMAT0000216</t>
  </si>
  <si>
    <t>mmu-miR-187</t>
  </si>
  <si>
    <t>TCGTGTCTTGTGTTGCAGCCGGAA</t>
  </si>
  <si>
    <t>MPM00554A</t>
  </si>
  <si>
    <t>MAM-003G04</t>
  </si>
  <si>
    <t>mmu-miR-217</t>
  </si>
  <si>
    <t>TACTGCATCAGGAACTGACTGGA</t>
  </si>
  <si>
    <t>MPM00595A</t>
  </si>
  <si>
    <t>MAM-003G05</t>
  </si>
  <si>
    <t>mmu-miR-224</t>
  </si>
  <si>
    <t>TAAGTCACTAGTGGTTCCGTT</t>
  </si>
  <si>
    <t>MPM00603A</t>
  </si>
  <si>
    <t>MAM-003G06</t>
  </si>
  <si>
    <t>mmu-miR-294*</t>
  </si>
  <si>
    <t>ACTCAAAATGGAGGCCCTATCT</t>
  </si>
  <si>
    <t>MPM00619A</t>
  </si>
  <si>
    <t>MAM-003G07</t>
  </si>
  <si>
    <t>mmu-miR-302c*</t>
  </si>
  <si>
    <t>GCTTTAACATGGGGTTACCTGC</t>
  </si>
  <si>
    <t>MPM00636A</t>
  </si>
  <si>
    <t>MAM-003G08</t>
  </si>
  <si>
    <t>GCCCCTGGGCCTATCCTAGAA</t>
  </si>
  <si>
    <t>MPM01478A</t>
  </si>
  <si>
    <t>MAM-003G09</t>
  </si>
  <si>
    <t>GAACGGCGTCATGCAGGAGTT</t>
  </si>
  <si>
    <t>MPM00658A</t>
  </si>
  <si>
    <t>MAM-003G10</t>
  </si>
  <si>
    <t>mmu-miR-433</t>
  </si>
  <si>
    <t>ATCATGATGGGCTCCTCGGTGTAA</t>
  </si>
  <si>
    <t>MPM01503A</t>
  </si>
  <si>
    <t>MAM-003G11</t>
  </si>
  <si>
    <t>TTTTTGCGATGTGTTCCTAATA</t>
  </si>
  <si>
    <t>MPM00708A</t>
  </si>
  <si>
    <t>MAM-003G12</t>
  </si>
  <si>
    <t>mmu-miR-455</t>
  </si>
  <si>
    <t>GCAGTCCACGGGCATATACAC</t>
  </si>
  <si>
    <t>MPM01507A</t>
  </si>
  <si>
    <t>MAM-003H01</t>
  </si>
  <si>
    <t>mmu-miR-485</t>
  </si>
  <si>
    <t>AGAGGCTGGCCGTGATGAATTC</t>
  </si>
  <si>
    <t>MPM00738A</t>
  </si>
  <si>
    <t>MAM-003H02</t>
  </si>
  <si>
    <t>mmu-miR-487b</t>
  </si>
  <si>
    <t>AATCGTACAGGGTCATCCACTT</t>
  </si>
  <si>
    <t>MPM00740A</t>
  </si>
  <si>
    <t>MAM-003H03</t>
  </si>
  <si>
    <t>mmu-miR-543</t>
  </si>
  <si>
    <t>AAACATTCGCGGTGCACTTCTT</t>
  </si>
  <si>
    <t>MPM00763A</t>
  </si>
  <si>
    <t>MAM-003H04</t>
  </si>
  <si>
    <t>TGCTGAGAGAAGTAGCAGTTAC</t>
  </si>
  <si>
    <t>MPM00867A</t>
  </si>
  <si>
    <t>MAM-003H05</t>
  </si>
  <si>
    <t>MAM-003H06</t>
  </si>
  <si>
    <t>MAM-003H07</t>
  </si>
  <si>
    <t>MAM-003H08</t>
  </si>
  <si>
    <t>MAM-003H09</t>
  </si>
  <si>
    <t>MAM-003H10</t>
  </si>
  <si>
    <t>MAM-003H11</t>
  </si>
  <si>
    <t>MAM-003H12</t>
  </si>
  <si>
    <t>MAM-004A01</t>
  </si>
  <si>
    <t>mmu-miR-133b</t>
  </si>
  <si>
    <t>TTTGGTCCCCTTCAACCAGCTA</t>
  </si>
  <si>
    <t>MPM00515A</t>
  </si>
  <si>
    <t>MAM-004A02</t>
  </si>
  <si>
    <t>mmu-miR-212</t>
  </si>
  <si>
    <t>TAACAGTCTCCAGTCACGGCCAAA</t>
  </si>
  <si>
    <t>MPM00590A</t>
  </si>
  <si>
    <t>MAM-004A03</t>
  </si>
  <si>
    <t>mmu-miR-325</t>
  </si>
  <si>
    <t>TTTATTGAGCACCTCCTATCAA</t>
  </si>
  <si>
    <t>MPM01475A</t>
  </si>
  <si>
    <t>MAM-004A04</t>
  </si>
  <si>
    <t>TTCAGCTCCTATATGATGCCTAA</t>
  </si>
  <si>
    <t>MPM01480A</t>
  </si>
  <si>
    <t>MAM-004A05</t>
  </si>
  <si>
    <t>TCCGTCTCAGTTACTTTATAGC</t>
  </si>
  <si>
    <t>MPM01483A</t>
  </si>
  <si>
    <t>MAM-004A06</t>
  </si>
  <si>
    <t>mmu-miR-341</t>
  </si>
  <si>
    <t>TCGGTCGATCGGTCGGTCGGT</t>
  </si>
  <si>
    <t>MPM00662A</t>
  </si>
  <si>
    <t>MAM-004A07</t>
  </si>
  <si>
    <t>AATCCTTGGAACCTAGGTGTGAGT</t>
  </si>
  <si>
    <t>MPM00674A</t>
  </si>
  <si>
    <t>MAM-004A08</t>
  </si>
  <si>
    <t>mmu-miR-382</t>
  </si>
  <si>
    <t>GAAGTTGTTCGTGGTGGATTCGAA</t>
  </si>
  <si>
    <t>MPM00690A</t>
  </si>
  <si>
    <t>MAM-004A09</t>
  </si>
  <si>
    <t>mmu-miR-383</t>
  </si>
  <si>
    <t>AGATCAGAAGGTGACTGTGGCT</t>
  </si>
  <si>
    <t>MPM00691A</t>
  </si>
  <si>
    <t>MAM-004A10</t>
  </si>
  <si>
    <t>MIMAT0004789</t>
  </si>
  <si>
    <t>mmu-miR-450a-3p</t>
  </si>
  <si>
    <t>ATTGGGGATGCTTTGCATTCAT</t>
  </si>
  <si>
    <t>MPM01505A</t>
  </si>
  <si>
    <t>MAM-004A11</t>
  </si>
  <si>
    <t>ATTGGGAACATTTTGCATGCAT</t>
  </si>
  <si>
    <t>MPM01506A</t>
  </si>
  <si>
    <t>MAM-004A12</t>
  </si>
  <si>
    <t>ATACAGACACATGCACACACA</t>
  </si>
  <si>
    <t>MPM00725A</t>
  </si>
  <si>
    <t>MAM-004B01</t>
  </si>
  <si>
    <t>CCTCCCACACCCAAGGCTTGCA</t>
  </si>
  <si>
    <t>MPM01530A</t>
  </si>
  <si>
    <t>MAM-004B02</t>
  </si>
  <si>
    <t>TGAGTGTGTGTGTGTGAGTGTGT</t>
  </si>
  <si>
    <t>MPM00769A</t>
  </si>
  <si>
    <t>MAM-004B03</t>
  </si>
  <si>
    <t>TGTTCAGACTGGTGTCCATCAAA</t>
  </si>
  <si>
    <t>MPM00839A</t>
  </si>
  <si>
    <t>MAM-004B04</t>
  </si>
  <si>
    <t>mmu-miR-760</t>
  </si>
  <si>
    <t>CGGCTCTGGGTCTGTGGGGAAA</t>
  </si>
  <si>
    <t>MPM00843A</t>
  </si>
  <si>
    <t>MAM-004B05</t>
  </si>
  <si>
    <t>AGCACCACGTGTCTGGGCCACGAA</t>
  </si>
  <si>
    <t>MPM00848A</t>
  </si>
  <si>
    <t>MAM-004B06</t>
  </si>
  <si>
    <t>MIMAT0003891</t>
  </si>
  <si>
    <t>mmu-miR-770-3p</t>
  </si>
  <si>
    <t>CGTGGGCCTGACGTGGAGCTGGAA</t>
  </si>
  <si>
    <t>MPM01551A</t>
  </si>
  <si>
    <t>MAM-004B07</t>
  </si>
  <si>
    <t>mmu-miR-874</t>
  </si>
  <si>
    <t>CTGCCCTGGCCCGAGGGACCGA</t>
  </si>
  <si>
    <t>MPM00858A</t>
  </si>
  <si>
    <t>MAM-004B08</t>
  </si>
  <si>
    <t>mmu-miR-127*</t>
  </si>
  <si>
    <t>CTGAAGCTCAGAGGGCTCTGAT</t>
  </si>
  <si>
    <t>MPM00507A</t>
  </si>
  <si>
    <t>MAM-004B09</t>
  </si>
  <si>
    <t>MIMAT0004662</t>
  </si>
  <si>
    <t>mmu-miR-139-3p</t>
  </si>
  <si>
    <t>TGGAGACGCGGCCCTGTTGGAG</t>
  </si>
  <si>
    <t>MPM01405A</t>
  </si>
  <si>
    <t>MAM-004B10</t>
  </si>
  <si>
    <t>mmu-miR-190b</t>
  </si>
  <si>
    <t>TGATATGTTTGATATTGGGTT</t>
  </si>
  <si>
    <t>MPM00559A</t>
  </si>
  <si>
    <t>MAM-004B11</t>
  </si>
  <si>
    <t>mmu-miR-193b</t>
  </si>
  <si>
    <t>AACTGGCCCACAAAGTCCCGCTAA</t>
  </si>
  <si>
    <t>MPM00563A</t>
  </si>
  <si>
    <t>MAM-004B12</t>
  </si>
  <si>
    <t>MIMAT0004860</t>
  </si>
  <si>
    <t>mmu-miR-197</t>
  </si>
  <si>
    <t>TTCACCACCTTCTCCACCCAGCAA</t>
  </si>
  <si>
    <t>MPM00568A</t>
  </si>
  <si>
    <t>MAM-004C01</t>
  </si>
  <si>
    <t>mmu-miR-200b*</t>
  </si>
  <si>
    <t>CATCTTACTGGGCAGCATTGGAAA</t>
  </si>
  <si>
    <t>MPM00574A</t>
  </si>
  <si>
    <t>MAM-004C02</t>
  </si>
  <si>
    <t>mmu-miR-200c*</t>
  </si>
  <si>
    <t>CGTCTTACCCAGCAGTGTTTGGAA</t>
  </si>
  <si>
    <t>MPM00575A</t>
  </si>
  <si>
    <t>MAM-004C03</t>
  </si>
  <si>
    <t>mmu-miR-216b</t>
  </si>
  <si>
    <t>AAATCTCTGCAGGCAAATGTGA</t>
  </si>
  <si>
    <t>MPM00594A</t>
  </si>
  <si>
    <t>MAM-004C04</t>
  </si>
  <si>
    <t>mmu-miR-26b</t>
  </si>
  <si>
    <t>TTCAAGTAATTCAGGATAGGT</t>
  </si>
  <si>
    <t>MPM00610A</t>
  </si>
  <si>
    <t>MAM-004C05</t>
  </si>
  <si>
    <t>AGGTGGTCCGTGGCGCGTTCGCAA</t>
  </si>
  <si>
    <t>MPM00647A</t>
  </si>
  <si>
    <t>MAM-004C06</t>
  </si>
  <si>
    <t>mmu-miR-329</t>
  </si>
  <si>
    <t>AACACACCCAGCTAACCTTTTT</t>
  </si>
  <si>
    <t>MPM00653A</t>
  </si>
  <si>
    <t>MAM-004C07</t>
  </si>
  <si>
    <t>MIMAT0004647</t>
  </si>
  <si>
    <t>mmu-miR-338-5p</t>
  </si>
  <si>
    <t>AACAATATCCTGGTGCTGAGTG</t>
  </si>
  <si>
    <t>MPM00659A</t>
  </si>
  <si>
    <t>MAM-004C08</t>
  </si>
  <si>
    <t>TCCAGCATCAGTGATTTTGTTG</t>
  </si>
  <si>
    <t>MPM01481A</t>
  </si>
  <si>
    <t>MAM-004C09</t>
  </si>
  <si>
    <t>mmu-miR-483*</t>
  </si>
  <si>
    <t>TCACTCCTCCCCTCCCGTCTTAA</t>
  </si>
  <si>
    <t>MPM01524A</t>
  </si>
  <si>
    <t>MAM-004C10</t>
  </si>
  <si>
    <t>MIMAT0003130</t>
  </si>
  <si>
    <t>mmu-miR-486</t>
  </si>
  <si>
    <t>TCCTGTACTGAGCTGCCCCGAGAA</t>
  </si>
  <si>
    <t>MPM00739A</t>
  </si>
  <si>
    <t>MAM-004C11</t>
  </si>
  <si>
    <t>mmu-miR-489</t>
  </si>
  <si>
    <t>AATGACACCACATATATGGCAGCAA</t>
  </si>
  <si>
    <t>MPM00742A</t>
  </si>
  <si>
    <t>MAM-004C12</t>
  </si>
  <si>
    <t>AATCCTTTGTCCCTGGGTGAAA</t>
  </si>
  <si>
    <t>MPM00752A</t>
  </si>
  <si>
    <t>MAM-004D01</t>
  </si>
  <si>
    <t>TACAGTTGTTCAACCAGTTACT</t>
  </si>
  <si>
    <t>MPM00770A</t>
  </si>
  <si>
    <t>MAM-004D02</t>
  </si>
  <si>
    <t>CCTGTTGAACAACTGAACCCAA</t>
  </si>
  <si>
    <t>MPM01534A</t>
  </si>
  <si>
    <t>MAM-004D03</t>
  </si>
  <si>
    <t>GGGTAATTTTATGTATAAGCTAGT</t>
  </si>
  <si>
    <t>MPM01535A</t>
  </si>
  <si>
    <t>MAM-004D04</t>
  </si>
  <si>
    <t>mmu-miR-7b</t>
  </si>
  <si>
    <t>TGGAAGACTTGTGGTTTTGTTGT</t>
  </si>
  <si>
    <t>MPM00850A</t>
  </si>
  <si>
    <t>MAM-004D05</t>
  </si>
  <si>
    <t>TAGTGGTTTACAAAGTAATTCA</t>
  </si>
  <si>
    <t>MPM01555A</t>
  </si>
  <si>
    <t>MAM-004D06</t>
  </si>
  <si>
    <t>AGGAGAGAGTTAGCGCATTAGT</t>
  </si>
  <si>
    <t>MPM00866A</t>
  </si>
  <si>
    <t>MAM-004D07</t>
  </si>
  <si>
    <t>MIMAT0004850</t>
  </si>
  <si>
    <t>mmu-miR-883b-5p</t>
  </si>
  <si>
    <t>TACTGAGAATGGGTAGCAGTCAAA</t>
  </si>
  <si>
    <t>MPM00868A</t>
  </si>
  <si>
    <t>MAM-004D08</t>
  </si>
  <si>
    <t>TAACTGCAACATCTTTCAGTAT</t>
  </si>
  <si>
    <t>MPM01561A</t>
  </si>
  <si>
    <t>MAM-004D09</t>
  </si>
  <si>
    <t>TATACATACACACATACCCATA</t>
  </si>
  <si>
    <t>MPM01457A</t>
  </si>
  <si>
    <t>MAM-004D10</t>
  </si>
  <si>
    <t>mmu-miR-211</t>
  </si>
  <si>
    <t>GGGTTCCCTTTGTCATCCTT</t>
  </si>
  <si>
    <t>MPM00589A</t>
  </si>
  <si>
    <t>MAM-004D11</t>
  </si>
  <si>
    <t>mmu-miR-215</t>
  </si>
  <si>
    <t>ATGACCTATGATTTGACAGA</t>
  </si>
  <si>
    <t>MPM00592A</t>
  </si>
  <si>
    <t>MAM-004D12</t>
  </si>
  <si>
    <t>CCACCACAGTGTCAGACACTTAA</t>
  </si>
  <si>
    <t>MPM00599A</t>
  </si>
  <si>
    <t>MAM-004E01</t>
  </si>
  <si>
    <t>ACTTGAGGGGCATGAGGAT</t>
  </si>
  <si>
    <t>MPM00651A</t>
  </si>
  <si>
    <t>MAM-004E02</t>
  </si>
  <si>
    <t>TCTCCCTTCATGTGCCCAGA</t>
  </si>
  <si>
    <t>MPM00664A</t>
  </si>
  <si>
    <t>MAM-004E03</t>
  </si>
  <si>
    <t>mmu-miR-346</t>
  </si>
  <si>
    <t>TGTCTGCCCGAGTGCCTGCCTCT</t>
  </si>
  <si>
    <t>MPM00667A</t>
  </si>
  <si>
    <t>MAM-004E04</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</si>
  <si>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</si>
  <si>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</si>
  <si>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</si>
  <si>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</si>
  <si>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</si>
  <si>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</si>
  <si>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</si>
  <si>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</si>
  <si>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</si>
  <si>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</si>
  <si>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</si>
  <si>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</si>
  <si>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</si>
  <si>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</si>
  <si>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</si>
  <si>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</si>
  <si>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</si>
  <si>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</si>
  <si>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</si>
  <si>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mmu-miR-490</t>
  </si>
  <si>
    <t>CAACCTGGAGGACTCCATGCTGAA</t>
  </si>
  <si>
    <t>MPM00743A</t>
  </si>
  <si>
    <t>MAM-004E09</t>
  </si>
  <si>
    <t>mmu-miR-504</t>
  </si>
  <si>
    <t>AGACCCTGGTCTGCACTCTATC</t>
  </si>
  <si>
    <t>MPM00754A</t>
  </si>
  <si>
    <t>MAM-004E10</t>
  </si>
  <si>
    <t>mmu-miR-505</t>
  </si>
  <si>
    <t>CGTCAACACTTGCTGGTTTTCT</t>
  </si>
  <si>
    <t>MPM00755A</t>
  </si>
  <si>
    <t>MAM-004E11</t>
  </si>
  <si>
    <t>TACTCCAGAATGTGGCAATCAT</t>
  </si>
  <si>
    <t>MPM00756A</t>
  </si>
  <si>
    <t>MAM-004E12</t>
  </si>
  <si>
    <t>GAGCTTATTCATAAAAGTGCAG</t>
  </si>
  <si>
    <t>MPM00771A</t>
  </si>
  <si>
    <t>MAM-004F01</t>
  </si>
  <si>
    <t>mmu-miR-653</t>
  </si>
  <si>
    <t>GTGTTGAAACAATCTCTACTGAA</t>
  </si>
  <si>
    <t>MPM00776A</t>
  </si>
  <si>
    <t>MAM-004F02</t>
  </si>
  <si>
    <t>TATGTCTGCTGACCATCACCTTAA</t>
  </si>
  <si>
    <t>MPM01537A</t>
  </si>
  <si>
    <t>MAM-004F03</t>
  </si>
  <si>
    <t>MIMAT0004897</t>
  </si>
  <si>
    <t>mmu-miR-654-5p</t>
  </si>
  <si>
    <t>TGGTAAGCTGCAGAACATGTGT</t>
  </si>
  <si>
    <t>MPM00777A</t>
  </si>
  <si>
    <t>MAM-004F04</t>
  </si>
  <si>
    <t>mmu-miR-758</t>
  </si>
  <si>
    <t>TTTGTGACCTGGTCCACTAACC</t>
  </si>
  <si>
    <t>MPM00841A</t>
  </si>
  <si>
    <t>MAM-004F05</t>
  </si>
  <si>
    <t>CCTGAAAATACTGAGGCTATGAA</t>
  </si>
  <si>
    <t>MPM01554A</t>
  </si>
  <si>
    <t>MAM-004F06</t>
  </si>
  <si>
    <t>TATACCTCAGTTTTATCAGGTG</t>
  </si>
  <si>
    <t>MPM00859A</t>
  </si>
  <si>
    <t>MAM-004F07</t>
  </si>
  <si>
    <t>TGGATTTCTCTGTGAATCACTAAA</t>
  </si>
  <si>
    <t>MPM00860A</t>
  </si>
  <si>
    <t>MAM-004F08</t>
  </si>
  <si>
    <t>MIMAT0004845</t>
  </si>
  <si>
    <t>mmu-miR-881*</t>
  </si>
  <si>
    <t>CAGAGAGATAACAGTCACATCT</t>
  </si>
  <si>
    <t>MPM00865A</t>
  </si>
  <si>
    <t>MAM-004F09</t>
  </si>
  <si>
    <t>mmu-miR-376c</t>
  </si>
  <si>
    <t>AACATAGAGGAAATTTCACGTAA</t>
  </si>
  <si>
    <t>MPM01493A</t>
  </si>
  <si>
    <t>MAM-004F10</t>
  </si>
  <si>
    <t>MIMAT0003460</t>
  </si>
  <si>
    <t>mmu-miR-449c</t>
  </si>
  <si>
    <t>AGGCAGTGCATTGCTAGCTGG</t>
  </si>
  <si>
    <t>MPM00707A</t>
  </si>
  <si>
    <t>MAM-004F11</t>
  </si>
  <si>
    <t>GGGTACCAAGTTTATTCTGTGAGATA</t>
  </si>
  <si>
    <t>MPM00715A</t>
  </si>
  <si>
    <t>MAM-004F12</t>
  </si>
  <si>
    <t>mmu-miR-467b*</t>
  </si>
  <si>
    <t>GGGATATACATACACACATCAACAC</t>
  </si>
  <si>
    <t>MPM01520A</t>
  </si>
  <si>
    <t>MAM-004G01</t>
  </si>
  <si>
    <t>mmu-miR-496</t>
  </si>
  <si>
    <t>TGAGTATTACATGGCCAATCTCAA</t>
  </si>
  <si>
    <t>MPM00748A</t>
  </si>
  <si>
    <t>MAM-004G02</t>
  </si>
  <si>
    <t>MIMAT0003166</t>
  </si>
  <si>
    <t>mmu-miR-546</t>
  </si>
  <si>
    <t>ATGGTGGCACGGAGTC</t>
  </si>
  <si>
    <t>MPM00765A</t>
  </si>
  <si>
    <t>MAM-004G03</t>
  </si>
  <si>
    <t>mmu-miR-667</t>
  </si>
  <si>
    <t>TGACACCTGCCACCCAGCCCAAGAA</t>
  </si>
  <si>
    <t>MPM00780A</t>
  </si>
  <si>
    <t>MAM-004G04</t>
  </si>
  <si>
    <t>mmu-miR-669b</t>
  </si>
  <si>
    <t>AGTTTTGTGTGCATGTG</t>
  </si>
  <si>
    <t>MPM00783A</t>
  </si>
  <si>
    <t>MAM-004G05</t>
  </si>
  <si>
    <t>MIMAT0003725</t>
  </si>
  <si>
    <t>mmu-miR-675-5p</t>
  </si>
  <si>
    <t>TGGTGCGGAAAGGGCCCACAGT</t>
  </si>
  <si>
    <t>MPM00790A</t>
  </si>
  <si>
    <t>MAM-004G06</t>
  </si>
  <si>
    <t>mmu-miR-676</t>
  </si>
  <si>
    <t>CCGTCCTGAGGTTGTTGAGCTAA</t>
  </si>
  <si>
    <t>MPM01543A</t>
  </si>
  <si>
    <t>MAM-004G07</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</si>
  <si>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</si>
  <si>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</si>
  <si>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</si>
  <si>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</si>
  <si>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</si>
  <si>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</si>
  <si>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</si>
  <si>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</si>
  <si>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</si>
  <si>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</si>
  <si>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</si>
  <si>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</si>
  <si>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</si>
  <si>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</si>
  <si>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</si>
  <si>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</si>
  <si>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</si>
  <si>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</si>
  <si>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</si>
  <si>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CCTGCTGTAAGCTGTGTCCTC</t>
  </si>
  <si>
    <t>MPM00798A</t>
  </si>
  <si>
    <t>MAM-004G12</t>
  </si>
  <si>
    <t>AGTTTTCCCTTCAAGTCAAAA</t>
  </si>
  <si>
    <t>MPM00799A</t>
  </si>
  <si>
    <t>MAM-004H01</t>
  </si>
  <si>
    <t>TCAATGGCTGAGGTGAGGCACAA</t>
  </si>
  <si>
    <t>MPM00800A</t>
  </si>
  <si>
    <t>MAM-004H02</t>
  </si>
  <si>
    <t>ATTGCTTCCCAGACGGTGAAGA</t>
  </si>
  <si>
    <t>MPM00801A</t>
  </si>
  <si>
    <t>MAM-004H03</t>
  </si>
  <si>
    <t>CTATCCTGGAATGCAGCAATGA</t>
  </si>
  <si>
    <t>MPM00802A</t>
  </si>
  <si>
    <t>MAM-004H04</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</si>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</sst>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176" formatCode="0.0E+00"/>
    <numFmt numFmtId="177" formatCode="0.0"/>
    <numFmt numFmtId="42" formatCode="_ &quot;￥&quot;* #,##0_ ;_ &quot;￥&quot;* \-#,##0_ ;_ &quot;￥&quot;* &quot;-&quot;_ ;_ @_ "/>
    <numFmt numFmtId="41" formatCode="_ * #,##0_ ;_ * \-#,##0_ ;_ * &quot;-&quot;_ ;_ @_ "/>
    <numFmt numFmtId="43" formatCode="_ * #,##0.00_ ;_ * \-#,##0.00_ ;_ * &quot;-&quot;??_ ;_ @_ "/>
    <numFmt numFmtId="178" formatCode="0.000000"/>
    <numFmt numFmtId="44" formatCode="_ &quot;￥&quot;* #,##0.00_ ;_ &quot;￥&quot;* \-#,##0.00_ ;_ &quot;￥&quot;* &quot;-&quot;??_ ;_ @_ "/>
    <numFmt numFmtId="179" formatCode="0.0000"/>
  </numFmts>
  <fonts count="36">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u/>
      <sz val="10"/>
      <color indexed="12"/>
      <name val="Arial"/>
      <charset val="134"/>
    </font>
    <font>
      <b/>
      <sz val="36"/>
      <name val="Arial"/>
      <charset val="134"/>
    </font>
    <font>
      <sz val="11"/>
      <color theme="1"/>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9C0006"/>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indexed="9"/>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46">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top style="thin">
        <color indexed="56"/>
      </top>
      <bottom/>
      <diagonal/>
    </border>
    <border>
      <left style="thin">
        <color indexed="56"/>
      </left>
      <right/>
      <top/>
      <bottom/>
      <diagonal/>
    </border>
    <border>
      <left style="thin">
        <color indexed="56"/>
      </left>
      <right/>
      <top style="thin">
        <color indexed="56"/>
      </top>
      <bottom style="thin">
        <color indexed="56"/>
      </bottom>
      <diagonal/>
    </border>
    <border>
      <left style="thin">
        <color indexed="56"/>
      </left>
      <right/>
      <top/>
      <bottom style="thin">
        <color indexed="56"/>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4" fillId="0" borderId="0" applyFont="0" applyFill="0" applyBorder="0" applyAlignment="0" applyProtection="0">
      <alignment vertical="center"/>
    </xf>
    <xf numFmtId="0" fontId="15" fillId="18" borderId="0" applyNumberFormat="0" applyBorder="0" applyAlignment="0" applyProtection="0">
      <alignment vertical="center"/>
    </xf>
    <xf numFmtId="0" fontId="20" fillId="12" borderId="40"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9" borderId="0" applyNumberFormat="0" applyBorder="0" applyAlignment="0" applyProtection="0">
      <alignment vertical="center"/>
    </xf>
    <xf numFmtId="0" fontId="25" fillId="16" borderId="0" applyNumberFormat="0" applyBorder="0" applyAlignment="0" applyProtection="0">
      <alignment vertical="center"/>
    </xf>
    <xf numFmtId="43" fontId="14" fillId="0" borderId="0" applyFont="0" applyFill="0" applyBorder="0" applyAlignment="0" applyProtection="0">
      <alignment vertical="center"/>
    </xf>
    <xf numFmtId="0" fontId="17" fillId="19"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3" fillId="0" borderId="0" applyNumberFormat="0" applyFill="0" applyBorder="0" applyAlignment="0" applyProtection="0">
      <alignment vertical="center"/>
    </xf>
    <xf numFmtId="0" fontId="14" fillId="8" borderId="38" applyNumberFormat="0" applyFont="0" applyAlignment="0" applyProtection="0">
      <alignment vertical="center"/>
    </xf>
    <xf numFmtId="0" fontId="17" fillId="17"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39" applyNumberFormat="0" applyFill="0" applyAlignment="0" applyProtection="0">
      <alignment vertical="center"/>
    </xf>
    <xf numFmtId="0" fontId="18" fillId="0" borderId="39" applyNumberFormat="0" applyFill="0" applyAlignment="0" applyProtection="0">
      <alignment vertical="center"/>
    </xf>
    <xf numFmtId="0" fontId="17" fillId="10" borderId="0" applyNumberFormat="0" applyBorder="0" applyAlignment="0" applyProtection="0">
      <alignment vertical="center"/>
    </xf>
    <xf numFmtId="0" fontId="16" fillId="0" borderId="43" applyNumberFormat="0" applyFill="0" applyAlignment="0" applyProtection="0">
      <alignment vertical="center"/>
    </xf>
    <xf numFmtId="0" fontId="17" fillId="23" borderId="0" applyNumberFormat="0" applyBorder="0" applyAlignment="0" applyProtection="0">
      <alignment vertical="center"/>
    </xf>
    <xf numFmtId="0" fontId="27" fillId="22" borderId="42" applyNumberFormat="0" applyAlignment="0" applyProtection="0">
      <alignment vertical="center"/>
    </xf>
    <xf numFmtId="0" fontId="30" fillId="22" borderId="40" applyNumberFormat="0" applyAlignment="0" applyProtection="0">
      <alignment vertical="center"/>
    </xf>
    <xf numFmtId="0" fontId="24" fillId="15" borderId="41" applyNumberFormat="0" applyAlignment="0" applyProtection="0">
      <alignment vertical="center"/>
    </xf>
    <xf numFmtId="0" fontId="15" fillId="26" borderId="0" applyNumberFormat="0" applyBorder="0" applyAlignment="0" applyProtection="0">
      <alignment vertical="center"/>
    </xf>
    <xf numFmtId="0" fontId="17" fillId="20" borderId="0" applyNumberFormat="0" applyBorder="0" applyAlignment="0" applyProtection="0">
      <alignment vertical="center"/>
    </xf>
    <xf numFmtId="0" fontId="31" fillId="0" borderId="44" applyNumberFormat="0" applyFill="0" applyAlignment="0" applyProtection="0">
      <alignment vertical="center"/>
    </xf>
    <xf numFmtId="0" fontId="32" fillId="0" borderId="45" applyNumberFormat="0" applyFill="0" applyAlignment="0" applyProtection="0">
      <alignment vertical="center"/>
    </xf>
    <xf numFmtId="0" fontId="29" fillId="24" borderId="0" applyNumberFormat="0" applyBorder="0" applyAlignment="0" applyProtection="0">
      <alignment vertical="center"/>
    </xf>
    <xf numFmtId="0" fontId="21" fillId="13" borderId="0" applyNumberFormat="0" applyBorder="0" applyAlignment="0" applyProtection="0">
      <alignment vertical="center"/>
    </xf>
    <xf numFmtId="0" fontId="15" fillId="28" borderId="0" applyNumberFormat="0" applyBorder="0" applyAlignment="0" applyProtection="0">
      <alignment vertical="center"/>
    </xf>
    <xf numFmtId="0" fontId="17" fillId="21"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7" fillId="29" borderId="0" applyNumberFormat="0" applyBorder="0" applyAlignment="0" applyProtection="0">
      <alignment vertical="center"/>
    </xf>
    <xf numFmtId="0" fontId="17" fillId="31"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7" fillId="36" borderId="0" applyNumberFormat="0" applyBorder="0" applyAlignment="0" applyProtection="0">
      <alignment vertical="center"/>
    </xf>
    <xf numFmtId="0" fontId="15" fillId="37" borderId="0" applyNumberFormat="0" applyBorder="0" applyAlignment="0" applyProtection="0">
      <alignment vertical="center"/>
    </xf>
    <xf numFmtId="0" fontId="17" fillId="25" borderId="0" applyNumberFormat="0" applyBorder="0" applyAlignment="0" applyProtection="0">
      <alignment vertical="center"/>
    </xf>
    <xf numFmtId="0" fontId="17" fillId="38" borderId="0" applyNumberFormat="0" applyBorder="0" applyAlignment="0" applyProtection="0">
      <alignment vertical="center"/>
    </xf>
    <xf numFmtId="0" fontId="15" fillId="35" borderId="0" applyNumberFormat="0" applyBorder="0" applyAlignment="0" applyProtection="0">
      <alignment vertical="center"/>
    </xf>
    <xf numFmtId="0" fontId="17" fillId="32" borderId="0" applyNumberFormat="0" applyBorder="0" applyAlignment="0" applyProtection="0">
      <alignment vertical="center"/>
    </xf>
    <xf numFmtId="0" fontId="14" fillId="0" borderId="0">
      <alignment vertical="center"/>
    </xf>
  </cellStyleXfs>
  <cellXfs count="179">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right"/>
    </xf>
    <xf numFmtId="0" fontId="2" fillId="2" borderId="6" xfId="0" applyFont="1" applyFill="1" applyBorder="1" applyAlignment="1">
      <alignment horizontal="center" vertical="center" textRotation="90"/>
    </xf>
    <xf numFmtId="0" fontId="0" fillId="2" borderId="2" xfId="0" applyFont="1" applyFill="1" applyBorder="1" applyAlignment="1"/>
    <xf numFmtId="2" fontId="0" fillId="2" borderId="3" xfId="0" applyNumberFormat="1" applyFont="1" applyFill="1" applyBorder="1" applyAlignment="1"/>
    <xf numFmtId="2" fontId="0" fillId="2" borderId="1" xfId="0" applyNumberFormat="1" applyFont="1" applyFill="1" applyBorder="1" applyAlignment="1"/>
    <xf numFmtId="0" fontId="2" fillId="2" borderId="7"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8"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8" xfId="0" applyFont="1" applyFill="1" applyBorder="1" applyAlignment="1">
      <alignment horizontal="center"/>
    </xf>
    <xf numFmtId="0" fontId="1" fillId="2" borderId="8"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2" fontId="0" fillId="2" borderId="8" xfId="0" applyNumberFormat="1" applyFont="1" applyFill="1" applyBorder="1" applyAlignment="1"/>
    <xf numFmtId="177" fontId="0" fillId="0" borderId="0" xfId="0" applyNumberFormat="1" applyFont="1" applyFill="1" applyBorder="1" applyAlignment="1"/>
    <xf numFmtId="0" fontId="0" fillId="0" borderId="0" xfId="0" applyFill="1" applyBorder="1" applyAlignment="1">
      <alignment horizontal="center"/>
    </xf>
    <xf numFmtId="0" fontId="1" fillId="0" borderId="0" xfId="0" applyFont="1" applyFill="1" applyBorder="1" applyAlignment="1">
      <alignment horizontal="center"/>
    </xf>
    <xf numFmtId="177" fontId="0" fillId="0" borderId="0" xfId="0" applyNumberFormat="1" applyFill="1" applyBorder="1" applyAlignment="1"/>
    <xf numFmtId="0" fontId="0" fillId="0" borderId="0" xfId="0" applyFill="1" applyBorder="1" applyAlignment="1"/>
    <xf numFmtId="0" fontId="2" fillId="2" borderId="9" xfId="0" applyFont="1" applyFill="1" applyBorder="1" applyAlignment="1">
      <alignment horizontal="center" vertical="center" textRotation="90"/>
    </xf>
    <xf numFmtId="0" fontId="5" fillId="4" borderId="2" xfId="0" applyFont="1" applyFill="1" applyBorder="1"/>
    <xf numFmtId="0" fontId="0" fillId="0" borderId="2" xfId="0" applyBorder="1" applyAlignment="1"/>
    <xf numFmtId="0" fontId="0" fillId="2" borderId="10" xfId="0" applyFill="1" applyBorder="1" applyAlignment="1">
      <alignment vertical="center" wrapText="1" readingOrder="1"/>
    </xf>
    <xf numFmtId="0" fontId="0" fillId="2" borderId="11" xfId="0" applyFill="1" applyBorder="1" applyAlignment="1">
      <alignment vertical="center" wrapText="1" readingOrder="1"/>
    </xf>
    <xf numFmtId="2" fontId="0" fillId="2" borderId="12" xfId="0" applyNumberFormat="1" applyFill="1" applyBorder="1"/>
    <xf numFmtId="0" fontId="0" fillId="2" borderId="13" xfId="0" applyFill="1" applyBorder="1"/>
    <xf numFmtId="0" fontId="0" fillId="2" borderId="14" xfId="0" applyFill="1" applyBorder="1"/>
    <xf numFmtId="2" fontId="0" fillId="2" borderId="15" xfId="0" applyNumberFormat="1" applyFill="1" applyBorder="1"/>
    <xf numFmtId="0" fontId="0" fillId="2" borderId="0" xfId="0" applyFill="1" applyBorder="1"/>
    <xf numFmtId="0" fontId="0" fillId="2" borderId="16" xfId="0" applyFill="1" applyBorder="1"/>
    <xf numFmtId="0" fontId="0" fillId="2" borderId="15" xfId="0" applyFill="1" applyBorder="1"/>
    <xf numFmtId="176" fontId="0" fillId="2" borderId="17" xfId="0" applyNumberFormat="1" applyFill="1" applyBorder="1"/>
    <xf numFmtId="0" fontId="0" fillId="2" borderId="18" xfId="0" applyFill="1" applyBorder="1"/>
    <xf numFmtId="0" fontId="0" fillId="2" borderId="19" xfId="0" applyFill="1" applyBorder="1"/>
    <xf numFmtId="0" fontId="0" fillId="2" borderId="20" xfId="0" applyFill="1" applyBorder="1" applyAlignment="1">
      <alignment vertical="center" wrapText="1" readingOrder="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center" vertical="center"/>
    </xf>
    <xf numFmtId="0" fontId="0" fillId="0" borderId="0" xfId="0" applyFill="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176" fontId="0" fillId="0" borderId="0" xfId="0" applyNumberFormat="1" applyFill="1"/>
    <xf numFmtId="0" fontId="0" fillId="0" borderId="0" xfId="0" applyAlignment="1">
      <alignment horizontal="left"/>
    </xf>
    <xf numFmtId="0" fontId="0" fillId="0" borderId="11" xfId="0" applyBorder="1" applyAlignment="1">
      <alignment vertical="center" wrapText="1" readingOrder="1"/>
    </xf>
    <xf numFmtId="0" fontId="6" fillId="2" borderId="12" xfId="0" applyFont="1" applyFill="1" applyBorder="1"/>
    <xf numFmtId="0" fontId="7" fillId="2" borderId="17" xfId="0" applyFont="1" applyFill="1" applyBorder="1"/>
    <xf numFmtId="0" fontId="1" fillId="2" borderId="2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2" borderId="21" xfId="0" applyFont="1" applyFill="1" applyBorder="1" applyAlignment="1">
      <alignment horizontal="center" vertical="center" textRotation="90"/>
    </xf>
    <xf numFmtId="179" fontId="0" fillId="2" borderId="2" xfId="0" applyNumberFormat="1" applyFill="1" applyBorder="1"/>
    <xf numFmtId="0" fontId="2" fillId="2" borderId="23" xfId="0" applyFont="1" applyFill="1" applyBorder="1" applyAlignment="1">
      <alignment horizontal="center" vertical="center" textRotation="90"/>
    </xf>
    <xf numFmtId="0" fontId="2" fillId="0" borderId="0" xfId="0" applyFont="1" applyFill="1" applyBorder="1" applyAlignment="1">
      <alignment vertical="center" textRotation="90"/>
    </xf>
    <xf numFmtId="0" fontId="4" fillId="0" borderId="0" xfId="0" applyFont="1"/>
    <xf numFmtId="0" fontId="8" fillId="2" borderId="2" xfId="0" applyFont="1" applyFill="1" applyBorder="1"/>
    <xf numFmtId="2" fontId="0" fillId="5" borderId="2" xfId="0" applyNumberFormat="1" applyFont="1" applyFill="1" applyBorder="1"/>
    <xf numFmtId="0" fontId="1" fillId="2" borderId="1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0" xfId="0" applyFont="1" applyFill="1" applyBorder="1" applyAlignment="1">
      <alignment horizontal="left" vertical="center" wrapText="1"/>
    </xf>
    <xf numFmtId="0" fontId="0" fillId="2" borderId="2" xfId="0" applyFont="1" applyFill="1" applyBorder="1" applyAlignment="1">
      <alignment horizontal="left" vertical="center" wrapText="1"/>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21" xfId="0" applyFont="1" applyFill="1" applyBorder="1" applyAlignment="1">
      <alignment horizontal="center" vertical="center" wrapText="1"/>
    </xf>
    <xf numFmtId="0" fontId="0" fillId="0" borderId="22" xfId="0" applyBorder="1" applyAlignment="1">
      <alignment horizontal="center" vertical="center" wrapText="1"/>
    </xf>
    <xf numFmtId="178" fontId="0" fillId="0" borderId="2" xfId="0" applyNumberFormat="1" applyFont="1" applyBorder="1" applyAlignment="1">
      <alignment horizontal="center" vertical="center"/>
    </xf>
    <xf numFmtId="0" fontId="0" fillId="0" borderId="2" xfId="0" applyBorder="1" applyAlignment="1">
      <alignment horizontal="center" vertical="center"/>
    </xf>
    <xf numFmtId="0" fontId="1" fillId="0" borderId="10" xfId="0" applyFont="1" applyFill="1" applyBorder="1" applyAlignment="1"/>
    <xf numFmtId="0" fontId="0" fillId="0" borderId="11" xfId="0" applyBorder="1" applyAlignment="1"/>
    <xf numFmtId="0" fontId="0" fillId="0" borderId="20" xfId="0" applyBorder="1" applyAlignment="1"/>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20" xfId="0" applyFont="1" applyFill="1" applyBorder="1"/>
    <xf numFmtId="0" fontId="9" fillId="0" borderId="17" xfId="0" applyFont="1" applyFill="1" applyBorder="1" applyAlignment="1">
      <alignment horizontal="right"/>
    </xf>
    <xf numFmtId="0" fontId="0" fillId="0" borderId="18" xfId="0" applyBorder="1" applyAlignment="1"/>
    <xf numFmtId="0" fontId="0" fillId="0" borderId="19" xfId="0" applyBorder="1" applyAlignment="1"/>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7" borderId="2" xfId="0" applyFont="1" applyFill="1" applyBorder="1" applyAlignment="1">
      <alignment horizontal="center"/>
    </xf>
    <xf numFmtId="0" fontId="0" fillId="7" borderId="2" xfId="0" applyFill="1" applyBorder="1" applyAlignment="1"/>
    <xf numFmtId="0" fontId="1" fillId="0" borderId="10"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11" xfId="0" applyFont="1" applyBorder="1" applyAlignment="1">
      <alignment vertical="center"/>
    </xf>
    <xf numFmtId="0" fontId="0" fillId="2" borderId="2" xfId="0" applyFont="1" applyFill="1" applyBorder="1" applyAlignment="1">
      <alignment horizontal="center"/>
    </xf>
    <xf numFmtId="0" fontId="1" fillId="0" borderId="20"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20" xfId="0" applyFont="1" applyFill="1" applyBorder="1" applyAlignment="1">
      <alignment horizontal="center"/>
    </xf>
    <xf numFmtId="0" fontId="1" fillId="0" borderId="20" xfId="0" applyFont="1" applyBorder="1" applyAlignment="1">
      <alignment vertical="center"/>
    </xf>
    <xf numFmtId="0" fontId="1" fillId="2" borderId="23" xfId="0" applyFont="1" applyFill="1" applyBorder="1" applyAlignment="1">
      <alignment horizontal="center" vertical="center" wrapText="1"/>
    </xf>
    <xf numFmtId="0" fontId="1" fillId="2" borderId="21" xfId="0" applyFont="1" applyFill="1" applyBorder="1" applyAlignment="1">
      <alignment horizontal="right"/>
    </xf>
    <xf numFmtId="0" fontId="2" fillId="2" borderId="10"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4" xfId="0" applyFont="1" applyFill="1" applyBorder="1" applyAlignment="1"/>
    <xf numFmtId="0" fontId="0" fillId="0" borderId="25" xfId="0" applyBorder="1" applyAlignment="1"/>
    <xf numFmtId="177" fontId="0" fillId="2" borderId="26" xfId="0" applyNumberFormat="1" applyFill="1" applyBorder="1"/>
    <xf numFmtId="0" fontId="0" fillId="2" borderId="22" xfId="0" applyFont="1" applyFill="1" applyBorder="1" applyAlignment="1">
      <alignment horizontal="center"/>
    </xf>
    <xf numFmtId="177" fontId="0" fillId="2" borderId="22" xfId="0" applyNumberFormat="1" applyFont="1" applyFill="1" applyBorder="1"/>
    <xf numFmtId="0" fontId="1" fillId="2" borderId="26" xfId="0" applyFont="1" applyFill="1" applyBorder="1" applyAlignment="1">
      <alignment horizontal="right"/>
    </xf>
    <xf numFmtId="0" fontId="0" fillId="2" borderId="27" xfId="0" applyFill="1" applyBorder="1" applyAlignment="1">
      <alignment horizontal="center"/>
    </xf>
    <xf numFmtId="0" fontId="0" fillId="2" borderId="28" xfId="0" applyFill="1" applyBorder="1" applyAlignment="1">
      <alignment horizontal="center"/>
    </xf>
    <xf numFmtId="0" fontId="0" fillId="2" borderId="20" xfId="0" applyFill="1" applyBorder="1" applyAlignment="1">
      <alignment horizontal="center"/>
    </xf>
    <xf numFmtId="177" fontId="0" fillId="2" borderId="29" xfId="0" applyNumberFormat="1" applyFill="1" applyBorder="1"/>
    <xf numFmtId="0" fontId="0" fillId="2" borderId="19" xfId="0" applyFill="1" applyBorder="1" applyAlignment="1">
      <alignment horizontal="center"/>
    </xf>
    <xf numFmtId="0" fontId="0" fillId="2" borderId="22" xfId="0" applyFill="1" applyBorder="1" applyAlignment="1">
      <alignment horizontal="center"/>
    </xf>
    <xf numFmtId="0" fontId="0" fillId="0" borderId="0" xfId="0" applyFont="1"/>
    <xf numFmtId="0" fontId="0" fillId="6" borderId="2" xfId="0" applyFill="1" applyBorder="1"/>
    <xf numFmtId="0" fontId="0" fillId="0" borderId="11" xfId="0" applyBorder="1" applyAlignment="1">
      <alignment horizontal="center"/>
    </xf>
    <xf numFmtId="0" fontId="0" fillId="0" borderId="20" xfId="0" applyBorder="1" applyAlignment="1">
      <alignment horizontal="center"/>
    </xf>
    <xf numFmtId="2" fontId="0" fillId="2" borderId="10"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10" xfId="11" applyFont="1" applyFill="1" applyBorder="1"/>
    <xf numFmtId="9" fontId="0" fillId="2" borderId="2" xfId="11" applyFont="1" applyFill="1" applyBorder="1" applyAlignment="1"/>
    <xf numFmtId="0" fontId="2" fillId="2" borderId="22" xfId="0" applyFont="1" applyFill="1" applyBorder="1" applyAlignment="1">
      <alignment horizontal="center" vertical="center" textRotation="90"/>
    </xf>
    <xf numFmtId="0" fontId="1" fillId="0" borderId="0" xfId="0" applyFont="1" applyFill="1" applyBorder="1" applyAlignment="1">
      <alignment horizontal="right"/>
    </xf>
    <xf numFmtId="0" fontId="0" fillId="0" borderId="0" xfId="0" applyFont="1" applyFill="1" applyBorder="1"/>
    <xf numFmtId="0" fontId="1" fillId="2" borderId="14" xfId="0" applyFont="1" applyFill="1" applyBorder="1" applyAlignment="1">
      <alignment horizontal="center" vertical="center"/>
    </xf>
    <xf numFmtId="0" fontId="11" fillId="6" borderId="21" xfId="0" applyFont="1" applyFill="1" applyBorder="1" applyAlignment="1">
      <alignment horizontal="center" vertical="center"/>
    </xf>
    <xf numFmtId="0" fontId="12" fillId="0" borderId="17" xfId="10" applyBorder="1" applyAlignment="1" applyProtection="1">
      <alignment vertical="center"/>
    </xf>
    <xf numFmtId="0" fontId="11" fillId="2" borderId="21" xfId="0" applyFont="1" applyFill="1" applyBorder="1" applyAlignment="1">
      <alignment horizontal="center" vertical="center"/>
    </xf>
    <xf numFmtId="0" fontId="11" fillId="2" borderId="2" xfId="0" applyFont="1" applyFill="1" applyBorder="1" applyAlignment="1">
      <alignment horizontal="center" vertical="center"/>
    </xf>
    <xf numFmtId="0" fontId="0" fillId="0" borderId="0" xfId="0" applyFont="1" applyAlignment="1">
      <alignment vertical="center"/>
    </xf>
    <xf numFmtId="0" fontId="13" fillId="2" borderId="14" xfId="0" applyFont="1" applyFill="1" applyBorder="1" applyAlignment="1">
      <alignment horizontal="center" vertical="center" textRotation="90"/>
    </xf>
    <xf numFmtId="0" fontId="10" fillId="6" borderId="21" xfId="0" applyFont="1" applyFill="1" applyBorder="1" applyAlignment="1">
      <alignment horizontal="center" vertical="center"/>
    </xf>
    <xf numFmtId="0" fontId="0" fillId="0" borderId="0" xfId="0" applyAlignment="1">
      <alignment vertical="center"/>
    </xf>
    <xf numFmtId="0" fontId="13" fillId="2" borderId="16" xfId="0" applyFont="1" applyFill="1" applyBorder="1" applyAlignment="1">
      <alignment horizontal="center" vertical="center" textRotation="90"/>
    </xf>
    <xf numFmtId="0" fontId="13" fillId="2" borderId="19" xfId="0" applyFont="1" applyFill="1" applyBorder="1" applyAlignment="1">
      <alignment horizontal="center" vertical="center" textRotation="90"/>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0"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8536960"/>
        <c:axId val="68543616"/>
      </c:barChart>
      <c:catAx>
        <c:axId val="68536960"/>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8543616"/>
        <c:crosses val="autoZero"/>
        <c:auto val="1"/>
        <c:lblAlgn val="ctr"/>
        <c:lblOffset val="100"/>
        <c:tickLblSkip val="1"/>
        <c:noMultiLvlLbl val="0"/>
      </c:catAx>
      <c:valAx>
        <c:axId val="68543616"/>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8536960"/>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8965504"/>
        <c:axId val="68967424"/>
      </c:barChart>
      <c:catAx>
        <c:axId val="68965504"/>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8967424"/>
        <c:crosses val="autoZero"/>
        <c:auto val="1"/>
        <c:lblAlgn val="ctr"/>
        <c:lblOffset val="100"/>
        <c:tickLblSkip val="1"/>
        <c:noMultiLvlLbl val="0"/>
      </c:catAx>
      <c:valAx>
        <c:axId val="68967424"/>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5"/>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8965504"/>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1"/>
          <c:order val="0"/>
          <c:tx>
            <c:strRef>
              <c:f>'Data for 3D Profile'!$B$1</c:f>
              <c:strCache>
                <c:ptCount val="1"/>
                <c:pt idx="0">
                  <c:v>A</c:v>
                </c:pt>
              </c:strCache>
            </c:strRef>
          </c:tx>
          <c:spPr>
            <a:solidFill>
              <a:srgbClr val="99CC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Profile'!$B$2:$B$73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2"/>
          <c:order val="1"/>
          <c:tx>
            <c:strRef>
              <c:f>'Data for 3D Profile'!$C$1</c:f>
              <c:strCache>
                <c:ptCount val="1"/>
                <c:pt idx="0">
                  <c:v>B</c:v>
                </c:pt>
              </c:strCache>
            </c:strRef>
          </c:tx>
          <c:spPr>
            <a:solidFill>
              <a:srgbClr val="00CC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Profile'!$C$2:$C$73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3"/>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Profile'!$D$2:$D$73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4"/>
          <c:order val="3"/>
          <c:tx>
            <c:strRef>
              <c:f>'Data for 3D Profile'!$E$1</c:f>
              <c:strCache>
                <c:ptCount val="1"/>
                <c:pt idx="0">
                  <c:v>D</c:v>
                </c:pt>
              </c:strCache>
            </c:strRef>
          </c:tx>
          <c:spPr>
            <a:solidFill>
              <a:srgbClr val="3366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Profile'!$E$2:$E$73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5"/>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Profile'!$F$2:$F$73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6"/>
          <c:order val="5"/>
          <c:tx>
            <c:strRef>
              <c:f>'Data for 3D Profile'!$G$1</c:f>
              <c:strCache>
                <c:ptCount val="1"/>
                <c:pt idx="0">
                  <c:v>F</c:v>
                </c:pt>
              </c:strCache>
            </c:strRef>
          </c:tx>
          <c:spPr>
            <a:solidFill>
              <a:srgbClr val="000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Profile'!$G$2:$G$73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7"/>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Profile'!$H$2:$H$73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8"/>
          <c:order val="7"/>
          <c:tx>
            <c:strRef>
              <c:f>'Data for 3D Profile'!$I$1</c:f>
              <c:strCache>
                <c:ptCount val="1"/>
                <c:pt idx="0">
                  <c:v>H</c:v>
                </c:pt>
              </c:strCache>
            </c:strRef>
          </c:tx>
          <c:spPr>
            <a:solidFill>
              <a:srgbClr val="000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Profile'!$I$2:$I$73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9"/>
          <c:order val="8"/>
          <c:tx>
            <c:strRef>
              <c:f>'Data for 3D Profile'!$J$1</c:f>
              <c:strCache>
                <c:ptCount val="1"/>
                <c:pt idx="0">
                  <c:v>I</c:v>
                </c:pt>
              </c:strCache>
            </c:strRef>
          </c:tx>
          <c:spPr>
            <a:solidFill>
              <a:srgbClr val="FF00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Profile'!$J$2:$J$73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10"/>
          <c:order val="9"/>
          <c:tx>
            <c:strRef>
              <c:f>'Data for 3D Profile'!$K$1</c:f>
              <c:strCache>
                <c:ptCount val="1"/>
                <c:pt idx="0">
                  <c:v>J</c:v>
                </c:pt>
              </c:strCache>
            </c:strRef>
          </c:tx>
          <c:spPr>
            <a:solidFill>
              <a:srgbClr val="FFFF0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Profile'!$K$2:$K$73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11"/>
          <c:order val="10"/>
          <c:tx>
            <c:strRef>
              <c:f>'Data for 3D Profile'!$L$1</c:f>
              <c:strCache>
                <c:ptCount val="1"/>
                <c:pt idx="0">
                  <c:v>K</c:v>
                </c:pt>
              </c:strCache>
            </c:strRef>
          </c:tx>
          <c:spPr>
            <a:solidFill>
              <a:srgbClr val="00FF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Profile'!$L$2:$L$73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12"/>
          <c:order val="11"/>
          <c:tx>
            <c:strRef>
              <c:f>'Data for 3D Profile'!$M$1</c:f>
              <c:strCache>
                <c:ptCount val="1"/>
                <c:pt idx="0">
                  <c:v>L</c:v>
                </c:pt>
              </c:strCache>
            </c:strRef>
          </c:tx>
          <c:spPr>
            <a:solidFill>
              <a:srgbClr val="800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Profile'!$M$2:$M$73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13"/>
          <c:order val="12"/>
          <c:tx>
            <c:strRef>
              <c:f>'Data for 3D Profile'!$N$1</c:f>
              <c:strCache>
                <c:ptCount val="1"/>
                <c:pt idx="0">
                  <c:v>M</c:v>
                </c:pt>
              </c:strCache>
            </c:strRef>
          </c:tx>
          <c:spPr>
            <a:solidFill>
              <a:srgbClr val="80000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Profile'!$N$2:$N$73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14"/>
          <c:order val="13"/>
          <c:tx>
            <c:strRef>
              <c:f>'Data for 3D Profile'!$O$1</c:f>
              <c:strCache>
                <c:ptCount val="1"/>
                <c:pt idx="0">
                  <c:v>N</c:v>
                </c:pt>
              </c:strCache>
            </c:strRef>
          </c:tx>
          <c:spPr>
            <a:solidFill>
              <a:srgbClr val="008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Profile'!$O$2:$O$73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15"/>
          <c:order val="14"/>
          <c:tx>
            <c:strRef>
              <c:f>'Data for 3D Profile'!$P$1</c:f>
              <c:strCache>
                <c:ptCount val="1"/>
                <c:pt idx="0">
                  <c:v>O</c:v>
                </c:pt>
              </c:strCache>
            </c:strRef>
          </c:tx>
          <c:spPr>
            <a:solidFill>
              <a:srgbClr val="0000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Profile'!$P$2:$P$73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er>
        <c:ser>
          <c:idx val="16"/>
          <c:order val="15"/>
          <c:tx>
            <c:strRef>
              <c:f>'Data for 3D Profile'!$Q$1</c:f>
              <c:strCache>
                <c:ptCount val="1"/>
                <c:pt idx="0">
                  <c:v>P</c:v>
                </c:pt>
              </c:strCache>
            </c:strRef>
          </c:tx>
          <c:spPr>
            <a:solidFill>
              <a:srgbClr val="00CC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Profile'!$Q$2:$Q$73</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er>
        <c:dLbls>
          <c:showLegendKey val="0"/>
          <c:showVal val="0"/>
          <c:showCatName val="0"/>
          <c:showSerName val="0"/>
          <c:showPercent val="0"/>
          <c:showBubbleSize val="0"/>
        </c:dLbls>
        <c:gapWidth val="150"/>
        <c:axId val="77744000"/>
        <c:axId val="77758464"/>
      </c:barChart>
      <c:catAx>
        <c:axId val="77744000"/>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96226415094341"/>
              <c:y val="0.867862969004894"/>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77758464"/>
        <c:crosses val="autoZero"/>
        <c:auto val="1"/>
        <c:lblAlgn val="ctr"/>
        <c:lblOffset val="100"/>
        <c:tickLblSkip val="1"/>
        <c:noMultiLvlLbl val="1"/>
      </c:catAx>
      <c:valAx>
        <c:axId val="77758464"/>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188679245283019"/>
              <c:y val="0.140293637846656"/>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7744000"/>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Plot'!$N$7:$N$1146</c:f>
              <c:numCache>
                <c:formatCode>0.0000</c:formatCode>
                <c:ptCount val="1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numCache>
            </c:numRef>
          </c:xVal>
          <c:yVal>
            <c:numRef>
              <c:f>'Scatter Plot'!$M$7:$M$1146</c:f>
              <c:numCache>
                <c:formatCode>0.0000</c:formatCode>
                <c:ptCount val="1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8173312"/>
        <c:axId val="78175616"/>
      </c:scatterChart>
      <c:valAx>
        <c:axId val="7817331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8175616"/>
        <c:crossesAt val="1.00000000000001e-12"/>
        <c:crossBetween val="midCat"/>
        <c:majorUnit val="10"/>
        <c:minorUnit val="10"/>
      </c:valAx>
      <c:valAx>
        <c:axId val="7817561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8173312"/>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1"/>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Plot'!$N$7:$N$1146</c:f>
              <c:numCache>
                <c:formatCode>0.00</c:formatCode>
                <c:ptCount val="1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numCache>
            </c:numRef>
          </c:xVal>
          <c:yVal>
            <c:numRef>
              <c:f>'Volcano Plot'!$O$7:$O$1146</c:f>
              <c:numCache>
                <c:formatCode>0.0E+00</c:formatCode>
                <c:ptCount val="1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84334080"/>
        <c:axId val="43724800"/>
      </c:scatterChart>
      <c:valAx>
        <c:axId val="84334080"/>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43724800"/>
        <c:crosses val="max"/>
        <c:crossBetween val="midCat"/>
        <c:majorUnit val="2"/>
        <c:minorUnit val="0.2"/>
      </c:valAx>
      <c:valAx>
        <c:axId val="43724800"/>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4334080"/>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809625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129</xdr:row>
          <xdr:rowOff>161925</xdr:rowOff>
        </xdr:from>
        <xdr:to>
          <xdr:col>10</xdr:col>
          <xdr:colOff>476250</xdr:colOff>
          <xdr:row>137</xdr:row>
          <xdr:rowOff>19050</xdr:rowOff>
        </xdr:to>
        <xdr:sp>
          <xdr:nvSpPr>
            <xdr:cNvPr id="1025" name="Object 1" hidden="1">
              <a:extLst>
                <a:ext uri="{63B3BB69-23CF-44E3-9099-C40C66FF867C}">
                  <a14:compatExt spid="_x0000_s1025"/>
                </a:ext>
              </a:extLst>
            </xdr:cNvPr>
            <xdr:cNvSpPr/>
          </xdr:nvSpPr>
          <xdr:spPr>
            <a:xfrm>
              <a:off x="19050" y="247364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3" name="Rectangle 13"/>
        <xdr:cNvSpPr>
          <a:spLocks noChangeArrowheads="1"/>
        </xdr:cNvSpPr>
      </xdr:nvSpPr>
      <xdr:spPr>
        <a:xfrm>
          <a:off x="8258175"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0.242</cdr:x>
      <cdr:y>0.01</cdr:y>
    </cdr:from>
    <cdr:to>
      <cdr:x>0.364</cdr:x>
      <cdr:y>0.048</cdr:y>
    </cdr:to>
    <cdr:sp>
      <cdr:nvSpPr>
        <cdr:cNvPr id="2" name="矩形 1"/>
        <cdr:cNvSpPr/>
      </cdr:nvSpPr>
      <cdr:spPr xmlns:a="http://schemas.openxmlformats.org/drawingml/2006/main">
        <a:xfrm xmlns:a="http://schemas.openxmlformats.org/drawingml/2006/main">
          <a:off x="2076850" y="58388"/>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0.586</cdr:x>
      <cdr:y>0.778</cdr:y>
    </cdr:from>
    <cdr:to>
      <cdr:x>0.738</cdr:x>
      <cdr:y>0.816</cdr:y>
    </cdr:to>
    <cdr:sp>
      <cdr:nvSpPr>
        <cdr:cNvPr id="3" name="矩形 2"/>
        <cdr:cNvSpPr/>
      </cdr:nvSpPr>
      <cdr:spPr xmlns:a="http://schemas.openxmlformats.org/drawingml/2006/main">
        <a:xfrm xmlns:a="http://schemas.openxmlformats.org/drawingml/2006/main">
          <a:off x="5029067" y="4542606"/>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95250</xdr:colOff>
      <xdr:row>4</xdr:row>
      <xdr:rowOff>104775</xdr:rowOff>
    </xdr:from>
    <xdr:to>
      <xdr:col>8</xdr:col>
      <xdr:colOff>600075</xdr:colOff>
      <xdr:row>28</xdr:row>
      <xdr:rowOff>142875</xdr:rowOff>
    </xdr:to>
    <xdr:graphicFrame>
      <xdr:nvGraphicFramePr>
        <xdr:cNvPr id="28673" name="Chart 1"/>
        <xdr:cNvGraphicFramePr/>
      </xdr:nvGraphicFramePr>
      <xdr:xfrm>
        <a:off x="95250" y="143827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11" activePane="bottomLeft" state="frozen"/>
      <selection/>
      <selection pane="bottomLeft" activeCell="A2" sqref="A2:L40"/>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70" t="s">
        <v>0</v>
      </c>
      <c r="B2" s="171"/>
      <c r="C2" s="171"/>
      <c r="D2" s="171"/>
      <c r="E2" s="171"/>
      <c r="F2" s="171"/>
      <c r="G2" s="171"/>
      <c r="H2" s="171"/>
      <c r="I2" s="171"/>
      <c r="J2" s="171"/>
      <c r="K2" s="171"/>
      <c r="L2" s="176"/>
    </row>
    <row r="3" ht="15.95" customHeight="1" spans="1:12">
      <c r="A3" s="172"/>
      <c r="B3" s="173"/>
      <c r="C3" s="173"/>
      <c r="D3" s="173"/>
      <c r="E3" s="173"/>
      <c r="F3" s="173"/>
      <c r="G3" s="173"/>
      <c r="H3" s="173"/>
      <c r="I3" s="173"/>
      <c r="J3" s="173"/>
      <c r="K3" s="173"/>
      <c r="L3" s="177"/>
    </row>
    <row r="4" ht="15.95" customHeight="1" spans="1:12">
      <c r="A4" s="172"/>
      <c r="B4" s="173"/>
      <c r="C4" s="173"/>
      <c r="D4" s="173"/>
      <c r="E4" s="173"/>
      <c r="F4" s="173"/>
      <c r="G4" s="173"/>
      <c r="H4" s="173"/>
      <c r="I4" s="173"/>
      <c r="J4" s="173"/>
      <c r="K4" s="173"/>
      <c r="L4" s="177"/>
    </row>
    <row r="5" ht="15.95" customHeight="1" spans="1:12">
      <c r="A5" s="172"/>
      <c r="B5" s="173"/>
      <c r="C5" s="173"/>
      <c r="D5" s="173"/>
      <c r="E5" s="173"/>
      <c r="F5" s="173"/>
      <c r="G5" s="173"/>
      <c r="H5" s="173"/>
      <c r="I5" s="173"/>
      <c r="J5" s="173"/>
      <c r="K5" s="173"/>
      <c r="L5" s="177"/>
    </row>
    <row r="6" ht="15.95" customHeight="1" spans="1:12">
      <c r="A6" s="172"/>
      <c r="B6" s="173"/>
      <c r="C6" s="173"/>
      <c r="D6" s="173"/>
      <c r="E6" s="173"/>
      <c r="F6" s="173"/>
      <c r="G6" s="173"/>
      <c r="H6" s="173"/>
      <c r="I6" s="173"/>
      <c r="J6" s="173"/>
      <c r="K6" s="173"/>
      <c r="L6" s="177"/>
    </row>
    <row r="7" ht="15.95" customHeight="1" spans="1:12">
      <c r="A7" s="172"/>
      <c r="B7" s="173"/>
      <c r="C7" s="173"/>
      <c r="D7" s="173"/>
      <c r="E7" s="173"/>
      <c r="F7" s="173"/>
      <c r="G7" s="173"/>
      <c r="H7" s="173"/>
      <c r="I7" s="173"/>
      <c r="J7" s="173"/>
      <c r="K7" s="173"/>
      <c r="L7" s="177"/>
    </row>
    <row r="8" ht="15.95" customHeight="1" spans="1:12">
      <c r="A8" s="172"/>
      <c r="B8" s="173"/>
      <c r="C8" s="173"/>
      <c r="D8" s="173"/>
      <c r="E8" s="173"/>
      <c r="F8" s="173"/>
      <c r="G8" s="173"/>
      <c r="H8" s="173"/>
      <c r="I8" s="173"/>
      <c r="J8" s="173"/>
      <c r="K8" s="173"/>
      <c r="L8" s="177"/>
    </row>
    <row r="9" ht="15.95" customHeight="1" spans="1:12">
      <c r="A9" s="172"/>
      <c r="B9" s="173"/>
      <c r="C9" s="173"/>
      <c r="D9" s="173"/>
      <c r="E9" s="173"/>
      <c r="F9" s="173"/>
      <c r="G9" s="173"/>
      <c r="H9" s="173"/>
      <c r="I9" s="173"/>
      <c r="J9" s="173"/>
      <c r="K9" s="173"/>
      <c r="L9" s="177"/>
    </row>
    <row r="10" ht="15.95" customHeight="1" spans="1:12">
      <c r="A10" s="172"/>
      <c r="B10" s="173"/>
      <c r="C10" s="173"/>
      <c r="D10" s="173"/>
      <c r="E10" s="173"/>
      <c r="F10" s="173"/>
      <c r="G10" s="173"/>
      <c r="H10" s="173"/>
      <c r="I10" s="173"/>
      <c r="J10" s="173"/>
      <c r="K10" s="173"/>
      <c r="L10" s="177"/>
    </row>
    <row r="11" ht="15.95" customHeight="1" spans="1:12">
      <c r="A11" s="172"/>
      <c r="B11" s="173"/>
      <c r="C11" s="173"/>
      <c r="D11" s="173"/>
      <c r="E11" s="173"/>
      <c r="F11" s="173"/>
      <c r="G11" s="173"/>
      <c r="H11" s="173"/>
      <c r="I11" s="173"/>
      <c r="J11" s="173"/>
      <c r="K11" s="173"/>
      <c r="L11" s="177"/>
    </row>
    <row r="12" ht="15.95" customHeight="1" spans="1:12">
      <c r="A12" s="172"/>
      <c r="B12" s="173"/>
      <c r="C12" s="173"/>
      <c r="D12" s="173"/>
      <c r="E12" s="173"/>
      <c r="F12" s="173"/>
      <c r="G12" s="173"/>
      <c r="H12" s="173"/>
      <c r="I12" s="173"/>
      <c r="J12" s="173"/>
      <c r="K12" s="173"/>
      <c r="L12" s="177"/>
    </row>
    <row r="13" ht="15.95" customHeight="1" spans="1:12">
      <c r="A13" s="172"/>
      <c r="B13" s="173"/>
      <c r="C13" s="173"/>
      <c r="D13" s="173"/>
      <c r="E13" s="173"/>
      <c r="F13" s="173"/>
      <c r="G13" s="173"/>
      <c r="H13" s="173"/>
      <c r="I13" s="173"/>
      <c r="J13" s="173"/>
      <c r="K13" s="173"/>
      <c r="L13" s="177"/>
    </row>
    <row r="14" ht="15.95" customHeight="1" spans="1:12">
      <c r="A14" s="172"/>
      <c r="B14" s="173"/>
      <c r="C14" s="173"/>
      <c r="D14" s="173"/>
      <c r="E14" s="173"/>
      <c r="F14" s="173"/>
      <c r="G14" s="173"/>
      <c r="H14" s="173"/>
      <c r="I14" s="173"/>
      <c r="J14" s="173"/>
      <c r="K14" s="173"/>
      <c r="L14" s="177"/>
    </row>
    <row r="15" ht="15.95" customHeight="1" spans="1:12">
      <c r="A15" s="172"/>
      <c r="B15" s="173"/>
      <c r="C15" s="173"/>
      <c r="D15" s="173"/>
      <c r="E15" s="173"/>
      <c r="F15" s="173"/>
      <c r="G15" s="173"/>
      <c r="H15" s="173"/>
      <c r="I15" s="173"/>
      <c r="J15" s="173"/>
      <c r="K15" s="173"/>
      <c r="L15" s="177"/>
    </row>
    <row r="16" ht="15.95" customHeight="1" spans="1:12">
      <c r="A16" s="172"/>
      <c r="B16" s="173"/>
      <c r="C16" s="173"/>
      <c r="D16" s="173"/>
      <c r="E16" s="173"/>
      <c r="F16" s="173"/>
      <c r="G16" s="173"/>
      <c r="H16" s="173"/>
      <c r="I16" s="173"/>
      <c r="J16" s="173"/>
      <c r="K16" s="173"/>
      <c r="L16" s="177"/>
    </row>
    <row r="17" ht="15.95" customHeight="1" spans="1:12">
      <c r="A17" s="172"/>
      <c r="B17" s="173"/>
      <c r="C17" s="173"/>
      <c r="D17" s="173"/>
      <c r="E17" s="173"/>
      <c r="F17" s="173"/>
      <c r="G17" s="173"/>
      <c r="H17" s="173"/>
      <c r="I17" s="173"/>
      <c r="J17" s="173"/>
      <c r="K17" s="173"/>
      <c r="L17" s="177"/>
    </row>
    <row r="18" ht="15.95" customHeight="1" spans="1:12">
      <c r="A18" s="172"/>
      <c r="B18" s="173"/>
      <c r="C18" s="173"/>
      <c r="D18" s="173"/>
      <c r="E18" s="173"/>
      <c r="F18" s="173"/>
      <c r="G18" s="173"/>
      <c r="H18" s="173"/>
      <c r="I18" s="173"/>
      <c r="J18" s="173"/>
      <c r="K18" s="173"/>
      <c r="L18" s="177"/>
    </row>
    <row r="19" ht="15.95" customHeight="1" spans="1:12">
      <c r="A19" s="172"/>
      <c r="B19" s="173"/>
      <c r="C19" s="173"/>
      <c r="D19" s="173"/>
      <c r="E19" s="173"/>
      <c r="F19" s="173"/>
      <c r="G19" s="173"/>
      <c r="H19" s="173"/>
      <c r="I19" s="173"/>
      <c r="J19" s="173"/>
      <c r="K19" s="173"/>
      <c r="L19" s="177"/>
    </row>
    <row r="20" ht="15.95" customHeight="1" spans="1:12">
      <c r="A20" s="172"/>
      <c r="B20" s="173"/>
      <c r="C20" s="173"/>
      <c r="D20" s="173"/>
      <c r="E20" s="173"/>
      <c r="F20" s="173"/>
      <c r="G20" s="173"/>
      <c r="H20" s="173"/>
      <c r="I20" s="173"/>
      <c r="J20" s="173"/>
      <c r="K20" s="173"/>
      <c r="L20" s="177"/>
    </row>
    <row r="21" ht="15.95" customHeight="1" spans="1:12">
      <c r="A21" s="172"/>
      <c r="B21" s="173"/>
      <c r="C21" s="173"/>
      <c r="D21" s="173"/>
      <c r="E21" s="173"/>
      <c r="F21" s="173"/>
      <c r="G21" s="173"/>
      <c r="H21" s="173"/>
      <c r="I21" s="173"/>
      <c r="J21" s="173"/>
      <c r="K21" s="173"/>
      <c r="L21" s="177"/>
    </row>
    <row r="22" ht="15.95" customHeight="1" spans="1:12">
      <c r="A22" s="172"/>
      <c r="B22" s="173"/>
      <c r="C22" s="173"/>
      <c r="D22" s="173"/>
      <c r="E22" s="173"/>
      <c r="F22" s="173"/>
      <c r="G22" s="173"/>
      <c r="H22" s="173"/>
      <c r="I22" s="173"/>
      <c r="J22" s="173"/>
      <c r="K22" s="173"/>
      <c r="L22" s="177"/>
    </row>
    <row r="23" ht="15.95" customHeight="1" spans="1:12">
      <c r="A23" s="172"/>
      <c r="B23" s="173"/>
      <c r="C23" s="173"/>
      <c r="D23" s="173"/>
      <c r="E23" s="173"/>
      <c r="F23" s="173"/>
      <c r="G23" s="173"/>
      <c r="H23" s="173"/>
      <c r="I23" s="173"/>
      <c r="J23" s="173"/>
      <c r="K23" s="173"/>
      <c r="L23" s="177"/>
    </row>
    <row r="24" ht="15.95" customHeight="1" spans="1:12">
      <c r="A24" s="172"/>
      <c r="B24" s="173"/>
      <c r="C24" s="173"/>
      <c r="D24" s="173"/>
      <c r="E24" s="173"/>
      <c r="F24" s="173"/>
      <c r="G24" s="173"/>
      <c r="H24" s="173"/>
      <c r="I24" s="173"/>
      <c r="J24" s="173"/>
      <c r="K24" s="173"/>
      <c r="L24" s="177"/>
    </row>
    <row r="25" ht="15.95" customHeight="1" spans="1:12">
      <c r="A25" s="172"/>
      <c r="B25" s="173"/>
      <c r="C25" s="173"/>
      <c r="D25" s="173"/>
      <c r="E25" s="173"/>
      <c r="F25" s="173"/>
      <c r="G25" s="173"/>
      <c r="H25" s="173"/>
      <c r="I25" s="173"/>
      <c r="J25" s="173"/>
      <c r="K25" s="173"/>
      <c r="L25" s="177"/>
    </row>
    <row r="26" ht="15.95" customHeight="1" spans="1:12">
      <c r="A26" s="172"/>
      <c r="B26" s="173"/>
      <c r="C26" s="173"/>
      <c r="D26" s="173"/>
      <c r="E26" s="173"/>
      <c r="F26" s="173"/>
      <c r="G26" s="173"/>
      <c r="H26" s="173"/>
      <c r="I26" s="173"/>
      <c r="J26" s="173"/>
      <c r="K26" s="173"/>
      <c r="L26" s="177"/>
    </row>
    <row r="27" ht="15.95" customHeight="1" spans="1:12">
      <c r="A27" s="172"/>
      <c r="B27" s="173"/>
      <c r="C27" s="173"/>
      <c r="D27" s="173"/>
      <c r="E27" s="173"/>
      <c r="F27" s="173"/>
      <c r="G27" s="173"/>
      <c r="H27" s="173"/>
      <c r="I27" s="173"/>
      <c r="J27" s="173"/>
      <c r="K27" s="173"/>
      <c r="L27" s="177"/>
    </row>
    <row r="28" ht="15.95" customHeight="1" spans="1:12">
      <c r="A28" s="172"/>
      <c r="B28" s="173"/>
      <c r="C28" s="173"/>
      <c r="D28" s="173"/>
      <c r="E28" s="173"/>
      <c r="F28" s="173"/>
      <c r="G28" s="173"/>
      <c r="H28" s="173"/>
      <c r="I28" s="173"/>
      <c r="J28" s="173"/>
      <c r="K28" s="173"/>
      <c r="L28" s="177"/>
    </row>
    <row r="29" ht="15.95" customHeight="1" spans="1:12">
      <c r="A29" s="172"/>
      <c r="B29" s="173"/>
      <c r="C29" s="173"/>
      <c r="D29" s="173"/>
      <c r="E29" s="173"/>
      <c r="F29" s="173"/>
      <c r="G29" s="173"/>
      <c r="H29" s="173"/>
      <c r="I29" s="173"/>
      <c r="J29" s="173"/>
      <c r="K29" s="173"/>
      <c r="L29" s="177"/>
    </row>
    <row r="30" ht="15.95" customHeight="1" spans="1:12">
      <c r="A30" s="172"/>
      <c r="B30" s="173"/>
      <c r="C30" s="173"/>
      <c r="D30" s="173"/>
      <c r="E30" s="173"/>
      <c r="F30" s="173"/>
      <c r="G30" s="173"/>
      <c r="H30" s="173"/>
      <c r="I30" s="173"/>
      <c r="J30" s="173"/>
      <c r="K30" s="173"/>
      <c r="L30" s="177"/>
    </row>
    <row r="31" ht="15.95" customHeight="1" spans="1:12">
      <c r="A31" s="172"/>
      <c r="B31" s="173"/>
      <c r="C31" s="173"/>
      <c r="D31" s="173"/>
      <c r="E31" s="173"/>
      <c r="F31" s="173"/>
      <c r="G31" s="173"/>
      <c r="H31" s="173"/>
      <c r="I31" s="173"/>
      <c r="J31" s="173"/>
      <c r="K31" s="173"/>
      <c r="L31" s="177"/>
    </row>
    <row r="32" ht="15.95" customHeight="1" spans="1:12">
      <c r="A32" s="172"/>
      <c r="B32" s="173"/>
      <c r="C32" s="173"/>
      <c r="D32" s="173"/>
      <c r="E32" s="173"/>
      <c r="F32" s="173"/>
      <c r="G32" s="173"/>
      <c r="H32" s="173"/>
      <c r="I32" s="173"/>
      <c r="J32" s="173"/>
      <c r="K32" s="173"/>
      <c r="L32" s="177"/>
    </row>
    <row r="33" ht="15.95" customHeight="1" spans="1:12">
      <c r="A33" s="172"/>
      <c r="B33" s="173"/>
      <c r="C33" s="173"/>
      <c r="D33" s="173"/>
      <c r="E33" s="173"/>
      <c r="F33" s="173"/>
      <c r="G33" s="173"/>
      <c r="H33" s="173"/>
      <c r="I33" s="173"/>
      <c r="J33" s="173"/>
      <c r="K33" s="173"/>
      <c r="L33" s="177"/>
    </row>
    <row r="34" ht="15.95" customHeight="1" spans="1:12">
      <c r="A34" s="172"/>
      <c r="B34" s="173"/>
      <c r="C34" s="173"/>
      <c r="D34" s="173"/>
      <c r="E34" s="173"/>
      <c r="F34" s="173"/>
      <c r="G34" s="173"/>
      <c r="H34" s="173"/>
      <c r="I34" s="173"/>
      <c r="J34" s="173"/>
      <c r="K34" s="173"/>
      <c r="L34" s="177"/>
    </row>
    <row r="35" ht="15.95" customHeight="1" spans="1:12">
      <c r="A35" s="172"/>
      <c r="B35" s="173"/>
      <c r="C35" s="173"/>
      <c r="D35" s="173"/>
      <c r="E35" s="173"/>
      <c r="F35" s="173"/>
      <c r="G35" s="173"/>
      <c r="H35" s="173"/>
      <c r="I35" s="173"/>
      <c r="J35" s="173"/>
      <c r="K35" s="173"/>
      <c r="L35" s="177"/>
    </row>
    <row r="36" ht="15.95" customHeight="1" spans="1:12">
      <c r="A36" s="172"/>
      <c r="B36" s="173"/>
      <c r="C36" s="173"/>
      <c r="D36" s="173"/>
      <c r="E36" s="173"/>
      <c r="F36" s="173"/>
      <c r="G36" s="173"/>
      <c r="H36" s="173"/>
      <c r="I36" s="173"/>
      <c r="J36" s="173"/>
      <c r="K36" s="173"/>
      <c r="L36" s="177"/>
    </row>
    <row r="37" ht="15.95" customHeight="1" spans="1:12">
      <c r="A37" s="172"/>
      <c r="B37" s="173"/>
      <c r="C37" s="173"/>
      <c r="D37" s="173"/>
      <c r="E37" s="173"/>
      <c r="F37" s="173"/>
      <c r="G37" s="173"/>
      <c r="H37" s="173"/>
      <c r="I37" s="173"/>
      <c r="J37" s="173"/>
      <c r="K37" s="173"/>
      <c r="L37" s="177"/>
    </row>
    <row r="38" ht="15.95" customHeight="1" spans="1:12">
      <c r="A38" s="172"/>
      <c r="B38" s="173"/>
      <c r="C38" s="173"/>
      <c r="D38" s="173"/>
      <c r="E38" s="173"/>
      <c r="F38" s="173"/>
      <c r="G38" s="173"/>
      <c r="H38" s="173"/>
      <c r="I38" s="173"/>
      <c r="J38" s="173"/>
      <c r="K38" s="173"/>
      <c r="L38" s="177"/>
    </row>
    <row r="39" ht="15.95" customHeight="1" spans="1:12">
      <c r="A39" s="172"/>
      <c r="B39" s="173"/>
      <c r="C39" s="173"/>
      <c r="D39" s="173"/>
      <c r="E39" s="173"/>
      <c r="F39" s="173"/>
      <c r="G39" s="173"/>
      <c r="H39" s="173"/>
      <c r="I39" s="173"/>
      <c r="J39" s="173"/>
      <c r="K39" s="173"/>
      <c r="L39" s="177"/>
    </row>
    <row r="40" ht="15.95" customHeight="1" spans="1:12">
      <c r="A40" s="174"/>
      <c r="B40" s="175"/>
      <c r="C40" s="175"/>
      <c r="D40" s="175"/>
      <c r="E40" s="175"/>
      <c r="F40" s="175"/>
      <c r="G40" s="175"/>
      <c r="H40" s="175"/>
      <c r="I40" s="175"/>
      <c r="J40" s="175"/>
      <c r="K40" s="175"/>
      <c r="L40" s="178"/>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54"/>
  <sheetViews>
    <sheetView workbookViewId="0">
      <pane ySplit="2" topLeftCell="A3" activePane="bottomLeft" state="frozen"/>
      <selection/>
      <selection pane="bottomLeft" activeCell="E1" sqref="E1"/>
    </sheetView>
  </sheetViews>
  <sheetFormatPr defaultColWidth="9" defaultRowHeight="15" customHeight="1" outlineLevelCol="7"/>
  <cols>
    <col min="1" max="1" width="10.8571428571429" customWidth="1"/>
    <col min="2" max="2" width="8.57142857142857" customWidth="1"/>
    <col min="3" max="3" width="11.8571428571429" customWidth="1"/>
    <col min="4" max="4" width="22.5714285714286" customWidth="1"/>
    <col min="5" max="5" width="26.2857142857143" customWidth="1"/>
    <col min="6" max="6" width="31.2857142857143" customWidth="1"/>
    <col min="7" max="7" width="33.4285714285714" customWidth="1"/>
    <col min="8" max="8" width="18" customWidth="1"/>
  </cols>
  <sheetData>
    <row r="1" s="144" customFormat="1" customHeight="1" spans="1:8">
      <c r="A1" s="62" t="s">
        <v>1</v>
      </c>
      <c r="B1" s="64"/>
      <c r="C1" s="159"/>
      <c r="D1" s="159"/>
      <c r="E1" s="160" t="s">
        <v>2</v>
      </c>
      <c r="F1" s="161"/>
      <c r="G1"/>
      <c r="H1"/>
    </row>
    <row r="2" customHeight="1" spans="1:6">
      <c r="A2" s="162" t="s">
        <v>3</v>
      </c>
      <c r="B2" s="162" t="s">
        <v>4</v>
      </c>
      <c r="C2" s="162" t="s">
        <v>5</v>
      </c>
      <c r="D2" s="162" t="s">
        <v>6</v>
      </c>
      <c r="E2" s="163" t="s">
        <v>7</v>
      </c>
      <c r="F2" s="164"/>
    </row>
    <row r="3" customHeight="1" spans="1:6">
      <c r="A3" s="165" t="s">
        <v>8</v>
      </c>
      <c r="B3" s="166" t="s">
        <v>9</v>
      </c>
      <c r="C3" s="166" t="s">
        <v>10</v>
      </c>
      <c r="D3" s="166" t="s">
        <v>11</v>
      </c>
      <c r="E3" s="166" t="s">
        <v>12</v>
      </c>
      <c r="F3" s="167"/>
    </row>
    <row r="4" customHeight="1" spans="1:5">
      <c r="A4" s="168"/>
      <c r="B4" s="166" t="s">
        <v>13</v>
      </c>
      <c r="C4" s="166" t="s">
        <v>14</v>
      </c>
      <c r="D4" s="166" t="s">
        <v>15</v>
      </c>
      <c r="E4" s="166" t="s">
        <v>16</v>
      </c>
    </row>
    <row r="5" customHeight="1" spans="1:5">
      <c r="A5" s="168"/>
      <c r="B5" s="166" t="s">
        <v>17</v>
      </c>
      <c r="C5" s="166" t="s">
        <v>18</v>
      </c>
      <c r="D5" s="166" t="s">
        <v>19</v>
      </c>
      <c r="E5" s="166" t="s">
        <v>20</v>
      </c>
    </row>
    <row r="6" customHeight="1" spans="1:5">
      <c r="A6" s="168"/>
      <c r="B6" s="166" t="s">
        <v>21</v>
      </c>
      <c r="C6" s="166" t="s">
        <v>22</v>
      </c>
      <c r="D6" s="166" t="s">
        <v>23</v>
      </c>
      <c r="E6" s="166" t="s">
        <v>24</v>
      </c>
    </row>
    <row r="7" customHeight="1" spans="1:5">
      <c r="A7" s="168"/>
      <c r="B7" s="166" t="s">
        <v>25</v>
      </c>
      <c r="C7" s="166" t="s">
        <v>26</v>
      </c>
      <c r="D7" s="166" t="s">
        <v>27</v>
      </c>
      <c r="E7" s="166" t="s">
        <v>28</v>
      </c>
    </row>
    <row r="8" customHeight="1" spans="1:5">
      <c r="A8" s="168"/>
      <c r="B8" s="166" t="s">
        <v>29</v>
      </c>
      <c r="C8" s="166" t="s">
        <v>30</v>
      </c>
      <c r="D8" s="166" t="s">
        <v>31</v>
      </c>
      <c r="E8" s="166" t="s">
        <v>32</v>
      </c>
    </row>
    <row r="9" customHeight="1" spans="1:5">
      <c r="A9" s="168"/>
      <c r="B9" s="166" t="s">
        <v>33</v>
      </c>
      <c r="C9" s="166" t="s">
        <v>34</v>
      </c>
      <c r="D9" s="166" t="s">
        <v>35</v>
      </c>
      <c r="E9" s="166" t="s">
        <v>36</v>
      </c>
    </row>
    <row r="10" customHeight="1" spans="1:5">
      <c r="A10" s="168"/>
      <c r="B10" s="166" t="s">
        <v>37</v>
      </c>
      <c r="C10" s="166" t="s">
        <v>38</v>
      </c>
      <c r="D10" s="166" t="s">
        <v>39</v>
      </c>
      <c r="E10" s="166" t="s">
        <v>40</v>
      </c>
    </row>
    <row r="11" customHeight="1" spans="1:5">
      <c r="A11" s="168"/>
      <c r="B11" s="166" t="s">
        <v>41</v>
      </c>
      <c r="C11" s="166" t="s">
        <v>42</v>
      </c>
      <c r="D11" s="166" t="s">
        <v>43</v>
      </c>
      <c r="E11" s="166" t="s">
        <v>44</v>
      </c>
    </row>
    <row r="12" customHeight="1" spans="1:5">
      <c r="A12" s="168"/>
      <c r="B12" s="166" t="s">
        <v>45</v>
      </c>
      <c r="C12" s="166" t="s">
        <v>46</v>
      </c>
      <c r="D12" s="166" t="s">
        <v>47</v>
      </c>
      <c r="E12" s="166" t="s">
        <v>48</v>
      </c>
    </row>
    <row r="13" customHeight="1" spans="1:5">
      <c r="A13" s="168"/>
      <c r="B13" s="166" t="s">
        <v>49</v>
      </c>
      <c r="C13" s="166" t="s">
        <v>50</v>
      </c>
      <c r="D13" s="166" t="s">
        <v>51</v>
      </c>
      <c r="E13" s="166" t="s">
        <v>52</v>
      </c>
    </row>
    <row r="14" customHeight="1" spans="1:5">
      <c r="A14" s="168"/>
      <c r="B14" s="166" t="s">
        <v>53</v>
      </c>
      <c r="C14" s="166" t="s">
        <v>54</v>
      </c>
      <c r="D14" s="166" t="s">
        <v>55</v>
      </c>
      <c r="E14" s="166" t="s">
        <v>56</v>
      </c>
    </row>
    <row r="15" customHeight="1" spans="1:5">
      <c r="A15" s="168"/>
      <c r="B15" s="166" t="s">
        <v>57</v>
      </c>
      <c r="C15" s="166" t="s">
        <v>58</v>
      </c>
      <c r="D15" s="166" t="s">
        <v>59</v>
      </c>
      <c r="E15" s="166" t="s">
        <v>60</v>
      </c>
    </row>
    <row r="16" customHeight="1" spans="1:5">
      <c r="A16" s="168"/>
      <c r="B16" s="166" t="s">
        <v>61</v>
      </c>
      <c r="C16" s="166" t="s">
        <v>62</v>
      </c>
      <c r="D16" s="166" t="s">
        <v>63</v>
      </c>
      <c r="E16" s="166" t="s">
        <v>64</v>
      </c>
    </row>
    <row r="17" customHeight="1" spans="1:5">
      <c r="A17" s="168"/>
      <c r="B17" s="166" t="s">
        <v>65</v>
      </c>
      <c r="C17" s="166" t="s">
        <v>66</v>
      </c>
      <c r="D17" s="166" t="s">
        <v>67</v>
      </c>
      <c r="E17" s="166" t="s">
        <v>68</v>
      </c>
    </row>
    <row r="18" customHeight="1" spans="1:5">
      <c r="A18" s="168"/>
      <c r="B18" s="166" t="s">
        <v>69</v>
      </c>
      <c r="C18" s="166" t="s">
        <v>70</v>
      </c>
      <c r="D18" s="166" t="s">
        <v>71</v>
      </c>
      <c r="E18" s="166" t="s">
        <v>72</v>
      </c>
    </row>
    <row r="19" customHeight="1" spans="1:5">
      <c r="A19" s="168"/>
      <c r="B19" s="166" t="s">
        <v>73</v>
      </c>
      <c r="C19" s="166" t="s">
        <v>74</v>
      </c>
      <c r="D19" s="166" t="s">
        <v>75</v>
      </c>
      <c r="E19" s="166" t="s">
        <v>76</v>
      </c>
    </row>
    <row r="20" customHeight="1" spans="1:5">
      <c r="A20" s="168"/>
      <c r="B20" s="166" t="s">
        <v>77</v>
      </c>
      <c r="C20" s="166" t="s">
        <v>78</v>
      </c>
      <c r="D20" s="166" t="s">
        <v>79</v>
      </c>
      <c r="E20" s="166" t="s">
        <v>80</v>
      </c>
    </row>
    <row r="21" customHeight="1" spans="1:5">
      <c r="A21" s="168"/>
      <c r="B21" s="166" t="s">
        <v>81</v>
      </c>
      <c r="C21" s="166" t="s">
        <v>82</v>
      </c>
      <c r="D21" s="166" t="s">
        <v>83</v>
      </c>
      <c r="E21" s="166" t="s">
        <v>84</v>
      </c>
    </row>
    <row r="22" customHeight="1" spans="1:5">
      <c r="A22" s="168"/>
      <c r="B22" s="166" t="s">
        <v>85</v>
      </c>
      <c r="C22" s="166" t="s">
        <v>86</v>
      </c>
      <c r="D22" s="166" t="s">
        <v>87</v>
      </c>
      <c r="E22" s="166" t="s">
        <v>88</v>
      </c>
    </row>
    <row r="23" customHeight="1" spans="1:5">
      <c r="A23" s="168"/>
      <c r="B23" s="166" t="s">
        <v>89</v>
      </c>
      <c r="C23" s="166" t="s">
        <v>90</v>
      </c>
      <c r="D23" s="166" t="s">
        <v>91</v>
      </c>
      <c r="E23" s="166" t="s">
        <v>92</v>
      </c>
    </row>
    <row r="24" customHeight="1" spans="1:5">
      <c r="A24" s="168"/>
      <c r="B24" s="166" t="s">
        <v>93</v>
      </c>
      <c r="C24" s="166" t="s">
        <v>94</v>
      </c>
      <c r="D24" s="166" t="s">
        <v>95</v>
      </c>
      <c r="E24" s="166" t="s">
        <v>96</v>
      </c>
    </row>
    <row r="25" customHeight="1" spans="1:5">
      <c r="A25" s="168"/>
      <c r="B25" s="166" t="s">
        <v>97</v>
      </c>
      <c r="C25" s="166" t="s">
        <v>98</v>
      </c>
      <c r="D25" s="166" t="s">
        <v>99</v>
      </c>
      <c r="E25" s="166" t="s">
        <v>100</v>
      </c>
    </row>
    <row r="26" customHeight="1" spans="1:5">
      <c r="A26" s="168"/>
      <c r="B26" s="166" t="s">
        <v>101</v>
      </c>
      <c r="C26" s="166" t="s">
        <v>102</v>
      </c>
      <c r="D26" s="166" t="s">
        <v>103</v>
      </c>
      <c r="E26" s="166" t="s">
        <v>104</v>
      </c>
    </row>
    <row r="27" customHeight="1" spans="1:5">
      <c r="A27" s="168"/>
      <c r="B27" s="166" t="s">
        <v>105</v>
      </c>
      <c r="C27" s="166" t="s">
        <v>106</v>
      </c>
      <c r="D27" s="166" t="s">
        <v>107</v>
      </c>
      <c r="E27" s="166" t="s">
        <v>108</v>
      </c>
    </row>
    <row r="28" customHeight="1" spans="1:5">
      <c r="A28" s="168"/>
      <c r="B28" s="166" t="s">
        <v>109</v>
      </c>
      <c r="C28" s="166" t="s">
        <v>110</v>
      </c>
      <c r="D28" s="166" t="s">
        <v>111</v>
      </c>
      <c r="E28" s="166" t="s">
        <v>112</v>
      </c>
    </row>
    <row r="29" customHeight="1" spans="1:5">
      <c r="A29" s="168"/>
      <c r="B29" s="166" t="s">
        <v>113</v>
      </c>
      <c r="C29" s="166" t="s">
        <v>114</v>
      </c>
      <c r="D29" s="166" t="s">
        <v>115</v>
      </c>
      <c r="E29" s="166" t="s">
        <v>116</v>
      </c>
    </row>
    <row r="30" customHeight="1" spans="1:5">
      <c r="A30" s="168"/>
      <c r="B30" s="166" t="s">
        <v>117</v>
      </c>
      <c r="C30" s="166" t="s">
        <v>118</v>
      </c>
      <c r="D30" s="166" t="s">
        <v>119</v>
      </c>
      <c r="E30" s="166" t="s">
        <v>120</v>
      </c>
    </row>
    <row r="31" customHeight="1" spans="1:5">
      <c r="A31" s="168"/>
      <c r="B31" s="166" t="s">
        <v>121</v>
      </c>
      <c r="C31" s="166" t="s">
        <v>122</v>
      </c>
      <c r="D31" s="166" t="s">
        <v>123</v>
      </c>
      <c r="E31" s="166" t="s">
        <v>124</v>
      </c>
    </row>
    <row r="32" customHeight="1" spans="1:5">
      <c r="A32" s="168"/>
      <c r="B32" s="166" t="s">
        <v>125</v>
      </c>
      <c r="C32" s="166" t="s">
        <v>126</v>
      </c>
      <c r="D32" s="166" t="s">
        <v>127</v>
      </c>
      <c r="E32" s="166" t="s">
        <v>128</v>
      </c>
    </row>
    <row r="33" customHeight="1" spans="1:5">
      <c r="A33" s="168"/>
      <c r="B33" s="166" t="s">
        <v>129</v>
      </c>
      <c r="C33" s="166" t="s">
        <v>130</v>
      </c>
      <c r="D33" s="166" t="s">
        <v>131</v>
      </c>
      <c r="E33" s="166" t="s">
        <v>132</v>
      </c>
    </row>
    <row r="34" customHeight="1" spans="1:5">
      <c r="A34" s="168"/>
      <c r="B34" s="166" t="s">
        <v>133</v>
      </c>
      <c r="C34" s="166" t="s">
        <v>134</v>
      </c>
      <c r="D34" s="166" t="s">
        <v>135</v>
      </c>
      <c r="E34" s="166" t="s">
        <v>136</v>
      </c>
    </row>
    <row r="35" customHeight="1" spans="1:5">
      <c r="A35" s="168"/>
      <c r="B35" s="166" t="s">
        <v>137</v>
      </c>
      <c r="C35" s="166" t="s">
        <v>138</v>
      </c>
      <c r="D35" s="166" t="s">
        <v>139</v>
      </c>
      <c r="E35" s="166" t="s">
        <v>140</v>
      </c>
    </row>
    <row r="36" customHeight="1" spans="1:5">
      <c r="A36" s="168"/>
      <c r="B36" s="166" t="s">
        <v>141</v>
      </c>
      <c r="C36" s="166" t="s">
        <v>142</v>
      </c>
      <c r="D36" s="166" t="s">
        <v>143</v>
      </c>
      <c r="E36" s="166" t="s">
        <v>144</v>
      </c>
    </row>
    <row r="37" customHeight="1" spans="1:5">
      <c r="A37" s="168"/>
      <c r="B37" s="166" t="s">
        <v>145</v>
      </c>
      <c r="C37" s="166" t="s">
        <v>146</v>
      </c>
      <c r="D37" s="166" t="s">
        <v>147</v>
      </c>
      <c r="E37" s="166" t="s">
        <v>148</v>
      </c>
    </row>
    <row r="38" customHeight="1" spans="1:5">
      <c r="A38" s="168"/>
      <c r="B38" s="166" t="s">
        <v>149</v>
      </c>
      <c r="C38" s="166" t="s">
        <v>150</v>
      </c>
      <c r="D38" s="166" t="s">
        <v>151</v>
      </c>
      <c r="E38" s="166" t="s">
        <v>152</v>
      </c>
    </row>
    <row r="39" customHeight="1" spans="1:5">
      <c r="A39" s="168"/>
      <c r="B39" s="166" t="s">
        <v>153</v>
      </c>
      <c r="C39" s="166" t="s">
        <v>154</v>
      </c>
      <c r="D39" s="166" t="s">
        <v>155</v>
      </c>
      <c r="E39" s="166" t="s">
        <v>156</v>
      </c>
    </row>
    <row r="40" customHeight="1" spans="1:5">
      <c r="A40" s="168"/>
      <c r="B40" s="166" t="s">
        <v>157</v>
      </c>
      <c r="C40" s="166" t="s">
        <v>158</v>
      </c>
      <c r="D40" s="166" t="s">
        <v>159</v>
      </c>
      <c r="E40" s="166" t="s">
        <v>160</v>
      </c>
    </row>
    <row r="41" customHeight="1" spans="1:5">
      <c r="A41" s="168"/>
      <c r="B41" s="166" t="s">
        <v>161</v>
      </c>
      <c r="C41" s="166" t="s">
        <v>162</v>
      </c>
      <c r="D41" s="166" t="s">
        <v>163</v>
      </c>
      <c r="E41" s="166" t="s">
        <v>164</v>
      </c>
    </row>
    <row r="42" customHeight="1" spans="1:5">
      <c r="A42" s="168"/>
      <c r="B42" s="166" t="s">
        <v>165</v>
      </c>
      <c r="C42" s="166" t="s">
        <v>166</v>
      </c>
      <c r="D42" s="166" t="s">
        <v>167</v>
      </c>
      <c r="E42" s="166" t="s">
        <v>168</v>
      </c>
    </row>
    <row r="43" customHeight="1" spans="1:5">
      <c r="A43" s="168"/>
      <c r="B43" s="166" t="s">
        <v>169</v>
      </c>
      <c r="C43" s="166" t="s">
        <v>170</v>
      </c>
      <c r="D43" s="166" t="s">
        <v>171</v>
      </c>
      <c r="E43" s="166" t="s">
        <v>172</v>
      </c>
    </row>
    <row r="44" customHeight="1" spans="1:5">
      <c r="A44" s="168"/>
      <c r="B44" s="166" t="s">
        <v>173</v>
      </c>
      <c r="C44" s="166" t="s">
        <v>174</v>
      </c>
      <c r="D44" s="166" t="s">
        <v>175</v>
      </c>
      <c r="E44" s="166" t="s">
        <v>176</v>
      </c>
    </row>
    <row r="45" customHeight="1" spans="1:5">
      <c r="A45" s="168"/>
      <c r="B45" s="166" t="s">
        <v>177</v>
      </c>
      <c r="C45" s="166" t="s">
        <v>178</v>
      </c>
      <c r="D45" s="166" t="s">
        <v>179</v>
      </c>
      <c r="E45" s="166" t="s">
        <v>180</v>
      </c>
    </row>
    <row r="46" customHeight="1" spans="1:5">
      <c r="A46" s="168"/>
      <c r="B46" s="166" t="s">
        <v>181</v>
      </c>
      <c r="C46" s="166" t="s">
        <v>182</v>
      </c>
      <c r="D46" s="166" t="s">
        <v>183</v>
      </c>
      <c r="E46" s="166" t="s">
        <v>184</v>
      </c>
    </row>
    <row r="47" customHeight="1" spans="1:5">
      <c r="A47" s="168"/>
      <c r="B47" s="166" t="s">
        <v>185</v>
      </c>
      <c r="C47" s="166" t="s">
        <v>186</v>
      </c>
      <c r="D47" s="166" t="s">
        <v>187</v>
      </c>
      <c r="E47" s="166" t="s">
        <v>188</v>
      </c>
    </row>
    <row r="48" customHeight="1" spans="1:5">
      <c r="A48" s="168"/>
      <c r="B48" s="166" t="s">
        <v>189</v>
      </c>
      <c r="C48" s="166" t="s">
        <v>190</v>
      </c>
      <c r="D48" s="166" t="s">
        <v>191</v>
      </c>
      <c r="E48" s="166" t="s">
        <v>192</v>
      </c>
    </row>
    <row r="49" customHeight="1" spans="1:5">
      <c r="A49" s="168"/>
      <c r="B49" s="166" t="s">
        <v>193</v>
      </c>
      <c r="C49" s="166" t="s">
        <v>194</v>
      </c>
      <c r="D49" s="166" t="s">
        <v>195</v>
      </c>
      <c r="E49" s="166" t="s">
        <v>196</v>
      </c>
    </row>
    <row r="50" customHeight="1" spans="1:5">
      <c r="A50" s="168"/>
      <c r="B50" s="166" t="s">
        <v>197</v>
      </c>
      <c r="C50" s="166" t="s">
        <v>198</v>
      </c>
      <c r="D50" s="166" t="s">
        <v>199</v>
      </c>
      <c r="E50" s="166" t="s">
        <v>200</v>
      </c>
    </row>
    <row r="51" customHeight="1" spans="1:5">
      <c r="A51" s="168"/>
      <c r="B51" s="166" t="s">
        <v>201</v>
      </c>
      <c r="C51" s="166" t="s">
        <v>202</v>
      </c>
      <c r="D51" s="166" t="s">
        <v>203</v>
      </c>
      <c r="E51" s="166" t="s">
        <v>204</v>
      </c>
    </row>
    <row r="52" customHeight="1" spans="1:5">
      <c r="A52" s="168"/>
      <c r="B52" s="166" t="s">
        <v>205</v>
      </c>
      <c r="C52" s="166" t="s">
        <v>206</v>
      </c>
      <c r="D52" s="166" t="s">
        <v>207</v>
      </c>
      <c r="E52" s="166" t="s">
        <v>208</v>
      </c>
    </row>
    <row r="53" customHeight="1" spans="1:5">
      <c r="A53" s="168"/>
      <c r="B53" s="166" t="s">
        <v>209</v>
      </c>
      <c r="C53" s="166" t="s">
        <v>210</v>
      </c>
      <c r="D53" s="166" t="s">
        <v>211</v>
      </c>
      <c r="E53" s="166" t="s">
        <v>212</v>
      </c>
    </row>
    <row r="54" customHeight="1" spans="1:5">
      <c r="A54" s="168"/>
      <c r="B54" s="166" t="s">
        <v>213</v>
      </c>
      <c r="C54" s="166" t="s">
        <v>214</v>
      </c>
      <c r="D54" s="166" t="s">
        <v>215</v>
      </c>
      <c r="E54" s="166" t="s">
        <v>216</v>
      </c>
    </row>
    <row r="55" customHeight="1" spans="1:5">
      <c r="A55" s="168"/>
      <c r="B55" s="166" t="s">
        <v>217</v>
      </c>
      <c r="C55" s="166" t="s">
        <v>218</v>
      </c>
      <c r="D55" s="166" t="s">
        <v>219</v>
      </c>
      <c r="E55" s="166" t="s">
        <v>220</v>
      </c>
    </row>
    <row r="56" customHeight="1" spans="1:5">
      <c r="A56" s="168"/>
      <c r="B56" s="166" t="s">
        <v>221</v>
      </c>
      <c r="C56" s="166" t="s">
        <v>222</v>
      </c>
      <c r="D56" s="166" t="s">
        <v>223</v>
      </c>
      <c r="E56" s="166" t="s">
        <v>224</v>
      </c>
    </row>
    <row r="57" customHeight="1" spans="1:5">
      <c r="A57" s="168"/>
      <c r="B57" s="166" t="s">
        <v>225</v>
      </c>
      <c r="C57" s="166" t="s">
        <v>226</v>
      </c>
      <c r="D57" s="166" t="s">
        <v>227</v>
      </c>
      <c r="E57" s="166" t="s">
        <v>228</v>
      </c>
    </row>
    <row r="58" customHeight="1" spans="1:5">
      <c r="A58" s="168"/>
      <c r="B58" s="166" t="s">
        <v>229</v>
      </c>
      <c r="C58" s="166" t="s">
        <v>230</v>
      </c>
      <c r="D58" s="166" t="s">
        <v>231</v>
      </c>
      <c r="E58" s="166" t="s">
        <v>232</v>
      </c>
    </row>
    <row r="59" customHeight="1" spans="1:5">
      <c r="A59" s="168"/>
      <c r="B59" s="166" t="s">
        <v>233</v>
      </c>
      <c r="C59" s="166" t="s">
        <v>234</v>
      </c>
      <c r="D59" s="166" t="s">
        <v>235</v>
      </c>
      <c r="E59" s="166" t="s">
        <v>236</v>
      </c>
    </row>
    <row r="60" customHeight="1" spans="1:5">
      <c r="A60" s="168"/>
      <c r="B60" s="166" t="s">
        <v>237</v>
      </c>
      <c r="C60" s="166" t="s">
        <v>238</v>
      </c>
      <c r="D60" s="166" t="s">
        <v>239</v>
      </c>
      <c r="E60" s="166" t="s">
        <v>240</v>
      </c>
    </row>
    <row r="61" customHeight="1" spans="1:5">
      <c r="A61" s="168"/>
      <c r="B61" s="166" t="s">
        <v>241</v>
      </c>
      <c r="C61" s="166" t="s">
        <v>242</v>
      </c>
      <c r="D61" s="166" t="s">
        <v>243</v>
      </c>
      <c r="E61" s="166" t="s">
        <v>244</v>
      </c>
    </row>
    <row r="62" customHeight="1" spans="1:5">
      <c r="A62" s="168"/>
      <c r="B62" s="166" t="s">
        <v>245</v>
      </c>
      <c r="C62" s="166" t="s">
        <v>246</v>
      </c>
      <c r="D62" s="166" t="s">
        <v>247</v>
      </c>
      <c r="E62" s="166" t="s">
        <v>248</v>
      </c>
    </row>
    <row r="63" customHeight="1" spans="1:5">
      <c r="A63" s="168"/>
      <c r="B63" s="166" t="s">
        <v>249</v>
      </c>
      <c r="C63" s="166" t="s">
        <v>250</v>
      </c>
      <c r="D63" s="166" t="s">
        <v>251</v>
      </c>
      <c r="E63" s="166" t="s">
        <v>252</v>
      </c>
    </row>
    <row r="64" customHeight="1" spans="1:5">
      <c r="A64" s="168"/>
      <c r="B64" s="166" t="s">
        <v>253</v>
      </c>
      <c r="C64" s="166" t="s">
        <v>254</v>
      </c>
      <c r="D64" s="166" t="s">
        <v>255</v>
      </c>
      <c r="E64" s="166" t="s">
        <v>256</v>
      </c>
    </row>
    <row r="65" customHeight="1" spans="1:5">
      <c r="A65" s="168"/>
      <c r="B65" s="166" t="s">
        <v>257</v>
      </c>
      <c r="C65" s="166" t="s">
        <v>258</v>
      </c>
      <c r="D65" s="166" t="s">
        <v>259</v>
      </c>
      <c r="E65" s="166" t="s">
        <v>260</v>
      </c>
    </row>
    <row r="66" customHeight="1" spans="1:5">
      <c r="A66" s="168"/>
      <c r="B66" s="166" t="s">
        <v>261</v>
      </c>
      <c r="C66" s="166" t="s">
        <v>262</v>
      </c>
      <c r="D66" s="166" t="s">
        <v>263</v>
      </c>
      <c r="E66" s="166" t="s">
        <v>264</v>
      </c>
    </row>
    <row r="67" customHeight="1" spans="1:5">
      <c r="A67" s="168"/>
      <c r="B67" s="166" t="s">
        <v>265</v>
      </c>
      <c r="C67" s="166" t="s">
        <v>266</v>
      </c>
      <c r="D67" s="166" t="s">
        <v>267</v>
      </c>
      <c r="E67" s="166" t="s">
        <v>268</v>
      </c>
    </row>
    <row r="68" customHeight="1" spans="1:5">
      <c r="A68" s="168"/>
      <c r="B68" s="166" t="s">
        <v>269</v>
      </c>
      <c r="C68" s="166" t="s">
        <v>270</v>
      </c>
      <c r="D68" s="166" t="s">
        <v>271</v>
      </c>
      <c r="E68" s="166" t="s">
        <v>272</v>
      </c>
    </row>
    <row r="69" customHeight="1" spans="1:5">
      <c r="A69" s="168"/>
      <c r="B69" s="166" t="s">
        <v>273</v>
      </c>
      <c r="C69" s="166" t="s">
        <v>274</v>
      </c>
      <c r="D69" s="166" t="s">
        <v>275</v>
      </c>
      <c r="E69" s="166" t="s">
        <v>276</v>
      </c>
    </row>
    <row r="70" customHeight="1" spans="1:5">
      <c r="A70" s="168"/>
      <c r="B70" s="166" t="s">
        <v>277</v>
      </c>
      <c r="C70" s="166" t="s">
        <v>278</v>
      </c>
      <c r="D70" s="166" t="s">
        <v>279</v>
      </c>
      <c r="E70" s="166" t="s">
        <v>280</v>
      </c>
    </row>
    <row r="71" customHeight="1" spans="1:5">
      <c r="A71" s="168"/>
      <c r="B71" s="166" t="s">
        <v>281</v>
      </c>
      <c r="C71" s="166" t="s">
        <v>282</v>
      </c>
      <c r="D71" s="166" t="s">
        <v>283</v>
      </c>
      <c r="E71" s="166" t="s">
        <v>284</v>
      </c>
    </row>
    <row r="72" customHeight="1" spans="1:5">
      <c r="A72" s="168"/>
      <c r="B72" s="166" t="s">
        <v>285</v>
      </c>
      <c r="C72" s="166" t="s">
        <v>286</v>
      </c>
      <c r="D72" s="166" t="s">
        <v>287</v>
      </c>
      <c r="E72" s="166" t="s">
        <v>288</v>
      </c>
    </row>
    <row r="73" customHeight="1" spans="1:5">
      <c r="A73" s="168"/>
      <c r="B73" s="166" t="s">
        <v>289</v>
      </c>
      <c r="C73" s="166" t="s">
        <v>290</v>
      </c>
      <c r="D73" s="166" t="s">
        <v>291</v>
      </c>
      <c r="E73" s="166" t="s">
        <v>292</v>
      </c>
    </row>
    <row r="74" customHeight="1" spans="1:5">
      <c r="A74" s="168"/>
      <c r="B74" s="166" t="s">
        <v>293</v>
      </c>
      <c r="C74" s="166" t="s">
        <v>294</v>
      </c>
      <c r="D74" s="166" t="s">
        <v>295</v>
      </c>
      <c r="E74" s="166" t="s">
        <v>296</v>
      </c>
    </row>
    <row r="75" customHeight="1" spans="1:5">
      <c r="A75" s="168"/>
      <c r="B75" s="166" t="s">
        <v>297</v>
      </c>
      <c r="C75" s="166" t="s">
        <v>298</v>
      </c>
      <c r="D75" s="166" t="s">
        <v>299</v>
      </c>
      <c r="E75" s="166" t="s">
        <v>300</v>
      </c>
    </row>
    <row r="76" customHeight="1" spans="1:5">
      <c r="A76" s="168"/>
      <c r="B76" s="166" t="s">
        <v>301</v>
      </c>
      <c r="C76" s="166" t="s">
        <v>302</v>
      </c>
      <c r="D76" s="166" t="s">
        <v>303</v>
      </c>
      <c r="E76" s="166" t="s">
        <v>304</v>
      </c>
    </row>
    <row r="77" customHeight="1" spans="1:5">
      <c r="A77" s="168"/>
      <c r="B77" s="166" t="s">
        <v>305</v>
      </c>
      <c r="C77" s="166" t="s">
        <v>306</v>
      </c>
      <c r="D77" s="166" t="s">
        <v>307</v>
      </c>
      <c r="E77" s="166" t="s">
        <v>308</v>
      </c>
    </row>
    <row r="78" customHeight="1" spans="1:5">
      <c r="A78" s="168"/>
      <c r="B78" s="166" t="s">
        <v>309</v>
      </c>
      <c r="C78" s="166" t="s">
        <v>310</v>
      </c>
      <c r="D78" s="166" t="s">
        <v>311</v>
      </c>
      <c r="E78" s="166" t="s">
        <v>312</v>
      </c>
    </row>
    <row r="79" customHeight="1" spans="1:5">
      <c r="A79" s="168"/>
      <c r="B79" s="166" t="s">
        <v>313</v>
      </c>
      <c r="C79" s="166" t="s">
        <v>314</v>
      </c>
      <c r="D79" s="166" t="s">
        <v>315</v>
      </c>
      <c r="E79" s="166" t="s">
        <v>316</v>
      </c>
    </row>
    <row r="80" customHeight="1" spans="1:5">
      <c r="A80" s="168"/>
      <c r="B80" s="166" t="s">
        <v>317</v>
      </c>
      <c r="C80" s="166" t="s">
        <v>318</v>
      </c>
      <c r="D80" s="166" t="s">
        <v>319</v>
      </c>
      <c r="E80" s="166" t="s">
        <v>320</v>
      </c>
    </row>
    <row r="81" customHeight="1" spans="1:5">
      <c r="A81" s="168"/>
      <c r="B81" s="166" t="s">
        <v>321</v>
      </c>
      <c r="C81" s="166" t="s">
        <v>322</v>
      </c>
      <c r="D81" s="166" t="s">
        <v>323</v>
      </c>
      <c r="E81" s="166" t="s">
        <v>324</v>
      </c>
    </row>
    <row r="82" customHeight="1" spans="1:5">
      <c r="A82" s="168"/>
      <c r="B82" s="166" t="s">
        <v>325</v>
      </c>
      <c r="C82" s="166" t="s">
        <v>326</v>
      </c>
      <c r="D82" s="166" t="s">
        <v>327</v>
      </c>
      <c r="E82" s="166" t="s">
        <v>328</v>
      </c>
    </row>
    <row r="83" customHeight="1" spans="1:5">
      <c r="A83" s="168"/>
      <c r="B83" s="166" t="s">
        <v>329</v>
      </c>
      <c r="C83" s="166" t="s">
        <v>330</v>
      </c>
      <c r="D83" s="166" t="s">
        <v>331</v>
      </c>
      <c r="E83" s="166" t="s">
        <v>332</v>
      </c>
    </row>
    <row r="84" customHeight="1" spans="1:5">
      <c r="A84" s="168"/>
      <c r="B84" s="166" t="s">
        <v>333</v>
      </c>
      <c r="C84" s="166" t="s">
        <v>334</v>
      </c>
      <c r="D84" s="166" t="s">
        <v>335</v>
      </c>
      <c r="E84" s="166" t="s">
        <v>336</v>
      </c>
    </row>
    <row r="85" customHeight="1" spans="1:5">
      <c r="A85" s="168"/>
      <c r="B85" s="166" t="s">
        <v>337</v>
      </c>
      <c r="C85" s="166" t="s">
        <v>338</v>
      </c>
      <c r="D85" s="166" t="s">
        <v>339</v>
      </c>
      <c r="E85" s="166" t="s">
        <v>340</v>
      </c>
    </row>
    <row r="86" customHeight="1" spans="1:5">
      <c r="A86" s="168"/>
      <c r="B86" s="166" t="s">
        <v>341</v>
      </c>
      <c r="C86" s="166" t="s">
        <v>342</v>
      </c>
      <c r="D86" s="166" t="s">
        <v>343</v>
      </c>
      <c r="E86" s="166" t="s">
        <v>344</v>
      </c>
    </row>
    <row r="87" customHeight="1" spans="1:5">
      <c r="A87" s="168"/>
      <c r="B87" s="166" t="s">
        <v>345</v>
      </c>
      <c r="C87" s="166" t="s">
        <v>346</v>
      </c>
      <c r="D87" s="166" t="s">
        <v>347</v>
      </c>
      <c r="E87" s="166" t="s">
        <v>348</v>
      </c>
    </row>
    <row r="88" customHeight="1" spans="1:5">
      <c r="A88" s="168"/>
      <c r="B88" s="166" t="s">
        <v>349</v>
      </c>
      <c r="C88" s="166" t="s">
        <v>350</v>
      </c>
      <c r="D88" s="166" t="s">
        <v>351</v>
      </c>
      <c r="E88" s="166" t="s">
        <v>352</v>
      </c>
    </row>
    <row r="89" customHeight="1" spans="1:5">
      <c r="A89" s="168"/>
      <c r="B89" s="166" t="s">
        <v>353</v>
      </c>
      <c r="C89" s="166" t="s">
        <v>354</v>
      </c>
      <c r="D89" s="166" t="s">
        <v>355</v>
      </c>
      <c r="E89" s="166" t="s">
        <v>356</v>
      </c>
    </row>
    <row r="90" customHeight="1" spans="1:5">
      <c r="A90" s="168"/>
      <c r="B90" s="166" t="s">
        <v>357</v>
      </c>
      <c r="C90" s="166" t="s">
        <v>358</v>
      </c>
      <c r="D90" s="166" t="s">
        <v>359</v>
      </c>
      <c r="E90" s="166" t="s">
        <v>360</v>
      </c>
    </row>
    <row r="91" customHeight="1" spans="1:5">
      <c r="A91" s="168"/>
      <c r="B91" s="166" t="s">
        <v>361</v>
      </c>
      <c r="C91" s="166" t="s">
        <v>362</v>
      </c>
      <c r="D91" s="166" t="s">
        <v>363</v>
      </c>
      <c r="E91" s="166" t="s">
        <v>364</v>
      </c>
    </row>
    <row r="92" customHeight="1" spans="1:5">
      <c r="A92" s="168"/>
      <c r="B92" s="166" t="s">
        <v>365</v>
      </c>
      <c r="C92" s="166" t="s">
        <v>366</v>
      </c>
      <c r="D92" s="166" t="s">
        <v>367</v>
      </c>
      <c r="E92" s="166" t="s">
        <v>368</v>
      </c>
    </row>
    <row r="93" customHeight="1" spans="1:5">
      <c r="A93" s="168"/>
      <c r="B93" s="166" t="s">
        <v>369</v>
      </c>
      <c r="C93" s="166" t="s">
        <v>370</v>
      </c>
      <c r="D93" s="166" t="s">
        <v>371</v>
      </c>
      <c r="E93" s="166" t="s">
        <v>372</v>
      </c>
    </row>
    <row r="94" customHeight="1" spans="1:5">
      <c r="A94" s="168"/>
      <c r="B94" s="166" t="s">
        <v>373</v>
      </c>
      <c r="C94" s="166" t="s">
        <v>374</v>
      </c>
      <c r="D94" s="166" t="s">
        <v>375</v>
      </c>
      <c r="E94" s="166" t="s">
        <v>376</v>
      </c>
    </row>
    <row r="95" customHeight="1" spans="1:5">
      <c r="A95" s="168"/>
      <c r="B95" s="166" t="s">
        <v>377</v>
      </c>
      <c r="C95" s="166" t="s">
        <v>378</v>
      </c>
      <c r="D95" s="166" t="s">
        <v>379</v>
      </c>
      <c r="E95" s="166" t="s">
        <v>380</v>
      </c>
    </row>
    <row r="96" customHeight="1" spans="1:5">
      <c r="A96" s="168"/>
      <c r="B96" s="166" t="s">
        <v>381</v>
      </c>
      <c r="C96" s="166" t="s">
        <v>382</v>
      </c>
      <c r="D96" s="166" t="s">
        <v>383</v>
      </c>
      <c r="E96" s="166" t="s">
        <v>384</v>
      </c>
    </row>
    <row r="97" customHeight="1" spans="1:5">
      <c r="A97" s="168"/>
      <c r="B97" s="166" t="s">
        <v>385</v>
      </c>
      <c r="C97" s="166" t="s">
        <v>386</v>
      </c>
      <c r="D97" s="166" t="s">
        <v>387</v>
      </c>
      <c r="E97" s="166" t="s">
        <v>388</v>
      </c>
    </row>
    <row r="98" customHeight="1" spans="1:5">
      <c r="A98" s="168"/>
      <c r="B98" s="166" t="s">
        <v>389</v>
      </c>
      <c r="C98" s="166" t="s">
        <v>390</v>
      </c>
      <c r="D98" s="166" t="s">
        <v>391</v>
      </c>
      <c r="E98" s="166" t="s">
        <v>392</v>
      </c>
    </row>
    <row r="99" customHeight="1" spans="1:5">
      <c r="A99" s="168"/>
      <c r="B99" s="166" t="s">
        <v>393</v>
      </c>
      <c r="C99" s="166" t="s">
        <v>394</v>
      </c>
      <c r="D99" s="166" t="s">
        <v>395</v>
      </c>
      <c r="E99" s="166" t="s">
        <v>396</v>
      </c>
    </row>
    <row r="100" customHeight="1" spans="1:5">
      <c r="A100" s="168"/>
      <c r="B100" s="166" t="s">
        <v>397</v>
      </c>
      <c r="C100" s="166" t="s">
        <v>398</v>
      </c>
      <c r="D100" s="166" t="s">
        <v>399</v>
      </c>
      <c r="E100" s="166" t="s">
        <v>400</v>
      </c>
    </row>
    <row r="101" customHeight="1" spans="1:5">
      <c r="A101" s="168"/>
      <c r="B101" s="166" t="s">
        <v>401</v>
      </c>
      <c r="C101" s="166" t="s">
        <v>402</v>
      </c>
      <c r="D101" s="166" t="s">
        <v>403</v>
      </c>
      <c r="E101" s="166" t="s">
        <v>404</v>
      </c>
    </row>
    <row r="102" customHeight="1" spans="1:5">
      <c r="A102" s="168"/>
      <c r="B102" s="166" t="s">
        <v>405</v>
      </c>
      <c r="C102" s="166" t="s">
        <v>406</v>
      </c>
      <c r="D102" s="166" t="s">
        <v>407</v>
      </c>
      <c r="E102" s="166" t="s">
        <v>408</v>
      </c>
    </row>
    <row r="103" customHeight="1" spans="1:5">
      <c r="A103" s="168"/>
      <c r="B103" s="166" t="s">
        <v>409</v>
      </c>
      <c r="C103" s="166" t="s">
        <v>410</v>
      </c>
      <c r="D103" s="166" t="s">
        <v>411</v>
      </c>
      <c r="E103" s="166" t="s">
        <v>412</v>
      </c>
    </row>
    <row r="104" customHeight="1" spans="1:5">
      <c r="A104" s="168"/>
      <c r="B104" s="166" t="s">
        <v>413</v>
      </c>
      <c r="C104" s="166" t="s">
        <v>414</v>
      </c>
      <c r="D104" s="166" t="s">
        <v>415</v>
      </c>
      <c r="E104" s="166" t="s">
        <v>416</v>
      </c>
    </row>
    <row r="105" customHeight="1" spans="1:5">
      <c r="A105" s="168"/>
      <c r="B105" s="166" t="s">
        <v>417</v>
      </c>
      <c r="C105" s="166" t="s">
        <v>418</v>
      </c>
      <c r="D105" s="166" t="s">
        <v>419</v>
      </c>
      <c r="E105" s="166" t="s">
        <v>420</v>
      </c>
    </row>
    <row r="106" customHeight="1" spans="1:5">
      <c r="A106" s="168"/>
      <c r="B106" s="166" t="s">
        <v>421</v>
      </c>
      <c r="C106" s="166" t="s">
        <v>422</v>
      </c>
      <c r="D106" s="166" t="s">
        <v>423</v>
      </c>
      <c r="E106" s="166" t="s">
        <v>424</v>
      </c>
    </row>
    <row r="107" customHeight="1" spans="1:5">
      <c r="A107" s="168"/>
      <c r="B107" s="166" t="s">
        <v>425</v>
      </c>
      <c r="C107" s="166" t="s">
        <v>426</v>
      </c>
      <c r="D107" s="166" t="s">
        <v>427</v>
      </c>
      <c r="E107" s="166" t="s">
        <v>428</v>
      </c>
    </row>
    <row r="108" customHeight="1" spans="1:5">
      <c r="A108" s="168"/>
      <c r="B108" s="166" t="s">
        <v>429</v>
      </c>
      <c r="C108" s="166" t="s">
        <v>430</v>
      </c>
      <c r="D108" s="166" t="s">
        <v>431</v>
      </c>
      <c r="E108" s="166" t="s">
        <v>432</v>
      </c>
    </row>
    <row r="109" customHeight="1" spans="1:5">
      <c r="A109" s="168"/>
      <c r="B109" s="166" t="s">
        <v>433</v>
      </c>
      <c r="C109" s="166" t="s">
        <v>434</v>
      </c>
      <c r="D109" s="166" t="s">
        <v>435</v>
      </c>
      <c r="E109" s="166" t="s">
        <v>436</v>
      </c>
    </row>
    <row r="110" customHeight="1" spans="1:5">
      <c r="A110" s="168"/>
      <c r="B110" s="166" t="s">
        <v>437</v>
      </c>
      <c r="C110" s="166" t="s">
        <v>438</v>
      </c>
      <c r="D110" s="166" t="s">
        <v>439</v>
      </c>
      <c r="E110" s="166" t="s">
        <v>440</v>
      </c>
    </row>
    <row r="111" customHeight="1" spans="1:5">
      <c r="A111" s="168"/>
      <c r="B111" s="166" t="s">
        <v>441</v>
      </c>
      <c r="C111" s="166" t="s">
        <v>442</v>
      </c>
      <c r="D111" s="166" t="s">
        <v>443</v>
      </c>
      <c r="E111" s="166" t="s">
        <v>444</v>
      </c>
    </row>
    <row r="112" customHeight="1" spans="1:5">
      <c r="A112" s="168"/>
      <c r="B112" s="166" t="s">
        <v>445</v>
      </c>
      <c r="C112" s="166" t="s">
        <v>446</v>
      </c>
      <c r="D112" s="166" t="s">
        <v>447</v>
      </c>
      <c r="E112" s="166" t="s">
        <v>448</v>
      </c>
    </row>
    <row r="113" customHeight="1" spans="1:5">
      <c r="A113" s="168"/>
      <c r="B113" s="166" t="s">
        <v>449</v>
      </c>
      <c r="C113" s="166" t="s">
        <v>450</v>
      </c>
      <c r="D113" s="166" t="s">
        <v>451</v>
      </c>
      <c r="E113" s="166" t="s">
        <v>452</v>
      </c>
    </row>
    <row r="114" customHeight="1" spans="1:5">
      <c r="A114" s="168"/>
      <c r="B114" s="166" t="s">
        <v>453</v>
      </c>
      <c r="C114" s="166" t="s">
        <v>454</v>
      </c>
      <c r="D114" s="166" t="s">
        <v>455</v>
      </c>
      <c r="E114" s="166" t="s">
        <v>456</v>
      </c>
    </row>
    <row r="115" customHeight="1" spans="1:5">
      <c r="A115" s="168"/>
      <c r="B115" s="166" t="s">
        <v>457</v>
      </c>
      <c r="C115" s="166" t="s">
        <v>458</v>
      </c>
      <c r="D115" s="166" t="s">
        <v>459</v>
      </c>
      <c r="E115" s="166" t="s">
        <v>460</v>
      </c>
    </row>
    <row r="116" customHeight="1" spans="1:5">
      <c r="A116" s="168"/>
      <c r="B116" s="166" t="s">
        <v>461</v>
      </c>
      <c r="C116" s="166" t="s">
        <v>462</v>
      </c>
      <c r="D116" s="166" t="s">
        <v>463</v>
      </c>
      <c r="E116" s="166" t="s">
        <v>464</v>
      </c>
    </row>
    <row r="117" customHeight="1" spans="1:5">
      <c r="A117" s="168"/>
      <c r="B117" s="166" t="s">
        <v>465</v>
      </c>
      <c r="C117" s="166" t="s">
        <v>466</v>
      </c>
      <c r="D117" s="166" t="s">
        <v>467</v>
      </c>
      <c r="E117" s="166" t="s">
        <v>468</v>
      </c>
    </row>
    <row r="118" customHeight="1" spans="1:5">
      <c r="A118" s="168"/>
      <c r="B118" s="166" t="s">
        <v>469</v>
      </c>
      <c r="C118" s="166" t="s">
        <v>470</v>
      </c>
      <c r="D118" s="166" t="s">
        <v>471</v>
      </c>
      <c r="E118" s="166" t="s">
        <v>472</v>
      </c>
    </row>
    <row r="119" customHeight="1" spans="1:5">
      <c r="A119" s="168"/>
      <c r="B119" s="166" t="s">
        <v>473</v>
      </c>
      <c r="C119" s="166" t="s">
        <v>474</v>
      </c>
      <c r="D119" s="166" t="s">
        <v>475</v>
      </c>
      <c r="E119" s="166" t="s">
        <v>476</v>
      </c>
    </row>
    <row r="120" customHeight="1" spans="1:5">
      <c r="A120" s="168"/>
      <c r="B120" s="166" t="s">
        <v>477</v>
      </c>
      <c r="C120" s="166" t="s">
        <v>478</v>
      </c>
      <c r="D120" s="166" t="s">
        <v>479</v>
      </c>
      <c r="E120" s="166" t="s">
        <v>480</v>
      </c>
    </row>
    <row r="121" customHeight="1" spans="1:5">
      <c r="A121" s="168"/>
      <c r="B121" s="166" t="s">
        <v>481</v>
      </c>
      <c r="C121" s="166" t="s">
        <v>482</v>
      </c>
      <c r="D121" s="166" t="s">
        <v>483</v>
      </c>
      <c r="E121" s="166" t="s">
        <v>484</v>
      </c>
    </row>
    <row r="122" customHeight="1" spans="1:5">
      <c r="A122" s="168"/>
      <c r="B122" s="166" t="s">
        <v>485</v>
      </c>
      <c r="C122" s="166" t="s">
        <v>486</v>
      </c>
      <c r="D122" s="166" t="s">
        <v>487</v>
      </c>
      <c r="E122" s="166" t="s">
        <v>488</v>
      </c>
    </row>
    <row r="123" customHeight="1" spans="1:5">
      <c r="A123" s="168"/>
      <c r="B123" s="166" t="s">
        <v>489</v>
      </c>
      <c r="C123" s="166" t="s">
        <v>490</v>
      </c>
      <c r="D123" s="166" t="s">
        <v>491</v>
      </c>
      <c r="E123" s="166" t="s">
        <v>492</v>
      </c>
    </row>
    <row r="124" customHeight="1" spans="1:5">
      <c r="A124" s="168"/>
      <c r="B124" s="166" t="s">
        <v>493</v>
      </c>
      <c r="C124" s="166" t="s">
        <v>494</v>
      </c>
      <c r="D124" s="166" t="s">
        <v>495</v>
      </c>
      <c r="E124" s="166" t="s">
        <v>496</v>
      </c>
    </row>
    <row r="125" customHeight="1" spans="1:5">
      <c r="A125" s="168"/>
      <c r="B125" s="166" t="s">
        <v>497</v>
      </c>
      <c r="C125" s="166" t="s">
        <v>498</v>
      </c>
      <c r="D125" s="166" t="s">
        <v>499</v>
      </c>
      <c r="E125" s="166" t="s">
        <v>500</v>
      </c>
    </row>
    <row r="126" customHeight="1" spans="1:5">
      <c r="A126" s="168"/>
      <c r="B126" s="166" t="s">
        <v>501</v>
      </c>
      <c r="C126" s="166" t="s">
        <v>502</v>
      </c>
      <c r="D126" s="166" t="s">
        <v>503</v>
      </c>
      <c r="E126" s="166" t="s">
        <v>504</v>
      </c>
    </row>
    <row r="127" customHeight="1" spans="1:5">
      <c r="A127" s="168"/>
      <c r="B127" s="166" t="s">
        <v>505</v>
      </c>
      <c r="C127" s="166" t="s">
        <v>506</v>
      </c>
      <c r="D127" s="166" t="s">
        <v>507</v>
      </c>
      <c r="E127" s="166" t="s">
        <v>508</v>
      </c>
    </row>
    <row r="128" customHeight="1" spans="1:5">
      <c r="A128" s="168"/>
      <c r="B128" s="166" t="s">
        <v>509</v>
      </c>
      <c r="C128" s="166" t="s">
        <v>510</v>
      </c>
      <c r="D128" s="166" t="s">
        <v>511</v>
      </c>
      <c r="E128" s="166" t="s">
        <v>512</v>
      </c>
    </row>
    <row r="129" customHeight="1" spans="1:5">
      <c r="A129" s="168"/>
      <c r="B129" s="166" t="s">
        <v>513</v>
      </c>
      <c r="C129" s="166" t="s">
        <v>514</v>
      </c>
      <c r="D129" s="166" t="s">
        <v>515</v>
      </c>
      <c r="E129" s="166" t="s">
        <v>516</v>
      </c>
    </row>
    <row r="130" customHeight="1" spans="1:5">
      <c r="A130" s="168"/>
      <c r="B130" s="166" t="s">
        <v>517</v>
      </c>
      <c r="C130" s="166" t="s">
        <v>518</v>
      </c>
      <c r="D130" s="166" t="s">
        <v>519</v>
      </c>
      <c r="E130" s="166" t="s">
        <v>520</v>
      </c>
    </row>
    <row r="131" customHeight="1" spans="1:5">
      <c r="A131" s="168"/>
      <c r="B131" s="166" t="s">
        <v>521</v>
      </c>
      <c r="C131" s="166" t="s">
        <v>522</v>
      </c>
      <c r="D131" s="166" t="s">
        <v>523</v>
      </c>
      <c r="E131" s="166" t="s">
        <v>524</v>
      </c>
    </row>
    <row r="132" customHeight="1" spans="1:5">
      <c r="A132" s="168"/>
      <c r="B132" s="166" t="s">
        <v>525</v>
      </c>
      <c r="C132" s="166" t="s">
        <v>526</v>
      </c>
      <c r="D132" s="166" t="s">
        <v>527</v>
      </c>
      <c r="E132" s="166" t="s">
        <v>528</v>
      </c>
    </row>
    <row r="133" customHeight="1" spans="1:5">
      <c r="A133" s="168"/>
      <c r="B133" s="166" t="s">
        <v>529</v>
      </c>
      <c r="C133" s="166" t="s">
        <v>530</v>
      </c>
      <c r="D133" s="166" t="s">
        <v>531</v>
      </c>
      <c r="E133" s="166" t="s">
        <v>532</v>
      </c>
    </row>
    <row r="134" customHeight="1" spans="1:5">
      <c r="A134" s="168"/>
      <c r="B134" s="166" t="s">
        <v>533</v>
      </c>
      <c r="C134" s="166" t="s">
        <v>534</v>
      </c>
      <c r="D134" s="166" t="s">
        <v>535</v>
      </c>
      <c r="E134" s="166" t="s">
        <v>536</v>
      </c>
    </row>
    <row r="135" customHeight="1" spans="1:5">
      <c r="A135" s="168"/>
      <c r="B135" s="166" t="s">
        <v>537</v>
      </c>
      <c r="C135" s="166" t="s">
        <v>538</v>
      </c>
      <c r="D135" s="166" t="s">
        <v>539</v>
      </c>
      <c r="E135" s="166" t="s">
        <v>540</v>
      </c>
    </row>
    <row r="136" customHeight="1" spans="1:5">
      <c r="A136" s="168"/>
      <c r="B136" s="166" t="s">
        <v>541</v>
      </c>
      <c r="C136" s="166" t="s">
        <v>542</v>
      </c>
      <c r="D136" s="166" t="s">
        <v>543</v>
      </c>
      <c r="E136" s="166" t="s">
        <v>544</v>
      </c>
    </row>
    <row r="137" customHeight="1" spans="1:5">
      <c r="A137" s="168"/>
      <c r="B137" s="166" t="s">
        <v>545</v>
      </c>
      <c r="C137" s="166" t="s">
        <v>546</v>
      </c>
      <c r="D137" s="166" t="s">
        <v>547</v>
      </c>
      <c r="E137" s="166" t="s">
        <v>548</v>
      </c>
    </row>
    <row r="138" customHeight="1" spans="1:5">
      <c r="A138" s="168"/>
      <c r="B138" s="166" t="s">
        <v>549</v>
      </c>
      <c r="C138" s="166" t="s">
        <v>550</v>
      </c>
      <c r="D138" s="166" t="s">
        <v>551</v>
      </c>
      <c r="E138" s="166" t="s">
        <v>552</v>
      </c>
    </row>
    <row r="139" customHeight="1" spans="1:5">
      <c r="A139" s="168"/>
      <c r="B139" s="166" t="s">
        <v>553</v>
      </c>
      <c r="C139" s="166" t="s">
        <v>554</v>
      </c>
      <c r="D139" s="166" t="s">
        <v>555</v>
      </c>
      <c r="E139" s="166" t="s">
        <v>556</v>
      </c>
    </row>
    <row r="140" customHeight="1" spans="1:5">
      <c r="A140" s="168"/>
      <c r="B140" s="166" t="s">
        <v>557</v>
      </c>
      <c r="C140" s="166" t="s">
        <v>558</v>
      </c>
      <c r="D140" s="166" t="s">
        <v>559</v>
      </c>
      <c r="E140" s="166" t="s">
        <v>560</v>
      </c>
    </row>
    <row r="141" customHeight="1" spans="1:5">
      <c r="A141" s="168"/>
      <c r="B141" s="166" t="s">
        <v>561</v>
      </c>
      <c r="C141" s="166" t="s">
        <v>562</v>
      </c>
      <c r="D141" s="166" t="s">
        <v>563</v>
      </c>
      <c r="E141" s="166" t="s">
        <v>564</v>
      </c>
    </row>
    <row r="142" customHeight="1" spans="1:5">
      <c r="A142" s="168"/>
      <c r="B142" s="166" t="s">
        <v>565</v>
      </c>
      <c r="C142" s="166" t="s">
        <v>566</v>
      </c>
      <c r="D142" s="166" t="s">
        <v>567</v>
      </c>
      <c r="E142" s="166" t="s">
        <v>568</v>
      </c>
    </row>
    <row r="143" customHeight="1" spans="1:5">
      <c r="A143" s="168"/>
      <c r="B143" s="166" t="s">
        <v>569</v>
      </c>
      <c r="C143" s="166" t="s">
        <v>570</v>
      </c>
      <c r="D143" s="166" t="s">
        <v>571</v>
      </c>
      <c r="E143" s="166" t="s">
        <v>572</v>
      </c>
    </row>
    <row r="144" customHeight="1" spans="1:5">
      <c r="A144" s="168"/>
      <c r="B144" s="166" t="s">
        <v>573</v>
      </c>
      <c r="C144" s="166" t="s">
        <v>574</v>
      </c>
      <c r="D144" s="166" t="s">
        <v>575</v>
      </c>
      <c r="E144" s="166" t="s">
        <v>576</v>
      </c>
    </row>
    <row r="145" customHeight="1" spans="1:5">
      <c r="A145" s="168"/>
      <c r="B145" s="166" t="s">
        <v>577</v>
      </c>
      <c r="C145" s="166" t="s">
        <v>578</v>
      </c>
      <c r="D145" s="166" t="s">
        <v>579</v>
      </c>
      <c r="E145" s="166" t="s">
        <v>580</v>
      </c>
    </row>
    <row r="146" customHeight="1" spans="1:5">
      <c r="A146" s="168"/>
      <c r="B146" s="166" t="s">
        <v>581</v>
      </c>
      <c r="C146" s="166" t="s">
        <v>582</v>
      </c>
      <c r="D146" s="166" t="s">
        <v>583</v>
      </c>
      <c r="E146" s="166" t="s">
        <v>584</v>
      </c>
    </row>
    <row r="147" customHeight="1" spans="1:5">
      <c r="A147" s="168"/>
      <c r="B147" s="166" t="s">
        <v>585</v>
      </c>
      <c r="C147" s="166" t="s">
        <v>586</v>
      </c>
      <c r="D147" s="166" t="s">
        <v>587</v>
      </c>
      <c r="E147" s="166" t="s">
        <v>588</v>
      </c>
    </row>
    <row r="148" customHeight="1" spans="1:5">
      <c r="A148" s="168"/>
      <c r="B148" s="166" t="s">
        <v>589</v>
      </c>
      <c r="C148" s="166" t="s">
        <v>590</v>
      </c>
      <c r="D148" s="166" t="s">
        <v>591</v>
      </c>
      <c r="E148" s="166" t="s">
        <v>592</v>
      </c>
    </row>
    <row r="149" customHeight="1" spans="1:5">
      <c r="A149" s="168"/>
      <c r="B149" s="166" t="s">
        <v>593</v>
      </c>
      <c r="C149" s="166" t="s">
        <v>594</v>
      </c>
      <c r="D149" s="166" t="s">
        <v>595</v>
      </c>
      <c r="E149" s="166" t="s">
        <v>596</v>
      </c>
    </row>
    <row r="150" customHeight="1" spans="1:5">
      <c r="A150" s="168"/>
      <c r="B150" s="166" t="s">
        <v>597</v>
      </c>
      <c r="C150" s="166" t="s">
        <v>598</v>
      </c>
      <c r="D150" s="166" t="s">
        <v>599</v>
      </c>
      <c r="E150" s="166" t="s">
        <v>600</v>
      </c>
    </row>
    <row r="151" customHeight="1" spans="1:5">
      <c r="A151" s="168"/>
      <c r="B151" s="166" t="s">
        <v>601</v>
      </c>
      <c r="C151" s="166" t="s">
        <v>602</v>
      </c>
      <c r="D151" s="166" t="s">
        <v>603</v>
      </c>
      <c r="E151" s="166" t="s">
        <v>604</v>
      </c>
    </row>
    <row r="152" customHeight="1" spans="1:5">
      <c r="A152" s="168"/>
      <c r="B152" s="166" t="s">
        <v>605</v>
      </c>
      <c r="C152" s="166" t="s">
        <v>606</v>
      </c>
      <c r="D152" s="166" t="s">
        <v>607</v>
      </c>
      <c r="E152" s="166" t="s">
        <v>608</v>
      </c>
    </row>
    <row r="153" customHeight="1" spans="1:5">
      <c r="A153" s="168"/>
      <c r="B153" s="166" t="s">
        <v>609</v>
      </c>
      <c r="C153" s="166" t="s">
        <v>610</v>
      </c>
      <c r="D153" s="166" t="s">
        <v>611</v>
      </c>
      <c r="E153" s="166" t="s">
        <v>612</v>
      </c>
    </row>
    <row r="154" customHeight="1" spans="1:5">
      <c r="A154" s="168"/>
      <c r="B154" s="166" t="s">
        <v>613</v>
      </c>
      <c r="C154" s="166" t="s">
        <v>614</v>
      </c>
      <c r="D154" s="166" t="s">
        <v>615</v>
      </c>
      <c r="E154" s="166" t="s">
        <v>616</v>
      </c>
    </row>
    <row r="155" customHeight="1" spans="1:5">
      <c r="A155" s="168"/>
      <c r="B155" s="166" t="s">
        <v>617</v>
      </c>
      <c r="C155" s="166" t="s">
        <v>618</v>
      </c>
      <c r="D155" s="166" t="s">
        <v>619</v>
      </c>
      <c r="E155" s="166" t="s">
        <v>620</v>
      </c>
    </row>
    <row r="156" customHeight="1" spans="1:5">
      <c r="A156" s="168"/>
      <c r="B156" s="166" t="s">
        <v>621</v>
      </c>
      <c r="C156" s="166" t="s">
        <v>622</v>
      </c>
      <c r="D156" s="166" t="s">
        <v>623</v>
      </c>
      <c r="E156" s="166" t="s">
        <v>624</v>
      </c>
    </row>
    <row r="157" customHeight="1" spans="1:5">
      <c r="A157" s="168"/>
      <c r="B157" s="166" t="s">
        <v>625</v>
      </c>
      <c r="C157" s="166" t="s">
        <v>626</v>
      </c>
      <c r="D157" s="166" t="s">
        <v>627</v>
      </c>
      <c r="E157" s="166" t="s">
        <v>628</v>
      </c>
    </row>
    <row r="158" customHeight="1" spans="1:5">
      <c r="A158" s="168"/>
      <c r="B158" s="166" t="s">
        <v>629</v>
      </c>
      <c r="C158" s="166" t="s">
        <v>630</v>
      </c>
      <c r="D158" s="166" t="s">
        <v>631</v>
      </c>
      <c r="E158" s="166" t="s">
        <v>632</v>
      </c>
    </row>
    <row r="159" customHeight="1" spans="1:5">
      <c r="A159" s="168"/>
      <c r="B159" s="166" t="s">
        <v>633</v>
      </c>
      <c r="C159" s="166" t="s">
        <v>634</v>
      </c>
      <c r="D159" s="166" t="s">
        <v>635</v>
      </c>
      <c r="E159" s="166" t="s">
        <v>636</v>
      </c>
    </row>
    <row r="160" customHeight="1" spans="1:5">
      <c r="A160" s="168"/>
      <c r="B160" s="166" t="s">
        <v>637</v>
      </c>
      <c r="C160" s="166" t="s">
        <v>638</v>
      </c>
      <c r="D160" s="166" t="s">
        <v>639</v>
      </c>
      <c r="E160" s="166" t="s">
        <v>640</v>
      </c>
    </row>
    <row r="161" customHeight="1" spans="1:5">
      <c r="A161" s="168"/>
      <c r="B161" s="166" t="s">
        <v>641</v>
      </c>
      <c r="C161" s="166" t="s">
        <v>642</v>
      </c>
      <c r="D161" s="166" t="s">
        <v>643</v>
      </c>
      <c r="E161" s="166" t="s">
        <v>644</v>
      </c>
    </row>
    <row r="162" customHeight="1" spans="1:5">
      <c r="A162" s="168"/>
      <c r="B162" s="166" t="s">
        <v>645</v>
      </c>
      <c r="C162" s="166" t="s">
        <v>646</v>
      </c>
      <c r="D162" s="166" t="s">
        <v>647</v>
      </c>
      <c r="E162" s="166" t="s">
        <v>648</v>
      </c>
    </row>
    <row r="163" customHeight="1" spans="1:5">
      <c r="A163" s="168"/>
      <c r="B163" s="166" t="s">
        <v>649</v>
      </c>
      <c r="C163" s="166" t="s">
        <v>650</v>
      </c>
      <c r="D163" s="166" t="s">
        <v>651</v>
      </c>
      <c r="E163" s="166" t="s">
        <v>652</v>
      </c>
    </row>
    <row r="164" customHeight="1" spans="1:5">
      <c r="A164" s="168"/>
      <c r="B164" s="166" t="s">
        <v>653</v>
      </c>
      <c r="C164" s="166" t="s">
        <v>654</v>
      </c>
      <c r="D164" s="166" t="s">
        <v>655</v>
      </c>
      <c r="E164" s="166" t="s">
        <v>656</v>
      </c>
    </row>
    <row r="165" customHeight="1" spans="1:5">
      <c r="A165" s="168"/>
      <c r="B165" s="166" t="s">
        <v>657</v>
      </c>
      <c r="C165" s="166" t="s">
        <v>658</v>
      </c>
      <c r="D165" s="166" t="s">
        <v>659</v>
      </c>
      <c r="E165" s="166" t="s">
        <v>660</v>
      </c>
    </row>
    <row r="166" customHeight="1" spans="1:5">
      <c r="A166" s="168"/>
      <c r="B166" s="166" t="s">
        <v>661</v>
      </c>
      <c r="C166" s="166" t="s">
        <v>662</v>
      </c>
      <c r="D166" s="166" t="s">
        <v>663</v>
      </c>
      <c r="E166" s="166" t="s">
        <v>664</v>
      </c>
    </row>
    <row r="167" customHeight="1" spans="1:5">
      <c r="A167" s="168"/>
      <c r="B167" s="166" t="s">
        <v>665</v>
      </c>
      <c r="C167" s="166" t="s">
        <v>666</v>
      </c>
      <c r="D167" s="166" t="s">
        <v>667</v>
      </c>
      <c r="E167" s="166" t="s">
        <v>668</v>
      </c>
    </row>
    <row r="168" customHeight="1" spans="1:5">
      <c r="A168" s="168"/>
      <c r="B168" s="166" t="s">
        <v>669</v>
      </c>
      <c r="C168" s="166" t="s">
        <v>670</v>
      </c>
      <c r="D168" s="166" t="s">
        <v>671</v>
      </c>
      <c r="E168" s="166" t="s">
        <v>672</v>
      </c>
    </row>
    <row r="169" customHeight="1" spans="1:5">
      <c r="A169" s="168"/>
      <c r="B169" s="166" t="s">
        <v>673</v>
      </c>
      <c r="C169" s="166" t="s">
        <v>674</v>
      </c>
      <c r="D169" s="166" t="s">
        <v>675</v>
      </c>
      <c r="E169" s="166" t="s">
        <v>676</v>
      </c>
    </row>
    <row r="170" customHeight="1" spans="1:5">
      <c r="A170" s="168"/>
      <c r="B170" s="166" t="s">
        <v>677</v>
      </c>
      <c r="C170" s="166" t="s">
        <v>678</v>
      </c>
      <c r="D170" s="166" t="s">
        <v>679</v>
      </c>
      <c r="E170" s="166" t="s">
        <v>680</v>
      </c>
    </row>
    <row r="171" customHeight="1" spans="1:5">
      <c r="A171" s="168"/>
      <c r="B171" s="166" t="s">
        <v>681</v>
      </c>
      <c r="C171" s="166" t="s">
        <v>682</v>
      </c>
      <c r="D171" s="166" t="s">
        <v>683</v>
      </c>
      <c r="E171" s="166" t="s">
        <v>684</v>
      </c>
    </row>
    <row r="172" customHeight="1" spans="1:5">
      <c r="A172" s="168"/>
      <c r="B172" s="166" t="s">
        <v>685</v>
      </c>
      <c r="C172" s="166" t="s">
        <v>686</v>
      </c>
      <c r="D172" s="166" t="s">
        <v>687</v>
      </c>
      <c r="E172" s="166" t="s">
        <v>688</v>
      </c>
    </row>
    <row r="173" customHeight="1" spans="1:5">
      <c r="A173" s="168"/>
      <c r="B173" s="166" t="s">
        <v>689</v>
      </c>
      <c r="C173" s="166" t="s">
        <v>690</v>
      </c>
      <c r="D173" s="166" t="s">
        <v>691</v>
      </c>
      <c r="E173" s="166" t="s">
        <v>692</v>
      </c>
    </row>
    <row r="174" customHeight="1" spans="1:5">
      <c r="A174" s="168"/>
      <c r="B174" s="166" t="s">
        <v>693</v>
      </c>
      <c r="C174" s="166" t="s">
        <v>694</v>
      </c>
      <c r="D174" s="166" t="s">
        <v>695</v>
      </c>
      <c r="E174" s="166" t="s">
        <v>696</v>
      </c>
    </row>
    <row r="175" customHeight="1" spans="1:5">
      <c r="A175" s="168"/>
      <c r="B175" s="166" t="s">
        <v>697</v>
      </c>
      <c r="C175" s="166" t="s">
        <v>698</v>
      </c>
      <c r="D175" s="166" t="s">
        <v>699</v>
      </c>
      <c r="E175" s="166" t="s">
        <v>700</v>
      </c>
    </row>
    <row r="176" customHeight="1" spans="1:5">
      <c r="A176" s="168"/>
      <c r="B176" s="166" t="s">
        <v>701</v>
      </c>
      <c r="C176" s="166" t="s">
        <v>702</v>
      </c>
      <c r="D176" s="166" t="s">
        <v>703</v>
      </c>
      <c r="E176" s="166" t="s">
        <v>704</v>
      </c>
    </row>
    <row r="177" customHeight="1" spans="1:5">
      <c r="A177" s="168"/>
      <c r="B177" s="166" t="s">
        <v>705</v>
      </c>
      <c r="C177" s="166" t="s">
        <v>706</v>
      </c>
      <c r="D177" s="166" t="s">
        <v>707</v>
      </c>
      <c r="E177" s="166" t="s">
        <v>708</v>
      </c>
    </row>
    <row r="178" customHeight="1" spans="1:5">
      <c r="A178" s="168"/>
      <c r="B178" s="166" t="s">
        <v>709</v>
      </c>
      <c r="C178" s="166" t="s">
        <v>710</v>
      </c>
      <c r="D178" s="166" t="s">
        <v>711</v>
      </c>
      <c r="E178" s="166" t="s">
        <v>712</v>
      </c>
    </row>
    <row r="179" customHeight="1" spans="1:5">
      <c r="A179" s="168"/>
      <c r="B179" s="166" t="s">
        <v>713</v>
      </c>
      <c r="C179" s="166" t="s">
        <v>714</v>
      </c>
      <c r="D179" s="166" t="s">
        <v>715</v>
      </c>
      <c r="E179" s="166" t="s">
        <v>716</v>
      </c>
    </row>
    <row r="180" customHeight="1" spans="1:5">
      <c r="A180" s="168"/>
      <c r="B180" s="166" t="s">
        <v>717</v>
      </c>
      <c r="C180" s="166" t="s">
        <v>718</v>
      </c>
      <c r="D180" s="166" t="s">
        <v>719</v>
      </c>
      <c r="E180" s="166" t="s">
        <v>720</v>
      </c>
    </row>
    <row r="181" customHeight="1" spans="1:5">
      <c r="A181" s="168"/>
      <c r="B181" s="166" t="s">
        <v>721</v>
      </c>
      <c r="C181" s="166" t="s">
        <v>722</v>
      </c>
      <c r="D181" s="166" t="s">
        <v>723</v>
      </c>
      <c r="E181" s="166" t="s">
        <v>724</v>
      </c>
    </row>
    <row r="182" customHeight="1" spans="1:5">
      <c r="A182" s="168"/>
      <c r="B182" s="166" t="s">
        <v>725</v>
      </c>
      <c r="C182" s="166" t="s">
        <v>726</v>
      </c>
      <c r="D182" s="166" t="s">
        <v>727</v>
      </c>
      <c r="E182" s="166" t="s">
        <v>728</v>
      </c>
    </row>
    <row r="183" customHeight="1" spans="1:5">
      <c r="A183" s="168"/>
      <c r="B183" s="166" t="s">
        <v>729</v>
      </c>
      <c r="C183" s="166" t="s">
        <v>730</v>
      </c>
      <c r="D183" s="166" t="s">
        <v>731</v>
      </c>
      <c r="E183" s="166" t="s">
        <v>732</v>
      </c>
    </row>
    <row r="184" customHeight="1" spans="1:5">
      <c r="A184" s="168"/>
      <c r="B184" s="166" t="s">
        <v>733</v>
      </c>
      <c r="C184" s="166" t="s">
        <v>734</v>
      </c>
      <c r="D184" s="166" t="s">
        <v>735</v>
      </c>
      <c r="E184" s="166" t="s">
        <v>736</v>
      </c>
    </row>
    <row r="185" customHeight="1" spans="1:5">
      <c r="A185" s="168"/>
      <c r="B185" s="166" t="s">
        <v>737</v>
      </c>
      <c r="C185" s="166" t="s">
        <v>738</v>
      </c>
      <c r="D185" s="166" t="s">
        <v>739</v>
      </c>
      <c r="E185" s="166" t="s">
        <v>740</v>
      </c>
    </row>
    <row r="186" customHeight="1" spans="1:5">
      <c r="A186" s="168"/>
      <c r="B186" s="166" t="s">
        <v>741</v>
      </c>
      <c r="C186" s="166" t="s">
        <v>742</v>
      </c>
      <c r="D186" s="166" t="s">
        <v>743</v>
      </c>
      <c r="E186" s="166" t="s">
        <v>744</v>
      </c>
    </row>
    <row r="187" customHeight="1" spans="1:5">
      <c r="A187" s="168"/>
      <c r="B187" s="166" t="s">
        <v>745</v>
      </c>
      <c r="C187" s="166" t="s">
        <v>746</v>
      </c>
      <c r="D187" s="166" t="s">
        <v>747</v>
      </c>
      <c r="E187" s="166" t="s">
        <v>748</v>
      </c>
    </row>
    <row r="188" customHeight="1" spans="1:5">
      <c r="A188" s="168"/>
      <c r="B188" s="166" t="s">
        <v>749</v>
      </c>
      <c r="C188" s="166" t="s">
        <v>750</v>
      </c>
      <c r="D188" s="166" t="s">
        <v>751</v>
      </c>
      <c r="E188" s="166" t="s">
        <v>752</v>
      </c>
    </row>
    <row r="189" customHeight="1" spans="1:5">
      <c r="A189" s="168"/>
      <c r="B189" s="166" t="s">
        <v>753</v>
      </c>
      <c r="C189" s="166" t="s">
        <v>754</v>
      </c>
      <c r="D189" s="166" t="s">
        <v>755</v>
      </c>
      <c r="E189" s="166" t="s">
        <v>756</v>
      </c>
    </row>
    <row r="190" customHeight="1" spans="1:5">
      <c r="A190" s="168"/>
      <c r="B190" s="166" t="s">
        <v>757</v>
      </c>
      <c r="C190" s="166" t="s">
        <v>758</v>
      </c>
      <c r="D190" s="166" t="s">
        <v>759</v>
      </c>
      <c r="E190" s="166" t="s">
        <v>760</v>
      </c>
    </row>
    <row r="191" customHeight="1" spans="1:5">
      <c r="A191" s="168"/>
      <c r="B191" s="166" t="s">
        <v>761</v>
      </c>
      <c r="C191" s="166" t="s">
        <v>762</v>
      </c>
      <c r="D191" s="166" t="s">
        <v>763</v>
      </c>
      <c r="E191" s="166" t="s">
        <v>764</v>
      </c>
    </row>
    <row r="192" customHeight="1" spans="1:5">
      <c r="A192" s="168"/>
      <c r="B192" s="166" t="s">
        <v>765</v>
      </c>
      <c r="C192" s="166" t="s">
        <v>766</v>
      </c>
      <c r="D192" s="166" t="s">
        <v>767</v>
      </c>
      <c r="E192" s="166" t="s">
        <v>768</v>
      </c>
    </row>
    <row r="193" customHeight="1" spans="1:5">
      <c r="A193" s="168"/>
      <c r="B193" s="166" t="s">
        <v>769</v>
      </c>
      <c r="C193" s="166" t="s">
        <v>770</v>
      </c>
      <c r="D193" s="166" t="s">
        <v>771</v>
      </c>
      <c r="E193" s="166" t="s">
        <v>772</v>
      </c>
    </row>
    <row r="194" customHeight="1" spans="1:5">
      <c r="A194" s="168"/>
      <c r="B194" s="166" t="s">
        <v>773</v>
      </c>
      <c r="C194" s="166" t="s">
        <v>774</v>
      </c>
      <c r="D194" s="166" t="s">
        <v>775</v>
      </c>
      <c r="E194" s="166" t="s">
        <v>776</v>
      </c>
    </row>
    <row r="195" customHeight="1" spans="1:5">
      <c r="A195" s="168"/>
      <c r="B195" s="166" t="s">
        <v>777</v>
      </c>
      <c r="C195" s="166" t="s">
        <v>778</v>
      </c>
      <c r="D195" s="166" t="s">
        <v>779</v>
      </c>
      <c r="E195" s="166" t="s">
        <v>780</v>
      </c>
    </row>
    <row r="196" customHeight="1" spans="1:5">
      <c r="A196" s="168"/>
      <c r="B196" s="166" t="s">
        <v>781</v>
      </c>
      <c r="C196" s="166" t="s">
        <v>782</v>
      </c>
      <c r="D196" s="166" t="s">
        <v>783</v>
      </c>
      <c r="E196" s="166" t="s">
        <v>784</v>
      </c>
    </row>
    <row r="197" customHeight="1" spans="1:5">
      <c r="A197" s="168"/>
      <c r="B197" s="166" t="s">
        <v>785</v>
      </c>
      <c r="C197" s="166" t="s">
        <v>786</v>
      </c>
      <c r="D197" s="166" t="s">
        <v>787</v>
      </c>
      <c r="E197" s="166" t="s">
        <v>788</v>
      </c>
    </row>
    <row r="198" customHeight="1" spans="1:5">
      <c r="A198" s="168"/>
      <c r="B198" s="166" t="s">
        <v>789</v>
      </c>
      <c r="C198" s="166" t="s">
        <v>790</v>
      </c>
      <c r="D198" s="166" t="s">
        <v>791</v>
      </c>
      <c r="E198" s="166" t="s">
        <v>792</v>
      </c>
    </row>
    <row r="199" customHeight="1" spans="1:5">
      <c r="A199" s="168"/>
      <c r="B199" s="166" t="s">
        <v>793</v>
      </c>
      <c r="C199" s="166" t="s">
        <v>794</v>
      </c>
      <c r="D199" s="166" t="s">
        <v>795</v>
      </c>
      <c r="E199" s="166" t="s">
        <v>796</v>
      </c>
    </row>
    <row r="200" customHeight="1" spans="1:5">
      <c r="A200" s="168"/>
      <c r="B200" s="166" t="s">
        <v>797</v>
      </c>
      <c r="C200" s="166" t="s">
        <v>798</v>
      </c>
      <c r="D200" s="166" t="s">
        <v>799</v>
      </c>
      <c r="E200" s="166" t="s">
        <v>800</v>
      </c>
    </row>
    <row r="201" customHeight="1" spans="1:5">
      <c r="A201" s="168"/>
      <c r="B201" s="166" t="s">
        <v>801</v>
      </c>
      <c r="C201" s="166" t="s">
        <v>802</v>
      </c>
      <c r="D201" s="166" t="s">
        <v>803</v>
      </c>
      <c r="E201" s="166" t="s">
        <v>804</v>
      </c>
    </row>
    <row r="202" customHeight="1" spans="1:5">
      <c r="A202" s="168"/>
      <c r="B202" s="166" t="s">
        <v>805</v>
      </c>
      <c r="C202" s="166" t="s">
        <v>806</v>
      </c>
      <c r="D202" s="166" t="s">
        <v>807</v>
      </c>
      <c r="E202" s="166" t="s">
        <v>808</v>
      </c>
    </row>
    <row r="203" customHeight="1" spans="1:5">
      <c r="A203" s="168"/>
      <c r="B203" s="166" t="s">
        <v>809</v>
      </c>
      <c r="C203" s="166" t="s">
        <v>810</v>
      </c>
      <c r="D203" s="166" t="s">
        <v>811</v>
      </c>
      <c r="E203" s="166" t="s">
        <v>812</v>
      </c>
    </row>
    <row r="204" customHeight="1" spans="1:5">
      <c r="A204" s="168"/>
      <c r="B204" s="166" t="s">
        <v>813</v>
      </c>
      <c r="C204" s="166" t="s">
        <v>814</v>
      </c>
      <c r="D204" s="166" t="s">
        <v>815</v>
      </c>
      <c r="E204" s="166" t="s">
        <v>816</v>
      </c>
    </row>
    <row r="205" customHeight="1" spans="1:5">
      <c r="A205" s="168"/>
      <c r="B205" s="166" t="s">
        <v>817</v>
      </c>
      <c r="C205" s="166" t="s">
        <v>818</v>
      </c>
      <c r="D205" s="166" t="s">
        <v>819</v>
      </c>
      <c r="E205" s="166" t="s">
        <v>820</v>
      </c>
    </row>
    <row r="206" customHeight="1" spans="1:5">
      <c r="A206" s="168"/>
      <c r="B206" s="166" t="s">
        <v>821</v>
      </c>
      <c r="C206" s="166" t="s">
        <v>822</v>
      </c>
      <c r="D206" s="166" t="s">
        <v>823</v>
      </c>
      <c r="E206" s="166" t="s">
        <v>824</v>
      </c>
    </row>
    <row r="207" customHeight="1" spans="1:5">
      <c r="A207" s="168"/>
      <c r="B207" s="166" t="s">
        <v>825</v>
      </c>
      <c r="C207" s="166" t="s">
        <v>826</v>
      </c>
      <c r="D207" s="166" t="s">
        <v>827</v>
      </c>
      <c r="E207" s="166" t="s">
        <v>828</v>
      </c>
    </row>
    <row r="208" customHeight="1" spans="1:5">
      <c r="A208" s="168"/>
      <c r="B208" s="166" t="s">
        <v>829</v>
      </c>
      <c r="C208" s="166" t="s">
        <v>830</v>
      </c>
      <c r="D208" s="166" t="s">
        <v>831</v>
      </c>
      <c r="E208" s="166" t="s">
        <v>832</v>
      </c>
    </row>
    <row r="209" customHeight="1" spans="1:5">
      <c r="A209" s="168"/>
      <c r="B209" s="166" t="s">
        <v>833</v>
      </c>
      <c r="C209" s="166" t="s">
        <v>834</v>
      </c>
      <c r="D209" s="166" t="s">
        <v>835</v>
      </c>
      <c r="E209" s="166" t="s">
        <v>836</v>
      </c>
    </row>
    <row r="210" customHeight="1" spans="1:5">
      <c r="A210" s="168"/>
      <c r="B210" s="166" t="s">
        <v>837</v>
      </c>
      <c r="C210" s="166" t="s">
        <v>838</v>
      </c>
      <c r="D210" s="166" t="s">
        <v>839</v>
      </c>
      <c r="E210" s="166" t="s">
        <v>840</v>
      </c>
    </row>
    <row r="211" customHeight="1" spans="1:5">
      <c r="A211" s="168"/>
      <c r="B211" s="166" t="s">
        <v>841</v>
      </c>
      <c r="C211" s="166" t="s">
        <v>842</v>
      </c>
      <c r="D211" s="166" t="s">
        <v>843</v>
      </c>
      <c r="E211" s="166" t="s">
        <v>844</v>
      </c>
    </row>
    <row r="212" customHeight="1" spans="1:5">
      <c r="A212" s="168"/>
      <c r="B212" s="166" t="s">
        <v>845</v>
      </c>
      <c r="C212" s="166" t="s">
        <v>846</v>
      </c>
      <c r="D212" s="166" t="s">
        <v>847</v>
      </c>
      <c r="E212" s="166" t="s">
        <v>848</v>
      </c>
    </row>
    <row r="213" customHeight="1" spans="1:5">
      <c r="A213" s="168"/>
      <c r="B213" s="166" t="s">
        <v>849</v>
      </c>
      <c r="C213" s="166" t="s">
        <v>850</v>
      </c>
      <c r="D213" s="166" t="s">
        <v>851</v>
      </c>
      <c r="E213" s="166" t="s">
        <v>852</v>
      </c>
    </row>
    <row r="214" customHeight="1" spans="1:5">
      <c r="A214" s="168"/>
      <c r="B214" s="166" t="s">
        <v>853</v>
      </c>
      <c r="C214" s="166" t="s">
        <v>854</v>
      </c>
      <c r="D214" s="166" t="s">
        <v>855</v>
      </c>
      <c r="E214" s="166" t="s">
        <v>856</v>
      </c>
    </row>
    <row r="215" customHeight="1" spans="1:5">
      <c r="A215" s="168"/>
      <c r="B215" s="166" t="s">
        <v>857</v>
      </c>
      <c r="C215" s="166" t="s">
        <v>858</v>
      </c>
      <c r="D215" s="166" t="s">
        <v>859</v>
      </c>
      <c r="E215" s="166" t="s">
        <v>860</v>
      </c>
    </row>
    <row r="216" customHeight="1" spans="1:5">
      <c r="A216" s="168"/>
      <c r="B216" s="166" t="s">
        <v>861</v>
      </c>
      <c r="C216" s="166" t="s">
        <v>862</v>
      </c>
      <c r="D216" s="166" t="s">
        <v>863</v>
      </c>
      <c r="E216" s="166" t="s">
        <v>864</v>
      </c>
    </row>
    <row r="217" customHeight="1" spans="1:5">
      <c r="A217" s="168"/>
      <c r="B217" s="166" t="s">
        <v>865</v>
      </c>
      <c r="C217" s="166" t="s">
        <v>866</v>
      </c>
      <c r="D217" s="166" t="s">
        <v>867</v>
      </c>
      <c r="E217" s="166" t="s">
        <v>868</v>
      </c>
    </row>
    <row r="218" customHeight="1" spans="1:5">
      <c r="A218" s="168"/>
      <c r="B218" s="166" t="s">
        <v>869</v>
      </c>
      <c r="C218" s="166" t="s">
        <v>870</v>
      </c>
      <c r="D218" s="166" t="s">
        <v>871</v>
      </c>
      <c r="E218" s="166" t="s">
        <v>872</v>
      </c>
    </row>
    <row r="219" customHeight="1" spans="1:5">
      <c r="A219" s="168"/>
      <c r="B219" s="166" t="s">
        <v>873</v>
      </c>
      <c r="C219" s="166" t="s">
        <v>874</v>
      </c>
      <c r="D219" s="166" t="s">
        <v>875</v>
      </c>
      <c r="E219" s="166" t="s">
        <v>876</v>
      </c>
    </row>
    <row r="220" customHeight="1" spans="1:5">
      <c r="A220" s="168"/>
      <c r="B220" s="166" t="s">
        <v>877</v>
      </c>
      <c r="C220" s="166" t="s">
        <v>878</v>
      </c>
      <c r="D220" s="166" t="s">
        <v>879</v>
      </c>
      <c r="E220" s="166" t="s">
        <v>880</v>
      </c>
    </row>
    <row r="221" customHeight="1" spans="1:5">
      <c r="A221" s="168"/>
      <c r="B221" s="166" t="s">
        <v>881</v>
      </c>
      <c r="C221" s="166" t="s">
        <v>882</v>
      </c>
      <c r="D221" s="166" t="s">
        <v>883</v>
      </c>
      <c r="E221" s="166" t="s">
        <v>884</v>
      </c>
    </row>
    <row r="222" customHeight="1" spans="1:5">
      <c r="A222" s="168"/>
      <c r="B222" s="166" t="s">
        <v>885</v>
      </c>
      <c r="C222" s="166" t="s">
        <v>886</v>
      </c>
      <c r="D222" s="166" t="s">
        <v>887</v>
      </c>
      <c r="E222" s="166" t="s">
        <v>888</v>
      </c>
    </row>
    <row r="223" customHeight="1" spans="1:5">
      <c r="A223" s="168"/>
      <c r="B223" s="166" t="s">
        <v>889</v>
      </c>
      <c r="C223" s="166" t="s">
        <v>890</v>
      </c>
      <c r="D223" s="166" t="s">
        <v>891</v>
      </c>
      <c r="E223" s="166" t="s">
        <v>892</v>
      </c>
    </row>
    <row r="224" customHeight="1" spans="1:5">
      <c r="A224" s="168"/>
      <c r="B224" s="166" t="s">
        <v>893</v>
      </c>
      <c r="C224" s="166" t="s">
        <v>894</v>
      </c>
      <c r="D224" s="166" t="s">
        <v>895</v>
      </c>
      <c r="E224" s="166" t="s">
        <v>896</v>
      </c>
    </row>
    <row r="225" customHeight="1" spans="1:5">
      <c r="A225" s="168"/>
      <c r="B225" s="166" t="s">
        <v>897</v>
      </c>
      <c r="C225" s="166" t="s">
        <v>898</v>
      </c>
      <c r="D225" s="166" t="s">
        <v>899</v>
      </c>
      <c r="E225" s="166" t="s">
        <v>900</v>
      </c>
    </row>
    <row r="226" customHeight="1" spans="1:5">
      <c r="A226" s="168"/>
      <c r="B226" s="166" t="s">
        <v>901</v>
      </c>
      <c r="C226" s="166" t="s">
        <v>902</v>
      </c>
      <c r="D226" s="166" t="s">
        <v>903</v>
      </c>
      <c r="E226" s="166" t="s">
        <v>904</v>
      </c>
    </row>
    <row r="227" customHeight="1" spans="1:5">
      <c r="A227" s="168"/>
      <c r="B227" s="166" t="s">
        <v>905</v>
      </c>
      <c r="C227" s="166" t="s">
        <v>906</v>
      </c>
      <c r="D227" s="166" t="s">
        <v>907</v>
      </c>
      <c r="E227" s="166" t="s">
        <v>908</v>
      </c>
    </row>
    <row r="228" customHeight="1" spans="1:5">
      <c r="A228" s="168"/>
      <c r="B228" s="166" t="s">
        <v>909</v>
      </c>
      <c r="C228" s="166" t="s">
        <v>910</v>
      </c>
      <c r="D228" s="166" t="s">
        <v>911</v>
      </c>
      <c r="E228" s="166" t="s">
        <v>912</v>
      </c>
    </row>
    <row r="229" customHeight="1" spans="1:5">
      <c r="A229" s="168"/>
      <c r="B229" s="166" t="s">
        <v>913</v>
      </c>
      <c r="C229" s="166" t="s">
        <v>914</v>
      </c>
      <c r="D229" s="166" t="s">
        <v>915</v>
      </c>
      <c r="E229" s="166" t="s">
        <v>916</v>
      </c>
    </row>
    <row r="230" customHeight="1" spans="1:5">
      <c r="A230" s="168"/>
      <c r="B230" s="166" t="s">
        <v>917</v>
      </c>
      <c r="C230" s="166" t="s">
        <v>918</v>
      </c>
      <c r="D230" s="166" t="s">
        <v>919</v>
      </c>
      <c r="E230" s="166" t="s">
        <v>920</v>
      </c>
    </row>
    <row r="231" customHeight="1" spans="1:5">
      <c r="A231" s="168"/>
      <c r="B231" s="166" t="s">
        <v>921</v>
      </c>
      <c r="C231" s="166" t="s">
        <v>922</v>
      </c>
      <c r="D231" s="166" t="s">
        <v>923</v>
      </c>
      <c r="E231" s="166" t="s">
        <v>924</v>
      </c>
    </row>
    <row r="232" customHeight="1" spans="1:5">
      <c r="A232" s="168"/>
      <c r="B232" s="166" t="s">
        <v>925</v>
      </c>
      <c r="C232" s="166" t="s">
        <v>926</v>
      </c>
      <c r="D232" s="166" t="s">
        <v>927</v>
      </c>
      <c r="E232" s="166" t="s">
        <v>928</v>
      </c>
    </row>
    <row r="233" customHeight="1" spans="1:5">
      <c r="A233" s="168"/>
      <c r="B233" s="166" t="s">
        <v>929</v>
      </c>
      <c r="C233" s="166" t="s">
        <v>930</v>
      </c>
      <c r="D233" s="166" t="s">
        <v>931</v>
      </c>
      <c r="E233" s="166" t="s">
        <v>932</v>
      </c>
    </row>
    <row r="234" customHeight="1" spans="1:5">
      <c r="A234" s="168"/>
      <c r="B234" s="166" t="s">
        <v>933</v>
      </c>
      <c r="C234" s="166" t="s">
        <v>934</v>
      </c>
      <c r="D234" s="166" t="s">
        <v>935</v>
      </c>
      <c r="E234" s="166" t="s">
        <v>936</v>
      </c>
    </row>
    <row r="235" customHeight="1" spans="1:5">
      <c r="A235" s="168"/>
      <c r="B235" s="166" t="s">
        <v>937</v>
      </c>
      <c r="C235" s="166" t="s">
        <v>938</v>
      </c>
      <c r="D235" s="166" t="s">
        <v>939</v>
      </c>
      <c r="E235" s="166" t="s">
        <v>940</v>
      </c>
    </row>
    <row r="236" customHeight="1" spans="1:5">
      <c r="A236" s="168"/>
      <c r="B236" s="166" t="s">
        <v>941</v>
      </c>
      <c r="C236" s="166" t="s">
        <v>942</v>
      </c>
      <c r="D236" s="166" t="s">
        <v>943</v>
      </c>
      <c r="E236" s="166" t="s">
        <v>944</v>
      </c>
    </row>
    <row r="237" customHeight="1" spans="1:5">
      <c r="A237" s="168"/>
      <c r="B237" s="166" t="s">
        <v>945</v>
      </c>
      <c r="C237" s="166" t="s">
        <v>946</v>
      </c>
      <c r="D237" s="166" t="s">
        <v>947</v>
      </c>
      <c r="E237" s="166" t="s">
        <v>948</v>
      </c>
    </row>
    <row r="238" customHeight="1" spans="1:5">
      <c r="A238" s="168"/>
      <c r="B238" s="166" t="s">
        <v>949</v>
      </c>
      <c r="C238" s="166" t="s">
        <v>950</v>
      </c>
      <c r="D238" s="166" t="s">
        <v>951</v>
      </c>
      <c r="E238" s="166" t="s">
        <v>952</v>
      </c>
    </row>
    <row r="239" customHeight="1" spans="1:5">
      <c r="A239" s="168"/>
      <c r="B239" s="166" t="s">
        <v>953</v>
      </c>
      <c r="C239" s="166" t="s">
        <v>954</v>
      </c>
      <c r="D239" s="166" t="s">
        <v>955</v>
      </c>
      <c r="E239" s="166" t="s">
        <v>956</v>
      </c>
    </row>
    <row r="240" customHeight="1" spans="1:5">
      <c r="A240" s="168"/>
      <c r="B240" s="166" t="s">
        <v>957</v>
      </c>
      <c r="C240" s="166" t="s">
        <v>958</v>
      </c>
      <c r="D240" s="166" t="s">
        <v>959</v>
      </c>
      <c r="E240" s="166" t="s">
        <v>960</v>
      </c>
    </row>
    <row r="241" customHeight="1" spans="1:5">
      <c r="A241" s="168"/>
      <c r="B241" s="166" t="s">
        <v>961</v>
      </c>
      <c r="C241" s="166" t="s">
        <v>962</v>
      </c>
      <c r="D241" s="166" t="s">
        <v>963</v>
      </c>
      <c r="E241" s="166" t="s">
        <v>964</v>
      </c>
    </row>
    <row r="242" customHeight="1" spans="1:5">
      <c r="A242" s="168"/>
      <c r="B242" s="166" t="s">
        <v>965</v>
      </c>
      <c r="C242" s="166" t="s">
        <v>966</v>
      </c>
      <c r="D242" s="166" t="s">
        <v>967</v>
      </c>
      <c r="E242" s="166" t="s">
        <v>968</v>
      </c>
    </row>
    <row r="243" customHeight="1" spans="1:5">
      <c r="A243" s="168"/>
      <c r="B243" s="166" t="s">
        <v>969</v>
      </c>
      <c r="C243" s="166" t="s">
        <v>970</v>
      </c>
      <c r="D243" s="166" t="s">
        <v>971</v>
      </c>
      <c r="E243" s="166" t="s">
        <v>972</v>
      </c>
    </row>
    <row r="244" customHeight="1" spans="1:5">
      <c r="A244" s="168"/>
      <c r="B244" s="166" t="s">
        <v>973</v>
      </c>
      <c r="C244" s="166" t="s">
        <v>974</v>
      </c>
      <c r="D244" s="166" t="s">
        <v>975</v>
      </c>
      <c r="E244" s="166" t="s">
        <v>976</v>
      </c>
    </row>
    <row r="245" customHeight="1" spans="1:5">
      <c r="A245" s="168"/>
      <c r="B245" s="166" t="s">
        <v>977</v>
      </c>
      <c r="C245" s="166" t="s">
        <v>978</v>
      </c>
      <c r="D245" s="166" t="s">
        <v>979</v>
      </c>
      <c r="E245" s="166" t="s">
        <v>980</v>
      </c>
    </row>
    <row r="246" customHeight="1" spans="1:5">
      <c r="A246" s="168"/>
      <c r="B246" s="166" t="s">
        <v>981</v>
      </c>
      <c r="C246" s="166" t="s">
        <v>982</v>
      </c>
      <c r="D246" s="166" t="s">
        <v>983</v>
      </c>
      <c r="E246" s="166" t="s">
        <v>984</v>
      </c>
    </row>
    <row r="247" customHeight="1" spans="1:5">
      <c r="A247" s="168"/>
      <c r="B247" s="166" t="s">
        <v>985</v>
      </c>
      <c r="C247" s="166" t="s">
        <v>986</v>
      </c>
      <c r="D247" s="166" t="s">
        <v>987</v>
      </c>
      <c r="E247" s="166" t="s">
        <v>988</v>
      </c>
    </row>
    <row r="248" customHeight="1" spans="1:5">
      <c r="A248" s="168"/>
      <c r="B248" s="166" t="s">
        <v>989</v>
      </c>
      <c r="C248" s="166" t="s">
        <v>990</v>
      </c>
      <c r="D248" s="166" t="s">
        <v>991</v>
      </c>
      <c r="E248" s="166" t="s">
        <v>992</v>
      </c>
    </row>
    <row r="249" customHeight="1" spans="1:5">
      <c r="A249" s="168"/>
      <c r="B249" s="166" t="s">
        <v>993</v>
      </c>
      <c r="C249" s="166" t="s">
        <v>994</v>
      </c>
      <c r="D249" s="166" t="s">
        <v>995</v>
      </c>
      <c r="E249" s="166" t="s">
        <v>996</v>
      </c>
    </row>
    <row r="250" customHeight="1" spans="1:5">
      <c r="A250" s="168"/>
      <c r="B250" s="166" t="s">
        <v>997</v>
      </c>
      <c r="C250" s="166" t="s">
        <v>998</v>
      </c>
      <c r="D250" s="166" t="s">
        <v>999</v>
      </c>
      <c r="E250" s="166" t="s">
        <v>1000</v>
      </c>
    </row>
    <row r="251" customHeight="1" spans="1:5">
      <c r="A251" s="168"/>
      <c r="B251" s="166" t="s">
        <v>1001</v>
      </c>
      <c r="C251" s="166" t="s">
        <v>1002</v>
      </c>
      <c r="D251" s="166" t="s">
        <v>1003</v>
      </c>
      <c r="E251" s="166" t="s">
        <v>1004</v>
      </c>
    </row>
    <row r="252" customHeight="1" spans="1:5">
      <c r="A252" s="168"/>
      <c r="B252" s="166" t="s">
        <v>1005</v>
      </c>
      <c r="C252" s="166" t="s">
        <v>1006</v>
      </c>
      <c r="D252" s="166" t="s">
        <v>1007</v>
      </c>
      <c r="E252" s="166" t="s">
        <v>1008</v>
      </c>
    </row>
    <row r="253" customHeight="1" spans="1:5">
      <c r="A253" s="168"/>
      <c r="B253" s="166" t="s">
        <v>1009</v>
      </c>
      <c r="C253" s="166" t="s">
        <v>1010</v>
      </c>
      <c r="D253" s="166" t="s">
        <v>1011</v>
      </c>
      <c r="E253" s="166" t="s">
        <v>1012</v>
      </c>
    </row>
    <row r="254" customHeight="1" spans="1:5">
      <c r="A254" s="168"/>
      <c r="B254" s="166" t="s">
        <v>1013</v>
      </c>
      <c r="C254" s="166" t="s">
        <v>1014</v>
      </c>
      <c r="D254" s="166" t="s">
        <v>1015</v>
      </c>
      <c r="E254" s="166" t="s">
        <v>1016</v>
      </c>
    </row>
    <row r="255" customHeight="1" spans="1:5">
      <c r="A255" s="168"/>
      <c r="B255" s="166" t="s">
        <v>1017</v>
      </c>
      <c r="C255" s="166" t="s">
        <v>1018</v>
      </c>
      <c r="D255" s="166" t="s">
        <v>1019</v>
      </c>
      <c r="E255" s="166" t="s">
        <v>1020</v>
      </c>
    </row>
    <row r="256" customHeight="1" spans="1:5">
      <c r="A256" s="168"/>
      <c r="B256" s="166" t="s">
        <v>1021</v>
      </c>
      <c r="C256" s="166" t="s">
        <v>1022</v>
      </c>
      <c r="D256" s="166" t="s">
        <v>1023</v>
      </c>
      <c r="E256" s="166" t="s">
        <v>1024</v>
      </c>
    </row>
    <row r="257" customHeight="1" spans="1:5">
      <c r="A257" s="168"/>
      <c r="B257" s="166" t="s">
        <v>1025</v>
      </c>
      <c r="C257" s="166" t="s">
        <v>1026</v>
      </c>
      <c r="D257" s="166" t="s">
        <v>1027</v>
      </c>
      <c r="E257" s="166" t="s">
        <v>1028</v>
      </c>
    </row>
    <row r="258" customHeight="1" spans="1:5">
      <c r="A258" s="168"/>
      <c r="B258" s="166" t="s">
        <v>1029</v>
      </c>
      <c r="C258" s="166" t="s">
        <v>1030</v>
      </c>
      <c r="D258" s="166" t="s">
        <v>1031</v>
      </c>
      <c r="E258" s="166" t="s">
        <v>1032</v>
      </c>
    </row>
    <row r="259" customHeight="1" spans="1:5">
      <c r="A259" s="168"/>
      <c r="B259" s="166" t="s">
        <v>1033</v>
      </c>
      <c r="C259" s="166" t="s">
        <v>1034</v>
      </c>
      <c r="D259" s="166" t="s">
        <v>1035</v>
      </c>
      <c r="E259" s="166" t="s">
        <v>1036</v>
      </c>
    </row>
    <row r="260" customHeight="1" spans="1:5">
      <c r="A260" s="168"/>
      <c r="B260" s="166" t="s">
        <v>1037</v>
      </c>
      <c r="C260" s="166" t="s">
        <v>1038</v>
      </c>
      <c r="D260" s="166" t="s">
        <v>1039</v>
      </c>
      <c r="E260" s="166" t="s">
        <v>1040</v>
      </c>
    </row>
    <row r="261" customHeight="1" spans="1:5">
      <c r="A261" s="168"/>
      <c r="B261" s="166" t="s">
        <v>1041</v>
      </c>
      <c r="C261" s="166" t="s">
        <v>1042</v>
      </c>
      <c r="D261" s="166" t="s">
        <v>1043</v>
      </c>
      <c r="E261" s="166" t="s">
        <v>1044</v>
      </c>
    </row>
    <row r="262" customHeight="1" spans="1:5">
      <c r="A262" s="168"/>
      <c r="B262" s="166" t="s">
        <v>1045</v>
      </c>
      <c r="C262" s="166" t="s">
        <v>1046</v>
      </c>
      <c r="D262" s="166" t="s">
        <v>1047</v>
      </c>
      <c r="E262" s="166" t="s">
        <v>1048</v>
      </c>
    </row>
    <row r="263" customHeight="1" spans="1:5">
      <c r="A263" s="168"/>
      <c r="B263" s="166" t="s">
        <v>1049</v>
      </c>
      <c r="C263" s="166" t="s">
        <v>1050</v>
      </c>
      <c r="D263" s="166" t="s">
        <v>1051</v>
      </c>
      <c r="E263" s="166" t="s">
        <v>1052</v>
      </c>
    </row>
    <row r="264" customHeight="1" spans="1:5">
      <c r="A264" s="168"/>
      <c r="B264" s="166" t="s">
        <v>1053</v>
      </c>
      <c r="C264" s="166" t="s">
        <v>1054</v>
      </c>
      <c r="D264" s="166" t="s">
        <v>1055</v>
      </c>
      <c r="E264" s="166" t="s">
        <v>1056</v>
      </c>
    </row>
    <row r="265" customHeight="1" spans="1:5">
      <c r="A265" s="168"/>
      <c r="B265" s="166" t="s">
        <v>1057</v>
      </c>
      <c r="C265" s="166" t="s">
        <v>1058</v>
      </c>
      <c r="D265" s="166" t="s">
        <v>1059</v>
      </c>
      <c r="E265" s="166" t="s">
        <v>1060</v>
      </c>
    </row>
    <row r="266" customHeight="1" spans="1:5">
      <c r="A266" s="168"/>
      <c r="B266" s="166" t="s">
        <v>1061</v>
      </c>
      <c r="C266" s="166" t="s">
        <v>1062</v>
      </c>
      <c r="D266" s="166" t="s">
        <v>1063</v>
      </c>
      <c r="E266" s="166" t="s">
        <v>1064</v>
      </c>
    </row>
    <row r="267" customHeight="1" spans="1:5">
      <c r="A267" s="168"/>
      <c r="B267" s="166" t="s">
        <v>1065</v>
      </c>
      <c r="C267" s="166" t="s">
        <v>1066</v>
      </c>
      <c r="D267" s="166" t="s">
        <v>1067</v>
      </c>
      <c r="E267" s="166" t="s">
        <v>1068</v>
      </c>
    </row>
    <row r="268" customHeight="1" spans="1:5">
      <c r="A268" s="168"/>
      <c r="B268" s="166" t="s">
        <v>1069</v>
      </c>
      <c r="C268" s="166" t="s">
        <v>1070</v>
      </c>
      <c r="D268" s="166" t="s">
        <v>1071</v>
      </c>
      <c r="E268" s="166" t="s">
        <v>1072</v>
      </c>
    </row>
    <row r="269" customHeight="1" spans="1:5">
      <c r="A269" s="168"/>
      <c r="B269" s="166" t="s">
        <v>1073</v>
      </c>
      <c r="C269" s="166" t="s">
        <v>1074</v>
      </c>
      <c r="D269" s="166" t="s">
        <v>1075</v>
      </c>
      <c r="E269" s="166" t="s">
        <v>1076</v>
      </c>
    </row>
    <row r="270" customHeight="1" spans="1:5">
      <c r="A270" s="168"/>
      <c r="B270" s="166" t="s">
        <v>1077</v>
      </c>
      <c r="C270" s="166" t="s">
        <v>1078</v>
      </c>
      <c r="D270" s="166" t="s">
        <v>1079</v>
      </c>
      <c r="E270" s="166" t="s">
        <v>1080</v>
      </c>
    </row>
    <row r="271" customHeight="1" spans="1:5">
      <c r="A271" s="168"/>
      <c r="B271" s="166" t="s">
        <v>1081</v>
      </c>
      <c r="C271" s="166" t="s">
        <v>1082</v>
      </c>
      <c r="D271" s="166" t="s">
        <v>1083</v>
      </c>
      <c r="E271" s="166" t="s">
        <v>1084</v>
      </c>
    </row>
    <row r="272" customHeight="1" spans="1:5">
      <c r="A272" s="168"/>
      <c r="B272" s="166" t="s">
        <v>1085</v>
      </c>
      <c r="C272" s="166" t="s">
        <v>1086</v>
      </c>
      <c r="D272" s="166" t="s">
        <v>1087</v>
      </c>
      <c r="E272" s="166" t="s">
        <v>1088</v>
      </c>
    </row>
    <row r="273" customHeight="1" spans="1:5">
      <c r="A273" s="168"/>
      <c r="B273" s="166" t="s">
        <v>1089</v>
      </c>
      <c r="C273" s="166" t="s">
        <v>1090</v>
      </c>
      <c r="D273" s="166" t="s">
        <v>1091</v>
      </c>
      <c r="E273" s="166" t="s">
        <v>1092</v>
      </c>
    </row>
    <row r="274" customHeight="1" spans="1:5">
      <c r="A274" s="168"/>
      <c r="B274" s="166" t="s">
        <v>1093</v>
      </c>
      <c r="C274" s="166" t="s">
        <v>1094</v>
      </c>
      <c r="D274" s="166" t="s">
        <v>1095</v>
      </c>
      <c r="E274" s="166" t="s">
        <v>1096</v>
      </c>
    </row>
    <row r="275" customHeight="1" spans="1:5">
      <c r="A275" s="168"/>
      <c r="B275" s="166" t="s">
        <v>1097</v>
      </c>
      <c r="C275" s="166" t="s">
        <v>1098</v>
      </c>
      <c r="D275" s="166" t="s">
        <v>1099</v>
      </c>
      <c r="E275" s="166" t="s">
        <v>1100</v>
      </c>
    </row>
    <row r="276" customHeight="1" spans="1:5">
      <c r="A276" s="168"/>
      <c r="B276" s="166" t="s">
        <v>1101</v>
      </c>
      <c r="C276" s="166" t="s">
        <v>1102</v>
      </c>
      <c r="D276" s="166" t="s">
        <v>1103</v>
      </c>
      <c r="E276" s="166" t="s">
        <v>1104</v>
      </c>
    </row>
    <row r="277" customHeight="1" spans="1:5">
      <c r="A277" s="168"/>
      <c r="B277" s="166" t="s">
        <v>1105</v>
      </c>
      <c r="C277" s="166" t="s">
        <v>1106</v>
      </c>
      <c r="D277" s="166" t="s">
        <v>1107</v>
      </c>
      <c r="E277" s="166" t="s">
        <v>1108</v>
      </c>
    </row>
    <row r="278" customHeight="1" spans="1:5">
      <c r="A278" s="168"/>
      <c r="B278" s="166" t="s">
        <v>1109</v>
      </c>
      <c r="C278" s="166" t="s">
        <v>1110</v>
      </c>
      <c r="D278" s="166" t="s">
        <v>1111</v>
      </c>
      <c r="E278" s="166" t="s">
        <v>1112</v>
      </c>
    </row>
    <row r="279" customHeight="1" spans="1:5">
      <c r="A279" s="168"/>
      <c r="B279" s="166" t="s">
        <v>1113</v>
      </c>
      <c r="C279" s="166" t="s">
        <v>1114</v>
      </c>
      <c r="D279" s="166" t="s">
        <v>1115</v>
      </c>
      <c r="E279" s="166" t="s">
        <v>1116</v>
      </c>
    </row>
    <row r="280" customHeight="1" spans="1:5">
      <c r="A280" s="168"/>
      <c r="B280" s="166" t="s">
        <v>1117</v>
      </c>
      <c r="C280" s="166" t="s">
        <v>1118</v>
      </c>
      <c r="D280" s="166" t="s">
        <v>1119</v>
      </c>
      <c r="E280" s="166" t="s">
        <v>1120</v>
      </c>
    </row>
    <row r="281" customHeight="1" spans="1:5">
      <c r="A281" s="168"/>
      <c r="B281" s="166" t="s">
        <v>1121</v>
      </c>
      <c r="C281" s="166" t="s">
        <v>1122</v>
      </c>
      <c r="D281" s="166" t="s">
        <v>1123</v>
      </c>
      <c r="E281" s="166" t="s">
        <v>1124</v>
      </c>
    </row>
    <row r="282" customHeight="1" spans="1:5">
      <c r="A282" s="168"/>
      <c r="B282" s="166" t="s">
        <v>1125</v>
      </c>
      <c r="C282" s="166" t="s">
        <v>1126</v>
      </c>
      <c r="D282" s="166" t="s">
        <v>1127</v>
      </c>
      <c r="E282" s="166" t="s">
        <v>1128</v>
      </c>
    </row>
    <row r="283" customHeight="1" spans="1:5">
      <c r="A283" s="168"/>
      <c r="B283" s="166" t="s">
        <v>1129</v>
      </c>
      <c r="C283" s="166" t="s">
        <v>1130</v>
      </c>
      <c r="D283" s="166" t="s">
        <v>1131</v>
      </c>
      <c r="E283" s="166" t="s">
        <v>1132</v>
      </c>
    </row>
    <row r="284" customHeight="1" spans="1:5">
      <c r="A284" s="168"/>
      <c r="B284" s="166" t="s">
        <v>1133</v>
      </c>
      <c r="C284" s="166" t="s">
        <v>1134</v>
      </c>
      <c r="D284" s="166" t="s">
        <v>1135</v>
      </c>
      <c r="E284" s="166" t="s">
        <v>1136</v>
      </c>
    </row>
    <row r="285" customHeight="1" spans="1:5">
      <c r="A285" s="168"/>
      <c r="B285" s="166" t="s">
        <v>1137</v>
      </c>
      <c r="C285" s="166" t="s">
        <v>1138</v>
      </c>
      <c r="D285" s="166" t="s">
        <v>1139</v>
      </c>
      <c r="E285" s="166" t="s">
        <v>1140</v>
      </c>
    </row>
    <row r="286" customHeight="1" spans="1:5">
      <c r="A286" s="168"/>
      <c r="B286" s="166" t="s">
        <v>1141</v>
      </c>
      <c r="C286" s="166" t="s">
        <v>1142</v>
      </c>
      <c r="D286" s="166" t="s">
        <v>1143</v>
      </c>
      <c r="E286" s="166" t="s">
        <v>1144</v>
      </c>
    </row>
    <row r="287" customHeight="1" spans="1:5">
      <c r="A287" s="168"/>
      <c r="B287" s="166" t="s">
        <v>1145</v>
      </c>
      <c r="C287" s="166" t="s">
        <v>1146</v>
      </c>
      <c r="D287" s="166" t="s">
        <v>1147</v>
      </c>
      <c r="E287" s="166" t="s">
        <v>1148</v>
      </c>
    </row>
    <row r="288" customHeight="1" spans="1:5">
      <c r="A288" s="168"/>
      <c r="B288" s="166" t="s">
        <v>1149</v>
      </c>
      <c r="C288" s="166" t="s">
        <v>1150</v>
      </c>
      <c r="D288" s="166" t="s">
        <v>1151</v>
      </c>
      <c r="E288" s="166" t="s">
        <v>1152</v>
      </c>
    </row>
    <row r="289" customHeight="1" spans="1:5">
      <c r="A289" s="168"/>
      <c r="B289" s="166" t="s">
        <v>1153</v>
      </c>
      <c r="C289" s="166" t="s">
        <v>1154</v>
      </c>
      <c r="D289" s="166" t="s">
        <v>1155</v>
      </c>
      <c r="E289" s="166" t="s">
        <v>1156</v>
      </c>
    </row>
    <row r="290" customHeight="1" spans="1:5">
      <c r="A290" s="168"/>
      <c r="B290" s="166" t="s">
        <v>1157</v>
      </c>
      <c r="C290" s="166" t="s">
        <v>1158</v>
      </c>
      <c r="D290" s="166" t="s">
        <v>1159</v>
      </c>
      <c r="E290" s="166" t="s">
        <v>1160</v>
      </c>
    </row>
    <row r="291" customHeight="1" spans="1:5">
      <c r="A291" s="168"/>
      <c r="B291" s="166" t="s">
        <v>1161</v>
      </c>
      <c r="C291" s="166" t="s">
        <v>1162</v>
      </c>
      <c r="D291" s="166" t="s">
        <v>1163</v>
      </c>
      <c r="E291" s="166" t="s">
        <v>1164</v>
      </c>
    </row>
    <row r="292" customHeight="1" spans="1:5">
      <c r="A292" s="168"/>
      <c r="B292" s="166" t="s">
        <v>1165</v>
      </c>
      <c r="C292" s="166" t="s">
        <v>1166</v>
      </c>
      <c r="D292" s="166" t="s">
        <v>1167</v>
      </c>
      <c r="E292" s="166" t="s">
        <v>1168</v>
      </c>
    </row>
    <row r="293" customHeight="1" spans="1:5">
      <c r="A293" s="168"/>
      <c r="B293" s="166" t="s">
        <v>1169</v>
      </c>
      <c r="C293" s="166" t="s">
        <v>1170</v>
      </c>
      <c r="D293" s="166" t="s">
        <v>1171</v>
      </c>
      <c r="E293" s="166" t="s">
        <v>1172</v>
      </c>
    </row>
    <row r="294" customHeight="1" spans="1:5">
      <c r="A294" s="168"/>
      <c r="B294" s="166" t="s">
        <v>1173</v>
      </c>
      <c r="C294" s="166" t="s">
        <v>1174</v>
      </c>
      <c r="D294" s="166" t="s">
        <v>1175</v>
      </c>
      <c r="E294" s="166" t="s">
        <v>1176</v>
      </c>
    </row>
    <row r="295" customHeight="1" spans="1:5">
      <c r="A295" s="168"/>
      <c r="B295" s="166" t="s">
        <v>1177</v>
      </c>
      <c r="C295" s="166" t="s">
        <v>1178</v>
      </c>
      <c r="D295" s="166" t="s">
        <v>1179</v>
      </c>
      <c r="E295" s="166" t="s">
        <v>1180</v>
      </c>
    </row>
    <row r="296" customHeight="1" spans="1:5">
      <c r="A296" s="168"/>
      <c r="B296" s="166" t="s">
        <v>1181</v>
      </c>
      <c r="C296" s="166" t="s">
        <v>1182</v>
      </c>
      <c r="D296" s="166" t="s">
        <v>1183</v>
      </c>
      <c r="E296" s="166" t="s">
        <v>1184</v>
      </c>
    </row>
    <row r="297" customHeight="1" spans="1:5">
      <c r="A297" s="168"/>
      <c r="B297" s="166" t="s">
        <v>1185</v>
      </c>
      <c r="C297" s="166" t="s">
        <v>1186</v>
      </c>
      <c r="D297" s="166" t="s">
        <v>1187</v>
      </c>
      <c r="E297" s="166" t="s">
        <v>1188</v>
      </c>
    </row>
    <row r="298" customHeight="1" spans="1:5">
      <c r="A298" s="168"/>
      <c r="B298" s="166" t="s">
        <v>1189</v>
      </c>
      <c r="C298" s="166" t="s">
        <v>1190</v>
      </c>
      <c r="D298" s="166" t="s">
        <v>1191</v>
      </c>
      <c r="E298" s="166" t="s">
        <v>1192</v>
      </c>
    </row>
    <row r="299" customHeight="1" spans="1:5">
      <c r="A299" s="168"/>
      <c r="B299" s="166" t="s">
        <v>1193</v>
      </c>
      <c r="C299" s="166" t="s">
        <v>1194</v>
      </c>
      <c r="D299" s="166" t="s">
        <v>1195</v>
      </c>
      <c r="E299" s="166" t="s">
        <v>1196</v>
      </c>
    </row>
    <row r="300" customHeight="1" spans="1:5">
      <c r="A300" s="168"/>
      <c r="B300" s="166" t="s">
        <v>1197</v>
      </c>
      <c r="C300" s="166" t="s">
        <v>1198</v>
      </c>
      <c r="D300" s="166" t="s">
        <v>1199</v>
      </c>
      <c r="E300" s="166" t="s">
        <v>1200</v>
      </c>
    </row>
    <row r="301" customHeight="1" spans="1:5">
      <c r="A301" s="168"/>
      <c r="B301" s="166" t="s">
        <v>1201</v>
      </c>
      <c r="C301" s="166" t="s">
        <v>1202</v>
      </c>
      <c r="D301" s="166" t="s">
        <v>1203</v>
      </c>
      <c r="E301" s="166" t="s">
        <v>1204</v>
      </c>
    </row>
    <row r="302" customHeight="1" spans="1:5">
      <c r="A302" s="168"/>
      <c r="B302" s="166" t="s">
        <v>1205</v>
      </c>
      <c r="C302" s="166" t="s">
        <v>1206</v>
      </c>
      <c r="D302" s="166" t="s">
        <v>1207</v>
      </c>
      <c r="E302" s="166" t="s">
        <v>1208</v>
      </c>
    </row>
    <row r="303" customHeight="1" spans="1:5">
      <c r="A303" s="168"/>
      <c r="B303" s="166" t="s">
        <v>1209</v>
      </c>
      <c r="C303" s="166" t="s">
        <v>1210</v>
      </c>
      <c r="D303" s="166" t="s">
        <v>1211</v>
      </c>
      <c r="E303" s="166" t="s">
        <v>1212</v>
      </c>
    </row>
    <row r="304" customHeight="1" spans="1:5">
      <c r="A304" s="168"/>
      <c r="B304" s="166" t="s">
        <v>1213</v>
      </c>
      <c r="C304" s="166" t="s">
        <v>1214</v>
      </c>
      <c r="D304" s="166" t="s">
        <v>1215</v>
      </c>
      <c r="E304" s="166" t="s">
        <v>1216</v>
      </c>
    </row>
    <row r="305" customHeight="1" spans="1:5">
      <c r="A305" s="168"/>
      <c r="B305" s="166" t="s">
        <v>1217</v>
      </c>
      <c r="C305" s="166" t="s">
        <v>1218</v>
      </c>
      <c r="D305" s="166" t="s">
        <v>1219</v>
      </c>
      <c r="E305" s="166" t="s">
        <v>1220</v>
      </c>
    </row>
    <row r="306" customHeight="1" spans="1:5">
      <c r="A306" s="168"/>
      <c r="B306" s="166" t="s">
        <v>1221</v>
      </c>
      <c r="C306" s="166" t="s">
        <v>1222</v>
      </c>
      <c r="D306" s="166" t="s">
        <v>1223</v>
      </c>
      <c r="E306" s="166" t="s">
        <v>1224</v>
      </c>
    </row>
    <row r="307" customHeight="1" spans="1:5">
      <c r="A307" s="168"/>
      <c r="B307" s="166" t="s">
        <v>1225</v>
      </c>
      <c r="C307" s="166" t="s">
        <v>1226</v>
      </c>
      <c r="D307" s="166" t="s">
        <v>1227</v>
      </c>
      <c r="E307" s="166" t="s">
        <v>1228</v>
      </c>
    </row>
    <row r="308" customHeight="1" spans="1:5">
      <c r="A308" s="168"/>
      <c r="B308" s="166" t="s">
        <v>1229</v>
      </c>
      <c r="C308" s="166" t="s">
        <v>1230</v>
      </c>
      <c r="D308" s="166" t="s">
        <v>1231</v>
      </c>
      <c r="E308" s="166" t="s">
        <v>1232</v>
      </c>
    </row>
    <row r="309" customHeight="1" spans="1:5">
      <c r="A309" s="168"/>
      <c r="B309" s="166" t="s">
        <v>1233</v>
      </c>
      <c r="C309" s="166" t="s">
        <v>1234</v>
      </c>
      <c r="D309" s="166" t="s">
        <v>1235</v>
      </c>
      <c r="E309" s="166" t="s">
        <v>1236</v>
      </c>
    </row>
    <row r="310" customHeight="1" spans="1:5">
      <c r="A310" s="168"/>
      <c r="B310" s="166" t="s">
        <v>1237</v>
      </c>
      <c r="C310" s="166" t="s">
        <v>1238</v>
      </c>
      <c r="D310" s="166" t="s">
        <v>1239</v>
      </c>
      <c r="E310" s="166" t="s">
        <v>1240</v>
      </c>
    </row>
    <row r="311" customHeight="1" spans="1:5">
      <c r="A311" s="168"/>
      <c r="B311" s="166" t="s">
        <v>1241</v>
      </c>
      <c r="C311" s="166" t="s">
        <v>1242</v>
      </c>
      <c r="D311" s="166" t="s">
        <v>1243</v>
      </c>
      <c r="E311" s="166" t="s">
        <v>1244</v>
      </c>
    </row>
    <row r="312" customHeight="1" spans="1:5">
      <c r="A312" s="168"/>
      <c r="B312" s="166" t="s">
        <v>1245</v>
      </c>
      <c r="C312" s="166" t="s">
        <v>1246</v>
      </c>
      <c r="D312" s="166" t="s">
        <v>1247</v>
      </c>
      <c r="E312" s="166" t="s">
        <v>1248</v>
      </c>
    </row>
    <row r="313" customHeight="1" spans="1:5">
      <c r="A313" s="168"/>
      <c r="B313" s="166" t="s">
        <v>1249</v>
      </c>
      <c r="C313" s="166" t="s">
        <v>1250</v>
      </c>
      <c r="D313" s="166" t="s">
        <v>1251</v>
      </c>
      <c r="E313" s="166" t="s">
        <v>1252</v>
      </c>
    </row>
    <row r="314" customHeight="1" spans="1:5">
      <c r="A314" s="168"/>
      <c r="B314" s="166" t="s">
        <v>1253</v>
      </c>
      <c r="C314" s="166" t="s">
        <v>1254</v>
      </c>
      <c r="D314" s="166" t="s">
        <v>1255</v>
      </c>
      <c r="E314" s="166" t="s">
        <v>1256</v>
      </c>
    </row>
    <row r="315" customHeight="1" spans="1:5">
      <c r="A315" s="168"/>
      <c r="B315" s="166" t="s">
        <v>1257</v>
      </c>
      <c r="C315" s="166" t="s">
        <v>1258</v>
      </c>
      <c r="D315" s="166" t="s">
        <v>1259</v>
      </c>
      <c r="E315" s="166" t="s">
        <v>1260</v>
      </c>
    </row>
    <row r="316" customHeight="1" spans="1:5">
      <c r="A316" s="168"/>
      <c r="B316" s="166" t="s">
        <v>1261</v>
      </c>
      <c r="C316" s="166" t="s">
        <v>1262</v>
      </c>
      <c r="D316" s="166" t="s">
        <v>1263</v>
      </c>
      <c r="E316" s="166" t="s">
        <v>1264</v>
      </c>
    </row>
    <row r="317" customHeight="1" spans="1:5">
      <c r="A317" s="168"/>
      <c r="B317" s="166" t="s">
        <v>1265</v>
      </c>
      <c r="C317" s="166" t="s">
        <v>1266</v>
      </c>
      <c r="D317" s="166" t="s">
        <v>1267</v>
      </c>
      <c r="E317" s="166" t="s">
        <v>1268</v>
      </c>
    </row>
    <row r="318" customHeight="1" spans="1:5">
      <c r="A318" s="168"/>
      <c r="B318" s="166" t="s">
        <v>1269</v>
      </c>
      <c r="C318" s="166" t="s">
        <v>1270</v>
      </c>
      <c r="D318" s="166" t="s">
        <v>1271</v>
      </c>
      <c r="E318" s="166" t="s">
        <v>1272</v>
      </c>
    </row>
    <row r="319" customHeight="1" spans="1:5">
      <c r="A319" s="168"/>
      <c r="B319" s="166" t="s">
        <v>1273</v>
      </c>
      <c r="C319" s="166" t="s">
        <v>1274</v>
      </c>
      <c r="D319" s="166" t="s">
        <v>1275</v>
      </c>
      <c r="E319" s="166" t="s">
        <v>1276</v>
      </c>
    </row>
    <row r="320" customHeight="1" spans="1:5">
      <c r="A320" s="168"/>
      <c r="B320" s="166" t="s">
        <v>1277</v>
      </c>
      <c r="C320" s="166" t="s">
        <v>1278</v>
      </c>
      <c r="D320" s="166" t="s">
        <v>1279</v>
      </c>
      <c r="E320" s="166" t="s">
        <v>1280</v>
      </c>
    </row>
    <row r="321" customHeight="1" spans="1:5">
      <c r="A321" s="168"/>
      <c r="B321" s="166" t="s">
        <v>1281</v>
      </c>
      <c r="C321" s="166" t="s">
        <v>1282</v>
      </c>
      <c r="D321" s="166" t="s">
        <v>1283</v>
      </c>
      <c r="E321" s="166" t="s">
        <v>1284</v>
      </c>
    </row>
    <row r="322" customHeight="1" spans="1:5">
      <c r="A322" s="168"/>
      <c r="B322" s="166" t="s">
        <v>1285</v>
      </c>
      <c r="C322" s="166" t="s">
        <v>1286</v>
      </c>
      <c r="D322" s="166" t="s">
        <v>1287</v>
      </c>
      <c r="E322" s="166" t="s">
        <v>1288</v>
      </c>
    </row>
    <row r="323" customHeight="1" spans="1:5">
      <c r="A323" s="168"/>
      <c r="B323" s="166" t="s">
        <v>1289</v>
      </c>
      <c r="C323" s="166" t="s">
        <v>1290</v>
      </c>
      <c r="D323" s="166" t="s">
        <v>1291</v>
      </c>
      <c r="E323" s="166" t="s">
        <v>1292</v>
      </c>
    </row>
    <row r="324" customHeight="1" spans="1:5">
      <c r="A324" s="168"/>
      <c r="B324" s="166" t="s">
        <v>1293</v>
      </c>
      <c r="C324" s="166" t="s">
        <v>1294</v>
      </c>
      <c r="D324" s="166" t="s">
        <v>1295</v>
      </c>
      <c r="E324" s="166" t="s">
        <v>1296</v>
      </c>
    </row>
    <row r="325" customHeight="1" spans="1:5">
      <c r="A325" s="168"/>
      <c r="B325" s="166" t="s">
        <v>1297</v>
      </c>
      <c r="C325" s="166" t="s">
        <v>1298</v>
      </c>
      <c r="D325" s="166" t="s">
        <v>1299</v>
      </c>
      <c r="E325" s="166" t="s">
        <v>1300</v>
      </c>
    </row>
    <row r="326" customHeight="1" spans="1:5">
      <c r="A326" s="168"/>
      <c r="B326" s="166" t="s">
        <v>1301</v>
      </c>
      <c r="C326" s="166" t="s">
        <v>1302</v>
      </c>
      <c r="D326" s="166" t="s">
        <v>1303</v>
      </c>
      <c r="E326" s="166" t="s">
        <v>1304</v>
      </c>
    </row>
    <row r="327" customHeight="1" spans="1:5">
      <c r="A327" s="168"/>
      <c r="B327" s="166" t="s">
        <v>1305</v>
      </c>
      <c r="C327" s="166" t="s">
        <v>1306</v>
      </c>
      <c r="D327" s="166" t="s">
        <v>1307</v>
      </c>
      <c r="E327" s="166" t="s">
        <v>1308</v>
      </c>
    </row>
    <row r="328" customHeight="1" spans="1:5">
      <c r="A328" s="168"/>
      <c r="B328" s="166" t="s">
        <v>1309</v>
      </c>
      <c r="C328" s="166" t="s">
        <v>1310</v>
      </c>
      <c r="D328" s="166" t="s">
        <v>1311</v>
      </c>
      <c r="E328" s="166" t="s">
        <v>1312</v>
      </c>
    </row>
    <row r="329" customHeight="1" spans="1:5">
      <c r="A329" s="168"/>
      <c r="B329" s="166" t="s">
        <v>1313</v>
      </c>
      <c r="C329" s="166" t="s">
        <v>1314</v>
      </c>
      <c r="D329" s="166" t="s">
        <v>1315</v>
      </c>
      <c r="E329" s="166" t="s">
        <v>1316</v>
      </c>
    </row>
    <row r="330" customHeight="1" spans="1:5">
      <c r="A330" s="168"/>
      <c r="B330" s="166" t="s">
        <v>1317</v>
      </c>
      <c r="C330" s="166" t="s">
        <v>1318</v>
      </c>
      <c r="D330" s="166" t="s">
        <v>1319</v>
      </c>
      <c r="E330" s="166" t="s">
        <v>1320</v>
      </c>
    </row>
    <row r="331" customHeight="1" spans="1:5">
      <c r="A331" s="168"/>
      <c r="B331" s="166" t="s">
        <v>1321</v>
      </c>
      <c r="C331" s="166" t="s">
        <v>1322</v>
      </c>
      <c r="D331" s="166" t="s">
        <v>1323</v>
      </c>
      <c r="E331" s="166" t="s">
        <v>1324</v>
      </c>
    </row>
    <row r="332" customHeight="1" spans="1:5">
      <c r="A332" s="168"/>
      <c r="B332" s="166" t="s">
        <v>1325</v>
      </c>
      <c r="C332" s="166" t="s">
        <v>1326</v>
      </c>
      <c r="D332" s="166" t="s">
        <v>1327</v>
      </c>
      <c r="E332" s="166" t="s">
        <v>1328</v>
      </c>
    </row>
    <row r="333" customHeight="1" spans="1:5">
      <c r="A333" s="168"/>
      <c r="B333" s="166" t="s">
        <v>1329</v>
      </c>
      <c r="C333" s="166" t="s">
        <v>1330</v>
      </c>
      <c r="D333" s="166" t="s">
        <v>1331</v>
      </c>
      <c r="E333" s="166" t="s">
        <v>1332</v>
      </c>
    </row>
    <row r="334" customHeight="1" spans="1:5">
      <c r="A334" s="168"/>
      <c r="B334" s="166" t="s">
        <v>1333</v>
      </c>
      <c r="C334" s="166" t="s">
        <v>1334</v>
      </c>
      <c r="D334" s="166" t="s">
        <v>1335</v>
      </c>
      <c r="E334" s="166" t="s">
        <v>1336</v>
      </c>
    </row>
    <row r="335" customHeight="1" spans="1:5">
      <c r="A335" s="168"/>
      <c r="B335" s="166" t="s">
        <v>1337</v>
      </c>
      <c r="C335" s="166" t="s">
        <v>1338</v>
      </c>
      <c r="D335" s="166" t="s">
        <v>1339</v>
      </c>
      <c r="E335" s="166" t="s">
        <v>1340</v>
      </c>
    </row>
    <row r="336" customHeight="1" spans="1:5">
      <c r="A336" s="168"/>
      <c r="B336" s="166" t="s">
        <v>1341</v>
      </c>
      <c r="C336" s="166" t="s">
        <v>1342</v>
      </c>
      <c r="D336" s="166" t="s">
        <v>1343</v>
      </c>
      <c r="E336" s="166" t="s">
        <v>1344</v>
      </c>
    </row>
    <row r="337" customHeight="1" spans="1:5">
      <c r="A337" s="168"/>
      <c r="B337" s="166" t="s">
        <v>1345</v>
      </c>
      <c r="C337" s="166" t="s">
        <v>1346</v>
      </c>
      <c r="D337" s="166" t="s">
        <v>1347</v>
      </c>
      <c r="E337" s="166" t="s">
        <v>1348</v>
      </c>
    </row>
    <row r="338" customHeight="1" spans="1:5">
      <c r="A338" s="168"/>
      <c r="B338" s="166" t="s">
        <v>1349</v>
      </c>
      <c r="C338" s="166" t="s">
        <v>1350</v>
      </c>
      <c r="D338" s="166" t="s">
        <v>1351</v>
      </c>
      <c r="E338" s="166" t="s">
        <v>1352</v>
      </c>
    </row>
    <row r="339" customHeight="1" spans="1:5">
      <c r="A339" s="168"/>
      <c r="B339" s="166" t="s">
        <v>1353</v>
      </c>
      <c r="C339" s="166" t="s">
        <v>1354</v>
      </c>
      <c r="D339" s="166" t="s">
        <v>1355</v>
      </c>
      <c r="E339" s="166" t="s">
        <v>1356</v>
      </c>
    </row>
    <row r="340" customHeight="1" spans="1:5">
      <c r="A340" s="168"/>
      <c r="B340" s="166" t="s">
        <v>1357</v>
      </c>
      <c r="C340" s="166" t="s">
        <v>1358</v>
      </c>
      <c r="D340" s="166" t="s">
        <v>1359</v>
      </c>
      <c r="E340" s="166" t="s">
        <v>1360</v>
      </c>
    </row>
    <row r="341" customHeight="1" spans="1:5">
      <c r="A341" s="168"/>
      <c r="B341" s="166" t="s">
        <v>1361</v>
      </c>
      <c r="C341" s="166" t="s">
        <v>1362</v>
      </c>
      <c r="D341" s="166" t="s">
        <v>1363</v>
      </c>
      <c r="E341" s="166" t="s">
        <v>1364</v>
      </c>
    </row>
    <row r="342" customHeight="1" spans="1:5">
      <c r="A342" s="168"/>
      <c r="B342" s="166" t="s">
        <v>1365</v>
      </c>
      <c r="C342" s="166" t="s">
        <v>1366</v>
      </c>
      <c r="D342" s="166" t="s">
        <v>1367</v>
      </c>
      <c r="E342" s="166" t="s">
        <v>1368</v>
      </c>
    </row>
    <row r="343" customHeight="1" spans="1:5">
      <c r="A343" s="168"/>
      <c r="B343" s="166" t="s">
        <v>1369</v>
      </c>
      <c r="C343" s="166" t="s">
        <v>1370</v>
      </c>
      <c r="D343" s="166" t="s">
        <v>1371</v>
      </c>
      <c r="E343" s="166" t="s">
        <v>1372</v>
      </c>
    </row>
    <row r="344" customHeight="1" spans="1:5">
      <c r="A344" s="168"/>
      <c r="B344" s="166" t="s">
        <v>1373</v>
      </c>
      <c r="C344" s="166" t="s">
        <v>1374</v>
      </c>
      <c r="D344" s="166" t="s">
        <v>1375</v>
      </c>
      <c r="E344" s="166" t="s">
        <v>1376</v>
      </c>
    </row>
    <row r="345" customHeight="1" spans="1:5">
      <c r="A345" s="168"/>
      <c r="B345" s="166" t="s">
        <v>1377</v>
      </c>
      <c r="C345" s="166" t="s">
        <v>1378</v>
      </c>
      <c r="D345" s="166" t="s">
        <v>1379</v>
      </c>
      <c r="E345" s="166" t="s">
        <v>1380</v>
      </c>
    </row>
    <row r="346" customHeight="1" spans="1:5">
      <c r="A346" s="168"/>
      <c r="B346" s="166" t="s">
        <v>1381</v>
      </c>
      <c r="C346" s="166" t="s">
        <v>1382</v>
      </c>
      <c r="D346" s="166" t="s">
        <v>1383</v>
      </c>
      <c r="E346" s="166" t="s">
        <v>1384</v>
      </c>
    </row>
    <row r="347" customHeight="1" spans="1:5">
      <c r="A347" s="168"/>
      <c r="B347" s="166" t="s">
        <v>1385</v>
      </c>
      <c r="C347" s="166" t="s">
        <v>1386</v>
      </c>
      <c r="D347" s="166" t="s">
        <v>1387</v>
      </c>
      <c r="E347" s="166" t="s">
        <v>1388</v>
      </c>
    </row>
    <row r="348" customHeight="1" spans="1:5">
      <c r="A348" s="168"/>
      <c r="B348" s="166" t="s">
        <v>1389</v>
      </c>
      <c r="C348" s="166" t="s">
        <v>1390</v>
      </c>
      <c r="D348" s="166" t="s">
        <v>1391</v>
      </c>
      <c r="E348" s="166" t="s">
        <v>1392</v>
      </c>
    </row>
    <row r="349" customHeight="1" spans="1:5">
      <c r="A349" s="168"/>
      <c r="B349" s="166" t="s">
        <v>1393</v>
      </c>
      <c r="C349" s="166" t="s">
        <v>1394</v>
      </c>
      <c r="D349" s="166" t="s">
        <v>1395</v>
      </c>
      <c r="E349" s="166" t="s">
        <v>1396</v>
      </c>
    </row>
    <row r="350" customHeight="1" spans="1:5">
      <c r="A350" s="168"/>
      <c r="B350" s="166" t="s">
        <v>1397</v>
      </c>
      <c r="C350" s="166" t="s">
        <v>1398</v>
      </c>
      <c r="D350" s="166" t="s">
        <v>1399</v>
      </c>
      <c r="E350" s="166" t="s">
        <v>1400</v>
      </c>
    </row>
    <row r="351" customHeight="1" spans="1:5">
      <c r="A351" s="168"/>
      <c r="B351" s="166" t="s">
        <v>1401</v>
      </c>
      <c r="C351" s="166" t="s">
        <v>1402</v>
      </c>
      <c r="D351" s="166" t="s">
        <v>1403</v>
      </c>
      <c r="E351" s="166" t="s">
        <v>1404</v>
      </c>
    </row>
    <row r="352" customHeight="1" spans="1:5">
      <c r="A352" s="168"/>
      <c r="B352" s="166" t="s">
        <v>1405</v>
      </c>
      <c r="C352" s="166" t="s">
        <v>1406</v>
      </c>
      <c r="D352" s="166" t="s">
        <v>1407</v>
      </c>
      <c r="E352" s="166" t="s">
        <v>1408</v>
      </c>
    </row>
    <row r="353" customHeight="1" spans="1:5">
      <c r="A353" s="168"/>
      <c r="B353" s="166" t="s">
        <v>1409</v>
      </c>
      <c r="C353" s="166" t="s">
        <v>1410</v>
      </c>
      <c r="D353" s="166" t="s">
        <v>1411</v>
      </c>
      <c r="E353" s="166" t="s">
        <v>1412</v>
      </c>
    </row>
    <row r="354" customHeight="1" spans="1:5">
      <c r="A354" s="168"/>
      <c r="B354" s="166" t="s">
        <v>1413</v>
      </c>
      <c r="C354" s="166" t="s">
        <v>1414</v>
      </c>
      <c r="D354" s="166" t="s">
        <v>1415</v>
      </c>
      <c r="E354" s="166" t="s">
        <v>1416</v>
      </c>
    </row>
    <row r="355" customHeight="1" spans="1:5">
      <c r="A355" s="168"/>
      <c r="B355" s="166" t="s">
        <v>1417</v>
      </c>
      <c r="C355" s="166" t="s">
        <v>1418</v>
      </c>
      <c r="D355" s="166" t="s">
        <v>1419</v>
      </c>
      <c r="E355" s="166" t="s">
        <v>1420</v>
      </c>
    </row>
    <row r="356" customHeight="1" spans="1:5">
      <c r="A356" s="168"/>
      <c r="B356" s="166" t="s">
        <v>1421</v>
      </c>
      <c r="C356" s="166" t="s">
        <v>1422</v>
      </c>
      <c r="D356" s="166" t="s">
        <v>1423</v>
      </c>
      <c r="E356" s="166" t="s">
        <v>1424</v>
      </c>
    </row>
    <row r="357" customHeight="1" spans="1:5">
      <c r="A357" s="168"/>
      <c r="B357" s="166" t="s">
        <v>1425</v>
      </c>
      <c r="C357" s="166" t="s">
        <v>1426</v>
      </c>
      <c r="D357" s="166" t="s">
        <v>1427</v>
      </c>
      <c r="E357" s="166" t="s">
        <v>1428</v>
      </c>
    </row>
    <row r="358" customHeight="1" spans="1:5">
      <c r="A358" s="168"/>
      <c r="B358" s="166" t="s">
        <v>1429</v>
      </c>
      <c r="C358" s="166" t="s">
        <v>1430</v>
      </c>
      <c r="D358" s="166" t="s">
        <v>1431</v>
      </c>
      <c r="E358" s="166" t="s">
        <v>1432</v>
      </c>
    </row>
    <row r="359" customHeight="1" spans="1:5">
      <c r="A359" s="168"/>
      <c r="B359" s="166" t="s">
        <v>1433</v>
      </c>
      <c r="C359" s="166" t="s">
        <v>1434</v>
      </c>
      <c r="D359" s="166" t="s">
        <v>1435</v>
      </c>
      <c r="E359" s="166" t="s">
        <v>1436</v>
      </c>
    </row>
    <row r="360" customHeight="1" spans="1:5">
      <c r="A360" s="168"/>
      <c r="B360" s="166" t="s">
        <v>1437</v>
      </c>
      <c r="C360" s="166" t="s">
        <v>1438</v>
      </c>
      <c r="D360" s="166" t="s">
        <v>1439</v>
      </c>
      <c r="E360" s="166" t="s">
        <v>1440</v>
      </c>
    </row>
    <row r="361" customHeight="1" spans="1:5">
      <c r="A361" s="168"/>
      <c r="B361" s="166" t="s">
        <v>1441</v>
      </c>
      <c r="C361" s="166" t="s">
        <v>1442</v>
      </c>
      <c r="D361" s="166" t="s">
        <v>1443</v>
      </c>
      <c r="E361" s="166" t="s">
        <v>1444</v>
      </c>
    </row>
    <row r="362" customHeight="1" spans="1:5">
      <c r="A362" s="168"/>
      <c r="B362" s="166" t="s">
        <v>1445</v>
      </c>
      <c r="C362" s="166" t="s">
        <v>1446</v>
      </c>
      <c r="D362" s="166" t="s">
        <v>1447</v>
      </c>
      <c r="E362" s="166" t="s">
        <v>1448</v>
      </c>
    </row>
    <row r="363" customHeight="1" spans="1:5">
      <c r="A363" s="168"/>
      <c r="B363" s="166" t="s">
        <v>1449</v>
      </c>
      <c r="C363" s="166" t="s">
        <v>1450</v>
      </c>
      <c r="D363" s="166" t="s">
        <v>1450</v>
      </c>
      <c r="E363" s="166" t="s">
        <v>1450</v>
      </c>
    </row>
    <row r="364" customHeight="1" spans="1:5">
      <c r="A364" s="168"/>
      <c r="B364" s="166" t="s">
        <v>1451</v>
      </c>
      <c r="C364" s="166" t="s">
        <v>1450</v>
      </c>
      <c r="D364" s="166" t="s">
        <v>1450</v>
      </c>
      <c r="E364" s="166" t="s">
        <v>1450</v>
      </c>
    </row>
    <row r="365" customHeight="1" spans="1:5">
      <c r="A365" s="168"/>
      <c r="B365" s="166" t="s">
        <v>1452</v>
      </c>
      <c r="C365" s="166" t="s">
        <v>1450</v>
      </c>
      <c r="D365" s="166" t="s">
        <v>1450</v>
      </c>
      <c r="E365" s="166" t="s">
        <v>1450</v>
      </c>
    </row>
    <row r="366" customHeight="1" spans="1:5">
      <c r="A366" s="168"/>
      <c r="B366" s="166" t="s">
        <v>1453</v>
      </c>
      <c r="C366" s="166" t="s">
        <v>1450</v>
      </c>
      <c r="D366" s="166" t="s">
        <v>1450</v>
      </c>
      <c r="E366" s="166" t="s">
        <v>1450</v>
      </c>
    </row>
    <row r="367" customHeight="1" spans="1:5">
      <c r="A367" s="168"/>
      <c r="B367" s="166" t="s">
        <v>1454</v>
      </c>
      <c r="C367" s="166" t="s">
        <v>1455</v>
      </c>
      <c r="D367" s="166" t="s">
        <v>1456</v>
      </c>
      <c r="E367" s="166" t="s">
        <v>1457</v>
      </c>
    </row>
    <row r="368" customHeight="1" spans="1:5">
      <c r="A368" s="168"/>
      <c r="B368" s="166" t="s">
        <v>1458</v>
      </c>
      <c r="C368" s="166" t="s">
        <v>1455</v>
      </c>
      <c r="D368" s="166" t="s">
        <v>1456</v>
      </c>
      <c r="E368" s="166" t="s">
        <v>1457</v>
      </c>
    </row>
    <row r="369" customHeight="1" spans="1:5">
      <c r="A369" s="168"/>
      <c r="B369" s="166" t="s">
        <v>1459</v>
      </c>
      <c r="C369" s="166" t="s">
        <v>1460</v>
      </c>
      <c r="D369" s="166" t="s">
        <v>1461</v>
      </c>
      <c r="E369" s="166" t="s">
        <v>1462</v>
      </c>
    </row>
    <row r="370" customHeight="1" spans="1:5">
      <c r="A370" s="168"/>
      <c r="B370" s="166" t="s">
        <v>1463</v>
      </c>
      <c r="C370" s="166" t="s">
        <v>1460</v>
      </c>
      <c r="D370" s="166" t="s">
        <v>1461</v>
      </c>
      <c r="E370" s="166" t="s">
        <v>1462</v>
      </c>
    </row>
    <row r="371" customHeight="1" spans="1:5">
      <c r="A371" s="168"/>
      <c r="B371" s="166" t="s">
        <v>1464</v>
      </c>
      <c r="C371" s="166" t="s">
        <v>1465</v>
      </c>
      <c r="D371" s="166" t="s">
        <v>1466</v>
      </c>
      <c r="E371" s="166" t="s">
        <v>1467</v>
      </c>
    </row>
    <row r="372" customHeight="1" spans="1:5">
      <c r="A372" s="168"/>
      <c r="B372" s="166" t="s">
        <v>1468</v>
      </c>
      <c r="C372" s="166" t="s">
        <v>1465</v>
      </c>
      <c r="D372" s="166" t="s">
        <v>1466</v>
      </c>
      <c r="E372" s="166" t="s">
        <v>1467</v>
      </c>
    </row>
    <row r="373" customHeight="1" spans="1:5">
      <c r="A373" s="168"/>
      <c r="B373" s="166" t="s">
        <v>1469</v>
      </c>
      <c r="C373" s="166" t="s">
        <v>1470</v>
      </c>
      <c r="D373" s="166" t="s">
        <v>1471</v>
      </c>
      <c r="E373" s="166" t="s">
        <v>1472</v>
      </c>
    </row>
    <row r="374" customHeight="1" spans="1:5">
      <c r="A374" s="168"/>
      <c r="B374" s="166" t="s">
        <v>1473</v>
      </c>
      <c r="C374" s="166" t="s">
        <v>1470</v>
      </c>
      <c r="D374" s="166" t="s">
        <v>1471</v>
      </c>
      <c r="E374" s="166" t="s">
        <v>1472</v>
      </c>
    </row>
    <row r="375" customHeight="1" spans="1:5">
      <c r="A375" s="168"/>
      <c r="B375" s="166" t="s">
        <v>1474</v>
      </c>
      <c r="C375" s="166" t="s">
        <v>1475</v>
      </c>
      <c r="D375" s="166" t="s">
        <v>1476</v>
      </c>
      <c r="E375" s="166" t="s">
        <v>1477</v>
      </c>
    </row>
    <row r="376" customHeight="1" spans="1:5">
      <c r="A376" s="168"/>
      <c r="B376" s="166" t="s">
        <v>1478</v>
      </c>
      <c r="C376" s="166" t="s">
        <v>1475</v>
      </c>
      <c r="D376" s="166" t="s">
        <v>1476</v>
      </c>
      <c r="E376" s="166" t="s">
        <v>1477</v>
      </c>
    </row>
    <row r="377" customHeight="1" spans="1:5">
      <c r="A377" s="168"/>
      <c r="B377" s="166" t="s">
        <v>1479</v>
      </c>
      <c r="C377" s="166" t="s">
        <v>1480</v>
      </c>
      <c r="D377" s="166" t="s">
        <v>1481</v>
      </c>
      <c r="E377" s="166" t="s">
        <v>1482</v>
      </c>
    </row>
    <row r="378" customHeight="1" spans="1:5">
      <c r="A378" s="168"/>
      <c r="B378" s="166" t="s">
        <v>1483</v>
      </c>
      <c r="C378" s="166" t="s">
        <v>1480</v>
      </c>
      <c r="D378" s="166" t="s">
        <v>1481</v>
      </c>
      <c r="E378" s="166" t="s">
        <v>1482</v>
      </c>
    </row>
    <row r="379" customHeight="1" spans="1:5">
      <c r="A379" s="168"/>
      <c r="B379" s="166" t="s">
        <v>1484</v>
      </c>
      <c r="C379" s="166" t="s">
        <v>1485</v>
      </c>
      <c r="D379" s="166" t="s">
        <v>1485</v>
      </c>
      <c r="E379" s="166" t="s">
        <v>1485</v>
      </c>
    </row>
    <row r="380" customHeight="1" spans="1:5">
      <c r="A380" s="168"/>
      <c r="B380" s="166" t="s">
        <v>1486</v>
      </c>
      <c r="C380" s="166" t="s">
        <v>1485</v>
      </c>
      <c r="D380" s="166" t="s">
        <v>1485</v>
      </c>
      <c r="E380" s="166" t="s">
        <v>1485</v>
      </c>
    </row>
    <row r="381" customHeight="1" spans="1:5">
      <c r="A381" s="168"/>
      <c r="B381" s="166" t="s">
        <v>1487</v>
      </c>
      <c r="C381" s="166" t="s">
        <v>1485</v>
      </c>
      <c r="D381" s="166" t="s">
        <v>1485</v>
      </c>
      <c r="E381" s="166" t="s">
        <v>1485</v>
      </c>
    </row>
    <row r="382" customHeight="1" spans="1:5">
      <c r="A382" s="168"/>
      <c r="B382" s="166" t="s">
        <v>1488</v>
      </c>
      <c r="C382" s="166" t="s">
        <v>1485</v>
      </c>
      <c r="D382" s="166" t="s">
        <v>1485</v>
      </c>
      <c r="E382" s="166" t="s">
        <v>1485</v>
      </c>
    </row>
    <row r="383" customHeight="1" spans="1:5">
      <c r="A383" s="168"/>
      <c r="B383" s="166" t="s">
        <v>1489</v>
      </c>
      <c r="C383" s="166" t="s">
        <v>1490</v>
      </c>
      <c r="D383" s="166" t="s">
        <v>1490</v>
      </c>
      <c r="E383" s="166" t="s">
        <v>1490</v>
      </c>
    </row>
    <row r="384" customHeight="1" spans="1:5">
      <c r="A384" s="168"/>
      <c r="B384" s="166" t="s">
        <v>1491</v>
      </c>
      <c r="C384" s="166" t="s">
        <v>1490</v>
      </c>
      <c r="D384" s="166" t="s">
        <v>1490</v>
      </c>
      <c r="E384" s="166" t="s">
        <v>1490</v>
      </c>
    </row>
    <row r="385" customHeight="1" spans="1:5">
      <c r="A385" s="168"/>
      <c r="B385" s="166" t="s">
        <v>1492</v>
      </c>
      <c r="C385" s="166" t="s">
        <v>1490</v>
      </c>
      <c r="D385" s="166" t="s">
        <v>1490</v>
      </c>
      <c r="E385" s="166" t="s">
        <v>1490</v>
      </c>
    </row>
    <row r="386" customHeight="1" spans="1:5">
      <c r="A386" s="169"/>
      <c r="B386" s="166" t="s">
        <v>1493</v>
      </c>
      <c r="C386" s="166" t="s">
        <v>1490</v>
      </c>
      <c r="D386" s="166" t="s">
        <v>1490</v>
      </c>
      <c r="E386" s="166" t="s">
        <v>1490</v>
      </c>
    </row>
    <row r="387" customHeight="1" spans="1:5">
      <c r="A387" s="165" t="s">
        <v>1494</v>
      </c>
      <c r="B387" s="166" t="s">
        <v>9</v>
      </c>
      <c r="C387" s="166" t="s">
        <v>1495</v>
      </c>
      <c r="D387" s="166" t="s">
        <v>1496</v>
      </c>
      <c r="E387" s="166" t="s">
        <v>1497</v>
      </c>
    </row>
    <row r="388" customHeight="1" spans="1:5">
      <c r="A388" s="168"/>
      <c r="B388" s="166" t="s">
        <v>13</v>
      </c>
      <c r="C388" s="166" t="s">
        <v>1498</v>
      </c>
      <c r="D388" s="166" t="s">
        <v>1499</v>
      </c>
      <c r="E388" s="166" t="s">
        <v>1500</v>
      </c>
    </row>
    <row r="389" customHeight="1" spans="1:5">
      <c r="A389" s="168"/>
      <c r="B389" s="166" t="s">
        <v>17</v>
      </c>
      <c r="C389" s="166" t="s">
        <v>1501</v>
      </c>
      <c r="D389" s="166" t="s">
        <v>1502</v>
      </c>
      <c r="E389" s="166" t="s">
        <v>1503</v>
      </c>
    </row>
    <row r="390" customHeight="1" spans="1:5">
      <c r="A390" s="168"/>
      <c r="B390" s="166" t="s">
        <v>21</v>
      </c>
      <c r="C390" s="166" t="s">
        <v>1504</v>
      </c>
      <c r="D390" s="166" t="s">
        <v>1505</v>
      </c>
      <c r="E390" s="166" t="s">
        <v>1506</v>
      </c>
    </row>
    <row r="391" customHeight="1" spans="1:5">
      <c r="A391" s="168"/>
      <c r="B391" s="166" t="s">
        <v>25</v>
      </c>
      <c r="C391" s="166" t="s">
        <v>1507</v>
      </c>
      <c r="D391" s="166" t="s">
        <v>1508</v>
      </c>
      <c r="E391" s="166" t="s">
        <v>1509</v>
      </c>
    </row>
    <row r="392" customHeight="1" spans="1:5">
      <c r="A392" s="168"/>
      <c r="B392" s="166" t="s">
        <v>29</v>
      </c>
      <c r="C392" s="166" t="s">
        <v>1510</v>
      </c>
      <c r="D392" s="166" t="s">
        <v>1511</v>
      </c>
      <c r="E392" s="166" t="s">
        <v>1512</v>
      </c>
    </row>
    <row r="393" customHeight="1" spans="1:5">
      <c r="A393" s="168"/>
      <c r="B393" s="166" t="s">
        <v>33</v>
      </c>
      <c r="C393" s="166" t="s">
        <v>1513</v>
      </c>
      <c r="D393" s="166" t="s">
        <v>1514</v>
      </c>
      <c r="E393" s="166" t="s">
        <v>1515</v>
      </c>
    </row>
    <row r="394" customHeight="1" spans="1:5">
      <c r="A394" s="168"/>
      <c r="B394" s="166" t="s">
        <v>37</v>
      </c>
      <c r="C394" s="166" t="s">
        <v>1516</v>
      </c>
      <c r="D394" s="166" t="s">
        <v>1517</v>
      </c>
      <c r="E394" s="166" t="s">
        <v>1518</v>
      </c>
    </row>
    <row r="395" customHeight="1" spans="1:5">
      <c r="A395" s="168"/>
      <c r="B395" s="166" t="s">
        <v>41</v>
      </c>
      <c r="C395" s="166" t="s">
        <v>1519</v>
      </c>
      <c r="D395" s="166" t="s">
        <v>1520</v>
      </c>
      <c r="E395" s="166" t="s">
        <v>1521</v>
      </c>
    </row>
    <row r="396" customHeight="1" spans="1:5">
      <c r="A396" s="168"/>
      <c r="B396" s="166" t="s">
        <v>45</v>
      </c>
      <c r="C396" s="166" t="s">
        <v>1522</v>
      </c>
      <c r="D396" s="166" t="s">
        <v>1523</v>
      </c>
      <c r="E396" s="166" t="s">
        <v>1524</v>
      </c>
    </row>
    <row r="397" customHeight="1" spans="1:5">
      <c r="A397" s="168"/>
      <c r="B397" s="166" t="s">
        <v>49</v>
      </c>
      <c r="C397" s="166" t="s">
        <v>1525</v>
      </c>
      <c r="D397" s="166" t="s">
        <v>1526</v>
      </c>
      <c r="E397" s="166" t="s">
        <v>1527</v>
      </c>
    </row>
    <row r="398" customHeight="1" spans="1:5">
      <c r="A398" s="168"/>
      <c r="B398" s="166" t="s">
        <v>53</v>
      </c>
      <c r="C398" s="166" t="s">
        <v>1528</v>
      </c>
      <c r="D398" s="166" t="s">
        <v>1529</v>
      </c>
      <c r="E398" s="166" t="s">
        <v>1530</v>
      </c>
    </row>
    <row r="399" customHeight="1" spans="1:5">
      <c r="A399" s="168"/>
      <c r="B399" s="166" t="s">
        <v>57</v>
      </c>
      <c r="C399" s="166" t="s">
        <v>1531</v>
      </c>
      <c r="D399" s="166" t="s">
        <v>1532</v>
      </c>
      <c r="E399" s="166" t="s">
        <v>1533</v>
      </c>
    </row>
    <row r="400" customHeight="1" spans="1:5">
      <c r="A400" s="168"/>
      <c r="B400" s="166" t="s">
        <v>61</v>
      </c>
      <c r="C400" s="166" t="s">
        <v>1534</v>
      </c>
      <c r="D400" s="166" t="s">
        <v>1535</v>
      </c>
      <c r="E400" s="166" t="s">
        <v>1536</v>
      </c>
    </row>
    <row r="401" customHeight="1" spans="1:5">
      <c r="A401" s="168"/>
      <c r="B401" s="166" t="s">
        <v>65</v>
      </c>
      <c r="C401" s="166" t="s">
        <v>1537</v>
      </c>
      <c r="D401" s="166" t="s">
        <v>1538</v>
      </c>
      <c r="E401" s="166" t="s">
        <v>1539</v>
      </c>
    </row>
    <row r="402" customHeight="1" spans="1:5">
      <c r="A402" s="168"/>
      <c r="B402" s="166" t="s">
        <v>69</v>
      </c>
      <c r="C402" s="166" t="s">
        <v>1540</v>
      </c>
      <c r="D402" s="166" t="s">
        <v>1541</v>
      </c>
      <c r="E402" s="166" t="s">
        <v>1542</v>
      </c>
    </row>
    <row r="403" customHeight="1" spans="1:5">
      <c r="A403" s="168"/>
      <c r="B403" s="166" t="s">
        <v>73</v>
      </c>
      <c r="C403" s="166" t="s">
        <v>1543</v>
      </c>
      <c r="D403" s="166" t="s">
        <v>1544</v>
      </c>
      <c r="E403" s="166" t="s">
        <v>1545</v>
      </c>
    </row>
    <row r="404" customHeight="1" spans="1:5">
      <c r="A404" s="168"/>
      <c r="B404" s="166" t="s">
        <v>77</v>
      </c>
      <c r="C404" s="166" t="s">
        <v>1546</v>
      </c>
      <c r="D404" s="166" t="s">
        <v>1547</v>
      </c>
      <c r="E404" s="166" t="s">
        <v>1548</v>
      </c>
    </row>
    <row r="405" customHeight="1" spans="1:5">
      <c r="A405" s="168"/>
      <c r="B405" s="166" t="s">
        <v>81</v>
      </c>
      <c r="C405" s="166" t="s">
        <v>1549</v>
      </c>
      <c r="D405" s="166" t="s">
        <v>1550</v>
      </c>
      <c r="E405" s="166" t="s">
        <v>1551</v>
      </c>
    </row>
    <row r="406" customHeight="1" spans="1:5">
      <c r="A406" s="168"/>
      <c r="B406" s="166" t="s">
        <v>85</v>
      </c>
      <c r="C406" s="166" t="s">
        <v>1552</v>
      </c>
      <c r="D406" s="166" t="s">
        <v>1553</v>
      </c>
      <c r="E406" s="166" t="s">
        <v>1554</v>
      </c>
    </row>
    <row r="407" customHeight="1" spans="1:5">
      <c r="A407" s="168"/>
      <c r="B407" s="166" t="s">
        <v>89</v>
      </c>
      <c r="C407" s="166" t="s">
        <v>1555</v>
      </c>
      <c r="D407" s="166" t="s">
        <v>1556</v>
      </c>
      <c r="E407" s="166" t="s">
        <v>1557</v>
      </c>
    </row>
    <row r="408" customHeight="1" spans="1:5">
      <c r="A408" s="168"/>
      <c r="B408" s="166" t="s">
        <v>93</v>
      </c>
      <c r="C408" s="166" t="s">
        <v>1558</v>
      </c>
      <c r="D408" s="166" t="s">
        <v>1559</v>
      </c>
      <c r="E408" s="166" t="s">
        <v>1560</v>
      </c>
    </row>
    <row r="409" customHeight="1" spans="1:5">
      <c r="A409" s="168"/>
      <c r="B409" s="166" t="s">
        <v>97</v>
      </c>
      <c r="C409" s="166" t="s">
        <v>1561</v>
      </c>
      <c r="D409" s="166" t="s">
        <v>1562</v>
      </c>
      <c r="E409" s="166" t="s">
        <v>1563</v>
      </c>
    </row>
    <row r="410" customHeight="1" spans="1:5">
      <c r="A410" s="168"/>
      <c r="B410" s="166" t="s">
        <v>101</v>
      </c>
      <c r="C410" s="166" t="s">
        <v>1564</v>
      </c>
      <c r="D410" s="166" t="s">
        <v>1565</v>
      </c>
      <c r="E410" s="166" t="s">
        <v>1566</v>
      </c>
    </row>
    <row r="411" customHeight="1" spans="1:5">
      <c r="A411" s="168"/>
      <c r="B411" s="166" t="s">
        <v>105</v>
      </c>
      <c r="C411" s="166" t="s">
        <v>1567</v>
      </c>
      <c r="D411" s="166" t="s">
        <v>1568</v>
      </c>
      <c r="E411" s="166" t="s">
        <v>1569</v>
      </c>
    </row>
    <row r="412" customHeight="1" spans="1:5">
      <c r="A412" s="168"/>
      <c r="B412" s="166" t="s">
        <v>109</v>
      </c>
      <c r="C412" s="166" t="s">
        <v>1570</v>
      </c>
      <c r="D412" s="166" t="s">
        <v>1571</v>
      </c>
      <c r="E412" s="166" t="s">
        <v>1572</v>
      </c>
    </row>
    <row r="413" customHeight="1" spans="1:5">
      <c r="A413" s="168"/>
      <c r="B413" s="166" t="s">
        <v>113</v>
      </c>
      <c r="C413" s="166" t="s">
        <v>1573</v>
      </c>
      <c r="D413" s="166" t="s">
        <v>1574</v>
      </c>
      <c r="E413" s="166" t="s">
        <v>1575</v>
      </c>
    </row>
    <row r="414" customHeight="1" spans="1:5">
      <c r="A414" s="168"/>
      <c r="B414" s="166" t="s">
        <v>117</v>
      </c>
      <c r="C414" s="166" t="s">
        <v>1576</v>
      </c>
      <c r="D414" s="166" t="s">
        <v>1577</v>
      </c>
      <c r="E414" s="166" t="s">
        <v>1578</v>
      </c>
    </row>
    <row r="415" customHeight="1" spans="1:5">
      <c r="A415" s="168"/>
      <c r="B415" s="166" t="s">
        <v>121</v>
      </c>
      <c r="C415" s="166" t="s">
        <v>1579</v>
      </c>
      <c r="D415" s="166" t="s">
        <v>1580</v>
      </c>
      <c r="E415" s="166" t="s">
        <v>1581</v>
      </c>
    </row>
    <row r="416" customHeight="1" spans="1:5">
      <c r="A416" s="168"/>
      <c r="B416" s="166" t="s">
        <v>125</v>
      </c>
      <c r="C416" s="166" t="s">
        <v>1582</v>
      </c>
      <c r="D416" s="166" t="s">
        <v>1583</v>
      </c>
      <c r="E416" s="166" t="s">
        <v>1584</v>
      </c>
    </row>
    <row r="417" customHeight="1" spans="1:5">
      <c r="A417" s="168"/>
      <c r="B417" s="166" t="s">
        <v>129</v>
      </c>
      <c r="C417" s="166" t="s">
        <v>1585</v>
      </c>
      <c r="D417" s="166" t="s">
        <v>1586</v>
      </c>
      <c r="E417" s="166" t="s">
        <v>1587</v>
      </c>
    </row>
    <row r="418" customHeight="1" spans="1:5">
      <c r="A418" s="168"/>
      <c r="B418" s="166" t="s">
        <v>133</v>
      </c>
      <c r="C418" s="166" t="s">
        <v>1588</v>
      </c>
      <c r="D418" s="166" t="s">
        <v>1589</v>
      </c>
      <c r="E418" s="166" t="s">
        <v>1590</v>
      </c>
    </row>
    <row r="419" customHeight="1" spans="1:5">
      <c r="A419" s="168"/>
      <c r="B419" s="166" t="s">
        <v>137</v>
      </c>
      <c r="C419" s="166" t="s">
        <v>1591</v>
      </c>
      <c r="D419" s="166" t="s">
        <v>1592</v>
      </c>
      <c r="E419" s="166" t="s">
        <v>1593</v>
      </c>
    </row>
    <row r="420" customHeight="1" spans="1:5">
      <c r="A420" s="168"/>
      <c r="B420" s="166" t="s">
        <v>141</v>
      </c>
      <c r="C420" s="166" t="s">
        <v>1594</v>
      </c>
      <c r="D420" s="166" t="s">
        <v>1595</v>
      </c>
      <c r="E420" s="166" t="s">
        <v>1596</v>
      </c>
    </row>
    <row r="421" customHeight="1" spans="1:5">
      <c r="A421" s="168"/>
      <c r="B421" s="166" t="s">
        <v>145</v>
      </c>
      <c r="C421" s="166" t="s">
        <v>1597</v>
      </c>
      <c r="D421" s="166" t="s">
        <v>1598</v>
      </c>
      <c r="E421" s="166" t="s">
        <v>1599</v>
      </c>
    </row>
    <row r="422" customHeight="1" spans="1:5">
      <c r="A422" s="168"/>
      <c r="B422" s="166" t="s">
        <v>149</v>
      </c>
      <c r="C422" s="166" t="s">
        <v>1600</v>
      </c>
      <c r="D422" s="166" t="s">
        <v>1601</v>
      </c>
      <c r="E422" s="166" t="s">
        <v>1602</v>
      </c>
    </row>
    <row r="423" customHeight="1" spans="1:5">
      <c r="A423" s="168"/>
      <c r="B423" s="166" t="s">
        <v>153</v>
      </c>
      <c r="C423" s="166" t="s">
        <v>1603</v>
      </c>
      <c r="D423" s="166" t="s">
        <v>1604</v>
      </c>
      <c r="E423" s="166" t="s">
        <v>1605</v>
      </c>
    </row>
    <row r="424" customHeight="1" spans="1:5">
      <c r="A424" s="168"/>
      <c r="B424" s="166" t="s">
        <v>157</v>
      </c>
      <c r="C424" s="166" t="s">
        <v>1606</v>
      </c>
      <c r="D424" s="166" t="s">
        <v>1607</v>
      </c>
      <c r="E424" s="166" t="s">
        <v>1608</v>
      </c>
    </row>
    <row r="425" customHeight="1" spans="1:5">
      <c r="A425" s="168"/>
      <c r="B425" s="166" t="s">
        <v>161</v>
      </c>
      <c r="C425" s="166" t="s">
        <v>1609</v>
      </c>
      <c r="D425" s="166" t="s">
        <v>1610</v>
      </c>
      <c r="E425" s="166" t="s">
        <v>1611</v>
      </c>
    </row>
    <row r="426" customHeight="1" spans="1:5">
      <c r="A426" s="168"/>
      <c r="B426" s="166" t="s">
        <v>165</v>
      </c>
      <c r="C426" s="166" t="s">
        <v>1612</v>
      </c>
      <c r="D426" s="166" t="s">
        <v>1613</v>
      </c>
      <c r="E426" s="166" t="s">
        <v>1614</v>
      </c>
    </row>
    <row r="427" customHeight="1" spans="1:5">
      <c r="A427" s="168"/>
      <c r="B427" s="166" t="s">
        <v>169</v>
      </c>
      <c r="C427" s="166" t="s">
        <v>1615</v>
      </c>
      <c r="D427" s="166" t="s">
        <v>1616</v>
      </c>
      <c r="E427" s="166" t="s">
        <v>1617</v>
      </c>
    </row>
    <row r="428" customHeight="1" spans="1:5">
      <c r="A428" s="168"/>
      <c r="B428" s="166" t="s">
        <v>173</v>
      </c>
      <c r="C428" s="166" t="s">
        <v>1618</v>
      </c>
      <c r="D428" s="166" t="s">
        <v>1619</v>
      </c>
      <c r="E428" s="166" t="s">
        <v>1620</v>
      </c>
    </row>
    <row r="429" customHeight="1" spans="1:5">
      <c r="A429" s="168"/>
      <c r="B429" s="166" t="s">
        <v>177</v>
      </c>
      <c r="C429" s="166" t="s">
        <v>1621</v>
      </c>
      <c r="D429" s="166" t="s">
        <v>1622</v>
      </c>
      <c r="E429" s="166" t="s">
        <v>1623</v>
      </c>
    </row>
    <row r="430" customHeight="1" spans="1:5">
      <c r="A430" s="168"/>
      <c r="B430" s="166" t="s">
        <v>181</v>
      </c>
      <c r="C430" s="166" t="s">
        <v>1624</v>
      </c>
      <c r="D430" s="166" t="s">
        <v>1625</v>
      </c>
      <c r="E430" s="166" t="s">
        <v>1626</v>
      </c>
    </row>
    <row r="431" customHeight="1" spans="1:5">
      <c r="A431" s="168"/>
      <c r="B431" s="166" t="s">
        <v>185</v>
      </c>
      <c r="C431" s="166" t="s">
        <v>1627</v>
      </c>
      <c r="D431" s="166" t="s">
        <v>1628</v>
      </c>
      <c r="E431" s="166" t="s">
        <v>1629</v>
      </c>
    </row>
    <row r="432" customHeight="1" spans="1:5">
      <c r="A432" s="168"/>
      <c r="B432" s="166" t="s">
        <v>189</v>
      </c>
      <c r="C432" s="166" t="s">
        <v>1630</v>
      </c>
      <c r="D432" s="166" t="s">
        <v>1631</v>
      </c>
      <c r="E432" s="166" t="s">
        <v>1632</v>
      </c>
    </row>
    <row r="433" customHeight="1" spans="1:5">
      <c r="A433" s="168"/>
      <c r="B433" s="166" t="s">
        <v>193</v>
      </c>
      <c r="C433" s="166" t="s">
        <v>1633</v>
      </c>
      <c r="D433" s="166" t="s">
        <v>1634</v>
      </c>
      <c r="E433" s="166" t="s">
        <v>1635</v>
      </c>
    </row>
    <row r="434" customHeight="1" spans="1:5">
      <c r="A434" s="168"/>
      <c r="B434" s="166" t="s">
        <v>197</v>
      </c>
      <c r="C434" s="166" t="s">
        <v>1636</v>
      </c>
      <c r="D434" s="166" t="s">
        <v>1637</v>
      </c>
      <c r="E434" s="166" t="s">
        <v>1638</v>
      </c>
    </row>
    <row r="435" customHeight="1" spans="1:5">
      <c r="A435" s="168"/>
      <c r="B435" s="166" t="s">
        <v>201</v>
      </c>
      <c r="C435" s="166" t="s">
        <v>1639</v>
      </c>
      <c r="D435" s="166" t="s">
        <v>1640</v>
      </c>
      <c r="E435" s="166" t="s">
        <v>1641</v>
      </c>
    </row>
    <row r="436" customHeight="1" spans="1:5">
      <c r="A436" s="168"/>
      <c r="B436" s="166" t="s">
        <v>205</v>
      </c>
      <c r="C436" s="166" t="s">
        <v>1642</v>
      </c>
      <c r="D436" s="166" t="s">
        <v>1643</v>
      </c>
      <c r="E436" s="166" t="s">
        <v>1644</v>
      </c>
    </row>
    <row r="437" customHeight="1" spans="1:5">
      <c r="A437" s="168"/>
      <c r="B437" s="166" t="s">
        <v>209</v>
      </c>
      <c r="C437" s="166" t="s">
        <v>1645</v>
      </c>
      <c r="D437" s="166" t="s">
        <v>1646</v>
      </c>
      <c r="E437" s="166" t="s">
        <v>1647</v>
      </c>
    </row>
    <row r="438" customHeight="1" spans="1:5">
      <c r="A438" s="168"/>
      <c r="B438" s="166" t="s">
        <v>213</v>
      </c>
      <c r="C438" s="166" t="s">
        <v>1648</v>
      </c>
      <c r="D438" s="166" t="s">
        <v>1649</v>
      </c>
      <c r="E438" s="166" t="s">
        <v>1650</v>
      </c>
    </row>
    <row r="439" customHeight="1" spans="1:5">
      <c r="A439" s="168"/>
      <c r="B439" s="166" t="s">
        <v>217</v>
      </c>
      <c r="C439" s="166" t="s">
        <v>1651</v>
      </c>
      <c r="D439" s="166" t="s">
        <v>1652</v>
      </c>
      <c r="E439" s="166" t="s">
        <v>1653</v>
      </c>
    </row>
    <row r="440" customHeight="1" spans="1:5">
      <c r="A440" s="168"/>
      <c r="B440" s="166" t="s">
        <v>221</v>
      </c>
      <c r="C440" s="166" t="s">
        <v>1654</v>
      </c>
      <c r="D440" s="166" t="s">
        <v>1655</v>
      </c>
      <c r="E440" s="166" t="s">
        <v>1656</v>
      </c>
    </row>
    <row r="441" customHeight="1" spans="1:5">
      <c r="A441" s="168"/>
      <c r="B441" s="166" t="s">
        <v>225</v>
      </c>
      <c r="C441" s="166" t="s">
        <v>1657</v>
      </c>
      <c r="D441" s="166" t="s">
        <v>1658</v>
      </c>
      <c r="E441" s="166" t="s">
        <v>1659</v>
      </c>
    </row>
    <row r="442" customHeight="1" spans="1:5">
      <c r="A442" s="168"/>
      <c r="B442" s="166" t="s">
        <v>229</v>
      </c>
      <c r="C442" s="166" t="s">
        <v>1660</v>
      </c>
      <c r="D442" s="166" t="s">
        <v>1661</v>
      </c>
      <c r="E442" s="166" t="s">
        <v>1662</v>
      </c>
    </row>
    <row r="443" customHeight="1" spans="1:5">
      <c r="A443" s="168"/>
      <c r="B443" s="166" t="s">
        <v>233</v>
      </c>
      <c r="C443" s="166" t="s">
        <v>1663</v>
      </c>
      <c r="D443" s="166" t="s">
        <v>1664</v>
      </c>
      <c r="E443" s="166" t="s">
        <v>1665</v>
      </c>
    </row>
    <row r="444" customHeight="1" spans="1:5">
      <c r="A444" s="168"/>
      <c r="B444" s="166" t="s">
        <v>237</v>
      </c>
      <c r="C444" s="166" t="s">
        <v>1666</v>
      </c>
      <c r="D444" s="166" t="s">
        <v>1667</v>
      </c>
      <c r="E444" s="166" t="s">
        <v>1668</v>
      </c>
    </row>
    <row r="445" customHeight="1" spans="1:5">
      <c r="A445" s="168"/>
      <c r="B445" s="166" t="s">
        <v>241</v>
      </c>
      <c r="C445" s="166" t="s">
        <v>1669</v>
      </c>
      <c r="D445" s="166" t="s">
        <v>1670</v>
      </c>
      <c r="E445" s="166" t="s">
        <v>1671</v>
      </c>
    </row>
    <row r="446" customHeight="1" spans="1:5">
      <c r="A446" s="168"/>
      <c r="B446" s="166" t="s">
        <v>245</v>
      </c>
      <c r="C446" s="166" t="s">
        <v>1672</v>
      </c>
      <c r="D446" s="166" t="s">
        <v>1673</v>
      </c>
      <c r="E446" s="166" t="s">
        <v>1674</v>
      </c>
    </row>
    <row r="447" customHeight="1" spans="1:5">
      <c r="A447" s="168"/>
      <c r="B447" s="166" t="s">
        <v>249</v>
      </c>
      <c r="C447" s="166" t="s">
        <v>1675</v>
      </c>
      <c r="D447" s="166" t="s">
        <v>1676</v>
      </c>
      <c r="E447" s="166" t="s">
        <v>1677</v>
      </c>
    </row>
    <row r="448" customHeight="1" spans="1:5">
      <c r="A448" s="168"/>
      <c r="B448" s="166" t="s">
        <v>253</v>
      </c>
      <c r="C448" s="166" t="s">
        <v>1678</v>
      </c>
      <c r="D448" s="166" t="s">
        <v>1679</v>
      </c>
      <c r="E448" s="166" t="s">
        <v>1680</v>
      </c>
    </row>
    <row r="449" customHeight="1" spans="1:5">
      <c r="A449" s="168"/>
      <c r="B449" s="166" t="s">
        <v>257</v>
      </c>
      <c r="C449" s="166" t="s">
        <v>1681</v>
      </c>
      <c r="D449" s="166" t="s">
        <v>1682</v>
      </c>
      <c r="E449" s="166" t="s">
        <v>1683</v>
      </c>
    </row>
    <row r="450" customHeight="1" spans="1:5">
      <c r="A450" s="168"/>
      <c r="B450" s="166" t="s">
        <v>261</v>
      </c>
      <c r="C450" s="166" t="s">
        <v>1684</v>
      </c>
      <c r="D450" s="166" t="s">
        <v>1685</v>
      </c>
      <c r="E450" s="166" t="s">
        <v>1686</v>
      </c>
    </row>
    <row r="451" customHeight="1" spans="1:5">
      <c r="A451" s="168"/>
      <c r="B451" s="166" t="s">
        <v>265</v>
      </c>
      <c r="C451" s="166" t="s">
        <v>1687</v>
      </c>
      <c r="D451" s="166" t="s">
        <v>1688</v>
      </c>
      <c r="E451" s="166" t="s">
        <v>1689</v>
      </c>
    </row>
    <row r="452" customHeight="1" spans="1:5">
      <c r="A452" s="168"/>
      <c r="B452" s="166" t="s">
        <v>269</v>
      </c>
      <c r="C452" s="166" t="s">
        <v>1690</v>
      </c>
      <c r="D452" s="166" t="s">
        <v>1691</v>
      </c>
      <c r="E452" s="166" t="s">
        <v>1692</v>
      </c>
    </row>
    <row r="453" customHeight="1" spans="1:5">
      <c r="A453" s="168"/>
      <c r="B453" s="166" t="s">
        <v>273</v>
      </c>
      <c r="C453" s="166" t="s">
        <v>1693</v>
      </c>
      <c r="D453" s="166" t="s">
        <v>1694</v>
      </c>
      <c r="E453" s="166" t="s">
        <v>1695</v>
      </c>
    </row>
    <row r="454" customHeight="1" spans="1:5">
      <c r="A454" s="168"/>
      <c r="B454" s="166" t="s">
        <v>277</v>
      </c>
      <c r="C454" s="166" t="s">
        <v>1696</v>
      </c>
      <c r="D454" s="166" t="s">
        <v>1697</v>
      </c>
      <c r="E454" s="166" t="s">
        <v>1698</v>
      </c>
    </row>
    <row r="455" customHeight="1" spans="1:5">
      <c r="A455" s="168"/>
      <c r="B455" s="166" t="s">
        <v>281</v>
      </c>
      <c r="C455" s="166" t="s">
        <v>1699</v>
      </c>
      <c r="D455" s="166" t="s">
        <v>1700</v>
      </c>
      <c r="E455" s="166" t="s">
        <v>1701</v>
      </c>
    </row>
    <row r="456" customHeight="1" spans="1:5">
      <c r="A456" s="168"/>
      <c r="B456" s="166" t="s">
        <v>285</v>
      </c>
      <c r="C456" s="166" t="s">
        <v>1702</v>
      </c>
      <c r="D456" s="166" t="s">
        <v>1703</v>
      </c>
      <c r="E456" s="166" t="s">
        <v>1704</v>
      </c>
    </row>
    <row r="457" customHeight="1" spans="1:5">
      <c r="A457" s="168"/>
      <c r="B457" s="166" t="s">
        <v>289</v>
      </c>
      <c r="C457" s="166" t="s">
        <v>1705</v>
      </c>
      <c r="D457" s="166" t="s">
        <v>1706</v>
      </c>
      <c r="E457" s="166" t="s">
        <v>1707</v>
      </c>
    </row>
    <row r="458" customHeight="1" spans="1:5">
      <c r="A458" s="168"/>
      <c r="B458" s="166" t="s">
        <v>293</v>
      </c>
      <c r="C458" s="166" t="s">
        <v>1708</v>
      </c>
      <c r="D458" s="166" t="s">
        <v>1709</v>
      </c>
      <c r="E458" s="166" t="s">
        <v>1710</v>
      </c>
    </row>
    <row r="459" customHeight="1" spans="1:5">
      <c r="A459" s="168"/>
      <c r="B459" s="166" t="s">
        <v>297</v>
      </c>
      <c r="C459" s="166" t="s">
        <v>1711</v>
      </c>
      <c r="D459" s="166" t="s">
        <v>1712</v>
      </c>
      <c r="E459" s="166" t="s">
        <v>1713</v>
      </c>
    </row>
    <row r="460" customHeight="1" spans="1:5">
      <c r="A460" s="168"/>
      <c r="B460" s="166" t="s">
        <v>301</v>
      </c>
      <c r="C460" s="166" t="s">
        <v>1714</v>
      </c>
      <c r="D460" s="166" t="s">
        <v>1715</v>
      </c>
      <c r="E460" s="166" t="s">
        <v>1716</v>
      </c>
    </row>
    <row r="461" customHeight="1" spans="1:5">
      <c r="A461" s="168"/>
      <c r="B461" s="166" t="s">
        <v>305</v>
      </c>
      <c r="C461" s="166" t="s">
        <v>1717</v>
      </c>
      <c r="D461" s="166" t="s">
        <v>1718</v>
      </c>
      <c r="E461" s="166" t="s">
        <v>1719</v>
      </c>
    </row>
    <row r="462" customHeight="1" spans="1:5">
      <c r="A462" s="168"/>
      <c r="B462" s="166" t="s">
        <v>309</v>
      </c>
      <c r="C462" s="166" t="s">
        <v>1720</v>
      </c>
      <c r="D462" s="166" t="s">
        <v>1721</v>
      </c>
      <c r="E462" s="166" t="s">
        <v>1722</v>
      </c>
    </row>
    <row r="463" customHeight="1" spans="1:5">
      <c r="A463" s="168"/>
      <c r="B463" s="166" t="s">
        <v>313</v>
      </c>
      <c r="C463" s="166" t="s">
        <v>1723</v>
      </c>
      <c r="D463" s="166" t="s">
        <v>1724</v>
      </c>
      <c r="E463" s="166" t="s">
        <v>1725</v>
      </c>
    </row>
    <row r="464" customHeight="1" spans="1:5">
      <c r="A464" s="168"/>
      <c r="B464" s="166" t="s">
        <v>317</v>
      </c>
      <c r="C464" s="166" t="s">
        <v>1726</v>
      </c>
      <c r="D464" s="166" t="s">
        <v>1727</v>
      </c>
      <c r="E464" s="166" t="s">
        <v>1728</v>
      </c>
    </row>
    <row r="465" customHeight="1" spans="1:5">
      <c r="A465" s="168"/>
      <c r="B465" s="166" t="s">
        <v>321</v>
      </c>
      <c r="C465" s="166" t="s">
        <v>1729</v>
      </c>
      <c r="D465" s="166" t="s">
        <v>1730</v>
      </c>
      <c r="E465" s="166" t="s">
        <v>1731</v>
      </c>
    </row>
    <row r="466" customHeight="1" spans="1:5">
      <c r="A466" s="168"/>
      <c r="B466" s="166" t="s">
        <v>325</v>
      </c>
      <c r="C466" s="166" t="s">
        <v>1732</v>
      </c>
      <c r="D466" s="166" t="s">
        <v>1733</v>
      </c>
      <c r="E466" s="166" t="s">
        <v>1734</v>
      </c>
    </row>
    <row r="467" customHeight="1" spans="1:5">
      <c r="A467" s="168"/>
      <c r="B467" s="166" t="s">
        <v>329</v>
      </c>
      <c r="C467" s="166" t="s">
        <v>1735</v>
      </c>
      <c r="D467" s="166" t="s">
        <v>1736</v>
      </c>
      <c r="E467" s="166" t="s">
        <v>1737</v>
      </c>
    </row>
    <row r="468" customHeight="1" spans="1:5">
      <c r="A468" s="168"/>
      <c r="B468" s="166" t="s">
        <v>333</v>
      </c>
      <c r="C468" s="166" t="s">
        <v>1738</v>
      </c>
      <c r="D468" s="166" t="s">
        <v>1739</v>
      </c>
      <c r="E468" s="166" t="s">
        <v>1740</v>
      </c>
    </row>
    <row r="469" customHeight="1" spans="1:5">
      <c r="A469" s="168"/>
      <c r="B469" s="166" t="s">
        <v>337</v>
      </c>
      <c r="C469" s="166" t="s">
        <v>1741</v>
      </c>
      <c r="D469" s="166" t="s">
        <v>1742</v>
      </c>
      <c r="E469" s="166" t="s">
        <v>1743</v>
      </c>
    </row>
    <row r="470" customHeight="1" spans="1:5">
      <c r="A470" s="168"/>
      <c r="B470" s="166" t="s">
        <v>341</v>
      </c>
      <c r="C470" s="166" t="s">
        <v>1744</v>
      </c>
      <c r="D470" s="166" t="s">
        <v>1745</v>
      </c>
      <c r="E470" s="166" t="s">
        <v>1746</v>
      </c>
    </row>
    <row r="471" customHeight="1" spans="1:5">
      <c r="A471" s="168"/>
      <c r="B471" s="166" t="s">
        <v>345</v>
      </c>
      <c r="C471" s="166" t="s">
        <v>1747</v>
      </c>
      <c r="D471" s="166" t="s">
        <v>1748</v>
      </c>
      <c r="E471" s="166" t="s">
        <v>1749</v>
      </c>
    </row>
    <row r="472" customHeight="1" spans="1:5">
      <c r="A472" s="168"/>
      <c r="B472" s="166" t="s">
        <v>349</v>
      </c>
      <c r="C472" s="166" t="s">
        <v>1750</v>
      </c>
      <c r="D472" s="166" t="s">
        <v>1751</v>
      </c>
      <c r="E472" s="166" t="s">
        <v>1752</v>
      </c>
    </row>
    <row r="473" customHeight="1" spans="1:5">
      <c r="A473" s="168"/>
      <c r="B473" s="166" t="s">
        <v>353</v>
      </c>
      <c r="C473" s="166" t="s">
        <v>1753</v>
      </c>
      <c r="D473" s="166" t="s">
        <v>1754</v>
      </c>
      <c r="E473" s="166" t="s">
        <v>1755</v>
      </c>
    </row>
    <row r="474" customHeight="1" spans="1:5">
      <c r="A474" s="168"/>
      <c r="B474" s="166" t="s">
        <v>357</v>
      </c>
      <c r="C474" s="166" t="s">
        <v>1756</v>
      </c>
      <c r="D474" s="166" t="s">
        <v>1757</v>
      </c>
      <c r="E474" s="166" t="s">
        <v>1758</v>
      </c>
    </row>
    <row r="475" customHeight="1" spans="1:5">
      <c r="A475" s="168"/>
      <c r="B475" s="166" t="s">
        <v>361</v>
      </c>
      <c r="C475" s="166" t="s">
        <v>1759</v>
      </c>
      <c r="D475" s="166" t="s">
        <v>1760</v>
      </c>
      <c r="E475" s="166" t="s">
        <v>1761</v>
      </c>
    </row>
    <row r="476" customHeight="1" spans="1:5">
      <c r="A476" s="168"/>
      <c r="B476" s="166" t="s">
        <v>365</v>
      </c>
      <c r="C476" s="166" t="s">
        <v>1762</v>
      </c>
      <c r="D476" s="166" t="s">
        <v>1763</v>
      </c>
      <c r="E476" s="166" t="s">
        <v>1764</v>
      </c>
    </row>
    <row r="477" customHeight="1" spans="1:5">
      <c r="A477" s="168"/>
      <c r="B477" s="166" t="s">
        <v>369</v>
      </c>
      <c r="C477" s="166" t="s">
        <v>1765</v>
      </c>
      <c r="D477" s="166" t="s">
        <v>1766</v>
      </c>
      <c r="E477" s="166" t="s">
        <v>1767</v>
      </c>
    </row>
    <row r="478" customHeight="1" spans="1:5">
      <c r="A478" s="168"/>
      <c r="B478" s="166" t="s">
        <v>373</v>
      </c>
      <c r="C478" s="166" t="s">
        <v>1768</v>
      </c>
      <c r="D478" s="166" t="s">
        <v>1769</v>
      </c>
      <c r="E478" s="166" t="s">
        <v>1770</v>
      </c>
    </row>
    <row r="479" customHeight="1" spans="1:5">
      <c r="A479" s="168"/>
      <c r="B479" s="166" t="s">
        <v>377</v>
      </c>
      <c r="C479" s="166" t="s">
        <v>1771</v>
      </c>
      <c r="D479" s="166" t="s">
        <v>1772</v>
      </c>
      <c r="E479" s="166" t="s">
        <v>1773</v>
      </c>
    </row>
    <row r="480" customHeight="1" spans="1:5">
      <c r="A480" s="168"/>
      <c r="B480" s="166" t="s">
        <v>381</v>
      </c>
      <c r="C480" s="166" t="s">
        <v>1774</v>
      </c>
      <c r="D480" s="166" t="s">
        <v>1775</v>
      </c>
      <c r="E480" s="166" t="s">
        <v>1776</v>
      </c>
    </row>
    <row r="481" customHeight="1" spans="1:5">
      <c r="A481" s="168"/>
      <c r="B481" s="166" t="s">
        <v>385</v>
      </c>
      <c r="C481" s="166" t="s">
        <v>1777</v>
      </c>
      <c r="D481" s="166" t="s">
        <v>1778</v>
      </c>
      <c r="E481" s="166" t="s">
        <v>1779</v>
      </c>
    </row>
    <row r="482" customHeight="1" spans="1:5">
      <c r="A482" s="168"/>
      <c r="B482" s="166" t="s">
        <v>389</v>
      </c>
      <c r="C482" s="166" t="s">
        <v>1780</v>
      </c>
      <c r="D482" s="166" t="s">
        <v>1781</v>
      </c>
      <c r="E482" s="166" t="s">
        <v>1782</v>
      </c>
    </row>
    <row r="483" customHeight="1" spans="1:5">
      <c r="A483" s="168"/>
      <c r="B483" s="166" t="s">
        <v>393</v>
      </c>
      <c r="C483" s="166" t="s">
        <v>1783</v>
      </c>
      <c r="D483" s="166" t="s">
        <v>1784</v>
      </c>
      <c r="E483" s="166" t="s">
        <v>1785</v>
      </c>
    </row>
    <row r="484" customHeight="1" spans="1:5">
      <c r="A484" s="168"/>
      <c r="B484" s="166" t="s">
        <v>397</v>
      </c>
      <c r="C484" s="166" t="s">
        <v>1786</v>
      </c>
      <c r="D484" s="166" t="s">
        <v>1787</v>
      </c>
      <c r="E484" s="166" t="s">
        <v>1788</v>
      </c>
    </row>
    <row r="485" customHeight="1" spans="1:5">
      <c r="A485" s="168"/>
      <c r="B485" s="166" t="s">
        <v>401</v>
      </c>
      <c r="C485" s="166" t="s">
        <v>1789</v>
      </c>
      <c r="D485" s="166" t="s">
        <v>1790</v>
      </c>
      <c r="E485" s="166" t="s">
        <v>1791</v>
      </c>
    </row>
    <row r="486" customHeight="1" spans="1:5">
      <c r="A486" s="168"/>
      <c r="B486" s="166" t="s">
        <v>405</v>
      </c>
      <c r="C486" s="166" t="s">
        <v>1792</v>
      </c>
      <c r="D486" s="166" t="s">
        <v>1793</v>
      </c>
      <c r="E486" s="166" t="s">
        <v>1794</v>
      </c>
    </row>
    <row r="487" customHeight="1" spans="1:5">
      <c r="A487" s="168"/>
      <c r="B487" s="166" t="s">
        <v>409</v>
      </c>
      <c r="C487" s="166" t="s">
        <v>1795</v>
      </c>
      <c r="D487" s="166" t="s">
        <v>1796</v>
      </c>
      <c r="E487" s="166" t="s">
        <v>1797</v>
      </c>
    </row>
    <row r="488" customHeight="1" spans="1:5">
      <c r="A488" s="168"/>
      <c r="B488" s="166" t="s">
        <v>413</v>
      </c>
      <c r="C488" s="166" t="s">
        <v>1798</v>
      </c>
      <c r="D488" s="166" t="s">
        <v>1799</v>
      </c>
      <c r="E488" s="166" t="s">
        <v>1800</v>
      </c>
    </row>
    <row r="489" customHeight="1" spans="1:5">
      <c r="A489" s="168"/>
      <c r="B489" s="166" t="s">
        <v>417</v>
      </c>
      <c r="C489" s="166" t="s">
        <v>1801</v>
      </c>
      <c r="D489" s="166" t="s">
        <v>1802</v>
      </c>
      <c r="E489" s="166" t="s">
        <v>1803</v>
      </c>
    </row>
    <row r="490" customHeight="1" spans="1:5">
      <c r="A490" s="168"/>
      <c r="B490" s="166" t="s">
        <v>421</v>
      </c>
      <c r="C490" s="166" t="s">
        <v>1804</v>
      </c>
      <c r="D490" s="166" t="s">
        <v>1805</v>
      </c>
      <c r="E490" s="166" t="s">
        <v>1806</v>
      </c>
    </row>
    <row r="491" customHeight="1" spans="1:5">
      <c r="A491" s="168"/>
      <c r="B491" s="166" t="s">
        <v>425</v>
      </c>
      <c r="C491" s="166" t="s">
        <v>1807</v>
      </c>
      <c r="D491" s="166" t="s">
        <v>1808</v>
      </c>
      <c r="E491" s="166" t="s">
        <v>1809</v>
      </c>
    </row>
    <row r="492" customHeight="1" spans="1:5">
      <c r="A492" s="168"/>
      <c r="B492" s="166" t="s">
        <v>429</v>
      </c>
      <c r="C492" s="166" t="s">
        <v>1810</v>
      </c>
      <c r="D492" s="166" t="s">
        <v>1811</v>
      </c>
      <c r="E492" s="166" t="s">
        <v>1812</v>
      </c>
    </row>
    <row r="493" customHeight="1" spans="1:5">
      <c r="A493" s="168"/>
      <c r="B493" s="166" t="s">
        <v>433</v>
      </c>
      <c r="C493" s="166" t="s">
        <v>1813</v>
      </c>
      <c r="D493" s="166" t="s">
        <v>1814</v>
      </c>
      <c r="E493" s="166" t="s">
        <v>1815</v>
      </c>
    </row>
    <row r="494" customHeight="1" spans="1:5">
      <c r="A494" s="168"/>
      <c r="B494" s="166" t="s">
        <v>437</v>
      </c>
      <c r="C494" s="166" t="s">
        <v>1816</v>
      </c>
      <c r="D494" s="166" t="s">
        <v>1817</v>
      </c>
      <c r="E494" s="166" t="s">
        <v>1818</v>
      </c>
    </row>
    <row r="495" customHeight="1" spans="1:5">
      <c r="A495" s="168"/>
      <c r="B495" s="166" t="s">
        <v>441</v>
      </c>
      <c r="C495" s="166" t="s">
        <v>1819</v>
      </c>
      <c r="D495" s="166" t="s">
        <v>1820</v>
      </c>
      <c r="E495" s="166" t="s">
        <v>1821</v>
      </c>
    </row>
    <row r="496" customHeight="1" spans="1:5">
      <c r="A496" s="168"/>
      <c r="B496" s="166" t="s">
        <v>445</v>
      </c>
      <c r="C496" s="166" t="s">
        <v>1822</v>
      </c>
      <c r="D496" s="166" t="s">
        <v>1823</v>
      </c>
      <c r="E496" s="166" t="s">
        <v>1824</v>
      </c>
    </row>
    <row r="497" customHeight="1" spans="1:5">
      <c r="A497" s="168"/>
      <c r="B497" s="166" t="s">
        <v>449</v>
      </c>
      <c r="C497" s="166" t="s">
        <v>1825</v>
      </c>
      <c r="D497" s="166" t="s">
        <v>1826</v>
      </c>
      <c r="E497" s="166" t="s">
        <v>1827</v>
      </c>
    </row>
    <row r="498" customHeight="1" spans="1:5">
      <c r="A498" s="168"/>
      <c r="B498" s="166" t="s">
        <v>453</v>
      </c>
      <c r="C498" s="166" t="s">
        <v>1828</v>
      </c>
      <c r="D498" s="166" t="s">
        <v>1829</v>
      </c>
      <c r="E498" s="166" t="s">
        <v>1830</v>
      </c>
    </row>
    <row r="499" customHeight="1" spans="1:5">
      <c r="A499" s="168"/>
      <c r="B499" s="166" t="s">
        <v>457</v>
      </c>
      <c r="C499" s="166" t="s">
        <v>1831</v>
      </c>
      <c r="D499" s="166" t="s">
        <v>1832</v>
      </c>
      <c r="E499" s="166" t="s">
        <v>1833</v>
      </c>
    </row>
    <row r="500" customHeight="1" spans="1:5">
      <c r="A500" s="168"/>
      <c r="B500" s="166" t="s">
        <v>461</v>
      </c>
      <c r="C500" s="166" t="s">
        <v>1834</v>
      </c>
      <c r="D500" s="166" t="s">
        <v>1835</v>
      </c>
      <c r="E500" s="166" t="s">
        <v>1836</v>
      </c>
    </row>
    <row r="501" customHeight="1" spans="1:5">
      <c r="A501" s="168"/>
      <c r="B501" s="166" t="s">
        <v>465</v>
      </c>
      <c r="C501" s="166" t="s">
        <v>1837</v>
      </c>
      <c r="D501" s="166" t="s">
        <v>1838</v>
      </c>
      <c r="E501" s="166" t="s">
        <v>1839</v>
      </c>
    </row>
    <row r="502" customHeight="1" spans="1:5">
      <c r="A502" s="168"/>
      <c r="B502" s="166" t="s">
        <v>469</v>
      </c>
      <c r="C502" s="166" t="s">
        <v>1840</v>
      </c>
      <c r="D502" s="166" t="s">
        <v>1841</v>
      </c>
      <c r="E502" s="166" t="s">
        <v>1842</v>
      </c>
    </row>
    <row r="503" customHeight="1" spans="1:5">
      <c r="A503" s="168"/>
      <c r="B503" s="166" t="s">
        <v>473</v>
      </c>
      <c r="C503" s="166" t="s">
        <v>1843</v>
      </c>
      <c r="D503" s="166" t="s">
        <v>1844</v>
      </c>
      <c r="E503" s="166" t="s">
        <v>1845</v>
      </c>
    </row>
    <row r="504" customHeight="1" spans="1:5">
      <c r="A504" s="168"/>
      <c r="B504" s="166" t="s">
        <v>477</v>
      </c>
      <c r="C504" s="166" t="s">
        <v>1846</v>
      </c>
      <c r="D504" s="166" t="s">
        <v>1847</v>
      </c>
      <c r="E504" s="166" t="s">
        <v>1848</v>
      </c>
    </row>
    <row r="505" customHeight="1" spans="1:5">
      <c r="A505" s="168"/>
      <c r="B505" s="166" t="s">
        <v>481</v>
      </c>
      <c r="C505" s="166" t="s">
        <v>1849</v>
      </c>
      <c r="D505" s="166" t="s">
        <v>1850</v>
      </c>
      <c r="E505" s="166" t="s">
        <v>1851</v>
      </c>
    </row>
    <row r="506" customHeight="1" spans="1:5">
      <c r="A506" s="168"/>
      <c r="B506" s="166" t="s">
        <v>485</v>
      </c>
      <c r="C506" s="166" t="s">
        <v>1852</v>
      </c>
      <c r="D506" s="166" t="s">
        <v>1853</v>
      </c>
      <c r="E506" s="166" t="s">
        <v>1854</v>
      </c>
    </row>
    <row r="507" customHeight="1" spans="1:5">
      <c r="A507" s="168"/>
      <c r="B507" s="166" t="s">
        <v>489</v>
      </c>
      <c r="C507" s="166" t="s">
        <v>1855</v>
      </c>
      <c r="D507" s="166" t="s">
        <v>1856</v>
      </c>
      <c r="E507" s="166" t="s">
        <v>1857</v>
      </c>
    </row>
    <row r="508" customHeight="1" spans="1:5">
      <c r="A508" s="168"/>
      <c r="B508" s="166" t="s">
        <v>493</v>
      </c>
      <c r="C508" s="166" t="s">
        <v>1858</v>
      </c>
      <c r="D508" s="166" t="s">
        <v>1859</v>
      </c>
      <c r="E508" s="166" t="s">
        <v>1860</v>
      </c>
    </row>
    <row r="509" customHeight="1" spans="1:5">
      <c r="A509" s="168"/>
      <c r="B509" s="166" t="s">
        <v>497</v>
      </c>
      <c r="C509" s="166" t="s">
        <v>1861</v>
      </c>
      <c r="D509" s="166" t="s">
        <v>1862</v>
      </c>
      <c r="E509" s="166" t="s">
        <v>1863</v>
      </c>
    </row>
    <row r="510" customHeight="1" spans="1:5">
      <c r="A510" s="168"/>
      <c r="B510" s="166" t="s">
        <v>501</v>
      </c>
      <c r="C510" s="166" t="s">
        <v>1864</v>
      </c>
      <c r="D510" s="166" t="s">
        <v>1865</v>
      </c>
      <c r="E510" s="166" t="s">
        <v>1866</v>
      </c>
    </row>
    <row r="511" customHeight="1" spans="1:5">
      <c r="A511" s="168"/>
      <c r="B511" s="166" t="s">
        <v>505</v>
      </c>
      <c r="C511" s="166" t="s">
        <v>1867</v>
      </c>
      <c r="D511" s="166" t="s">
        <v>1868</v>
      </c>
      <c r="E511" s="166" t="s">
        <v>1869</v>
      </c>
    </row>
    <row r="512" customHeight="1" spans="1:5">
      <c r="A512" s="168"/>
      <c r="B512" s="166" t="s">
        <v>509</v>
      </c>
      <c r="C512" s="166" t="s">
        <v>1870</v>
      </c>
      <c r="D512" s="166" t="s">
        <v>1871</v>
      </c>
      <c r="E512" s="166" t="s">
        <v>1872</v>
      </c>
    </row>
    <row r="513" customHeight="1" spans="1:5">
      <c r="A513" s="168"/>
      <c r="B513" s="166" t="s">
        <v>513</v>
      </c>
      <c r="C513" s="166" t="s">
        <v>1873</v>
      </c>
      <c r="D513" s="166" t="s">
        <v>1874</v>
      </c>
      <c r="E513" s="166" t="s">
        <v>1875</v>
      </c>
    </row>
    <row r="514" customHeight="1" spans="1:5">
      <c r="A514" s="168"/>
      <c r="B514" s="166" t="s">
        <v>517</v>
      </c>
      <c r="C514" s="166" t="s">
        <v>1876</v>
      </c>
      <c r="D514" s="166" t="s">
        <v>1877</v>
      </c>
      <c r="E514" s="166" t="s">
        <v>1878</v>
      </c>
    </row>
    <row r="515" customHeight="1" spans="1:5">
      <c r="A515" s="168"/>
      <c r="B515" s="166" t="s">
        <v>521</v>
      </c>
      <c r="C515" s="166" t="s">
        <v>1879</v>
      </c>
      <c r="D515" s="166" t="s">
        <v>1880</v>
      </c>
      <c r="E515" s="166" t="s">
        <v>1881</v>
      </c>
    </row>
    <row r="516" customHeight="1" spans="1:5">
      <c r="A516" s="168"/>
      <c r="B516" s="166" t="s">
        <v>525</v>
      </c>
      <c r="C516" s="166" t="s">
        <v>1882</v>
      </c>
      <c r="D516" s="166" t="s">
        <v>1883</v>
      </c>
      <c r="E516" s="166" t="s">
        <v>1884</v>
      </c>
    </row>
    <row r="517" customHeight="1" spans="1:5">
      <c r="A517" s="168"/>
      <c r="B517" s="166" t="s">
        <v>529</v>
      </c>
      <c r="C517" s="166" t="s">
        <v>1885</v>
      </c>
      <c r="D517" s="166" t="s">
        <v>1886</v>
      </c>
      <c r="E517" s="166" t="s">
        <v>1887</v>
      </c>
    </row>
    <row r="518" customHeight="1" spans="1:5">
      <c r="A518" s="168"/>
      <c r="B518" s="166" t="s">
        <v>533</v>
      </c>
      <c r="C518" s="166" t="s">
        <v>1888</v>
      </c>
      <c r="D518" s="166" t="s">
        <v>1889</v>
      </c>
      <c r="E518" s="166" t="s">
        <v>1890</v>
      </c>
    </row>
    <row r="519" customHeight="1" spans="1:5">
      <c r="A519" s="168"/>
      <c r="B519" s="166" t="s">
        <v>537</v>
      </c>
      <c r="C519" s="166" t="s">
        <v>1891</v>
      </c>
      <c r="D519" s="166" t="s">
        <v>1892</v>
      </c>
      <c r="E519" s="166" t="s">
        <v>1893</v>
      </c>
    </row>
    <row r="520" customHeight="1" spans="1:5">
      <c r="A520" s="168"/>
      <c r="B520" s="166" t="s">
        <v>541</v>
      </c>
      <c r="C520" s="166" t="s">
        <v>1894</v>
      </c>
      <c r="D520" s="166" t="s">
        <v>1895</v>
      </c>
      <c r="E520" s="166" t="s">
        <v>1896</v>
      </c>
    </row>
    <row r="521" customHeight="1" spans="1:5">
      <c r="A521" s="168"/>
      <c r="B521" s="166" t="s">
        <v>545</v>
      </c>
      <c r="C521" s="166" t="s">
        <v>1897</v>
      </c>
      <c r="D521" s="166" t="s">
        <v>1898</v>
      </c>
      <c r="E521" s="166" t="s">
        <v>1899</v>
      </c>
    </row>
    <row r="522" customHeight="1" spans="1:5">
      <c r="A522" s="168"/>
      <c r="B522" s="166" t="s">
        <v>549</v>
      </c>
      <c r="C522" s="166" t="s">
        <v>1900</v>
      </c>
      <c r="D522" s="166" t="s">
        <v>1901</v>
      </c>
      <c r="E522" s="166" t="s">
        <v>1902</v>
      </c>
    </row>
    <row r="523" customHeight="1" spans="1:5">
      <c r="A523" s="168"/>
      <c r="B523" s="166" t="s">
        <v>553</v>
      </c>
      <c r="C523" s="166" t="s">
        <v>1903</v>
      </c>
      <c r="D523" s="166" t="s">
        <v>1904</v>
      </c>
      <c r="E523" s="166" t="s">
        <v>1905</v>
      </c>
    </row>
    <row r="524" customHeight="1" spans="1:5">
      <c r="A524" s="168"/>
      <c r="B524" s="166" t="s">
        <v>557</v>
      </c>
      <c r="C524" s="166" t="s">
        <v>1906</v>
      </c>
      <c r="D524" s="166" t="s">
        <v>1907</v>
      </c>
      <c r="E524" s="166" t="s">
        <v>1908</v>
      </c>
    </row>
    <row r="525" customHeight="1" spans="1:5">
      <c r="A525" s="168"/>
      <c r="B525" s="166" t="s">
        <v>561</v>
      </c>
      <c r="C525" s="166" t="s">
        <v>1909</v>
      </c>
      <c r="D525" s="166" t="s">
        <v>1910</v>
      </c>
      <c r="E525" s="166" t="s">
        <v>1911</v>
      </c>
    </row>
    <row r="526" customHeight="1" spans="1:5">
      <c r="A526" s="168"/>
      <c r="B526" s="166" t="s">
        <v>565</v>
      </c>
      <c r="C526" s="166" t="s">
        <v>1912</v>
      </c>
      <c r="D526" s="166" t="s">
        <v>1913</v>
      </c>
      <c r="E526" s="166" t="s">
        <v>1914</v>
      </c>
    </row>
    <row r="527" customHeight="1" spans="1:5">
      <c r="A527" s="168"/>
      <c r="B527" s="166" t="s">
        <v>569</v>
      </c>
      <c r="C527" s="166" t="s">
        <v>1915</v>
      </c>
      <c r="D527" s="166" t="s">
        <v>1916</v>
      </c>
      <c r="E527" s="166" t="s">
        <v>1917</v>
      </c>
    </row>
    <row r="528" customHeight="1" spans="1:5">
      <c r="A528" s="168"/>
      <c r="B528" s="166" t="s">
        <v>573</v>
      </c>
      <c r="C528" s="166" t="s">
        <v>1918</v>
      </c>
      <c r="D528" s="166" t="s">
        <v>1919</v>
      </c>
      <c r="E528" s="166" t="s">
        <v>1920</v>
      </c>
    </row>
    <row r="529" customHeight="1" spans="1:5">
      <c r="A529" s="168"/>
      <c r="B529" s="166" t="s">
        <v>577</v>
      </c>
      <c r="C529" s="166" t="s">
        <v>1921</v>
      </c>
      <c r="D529" s="166" t="s">
        <v>1922</v>
      </c>
      <c r="E529" s="166" t="s">
        <v>1923</v>
      </c>
    </row>
    <row r="530" customHeight="1" spans="1:5">
      <c r="A530" s="168"/>
      <c r="B530" s="166" t="s">
        <v>581</v>
      </c>
      <c r="C530" s="166" t="s">
        <v>1924</v>
      </c>
      <c r="D530" s="166" t="s">
        <v>1925</v>
      </c>
      <c r="E530" s="166" t="s">
        <v>1926</v>
      </c>
    </row>
    <row r="531" customHeight="1" spans="1:5">
      <c r="A531" s="168"/>
      <c r="B531" s="166" t="s">
        <v>585</v>
      </c>
      <c r="C531" s="166" t="s">
        <v>1927</v>
      </c>
      <c r="D531" s="166" t="s">
        <v>1928</v>
      </c>
      <c r="E531" s="166" t="s">
        <v>1929</v>
      </c>
    </row>
    <row r="532" customHeight="1" spans="1:5">
      <c r="A532" s="168"/>
      <c r="B532" s="166" t="s">
        <v>589</v>
      </c>
      <c r="C532" s="166" t="s">
        <v>1930</v>
      </c>
      <c r="D532" s="166" t="s">
        <v>1931</v>
      </c>
      <c r="E532" s="166" t="s">
        <v>1932</v>
      </c>
    </row>
    <row r="533" customHeight="1" spans="1:5">
      <c r="A533" s="168"/>
      <c r="B533" s="166" t="s">
        <v>593</v>
      </c>
      <c r="C533" s="166" t="s">
        <v>1933</v>
      </c>
      <c r="D533" s="166" t="s">
        <v>1934</v>
      </c>
      <c r="E533" s="166" t="s">
        <v>1935</v>
      </c>
    </row>
    <row r="534" customHeight="1" spans="1:5">
      <c r="A534" s="168"/>
      <c r="B534" s="166" t="s">
        <v>597</v>
      </c>
      <c r="C534" s="166" t="s">
        <v>1936</v>
      </c>
      <c r="D534" s="166" t="s">
        <v>1937</v>
      </c>
      <c r="E534" s="166" t="s">
        <v>1938</v>
      </c>
    </row>
    <row r="535" customHeight="1" spans="1:5">
      <c r="A535" s="168"/>
      <c r="B535" s="166" t="s">
        <v>601</v>
      </c>
      <c r="C535" s="166" t="s">
        <v>1939</v>
      </c>
      <c r="D535" s="166" t="s">
        <v>1940</v>
      </c>
      <c r="E535" s="166" t="s">
        <v>1941</v>
      </c>
    </row>
    <row r="536" customHeight="1" spans="1:5">
      <c r="A536" s="168"/>
      <c r="B536" s="166" t="s">
        <v>605</v>
      </c>
      <c r="C536" s="166" t="s">
        <v>1942</v>
      </c>
      <c r="D536" s="166" t="s">
        <v>1943</v>
      </c>
      <c r="E536" s="166" t="s">
        <v>1944</v>
      </c>
    </row>
    <row r="537" customHeight="1" spans="1:5">
      <c r="A537" s="168"/>
      <c r="B537" s="166" t="s">
        <v>609</v>
      </c>
      <c r="C537" s="166" t="s">
        <v>1945</v>
      </c>
      <c r="D537" s="166" t="s">
        <v>1946</v>
      </c>
      <c r="E537" s="166" t="s">
        <v>1947</v>
      </c>
    </row>
    <row r="538" customHeight="1" spans="1:5">
      <c r="A538" s="168"/>
      <c r="B538" s="166" t="s">
        <v>613</v>
      </c>
      <c r="C538" s="166" t="s">
        <v>1948</v>
      </c>
      <c r="D538" s="166" t="s">
        <v>1949</v>
      </c>
      <c r="E538" s="166" t="s">
        <v>1950</v>
      </c>
    </row>
    <row r="539" customHeight="1" spans="1:5">
      <c r="A539" s="168"/>
      <c r="B539" s="166" t="s">
        <v>617</v>
      </c>
      <c r="C539" s="166" t="s">
        <v>1951</v>
      </c>
      <c r="D539" s="166" t="s">
        <v>1952</v>
      </c>
      <c r="E539" s="166" t="s">
        <v>1953</v>
      </c>
    </row>
    <row r="540" customHeight="1" spans="1:5">
      <c r="A540" s="168"/>
      <c r="B540" s="166" t="s">
        <v>621</v>
      </c>
      <c r="C540" s="166" t="s">
        <v>1954</v>
      </c>
      <c r="D540" s="166" t="s">
        <v>1955</v>
      </c>
      <c r="E540" s="166" t="s">
        <v>1956</v>
      </c>
    </row>
    <row r="541" customHeight="1" spans="1:5">
      <c r="A541" s="168"/>
      <c r="B541" s="166" t="s">
        <v>625</v>
      </c>
      <c r="C541" s="166" t="s">
        <v>1957</v>
      </c>
      <c r="D541" s="166" t="s">
        <v>1958</v>
      </c>
      <c r="E541" s="166" t="s">
        <v>1959</v>
      </c>
    </row>
    <row r="542" customHeight="1" spans="1:5">
      <c r="A542" s="168"/>
      <c r="B542" s="166" t="s">
        <v>629</v>
      </c>
      <c r="C542" s="166" t="s">
        <v>1960</v>
      </c>
      <c r="D542" s="166" t="s">
        <v>1961</v>
      </c>
      <c r="E542" s="166" t="s">
        <v>1962</v>
      </c>
    </row>
    <row r="543" customHeight="1" spans="1:5">
      <c r="A543" s="168"/>
      <c r="B543" s="166" t="s">
        <v>633</v>
      </c>
      <c r="C543" s="166" t="s">
        <v>1963</v>
      </c>
      <c r="D543" s="166" t="s">
        <v>1964</v>
      </c>
      <c r="E543" s="166" t="s">
        <v>1965</v>
      </c>
    </row>
    <row r="544" customHeight="1" spans="1:5">
      <c r="A544" s="168"/>
      <c r="B544" s="166" t="s">
        <v>637</v>
      </c>
      <c r="C544" s="166" t="s">
        <v>1966</v>
      </c>
      <c r="D544" s="166" t="s">
        <v>1967</v>
      </c>
      <c r="E544" s="166" t="s">
        <v>1968</v>
      </c>
    </row>
    <row r="545" customHeight="1" spans="1:5">
      <c r="A545" s="168"/>
      <c r="B545" s="166" t="s">
        <v>641</v>
      </c>
      <c r="C545" s="166" t="s">
        <v>1969</v>
      </c>
      <c r="D545" s="166" t="s">
        <v>1970</v>
      </c>
      <c r="E545" s="166" t="s">
        <v>1971</v>
      </c>
    </row>
    <row r="546" customHeight="1" spans="1:5">
      <c r="A546" s="168"/>
      <c r="B546" s="166" t="s">
        <v>645</v>
      </c>
      <c r="C546" s="166" t="s">
        <v>1972</v>
      </c>
      <c r="D546" s="166" t="s">
        <v>1973</v>
      </c>
      <c r="E546" s="166" t="s">
        <v>1974</v>
      </c>
    </row>
    <row r="547" customHeight="1" spans="1:5">
      <c r="A547" s="168"/>
      <c r="B547" s="166" t="s">
        <v>649</v>
      </c>
      <c r="C547" s="166" t="s">
        <v>1975</v>
      </c>
      <c r="D547" s="166" t="s">
        <v>1976</v>
      </c>
      <c r="E547" s="166" t="s">
        <v>1977</v>
      </c>
    </row>
    <row r="548" customHeight="1" spans="1:5">
      <c r="A548" s="168"/>
      <c r="B548" s="166" t="s">
        <v>653</v>
      </c>
      <c r="C548" s="166" t="s">
        <v>1978</v>
      </c>
      <c r="D548" s="166" t="s">
        <v>1979</v>
      </c>
      <c r="E548" s="166" t="s">
        <v>1980</v>
      </c>
    </row>
    <row r="549" customHeight="1" spans="1:5">
      <c r="A549" s="168"/>
      <c r="B549" s="166" t="s">
        <v>657</v>
      </c>
      <c r="C549" s="166" t="s">
        <v>1981</v>
      </c>
      <c r="D549" s="166" t="s">
        <v>1982</v>
      </c>
      <c r="E549" s="166" t="s">
        <v>1983</v>
      </c>
    </row>
    <row r="550" customHeight="1" spans="1:5">
      <c r="A550" s="168"/>
      <c r="B550" s="166" t="s">
        <v>661</v>
      </c>
      <c r="C550" s="166" t="s">
        <v>1984</v>
      </c>
      <c r="D550" s="166" t="s">
        <v>1985</v>
      </c>
      <c r="E550" s="166" t="s">
        <v>1986</v>
      </c>
    </row>
    <row r="551" customHeight="1" spans="1:5">
      <c r="A551" s="168"/>
      <c r="B551" s="166" t="s">
        <v>665</v>
      </c>
      <c r="C551" s="166" t="s">
        <v>1987</v>
      </c>
      <c r="D551" s="166" t="s">
        <v>1988</v>
      </c>
      <c r="E551" s="166" t="s">
        <v>1989</v>
      </c>
    </row>
    <row r="552" customHeight="1" spans="1:5">
      <c r="A552" s="168"/>
      <c r="B552" s="166" t="s">
        <v>669</v>
      </c>
      <c r="C552" s="166" t="s">
        <v>1990</v>
      </c>
      <c r="D552" s="166" t="s">
        <v>1991</v>
      </c>
      <c r="E552" s="166" t="s">
        <v>1992</v>
      </c>
    </row>
    <row r="553" customHeight="1" spans="1:5">
      <c r="A553" s="168"/>
      <c r="B553" s="166" t="s">
        <v>673</v>
      </c>
      <c r="C553" s="166" t="s">
        <v>1993</v>
      </c>
      <c r="D553" s="166" t="s">
        <v>1994</v>
      </c>
      <c r="E553" s="166" t="s">
        <v>1995</v>
      </c>
    </row>
    <row r="554" customHeight="1" spans="1:5">
      <c r="A554" s="168"/>
      <c r="B554" s="166" t="s">
        <v>677</v>
      </c>
      <c r="C554" s="166" t="s">
        <v>1996</v>
      </c>
      <c r="D554" s="166" t="s">
        <v>1997</v>
      </c>
      <c r="E554" s="166" t="s">
        <v>1998</v>
      </c>
    </row>
    <row r="555" customHeight="1" spans="1:5">
      <c r="A555" s="168"/>
      <c r="B555" s="166" t="s">
        <v>681</v>
      </c>
      <c r="C555" s="166" t="s">
        <v>1999</v>
      </c>
      <c r="D555" s="166" t="s">
        <v>2000</v>
      </c>
      <c r="E555" s="166" t="s">
        <v>2001</v>
      </c>
    </row>
    <row r="556" customHeight="1" spans="1:5">
      <c r="A556" s="168"/>
      <c r="B556" s="166" t="s">
        <v>685</v>
      </c>
      <c r="C556" s="166" t="s">
        <v>2002</v>
      </c>
      <c r="D556" s="166" t="s">
        <v>2003</v>
      </c>
      <c r="E556" s="166" t="s">
        <v>2004</v>
      </c>
    </row>
    <row r="557" customHeight="1" spans="1:5">
      <c r="A557" s="168"/>
      <c r="B557" s="166" t="s">
        <v>689</v>
      </c>
      <c r="C557" s="166" t="s">
        <v>2005</v>
      </c>
      <c r="D557" s="166" t="s">
        <v>2006</v>
      </c>
      <c r="E557" s="166" t="s">
        <v>2007</v>
      </c>
    </row>
    <row r="558" customHeight="1" spans="1:5">
      <c r="A558" s="168"/>
      <c r="B558" s="166" t="s">
        <v>693</v>
      </c>
      <c r="C558" s="166" t="s">
        <v>2008</v>
      </c>
      <c r="D558" s="166" t="s">
        <v>2009</v>
      </c>
      <c r="E558" s="166" t="s">
        <v>2010</v>
      </c>
    </row>
    <row r="559" customHeight="1" spans="1:5">
      <c r="A559" s="168"/>
      <c r="B559" s="166" t="s">
        <v>697</v>
      </c>
      <c r="C559" s="166" t="s">
        <v>2011</v>
      </c>
      <c r="D559" s="166" t="s">
        <v>2012</v>
      </c>
      <c r="E559" s="166" t="s">
        <v>2013</v>
      </c>
    </row>
    <row r="560" customHeight="1" spans="1:5">
      <c r="A560" s="168"/>
      <c r="B560" s="166" t="s">
        <v>701</v>
      </c>
      <c r="C560" s="166" t="s">
        <v>2014</v>
      </c>
      <c r="D560" s="166" t="s">
        <v>2015</v>
      </c>
      <c r="E560" s="166" t="s">
        <v>2016</v>
      </c>
    </row>
    <row r="561" customHeight="1" spans="1:5">
      <c r="A561" s="168"/>
      <c r="B561" s="166" t="s">
        <v>705</v>
      </c>
      <c r="C561" s="166" t="s">
        <v>2017</v>
      </c>
      <c r="D561" s="166" t="s">
        <v>2018</v>
      </c>
      <c r="E561" s="166" t="s">
        <v>2019</v>
      </c>
    </row>
    <row r="562" customHeight="1" spans="1:5">
      <c r="A562" s="168"/>
      <c r="B562" s="166" t="s">
        <v>709</v>
      </c>
      <c r="C562" s="166" t="s">
        <v>2020</v>
      </c>
      <c r="D562" s="166" t="s">
        <v>2021</v>
      </c>
      <c r="E562" s="166" t="s">
        <v>2022</v>
      </c>
    </row>
    <row r="563" customHeight="1" spans="1:5">
      <c r="A563" s="168"/>
      <c r="B563" s="166" t="s">
        <v>713</v>
      </c>
      <c r="C563" s="166" t="s">
        <v>2023</v>
      </c>
      <c r="D563" s="166" t="s">
        <v>2024</v>
      </c>
      <c r="E563" s="166" t="s">
        <v>2025</v>
      </c>
    </row>
    <row r="564" customHeight="1" spans="1:5">
      <c r="A564" s="168"/>
      <c r="B564" s="166" t="s">
        <v>717</v>
      </c>
      <c r="C564" s="166" t="s">
        <v>2026</v>
      </c>
      <c r="D564" s="166" t="s">
        <v>2027</v>
      </c>
      <c r="E564" s="166" t="s">
        <v>2028</v>
      </c>
    </row>
    <row r="565" customHeight="1" spans="1:5">
      <c r="A565" s="168"/>
      <c r="B565" s="166" t="s">
        <v>721</v>
      </c>
      <c r="C565" s="166" t="s">
        <v>2029</v>
      </c>
      <c r="D565" s="166" t="s">
        <v>2030</v>
      </c>
      <c r="E565" s="166" t="s">
        <v>2031</v>
      </c>
    </row>
    <row r="566" customHeight="1" spans="1:5">
      <c r="A566" s="168"/>
      <c r="B566" s="166" t="s">
        <v>725</v>
      </c>
      <c r="C566" s="166" t="s">
        <v>2032</v>
      </c>
      <c r="D566" s="166" t="s">
        <v>2033</v>
      </c>
      <c r="E566" s="166" t="s">
        <v>2034</v>
      </c>
    </row>
    <row r="567" customHeight="1" spans="1:5">
      <c r="A567" s="168"/>
      <c r="B567" s="166" t="s">
        <v>729</v>
      </c>
      <c r="C567" s="166" t="s">
        <v>2035</v>
      </c>
      <c r="D567" s="166" t="s">
        <v>2036</v>
      </c>
      <c r="E567" s="166" t="s">
        <v>2037</v>
      </c>
    </row>
    <row r="568" customHeight="1" spans="1:5">
      <c r="A568" s="168"/>
      <c r="B568" s="166" t="s">
        <v>733</v>
      </c>
      <c r="C568" s="166" t="s">
        <v>2038</v>
      </c>
      <c r="D568" s="166" t="s">
        <v>2039</v>
      </c>
      <c r="E568" s="166" t="s">
        <v>2040</v>
      </c>
    </row>
    <row r="569" customHeight="1" spans="1:5">
      <c r="A569" s="168"/>
      <c r="B569" s="166" t="s">
        <v>737</v>
      </c>
      <c r="C569" s="166" t="s">
        <v>2041</v>
      </c>
      <c r="D569" s="166" t="s">
        <v>2042</v>
      </c>
      <c r="E569" s="166" t="s">
        <v>2043</v>
      </c>
    </row>
    <row r="570" customHeight="1" spans="1:5">
      <c r="A570" s="168"/>
      <c r="B570" s="166" t="s">
        <v>741</v>
      </c>
      <c r="C570" s="166" t="s">
        <v>2044</v>
      </c>
      <c r="D570" s="166" t="s">
        <v>2045</v>
      </c>
      <c r="E570" s="166" t="s">
        <v>2046</v>
      </c>
    </row>
    <row r="571" customHeight="1" spans="1:5">
      <c r="A571" s="168"/>
      <c r="B571" s="166" t="s">
        <v>745</v>
      </c>
      <c r="C571" s="166" t="s">
        <v>2047</v>
      </c>
      <c r="D571" s="166" t="s">
        <v>2048</v>
      </c>
      <c r="E571" s="166" t="s">
        <v>2049</v>
      </c>
    </row>
    <row r="572" customHeight="1" spans="1:5">
      <c r="A572" s="168"/>
      <c r="B572" s="166" t="s">
        <v>749</v>
      </c>
      <c r="C572" s="166" t="s">
        <v>2050</v>
      </c>
      <c r="D572" s="166" t="s">
        <v>2051</v>
      </c>
      <c r="E572" s="166" t="s">
        <v>2052</v>
      </c>
    </row>
    <row r="573" customHeight="1" spans="1:5">
      <c r="A573" s="168"/>
      <c r="B573" s="166" t="s">
        <v>753</v>
      </c>
      <c r="C573" s="166" t="s">
        <v>2053</v>
      </c>
      <c r="D573" s="166" t="s">
        <v>2054</v>
      </c>
      <c r="E573" s="166" t="s">
        <v>2055</v>
      </c>
    </row>
    <row r="574" customHeight="1" spans="1:5">
      <c r="A574" s="168"/>
      <c r="B574" s="166" t="s">
        <v>757</v>
      </c>
      <c r="C574" s="166" t="s">
        <v>2056</v>
      </c>
      <c r="D574" s="166" t="s">
        <v>2057</v>
      </c>
      <c r="E574" s="166" t="s">
        <v>2058</v>
      </c>
    </row>
    <row r="575" customHeight="1" spans="1:5">
      <c r="A575" s="168"/>
      <c r="B575" s="166" t="s">
        <v>761</v>
      </c>
      <c r="C575" s="166" t="s">
        <v>2059</v>
      </c>
      <c r="D575" s="166" t="s">
        <v>2060</v>
      </c>
      <c r="E575" s="166" t="s">
        <v>2061</v>
      </c>
    </row>
    <row r="576" customHeight="1" spans="1:5">
      <c r="A576" s="168"/>
      <c r="B576" s="166" t="s">
        <v>765</v>
      </c>
      <c r="C576" s="166" t="s">
        <v>2062</v>
      </c>
      <c r="D576" s="166" t="s">
        <v>2063</v>
      </c>
      <c r="E576" s="166" t="s">
        <v>2064</v>
      </c>
    </row>
    <row r="577" customHeight="1" spans="1:5">
      <c r="A577" s="168"/>
      <c r="B577" s="166" t="s">
        <v>769</v>
      </c>
      <c r="C577" s="166" t="s">
        <v>2065</v>
      </c>
      <c r="D577" s="166" t="s">
        <v>2066</v>
      </c>
      <c r="E577" s="166" t="s">
        <v>2067</v>
      </c>
    </row>
    <row r="578" customHeight="1" spans="1:5">
      <c r="A578" s="168"/>
      <c r="B578" s="166" t="s">
        <v>773</v>
      </c>
      <c r="C578" s="166" t="s">
        <v>2068</v>
      </c>
      <c r="D578" s="166" t="s">
        <v>2069</v>
      </c>
      <c r="E578" s="166" t="s">
        <v>2070</v>
      </c>
    </row>
    <row r="579" customHeight="1" spans="1:5">
      <c r="A579" s="168"/>
      <c r="B579" s="166" t="s">
        <v>777</v>
      </c>
      <c r="C579" s="166" t="s">
        <v>2071</v>
      </c>
      <c r="D579" s="166" t="s">
        <v>2072</v>
      </c>
      <c r="E579" s="166" t="s">
        <v>2073</v>
      </c>
    </row>
    <row r="580" customHeight="1" spans="1:5">
      <c r="A580" s="168"/>
      <c r="B580" s="166" t="s">
        <v>781</v>
      </c>
      <c r="C580" s="166" t="s">
        <v>2074</v>
      </c>
      <c r="D580" s="166" t="s">
        <v>2075</v>
      </c>
      <c r="E580" s="166" t="s">
        <v>2076</v>
      </c>
    </row>
    <row r="581" customHeight="1" spans="1:5">
      <c r="A581" s="168"/>
      <c r="B581" s="166" t="s">
        <v>785</v>
      </c>
      <c r="C581" s="166" t="s">
        <v>2077</v>
      </c>
      <c r="D581" s="166" t="s">
        <v>2078</v>
      </c>
      <c r="E581" s="166" t="s">
        <v>2079</v>
      </c>
    </row>
    <row r="582" customHeight="1" spans="1:5">
      <c r="A582" s="168"/>
      <c r="B582" s="166" t="s">
        <v>789</v>
      </c>
      <c r="C582" s="166" t="s">
        <v>2080</v>
      </c>
      <c r="D582" s="166" t="s">
        <v>2081</v>
      </c>
      <c r="E582" s="166" t="s">
        <v>2082</v>
      </c>
    </row>
    <row r="583" customHeight="1" spans="1:5">
      <c r="A583" s="168"/>
      <c r="B583" s="166" t="s">
        <v>793</v>
      </c>
      <c r="C583" s="166" t="s">
        <v>2083</v>
      </c>
      <c r="D583" s="166" t="s">
        <v>2084</v>
      </c>
      <c r="E583" s="166" t="s">
        <v>2085</v>
      </c>
    </row>
    <row r="584" customHeight="1" spans="1:5">
      <c r="A584" s="168"/>
      <c r="B584" s="166" t="s">
        <v>797</v>
      </c>
      <c r="C584" s="166" t="s">
        <v>2086</v>
      </c>
      <c r="D584" s="166" t="s">
        <v>2087</v>
      </c>
      <c r="E584" s="166" t="s">
        <v>2088</v>
      </c>
    </row>
    <row r="585" customHeight="1" spans="1:5">
      <c r="A585" s="168"/>
      <c r="B585" s="166" t="s">
        <v>801</v>
      </c>
      <c r="C585" s="166" t="s">
        <v>2089</v>
      </c>
      <c r="D585" s="166" t="s">
        <v>2090</v>
      </c>
      <c r="E585" s="166" t="s">
        <v>2091</v>
      </c>
    </row>
    <row r="586" customHeight="1" spans="1:5">
      <c r="A586" s="168"/>
      <c r="B586" s="166" t="s">
        <v>805</v>
      </c>
      <c r="C586" s="166" t="s">
        <v>2092</v>
      </c>
      <c r="D586" s="166" t="s">
        <v>2093</v>
      </c>
      <c r="E586" s="166" t="s">
        <v>2094</v>
      </c>
    </row>
    <row r="587" customHeight="1" spans="1:5">
      <c r="A587" s="168"/>
      <c r="B587" s="166" t="s">
        <v>809</v>
      </c>
      <c r="C587" s="166" t="s">
        <v>2095</v>
      </c>
      <c r="D587" s="166" t="s">
        <v>2096</v>
      </c>
      <c r="E587" s="166" t="s">
        <v>2097</v>
      </c>
    </row>
    <row r="588" customHeight="1" spans="1:5">
      <c r="A588" s="168"/>
      <c r="B588" s="166" t="s">
        <v>813</v>
      </c>
      <c r="C588" s="166" t="s">
        <v>2098</v>
      </c>
      <c r="D588" s="166" t="s">
        <v>2099</v>
      </c>
      <c r="E588" s="166" t="s">
        <v>2100</v>
      </c>
    </row>
    <row r="589" customHeight="1" spans="1:5">
      <c r="A589" s="168"/>
      <c r="B589" s="166" t="s">
        <v>817</v>
      </c>
      <c r="C589" s="166" t="s">
        <v>2101</v>
      </c>
      <c r="D589" s="166" t="s">
        <v>2102</v>
      </c>
      <c r="E589" s="166" t="s">
        <v>2103</v>
      </c>
    </row>
    <row r="590" customHeight="1" spans="1:5">
      <c r="A590" s="168"/>
      <c r="B590" s="166" t="s">
        <v>821</v>
      </c>
      <c r="C590" s="166" t="s">
        <v>2104</v>
      </c>
      <c r="D590" s="166" t="s">
        <v>2105</v>
      </c>
      <c r="E590" s="166" t="s">
        <v>2106</v>
      </c>
    </row>
    <row r="591" customHeight="1" spans="1:5">
      <c r="A591" s="168"/>
      <c r="B591" s="166" t="s">
        <v>825</v>
      </c>
      <c r="C591" s="166" t="s">
        <v>2107</v>
      </c>
      <c r="D591" s="166" t="s">
        <v>2108</v>
      </c>
      <c r="E591" s="166" t="s">
        <v>2109</v>
      </c>
    </row>
    <row r="592" customHeight="1" spans="1:5">
      <c r="A592" s="168"/>
      <c r="B592" s="166" t="s">
        <v>829</v>
      </c>
      <c r="C592" s="166" t="s">
        <v>2110</v>
      </c>
      <c r="D592" s="166" t="s">
        <v>2111</v>
      </c>
      <c r="E592" s="166" t="s">
        <v>2112</v>
      </c>
    </row>
    <row r="593" customHeight="1" spans="1:5">
      <c r="A593" s="168"/>
      <c r="B593" s="166" t="s">
        <v>833</v>
      </c>
      <c r="C593" s="166" t="s">
        <v>2113</v>
      </c>
      <c r="D593" s="166" t="s">
        <v>2114</v>
      </c>
      <c r="E593" s="166" t="s">
        <v>2115</v>
      </c>
    </row>
    <row r="594" customHeight="1" spans="1:5">
      <c r="A594" s="168"/>
      <c r="B594" s="166" t="s">
        <v>837</v>
      </c>
      <c r="C594" s="166" t="s">
        <v>2116</v>
      </c>
      <c r="D594" s="166" t="s">
        <v>2117</v>
      </c>
      <c r="E594" s="166" t="s">
        <v>2118</v>
      </c>
    </row>
    <row r="595" customHeight="1" spans="1:5">
      <c r="A595" s="168"/>
      <c r="B595" s="166" t="s">
        <v>841</v>
      </c>
      <c r="C595" s="166" t="s">
        <v>2119</v>
      </c>
      <c r="D595" s="166" t="s">
        <v>2120</v>
      </c>
      <c r="E595" s="166" t="s">
        <v>2121</v>
      </c>
    </row>
    <row r="596" customHeight="1" spans="1:5">
      <c r="A596" s="168"/>
      <c r="B596" s="166" t="s">
        <v>845</v>
      </c>
      <c r="C596" s="166" t="s">
        <v>2122</v>
      </c>
      <c r="D596" s="166" t="s">
        <v>2123</v>
      </c>
      <c r="E596" s="166" t="s">
        <v>2124</v>
      </c>
    </row>
    <row r="597" customHeight="1" spans="1:5">
      <c r="A597" s="168"/>
      <c r="B597" s="166" t="s">
        <v>849</v>
      </c>
      <c r="C597" s="166" t="s">
        <v>2125</v>
      </c>
      <c r="D597" s="166" t="s">
        <v>2126</v>
      </c>
      <c r="E597" s="166" t="s">
        <v>2127</v>
      </c>
    </row>
    <row r="598" customHeight="1" spans="1:5">
      <c r="A598" s="168"/>
      <c r="B598" s="166" t="s">
        <v>853</v>
      </c>
      <c r="C598" s="166" t="s">
        <v>2128</v>
      </c>
      <c r="D598" s="166" t="s">
        <v>2129</v>
      </c>
      <c r="E598" s="166" t="s">
        <v>2130</v>
      </c>
    </row>
    <row r="599" customHeight="1" spans="1:5">
      <c r="A599" s="168"/>
      <c r="B599" s="166" t="s">
        <v>857</v>
      </c>
      <c r="C599" s="166" t="s">
        <v>2131</v>
      </c>
      <c r="D599" s="166" t="s">
        <v>2132</v>
      </c>
      <c r="E599" s="166" t="s">
        <v>2133</v>
      </c>
    </row>
    <row r="600" customHeight="1" spans="1:5">
      <c r="A600" s="168"/>
      <c r="B600" s="166" t="s">
        <v>861</v>
      </c>
      <c r="C600" s="166" t="s">
        <v>2134</v>
      </c>
      <c r="D600" s="166" t="s">
        <v>2135</v>
      </c>
      <c r="E600" s="166" t="s">
        <v>2136</v>
      </c>
    </row>
    <row r="601" customHeight="1" spans="1:5">
      <c r="A601" s="168"/>
      <c r="B601" s="166" t="s">
        <v>865</v>
      </c>
      <c r="C601" s="166" t="s">
        <v>2137</v>
      </c>
      <c r="D601" s="166" t="s">
        <v>2138</v>
      </c>
      <c r="E601" s="166" t="s">
        <v>2139</v>
      </c>
    </row>
    <row r="602" customHeight="1" spans="1:5">
      <c r="A602" s="168"/>
      <c r="B602" s="166" t="s">
        <v>869</v>
      </c>
      <c r="C602" s="166" t="s">
        <v>2140</v>
      </c>
      <c r="D602" s="166" t="s">
        <v>2141</v>
      </c>
      <c r="E602" s="166" t="s">
        <v>2142</v>
      </c>
    </row>
    <row r="603" customHeight="1" spans="1:5">
      <c r="A603" s="168"/>
      <c r="B603" s="166" t="s">
        <v>873</v>
      </c>
      <c r="C603" s="166" t="s">
        <v>2143</v>
      </c>
      <c r="D603" s="166" t="s">
        <v>2144</v>
      </c>
      <c r="E603" s="166" t="s">
        <v>2145</v>
      </c>
    </row>
    <row r="604" customHeight="1" spans="1:5">
      <c r="A604" s="168"/>
      <c r="B604" s="166" t="s">
        <v>877</v>
      </c>
      <c r="C604" s="166" t="s">
        <v>2146</v>
      </c>
      <c r="D604" s="166" t="s">
        <v>2147</v>
      </c>
      <c r="E604" s="166" t="s">
        <v>2148</v>
      </c>
    </row>
    <row r="605" customHeight="1" spans="1:5">
      <c r="A605" s="168"/>
      <c r="B605" s="166" t="s">
        <v>881</v>
      </c>
      <c r="C605" s="166" t="s">
        <v>2149</v>
      </c>
      <c r="D605" s="166" t="s">
        <v>2150</v>
      </c>
      <c r="E605" s="166" t="s">
        <v>2151</v>
      </c>
    </row>
    <row r="606" customHeight="1" spans="1:5">
      <c r="A606" s="168"/>
      <c r="B606" s="166" t="s">
        <v>885</v>
      </c>
      <c r="C606" s="166" t="s">
        <v>2152</v>
      </c>
      <c r="D606" s="166" t="s">
        <v>2153</v>
      </c>
      <c r="E606" s="166" t="s">
        <v>2154</v>
      </c>
    </row>
    <row r="607" customHeight="1" spans="1:5">
      <c r="A607" s="168"/>
      <c r="B607" s="166" t="s">
        <v>889</v>
      </c>
      <c r="C607" s="166" t="s">
        <v>2155</v>
      </c>
      <c r="D607" s="166" t="s">
        <v>2156</v>
      </c>
      <c r="E607" s="166" t="s">
        <v>2157</v>
      </c>
    </row>
    <row r="608" customHeight="1" spans="1:5">
      <c r="A608" s="168"/>
      <c r="B608" s="166" t="s">
        <v>893</v>
      </c>
      <c r="C608" s="166" t="s">
        <v>2158</v>
      </c>
      <c r="D608" s="166" t="s">
        <v>2159</v>
      </c>
      <c r="E608" s="166" t="s">
        <v>2160</v>
      </c>
    </row>
    <row r="609" customHeight="1" spans="1:5">
      <c r="A609" s="168"/>
      <c r="B609" s="166" t="s">
        <v>897</v>
      </c>
      <c r="C609" s="166" t="s">
        <v>2161</v>
      </c>
      <c r="D609" s="166" t="s">
        <v>2162</v>
      </c>
      <c r="E609" s="166" t="s">
        <v>2163</v>
      </c>
    </row>
    <row r="610" customHeight="1" spans="1:5">
      <c r="A610" s="168"/>
      <c r="B610" s="166" t="s">
        <v>901</v>
      </c>
      <c r="C610" s="166" t="s">
        <v>2164</v>
      </c>
      <c r="D610" s="166" t="s">
        <v>2165</v>
      </c>
      <c r="E610" s="166" t="s">
        <v>2166</v>
      </c>
    </row>
    <row r="611" customHeight="1" spans="1:5">
      <c r="A611" s="168"/>
      <c r="B611" s="166" t="s">
        <v>905</v>
      </c>
      <c r="C611" s="166" t="s">
        <v>2167</v>
      </c>
      <c r="D611" s="166" t="s">
        <v>2168</v>
      </c>
      <c r="E611" s="166" t="s">
        <v>2169</v>
      </c>
    </row>
    <row r="612" customHeight="1" spans="1:5">
      <c r="A612" s="168"/>
      <c r="B612" s="166" t="s">
        <v>909</v>
      </c>
      <c r="C612" s="166" t="s">
        <v>2170</v>
      </c>
      <c r="D612" s="166" t="s">
        <v>2171</v>
      </c>
      <c r="E612" s="166" t="s">
        <v>2172</v>
      </c>
    </row>
    <row r="613" customHeight="1" spans="1:5">
      <c r="A613" s="168"/>
      <c r="B613" s="166" t="s">
        <v>913</v>
      </c>
      <c r="C613" s="166" t="s">
        <v>2173</v>
      </c>
      <c r="D613" s="166" t="s">
        <v>2174</v>
      </c>
      <c r="E613" s="166" t="s">
        <v>2175</v>
      </c>
    </row>
    <row r="614" customHeight="1" spans="1:5">
      <c r="A614" s="168"/>
      <c r="B614" s="166" t="s">
        <v>917</v>
      </c>
      <c r="C614" s="166" t="s">
        <v>2176</v>
      </c>
      <c r="D614" s="166" t="s">
        <v>2177</v>
      </c>
      <c r="E614" s="166" t="s">
        <v>2178</v>
      </c>
    </row>
    <row r="615" customHeight="1" spans="1:5">
      <c r="A615" s="168"/>
      <c r="B615" s="166" t="s">
        <v>921</v>
      </c>
      <c r="C615" s="166" t="s">
        <v>2179</v>
      </c>
      <c r="D615" s="166" t="s">
        <v>2180</v>
      </c>
      <c r="E615" s="166" t="s">
        <v>2181</v>
      </c>
    </row>
    <row r="616" customHeight="1" spans="1:5">
      <c r="A616" s="168"/>
      <c r="B616" s="166" t="s">
        <v>925</v>
      </c>
      <c r="C616" s="166" t="s">
        <v>2182</v>
      </c>
      <c r="D616" s="166" t="s">
        <v>2183</v>
      </c>
      <c r="E616" s="166" t="s">
        <v>2184</v>
      </c>
    </row>
    <row r="617" customHeight="1" spans="1:5">
      <c r="A617" s="168"/>
      <c r="B617" s="166" t="s">
        <v>929</v>
      </c>
      <c r="C617" s="166" t="s">
        <v>2185</v>
      </c>
      <c r="D617" s="166" t="s">
        <v>2186</v>
      </c>
      <c r="E617" s="166" t="s">
        <v>2187</v>
      </c>
    </row>
    <row r="618" customHeight="1" spans="1:5">
      <c r="A618" s="168"/>
      <c r="B618" s="166" t="s">
        <v>933</v>
      </c>
      <c r="C618" s="166" t="s">
        <v>2188</v>
      </c>
      <c r="D618" s="166" t="s">
        <v>2189</v>
      </c>
      <c r="E618" s="166" t="s">
        <v>2190</v>
      </c>
    </row>
    <row r="619" customHeight="1" spans="1:5">
      <c r="A619" s="168"/>
      <c r="B619" s="166" t="s">
        <v>937</v>
      </c>
      <c r="C619" s="166" t="s">
        <v>2191</v>
      </c>
      <c r="D619" s="166" t="s">
        <v>2192</v>
      </c>
      <c r="E619" s="166" t="s">
        <v>2193</v>
      </c>
    </row>
    <row r="620" customHeight="1" spans="1:5">
      <c r="A620" s="168"/>
      <c r="B620" s="166" t="s">
        <v>941</v>
      </c>
      <c r="C620" s="166" t="s">
        <v>2194</v>
      </c>
      <c r="D620" s="166" t="s">
        <v>2195</v>
      </c>
      <c r="E620" s="166" t="s">
        <v>2196</v>
      </c>
    </row>
    <row r="621" customHeight="1" spans="1:5">
      <c r="A621" s="168"/>
      <c r="B621" s="166" t="s">
        <v>945</v>
      </c>
      <c r="C621" s="166" t="s">
        <v>2197</v>
      </c>
      <c r="D621" s="166" t="s">
        <v>2198</v>
      </c>
      <c r="E621" s="166" t="s">
        <v>2199</v>
      </c>
    </row>
    <row r="622" customHeight="1" spans="1:5">
      <c r="A622" s="168"/>
      <c r="B622" s="166" t="s">
        <v>949</v>
      </c>
      <c r="C622" s="166" t="s">
        <v>2200</v>
      </c>
      <c r="D622" s="166" t="s">
        <v>2201</v>
      </c>
      <c r="E622" s="166" t="s">
        <v>2202</v>
      </c>
    </row>
    <row r="623" customHeight="1" spans="1:5">
      <c r="A623" s="168"/>
      <c r="B623" s="166" t="s">
        <v>953</v>
      </c>
      <c r="C623" s="166" t="s">
        <v>2203</v>
      </c>
      <c r="D623" s="166" t="s">
        <v>2204</v>
      </c>
      <c r="E623" s="166" t="s">
        <v>2205</v>
      </c>
    </row>
    <row r="624" customHeight="1" spans="1:5">
      <c r="A624" s="168"/>
      <c r="B624" s="166" t="s">
        <v>957</v>
      </c>
      <c r="C624" s="166" t="s">
        <v>2206</v>
      </c>
      <c r="D624" s="166" t="s">
        <v>2207</v>
      </c>
      <c r="E624" s="166" t="s">
        <v>2208</v>
      </c>
    </row>
    <row r="625" customHeight="1" spans="1:5">
      <c r="A625" s="168"/>
      <c r="B625" s="166" t="s">
        <v>961</v>
      </c>
      <c r="C625" s="166" t="s">
        <v>2209</v>
      </c>
      <c r="D625" s="166" t="s">
        <v>2210</v>
      </c>
      <c r="E625" s="166" t="s">
        <v>2211</v>
      </c>
    </row>
    <row r="626" customHeight="1" spans="1:5">
      <c r="A626" s="168"/>
      <c r="B626" s="166" t="s">
        <v>965</v>
      </c>
      <c r="C626" s="166" t="s">
        <v>2212</v>
      </c>
      <c r="D626" s="166" t="s">
        <v>2213</v>
      </c>
      <c r="E626" s="166" t="s">
        <v>2214</v>
      </c>
    </row>
    <row r="627" customHeight="1" spans="1:5">
      <c r="A627" s="168"/>
      <c r="B627" s="166" t="s">
        <v>969</v>
      </c>
      <c r="C627" s="166" t="s">
        <v>2215</v>
      </c>
      <c r="D627" s="166" t="s">
        <v>2216</v>
      </c>
      <c r="E627" s="166" t="s">
        <v>2217</v>
      </c>
    </row>
    <row r="628" customHeight="1" spans="1:5">
      <c r="A628" s="168"/>
      <c r="B628" s="166" t="s">
        <v>973</v>
      </c>
      <c r="C628" s="166" t="s">
        <v>2218</v>
      </c>
      <c r="D628" s="166" t="s">
        <v>2219</v>
      </c>
      <c r="E628" s="166" t="s">
        <v>2220</v>
      </c>
    </row>
    <row r="629" customHeight="1" spans="1:5">
      <c r="A629" s="168"/>
      <c r="B629" s="166" t="s">
        <v>977</v>
      </c>
      <c r="C629" s="166" t="s">
        <v>2221</v>
      </c>
      <c r="D629" s="166" t="s">
        <v>2222</v>
      </c>
      <c r="E629" s="166" t="s">
        <v>2223</v>
      </c>
    </row>
    <row r="630" customHeight="1" spans="1:5">
      <c r="A630" s="168"/>
      <c r="B630" s="166" t="s">
        <v>981</v>
      </c>
      <c r="C630" s="166" t="s">
        <v>2224</v>
      </c>
      <c r="D630" s="166" t="s">
        <v>2225</v>
      </c>
      <c r="E630" s="166" t="s">
        <v>2226</v>
      </c>
    </row>
    <row r="631" customHeight="1" spans="1:5">
      <c r="A631" s="168"/>
      <c r="B631" s="166" t="s">
        <v>985</v>
      </c>
      <c r="C631" s="166" t="s">
        <v>2227</v>
      </c>
      <c r="D631" s="166" t="s">
        <v>2228</v>
      </c>
      <c r="E631" s="166" t="s">
        <v>2229</v>
      </c>
    </row>
    <row r="632" customHeight="1" spans="1:5">
      <c r="A632" s="168"/>
      <c r="B632" s="166" t="s">
        <v>989</v>
      </c>
      <c r="C632" s="166" t="s">
        <v>2230</v>
      </c>
      <c r="D632" s="166" t="s">
        <v>2231</v>
      </c>
      <c r="E632" s="166" t="s">
        <v>2232</v>
      </c>
    </row>
    <row r="633" customHeight="1" spans="1:5">
      <c r="A633" s="168"/>
      <c r="B633" s="166" t="s">
        <v>993</v>
      </c>
      <c r="C633" s="166" t="s">
        <v>2233</v>
      </c>
      <c r="D633" s="166" t="s">
        <v>2234</v>
      </c>
      <c r="E633" s="166" t="s">
        <v>2235</v>
      </c>
    </row>
    <row r="634" customHeight="1" spans="1:5">
      <c r="A634" s="168"/>
      <c r="B634" s="166" t="s">
        <v>997</v>
      </c>
      <c r="C634" s="166" t="s">
        <v>2236</v>
      </c>
      <c r="D634" s="166" t="s">
        <v>2237</v>
      </c>
      <c r="E634" s="166" t="s">
        <v>2238</v>
      </c>
    </row>
    <row r="635" customHeight="1" spans="1:5">
      <c r="A635" s="168"/>
      <c r="B635" s="166" t="s">
        <v>1001</v>
      </c>
      <c r="C635" s="166" t="s">
        <v>2239</v>
      </c>
      <c r="D635" s="166" t="s">
        <v>2240</v>
      </c>
      <c r="E635" s="166" t="s">
        <v>2241</v>
      </c>
    </row>
    <row r="636" customHeight="1" spans="1:5">
      <c r="A636" s="168"/>
      <c r="B636" s="166" t="s">
        <v>1005</v>
      </c>
      <c r="C636" s="166" t="s">
        <v>2242</v>
      </c>
      <c r="D636" s="166" t="s">
        <v>2243</v>
      </c>
      <c r="E636" s="166" t="s">
        <v>2244</v>
      </c>
    </row>
    <row r="637" customHeight="1" spans="1:5">
      <c r="A637" s="168"/>
      <c r="B637" s="166" t="s">
        <v>1009</v>
      </c>
      <c r="C637" s="166" t="s">
        <v>2245</v>
      </c>
      <c r="D637" s="166" t="s">
        <v>2246</v>
      </c>
      <c r="E637" s="166" t="s">
        <v>2247</v>
      </c>
    </row>
    <row r="638" customHeight="1" spans="1:5">
      <c r="A638" s="168"/>
      <c r="B638" s="166" t="s">
        <v>1013</v>
      </c>
      <c r="C638" s="166" t="s">
        <v>2248</v>
      </c>
      <c r="D638" s="166" t="s">
        <v>2249</v>
      </c>
      <c r="E638" s="166" t="s">
        <v>2250</v>
      </c>
    </row>
    <row r="639" customHeight="1" spans="1:5">
      <c r="A639" s="168"/>
      <c r="B639" s="166" t="s">
        <v>1017</v>
      </c>
      <c r="C639" s="166" t="s">
        <v>2251</v>
      </c>
      <c r="D639" s="166" t="s">
        <v>2252</v>
      </c>
      <c r="E639" s="166" t="s">
        <v>2253</v>
      </c>
    </row>
    <row r="640" customHeight="1" spans="1:5">
      <c r="A640" s="168"/>
      <c r="B640" s="166" t="s">
        <v>1021</v>
      </c>
      <c r="C640" s="166" t="s">
        <v>2254</v>
      </c>
      <c r="D640" s="166" t="s">
        <v>2255</v>
      </c>
      <c r="E640" s="166" t="s">
        <v>2256</v>
      </c>
    </row>
    <row r="641" customHeight="1" spans="1:5">
      <c r="A641" s="168"/>
      <c r="B641" s="166" t="s">
        <v>1025</v>
      </c>
      <c r="C641" s="166" t="s">
        <v>2257</v>
      </c>
      <c r="D641" s="166" t="s">
        <v>2258</v>
      </c>
      <c r="E641" s="166" t="s">
        <v>2259</v>
      </c>
    </row>
    <row r="642" customHeight="1" spans="1:5">
      <c r="A642" s="168"/>
      <c r="B642" s="166" t="s">
        <v>1029</v>
      </c>
      <c r="C642" s="166" t="s">
        <v>2260</v>
      </c>
      <c r="D642" s="166" t="s">
        <v>2261</v>
      </c>
      <c r="E642" s="166" t="s">
        <v>2262</v>
      </c>
    </row>
    <row r="643" customHeight="1" spans="1:5">
      <c r="A643" s="168"/>
      <c r="B643" s="166" t="s">
        <v>1033</v>
      </c>
      <c r="C643" s="166" t="s">
        <v>2263</v>
      </c>
      <c r="D643" s="166" t="s">
        <v>2264</v>
      </c>
      <c r="E643" s="166" t="s">
        <v>2265</v>
      </c>
    </row>
    <row r="644" customHeight="1" spans="1:5">
      <c r="A644" s="168"/>
      <c r="B644" s="166" t="s">
        <v>1037</v>
      </c>
      <c r="C644" s="166" t="s">
        <v>2266</v>
      </c>
      <c r="D644" s="166" t="s">
        <v>2267</v>
      </c>
      <c r="E644" s="166" t="s">
        <v>2268</v>
      </c>
    </row>
    <row r="645" customHeight="1" spans="1:5">
      <c r="A645" s="168"/>
      <c r="B645" s="166" t="s">
        <v>1041</v>
      </c>
      <c r="C645" s="166" t="s">
        <v>2269</v>
      </c>
      <c r="D645" s="166" t="s">
        <v>2270</v>
      </c>
      <c r="E645" s="166" t="s">
        <v>2271</v>
      </c>
    </row>
    <row r="646" customHeight="1" spans="1:5">
      <c r="A646" s="168"/>
      <c r="B646" s="166" t="s">
        <v>1045</v>
      </c>
      <c r="C646" s="166" t="s">
        <v>2272</v>
      </c>
      <c r="D646" s="166" t="s">
        <v>2273</v>
      </c>
      <c r="E646" s="166" t="s">
        <v>2274</v>
      </c>
    </row>
    <row r="647" customHeight="1" spans="1:5">
      <c r="A647" s="168"/>
      <c r="B647" s="166" t="s">
        <v>1049</v>
      </c>
      <c r="C647" s="166" t="s">
        <v>2275</v>
      </c>
      <c r="D647" s="166" t="s">
        <v>2276</v>
      </c>
      <c r="E647" s="166" t="s">
        <v>2277</v>
      </c>
    </row>
    <row r="648" customHeight="1" spans="1:5">
      <c r="A648" s="168"/>
      <c r="B648" s="166" t="s">
        <v>1053</v>
      </c>
      <c r="C648" s="166" t="s">
        <v>2278</v>
      </c>
      <c r="D648" s="166" t="s">
        <v>2279</v>
      </c>
      <c r="E648" s="166" t="s">
        <v>2280</v>
      </c>
    </row>
    <row r="649" customHeight="1" spans="1:5">
      <c r="A649" s="168"/>
      <c r="B649" s="166" t="s">
        <v>1057</v>
      </c>
      <c r="C649" s="166" t="s">
        <v>2281</v>
      </c>
      <c r="D649" s="166" t="s">
        <v>2282</v>
      </c>
      <c r="E649" s="166" t="s">
        <v>2283</v>
      </c>
    </row>
    <row r="650" customHeight="1" spans="1:5">
      <c r="A650" s="168"/>
      <c r="B650" s="166" t="s">
        <v>1061</v>
      </c>
      <c r="C650" s="166" t="s">
        <v>2284</v>
      </c>
      <c r="D650" s="166" t="s">
        <v>2285</v>
      </c>
      <c r="E650" s="166" t="s">
        <v>2286</v>
      </c>
    </row>
    <row r="651" customHeight="1" spans="1:5">
      <c r="A651" s="168"/>
      <c r="B651" s="166" t="s">
        <v>1065</v>
      </c>
      <c r="C651" s="166" t="s">
        <v>2287</v>
      </c>
      <c r="D651" s="166" t="s">
        <v>2288</v>
      </c>
      <c r="E651" s="166" t="s">
        <v>2289</v>
      </c>
    </row>
    <row r="652" customHeight="1" spans="1:5">
      <c r="A652" s="168"/>
      <c r="B652" s="166" t="s">
        <v>1069</v>
      </c>
      <c r="C652" s="166" t="s">
        <v>2290</v>
      </c>
      <c r="D652" s="166" t="s">
        <v>2291</v>
      </c>
      <c r="E652" s="166" t="s">
        <v>2292</v>
      </c>
    </row>
    <row r="653" customHeight="1" spans="1:5">
      <c r="A653" s="168"/>
      <c r="B653" s="166" t="s">
        <v>1073</v>
      </c>
      <c r="C653" s="166" t="s">
        <v>2293</v>
      </c>
      <c r="D653" s="166" t="s">
        <v>2294</v>
      </c>
      <c r="E653" s="166" t="s">
        <v>2295</v>
      </c>
    </row>
    <row r="654" customHeight="1" spans="1:5">
      <c r="A654" s="168"/>
      <c r="B654" s="166" t="s">
        <v>1077</v>
      </c>
      <c r="C654" s="166" t="s">
        <v>2296</v>
      </c>
      <c r="D654" s="166" t="s">
        <v>2297</v>
      </c>
      <c r="E654" s="166" t="s">
        <v>2298</v>
      </c>
    </row>
    <row r="655" customHeight="1" spans="1:5">
      <c r="A655" s="168"/>
      <c r="B655" s="166" t="s">
        <v>1081</v>
      </c>
      <c r="C655" s="166" t="s">
        <v>2299</v>
      </c>
      <c r="D655" s="166" t="s">
        <v>2300</v>
      </c>
      <c r="E655" s="166" t="s">
        <v>2301</v>
      </c>
    </row>
    <row r="656" customHeight="1" spans="1:5">
      <c r="A656" s="168"/>
      <c r="B656" s="166" t="s">
        <v>1085</v>
      </c>
      <c r="C656" s="166" t="s">
        <v>2302</v>
      </c>
      <c r="D656" s="166" t="s">
        <v>2303</v>
      </c>
      <c r="E656" s="166" t="s">
        <v>2304</v>
      </c>
    </row>
    <row r="657" customHeight="1" spans="1:5">
      <c r="A657" s="168"/>
      <c r="B657" s="166" t="s">
        <v>1089</v>
      </c>
      <c r="C657" s="166" t="s">
        <v>2305</v>
      </c>
      <c r="D657" s="166" t="s">
        <v>2306</v>
      </c>
      <c r="E657" s="166" t="s">
        <v>2307</v>
      </c>
    </row>
    <row r="658" customHeight="1" spans="1:5">
      <c r="A658" s="168"/>
      <c r="B658" s="166" t="s">
        <v>1093</v>
      </c>
      <c r="C658" s="166" t="s">
        <v>2308</v>
      </c>
      <c r="D658" s="166" t="s">
        <v>2309</v>
      </c>
      <c r="E658" s="166" t="s">
        <v>2310</v>
      </c>
    </row>
    <row r="659" customHeight="1" spans="1:5">
      <c r="A659" s="168"/>
      <c r="B659" s="166" t="s">
        <v>1097</v>
      </c>
      <c r="C659" s="166" t="s">
        <v>2311</v>
      </c>
      <c r="D659" s="166" t="s">
        <v>2312</v>
      </c>
      <c r="E659" s="166" t="s">
        <v>2313</v>
      </c>
    </row>
    <row r="660" customHeight="1" spans="1:5">
      <c r="A660" s="168"/>
      <c r="B660" s="166" t="s">
        <v>1101</v>
      </c>
      <c r="C660" s="166" t="s">
        <v>2314</v>
      </c>
      <c r="D660" s="166" t="s">
        <v>2315</v>
      </c>
      <c r="E660" s="166" t="s">
        <v>2316</v>
      </c>
    </row>
    <row r="661" customHeight="1" spans="1:5">
      <c r="A661" s="168"/>
      <c r="B661" s="166" t="s">
        <v>1105</v>
      </c>
      <c r="C661" s="166" t="s">
        <v>2317</v>
      </c>
      <c r="D661" s="166" t="s">
        <v>2318</v>
      </c>
      <c r="E661" s="166" t="s">
        <v>2319</v>
      </c>
    </row>
    <row r="662" customHeight="1" spans="1:5">
      <c r="A662" s="168"/>
      <c r="B662" s="166" t="s">
        <v>1109</v>
      </c>
      <c r="C662" s="166" t="s">
        <v>2320</v>
      </c>
      <c r="D662" s="166" t="s">
        <v>2321</v>
      </c>
      <c r="E662" s="166" t="s">
        <v>2322</v>
      </c>
    </row>
    <row r="663" customHeight="1" spans="1:5">
      <c r="A663" s="168"/>
      <c r="B663" s="166" t="s">
        <v>1113</v>
      </c>
      <c r="C663" s="166" t="s">
        <v>2323</v>
      </c>
      <c r="D663" s="166" t="s">
        <v>2324</v>
      </c>
      <c r="E663" s="166" t="s">
        <v>2325</v>
      </c>
    </row>
    <row r="664" customHeight="1" spans="1:5">
      <c r="A664" s="168"/>
      <c r="B664" s="166" t="s">
        <v>1117</v>
      </c>
      <c r="C664" s="166" t="s">
        <v>2326</v>
      </c>
      <c r="D664" s="166" t="s">
        <v>2327</v>
      </c>
      <c r="E664" s="166" t="s">
        <v>2328</v>
      </c>
    </row>
    <row r="665" customHeight="1" spans="1:5">
      <c r="A665" s="168"/>
      <c r="B665" s="166" t="s">
        <v>1121</v>
      </c>
      <c r="C665" s="166" t="s">
        <v>2329</v>
      </c>
      <c r="D665" s="166" t="s">
        <v>2330</v>
      </c>
      <c r="E665" s="166" t="s">
        <v>2331</v>
      </c>
    </row>
    <row r="666" customHeight="1" spans="1:5">
      <c r="A666" s="168"/>
      <c r="B666" s="166" t="s">
        <v>1125</v>
      </c>
      <c r="C666" s="166" t="s">
        <v>2332</v>
      </c>
      <c r="D666" s="166" t="s">
        <v>2333</v>
      </c>
      <c r="E666" s="166" t="s">
        <v>2334</v>
      </c>
    </row>
    <row r="667" customHeight="1" spans="1:5">
      <c r="A667" s="168"/>
      <c r="B667" s="166" t="s">
        <v>1129</v>
      </c>
      <c r="C667" s="166" t="s">
        <v>2335</v>
      </c>
      <c r="D667" s="166" t="s">
        <v>2336</v>
      </c>
      <c r="E667" s="166" t="s">
        <v>2337</v>
      </c>
    </row>
    <row r="668" customHeight="1" spans="1:5">
      <c r="A668" s="168"/>
      <c r="B668" s="166" t="s">
        <v>1133</v>
      </c>
      <c r="C668" s="166" t="s">
        <v>2338</v>
      </c>
      <c r="D668" s="166" t="s">
        <v>2339</v>
      </c>
      <c r="E668" s="166" t="s">
        <v>2340</v>
      </c>
    </row>
    <row r="669" customHeight="1" spans="1:5">
      <c r="A669" s="168"/>
      <c r="B669" s="166" t="s">
        <v>1137</v>
      </c>
      <c r="C669" s="166" t="s">
        <v>2341</v>
      </c>
      <c r="D669" s="166" t="s">
        <v>2342</v>
      </c>
      <c r="E669" s="166" t="s">
        <v>2343</v>
      </c>
    </row>
    <row r="670" customHeight="1" spans="1:5">
      <c r="A670" s="168"/>
      <c r="B670" s="166" t="s">
        <v>1141</v>
      </c>
      <c r="C670" s="166" t="s">
        <v>2344</v>
      </c>
      <c r="D670" s="166" t="s">
        <v>2345</v>
      </c>
      <c r="E670" s="166" t="s">
        <v>2346</v>
      </c>
    </row>
    <row r="671" customHeight="1" spans="1:5">
      <c r="A671" s="168"/>
      <c r="B671" s="166" t="s">
        <v>1145</v>
      </c>
      <c r="C671" s="166" t="s">
        <v>2347</v>
      </c>
      <c r="D671" s="166" t="s">
        <v>2348</v>
      </c>
      <c r="E671" s="166" t="s">
        <v>2349</v>
      </c>
    </row>
    <row r="672" customHeight="1" spans="1:5">
      <c r="A672" s="168"/>
      <c r="B672" s="166" t="s">
        <v>1149</v>
      </c>
      <c r="C672" s="166" t="s">
        <v>2350</v>
      </c>
      <c r="D672" s="166" t="s">
        <v>2351</v>
      </c>
      <c r="E672" s="166" t="s">
        <v>2352</v>
      </c>
    </row>
    <row r="673" customHeight="1" spans="1:5">
      <c r="A673" s="168"/>
      <c r="B673" s="166" t="s">
        <v>1153</v>
      </c>
      <c r="C673" s="166" t="s">
        <v>2353</v>
      </c>
      <c r="D673" s="166" t="s">
        <v>2354</v>
      </c>
      <c r="E673" s="166" t="s">
        <v>2355</v>
      </c>
    </row>
    <row r="674" customHeight="1" spans="1:5">
      <c r="A674" s="168"/>
      <c r="B674" s="166" t="s">
        <v>1157</v>
      </c>
      <c r="C674" s="166" t="s">
        <v>2356</v>
      </c>
      <c r="D674" s="166" t="s">
        <v>2357</v>
      </c>
      <c r="E674" s="166" t="s">
        <v>2358</v>
      </c>
    </row>
    <row r="675" customHeight="1" spans="1:5">
      <c r="A675" s="168"/>
      <c r="B675" s="166" t="s">
        <v>1161</v>
      </c>
      <c r="C675" s="166" t="s">
        <v>2359</v>
      </c>
      <c r="D675" s="166" t="s">
        <v>2360</v>
      </c>
      <c r="E675" s="166" t="s">
        <v>2361</v>
      </c>
    </row>
    <row r="676" customHeight="1" spans="1:5">
      <c r="A676" s="168"/>
      <c r="B676" s="166" t="s">
        <v>1165</v>
      </c>
      <c r="C676" s="166" t="s">
        <v>2362</v>
      </c>
      <c r="D676" s="166" t="s">
        <v>2363</v>
      </c>
      <c r="E676" s="166" t="s">
        <v>2364</v>
      </c>
    </row>
    <row r="677" customHeight="1" spans="1:5">
      <c r="A677" s="168"/>
      <c r="B677" s="166" t="s">
        <v>1169</v>
      </c>
      <c r="C677" s="166" t="s">
        <v>2365</v>
      </c>
      <c r="D677" s="166" t="s">
        <v>2366</v>
      </c>
      <c r="E677" s="166" t="s">
        <v>2367</v>
      </c>
    </row>
    <row r="678" customHeight="1" spans="1:5">
      <c r="A678" s="168"/>
      <c r="B678" s="166" t="s">
        <v>1173</v>
      </c>
      <c r="C678" s="166" t="s">
        <v>2368</v>
      </c>
      <c r="D678" s="166" t="s">
        <v>2369</v>
      </c>
      <c r="E678" s="166" t="s">
        <v>2370</v>
      </c>
    </row>
    <row r="679" customHeight="1" spans="1:5">
      <c r="A679" s="168"/>
      <c r="B679" s="166" t="s">
        <v>1177</v>
      </c>
      <c r="C679" s="166" t="s">
        <v>2371</v>
      </c>
      <c r="D679" s="166" t="s">
        <v>2372</v>
      </c>
      <c r="E679" s="166" t="s">
        <v>2373</v>
      </c>
    </row>
    <row r="680" customHeight="1" spans="1:5">
      <c r="A680" s="168"/>
      <c r="B680" s="166" t="s">
        <v>1181</v>
      </c>
      <c r="C680" s="166" t="s">
        <v>2374</v>
      </c>
      <c r="D680" s="166" t="s">
        <v>2375</v>
      </c>
      <c r="E680" s="166" t="s">
        <v>2376</v>
      </c>
    </row>
    <row r="681" customHeight="1" spans="1:5">
      <c r="A681" s="168"/>
      <c r="B681" s="166" t="s">
        <v>1185</v>
      </c>
      <c r="C681" s="166" t="s">
        <v>2377</v>
      </c>
      <c r="D681" s="166" t="s">
        <v>2378</v>
      </c>
      <c r="E681" s="166" t="s">
        <v>2379</v>
      </c>
    </row>
    <row r="682" customHeight="1" spans="1:5">
      <c r="A682" s="168"/>
      <c r="B682" s="166" t="s">
        <v>1189</v>
      </c>
      <c r="C682" s="166" t="s">
        <v>2380</v>
      </c>
      <c r="D682" s="166" t="s">
        <v>2381</v>
      </c>
      <c r="E682" s="166" t="s">
        <v>2382</v>
      </c>
    </row>
    <row r="683" customHeight="1" spans="1:5">
      <c r="A683" s="168"/>
      <c r="B683" s="166" t="s">
        <v>1193</v>
      </c>
      <c r="C683" s="166" t="s">
        <v>2383</v>
      </c>
      <c r="D683" s="166" t="s">
        <v>2384</v>
      </c>
      <c r="E683" s="166" t="s">
        <v>2385</v>
      </c>
    </row>
    <row r="684" customHeight="1" spans="1:5">
      <c r="A684" s="168"/>
      <c r="B684" s="166" t="s">
        <v>1197</v>
      </c>
      <c r="C684" s="166" t="s">
        <v>2386</v>
      </c>
      <c r="D684" s="166" t="s">
        <v>2387</v>
      </c>
      <c r="E684" s="166" t="s">
        <v>2388</v>
      </c>
    </row>
    <row r="685" customHeight="1" spans="1:5">
      <c r="A685" s="168"/>
      <c r="B685" s="166" t="s">
        <v>1201</v>
      </c>
      <c r="C685" s="166" t="s">
        <v>2389</v>
      </c>
      <c r="D685" s="166" t="s">
        <v>2390</v>
      </c>
      <c r="E685" s="166" t="s">
        <v>2391</v>
      </c>
    </row>
    <row r="686" customHeight="1" spans="1:5">
      <c r="A686" s="168"/>
      <c r="B686" s="166" t="s">
        <v>1205</v>
      </c>
      <c r="C686" s="166" t="s">
        <v>2392</v>
      </c>
      <c r="D686" s="166" t="s">
        <v>2393</v>
      </c>
      <c r="E686" s="166" t="s">
        <v>2394</v>
      </c>
    </row>
    <row r="687" customHeight="1" spans="1:5">
      <c r="A687" s="168"/>
      <c r="B687" s="166" t="s">
        <v>1209</v>
      </c>
      <c r="C687" s="166" t="s">
        <v>2395</v>
      </c>
      <c r="D687" s="166" t="s">
        <v>2396</v>
      </c>
      <c r="E687" s="166" t="s">
        <v>2397</v>
      </c>
    </row>
    <row r="688" customHeight="1" spans="1:5">
      <c r="A688" s="168"/>
      <c r="B688" s="166" t="s">
        <v>1213</v>
      </c>
      <c r="C688" s="166" t="s">
        <v>2398</v>
      </c>
      <c r="D688" s="166" t="s">
        <v>2399</v>
      </c>
      <c r="E688" s="166" t="s">
        <v>2400</v>
      </c>
    </row>
    <row r="689" customHeight="1" spans="1:5">
      <c r="A689" s="168"/>
      <c r="B689" s="166" t="s">
        <v>1217</v>
      </c>
      <c r="C689" s="166" t="s">
        <v>2401</v>
      </c>
      <c r="D689" s="166" t="s">
        <v>2402</v>
      </c>
      <c r="E689" s="166" t="s">
        <v>2403</v>
      </c>
    </row>
    <row r="690" customHeight="1" spans="1:5">
      <c r="A690" s="168"/>
      <c r="B690" s="166" t="s">
        <v>1221</v>
      </c>
      <c r="C690" s="166" t="s">
        <v>2404</v>
      </c>
      <c r="D690" s="166" t="s">
        <v>2405</v>
      </c>
      <c r="E690" s="166" t="s">
        <v>2406</v>
      </c>
    </row>
    <row r="691" customHeight="1" spans="1:5">
      <c r="A691" s="168"/>
      <c r="B691" s="166" t="s">
        <v>1225</v>
      </c>
      <c r="C691" s="166" t="s">
        <v>2407</v>
      </c>
      <c r="D691" s="166" t="s">
        <v>2408</v>
      </c>
      <c r="E691" s="166" t="s">
        <v>2409</v>
      </c>
    </row>
    <row r="692" customHeight="1" spans="1:5">
      <c r="A692" s="168"/>
      <c r="B692" s="166" t="s">
        <v>1229</v>
      </c>
      <c r="C692" s="166" t="s">
        <v>2410</v>
      </c>
      <c r="D692" s="166" t="s">
        <v>2411</v>
      </c>
      <c r="E692" s="166" t="s">
        <v>2412</v>
      </c>
    </row>
    <row r="693" customHeight="1" spans="1:5">
      <c r="A693" s="168"/>
      <c r="B693" s="166" t="s">
        <v>1233</v>
      </c>
      <c r="C693" s="166" t="s">
        <v>2413</v>
      </c>
      <c r="D693" s="166" t="s">
        <v>2414</v>
      </c>
      <c r="E693" s="166" t="s">
        <v>2415</v>
      </c>
    </row>
    <row r="694" customHeight="1" spans="1:5">
      <c r="A694" s="168"/>
      <c r="B694" s="166" t="s">
        <v>1237</v>
      </c>
      <c r="C694" s="166" t="s">
        <v>2416</v>
      </c>
      <c r="D694" s="166" t="s">
        <v>2417</v>
      </c>
      <c r="E694" s="166" t="s">
        <v>2418</v>
      </c>
    </row>
    <row r="695" customHeight="1" spans="1:5">
      <c r="A695" s="168"/>
      <c r="B695" s="166" t="s">
        <v>1241</v>
      </c>
      <c r="C695" s="166" t="s">
        <v>2419</v>
      </c>
      <c r="D695" s="166" t="s">
        <v>2420</v>
      </c>
      <c r="E695" s="166" t="s">
        <v>2421</v>
      </c>
    </row>
    <row r="696" customHeight="1" spans="1:5">
      <c r="A696" s="168"/>
      <c r="B696" s="166" t="s">
        <v>1245</v>
      </c>
      <c r="C696" s="166" t="s">
        <v>2422</v>
      </c>
      <c r="D696" s="166" t="s">
        <v>2423</v>
      </c>
      <c r="E696" s="166" t="s">
        <v>2424</v>
      </c>
    </row>
    <row r="697" customHeight="1" spans="1:5">
      <c r="A697" s="168"/>
      <c r="B697" s="166" t="s">
        <v>1249</v>
      </c>
      <c r="C697" s="166" t="s">
        <v>2425</v>
      </c>
      <c r="D697" s="166" t="s">
        <v>2426</v>
      </c>
      <c r="E697" s="166" t="s">
        <v>2427</v>
      </c>
    </row>
    <row r="698" customHeight="1" spans="1:5">
      <c r="A698" s="168"/>
      <c r="B698" s="166" t="s">
        <v>1253</v>
      </c>
      <c r="C698" s="166" t="s">
        <v>2428</v>
      </c>
      <c r="D698" s="166" t="s">
        <v>2429</v>
      </c>
      <c r="E698" s="166" t="s">
        <v>2430</v>
      </c>
    </row>
    <row r="699" customHeight="1" spans="1:5">
      <c r="A699" s="168"/>
      <c r="B699" s="166" t="s">
        <v>1257</v>
      </c>
      <c r="C699" s="166" t="s">
        <v>2431</v>
      </c>
      <c r="D699" s="166" t="s">
        <v>2432</v>
      </c>
      <c r="E699" s="166" t="s">
        <v>2433</v>
      </c>
    </row>
    <row r="700" customHeight="1" spans="1:5">
      <c r="A700" s="168"/>
      <c r="B700" s="166" t="s">
        <v>1261</v>
      </c>
      <c r="C700" s="166" t="s">
        <v>2434</v>
      </c>
      <c r="D700" s="166" t="s">
        <v>2435</v>
      </c>
      <c r="E700" s="166" t="s">
        <v>2436</v>
      </c>
    </row>
    <row r="701" customHeight="1" spans="1:5">
      <c r="A701" s="168"/>
      <c r="B701" s="166" t="s">
        <v>1265</v>
      </c>
      <c r="C701" s="166" t="s">
        <v>2437</v>
      </c>
      <c r="D701" s="166" t="s">
        <v>2438</v>
      </c>
      <c r="E701" s="166" t="s">
        <v>2439</v>
      </c>
    </row>
    <row r="702" customHeight="1" spans="1:5">
      <c r="A702" s="168"/>
      <c r="B702" s="166" t="s">
        <v>1269</v>
      </c>
      <c r="C702" s="166" t="s">
        <v>2440</v>
      </c>
      <c r="D702" s="166" t="s">
        <v>2441</v>
      </c>
      <c r="E702" s="166" t="s">
        <v>2442</v>
      </c>
    </row>
    <row r="703" customHeight="1" spans="1:5">
      <c r="A703" s="168"/>
      <c r="B703" s="166" t="s">
        <v>1273</v>
      </c>
      <c r="C703" s="166" t="s">
        <v>2443</v>
      </c>
      <c r="D703" s="166" t="s">
        <v>2444</v>
      </c>
      <c r="E703" s="166" t="s">
        <v>2445</v>
      </c>
    </row>
    <row r="704" customHeight="1" spans="1:5">
      <c r="A704" s="168"/>
      <c r="B704" s="166" t="s">
        <v>1277</v>
      </c>
      <c r="C704" s="166" t="s">
        <v>2446</v>
      </c>
      <c r="D704" s="166" t="s">
        <v>2447</v>
      </c>
      <c r="E704" s="166" t="s">
        <v>2448</v>
      </c>
    </row>
    <row r="705" customHeight="1" spans="1:5">
      <c r="A705" s="168"/>
      <c r="B705" s="166" t="s">
        <v>1281</v>
      </c>
      <c r="C705" s="166" t="s">
        <v>2449</v>
      </c>
      <c r="D705" s="166" t="s">
        <v>2450</v>
      </c>
      <c r="E705" s="166" t="s">
        <v>2451</v>
      </c>
    </row>
    <row r="706" customHeight="1" spans="1:5">
      <c r="A706" s="168"/>
      <c r="B706" s="166" t="s">
        <v>1285</v>
      </c>
      <c r="C706" s="166" t="s">
        <v>2452</v>
      </c>
      <c r="D706" s="166" t="s">
        <v>2453</v>
      </c>
      <c r="E706" s="166" t="s">
        <v>2454</v>
      </c>
    </row>
    <row r="707" customHeight="1" spans="1:5">
      <c r="A707" s="168"/>
      <c r="B707" s="166" t="s">
        <v>1289</v>
      </c>
      <c r="C707" s="166" t="s">
        <v>2455</v>
      </c>
      <c r="D707" s="166" t="s">
        <v>2456</v>
      </c>
      <c r="E707" s="166" t="s">
        <v>2457</v>
      </c>
    </row>
    <row r="708" customHeight="1" spans="1:5">
      <c r="A708" s="168"/>
      <c r="B708" s="166" t="s">
        <v>1293</v>
      </c>
      <c r="C708" s="166" t="s">
        <v>2458</v>
      </c>
      <c r="D708" s="166" t="s">
        <v>2459</v>
      </c>
      <c r="E708" s="166" t="s">
        <v>2460</v>
      </c>
    </row>
    <row r="709" customHeight="1" spans="1:5">
      <c r="A709" s="168"/>
      <c r="B709" s="166" t="s">
        <v>1297</v>
      </c>
      <c r="C709" s="166" t="s">
        <v>2461</v>
      </c>
      <c r="D709" s="166" t="s">
        <v>2462</v>
      </c>
      <c r="E709" s="166" t="s">
        <v>2463</v>
      </c>
    </row>
    <row r="710" customHeight="1" spans="1:5">
      <c r="A710" s="168"/>
      <c r="B710" s="166" t="s">
        <v>1301</v>
      </c>
      <c r="C710" s="166" t="s">
        <v>2464</v>
      </c>
      <c r="D710" s="166" t="s">
        <v>2465</v>
      </c>
      <c r="E710" s="166" t="s">
        <v>2466</v>
      </c>
    </row>
    <row r="711" customHeight="1" spans="1:5">
      <c r="A711" s="168"/>
      <c r="B711" s="166" t="s">
        <v>1305</v>
      </c>
      <c r="C711" s="166" t="s">
        <v>2467</v>
      </c>
      <c r="D711" s="166" t="s">
        <v>2468</v>
      </c>
      <c r="E711" s="166" t="s">
        <v>2469</v>
      </c>
    </row>
    <row r="712" customHeight="1" spans="1:5">
      <c r="A712" s="168"/>
      <c r="B712" s="166" t="s">
        <v>1309</v>
      </c>
      <c r="C712" s="166" t="s">
        <v>2470</v>
      </c>
      <c r="D712" s="166" t="s">
        <v>2471</v>
      </c>
      <c r="E712" s="166" t="s">
        <v>2472</v>
      </c>
    </row>
    <row r="713" customHeight="1" spans="1:5">
      <c r="A713" s="168"/>
      <c r="B713" s="166" t="s">
        <v>1313</v>
      </c>
      <c r="C713" s="166" t="s">
        <v>2473</v>
      </c>
      <c r="D713" s="166" t="s">
        <v>2474</v>
      </c>
      <c r="E713" s="166" t="s">
        <v>2475</v>
      </c>
    </row>
    <row r="714" customHeight="1" spans="1:5">
      <c r="A714" s="168"/>
      <c r="B714" s="166" t="s">
        <v>1317</v>
      </c>
      <c r="C714" s="166" t="s">
        <v>2476</v>
      </c>
      <c r="D714" s="166" t="s">
        <v>2477</v>
      </c>
      <c r="E714" s="166" t="s">
        <v>2478</v>
      </c>
    </row>
    <row r="715" customHeight="1" spans="1:5">
      <c r="A715" s="168"/>
      <c r="B715" s="166" t="s">
        <v>1321</v>
      </c>
      <c r="C715" s="166" t="s">
        <v>2479</v>
      </c>
      <c r="D715" s="166" t="s">
        <v>2480</v>
      </c>
      <c r="E715" s="166" t="s">
        <v>2481</v>
      </c>
    </row>
    <row r="716" customHeight="1" spans="1:5">
      <c r="A716" s="168"/>
      <c r="B716" s="166" t="s">
        <v>1325</v>
      </c>
      <c r="C716" s="166" t="s">
        <v>2482</v>
      </c>
      <c r="D716" s="166" t="s">
        <v>2483</v>
      </c>
      <c r="E716" s="166" t="s">
        <v>2484</v>
      </c>
    </row>
    <row r="717" customHeight="1" spans="1:5">
      <c r="A717" s="168"/>
      <c r="B717" s="166" t="s">
        <v>1329</v>
      </c>
      <c r="C717" s="166" t="s">
        <v>2485</v>
      </c>
      <c r="D717" s="166" t="s">
        <v>2486</v>
      </c>
      <c r="E717" s="166" t="s">
        <v>2487</v>
      </c>
    </row>
    <row r="718" customHeight="1" spans="1:5">
      <c r="A718" s="168"/>
      <c r="B718" s="166" t="s">
        <v>1333</v>
      </c>
      <c r="C718" s="166" t="s">
        <v>2488</v>
      </c>
      <c r="D718" s="166" t="s">
        <v>2489</v>
      </c>
      <c r="E718" s="166" t="s">
        <v>2490</v>
      </c>
    </row>
    <row r="719" customHeight="1" spans="1:5">
      <c r="A719" s="168"/>
      <c r="B719" s="166" t="s">
        <v>1337</v>
      </c>
      <c r="C719" s="166" t="s">
        <v>2491</v>
      </c>
      <c r="D719" s="166" t="s">
        <v>2492</v>
      </c>
      <c r="E719" s="166" t="s">
        <v>2493</v>
      </c>
    </row>
    <row r="720" customHeight="1" spans="1:5">
      <c r="A720" s="168"/>
      <c r="B720" s="166" t="s">
        <v>1341</v>
      </c>
      <c r="C720" s="166" t="s">
        <v>2494</v>
      </c>
      <c r="D720" s="166" t="s">
        <v>2495</v>
      </c>
      <c r="E720" s="166" t="s">
        <v>2496</v>
      </c>
    </row>
    <row r="721" customHeight="1" spans="1:5">
      <c r="A721" s="168"/>
      <c r="B721" s="166" t="s">
        <v>1345</v>
      </c>
      <c r="C721" s="166" t="s">
        <v>2497</v>
      </c>
      <c r="D721" s="166" t="s">
        <v>2498</v>
      </c>
      <c r="E721" s="166" t="s">
        <v>2499</v>
      </c>
    </row>
    <row r="722" customHeight="1" spans="1:5">
      <c r="A722" s="168"/>
      <c r="B722" s="166" t="s">
        <v>1349</v>
      </c>
      <c r="C722" s="166" t="s">
        <v>2500</v>
      </c>
      <c r="D722" s="166" t="s">
        <v>2501</v>
      </c>
      <c r="E722" s="166" t="s">
        <v>2502</v>
      </c>
    </row>
    <row r="723" customHeight="1" spans="1:5">
      <c r="A723" s="168"/>
      <c r="B723" s="166" t="s">
        <v>1353</v>
      </c>
      <c r="C723" s="166" t="s">
        <v>2503</v>
      </c>
      <c r="D723" s="166" t="s">
        <v>2504</v>
      </c>
      <c r="E723" s="166" t="s">
        <v>2505</v>
      </c>
    </row>
    <row r="724" customHeight="1" spans="1:5">
      <c r="A724" s="168"/>
      <c r="B724" s="166" t="s">
        <v>1357</v>
      </c>
      <c r="C724" s="166" t="s">
        <v>2506</v>
      </c>
      <c r="D724" s="166" t="s">
        <v>2507</v>
      </c>
      <c r="E724" s="166" t="s">
        <v>2508</v>
      </c>
    </row>
    <row r="725" customHeight="1" spans="1:5">
      <c r="A725" s="168"/>
      <c r="B725" s="166" t="s">
        <v>1361</v>
      </c>
      <c r="C725" s="166" t="s">
        <v>2509</v>
      </c>
      <c r="D725" s="166" t="s">
        <v>2510</v>
      </c>
      <c r="E725" s="166" t="s">
        <v>2511</v>
      </c>
    </row>
    <row r="726" customHeight="1" spans="1:5">
      <c r="A726" s="168"/>
      <c r="B726" s="166" t="s">
        <v>1365</v>
      </c>
      <c r="C726" s="166" t="s">
        <v>2512</v>
      </c>
      <c r="D726" s="166" t="s">
        <v>2513</v>
      </c>
      <c r="E726" s="166" t="s">
        <v>2514</v>
      </c>
    </row>
    <row r="727" customHeight="1" spans="1:5">
      <c r="A727" s="168"/>
      <c r="B727" s="166" t="s">
        <v>1369</v>
      </c>
      <c r="C727" s="166" t="s">
        <v>2515</v>
      </c>
      <c r="D727" s="166" t="s">
        <v>2516</v>
      </c>
      <c r="E727" s="166" t="s">
        <v>2517</v>
      </c>
    </row>
    <row r="728" customHeight="1" spans="1:5">
      <c r="A728" s="168"/>
      <c r="B728" s="166" t="s">
        <v>1373</v>
      </c>
      <c r="C728" s="166" t="s">
        <v>2518</v>
      </c>
      <c r="D728" s="166" t="s">
        <v>2519</v>
      </c>
      <c r="E728" s="166" t="s">
        <v>2520</v>
      </c>
    </row>
    <row r="729" customHeight="1" spans="1:5">
      <c r="A729" s="168"/>
      <c r="B729" s="166" t="s">
        <v>1377</v>
      </c>
      <c r="C729" s="166" t="s">
        <v>2521</v>
      </c>
      <c r="D729" s="166" t="s">
        <v>2522</v>
      </c>
      <c r="E729" s="166" t="s">
        <v>2523</v>
      </c>
    </row>
    <row r="730" customHeight="1" spans="1:5">
      <c r="A730" s="168"/>
      <c r="B730" s="166" t="s">
        <v>1381</v>
      </c>
      <c r="C730" s="166" t="s">
        <v>2524</v>
      </c>
      <c r="D730" s="166" t="s">
        <v>2525</v>
      </c>
      <c r="E730" s="166" t="s">
        <v>2526</v>
      </c>
    </row>
    <row r="731" customHeight="1" spans="1:5">
      <c r="A731" s="168"/>
      <c r="B731" s="166" t="s">
        <v>1385</v>
      </c>
      <c r="C731" s="166" t="s">
        <v>2527</v>
      </c>
      <c r="D731" s="166" t="s">
        <v>2528</v>
      </c>
      <c r="E731" s="166" t="s">
        <v>2529</v>
      </c>
    </row>
    <row r="732" customHeight="1" spans="1:5">
      <c r="A732" s="168"/>
      <c r="B732" s="166" t="s">
        <v>1389</v>
      </c>
      <c r="C732" s="166" t="s">
        <v>2530</v>
      </c>
      <c r="D732" s="166" t="s">
        <v>2531</v>
      </c>
      <c r="E732" s="166" t="s">
        <v>2532</v>
      </c>
    </row>
    <row r="733" customHeight="1" spans="1:5">
      <c r="A733" s="168"/>
      <c r="B733" s="166" t="s">
        <v>1393</v>
      </c>
      <c r="C733" s="166" t="s">
        <v>2533</v>
      </c>
      <c r="D733" s="166" t="s">
        <v>2534</v>
      </c>
      <c r="E733" s="166" t="s">
        <v>2535</v>
      </c>
    </row>
    <row r="734" customHeight="1" spans="1:5">
      <c r="A734" s="168"/>
      <c r="B734" s="166" t="s">
        <v>1397</v>
      </c>
      <c r="C734" s="166" t="s">
        <v>2536</v>
      </c>
      <c r="D734" s="166" t="s">
        <v>2537</v>
      </c>
      <c r="E734" s="166" t="s">
        <v>2538</v>
      </c>
    </row>
    <row r="735" customHeight="1" spans="1:5">
      <c r="A735" s="168"/>
      <c r="B735" s="166" t="s">
        <v>1401</v>
      </c>
      <c r="C735" s="166" t="s">
        <v>2539</v>
      </c>
      <c r="D735" s="166" t="s">
        <v>2540</v>
      </c>
      <c r="E735" s="166" t="s">
        <v>2541</v>
      </c>
    </row>
    <row r="736" customHeight="1" spans="1:5">
      <c r="A736" s="168"/>
      <c r="B736" s="166" t="s">
        <v>1405</v>
      </c>
      <c r="C736" s="166" t="s">
        <v>2542</v>
      </c>
      <c r="D736" s="166" t="s">
        <v>2543</v>
      </c>
      <c r="E736" s="166" t="s">
        <v>2544</v>
      </c>
    </row>
    <row r="737" customHeight="1" spans="1:5">
      <c r="A737" s="168"/>
      <c r="B737" s="166" t="s">
        <v>1409</v>
      </c>
      <c r="C737" s="166" t="s">
        <v>2545</v>
      </c>
      <c r="D737" s="166" t="s">
        <v>2546</v>
      </c>
      <c r="E737" s="166" t="s">
        <v>2547</v>
      </c>
    </row>
    <row r="738" customHeight="1" spans="1:5">
      <c r="A738" s="168"/>
      <c r="B738" s="166" t="s">
        <v>1413</v>
      </c>
      <c r="C738" s="166" t="s">
        <v>2548</v>
      </c>
      <c r="D738" s="166" t="s">
        <v>2549</v>
      </c>
      <c r="E738" s="166" t="s">
        <v>2550</v>
      </c>
    </row>
    <row r="739" customHeight="1" spans="1:5">
      <c r="A739" s="168"/>
      <c r="B739" s="166" t="s">
        <v>1417</v>
      </c>
      <c r="C739" s="166" t="s">
        <v>2551</v>
      </c>
      <c r="D739" s="166" t="s">
        <v>2552</v>
      </c>
      <c r="E739" s="166" t="s">
        <v>2553</v>
      </c>
    </row>
    <row r="740" customHeight="1" spans="1:5">
      <c r="A740" s="168"/>
      <c r="B740" s="166" t="s">
        <v>1421</v>
      </c>
      <c r="C740" s="166" t="s">
        <v>2554</v>
      </c>
      <c r="D740" s="166" t="s">
        <v>2555</v>
      </c>
      <c r="E740" s="166" t="s">
        <v>2556</v>
      </c>
    </row>
    <row r="741" customHeight="1" spans="1:5">
      <c r="A741" s="168"/>
      <c r="B741" s="166" t="s">
        <v>1425</v>
      </c>
      <c r="C741" s="166" t="s">
        <v>2557</v>
      </c>
      <c r="D741" s="166" t="s">
        <v>2558</v>
      </c>
      <c r="E741" s="166" t="s">
        <v>2559</v>
      </c>
    </row>
    <row r="742" customHeight="1" spans="1:5">
      <c r="A742" s="168"/>
      <c r="B742" s="166" t="s">
        <v>1429</v>
      </c>
      <c r="C742" s="166" t="s">
        <v>2560</v>
      </c>
      <c r="D742" s="166" t="s">
        <v>2561</v>
      </c>
      <c r="E742" s="166" t="s">
        <v>2562</v>
      </c>
    </row>
    <row r="743" customHeight="1" spans="1:5">
      <c r="A743" s="168"/>
      <c r="B743" s="166" t="s">
        <v>1433</v>
      </c>
      <c r="C743" s="166" t="s">
        <v>2563</v>
      </c>
      <c r="D743" s="166" t="s">
        <v>2564</v>
      </c>
      <c r="E743" s="166" t="s">
        <v>2565</v>
      </c>
    </row>
    <row r="744" customHeight="1" spans="1:5">
      <c r="A744" s="168"/>
      <c r="B744" s="166" t="s">
        <v>1437</v>
      </c>
      <c r="C744" s="166" t="s">
        <v>2566</v>
      </c>
      <c r="D744" s="166" t="s">
        <v>2567</v>
      </c>
      <c r="E744" s="166" t="s">
        <v>2568</v>
      </c>
    </row>
    <row r="745" customHeight="1" spans="1:5">
      <c r="A745" s="168"/>
      <c r="B745" s="166" t="s">
        <v>1441</v>
      </c>
      <c r="C745" s="166" t="s">
        <v>2569</v>
      </c>
      <c r="D745" s="166" t="s">
        <v>2570</v>
      </c>
      <c r="E745" s="166" t="s">
        <v>2571</v>
      </c>
    </row>
    <row r="746" customHeight="1" spans="1:5">
      <c r="A746" s="168"/>
      <c r="B746" s="166" t="s">
        <v>1445</v>
      </c>
      <c r="C746" s="166" t="s">
        <v>2572</v>
      </c>
      <c r="D746" s="166" t="s">
        <v>2573</v>
      </c>
      <c r="E746" s="166" t="s">
        <v>2574</v>
      </c>
    </row>
    <row r="747" customHeight="1" spans="1:5">
      <c r="A747" s="168"/>
      <c r="B747" s="166" t="s">
        <v>1449</v>
      </c>
      <c r="C747" s="166" t="s">
        <v>1450</v>
      </c>
      <c r="D747" s="166" t="s">
        <v>1450</v>
      </c>
      <c r="E747" s="166" t="s">
        <v>1450</v>
      </c>
    </row>
    <row r="748" customHeight="1" spans="1:5">
      <c r="A748" s="168"/>
      <c r="B748" s="166" t="s">
        <v>1451</v>
      </c>
      <c r="C748" s="166" t="s">
        <v>1450</v>
      </c>
      <c r="D748" s="166" t="s">
        <v>1450</v>
      </c>
      <c r="E748" s="166" t="s">
        <v>1450</v>
      </c>
    </row>
    <row r="749" customHeight="1" spans="1:5">
      <c r="A749" s="168"/>
      <c r="B749" s="166" t="s">
        <v>1452</v>
      </c>
      <c r="C749" s="166" t="s">
        <v>1450</v>
      </c>
      <c r="D749" s="166" t="s">
        <v>1450</v>
      </c>
      <c r="E749" s="166" t="s">
        <v>1450</v>
      </c>
    </row>
    <row r="750" customHeight="1" spans="1:5">
      <c r="A750" s="168"/>
      <c r="B750" s="166" t="s">
        <v>1453</v>
      </c>
      <c r="C750" s="166" t="s">
        <v>1450</v>
      </c>
      <c r="D750" s="166" t="s">
        <v>1450</v>
      </c>
      <c r="E750" s="166" t="s">
        <v>1450</v>
      </c>
    </row>
    <row r="751" customHeight="1" spans="1:5">
      <c r="A751" s="168"/>
      <c r="B751" s="166" t="s">
        <v>1454</v>
      </c>
      <c r="C751" s="166" t="s">
        <v>1455</v>
      </c>
      <c r="D751" s="166" t="s">
        <v>1456</v>
      </c>
      <c r="E751" s="166" t="s">
        <v>1457</v>
      </c>
    </row>
    <row r="752" customHeight="1" spans="1:5">
      <c r="A752" s="168"/>
      <c r="B752" s="166" t="s">
        <v>1458</v>
      </c>
      <c r="C752" s="166" t="s">
        <v>1455</v>
      </c>
      <c r="D752" s="166" t="s">
        <v>1456</v>
      </c>
      <c r="E752" s="166" t="s">
        <v>1457</v>
      </c>
    </row>
    <row r="753" customHeight="1" spans="1:5">
      <c r="A753" s="168"/>
      <c r="B753" s="166" t="s">
        <v>1459</v>
      </c>
      <c r="C753" s="166" t="s">
        <v>1460</v>
      </c>
      <c r="D753" s="166" t="s">
        <v>1461</v>
      </c>
      <c r="E753" s="166" t="s">
        <v>1462</v>
      </c>
    </row>
    <row r="754" customHeight="1" spans="1:5">
      <c r="A754" s="168"/>
      <c r="B754" s="166" t="s">
        <v>1463</v>
      </c>
      <c r="C754" s="166" t="s">
        <v>1460</v>
      </c>
      <c r="D754" s="166" t="s">
        <v>1461</v>
      </c>
      <c r="E754" s="166" t="s">
        <v>1462</v>
      </c>
    </row>
    <row r="755" customHeight="1" spans="1:5">
      <c r="A755" s="168"/>
      <c r="B755" s="166" t="s">
        <v>1464</v>
      </c>
      <c r="C755" s="166" t="s">
        <v>1465</v>
      </c>
      <c r="D755" s="166" t="s">
        <v>1466</v>
      </c>
      <c r="E755" s="166" t="s">
        <v>1467</v>
      </c>
    </row>
    <row r="756" customHeight="1" spans="1:5">
      <c r="A756" s="168"/>
      <c r="B756" s="166" t="s">
        <v>1468</v>
      </c>
      <c r="C756" s="166" t="s">
        <v>1465</v>
      </c>
      <c r="D756" s="166" t="s">
        <v>1466</v>
      </c>
      <c r="E756" s="166" t="s">
        <v>1467</v>
      </c>
    </row>
    <row r="757" customHeight="1" spans="1:5">
      <c r="A757" s="168"/>
      <c r="B757" s="166" t="s">
        <v>1469</v>
      </c>
      <c r="C757" s="166" t="s">
        <v>1470</v>
      </c>
      <c r="D757" s="166" t="s">
        <v>1471</v>
      </c>
      <c r="E757" s="166" t="s">
        <v>1472</v>
      </c>
    </row>
    <row r="758" customHeight="1" spans="1:5">
      <c r="A758" s="168"/>
      <c r="B758" s="166" t="s">
        <v>1473</v>
      </c>
      <c r="C758" s="166" t="s">
        <v>1470</v>
      </c>
      <c r="D758" s="166" t="s">
        <v>1471</v>
      </c>
      <c r="E758" s="166" t="s">
        <v>1472</v>
      </c>
    </row>
    <row r="759" customHeight="1" spans="1:5">
      <c r="A759" s="168"/>
      <c r="B759" s="166" t="s">
        <v>1474</v>
      </c>
      <c r="C759" s="166" t="s">
        <v>1475</v>
      </c>
      <c r="D759" s="166" t="s">
        <v>1476</v>
      </c>
      <c r="E759" s="166" t="s">
        <v>1477</v>
      </c>
    </row>
    <row r="760" customHeight="1" spans="1:5">
      <c r="A760" s="168"/>
      <c r="B760" s="166" t="s">
        <v>1478</v>
      </c>
      <c r="C760" s="166" t="s">
        <v>1475</v>
      </c>
      <c r="D760" s="166" t="s">
        <v>1476</v>
      </c>
      <c r="E760" s="166" t="s">
        <v>1477</v>
      </c>
    </row>
    <row r="761" customHeight="1" spans="1:5">
      <c r="A761" s="168"/>
      <c r="B761" s="166" t="s">
        <v>1479</v>
      </c>
      <c r="C761" s="166" t="s">
        <v>1480</v>
      </c>
      <c r="D761" s="166" t="s">
        <v>1481</v>
      </c>
      <c r="E761" s="166" t="s">
        <v>1482</v>
      </c>
    </row>
    <row r="762" customHeight="1" spans="1:5">
      <c r="A762" s="168"/>
      <c r="B762" s="166" t="s">
        <v>1483</v>
      </c>
      <c r="C762" s="166" t="s">
        <v>1480</v>
      </c>
      <c r="D762" s="166" t="s">
        <v>1481</v>
      </c>
      <c r="E762" s="166" t="s">
        <v>1482</v>
      </c>
    </row>
    <row r="763" customHeight="1" spans="1:5">
      <c r="A763" s="168"/>
      <c r="B763" s="166" t="s">
        <v>1484</v>
      </c>
      <c r="C763" s="166" t="s">
        <v>1485</v>
      </c>
      <c r="D763" s="166" t="s">
        <v>1485</v>
      </c>
      <c r="E763" s="166" t="s">
        <v>1485</v>
      </c>
    </row>
    <row r="764" customHeight="1" spans="1:5">
      <c r="A764" s="168"/>
      <c r="B764" s="166" t="s">
        <v>1486</v>
      </c>
      <c r="C764" s="166" t="s">
        <v>1485</v>
      </c>
      <c r="D764" s="166" t="s">
        <v>1485</v>
      </c>
      <c r="E764" s="166" t="s">
        <v>1485</v>
      </c>
    </row>
    <row r="765" customHeight="1" spans="1:5">
      <c r="A765" s="168"/>
      <c r="B765" s="166" t="s">
        <v>1487</v>
      </c>
      <c r="C765" s="166" t="s">
        <v>1485</v>
      </c>
      <c r="D765" s="166" t="s">
        <v>1485</v>
      </c>
      <c r="E765" s="166" t="s">
        <v>1485</v>
      </c>
    </row>
    <row r="766" customHeight="1" spans="1:5">
      <c r="A766" s="168"/>
      <c r="B766" s="166" t="s">
        <v>1488</v>
      </c>
      <c r="C766" s="166" t="s">
        <v>1485</v>
      </c>
      <c r="D766" s="166" t="s">
        <v>1485</v>
      </c>
      <c r="E766" s="166" t="s">
        <v>1485</v>
      </c>
    </row>
    <row r="767" customHeight="1" spans="1:5">
      <c r="A767" s="168"/>
      <c r="B767" s="166" t="s">
        <v>1489</v>
      </c>
      <c r="C767" s="166" t="s">
        <v>1490</v>
      </c>
      <c r="D767" s="166" t="s">
        <v>1490</v>
      </c>
      <c r="E767" s="166" t="s">
        <v>1490</v>
      </c>
    </row>
    <row r="768" customHeight="1" spans="1:5">
      <c r="A768" s="168"/>
      <c r="B768" s="166" t="s">
        <v>1491</v>
      </c>
      <c r="C768" s="166" t="s">
        <v>1490</v>
      </c>
      <c r="D768" s="166" t="s">
        <v>1490</v>
      </c>
      <c r="E768" s="166" t="s">
        <v>1490</v>
      </c>
    </row>
    <row r="769" customHeight="1" spans="1:5">
      <c r="A769" s="168"/>
      <c r="B769" s="166" t="s">
        <v>1492</v>
      </c>
      <c r="C769" s="166" t="s">
        <v>1490</v>
      </c>
      <c r="D769" s="166" t="s">
        <v>1490</v>
      </c>
      <c r="E769" s="166" t="s">
        <v>1490</v>
      </c>
    </row>
    <row r="770" customHeight="1" spans="1:5">
      <c r="A770" s="169"/>
      <c r="B770" s="166" t="s">
        <v>1493</v>
      </c>
      <c r="C770" s="166" t="s">
        <v>1490</v>
      </c>
      <c r="D770" s="166" t="s">
        <v>1490</v>
      </c>
      <c r="E770" s="166" t="s">
        <v>1490</v>
      </c>
    </row>
    <row r="771" customHeight="1" spans="1:5">
      <c r="A771" s="165" t="s">
        <v>2575</v>
      </c>
      <c r="B771" s="166" t="s">
        <v>9</v>
      </c>
      <c r="C771" s="166" t="s">
        <v>2576</v>
      </c>
      <c r="D771" s="166" t="s">
        <v>2577</v>
      </c>
      <c r="E771" s="166" t="s">
        <v>2578</v>
      </c>
    </row>
    <row r="772" customHeight="1" spans="1:5">
      <c r="A772" s="168"/>
      <c r="B772" s="166" t="s">
        <v>13</v>
      </c>
      <c r="C772" s="166" t="s">
        <v>2579</v>
      </c>
      <c r="D772" s="166" t="s">
        <v>2580</v>
      </c>
      <c r="E772" s="166" t="s">
        <v>2581</v>
      </c>
    </row>
    <row r="773" customHeight="1" spans="1:5">
      <c r="A773" s="168"/>
      <c r="B773" s="166" t="s">
        <v>17</v>
      </c>
      <c r="C773" s="166" t="s">
        <v>2582</v>
      </c>
      <c r="D773" s="166" t="s">
        <v>2583</v>
      </c>
      <c r="E773" s="166" t="s">
        <v>2584</v>
      </c>
    </row>
    <row r="774" customHeight="1" spans="1:5">
      <c r="A774" s="168"/>
      <c r="B774" s="166" t="s">
        <v>21</v>
      </c>
      <c r="C774" s="166" t="s">
        <v>2585</v>
      </c>
      <c r="D774" s="166" t="s">
        <v>2586</v>
      </c>
      <c r="E774" s="166" t="s">
        <v>2587</v>
      </c>
    </row>
    <row r="775" customHeight="1" spans="1:5">
      <c r="A775" s="168"/>
      <c r="B775" s="166" t="s">
        <v>25</v>
      </c>
      <c r="C775" s="166" t="s">
        <v>2588</v>
      </c>
      <c r="D775" s="166" t="s">
        <v>2589</v>
      </c>
      <c r="E775" s="166" t="s">
        <v>2590</v>
      </c>
    </row>
    <row r="776" customHeight="1" spans="1:5">
      <c r="A776" s="168"/>
      <c r="B776" s="166" t="s">
        <v>29</v>
      </c>
      <c r="C776" s="166" t="s">
        <v>2591</v>
      </c>
      <c r="D776" s="166" t="s">
        <v>2592</v>
      </c>
      <c r="E776" s="166" t="s">
        <v>2593</v>
      </c>
    </row>
    <row r="777" customHeight="1" spans="1:5">
      <c r="A777" s="168"/>
      <c r="B777" s="166" t="s">
        <v>33</v>
      </c>
      <c r="C777" s="166" t="s">
        <v>2594</v>
      </c>
      <c r="D777" s="166" t="s">
        <v>2595</v>
      </c>
      <c r="E777" s="166" t="s">
        <v>2596</v>
      </c>
    </row>
    <row r="778" customHeight="1" spans="1:5">
      <c r="A778" s="168"/>
      <c r="B778" s="166" t="s">
        <v>37</v>
      </c>
      <c r="C778" s="166" t="s">
        <v>2597</v>
      </c>
      <c r="D778" s="166" t="s">
        <v>2598</v>
      </c>
      <c r="E778" s="166" t="s">
        <v>2599</v>
      </c>
    </row>
    <row r="779" customHeight="1" spans="1:5">
      <c r="A779" s="168"/>
      <c r="B779" s="166" t="s">
        <v>41</v>
      </c>
      <c r="C779" s="166" t="s">
        <v>2600</v>
      </c>
      <c r="D779" s="166" t="s">
        <v>2601</v>
      </c>
      <c r="E779" s="166" t="s">
        <v>2602</v>
      </c>
    </row>
    <row r="780" customHeight="1" spans="1:5">
      <c r="A780" s="168"/>
      <c r="B780" s="166" t="s">
        <v>45</v>
      </c>
      <c r="C780" s="166" t="s">
        <v>2603</v>
      </c>
      <c r="D780" s="166" t="s">
        <v>2604</v>
      </c>
      <c r="E780" s="166" t="s">
        <v>2605</v>
      </c>
    </row>
    <row r="781" customHeight="1" spans="1:5">
      <c r="A781" s="168"/>
      <c r="B781" s="166" t="s">
        <v>49</v>
      </c>
      <c r="C781" s="166" t="s">
        <v>2606</v>
      </c>
      <c r="D781" s="166" t="s">
        <v>2607</v>
      </c>
      <c r="E781" s="166" t="s">
        <v>2608</v>
      </c>
    </row>
    <row r="782" customHeight="1" spans="1:5">
      <c r="A782" s="168"/>
      <c r="B782" s="166" t="s">
        <v>53</v>
      </c>
      <c r="C782" s="166" t="s">
        <v>2609</v>
      </c>
      <c r="D782" s="166" t="s">
        <v>2610</v>
      </c>
      <c r="E782" s="166" t="s">
        <v>2611</v>
      </c>
    </row>
    <row r="783" customHeight="1" spans="1:5">
      <c r="A783" s="168"/>
      <c r="B783" s="166" t="s">
        <v>57</v>
      </c>
      <c r="C783" s="166" t="s">
        <v>2612</v>
      </c>
      <c r="D783" s="166" t="s">
        <v>2613</v>
      </c>
      <c r="E783" s="166" t="s">
        <v>2614</v>
      </c>
    </row>
    <row r="784" customHeight="1" spans="1:5">
      <c r="A784" s="168"/>
      <c r="B784" s="166" t="s">
        <v>61</v>
      </c>
      <c r="C784" s="166" t="s">
        <v>2615</v>
      </c>
      <c r="D784" s="166" t="s">
        <v>2616</v>
      </c>
      <c r="E784" s="166" t="s">
        <v>2617</v>
      </c>
    </row>
    <row r="785" customHeight="1" spans="1:5">
      <c r="A785" s="168"/>
      <c r="B785" s="166" t="s">
        <v>65</v>
      </c>
      <c r="C785" s="166" t="s">
        <v>2618</v>
      </c>
      <c r="D785" s="166" t="s">
        <v>2619</v>
      </c>
      <c r="E785" s="166" t="s">
        <v>2620</v>
      </c>
    </row>
    <row r="786" customHeight="1" spans="1:5">
      <c r="A786" s="168"/>
      <c r="B786" s="166" t="s">
        <v>69</v>
      </c>
      <c r="C786" s="166" t="s">
        <v>2621</v>
      </c>
      <c r="D786" s="166" t="s">
        <v>2622</v>
      </c>
      <c r="E786" s="166" t="s">
        <v>2623</v>
      </c>
    </row>
    <row r="787" customHeight="1" spans="1:5">
      <c r="A787" s="168"/>
      <c r="B787" s="166" t="s">
        <v>73</v>
      </c>
      <c r="C787" s="166" t="s">
        <v>2624</v>
      </c>
      <c r="D787" s="166" t="s">
        <v>2625</v>
      </c>
      <c r="E787" s="166" t="s">
        <v>2626</v>
      </c>
    </row>
    <row r="788" customHeight="1" spans="1:5">
      <c r="A788" s="168"/>
      <c r="B788" s="166" t="s">
        <v>77</v>
      </c>
      <c r="C788" s="166" t="s">
        <v>2627</v>
      </c>
      <c r="D788" s="166" t="s">
        <v>2628</v>
      </c>
      <c r="E788" s="166" t="s">
        <v>2629</v>
      </c>
    </row>
    <row r="789" customHeight="1" spans="1:5">
      <c r="A789" s="168"/>
      <c r="B789" s="166" t="s">
        <v>81</v>
      </c>
      <c r="C789" s="166" t="s">
        <v>2630</v>
      </c>
      <c r="D789" s="166" t="s">
        <v>2631</v>
      </c>
      <c r="E789" s="166" t="s">
        <v>2632</v>
      </c>
    </row>
    <row r="790" customHeight="1" spans="1:5">
      <c r="A790" s="168"/>
      <c r="B790" s="166" t="s">
        <v>85</v>
      </c>
      <c r="C790" s="166" t="s">
        <v>2633</v>
      </c>
      <c r="D790" s="166" t="s">
        <v>2634</v>
      </c>
      <c r="E790" s="166" t="s">
        <v>2635</v>
      </c>
    </row>
    <row r="791" customHeight="1" spans="1:5">
      <c r="A791" s="168"/>
      <c r="B791" s="166" t="s">
        <v>89</v>
      </c>
      <c r="C791" s="166" t="s">
        <v>2636</v>
      </c>
      <c r="D791" s="166" t="s">
        <v>2637</v>
      </c>
      <c r="E791" s="166" t="s">
        <v>2638</v>
      </c>
    </row>
    <row r="792" customHeight="1" spans="1:5">
      <c r="A792" s="168"/>
      <c r="B792" s="166" t="s">
        <v>93</v>
      </c>
      <c r="C792" s="166" t="s">
        <v>2639</v>
      </c>
      <c r="D792" s="166" t="s">
        <v>2640</v>
      </c>
      <c r="E792" s="166" t="s">
        <v>2641</v>
      </c>
    </row>
    <row r="793" customHeight="1" spans="1:5">
      <c r="A793" s="168"/>
      <c r="B793" s="166" t="s">
        <v>97</v>
      </c>
      <c r="C793" s="166" t="s">
        <v>2642</v>
      </c>
      <c r="D793" s="166" t="s">
        <v>2643</v>
      </c>
      <c r="E793" s="166" t="s">
        <v>2644</v>
      </c>
    </row>
    <row r="794" customHeight="1" spans="1:5">
      <c r="A794" s="168"/>
      <c r="B794" s="166" t="s">
        <v>101</v>
      </c>
      <c r="C794" s="166" t="s">
        <v>2645</v>
      </c>
      <c r="D794" s="166" t="s">
        <v>2646</v>
      </c>
      <c r="E794" s="166" t="s">
        <v>2647</v>
      </c>
    </row>
    <row r="795" customHeight="1" spans="1:5">
      <c r="A795" s="168"/>
      <c r="B795" s="166" t="s">
        <v>105</v>
      </c>
      <c r="C795" s="166"/>
      <c r="D795" s="166"/>
      <c r="E795" s="166"/>
    </row>
    <row r="796" customHeight="1" spans="1:5">
      <c r="A796" s="168"/>
      <c r="B796" s="166" t="s">
        <v>109</v>
      </c>
      <c r="C796" s="166"/>
      <c r="D796" s="166"/>
      <c r="E796" s="166"/>
    </row>
    <row r="797" customHeight="1" spans="1:5">
      <c r="A797" s="168"/>
      <c r="B797" s="166" t="s">
        <v>113</v>
      </c>
      <c r="C797" s="166"/>
      <c r="D797" s="166"/>
      <c r="E797" s="166"/>
    </row>
    <row r="798" customHeight="1" spans="1:5">
      <c r="A798" s="168"/>
      <c r="B798" s="166" t="s">
        <v>117</v>
      </c>
      <c r="C798" s="166"/>
      <c r="D798" s="166"/>
      <c r="E798" s="166"/>
    </row>
    <row r="799" customHeight="1" spans="1:5">
      <c r="A799" s="168"/>
      <c r="B799" s="166" t="s">
        <v>121</v>
      </c>
      <c r="C799" s="166"/>
      <c r="D799" s="166"/>
      <c r="E799" s="166"/>
    </row>
    <row r="800" customHeight="1" spans="1:5">
      <c r="A800" s="168"/>
      <c r="B800" s="166" t="s">
        <v>125</v>
      </c>
      <c r="C800" s="166"/>
      <c r="D800" s="166"/>
      <c r="E800" s="166"/>
    </row>
    <row r="801" customHeight="1" spans="1:5">
      <c r="A801" s="168"/>
      <c r="B801" s="166" t="s">
        <v>129</v>
      </c>
      <c r="C801" s="166"/>
      <c r="D801" s="166"/>
      <c r="E801" s="166"/>
    </row>
    <row r="802" customHeight="1" spans="1:5">
      <c r="A802" s="168"/>
      <c r="B802" s="166" t="s">
        <v>133</v>
      </c>
      <c r="C802" s="166"/>
      <c r="D802" s="166"/>
      <c r="E802" s="166"/>
    </row>
    <row r="803" customHeight="1" spans="1:5">
      <c r="A803" s="168"/>
      <c r="B803" s="166" t="s">
        <v>137</v>
      </c>
      <c r="C803" s="166"/>
      <c r="D803" s="166"/>
      <c r="E803" s="166"/>
    </row>
    <row r="804" customHeight="1" spans="1:5">
      <c r="A804" s="168"/>
      <c r="B804" s="166" t="s">
        <v>141</v>
      </c>
      <c r="C804" s="166"/>
      <c r="D804" s="166"/>
      <c r="E804" s="166"/>
    </row>
    <row r="805" customHeight="1" spans="1:5">
      <c r="A805" s="168"/>
      <c r="B805" s="166" t="s">
        <v>145</v>
      </c>
      <c r="C805" s="166"/>
      <c r="D805" s="166"/>
      <c r="E805" s="166"/>
    </row>
    <row r="806" customHeight="1" spans="1:5">
      <c r="A806" s="168"/>
      <c r="B806" s="166" t="s">
        <v>149</v>
      </c>
      <c r="C806" s="166"/>
      <c r="D806" s="166"/>
      <c r="E806" s="166"/>
    </row>
    <row r="807" customHeight="1" spans="1:5">
      <c r="A807" s="168"/>
      <c r="B807" s="166" t="s">
        <v>153</v>
      </c>
      <c r="C807" s="166"/>
      <c r="D807" s="166"/>
      <c r="E807" s="166"/>
    </row>
    <row r="808" customHeight="1" spans="1:5">
      <c r="A808" s="168"/>
      <c r="B808" s="166" t="s">
        <v>157</v>
      </c>
      <c r="C808" s="166"/>
      <c r="D808" s="166"/>
      <c r="E808" s="166"/>
    </row>
    <row r="809" customHeight="1" spans="1:5">
      <c r="A809" s="168"/>
      <c r="B809" s="166" t="s">
        <v>161</v>
      </c>
      <c r="C809" s="166"/>
      <c r="D809" s="166"/>
      <c r="E809" s="166"/>
    </row>
    <row r="810" customHeight="1" spans="1:5">
      <c r="A810" s="168"/>
      <c r="B810" s="166" t="s">
        <v>165</v>
      </c>
      <c r="C810" s="166"/>
      <c r="D810" s="166"/>
      <c r="E810" s="166"/>
    </row>
    <row r="811" customHeight="1" spans="1:5">
      <c r="A811" s="168"/>
      <c r="B811" s="166" t="s">
        <v>169</v>
      </c>
      <c r="C811" s="166"/>
      <c r="D811" s="166"/>
      <c r="E811" s="166"/>
    </row>
    <row r="812" customHeight="1" spans="1:5">
      <c r="A812" s="168"/>
      <c r="B812" s="166" t="s">
        <v>173</v>
      </c>
      <c r="C812" s="166"/>
      <c r="D812" s="166"/>
      <c r="E812" s="166"/>
    </row>
    <row r="813" customHeight="1" spans="1:5">
      <c r="A813" s="168"/>
      <c r="B813" s="166" t="s">
        <v>177</v>
      </c>
      <c r="C813" s="166"/>
      <c r="D813" s="166"/>
      <c r="E813" s="166"/>
    </row>
    <row r="814" customHeight="1" spans="1:5">
      <c r="A814" s="168"/>
      <c r="B814" s="166" t="s">
        <v>181</v>
      </c>
      <c r="C814" s="166"/>
      <c r="D814" s="166"/>
      <c r="E814" s="166"/>
    </row>
    <row r="815" customHeight="1" spans="1:5">
      <c r="A815" s="168"/>
      <c r="B815" s="166" t="s">
        <v>185</v>
      </c>
      <c r="C815" s="166"/>
      <c r="D815" s="166"/>
      <c r="E815" s="166"/>
    </row>
    <row r="816" customHeight="1" spans="1:5">
      <c r="A816" s="168"/>
      <c r="B816" s="166" t="s">
        <v>189</v>
      </c>
      <c r="C816" s="166"/>
      <c r="D816" s="166"/>
      <c r="E816" s="166"/>
    </row>
    <row r="817" customHeight="1" spans="1:5">
      <c r="A817" s="168"/>
      <c r="B817" s="166" t="s">
        <v>193</v>
      </c>
      <c r="C817" s="166"/>
      <c r="D817" s="166"/>
      <c r="E817" s="166"/>
    </row>
    <row r="818" customHeight="1" spans="1:5">
      <c r="A818" s="168"/>
      <c r="B818" s="166" t="s">
        <v>197</v>
      </c>
      <c r="C818" s="166"/>
      <c r="D818" s="166"/>
      <c r="E818" s="166"/>
    </row>
    <row r="819" customHeight="1" spans="1:5">
      <c r="A819" s="168"/>
      <c r="B819" s="166" t="s">
        <v>201</v>
      </c>
      <c r="C819" s="166" t="s">
        <v>2648</v>
      </c>
      <c r="D819" s="166" t="s">
        <v>2649</v>
      </c>
      <c r="E819" s="166" t="s">
        <v>2650</v>
      </c>
    </row>
    <row r="820" customHeight="1" spans="1:5">
      <c r="A820" s="168"/>
      <c r="B820" s="166" t="s">
        <v>205</v>
      </c>
      <c r="C820" s="166" t="s">
        <v>2651</v>
      </c>
      <c r="D820" s="166" t="s">
        <v>2652</v>
      </c>
      <c r="E820" s="166" t="s">
        <v>2653</v>
      </c>
    </row>
    <row r="821" customHeight="1" spans="1:5">
      <c r="A821" s="168"/>
      <c r="B821" s="166" t="s">
        <v>209</v>
      </c>
      <c r="C821" s="166" t="s">
        <v>2654</v>
      </c>
      <c r="D821" s="166" t="s">
        <v>2655</v>
      </c>
      <c r="E821" s="166" t="s">
        <v>2656</v>
      </c>
    </row>
    <row r="822" customHeight="1" spans="1:5">
      <c r="A822" s="168"/>
      <c r="B822" s="166" t="s">
        <v>213</v>
      </c>
      <c r="C822" s="166" t="s">
        <v>2657</v>
      </c>
      <c r="D822" s="166" t="s">
        <v>2658</v>
      </c>
      <c r="E822" s="166" t="s">
        <v>2659</v>
      </c>
    </row>
    <row r="823" customHeight="1" spans="1:5">
      <c r="A823" s="168"/>
      <c r="B823" s="166" t="s">
        <v>217</v>
      </c>
      <c r="C823" s="166" t="s">
        <v>2660</v>
      </c>
      <c r="D823" s="166" t="s">
        <v>2661</v>
      </c>
      <c r="E823" s="166" t="s">
        <v>2662</v>
      </c>
    </row>
    <row r="824" customHeight="1" spans="1:5">
      <c r="A824" s="168"/>
      <c r="B824" s="166" t="s">
        <v>221</v>
      </c>
      <c r="C824" s="166" t="s">
        <v>2663</v>
      </c>
      <c r="D824" s="166" t="s">
        <v>2664</v>
      </c>
      <c r="E824" s="166" t="s">
        <v>2665</v>
      </c>
    </row>
    <row r="825" customHeight="1" spans="1:5">
      <c r="A825" s="168"/>
      <c r="B825" s="166" t="s">
        <v>225</v>
      </c>
      <c r="C825" s="166" t="s">
        <v>2666</v>
      </c>
      <c r="D825" s="166" t="s">
        <v>2667</v>
      </c>
      <c r="E825" s="166" t="s">
        <v>2668</v>
      </c>
    </row>
    <row r="826" customHeight="1" spans="1:5">
      <c r="A826" s="168"/>
      <c r="B826" s="166" t="s">
        <v>229</v>
      </c>
      <c r="C826" s="166" t="s">
        <v>2669</v>
      </c>
      <c r="D826" s="166" t="s">
        <v>2670</v>
      </c>
      <c r="E826" s="166" t="s">
        <v>2671</v>
      </c>
    </row>
    <row r="827" customHeight="1" spans="1:5">
      <c r="A827" s="168"/>
      <c r="B827" s="166" t="s">
        <v>233</v>
      </c>
      <c r="C827" s="166" t="s">
        <v>2672</v>
      </c>
      <c r="D827" s="166" t="s">
        <v>2673</v>
      </c>
      <c r="E827" s="166" t="s">
        <v>2674</v>
      </c>
    </row>
    <row r="828" customHeight="1" spans="1:5">
      <c r="A828" s="168"/>
      <c r="B828" s="166" t="s">
        <v>237</v>
      </c>
      <c r="C828" s="166" t="s">
        <v>2675</v>
      </c>
      <c r="D828" s="166" t="s">
        <v>2676</v>
      </c>
      <c r="E828" s="166" t="s">
        <v>2677</v>
      </c>
    </row>
    <row r="829" customHeight="1" spans="1:5">
      <c r="A829" s="168"/>
      <c r="B829" s="166" t="s">
        <v>241</v>
      </c>
      <c r="C829" s="166" t="s">
        <v>2678</v>
      </c>
      <c r="D829" s="166" t="s">
        <v>2679</v>
      </c>
      <c r="E829" s="166" t="s">
        <v>2680</v>
      </c>
    </row>
    <row r="830" customHeight="1" spans="1:5">
      <c r="A830" s="168"/>
      <c r="B830" s="166" t="s">
        <v>245</v>
      </c>
      <c r="C830" s="166" t="s">
        <v>2681</v>
      </c>
      <c r="D830" s="166" t="s">
        <v>2682</v>
      </c>
      <c r="E830" s="166" t="s">
        <v>2683</v>
      </c>
    </row>
    <row r="831" customHeight="1" spans="1:5">
      <c r="A831" s="168"/>
      <c r="B831" s="166" t="s">
        <v>249</v>
      </c>
      <c r="C831" s="166" t="s">
        <v>2684</v>
      </c>
      <c r="D831" s="166" t="s">
        <v>2685</v>
      </c>
      <c r="E831" s="166" t="s">
        <v>2686</v>
      </c>
    </row>
    <row r="832" customHeight="1" spans="1:5">
      <c r="A832" s="168"/>
      <c r="B832" s="166" t="s">
        <v>253</v>
      </c>
      <c r="C832" s="166"/>
      <c r="D832" s="166"/>
      <c r="E832" s="166"/>
    </row>
    <row r="833" customHeight="1" spans="1:5">
      <c r="A833" s="168"/>
      <c r="B833" s="166" t="s">
        <v>257</v>
      </c>
      <c r="C833" s="166" t="s">
        <v>2687</v>
      </c>
      <c r="D833" s="166" t="s">
        <v>2688</v>
      </c>
      <c r="E833" s="166" t="s">
        <v>2689</v>
      </c>
    </row>
    <row r="834" customHeight="1" spans="1:5">
      <c r="A834" s="168"/>
      <c r="B834" s="166" t="s">
        <v>261</v>
      </c>
      <c r="C834" s="166"/>
      <c r="D834" s="166"/>
      <c r="E834" s="166"/>
    </row>
    <row r="835" customHeight="1" spans="1:5">
      <c r="A835" s="168"/>
      <c r="B835" s="166" t="s">
        <v>265</v>
      </c>
      <c r="C835" s="166" t="s">
        <v>2690</v>
      </c>
      <c r="D835" s="166" t="s">
        <v>2691</v>
      </c>
      <c r="E835" s="166" t="s">
        <v>2692</v>
      </c>
    </row>
    <row r="836" customHeight="1" spans="1:5">
      <c r="A836" s="168"/>
      <c r="B836" s="166" t="s">
        <v>269</v>
      </c>
      <c r="C836" s="166"/>
      <c r="D836" s="166"/>
      <c r="E836" s="166"/>
    </row>
    <row r="837" customHeight="1" spans="1:5">
      <c r="A837" s="168"/>
      <c r="B837" s="166" t="s">
        <v>273</v>
      </c>
      <c r="C837" s="166" t="s">
        <v>2693</v>
      </c>
      <c r="D837" s="166" t="s">
        <v>2694</v>
      </c>
      <c r="E837" s="166" t="s">
        <v>2695</v>
      </c>
    </row>
    <row r="838" customHeight="1" spans="1:5">
      <c r="A838" s="168"/>
      <c r="B838" s="166" t="s">
        <v>277</v>
      </c>
      <c r="C838" s="166"/>
      <c r="D838" s="166"/>
      <c r="E838" s="166"/>
    </row>
    <row r="839" customHeight="1" spans="1:5">
      <c r="A839" s="168"/>
      <c r="B839" s="166" t="s">
        <v>281</v>
      </c>
      <c r="C839" s="166" t="s">
        <v>2696</v>
      </c>
      <c r="D839" s="166" t="s">
        <v>2697</v>
      </c>
      <c r="E839" s="166" t="s">
        <v>2698</v>
      </c>
    </row>
    <row r="840" customHeight="1" spans="1:5">
      <c r="A840" s="168"/>
      <c r="B840" s="166" t="s">
        <v>285</v>
      </c>
      <c r="C840" s="166"/>
      <c r="D840" s="166"/>
      <c r="E840" s="166"/>
    </row>
    <row r="841" customHeight="1" spans="1:5">
      <c r="A841" s="168"/>
      <c r="B841" s="166" t="s">
        <v>289</v>
      </c>
      <c r="C841" s="166" t="s">
        <v>2699</v>
      </c>
      <c r="D841" s="166" t="s">
        <v>2700</v>
      </c>
      <c r="E841" s="166" t="s">
        <v>2701</v>
      </c>
    </row>
    <row r="842" customHeight="1" spans="1:5">
      <c r="A842" s="168"/>
      <c r="B842" s="166" t="s">
        <v>293</v>
      </c>
      <c r="C842" s="166"/>
      <c r="D842" s="166"/>
      <c r="E842" s="166"/>
    </row>
    <row r="843" customHeight="1" spans="1:5">
      <c r="A843" s="168"/>
      <c r="B843" s="166" t="s">
        <v>297</v>
      </c>
      <c r="C843" s="166"/>
      <c r="D843" s="166"/>
      <c r="E843" s="166"/>
    </row>
    <row r="844" customHeight="1" spans="1:5">
      <c r="A844" s="168"/>
      <c r="B844" s="166" t="s">
        <v>301</v>
      </c>
      <c r="C844" s="166"/>
      <c r="D844" s="166"/>
      <c r="E844" s="166"/>
    </row>
    <row r="845" customHeight="1" spans="1:5">
      <c r="A845" s="168"/>
      <c r="B845" s="166" t="s">
        <v>305</v>
      </c>
      <c r="C845" s="166"/>
      <c r="D845" s="166"/>
      <c r="E845" s="166"/>
    </row>
    <row r="846" customHeight="1" spans="1:5">
      <c r="A846" s="168"/>
      <c r="B846" s="166" t="s">
        <v>309</v>
      </c>
      <c r="C846" s="166"/>
      <c r="D846" s="166"/>
      <c r="E846" s="166"/>
    </row>
    <row r="847" customHeight="1" spans="1:5">
      <c r="A847" s="168"/>
      <c r="B847" s="166" t="s">
        <v>313</v>
      </c>
      <c r="C847" s="166"/>
      <c r="D847" s="166"/>
      <c r="E847" s="166"/>
    </row>
    <row r="848" customHeight="1" spans="1:5">
      <c r="A848" s="168"/>
      <c r="B848" s="166" t="s">
        <v>317</v>
      </c>
      <c r="C848" s="166"/>
      <c r="D848" s="166"/>
      <c r="E848" s="166"/>
    </row>
    <row r="849" customHeight="1" spans="1:5">
      <c r="A849" s="168"/>
      <c r="B849" s="166" t="s">
        <v>321</v>
      </c>
      <c r="C849" s="166"/>
      <c r="D849" s="166"/>
      <c r="E849" s="166"/>
    </row>
    <row r="850" customHeight="1" spans="1:5">
      <c r="A850" s="168"/>
      <c r="B850" s="166" t="s">
        <v>325</v>
      </c>
      <c r="C850" s="166"/>
      <c r="D850" s="166"/>
      <c r="E850" s="166"/>
    </row>
    <row r="851" customHeight="1" spans="1:5">
      <c r="A851" s="168"/>
      <c r="B851" s="166" t="s">
        <v>329</v>
      </c>
      <c r="C851" s="166"/>
      <c r="D851" s="166"/>
      <c r="E851" s="166"/>
    </row>
    <row r="852" customHeight="1" spans="1:5">
      <c r="A852" s="168"/>
      <c r="B852" s="166" t="s">
        <v>333</v>
      </c>
      <c r="C852" s="166"/>
      <c r="D852" s="166"/>
      <c r="E852" s="166"/>
    </row>
    <row r="853" customHeight="1" spans="1:5">
      <c r="A853" s="168"/>
      <c r="B853" s="166" t="s">
        <v>337</v>
      </c>
      <c r="C853" s="166"/>
      <c r="D853" s="166"/>
      <c r="E853" s="166"/>
    </row>
    <row r="854" customHeight="1" spans="1:5">
      <c r="A854" s="168"/>
      <c r="B854" s="166" t="s">
        <v>341</v>
      </c>
      <c r="C854" s="166"/>
      <c r="D854" s="166"/>
      <c r="E854" s="166"/>
    </row>
    <row r="855" customHeight="1" spans="1:5">
      <c r="A855" s="168"/>
      <c r="B855" s="166" t="s">
        <v>345</v>
      </c>
      <c r="C855" s="166"/>
      <c r="D855" s="166"/>
      <c r="E855" s="166"/>
    </row>
    <row r="856" customHeight="1" spans="1:5">
      <c r="A856" s="168"/>
      <c r="B856" s="166" t="s">
        <v>349</v>
      </c>
      <c r="C856" s="166"/>
      <c r="D856" s="166"/>
      <c r="E856" s="166"/>
    </row>
    <row r="857" customHeight="1" spans="1:5">
      <c r="A857" s="168"/>
      <c r="B857" s="166" t="s">
        <v>353</v>
      </c>
      <c r="C857" s="166"/>
      <c r="D857" s="166"/>
      <c r="E857" s="166"/>
    </row>
    <row r="858" customHeight="1" spans="1:5">
      <c r="A858" s="168"/>
      <c r="B858" s="166" t="s">
        <v>357</v>
      </c>
      <c r="C858" s="166"/>
      <c r="D858" s="166"/>
      <c r="E858" s="166"/>
    </row>
    <row r="859" customHeight="1" spans="1:5">
      <c r="A859" s="168"/>
      <c r="B859" s="166" t="s">
        <v>361</v>
      </c>
      <c r="C859" s="166"/>
      <c r="D859" s="166"/>
      <c r="E859" s="166"/>
    </row>
    <row r="860" customHeight="1" spans="1:5">
      <c r="A860" s="168"/>
      <c r="B860" s="166" t="s">
        <v>365</v>
      </c>
      <c r="C860" s="166"/>
      <c r="D860" s="166"/>
      <c r="E860" s="166"/>
    </row>
    <row r="861" customHeight="1" spans="1:5">
      <c r="A861" s="168"/>
      <c r="B861" s="166" t="s">
        <v>369</v>
      </c>
      <c r="C861" s="166"/>
      <c r="D861" s="166"/>
      <c r="E861" s="166"/>
    </row>
    <row r="862" customHeight="1" spans="1:5">
      <c r="A862" s="168"/>
      <c r="B862" s="166" t="s">
        <v>373</v>
      </c>
      <c r="C862" s="166"/>
      <c r="D862" s="166"/>
      <c r="E862" s="166"/>
    </row>
    <row r="863" customHeight="1" spans="1:5">
      <c r="A863" s="168"/>
      <c r="B863" s="166" t="s">
        <v>377</v>
      </c>
      <c r="C863" s="166"/>
      <c r="D863" s="166"/>
      <c r="E863" s="166"/>
    </row>
    <row r="864" customHeight="1" spans="1:5">
      <c r="A864" s="168"/>
      <c r="B864" s="166" t="s">
        <v>381</v>
      </c>
      <c r="C864" s="166"/>
      <c r="D864" s="166"/>
      <c r="E864" s="166"/>
    </row>
    <row r="865" customHeight="1" spans="1:5">
      <c r="A865" s="168"/>
      <c r="B865" s="166" t="s">
        <v>385</v>
      </c>
      <c r="C865" s="166"/>
      <c r="D865" s="166"/>
      <c r="E865" s="166"/>
    </row>
    <row r="866" customHeight="1" spans="1:5">
      <c r="A866" s="168"/>
      <c r="B866" s="166" t="s">
        <v>389</v>
      </c>
      <c r="C866" s="166"/>
      <c r="D866" s="166"/>
      <c r="E866" s="166"/>
    </row>
    <row r="867" customHeight="1" spans="1:5">
      <c r="A867" s="168"/>
      <c r="B867" s="166" t="s">
        <v>393</v>
      </c>
      <c r="C867" s="166" t="s">
        <v>2702</v>
      </c>
      <c r="D867" s="166" t="s">
        <v>2703</v>
      </c>
      <c r="E867" s="166" t="s">
        <v>2704</v>
      </c>
    </row>
    <row r="868" customHeight="1" spans="1:5">
      <c r="A868" s="168"/>
      <c r="B868" s="166" t="s">
        <v>397</v>
      </c>
      <c r="C868" s="166"/>
      <c r="D868" s="166"/>
      <c r="E868" s="166"/>
    </row>
    <row r="869" customHeight="1" spans="1:5">
      <c r="A869" s="168"/>
      <c r="B869" s="166" t="s">
        <v>401</v>
      </c>
      <c r="C869" s="166" t="s">
        <v>2705</v>
      </c>
      <c r="D869" s="166" t="s">
        <v>2706</v>
      </c>
      <c r="E869" s="166" t="s">
        <v>2707</v>
      </c>
    </row>
    <row r="870" customHeight="1" spans="1:5">
      <c r="A870" s="168"/>
      <c r="B870" s="166" t="s">
        <v>405</v>
      </c>
      <c r="C870" s="166"/>
      <c r="D870" s="166"/>
      <c r="E870" s="166"/>
    </row>
    <row r="871" customHeight="1" spans="1:5">
      <c r="A871" s="168"/>
      <c r="B871" s="166" t="s">
        <v>409</v>
      </c>
      <c r="C871" s="166" t="s">
        <v>2708</v>
      </c>
      <c r="D871" s="166" t="s">
        <v>2709</v>
      </c>
      <c r="E871" s="166" t="s">
        <v>2710</v>
      </c>
    </row>
    <row r="872" customHeight="1" spans="1:5">
      <c r="A872" s="168"/>
      <c r="B872" s="166" t="s">
        <v>413</v>
      </c>
      <c r="C872" s="166"/>
      <c r="D872" s="166"/>
      <c r="E872" s="166"/>
    </row>
    <row r="873" customHeight="1" spans="1:5">
      <c r="A873" s="168"/>
      <c r="B873" s="166" t="s">
        <v>417</v>
      </c>
      <c r="C873" s="166" t="s">
        <v>2711</v>
      </c>
      <c r="D873" s="166" t="s">
        <v>2712</v>
      </c>
      <c r="E873" s="166" t="s">
        <v>2713</v>
      </c>
    </row>
    <row r="874" customHeight="1" spans="1:5">
      <c r="A874" s="168"/>
      <c r="B874" s="166" t="s">
        <v>421</v>
      </c>
      <c r="C874" s="166"/>
      <c r="D874" s="166"/>
      <c r="E874" s="166"/>
    </row>
    <row r="875" customHeight="1" spans="1:5">
      <c r="A875" s="168"/>
      <c r="B875" s="166" t="s">
        <v>425</v>
      </c>
      <c r="C875" s="166" t="s">
        <v>2714</v>
      </c>
      <c r="D875" s="166" t="s">
        <v>2715</v>
      </c>
      <c r="E875" s="166" t="s">
        <v>2716</v>
      </c>
    </row>
    <row r="876" customHeight="1" spans="1:5">
      <c r="A876" s="168"/>
      <c r="B876" s="166" t="s">
        <v>429</v>
      </c>
      <c r="C876" s="166"/>
      <c r="D876" s="166"/>
      <c r="E876" s="166"/>
    </row>
    <row r="877" customHeight="1" spans="1:5">
      <c r="A877" s="168"/>
      <c r="B877" s="166" t="s">
        <v>433</v>
      </c>
      <c r="C877" s="166" t="s">
        <v>2717</v>
      </c>
      <c r="D877" s="166" t="s">
        <v>2718</v>
      </c>
      <c r="E877" s="166" t="s">
        <v>2719</v>
      </c>
    </row>
    <row r="878" customHeight="1" spans="1:5">
      <c r="A878" s="168"/>
      <c r="B878" s="166" t="s">
        <v>437</v>
      </c>
      <c r="C878" s="166"/>
      <c r="D878" s="166"/>
      <c r="E878" s="166"/>
    </row>
    <row r="879" customHeight="1" spans="1:5">
      <c r="A879" s="168"/>
      <c r="B879" s="166" t="s">
        <v>441</v>
      </c>
      <c r="C879" s="166" t="s">
        <v>2720</v>
      </c>
      <c r="D879" s="166" t="s">
        <v>2721</v>
      </c>
      <c r="E879" s="166" t="s">
        <v>2722</v>
      </c>
    </row>
    <row r="880" customHeight="1" spans="1:5">
      <c r="A880" s="168"/>
      <c r="B880" s="166" t="s">
        <v>445</v>
      </c>
      <c r="C880" s="166"/>
      <c r="D880" s="166"/>
      <c r="E880" s="166"/>
    </row>
    <row r="881" customHeight="1" spans="1:5">
      <c r="A881" s="168"/>
      <c r="B881" s="166" t="s">
        <v>449</v>
      </c>
      <c r="C881" s="166" t="s">
        <v>2723</v>
      </c>
      <c r="D881" s="166" t="s">
        <v>2724</v>
      </c>
      <c r="E881" s="166" t="s">
        <v>2725</v>
      </c>
    </row>
    <row r="882" customHeight="1" spans="1:5">
      <c r="A882" s="168"/>
      <c r="B882" s="166" t="s">
        <v>453</v>
      </c>
      <c r="C882" s="166"/>
      <c r="D882" s="166"/>
      <c r="E882" s="166"/>
    </row>
    <row r="883" customHeight="1" spans="1:5">
      <c r="A883" s="168"/>
      <c r="B883" s="166" t="s">
        <v>457</v>
      </c>
      <c r="C883" s="166" t="s">
        <v>2726</v>
      </c>
      <c r="D883" s="166" t="s">
        <v>2727</v>
      </c>
      <c r="E883" s="166" t="s">
        <v>2728</v>
      </c>
    </row>
    <row r="884" customHeight="1" spans="1:5">
      <c r="A884" s="168"/>
      <c r="B884" s="166" t="s">
        <v>461</v>
      </c>
      <c r="C884" s="166"/>
      <c r="D884" s="166"/>
      <c r="E884" s="166"/>
    </row>
    <row r="885" customHeight="1" spans="1:5">
      <c r="A885" s="168"/>
      <c r="B885" s="166" t="s">
        <v>465</v>
      </c>
      <c r="C885" s="166" t="s">
        <v>2729</v>
      </c>
      <c r="D885" s="166" t="s">
        <v>2730</v>
      </c>
      <c r="E885" s="166" t="s">
        <v>2731</v>
      </c>
    </row>
    <row r="886" customHeight="1" spans="1:5">
      <c r="A886" s="168"/>
      <c r="B886" s="166" t="s">
        <v>469</v>
      </c>
      <c r="C886" s="166"/>
      <c r="D886" s="166"/>
      <c r="E886" s="166"/>
    </row>
    <row r="887" customHeight="1" spans="1:5">
      <c r="A887" s="168"/>
      <c r="B887" s="166" t="s">
        <v>473</v>
      </c>
      <c r="C887" s="166" t="s">
        <v>2732</v>
      </c>
      <c r="D887" s="166" t="s">
        <v>2733</v>
      </c>
      <c r="E887" s="166" t="s">
        <v>2734</v>
      </c>
    </row>
    <row r="888" customHeight="1" spans="1:5">
      <c r="A888" s="168"/>
      <c r="B888" s="166" t="s">
        <v>477</v>
      </c>
      <c r="C888" s="166"/>
      <c r="D888" s="166"/>
      <c r="E888" s="166"/>
    </row>
    <row r="889" customHeight="1" spans="1:5">
      <c r="A889" s="168"/>
      <c r="B889" s="166" t="s">
        <v>481</v>
      </c>
      <c r="C889" s="166" t="s">
        <v>2735</v>
      </c>
      <c r="D889" s="166" t="s">
        <v>2736</v>
      </c>
      <c r="E889" s="166" t="s">
        <v>2737</v>
      </c>
    </row>
    <row r="890" customHeight="1" spans="1:5">
      <c r="A890" s="168"/>
      <c r="B890" s="166" t="s">
        <v>485</v>
      </c>
      <c r="C890" s="166"/>
      <c r="D890" s="166"/>
      <c r="E890" s="166"/>
    </row>
    <row r="891" customHeight="1" spans="1:5">
      <c r="A891" s="168"/>
      <c r="B891" s="166" t="s">
        <v>489</v>
      </c>
      <c r="C891" s="166"/>
      <c r="D891" s="166"/>
      <c r="E891" s="166"/>
    </row>
    <row r="892" customHeight="1" spans="1:5">
      <c r="A892" s="168"/>
      <c r="B892" s="166" t="s">
        <v>493</v>
      </c>
      <c r="C892" s="166"/>
      <c r="D892" s="166"/>
      <c r="E892" s="166"/>
    </row>
    <row r="893" customHeight="1" spans="1:5">
      <c r="A893" s="168"/>
      <c r="B893" s="166" t="s">
        <v>497</v>
      </c>
      <c r="C893" s="166"/>
      <c r="D893" s="166"/>
      <c r="E893" s="166"/>
    </row>
    <row r="894" customHeight="1" spans="1:5">
      <c r="A894" s="168"/>
      <c r="B894" s="166" t="s">
        <v>501</v>
      </c>
      <c r="C894" s="166"/>
      <c r="D894" s="166"/>
      <c r="E894" s="166"/>
    </row>
    <row r="895" customHeight="1" spans="1:5">
      <c r="A895" s="168"/>
      <c r="B895" s="166" t="s">
        <v>505</v>
      </c>
      <c r="C895" s="166"/>
      <c r="D895" s="166"/>
      <c r="E895" s="166"/>
    </row>
    <row r="896" customHeight="1" spans="1:5">
      <c r="A896" s="168"/>
      <c r="B896" s="166" t="s">
        <v>509</v>
      </c>
      <c r="C896" s="166"/>
      <c r="D896" s="166"/>
      <c r="E896" s="166"/>
    </row>
    <row r="897" customHeight="1" spans="1:5">
      <c r="A897" s="168"/>
      <c r="B897" s="166" t="s">
        <v>513</v>
      </c>
      <c r="C897" s="166"/>
      <c r="D897" s="166"/>
      <c r="E897" s="166"/>
    </row>
    <row r="898" customHeight="1" spans="1:5">
      <c r="A898" s="168"/>
      <c r="B898" s="166" t="s">
        <v>517</v>
      </c>
      <c r="C898" s="166"/>
      <c r="D898" s="166"/>
      <c r="E898" s="166"/>
    </row>
    <row r="899" customHeight="1" spans="1:5">
      <c r="A899" s="168"/>
      <c r="B899" s="166" t="s">
        <v>521</v>
      </c>
      <c r="C899" s="166"/>
      <c r="D899" s="166"/>
      <c r="E899" s="166"/>
    </row>
    <row r="900" customHeight="1" spans="1:5">
      <c r="A900" s="168"/>
      <c r="B900" s="166" t="s">
        <v>525</v>
      </c>
      <c r="C900" s="166"/>
      <c r="D900" s="166"/>
      <c r="E900" s="166"/>
    </row>
    <row r="901" customHeight="1" spans="1:5">
      <c r="A901" s="168"/>
      <c r="B901" s="166" t="s">
        <v>529</v>
      </c>
      <c r="C901" s="166"/>
      <c r="D901" s="166"/>
      <c r="E901" s="166"/>
    </row>
    <row r="902" customHeight="1" spans="1:5">
      <c r="A902" s="168"/>
      <c r="B902" s="166" t="s">
        <v>533</v>
      </c>
      <c r="C902" s="166"/>
      <c r="D902" s="166"/>
      <c r="E902" s="166"/>
    </row>
    <row r="903" customHeight="1" spans="1:5">
      <c r="A903" s="168"/>
      <c r="B903" s="166" t="s">
        <v>537</v>
      </c>
      <c r="C903" s="166"/>
      <c r="D903" s="166"/>
      <c r="E903" s="166"/>
    </row>
    <row r="904" customHeight="1" spans="1:5">
      <c r="A904" s="168"/>
      <c r="B904" s="166" t="s">
        <v>541</v>
      </c>
      <c r="C904" s="166"/>
      <c r="D904" s="166"/>
      <c r="E904" s="166"/>
    </row>
    <row r="905" customHeight="1" spans="1:5">
      <c r="A905" s="168"/>
      <c r="B905" s="166" t="s">
        <v>545</v>
      </c>
      <c r="C905" s="166"/>
      <c r="D905" s="166"/>
      <c r="E905" s="166"/>
    </row>
    <row r="906" customHeight="1" spans="1:5">
      <c r="A906" s="168"/>
      <c r="B906" s="166" t="s">
        <v>549</v>
      </c>
      <c r="C906" s="166"/>
      <c r="D906" s="166"/>
      <c r="E906" s="166"/>
    </row>
    <row r="907" customHeight="1" spans="1:5">
      <c r="A907" s="168"/>
      <c r="B907" s="166" t="s">
        <v>553</v>
      </c>
      <c r="C907" s="166"/>
      <c r="D907" s="166"/>
      <c r="E907" s="166"/>
    </row>
    <row r="908" customHeight="1" spans="1:5">
      <c r="A908" s="168"/>
      <c r="B908" s="166" t="s">
        <v>557</v>
      </c>
      <c r="C908" s="166"/>
      <c r="D908" s="166"/>
      <c r="E908" s="166"/>
    </row>
    <row r="909" customHeight="1" spans="1:5">
      <c r="A909" s="168"/>
      <c r="B909" s="166" t="s">
        <v>561</v>
      </c>
      <c r="C909" s="166"/>
      <c r="D909" s="166"/>
      <c r="E909" s="166"/>
    </row>
    <row r="910" customHeight="1" spans="1:5">
      <c r="A910" s="168"/>
      <c r="B910" s="166" t="s">
        <v>565</v>
      </c>
      <c r="C910" s="166"/>
      <c r="D910" s="166"/>
      <c r="E910" s="166"/>
    </row>
    <row r="911" customHeight="1" spans="1:5">
      <c r="A911" s="168"/>
      <c r="B911" s="166" t="s">
        <v>569</v>
      </c>
      <c r="C911" s="166"/>
      <c r="D911" s="166"/>
      <c r="E911" s="166"/>
    </row>
    <row r="912" customHeight="1" spans="1:5">
      <c r="A912" s="168"/>
      <c r="B912" s="166" t="s">
        <v>573</v>
      </c>
      <c r="C912" s="166"/>
      <c r="D912" s="166"/>
      <c r="E912" s="166"/>
    </row>
    <row r="913" customHeight="1" spans="1:5">
      <c r="A913" s="168"/>
      <c r="B913" s="166" t="s">
        <v>577</v>
      </c>
      <c r="C913" s="166"/>
      <c r="D913" s="166"/>
      <c r="E913" s="166"/>
    </row>
    <row r="914" customHeight="1" spans="1:5">
      <c r="A914" s="168"/>
      <c r="B914" s="166" t="s">
        <v>581</v>
      </c>
      <c r="C914" s="166"/>
      <c r="D914" s="166"/>
      <c r="E914" s="166"/>
    </row>
    <row r="915" customHeight="1" spans="1:5">
      <c r="A915" s="168"/>
      <c r="B915" s="166" t="s">
        <v>585</v>
      </c>
      <c r="C915" s="166" t="s">
        <v>2738</v>
      </c>
      <c r="D915" s="166" t="s">
        <v>2739</v>
      </c>
      <c r="E915" s="166" t="s">
        <v>2740</v>
      </c>
    </row>
    <row r="916" customHeight="1" spans="1:5">
      <c r="A916" s="168"/>
      <c r="B916" s="166" t="s">
        <v>589</v>
      </c>
      <c r="C916" s="166"/>
      <c r="D916" s="166"/>
      <c r="E916" s="166"/>
    </row>
    <row r="917" customHeight="1" spans="1:5">
      <c r="A917" s="168"/>
      <c r="B917" s="166" t="s">
        <v>593</v>
      </c>
      <c r="C917" s="166" t="s">
        <v>2741</v>
      </c>
      <c r="D917" s="166" t="s">
        <v>2742</v>
      </c>
      <c r="E917" s="166" t="s">
        <v>2743</v>
      </c>
    </row>
    <row r="918" customHeight="1" spans="1:5">
      <c r="A918" s="168"/>
      <c r="B918" s="166" t="s">
        <v>597</v>
      </c>
      <c r="C918" s="166"/>
      <c r="D918" s="166"/>
      <c r="E918" s="166"/>
    </row>
    <row r="919" customHeight="1" spans="1:5">
      <c r="A919" s="168"/>
      <c r="B919" s="166" t="s">
        <v>601</v>
      </c>
      <c r="C919" s="166" t="s">
        <v>2744</v>
      </c>
      <c r="D919" s="166" t="s">
        <v>2745</v>
      </c>
      <c r="E919" s="166" t="s">
        <v>2746</v>
      </c>
    </row>
    <row r="920" customHeight="1" spans="1:5">
      <c r="A920" s="168"/>
      <c r="B920" s="166" t="s">
        <v>605</v>
      </c>
      <c r="C920" s="166"/>
      <c r="D920" s="166"/>
      <c r="E920" s="166"/>
    </row>
    <row r="921" customHeight="1" spans="1:5">
      <c r="A921" s="168"/>
      <c r="B921" s="166" t="s">
        <v>609</v>
      </c>
      <c r="C921" s="166" t="s">
        <v>2747</v>
      </c>
      <c r="D921" s="166" t="s">
        <v>2748</v>
      </c>
      <c r="E921" s="166" t="s">
        <v>2749</v>
      </c>
    </row>
    <row r="922" customHeight="1" spans="1:5">
      <c r="A922" s="168"/>
      <c r="B922" s="166" t="s">
        <v>613</v>
      </c>
      <c r="C922" s="166"/>
      <c r="D922" s="166"/>
      <c r="E922" s="166"/>
    </row>
    <row r="923" customHeight="1" spans="1:5">
      <c r="A923" s="168"/>
      <c r="B923" s="166" t="s">
        <v>617</v>
      </c>
      <c r="C923" s="166" t="s">
        <v>2750</v>
      </c>
      <c r="D923" s="166" t="s">
        <v>2751</v>
      </c>
      <c r="E923" s="166" t="s">
        <v>2752</v>
      </c>
    </row>
    <row r="924" customHeight="1" spans="1:5">
      <c r="A924" s="168"/>
      <c r="B924" s="166" t="s">
        <v>621</v>
      </c>
      <c r="C924" s="166"/>
      <c r="D924" s="166"/>
      <c r="E924" s="166"/>
    </row>
    <row r="925" customHeight="1" spans="1:5">
      <c r="A925" s="168"/>
      <c r="B925" s="166" t="s">
        <v>625</v>
      </c>
      <c r="C925" s="166" t="s">
        <v>2753</v>
      </c>
      <c r="D925" s="166" t="s">
        <v>2754</v>
      </c>
      <c r="E925" s="166" t="s">
        <v>2755</v>
      </c>
    </row>
    <row r="926" customHeight="1" spans="1:5">
      <c r="A926" s="168"/>
      <c r="B926" s="166" t="s">
        <v>629</v>
      </c>
      <c r="C926" s="166"/>
      <c r="D926" s="166"/>
      <c r="E926" s="166"/>
    </row>
    <row r="927" customHeight="1" spans="1:5">
      <c r="A927" s="168"/>
      <c r="B927" s="166" t="s">
        <v>633</v>
      </c>
      <c r="C927" s="166" t="s">
        <v>2756</v>
      </c>
      <c r="D927" s="166" t="s">
        <v>2757</v>
      </c>
      <c r="E927" s="166" t="s">
        <v>2758</v>
      </c>
    </row>
    <row r="928" customHeight="1" spans="1:5">
      <c r="A928" s="168"/>
      <c r="B928" s="166" t="s">
        <v>637</v>
      </c>
      <c r="C928" s="166"/>
      <c r="D928" s="166"/>
      <c r="E928" s="166"/>
    </row>
    <row r="929" customHeight="1" spans="1:5">
      <c r="A929" s="168"/>
      <c r="B929" s="166" t="s">
        <v>641</v>
      </c>
      <c r="C929" s="166" t="s">
        <v>2759</v>
      </c>
      <c r="D929" s="166" t="s">
        <v>2760</v>
      </c>
      <c r="E929" s="166" t="s">
        <v>2761</v>
      </c>
    </row>
    <row r="930" customHeight="1" spans="1:5">
      <c r="A930" s="168"/>
      <c r="B930" s="166" t="s">
        <v>645</v>
      </c>
      <c r="C930" s="166"/>
      <c r="D930" s="166"/>
      <c r="E930" s="166"/>
    </row>
    <row r="931" customHeight="1" spans="1:5">
      <c r="A931" s="168"/>
      <c r="B931" s="166" t="s">
        <v>649</v>
      </c>
      <c r="C931" s="166" t="s">
        <v>2762</v>
      </c>
      <c r="D931" s="166" t="s">
        <v>2763</v>
      </c>
      <c r="E931" s="166" t="s">
        <v>2764</v>
      </c>
    </row>
    <row r="932" customHeight="1" spans="1:5">
      <c r="A932" s="168"/>
      <c r="B932" s="166" t="s">
        <v>653</v>
      </c>
      <c r="C932" s="166"/>
      <c r="D932" s="166"/>
      <c r="E932" s="166"/>
    </row>
    <row r="933" customHeight="1" spans="1:5">
      <c r="A933" s="168"/>
      <c r="B933" s="166" t="s">
        <v>657</v>
      </c>
      <c r="C933" s="166" t="s">
        <v>2765</v>
      </c>
      <c r="D933" s="166" t="s">
        <v>2766</v>
      </c>
      <c r="E933" s="166" t="s">
        <v>2767</v>
      </c>
    </row>
    <row r="934" customHeight="1" spans="1:5">
      <c r="A934" s="168"/>
      <c r="B934" s="166" t="s">
        <v>661</v>
      </c>
      <c r="C934" s="166"/>
      <c r="D934" s="166"/>
      <c r="E934" s="166"/>
    </row>
    <row r="935" customHeight="1" spans="1:5">
      <c r="A935" s="168"/>
      <c r="B935" s="166" t="s">
        <v>665</v>
      </c>
      <c r="C935" s="166" t="s">
        <v>2768</v>
      </c>
      <c r="D935" s="166" t="s">
        <v>2769</v>
      </c>
      <c r="E935" s="166" t="s">
        <v>2770</v>
      </c>
    </row>
    <row r="936" customHeight="1" spans="1:5">
      <c r="A936" s="168"/>
      <c r="B936" s="166" t="s">
        <v>669</v>
      </c>
      <c r="C936" s="166"/>
      <c r="D936" s="166"/>
      <c r="E936" s="166"/>
    </row>
    <row r="937" customHeight="1" spans="1:5">
      <c r="A937" s="168"/>
      <c r="B937" s="166" t="s">
        <v>673</v>
      </c>
      <c r="C937" s="166" t="s">
        <v>2771</v>
      </c>
      <c r="D937" s="166" t="s">
        <v>2772</v>
      </c>
      <c r="E937" s="166" t="s">
        <v>2773</v>
      </c>
    </row>
    <row r="938" customHeight="1" spans="1:5">
      <c r="A938" s="168"/>
      <c r="B938" s="166" t="s">
        <v>677</v>
      </c>
      <c r="C938" s="166"/>
      <c r="D938" s="166"/>
      <c r="E938" s="166"/>
    </row>
    <row r="939" customHeight="1" spans="1:5">
      <c r="A939" s="168"/>
      <c r="B939" s="166" t="s">
        <v>681</v>
      </c>
      <c r="C939" s="166"/>
      <c r="D939" s="166"/>
      <c r="E939" s="166"/>
    </row>
    <row r="940" customHeight="1" spans="1:5">
      <c r="A940" s="168"/>
      <c r="B940" s="166" t="s">
        <v>685</v>
      </c>
      <c r="C940" s="166"/>
      <c r="D940" s="166"/>
      <c r="E940" s="166"/>
    </row>
    <row r="941" customHeight="1" spans="1:5">
      <c r="A941" s="168"/>
      <c r="B941" s="166" t="s">
        <v>689</v>
      </c>
      <c r="C941" s="166"/>
      <c r="D941" s="166"/>
      <c r="E941" s="166"/>
    </row>
    <row r="942" customHeight="1" spans="1:5">
      <c r="A942" s="168"/>
      <c r="B942" s="166" t="s">
        <v>693</v>
      </c>
      <c r="C942" s="166"/>
      <c r="D942" s="166"/>
      <c r="E942" s="166"/>
    </row>
    <row r="943" customHeight="1" spans="1:5">
      <c r="A943" s="168"/>
      <c r="B943" s="166" t="s">
        <v>697</v>
      </c>
      <c r="C943" s="166"/>
      <c r="D943" s="166"/>
      <c r="E943" s="166"/>
    </row>
    <row r="944" customHeight="1" spans="1:5">
      <c r="A944" s="168"/>
      <c r="B944" s="166" t="s">
        <v>701</v>
      </c>
      <c r="C944" s="166"/>
      <c r="D944" s="166"/>
      <c r="E944" s="166"/>
    </row>
    <row r="945" customHeight="1" spans="1:5">
      <c r="A945" s="168"/>
      <c r="B945" s="166" t="s">
        <v>705</v>
      </c>
      <c r="C945" s="166"/>
      <c r="D945" s="166"/>
      <c r="E945" s="166"/>
    </row>
    <row r="946" customHeight="1" spans="1:5">
      <c r="A946" s="168"/>
      <c r="B946" s="166" t="s">
        <v>709</v>
      </c>
      <c r="C946" s="166"/>
      <c r="D946" s="166"/>
      <c r="E946" s="166"/>
    </row>
    <row r="947" customHeight="1" spans="1:5">
      <c r="A947" s="168"/>
      <c r="B947" s="166" t="s">
        <v>713</v>
      </c>
      <c r="C947" s="166"/>
      <c r="D947" s="166"/>
      <c r="E947" s="166"/>
    </row>
    <row r="948" customHeight="1" spans="1:5">
      <c r="A948" s="168"/>
      <c r="B948" s="166" t="s">
        <v>717</v>
      </c>
      <c r="C948" s="166"/>
      <c r="D948" s="166"/>
      <c r="E948" s="166"/>
    </row>
    <row r="949" customHeight="1" spans="1:5">
      <c r="A949" s="168"/>
      <c r="B949" s="166" t="s">
        <v>721</v>
      </c>
      <c r="C949" s="166"/>
      <c r="D949" s="166"/>
      <c r="E949" s="166"/>
    </row>
    <row r="950" customHeight="1" spans="1:5">
      <c r="A950" s="168"/>
      <c r="B950" s="166" t="s">
        <v>725</v>
      </c>
      <c r="C950" s="166"/>
      <c r="D950" s="166"/>
      <c r="E950" s="166"/>
    </row>
    <row r="951" customHeight="1" spans="1:5">
      <c r="A951" s="168"/>
      <c r="B951" s="166" t="s">
        <v>729</v>
      </c>
      <c r="C951" s="166"/>
      <c r="D951" s="166"/>
      <c r="E951" s="166"/>
    </row>
    <row r="952" customHeight="1" spans="1:5">
      <c r="A952" s="168"/>
      <c r="B952" s="166" t="s">
        <v>733</v>
      </c>
      <c r="C952" s="166"/>
      <c r="D952" s="166"/>
      <c r="E952" s="166"/>
    </row>
    <row r="953" customHeight="1" spans="1:5">
      <c r="A953" s="168"/>
      <c r="B953" s="166" t="s">
        <v>737</v>
      </c>
      <c r="C953" s="166"/>
      <c r="D953" s="166"/>
      <c r="E953" s="166"/>
    </row>
    <row r="954" customHeight="1" spans="1:5">
      <c r="A954" s="168"/>
      <c r="B954" s="166" t="s">
        <v>741</v>
      </c>
      <c r="C954" s="166"/>
      <c r="D954" s="166"/>
      <c r="E954" s="166"/>
    </row>
    <row r="955" customHeight="1" spans="1:5">
      <c r="A955" s="168"/>
      <c r="B955" s="166" t="s">
        <v>745</v>
      </c>
      <c r="C955" s="166"/>
      <c r="D955" s="166"/>
      <c r="E955" s="166"/>
    </row>
    <row r="956" customHeight="1" spans="1:5">
      <c r="A956" s="168"/>
      <c r="B956" s="166" t="s">
        <v>749</v>
      </c>
      <c r="C956" s="166"/>
      <c r="D956" s="166"/>
      <c r="E956" s="166"/>
    </row>
    <row r="957" customHeight="1" spans="1:5">
      <c r="A957" s="168"/>
      <c r="B957" s="166" t="s">
        <v>753</v>
      </c>
      <c r="C957" s="166"/>
      <c r="D957" s="166"/>
      <c r="E957" s="166"/>
    </row>
    <row r="958" customHeight="1" spans="1:5">
      <c r="A958" s="168"/>
      <c r="B958" s="166" t="s">
        <v>757</v>
      </c>
      <c r="C958" s="166"/>
      <c r="D958" s="166"/>
      <c r="E958" s="166"/>
    </row>
    <row r="959" customHeight="1" spans="1:5">
      <c r="A959" s="168"/>
      <c r="B959" s="166" t="s">
        <v>761</v>
      </c>
      <c r="C959" s="166"/>
      <c r="D959" s="166"/>
      <c r="E959" s="166"/>
    </row>
    <row r="960" customHeight="1" spans="1:5">
      <c r="A960" s="168"/>
      <c r="B960" s="166" t="s">
        <v>765</v>
      </c>
      <c r="C960" s="166"/>
      <c r="D960" s="166"/>
      <c r="E960" s="166"/>
    </row>
    <row r="961" customHeight="1" spans="1:5">
      <c r="A961" s="168"/>
      <c r="B961" s="166" t="s">
        <v>769</v>
      </c>
      <c r="C961" s="166"/>
      <c r="D961" s="166"/>
      <c r="E961" s="166"/>
    </row>
    <row r="962" customHeight="1" spans="1:5">
      <c r="A962" s="168"/>
      <c r="B962" s="166" t="s">
        <v>773</v>
      </c>
      <c r="C962" s="166"/>
      <c r="D962" s="166"/>
      <c r="E962" s="166"/>
    </row>
    <row r="963" customHeight="1" spans="1:5">
      <c r="A963" s="168"/>
      <c r="B963" s="166" t="s">
        <v>777</v>
      </c>
      <c r="C963" s="166" t="s">
        <v>2774</v>
      </c>
      <c r="D963" s="166" t="s">
        <v>2775</v>
      </c>
      <c r="E963" s="166" t="s">
        <v>2776</v>
      </c>
    </row>
    <row r="964" customHeight="1" spans="1:5">
      <c r="A964" s="168"/>
      <c r="B964" s="166" t="s">
        <v>781</v>
      </c>
      <c r="C964" s="166"/>
      <c r="D964" s="166"/>
      <c r="E964" s="166"/>
    </row>
    <row r="965" customHeight="1" spans="1:5">
      <c r="A965" s="168"/>
      <c r="B965" s="166" t="s">
        <v>785</v>
      </c>
      <c r="C965" s="166" t="s">
        <v>2777</v>
      </c>
      <c r="D965" s="166" t="s">
        <v>2778</v>
      </c>
      <c r="E965" s="166" t="s">
        <v>2779</v>
      </c>
    </row>
    <row r="966" customHeight="1" spans="1:5">
      <c r="A966" s="168"/>
      <c r="B966" s="166" t="s">
        <v>789</v>
      </c>
      <c r="C966" s="166"/>
      <c r="D966" s="166"/>
      <c r="E966" s="166"/>
    </row>
    <row r="967" customHeight="1" spans="1:5">
      <c r="A967" s="168"/>
      <c r="B967" s="166" t="s">
        <v>793</v>
      </c>
      <c r="C967" s="166" t="s">
        <v>2780</v>
      </c>
      <c r="D967" s="166" t="s">
        <v>2781</v>
      </c>
      <c r="E967" s="166" t="s">
        <v>2782</v>
      </c>
    </row>
    <row r="968" customHeight="1" spans="1:5">
      <c r="A968" s="168"/>
      <c r="B968" s="166" t="s">
        <v>797</v>
      </c>
      <c r="C968" s="166"/>
      <c r="D968" s="166"/>
      <c r="E968" s="166"/>
    </row>
    <row r="969" customHeight="1" spans="1:5">
      <c r="A969" s="168"/>
      <c r="B969" s="166" t="s">
        <v>801</v>
      </c>
      <c r="C969" s="166" t="s">
        <v>2783</v>
      </c>
      <c r="D969" s="166" t="s">
        <v>2784</v>
      </c>
      <c r="E969" s="166" t="s">
        <v>2785</v>
      </c>
    </row>
    <row r="970" customHeight="1" spans="1:5">
      <c r="A970" s="168"/>
      <c r="B970" s="166" t="s">
        <v>805</v>
      </c>
      <c r="C970" s="166"/>
      <c r="D970" s="166"/>
      <c r="E970" s="166"/>
    </row>
    <row r="971" customHeight="1" spans="1:5">
      <c r="A971" s="168"/>
      <c r="B971" s="166" t="s">
        <v>809</v>
      </c>
      <c r="C971" s="166" t="s">
        <v>2786</v>
      </c>
      <c r="D971" s="166" t="s">
        <v>2787</v>
      </c>
      <c r="E971" s="166" t="s">
        <v>2788</v>
      </c>
    </row>
    <row r="972" customHeight="1" spans="1:5">
      <c r="A972" s="168"/>
      <c r="B972" s="166" t="s">
        <v>813</v>
      </c>
      <c r="C972" s="166"/>
      <c r="D972" s="166"/>
      <c r="E972" s="166"/>
    </row>
    <row r="973" customHeight="1" spans="1:5">
      <c r="A973" s="168"/>
      <c r="B973" s="166" t="s">
        <v>817</v>
      </c>
      <c r="C973" s="166" t="s">
        <v>2789</v>
      </c>
      <c r="D973" s="166" t="s">
        <v>2790</v>
      </c>
      <c r="E973" s="166" t="s">
        <v>2791</v>
      </c>
    </row>
    <row r="974" customHeight="1" spans="1:5">
      <c r="A974" s="168"/>
      <c r="B974" s="166" t="s">
        <v>821</v>
      </c>
      <c r="C974" s="166"/>
      <c r="D974" s="166"/>
      <c r="E974" s="166"/>
    </row>
    <row r="975" customHeight="1" spans="1:5">
      <c r="A975" s="168"/>
      <c r="B975" s="166" t="s">
        <v>825</v>
      </c>
      <c r="C975" s="166" t="s">
        <v>2792</v>
      </c>
      <c r="D975" s="166" t="s">
        <v>2793</v>
      </c>
      <c r="E975" s="166" t="s">
        <v>2794</v>
      </c>
    </row>
    <row r="976" customHeight="1" spans="1:5">
      <c r="A976" s="168"/>
      <c r="B976" s="166" t="s">
        <v>829</v>
      </c>
      <c r="C976" s="166"/>
      <c r="D976" s="166"/>
      <c r="E976" s="166"/>
    </row>
    <row r="977" customHeight="1" spans="1:5">
      <c r="A977" s="168"/>
      <c r="B977" s="166" t="s">
        <v>833</v>
      </c>
      <c r="C977" s="166" t="s">
        <v>2795</v>
      </c>
      <c r="D977" s="166" t="s">
        <v>2796</v>
      </c>
      <c r="E977" s="166" t="s">
        <v>2797</v>
      </c>
    </row>
    <row r="978" customHeight="1" spans="1:5">
      <c r="A978" s="168"/>
      <c r="B978" s="166" t="s">
        <v>837</v>
      </c>
      <c r="C978" s="166"/>
      <c r="D978" s="166"/>
      <c r="E978" s="166"/>
    </row>
    <row r="979" customHeight="1" spans="1:5">
      <c r="A979" s="168"/>
      <c r="B979" s="166" t="s">
        <v>841</v>
      </c>
      <c r="C979" s="166" t="s">
        <v>2798</v>
      </c>
      <c r="D979" s="166" t="s">
        <v>2799</v>
      </c>
      <c r="E979" s="166" t="s">
        <v>2800</v>
      </c>
    </row>
    <row r="980" customHeight="1" spans="1:5">
      <c r="A980" s="168"/>
      <c r="B980" s="166" t="s">
        <v>845</v>
      </c>
      <c r="C980" s="166"/>
      <c r="D980" s="166"/>
      <c r="E980" s="166"/>
    </row>
    <row r="981" customHeight="1" spans="1:5">
      <c r="A981" s="168"/>
      <c r="B981" s="166" t="s">
        <v>849</v>
      </c>
      <c r="C981" s="166" t="s">
        <v>2801</v>
      </c>
      <c r="D981" s="166" t="s">
        <v>2802</v>
      </c>
      <c r="E981" s="166" t="s">
        <v>2803</v>
      </c>
    </row>
    <row r="982" customHeight="1" spans="1:5">
      <c r="A982" s="168"/>
      <c r="B982" s="166" t="s">
        <v>853</v>
      </c>
      <c r="C982" s="166"/>
      <c r="D982" s="166"/>
      <c r="E982" s="166"/>
    </row>
    <row r="983" customHeight="1" spans="1:5">
      <c r="A983" s="168"/>
      <c r="B983" s="166" t="s">
        <v>857</v>
      </c>
      <c r="C983" s="166" t="s">
        <v>2804</v>
      </c>
      <c r="D983" s="166" t="s">
        <v>2805</v>
      </c>
      <c r="E983" s="166" t="s">
        <v>2806</v>
      </c>
    </row>
    <row r="984" customHeight="1" spans="1:5">
      <c r="A984" s="168"/>
      <c r="B984" s="166" t="s">
        <v>861</v>
      </c>
      <c r="C984" s="166"/>
      <c r="D984" s="166"/>
      <c r="E984" s="166"/>
    </row>
    <row r="985" customHeight="1" spans="1:5">
      <c r="A985" s="168"/>
      <c r="B985" s="166" t="s">
        <v>865</v>
      </c>
      <c r="C985" s="166" t="s">
        <v>2807</v>
      </c>
      <c r="D985" s="166" t="s">
        <v>2808</v>
      </c>
      <c r="E985" s="166" t="s">
        <v>2809</v>
      </c>
    </row>
    <row r="986" customHeight="1" spans="1:5">
      <c r="A986" s="168"/>
      <c r="B986" s="166" t="s">
        <v>869</v>
      </c>
      <c r="C986" s="166"/>
      <c r="D986" s="166"/>
      <c r="E986" s="166"/>
    </row>
    <row r="987" customHeight="1" spans="1:5">
      <c r="A987" s="168"/>
      <c r="B987" s="166" t="s">
        <v>873</v>
      </c>
      <c r="C987" s="166"/>
      <c r="D987" s="166"/>
      <c r="E987" s="166"/>
    </row>
    <row r="988" customHeight="1" spans="1:5">
      <c r="A988" s="168"/>
      <c r="B988" s="166" t="s">
        <v>877</v>
      </c>
      <c r="C988" s="166"/>
      <c r="D988" s="166"/>
      <c r="E988" s="166"/>
    </row>
    <row r="989" customHeight="1" spans="1:5">
      <c r="A989" s="168"/>
      <c r="B989" s="166" t="s">
        <v>881</v>
      </c>
      <c r="C989" s="166"/>
      <c r="D989" s="166"/>
      <c r="E989" s="166"/>
    </row>
    <row r="990" customHeight="1" spans="1:5">
      <c r="A990" s="168"/>
      <c r="B990" s="166" t="s">
        <v>885</v>
      </c>
      <c r="C990" s="166"/>
      <c r="D990" s="166"/>
      <c r="E990" s="166"/>
    </row>
    <row r="991" customHeight="1" spans="1:5">
      <c r="A991" s="168"/>
      <c r="B991" s="166" t="s">
        <v>889</v>
      </c>
      <c r="C991" s="166"/>
      <c r="D991" s="166"/>
      <c r="E991" s="166"/>
    </row>
    <row r="992" customHeight="1" spans="1:5">
      <c r="A992" s="168"/>
      <c r="B992" s="166" t="s">
        <v>893</v>
      </c>
      <c r="C992" s="166"/>
      <c r="D992" s="166"/>
      <c r="E992" s="166"/>
    </row>
    <row r="993" customHeight="1" spans="1:5">
      <c r="A993" s="168"/>
      <c r="B993" s="166" t="s">
        <v>897</v>
      </c>
      <c r="C993" s="166"/>
      <c r="D993" s="166"/>
      <c r="E993" s="166"/>
    </row>
    <row r="994" customHeight="1" spans="1:5">
      <c r="A994" s="168"/>
      <c r="B994" s="166" t="s">
        <v>901</v>
      </c>
      <c r="C994" s="166"/>
      <c r="D994" s="166"/>
      <c r="E994" s="166"/>
    </row>
    <row r="995" customHeight="1" spans="1:5">
      <c r="A995" s="168"/>
      <c r="B995" s="166" t="s">
        <v>905</v>
      </c>
      <c r="C995" s="166"/>
      <c r="D995" s="166"/>
      <c r="E995" s="166"/>
    </row>
    <row r="996" customHeight="1" spans="1:5">
      <c r="A996" s="168"/>
      <c r="B996" s="166" t="s">
        <v>909</v>
      </c>
      <c r="C996" s="166"/>
      <c r="D996" s="166"/>
      <c r="E996" s="166"/>
    </row>
    <row r="997" customHeight="1" spans="1:5">
      <c r="A997" s="168"/>
      <c r="B997" s="166" t="s">
        <v>913</v>
      </c>
      <c r="C997" s="166"/>
      <c r="D997" s="166"/>
      <c r="E997" s="166"/>
    </row>
    <row r="998" customHeight="1" spans="1:5">
      <c r="A998" s="168"/>
      <c r="B998" s="166" t="s">
        <v>917</v>
      </c>
      <c r="C998" s="166"/>
      <c r="D998" s="166"/>
      <c r="E998" s="166"/>
    </row>
    <row r="999" customHeight="1" spans="1:5">
      <c r="A999" s="168"/>
      <c r="B999" s="166" t="s">
        <v>921</v>
      </c>
      <c r="C999" s="166"/>
      <c r="D999" s="166"/>
      <c r="E999" s="166"/>
    </row>
    <row r="1000" customHeight="1" spans="1:5">
      <c r="A1000" s="168"/>
      <c r="B1000" s="166" t="s">
        <v>925</v>
      </c>
      <c r="C1000" s="166"/>
      <c r="D1000" s="166"/>
      <c r="E1000" s="166"/>
    </row>
    <row r="1001" customHeight="1" spans="1:5">
      <c r="A1001" s="168"/>
      <c r="B1001" s="166" t="s">
        <v>929</v>
      </c>
      <c r="C1001" s="166"/>
      <c r="D1001" s="166"/>
      <c r="E1001" s="166"/>
    </row>
    <row r="1002" customHeight="1" spans="1:5">
      <c r="A1002" s="168"/>
      <c r="B1002" s="166" t="s">
        <v>933</v>
      </c>
      <c r="C1002" s="166"/>
      <c r="D1002" s="166"/>
      <c r="E1002" s="166"/>
    </row>
    <row r="1003" customHeight="1" spans="1:5">
      <c r="A1003" s="168"/>
      <c r="B1003" s="166" t="s">
        <v>937</v>
      </c>
      <c r="C1003" s="166"/>
      <c r="D1003" s="166"/>
      <c r="E1003" s="166"/>
    </row>
    <row r="1004" customHeight="1" spans="1:5">
      <c r="A1004" s="168"/>
      <c r="B1004" s="166" t="s">
        <v>941</v>
      </c>
      <c r="C1004" s="166"/>
      <c r="D1004" s="166"/>
      <c r="E1004" s="166"/>
    </row>
    <row r="1005" customHeight="1" spans="1:5">
      <c r="A1005" s="168"/>
      <c r="B1005" s="166" t="s">
        <v>945</v>
      </c>
      <c r="C1005" s="166"/>
      <c r="D1005" s="166"/>
      <c r="E1005" s="166"/>
    </row>
    <row r="1006" customHeight="1" spans="1:5">
      <c r="A1006" s="168"/>
      <c r="B1006" s="166" t="s">
        <v>949</v>
      </c>
      <c r="C1006" s="166"/>
      <c r="D1006" s="166"/>
      <c r="E1006" s="166"/>
    </row>
    <row r="1007" customHeight="1" spans="1:5">
      <c r="A1007" s="168"/>
      <c r="B1007" s="166" t="s">
        <v>953</v>
      </c>
      <c r="C1007" s="166"/>
      <c r="D1007" s="166"/>
      <c r="E1007" s="166"/>
    </row>
    <row r="1008" customHeight="1" spans="1:5">
      <c r="A1008" s="168"/>
      <c r="B1008" s="166" t="s">
        <v>957</v>
      </c>
      <c r="C1008" s="166"/>
      <c r="D1008" s="166"/>
      <c r="E1008" s="166"/>
    </row>
    <row r="1009" customHeight="1" spans="1:5">
      <c r="A1009" s="168"/>
      <c r="B1009" s="166" t="s">
        <v>961</v>
      </c>
      <c r="C1009" s="166"/>
      <c r="D1009" s="166"/>
      <c r="E1009" s="166"/>
    </row>
    <row r="1010" customHeight="1" spans="1:5">
      <c r="A1010" s="168"/>
      <c r="B1010" s="166" t="s">
        <v>965</v>
      </c>
      <c r="C1010" s="166"/>
      <c r="D1010" s="166"/>
      <c r="E1010" s="166"/>
    </row>
    <row r="1011" customHeight="1" spans="1:5">
      <c r="A1011" s="168"/>
      <c r="B1011" s="166" t="s">
        <v>969</v>
      </c>
      <c r="C1011" s="166" t="s">
        <v>2810</v>
      </c>
      <c r="D1011" s="166" t="s">
        <v>2811</v>
      </c>
      <c r="E1011" s="166" t="s">
        <v>2812</v>
      </c>
    </row>
    <row r="1012" customHeight="1" spans="1:5">
      <c r="A1012" s="168"/>
      <c r="B1012" s="166" t="s">
        <v>973</v>
      </c>
      <c r="C1012" s="166"/>
      <c r="D1012" s="166"/>
      <c r="E1012" s="166"/>
    </row>
    <row r="1013" customHeight="1" spans="1:5">
      <c r="A1013" s="168"/>
      <c r="B1013" s="166" t="s">
        <v>977</v>
      </c>
      <c r="C1013" s="166" t="s">
        <v>2813</v>
      </c>
      <c r="D1013" s="166" t="s">
        <v>2814</v>
      </c>
      <c r="E1013" s="166" t="s">
        <v>2815</v>
      </c>
    </row>
    <row r="1014" customHeight="1" spans="1:5">
      <c r="A1014" s="168"/>
      <c r="B1014" s="166" t="s">
        <v>981</v>
      </c>
      <c r="C1014" s="166"/>
      <c r="D1014" s="166"/>
      <c r="E1014" s="166"/>
    </row>
    <row r="1015" customHeight="1" spans="1:5">
      <c r="A1015" s="168"/>
      <c r="B1015" s="166" t="s">
        <v>985</v>
      </c>
      <c r="C1015" s="166" t="s">
        <v>2816</v>
      </c>
      <c r="D1015" s="166" t="s">
        <v>2817</v>
      </c>
      <c r="E1015" s="166" t="s">
        <v>2818</v>
      </c>
    </row>
    <row r="1016" customHeight="1" spans="1:5">
      <c r="A1016" s="168"/>
      <c r="B1016" s="166" t="s">
        <v>989</v>
      </c>
      <c r="C1016" s="166"/>
      <c r="D1016" s="166"/>
      <c r="E1016" s="166"/>
    </row>
    <row r="1017" customHeight="1" spans="1:5">
      <c r="A1017" s="168"/>
      <c r="B1017" s="166" t="s">
        <v>993</v>
      </c>
      <c r="C1017" s="166" t="s">
        <v>2819</v>
      </c>
      <c r="D1017" s="166" t="s">
        <v>2820</v>
      </c>
      <c r="E1017" s="166" t="s">
        <v>2821</v>
      </c>
    </row>
    <row r="1018" customHeight="1" spans="1:5">
      <c r="A1018" s="168"/>
      <c r="B1018" s="166" t="s">
        <v>997</v>
      </c>
      <c r="C1018" s="166"/>
      <c r="D1018" s="166"/>
      <c r="E1018" s="166"/>
    </row>
    <row r="1019" customHeight="1" spans="1:5">
      <c r="A1019" s="168"/>
      <c r="B1019" s="166" t="s">
        <v>1001</v>
      </c>
      <c r="C1019" s="166" t="s">
        <v>2822</v>
      </c>
      <c r="D1019" s="166" t="s">
        <v>2823</v>
      </c>
      <c r="E1019" s="166" t="s">
        <v>2824</v>
      </c>
    </row>
    <row r="1020" customHeight="1" spans="1:5">
      <c r="A1020" s="168"/>
      <c r="B1020" s="166" t="s">
        <v>1005</v>
      </c>
      <c r="C1020" s="166"/>
      <c r="D1020" s="166"/>
      <c r="E1020" s="166"/>
    </row>
    <row r="1021" customHeight="1" spans="1:5">
      <c r="A1021" s="168"/>
      <c r="B1021" s="166" t="s">
        <v>1009</v>
      </c>
      <c r="C1021" s="166" t="s">
        <v>2825</v>
      </c>
      <c r="D1021" s="166" t="s">
        <v>2826</v>
      </c>
      <c r="E1021" s="166" t="s">
        <v>2827</v>
      </c>
    </row>
    <row r="1022" customHeight="1" spans="1:5">
      <c r="A1022" s="168"/>
      <c r="B1022" s="166" t="s">
        <v>1013</v>
      </c>
      <c r="C1022" s="166"/>
      <c r="D1022" s="166"/>
      <c r="E1022" s="166"/>
    </row>
    <row r="1023" customHeight="1" spans="1:5">
      <c r="A1023" s="168"/>
      <c r="B1023" s="166" t="s">
        <v>1017</v>
      </c>
      <c r="C1023" s="166" t="s">
        <v>2828</v>
      </c>
      <c r="D1023" s="166" t="s">
        <v>2829</v>
      </c>
      <c r="E1023" s="166" t="s">
        <v>2830</v>
      </c>
    </row>
    <row r="1024" customHeight="1" spans="1:5">
      <c r="A1024" s="168"/>
      <c r="B1024" s="166" t="s">
        <v>1021</v>
      </c>
      <c r="C1024" s="166"/>
      <c r="D1024" s="166"/>
      <c r="E1024" s="166"/>
    </row>
    <row r="1025" customHeight="1" spans="1:5">
      <c r="A1025" s="168"/>
      <c r="B1025" s="166" t="s">
        <v>1025</v>
      </c>
      <c r="C1025" s="166" t="s">
        <v>2831</v>
      </c>
      <c r="D1025" s="166" t="s">
        <v>2832</v>
      </c>
      <c r="E1025" s="166" t="s">
        <v>2833</v>
      </c>
    </row>
    <row r="1026" customHeight="1" spans="1:5">
      <c r="A1026" s="168"/>
      <c r="B1026" s="166" t="s">
        <v>1029</v>
      </c>
      <c r="C1026" s="166"/>
      <c r="D1026" s="166"/>
      <c r="E1026" s="166"/>
    </row>
    <row r="1027" customHeight="1" spans="1:5">
      <c r="A1027" s="168"/>
      <c r="B1027" s="166" t="s">
        <v>1033</v>
      </c>
      <c r="C1027" s="166" t="s">
        <v>2834</v>
      </c>
      <c r="D1027" s="166" t="s">
        <v>2835</v>
      </c>
      <c r="E1027" s="166" t="s">
        <v>2836</v>
      </c>
    </row>
    <row r="1028" customHeight="1" spans="1:5">
      <c r="A1028" s="168"/>
      <c r="B1028" s="166" t="s">
        <v>1037</v>
      </c>
      <c r="C1028" s="166"/>
      <c r="D1028" s="166"/>
      <c r="E1028" s="166"/>
    </row>
    <row r="1029" customHeight="1" spans="1:5">
      <c r="A1029" s="168"/>
      <c r="B1029" s="166" t="s">
        <v>1041</v>
      </c>
      <c r="C1029" s="166" t="s">
        <v>2837</v>
      </c>
      <c r="D1029" s="166" t="s">
        <v>2838</v>
      </c>
      <c r="E1029" s="166" t="s">
        <v>2839</v>
      </c>
    </row>
    <row r="1030" customHeight="1" spans="1:5">
      <c r="A1030" s="168"/>
      <c r="B1030" s="166" t="s">
        <v>1045</v>
      </c>
      <c r="C1030" s="166"/>
      <c r="D1030" s="166"/>
      <c r="E1030" s="166"/>
    </row>
    <row r="1031" customHeight="1" spans="1:5">
      <c r="A1031" s="168"/>
      <c r="B1031" s="166" t="s">
        <v>1049</v>
      </c>
      <c r="C1031" s="166" t="s">
        <v>2840</v>
      </c>
      <c r="D1031" s="166" t="s">
        <v>2841</v>
      </c>
      <c r="E1031" s="166" t="s">
        <v>2842</v>
      </c>
    </row>
    <row r="1032" customHeight="1" spans="1:5">
      <c r="A1032" s="168"/>
      <c r="B1032" s="166" t="s">
        <v>1053</v>
      </c>
      <c r="C1032" s="166"/>
      <c r="D1032" s="166"/>
      <c r="E1032" s="166"/>
    </row>
    <row r="1033" customHeight="1" spans="1:5">
      <c r="A1033" s="168"/>
      <c r="B1033" s="166" t="s">
        <v>1057</v>
      </c>
      <c r="C1033" s="166" t="s">
        <v>2843</v>
      </c>
      <c r="D1033" s="166" t="s">
        <v>2844</v>
      </c>
      <c r="E1033" s="166" t="s">
        <v>2845</v>
      </c>
    </row>
    <row r="1034" customHeight="1" spans="1:5">
      <c r="A1034" s="168"/>
      <c r="B1034" s="166" t="s">
        <v>1061</v>
      </c>
      <c r="C1034" s="166"/>
      <c r="D1034" s="166"/>
      <c r="E1034" s="166"/>
    </row>
    <row r="1035" customHeight="1" spans="1:5">
      <c r="A1035" s="168"/>
      <c r="B1035" s="166" t="s">
        <v>1065</v>
      </c>
      <c r="C1035" s="166"/>
      <c r="D1035" s="166"/>
      <c r="E1035" s="166"/>
    </row>
    <row r="1036" customHeight="1" spans="1:5">
      <c r="A1036" s="168"/>
      <c r="B1036" s="166" t="s">
        <v>1069</v>
      </c>
      <c r="C1036" s="166"/>
      <c r="D1036" s="166"/>
      <c r="E1036" s="166"/>
    </row>
    <row r="1037" customHeight="1" spans="1:5">
      <c r="A1037" s="168"/>
      <c r="B1037" s="166" t="s">
        <v>1073</v>
      </c>
      <c r="C1037" s="166"/>
      <c r="D1037" s="166"/>
      <c r="E1037" s="166"/>
    </row>
    <row r="1038" customHeight="1" spans="1:5">
      <c r="A1038" s="168"/>
      <c r="B1038" s="166" t="s">
        <v>1077</v>
      </c>
      <c r="C1038" s="166"/>
      <c r="D1038" s="166"/>
      <c r="E1038" s="166"/>
    </row>
    <row r="1039" customHeight="1" spans="1:5">
      <c r="A1039" s="168"/>
      <c r="B1039" s="166" t="s">
        <v>1081</v>
      </c>
      <c r="C1039" s="166"/>
      <c r="D1039" s="166"/>
      <c r="E1039" s="166"/>
    </row>
    <row r="1040" customHeight="1" spans="1:5">
      <c r="A1040" s="168"/>
      <c r="B1040" s="166" t="s">
        <v>1085</v>
      </c>
      <c r="C1040" s="166"/>
      <c r="D1040" s="166"/>
      <c r="E1040" s="166"/>
    </row>
    <row r="1041" customHeight="1" spans="1:5">
      <c r="A1041" s="168"/>
      <c r="B1041" s="166" t="s">
        <v>1089</v>
      </c>
      <c r="C1041" s="166"/>
      <c r="D1041" s="166"/>
      <c r="E1041" s="166"/>
    </row>
    <row r="1042" customHeight="1" spans="1:5">
      <c r="A1042" s="168"/>
      <c r="B1042" s="166" t="s">
        <v>1093</v>
      </c>
      <c r="C1042" s="166"/>
      <c r="D1042" s="166"/>
      <c r="E1042" s="166"/>
    </row>
    <row r="1043" customHeight="1" spans="1:5">
      <c r="A1043" s="168"/>
      <c r="B1043" s="166" t="s">
        <v>1097</v>
      </c>
      <c r="C1043" s="166"/>
      <c r="D1043" s="166"/>
      <c r="E1043" s="166"/>
    </row>
    <row r="1044" customHeight="1" spans="1:5">
      <c r="A1044" s="168"/>
      <c r="B1044" s="166" t="s">
        <v>1101</v>
      </c>
      <c r="C1044" s="166"/>
      <c r="D1044" s="166"/>
      <c r="E1044" s="166"/>
    </row>
    <row r="1045" customHeight="1" spans="1:5">
      <c r="A1045" s="168"/>
      <c r="B1045" s="166" t="s">
        <v>1105</v>
      </c>
      <c r="C1045" s="166"/>
      <c r="D1045" s="166"/>
      <c r="E1045" s="166"/>
    </row>
    <row r="1046" customHeight="1" spans="1:5">
      <c r="A1046" s="168"/>
      <c r="B1046" s="166" t="s">
        <v>1109</v>
      </c>
      <c r="C1046" s="166"/>
      <c r="D1046" s="166"/>
      <c r="E1046" s="166"/>
    </row>
    <row r="1047" customHeight="1" spans="1:5">
      <c r="A1047" s="168"/>
      <c r="B1047" s="166" t="s">
        <v>1113</v>
      </c>
      <c r="C1047" s="166"/>
      <c r="D1047" s="166"/>
      <c r="E1047" s="166"/>
    </row>
    <row r="1048" customHeight="1" spans="1:5">
      <c r="A1048" s="168"/>
      <c r="B1048" s="166" t="s">
        <v>1117</v>
      </c>
      <c r="C1048" s="166"/>
      <c r="D1048" s="166"/>
      <c r="E1048" s="166"/>
    </row>
    <row r="1049" customHeight="1" spans="1:5">
      <c r="A1049" s="168"/>
      <c r="B1049" s="166" t="s">
        <v>1121</v>
      </c>
      <c r="C1049" s="166"/>
      <c r="D1049" s="166"/>
      <c r="E1049" s="166"/>
    </row>
    <row r="1050" customHeight="1" spans="1:5">
      <c r="A1050" s="168"/>
      <c r="B1050" s="166" t="s">
        <v>1125</v>
      </c>
      <c r="C1050" s="166"/>
      <c r="D1050" s="166"/>
      <c r="E1050" s="166"/>
    </row>
    <row r="1051" customHeight="1" spans="1:5">
      <c r="A1051" s="168"/>
      <c r="B1051" s="166" t="s">
        <v>1129</v>
      </c>
      <c r="C1051" s="166"/>
      <c r="D1051" s="166"/>
      <c r="E1051" s="166"/>
    </row>
    <row r="1052" customHeight="1" spans="1:5">
      <c r="A1052" s="168"/>
      <c r="B1052" s="166" t="s">
        <v>1133</v>
      </c>
      <c r="C1052" s="166"/>
      <c r="D1052" s="166"/>
      <c r="E1052" s="166"/>
    </row>
    <row r="1053" customHeight="1" spans="1:5">
      <c r="A1053" s="168"/>
      <c r="B1053" s="166" t="s">
        <v>1137</v>
      </c>
      <c r="C1053" s="166"/>
      <c r="D1053" s="166"/>
      <c r="E1053" s="166"/>
    </row>
    <row r="1054" customHeight="1" spans="1:5">
      <c r="A1054" s="168"/>
      <c r="B1054" s="166" t="s">
        <v>1141</v>
      </c>
      <c r="C1054" s="166"/>
      <c r="D1054" s="166"/>
      <c r="E1054" s="166"/>
    </row>
    <row r="1055" customHeight="1" spans="1:5">
      <c r="A1055" s="168"/>
      <c r="B1055" s="166" t="s">
        <v>1145</v>
      </c>
      <c r="C1055" s="166"/>
      <c r="D1055" s="166"/>
      <c r="E1055" s="166"/>
    </row>
    <row r="1056" customHeight="1" spans="1:5">
      <c r="A1056" s="168"/>
      <c r="B1056" s="166" t="s">
        <v>1149</v>
      </c>
      <c r="C1056" s="166"/>
      <c r="D1056" s="166"/>
      <c r="E1056" s="166"/>
    </row>
    <row r="1057" customHeight="1" spans="1:5">
      <c r="A1057" s="168"/>
      <c r="B1057" s="166" t="s">
        <v>1153</v>
      </c>
      <c r="C1057" s="166"/>
      <c r="D1057" s="166"/>
      <c r="E1057" s="166"/>
    </row>
    <row r="1058" customHeight="1" spans="1:5">
      <c r="A1058" s="168"/>
      <c r="B1058" s="166" t="s">
        <v>1157</v>
      </c>
      <c r="C1058" s="166"/>
      <c r="D1058" s="166"/>
      <c r="E1058" s="166"/>
    </row>
    <row r="1059" customHeight="1" spans="1:5">
      <c r="A1059" s="168"/>
      <c r="B1059" s="166" t="s">
        <v>1161</v>
      </c>
      <c r="C1059" s="166" t="s">
        <v>2846</v>
      </c>
      <c r="D1059" s="166" t="s">
        <v>2847</v>
      </c>
      <c r="E1059" s="166" t="s">
        <v>2848</v>
      </c>
    </row>
    <row r="1060" customHeight="1" spans="1:5">
      <c r="A1060" s="168"/>
      <c r="B1060" s="166" t="s">
        <v>1165</v>
      </c>
      <c r="C1060" s="166"/>
      <c r="D1060" s="166"/>
      <c r="E1060" s="166"/>
    </row>
    <row r="1061" customHeight="1" spans="1:5">
      <c r="A1061" s="168"/>
      <c r="B1061" s="166" t="s">
        <v>1169</v>
      </c>
      <c r="C1061" s="166" t="s">
        <v>2849</v>
      </c>
      <c r="D1061" s="166" t="s">
        <v>2850</v>
      </c>
      <c r="E1061" s="166" t="s">
        <v>2851</v>
      </c>
    </row>
    <row r="1062" customHeight="1" spans="1:5">
      <c r="A1062" s="168"/>
      <c r="B1062" s="166" t="s">
        <v>1173</v>
      </c>
      <c r="C1062" s="166"/>
      <c r="D1062" s="166"/>
      <c r="E1062" s="166"/>
    </row>
    <row r="1063" customHeight="1" spans="1:5">
      <c r="A1063" s="168"/>
      <c r="B1063" s="166" t="s">
        <v>1177</v>
      </c>
      <c r="C1063" s="166" t="s">
        <v>2852</v>
      </c>
      <c r="D1063" s="166" t="s">
        <v>2853</v>
      </c>
      <c r="E1063" s="166" t="s">
        <v>2854</v>
      </c>
    </row>
    <row r="1064" customHeight="1" spans="1:5">
      <c r="A1064" s="168"/>
      <c r="B1064" s="166" t="s">
        <v>1181</v>
      </c>
      <c r="C1064" s="166"/>
      <c r="D1064" s="166"/>
      <c r="E1064" s="166"/>
    </row>
    <row r="1065" customHeight="1" spans="1:5">
      <c r="A1065" s="168"/>
      <c r="B1065" s="166" t="s">
        <v>1185</v>
      </c>
      <c r="C1065" s="166" t="s">
        <v>2855</v>
      </c>
      <c r="D1065" s="166" t="s">
        <v>2856</v>
      </c>
      <c r="E1065" s="166" t="s">
        <v>2857</v>
      </c>
    </row>
    <row r="1066" customHeight="1" spans="1:5">
      <c r="A1066" s="168"/>
      <c r="B1066" s="166" t="s">
        <v>1189</v>
      </c>
      <c r="C1066" s="166"/>
      <c r="D1066" s="166"/>
      <c r="E1066" s="166"/>
    </row>
    <row r="1067" customHeight="1" spans="1:5">
      <c r="A1067" s="168"/>
      <c r="B1067" s="166" t="s">
        <v>1193</v>
      </c>
      <c r="C1067" s="166" t="s">
        <v>2858</v>
      </c>
      <c r="D1067" s="166" t="s">
        <v>2859</v>
      </c>
      <c r="E1067" s="166" t="s">
        <v>2860</v>
      </c>
    </row>
    <row r="1068" customHeight="1" spans="1:5">
      <c r="A1068" s="168"/>
      <c r="B1068" s="166" t="s">
        <v>1197</v>
      </c>
      <c r="C1068" s="166"/>
      <c r="D1068" s="166"/>
      <c r="E1068" s="166"/>
    </row>
    <row r="1069" customHeight="1" spans="1:5">
      <c r="A1069" s="168"/>
      <c r="B1069" s="166" t="s">
        <v>1201</v>
      </c>
      <c r="C1069" s="166" t="s">
        <v>2861</v>
      </c>
      <c r="D1069" s="166" t="s">
        <v>2862</v>
      </c>
      <c r="E1069" s="166" t="s">
        <v>2863</v>
      </c>
    </row>
    <row r="1070" customHeight="1" spans="1:5">
      <c r="A1070" s="168"/>
      <c r="B1070" s="166" t="s">
        <v>1205</v>
      </c>
      <c r="C1070" s="166"/>
      <c r="D1070" s="166"/>
      <c r="E1070" s="166"/>
    </row>
    <row r="1071" customHeight="1" spans="1:5">
      <c r="A1071" s="168"/>
      <c r="B1071" s="166" t="s">
        <v>1209</v>
      </c>
      <c r="C1071" s="166" t="s">
        <v>2864</v>
      </c>
      <c r="D1071" s="166" t="s">
        <v>2865</v>
      </c>
      <c r="E1071" s="166" t="s">
        <v>2866</v>
      </c>
    </row>
    <row r="1072" customHeight="1" spans="1:5">
      <c r="A1072" s="168"/>
      <c r="B1072" s="166" t="s">
        <v>1213</v>
      </c>
      <c r="C1072" s="166"/>
      <c r="D1072" s="166"/>
      <c r="E1072" s="166"/>
    </row>
    <row r="1073" customHeight="1" spans="1:5">
      <c r="A1073" s="168"/>
      <c r="B1073" s="166" t="s">
        <v>1217</v>
      </c>
      <c r="C1073" s="166" t="s">
        <v>2867</v>
      </c>
      <c r="D1073" s="166" t="s">
        <v>2868</v>
      </c>
      <c r="E1073" s="166" t="s">
        <v>2869</v>
      </c>
    </row>
    <row r="1074" customHeight="1" spans="1:5">
      <c r="A1074" s="168"/>
      <c r="B1074" s="166" t="s">
        <v>1221</v>
      </c>
      <c r="C1074" s="166"/>
      <c r="D1074" s="166"/>
      <c r="E1074" s="166"/>
    </row>
    <row r="1075" customHeight="1" spans="1:5">
      <c r="A1075" s="168"/>
      <c r="B1075" s="166" t="s">
        <v>1225</v>
      </c>
      <c r="C1075" s="166" t="s">
        <v>2870</v>
      </c>
      <c r="D1075" s="166" t="s">
        <v>2871</v>
      </c>
      <c r="E1075" s="166" t="s">
        <v>2872</v>
      </c>
    </row>
    <row r="1076" customHeight="1" spans="1:5">
      <c r="A1076" s="168"/>
      <c r="B1076" s="166" t="s">
        <v>1229</v>
      </c>
      <c r="C1076" s="166"/>
      <c r="D1076" s="166"/>
      <c r="E1076" s="166"/>
    </row>
    <row r="1077" customHeight="1" spans="1:5">
      <c r="A1077" s="168"/>
      <c r="B1077" s="166" t="s">
        <v>1233</v>
      </c>
      <c r="C1077" s="166" t="s">
        <v>2873</v>
      </c>
      <c r="D1077" s="166" t="s">
        <v>2874</v>
      </c>
      <c r="E1077" s="166" t="s">
        <v>2875</v>
      </c>
    </row>
    <row r="1078" customHeight="1" spans="1:5">
      <c r="A1078" s="168"/>
      <c r="B1078" s="166" t="s">
        <v>1237</v>
      </c>
      <c r="C1078" s="166"/>
      <c r="D1078" s="166"/>
      <c r="E1078" s="166"/>
    </row>
    <row r="1079" customHeight="1" spans="1:5">
      <c r="A1079" s="168"/>
      <c r="B1079" s="166" t="s">
        <v>1241</v>
      </c>
      <c r="C1079" s="166" t="s">
        <v>2876</v>
      </c>
      <c r="D1079" s="166" t="s">
        <v>2877</v>
      </c>
      <c r="E1079" s="166" t="s">
        <v>2878</v>
      </c>
    </row>
    <row r="1080" customHeight="1" spans="1:5">
      <c r="A1080" s="168"/>
      <c r="B1080" s="166" t="s">
        <v>1245</v>
      </c>
      <c r="C1080" s="166"/>
      <c r="D1080" s="166"/>
      <c r="E1080" s="166"/>
    </row>
    <row r="1081" customHeight="1" spans="1:5">
      <c r="A1081" s="168"/>
      <c r="B1081" s="166" t="s">
        <v>1249</v>
      </c>
      <c r="C1081" s="166" t="s">
        <v>2879</v>
      </c>
      <c r="D1081" s="166" t="s">
        <v>2880</v>
      </c>
      <c r="E1081" s="166" t="s">
        <v>2881</v>
      </c>
    </row>
    <row r="1082" customHeight="1" spans="1:5">
      <c r="A1082" s="168"/>
      <c r="B1082" s="166" t="s">
        <v>1253</v>
      </c>
      <c r="C1082" s="166"/>
      <c r="D1082" s="166"/>
      <c r="E1082" s="166"/>
    </row>
    <row r="1083" customHeight="1" spans="1:5">
      <c r="A1083" s="168"/>
      <c r="B1083" s="166" t="s">
        <v>1257</v>
      </c>
      <c r="C1083" s="166"/>
      <c r="D1083" s="166"/>
      <c r="E1083" s="166"/>
    </row>
    <row r="1084" customHeight="1" spans="1:5">
      <c r="A1084" s="168"/>
      <c r="B1084" s="166" t="s">
        <v>1261</v>
      </c>
      <c r="C1084" s="166"/>
      <c r="D1084" s="166"/>
      <c r="E1084" s="166"/>
    </row>
    <row r="1085" customHeight="1" spans="1:5">
      <c r="A1085" s="168"/>
      <c r="B1085" s="166" t="s">
        <v>1265</v>
      </c>
      <c r="C1085" s="166"/>
      <c r="D1085" s="166"/>
      <c r="E1085" s="166"/>
    </row>
    <row r="1086" customHeight="1" spans="1:5">
      <c r="A1086" s="168"/>
      <c r="B1086" s="166" t="s">
        <v>1269</v>
      </c>
      <c r="C1086" s="166"/>
      <c r="D1086" s="166"/>
      <c r="E1086" s="166"/>
    </row>
    <row r="1087" customHeight="1" spans="1:5">
      <c r="A1087" s="168"/>
      <c r="B1087" s="166" t="s">
        <v>1273</v>
      </c>
      <c r="C1087" s="166"/>
      <c r="D1087" s="166"/>
      <c r="E1087" s="166"/>
    </row>
    <row r="1088" customHeight="1" spans="1:5">
      <c r="A1088" s="168"/>
      <c r="B1088" s="166" t="s">
        <v>1277</v>
      </c>
      <c r="C1088" s="166"/>
      <c r="D1088" s="166"/>
      <c r="E1088" s="166"/>
    </row>
    <row r="1089" customHeight="1" spans="1:5">
      <c r="A1089" s="168"/>
      <c r="B1089" s="166" t="s">
        <v>1281</v>
      </c>
      <c r="C1089" s="166"/>
      <c r="D1089" s="166"/>
      <c r="E1089" s="166"/>
    </row>
    <row r="1090" customHeight="1" spans="1:5">
      <c r="A1090" s="168"/>
      <c r="B1090" s="166" t="s">
        <v>1285</v>
      </c>
      <c r="C1090" s="166"/>
      <c r="D1090" s="166"/>
      <c r="E1090" s="166"/>
    </row>
    <row r="1091" customHeight="1" spans="1:5">
      <c r="A1091" s="168"/>
      <c r="B1091" s="166" t="s">
        <v>1289</v>
      </c>
      <c r="C1091" s="166"/>
      <c r="D1091" s="166"/>
      <c r="E1091" s="166"/>
    </row>
    <row r="1092" customHeight="1" spans="1:5">
      <c r="A1092" s="168"/>
      <c r="B1092" s="166" t="s">
        <v>1293</v>
      </c>
      <c r="C1092" s="166"/>
      <c r="D1092" s="166"/>
      <c r="E1092" s="166"/>
    </row>
    <row r="1093" customHeight="1" spans="1:5">
      <c r="A1093" s="168"/>
      <c r="B1093" s="166" t="s">
        <v>1297</v>
      </c>
      <c r="C1093" s="166"/>
      <c r="D1093" s="166"/>
      <c r="E1093" s="166"/>
    </row>
    <row r="1094" customHeight="1" spans="1:5">
      <c r="A1094" s="168"/>
      <c r="B1094" s="166" t="s">
        <v>1301</v>
      </c>
      <c r="C1094" s="166"/>
      <c r="D1094" s="166"/>
      <c r="E1094" s="166"/>
    </row>
    <row r="1095" customHeight="1" spans="1:5">
      <c r="A1095" s="168"/>
      <c r="B1095" s="166" t="s">
        <v>1305</v>
      </c>
      <c r="C1095" s="166"/>
      <c r="D1095" s="166"/>
      <c r="E1095" s="166"/>
    </row>
    <row r="1096" customHeight="1" spans="1:5">
      <c r="A1096" s="168"/>
      <c r="B1096" s="166" t="s">
        <v>1309</v>
      </c>
      <c r="C1096" s="166"/>
      <c r="D1096" s="166"/>
      <c r="E1096" s="166"/>
    </row>
    <row r="1097" customHeight="1" spans="1:5">
      <c r="A1097" s="168"/>
      <c r="B1097" s="166" t="s">
        <v>1313</v>
      </c>
      <c r="C1097" s="166"/>
      <c r="D1097" s="166"/>
      <c r="E1097" s="166"/>
    </row>
    <row r="1098" customHeight="1" spans="1:5">
      <c r="A1098" s="168"/>
      <c r="B1098" s="166" t="s">
        <v>1317</v>
      </c>
      <c r="C1098" s="166"/>
      <c r="D1098" s="166"/>
      <c r="E1098" s="166"/>
    </row>
    <row r="1099" customHeight="1" spans="1:5">
      <c r="A1099" s="168"/>
      <c r="B1099" s="166" t="s">
        <v>1321</v>
      </c>
      <c r="C1099" s="166"/>
      <c r="D1099" s="166"/>
      <c r="E1099" s="166"/>
    </row>
    <row r="1100" customHeight="1" spans="1:5">
      <c r="A1100" s="168"/>
      <c r="B1100" s="166" t="s">
        <v>1325</v>
      </c>
      <c r="C1100" s="166"/>
      <c r="D1100" s="166"/>
      <c r="E1100" s="166"/>
    </row>
    <row r="1101" customHeight="1" spans="1:5">
      <c r="A1101" s="168"/>
      <c r="B1101" s="166" t="s">
        <v>1329</v>
      </c>
      <c r="C1101" s="166"/>
      <c r="D1101" s="166"/>
      <c r="E1101" s="166"/>
    </row>
    <row r="1102" customHeight="1" spans="1:5">
      <c r="A1102" s="168"/>
      <c r="B1102" s="166" t="s">
        <v>1333</v>
      </c>
      <c r="C1102" s="166"/>
      <c r="D1102" s="166"/>
      <c r="E1102" s="166"/>
    </row>
    <row r="1103" customHeight="1" spans="1:5">
      <c r="A1103" s="168"/>
      <c r="B1103" s="166" t="s">
        <v>1337</v>
      </c>
      <c r="C1103" s="166"/>
      <c r="D1103" s="166"/>
      <c r="E1103" s="166"/>
    </row>
    <row r="1104" customHeight="1" spans="1:5">
      <c r="A1104" s="168"/>
      <c r="B1104" s="166" t="s">
        <v>1341</v>
      </c>
      <c r="C1104" s="166"/>
      <c r="D1104" s="166"/>
      <c r="E1104" s="166"/>
    </row>
    <row r="1105" customHeight="1" spans="1:5">
      <c r="A1105" s="168"/>
      <c r="B1105" s="166" t="s">
        <v>1345</v>
      </c>
      <c r="C1105" s="166"/>
      <c r="D1105" s="166"/>
      <c r="E1105" s="166"/>
    </row>
    <row r="1106" customHeight="1" spans="1:5">
      <c r="A1106" s="168"/>
      <c r="B1106" s="166" t="s">
        <v>1349</v>
      </c>
      <c r="C1106" s="166"/>
      <c r="D1106" s="166"/>
      <c r="E1106" s="166"/>
    </row>
    <row r="1107" customHeight="1" spans="1:5">
      <c r="A1107" s="168"/>
      <c r="B1107" s="166" t="s">
        <v>1353</v>
      </c>
      <c r="C1107" s="166" t="s">
        <v>2882</v>
      </c>
      <c r="D1107" s="166" t="s">
        <v>2883</v>
      </c>
      <c r="E1107" s="166" t="s">
        <v>2884</v>
      </c>
    </row>
    <row r="1108" customHeight="1" spans="1:5">
      <c r="A1108" s="168"/>
      <c r="B1108" s="166" t="s">
        <v>1357</v>
      </c>
      <c r="C1108" s="166"/>
      <c r="D1108" s="166"/>
      <c r="E1108" s="166"/>
    </row>
    <row r="1109" customHeight="1" spans="1:5">
      <c r="A1109" s="168"/>
      <c r="B1109" s="166" t="s">
        <v>1361</v>
      </c>
      <c r="C1109" s="166" t="s">
        <v>2885</v>
      </c>
      <c r="D1109" s="166" t="s">
        <v>2886</v>
      </c>
      <c r="E1109" s="166" t="s">
        <v>2887</v>
      </c>
    </row>
    <row r="1110" customHeight="1" spans="1:5">
      <c r="A1110" s="168"/>
      <c r="B1110" s="166" t="s">
        <v>1365</v>
      </c>
      <c r="C1110" s="166"/>
      <c r="D1110" s="166"/>
      <c r="E1110" s="166"/>
    </row>
    <row r="1111" customHeight="1" spans="1:5">
      <c r="A1111" s="168"/>
      <c r="B1111" s="166" t="s">
        <v>1369</v>
      </c>
      <c r="C1111" s="166" t="s">
        <v>2888</v>
      </c>
      <c r="D1111" s="166" t="s">
        <v>2889</v>
      </c>
      <c r="E1111" s="166" t="s">
        <v>2890</v>
      </c>
    </row>
    <row r="1112" customHeight="1" spans="1:5">
      <c r="A1112" s="168"/>
      <c r="B1112" s="166" t="s">
        <v>1373</v>
      </c>
      <c r="C1112" s="166"/>
      <c r="D1112" s="166"/>
      <c r="E1112" s="166"/>
    </row>
    <row r="1113" customHeight="1" spans="1:5">
      <c r="A1113" s="168"/>
      <c r="B1113" s="166" t="s">
        <v>1377</v>
      </c>
      <c r="C1113" s="166" t="s">
        <v>2891</v>
      </c>
      <c r="D1113" s="166" t="s">
        <v>2892</v>
      </c>
      <c r="E1113" s="166" t="s">
        <v>2893</v>
      </c>
    </row>
    <row r="1114" customHeight="1" spans="1:5">
      <c r="A1114" s="168"/>
      <c r="B1114" s="166" t="s">
        <v>1381</v>
      </c>
      <c r="C1114" s="166"/>
      <c r="D1114" s="166"/>
      <c r="E1114" s="166"/>
    </row>
    <row r="1115" customHeight="1" spans="1:5">
      <c r="A1115" s="168"/>
      <c r="B1115" s="166" t="s">
        <v>1385</v>
      </c>
      <c r="C1115" s="166" t="s">
        <v>2894</v>
      </c>
      <c r="D1115" s="166" t="s">
        <v>2895</v>
      </c>
      <c r="E1115" s="166" t="s">
        <v>2896</v>
      </c>
    </row>
    <row r="1116" customHeight="1" spans="1:5">
      <c r="A1116" s="168"/>
      <c r="B1116" s="166" t="s">
        <v>1389</v>
      </c>
      <c r="C1116" s="166"/>
      <c r="D1116" s="166"/>
      <c r="E1116" s="166"/>
    </row>
    <row r="1117" customHeight="1" spans="1:5">
      <c r="A1117" s="168"/>
      <c r="B1117" s="166" t="s">
        <v>1393</v>
      </c>
      <c r="C1117" s="166" t="s">
        <v>2897</v>
      </c>
      <c r="D1117" s="166" t="s">
        <v>2898</v>
      </c>
      <c r="E1117" s="166" t="s">
        <v>2899</v>
      </c>
    </row>
    <row r="1118" customHeight="1" spans="1:5">
      <c r="A1118" s="168"/>
      <c r="B1118" s="166" t="s">
        <v>1397</v>
      </c>
      <c r="C1118" s="166"/>
      <c r="D1118" s="166"/>
      <c r="E1118" s="166"/>
    </row>
    <row r="1119" customHeight="1" spans="1:5">
      <c r="A1119" s="168"/>
      <c r="B1119" s="166" t="s">
        <v>1401</v>
      </c>
      <c r="C1119" s="166" t="s">
        <v>2900</v>
      </c>
      <c r="D1119" s="166" t="s">
        <v>2901</v>
      </c>
      <c r="E1119" s="166" t="s">
        <v>2902</v>
      </c>
    </row>
    <row r="1120" customHeight="1" spans="1:5">
      <c r="A1120" s="168"/>
      <c r="B1120" s="166" t="s">
        <v>1405</v>
      </c>
      <c r="C1120" s="166"/>
      <c r="D1120" s="166"/>
      <c r="E1120" s="166"/>
    </row>
    <row r="1121" customHeight="1" spans="1:5">
      <c r="A1121" s="168"/>
      <c r="B1121" s="166" t="s">
        <v>1409</v>
      </c>
      <c r="C1121" s="166" t="s">
        <v>2903</v>
      </c>
      <c r="D1121" s="166" t="s">
        <v>2904</v>
      </c>
      <c r="E1121" s="166" t="s">
        <v>2905</v>
      </c>
    </row>
    <row r="1122" customHeight="1" spans="1:5">
      <c r="A1122" s="168"/>
      <c r="B1122" s="166" t="s">
        <v>1413</v>
      </c>
      <c r="C1122" s="166"/>
      <c r="D1122" s="166"/>
      <c r="E1122" s="166"/>
    </row>
    <row r="1123" customHeight="1" spans="1:5">
      <c r="A1123" s="168"/>
      <c r="B1123" s="166" t="s">
        <v>1417</v>
      </c>
      <c r="C1123" s="166" t="s">
        <v>2906</v>
      </c>
      <c r="D1123" s="166" t="s">
        <v>2907</v>
      </c>
      <c r="E1123" s="166" t="s">
        <v>2908</v>
      </c>
    </row>
    <row r="1124" customHeight="1" spans="1:5">
      <c r="A1124" s="168"/>
      <c r="B1124" s="166" t="s">
        <v>1421</v>
      </c>
      <c r="C1124" s="166"/>
      <c r="D1124" s="166"/>
      <c r="E1124" s="166"/>
    </row>
    <row r="1125" customHeight="1" spans="1:5">
      <c r="A1125" s="168"/>
      <c r="B1125" s="166" t="s">
        <v>1425</v>
      </c>
      <c r="C1125" s="166" t="s">
        <v>2909</v>
      </c>
      <c r="D1125" s="166" t="s">
        <v>2910</v>
      </c>
      <c r="E1125" s="166" t="s">
        <v>2911</v>
      </c>
    </row>
    <row r="1126" customHeight="1" spans="1:5">
      <c r="A1126" s="168"/>
      <c r="B1126" s="166" t="s">
        <v>1429</v>
      </c>
      <c r="C1126" s="166"/>
      <c r="D1126" s="166"/>
      <c r="E1126" s="166"/>
    </row>
    <row r="1127" customHeight="1" spans="1:5">
      <c r="A1127" s="168"/>
      <c r="B1127" s="166" t="s">
        <v>1433</v>
      </c>
      <c r="C1127" s="166" t="s">
        <v>2912</v>
      </c>
      <c r="D1127" s="166" t="s">
        <v>2913</v>
      </c>
      <c r="E1127" s="166" t="s">
        <v>2914</v>
      </c>
    </row>
    <row r="1128" customHeight="1" spans="1:5">
      <c r="A1128" s="168"/>
      <c r="B1128" s="166" t="s">
        <v>1437</v>
      </c>
      <c r="C1128" s="166"/>
      <c r="D1128" s="166"/>
      <c r="E1128" s="166"/>
    </row>
    <row r="1129" customHeight="1" spans="1:5">
      <c r="A1129" s="168"/>
      <c r="B1129" s="166" t="s">
        <v>1441</v>
      </c>
      <c r="C1129" s="166" t="s">
        <v>2915</v>
      </c>
      <c r="D1129" s="166" t="s">
        <v>2916</v>
      </c>
      <c r="E1129" s="166" t="s">
        <v>2917</v>
      </c>
    </row>
    <row r="1130" customHeight="1" spans="1:5">
      <c r="A1130" s="168"/>
      <c r="B1130" s="166" t="s">
        <v>1445</v>
      </c>
      <c r="C1130" s="166"/>
      <c r="D1130" s="166"/>
      <c r="E1130" s="166"/>
    </row>
    <row r="1131" customHeight="1" spans="1:5">
      <c r="A1131" s="168"/>
      <c r="B1131" s="166" t="s">
        <v>1449</v>
      </c>
      <c r="C1131" s="166" t="s">
        <v>1450</v>
      </c>
      <c r="D1131" s="166" t="s">
        <v>1450</v>
      </c>
      <c r="E1131" s="166" t="s">
        <v>1450</v>
      </c>
    </row>
    <row r="1132" customHeight="1" spans="1:5">
      <c r="A1132" s="168"/>
      <c r="B1132" s="166" t="s">
        <v>1451</v>
      </c>
      <c r="C1132" s="166" t="s">
        <v>1450</v>
      </c>
      <c r="D1132" s="166" t="s">
        <v>1450</v>
      </c>
      <c r="E1132" s="166" t="s">
        <v>1450</v>
      </c>
    </row>
    <row r="1133" customHeight="1" spans="1:5">
      <c r="A1133" s="168"/>
      <c r="B1133" s="166" t="s">
        <v>1452</v>
      </c>
      <c r="C1133" s="166" t="s">
        <v>1450</v>
      </c>
      <c r="D1133" s="166" t="s">
        <v>1450</v>
      </c>
      <c r="E1133" s="166" t="s">
        <v>1450</v>
      </c>
    </row>
    <row r="1134" customHeight="1" spans="1:5">
      <c r="A1134" s="168"/>
      <c r="B1134" s="166" t="s">
        <v>1453</v>
      </c>
      <c r="C1134" s="166" t="s">
        <v>1450</v>
      </c>
      <c r="D1134" s="166" t="s">
        <v>1450</v>
      </c>
      <c r="E1134" s="166" t="s">
        <v>1450</v>
      </c>
    </row>
    <row r="1135" customHeight="1" spans="1:5">
      <c r="A1135" s="168"/>
      <c r="B1135" s="166" t="s">
        <v>1454</v>
      </c>
      <c r="C1135" s="166" t="s">
        <v>1455</v>
      </c>
      <c r="D1135" s="166" t="s">
        <v>1456</v>
      </c>
      <c r="E1135" s="166" t="s">
        <v>1457</v>
      </c>
    </row>
    <row r="1136" customHeight="1" spans="1:5">
      <c r="A1136" s="168"/>
      <c r="B1136" s="166" t="s">
        <v>1458</v>
      </c>
      <c r="C1136" s="166" t="s">
        <v>1455</v>
      </c>
      <c r="D1136" s="166" t="s">
        <v>1456</v>
      </c>
      <c r="E1136" s="166" t="s">
        <v>1457</v>
      </c>
    </row>
    <row r="1137" customHeight="1" spans="1:5">
      <c r="A1137" s="168"/>
      <c r="B1137" s="166" t="s">
        <v>1459</v>
      </c>
      <c r="C1137" s="166" t="s">
        <v>1460</v>
      </c>
      <c r="D1137" s="166" t="s">
        <v>1461</v>
      </c>
      <c r="E1137" s="166" t="s">
        <v>1462</v>
      </c>
    </row>
    <row r="1138" customHeight="1" spans="1:5">
      <c r="A1138" s="168"/>
      <c r="B1138" s="166" t="s">
        <v>1463</v>
      </c>
      <c r="C1138" s="166" t="s">
        <v>1460</v>
      </c>
      <c r="D1138" s="166" t="s">
        <v>1461</v>
      </c>
      <c r="E1138" s="166" t="s">
        <v>1462</v>
      </c>
    </row>
    <row r="1139" customHeight="1" spans="1:5">
      <c r="A1139" s="168"/>
      <c r="B1139" s="166" t="s">
        <v>1464</v>
      </c>
      <c r="C1139" s="166" t="s">
        <v>1465</v>
      </c>
      <c r="D1139" s="166" t="s">
        <v>1466</v>
      </c>
      <c r="E1139" s="166" t="s">
        <v>1467</v>
      </c>
    </row>
    <row r="1140" customHeight="1" spans="1:5">
      <c r="A1140" s="168"/>
      <c r="B1140" s="166" t="s">
        <v>1468</v>
      </c>
      <c r="C1140" s="166" t="s">
        <v>1465</v>
      </c>
      <c r="D1140" s="166" t="s">
        <v>1466</v>
      </c>
      <c r="E1140" s="166" t="s">
        <v>1467</v>
      </c>
    </row>
    <row r="1141" customHeight="1" spans="1:5">
      <c r="A1141" s="168"/>
      <c r="B1141" s="166" t="s">
        <v>1469</v>
      </c>
      <c r="C1141" s="166" t="s">
        <v>1470</v>
      </c>
      <c r="D1141" s="166" t="s">
        <v>1471</v>
      </c>
      <c r="E1141" s="166" t="s">
        <v>1472</v>
      </c>
    </row>
    <row r="1142" customHeight="1" spans="1:5">
      <c r="A1142" s="168"/>
      <c r="B1142" s="166" t="s">
        <v>1473</v>
      </c>
      <c r="C1142" s="166" t="s">
        <v>1470</v>
      </c>
      <c r="D1142" s="166" t="s">
        <v>1471</v>
      </c>
      <c r="E1142" s="166" t="s">
        <v>1472</v>
      </c>
    </row>
    <row r="1143" customHeight="1" spans="1:5">
      <c r="A1143" s="168"/>
      <c r="B1143" s="166" t="s">
        <v>1474</v>
      </c>
      <c r="C1143" s="166" t="s">
        <v>1475</v>
      </c>
      <c r="D1143" s="166" t="s">
        <v>1476</v>
      </c>
      <c r="E1143" s="166" t="s">
        <v>1477</v>
      </c>
    </row>
    <row r="1144" customHeight="1" spans="1:5">
      <c r="A1144" s="168"/>
      <c r="B1144" s="166" t="s">
        <v>1478</v>
      </c>
      <c r="C1144" s="166" t="s">
        <v>1475</v>
      </c>
      <c r="D1144" s="166" t="s">
        <v>1476</v>
      </c>
      <c r="E1144" s="166" t="s">
        <v>1477</v>
      </c>
    </row>
    <row r="1145" customHeight="1" spans="1:5">
      <c r="A1145" s="168"/>
      <c r="B1145" s="166" t="s">
        <v>1479</v>
      </c>
      <c r="C1145" s="166" t="s">
        <v>1480</v>
      </c>
      <c r="D1145" s="166" t="s">
        <v>1481</v>
      </c>
      <c r="E1145" s="166" t="s">
        <v>1482</v>
      </c>
    </row>
    <row r="1146" customHeight="1" spans="1:5">
      <c r="A1146" s="168"/>
      <c r="B1146" s="166" t="s">
        <v>1483</v>
      </c>
      <c r="C1146" s="166" t="s">
        <v>1480</v>
      </c>
      <c r="D1146" s="166" t="s">
        <v>1481</v>
      </c>
      <c r="E1146" s="166" t="s">
        <v>1482</v>
      </c>
    </row>
    <row r="1147" customHeight="1" spans="1:5">
      <c r="A1147" s="168"/>
      <c r="B1147" s="166" t="s">
        <v>1484</v>
      </c>
      <c r="C1147" s="166" t="s">
        <v>1485</v>
      </c>
      <c r="D1147" s="166" t="s">
        <v>1485</v>
      </c>
      <c r="E1147" s="166" t="s">
        <v>1485</v>
      </c>
    </row>
    <row r="1148" customHeight="1" spans="1:5">
      <c r="A1148" s="168"/>
      <c r="B1148" s="166" t="s">
        <v>1486</v>
      </c>
      <c r="C1148" s="166" t="s">
        <v>1485</v>
      </c>
      <c r="D1148" s="166" t="s">
        <v>1485</v>
      </c>
      <c r="E1148" s="166" t="s">
        <v>1485</v>
      </c>
    </row>
    <row r="1149" customHeight="1" spans="1:5">
      <c r="A1149" s="168"/>
      <c r="B1149" s="166" t="s">
        <v>1487</v>
      </c>
      <c r="C1149" s="166" t="s">
        <v>1485</v>
      </c>
      <c r="D1149" s="166" t="s">
        <v>1485</v>
      </c>
      <c r="E1149" s="166" t="s">
        <v>1485</v>
      </c>
    </row>
    <row r="1150" customHeight="1" spans="1:5">
      <c r="A1150" s="168"/>
      <c r="B1150" s="166" t="s">
        <v>1488</v>
      </c>
      <c r="C1150" s="166" t="s">
        <v>1485</v>
      </c>
      <c r="D1150" s="166" t="s">
        <v>1485</v>
      </c>
      <c r="E1150" s="166" t="s">
        <v>1485</v>
      </c>
    </row>
    <row r="1151" customHeight="1" spans="1:5">
      <c r="A1151" s="168"/>
      <c r="B1151" s="166" t="s">
        <v>1489</v>
      </c>
      <c r="C1151" s="166" t="s">
        <v>1490</v>
      </c>
      <c r="D1151" s="166" t="s">
        <v>1490</v>
      </c>
      <c r="E1151" s="166" t="s">
        <v>1490</v>
      </c>
    </row>
    <row r="1152" customHeight="1" spans="1:5">
      <c r="A1152" s="168"/>
      <c r="B1152" s="166" t="s">
        <v>1491</v>
      </c>
      <c r="C1152" s="166" t="s">
        <v>1490</v>
      </c>
      <c r="D1152" s="166" t="s">
        <v>1490</v>
      </c>
      <c r="E1152" s="166" t="s">
        <v>1490</v>
      </c>
    </row>
    <row r="1153" customHeight="1" spans="1:5">
      <c r="A1153" s="168"/>
      <c r="B1153" s="166" t="s">
        <v>1492</v>
      </c>
      <c r="C1153" s="166" t="s">
        <v>1490</v>
      </c>
      <c r="D1153" s="166" t="s">
        <v>1490</v>
      </c>
      <c r="E1153" s="166" t="s">
        <v>1490</v>
      </c>
    </row>
    <row r="1154" customHeight="1" spans="1:5">
      <c r="A1154" s="169"/>
      <c r="B1154" s="166" t="s">
        <v>1493</v>
      </c>
      <c r="C1154" s="166" t="s">
        <v>1490</v>
      </c>
      <c r="D1154" s="166" t="s">
        <v>1490</v>
      </c>
      <c r="E1154" s="166" t="s">
        <v>1490</v>
      </c>
    </row>
  </sheetData>
  <mergeCells count="4">
    <mergeCell ref="A1:B1"/>
    <mergeCell ref="A3:A386"/>
    <mergeCell ref="A387:A770"/>
    <mergeCell ref="A771:A1154"/>
  </mergeCells>
  <dataValidations count="3">
    <dataValidation type="list" allowBlank="1" showInputMessage="1" showErrorMessage="1" sqref="H3">
      <formula1>$H$1:$H$2</formula1>
    </dataValidation>
    <dataValidation type="list" allowBlank="1" showInputMessage="1" showErrorMessage="1" sqref="H7">
      <formula1>$H$5:$H$6</formula1>
    </dataValidation>
    <dataValidation type="list" allowBlank="1" showInputMessage="1" showErrorMessage="1" sqref="H15">
      <formula1>$H$9:$H$14</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54"/>
  <sheetViews>
    <sheetView workbookViewId="0">
      <pane ySplit="2" topLeftCell="A1124" activePane="bottomLeft" state="frozen"/>
      <selection/>
      <selection pane="bottomLeft" activeCell="P6" sqref="P6"/>
    </sheetView>
  </sheetViews>
  <sheetFormatPr defaultColWidth="9" defaultRowHeight="12.75"/>
  <cols>
    <col min="1" max="1" width="7.42857142857143" customWidth="1"/>
    <col min="2" max="2" width="16.4285714285714" customWidth="1"/>
    <col min="3" max="3" width="5.71428571428571" style="144" customWidth="1"/>
    <col min="4" max="13" width="6.71428571428571" customWidth="1"/>
    <col min="14" max="14" width="7.57142857142857" customWidth="1"/>
    <col min="15" max="15" width="8.42857142857143" customWidth="1"/>
    <col min="16" max="16" width="8.71428571428571" style="116" customWidth="1"/>
    <col min="17" max="17" width="15.7142857142857" customWidth="1"/>
    <col min="18" max="27" width="5.71428571428571" customWidth="1"/>
    <col min="28" max="29" width="6.71428571428571" customWidth="1"/>
  </cols>
  <sheetData>
    <row r="1" ht="16.5" spans="1:29">
      <c r="A1" s="67" t="s">
        <v>3</v>
      </c>
      <c r="B1" s="67" t="s">
        <v>2918</v>
      </c>
      <c r="C1" s="67" t="s">
        <v>2919</v>
      </c>
      <c r="D1" s="31" t="str">
        <f>Results!D2</f>
        <v>Test Sample</v>
      </c>
      <c r="E1" s="31"/>
      <c r="F1" s="31"/>
      <c r="G1" s="31"/>
      <c r="H1" s="31"/>
      <c r="I1" s="31"/>
      <c r="J1" s="31"/>
      <c r="K1" s="31"/>
      <c r="L1" s="31"/>
      <c r="M1" s="31"/>
      <c r="N1" s="25"/>
      <c r="O1" s="25"/>
      <c r="P1" s="43"/>
      <c r="Q1" s="66" t="s">
        <v>2920</v>
      </c>
      <c r="R1" s="99" t="s">
        <v>2921</v>
      </c>
      <c r="S1" s="100"/>
      <c r="T1" s="100"/>
      <c r="U1" s="100"/>
      <c r="V1" s="100"/>
      <c r="W1" s="100"/>
      <c r="X1" s="100"/>
      <c r="Y1" s="100"/>
      <c r="Z1" s="100"/>
      <c r="AA1" s="124"/>
      <c r="AB1" s="66" t="s">
        <v>2922</v>
      </c>
      <c r="AC1" s="66" t="s">
        <v>2923</v>
      </c>
    </row>
    <row r="2" spans="1:29">
      <c r="A2" s="67"/>
      <c r="B2" s="67"/>
      <c r="C2" s="67"/>
      <c r="D2" s="35" t="s">
        <v>2924</v>
      </c>
      <c r="E2" s="35" t="s">
        <v>2925</v>
      </c>
      <c r="F2" s="35" t="s">
        <v>2926</v>
      </c>
      <c r="G2" s="35" t="s">
        <v>2927</v>
      </c>
      <c r="H2" s="35" t="s">
        <v>2928</v>
      </c>
      <c r="I2" s="35" t="s">
        <v>2929</v>
      </c>
      <c r="J2" s="35" t="s">
        <v>2930</v>
      </c>
      <c r="K2" s="35" t="s">
        <v>2931</v>
      </c>
      <c r="L2" s="35" t="s">
        <v>2932</v>
      </c>
      <c r="M2" s="35" t="s">
        <v>2933</v>
      </c>
      <c r="N2" s="31" t="s">
        <v>2922</v>
      </c>
      <c r="O2" s="31" t="s">
        <v>2934</v>
      </c>
      <c r="P2" s="157"/>
      <c r="Q2" s="76"/>
      <c r="R2" s="35" t="s">
        <v>2924</v>
      </c>
      <c r="S2" s="35" t="s">
        <v>2925</v>
      </c>
      <c r="T2" s="35" t="s">
        <v>2926</v>
      </c>
      <c r="U2" s="35" t="s">
        <v>2927</v>
      </c>
      <c r="V2" s="35" t="s">
        <v>2928</v>
      </c>
      <c r="W2" s="35" t="s">
        <v>2929</v>
      </c>
      <c r="X2" s="35" t="s">
        <v>2930</v>
      </c>
      <c r="Y2" s="35" t="s">
        <v>2931</v>
      </c>
      <c r="Z2" s="35" t="s">
        <v>2932</v>
      </c>
      <c r="AA2" s="35" t="s">
        <v>2933</v>
      </c>
      <c r="AB2" s="76"/>
      <c r="AC2" s="76"/>
    </row>
    <row r="3" customHeight="1" spans="1:29">
      <c r="A3" s="78" t="str">
        <f>'Gene Table'!A3</f>
        <v>Plate 1</v>
      </c>
      <c r="B3" s="39" t="str">
        <f>'Gene Table'!E3</f>
        <v>mmu-miR-202-3p</v>
      </c>
      <c r="C3" s="39" t="str">
        <f>'Gene Table'!B3</f>
        <v>A01</v>
      </c>
      <c r="D3" s="145"/>
      <c r="E3" s="145"/>
      <c r="F3" s="145"/>
      <c r="G3" s="145"/>
      <c r="H3" s="145"/>
      <c r="I3" s="145"/>
      <c r="J3" s="145"/>
      <c r="K3" s="145"/>
      <c r="L3" s="145"/>
      <c r="M3" s="145"/>
      <c r="N3" s="149"/>
      <c r="O3" s="149"/>
      <c r="Q3" s="150" t="s">
        <v>2935</v>
      </c>
      <c r="R3" s="39" t="str">
        <f>IF(COUNTIF(D$3:D$1154,"&lt;35")=0,"",COUNTIF(D$3:D$1154,"&lt;25"))</f>
        <v/>
      </c>
      <c r="S3" s="39" t="str">
        <f t="shared" ref="S3:AA3" si="0">IF(COUNTIF(E$3:E$1154,"&lt;35")=0,"",COUNTIF(E$3:E$1154,"&lt;25"))</f>
        <v/>
      </c>
      <c r="T3" s="39" t="str">
        <f t="shared" si="0"/>
        <v/>
      </c>
      <c r="U3" s="39" t="str">
        <f t="shared" si="0"/>
        <v/>
      </c>
      <c r="V3" s="39" t="str">
        <f t="shared" si="0"/>
        <v/>
      </c>
      <c r="W3" s="39" t="str">
        <f t="shared" si="0"/>
        <v/>
      </c>
      <c r="X3" s="39" t="str">
        <f t="shared" si="0"/>
        <v/>
      </c>
      <c r="Y3" s="39" t="str">
        <f t="shared" si="0"/>
        <v/>
      </c>
      <c r="Z3" s="39" t="str">
        <f t="shared" si="0"/>
        <v/>
      </c>
      <c r="AA3" s="39" t="str">
        <f t="shared" si="0"/>
        <v/>
      </c>
      <c r="AB3" s="152" t="e">
        <f>AVERAGE(R3:AA3)</f>
        <v>#DIV/0!</v>
      </c>
      <c r="AC3" s="153" t="e">
        <f>STDEV(R3:AA3)</f>
        <v>#DIV/0!</v>
      </c>
    </row>
    <row r="4" spans="1:29">
      <c r="A4" s="80"/>
      <c r="B4" s="39" t="str">
        <f>'Gene Table'!E4</f>
        <v>mmu-miR-335-5p</v>
      </c>
      <c r="C4" s="39" t="str">
        <f>'Gene Table'!B4</f>
        <v>A02</v>
      </c>
      <c r="D4" s="145"/>
      <c r="E4" s="145"/>
      <c r="F4" s="145"/>
      <c r="G4" s="145"/>
      <c r="H4" s="145"/>
      <c r="I4" s="145"/>
      <c r="J4" s="145"/>
      <c r="K4" s="145"/>
      <c r="L4" s="145"/>
      <c r="M4" s="145"/>
      <c r="N4" s="149"/>
      <c r="O4" s="149"/>
      <c r="P4" s="158"/>
      <c r="Q4" s="150" t="s">
        <v>2936</v>
      </c>
      <c r="R4" s="39" t="str">
        <f>IF(COUNTIF(D$3:D$1154,"&lt;35")=0,"",COUNTIF(D$3:D$1154,"&lt;30")-R3)</f>
        <v/>
      </c>
      <c r="S4" s="39" t="str">
        <f t="shared" ref="S4:AA4" si="1">IF(COUNTIF(E$3:E$1154,"&lt;35")=0,"",COUNTIF(E$3:E$1154,"&lt;30")-S3)</f>
        <v/>
      </c>
      <c r="T4" s="39" t="str">
        <f t="shared" si="1"/>
        <v/>
      </c>
      <c r="U4" s="39" t="str">
        <f t="shared" si="1"/>
        <v/>
      </c>
      <c r="V4" s="39" t="str">
        <f t="shared" si="1"/>
        <v/>
      </c>
      <c r="W4" s="39" t="str">
        <f t="shared" si="1"/>
        <v/>
      </c>
      <c r="X4" s="39" t="str">
        <f t="shared" si="1"/>
        <v/>
      </c>
      <c r="Y4" s="39" t="str">
        <f t="shared" si="1"/>
        <v/>
      </c>
      <c r="Z4" s="39" t="str">
        <f t="shared" si="1"/>
        <v/>
      </c>
      <c r="AA4" s="39" t="str">
        <f t="shared" si="1"/>
        <v/>
      </c>
      <c r="AB4" s="152" t="e">
        <f>AVERAGE(R4:AA4)</f>
        <v>#DIV/0!</v>
      </c>
      <c r="AC4" s="153" t="e">
        <f>STDEV(R4:AA4)</f>
        <v>#DIV/0!</v>
      </c>
    </row>
    <row r="5" spans="1:29">
      <c r="A5" s="80"/>
      <c r="B5" s="39" t="str">
        <f>'Gene Table'!E5</f>
        <v>mmu-miR-106b-5p</v>
      </c>
      <c r="C5" s="39" t="str">
        <f>'Gene Table'!B5</f>
        <v>A03</v>
      </c>
      <c r="D5" s="145"/>
      <c r="E5" s="145"/>
      <c r="F5" s="145"/>
      <c r="G5" s="145"/>
      <c r="H5" s="145"/>
      <c r="I5" s="145"/>
      <c r="J5" s="145"/>
      <c r="K5" s="145"/>
      <c r="L5" s="145"/>
      <c r="M5" s="145"/>
      <c r="N5" s="149"/>
      <c r="O5" s="149"/>
      <c r="Q5" s="150" t="s">
        <v>2937</v>
      </c>
      <c r="R5" s="39" t="str">
        <f>IF(COUNTIF(D$3:D$1154,"&lt;35")=0,"",COUNTIF(D$3:D$1154,"&lt;35")-SUM(R3:R4))</f>
        <v/>
      </c>
      <c r="S5" s="39" t="str">
        <f t="shared" ref="S5:AA5" si="2">IF(COUNTIF(E$3:E$1154,"&lt;35")=0,"",COUNTIF(E$3:E$1154,"&lt;35")-SUM(S3:S4))</f>
        <v/>
      </c>
      <c r="T5" s="39" t="str">
        <f t="shared" si="2"/>
        <v/>
      </c>
      <c r="U5" s="39" t="str">
        <f t="shared" si="2"/>
        <v/>
      </c>
      <c r="V5" s="39" t="str">
        <f t="shared" si="2"/>
        <v/>
      </c>
      <c r="W5" s="39" t="str">
        <f t="shared" si="2"/>
        <v/>
      </c>
      <c r="X5" s="39" t="str">
        <f t="shared" si="2"/>
        <v/>
      </c>
      <c r="Y5" s="39" t="str">
        <f t="shared" si="2"/>
        <v/>
      </c>
      <c r="Z5" s="39" t="str">
        <f t="shared" si="2"/>
        <v/>
      </c>
      <c r="AA5" s="39" t="str">
        <f t="shared" si="2"/>
        <v/>
      </c>
      <c r="AB5" s="152" t="e">
        <f>AVERAGE(R5:AA5)</f>
        <v>#DIV/0!</v>
      </c>
      <c r="AC5" s="153" t="e">
        <f>STDEV(R5:AA5)</f>
        <v>#DIV/0!</v>
      </c>
    </row>
    <row r="6" spans="1:29">
      <c r="A6" s="80"/>
      <c r="B6" s="39" t="str">
        <f>'Gene Table'!E6</f>
        <v>mmu-miR-335-3p</v>
      </c>
      <c r="C6" s="39" t="str">
        <f>'Gene Table'!B6</f>
        <v>A04</v>
      </c>
      <c r="D6" s="145"/>
      <c r="E6" s="145"/>
      <c r="F6" s="145"/>
      <c r="G6" s="145"/>
      <c r="H6" s="145"/>
      <c r="I6" s="145"/>
      <c r="J6" s="145"/>
      <c r="K6" s="145"/>
      <c r="L6" s="145"/>
      <c r="M6" s="145"/>
      <c r="N6" s="149"/>
      <c r="O6" s="149"/>
      <c r="P6" s="158"/>
      <c r="Q6" s="150" t="s">
        <v>2938</v>
      </c>
      <c r="R6" s="39" t="str">
        <f>IF(COUNTIF(D$3:D$1154,"&lt;40")=0,"",COUNTIF(D$3:D$1154,"N/A")+COUNTBLANK(D$3:D$1154)+COUNTIF(D$3:D$1154,"&gt;=35")+COUNTIF(D$3:D$1154,"=0")+COUNTIF(D$3:D$1154,"Undetermined"))</f>
        <v/>
      </c>
      <c r="S6" s="39" t="str">
        <f t="shared" ref="S6:AA6" si="3">IF(COUNTIF(E$3:E$1154,"&lt;40")=0,"",COUNTIF(E$3:E$1154,"N/A")+COUNTBLANK(E$3:E$1154)+COUNTIF(E$3:E$1154,"&gt;=35")+COUNTIF(E$3:E$1154,"=0")+COUNTIF(E$3:E$1154,"Undetermined"))</f>
        <v/>
      </c>
      <c r="T6" s="39" t="str">
        <f t="shared" si="3"/>
        <v/>
      </c>
      <c r="U6" s="39" t="str">
        <f t="shared" si="3"/>
        <v/>
      </c>
      <c r="V6" s="39" t="str">
        <f t="shared" si="3"/>
        <v/>
      </c>
      <c r="W6" s="39" t="str">
        <f t="shared" si="3"/>
        <v/>
      </c>
      <c r="X6" s="39" t="str">
        <f t="shared" si="3"/>
        <v/>
      </c>
      <c r="Y6" s="39" t="str">
        <f t="shared" si="3"/>
        <v/>
      </c>
      <c r="Z6" s="39" t="str">
        <f t="shared" si="3"/>
        <v/>
      </c>
      <c r="AA6" s="39" t="str">
        <f t="shared" si="3"/>
        <v/>
      </c>
      <c r="AB6" s="152" t="e">
        <f>AVERAGE(R6:AA6)</f>
        <v>#DIV/0!</v>
      </c>
      <c r="AC6" s="153" t="e">
        <f>STDEV(R6:AA6)</f>
        <v>#DIV/0!</v>
      </c>
    </row>
    <row r="7" ht="16.5" spans="1:29">
      <c r="A7" s="80"/>
      <c r="B7" s="39" t="str">
        <f>'Gene Table'!E7</f>
        <v>mmu-miR-1197-3p</v>
      </c>
      <c r="C7" s="39" t="str">
        <f>'Gene Table'!B7</f>
        <v>A05</v>
      </c>
      <c r="D7" s="145"/>
      <c r="E7" s="145"/>
      <c r="F7" s="145"/>
      <c r="G7" s="145"/>
      <c r="H7" s="145"/>
      <c r="I7" s="145"/>
      <c r="J7" s="145"/>
      <c r="K7" s="145"/>
      <c r="L7" s="145"/>
      <c r="M7" s="145"/>
      <c r="N7" s="149"/>
      <c r="O7" s="149"/>
      <c r="Q7" s="99" t="s">
        <v>2939</v>
      </c>
      <c r="R7" s="100"/>
      <c r="S7" s="100"/>
      <c r="T7" s="100"/>
      <c r="U7" s="100"/>
      <c r="V7" s="100"/>
      <c r="W7" s="100"/>
      <c r="X7" s="100"/>
      <c r="Y7" s="100"/>
      <c r="Z7" s="100"/>
      <c r="AA7" s="100"/>
      <c r="AB7" s="100"/>
      <c r="AC7" s="124"/>
    </row>
    <row r="8" spans="1:29">
      <c r="A8" s="80"/>
      <c r="B8" s="39" t="str">
        <f>'Gene Table'!E8</f>
        <v>mmu-miR-338-3p</v>
      </c>
      <c r="C8" s="39" t="str">
        <f>'Gene Table'!B8</f>
        <v>A06</v>
      </c>
      <c r="D8" s="145"/>
      <c r="E8" s="145"/>
      <c r="F8" s="145"/>
      <c r="G8" s="145"/>
      <c r="H8" s="145"/>
      <c r="I8" s="145"/>
      <c r="J8" s="145"/>
      <c r="K8" s="145"/>
      <c r="L8" s="145"/>
      <c r="M8" s="145"/>
      <c r="N8" s="149"/>
      <c r="O8" s="149"/>
      <c r="P8" s="158"/>
      <c r="Q8" s="150" t="s">
        <v>2935</v>
      </c>
      <c r="R8" s="151" t="str">
        <f t="shared" ref="R8:AA8" si="4">IF(R3="","",R3/SUM(R$3:R$6))</f>
        <v/>
      </c>
      <c r="S8" s="151" t="str">
        <f t="shared" si="4"/>
        <v/>
      </c>
      <c r="T8" s="151" t="str">
        <f t="shared" si="4"/>
        <v/>
      </c>
      <c r="U8" s="151" t="str">
        <f t="shared" si="4"/>
        <v/>
      </c>
      <c r="V8" s="151" t="str">
        <f t="shared" si="4"/>
        <v/>
      </c>
      <c r="W8" s="151" t="str">
        <f t="shared" si="4"/>
        <v/>
      </c>
      <c r="X8" s="151" t="str">
        <f t="shared" si="4"/>
        <v/>
      </c>
      <c r="Y8" s="151" t="str">
        <f t="shared" si="4"/>
        <v/>
      </c>
      <c r="Z8" s="151" t="str">
        <f t="shared" si="4"/>
        <v/>
      </c>
      <c r="AA8" s="154" t="str">
        <f t="shared" si="4"/>
        <v/>
      </c>
      <c r="AB8" s="155" t="e">
        <f>AVERAGE(R8:AA8)</f>
        <v>#DIV/0!</v>
      </c>
      <c r="AC8" s="155" t="e">
        <f>STDEV(R8:AA8)</f>
        <v>#DIV/0!</v>
      </c>
    </row>
    <row r="9" spans="1:29">
      <c r="A9" s="80"/>
      <c r="B9" s="39" t="str">
        <f>'Gene Table'!E9</f>
        <v>mmu-miR-1a-3p</v>
      </c>
      <c r="C9" s="39" t="str">
        <f>'Gene Table'!B9</f>
        <v>A07</v>
      </c>
      <c r="D9" s="145"/>
      <c r="E9" s="145"/>
      <c r="F9" s="145"/>
      <c r="G9" s="145"/>
      <c r="H9" s="145"/>
      <c r="I9" s="145"/>
      <c r="J9" s="145"/>
      <c r="K9" s="145"/>
      <c r="L9" s="145"/>
      <c r="M9" s="145"/>
      <c r="N9" s="149"/>
      <c r="O9" s="149"/>
      <c r="Q9" s="150" t="s">
        <v>2936</v>
      </c>
      <c r="R9" s="151" t="str">
        <f t="shared" ref="R9:AA9" si="5">IF(R4="","",R4/SUM(R$3:R$6))</f>
        <v/>
      </c>
      <c r="S9" s="151" t="str">
        <f t="shared" si="5"/>
        <v/>
      </c>
      <c r="T9" s="151" t="str">
        <f t="shared" si="5"/>
        <v/>
      </c>
      <c r="U9" s="151" t="str">
        <f t="shared" si="5"/>
        <v/>
      </c>
      <c r="V9" s="151" t="str">
        <f t="shared" si="5"/>
        <v/>
      </c>
      <c r="W9" s="151" t="str">
        <f t="shared" si="5"/>
        <v/>
      </c>
      <c r="X9" s="151" t="str">
        <f t="shared" si="5"/>
        <v/>
      </c>
      <c r="Y9" s="151" t="str">
        <f t="shared" si="5"/>
        <v/>
      </c>
      <c r="Z9" s="151" t="str">
        <f t="shared" si="5"/>
        <v/>
      </c>
      <c r="AA9" s="154" t="str">
        <f t="shared" si="5"/>
        <v/>
      </c>
      <c r="AB9" s="155" t="e">
        <f>AVERAGE(R9:AA9)</f>
        <v>#DIV/0!</v>
      </c>
      <c r="AC9" s="155" t="e">
        <f>STDEV(R9:AA9)</f>
        <v>#DIV/0!</v>
      </c>
    </row>
    <row r="10" spans="1:29">
      <c r="A10" s="80"/>
      <c r="B10" s="39" t="str">
        <f>'Gene Table'!E10</f>
        <v>mmu-miR-339-5p</v>
      </c>
      <c r="C10" s="39" t="str">
        <f>'Gene Table'!B10</f>
        <v>A08</v>
      </c>
      <c r="D10" s="145"/>
      <c r="E10" s="145"/>
      <c r="F10" s="145"/>
      <c r="G10" s="145"/>
      <c r="H10" s="145"/>
      <c r="I10" s="145"/>
      <c r="J10" s="145"/>
      <c r="K10" s="145"/>
      <c r="L10" s="145"/>
      <c r="M10" s="145"/>
      <c r="N10" s="149"/>
      <c r="O10" s="149"/>
      <c r="P10" s="158"/>
      <c r="Q10" s="150" t="s">
        <v>2937</v>
      </c>
      <c r="R10" s="151" t="str">
        <f t="shared" ref="R10:AA10" si="6">IF(R5="","",R5/SUM(R$3:R$6))</f>
        <v/>
      </c>
      <c r="S10" s="151" t="str">
        <f t="shared" si="6"/>
        <v/>
      </c>
      <c r="T10" s="151" t="str">
        <f t="shared" si="6"/>
        <v/>
      </c>
      <c r="U10" s="151" t="str">
        <f t="shared" si="6"/>
        <v/>
      </c>
      <c r="V10" s="151" t="str">
        <f t="shared" si="6"/>
        <v/>
      </c>
      <c r="W10" s="151" t="str">
        <f t="shared" si="6"/>
        <v/>
      </c>
      <c r="X10" s="151" t="str">
        <f t="shared" si="6"/>
        <v/>
      </c>
      <c r="Y10" s="151" t="str">
        <f t="shared" si="6"/>
        <v/>
      </c>
      <c r="Z10" s="151" t="str">
        <f t="shared" si="6"/>
        <v/>
      </c>
      <c r="AA10" s="154" t="str">
        <f t="shared" si="6"/>
        <v/>
      </c>
      <c r="AB10" s="155" t="e">
        <f>AVERAGE(R10:AA10)</f>
        <v>#DIV/0!</v>
      </c>
      <c r="AC10" s="155" t="e">
        <f>STDEV(R10:AA10)</f>
        <v>#DIV/0!</v>
      </c>
    </row>
    <row r="11" spans="1:29">
      <c r="A11" s="80"/>
      <c r="B11" s="39" t="str">
        <f>'Gene Table'!E11</f>
        <v>mmu-miR-122-5p</v>
      </c>
      <c r="C11" s="39" t="str">
        <f>'Gene Table'!B11</f>
        <v>A09</v>
      </c>
      <c r="D11" s="145"/>
      <c r="E11" s="145"/>
      <c r="F11" s="145"/>
      <c r="G11" s="145"/>
      <c r="H11" s="145"/>
      <c r="I11" s="145"/>
      <c r="J11" s="145"/>
      <c r="K11" s="145"/>
      <c r="L11" s="145"/>
      <c r="M11" s="145"/>
      <c r="N11" s="149"/>
      <c r="O11" s="149"/>
      <c r="Q11" s="150" t="s">
        <v>2938</v>
      </c>
      <c r="R11" s="151" t="str">
        <f t="shared" ref="R11:AA11" si="7">IF(R6="","",R6/SUM(R$3:R$6))</f>
        <v/>
      </c>
      <c r="S11" s="151" t="str">
        <f t="shared" si="7"/>
        <v/>
      </c>
      <c r="T11" s="151" t="str">
        <f t="shared" si="7"/>
        <v/>
      </c>
      <c r="U11" s="151" t="str">
        <f t="shared" si="7"/>
        <v/>
      </c>
      <c r="V11" s="151" t="str">
        <f t="shared" si="7"/>
        <v/>
      </c>
      <c r="W11" s="151" t="str">
        <f t="shared" si="7"/>
        <v/>
      </c>
      <c r="X11" s="151" t="str">
        <f t="shared" si="7"/>
        <v/>
      </c>
      <c r="Y11" s="151" t="str">
        <f t="shared" si="7"/>
        <v/>
      </c>
      <c r="Z11" s="151" t="str">
        <f t="shared" si="7"/>
        <v/>
      </c>
      <c r="AA11" s="154" t="str">
        <f t="shared" si="7"/>
        <v/>
      </c>
      <c r="AB11" s="155" t="e">
        <f>AVERAGE(R11:AA11)</f>
        <v>#DIV/0!</v>
      </c>
      <c r="AC11" s="155" t="e">
        <f>STDEV(R11:AA11)</f>
        <v>#DIV/0!</v>
      </c>
    </row>
    <row r="12" spans="1:16">
      <c r="A12" s="80"/>
      <c r="B12" s="39" t="str">
        <f>'Gene Table'!E12</f>
        <v>mmu-miR-33-5p</v>
      </c>
      <c r="C12" s="39" t="str">
        <f>'Gene Table'!B12</f>
        <v>A10</v>
      </c>
      <c r="D12" s="145"/>
      <c r="E12" s="145"/>
      <c r="F12" s="145"/>
      <c r="G12" s="145"/>
      <c r="H12" s="145"/>
      <c r="I12" s="145"/>
      <c r="J12" s="145"/>
      <c r="K12" s="145"/>
      <c r="L12" s="145"/>
      <c r="M12" s="145"/>
      <c r="N12" s="149"/>
      <c r="O12" s="149"/>
      <c r="P12" s="158"/>
    </row>
    <row r="13" spans="1:15">
      <c r="A13" s="80"/>
      <c r="B13" s="39" t="str">
        <f>'Gene Table'!E13</f>
        <v>mmu-miR-124-3p</v>
      </c>
      <c r="C13" s="39" t="str">
        <f>'Gene Table'!B13</f>
        <v>A11</v>
      </c>
      <c r="D13" s="145"/>
      <c r="E13" s="145"/>
      <c r="F13" s="145"/>
      <c r="G13" s="145"/>
      <c r="H13" s="145"/>
      <c r="I13" s="145"/>
      <c r="J13" s="145"/>
      <c r="K13" s="145"/>
      <c r="L13" s="145"/>
      <c r="M13" s="145"/>
      <c r="N13" s="149"/>
      <c r="O13" s="149"/>
    </row>
    <row r="14" spans="1:16">
      <c r="A14" s="80"/>
      <c r="B14" s="39" t="str">
        <f>'Gene Table'!E14</f>
        <v>mmu-miR-340-3p</v>
      </c>
      <c r="C14" s="39" t="str">
        <f>'Gene Table'!B14</f>
        <v>A12</v>
      </c>
      <c r="D14" s="145"/>
      <c r="E14" s="145"/>
      <c r="F14" s="145"/>
      <c r="G14" s="145"/>
      <c r="H14" s="145"/>
      <c r="I14" s="145"/>
      <c r="J14" s="145"/>
      <c r="K14" s="145"/>
      <c r="L14" s="145"/>
      <c r="M14" s="145"/>
      <c r="N14" s="149"/>
      <c r="O14" s="149"/>
      <c r="P14" s="158"/>
    </row>
    <row r="15" spans="1:15">
      <c r="A15" s="80"/>
      <c r="B15" s="39" t="str">
        <f>'Gene Table'!E15</f>
        <v>mmu-miR-125a-3p</v>
      </c>
      <c r="C15" s="39" t="str">
        <f>'Gene Table'!B15</f>
        <v>A13</v>
      </c>
      <c r="D15" s="145"/>
      <c r="E15" s="145"/>
      <c r="F15" s="145"/>
      <c r="G15" s="145"/>
      <c r="H15" s="145"/>
      <c r="I15" s="145"/>
      <c r="J15" s="145"/>
      <c r="K15" s="145"/>
      <c r="L15" s="145"/>
      <c r="M15" s="145"/>
      <c r="N15" s="149"/>
      <c r="O15" s="149"/>
    </row>
    <row r="16" spans="1:16">
      <c r="A16" s="80"/>
      <c r="B16" s="39" t="str">
        <f>'Gene Table'!E16</f>
        <v>mmu-miR-340-5p</v>
      </c>
      <c r="C16" s="39" t="str">
        <f>'Gene Table'!B16</f>
        <v>A14</v>
      </c>
      <c r="D16" s="145"/>
      <c r="E16" s="145"/>
      <c r="F16" s="145"/>
      <c r="G16" s="145"/>
      <c r="H16" s="145"/>
      <c r="I16" s="145"/>
      <c r="J16" s="145"/>
      <c r="K16" s="145"/>
      <c r="L16" s="145"/>
      <c r="M16" s="145"/>
      <c r="N16" s="149"/>
      <c r="O16" s="149"/>
      <c r="P16" s="158"/>
    </row>
    <row r="17" spans="1:15">
      <c r="A17" s="80"/>
      <c r="B17" s="39" t="str">
        <f>'Gene Table'!E17</f>
        <v>mmu-miR-125b-5p</v>
      </c>
      <c r="C17" s="39" t="str">
        <f>'Gene Table'!B17</f>
        <v>A15</v>
      </c>
      <c r="D17" s="145"/>
      <c r="E17" s="145"/>
      <c r="F17" s="145"/>
      <c r="G17" s="145"/>
      <c r="H17" s="145"/>
      <c r="I17" s="145"/>
      <c r="J17" s="145"/>
      <c r="K17" s="145"/>
      <c r="L17" s="145"/>
      <c r="M17" s="145"/>
      <c r="N17" s="149"/>
      <c r="O17" s="149"/>
    </row>
    <row r="18" spans="1:16">
      <c r="A18" s="80"/>
      <c r="B18" s="39" t="str">
        <f>'Gene Table'!E18</f>
        <v>mmu-miR-342-3p</v>
      </c>
      <c r="C18" s="39" t="str">
        <f>'Gene Table'!B18</f>
        <v>A16</v>
      </c>
      <c r="D18" s="145"/>
      <c r="E18" s="145"/>
      <c r="F18" s="145"/>
      <c r="G18" s="145"/>
      <c r="H18" s="145"/>
      <c r="I18" s="145"/>
      <c r="J18" s="145"/>
      <c r="K18" s="145"/>
      <c r="L18" s="145"/>
      <c r="M18" s="145"/>
      <c r="N18" s="149"/>
      <c r="O18" s="149"/>
      <c r="P18" s="158"/>
    </row>
    <row r="19" spans="1:15">
      <c r="A19" s="80"/>
      <c r="B19" s="39" t="str">
        <f>'Gene Table'!E19</f>
        <v>mmu-miR-126-5p</v>
      </c>
      <c r="C19" s="39" t="str">
        <f>'Gene Table'!B19</f>
        <v>A17</v>
      </c>
      <c r="D19" s="145"/>
      <c r="E19" s="145"/>
      <c r="F19" s="145"/>
      <c r="G19" s="145"/>
      <c r="H19" s="145"/>
      <c r="I19" s="145"/>
      <c r="J19" s="145"/>
      <c r="K19" s="145"/>
      <c r="L19" s="145"/>
      <c r="M19" s="145"/>
      <c r="N19" s="149"/>
      <c r="O19" s="149"/>
    </row>
    <row r="20" spans="1:16">
      <c r="A20" s="80"/>
      <c r="B20" s="39" t="str">
        <f>'Gene Table'!E20</f>
        <v>mmu-miR-34a-5p</v>
      </c>
      <c r="C20" s="39" t="str">
        <f>'Gene Table'!B20</f>
        <v>A18</v>
      </c>
      <c r="D20" s="145"/>
      <c r="E20" s="145"/>
      <c r="F20" s="145"/>
      <c r="G20" s="145"/>
      <c r="H20" s="145"/>
      <c r="I20" s="145"/>
      <c r="J20" s="145"/>
      <c r="K20" s="145"/>
      <c r="L20" s="145"/>
      <c r="M20" s="145"/>
      <c r="N20" s="149"/>
      <c r="O20" s="149"/>
      <c r="P20" s="158"/>
    </row>
    <row r="21" spans="1:15">
      <c r="A21" s="80"/>
      <c r="B21" s="39" t="str">
        <f>'Gene Table'!E21</f>
        <v>mmu-miR-126-3p</v>
      </c>
      <c r="C21" s="39" t="str">
        <f>'Gene Table'!B21</f>
        <v>A19</v>
      </c>
      <c r="D21" s="145"/>
      <c r="E21" s="145"/>
      <c r="F21" s="145"/>
      <c r="G21" s="145"/>
      <c r="H21" s="145"/>
      <c r="I21" s="145"/>
      <c r="J21" s="145"/>
      <c r="K21" s="145"/>
      <c r="L21" s="145"/>
      <c r="M21" s="145"/>
      <c r="N21" s="149"/>
      <c r="O21" s="149"/>
    </row>
    <row r="22" spans="1:16">
      <c r="A22" s="80"/>
      <c r="B22" s="39" t="str">
        <f>'Gene Table'!E22</f>
        <v>mmu-miR-361-5p</v>
      </c>
      <c r="C22" s="39" t="str">
        <f>'Gene Table'!B22</f>
        <v>A20</v>
      </c>
      <c r="D22" s="145"/>
      <c r="E22" s="145"/>
      <c r="F22" s="145"/>
      <c r="G22" s="145"/>
      <c r="H22" s="145"/>
      <c r="I22" s="145"/>
      <c r="J22" s="145"/>
      <c r="K22" s="145"/>
      <c r="L22" s="145"/>
      <c r="M22" s="145"/>
      <c r="N22" s="149"/>
      <c r="O22" s="149"/>
      <c r="P22" s="158"/>
    </row>
    <row r="23" spans="1:15">
      <c r="A23" s="80"/>
      <c r="B23" s="39" t="str">
        <f>'Gene Table'!E23</f>
        <v>mmu-miR-127-3p</v>
      </c>
      <c r="C23" s="39" t="str">
        <f>'Gene Table'!B23</f>
        <v>A21</v>
      </c>
      <c r="D23" s="145"/>
      <c r="E23" s="145"/>
      <c r="F23" s="145"/>
      <c r="G23" s="145"/>
      <c r="H23" s="145"/>
      <c r="I23" s="145"/>
      <c r="J23" s="145"/>
      <c r="K23" s="145"/>
      <c r="L23" s="145"/>
      <c r="M23" s="145"/>
      <c r="N23" s="149"/>
      <c r="O23" s="149"/>
    </row>
    <row r="24" spans="1:16">
      <c r="A24" s="80"/>
      <c r="B24" s="39" t="str">
        <f>'Gene Table'!E24</f>
        <v>mmu-miR-363-3p</v>
      </c>
      <c r="C24" s="39" t="str">
        <f>'Gene Table'!B24</f>
        <v>A22</v>
      </c>
      <c r="D24" s="145"/>
      <c r="E24" s="145"/>
      <c r="F24" s="145"/>
      <c r="G24" s="145"/>
      <c r="H24" s="145"/>
      <c r="I24" s="145"/>
      <c r="J24" s="145"/>
      <c r="K24" s="145"/>
      <c r="L24" s="145"/>
      <c r="M24" s="145"/>
      <c r="N24" s="149"/>
      <c r="O24" s="149"/>
      <c r="P24" s="158"/>
    </row>
    <row r="25" spans="1:15">
      <c r="A25" s="80"/>
      <c r="B25" s="39" t="str">
        <f>'Gene Table'!E25</f>
        <v>mmu-miR-128-3p</v>
      </c>
      <c r="C25" s="39" t="str">
        <f>'Gene Table'!B25</f>
        <v>A23</v>
      </c>
      <c r="D25" s="145"/>
      <c r="E25" s="145"/>
      <c r="F25" s="145"/>
      <c r="G25" s="145"/>
      <c r="H25" s="145"/>
      <c r="I25" s="145"/>
      <c r="J25" s="145"/>
      <c r="K25" s="145"/>
      <c r="L25" s="145"/>
      <c r="M25" s="145"/>
      <c r="N25" s="149"/>
      <c r="O25" s="149"/>
    </row>
    <row r="26" spans="1:16">
      <c r="A26" s="80"/>
      <c r="B26" s="39" t="str">
        <f>'Gene Table'!E26</f>
        <v>mmu-miR-365-3p</v>
      </c>
      <c r="C26" s="39" t="str">
        <f>'Gene Table'!B26</f>
        <v>A24</v>
      </c>
      <c r="D26" s="145"/>
      <c r="E26" s="145"/>
      <c r="F26" s="145"/>
      <c r="G26" s="145"/>
      <c r="H26" s="145"/>
      <c r="I26" s="145"/>
      <c r="J26" s="145"/>
      <c r="K26" s="145"/>
      <c r="L26" s="145"/>
      <c r="M26" s="145"/>
      <c r="N26" s="149"/>
      <c r="O26" s="149"/>
      <c r="P26" s="158"/>
    </row>
    <row r="27" customHeight="1" spans="1:15">
      <c r="A27" s="80"/>
      <c r="B27" s="39" t="str">
        <f>'Gene Table'!E27</f>
        <v>mmu-miR-182-5p</v>
      </c>
      <c r="C27" s="39" t="str">
        <f>'Gene Table'!B27</f>
        <v>B01</v>
      </c>
      <c r="D27" s="145"/>
      <c r="E27" s="145"/>
      <c r="F27" s="145"/>
      <c r="G27" s="145"/>
      <c r="H27" s="145"/>
      <c r="I27" s="145"/>
      <c r="J27" s="145"/>
      <c r="K27" s="145"/>
      <c r="L27" s="145"/>
      <c r="M27" s="145"/>
      <c r="N27" s="149"/>
      <c r="O27" s="149"/>
    </row>
    <row r="28" spans="1:16">
      <c r="A28" s="80"/>
      <c r="B28" s="39" t="str">
        <f>'Gene Table'!E28</f>
        <v>mmu-miR-582-3p</v>
      </c>
      <c r="C28" s="39" t="str">
        <f>'Gene Table'!B28</f>
        <v>B02</v>
      </c>
      <c r="D28" s="145"/>
      <c r="E28" s="145"/>
      <c r="F28" s="145"/>
      <c r="G28" s="145"/>
      <c r="H28" s="145"/>
      <c r="I28" s="145"/>
      <c r="J28" s="145"/>
      <c r="K28" s="145"/>
      <c r="L28" s="145"/>
      <c r="M28" s="145"/>
      <c r="N28" s="149"/>
      <c r="O28" s="149"/>
      <c r="P28" s="158"/>
    </row>
    <row r="29" spans="1:15">
      <c r="A29" s="80"/>
      <c r="B29" s="39" t="str">
        <f>'Gene Table'!E29</f>
        <v>mmu-miR-1892</v>
      </c>
      <c r="C29" s="39" t="str">
        <f>'Gene Table'!B29</f>
        <v>B03</v>
      </c>
      <c r="D29" s="145"/>
      <c r="E29" s="145"/>
      <c r="F29" s="145"/>
      <c r="G29" s="145"/>
      <c r="H29" s="145"/>
      <c r="I29" s="145"/>
      <c r="J29" s="145"/>
      <c r="K29" s="145"/>
      <c r="L29" s="145"/>
      <c r="M29" s="145"/>
      <c r="N29" s="149"/>
      <c r="O29" s="149"/>
    </row>
    <row r="30" spans="1:16">
      <c r="A30" s="80"/>
      <c r="B30" s="39" t="str">
        <f>'Gene Table'!E30</f>
        <v>mmu-miR-582-5p</v>
      </c>
      <c r="C30" s="39" t="str">
        <f>'Gene Table'!B30</f>
        <v>B04</v>
      </c>
      <c r="D30" s="145"/>
      <c r="E30" s="145"/>
      <c r="F30" s="145"/>
      <c r="G30" s="145"/>
      <c r="H30" s="145"/>
      <c r="I30" s="145"/>
      <c r="J30" s="145"/>
      <c r="K30" s="145"/>
      <c r="L30" s="145"/>
      <c r="M30" s="145"/>
      <c r="N30" s="149"/>
      <c r="O30" s="149"/>
      <c r="P30" s="158"/>
    </row>
    <row r="31" spans="1:15">
      <c r="A31" s="80"/>
      <c r="B31" s="39" t="str">
        <f>'Gene Table'!E31</f>
        <v>mmu-miR-1893</v>
      </c>
      <c r="C31" s="39" t="str">
        <f>'Gene Table'!B31</f>
        <v>B05</v>
      </c>
      <c r="D31" s="145"/>
      <c r="E31" s="145"/>
      <c r="F31" s="145"/>
      <c r="G31" s="145"/>
      <c r="H31" s="145"/>
      <c r="I31" s="145"/>
      <c r="J31" s="145"/>
      <c r="K31" s="145"/>
      <c r="L31" s="145"/>
      <c r="M31" s="145"/>
      <c r="N31" s="149"/>
      <c r="O31" s="149"/>
    </row>
    <row r="32" spans="1:16">
      <c r="A32" s="80"/>
      <c r="B32" s="39" t="str">
        <f>'Gene Table'!E32</f>
        <v>mmu-miR-592-5p</v>
      </c>
      <c r="C32" s="39" t="str">
        <f>'Gene Table'!B32</f>
        <v>B06</v>
      </c>
      <c r="D32" s="145"/>
      <c r="E32" s="145"/>
      <c r="F32" s="145"/>
      <c r="G32" s="145"/>
      <c r="H32" s="145"/>
      <c r="I32" s="145"/>
      <c r="J32" s="145"/>
      <c r="K32" s="145"/>
      <c r="L32" s="145"/>
      <c r="M32" s="145"/>
      <c r="N32" s="149"/>
      <c r="O32" s="149"/>
      <c r="P32" s="158"/>
    </row>
    <row r="33" spans="1:15">
      <c r="A33" s="80"/>
      <c r="B33" s="39" t="str">
        <f>'Gene Table'!E33</f>
        <v>mmu-miR-1894-5p</v>
      </c>
      <c r="C33" s="39" t="str">
        <f>'Gene Table'!B33</f>
        <v>B07</v>
      </c>
      <c r="D33" s="145"/>
      <c r="E33" s="145"/>
      <c r="F33" s="145"/>
      <c r="G33" s="145"/>
      <c r="H33" s="145"/>
      <c r="I33" s="145"/>
      <c r="J33" s="145"/>
      <c r="K33" s="145"/>
      <c r="L33" s="145"/>
      <c r="M33" s="145"/>
      <c r="N33" s="149"/>
      <c r="O33" s="149"/>
    </row>
    <row r="34" spans="1:16">
      <c r="A34" s="80"/>
      <c r="B34" s="39" t="str">
        <f>'Gene Table'!E34</f>
        <v>mmu-miR-598-3p</v>
      </c>
      <c r="C34" s="39" t="str">
        <f>'Gene Table'!B34</f>
        <v>B08</v>
      </c>
      <c r="D34" s="145"/>
      <c r="E34" s="145"/>
      <c r="F34" s="145"/>
      <c r="G34" s="145"/>
      <c r="H34" s="145"/>
      <c r="I34" s="145"/>
      <c r="J34" s="145"/>
      <c r="K34" s="145"/>
      <c r="L34" s="145"/>
      <c r="M34" s="145"/>
      <c r="N34" s="149"/>
      <c r="O34" s="149"/>
      <c r="P34" s="158"/>
    </row>
    <row r="35" spans="1:15">
      <c r="A35" s="80"/>
      <c r="B35" s="39" t="str">
        <f>'Gene Table'!E35</f>
        <v>mmu-miR-1896</v>
      </c>
      <c r="C35" s="39" t="str">
        <f>'Gene Table'!B35</f>
        <v>B09</v>
      </c>
      <c r="D35" s="145"/>
      <c r="E35" s="145"/>
      <c r="F35" s="145"/>
      <c r="G35" s="145"/>
      <c r="H35" s="145"/>
      <c r="I35" s="145"/>
      <c r="J35" s="145"/>
      <c r="K35" s="145"/>
      <c r="L35" s="145"/>
      <c r="M35" s="145"/>
      <c r="N35" s="149"/>
      <c r="O35" s="149"/>
    </row>
    <row r="36" spans="1:16">
      <c r="A36" s="80"/>
      <c r="B36" s="39" t="str">
        <f>'Gene Table'!E36</f>
        <v>mmu-miR-666-5p</v>
      </c>
      <c r="C36" s="39" t="str">
        <f>'Gene Table'!B36</f>
        <v>B10</v>
      </c>
      <c r="D36" s="145"/>
      <c r="E36" s="145"/>
      <c r="F36" s="145"/>
      <c r="G36" s="145"/>
      <c r="H36" s="145"/>
      <c r="I36" s="145"/>
      <c r="J36" s="145"/>
      <c r="K36" s="145"/>
      <c r="L36" s="145"/>
      <c r="M36" s="145"/>
      <c r="N36" s="149"/>
      <c r="O36" s="149"/>
      <c r="P36" s="158"/>
    </row>
    <row r="37" spans="1:15">
      <c r="A37" s="80"/>
      <c r="B37" s="39" t="str">
        <f>'Gene Table'!E37</f>
        <v>mmu-miR-1898</v>
      </c>
      <c r="C37" s="39" t="str">
        <f>'Gene Table'!B37</f>
        <v>B11</v>
      </c>
      <c r="D37" s="145"/>
      <c r="E37" s="145"/>
      <c r="F37" s="145"/>
      <c r="G37" s="145"/>
      <c r="H37" s="145"/>
      <c r="I37" s="145"/>
      <c r="J37" s="145"/>
      <c r="K37" s="145"/>
      <c r="L37" s="145"/>
      <c r="M37" s="145"/>
      <c r="N37" s="149"/>
      <c r="O37" s="149"/>
    </row>
    <row r="38" spans="1:16">
      <c r="A38" s="80"/>
      <c r="B38" s="39" t="str">
        <f>'Gene Table'!E38</f>
        <v>mmu-miR-666-3p</v>
      </c>
      <c r="C38" s="39" t="str">
        <f>'Gene Table'!B38</f>
        <v>B12</v>
      </c>
      <c r="D38" s="145"/>
      <c r="E38" s="145"/>
      <c r="F38" s="145"/>
      <c r="G38" s="145"/>
      <c r="H38" s="145"/>
      <c r="I38" s="145"/>
      <c r="J38" s="145"/>
      <c r="K38" s="145"/>
      <c r="L38" s="145"/>
      <c r="M38" s="145"/>
      <c r="N38" s="149"/>
      <c r="O38" s="149"/>
      <c r="P38" s="158"/>
    </row>
    <row r="39" spans="1:15">
      <c r="A39" s="80"/>
      <c r="B39" s="39" t="str">
        <f>'Gene Table'!E39</f>
        <v>mmu-miR-1900</v>
      </c>
      <c r="C39" s="39" t="str">
        <f>'Gene Table'!B39</f>
        <v>B13</v>
      </c>
      <c r="D39" s="145"/>
      <c r="E39" s="145"/>
      <c r="F39" s="145"/>
      <c r="G39" s="145"/>
      <c r="H39" s="145"/>
      <c r="I39" s="145"/>
      <c r="J39" s="145"/>
      <c r="K39" s="145"/>
      <c r="L39" s="145"/>
      <c r="M39" s="145"/>
      <c r="N39" s="149"/>
      <c r="O39" s="149"/>
    </row>
    <row r="40" spans="1:16">
      <c r="A40" s="80"/>
      <c r="B40" s="39" t="str">
        <f>'Gene Table'!E40</f>
        <v>mmu-miR-667-3p</v>
      </c>
      <c r="C40" s="39" t="str">
        <f>'Gene Table'!B40</f>
        <v>B14</v>
      </c>
      <c r="D40" s="145"/>
      <c r="E40" s="145"/>
      <c r="F40" s="145"/>
      <c r="G40" s="145"/>
      <c r="H40" s="145"/>
      <c r="I40" s="145"/>
      <c r="J40" s="145"/>
      <c r="K40" s="145"/>
      <c r="L40" s="145"/>
      <c r="M40" s="145"/>
      <c r="N40" s="149"/>
      <c r="O40" s="149"/>
      <c r="P40" s="158"/>
    </row>
    <row r="41" spans="1:15">
      <c r="A41" s="80"/>
      <c r="B41" s="39" t="str">
        <f>'Gene Table'!E41</f>
        <v>mmu-miR-1901</v>
      </c>
      <c r="C41" s="39" t="str">
        <f>'Gene Table'!B41</f>
        <v>B15</v>
      </c>
      <c r="D41" s="145"/>
      <c r="E41" s="145"/>
      <c r="F41" s="145"/>
      <c r="G41" s="145"/>
      <c r="H41" s="145"/>
      <c r="I41" s="145"/>
      <c r="J41" s="145"/>
      <c r="K41" s="145"/>
      <c r="L41" s="145"/>
      <c r="M41" s="145"/>
      <c r="N41" s="149"/>
      <c r="O41" s="149"/>
    </row>
    <row r="42" spans="1:16">
      <c r="A42" s="80"/>
      <c r="B42" s="39" t="str">
        <f>'Gene Table'!E42</f>
        <v>mmu-miR-668-3p</v>
      </c>
      <c r="C42" s="39" t="str">
        <f>'Gene Table'!B42</f>
        <v>B16</v>
      </c>
      <c r="D42" s="145"/>
      <c r="E42" s="145"/>
      <c r="F42" s="145"/>
      <c r="G42" s="145"/>
      <c r="H42" s="145"/>
      <c r="I42" s="145"/>
      <c r="J42" s="145"/>
      <c r="K42" s="145"/>
      <c r="L42" s="145"/>
      <c r="M42" s="145"/>
      <c r="N42" s="149"/>
      <c r="O42" s="149"/>
      <c r="P42" s="158"/>
    </row>
    <row r="43" spans="1:15">
      <c r="A43" s="80"/>
      <c r="B43" s="39" t="str">
        <f>'Gene Table'!E43</f>
        <v>mmu-miR-1902</v>
      </c>
      <c r="C43" s="39" t="str">
        <f>'Gene Table'!B43</f>
        <v>B17</v>
      </c>
      <c r="D43" s="145"/>
      <c r="E43" s="145"/>
      <c r="F43" s="145"/>
      <c r="G43" s="145"/>
      <c r="H43" s="145"/>
      <c r="I43" s="145"/>
      <c r="J43" s="145"/>
      <c r="K43" s="145"/>
      <c r="L43" s="145"/>
      <c r="M43" s="145"/>
      <c r="N43" s="149"/>
      <c r="O43" s="149"/>
    </row>
    <row r="44" spans="1:16">
      <c r="A44" s="80"/>
      <c r="B44" s="39" t="str">
        <f>'Gene Table'!E44</f>
        <v>mmu-miR-669e-5p</v>
      </c>
      <c r="C44" s="39" t="str">
        <f>'Gene Table'!B44</f>
        <v>B18</v>
      </c>
      <c r="D44" s="145"/>
      <c r="E44" s="145"/>
      <c r="F44" s="145"/>
      <c r="G44" s="145"/>
      <c r="H44" s="145"/>
      <c r="I44" s="145"/>
      <c r="J44" s="145"/>
      <c r="K44" s="145"/>
      <c r="L44" s="145"/>
      <c r="M44" s="145"/>
      <c r="N44" s="149"/>
      <c r="O44" s="149"/>
      <c r="P44" s="158"/>
    </row>
    <row r="45" spans="1:15">
      <c r="A45" s="80"/>
      <c r="B45" s="39" t="str">
        <f>'Gene Table'!E45</f>
        <v>mmu-miR-193b-3p</v>
      </c>
      <c r="C45" s="39" t="str">
        <f>'Gene Table'!B45</f>
        <v>B19</v>
      </c>
      <c r="D45" s="145"/>
      <c r="E45" s="145"/>
      <c r="F45" s="145"/>
      <c r="G45" s="145"/>
      <c r="H45" s="145"/>
      <c r="I45" s="145"/>
      <c r="J45" s="145"/>
      <c r="K45" s="145"/>
      <c r="L45" s="145"/>
      <c r="M45" s="145"/>
      <c r="N45" s="149"/>
      <c r="O45" s="149"/>
    </row>
    <row r="46" spans="1:16">
      <c r="A46" s="80"/>
      <c r="B46" s="39" t="str">
        <f>'Gene Table'!E46</f>
        <v>mmu-miR-669f-3p</v>
      </c>
      <c r="C46" s="39" t="str">
        <f>'Gene Table'!B46</f>
        <v>B20</v>
      </c>
      <c r="D46" s="145"/>
      <c r="E46" s="145"/>
      <c r="F46" s="145"/>
      <c r="G46" s="145"/>
      <c r="H46" s="145"/>
      <c r="I46" s="145"/>
      <c r="J46" s="145"/>
      <c r="K46" s="145"/>
      <c r="L46" s="145"/>
      <c r="M46" s="145"/>
      <c r="N46" s="149"/>
      <c r="O46" s="149"/>
      <c r="P46" s="158"/>
    </row>
    <row r="47" spans="1:15">
      <c r="A47" s="80"/>
      <c r="B47" s="39" t="str">
        <f>'Gene Table'!E47</f>
        <v>mmu-miR-201-5p</v>
      </c>
      <c r="C47" s="39" t="str">
        <f>'Gene Table'!B47</f>
        <v>B21</v>
      </c>
      <c r="D47" s="145"/>
      <c r="E47" s="145"/>
      <c r="F47" s="145"/>
      <c r="G47" s="145"/>
      <c r="H47" s="145"/>
      <c r="I47" s="145"/>
      <c r="J47" s="145"/>
      <c r="K47" s="145"/>
      <c r="L47" s="145"/>
      <c r="M47" s="145"/>
      <c r="N47" s="149"/>
      <c r="O47" s="149"/>
    </row>
    <row r="48" spans="1:16">
      <c r="A48" s="80"/>
      <c r="B48" s="39" t="str">
        <f>'Gene Table'!E48</f>
        <v>mmu-miR-669h-5p</v>
      </c>
      <c r="C48" s="39" t="str">
        <f>'Gene Table'!B48</f>
        <v>B22</v>
      </c>
      <c r="D48" s="145"/>
      <c r="E48" s="145"/>
      <c r="F48" s="145"/>
      <c r="G48" s="145"/>
      <c r="H48" s="145"/>
      <c r="I48" s="145"/>
      <c r="J48" s="145"/>
      <c r="K48" s="145"/>
      <c r="L48" s="145"/>
      <c r="M48" s="145"/>
      <c r="N48" s="149"/>
      <c r="O48" s="149"/>
      <c r="P48" s="158"/>
    </row>
    <row r="49" spans="1:15">
      <c r="A49" s="80"/>
      <c r="B49" s="39" t="str">
        <f>'Gene Table'!E49</f>
        <v>mmu-miR-202-5p</v>
      </c>
      <c r="C49" s="39" t="str">
        <f>'Gene Table'!B49</f>
        <v>B23</v>
      </c>
      <c r="D49" s="145"/>
      <c r="E49" s="145"/>
      <c r="F49" s="145"/>
      <c r="G49" s="145"/>
      <c r="H49" s="145"/>
      <c r="I49" s="145"/>
      <c r="J49" s="145"/>
      <c r="K49" s="145"/>
      <c r="L49" s="145"/>
      <c r="M49" s="145"/>
      <c r="N49" s="149"/>
      <c r="O49" s="149"/>
    </row>
    <row r="50" spans="1:16">
      <c r="A50" s="80"/>
      <c r="B50" s="39" t="str">
        <f>'Gene Table'!E50</f>
        <v>mmu-miR-670-5p</v>
      </c>
      <c r="C50" s="39" t="str">
        <f>'Gene Table'!B50</f>
        <v>B24</v>
      </c>
      <c r="D50" s="145"/>
      <c r="E50" s="145"/>
      <c r="F50" s="145"/>
      <c r="G50" s="145"/>
      <c r="H50" s="145"/>
      <c r="I50" s="145"/>
      <c r="J50" s="145"/>
      <c r="K50" s="145"/>
      <c r="L50" s="145"/>
      <c r="M50" s="145"/>
      <c r="N50" s="149"/>
      <c r="O50" s="149"/>
      <c r="P50" s="158"/>
    </row>
    <row r="51" customHeight="1" spans="1:15">
      <c r="A51" s="80"/>
      <c r="B51" s="39" t="str">
        <f>'Gene Table'!E51</f>
        <v>mmu-miR-129-5p</v>
      </c>
      <c r="C51" s="39" t="str">
        <f>'Gene Table'!B51</f>
        <v>C01</v>
      </c>
      <c r="D51" s="145"/>
      <c r="E51" s="145"/>
      <c r="F51" s="145"/>
      <c r="G51" s="145"/>
      <c r="H51" s="145"/>
      <c r="I51" s="145"/>
      <c r="J51" s="145"/>
      <c r="K51" s="145"/>
      <c r="L51" s="145"/>
      <c r="M51" s="145"/>
      <c r="N51" s="149"/>
      <c r="O51" s="149"/>
    </row>
    <row r="52" spans="1:16">
      <c r="A52" s="80"/>
      <c r="B52" s="39" t="str">
        <f>'Gene Table'!E52</f>
        <v>mmu-miR-369-3p</v>
      </c>
      <c r="C52" s="39" t="str">
        <f>'Gene Table'!B52</f>
        <v>C02</v>
      </c>
      <c r="D52" s="145"/>
      <c r="E52" s="145"/>
      <c r="F52" s="145"/>
      <c r="G52" s="145"/>
      <c r="H52" s="145"/>
      <c r="I52" s="145"/>
      <c r="J52" s="145"/>
      <c r="K52" s="145"/>
      <c r="L52" s="145"/>
      <c r="M52" s="145"/>
      <c r="N52" s="149"/>
      <c r="O52" s="149"/>
      <c r="P52" s="158"/>
    </row>
    <row r="53" spans="1:15">
      <c r="A53" s="80"/>
      <c r="B53" s="39" t="str">
        <f>'Gene Table'!E53</f>
        <v>mmu-miR-129-2-3p</v>
      </c>
      <c r="C53" s="39" t="str">
        <f>'Gene Table'!B53</f>
        <v>C03</v>
      </c>
      <c r="D53" s="145"/>
      <c r="E53" s="145"/>
      <c r="F53" s="145"/>
      <c r="G53" s="145"/>
      <c r="H53" s="145"/>
      <c r="I53" s="145"/>
      <c r="J53" s="145"/>
      <c r="K53" s="145"/>
      <c r="L53" s="145"/>
      <c r="M53" s="145"/>
      <c r="N53" s="149"/>
      <c r="O53" s="149"/>
    </row>
    <row r="54" spans="1:16">
      <c r="A54" s="80"/>
      <c r="B54" s="39" t="str">
        <f>'Gene Table'!E54</f>
        <v>mmu-miR-369-5p</v>
      </c>
      <c r="C54" s="39" t="str">
        <f>'Gene Table'!B54</f>
        <v>C04</v>
      </c>
      <c r="D54" s="145"/>
      <c r="E54" s="145"/>
      <c r="F54" s="145"/>
      <c r="G54" s="145"/>
      <c r="H54" s="145"/>
      <c r="I54" s="145"/>
      <c r="J54" s="145"/>
      <c r="K54" s="145"/>
      <c r="L54" s="145"/>
      <c r="M54" s="145"/>
      <c r="N54" s="149"/>
      <c r="O54" s="149"/>
      <c r="P54" s="158"/>
    </row>
    <row r="55" spans="1:15">
      <c r="A55" s="80"/>
      <c r="B55" s="39" t="str">
        <f>'Gene Table'!E55</f>
        <v>mmu-miR-132-3p</v>
      </c>
      <c r="C55" s="39" t="str">
        <f>'Gene Table'!B55</f>
        <v>C05</v>
      </c>
      <c r="D55" s="145"/>
      <c r="E55" s="145"/>
      <c r="F55" s="145"/>
      <c r="G55" s="145"/>
      <c r="H55" s="145"/>
      <c r="I55" s="145"/>
      <c r="J55" s="145"/>
      <c r="K55" s="145"/>
      <c r="L55" s="145"/>
      <c r="M55" s="145"/>
      <c r="N55" s="149"/>
      <c r="O55" s="149"/>
    </row>
    <row r="56" spans="1:16">
      <c r="A56" s="80"/>
      <c r="B56" s="39" t="str">
        <f>'Gene Table'!E56</f>
        <v>mmu-miR-370-3p</v>
      </c>
      <c r="C56" s="39" t="str">
        <f>'Gene Table'!B56</f>
        <v>C06</v>
      </c>
      <c r="D56" s="145"/>
      <c r="E56" s="145"/>
      <c r="F56" s="145"/>
      <c r="G56" s="145"/>
      <c r="H56" s="145"/>
      <c r="I56" s="145"/>
      <c r="J56" s="145"/>
      <c r="K56" s="145"/>
      <c r="L56" s="145"/>
      <c r="M56" s="145"/>
      <c r="N56" s="149"/>
      <c r="O56" s="149"/>
      <c r="P56" s="158"/>
    </row>
    <row r="57" spans="1:15">
      <c r="A57" s="80"/>
      <c r="B57" s="39" t="str">
        <f>'Gene Table'!E57</f>
        <v>mmu-miR-134-5p</v>
      </c>
      <c r="C57" s="39" t="str">
        <f>'Gene Table'!B57</f>
        <v>C07</v>
      </c>
      <c r="D57" s="145"/>
      <c r="E57" s="145"/>
      <c r="F57" s="145"/>
      <c r="G57" s="145"/>
      <c r="H57" s="145"/>
      <c r="I57" s="145"/>
      <c r="J57" s="145"/>
      <c r="K57" s="145"/>
      <c r="L57" s="145"/>
      <c r="M57" s="145"/>
      <c r="N57" s="149"/>
      <c r="O57" s="149"/>
    </row>
    <row r="58" spans="1:16">
      <c r="A58" s="80"/>
      <c r="B58" s="39" t="str">
        <f>'Gene Table'!E58</f>
        <v>mmu-miR-374-5p</v>
      </c>
      <c r="C58" s="39" t="str">
        <f>'Gene Table'!B58</f>
        <v>C08</v>
      </c>
      <c r="D58" s="145"/>
      <c r="E58" s="145"/>
      <c r="F58" s="145"/>
      <c r="G58" s="145"/>
      <c r="H58" s="145"/>
      <c r="I58" s="145"/>
      <c r="J58" s="145"/>
      <c r="K58" s="145"/>
      <c r="L58" s="145"/>
      <c r="M58" s="145"/>
      <c r="N58" s="149"/>
      <c r="O58" s="149"/>
      <c r="P58" s="158"/>
    </row>
    <row r="59" spans="1:15">
      <c r="A59" s="80"/>
      <c r="B59" s="39" t="str">
        <f>'Gene Table'!E59</f>
        <v>mmu-miR-137-3p</v>
      </c>
      <c r="C59" s="39" t="str">
        <f>'Gene Table'!B59</f>
        <v>C09</v>
      </c>
      <c r="D59" s="145"/>
      <c r="E59" s="145"/>
      <c r="F59" s="145"/>
      <c r="G59" s="145"/>
      <c r="H59" s="145"/>
      <c r="I59" s="145"/>
      <c r="J59" s="145"/>
      <c r="K59" s="145"/>
      <c r="L59" s="145"/>
      <c r="M59" s="145"/>
      <c r="N59" s="149"/>
      <c r="O59" s="149"/>
    </row>
    <row r="60" spans="1:16">
      <c r="A60" s="80"/>
      <c r="B60" s="39" t="str">
        <f>'Gene Table'!E60</f>
        <v>mmu-miR-375-3p</v>
      </c>
      <c r="C60" s="39" t="str">
        <f>'Gene Table'!B60</f>
        <v>C10</v>
      </c>
      <c r="D60" s="145"/>
      <c r="E60" s="145"/>
      <c r="F60" s="145"/>
      <c r="G60" s="145"/>
      <c r="H60" s="145"/>
      <c r="I60" s="145"/>
      <c r="J60" s="145"/>
      <c r="K60" s="145"/>
      <c r="L60" s="145"/>
      <c r="M60" s="145"/>
      <c r="N60" s="149"/>
      <c r="O60" s="149"/>
      <c r="P60" s="158"/>
    </row>
    <row r="61" spans="1:15">
      <c r="A61" s="80"/>
      <c r="B61" s="39" t="str">
        <f>'Gene Table'!E61</f>
        <v>mmu-miR-139-5p</v>
      </c>
      <c r="C61" s="39" t="str">
        <f>'Gene Table'!B61</f>
        <v>C11</v>
      </c>
      <c r="D61" s="145"/>
      <c r="E61" s="145"/>
      <c r="F61" s="145"/>
      <c r="G61" s="145"/>
      <c r="H61" s="145"/>
      <c r="I61" s="145"/>
      <c r="J61" s="145"/>
      <c r="K61" s="145"/>
      <c r="L61" s="145"/>
      <c r="M61" s="145"/>
      <c r="N61" s="149"/>
      <c r="O61" s="149"/>
    </row>
    <row r="62" spans="1:16">
      <c r="A62" s="80"/>
      <c r="B62" s="39" t="str">
        <f>'Gene Table'!E62</f>
        <v>mmu-miR-377-3p</v>
      </c>
      <c r="C62" s="39" t="str">
        <f>'Gene Table'!B62</f>
        <v>C12</v>
      </c>
      <c r="D62" s="145"/>
      <c r="E62" s="145"/>
      <c r="F62" s="145"/>
      <c r="G62" s="145"/>
      <c r="H62" s="145"/>
      <c r="I62" s="145"/>
      <c r="J62" s="145"/>
      <c r="K62" s="145"/>
      <c r="L62" s="145"/>
      <c r="M62" s="145"/>
      <c r="N62" s="149"/>
      <c r="O62" s="149"/>
      <c r="P62" s="158"/>
    </row>
    <row r="63" spans="1:15">
      <c r="A63" s="80"/>
      <c r="B63" s="39" t="str">
        <f>'Gene Table'!E63</f>
        <v>mmu-miR-140-5p</v>
      </c>
      <c r="C63" s="39" t="str">
        <f>'Gene Table'!B63</f>
        <v>C13</v>
      </c>
      <c r="D63" s="145"/>
      <c r="E63" s="145"/>
      <c r="F63" s="145"/>
      <c r="G63" s="145"/>
      <c r="H63" s="145"/>
      <c r="I63" s="145"/>
      <c r="J63" s="145"/>
      <c r="K63" s="145"/>
      <c r="L63" s="145"/>
      <c r="M63" s="145"/>
      <c r="N63" s="149"/>
      <c r="O63" s="149"/>
    </row>
    <row r="64" spans="1:16">
      <c r="A64" s="80"/>
      <c r="B64" s="39" t="str">
        <f>'Gene Table'!E64</f>
        <v>mmu-miR-378-3p</v>
      </c>
      <c r="C64" s="39" t="str">
        <f>'Gene Table'!B64</f>
        <v>C14</v>
      </c>
      <c r="D64" s="145"/>
      <c r="E64" s="145"/>
      <c r="F64" s="145"/>
      <c r="G64" s="145"/>
      <c r="H64" s="145"/>
      <c r="I64" s="145"/>
      <c r="J64" s="145"/>
      <c r="K64" s="145"/>
      <c r="L64" s="145"/>
      <c r="M64" s="145"/>
      <c r="N64" s="149"/>
      <c r="O64" s="149"/>
      <c r="P64" s="158"/>
    </row>
    <row r="65" spans="1:15">
      <c r="A65" s="80"/>
      <c r="B65" s="39" t="str">
        <f>'Gene Table'!E65</f>
        <v>mmu-miR-142-5p</v>
      </c>
      <c r="C65" s="39" t="str">
        <f>'Gene Table'!B65</f>
        <v>C15</v>
      </c>
      <c r="D65" s="145"/>
      <c r="E65" s="145"/>
      <c r="F65" s="145"/>
      <c r="G65" s="145"/>
      <c r="H65" s="145"/>
      <c r="I65" s="145"/>
      <c r="J65" s="145"/>
      <c r="K65" s="145"/>
      <c r="L65" s="145"/>
      <c r="M65" s="145"/>
      <c r="N65" s="149"/>
      <c r="O65" s="149"/>
    </row>
    <row r="66" spans="1:16">
      <c r="A66" s="80"/>
      <c r="B66" s="39" t="str">
        <f>'Gene Table'!E66</f>
        <v>mmu-miR-379-5p</v>
      </c>
      <c r="C66" s="39" t="str">
        <f>'Gene Table'!B66</f>
        <v>C16</v>
      </c>
      <c r="D66" s="145"/>
      <c r="E66" s="145"/>
      <c r="F66" s="145"/>
      <c r="G66" s="145"/>
      <c r="H66" s="145"/>
      <c r="I66" s="145"/>
      <c r="J66" s="145"/>
      <c r="K66" s="145"/>
      <c r="L66" s="145"/>
      <c r="M66" s="145"/>
      <c r="N66" s="149"/>
      <c r="O66" s="149"/>
      <c r="P66" s="158"/>
    </row>
    <row r="67" spans="1:15">
      <c r="A67" s="80"/>
      <c r="B67" s="39" t="str">
        <f>'Gene Table'!E67</f>
        <v>mmu-miR-142-3p</v>
      </c>
      <c r="C67" s="39" t="str">
        <f>'Gene Table'!B67</f>
        <v>C17</v>
      </c>
      <c r="D67" s="145"/>
      <c r="E67" s="145"/>
      <c r="F67" s="145"/>
      <c r="G67" s="145"/>
      <c r="H67" s="145"/>
      <c r="I67" s="145"/>
      <c r="J67" s="145"/>
      <c r="K67" s="145"/>
      <c r="L67" s="145"/>
      <c r="M67" s="145"/>
      <c r="N67" s="149"/>
      <c r="O67" s="149"/>
    </row>
    <row r="68" spans="1:16">
      <c r="A68" s="80"/>
      <c r="B68" s="39" t="str">
        <f>'Gene Table'!E68</f>
        <v>mmu-miR-381-3p</v>
      </c>
      <c r="C68" s="39" t="str">
        <f>'Gene Table'!B68</f>
        <v>C18</v>
      </c>
      <c r="D68" s="145"/>
      <c r="E68" s="145"/>
      <c r="F68" s="145"/>
      <c r="G68" s="145"/>
      <c r="H68" s="145"/>
      <c r="I68" s="145"/>
      <c r="J68" s="145"/>
      <c r="K68" s="145"/>
      <c r="L68" s="145"/>
      <c r="M68" s="145"/>
      <c r="N68" s="149"/>
      <c r="O68" s="149"/>
      <c r="P68" s="158"/>
    </row>
    <row r="69" spans="1:15">
      <c r="A69" s="80"/>
      <c r="B69" s="39" t="str">
        <f>'Gene Table'!E69</f>
        <v>mmu-miR-143-3p</v>
      </c>
      <c r="C69" s="39" t="str">
        <f>'Gene Table'!B69</f>
        <v>C19</v>
      </c>
      <c r="D69" s="145"/>
      <c r="E69" s="145"/>
      <c r="F69" s="145"/>
      <c r="G69" s="145"/>
      <c r="H69" s="145"/>
      <c r="I69" s="145"/>
      <c r="J69" s="145"/>
      <c r="K69" s="145"/>
      <c r="L69" s="145"/>
      <c r="M69" s="145"/>
      <c r="N69" s="149"/>
      <c r="O69" s="149"/>
    </row>
    <row r="70" spans="1:16">
      <c r="A70" s="80"/>
      <c r="B70" s="39" t="str">
        <f>'Gene Table'!E70</f>
        <v>mmu-miR-382-5p</v>
      </c>
      <c r="C70" s="39" t="str">
        <f>'Gene Table'!B70</f>
        <v>C20</v>
      </c>
      <c r="D70" s="145"/>
      <c r="E70" s="145"/>
      <c r="F70" s="145"/>
      <c r="G70" s="145"/>
      <c r="H70" s="145"/>
      <c r="I70" s="145"/>
      <c r="J70" s="145"/>
      <c r="K70" s="145"/>
      <c r="L70" s="145"/>
      <c r="M70" s="145"/>
      <c r="N70" s="149"/>
      <c r="O70" s="149"/>
      <c r="P70" s="158"/>
    </row>
    <row r="71" spans="1:15">
      <c r="A71" s="80"/>
      <c r="B71" s="39" t="str">
        <f>'Gene Table'!E71</f>
        <v>mmu-miR-144-3p</v>
      </c>
      <c r="C71" s="39" t="str">
        <f>'Gene Table'!B71</f>
        <v>C21</v>
      </c>
      <c r="D71" s="145"/>
      <c r="E71" s="145"/>
      <c r="F71" s="145"/>
      <c r="G71" s="145"/>
      <c r="H71" s="145"/>
      <c r="I71" s="145"/>
      <c r="J71" s="145"/>
      <c r="K71" s="145"/>
      <c r="L71" s="145"/>
      <c r="M71" s="145"/>
      <c r="N71" s="149"/>
      <c r="O71" s="149"/>
    </row>
    <row r="72" spans="1:16">
      <c r="A72" s="80"/>
      <c r="B72" s="39" t="str">
        <f>'Gene Table'!E72</f>
        <v>mmu-miR-409-5p</v>
      </c>
      <c r="C72" s="39" t="str">
        <f>'Gene Table'!B72</f>
        <v>C22</v>
      </c>
      <c r="D72" s="145"/>
      <c r="E72" s="145"/>
      <c r="F72" s="145"/>
      <c r="G72" s="145"/>
      <c r="H72" s="145"/>
      <c r="I72" s="145"/>
      <c r="J72" s="145"/>
      <c r="K72" s="145"/>
      <c r="L72" s="145"/>
      <c r="M72" s="145"/>
      <c r="N72" s="149"/>
      <c r="O72" s="149"/>
      <c r="P72" s="158"/>
    </row>
    <row r="73" spans="1:15">
      <c r="A73" s="80"/>
      <c r="B73" s="39" t="str">
        <f>'Gene Table'!E73</f>
        <v>mmu-miR-145-5p</v>
      </c>
      <c r="C73" s="39" t="str">
        <f>'Gene Table'!B73</f>
        <v>C23</v>
      </c>
      <c r="D73" s="145"/>
      <c r="E73" s="145"/>
      <c r="F73" s="145"/>
      <c r="G73" s="145"/>
      <c r="H73" s="145"/>
      <c r="I73" s="145"/>
      <c r="J73" s="145"/>
      <c r="K73" s="145"/>
      <c r="L73" s="145"/>
      <c r="M73" s="145"/>
      <c r="N73" s="149"/>
      <c r="O73" s="149"/>
    </row>
    <row r="74" spans="1:16">
      <c r="A74" s="80"/>
      <c r="B74" s="39" t="str">
        <f>'Gene Table'!E74</f>
        <v>mmu-miR-409-3p</v>
      </c>
      <c r="C74" s="39" t="str">
        <f>'Gene Table'!B74</f>
        <v>C24</v>
      </c>
      <c r="D74" s="145"/>
      <c r="E74" s="145"/>
      <c r="F74" s="145"/>
      <c r="G74" s="145"/>
      <c r="H74" s="145"/>
      <c r="I74" s="145"/>
      <c r="J74" s="145"/>
      <c r="K74" s="145"/>
      <c r="L74" s="145"/>
      <c r="M74" s="145"/>
      <c r="N74" s="149"/>
      <c r="O74" s="149"/>
      <c r="P74" s="158"/>
    </row>
    <row r="75" customHeight="1" spans="1:15">
      <c r="A75" s="80"/>
      <c r="B75" s="39" t="str">
        <f>'Gene Table'!E75</f>
        <v>mmu-miR-212-3p</v>
      </c>
      <c r="C75" s="39" t="str">
        <f>'Gene Table'!B75</f>
        <v>D01</v>
      </c>
      <c r="D75" s="145"/>
      <c r="E75" s="145"/>
      <c r="F75" s="145"/>
      <c r="G75" s="145"/>
      <c r="H75" s="145"/>
      <c r="I75" s="145"/>
      <c r="J75" s="145"/>
      <c r="K75" s="145"/>
      <c r="L75" s="145"/>
      <c r="M75" s="145"/>
      <c r="N75" s="149"/>
      <c r="O75" s="149"/>
    </row>
    <row r="76" spans="1:16">
      <c r="A76" s="80"/>
      <c r="B76" s="39" t="str">
        <f>'Gene Table'!E76</f>
        <v>mmu-miR-672-5p</v>
      </c>
      <c r="C76" s="39" t="str">
        <f>'Gene Table'!B76</f>
        <v>D02</v>
      </c>
      <c r="D76" s="145"/>
      <c r="E76" s="145"/>
      <c r="F76" s="145"/>
      <c r="G76" s="145"/>
      <c r="H76" s="145"/>
      <c r="I76" s="145"/>
      <c r="J76" s="145"/>
      <c r="K76" s="145"/>
      <c r="L76" s="145"/>
      <c r="M76" s="145"/>
      <c r="N76" s="149"/>
      <c r="O76" s="149"/>
      <c r="P76" s="158"/>
    </row>
    <row r="77" spans="1:15">
      <c r="A77" s="80"/>
      <c r="B77" s="39" t="str">
        <f>'Gene Table'!E77</f>
        <v>mmu-miR-215-5p</v>
      </c>
      <c r="C77" s="39" t="str">
        <f>'Gene Table'!B77</f>
        <v>D03</v>
      </c>
      <c r="D77" s="145"/>
      <c r="E77" s="145"/>
      <c r="F77" s="145"/>
      <c r="G77" s="145"/>
      <c r="H77" s="145"/>
      <c r="I77" s="145"/>
      <c r="J77" s="145"/>
      <c r="K77" s="145"/>
      <c r="L77" s="145"/>
      <c r="M77" s="145"/>
      <c r="N77" s="149"/>
      <c r="O77" s="149"/>
    </row>
    <row r="78" spans="1:16">
      <c r="A78" s="80"/>
      <c r="B78" s="39" t="str">
        <f>'Gene Table'!E78</f>
        <v>mmu-miR-673-5p</v>
      </c>
      <c r="C78" s="39" t="str">
        <f>'Gene Table'!B78</f>
        <v>D04</v>
      </c>
      <c r="D78" s="145"/>
      <c r="E78" s="145"/>
      <c r="F78" s="145"/>
      <c r="G78" s="145"/>
      <c r="H78" s="145"/>
      <c r="I78" s="145"/>
      <c r="J78" s="145"/>
      <c r="K78" s="145"/>
      <c r="L78" s="145"/>
      <c r="M78" s="145"/>
      <c r="N78" s="149"/>
      <c r="O78" s="149"/>
      <c r="P78" s="158"/>
    </row>
    <row r="79" spans="1:15">
      <c r="A79" s="80"/>
      <c r="B79" s="39" t="str">
        <f>'Gene Table'!E79</f>
        <v>mmu-miR-217-5p</v>
      </c>
      <c r="C79" s="39" t="str">
        <f>'Gene Table'!B79</f>
        <v>D05</v>
      </c>
      <c r="D79" s="145"/>
      <c r="E79" s="145"/>
      <c r="F79" s="145"/>
      <c r="G79" s="145"/>
      <c r="H79" s="145"/>
      <c r="I79" s="145"/>
      <c r="J79" s="145"/>
      <c r="K79" s="145"/>
      <c r="L79" s="145"/>
      <c r="M79" s="145"/>
      <c r="N79" s="149"/>
      <c r="O79" s="149"/>
    </row>
    <row r="80" spans="1:16">
      <c r="A80" s="80"/>
      <c r="B80" s="39" t="str">
        <f>'Gene Table'!E80</f>
        <v>mmu-miR-673-3p</v>
      </c>
      <c r="C80" s="39" t="str">
        <f>'Gene Table'!B80</f>
        <v>D06</v>
      </c>
      <c r="D80" s="145"/>
      <c r="E80" s="145"/>
      <c r="F80" s="145"/>
      <c r="G80" s="145"/>
      <c r="H80" s="145"/>
      <c r="I80" s="145"/>
      <c r="J80" s="145"/>
      <c r="K80" s="145"/>
      <c r="L80" s="145"/>
      <c r="M80" s="145"/>
      <c r="N80" s="149"/>
      <c r="O80" s="149"/>
      <c r="P80" s="158"/>
    </row>
    <row r="81" spans="1:15">
      <c r="A81" s="80"/>
      <c r="B81" s="39" t="str">
        <f>'Gene Table'!E81</f>
        <v>mmu-miR-220</v>
      </c>
      <c r="C81" s="39" t="str">
        <f>'Gene Table'!B81</f>
        <v>D07</v>
      </c>
      <c r="D81" s="145"/>
      <c r="E81" s="145"/>
      <c r="F81" s="145"/>
      <c r="G81" s="145"/>
      <c r="H81" s="145"/>
      <c r="I81" s="145"/>
      <c r="J81" s="145"/>
      <c r="K81" s="145"/>
      <c r="L81" s="145"/>
      <c r="M81" s="145"/>
      <c r="N81" s="149"/>
      <c r="O81" s="149"/>
    </row>
    <row r="82" spans="1:16">
      <c r="A82" s="80"/>
      <c r="B82" s="39" t="str">
        <f>'Gene Table'!E82</f>
        <v>mmu-miR-676-3p</v>
      </c>
      <c r="C82" s="39" t="str">
        <f>'Gene Table'!B82</f>
        <v>D08</v>
      </c>
      <c r="D82" s="145"/>
      <c r="E82" s="145"/>
      <c r="F82" s="145"/>
      <c r="G82" s="145"/>
      <c r="H82" s="145"/>
      <c r="I82" s="145"/>
      <c r="J82" s="145"/>
      <c r="K82" s="145"/>
      <c r="L82" s="145"/>
      <c r="M82" s="145"/>
      <c r="N82" s="149"/>
      <c r="O82" s="149"/>
      <c r="P82" s="158"/>
    </row>
    <row r="83" spans="1:15">
      <c r="A83" s="80"/>
      <c r="B83" s="39" t="str">
        <f>'Gene Table'!E83</f>
        <v>mmu-miR-224-5p</v>
      </c>
      <c r="C83" s="39" t="str">
        <f>'Gene Table'!B83</f>
        <v>D09</v>
      </c>
      <c r="D83" s="145"/>
      <c r="E83" s="145"/>
      <c r="F83" s="145"/>
      <c r="G83" s="145"/>
      <c r="H83" s="145"/>
      <c r="I83" s="145"/>
      <c r="J83" s="145"/>
      <c r="K83" s="145"/>
      <c r="L83" s="145"/>
      <c r="M83" s="145"/>
      <c r="N83" s="149"/>
      <c r="O83" s="149"/>
    </row>
    <row r="84" spans="1:16">
      <c r="A84" s="80"/>
      <c r="B84" s="39" t="str">
        <f>'Gene Table'!E84</f>
        <v>mmu-miR-677-5p</v>
      </c>
      <c r="C84" s="39" t="str">
        <f>'Gene Table'!B84</f>
        <v>D10</v>
      </c>
      <c r="D84" s="145"/>
      <c r="E84" s="145"/>
      <c r="F84" s="145"/>
      <c r="G84" s="145"/>
      <c r="H84" s="145"/>
      <c r="I84" s="145"/>
      <c r="J84" s="145"/>
      <c r="K84" s="145"/>
      <c r="L84" s="145"/>
      <c r="M84" s="145"/>
      <c r="N84" s="149"/>
      <c r="O84" s="149"/>
      <c r="P84" s="158"/>
    </row>
    <row r="85" spans="1:15">
      <c r="A85" s="80"/>
      <c r="B85" s="39" t="str">
        <f>'Gene Table'!E85</f>
        <v>mmu-miR-290-3p</v>
      </c>
      <c r="C85" s="39" t="str">
        <f>'Gene Table'!B85</f>
        <v>D11</v>
      </c>
      <c r="D85" s="145"/>
      <c r="E85" s="145"/>
      <c r="F85" s="145"/>
      <c r="G85" s="145"/>
      <c r="H85" s="145"/>
      <c r="I85" s="145"/>
      <c r="J85" s="145"/>
      <c r="K85" s="145"/>
      <c r="L85" s="145"/>
      <c r="M85" s="145"/>
      <c r="N85" s="149"/>
      <c r="O85" s="149"/>
    </row>
    <row r="86" spans="1:16">
      <c r="A86" s="80"/>
      <c r="B86" s="39" t="str">
        <f>'Gene Table'!E86</f>
        <v>mmu-miR-683</v>
      </c>
      <c r="C86" s="39" t="str">
        <f>'Gene Table'!B86</f>
        <v>D12</v>
      </c>
      <c r="D86" s="145"/>
      <c r="E86" s="145"/>
      <c r="F86" s="145"/>
      <c r="G86" s="145"/>
      <c r="H86" s="145"/>
      <c r="I86" s="145"/>
      <c r="J86" s="145"/>
      <c r="K86" s="145"/>
      <c r="L86" s="145"/>
      <c r="M86" s="145"/>
      <c r="N86" s="149"/>
      <c r="O86" s="149"/>
      <c r="P86" s="158"/>
    </row>
    <row r="87" spans="1:15">
      <c r="A87" s="80"/>
      <c r="B87" s="39" t="str">
        <f>'Gene Table'!E87</f>
        <v>mmu-miR-290-5p</v>
      </c>
      <c r="C87" s="39" t="str">
        <f>'Gene Table'!B87</f>
        <v>D13</v>
      </c>
      <c r="D87" s="145"/>
      <c r="E87" s="145"/>
      <c r="F87" s="145"/>
      <c r="G87" s="145"/>
      <c r="H87" s="145"/>
      <c r="I87" s="145"/>
      <c r="J87" s="145"/>
      <c r="K87" s="145"/>
      <c r="L87" s="145"/>
      <c r="M87" s="145"/>
      <c r="N87" s="149"/>
      <c r="O87" s="149"/>
    </row>
    <row r="88" spans="1:16">
      <c r="A88" s="80"/>
      <c r="B88" s="39" t="str">
        <f>'Gene Table'!E88</f>
        <v>mmu-miR-684</v>
      </c>
      <c r="C88" s="39" t="str">
        <f>'Gene Table'!B88</f>
        <v>D14</v>
      </c>
      <c r="D88" s="145"/>
      <c r="E88" s="145"/>
      <c r="F88" s="145"/>
      <c r="G88" s="145"/>
      <c r="H88" s="145"/>
      <c r="I88" s="145"/>
      <c r="J88" s="145"/>
      <c r="K88" s="145"/>
      <c r="L88" s="145"/>
      <c r="M88" s="145"/>
      <c r="N88" s="149"/>
      <c r="O88" s="149"/>
      <c r="P88" s="158"/>
    </row>
    <row r="89" spans="1:15">
      <c r="A89" s="80"/>
      <c r="B89" s="39" t="str">
        <f>'Gene Table'!E89</f>
        <v>mmu-miR-291b-3p</v>
      </c>
      <c r="C89" s="39" t="str">
        <f>'Gene Table'!B89</f>
        <v>D15</v>
      </c>
      <c r="D89" s="145"/>
      <c r="E89" s="145"/>
      <c r="F89" s="145"/>
      <c r="G89" s="145"/>
      <c r="H89" s="145"/>
      <c r="I89" s="145"/>
      <c r="J89" s="145"/>
      <c r="K89" s="145"/>
      <c r="L89" s="145"/>
      <c r="M89" s="145"/>
      <c r="N89" s="149"/>
      <c r="O89" s="149"/>
    </row>
    <row r="90" spans="1:16">
      <c r="A90" s="80"/>
      <c r="B90" s="39" t="str">
        <f>'Gene Table'!E90</f>
        <v>mmu-miR-685</v>
      </c>
      <c r="C90" s="39" t="str">
        <f>'Gene Table'!B90</f>
        <v>D16</v>
      </c>
      <c r="D90" s="145"/>
      <c r="E90" s="145"/>
      <c r="F90" s="145"/>
      <c r="G90" s="145"/>
      <c r="H90" s="145"/>
      <c r="I90" s="145"/>
      <c r="J90" s="145"/>
      <c r="K90" s="145"/>
      <c r="L90" s="145"/>
      <c r="M90" s="145"/>
      <c r="N90" s="149"/>
      <c r="O90" s="149"/>
      <c r="P90" s="158"/>
    </row>
    <row r="91" spans="1:15">
      <c r="A91" s="80"/>
      <c r="B91" s="39" t="str">
        <f>'Gene Table'!E91</f>
        <v>mmu-miR-292-3p</v>
      </c>
      <c r="C91" s="39" t="str">
        <f>'Gene Table'!B91</f>
        <v>D17</v>
      </c>
      <c r="D91" s="145"/>
      <c r="E91" s="145"/>
      <c r="F91" s="145"/>
      <c r="G91" s="145"/>
      <c r="H91" s="145"/>
      <c r="I91" s="145"/>
      <c r="J91" s="145"/>
      <c r="K91" s="145"/>
      <c r="L91" s="145"/>
      <c r="M91" s="145"/>
      <c r="N91" s="149"/>
      <c r="O91" s="149"/>
    </row>
    <row r="92" spans="1:16">
      <c r="A92" s="80"/>
      <c r="B92" s="39" t="str">
        <f>'Gene Table'!E92</f>
        <v>mmu-miR-686</v>
      </c>
      <c r="C92" s="39" t="str">
        <f>'Gene Table'!B92</f>
        <v>D18</v>
      </c>
      <c r="D92" s="145"/>
      <c r="E92" s="145"/>
      <c r="F92" s="145"/>
      <c r="G92" s="145"/>
      <c r="H92" s="145"/>
      <c r="I92" s="145"/>
      <c r="J92" s="145"/>
      <c r="K92" s="145"/>
      <c r="L92" s="145"/>
      <c r="M92" s="145"/>
      <c r="N92" s="149"/>
      <c r="O92" s="149"/>
      <c r="P92" s="158"/>
    </row>
    <row r="93" spans="1:15">
      <c r="A93" s="80"/>
      <c r="B93" s="39" t="str">
        <f>'Gene Table'!E93</f>
        <v>mmu-miR-293-3p</v>
      </c>
      <c r="C93" s="39" t="str">
        <f>'Gene Table'!B93</f>
        <v>D19</v>
      </c>
      <c r="D93" s="145"/>
      <c r="E93" s="145"/>
      <c r="F93" s="145"/>
      <c r="G93" s="145"/>
      <c r="H93" s="145"/>
      <c r="I93" s="145"/>
      <c r="J93" s="145"/>
      <c r="K93" s="145"/>
      <c r="L93" s="145"/>
      <c r="M93" s="145"/>
      <c r="N93" s="149"/>
      <c r="O93" s="149"/>
    </row>
    <row r="94" spans="1:16">
      <c r="A94" s="80"/>
      <c r="B94" s="39" t="str">
        <f>'Gene Table'!E94</f>
        <v>mmu-miR-687</v>
      </c>
      <c r="C94" s="39" t="str">
        <f>'Gene Table'!B94</f>
        <v>D20</v>
      </c>
      <c r="D94" s="145"/>
      <c r="E94" s="145"/>
      <c r="F94" s="145"/>
      <c r="G94" s="145"/>
      <c r="H94" s="145"/>
      <c r="I94" s="145"/>
      <c r="J94" s="145"/>
      <c r="K94" s="145"/>
      <c r="L94" s="145"/>
      <c r="M94" s="145"/>
      <c r="N94" s="149"/>
      <c r="O94" s="149"/>
      <c r="P94" s="158"/>
    </row>
    <row r="95" spans="1:15">
      <c r="A95" s="80"/>
      <c r="B95" s="39" t="str">
        <f>'Gene Table'!E95</f>
        <v>mmu-miR-294-3p</v>
      </c>
      <c r="C95" s="39" t="str">
        <f>'Gene Table'!B95</f>
        <v>D21</v>
      </c>
      <c r="D95" s="145"/>
      <c r="E95" s="145"/>
      <c r="F95" s="145"/>
      <c r="G95" s="145"/>
      <c r="H95" s="145"/>
      <c r="I95" s="145"/>
      <c r="J95" s="145"/>
      <c r="K95" s="145"/>
      <c r="L95" s="145"/>
      <c r="M95" s="145"/>
      <c r="N95" s="149"/>
      <c r="O95" s="149"/>
    </row>
    <row r="96" spans="1:16">
      <c r="A96" s="80"/>
      <c r="B96" s="39" t="str">
        <f>'Gene Table'!E96</f>
        <v>mmu-miR-688</v>
      </c>
      <c r="C96" s="39" t="str">
        <f>'Gene Table'!B96</f>
        <v>D22</v>
      </c>
      <c r="D96" s="145"/>
      <c r="E96" s="145"/>
      <c r="F96" s="145"/>
      <c r="G96" s="145"/>
      <c r="H96" s="145"/>
      <c r="I96" s="145"/>
      <c r="J96" s="145"/>
      <c r="K96" s="145"/>
      <c r="L96" s="145"/>
      <c r="M96" s="145"/>
      <c r="N96" s="149"/>
      <c r="O96" s="149"/>
      <c r="P96" s="158"/>
    </row>
    <row r="97" spans="1:15">
      <c r="A97" s="80"/>
      <c r="B97" s="39" t="str">
        <f>'Gene Table'!E97</f>
        <v>mmu-miR-295-3p</v>
      </c>
      <c r="C97" s="39" t="str">
        <f>'Gene Table'!B97</f>
        <v>D23</v>
      </c>
      <c r="D97" s="145"/>
      <c r="E97" s="145"/>
      <c r="F97" s="145"/>
      <c r="G97" s="145"/>
      <c r="H97" s="145"/>
      <c r="I97" s="145"/>
      <c r="J97" s="145"/>
      <c r="K97" s="145"/>
      <c r="L97" s="145"/>
      <c r="M97" s="145"/>
      <c r="N97" s="149"/>
      <c r="O97" s="149"/>
    </row>
    <row r="98" spans="1:16">
      <c r="A98" s="80"/>
      <c r="B98" s="39" t="str">
        <f>'Gene Table'!E98</f>
        <v>mmu-miR-689</v>
      </c>
      <c r="C98" s="39" t="str">
        <f>'Gene Table'!B98</f>
        <v>D24</v>
      </c>
      <c r="D98" s="145"/>
      <c r="E98" s="145"/>
      <c r="F98" s="145"/>
      <c r="G98" s="145"/>
      <c r="H98" s="145"/>
      <c r="I98" s="145"/>
      <c r="J98" s="145"/>
      <c r="K98" s="145"/>
      <c r="L98" s="145"/>
      <c r="M98" s="145"/>
      <c r="N98" s="149"/>
      <c r="O98" s="149"/>
      <c r="P98" s="158"/>
    </row>
    <row r="99" customHeight="1" spans="1:15">
      <c r="A99" s="80"/>
      <c r="B99" s="39" t="str">
        <f>'Gene Table'!E99</f>
        <v>mmu-miR-147-3p</v>
      </c>
      <c r="C99" s="39" t="str">
        <f>'Gene Table'!B99</f>
        <v>E01</v>
      </c>
      <c r="D99" s="145"/>
      <c r="E99" s="145"/>
      <c r="F99" s="145"/>
      <c r="G99" s="145"/>
      <c r="H99" s="145"/>
      <c r="I99" s="145"/>
      <c r="J99" s="145"/>
      <c r="K99" s="145"/>
      <c r="L99" s="145"/>
      <c r="M99" s="145"/>
      <c r="N99" s="149"/>
      <c r="O99" s="149"/>
    </row>
    <row r="100" spans="1:15">
      <c r="A100" s="80"/>
      <c r="B100" s="39" t="str">
        <f>'Gene Table'!E100</f>
        <v>mmu-miR-410-3p</v>
      </c>
      <c r="C100" s="39" t="str">
        <f>'Gene Table'!B100</f>
        <v>E02</v>
      </c>
      <c r="D100" s="145"/>
      <c r="E100" s="145"/>
      <c r="F100" s="145"/>
      <c r="G100" s="145"/>
      <c r="H100" s="145"/>
      <c r="I100" s="145"/>
      <c r="J100" s="145"/>
      <c r="K100" s="145"/>
      <c r="L100" s="145"/>
      <c r="M100" s="145"/>
      <c r="N100" s="149"/>
      <c r="O100" s="149"/>
    </row>
    <row r="101" spans="1:15">
      <c r="A101" s="80"/>
      <c r="B101" s="39" t="str">
        <f>'Gene Table'!E101</f>
        <v>mmu-miR-149-5p</v>
      </c>
      <c r="C101" s="39" t="str">
        <f>'Gene Table'!B101</f>
        <v>E03</v>
      </c>
      <c r="D101" s="145"/>
      <c r="E101" s="145"/>
      <c r="F101" s="145"/>
      <c r="G101" s="145"/>
      <c r="H101" s="145"/>
      <c r="I101" s="145"/>
      <c r="J101" s="145"/>
      <c r="K101" s="145"/>
      <c r="L101" s="145"/>
      <c r="M101" s="145"/>
      <c r="N101" s="149"/>
      <c r="O101" s="149"/>
    </row>
    <row r="102" spans="1:15">
      <c r="A102" s="80"/>
      <c r="B102" s="39" t="str">
        <f>'Gene Table'!E102</f>
        <v>mmu-miR-411-5p</v>
      </c>
      <c r="C102" s="39" t="str">
        <f>'Gene Table'!B102</f>
        <v>E04</v>
      </c>
      <c r="D102" s="145"/>
      <c r="E102" s="145"/>
      <c r="F102" s="145"/>
      <c r="G102" s="145"/>
      <c r="H102" s="145"/>
      <c r="I102" s="145"/>
      <c r="J102" s="145"/>
      <c r="K102" s="145"/>
      <c r="L102" s="145"/>
      <c r="M102" s="145"/>
      <c r="N102" s="149"/>
      <c r="O102" s="149"/>
    </row>
    <row r="103" spans="1:15">
      <c r="A103" s="80"/>
      <c r="B103" s="39" t="str">
        <f>'Gene Table'!E103</f>
        <v>mmu-miR-150-5p</v>
      </c>
      <c r="C103" s="39" t="str">
        <f>'Gene Table'!B103</f>
        <v>E05</v>
      </c>
      <c r="D103" s="145"/>
      <c r="E103" s="145"/>
      <c r="F103" s="145"/>
      <c r="G103" s="145"/>
      <c r="H103" s="145"/>
      <c r="I103" s="145"/>
      <c r="J103" s="145"/>
      <c r="K103" s="145"/>
      <c r="L103" s="145"/>
      <c r="M103" s="145"/>
      <c r="N103" s="149"/>
      <c r="O103" s="149"/>
    </row>
    <row r="104" spans="1:15">
      <c r="A104" s="80"/>
      <c r="B104" s="39" t="str">
        <f>'Gene Table'!E104</f>
        <v>mmu-miR-421-3p</v>
      </c>
      <c r="C104" s="39" t="str">
        <f>'Gene Table'!B104</f>
        <v>E06</v>
      </c>
      <c r="D104" s="145"/>
      <c r="E104" s="145"/>
      <c r="F104" s="145"/>
      <c r="G104" s="145"/>
      <c r="H104" s="145"/>
      <c r="I104" s="145"/>
      <c r="J104" s="145"/>
      <c r="K104" s="145"/>
      <c r="L104" s="145"/>
      <c r="M104" s="145"/>
      <c r="N104" s="149"/>
      <c r="O104" s="149"/>
    </row>
    <row r="105" spans="1:15">
      <c r="A105" s="80"/>
      <c r="B105" s="39" t="str">
        <f>'Gene Table'!E105</f>
        <v>mmu-miR-151-5p</v>
      </c>
      <c r="C105" s="39" t="str">
        <f>'Gene Table'!B105</f>
        <v>E07</v>
      </c>
      <c r="D105" s="145"/>
      <c r="E105" s="145"/>
      <c r="F105" s="145"/>
      <c r="G105" s="145"/>
      <c r="H105" s="145"/>
      <c r="I105" s="145"/>
      <c r="J105" s="145"/>
      <c r="K105" s="145"/>
      <c r="L105" s="145"/>
      <c r="M105" s="145"/>
      <c r="N105" s="149"/>
      <c r="O105" s="149"/>
    </row>
    <row r="106" spans="1:15">
      <c r="A106" s="80"/>
      <c r="B106" s="39" t="str">
        <f>'Gene Table'!E106</f>
        <v>mmu-miR-423-3p</v>
      </c>
      <c r="C106" s="39" t="str">
        <f>'Gene Table'!B106</f>
        <v>E08</v>
      </c>
      <c r="D106" s="145"/>
      <c r="E106" s="145"/>
      <c r="F106" s="145"/>
      <c r="G106" s="145"/>
      <c r="H106" s="145"/>
      <c r="I106" s="145"/>
      <c r="J106" s="145"/>
      <c r="K106" s="145"/>
      <c r="L106" s="145"/>
      <c r="M106" s="145"/>
      <c r="N106" s="149"/>
      <c r="O106" s="149"/>
    </row>
    <row r="107" spans="1:15">
      <c r="A107" s="80"/>
      <c r="B107" s="39" t="str">
        <f>'Gene Table'!E107</f>
        <v>mmu-miR-153-3p</v>
      </c>
      <c r="C107" s="39" t="str">
        <f>'Gene Table'!B107</f>
        <v>E09</v>
      </c>
      <c r="D107" s="145"/>
      <c r="E107" s="145"/>
      <c r="F107" s="145"/>
      <c r="G107" s="145"/>
      <c r="H107" s="145"/>
      <c r="I107" s="145"/>
      <c r="J107" s="145"/>
      <c r="K107" s="145"/>
      <c r="L107" s="145"/>
      <c r="M107" s="145"/>
      <c r="N107" s="149"/>
      <c r="O107" s="149"/>
    </row>
    <row r="108" spans="1:15">
      <c r="A108" s="80"/>
      <c r="B108" s="39" t="str">
        <f>'Gene Table'!E108</f>
        <v>mmu-miR-423-5p</v>
      </c>
      <c r="C108" s="39" t="str">
        <f>'Gene Table'!B108</f>
        <v>E10</v>
      </c>
      <c r="D108" s="145"/>
      <c r="E108" s="145"/>
      <c r="F108" s="145"/>
      <c r="G108" s="145"/>
      <c r="H108" s="145"/>
      <c r="I108" s="145"/>
      <c r="J108" s="145"/>
      <c r="K108" s="145"/>
      <c r="L108" s="145"/>
      <c r="M108" s="145"/>
      <c r="N108" s="149"/>
      <c r="O108" s="149"/>
    </row>
    <row r="109" spans="1:15">
      <c r="A109" s="80"/>
      <c r="B109" s="39" t="str">
        <f>'Gene Table'!E109</f>
        <v>mmu-miR-154-5p</v>
      </c>
      <c r="C109" s="39" t="str">
        <f>'Gene Table'!B109</f>
        <v>E11</v>
      </c>
      <c r="D109" s="145"/>
      <c r="E109" s="145"/>
      <c r="F109" s="145"/>
      <c r="G109" s="145"/>
      <c r="H109" s="145"/>
      <c r="I109" s="145"/>
      <c r="J109" s="145"/>
      <c r="K109" s="145"/>
      <c r="L109" s="145"/>
      <c r="M109" s="145"/>
      <c r="N109" s="149"/>
      <c r="O109" s="149"/>
    </row>
    <row r="110" spans="1:15">
      <c r="A110" s="80"/>
      <c r="B110" s="39" t="str">
        <f>'Gene Table'!E110</f>
        <v>mmu-miR-425-5p</v>
      </c>
      <c r="C110" s="39" t="str">
        <f>'Gene Table'!B110</f>
        <v>E12</v>
      </c>
      <c r="D110" s="145"/>
      <c r="E110" s="145"/>
      <c r="F110" s="145"/>
      <c r="G110" s="145"/>
      <c r="H110" s="145"/>
      <c r="I110" s="145"/>
      <c r="J110" s="145"/>
      <c r="K110" s="145"/>
      <c r="L110" s="145"/>
      <c r="M110" s="145"/>
      <c r="N110" s="149"/>
      <c r="O110" s="149"/>
    </row>
    <row r="111" spans="1:15">
      <c r="A111" s="80"/>
      <c r="B111" s="39" t="str">
        <f>'Gene Table'!E111</f>
        <v>mmu-miR-15a-5p</v>
      </c>
      <c r="C111" s="39" t="str">
        <f>'Gene Table'!B111</f>
        <v>E13</v>
      </c>
      <c r="D111" s="145"/>
      <c r="E111" s="145"/>
      <c r="F111" s="145"/>
      <c r="G111" s="145"/>
      <c r="H111" s="145"/>
      <c r="I111" s="145"/>
      <c r="J111" s="145"/>
      <c r="K111" s="145"/>
      <c r="L111" s="145"/>
      <c r="M111" s="145"/>
      <c r="N111" s="149"/>
      <c r="O111" s="149"/>
    </row>
    <row r="112" spans="1:15">
      <c r="A112" s="80"/>
      <c r="B112" s="39" t="str">
        <f>'Gene Table'!E112</f>
        <v>mmu-miR-431-5p</v>
      </c>
      <c r="C112" s="39" t="str">
        <f>'Gene Table'!B112</f>
        <v>E14</v>
      </c>
      <c r="D112" s="145"/>
      <c r="E112" s="145"/>
      <c r="F112" s="145"/>
      <c r="G112" s="145"/>
      <c r="H112" s="145"/>
      <c r="I112" s="145"/>
      <c r="J112" s="145"/>
      <c r="K112" s="145"/>
      <c r="L112" s="145"/>
      <c r="M112" s="145"/>
      <c r="N112" s="149"/>
      <c r="O112" s="149"/>
    </row>
    <row r="113" spans="1:15">
      <c r="A113" s="80"/>
      <c r="B113" s="39" t="str">
        <f>'Gene Table'!E113</f>
        <v>mmu-miR-15b-5p</v>
      </c>
      <c r="C113" s="39" t="str">
        <f>'Gene Table'!B113</f>
        <v>E15</v>
      </c>
      <c r="D113" s="145"/>
      <c r="E113" s="145"/>
      <c r="F113" s="145"/>
      <c r="G113" s="145"/>
      <c r="H113" s="145"/>
      <c r="I113" s="145"/>
      <c r="J113" s="145"/>
      <c r="K113" s="145"/>
      <c r="L113" s="145"/>
      <c r="M113" s="145"/>
      <c r="N113" s="149"/>
      <c r="O113" s="149"/>
    </row>
    <row r="114" spans="1:15">
      <c r="A114" s="80"/>
      <c r="B114" s="39" t="str">
        <f>'Gene Table'!E114</f>
        <v>mmu-miR-433-3p</v>
      </c>
      <c r="C114" s="39" t="str">
        <f>'Gene Table'!B114</f>
        <v>E16</v>
      </c>
      <c r="D114" s="145"/>
      <c r="E114" s="145"/>
      <c r="F114" s="145"/>
      <c r="G114" s="145"/>
      <c r="H114" s="145"/>
      <c r="I114" s="145"/>
      <c r="J114" s="145"/>
      <c r="K114" s="145"/>
      <c r="L114" s="145"/>
      <c r="M114" s="145"/>
      <c r="N114" s="149"/>
      <c r="O114" s="149"/>
    </row>
    <row r="115" spans="1:15">
      <c r="A115" s="80"/>
      <c r="B115" s="39" t="str">
        <f>'Gene Table'!E115</f>
        <v>mmu-miR-16-5p</v>
      </c>
      <c r="C115" s="39" t="str">
        <f>'Gene Table'!B115</f>
        <v>E17</v>
      </c>
      <c r="D115" s="145"/>
      <c r="E115" s="145"/>
      <c r="F115" s="145"/>
      <c r="G115" s="145"/>
      <c r="H115" s="145"/>
      <c r="I115" s="145"/>
      <c r="J115" s="145"/>
      <c r="K115" s="145"/>
      <c r="L115" s="145"/>
      <c r="M115" s="145"/>
      <c r="N115" s="149"/>
      <c r="O115" s="149"/>
    </row>
    <row r="116" spans="1:15">
      <c r="A116" s="80"/>
      <c r="B116" s="39" t="str">
        <f>'Gene Table'!E116</f>
        <v>mmu-miR-448-3p</v>
      </c>
      <c r="C116" s="39" t="str">
        <f>'Gene Table'!B116</f>
        <v>E18</v>
      </c>
      <c r="D116" s="145"/>
      <c r="E116" s="145"/>
      <c r="F116" s="145"/>
      <c r="G116" s="145"/>
      <c r="H116" s="145"/>
      <c r="I116" s="145"/>
      <c r="J116" s="145"/>
      <c r="K116" s="145"/>
      <c r="L116" s="145"/>
      <c r="M116" s="145"/>
      <c r="N116" s="149"/>
      <c r="O116" s="149"/>
    </row>
    <row r="117" spans="1:15">
      <c r="A117" s="80"/>
      <c r="B117" s="39" t="str">
        <f>'Gene Table'!E117</f>
        <v>mmu-miR-183-5p</v>
      </c>
      <c r="C117" s="39" t="str">
        <f>'Gene Table'!B117</f>
        <v>E19</v>
      </c>
      <c r="D117" s="145"/>
      <c r="E117" s="145"/>
      <c r="F117" s="145"/>
      <c r="G117" s="145"/>
      <c r="H117" s="145"/>
      <c r="I117" s="145"/>
      <c r="J117" s="145"/>
      <c r="K117" s="145"/>
      <c r="L117" s="145"/>
      <c r="M117" s="145"/>
      <c r="N117" s="149"/>
      <c r="O117" s="149"/>
    </row>
    <row r="118" spans="1:15">
      <c r="A118" s="80"/>
      <c r="B118" s="39" t="str">
        <f>'Gene Table'!E118</f>
        <v>mmu-miR-449a-5p</v>
      </c>
      <c r="C118" s="39" t="str">
        <f>'Gene Table'!B118</f>
        <v>E20</v>
      </c>
      <c r="D118" s="145"/>
      <c r="E118" s="145"/>
      <c r="F118" s="145"/>
      <c r="G118" s="145"/>
      <c r="H118" s="145"/>
      <c r="I118" s="145"/>
      <c r="J118" s="145"/>
      <c r="K118" s="145"/>
      <c r="L118" s="145"/>
      <c r="M118" s="145"/>
      <c r="N118" s="149"/>
      <c r="O118" s="149"/>
    </row>
    <row r="119" spans="1:15">
      <c r="A119" s="80"/>
      <c r="B119" s="39" t="str">
        <f>'Gene Table'!E119</f>
        <v>mmu-miR-184-3p</v>
      </c>
      <c r="C119" s="39" t="str">
        <f>'Gene Table'!B119</f>
        <v>E21</v>
      </c>
      <c r="D119" s="145"/>
      <c r="E119" s="145"/>
      <c r="F119" s="145"/>
      <c r="G119" s="145"/>
      <c r="H119" s="145"/>
      <c r="I119" s="145"/>
      <c r="J119" s="145"/>
      <c r="K119" s="145"/>
      <c r="L119" s="145"/>
      <c r="M119" s="145"/>
      <c r="N119" s="149"/>
      <c r="O119" s="149"/>
    </row>
    <row r="120" spans="1:15">
      <c r="A120" s="80"/>
      <c r="B120" s="39" t="str">
        <f>'Gene Table'!E120</f>
        <v>mmu-miR-450a-5p</v>
      </c>
      <c r="C120" s="39" t="str">
        <f>'Gene Table'!B120</f>
        <v>E22</v>
      </c>
      <c r="D120" s="145"/>
      <c r="E120" s="145"/>
      <c r="F120" s="145"/>
      <c r="G120" s="145"/>
      <c r="H120" s="145"/>
      <c r="I120" s="145"/>
      <c r="J120" s="145"/>
      <c r="K120" s="145"/>
      <c r="L120" s="145"/>
      <c r="M120" s="145"/>
      <c r="N120" s="149"/>
      <c r="O120" s="149"/>
    </row>
    <row r="121" spans="1:15">
      <c r="A121" s="80"/>
      <c r="B121" s="39" t="str">
        <f>'Gene Table'!E121</f>
        <v>mmu-miR-185-5p</v>
      </c>
      <c r="C121" s="39" t="str">
        <f>'Gene Table'!B121</f>
        <v>E23</v>
      </c>
      <c r="D121" s="145"/>
      <c r="E121" s="145"/>
      <c r="F121" s="145"/>
      <c r="G121" s="145"/>
      <c r="H121" s="145"/>
      <c r="I121" s="145"/>
      <c r="J121" s="145"/>
      <c r="K121" s="145"/>
      <c r="L121" s="145"/>
      <c r="M121" s="145"/>
      <c r="N121" s="149"/>
      <c r="O121" s="149"/>
    </row>
    <row r="122" spans="1:15">
      <c r="A122" s="80"/>
      <c r="B122" s="39" t="str">
        <f>'Gene Table'!E122</f>
        <v>mmu-miR-451</v>
      </c>
      <c r="C122" s="39" t="str">
        <f>'Gene Table'!B122</f>
        <v>E24</v>
      </c>
      <c r="D122" s="145"/>
      <c r="E122" s="145"/>
      <c r="F122" s="145"/>
      <c r="G122" s="145"/>
      <c r="H122" s="145"/>
      <c r="I122" s="145"/>
      <c r="J122" s="145"/>
      <c r="K122" s="145"/>
      <c r="L122" s="145"/>
      <c r="M122" s="145"/>
      <c r="N122" s="149"/>
      <c r="O122" s="149"/>
    </row>
    <row r="123" spans="1:15">
      <c r="A123" s="80"/>
      <c r="B123" s="39" t="str">
        <f>'Gene Table'!E123</f>
        <v>mmu-miR-297b-3p</v>
      </c>
      <c r="C123" s="39" t="str">
        <f>'Gene Table'!B123</f>
        <v>F01</v>
      </c>
      <c r="D123" s="145"/>
      <c r="E123" s="145"/>
      <c r="F123" s="145"/>
      <c r="G123" s="145"/>
      <c r="H123" s="145"/>
      <c r="I123" s="145"/>
      <c r="J123" s="145"/>
      <c r="K123" s="145"/>
      <c r="L123" s="145"/>
      <c r="M123" s="145"/>
      <c r="N123" s="149"/>
      <c r="O123" s="149"/>
    </row>
    <row r="124" spans="1:15">
      <c r="A124" s="80"/>
      <c r="B124" s="39" t="str">
        <f>'Gene Table'!E124</f>
        <v>mmu-miR-691</v>
      </c>
      <c r="C124" s="39" t="str">
        <f>'Gene Table'!B124</f>
        <v>F02</v>
      </c>
      <c r="D124" s="145"/>
      <c r="E124" s="145"/>
      <c r="F124" s="145"/>
      <c r="G124" s="145"/>
      <c r="H124" s="145"/>
      <c r="I124" s="145"/>
      <c r="J124" s="145"/>
      <c r="K124" s="145"/>
      <c r="L124" s="145"/>
      <c r="M124" s="145"/>
      <c r="N124" s="149"/>
      <c r="O124" s="149"/>
    </row>
    <row r="125" spans="1:15">
      <c r="A125" s="80"/>
      <c r="B125" s="39" t="str">
        <f>'Gene Table'!E125</f>
        <v>mmu-miR-298-5p</v>
      </c>
      <c r="C125" s="39" t="str">
        <f>'Gene Table'!B125</f>
        <v>F03</v>
      </c>
      <c r="D125" s="145"/>
      <c r="E125" s="145"/>
      <c r="F125" s="145"/>
      <c r="G125" s="145"/>
      <c r="H125" s="145"/>
      <c r="I125" s="145"/>
      <c r="J125" s="145"/>
      <c r="K125" s="145"/>
      <c r="L125" s="145"/>
      <c r="M125" s="145"/>
      <c r="N125" s="149"/>
      <c r="O125" s="149"/>
    </row>
    <row r="126" spans="1:15">
      <c r="A126" s="80"/>
      <c r="B126" s="39" t="str">
        <f>'Gene Table'!E126</f>
        <v>mmu-miR-693-3p</v>
      </c>
      <c r="C126" s="39" t="str">
        <f>'Gene Table'!B126</f>
        <v>F04</v>
      </c>
      <c r="D126" s="145"/>
      <c r="E126" s="145"/>
      <c r="F126" s="145"/>
      <c r="G126" s="145"/>
      <c r="H126" s="145"/>
      <c r="I126" s="145"/>
      <c r="J126" s="145"/>
      <c r="K126" s="145"/>
      <c r="L126" s="145"/>
      <c r="M126" s="145"/>
      <c r="N126" s="149"/>
      <c r="O126" s="149"/>
    </row>
    <row r="127" spans="1:15">
      <c r="A127" s="80"/>
      <c r="B127" s="39" t="str">
        <f>'Gene Table'!E127</f>
        <v>mmu-miR-299-3p</v>
      </c>
      <c r="C127" s="39" t="str">
        <f>'Gene Table'!B127</f>
        <v>F05</v>
      </c>
      <c r="D127" s="145"/>
      <c r="E127" s="145"/>
      <c r="F127" s="145"/>
      <c r="G127" s="145"/>
      <c r="H127" s="145"/>
      <c r="I127" s="145"/>
      <c r="J127" s="145"/>
      <c r="K127" s="145"/>
      <c r="L127" s="145"/>
      <c r="M127" s="145"/>
      <c r="N127" s="149"/>
      <c r="O127" s="149"/>
    </row>
    <row r="128" spans="1:15">
      <c r="A128" s="80"/>
      <c r="B128" s="39" t="str">
        <f>'Gene Table'!E128</f>
        <v>mmu-miR-694</v>
      </c>
      <c r="C128" s="39" t="str">
        <f>'Gene Table'!B128</f>
        <v>F06</v>
      </c>
      <c r="D128" s="145"/>
      <c r="E128" s="145"/>
      <c r="F128" s="145"/>
      <c r="G128" s="145"/>
      <c r="H128" s="145"/>
      <c r="I128" s="145"/>
      <c r="J128" s="145"/>
      <c r="K128" s="145"/>
      <c r="L128" s="145"/>
      <c r="M128" s="145"/>
      <c r="N128" s="149"/>
      <c r="O128" s="149"/>
    </row>
    <row r="129" spans="1:15">
      <c r="A129" s="80"/>
      <c r="B129" s="39" t="str">
        <f>'Gene Table'!E129</f>
        <v>mmu-miR-300-3p</v>
      </c>
      <c r="C129" s="39" t="str">
        <f>'Gene Table'!B129</f>
        <v>F07</v>
      </c>
      <c r="D129" s="145"/>
      <c r="E129" s="145"/>
      <c r="F129" s="145"/>
      <c r="G129" s="145"/>
      <c r="H129" s="145"/>
      <c r="I129" s="145"/>
      <c r="J129" s="145"/>
      <c r="K129" s="145"/>
      <c r="L129" s="145"/>
      <c r="M129" s="145"/>
      <c r="N129" s="149"/>
      <c r="O129" s="149"/>
    </row>
    <row r="130" spans="1:15">
      <c r="A130" s="80"/>
      <c r="B130" s="39" t="str">
        <f>'Gene Table'!E130</f>
        <v>mmu-miR-695</v>
      </c>
      <c r="C130" s="39" t="str">
        <f>'Gene Table'!B130</f>
        <v>F08</v>
      </c>
      <c r="D130" s="145"/>
      <c r="E130" s="145"/>
      <c r="F130" s="145"/>
      <c r="G130" s="145"/>
      <c r="H130" s="145"/>
      <c r="I130" s="145"/>
      <c r="J130" s="145"/>
      <c r="K130" s="145"/>
      <c r="L130" s="145"/>
      <c r="M130" s="145"/>
      <c r="N130" s="149"/>
      <c r="O130" s="149"/>
    </row>
    <row r="131" spans="1:15">
      <c r="A131" s="80"/>
      <c r="B131" s="39" t="str">
        <f>'Gene Table'!E131</f>
        <v>mmu-miR-324-3p</v>
      </c>
      <c r="C131" s="39" t="str">
        <f>'Gene Table'!B131</f>
        <v>F09</v>
      </c>
      <c r="D131" s="145"/>
      <c r="E131" s="145"/>
      <c r="F131" s="145"/>
      <c r="G131" s="145"/>
      <c r="H131" s="145"/>
      <c r="I131" s="145"/>
      <c r="J131" s="145"/>
      <c r="K131" s="145"/>
      <c r="L131" s="145"/>
      <c r="M131" s="145"/>
      <c r="N131" s="149"/>
      <c r="O131" s="149"/>
    </row>
    <row r="132" spans="1:15">
      <c r="A132" s="80"/>
      <c r="B132" s="39" t="str">
        <f>'Gene Table'!E132</f>
        <v>mmu-miR-696</v>
      </c>
      <c r="C132" s="39" t="str">
        <f>'Gene Table'!B132</f>
        <v>F10</v>
      </c>
      <c r="D132" s="145"/>
      <c r="E132" s="145"/>
      <c r="F132" s="145"/>
      <c r="G132" s="145"/>
      <c r="H132" s="145"/>
      <c r="I132" s="145"/>
      <c r="J132" s="145"/>
      <c r="K132" s="145"/>
      <c r="L132" s="145"/>
      <c r="M132" s="145"/>
      <c r="N132" s="149"/>
      <c r="O132" s="149"/>
    </row>
    <row r="133" spans="1:15">
      <c r="A133" s="80"/>
      <c r="B133" s="39" t="str">
        <f>'Gene Table'!E133</f>
        <v>mmu-miR-325-3p</v>
      </c>
      <c r="C133" s="39" t="str">
        <f>'Gene Table'!B133</f>
        <v>F11</v>
      </c>
      <c r="D133" s="145"/>
      <c r="E133" s="145"/>
      <c r="F133" s="145"/>
      <c r="G133" s="145"/>
      <c r="H133" s="145"/>
      <c r="I133" s="145"/>
      <c r="J133" s="145"/>
      <c r="K133" s="145"/>
      <c r="L133" s="145"/>
      <c r="M133" s="145"/>
      <c r="N133" s="149"/>
      <c r="O133" s="149"/>
    </row>
    <row r="134" spans="1:15">
      <c r="A134" s="80"/>
      <c r="B134" s="39" t="str">
        <f>'Gene Table'!E134</f>
        <v>mmu-miR-697</v>
      </c>
      <c r="C134" s="39" t="str">
        <f>'Gene Table'!B134</f>
        <v>F12</v>
      </c>
      <c r="D134" s="145"/>
      <c r="E134" s="145"/>
      <c r="F134" s="145"/>
      <c r="G134" s="145"/>
      <c r="H134" s="145"/>
      <c r="I134" s="145"/>
      <c r="J134" s="145"/>
      <c r="K134" s="145"/>
      <c r="L134" s="145"/>
      <c r="M134" s="145"/>
      <c r="N134" s="149"/>
      <c r="O134" s="149"/>
    </row>
    <row r="135" spans="1:15">
      <c r="A135" s="80"/>
      <c r="B135" s="39" t="str">
        <f>'Gene Table'!E135</f>
        <v>mmu-miR-327</v>
      </c>
      <c r="C135" s="39" t="str">
        <f>'Gene Table'!B135</f>
        <v>F13</v>
      </c>
      <c r="D135" s="145"/>
      <c r="E135" s="145"/>
      <c r="F135" s="145"/>
      <c r="G135" s="145"/>
      <c r="H135" s="145"/>
      <c r="I135" s="145"/>
      <c r="J135" s="145"/>
      <c r="K135" s="145"/>
      <c r="L135" s="145"/>
      <c r="M135" s="145"/>
      <c r="N135" s="149"/>
      <c r="O135" s="149"/>
    </row>
    <row r="136" spans="1:15">
      <c r="A136" s="80"/>
      <c r="B136" s="39" t="str">
        <f>'Gene Table'!E136</f>
        <v>mmu-miR-698</v>
      </c>
      <c r="C136" s="39" t="str">
        <f>'Gene Table'!B136</f>
        <v>F14</v>
      </c>
      <c r="D136" s="145"/>
      <c r="E136" s="145"/>
      <c r="F136" s="145"/>
      <c r="G136" s="145"/>
      <c r="H136" s="145"/>
      <c r="I136" s="145"/>
      <c r="J136" s="145"/>
      <c r="K136" s="145"/>
      <c r="L136" s="145"/>
      <c r="M136" s="145"/>
      <c r="N136" s="149"/>
      <c r="O136" s="149"/>
    </row>
    <row r="137" spans="1:15">
      <c r="A137" s="80"/>
      <c r="B137" s="39" t="str">
        <f>'Gene Table'!E137</f>
        <v>mmu-miR-337-5p</v>
      </c>
      <c r="C137" s="39" t="str">
        <f>'Gene Table'!B137</f>
        <v>F15</v>
      </c>
      <c r="D137" s="145"/>
      <c r="E137" s="145"/>
      <c r="F137" s="145"/>
      <c r="G137" s="145"/>
      <c r="H137" s="145"/>
      <c r="I137" s="145"/>
      <c r="J137" s="145"/>
      <c r="K137" s="145"/>
      <c r="L137" s="145"/>
      <c r="M137" s="145"/>
      <c r="N137" s="149"/>
      <c r="O137" s="149"/>
    </row>
    <row r="138" spans="1:15">
      <c r="A138" s="80"/>
      <c r="B138" s="39" t="str">
        <f>'Gene Table'!E138</f>
        <v>mmu-miR-700-3p</v>
      </c>
      <c r="C138" s="39" t="str">
        <f>'Gene Table'!B138</f>
        <v>F16</v>
      </c>
      <c r="D138" s="145"/>
      <c r="E138" s="145"/>
      <c r="F138" s="145"/>
      <c r="G138" s="145"/>
      <c r="H138" s="145"/>
      <c r="I138" s="145"/>
      <c r="J138" s="145"/>
      <c r="K138" s="145"/>
      <c r="L138" s="145"/>
      <c r="M138" s="145"/>
      <c r="N138" s="149"/>
      <c r="O138" s="149"/>
    </row>
    <row r="139" spans="1:15">
      <c r="A139" s="80"/>
      <c r="B139" s="39" t="str">
        <f>'Gene Table'!E139</f>
        <v>mmu-miR-337-3p</v>
      </c>
      <c r="C139" s="39" t="str">
        <f>'Gene Table'!B139</f>
        <v>F17</v>
      </c>
      <c r="D139" s="145"/>
      <c r="E139" s="145"/>
      <c r="F139" s="145"/>
      <c r="G139" s="145"/>
      <c r="H139" s="145"/>
      <c r="I139" s="145"/>
      <c r="J139" s="145"/>
      <c r="K139" s="145"/>
      <c r="L139" s="145"/>
      <c r="M139" s="145"/>
      <c r="N139" s="149"/>
      <c r="O139" s="149"/>
    </row>
    <row r="140" spans="1:15">
      <c r="A140" s="80"/>
      <c r="B140" s="39" t="str">
        <f>'Gene Table'!E140</f>
        <v>mmu-miR-701-5p</v>
      </c>
      <c r="C140" s="39" t="str">
        <f>'Gene Table'!B140</f>
        <v>F18</v>
      </c>
      <c r="D140" s="145"/>
      <c r="E140" s="145"/>
      <c r="F140" s="145"/>
      <c r="G140" s="145"/>
      <c r="H140" s="145"/>
      <c r="I140" s="145"/>
      <c r="J140" s="145"/>
      <c r="K140" s="145"/>
      <c r="L140" s="145"/>
      <c r="M140" s="145"/>
      <c r="N140" s="149"/>
      <c r="O140" s="149"/>
    </row>
    <row r="141" spans="1:15">
      <c r="A141" s="80"/>
      <c r="B141" s="39" t="str">
        <f>'Gene Table'!E141</f>
        <v>mmu-miR-339-3p</v>
      </c>
      <c r="C141" s="39" t="str">
        <f>'Gene Table'!B141</f>
        <v>F19</v>
      </c>
      <c r="D141" s="145"/>
      <c r="E141" s="145"/>
      <c r="F141" s="145"/>
      <c r="G141" s="145"/>
      <c r="H141" s="145"/>
      <c r="I141" s="145"/>
      <c r="J141" s="145"/>
      <c r="K141" s="145"/>
      <c r="L141" s="145"/>
      <c r="M141" s="145"/>
      <c r="N141" s="149"/>
      <c r="O141" s="149"/>
    </row>
    <row r="142" spans="1:15">
      <c r="A142" s="80"/>
      <c r="B142" s="39" t="str">
        <f>'Gene Table'!E142</f>
        <v>mmu-miR-703</v>
      </c>
      <c r="C142" s="39" t="str">
        <f>'Gene Table'!B142</f>
        <v>F20</v>
      </c>
      <c r="D142" s="145"/>
      <c r="E142" s="145"/>
      <c r="F142" s="145"/>
      <c r="G142" s="145"/>
      <c r="H142" s="145"/>
      <c r="I142" s="145"/>
      <c r="J142" s="145"/>
      <c r="K142" s="145"/>
      <c r="L142" s="145"/>
      <c r="M142" s="145"/>
      <c r="N142" s="149"/>
      <c r="O142" s="149"/>
    </row>
    <row r="143" spans="1:15">
      <c r="A143" s="80"/>
      <c r="B143" s="39" t="str">
        <f>'Gene Table'!E143</f>
        <v>mmu-miR-343</v>
      </c>
      <c r="C143" s="39" t="str">
        <f>'Gene Table'!B143</f>
        <v>F21</v>
      </c>
      <c r="D143" s="145"/>
      <c r="E143" s="145"/>
      <c r="F143" s="145"/>
      <c r="G143" s="145"/>
      <c r="H143" s="145"/>
      <c r="I143" s="145"/>
      <c r="J143" s="145"/>
      <c r="K143" s="145"/>
      <c r="L143" s="145"/>
      <c r="M143" s="145"/>
      <c r="N143" s="149"/>
      <c r="O143" s="149"/>
    </row>
    <row r="144" spans="1:15">
      <c r="A144" s="80"/>
      <c r="B144" s="39" t="str">
        <f>'Gene Table'!E144</f>
        <v>mmu-miR-705</v>
      </c>
      <c r="C144" s="39" t="str">
        <f>'Gene Table'!B144</f>
        <v>F22</v>
      </c>
      <c r="D144" s="145"/>
      <c r="E144" s="145"/>
      <c r="F144" s="145"/>
      <c r="G144" s="145"/>
      <c r="H144" s="145"/>
      <c r="I144" s="145"/>
      <c r="J144" s="145"/>
      <c r="K144" s="145"/>
      <c r="L144" s="145"/>
      <c r="M144" s="145"/>
      <c r="N144" s="149"/>
      <c r="O144" s="149"/>
    </row>
    <row r="145" spans="1:15">
      <c r="A145" s="80"/>
      <c r="B145" s="39" t="str">
        <f>'Gene Table'!E145</f>
        <v>mmu-miR-344-3p</v>
      </c>
      <c r="C145" s="39" t="str">
        <f>'Gene Table'!B145</f>
        <v>F23</v>
      </c>
      <c r="D145" s="145"/>
      <c r="E145" s="145"/>
      <c r="F145" s="145"/>
      <c r="G145" s="145"/>
      <c r="H145" s="145"/>
      <c r="I145" s="145"/>
      <c r="J145" s="145"/>
      <c r="K145" s="145"/>
      <c r="L145" s="145"/>
      <c r="M145" s="145"/>
      <c r="N145" s="149"/>
      <c r="O145" s="149"/>
    </row>
    <row r="146" spans="1:15">
      <c r="A146" s="80"/>
      <c r="B146" s="39" t="str">
        <f>'Gene Table'!E146</f>
        <v>mmu-miR-706</v>
      </c>
      <c r="C146" s="39" t="str">
        <f>'Gene Table'!B146</f>
        <v>F24</v>
      </c>
      <c r="D146" s="145"/>
      <c r="E146" s="145"/>
      <c r="F146" s="145"/>
      <c r="G146" s="145"/>
      <c r="H146" s="145"/>
      <c r="I146" s="145"/>
      <c r="J146" s="145"/>
      <c r="K146" s="145"/>
      <c r="L146" s="145"/>
      <c r="M146" s="145"/>
      <c r="N146" s="149"/>
      <c r="O146" s="149"/>
    </row>
    <row r="147" spans="1:15">
      <c r="A147" s="80"/>
      <c r="B147" s="39" t="str">
        <f>'Gene Table'!E147</f>
        <v>mmu-miR-186-5p</v>
      </c>
      <c r="C147" s="39" t="str">
        <f>'Gene Table'!B147</f>
        <v>G01</v>
      </c>
      <c r="D147" s="145"/>
      <c r="E147" s="145"/>
      <c r="F147" s="145"/>
      <c r="G147" s="145"/>
      <c r="H147" s="145"/>
      <c r="I147" s="145"/>
      <c r="J147" s="145"/>
      <c r="K147" s="145"/>
      <c r="L147" s="145"/>
      <c r="M147" s="145"/>
      <c r="N147" s="149"/>
      <c r="O147" s="149"/>
    </row>
    <row r="148" spans="1:15">
      <c r="A148" s="80"/>
      <c r="B148" s="39" t="str">
        <f>'Gene Table'!E148</f>
        <v>mmu-miR-484</v>
      </c>
      <c r="C148" s="39" t="str">
        <f>'Gene Table'!B148</f>
        <v>G02</v>
      </c>
      <c r="D148" s="145"/>
      <c r="E148" s="145"/>
      <c r="F148" s="145"/>
      <c r="G148" s="145"/>
      <c r="H148" s="145"/>
      <c r="I148" s="145"/>
      <c r="J148" s="145"/>
      <c r="K148" s="145"/>
      <c r="L148" s="145"/>
      <c r="M148" s="145"/>
      <c r="N148" s="149"/>
      <c r="O148" s="149"/>
    </row>
    <row r="149" spans="1:15">
      <c r="A149" s="80"/>
      <c r="B149" s="39" t="str">
        <f>'Gene Table'!E149</f>
        <v>mmu-miR-188-5p</v>
      </c>
      <c r="C149" s="39" t="str">
        <f>'Gene Table'!B149</f>
        <v>G03</v>
      </c>
      <c r="D149" s="145"/>
      <c r="E149" s="145"/>
      <c r="F149" s="145"/>
      <c r="G149" s="145"/>
      <c r="H149" s="145"/>
      <c r="I149" s="145"/>
      <c r="J149" s="145"/>
      <c r="K149" s="145"/>
      <c r="L149" s="145"/>
      <c r="M149" s="145"/>
      <c r="N149" s="149"/>
      <c r="O149" s="149"/>
    </row>
    <row r="150" spans="1:15">
      <c r="A150" s="80"/>
      <c r="B150" s="39" t="str">
        <f>'Gene Table'!E150</f>
        <v>mmu-miR-485-5p</v>
      </c>
      <c r="C150" s="39" t="str">
        <f>'Gene Table'!B150</f>
        <v>G04</v>
      </c>
      <c r="D150" s="145"/>
      <c r="E150" s="145"/>
      <c r="F150" s="145"/>
      <c r="G150" s="145"/>
      <c r="H150" s="145"/>
      <c r="I150" s="145"/>
      <c r="J150" s="145"/>
      <c r="K150" s="145"/>
      <c r="L150" s="145"/>
      <c r="M150" s="145"/>
      <c r="N150" s="149"/>
      <c r="O150" s="149"/>
    </row>
    <row r="151" spans="1:15">
      <c r="A151" s="80"/>
      <c r="B151" s="39" t="str">
        <f>'Gene Table'!E151</f>
        <v>mmu-miR-188-3p</v>
      </c>
      <c r="C151" s="39" t="str">
        <f>'Gene Table'!B151</f>
        <v>G05</v>
      </c>
      <c r="D151" s="145"/>
      <c r="E151" s="145"/>
      <c r="F151" s="145"/>
      <c r="G151" s="145"/>
      <c r="H151" s="145"/>
      <c r="I151" s="145"/>
      <c r="J151" s="145"/>
      <c r="K151" s="145"/>
      <c r="L151" s="145"/>
      <c r="M151" s="145"/>
      <c r="N151" s="149"/>
      <c r="O151" s="149"/>
    </row>
    <row r="152" spans="1:15">
      <c r="A152" s="80"/>
      <c r="B152" s="39" t="str">
        <f>'Gene Table'!E152</f>
        <v>mmu-miR-487b-3p</v>
      </c>
      <c r="C152" s="39" t="str">
        <f>'Gene Table'!B152</f>
        <v>G06</v>
      </c>
      <c r="D152" s="145"/>
      <c r="E152" s="145"/>
      <c r="F152" s="145"/>
      <c r="G152" s="145"/>
      <c r="H152" s="145"/>
      <c r="I152" s="145"/>
      <c r="J152" s="145"/>
      <c r="K152" s="145"/>
      <c r="L152" s="145"/>
      <c r="M152" s="145"/>
      <c r="N152" s="149"/>
      <c r="O152" s="149"/>
    </row>
    <row r="153" spans="1:15">
      <c r="A153" s="80"/>
      <c r="B153" s="39" t="str">
        <f>'Gene Table'!E153</f>
        <v>mmu-miR-190-5p</v>
      </c>
      <c r="C153" s="39" t="str">
        <f>'Gene Table'!B153</f>
        <v>G07</v>
      </c>
      <c r="D153" s="145"/>
      <c r="E153" s="145"/>
      <c r="F153" s="145"/>
      <c r="G153" s="145"/>
      <c r="H153" s="145"/>
      <c r="I153" s="145"/>
      <c r="J153" s="145"/>
      <c r="K153" s="145"/>
      <c r="L153" s="145"/>
      <c r="M153" s="145"/>
      <c r="N153" s="149"/>
      <c r="O153" s="149"/>
    </row>
    <row r="154" spans="1:15">
      <c r="A154" s="80"/>
      <c r="B154" s="39" t="str">
        <f>'Gene Table'!E154</f>
        <v>mmu-miR-490-3p</v>
      </c>
      <c r="C154" s="39" t="str">
        <f>'Gene Table'!B154</f>
        <v>G08</v>
      </c>
      <c r="D154" s="145"/>
      <c r="E154" s="145"/>
      <c r="F154" s="145"/>
      <c r="G154" s="145"/>
      <c r="H154" s="145"/>
      <c r="I154" s="145"/>
      <c r="J154" s="145"/>
      <c r="K154" s="145"/>
      <c r="L154" s="145"/>
      <c r="M154" s="145"/>
      <c r="N154" s="149"/>
      <c r="O154" s="149"/>
    </row>
    <row r="155" spans="1:15">
      <c r="A155" s="80"/>
      <c r="B155" s="39" t="str">
        <f>'Gene Table'!E155</f>
        <v>mmu-miR-190b-5p</v>
      </c>
      <c r="C155" s="39" t="str">
        <f>'Gene Table'!B155</f>
        <v>G09</v>
      </c>
      <c r="D155" s="145"/>
      <c r="E155" s="145"/>
      <c r="F155" s="145"/>
      <c r="G155" s="145"/>
      <c r="H155" s="145"/>
      <c r="I155" s="145"/>
      <c r="J155" s="145"/>
      <c r="K155" s="145"/>
      <c r="L155" s="145"/>
      <c r="M155" s="145"/>
      <c r="N155" s="149"/>
      <c r="O155" s="149"/>
    </row>
    <row r="156" spans="1:15">
      <c r="A156" s="80"/>
      <c r="B156" s="39" t="str">
        <f>'Gene Table'!E156</f>
        <v>mmu-miR-491-5p</v>
      </c>
      <c r="C156" s="39" t="str">
        <f>'Gene Table'!B156</f>
        <v>G10</v>
      </c>
      <c r="D156" s="145"/>
      <c r="E156" s="145"/>
      <c r="F156" s="145"/>
      <c r="G156" s="145"/>
      <c r="H156" s="145"/>
      <c r="I156" s="145"/>
      <c r="J156" s="145"/>
      <c r="K156" s="145"/>
      <c r="L156" s="145"/>
      <c r="M156" s="145"/>
      <c r="N156" s="149"/>
      <c r="O156" s="149"/>
    </row>
    <row r="157" spans="1:15">
      <c r="A157" s="80"/>
      <c r="B157" s="39" t="str">
        <f>'Gene Table'!E157</f>
        <v>mmu-miR-191-5p</v>
      </c>
      <c r="C157" s="39" t="str">
        <f>'Gene Table'!B157</f>
        <v>G11</v>
      </c>
      <c r="D157" s="145"/>
      <c r="E157" s="145"/>
      <c r="F157" s="145"/>
      <c r="G157" s="145"/>
      <c r="H157" s="145"/>
      <c r="I157" s="145"/>
      <c r="J157" s="145"/>
      <c r="K157" s="145"/>
      <c r="L157" s="145"/>
      <c r="M157" s="145"/>
      <c r="N157" s="149"/>
      <c r="O157" s="149"/>
    </row>
    <row r="158" spans="1:15">
      <c r="A158" s="80"/>
      <c r="B158" s="39" t="str">
        <f>'Gene Table'!E158</f>
        <v>mmu-miR-494-3p</v>
      </c>
      <c r="C158" s="39" t="str">
        <f>'Gene Table'!B158</f>
        <v>G12</v>
      </c>
      <c r="D158" s="145"/>
      <c r="E158" s="145"/>
      <c r="F158" s="145"/>
      <c r="G158" s="145"/>
      <c r="H158" s="145"/>
      <c r="I158" s="145"/>
      <c r="J158" s="145"/>
      <c r="K158" s="145"/>
      <c r="L158" s="145"/>
      <c r="M158" s="145"/>
      <c r="N158" s="149"/>
      <c r="O158" s="149"/>
    </row>
    <row r="159" spans="1:15">
      <c r="A159" s="80"/>
      <c r="B159" s="39" t="str">
        <f>'Gene Table'!E159</f>
        <v>mmu-miR-192-5p</v>
      </c>
      <c r="C159" s="39" t="str">
        <f>'Gene Table'!B159</f>
        <v>G13</v>
      </c>
      <c r="D159" s="145"/>
      <c r="E159" s="145"/>
      <c r="F159" s="145"/>
      <c r="G159" s="145"/>
      <c r="H159" s="145"/>
      <c r="I159" s="145"/>
      <c r="J159" s="145"/>
      <c r="K159" s="145"/>
      <c r="L159" s="145"/>
      <c r="M159" s="145"/>
      <c r="N159" s="149"/>
      <c r="O159" s="149"/>
    </row>
    <row r="160" spans="1:15">
      <c r="A160" s="80"/>
      <c r="B160" s="39" t="str">
        <f>'Gene Table'!E160</f>
        <v>mmu-miR-495-3p</v>
      </c>
      <c r="C160" s="39" t="str">
        <f>'Gene Table'!B160</f>
        <v>G14</v>
      </c>
      <c r="D160" s="145"/>
      <c r="E160" s="145"/>
      <c r="F160" s="145"/>
      <c r="G160" s="145"/>
      <c r="H160" s="145"/>
      <c r="I160" s="145"/>
      <c r="J160" s="145"/>
      <c r="K160" s="145"/>
      <c r="L160" s="145"/>
      <c r="M160" s="145"/>
      <c r="N160" s="149"/>
      <c r="O160" s="149"/>
    </row>
    <row r="161" spans="1:15">
      <c r="A161" s="80"/>
      <c r="B161" s="39" t="str">
        <f>'Gene Table'!E161</f>
        <v>mmu-miR-193-3p</v>
      </c>
      <c r="C161" s="39" t="str">
        <f>'Gene Table'!B161</f>
        <v>G15</v>
      </c>
      <c r="D161" s="145"/>
      <c r="E161" s="145"/>
      <c r="F161" s="145"/>
      <c r="G161" s="145"/>
      <c r="H161" s="145"/>
      <c r="I161" s="145"/>
      <c r="J161" s="145"/>
      <c r="K161" s="145"/>
      <c r="L161" s="145"/>
      <c r="M161" s="145"/>
      <c r="N161" s="149"/>
      <c r="O161" s="149"/>
    </row>
    <row r="162" spans="1:15">
      <c r="A162" s="80"/>
      <c r="B162" s="39" t="str">
        <f>'Gene Table'!E162</f>
        <v>mmu-miR-496-3p</v>
      </c>
      <c r="C162" s="39" t="str">
        <f>'Gene Table'!B162</f>
        <v>G16</v>
      </c>
      <c r="D162" s="145"/>
      <c r="E162" s="145"/>
      <c r="F162" s="145"/>
      <c r="G162" s="145"/>
      <c r="H162" s="145"/>
      <c r="I162" s="145"/>
      <c r="J162" s="145"/>
      <c r="K162" s="145"/>
      <c r="L162" s="145"/>
      <c r="M162" s="145"/>
      <c r="N162" s="149"/>
      <c r="O162" s="149"/>
    </row>
    <row r="163" spans="1:15">
      <c r="A163" s="80"/>
      <c r="B163" s="39" t="str">
        <f>'Gene Table'!E163</f>
        <v>mmu-miR-194-5p</v>
      </c>
      <c r="C163" s="39" t="str">
        <f>'Gene Table'!B163</f>
        <v>G17</v>
      </c>
      <c r="D163" s="145"/>
      <c r="E163" s="145"/>
      <c r="F163" s="145"/>
      <c r="G163" s="145"/>
      <c r="H163" s="145"/>
      <c r="I163" s="145"/>
      <c r="J163" s="145"/>
      <c r="K163" s="145"/>
      <c r="L163" s="145"/>
      <c r="M163" s="145"/>
      <c r="N163" s="149"/>
      <c r="O163" s="149"/>
    </row>
    <row r="164" spans="1:15">
      <c r="A164" s="80"/>
      <c r="B164" s="39" t="str">
        <f>'Gene Table'!E164</f>
        <v>mmu-miR-499-5p</v>
      </c>
      <c r="C164" s="39" t="str">
        <f>'Gene Table'!B164</f>
        <v>G18</v>
      </c>
      <c r="D164" s="145"/>
      <c r="E164" s="145"/>
      <c r="F164" s="145"/>
      <c r="G164" s="145"/>
      <c r="H164" s="145"/>
      <c r="I164" s="145"/>
      <c r="J164" s="145"/>
      <c r="K164" s="145"/>
      <c r="L164" s="145"/>
      <c r="M164" s="145"/>
      <c r="N164" s="149"/>
      <c r="O164" s="149"/>
    </row>
    <row r="165" spans="1:15">
      <c r="A165" s="80"/>
      <c r="B165" s="39" t="str">
        <f>'Gene Table'!E165</f>
        <v>mmu-miR-195-5p</v>
      </c>
      <c r="C165" s="39" t="str">
        <f>'Gene Table'!B165</f>
        <v>G19</v>
      </c>
      <c r="D165" s="145"/>
      <c r="E165" s="145"/>
      <c r="F165" s="145"/>
      <c r="G165" s="145"/>
      <c r="H165" s="145"/>
      <c r="I165" s="145"/>
      <c r="J165" s="145"/>
      <c r="K165" s="145"/>
      <c r="L165" s="145"/>
      <c r="M165" s="145"/>
      <c r="N165" s="149"/>
      <c r="O165" s="149"/>
    </row>
    <row r="166" spans="1:15">
      <c r="A166" s="80"/>
      <c r="B166" s="39" t="str">
        <f>'Gene Table'!E166</f>
        <v>mmu-miR-504-5p</v>
      </c>
      <c r="C166" s="39" t="str">
        <f>'Gene Table'!B166</f>
        <v>G20</v>
      </c>
      <c r="D166" s="145"/>
      <c r="E166" s="145"/>
      <c r="F166" s="145"/>
      <c r="G166" s="145"/>
      <c r="H166" s="145"/>
      <c r="I166" s="145"/>
      <c r="J166" s="145"/>
      <c r="K166" s="145"/>
      <c r="L166" s="145"/>
      <c r="M166" s="145"/>
      <c r="N166" s="149"/>
      <c r="O166" s="149"/>
    </row>
    <row r="167" spans="1:15">
      <c r="A167" s="80"/>
      <c r="B167" s="39" t="str">
        <f>'Gene Table'!E167</f>
        <v>mmu-miR-199a-5p</v>
      </c>
      <c r="C167" s="39" t="str">
        <f>'Gene Table'!B167</f>
        <v>G21</v>
      </c>
      <c r="D167" s="145"/>
      <c r="E167" s="145"/>
      <c r="F167" s="145"/>
      <c r="G167" s="145"/>
      <c r="H167" s="145"/>
      <c r="I167" s="145"/>
      <c r="J167" s="145"/>
      <c r="K167" s="145"/>
      <c r="L167" s="145"/>
      <c r="M167" s="145"/>
      <c r="N167" s="149"/>
      <c r="O167" s="149"/>
    </row>
    <row r="168" spans="1:15">
      <c r="A168" s="80"/>
      <c r="B168" s="39" t="str">
        <f>'Gene Table'!E168</f>
        <v>mmu-miR-532-5p</v>
      </c>
      <c r="C168" s="39" t="str">
        <f>'Gene Table'!B168</f>
        <v>G22</v>
      </c>
      <c r="D168" s="145"/>
      <c r="E168" s="145"/>
      <c r="F168" s="145"/>
      <c r="G168" s="145"/>
      <c r="H168" s="145"/>
      <c r="I168" s="145"/>
      <c r="J168" s="145"/>
      <c r="K168" s="145"/>
      <c r="L168" s="145"/>
      <c r="M168" s="145"/>
      <c r="N168" s="149"/>
      <c r="O168" s="149"/>
    </row>
    <row r="169" spans="1:15">
      <c r="A169" s="80"/>
      <c r="B169" s="39" t="str">
        <f>'Gene Table'!E169</f>
        <v>mmu-miR-200b-3p</v>
      </c>
      <c r="C169" s="39" t="str">
        <f>'Gene Table'!B169</f>
        <v>G23</v>
      </c>
      <c r="D169" s="145"/>
      <c r="E169" s="145"/>
      <c r="F169" s="145"/>
      <c r="G169" s="145"/>
      <c r="H169" s="145"/>
      <c r="I169" s="145"/>
      <c r="J169" s="145"/>
      <c r="K169" s="145"/>
      <c r="L169" s="145"/>
      <c r="M169" s="145"/>
      <c r="N169" s="149"/>
      <c r="O169" s="149"/>
    </row>
    <row r="170" spans="1:15">
      <c r="A170" s="80"/>
      <c r="B170" s="39" t="str">
        <f>'Gene Table'!E170</f>
        <v>mmu-miR-532-3p</v>
      </c>
      <c r="C170" s="39" t="str">
        <f>'Gene Table'!B170</f>
        <v>G24</v>
      </c>
      <c r="D170" s="145"/>
      <c r="E170" s="145"/>
      <c r="F170" s="145"/>
      <c r="G170" s="145"/>
      <c r="H170" s="145"/>
      <c r="I170" s="145"/>
      <c r="J170" s="145"/>
      <c r="K170" s="145"/>
      <c r="L170" s="145"/>
      <c r="M170" s="145"/>
      <c r="N170" s="149"/>
      <c r="O170" s="149"/>
    </row>
    <row r="171" spans="1:15">
      <c r="A171" s="80"/>
      <c r="B171" s="39" t="str">
        <f>'Gene Table'!E171</f>
        <v>mmu-miR-345-5p</v>
      </c>
      <c r="C171" s="39" t="str">
        <f>'Gene Table'!B171</f>
        <v>H01</v>
      </c>
      <c r="D171" s="145"/>
      <c r="E171" s="145"/>
      <c r="F171" s="145"/>
      <c r="G171" s="145"/>
      <c r="H171" s="145"/>
      <c r="I171" s="145"/>
      <c r="J171" s="145"/>
      <c r="K171" s="145"/>
      <c r="L171" s="145"/>
      <c r="M171" s="145"/>
      <c r="N171" s="149"/>
      <c r="O171" s="149"/>
    </row>
    <row r="172" spans="1:15">
      <c r="A172" s="80"/>
      <c r="B172" s="39" t="str">
        <f>'Gene Table'!E172</f>
        <v>mmu-miR-707</v>
      </c>
      <c r="C172" s="39" t="str">
        <f>'Gene Table'!B172</f>
        <v>H02</v>
      </c>
      <c r="D172" s="145"/>
      <c r="E172" s="145"/>
      <c r="F172" s="145"/>
      <c r="G172" s="145"/>
      <c r="H172" s="145"/>
      <c r="I172" s="145"/>
      <c r="J172" s="145"/>
      <c r="K172" s="145"/>
      <c r="L172" s="145"/>
      <c r="M172" s="145"/>
      <c r="N172" s="149"/>
      <c r="O172" s="149"/>
    </row>
    <row r="173" spans="1:15">
      <c r="A173" s="80"/>
      <c r="B173" s="39" t="str">
        <f>'Gene Table'!E173</f>
        <v>mmu-miR-346-5p</v>
      </c>
      <c r="C173" s="39" t="str">
        <f>'Gene Table'!B173</f>
        <v>H03</v>
      </c>
      <c r="D173" s="145"/>
      <c r="E173" s="145"/>
      <c r="F173" s="145"/>
      <c r="G173" s="145"/>
      <c r="H173" s="145"/>
      <c r="I173" s="145"/>
      <c r="J173" s="145"/>
      <c r="K173" s="145"/>
      <c r="L173" s="145"/>
      <c r="M173" s="145"/>
      <c r="N173" s="149"/>
      <c r="O173" s="149"/>
    </row>
    <row r="174" spans="1:15">
      <c r="A174" s="80"/>
      <c r="B174" s="39" t="str">
        <f>'Gene Table'!E174</f>
        <v>mmu-miR-712-5p</v>
      </c>
      <c r="C174" s="39" t="str">
        <f>'Gene Table'!B174</f>
        <v>H04</v>
      </c>
      <c r="D174" s="145"/>
      <c r="E174" s="145"/>
      <c r="F174" s="145"/>
      <c r="G174" s="145"/>
      <c r="H174" s="145"/>
      <c r="I174" s="145"/>
      <c r="J174" s="145"/>
      <c r="K174" s="145"/>
      <c r="L174" s="145"/>
      <c r="M174" s="145"/>
      <c r="N174" s="149"/>
      <c r="O174" s="149"/>
    </row>
    <row r="175" spans="1:15">
      <c r="A175" s="80"/>
      <c r="B175" s="39" t="str">
        <f>'Gene Table'!E175</f>
        <v>mmu-miR-34b-3p</v>
      </c>
      <c r="C175" s="39" t="str">
        <f>'Gene Table'!B175</f>
        <v>H05</v>
      </c>
      <c r="D175" s="145"/>
      <c r="E175" s="145"/>
      <c r="F175" s="145"/>
      <c r="G175" s="145"/>
      <c r="H175" s="145"/>
      <c r="I175" s="145"/>
      <c r="J175" s="145"/>
      <c r="K175" s="145"/>
      <c r="L175" s="145"/>
      <c r="M175" s="145"/>
      <c r="N175" s="149"/>
      <c r="O175" s="149"/>
    </row>
    <row r="176" spans="1:15">
      <c r="A176" s="80"/>
      <c r="B176" s="39" t="str">
        <f>'Gene Table'!E176</f>
        <v>mmu-miR-714</v>
      </c>
      <c r="C176" s="39" t="str">
        <f>'Gene Table'!B176</f>
        <v>H06</v>
      </c>
      <c r="D176" s="145"/>
      <c r="E176" s="145"/>
      <c r="F176" s="145"/>
      <c r="G176" s="145"/>
      <c r="H176" s="145"/>
      <c r="I176" s="145"/>
      <c r="J176" s="145"/>
      <c r="K176" s="145"/>
      <c r="L176" s="145"/>
      <c r="M176" s="145"/>
      <c r="N176" s="149"/>
      <c r="O176" s="149"/>
    </row>
    <row r="177" spans="1:15">
      <c r="A177" s="80"/>
      <c r="B177" s="39" t="str">
        <f>'Gene Table'!E177</f>
        <v>mmu-miR-350-3p</v>
      </c>
      <c r="C177" s="39" t="str">
        <f>'Gene Table'!B177</f>
        <v>H07</v>
      </c>
      <c r="D177" s="145"/>
      <c r="E177" s="145"/>
      <c r="F177" s="145"/>
      <c r="G177" s="145"/>
      <c r="H177" s="145"/>
      <c r="I177" s="145"/>
      <c r="J177" s="145"/>
      <c r="K177" s="145"/>
      <c r="L177" s="145"/>
      <c r="M177" s="145"/>
      <c r="N177" s="149"/>
      <c r="O177" s="149"/>
    </row>
    <row r="178" spans="1:15">
      <c r="A178" s="80"/>
      <c r="B178" s="39" t="str">
        <f>'Gene Table'!E178</f>
        <v>mmu-miR-715</v>
      </c>
      <c r="C178" s="39" t="str">
        <f>'Gene Table'!B178</f>
        <v>H08</v>
      </c>
      <c r="D178" s="145"/>
      <c r="E178" s="145"/>
      <c r="F178" s="145"/>
      <c r="G178" s="145"/>
      <c r="H178" s="145"/>
      <c r="I178" s="145"/>
      <c r="J178" s="145"/>
      <c r="K178" s="145"/>
      <c r="L178" s="145"/>
      <c r="M178" s="145"/>
      <c r="N178" s="149"/>
      <c r="O178" s="149"/>
    </row>
    <row r="179" spans="1:15">
      <c r="A179" s="80"/>
      <c r="B179" s="39" t="str">
        <f>'Gene Table'!E179</f>
        <v>mmu-miR-362-3p</v>
      </c>
      <c r="C179" s="39" t="str">
        <f>'Gene Table'!B179</f>
        <v>H09</v>
      </c>
      <c r="D179" s="145"/>
      <c r="E179" s="145"/>
      <c r="F179" s="145"/>
      <c r="G179" s="145"/>
      <c r="H179" s="145"/>
      <c r="I179" s="145"/>
      <c r="J179" s="145"/>
      <c r="K179" s="145"/>
      <c r="L179" s="145"/>
      <c r="M179" s="145"/>
      <c r="N179" s="149"/>
      <c r="O179" s="149"/>
    </row>
    <row r="180" spans="1:15">
      <c r="A180" s="80"/>
      <c r="B180" s="39" t="str">
        <f>'Gene Table'!E180</f>
        <v>mmu-miR-717</v>
      </c>
      <c r="C180" s="39" t="str">
        <f>'Gene Table'!B180</f>
        <v>H10</v>
      </c>
      <c r="D180" s="145"/>
      <c r="E180" s="145"/>
      <c r="F180" s="145"/>
      <c r="G180" s="145"/>
      <c r="H180" s="145"/>
      <c r="I180" s="145"/>
      <c r="J180" s="145"/>
      <c r="K180" s="145"/>
      <c r="L180" s="145"/>
      <c r="M180" s="145"/>
      <c r="N180" s="149"/>
      <c r="O180" s="149"/>
    </row>
    <row r="181" spans="1:15">
      <c r="A181" s="80"/>
      <c r="B181" s="39" t="str">
        <f>'Gene Table'!E181</f>
        <v>mmu-miR-362-5p</v>
      </c>
      <c r="C181" s="39" t="str">
        <f>'Gene Table'!B181</f>
        <v>H11</v>
      </c>
      <c r="D181" s="145"/>
      <c r="E181" s="145"/>
      <c r="F181" s="145"/>
      <c r="G181" s="145"/>
      <c r="H181" s="145"/>
      <c r="I181" s="145"/>
      <c r="J181" s="145"/>
      <c r="K181" s="145"/>
      <c r="L181" s="145"/>
      <c r="M181" s="145"/>
      <c r="N181" s="149"/>
      <c r="O181" s="149"/>
    </row>
    <row r="182" spans="1:15">
      <c r="A182" s="80"/>
      <c r="B182" s="39" t="str">
        <f>'Gene Table'!E182</f>
        <v>mmu-miR-718</v>
      </c>
      <c r="C182" s="39" t="str">
        <f>'Gene Table'!B182</f>
        <v>H12</v>
      </c>
      <c r="D182" s="145"/>
      <c r="E182" s="145"/>
      <c r="F182" s="145"/>
      <c r="G182" s="145"/>
      <c r="H182" s="145"/>
      <c r="I182" s="145"/>
      <c r="J182" s="145"/>
      <c r="K182" s="145"/>
      <c r="L182" s="145"/>
      <c r="M182" s="145"/>
      <c r="N182" s="149"/>
      <c r="O182" s="149"/>
    </row>
    <row r="183" spans="1:15">
      <c r="A183" s="80"/>
      <c r="B183" s="39" t="str">
        <f>'Gene Table'!E183</f>
        <v>mmu-miR-376a-3p</v>
      </c>
      <c r="C183" s="39" t="str">
        <f>'Gene Table'!B183</f>
        <v>H13</v>
      </c>
      <c r="D183" s="145"/>
      <c r="E183" s="145"/>
      <c r="F183" s="145"/>
      <c r="G183" s="145"/>
      <c r="H183" s="145"/>
      <c r="I183" s="145"/>
      <c r="J183" s="145"/>
      <c r="K183" s="145"/>
      <c r="L183" s="145"/>
      <c r="M183" s="145"/>
      <c r="N183" s="149"/>
      <c r="O183" s="149"/>
    </row>
    <row r="184" spans="1:15">
      <c r="A184" s="80"/>
      <c r="B184" s="39" t="str">
        <f>'Gene Table'!E184</f>
        <v>mmu-miR-719</v>
      </c>
      <c r="C184" s="39" t="str">
        <f>'Gene Table'!B184</f>
        <v>H14</v>
      </c>
      <c r="D184" s="145"/>
      <c r="E184" s="145"/>
      <c r="F184" s="145"/>
      <c r="G184" s="145"/>
      <c r="H184" s="145"/>
      <c r="I184" s="145"/>
      <c r="J184" s="145"/>
      <c r="K184" s="145"/>
      <c r="L184" s="145"/>
      <c r="M184" s="145"/>
      <c r="N184" s="149"/>
      <c r="O184" s="149"/>
    </row>
    <row r="185" spans="1:15">
      <c r="A185" s="80"/>
      <c r="B185" s="39" t="str">
        <f>'Gene Table'!E185</f>
        <v>mmu-miR-376b-3p</v>
      </c>
      <c r="C185" s="39" t="str">
        <f>'Gene Table'!B185</f>
        <v>H15</v>
      </c>
      <c r="D185" s="145"/>
      <c r="E185" s="145"/>
      <c r="F185" s="145"/>
      <c r="G185" s="145"/>
      <c r="H185" s="145"/>
      <c r="I185" s="145"/>
      <c r="J185" s="145"/>
      <c r="K185" s="145"/>
      <c r="L185" s="145"/>
      <c r="M185" s="145"/>
      <c r="N185" s="149"/>
      <c r="O185" s="149"/>
    </row>
    <row r="186" spans="1:15">
      <c r="A186" s="80"/>
      <c r="B186" s="39" t="str">
        <f>'Gene Table'!E186</f>
        <v>mmu-miR-720</v>
      </c>
      <c r="C186" s="39" t="str">
        <f>'Gene Table'!B186</f>
        <v>H16</v>
      </c>
      <c r="D186" s="145"/>
      <c r="E186" s="145"/>
      <c r="F186" s="145"/>
      <c r="G186" s="145"/>
      <c r="H186" s="145"/>
      <c r="I186" s="145"/>
      <c r="J186" s="145"/>
      <c r="K186" s="145"/>
      <c r="L186" s="145"/>
      <c r="M186" s="145"/>
      <c r="N186" s="149"/>
      <c r="O186" s="149"/>
    </row>
    <row r="187" spans="1:15">
      <c r="A187" s="80"/>
      <c r="B187" s="39" t="str">
        <f>'Gene Table'!E187</f>
        <v>mmu-miR-376c-3p</v>
      </c>
      <c r="C187" s="39" t="str">
        <f>'Gene Table'!B187</f>
        <v>H17</v>
      </c>
      <c r="D187" s="145"/>
      <c r="E187" s="145"/>
      <c r="F187" s="145"/>
      <c r="G187" s="145"/>
      <c r="H187" s="145"/>
      <c r="I187" s="145"/>
      <c r="J187" s="145"/>
      <c r="K187" s="145"/>
      <c r="L187" s="145"/>
      <c r="M187" s="145"/>
      <c r="N187" s="149"/>
      <c r="O187" s="149"/>
    </row>
    <row r="188" spans="1:15">
      <c r="A188" s="80"/>
      <c r="B188" s="39" t="str">
        <f>'Gene Table'!E188</f>
        <v>mmu-miR-721</v>
      </c>
      <c r="C188" s="39" t="str">
        <f>'Gene Table'!B188</f>
        <v>H18</v>
      </c>
      <c r="D188" s="145"/>
      <c r="E188" s="145"/>
      <c r="F188" s="145"/>
      <c r="G188" s="145"/>
      <c r="H188" s="145"/>
      <c r="I188" s="145"/>
      <c r="J188" s="145"/>
      <c r="K188" s="145"/>
      <c r="L188" s="145"/>
      <c r="M188" s="145"/>
      <c r="N188" s="149"/>
      <c r="O188" s="149"/>
    </row>
    <row r="189" spans="1:15">
      <c r="A189" s="80"/>
      <c r="B189" s="39" t="str">
        <f>'Gene Table'!E189</f>
        <v>mmu-miR-380-5p</v>
      </c>
      <c r="C189" s="39" t="str">
        <f>'Gene Table'!B189</f>
        <v>H19</v>
      </c>
      <c r="D189" s="145"/>
      <c r="E189" s="145"/>
      <c r="F189" s="145"/>
      <c r="G189" s="145"/>
      <c r="H189" s="145"/>
      <c r="I189" s="145"/>
      <c r="J189" s="145"/>
      <c r="K189" s="145"/>
      <c r="L189" s="145"/>
      <c r="M189" s="145"/>
      <c r="N189" s="149"/>
      <c r="O189" s="149"/>
    </row>
    <row r="190" spans="1:15">
      <c r="A190" s="80"/>
      <c r="B190" s="39" t="str">
        <f>'Gene Table'!E190</f>
        <v>mmu-miR-741-3p</v>
      </c>
      <c r="C190" s="39" t="str">
        <f>'Gene Table'!B190</f>
        <v>H20</v>
      </c>
      <c r="D190" s="145"/>
      <c r="E190" s="145"/>
      <c r="F190" s="145"/>
      <c r="G190" s="145"/>
      <c r="H190" s="145"/>
      <c r="I190" s="145"/>
      <c r="J190" s="145"/>
      <c r="K190" s="145"/>
      <c r="L190" s="145"/>
      <c r="M190" s="145"/>
      <c r="N190" s="149"/>
      <c r="O190" s="149"/>
    </row>
    <row r="191" spans="1:15">
      <c r="A191" s="80"/>
      <c r="B191" s="39" t="str">
        <f>'Gene Table'!E191</f>
        <v>mmu-miR-380-3p</v>
      </c>
      <c r="C191" s="39" t="str">
        <f>'Gene Table'!B191</f>
        <v>H21</v>
      </c>
      <c r="D191" s="145"/>
      <c r="E191" s="145"/>
      <c r="F191" s="145"/>
      <c r="G191" s="145"/>
      <c r="H191" s="145"/>
      <c r="I191" s="145"/>
      <c r="J191" s="145"/>
      <c r="K191" s="145"/>
      <c r="L191" s="145"/>
      <c r="M191" s="145"/>
      <c r="N191" s="149"/>
      <c r="O191" s="149"/>
    </row>
    <row r="192" spans="1:15">
      <c r="A192" s="80"/>
      <c r="B192" s="39" t="str">
        <f>'Gene Table'!E192</f>
        <v>mmu-miR-742-3p</v>
      </c>
      <c r="C192" s="39" t="str">
        <f>'Gene Table'!B192</f>
        <v>H22</v>
      </c>
      <c r="D192" s="145"/>
      <c r="E192" s="145"/>
      <c r="F192" s="145"/>
      <c r="G192" s="145"/>
      <c r="H192" s="145"/>
      <c r="I192" s="145"/>
      <c r="J192" s="145"/>
      <c r="K192" s="145"/>
      <c r="L192" s="145"/>
      <c r="M192" s="145"/>
      <c r="N192" s="149"/>
      <c r="O192" s="149"/>
    </row>
    <row r="193" spans="1:15">
      <c r="A193" s="80"/>
      <c r="B193" s="39" t="str">
        <f>'Gene Table'!E193</f>
        <v>mmu-miR-383-5p</v>
      </c>
      <c r="C193" s="39" t="str">
        <f>'Gene Table'!B193</f>
        <v>H23</v>
      </c>
      <c r="D193" s="145"/>
      <c r="E193" s="145"/>
      <c r="F193" s="145"/>
      <c r="G193" s="145"/>
      <c r="H193" s="145"/>
      <c r="I193" s="145"/>
      <c r="J193" s="145"/>
      <c r="K193" s="145"/>
      <c r="L193" s="145"/>
      <c r="M193" s="145"/>
      <c r="N193" s="149"/>
      <c r="O193" s="149"/>
    </row>
    <row r="194" spans="1:15">
      <c r="A194" s="80"/>
      <c r="B194" s="39" t="str">
        <f>'Gene Table'!E194</f>
        <v>mmu-miR-743a-3p</v>
      </c>
      <c r="C194" s="39" t="str">
        <f>'Gene Table'!B194</f>
        <v>H24</v>
      </c>
      <c r="D194" s="145"/>
      <c r="E194" s="145"/>
      <c r="F194" s="145"/>
      <c r="G194" s="145"/>
      <c r="H194" s="145"/>
      <c r="I194" s="145"/>
      <c r="J194" s="145"/>
      <c r="K194" s="145"/>
      <c r="L194" s="145"/>
      <c r="M194" s="145"/>
      <c r="N194" s="149"/>
      <c r="O194" s="149"/>
    </row>
    <row r="195" customHeight="1" spans="1:15">
      <c r="A195" s="80"/>
      <c r="B195" s="39" t="str">
        <f>'Gene Table'!E195</f>
        <v>mmu-miR-200c-3p</v>
      </c>
      <c r="C195" s="39" t="str">
        <f>'Gene Table'!B195</f>
        <v>I01</v>
      </c>
      <c r="D195" s="145"/>
      <c r="E195" s="145"/>
      <c r="F195" s="145"/>
      <c r="G195" s="145"/>
      <c r="H195" s="145"/>
      <c r="I195" s="145"/>
      <c r="J195" s="145"/>
      <c r="K195" s="145"/>
      <c r="L195" s="145"/>
      <c r="M195" s="145"/>
      <c r="N195" s="149"/>
      <c r="O195" s="149"/>
    </row>
    <row r="196" spans="1:15">
      <c r="A196" s="80"/>
      <c r="B196" s="39" t="str">
        <f>'Gene Table'!E196</f>
        <v>mmu-miR-539-5p</v>
      </c>
      <c r="C196" s="39" t="str">
        <f>'Gene Table'!B196</f>
        <v>I02</v>
      </c>
      <c r="D196" s="145"/>
      <c r="E196" s="145"/>
      <c r="F196" s="145"/>
      <c r="G196" s="145"/>
      <c r="H196" s="145"/>
      <c r="I196" s="145"/>
      <c r="J196" s="145"/>
      <c r="K196" s="145"/>
      <c r="L196" s="145"/>
      <c r="M196" s="145"/>
      <c r="N196" s="149"/>
      <c r="O196" s="149"/>
    </row>
    <row r="197" spans="1:15">
      <c r="A197" s="80"/>
      <c r="B197" s="39" t="str">
        <f>'Gene Table'!E197</f>
        <v>mmu-miR-203-3p</v>
      </c>
      <c r="C197" s="39" t="str">
        <f>'Gene Table'!B197</f>
        <v>I03</v>
      </c>
      <c r="D197" s="145"/>
      <c r="E197" s="145"/>
      <c r="F197" s="145"/>
      <c r="G197" s="145"/>
      <c r="H197" s="145"/>
      <c r="I197" s="145"/>
      <c r="J197" s="145"/>
      <c r="K197" s="145"/>
      <c r="L197" s="145"/>
      <c r="M197" s="145"/>
      <c r="N197" s="149"/>
      <c r="O197" s="149"/>
    </row>
    <row r="198" spans="1:15">
      <c r="A198" s="80"/>
      <c r="B198" s="39" t="str">
        <f>'Gene Table'!E198</f>
        <v>mmu-miR-542-3p</v>
      </c>
      <c r="C198" s="39" t="str">
        <f>'Gene Table'!B198</f>
        <v>I04</v>
      </c>
      <c r="D198" s="145"/>
      <c r="E198" s="145"/>
      <c r="F198" s="145"/>
      <c r="G198" s="145"/>
      <c r="H198" s="145"/>
      <c r="I198" s="145"/>
      <c r="J198" s="145"/>
      <c r="K198" s="145"/>
      <c r="L198" s="145"/>
      <c r="M198" s="145"/>
      <c r="N198" s="149"/>
      <c r="O198" s="149"/>
    </row>
    <row r="199" spans="1:15">
      <c r="A199" s="80"/>
      <c r="B199" s="39" t="str">
        <f>'Gene Table'!E199</f>
        <v>mmu-miR-205-5p</v>
      </c>
      <c r="C199" s="39" t="str">
        <f>'Gene Table'!B199</f>
        <v>I05</v>
      </c>
      <c r="D199" s="145"/>
      <c r="E199" s="145"/>
      <c r="F199" s="145"/>
      <c r="G199" s="145"/>
      <c r="H199" s="145"/>
      <c r="I199" s="145"/>
      <c r="J199" s="145"/>
      <c r="K199" s="145"/>
      <c r="L199" s="145"/>
      <c r="M199" s="145"/>
      <c r="N199" s="149"/>
      <c r="O199" s="149"/>
    </row>
    <row r="200" spans="1:15">
      <c r="A200" s="80"/>
      <c r="B200" s="39" t="str">
        <f>'Gene Table'!E200</f>
        <v>mmu-miR-543-3p</v>
      </c>
      <c r="C200" s="39" t="str">
        <f>'Gene Table'!B200</f>
        <v>I06</v>
      </c>
      <c r="D200" s="145"/>
      <c r="E200" s="145"/>
      <c r="F200" s="145"/>
      <c r="G200" s="145"/>
      <c r="H200" s="145"/>
      <c r="I200" s="145"/>
      <c r="J200" s="145"/>
      <c r="K200" s="145"/>
      <c r="L200" s="145"/>
      <c r="M200" s="145"/>
      <c r="N200" s="149"/>
      <c r="O200" s="149"/>
    </row>
    <row r="201" spans="1:15">
      <c r="A201" s="80"/>
      <c r="B201" s="39" t="str">
        <f>'Gene Table'!E201</f>
        <v>mmu-miR-206-3p</v>
      </c>
      <c r="C201" s="39" t="str">
        <f>'Gene Table'!B201</f>
        <v>I07</v>
      </c>
      <c r="D201" s="145"/>
      <c r="E201" s="145"/>
      <c r="F201" s="145"/>
      <c r="G201" s="145"/>
      <c r="H201" s="145"/>
      <c r="I201" s="145"/>
      <c r="J201" s="145"/>
      <c r="K201" s="145"/>
      <c r="L201" s="145"/>
      <c r="M201" s="145"/>
      <c r="N201" s="149"/>
      <c r="O201" s="149"/>
    </row>
    <row r="202" spans="1:15">
      <c r="A202" s="80"/>
      <c r="B202" s="39" t="str">
        <f>'Gene Table'!E202</f>
        <v>mmu-miR-551b-3p</v>
      </c>
      <c r="C202" s="39" t="str">
        <f>'Gene Table'!B202</f>
        <v>I08</v>
      </c>
      <c r="D202" s="145"/>
      <c r="E202" s="145"/>
      <c r="F202" s="145"/>
      <c r="G202" s="145"/>
      <c r="H202" s="145"/>
      <c r="I202" s="145"/>
      <c r="J202" s="145"/>
      <c r="K202" s="145"/>
      <c r="L202" s="145"/>
      <c r="M202" s="145"/>
      <c r="N202" s="149"/>
      <c r="O202" s="149"/>
    </row>
    <row r="203" spans="1:15">
      <c r="A203" s="80"/>
      <c r="B203" s="39" t="str">
        <f>'Gene Table'!E203</f>
        <v>mmu-miR-208a-3p</v>
      </c>
      <c r="C203" s="39" t="str">
        <f>'Gene Table'!B203</f>
        <v>I09</v>
      </c>
      <c r="D203" s="145"/>
      <c r="E203" s="145"/>
      <c r="F203" s="145"/>
      <c r="G203" s="145"/>
      <c r="H203" s="145"/>
      <c r="I203" s="145"/>
      <c r="J203" s="145"/>
      <c r="K203" s="145"/>
      <c r="L203" s="145"/>
      <c r="M203" s="145"/>
      <c r="N203" s="149"/>
      <c r="O203" s="149"/>
    </row>
    <row r="204" spans="1:15">
      <c r="A204" s="80"/>
      <c r="B204" s="39" t="str">
        <f>'Gene Table'!E204</f>
        <v>mmu-miR-568</v>
      </c>
      <c r="C204" s="39" t="str">
        <f>'Gene Table'!B204</f>
        <v>I10</v>
      </c>
      <c r="D204" s="145"/>
      <c r="E204" s="145"/>
      <c r="F204" s="145"/>
      <c r="G204" s="145"/>
      <c r="H204" s="145"/>
      <c r="I204" s="145"/>
      <c r="J204" s="145"/>
      <c r="K204" s="145"/>
      <c r="L204" s="145"/>
      <c r="M204" s="145"/>
      <c r="N204" s="149"/>
      <c r="O204" s="149"/>
    </row>
    <row r="205" spans="1:15">
      <c r="A205" s="80"/>
      <c r="B205" s="39" t="str">
        <f>'Gene Table'!E205</f>
        <v>mmu-miR-208b-3p</v>
      </c>
      <c r="C205" s="39" t="str">
        <f>'Gene Table'!B205</f>
        <v>I11</v>
      </c>
      <c r="D205" s="145"/>
      <c r="E205" s="145"/>
      <c r="F205" s="145"/>
      <c r="G205" s="145"/>
      <c r="H205" s="145"/>
      <c r="I205" s="145"/>
      <c r="J205" s="145"/>
      <c r="K205" s="145"/>
      <c r="L205" s="145"/>
      <c r="M205" s="145"/>
      <c r="N205" s="149"/>
      <c r="O205" s="149"/>
    </row>
    <row r="206" spans="1:15">
      <c r="A206" s="80"/>
      <c r="B206" s="39" t="str">
        <f>'Gene Table'!E206</f>
        <v>mmu-miR-574-3p</v>
      </c>
      <c r="C206" s="39" t="str">
        <f>'Gene Table'!B206</f>
        <v>I12</v>
      </c>
      <c r="D206" s="145"/>
      <c r="E206" s="145"/>
      <c r="F206" s="145"/>
      <c r="G206" s="145"/>
      <c r="H206" s="145"/>
      <c r="I206" s="145"/>
      <c r="J206" s="145"/>
      <c r="K206" s="145"/>
      <c r="L206" s="145"/>
      <c r="M206" s="145"/>
      <c r="N206" s="149"/>
      <c r="O206" s="149"/>
    </row>
    <row r="207" spans="1:15">
      <c r="A207" s="80"/>
      <c r="B207" s="39" t="str">
        <f>'Gene Table'!E207</f>
        <v>mmu-miR-21-5p</v>
      </c>
      <c r="C207" s="39" t="str">
        <f>'Gene Table'!B207</f>
        <v>I13</v>
      </c>
      <c r="D207" s="145"/>
      <c r="E207" s="145"/>
      <c r="F207" s="145"/>
      <c r="G207" s="145"/>
      <c r="H207" s="145"/>
      <c r="I207" s="145"/>
      <c r="J207" s="145"/>
      <c r="K207" s="145"/>
      <c r="L207" s="145"/>
      <c r="M207" s="145"/>
      <c r="N207" s="149"/>
      <c r="O207" s="149"/>
    </row>
    <row r="208" spans="1:15">
      <c r="A208" s="80"/>
      <c r="B208" s="39" t="str">
        <f>'Gene Table'!E208</f>
        <v>mmu-miR-574-5p</v>
      </c>
      <c r="C208" s="39" t="str">
        <f>'Gene Table'!B208</f>
        <v>I14</v>
      </c>
      <c r="D208" s="145"/>
      <c r="E208" s="145"/>
      <c r="F208" s="145"/>
      <c r="G208" s="145"/>
      <c r="H208" s="145"/>
      <c r="I208" s="145"/>
      <c r="J208" s="145"/>
      <c r="K208" s="145"/>
      <c r="L208" s="145"/>
      <c r="M208" s="145"/>
      <c r="N208" s="149"/>
      <c r="O208" s="149"/>
    </row>
    <row r="209" spans="1:15">
      <c r="A209" s="80"/>
      <c r="B209" s="39" t="str">
        <f>'Gene Table'!E209</f>
        <v>mmu-miR-210-3p</v>
      </c>
      <c r="C209" s="39" t="str">
        <f>'Gene Table'!B209</f>
        <v>I15</v>
      </c>
      <c r="D209" s="145"/>
      <c r="E209" s="145"/>
      <c r="F209" s="145"/>
      <c r="G209" s="145"/>
      <c r="H209" s="145"/>
      <c r="I209" s="145"/>
      <c r="J209" s="145"/>
      <c r="K209" s="145"/>
      <c r="L209" s="145"/>
      <c r="M209" s="145"/>
      <c r="N209" s="149"/>
      <c r="O209" s="149"/>
    </row>
    <row r="210" spans="1:15">
      <c r="A210" s="80"/>
      <c r="B210" s="39" t="str">
        <f>'Gene Table'!E210</f>
        <v>mmu-miR-590-5p</v>
      </c>
      <c r="C210" s="39" t="str">
        <f>'Gene Table'!B210</f>
        <v>I16</v>
      </c>
      <c r="D210" s="145"/>
      <c r="E210" s="145"/>
      <c r="F210" s="145"/>
      <c r="G210" s="145"/>
      <c r="H210" s="145"/>
      <c r="I210" s="145"/>
      <c r="J210" s="145"/>
      <c r="K210" s="145"/>
      <c r="L210" s="145"/>
      <c r="M210" s="145"/>
      <c r="N210" s="149"/>
      <c r="O210" s="149"/>
    </row>
    <row r="211" spans="1:15">
      <c r="A211" s="80"/>
      <c r="B211" s="39" t="str">
        <f>'Gene Table'!E211</f>
        <v>mmu-miR-214-3p</v>
      </c>
      <c r="C211" s="39" t="str">
        <f>'Gene Table'!B211</f>
        <v>I17</v>
      </c>
      <c r="D211" s="145"/>
      <c r="E211" s="145"/>
      <c r="F211" s="145"/>
      <c r="G211" s="145"/>
      <c r="H211" s="145"/>
      <c r="I211" s="145"/>
      <c r="J211" s="145"/>
      <c r="K211" s="145"/>
      <c r="L211" s="145"/>
      <c r="M211" s="145"/>
      <c r="N211" s="149"/>
      <c r="O211" s="149"/>
    </row>
    <row r="212" spans="1:15">
      <c r="A212" s="80"/>
      <c r="B212" s="39" t="str">
        <f>'Gene Table'!E212</f>
        <v>mmu-miR-590-3p</v>
      </c>
      <c r="C212" s="39" t="str">
        <f>'Gene Table'!B212</f>
        <v>I18</v>
      </c>
      <c r="D212" s="145"/>
      <c r="E212" s="145"/>
      <c r="F212" s="145"/>
      <c r="G212" s="145"/>
      <c r="H212" s="145"/>
      <c r="I212" s="145"/>
      <c r="J212" s="145"/>
      <c r="K212" s="145"/>
      <c r="L212" s="145"/>
      <c r="M212" s="145"/>
      <c r="N212" s="149"/>
      <c r="O212" s="149"/>
    </row>
    <row r="213" spans="1:15">
      <c r="A213" s="80"/>
      <c r="B213" s="39" t="str">
        <f>'Gene Table'!E213</f>
        <v>mmu-miR-216b-5p</v>
      </c>
      <c r="C213" s="39" t="str">
        <f>'Gene Table'!B213</f>
        <v>I19</v>
      </c>
      <c r="D213" s="145"/>
      <c r="E213" s="145"/>
      <c r="F213" s="145"/>
      <c r="G213" s="145"/>
      <c r="H213" s="145"/>
      <c r="I213" s="145"/>
      <c r="J213" s="145"/>
      <c r="K213" s="145"/>
      <c r="L213" s="145"/>
      <c r="M213" s="145"/>
      <c r="N213" s="149"/>
      <c r="O213" s="149"/>
    </row>
    <row r="214" spans="1:15">
      <c r="A214" s="80"/>
      <c r="B214" s="39" t="str">
        <f>'Gene Table'!E214</f>
        <v>mmu-miR-615-5p</v>
      </c>
      <c r="C214" s="39" t="str">
        <f>'Gene Table'!B214</f>
        <v>I20</v>
      </c>
      <c r="D214" s="145"/>
      <c r="E214" s="145"/>
      <c r="F214" s="145"/>
      <c r="G214" s="145"/>
      <c r="H214" s="145"/>
      <c r="I214" s="145"/>
      <c r="J214" s="145"/>
      <c r="K214" s="145"/>
      <c r="L214" s="145"/>
      <c r="M214" s="145"/>
      <c r="N214" s="149"/>
      <c r="O214" s="149"/>
    </row>
    <row r="215" spans="1:15">
      <c r="A215" s="80"/>
      <c r="B215" s="39" t="str">
        <f>'Gene Table'!E215</f>
        <v>mmu-miR-218-5p</v>
      </c>
      <c r="C215" s="39" t="str">
        <f>'Gene Table'!B215</f>
        <v>I21</v>
      </c>
      <c r="D215" s="145"/>
      <c r="E215" s="145"/>
      <c r="F215" s="145"/>
      <c r="G215" s="145"/>
      <c r="H215" s="145"/>
      <c r="I215" s="145"/>
      <c r="J215" s="145"/>
      <c r="K215" s="145"/>
      <c r="L215" s="145"/>
      <c r="M215" s="145"/>
      <c r="N215" s="149"/>
      <c r="O215" s="149"/>
    </row>
    <row r="216" spans="1:15">
      <c r="A216" s="80"/>
      <c r="B216" s="39" t="str">
        <f>'Gene Table'!E216</f>
        <v>mmu-miR-615-3p</v>
      </c>
      <c r="C216" s="39" t="str">
        <f>'Gene Table'!B216</f>
        <v>I22</v>
      </c>
      <c r="D216" s="145"/>
      <c r="E216" s="145"/>
      <c r="F216" s="145"/>
      <c r="G216" s="145"/>
      <c r="H216" s="145"/>
      <c r="I216" s="145"/>
      <c r="J216" s="145"/>
      <c r="K216" s="145"/>
      <c r="L216" s="145"/>
      <c r="M216" s="145"/>
      <c r="N216" s="149"/>
      <c r="O216" s="149"/>
    </row>
    <row r="217" spans="1:15">
      <c r="A217" s="80"/>
      <c r="B217" s="39" t="str">
        <f>'Gene Table'!E217</f>
        <v>mmu-miR-219-5p</v>
      </c>
      <c r="C217" s="39" t="str">
        <f>'Gene Table'!B217</f>
        <v>I23</v>
      </c>
      <c r="D217" s="145"/>
      <c r="E217" s="145"/>
      <c r="F217" s="145"/>
      <c r="G217" s="145"/>
      <c r="H217" s="145"/>
      <c r="I217" s="145"/>
      <c r="J217" s="145"/>
      <c r="K217" s="145"/>
      <c r="L217" s="145"/>
      <c r="M217" s="145"/>
      <c r="N217" s="149"/>
      <c r="O217" s="149"/>
    </row>
    <row r="218" spans="1:15">
      <c r="A218" s="80"/>
      <c r="B218" s="39" t="str">
        <f>'Gene Table'!E218</f>
        <v>mmu-miR-652-3p</v>
      </c>
      <c r="C218" s="39" t="str">
        <f>'Gene Table'!B218</f>
        <v>I24</v>
      </c>
      <c r="D218" s="145"/>
      <c r="E218" s="145"/>
      <c r="F218" s="145"/>
      <c r="G218" s="145"/>
      <c r="H218" s="145"/>
      <c r="I218" s="145"/>
      <c r="J218" s="145"/>
      <c r="K218" s="145"/>
      <c r="L218" s="145"/>
      <c r="M218" s="145"/>
      <c r="N218" s="149"/>
      <c r="O218" s="149"/>
    </row>
    <row r="219" spans="1:15">
      <c r="A219" s="80"/>
      <c r="B219" s="39" t="str">
        <f>'Gene Table'!E219</f>
        <v>mmu-miR-384-3p</v>
      </c>
      <c r="C219" s="39" t="str">
        <f>'Gene Table'!B219</f>
        <v>J01</v>
      </c>
      <c r="D219" s="145"/>
      <c r="E219" s="145"/>
      <c r="F219" s="145"/>
      <c r="G219" s="145"/>
      <c r="H219" s="145"/>
      <c r="I219" s="145"/>
      <c r="J219" s="145"/>
      <c r="K219" s="145"/>
      <c r="L219" s="145"/>
      <c r="M219" s="145"/>
      <c r="N219" s="149"/>
      <c r="O219" s="149"/>
    </row>
    <row r="220" spans="1:15">
      <c r="A220" s="80"/>
      <c r="B220" s="39" t="str">
        <f>'Gene Table'!E220</f>
        <v>mmu-miR-743b-3p</v>
      </c>
      <c r="C220" s="39" t="str">
        <f>'Gene Table'!B220</f>
        <v>J02</v>
      </c>
      <c r="D220" s="145"/>
      <c r="E220" s="145"/>
      <c r="F220" s="145"/>
      <c r="G220" s="145"/>
      <c r="H220" s="145"/>
      <c r="I220" s="145"/>
      <c r="J220" s="145"/>
      <c r="K220" s="145"/>
      <c r="L220" s="145"/>
      <c r="M220" s="145"/>
      <c r="N220" s="149"/>
      <c r="O220" s="149"/>
    </row>
    <row r="221" spans="1:15">
      <c r="A221" s="80"/>
      <c r="B221" s="39" t="str">
        <f>'Gene Table'!E221</f>
        <v>mmu-miR-412-3p</v>
      </c>
      <c r="C221" s="39" t="str">
        <f>'Gene Table'!B221</f>
        <v>J03</v>
      </c>
      <c r="D221" s="145"/>
      <c r="E221" s="145"/>
      <c r="F221" s="145"/>
      <c r="G221" s="145"/>
      <c r="H221" s="145"/>
      <c r="I221" s="145"/>
      <c r="J221" s="145"/>
      <c r="K221" s="145"/>
      <c r="L221" s="145"/>
      <c r="M221" s="145"/>
      <c r="N221" s="149"/>
      <c r="O221" s="149"/>
    </row>
    <row r="222" spans="1:15">
      <c r="A222" s="80"/>
      <c r="B222" s="39" t="str">
        <f>'Gene Table'!E222</f>
        <v>mmu-miR-743b-5p</v>
      </c>
      <c r="C222" s="39" t="str">
        <f>'Gene Table'!B222</f>
        <v>J04</v>
      </c>
      <c r="D222" s="145"/>
      <c r="E222" s="145"/>
      <c r="F222" s="145"/>
      <c r="G222" s="145"/>
      <c r="H222" s="145"/>
      <c r="I222" s="145"/>
      <c r="J222" s="145"/>
      <c r="K222" s="145"/>
      <c r="L222" s="145"/>
      <c r="M222" s="145"/>
      <c r="N222" s="149"/>
      <c r="O222" s="149"/>
    </row>
    <row r="223" spans="1:15">
      <c r="A223" s="80"/>
      <c r="B223" s="39" t="str">
        <f>'Gene Table'!E223</f>
        <v>mmu-miR-429-3p</v>
      </c>
      <c r="C223" s="39" t="str">
        <f>'Gene Table'!B223</f>
        <v>J05</v>
      </c>
      <c r="D223" s="145"/>
      <c r="E223" s="145"/>
      <c r="F223" s="145"/>
      <c r="G223" s="145"/>
      <c r="H223" s="145"/>
      <c r="I223" s="145"/>
      <c r="J223" s="145"/>
      <c r="K223" s="145"/>
      <c r="L223" s="145"/>
      <c r="M223" s="145"/>
      <c r="N223" s="149"/>
      <c r="O223" s="149"/>
    </row>
    <row r="224" spans="1:15">
      <c r="A224" s="80"/>
      <c r="B224" s="39" t="str">
        <f>'Gene Table'!E224</f>
        <v>mmu-miR-758-3p</v>
      </c>
      <c r="C224" s="39" t="str">
        <f>'Gene Table'!B224</f>
        <v>J06</v>
      </c>
      <c r="D224" s="145"/>
      <c r="E224" s="145"/>
      <c r="F224" s="145"/>
      <c r="G224" s="145"/>
      <c r="H224" s="145"/>
      <c r="I224" s="145"/>
      <c r="J224" s="145"/>
      <c r="K224" s="145"/>
      <c r="L224" s="145"/>
      <c r="M224" s="145"/>
      <c r="N224" s="149"/>
      <c r="O224" s="149"/>
    </row>
    <row r="225" spans="1:15">
      <c r="A225" s="80"/>
      <c r="B225" s="39" t="str">
        <f>'Gene Table'!E225</f>
        <v>mmu-miR-434-5p</v>
      </c>
      <c r="C225" s="39" t="str">
        <f>'Gene Table'!B225</f>
        <v>J07</v>
      </c>
      <c r="D225" s="145"/>
      <c r="E225" s="145"/>
      <c r="F225" s="145"/>
      <c r="G225" s="145"/>
      <c r="H225" s="145"/>
      <c r="I225" s="145"/>
      <c r="J225" s="145"/>
      <c r="K225" s="145"/>
      <c r="L225" s="145"/>
      <c r="M225" s="145"/>
      <c r="N225" s="149"/>
      <c r="O225" s="149"/>
    </row>
    <row r="226" spans="1:15">
      <c r="A226" s="80"/>
      <c r="B226" s="39" t="str">
        <f>'Gene Table'!E226</f>
        <v>mmu-miR-759</v>
      </c>
      <c r="C226" s="39" t="str">
        <f>'Gene Table'!B226</f>
        <v>J08</v>
      </c>
      <c r="D226" s="145"/>
      <c r="E226" s="145"/>
      <c r="F226" s="145"/>
      <c r="G226" s="145"/>
      <c r="H226" s="145"/>
      <c r="I226" s="145"/>
      <c r="J226" s="145"/>
      <c r="K226" s="145"/>
      <c r="L226" s="145"/>
      <c r="M226" s="145"/>
      <c r="N226" s="149"/>
      <c r="O226" s="149"/>
    </row>
    <row r="227" spans="1:15">
      <c r="A227" s="80"/>
      <c r="B227" s="39" t="str">
        <f>'Gene Table'!E227</f>
        <v>mmu-miR-434-3p</v>
      </c>
      <c r="C227" s="39" t="str">
        <f>'Gene Table'!B227</f>
        <v>J09</v>
      </c>
      <c r="D227" s="145"/>
      <c r="E227" s="145"/>
      <c r="F227" s="145"/>
      <c r="G227" s="145"/>
      <c r="H227" s="145"/>
      <c r="I227" s="145"/>
      <c r="J227" s="145"/>
      <c r="K227" s="145"/>
      <c r="L227" s="145"/>
      <c r="M227" s="145"/>
      <c r="N227" s="149"/>
      <c r="O227" s="149"/>
    </row>
    <row r="228" spans="1:15">
      <c r="A228" s="80"/>
      <c r="B228" s="39" t="str">
        <f>'Gene Table'!E228</f>
        <v>mmu-miR-761</v>
      </c>
      <c r="C228" s="39" t="str">
        <f>'Gene Table'!B228</f>
        <v>J10</v>
      </c>
      <c r="D228" s="145"/>
      <c r="E228" s="145"/>
      <c r="F228" s="145"/>
      <c r="G228" s="145"/>
      <c r="H228" s="145"/>
      <c r="I228" s="145"/>
      <c r="J228" s="145"/>
      <c r="K228" s="145"/>
      <c r="L228" s="145"/>
      <c r="M228" s="145"/>
      <c r="N228" s="149"/>
      <c r="O228" s="149"/>
    </row>
    <row r="229" spans="1:15">
      <c r="A229" s="80"/>
      <c r="B229" s="39" t="str">
        <f>'Gene Table'!E229</f>
        <v>mmu-miR-450b-3p</v>
      </c>
      <c r="C229" s="39" t="str">
        <f>'Gene Table'!B229</f>
        <v>J11</v>
      </c>
      <c r="D229" s="145"/>
      <c r="E229" s="145"/>
      <c r="F229" s="145"/>
      <c r="G229" s="145"/>
      <c r="H229" s="145"/>
      <c r="I229" s="145"/>
      <c r="J229" s="145"/>
      <c r="K229" s="145"/>
      <c r="L229" s="145"/>
      <c r="M229" s="145"/>
      <c r="N229" s="149"/>
      <c r="O229" s="149"/>
    </row>
    <row r="230" spans="1:15">
      <c r="A230" s="80"/>
      <c r="B230" s="39" t="str">
        <f>'Gene Table'!E230</f>
        <v>mmu-miR-763</v>
      </c>
      <c r="C230" s="39" t="str">
        <f>'Gene Table'!B230</f>
        <v>J12</v>
      </c>
      <c r="D230" s="145"/>
      <c r="E230" s="145"/>
      <c r="F230" s="145"/>
      <c r="G230" s="145"/>
      <c r="H230" s="145"/>
      <c r="I230" s="145"/>
      <c r="J230" s="145"/>
      <c r="K230" s="145"/>
      <c r="L230" s="145"/>
      <c r="M230" s="145"/>
      <c r="N230" s="149"/>
      <c r="O230" s="149"/>
    </row>
    <row r="231" spans="1:15">
      <c r="A231" s="80"/>
      <c r="B231" s="39" t="str">
        <f>'Gene Table'!E231</f>
        <v>mmu-miR-450b-5p</v>
      </c>
      <c r="C231" s="39" t="str">
        <f>'Gene Table'!B231</f>
        <v>J13</v>
      </c>
      <c r="D231" s="145"/>
      <c r="E231" s="145"/>
      <c r="F231" s="145"/>
      <c r="G231" s="145"/>
      <c r="H231" s="145"/>
      <c r="I231" s="145"/>
      <c r="J231" s="145"/>
      <c r="K231" s="145"/>
      <c r="L231" s="145"/>
      <c r="M231" s="145"/>
      <c r="N231" s="149"/>
      <c r="O231" s="149"/>
    </row>
    <row r="232" spans="1:15">
      <c r="A232" s="80"/>
      <c r="B232" s="39" t="str">
        <f>'Gene Table'!E232</f>
        <v>mmu-miR-764-3p</v>
      </c>
      <c r="C232" s="39" t="str">
        <f>'Gene Table'!B232</f>
        <v>J14</v>
      </c>
      <c r="D232" s="145"/>
      <c r="E232" s="145"/>
      <c r="F232" s="145"/>
      <c r="G232" s="145"/>
      <c r="H232" s="145"/>
      <c r="I232" s="145"/>
      <c r="J232" s="145"/>
      <c r="K232" s="145"/>
      <c r="L232" s="145"/>
      <c r="M232" s="145"/>
      <c r="N232" s="149"/>
      <c r="O232" s="149"/>
    </row>
    <row r="233" spans="1:15">
      <c r="A233" s="80"/>
      <c r="B233" s="39" t="str">
        <f>'Gene Table'!E233</f>
        <v>mmu-miR-455-3p</v>
      </c>
      <c r="C233" s="39" t="str">
        <f>'Gene Table'!B233</f>
        <v>J15</v>
      </c>
      <c r="D233" s="145"/>
      <c r="E233" s="145"/>
      <c r="F233" s="145"/>
      <c r="G233" s="145"/>
      <c r="H233" s="145"/>
      <c r="I233" s="145"/>
      <c r="J233" s="145"/>
      <c r="K233" s="145"/>
      <c r="L233" s="145"/>
      <c r="M233" s="145"/>
      <c r="N233" s="149"/>
      <c r="O233" s="149"/>
    </row>
    <row r="234" spans="1:15">
      <c r="A234" s="80"/>
      <c r="B234" s="39" t="str">
        <f>'Gene Table'!E234</f>
        <v>mmu-miR-764-5p</v>
      </c>
      <c r="C234" s="39" t="str">
        <f>'Gene Table'!B234</f>
        <v>J16</v>
      </c>
      <c r="D234" s="145"/>
      <c r="E234" s="145"/>
      <c r="F234" s="145"/>
      <c r="G234" s="145"/>
      <c r="H234" s="145"/>
      <c r="I234" s="145"/>
      <c r="J234" s="145"/>
      <c r="K234" s="145"/>
      <c r="L234" s="145"/>
      <c r="M234" s="145"/>
      <c r="N234" s="149"/>
      <c r="O234" s="149"/>
    </row>
    <row r="235" spans="1:15">
      <c r="A235" s="80"/>
      <c r="B235" s="39" t="str">
        <f>'Gene Table'!E235</f>
        <v>mmu-miR-463-3p</v>
      </c>
      <c r="C235" s="39" t="str">
        <f>'Gene Table'!B235</f>
        <v>J17</v>
      </c>
      <c r="D235" s="145"/>
      <c r="E235" s="145"/>
      <c r="F235" s="145"/>
      <c r="G235" s="145"/>
      <c r="H235" s="145"/>
      <c r="I235" s="145"/>
      <c r="J235" s="145"/>
      <c r="K235" s="145"/>
      <c r="L235" s="145"/>
      <c r="M235" s="145"/>
      <c r="N235" s="149"/>
      <c r="O235" s="149"/>
    </row>
    <row r="236" spans="1:15">
      <c r="A236" s="80"/>
      <c r="B236" s="39" t="str">
        <f>'Gene Table'!E236</f>
        <v>mmu-miR-770-5p</v>
      </c>
      <c r="C236" s="39" t="str">
        <f>'Gene Table'!B236</f>
        <v>J18</v>
      </c>
      <c r="D236" s="145"/>
      <c r="E236" s="145"/>
      <c r="F236" s="145"/>
      <c r="G236" s="145"/>
      <c r="H236" s="145"/>
      <c r="I236" s="145"/>
      <c r="J236" s="145"/>
      <c r="K236" s="145"/>
      <c r="L236" s="145"/>
      <c r="M236" s="145"/>
      <c r="N236" s="149"/>
      <c r="O236" s="149"/>
    </row>
    <row r="237" spans="1:15">
      <c r="A237" s="80"/>
      <c r="B237" s="39" t="str">
        <f>'Gene Table'!E237</f>
        <v>mmu-miR-464</v>
      </c>
      <c r="C237" s="39" t="str">
        <f>'Gene Table'!B237</f>
        <v>J19</v>
      </c>
      <c r="D237" s="145"/>
      <c r="E237" s="145"/>
      <c r="F237" s="145"/>
      <c r="G237" s="145"/>
      <c r="H237" s="145"/>
      <c r="I237" s="145"/>
      <c r="J237" s="145"/>
      <c r="K237" s="145"/>
      <c r="L237" s="145"/>
      <c r="M237" s="145"/>
      <c r="N237" s="149"/>
      <c r="O237" s="149"/>
    </row>
    <row r="238" spans="1:15">
      <c r="A238" s="80"/>
      <c r="B238" s="39" t="str">
        <f>'Gene Table'!E238</f>
        <v>mmu-miR-802-5p</v>
      </c>
      <c r="C238" s="39" t="str">
        <f>'Gene Table'!B238</f>
        <v>J20</v>
      </c>
      <c r="D238" s="145"/>
      <c r="E238" s="145"/>
      <c r="F238" s="145"/>
      <c r="G238" s="145"/>
      <c r="H238" s="145"/>
      <c r="I238" s="145"/>
      <c r="J238" s="145"/>
      <c r="K238" s="145"/>
      <c r="L238" s="145"/>
      <c r="M238" s="145"/>
      <c r="N238" s="149"/>
      <c r="O238" s="149"/>
    </row>
    <row r="239" spans="1:15">
      <c r="A239" s="80"/>
      <c r="B239" s="39" t="str">
        <f>'Gene Table'!E239</f>
        <v>mmu-miR-465a-5p</v>
      </c>
      <c r="C239" s="39" t="str">
        <f>'Gene Table'!B239</f>
        <v>J21</v>
      </c>
      <c r="D239" s="145"/>
      <c r="E239" s="145"/>
      <c r="F239" s="145"/>
      <c r="G239" s="145"/>
      <c r="H239" s="145"/>
      <c r="I239" s="145"/>
      <c r="J239" s="145"/>
      <c r="K239" s="145"/>
      <c r="L239" s="145"/>
      <c r="M239" s="145"/>
      <c r="N239" s="149"/>
      <c r="O239" s="149"/>
    </row>
    <row r="240" spans="1:15">
      <c r="A240" s="80"/>
      <c r="B240" s="39" t="str">
        <f>'Gene Table'!E240</f>
        <v>mmu-miR-804</v>
      </c>
      <c r="C240" s="39" t="str">
        <f>'Gene Table'!B240</f>
        <v>J22</v>
      </c>
      <c r="D240" s="145"/>
      <c r="E240" s="145"/>
      <c r="F240" s="145"/>
      <c r="G240" s="145"/>
      <c r="H240" s="145"/>
      <c r="I240" s="145"/>
      <c r="J240" s="145"/>
      <c r="K240" s="145"/>
      <c r="L240" s="145"/>
      <c r="M240" s="145"/>
      <c r="N240" s="149"/>
      <c r="O240" s="149"/>
    </row>
    <row r="241" spans="1:15">
      <c r="A241" s="80"/>
      <c r="B241" s="39" t="str">
        <f>'Gene Table'!E241</f>
        <v>mmu-miR-466d-5p</v>
      </c>
      <c r="C241" s="39" t="str">
        <f>'Gene Table'!B241</f>
        <v>J23</v>
      </c>
      <c r="D241" s="145"/>
      <c r="E241" s="145"/>
      <c r="F241" s="145"/>
      <c r="G241" s="145"/>
      <c r="H241" s="145"/>
      <c r="I241" s="145"/>
      <c r="J241" s="145"/>
      <c r="K241" s="145"/>
      <c r="L241" s="145"/>
      <c r="M241" s="145"/>
      <c r="N241" s="149"/>
      <c r="O241" s="149"/>
    </row>
    <row r="242" spans="1:15">
      <c r="A242" s="80"/>
      <c r="B242" s="39" t="str">
        <f>'Gene Table'!E242</f>
        <v>mmu-miR-805</v>
      </c>
      <c r="C242" s="39" t="str">
        <f>'Gene Table'!B242</f>
        <v>J24</v>
      </c>
      <c r="D242" s="145"/>
      <c r="E242" s="145"/>
      <c r="F242" s="145"/>
      <c r="G242" s="145"/>
      <c r="H242" s="145"/>
      <c r="I242" s="145"/>
      <c r="J242" s="145"/>
      <c r="K242" s="145"/>
      <c r="L242" s="145"/>
      <c r="M242" s="145"/>
      <c r="N242" s="149"/>
      <c r="O242" s="149"/>
    </row>
    <row r="243" spans="1:15">
      <c r="A243" s="80"/>
      <c r="B243" s="39" t="str">
        <f>'Gene Table'!E243</f>
        <v>mmu-miR-22-3p</v>
      </c>
      <c r="C243" s="39" t="str">
        <f>'Gene Table'!B243</f>
        <v>K01</v>
      </c>
      <c r="D243" s="145"/>
      <c r="E243" s="145"/>
      <c r="F243" s="145"/>
      <c r="G243" s="145"/>
      <c r="H243" s="145"/>
      <c r="I243" s="145"/>
      <c r="J243" s="145"/>
      <c r="K243" s="145"/>
      <c r="L243" s="145"/>
      <c r="M243" s="145"/>
      <c r="N243" s="149"/>
      <c r="O243" s="149"/>
    </row>
    <row r="244" spans="1:15">
      <c r="A244" s="80"/>
      <c r="B244" s="39" t="str">
        <f>'Gene Table'!E244</f>
        <v>mmu-miR-653-5p</v>
      </c>
      <c r="C244" s="39" t="str">
        <f>'Gene Table'!B244</f>
        <v>K02</v>
      </c>
      <c r="D244" s="145"/>
      <c r="E244" s="145"/>
      <c r="F244" s="145"/>
      <c r="G244" s="145"/>
      <c r="H244" s="145"/>
      <c r="I244" s="145"/>
      <c r="J244" s="145"/>
      <c r="K244" s="145"/>
      <c r="L244" s="145"/>
      <c r="M244" s="145"/>
      <c r="N244" s="149"/>
      <c r="O244" s="149"/>
    </row>
    <row r="245" spans="1:15">
      <c r="A245" s="80"/>
      <c r="B245" s="39" t="str">
        <f>'Gene Table'!E245</f>
        <v>mmu-miR-221-3p</v>
      </c>
      <c r="C245" s="39" t="str">
        <f>'Gene Table'!B245</f>
        <v>K03</v>
      </c>
      <c r="D245" s="145"/>
      <c r="E245" s="145"/>
      <c r="F245" s="145"/>
      <c r="G245" s="145"/>
      <c r="H245" s="145"/>
      <c r="I245" s="145"/>
      <c r="J245" s="145"/>
      <c r="K245" s="145"/>
      <c r="L245" s="145"/>
      <c r="M245" s="145"/>
      <c r="N245" s="149"/>
      <c r="O245" s="149"/>
    </row>
    <row r="246" spans="1:15">
      <c r="A246" s="80"/>
      <c r="B246" s="39" t="str">
        <f>'Gene Table'!E246</f>
        <v>mmu-miR-654-3p</v>
      </c>
      <c r="C246" s="39" t="str">
        <f>'Gene Table'!B246</f>
        <v>K04</v>
      </c>
      <c r="D246" s="145"/>
      <c r="E246" s="145"/>
      <c r="F246" s="145"/>
      <c r="G246" s="145"/>
      <c r="H246" s="145"/>
      <c r="I246" s="145"/>
      <c r="J246" s="145"/>
      <c r="K246" s="145"/>
      <c r="L246" s="145"/>
      <c r="M246" s="145"/>
      <c r="N246" s="149"/>
      <c r="O246" s="149"/>
    </row>
    <row r="247" spans="1:15">
      <c r="A247" s="80"/>
      <c r="B247" s="39" t="str">
        <f>'Gene Table'!E247</f>
        <v>mmu-miR-222-3p</v>
      </c>
      <c r="C247" s="39" t="str">
        <f>'Gene Table'!B247</f>
        <v>K05</v>
      </c>
      <c r="D247" s="145"/>
      <c r="E247" s="145"/>
      <c r="F247" s="145"/>
      <c r="G247" s="145"/>
      <c r="H247" s="145"/>
      <c r="I247" s="145"/>
      <c r="J247" s="145"/>
      <c r="K247" s="145"/>
      <c r="L247" s="145"/>
      <c r="M247" s="145"/>
      <c r="N247" s="149"/>
      <c r="O247" s="149"/>
    </row>
    <row r="248" spans="1:15">
      <c r="A248" s="80"/>
      <c r="B248" s="39" t="str">
        <f>'Gene Table'!E248</f>
        <v>mmu-miR-671-3p</v>
      </c>
      <c r="C248" s="39" t="str">
        <f>'Gene Table'!B248</f>
        <v>K06</v>
      </c>
      <c r="D248" s="145"/>
      <c r="E248" s="145"/>
      <c r="F248" s="145"/>
      <c r="G248" s="145"/>
      <c r="H248" s="145"/>
      <c r="I248" s="145"/>
      <c r="J248" s="145"/>
      <c r="K248" s="145"/>
      <c r="L248" s="145"/>
      <c r="M248" s="145"/>
      <c r="N248" s="149"/>
      <c r="O248" s="149"/>
    </row>
    <row r="249" spans="1:15">
      <c r="A249" s="80"/>
      <c r="B249" s="39" t="str">
        <f>'Gene Table'!E249</f>
        <v>mmu-miR-223-3p</v>
      </c>
      <c r="C249" s="39" t="str">
        <f>'Gene Table'!B249</f>
        <v>K07</v>
      </c>
      <c r="D249" s="145"/>
      <c r="E249" s="145"/>
      <c r="F249" s="145"/>
      <c r="G249" s="145"/>
      <c r="H249" s="145"/>
      <c r="I249" s="145"/>
      <c r="J249" s="145"/>
      <c r="K249" s="145"/>
      <c r="L249" s="145"/>
      <c r="M249" s="145"/>
      <c r="N249" s="149"/>
      <c r="O249" s="149"/>
    </row>
    <row r="250" spans="1:15">
      <c r="A250" s="80"/>
      <c r="B250" s="39" t="str">
        <f>'Gene Table'!E250</f>
        <v>mmu-miR-708-5p</v>
      </c>
      <c r="C250" s="39" t="str">
        <f>'Gene Table'!B250</f>
        <v>K08</v>
      </c>
      <c r="D250" s="145"/>
      <c r="E250" s="145"/>
      <c r="F250" s="145"/>
      <c r="G250" s="145"/>
      <c r="H250" s="145"/>
      <c r="I250" s="145"/>
      <c r="J250" s="145"/>
      <c r="K250" s="145"/>
      <c r="L250" s="145"/>
      <c r="M250" s="145"/>
      <c r="N250" s="149"/>
      <c r="O250" s="149"/>
    </row>
    <row r="251" spans="1:15">
      <c r="A251" s="80"/>
      <c r="B251" s="39" t="str">
        <f>'Gene Table'!E251</f>
        <v>mmu-miR-24-3p</v>
      </c>
      <c r="C251" s="39" t="str">
        <f>'Gene Table'!B251</f>
        <v>K09</v>
      </c>
      <c r="D251" s="145"/>
      <c r="E251" s="145"/>
      <c r="F251" s="145"/>
      <c r="G251" s="145"/>
      <c r="H251" s="145"/>
      <c r="I251" s="145"/>
      <c r="J251" s="145"/>
      <c r="K251" s="145"/>
      <c r="L251" s="145"/>
      <c r="M251" s="145"/>
      <c r="N251" s="149"/>
      <c r="O251" s="149"/>
    </row>
    <row r="252" spans="1:15">
      <c r="A252" s="80"/>
      <c r="B252" s="39" t="str">
        <f>'Gene Table'!E252</f>
        <v>mmu-miR-744-5p</v>
      </c>
      <c r="C252" s="39" t="str">
        <f>'Gene Table'!B252</f>
        <v>K10</v>
      </c>
      <c r="D252" s="145"/>
      <c r="E252" s="145"/>
      <c r="F252" s="145"/>
      <c r="G252" s="145"/>
      <c r="H252" s="145"/>
      <c r="I252" s="145"/>
      <c r="J252" s="145"/>
      <c r="K252" s="145"/>
      <c r="L252" s="145"/>
      <c r="M252" s="145"/>
      <c r="N252" s="149"/>
      <c r="O252" s="149"/>
    </row>
    <row r="253" spans="1:15">
      <c r="A253" s="80"/>
      <c r="B253" s="39" t="str">
        <f>'Gene Table'!E253</f>
        <v>mmu-miR-25-3p</v>
      </c>
      <c r="C253" s="39" t="str">
        <f>'Gene Table'!B253</f>
        <v>K11</v>
      </c>
      <c r="D253" s="145"/>
      <c r="E253" s="145"/>
      <c r="F253" s="145"/>
      <c r="G253" s="145"/>
      <c r="H253" s="145"/>
      <c r="I253" s="145"/>
      <c r="J253" s="145"/>
      <c r="K253" s="145"/>
      <c r="L253" s="145"/>
      <c r="M253" s="145"/>
      <c r="N253" s="149"/>
      <c r="O253" s="149"/>
    </row>
    <row r="254" spans="1:15">
      <c r="A254" s="80"/>
      <c r="B254" s="39" t="str">
        <f>'Gene Table'!E254</f>
        <v>mmu-miR-760-3p</v>
      </c>
      <c r="C254" s="39" t="str">
        <f>'Gene Table'!B254</f>
        <v>K12</v>
      </c>
      <c r="D254" s="145"/>
      <c r="E254" s="145"/>
      <c r="F254" s="145"/>
      <c r="G254" s="145"/>
      <c r="H254" s="145"/>
      <c r="I254" s="145"/>
      <c r="J254" s="145"/>
      <c r="K254" s="145"/>
      <c r="L254" s="145"/>
      <c r="M254" s="145"/>
      <c r="N254" s="149"/>
      <c r="O254" s="149"/>
    </row>
    <row r="255" spans="1:15">
      <c r="A255" s="80"/>
      <c r="B255" s="39" t="str">
        <f>'Gene Table'!E255</f>
        <v>mmu-miR-26a-5p</v>
      </c>
      <c r="C255" s="39" t="str">
        <f>'Gene Table'!B255</f>
        <v>K13</v>
      </c>
      <c r="D255" s="145"/>
      <c r="E255" s="145"/>
      <c r="F255" s="145"/>
      <c r="G255" s="145"/>
      <c r="H255" s="145"/>
      <c r="I255" s="145"/>
      <c r="J255" s="145"/>
      <c r="K255" s="145"/>
      <c r="L255" s="145"/>
      <c r="M255" s="145"/>
      <c r="N255" s="149"/>
      <c r="O255" s="149"/>
    </row>
    <row r="256" spans="1:15">
      <c r="A256" s="80"/>
      <c r="B256" s="39" t="str">
        <f>'Gene Table'!E256</f>
        <v>mmu-miR-873-5p</v>
      </c>
      <c r="C256" s="39" t="str">
        <f>'Gene Table'!B256</f>
        <v>K14</v>
      </c>
      <c r="D256" s="145"/>
      <c r="E256" s="145"/>
      <c r="F256" s="145"/>
      <c r="G256" s="145"/>
      <c r="H256" s="145"/>
      <c r="I256" s="145"/>
      <c r="J256" s="145"/>
      <c r="K256" s="145"/>
      <c r="L256" s="145"/>
      <c r="M256" s="145"/>
      <c r="N256" s="149"/>
      <c r="O256" s="149"/>
    </row>
    <row r="257" spans="1:15">
      <c r="A257" s="80"/>
      <c r="B257" s="39" t="str">
        <f>'Gene Table'!E257</f>
        <v>mmu-miR-26b-5p</v>
      </c>
      <c r="C257" s="39" t="str">
        <f>'Gene Table'!B257</f>
        <v>K15</v>
      </c>
      <c r="D257" s="145"/>
      <c r="E257" s="145"/>
      <c r="F257" s="145"/>
      <c r="G257" s="145"/>
      <c r="H257" s="145"/>
      <c r="I257" s="145"/>
      <c r="J257" s="145"/>
      <c r="K257" s="145"/>
      <c r="L257" s="145"/>
      <c r="M257" s="145"/>
      <c r="N257" s="149"/>
      <c r="O257" s="149"/>
    </row>
    <row r="258" spans="1:15">
      <c r="A258" s="80"/>
      <c r="B258" s="39" t="str">
        <f>'Gene Table'!E258</f>
        <v>mmu-miR-874-3p</v>
      </c>
      <c r="C258" s="39" t="str">
        <f>'Gene Table'!B258</f>
        <v>K16</v>
      </c>
      <c r="D258" s="145"/>
      <c r="E258" s="145"/>
      <c r="F258" s="145"/>
      <c r="G258" s="145"/>
      <c r="H258" s="145"/>
      <c r="I258" s="145"/>
      <c r="J258" s="145"/>
      <c r="K258" s="145"/>
      <c r="L258" s="145"/>
      <c r="M258" s="145"/>
      <c r="N258" s="149"/>
      <c r="O258" s="149"/>
    </row>
    <row r="259" spans="1:15">
      <c r="A259" s="80"/>
      <c r="B259" s="39" t="str">
        <f>'Gene Table'!E259</f>
        <v>mmu-miR-28-5p</v>
      </c>
      <c r="C259" s="39" t="str">
        <f>'Gene Table'!B259</f>
        <v>K17</v>
      </c>
      <c r="D259" s="145"/>
      <c r="E259" s="145"/>
      <c r="F259" s="145"/>
      <c r="G259" s="145"/>
      <c r="H259" s="145"/>
      <c r="I259" s="145"/>
      <c r="J259" s="145"/>
      <c r="K259" s="145"/>
      <c r="L259" s="145"/>
      <c r="M259" s="145"/>
      <c r="N259" s="149"/>
      <c r="O259" s="149"/>
    </row>
    <row r="260" spans="1:15">
      <c r="A260" s="80"/>
      <c r="B260" s="39" t="str">
        <f>'Gene Table'!E260</f>
        <v>mmu-miR-875-5p</v>
      </c>
      <c r="C260" s="39" t="str">
        <f>'Gene Table'!B260</f>
        <v>K18</v>
      </c>
      <c r="D260" s="145"/>
      <c r="E260" s="145"/>
      <c r="F260" s="145"/>
      <c r="G260" s="145"/>
      <c r="H260" s="145"/>
      <c r="I260" s="145"/>
      <c r="J260" s="145"/>
      <c r="K260" s="145"/>
      <c r="L260" s="145"/>
      <c r="M260" s="145"/>
      <c r="N260" s="149"/>
      <c r="O260" s="149"/>
    </row>
    <row r="261" spans="1:15">
      <c r="A261" s="80"/>
      <c r="B261" s="39" t="str">
        <f>'Gene Table'!E261</f>
        <v>mmu-miR-296-5p</v>
      </c>
      <c r="C261" s="39" t="str">
        <f>'Gene Table'!B261</f>
        <v>K19</v>
      </c>
      <c r="D261" s="145"/>
      <c r="E261" s="145"/>
      <c r="F261" s="145"/>
      <c r="G261" s="145"/>
      <c r="H261" s="145"/>
      <c r="I261" s="145"/>
      <c r="J261" s="145"/>
      <c r="K261" s="145"/>
      <c r="L261" s="145"/>
      <c r="M261" s="145"/>
      <c r="N261" s="149"/>
      <c r="O261" s="149"/>
    </row>
    <row r="262" spans="1:15">
      <c r="A262" s="80"/>
      <c r="B262" s="39" t="str">
        <f>'Gene Table'!E262</f>
        <v>mmu-miR-877-5p</v>
      </c>
      <c r="C262" s="39" t="str">
        <f>'Gene Table'!B262</f>
        <v>K20</v>
      </c>
      <c r="D262" s="145"/>
      <c r="E262" s="145"/>
      <c r="F262" s="145"/>
      <c r="G262" s="145"/>
      <c r="H262" s="145"/>
      <c r="I262" s="145"/>
      <c r="J262" s="145"/>
      <c r="K262" s="145"/>
      <c r="L262" s="145"/>
      <c r="M262" s="145"/>
      <c r="N262" s="149"/>
      <c r="O262" s="149"/>
    </row>
    <row r="263" spans="1:15">
      <c r="A263" s="80"/>
      <c r="B263" s="39" t="str">
        <f>'Gene Table'!E263</f>
        <v>mmu-miR-296-3p</v>
      </c>
      <c r="C263" s="39" t="str">
        <f>'Gene Table'!B263</f>
        <v>K21</v>
      </c>
      <c r="D263" s="145"/>
      <c r="E263" s="145"/>
      <c r="F263" s="145"/>
      <c r="G263" s="145"/>
      <c r="H263" s="145"/>
      <c r="I263" s="145"/>
      <c r="J263" s="145"/>
      <c r="K263" s="145"/>
      <c r="L263" s="145"/>
      <c r="M263" s="145"/>
      <c r="N263" s="149"/>
      <c r="O263" s="149"/>
    </row>
    <row r="264" spans="1:15">
      <c r="A264" s="80"/>
      <c r="B264" s="39" t="str">
        <f>'Gene Table'!E264</f>
        <v>mmu-miR-9-5p</v>
      </c>
      <c r="C264" s="39" t="str">
        <f>'Gene Table'!B264</f>
        <v>K22</v>
      </c>
      <c r="D264" s="145"/>
      <c r="E264" s="145"/>
      <c r="F264" s="145"/>
      <c r="G264" s="145"/>
      <c r="H264" s="145"/>
      <c r="I264" s="145"/>
      <c r="J264" s="145"/>
      <c r="K264" s="145"/>
      <c r="L264" s="145"/>
      <c r="M264" s="145"/>
      <c r="N264" s="149"/>
      <c r="O264" s="149"/>
    </row>
    <row r="265" spans="1:15">
      <c r="A265" s="80"/>
      <c r="B265" s="39" t="str">
        <f>'Gene Table'!E265</f>
        <v>mmu-miR-29b-3p</v>
      </c>
      <c r="C265" s="39" t="str">
        <f>'Gene Table'!B265</f>
        <v>K23</v>
      </c>
      <c r="D265" s="145"/>
      <c r="E265" s="145"/>
      <c r="F265" s="145"/>
      <c r="G265" s="145"/>
      <c r="H265" s="145"/>
      <c r="I265" s="145"/>
      <c r="J265" s="145"/>
      <c r="K265" s="145"/>
      <c r="L265" s="145"/>
      <c r="M265" s="145"/>
      <c r="N265" s="149"/>
      <c r="O265" s="149"/>
    </row>
    <row r="266" spans="1:15">
      <c r="A266" s="80"/>
      <c r="B266" s="39" t="str">
        <f>'Gene Table'!E266</f>
        <v>mmu-miR-93-5p</v>
      </c>
      <c r="C266" s="39" t="str">
        <f>'Gene Table'!B266</f>
        <v>K24</v>
      </c>
      <c r="D266" s="145"/>
      <c r="E266" s="145"/>
      <c r="F266" s="145"/>
      <c r="G266" s="145"/>
      <c r="H266" s="145"/>
      <c r="I266" s="145"/>
      <c r="J266" s="145"/>
      <c r="K266" s="145"/>
      <c r="L266" s="145"/>
      <c r="M266" s="145"/>
      <c r="N266" s="149"/>
      <c r="O266" s="149"/>
    </row>
    <row r="267" spans="1:15">
      <c r="A267" s="80"/>
      <c r="B267" s="39" t="str">
        <f>'Gene Table'!E267</f>
        <v>mmu-miR-466f-3p</v>
      </c>
      <c r="C267" s="39" t="str">
        <f>'Gene Table'!B267</f>
        <v>L01</v>
      </c>
      <c r="D267" s="145"/>
      <c r="E267" s="145"/>
      <c r="F267" s="145"/>
      <c r="G267" s="145"/>
      <c r="H267" s="145"/>
      <c r="I267" s="145"/>
      <c r="J267" s="145"/>
      <c r="K267" s="145"/>
      <c r="L267" s="145"/>
      <c r="M267" s="145"/>
      <c r="N267" s="149"/>
      <c r="O267" s="149"/>
    </row>
    <row r="268" spans="1:15">
      <c r="A268" s="80"/>
      <c r="B268" s="39" t="str">
        <f>'Gene Table'!E268</f>
        <v>mmu-miR-871-5p</v>
      </c>
      <c r="C268" s="39" t="str">
        <f>'Gene Table'!B268</f>
        <v>L02</v>
      </c>
      <c r="D268" s="145"/>
      <c r="E268" s="145"/>
      <c r="F268" s="145"/>
      <c r="G268" s="145"/>
      <c r="H268" s="145"/>
      <c r="I268" s="145"/>
      <c r="J268" s="145"/>
      <c r="K268" s="145"/>
      <c r="L268" s="145"/>
      <c r="M268" s="145"/>
      <c r="N268" s="149"/>
      <c r="O268" s="149"/>
    </row>
    <row r="269" spans="1:15">
      <c r="A269" s="80"/>
      <c r="B269" s="39" t="str">
        <f>'Gene Table'!E269</f>
        <v>mmu-miR-466g</v>
      </c>
      <c r="C269" s="39" t="str">
        <f>'Gene Table'!B269</f>
        <v>L03</v>
      </c>
      <c r="D269" s="145"/>
      <c r="E269" s="145"/>
      <c r="F269" s="145"/>
      <c r="G269" s="145"/>
      <c r="H269" s="145"/>
      <c r="I269" s="145"/>
      <c r="J269" s="145"/>
      <c r="K269" s="145"/>
      <c r="L269" s="145"/>
      <c r="M269" s="145"/>
      <c r="N269" s="149"/>
      <c r="O269" s="149"/>
    </row>
    <row r="270" spans="1:15">
      <c r="A270" s="80"/>
      <c r="B270" s="39" t="str">
        <f>'Gene Table'!E270</f>
        <v>mmu-miR-875-3p</v>
      </c>
      <c r="C270" s="39" t="str">
        <f>'Gene Table'!B270</f>
        <v>L04</v>
      </c>
      <c r="D270" s="145"/>
      <c r="E270" s="145"/>
      <c r="F270" s="145"/>
      <c r="G270" s="145"/>
      <c r="H270" s="145"/>
      <c r="I270" s="145"/>
      <c r="J270" s="145"/>
      <c r="K270" s="145"/>
      <c r="L270" s="145"/>
      <c r="M270" s="145"/>
      <c r="N270" s="149"/>
      <c r="O270" s="149"/>
    </row>
    <row r="271" spans="1:15">
      <c r="A271" s="80"/>
      <c r="B271" s="39" t="str">
        <f>'Gene Table'!E271</f>
        <v>mmu-miR-466i-3p</v>
      </c>
      <c r="C271" s="39" t="str">
        <f>'Gene Table'!B271</f>
        <v>L05</v>
      </c>
      <c r="D271" s="145"/>
      <c r="E271" s="145"/>
      <c r="F271" s="145"/>
      <c r="G271" s="145"/>
      <c r="H271" s="145"/>
      <c r="I271" s="145"/>
      <c r="J271" s="145"/>
      <c r="K271" s="145"/>
      <c r="L271" s="145"/>
      <c r="M271" s="145"/>
      <c r="N271" s="149"/>
      <c r="O271" s="149"/>
    </row>
    <row r="272" spans="1:15">
      <c r="A272" s="80"/>
      <c r="B272" s="39" t="str">
        <f>'Gene Table'!E272</f>
        <v>mmu-miR-876-3p</v>
      </c>
      <c r="C272" s="39" t="str">
        <f>'Gene Table'!B272</f>
        <v>L06</v>
      </c>
      <c r="D272" s="145"/>
      <c r="E272" s="145"/>
      <c r="F272" s="145"/>
      <c r="G272" s="145"/>
      <c r="H272" s="145"/>
      <c r="I272" s="145"/>
      <c r="J272" s="145"/>
      <c r="K272" s="145"/>
      <c r="L272" s="145"/>
      <c r="M272" s="145"/>
      <c r="N272" s="149"/>
      <c r="O272" s="149"/>
    </row>
    <row r="273" spans="1:15">
      <c r="A273" s="80"/>
      <c r="B273" s="39" t="str">
        <f>'Gene Table'!E273</f>
        <v>mmu-miR-466k</v>
      </c>
      <c r="C273" s="39" t="str">
        <f>'Gene Table'!B273</f>
        <v>L07</v>
      </c>
      <c r="D273" s="145"/>
      <c r="E273" s="145"/>
      <c r="F273" s="145"/>
      <c r="G273" s="145"/>
      <c r="H273" s="145"/>
      <c r="I273" s="145"/>
      <c r="J273" s="145"/>
      <c r="K273" s="145"/>
      <c r="L273" s="145"/>
      <c r="M273" s="145"/>
      <c r="N273" s="149"/>
      <c r="O273" s="149"/>
    </row>
    <row r="274" spans="1:15">
      <c r="A274" s="80"/>
      <c r="B274" s="39" t="str">
        <f>'Gene Table'!E274</f>
        <v>mmu-miR-876-5p</v>
      </c>
      <c r="C274" s="39" t="str">
        <f>'Gene Table'!B274</f>
        <v>L08</v>
      </c>
      <c r="D274" s="145"/>
      <c r="E274" s="145"/>
      <c r="F274" s="145"/>
      <c r="G274" s="145"/>
      <c r="H274" s="145"/>
      <c r="I274" s="145"/>
      <c r="J274" s="145"/>
      <c r="K274" s="145"/>
      <c r="L274" s="145"/>
      <c r="M274" s="145"/>
      <c r="N274" s="149"/>
      <c r="O274" s="149"/>
    </row>
    <row r="275" spans="1:15">
      <c r="A275" s="80"/>
      <c r="B275" s="39" t="str">
        <f>'Gene Table'!E275</f>
        <v>mmu-miR-466l-3p</v>
      </c>
      <c r="C275" s="39" t="str">
        <f>'Gene Table'!B275</f>
        <v>L09</v>
      </c>
      <c r="D275" s="145"/>
      <c r="E275" s="145"/>
      <c r="F275" s="145"/>
      <c r="G275" s="145"/>
      <c r="H275" s="145"/>
      <c r="I275" s="145"/>
      <c r="J275" s="145"/>
      <c r="K275" s="145"/>
      <c r="L275" s="145"/>
      <c r="M275" s="145"/>
      <c r="N275" s="149"/>
      <c r="O275" s="149"/>
    </row>
    <row r="276" spans="1:15">
      <c r="A276" s="80"/>
      <c r="B276" s="39" t="str">
        <f>'Gene Table'!E276</f>
        <v>mmu-miR-878-3p</v>
      </c>
      <c r="C276" s="39" t="str">
        <f>'Gene Table'!B276</f>
        <v>L10</v>
      </c>
      <c r="D276" s="145"/>
      <c r="E276" s="145"/>
      <c r="F276" s="145"/>
      <c r="G276" s="145"/>
      <c r="H276" s="145"/>
      <c r="I276" s="145"/>
      <c r="J276" s="145"/>
      <c r="K276" s="145"/>
      <c r="L276" s="145"/>
      <c r="M276" s="145"/>
      <c r="N276" s="149"/>
      <c r="O276" s="149"/>
    </row>
    <row r="277" spans="1:15">
      <c r="A277" s="80"/>
      <c r="B277" s="39" t="str">
        <f>'Gene Table'!E277</f>
        <v>mmu-miR-467b-5p</v>
      </c>
      <c r="C277" s="39" t="str">
        <f>'Gene Table'!B277</f>
        <v>L11</v>
      </c>
      <c r="D277" s="145"/>
      <c r="E277" s="145"/>
      <c r="F277" s="145"/>
      <c r="G277" s="145"/>
      <c r="H277" s="145"/>
      <c r="I277" s="145"/>
      <c r="J277" s="145"/>
      <c r="K277" s="145"/>
      <c r="L277" s="145"/>
      <c r="M277" s="145"/>
      <c r="N277" s="149"/>
      <c r="O277" s="149"/>
    </row>
    <row r="278" spans="1:15">
      <c r="A278" s="80"/>
      <c r="B278" s="39" t="str">
        <f>'Gene Table'!E278</f>
        <v>mmu-miR-878-5p</v>
      </c>
      <c r="C278" s="39" t="str">
        <f>'Gene Table'!B278</f>
        <v>L12</v>
      </c>
      <c r="D278" s="145"/>
      <c r="E278" s="145"/>
      <c r="F278" s="145"/>
      <c r="G278" s="145"/>
      <c r="H278" s="145"/>
      <c r="I278" s="145"/>
      <c r="J278" s="145"/>
      <c r="K278" s="145"/>
      <c r="L278" s="145"/>
      <c r="M278" s="145"/>
      <c r="N278" s="149"/>
      <c r="O278" s="149"/>
    </row>
    <row r="279" spans="1:15">
      <c r="A279" s="80"/>
      <c r="B279" s="39" t="str">
        <f>'Gene Table'!E279</f>
        <v>mmu-miR-467f</v>
      </c>
      <c r="C279" s="39" t="str">
        <f>'Gene Table'!B279</f>
        <v>L13</v>
      </c>
      <c r="D279" s="145"/>
      <c r="E279" s="145"/>
      <c r="F279" s="145"/>
      <c r="G279" s="145"/>
      <c r="H279" s="145"/>
      <c r="I279" s="145"/>
      <c r="J279" s="145"/>
      <c r="K279" s="145"/>
      <c r="L279" s="145"/>
      <c r="M279" s="145"/>
      <c r="N279" s="149"/>
      <c r="O279" s="149"/>
    </row>
    <row r="280" spans="1:15">
      <c r="A280" s="80"/>
      <c r="B280" s="39" t="str">
        <f>'Gene Table'!E280</f>
        <v>mmu-miR-881-3p</v>
      </c>
      <c r="C280" s="39" t="str">
        <f>'Gene Table'!B280</f>
        <v>L14</v>
      </c>
      <c r="D280" s="145"/>
      <c r="E280" s="145"/>
      <c r="F280" s="145"/>
      <c r="G280" s="145"/>
      <c r="H280" s="145"/>
      <c r="I280" s="145"/>
      <c r="J280" s="145"/>
      <c r="K280" s="145"/>
      <c r="L280" s="145"/>
      <c r="M280" s="145"/>
      <c r="N280" s="149"/>
      <c r="O280" s="149"/>
    </row>
    <row r="281" spans="1:15">
      <c r="A281" s="80"/>
      <c r="B281" s="39" t="str">
        <f>'Gene Table'!E281</f>
        <v>mmu-miR-469</v>
      </c>
      <c r="C281" s="39" t="str">
        <f>'Gene Table'!B281</f>
        <v>L15</v>
      </c>
      <c r="D281" s="145"/>
      <c r="E281" s="145"/>
      <c r="F281" s="145"/>
      <c r="G281" s="145"/>
      <c r="H281" s="145"/>
      <c r="I281" s="145"/>
      <c r="J281" s="145"/>
      <c r="K281" s="145"/>
      <c r="L281" s="145"/>
      <c r="M281" s="145"/>
      <c r="N281" s="149"/>
      <c r="O281" s="149"/>
    </row>
    <row r="282" spans="1:15">
      <c r="A282" s="80"/>
      <c r="B282" s="39" t="str">
        <f>'Gene Table'!E282</f>
        <v>mmu-miR-882</v>
      </c>
      <c r="C282" s="39" t="str">
        <f>'Gene Table'!B282</f>
        <v>L16</v>
      </c>
      <c r="D282" s="145"/>
      <c r="E282" s="145"/>
      <c r="F282" s="145"/>
      <c r="G282" s="145"/>
      <c r="H282" s="145"/>
      <c r="I282" s="145"/>
      <c r="J282" s="145"/>
      <c r="K282" s="145"/>
      <c r="L282" s="145"/>
      <c r="M282" s="145"/>
      <c r="N282" s="149"/>
      <c r="O282" s="149"/>
    </row>
    <row r="283" spans="1:15">
      <c r="A283" s="80"/>
      <c r="B283" s="39" t="str">
        <f>'Gene Table'!E283</f>
        <v>mmu-miR-470-5p</v>
      </c>
      <c r="C283" s="39" t="str">
        <f>'Gene Table'!B283</f>
        <v>L17</v>
      </c>
      <c r="D283" s="145"/>
      <c r="E283" s="145"/>
      <c r="F283" s="145"/>
      <c r="G283" s="145"/>
      <c r="H283" s="145"/>
      <c r="I283" s="145"/>
      <c r="J283" s="145"/>
      <c r="K283" s="145"/>
      <c r="L283" s="145"/>
      <c r="M283" s="145"/>
      <c r="N283" s="149"/>
      <c r="O283" s="149"/>
    </row>
    <row r="284" spans="1:15">
      <c r="A284" s="80"/>
      <c r="B284" s="39" t="str">
        <f>'Gene Table'!E284</f>
        <v>mmu-miR-883a-5p</v>
      </c>
      <c r="C284" s="39" t="str">
        <f>'Gene Table'!B284</f>
        <v>L18</v>
      </c>
      <c r="D284" s="145"/>
      <c r="E284" s="145"/>
      <c r="F284" s="145"/>
      <c r="G284" s="145"/>
      <c r="H284" s="145"/>
      <c r="I284" s="145"/>
      <c r="J284" s="145"/>
      <c r="K284" s="145"/>
      <c r="L284" s="145"/>
      <c r="M284" s="145"/>
      <c r="N284" s="149"/>
      <c r="O284" s="149"/>
    </row>
    <row r="285" spans="1:15">
      <c r="A285" s="80"/>
      <c r="B285" s="39" t="str">
        <f>'Gene Table'!E285</f>
        <v>mmu-miR-471-5p</v>
      </c>
      <c r="C285" s="39" t="str">
        <f>'Gene Table'!B285</f>
        <v>L19</v>
      </c>
      <c r="D285" s="145"/>
      <c r="E285" s="145"/>
      <c r="F285" s="145"/>
      <c r="G285" s="145"/>
      <c r="H285" s="145"/>
      <c r="I285" s="145"/>
      <c r="J285" s="145"/>
      <c r="K285" s="145"/>
      <c r="L285" s="145"/>
      <c r="M285" s="145"/>
      <c r="N285" s="149"/>
      <c r="O285" s="149"/>
    </row>
    <row r="286" spans="1:15">
      <c r="A286" s="80"/>
      <c r="B286" s="39" t="str">
        <f>'Gene Table'!E286</f>
        <v>mmu-miR-31-5p</v>
      </c>
      <c r="C286" s="39" t="str">
        <f>'Gene Table'!B286</f>
        <v>L20</v>
      </c>
      <c r="D286" s="145"/>
      <c r="E286" s="145"/>
      <c r="F286" s="145"/>
      <c r="G286" s="145"/>
      <c r="H286" s="145"/>
      <c r="I286" s="145"/>
      <c r="J286" s="145"/>
      <c r="K286" s="145"/>
      <c r="L286" s="145"/>
      <c r="M286" s="145"/>
      <c r="N286" s="149"/>
      <c r="O286" s="149"/>
    </row>
    <row r="287" spans="1:15">
      <c r="A287" s="80"/>
      <c r="B287" s="39" t="str">
        <f>'Gene Table'!E287</f>
        <v>mmu-miR-488-3p</v>
      </c>
      <c r="C287" s="39" t="str">
        <f>'Gene Table'!B287</f>
        <v>L21</v>
      </c>
      <c r="D287" s="145"/>
      <c r="E287" s="145"/>
      <c r="F287" s="145"/>
      <c r="G287" s="145"/>
      <c r="H287" s="145"/>
      <c r="I287" s="145"/>
      <c r="J287" s="145"/>
      <c r="K287" s="145"/>
      <c r="L287" s="145"/>
      <c r="M287" s="145"/>
      <c r="N287" s="149"/>
      <c r="O287" s="149"/>
    </row>
    <row r="288" spans="1:15">
      <c r="A288" s="80"/>
      <c r="B288" s="39" t="str">
        <f>'Gene Table'!E288</f>
        <v>mmu-miR-322-5p</v>
      </c>
      <c r="C288" s="39" t="str">
        <f>'Gene Table'!B288</f>
        <v>L22</v>
      </c>
      <c r="D288" s="145"/>
      <c r="E288" s="145"/>
      <c r="F288" s="145"/>
      <c r="G288" s="145"/>
      <c r="H288" s="145"/>
      <c r="I288" s="145"/>
      <c r="J288" s="145"/>
      <c r="K288" s="145"/>
      <c r="L288" s="145"/>
      <c r="M288" s="145"/>
      <c r="N288" s="149"/>
      <c r="O288" s="149"/>
    </row>
    <row r="289" spans="1:15">
      <c r="A289" s="80"/>
      <c r="B289" s="39" t="str">
        <f>'Gene Table'!E289</f>
        <v>mmu-miR-489-3p</v>
      </c>
      <c r="C289" s="39" t="str">
        <f>'Gene Table'!B289</f>
        <v>L23</v>
      </c>
      <c r="D289" s="145"/>
      <c r="E289" s="145"/>
      <c r="F289" s="145"/>
      <c r="G289" s="145"/>
      <c r="H289" s="145"/>
      <c r="I289" s="145"/>
      <c r="J289" s="145"/>
      <c r="K289" s="145"/>
      <c r="L289" s="145"/>
      <c r="M289" s="145"/>
      <c r="N289" s="149"/>
      <c r="O289" s="149"/>
    </row>
    <row r="290" spans="1:15">
      <c r="A290" s="80"/>
      <c r="B290" s="39" t="str">
        <f>'Gene Table'!E290</f>
        <v>mmu-miR-326-3p</v>
      </c>
      <c r="C290" s="39" t="str">
        <f>'Gene Table'!B290</f>
        <v>L24</v>
      </c>
      <c r="D290" s="145"/>
      <c r="E290" s="145"/>
      <c r="F290" s="145"/>
      <c r="G290" s="145"/>
      <c r="H290" s="145"/>
      <c r="I290" s="145"/>
      <c r="J290" s="145"/>
      <c r="K290" s="145"/>
      <c r="L290" s="145"/>
      <c r="M290" s="145"/>
      <c r="N290" s="149"/>
      <c r="O290" s="149"/>
    </row>
    <row r="291" customHeight="1" spans="1:15">
      <c r="A291" s="80"/>
      <c r="B291" s="39" t="str">
        <f>'Gene Table'!E291</f>
        <v>mmu-miR-302a-3p</v>
      </c>
      <c r="C291" s="39" t="str">
        <f>'Gene Table'!B291</f>
        <v>M01</v>
      </c>
      <c r="D291" s="145"/>
      <c r="E291" s="145"/>
      <c r="F291" s="145"/>
      <c r="G291" s="145"/>
      <c r="H291" s="145"/>
      <c r="I291" s="145"/>
      <c r="J291" s="145"/>
      <c r="K291" s="145"/>
      <c r="L291" s="145"/>
      <c r="M291" s="145"/>
      <c r="N291" s="149"/>
      <c r="O291" s="149"/>
    </row>
    <row r="292" spans="1:15">
      <c r="A292" s="80"/>
      <c r="B292" s="39" t="str">
        <f>'Gene Table'!E292</f>
        <v>mmu-miR-96-5p</v>
      </c>
      <c r="C292" s="39" t="str">
        <f>'Gene Table'!B292</f>
        <v>M02</v>
      </c>
      <c r="D292" s="145"/>
      <c r="E292" s="145"/>
      <c r="F292" s="145"/>
      <c r="G292" s="145"/>
      <c r="H292" s="145"/>
      <c r="I292" s="145"/>
      <c r="J292" s="145"/>
      <c r="K292" s="145"/>
      <c r="L292" s="145"/>
      <c r="M292" s="145"/>
      <c r="N292" s="149"/>
      <c r="O292" s="149"/>
    </row>
    <row r="293" spans="1:15">
      <c r="A293" s="80"/>
      <c r="B293" s="39" t="str">
        <f>'Gene Table'!E293</f>
        <v>mmu-miR-30b-5p</v>
      </c>
      <c r="C293" s="39" t="str">
        <f>'Gene Table'!B293</f>
        <v>M03</v>
      </c>
      <c r="D293" s="145"/>
      <c r="E293" s="145"/>
      <c r="F293" s="145"/>
      <c r="G293" s="145"/>
      <c r="H293" s="145"/>
      <c r="I293" s="145"/>
      <c r="J293" s="145"/>
      <c r="K293" s="145"/>
      <c r="L293" s="145"/>
      <c r="M293" s="145"/>
      <c r="N293" s="149"/>
      <c r="O293" s="149"/>
    </row>
    <row r="294" spans="1:15">
      <c r="A294" s="80"/>
      <c r="B294" s="39" t="str">
        <f>'Gene Table'!E294</f>
        <v>mmu-miR-99b-5p</v>
      </c>
      <c r="C294" s="39" t="str">
        <f>'Gene Table'!B294</f>
        <v>M04</v>
      </c>
      <c r="D294" s="145"/>
      <c r="E294" s="145"/>
      <c r="F294" s="145"/>
      <c r="G294" s="145"/>
      <c r="H294" s="145"/>
      <c r="I294" s="145"/>
      <c r="J294" s="145"/>
      <c r="K294" s="145"/>
      <c r="L294" s="145"/>
      <c r="M294" s="145"/>
      <c r="N294" s="149"/>
      <c r="O294" s="149"/>
    </row>
    <row r="295" spans="1:15">
      <c r="A295" s="80"/>
      <c r="B295" s="39" t="str">
        <f>'Gene Table'!E295</f>
        <v>mmu-miR-30c-5p</v>
      </c>
      <c r="C295" s="39" t="str">
        <f>'Gene Table'!B295</f>
        <v>M05</v>
      </c>
      <c r="D295" s="145"/>
      <c r="E295" s="145"/>
      <c r="F295" s="145"/>
      <c r="G295" s="145"/>
      <c r="H295" s="145"/>
      <c r="I295" s="145"/>
      <c r="J295" s="145"/>
      <c r="K295" s="145"/>
      <c r="L295" s="145"/>
      <c r="M295" s="145"/>
      <c r="N295" s="149"/>
      <c r="O295" s="149"/>
    </row>
    <row r="296" spans="1:15">
      <c r="A296" s="80"/>
      <c r="B296" s="39" t="str">
        <f>'Gene Table'!E296</f>
        <v>mmu-miR-105</v>
      </c>
      <c r="C296" s="39" t="str">
        <f>'Gene Table'!B296</f>
        <v>M06</v>
      </c>
      <c r="D296" s="145"/>
      <c r="E296" s="145"/>
      <c r="F296" s="145"/>
      <c r="G296" s="145"/>
      <c r="H296" s="145"/>
      <c r="I296" s="145"/>
      <c r="J296" s="145"/>
      <c r="K296" s="145"/>
      <c r="L296" s="145"/>
      <c r="M296" s="145"/>
      <c r="N296" s="149"/>
      <c r="O296" s="149"/>
    </row>
    <row r="297" spans="1:15">
      <c r="A297" s="80"/>
      <c r="B297" s="39" t="str">
        <f>'Gene Table'!E297</f>
        <v>mmu-miR-32-5p</v>
      </c>
      <c r="C297" s="39" t="str">
        <f>'Gene Table'!B297</f>
        <v>M07</v>
      </c>
      <c r="D297" s="145"/>
      <c r="E297" s="145"/>
      <c r="F297" s="145"/>
      <c r="G297" s="145"/>
      <c r="H297" s="145"/>
      <c r="I297" s="145"/>
      <c r="J297" s="145"/>
      <c r="K297" s="145"/>
      <c r="L297" s="145"/>
      <c r="M297" s="145"/>
      <c r="N297" s="149"/>
      <c r="O297" s="149"/>
    </row>
    <row r="298" spans="1:15">
      <c r="A298" s="80"/>
      <c r="B298" s="39" t="str">
        <f>'Gene Table'!E298</f>
        <v>mmu-miR-1191</v>
      </c>
      <c r="C298" s="39" t="str">
        <f>'Gene Table'!B298</f>
        <v>M08</v>
      </c>
      <c r="D298" s="145"/>
      <c r="E298" s="145"/>
      <c r="F298" s="145"/>
      <c r="G298" s="145"/>
      <c r="H298" s="145"/>
      <c r="I298" s="145"/>
      <c r="J298" s="145"/>
      <c r="K298" s="145"/>
      <c r="L298" s="145"/>
      <c r="M298" s="145"/>
      <c r="N298" s="149"/>
      <c r="O298" s="149"/>
    </row>
    <row r="299" spans="1:15">
      <c r="A299" s="80"/>
      <c r="B299" s="39" t="str">
        <f>'Gene Table'!E299</f>
        <v>mmu-miR-320-3p</v>
      </c>
      <c r="C299" s="39" t="str">
        <f>'Gene Table'!B299</f>
        <v>M09</v>
      </c>
      <c r="D299" s="145"/>
      <c r="E299" s="145"/>
      <c r="F299" s="145"/>
      <c r="G299" s="145"/>
      <c r="H299" s="145"/>
      <c r="I299" s="145"/>
      <c r="J299" s="145"/>
      <c r="K299" s="145"/>
      <c r="L299" s="145"/>
      <c r="M299" s="145"/>
      <c r="N299" s="149"/>
      <c r="O299" s="149"/>
    </row>
    <row r="300" spans="1:15">
      <c r="A300" s="80"/>
      <c r="B300" s="39" t="str">
        <f>'Gene Table'!E300</f>
        <v>mmu-miR-1192</v>
      </c>
      <c r="C300" s="39" t="str">
        <f>'Gene Table'!B300</f>
        <v>M10</v>
      </c>
      <c r="D300" s="145"/>
      <c r="E300" s="145"/>
      <c r="F300" s="145"/>
      <c r="G300" s="145"/>
      <c r="H300" s="145"/>
      <c r="I300" s="145"/>
      <c r="J300" s="145"/>
      <c r="K300" s="145"/>
      <c r="L300" s="145"/>
      <c r="M300" s="145"/>
      <c r="N300" s="149"/>
      <c r="O300" s="149"/>
    </row>
    <row r="301" spans="1:15">
      <c r="A301" s="80"/>
      <c r="B301" s="39" t="str">
        <f>'Gene Table'!E301</f>
        <v>mmu-miR-323-5p</v>
      </c>
      <c r="C301" s="39" t="str">
        <f>'Gene Table'!B301</f>
        <v>M11</v>
      </c>
      <c r="D301" s="145"/>
      <c r="E301" s="145"/>
      <c r="F301" s="145"/>
      <c r="G301" s="145"/>
      <c r="H301" s="145"/>
      <c r="I301" s="145"/>
      <c r="J301" s="145"/>
      <c r="K301" s="145"/>
      <c r="L301" s="145"/>
      <c r="M301" s="145"/>
      <c r="N301" s="149"/>
      <c r="O301" s="149"/>
    </row>
    <row r="302" spans="1:15">
      <c r="A302" s="80"/>
      <c r="B302" s="39" t="str">
        <f>'Gene Table'!E302</f>
        <v>mmu-miR-1193-3p</v>
      </c>
      <c r="C302" s="39" t="str">
        <f>'Gene Table'!B302</f>
        <v>M12</v>
      </c>
      <c r="D302" s="145"/>
      <c r="E302" s="145"/>
      <c r="F302" s="145"/>
      <c r="G302" s="145"/>
      <c r="H302" s="145"/>
      <c r="I302" s="145"/>
      <c r="J302" s="145"/>
      <c r="K302" s="145"/>
      <c r="L302" s="145"/>
      <c r="M302" s="145"/>
      <c r="N302" s="149"/>
      <c r="O302" s="149"/>
    </row>
    <row r="303" spans="1:15">
      <c r="A303" s="80"/>
      <c r="B303" s="39" t="str">
        <f>'Gene Table'!E303</f>
        <v>mmu-miR-323-3p</v>
      </c>
      <c r="C303" s="39" t="str">
        <f>'Gene Table'!B303</f>
        <v>M13</v>
      </c>
      <c r="D303" s="145"/>
      <c r="E303" s="145"/>
      <c r="F303" s="145"/>
      <c r="G303" s="145"/>
      <c r="H303" s="145"/>
      <c r="I303" s="145"/>
      <c r="J303" s="145"/>
      <c r="K303" s="145"/>
      <c r="L303" s="145"/>
      <c r="M303" s="145"/>
      <c r="N303" s="149"/>
      <c r="O303" s="149"/>
    </row>
    <row r="304" spans="1:15">
      <c r="A304" s="80"/>
      <c r="B304" s="39" t="str">
        <f>'Gene Table'!E304</f>
        <v>mmu-miR-1194</v>
      </c>
      <c r="C304" s="39" t="str">
        <f>'Gene Table'!B304</f>
        <v>M14</v>
      </c>
      <c r="D304" s="145"/>
      <c r="E304" s="145"/>
      <c r="F304" s="145"/>
      <c r="G304" s="145"/>
      <c r="H304" s="145"/>
      <c r="I304" s="145"/>
      <c r="J304" s="145"/>
      <c r="K304" s="145"/>
      <c r="L304" s="145"/>
      <c r="M304" s="145"/>
      <c r="N304" s="149"/>
      <c r="O304" s="149"/>
    </row>
    <row r="305" spans="1:15">
      <c r="A305" s="80"/>
      <c r="B305" s="39" t="str">
        <f>'Gene Table'!E305</f>
        <v>mmu-miR-324-5p</v>
      </c>
      <c r="C305" s="39" t="str">
        <f>'Gene Table'!B305</f>
        <v>M15</v>
      </c>
      <c r="D305" s="145"/>
      <c r="E305" s="145"/>
      <c r="F305" s="145"/>
      <c r="G305" s="145"/>
      <c r="H305" s="145"/>
      <c r="I305" s="145"/>
      <c r="J305" s="145"/>
      <c r="K305" s="145"/>
      <c r="L305" s="145"/>
      <c r="M305" s="145"/>
      <c r="N305" s="149"/>
      <c r="O305" s="149"/>
    </row>
    <row r="306" spans="1:15">
      <c r="A306" s="80"/>
      <c r="B306" s="39" t="str">
        <f>'Gene Table'!E306</f>
        <v>mmu-miR-1199-5p</v>
      </c>
      <c r="C306" s="39" t="str">
        <f>'Gene Table'!B306</f>
        <v>M16</v>
      </c>
      <c r="D306" s="145"/>
      <c r="E306" s="145"/>
      <c r="F306" s="145"/>
      <c r="G306" s="145"/>
      <c r="H306" s="145"/>
      <c r="I306" s="145"/>
      <c r="J306" s="145"/>
      <c r="K306" s="145"/>
      <c r="L306" s="145"/>
      <c r="M306" s="145"/>
      <c r="N306" s="149"/>
      <c r="O306" s="149"/>
    </row>
    <row r="307" spans="1:15">
      <c r="A307" s="80"/>
      <c r="B307" s="39" t="str">
        <f>'Gene Table'!E307</f>
        <v>mmu-miR-328-3p</v>
      </c>
      <c r="C307" s="39" t="str">
        <f>'Gene Table'!B307</f>
        <v>M17</v>
      </c>
      <c r="D307" s="145"/>
      <c r="E307" s="145"/>
      <c r="F307" s="145"/>
      <c r="G307" s="145"/>
      <c r="H307" s="145"/>
      <c r="I307" s="145"/>
      <c r="J307" s="145"/>
      <c r="K307" s="145"/>
      <c r="L307" s="145"/>
      <c r="M307" s="145"/>
      <c r="N307" s="149"/>
      <c r="O307" s="149"/>
    </row>
    <row r="308" spans="1:15">
      <c r="A308" s="80"/>
      <c r="B308" s="39" t="str">
        <f>'Gene Table'!E308</f>
        <v>mmu-miR-1b-5p</v>
      </c>
      <c r="C308" s="39" t="str">
        <f>'Gene Table'!B308</f>
        <v>M18</v>
      </c>
      <c r="D308" s="145"/>
      <c r="E308" s="145"/>
      <c r="F308" s="145"/>
      <c r="G308" s="145"/>
      <c r="H308" s="145"/>
      <c r="I308" s="145"/>
      <c r="J308" s="145"/>
      <c r="K308" s="145"/>
      <c r="L308" s="145"/>
      <c r="M308" s="145"/>
      <c r="N308" s="149"/>
      <c r="O308" s="149"/>
    </row>
    <row r="309" spans="1:15">
      <c r="A309" s="80"/>
      <c r="B309" s="39" t="str">
        <f>'Gene Table'!E309</f>
        <v>mmu-miR-330-5p</v>
      </c>
      <c r="C309" s="39" t="str">
        <f>'Gene Table'!B309</f>
        <v>M19</v>
      </c>
      <c r="D309" s="145"/>
      <c r="E309" s="145"/>
      <c r="F309" s="145"/>
      <c r="G309" s="145"/>
      <c r="H309" s="145"/>
      <c r="I309" s="145"/>
      <c r="J309" s="145"/>
      <c r="K309" s="145"/>
      <c r="L309" s="145"/>
      <c r="M309" s="145"/>
      <c r="N309" s="149"/>
      <c r="O309" s="149"/>
    </row>
    <row r="310" spans="1:15">
      <c r="A310" s="80"/>
      <c r="B310" s="39" t="str">
        <f>'Gene Table'!E310</f>
        <v>mmu-miR-136-5p</v>
      </c>
      <c r="C310" s="39" t="str">
        <f>'Gene Table'!B310</f>
        <v>M20</v>
      </c>
      <c r="D310" s="145"/>
      <c r="E310" s="145"/>
      <c r="F310" s="145"/>
      <c r="G310" s="145"/>
      <c r="H310" s="145"/>
      <c r="I310" s="145"/>
      <c r="J310" s="145"/>
      <c r="K310" s="145"/>
      <c r="L310" s="145"/>
      <c r="M310" s="145"/>
      <c r="N310" s="149"/>
      <c r="O310" s="149"/>
    </row>
    <row r="311" spans="1:15">
      <c r="A311" s="80"/>
      <c r="B311" s="39" t="str">
        <f>'Gene Table'!E311</f>
        <v>mmu-miR-331-5p</v>
      </c>
      <c r="C311" s="39" t="str">
        <f>'Gene Table'!B311</f>
        <v>M21</v>
      </c>
      <c r="D311" s="145"/>
      <c r="E311" s="145"/>
      <c r="F311" s="145"/>
      <c r="G311" s="145"/>
      <c r="H311" s="145"/>
      <c r="I311" s="145"/>
      <c r="J311" s="145"/>
      <c r="K311" s="145"/>
      <c r="L311" s="145"/>
      <c r="M311" s="145"/>
      <c r="N311" s="149"/>
      <c r="O311" s="149"/>
    </row>
    <row r="312" spans="1:15">
      <c r="A312" s="80"/>
      <c r="B312" s="39" t="str">
        <f>'Gene Table'!E312</f>
        <v>mmu-miR-151-3p</v>
      </c>
      <c r="C312" s="39" t="str">
        <f>'Gene Table'!B312</f>
        <v>M22</v>
      </c>
      <c r="D312" s="145"/>
      <c r="E312" s="145"/>
      <c r="F312" s="145"/>
      <c r="G312" s="145"/>
      <c r="H312" s="145"/>
      <c r="I312" s="145"/>
      <c r="J312" s="145"/>
      <c r="K312" s="145"/>
      <c r="L312" s="145"/>
      <c r="M312" s="145"/>
      <c r="N312" s="149"/>
      <c r="O312" s="149"/>
    </row>
    <row r="313" spans="1:15">
      <c r="A313" s="80"/>
      <c r="B313" s="39" t="str">
        <f>'Gene Table'!E313</f>
        <v>mmu-miR-331-3p</v>
      </c>
      <c r="C313" s="39" t="str">
        <f>'Gene Table'!B313</f>
        <v>M23</v>
      </c>
      <c r="D313" s="145"/>
      <c r="E313" s="145"/>
      <c r="F313" s="145"/>
      <c r="G313" s="145"/>
      <c r="H313" s="145"/>
      <c r="I313" s="145"/>
      <c r="J313" s="145"/>
      <c r="K313" s="145"/>
      <c r="L313" s="145"/>
      <c r="M313" s="145"/>
      <c r="N313" s="149"/>
      <c r="O313" s="149"/>
    </row>
    <row r="314" spans="1:15">
      <c r="A314" s="80"/>
      <c r="B314" s="39" t="str">
        <f>'Gene Table'!E314</f>
        <v>mmu-miR-155-5p</v>
      </c>
      <c r="C314" s="39" t="str">
        <f>'Gene Table'!B314</f>
        <v>M24</v>
      </c>
      <c r="D314" s="145"/>
      <c r="E314" s="145"/>
      <c r="F314" s="145"/>
      <c r="G314" s="145"/>
      <c r="H314" s="145"/>
      <c r="I314" s="145"/>
      <c r="J314" s="145"/>
      <c r="K314" s="145"/>
      <c r="L314" s="145"/>
      <c r="M314" s="145"/>
      <c r="N314" s="149"/>
      <c r="O314" s="149"/>
    </row>
    <row r="315" spans="1:15">
      <c r="A315" s="80"/>
      <c r="B315" s="39" t="str">
        <f>'Gene Table'!E315</f>
        <v>mmu-miR-497-5p</v>
      </c>
      <c r="C315" s="39" t="str">
        <f>'Gene Table'!B315</f>
        <v>N01</v>
      </c>
      <c r="D315" s="145"/>
      <c r="E315" s="145"/>
      <c r="F315" s="145"/>
      <c r="G315" s="145"/>
      <c r="H315" s="145"/>
      <c r="I315" s="145"/>
      <c r="J315" s="145"/>
      <c r="K315" s="145"/>
      <c r="L315" s="145"/>
      <c r="M315" s="145"/>
      <c r="N315" s="149"/>
      <c r="O315" s="149"/>
    </row>
    <row r="316" spans="1:15">
      <c r="A316" s="80"/>
      <c r="B316" s="39" t="str">
        <f>'Gene Table'!E316</f>
        <v>mmu-miR-329-3p</v>
      </c>
      <c r="C316" s="39" t="str">
        <f>'Gene Table'!B316</f>
        <v>N02</v>
      </c>
      <c r="D316" s="145"/>
      <c r="E316" s="145"/>
      <c r="F316" s="145"/>
      <c r="G316" s="145"/>
      <c r="H316" s="145"/>
      <c r="I316" s="145"/>
      <c r="J316" s="145"/>
      <c r="K316" s="145"/>
      <c r="L316" s="145"/>
      <c r="M316" s="145"/>
      <c r="N316" s="149"/>
      <c r="O316" s="149"/>
    </row>
    <row r="317" spans="1:15">
      <c r="A317" s="80"/>
      <c r="B317" s="39" t="str">
        <f>'Gene Table'!E317</f>
        <v>mmu-miR-500-3p</v>
      </c>
      <c r="C317" s="39" t="str">
        <f>'Gene Table'!B317</f>
        <v>N03</v>
      </c>
      <c r="D317" s="145"/>
      <c r="E317" s="145"/>
      <c r="F317" s="145"/>
      <c r="G317" s="145"/>
      <c r="H317" s="145"/>
      <c r="I317" s="145"/>
      <c r="J317" s="145"/>
      <c r="K317" s="145"/>
      <c r="L317" s="145"/>
      <c r="M317" s="145"/>
      <c r="N317" s="149"/>
      <c r="O317" s="149"/>
    </row>
    <row r="318" spans="1:15">
      <c r="A318" s="80"/>
      <c r="B318" s="39" t="str">
        <f>'Gene Table'!E318</f>
        <v>mmu-miR-341-3p</v>
      </c>
      <c r="C318" s="39" t="str">
        <f>'Gene Table'!B318</f>
        <v>N04</v>
      </c>
      <c r="D318" s="145"/>
      <c r="E318" s="145"/>
      <c r="F318" s="145"/>
      <c r="G318" s="145"/>
      <c r="H318" s="145"/>
      <c r="I318" s="145"/>
      <c r="J318" s="145"/>
      <c r="K318" s="145"/>
      <c r="L318" s="145"/>
      <c r="M318" s="145"/>
      <c r="N318" s="149"/>
      <c r="O318" s="149"/>
    </row>
    <row r="319" spans="1:15">
      <c r="A319" s="80"/>
      <c r="B319" s="39" t="str">
        <f>'Gene Table'!E319</f>
        <v>mmu-miR-501-5p</v>
      </c>
      <c r="C319" s="39" t="str">
        <f>'Gene Table'!B319</f>
        <v>N05</v>
      </c>
      <c r="D319" s="145"/>
      <c r="E319" s="145"/>
      <c r="F319" s="145"/>
      <c r="G319" s="145"/>
      <c r="H319" s="145"/>
      <c r="I319" s="145"/>
      <c r="J319" s="145"/>
      <c r="K319" s="145"/>
      <c r="L319" s="145"/>
      <c r="M319" s="145"/>
      <c r="N319" s="149"/>
      <c r="O319" s="149"/>
    </row>
    <row r="320" spans="1:15">
      <c r="A320" s="80"/>
      <c r="B320" s="39" t="str">
        <f>'Gene Table'!E320</f>
        <v>mmu-miR-342-5p</v>
      </c>
      <c r="C320" s="39" t="str">
        <f>'Gene Table'!B320</f>
        <v>N06</v>
      </c>
      <c r="D320" s="145"/>
      <c r="E320" s="145"/>
      <c r="F320" s="145"/>
      <c r="G320" s="145"/>
      <c r="H320" s="145"/>
      <c r="I320" s="145"/>
      <c r="J320" s="145"/>
      <c r="K320" s="145"/>
      <c r="L320" s="145"/>
      <c r="M320" s="145"/>
      <c r="N320" s="149"/>
      <c r="O320" s="149"/>
    </row>
    <row r="321" spans="1:15">
      <c r="A321" s="80"/>
      <c r="B321" s="39" t="str">
        <f>'Gene Table'!E321</f>
        <v>mmu-miR-501-3p</v>
      </c>
      <c r="C321" s="39" t="str">
        <f>'Gene Table'!B321</f>
        <v>N07</v>
      </c>
      <c r="D321" s="145"/>
      <c r="E321" s="145"/>
      <c r="F321" s="145"/>
      <c r="G321" s="145"/>
      <c r="H321" s="145"/>
      <c r="I321" s="145"/>
      <c r="J321" s="145"/>
      <c r="K321" s="145"/>
      <c r="L321" s="145"/>
      <c r="M321" s="145"/>
      <c r="N321" s="149"/>
      <c r="O321" s="149"/>
    </row>
    <row r="322" spans="1:15">
      <c r="A322" s="80"/>
      <c r="B322" s="39" t="str">
        <f>'Gene Table'!E322</f>
        <v>mmu-miR-384-5p</v>
      </c>
      <c r="C322" s="39" t="str">
        <f>'Gene Table'!B322</f>
        <v>N08</v>
      </c>
      <c r="D322" s="145"/>
      <c r="E322" s="145"/>
      <c r="F322" s="145"/>
      <c r="G322" s="145"/>
      <c r="H322" s="145"/>
      <c r="I322" s="145"/>
      <c r="J322" s="145"/>
      <c r="K322" s="145"/>
      <c r="L322" s="145"/>
      <c r="M322" s="145"/>
      <c r="N322" s="149"/>
      <c r="O322" s="149"/>
    </row>
    <row r="323" spans="1:15">
      <c r="A323" s="80"/>
      <c r="B323" s="39" t="str">
        <f>'Gene Table'!E323</f>
        <v>mmu-miR-503-5p</v>
      </c>
      <c r="C323" s="39" t="str">
        <f>'Gene Table'!B323</f>
        <v>N09</v>
      </c>
      <c r="D323" s="145"/>
      <c r="E323" s="145"/>
      <c r="F323" s="145"/>
      <c r="G323" s="145"/>
      <c r="H323" s="145"/>
      <c r="I323" s="145"/>
      <c r="J323" s="145"/>
      <c r="K323" s="145"/>
      <c r="L323" s="145"/>
      <c r="M323" s="145"/>
      <c r="N323" s="149"/>
      <c r="O323" s="149"/>
    </row>
    <row r="324" spans="1:15">
      <c r="A324" s="80"/>
      <c r="B324" s="39" t="str">
        <f>'Gene Table'!E324</f>
        <v>mmu-miR-664-3p</v>
      </c>
      <c r="C324" s="39" t="str">
        <f>'Gene Table'!B324</f>
        <v>N10</v>
      </c>
      <c r="D324" s="145"/>
      <c r="E324" s="145"/>
      <c r="F324" s="145"/>
      <c r="G324" s="145"/>
      <c r="H324" s="145"/>
      <c r="I324" s="145"/>
      <c r="J324" s="145"/>
      <c r="K324" s="145"/>
      <c r="L324" s="145"/>
      <c r="M324" s="145"/>
      <c r="N324" s="149"/>
      <c r="O324" s="149"/>
    </row>
    <row r="325" spans="1:15">
      <c r="A325" s="80"/>
      <c r="B325" s="39" t="str">
        <f>'Gene Table'!E325</f>
        <v>mmu-miR-505-3p</v>
      </c>
      <c r="C325" s="39" t="str">
        <f>'Gene Table'!B325</f>
        <v>N11</v>
      </c>
      <c r="D325" s="145"/>
      <c r="E325" s="145"/>
      <c r="F325" s="145"/>
      <c r="G325" s="145"/>
      <c r="H325" s="145"/>
      <c r="I325" s="145"/>
      <c r="J325" s="145"/>
      <c r="K325" s="145"/>
      <c r="L325" s="145"/>
      <c r="M325" s="145"/>
      <c r="N325" s="149"/>
      <c r="O325" s="149"/>
    </row>
    <row r="326" spans="1:15">
      <c r="A326" s="80"/>
      <c r="B326" s="39" t="str">
        <f>'Gene Table'!E326</f>
        <v>mmu-miR-674-5p</v>
      </c>
      <c r="C326" s="39" t="str">
        <f>'Gene Table'!B326</f>
        <v>N12</v>
      </c>
      <c r="D326" s="145"/>
      <c r="E326" s="145"/>
      <c r="F326" s="145"/>
      <c r="G326" s="145"/>
      <c r="H326" s="145"/>
      <c r="I326" s="145"/>
      <c r="J326" s="145"/>
      <c r="K326" s="145"/>
      <c r="L326" s="145"/>
      <c r="M326" s="145"/>
      <c r="N326" s="149"/>
      <c r="O326" s="149"/>
    </row>
    <row r="327" spans="1:15">
      <c r="A327" s="80"/>
      <c r="B327" s="39" t="str">
        <f>'Gene Table'!E327</f>
        <v>mmu-miR-509-5p</v>
      </c>
      <c r="C327" s="39" t="str">
        <f>'Gene Table'!B327</f>
        <v>N13</v>
      </c>
      <c r="D327" s="145"/>
      <c r="E327" s="145"/>
      <c r="F327" s="145"/>
      <c r="G327" s="145"/>
      <c r="H327" s="145"/>
      <c r="I327" s="145"/>
      <c r="J327" s="145"/>
      <c r="K327" s="145"/>
      <c r="L327" s="145"/>
      <c r="M327" s="145"/>
      <c r="N327" s="149"/>
      <c r="O327" s="149"/>
    </row>
    <row r="328" spans="1:15">
      <c r="A328" s="80"/>
      <c r="B328" s="39" t="str">
        <f>'Gene Table'!E328</f>
        <v>mmu-miR-872-5p</v>
      </c>
      <c r="C328" s="39" t="str">
        <f>'Gene Table'!B328</f>
        <v>N14</v>
      </c>
      <c r="D328" s="145"/>
      <c r="E328" s="145"/>
      <c r="F328" s="145"/>
      <c r="G328" s="145"/>
      <c r="H328" s="145"/>
      <c r="I328" s="145"/>
      <c r="J328" s="145"/>
      <c r="K328" s="145"/>
      <c r="L328" s="145"/>
      <c r="M328" s="145"/>
      <c r="N328" s="149"/>
      <c r="O328" s="149"/>
    </row>
    <row r="329" spans="1:15">
      <c r="A329" s="80"/>
      <c r="B329" s="39" t="str">
        <f>'Gene Table'!E329</f>
        <v>mmu-miR-540-3p</v>
      </c>
      <c r="C329" s="39" t="str">
        <f>'Gene Table'!B329</f>
        <v>N15</v>
      </c>
      <c r="D329" s="145"/>
      <c r="E329" s="145"/>
      <c r="F329" s="145"/>
      <c r="G329" s="145"/>
      <c r="H329" s="145"/>
      <c r="I329" s="145"/>
      <c r="J329" s="145"/>
      <c r="K329" s="145"/>
      <c r="L329" s="145"/>
      <c r="M329" s="145"/>
      <c r="N329" s="149"/>
      <c r="O329" s="149"/>
    </row>
    <row r="330" spans="1:15">
      <c r="A330" s="80"/>
      <c r="B330" s="39" t="str">
        <f>'Gene Table'!E330</f>
        <v>mmu-miR-1928</v>
      </c>
      <c r="C330" s="39" t="str">
        <f>'Gene Table'!B330</f>
        <v>N16</v>
      </c>
      <c r="D330" s="145"/>
      <c r="E330" s="145"/>
      <c r="F330" s="145"/>
      <c r="G330" s="145"/>
      <c r="H330" s="145"/>
      <c r="I330" s="145"/>
      <c r="J330" s="145"/>
      <c r="K330" s="145"/>
      <c r="L330" s="145"/>
      <c r="M330" s="145"/>
      <c r="N330" s="149"/>
      <c r="O330" s="149"/>
    </row>
    <row r="331" spans="1:15">
      <c r="A331" s="80"/>
      <c r="B331" s="39" t="str">
        <f>'Gene Table'!E331</f>
        <v>mmu-miR-540-5p</v>
      </c>
      <c r="C331" s="39" t="str">
        <f>'Gene Table'!B331</f>
        <v>N17</v>
      </c>
      <c r="D331" s="145"/>
      <c r="E331" s="145"/>
      <c r="F331" s="145"/>
      <c r="G331" s="145"/>
      <c r="H331" s="145"/>
      <c r="I331" s="145"/>
      <c r="J331" s="145"/>
      <c r="K331" s="145"/>
      <c r="L331" s="145"/>
      <c r="M331" s="145"/>
      <c r="N331" s="149"/>
      <c r="O331" s="149"/>
    </row>
    <row r="332" spans="1:15">
      <c r="A332" s="80"/>
      <c r="B332" s="39" t="str">
        <f>'Gene Table'!E332</f>
        <v>mmu-miR-1930-5p</v>
      </c>
      <c r="C332" s="39" t="str">
        <f>'Gene Table'!B332</f>
        <v>N18</v>
      </c>
      <c r="D332" s="145"/>
      <c r="E332" s="145"/>
      <c r="F332" s="145"/>
      <c r="G332" s="145"/>
      <c r="H332" s="145"/>
      <c r="I332" s="145"/>
      <c r="J332" s="145"/>
      <c r="K332" s="145"/>
      <c r="L332" s="145"/>
      <c r="M332" s="145"/>
      <c r="N332" s="149"/>
      <c r="O332" s="149"/>
    </row>
    <row r="333" spans="1:15">
      <c r="A333" s="80"/>
      <c r="B333" s="39" t="str">
        <f>'Gene Table'!E333</f>
        <v>mmu-miR-541-5p</v>
      </c>
      <c r="C333" s="39" t="str">
        <f>'Gene Table'!B333</f>
        <v>N19</v>
      </c>
      <c r="D333" s="145"/>
      <c r="E333" s="145"/>
      <c r="F333" s="145"/>
      <c r="G333" s="145"/>
      <c r="H333" s="145"/>
      <c r="I333" s="145"/>
      <c r="J333" s="145"/>
      <c r="K333" s="145"/>
      <c r="L333" s="145"/>
      <c r="M333" s="145"/>
      <c r="N333" s="149"/>
      <c r="O333" s="149"/>
    </row>
    <row r="334" spans="1:15">
      <c r="A334" s="80"/>
      <c r="B334" s="39" t="str">
        <f>'Gene Table'!E334</f>
        <v>mmu-miR-1932</v>
      </c>
      <c r="C334" s="39" t="str">
        <f>'Gene Table'!B334</f>
        <v>N20</v>
      </c>
      <c r="D334" s="145"/>
      <c r="E334" s="145"/>
      <c r="F334" s="145"/>
      <c r="G334" s="145"/>
      <c r="H334" s="145"/>
      <c r="I334" s="145"/>
      <c r="J334" s="145"/>
      <c r="K334" s="145"/>
      <c r="L334" s="145"/>
      <c r="M334" s="145"/>
      <c r="N334" s="149"/>
      <c r="O334" s="149"/>
    </row>
    <row r="335" spans="1:15">
      <c r="A335" s="80"/>
      <c r="B335" s="39" t="str">
        <f>'Gene Table'!E335</f>
        <v>mmu-miR-544-3p</v>
      </c>
      <c r="C335" s="39" t="str">
        <f>'Gene Table'!B335</f>
        <v>N21</v>
      </c>
      <c r="D335" s="145"/>
      <c r="E335" s="145"/>
      <c r="F335" s="145"/>
      <c r="G335" s="145"/>
      <c r="H335" s="145"/>
      <c r="I335" s="145"/>
      <c r="J335" s="145"/>
      <c r="K335" s="145"/>
      <c r="L335" s="145"/>
      <c r="M335" s="145"/>
      <c r="N335" s="149"/>
      <c r="O335" s="149"/>
    </row>
    <row r="336" spans="1:15">
      <c r="A336" s="80"/>
      <c r="B336" s="39" t="str">
        <f>'Gene Table'!E336</f>
        <v>mmu-miR-1933-5p</v>
      </c>
      <c r="C336" s="39" t="str">
        <f>'Gene Table'!B336</f>
        <v>N22</v>
      </c>
      <c r="D336" s="145"/>
      <c r="E336" s="145"/>
      <c r="F336" s="145"/>
      <c r="G336" s="145"/>
      <c r="H336" s="145"/>
      <c r="I336" s="145"/>
      <c r="J336" s="145"/>
      <c r="K336" s="145"/>
      <c r="L336" s="145"/>
      <c r="M336" s="145"/>
      <c r="N336" s="149"/>
      <c r="O336" s="149"/>
    </row>
    <row r="337" spans="1:15">
      <c r="A337" s="80"/>
      <c r="B337" s="39" t="str">
        <f>'Gene Table'!E337</f>
        <v>mmu-miR-547-3p</v>
      </c>
      <c r="C337" s="39" t="str">
        <f>'Gene Table'!B337</f>
        <v>N23</v>
      </c>
      <c r="D337" s="145"/>
      <c r="E337" s="145"/>
      <c r="F337" s="145"/>
      <c r="G337" s="145"/>
      <c r="H337" s="145"/>
      <c r="I337" s="145"/>
      <c r="J337" s="145"/>
      <c r="K337" s="145"/>
      <c r="L337" s="145"/>
      <c r="M337" s="145"/>
      <c r="N337" s="149"/>
      <c r="O337" s="149"/>
    </row>
    <row r="338" spans="1:15">
      <c r="A338" s="80"/>
      <c r="B338" s="39" t="str">
        <f>'Gene Table'!E338</f>
        <v>mmu-miR-1939</v>
      </c>
      <c r="C338" s="39" t="str">
        <f>'Gene Table'!B338</f>
        <v>N24</v>
      </c>
      <c r="D338" s="145"/>
      <c r="E338" s="145"/>
      <c r="F338" s="145"/>
      <c r="G338" s="145"/>
      <c r="H338" s="145"/>
      <c r="I338" s="145"/>
      <c r="J338" s="145"/>
      <c r="K338" s="145"/>
      <c r="L338" s="145"/>
      <c r="M338" s="145"/>
      <c r="N338" s="149"/>
      <c r="O338" s="149"/>
    </row>
    <row r="339" spans="1:15">
      <c r="A339" s="80"/>
      <c r="B339" s="39" t="str">
        <f>'Gene Table'!E339</f>
        <v>mmu-miR-3572</v>
      </c>
      <c r="C339" s="39" t="str">
        <f>'Gene Table'!B339</f>
        <v>O01</v>
      </c>
      <c r="D339" s="145"/>
      <c r="E339" s="145"/>
      <c r="F339" s="145"/>
      <c r="G339" s="145"/>
      <c r="H339" s="145"/>
      <c r="I339" s="145"/>
      <c r="J339" s="145"/>
      <c r="K339" s="145"/>
      <c r="L339" s="145"/>
      <c r="M339" s="145"/>
      <c r="N339" s="149"/>
      <c r="O339" s="149"/>
    </row>
    <row r="340" spans="1:15">
      <c r="A340" s="80"/>
      <c r="B340" s="39" t="str">
        <f>'Gene Table'!E340</f>
        <v>mmu-miR-299b-5p</v>
      </c>
      <c r="C340" s="39" t="str">
        <f>'Gene Table'!B340</f>
        <v>O02</v>
      </c>
      <c r="D340" s="145"/>
      <c r="E340" s="145"/>
      <c r="F340" s="145"/>
      <c r="G340" s="145"/>
      <c r="H340" s="145"/>
      <c r="I340" s="145"/>
      <c r="J340" s="145"/>
      <c r="K340" s="145"/>
      <c r="L340" s="145"/>
      <c r="M340" s="145"/>
      <c r="N340" s="149"/>
      <c r="O340" s="149"/>
    </row>
    <row r="341" spans="1:15">
      <c r="A341" s="80"/>
      <c r="B341" s="39" t="str">
        <f>'Gene Table'!E341</f>
        <v>mmu-miR-5126</v>
      </c>
      <c r="C341" s="39" t="str">
        <f>'Gene Table'!B341</f>
        <v>O03</v>
      </c>
      <c r="D341" s="145"/>
      <c r="E341" s="145"/>
      <c r="F341" s="145"/>
      <c r="G341" s="145"/>
      <c r="H341" s="145"/>
      <c r="I341" s="145"/>
      <c r="J341" s="145"/>
      <c r="K341" s="145"/>
      <c r="L341" s="145"/>
      <c r="M341" s="145"/>
      <c r="N341" s="149"/>
      <c r="O341" s="149"/>
    </row>
    <row r="342" spans="1:15">
      <c r="A342" s="80"/>
      <c r="B342" s="39" t="str">
        <f>'Gene Table'!E342</f>
        <v>mmu-miR-299b-3p</v>
      </c>
      <c r="C342" s="39" t="str">
        <f>'Gene Table'!B342</f>
        <v>O04</v>
      </c>
      <c r="D342" s="145"/>
      <c r="E342" s="145"/>
      <c r="F342" s="145"/>
      <c r="G342" s="145"/>
      <c r="H342" s="145"/>
      <c r="I342" s="145"/>
      <c r="J342" s="145"/>
      <c r="K342" s="145"/>
      <c r="L342" s="145"/>
      <c r="M342" s="145"/>
      <c r="N342" s="149"/>
      <c r="O342" s="149"/>
    </row>
    <row r="343" spans="1:15">
      <c r="A343" s="80"/>
      <c r="B343" s="39" t="str">
        <f>'Gene Table'!E343</f>
        <v>mmu-miR-5127</v>
      </c>
      <c r="C343" s="39" t="str">
        <f>'Gene Table'!B343</f>
        <v>O05</v>
      </c>
      <c r="D343" s="145"/>
      <c r="E343" s="145"/>
      <c r="F343" s="145"/>
      <c r="G343" s="145"/>
      <c r="H343" s="145"/>
      <c r="I343" s="145"/>
      <c r="J343" s="145"/>
      <c r="K343" s="145"/>
      <c r="L343" s="145"/>
      <c r="M343" s="145"/>
      <c r="N343" s="149"/>
      <c r="O343" s="149"/>
    </row>
    <row r="344" spans="1:15">
      <c r="A344" s="80"/>
      <c r="B344" s="39" t="str">
        <f>'Gene Table'!E344</f>
        <v>mmu-miR-5615-5p</v>
      </c>
      <c r="C344" s="39" t="str">
        <f>'Gene Table'!B344</f>
        <v>O06</v>
      </c>
      <c r="D344" s="145"/>
      <c r="E344" s="145"/>
      <c r="F344" s="145"/>
      <c r="G344" s="145"/>
      <c r="H344" s="145"/>
      <c r="I344" s="145"/>
      <c r="J344" s="145"/>
      <c r="K344" s="145"/>
      <c r="L344" s="145"/>
      <c r="M344" s="145"/>
      <c r="N344" s="149"/>
      <c r="O344" s="149"/>
    </row>
    <row r="345" spans="1:15">
      <c r="A345" s="80"/>
      <c r="B345" s="39" t="str">
        <f>'Gene Table'!E345</f>
        <v>mmu-miR-5128</v>
      </c>
      <c r="C345" s="39" t="str">
        <f>'Gene Table'!B345</f>
        <v>O07</v>
      </c>
      <c r="D345" s="145"/>
      <c r="E345" s="145"/>
      <c r="F345" s="145"/>
      <c r="G345" s="145"/>
      <c r="H345" s="145"/>
      <c r="I345" s="145"/>
      <c r="J345" s="145"/>
      <c r="K345" s="145"/>
      <c r="L345" s="145"/>
      <c r="M345" s="145"/>
      <c r="N345" s="149"/>
      <c r="O345" s="149"/>
    </row>
    <row r="346" spans="1:15">
      <c r="A346" s="80"/>
      <c r="B346" s="39" t="str">
        <f>'Gene Table'!E346</f>
        <v>mmu-miR-5615-3p</v>
      </c>
      <c r="C346" s="39" t="str">
        <f>'Gene Table'!B346</f>
        <v>O08</v>
      </c>
      <c r="D346" s="145"/>
      <c r="E346" s="145"/>
      <c r="F346" s="145"/>
      <c r="G346" s="145"/>
      <c r="H346" s="145"/>
      <c r="I346" s="145"/>
      <c r="J346" s="145"/>
      <c r="K346" s="145"/>
      <c r="L346" s="145"/>
      <c r="M346" s="145"/>
      <c r="N346" s="149"/>
      <c r="O346" s="149"/>
    </row>
    <row r="347" spans="1:15">
      <c r="A347" s="80"/>
      <c r="B347" s="39" t="str">
        <f>'Gene Table'!E347</f>
        <v>mmu-miR-5129</v>
      </c>
      <c r="C347" s="39" t="str">
        <f>'Gene Table'!B347</f>
        <v>O09</v>
      </c>
      <c r="D347" s="145"/>
      <c r="E347" s="145"/>
      <c r="F347" s="145"/>
      <c r="G347" s="145"/>
      <c r="H347" s="145"/>
      <c r="I347" s="145"/>
      <c r="J347" s="145"/>
      <c r="K347" s="145"/>
      <c r="L347" s="145"/>
      <c r="M347" s="145"/>
      <c r="N347" s="149"/>
      <c r="O347" s="149"/>
    </row>
    <row r="348" spans="1:15">
      <c r="A348" s="80"/>
      <c r="B348" s="39" t="str">
        <f>'Gene Table'!E348</f>
        <v>mmu-miR-1231-5p</v>
      </c>
      <c r="C348" s="39" t="str">
        <f>'Gene Table'!B348</f>
        <v>O10</v>
      </c>
      <c r="D348" s="145"/>
      <c r="E348" s="145"/>
      <c r="F348" s="145"/>
      <c r="G348" s="145"/>
      <c r="H348" s="145"/>
      <c r="I348" s="145"/>
      <c r="J348" s="145"/>
      <c r="K348" s="145"/>
      <c r="L348" s="145"/>
      <c r="M348" s="145"/>
      <c r="N348" s="149"/>
      <c r="O348" s="149"/>
    </row>
    <row r="349" spans="1:15">
      <c r="A349" s="80"/>
      <c r="B349" s="39" t="str">
        <f>'Gene Table'!E349</f>
        <v>mmu-miR-5130</v>
      </c>
      <c r="C349" s="39" t="str">
        <f>'Gene Table'!B349</f>
        <v>O11</v>
      </c>
      <c r="D349" s="145"/>
      <c r="E349" s="145"/>
      <c r="F349" s="145"/>
      <c r="G349" s="145"/>
      <c r="H349" s="145"/>
      <c r="I349" s="145"/>
      <c r="J349" s="145"/>
      <c r="K349" s="145"/>
      <c r="L349" s="145"/>
      <c r="M349" s="145"/>
      <c r="N349" s="149"/>
      <c r="O349" s="149"/>
    </row>
    <row r="350" spans="1:15">
      <c r="A350" s="80"/>
      <c r="B350" s="39" t="str">
        <f>'Gene Table'!E350</f>
        <v>mmu-miR-1231-3p</v>
      </c>
      <c r="C350" s="39" t="str">
        <f>'Gene Table'!B350</f>
        <v>O12</v>
      </c>
      <c r="D350" s="145"/>
      <c r="E350" s="145"/>
      <c r="F350" s="145"/>
      <c r="G350" s="145"/>
      <c r="H350" s="145"/>
      <c r="I350" s="145"/>
      <c r="J350" s="145"/>
      <c r="K350" s="145"/>
      <c r="L350" s="145"/>
      <c r="M350" s="145"/>
      <c r="N350" s="149"/>
      <c r="O350" s="149"/>
    </row>
    <row r="351" spans="1:15">
      <c r="A351" s="80"/>
      <c r="B351" s="39" t="str">
        <f>'Gene Table'!E351</f>
        <v>mmu-miR-5131</v>
      </c>
      <c r="C351" s="39" t="str">
        <f>'Gene Table'!B351</f>
        <v>O13</v>
      </c>
      <c r="D351" s="145"/>
      <c r="E351" s="145"/>
      <c r="F351" s="145"/>
      <c r="G351" s="145"/>
      <c r="H351" s="145"/>
      <c r="I351" s="145"/>
      <c r="J351" s="145"/>
      <c r="K351" s="145"/>
      <c r="L351" s="145"/>
      <c r="M351" s="145"/>
      <c r="N351" s="149"/>
      <c r="O351" s="149"/>
    </row>
    <row r="352" spans="1:15">
      <c r="A352" s="80"/>
      <c r="B352" s="39" t="str">
        <f>'Gene Table'!E352</f>
        <v>mmu-miR-5616-5p</v>
      </c>
      <c r="C352" s="39" t="str">
        <f>'Gene Table'!B352</f>
        <v>O14</v>
      </c>
      <c r="D352" s="145"/>
      <c r="E352" s="145"/>
      <c r="F352" s="145"/>
      <c r="G352" s="145"/>
      <c r="H352" s="145"/>
      <c r="I352" s="145"/>
      <c r="J352" s="145"/>
      <c r="K352" s="145"/>
      <c r="L352" s="145"/>
      <c r="M352" s="145"/>
      <c r="N352" s="149"/>
      <c r="O352" s="149"/>
    </row>
    <row r="353" spans="1:15">
      <c r="A353" s="80"/>
      <c r="B353" s="39" t="str">
        <f>'Gene Table'!E353</f>
        <v>mmu-miR-5132</v>
      </c>
      <c r="C353" s="39" t="str">
        <f>'Gene Table'!B353</f>
        <v>O15</v>
      </c>
      <c r="D353" s="145"/>
      <c r="E353" s="145"/>
      <c r="F353" s="145"/>
      <c r="G353" s="145"/>
      <c r="H353" s="145"/>
      <c r="I353" s="145"/>
      <c r="J353" s="145"/>
      <c r="K353" s="145"/>
      <c r="L353" s="145"/>
      <c r="M353" s="145"/>
      <c r="N353" s="149"/>
      <c r="O353" s="149"/>
    </row>
    <row r="354" spans="1:15">
      <c r="A354" s="80"/>
      <c r="B354" s="39" t="str">
        <f>'Gene Table'!E354</f>
        <v>mmu-miR-5616-3p</v>
      </c>
      <c r="C354" s="39" t="str">
        <f>'Gene Table'!B354</f>
        <v>O16</v>
      </c>
      <c r="D354" s="145"/>
      <c r="E354" s="145"/>
      <c r="F354" s="145"/>
      <c r="G354" s="145"/>
      <c r="H354" s="145"/>
      <c r="I354" s="145"/>
      <c r="J354" s="145"/>
      <c r="K354" s="145"/>
      <c r="L354" s="145"/>
      <c r="M354" s="145"/>
      <c r="N354" s="149"/>
      <c r="O354" s="149"/>
    </row>
    <row r="355" spans="1:15">
      <c r="A355" s="80"/>
      <c r="B355" s="39" t="str">
        <f>'Gene Table'!E355</f>
        <v>mmu-miR-5133</v>
      </c>
      <c r="C355" s="39" t="str">
        <f>'Gene Table'!B355</f>
        <v>O17</v>
      </c>
      <c r="D355" s="145"/>
      <c r="E355" s="145"/>
      <c r="F355" s="145"/>
      <c r="G355" s="145"/>
      <c r="H355" s="145"/>
      <c r="I355" s="145"/>
      <c r="J355" s="145"/>
      <c r="K355" s="145"/>
      <c r="L355" s="145"/>
      <c r="M355" s="145"/>
      <c r="N355" s="149"/>
      <c r="O355" s="149"/>
    </row>
    <row r="356" spans="1:15">
      <c r="A356" s="80"/>
      <c r="B356" s="39" t="str">
        <f>'Gene Table'!E356</f>
        <v>mmu-miR-5617-5p</v>
      </c>
      <c r="C356" s="39" t="str">
        <f>'Gene Table'!B356</f>
        <v>O18</v>
      </c>
      <c r="D356" s="145"/>
      <c r="E356" s="145"/>
      <c r="F356" s="145"/>
      <c r="G356" s="145"/>
      <c r="H356" s="145"/>
      <c r="I356" s="145"/>
      <c r="J356" s="145"/>
      <c r="K356" s="145"/>
      <c r="L356" s="145"/>
      <c r="M356" s="145"/>
      <c r="N356" s="149"/>
      <c r="O356" s="149"/>
    </row>
    <row r="357" spans="1:15">
      <c r="A357" s="80"/>
      <c r="B357" s="39" t="str">
        <f>'Gene Table'!E357</f>
        <v>mmu-miR-5135</v>
      </c>
      <c r="C357" s="39" t="str">
        <f>'Gene Table'!B357</f>
        <v>O19</v>
      </c>
      <c r="D357" s="145"/>
      <c r="E357" s="145"/>
      <c r="F357" s="145"/>
      <c r="G357" s="145"/>
      <c r="H357" s="145"/>
      <c r="I357" s="145"/>
      <c r="J357" s="145"/>
      <c r="K357" s="145"/>
      <c r="L357" s="145"/>
      <c r="M357" s="145"/>
      <c r="N357" s="149"/>
      <c r="O357" s="149"/>
    </row>
    <row r="358" spans="1:15">
      <c r="A358" s="80"/>
      <c r="B358" s="39" t="str">
        <f>'Gene Table'!E358</f>
        <v>mmu-miR-5617-3p</v>
      </c>
      <c r="C358" s="39" t="str">
        <f>'Gene Table'!B358</f>
        <v>O20</v>
      </c>
      <c r="D358" s="145"/>
      <c r="E358" s="145"/>
      <c r="F358" s="145"/>
      <c r="G358" s="145"/>
      <c r="H358" s="145"/>
      <c r="I358" s="145"/>
      <c r="J358" s="145"/>
      <c r="K358" s="145"/>
      <c r="L358" s="145"/>
      <c r="M358" s="145"/>
      <c r="N358" s="149"/>
      <c r="O358" s="149"/>
    </row>
    <row r="359" spans="1:15">
      <c r="A359" s="80"/>
      <c r="B359" s="39" t="str">
        <f>'Gene Table'!E359</f>
        <v>mmu-miR-3544-5p</v>
      </c>
      <c r="C359" s="39" t="str">
        <f>'Gene Table'!B359</f>
        <v>O21</v>
      </c>
      <c r="D359" s="145"/>
      <c r="E359" s="145"/>
      <c r="F359" s="145"/>
      <c r="G359" s="145"/>
      <c r="H359" s="145"/>
      <c r="I359" s="145"/>
      <c r="J359" s="145"/>
      <c r="K359" s="145"/>
      <c r="L359" s="145"/>
      <c r="M359" s="145"/>
      <c r="N359" s="149"/>
      <c r="O359" s="149"/>
    </row>
    <row r="360" spans="1:15">
      <c r="A360" s="80"/>
      <c r="B360" s="39" t="str">
        <f>'Gene Table'!E360</f>
        <v>mmu-miR-5618-5p</v>
      </c>
      <c r="C360" s="39" t="str">
        <f>'Gene Table'!B360</f>
        <v>O22</v>
      </c>
      <c r="D360" s="145"/>
      <c r="E360" s="145"/>
      <c r="F360" s="145"/>
      <c r="G360" s="145"/>
      <c r="H360" s="145"/>
      <c r="I360" s="145"/>
      <c r="J360" s="145"/>
      <c r="K360" s="145"/>
      <c r="L360" s="145"/>
      <c r="M360" s="145"/>
      <c r="N360" s="149"/>
      <c r="O360" s="149"/>
    </row>
    <row r="361" spans="1:15">
      <c r="A361" s="80"/>
      <c r="B361" s="39" t="str">
        <f>'Gene Table'!E361</f>
        <v>mmu-miR-3544-3p</v>
      </c>
      <c r="C361" s="39" t="str">
        <f>'Gene Table'!B361</f>
        <v>O23</v>
      </c>
      <c r="D361" s="145"/>
      <c r="E361" s="145"/>
      <c r="F361" s="145"/>
      <c r="G361" s="145"/>
      <c r="H361" s="145"/>
      <c r="I361" s="145"/>
      <c r="J361" s="145"/>
      <c r="K361" s="145"/>
      <c r="L361" s="145"/>
      <c r="M361" s="145"/>
      <c r="N361" s="149"/>
      <c r="O361" s="149"/>
    </row>
    <row r="362" spans="1:15">
      <c r="A362" s="80"/>
      <c r="B362" s="39" t="str">
        <f>'Gene Table'!E362</f>
        <v>mmu-miR-5618-3p</v>
      </c>
      <c r="C362" s="39" t="str">
        <f>'Gene Table'!B362</f>
        <v>O24</v>
      </c>
      <c r="D362" s="145"/>
      <c r="E362" s="145"/>
      <c r="F362" s="145"/>
      <c r="G362" s="145"/>
      <c r="H362" s="145"/>
      <c r="I362" s="145"/>
      <c r="J362" s="145"/>
      <c r="K362" s="145"/>
      <c r="L362" s="145"/>
      <c r="M362" s="145"/>
      <c r="N362" s="149"/>
      <c r="O362" s="149"/>
    </row>
    <row r="363" spans="1:15">
      <c r="A363" s="80"/>
      <c r="B363" s="39" t="str">
        <f>'Gene Table'!E363</f>
        <v>NC</v>
      </c>
      <c r="C363" s="39" t="str">
        <f>'Gene Table'!B363</f>
        <v>P01</v>
      </c>
      <c r="D363" s="145"/>
      <c r="E363" s="145"/>
      <c r="F363" s="145"/>
      <c r="G363" s="145"/>
      <c r="H363" s="145"/>
      <c r="I363" s="145"/>
      <c r="J363" s="145"/>
      <c r="K363" s="145"/>
      <c r="L363" s="145"/>
      <c r="M363" s="145"/>
      <c r="N363" s="149"/>
      <c r="O363" s="149"/>
    </row>
    <row r="364" spans="1:15">
      <c r="A364" s="80"/>
      <c r="B364" s="39" t="str">
        <f>'Gene Table'!E364</f>
        <v>NC</v>
      </c>
      <c r="C364" s="39" t="str">
        <f>'Gene Table'!B364</f>
        <v>P02</v>
      </c>
      <c r="D364" s="145"/>
      <c r="E364" s="145"/>
      <c r="F364" s="145"/>
      <c r="G364" s="145"/>
      <c r="H364" s="145"/>
      <c r="I364" s="145"/>
      <c r="J364" s="145"/>
      <c r="K364" s="145"/>
      <c r="L364" s="145"/>
      <c r="M364" s="145"/>
      <c r="N364" s="149"/>
      <c r="O364" s="149"/>
    </row>
    <row r="365" spans="1:15">
      <c r="A365" s="80"/>
      <c r="B365" s="39" t="str">
        <f>'Gene Table'!E365</f>
        <v>NC</v>
      </c>
      <c r="C365" s="39" t="str">
        <f>'Gene Table'!B365</f>
        <v>P03</v>
      </c>
      <c r="D365" s="145"/>
      <c r="E365" s="145"/>
      <c r="F365" s="145"/>
      <c r="G365" s="145"/>
      <c r="H365" s="145"/>
      <c r="I365" s="145"/>
      <c r="J365" s="145"/>
      <c r="K365" s="145"/>
      <c r="L365" s="145"/>
      <c r="M365" s="145"/>
      <c r="N365" s="149"/>
      <c r="O365" s="149"/>
    </row>
    <row r="366" spans="1:15">
      <c r="A366" s="80"/>
      <c r="B366" s="39" t="str">
        <f>'Gene Table'!E366</f>
        <v>NC</v>
      </c>
      <c r="C366" s="39" t="str">
        <f>'Gene Table'!B366</f>
        <v>P04</v>
      </c>
      <c r="D366" s="145"/>
      <c r="E366" s="145"/>
      <c r="F366" s="145"/>
      <c r="G366" s="145"/>
      <c r="H366" s="145"/>
      <c r="I366" s="145"/>
      <c r="J366" s="145"/>
      <c r="K366" s="145"/>
      <c r="L366" s="145"/>
      <c r="M366" s="145"/>
      <c r="N366" s="149"/>
      <c r="O366" s="149"/>
    </row>
    <row r="367" spans="1:15">
      <c r="A367" s="80"/>
      <c r="B367" s="39" t="str">
        <f>'Gene Table'!E367</f>
        <v>MK1</v>
      </c>
      <c r="C367" s="39" t="str">
        <f>'Gene Table'!B367</f>
        <v>P05</v>
      </c>
      <c r="D367" s="145"/>
      <c r="E367" s="145"/>
      <c r="F367" s="145"/>
      <c r="G367" s="145"/>
      <c r="H367" s="145"/>
      <c r="I367" s="145"/>
      <c r="J367" s="145"/>
      <c r="K367" s="145"/>
      <c r="L367" s="145"/>
      <c r="M367" s="145"/>
      <c r="N367" s="149"/>
      <c r="O367" s="149"/>
    </row>
    <row r="368" spans="1:15">
      <c r="A368" s="80"/>
      <c r="B368" s="39" t="str">
        <f>'Gene Table'!E368</f>
        <v>MK1</v>
      </c>
      <c r="C368" s="39" t="str">
        <f>'Gene Table'!B368</f>
        <v>P06</v>
      </c>
      <c r="D368" s="145"/>
      <c r="E368" s="145"/>
      <c r="F368" s="145"/>
      <c r="G368" s="145"/>
      <c r="H368" s="145"/>
      <c r="I368" s="145"/>
      <c r="J368" s="145"/>
      <c r="K368" s="145"/>
      <c r="L368" s="145"/>
      <c r="M368" s="145"/>
      <c r="N368" s="149"/>
      <c r="O368" s="149"/>
    </row>
    <row r="369" spans="1:15">
      <c r="A369" s="80"/>
      <c r="B369" s="39" t="str">
        <f>'Gene Table'!E369</f>
        <v>MK2</v>
      </c>
      <c r="C369" s="39" t="str">
        <f>'Gene Table'!B369</f>
        <v>P07</v>
      </c>
      <c r="D369" s="145"/>
      <c r="E369" s="145"/>
      <c r="F369" s="145"/>
      <c r="G369" s="145"/>
      <c r="H369" s="145"/>
      <c r="I369" s="145"/>
      <c r="J369" s="145"/>
      <c r="K369" s="145"/>
      <c r="L369" s="145"/>
      <c r="M369" s="145"/>
      <c r="N369" s="149"/>
      <c r="O369" s="149"/>
    </row>
    <row r="370" spans="1:15">
      <c r="A370" s="80"/>
      <c r="B370" s="39" t="str">
        <f>'Gene Table'!E370</f>
        <v>MK2</v>
      </c>
      <c r="C370" s="39" t="str">
        <f>'Gene Table'!B370</f>
        <v>P08</v>
      </c>
      <c r="D370" s="145"/>
      <c r="E370" s="145"/>
      <c r="F370" s="145"/>
      <c r="G370" s="145"/>
      <c r="H370" s="145"/>
      <c r="I370" s="145"/>
      <c r="J370" s="145"/>
      <c r="K370" s="145"/>
      <c r="L370" s="145"/>
      <c r="M370" s="145"/>
      <c r="N370" s="149"/>
      <c r="O370" s="149"/>
    </row>
    <row r="371" spans="1:15">
      <c r="A371" s="80"/>
      <c r="B371" s="39" t="str">
        <f>'Gene Table'!E371</f>
        <v>MK3</v>
      </c>
      <c r="C371" s="39" t="str">
        <f>'Gene Table'!B371</f>
        <v>P09</v>
      </c>
      <c r="D371" s="145"/>
      <c r="E371" s="145"/>
      <c r="F371" s="145"/>
      <c r="G371" s="145"/>
      <c r="H371" s="145"/>
      <c r="I371" s="145"/>
      <c r="J371" s="145"/>
      <c r="K371" s="145"/>
      <c r="L371" s="145"/>
      <c r="M371" s="145"/>
      <c r="N371" s="149"/>
      <c r="O371" s="149"/>
    </row>
    <row r="372" spans="1:15">
      <c r="A372" s="80"/>
      <c r="B372" s="39" t="str">
        <f>'Gene Table'!E372</f>
        <v>MK3</v>
      </c>
      <c r="C372" s="39" t="str">
        <f>'Gene Table'!B372</f>
        <v>P10</v>
      </c>
      <c r="D372" s="145"/>
      <c r="E372" s="145"/>
      <c r="F372" s="145"/>
      <c r="G372" s="145"/>
      <c r="H372" s="145"/>
      <c r="I372" s="145"/>
      <c r="J372" s="145"/>
      <c r="K372" s="145"/>
      <c r="L372" s="145"/>
      <c r="M372" s="145"/>
      <c r="N372" s="149"/>
      <c r="O372" s="149"/>
    </row>
    <row r="373" spans="1:15">
      <c r="A373" s="80"/>
      <c r="B373" s="39" t="str">
        <f>'Gene Table'!E373</f>
        <v>MK4</v>
      </c>
      <c r="C373" s="39" t="str">
        <f>'Gene Table'!B373</f>
        <v>P11</v>
      </c>
      <c r="D373" s="145"/>
      <c r="E373" s="145"/>
      <c r="F373" s="145"/>
      <c r="G373" s="145"/>
      <c r="H373" s="145"/>
      <c r="I373" s="145"/>
      <c r="J373" s="145"/>
      <c r="K373" s="145"/>
      <c r="L373" s="145"/>
      <c r="M373" s="145"/>
      <c r="N373" s="149"/>
      <c r="O373" s="149"/>
    </row>
    <row r="374" spans="1:15">
      <c r="A374" s="80"/>
      <c r="B374" s="39" t="str">
        <f>'Gene Table'!E374</f>
        <v>MK4</v>
      </c>
      <c r="C374" s="39" t="str">
        <f>'Gene Table'!B374</f>
        <v>P12</v>
      </c>
      <c r="D374" s="145"/>
      <c r="E374" s="145"/>
      <c r="F374" s="145"/>
      <c r="G374" s="145"/>
      <c r="H374" s="145"/>
      <c r="I374" s="145"/>
      <c r="J374" s="145"/>
      <c r="K374" s="145"/>
      <c r="L374" s="145"/>
      <c r="M374" s="145"/>
      <c r="N374" s="149"/>
      <c r="O374" s="149"/>
    </row>
    <row r="375" spans="1:15">
      <c r="A375" s="80"/>
      <c r="B375" s="39" t="str">
        <f>'Gene Table'!E375</f>
        <v>MK5</v>
      </c>
      <c r="C375" s="39" t="str">
        <f>'Gene Table'!B375</f>
        <v>P13</v>
      </c>
      <c r="D375" s="145"/>
      <c r="E375" s="145"/>
      <c r="F375" s="145"/>
      <c r="G375" s="145"/>
      <c r="H375" s="145"/>
      <c r="I375" s="145"/>
      <c r="J375" s="145"/>
      <c r="K375" s="145"/>
      <c r="L375" s="145"/>
      <c r="M375" s="145"/>
      <c r="N375" s="149"/>
      <c r="O375" s="149"/>
    </row>
    <row r="376" spans="1:15">
      <c r="A376" s="80"/>
      <c r="B376" s="39" t="str">
        <f>'Gene Table'!E376</f>
        <v>MK5</v>
      </c>
      <c r="C376" s="39" t="str">
        <f>'Gene Table'!B376</f>
        <v>P14</v>
      </c>
      <c r="D376" s="145"/>
      <c r="E376" s="145"/>
      <c r="F376" s="145"/>
      <c r="G376" s="145"/>
      <c r="H376" s="145"/>
      <c r="I376" s="145"/>
      <c r="J376" s="145"/>
      <c r="K376" s="145"/>
      <c r="L376" s="145"/>
      <c r="M376" s="145"/>
      <c r="N376" s="149"/>
      <c r="O376" s="149"/>
    </row>
    <row r="377" spans="1:15">
      <c r="A377" s="80"/>
      <c r="B377" s="39" t="str">
        <f>'Gene Table'!E377</f>
        <v>MK6</v>
      </c>
      <c r="C377" s="39" t="str">
        <f>'Gene Table'!B377</f>
        <v>P15</v>
      </c>
      <c r="D377" s="145"/>
      <c r="E377" s="145"/>
      <c r="F377" s="145"/>
      <c r="G377" s="145"/>
      <c r="H377" s="145"/>
      <c r="I377" s="145"/>
      <c r="J377" s="145"/>
      <c r="K377" s="145"/>
      <c r="L377" s="145"/>
      <c r="M377" s="145"/>
      <c r="N377" s="149"/>
      <c r="O377" s="149"/>
    </row>
    <row r="378" spans="1:15">
      <c r="A378" s="80"/>
      <c r="B378" s="39" t="str">
        <f>'Gene Table'!E378</f>
        <v>MK6</v>
      </c>
      <c r="C378" s="39" t="str">
        <f>'Gene Table'!B378</f>
        <v>P16</v>
      </c>
      <c r="D378" s="145"/>
      <c r="E378" s="145"/>
      <c r="F378" s="145"/>
      <c r="G378" s="145"/>
      <c r="H378" s="145"/>
      <c r="I378" s="145"/>
      <c r="J378" s="145"/>
      <c r="K378" s="145"/>
      <c r="L378" s="145"/>
      <c r="M378" s="145"/>
      <c r="N378" s="149"/>
      <c r="O378" s="149"/>
    </row>
    <row r="379" spans="1:15">
      <c r="A379" s="80"/>
      <c r="B379" s="39" t="str">
        <f>'Gene Table'!E379</f>
        <v>RT</v>
      </c>
      <c r="C379" s="39" t="str">
        <f>'Gene Table'!B379</f>
        <v>P17</v>
      </c>
      <c r="D379" s="145"/>
      <c r="E379" s="145"/>
      <c r="F379" s="145"/>
      <c r="G379" s="145"/>
      <c r="H379" s="145"/>
      <c r="I379" s="145"/>
      <c r="J379" s="145"/>
      <c r="K379" s="145"/>
      <c r="L379" s="145"/>
      <c r="M379" s="145"/>
      <c r="N379" s="149"/>
      <c r="O379" s="149"/>
    </row>
    <row r="380" spans="1:15">
      <c r="A380" s="80"/>
      <c r="B380" s="39" t="str">
        <f>'Gene Table'!E380</f>
        <v>RT</v>
      </c>
      <c r="C380" s="39" t="str">
        <f>'Gene Table'!B380</f>
        <v>P18</v>
      </c>
      <c r="D380" s="145"/>
      <c r="E380" s="145"/>
      <c r="F380" s="145"/>
      <c r="G380" s="145"/>
      <c r="H380" s="145"/>
      <c r="I380" s="145"/>
      <c r="J380" s="145"/>
      <c r="K380" s="145"/>
      <c r="L380" s="145"/>
      <c r="M380" s="145"/>
      <c r="N380" s="149"/>
      <c r="O380" s="149"/>
    </row>
    <row r="381" spans="1:15">
      <c r="A381" s="80"/>
      <c r="B381" s="39" t="str">
        <f>'Gene Table'!E381</f>
        <v>RT</v>
      </c>
      <c r="C381" s="39" t="str">
        <f>'Gene Table'!B381</f>
        <v>P19</v>
      </c>
      <c r="D381" s="145"/>
      <c r="E381" s="145"/>
      <c r="F381" s="145"/>
      <c r="G381" s="145"/>
      <c r="H381" s="145"/>
      <c r="I381" s="145"/>
      <c r="J381" s="145"/>
      <c r="K381" s="145"/>
      <c r="L381" s="145"/>
      <c r="M381" s="145"/>
      <c r="N381" s="149"/>
      <c r="O381" s="149"/>
    </row>
    <row r="382" spans="1:15">
      <c r="A382" s="80"/>
      <c r="B382" s="39" t="str">
        <f>'Gene Table'!E382</f>
        <v>RT</v>
      </c>
      <c r="C382" s="39" t="str">
        <f>'Gene Table'!B382</f>
        <v>P20</v>
      </c>
      <c r="D382" s="145"/>
      <c r="E382" s="145"/>
      <c r="F382" s="145"/>
      <c r="G382" s="145"/>
      <c r="H382" s="145"/>
      <c r="I382" s="145"/>
      <c r="J382" s="145"/>
      <c r="K382" s="145"/>
      <c r="L382" s="145"/>
      <c r="M382" s="145"/>
      <c r="N382" s="149"/>
      <c r="O382" s="149"/>
    </row>
    <row r="383" spans="1:15">
      <c r="A383" s="80"/>
      <c r="B383" s="39" t="str">
        <f>'Gene Table'!E383</f>
        <v>PCR</v>
      </c>
      <c r="C383" s="39" t="str">
        <f>'Gene Table'!B383</f>
        <v>P21</v>
      </c>
      <c r="D383" s="145"/>
      <c r="E383" s="145"/>
      <c r="F383" s="145"/>
      <c r="G383" s="145"/>
      <c r="H383" s="145"/>
      <c r="I383" s="145"/>
      <c r="J383" s="145"/>
      <c r="K383" s="145"/>
      <c r="L383" s="145"/>
      <c r="M383" s="145"/>
      <c r="N383" s="149"/>
      <c r="O383" s="149"/>
    </row>
    <row r="384" spans="1:15">
      <c r="A384" s="80"/>
      <c r="B384" s="39" t="str">
        <f>'Gene Table'!E384</f>
        <v>PCR</v>
      </c>
      <c r="C384" s="39" t="str">
        <f>'Gene Table'!B384</f>
        <v>P22</v>
      </c>
      <c r="D384" s="145"/>
      <c r="E384" s="145"/>
      <c r="F384" s="145"/>
      <c r="G384" s="145"/>
      <c r="H384" s="145"/>
      <c r="I384" s="145"/>
      <c r="J384" s="145"/>
      <c r="K384" s="145"/>
      <c r="L384" s="145"/>
      <c r="M384" s="145"/>
      <c r="N384" s="149"/>
      <c r="O384" s="149"/>
    </row>
    <row r="385" spans="1:15">
      <c r="A385" s="80"/>
      <c r="B385" s="39" t="str">
        <f>'Gene Table'!E385</f>
        <v>PCR</v>
      </c>
      <c r="C385" s="39" t="str">
        <f>'Gene Table'!B385</f>
        <v>P23</v>
      </c>
      <c r="D385" s="145"/>
      <c r="E385" s="145"/>
      <c r="F385" s="145"/>
      <c r="G385" s="145"/>
      <c r="H385" s="145"/>
      <c r="I385" s="145"/>
      <c r="J385" s="145"/>
      <c r="K385" s="145"/>
      <c r="L385" s="145"/>
      <c r="M385" s="145"/>
      <c r="N385" s="149"/>
      <c r="O385" s="149"/>
    </row>
    <row r="386" spans="1:15">
      <c r="A386" s="156"/>
      <c r="B386" s="39" t="str">
        <f>'Gene Table'!E386</f>
        <v>PCR</v>
      </c>
      <c r="C386" s="39" t="str">
        <f>'Gene Table'!B386</f>
        <v>P24</v>
      </c>
      <c r="D386" s="145"/>
      <c r="E386" s="145"/>
      <c r="F386" s="145"/>
      <c r="G386" s="145"/>
      <c r="H386" s="145"/>
      <c r="I386" s="145"/>
      <c r="J386" s="145"/>
      <c r="K386" s="145"/>
      <c r="L386" s="145"/>
      <c r="M386" s="145"/>
      <c r="N386" s="149"/>
      <c r="O386" s="149"/>
    </row>
    <row r="387" spans="1:15">
      <c r="A387" s="78" t="str">
        <f>'Gene Table'!A387</f>
        <v>Plate 2</v>
      </c>
      <c r="B387" s="39" t="str">
        <f>'Gene Table'!E387</f>
        <v>mmu-miR-1940</v>
      </c>
      <c r="C387" s="39" t="str">
        <f>'Gene Table'!B387</f>
        <v>A01</v>
      </c>
      <c r="D387" s="145"/>
      <c r="E387" s="145"/>
      <c r="F387" s="145"/>
      <c r="G387" s="145"/>
      <c r="H387" s="145"/>
      <c r="I387" s="145"/>
      <c r="J387" s="145"/>
      <c r="K387" s="145"/>
      <c r="L387" s="145"/>
      <c r="M387" s="145"/>
      <c r="N387" s="149"/>
      <c r="O387" s="149"/>
    </row>
    <row r="388" spans="1:15">
      <c r="A388" s="80"/>
      <c r="B388" s="39" t="str">
        <f>'Gene Table'!E388</f>
        <v>mmu-miR-133a-3p</v>
      </c>
      <c r="C388" s="39" t="str">
        <f>'Gene Table'!B388</f>
        <v>A02</v>
      </c>
      <c r="D388" s="145"/>
      <c r="E388" s="145"/>
      <c r="F388" s="145"/>
      <c r="G388" s="145"/>
      <c r="H388" s="145"/>
      <c r="I388" s="145"/>
      <c r="J388" s="145"/>
      <c r="K388" s="145"/>
      <c r="L388" s="145"/>
      <c r="M388" s="145"/>
      <c r="N388" s="149"/>
      <c r="O388" s="149"/>
    </row>
    <row r="389" spans="1:15">
      <c r="A389" s="80"/>
      <c r="B389" s="39" t="str">
        <f>'Gene Table'!E389</f>
        <v>mmu-miR-1941-5p</v>
      </c>
      <c r="C389" s="39" t="str">
        <f>'Gene Table'!B389</f>
        <v>A03</v>
      </c>
      <c r="D389" s="145"/>
      <c r="E389" s="145"/>
      <c r="F389" s="145"/>
      <c r="G389" s="145"/>
      <c r="H389" s="145"/>
      <c r="I389" s="145"/>
      <c r="J389" s="145"/>
      <c r="K389" s="145"/>
      <c r="L389" s="145"/>
      <c r="M389" s="145"/>
      <c r="N389" s="149"/>
      <c r="O389" s="149"/>
    </row>
    <row r="390" spans="1:15">
      <c r="A390" s="80"/>
      <c r="B390" s="39" t="str">
        <f>'Gene Table'!E390</f>
        <v>mmu-miR-133b-3p</v>
      </c>
      <c r="C390" s="39" t="str">
        <f>'Gene Table'!B390</f>
        <v>A04</v>
      </c>
      <c r="D390" s="145"/>
      <c r="E390" s="145"/>
      <c r="F390" s="145"/>
      <c r="G390" s="145"/>
      <c r="H390" s="145"/>
      <c r="I390" s="145"/>
      <c r="J390" s="145"/>
      <c r="K390" s="145"/>
      <c r="L390" s="145"/>
      <c r="M390" s="145"/>
      <c r="N390" s="149"/>
      <c r="O390" s="149"/>
    </row>
    <row r="391" spans="1:15">
      <c r="A391" s="80"/>
      <c r="B391" s="39" t="str">
        <f>'Gene Table'!E391</f>
        <v>mmu-miR-1942</v>
      </c>
      <c r="C391" s="39" t="str">
        <f>'Gene Table'!B391</f>
        <v>A05</v>
      </c>
      <c r="D391" s="145"/>
      <c r="E391" s="145"/>
      <c r="F391" s="145"/>
      <c r="G391" s="145"/>
      <c r="H391" s="145"/>
      <c r="I391" s="145"/>
      <c r="J391" s="145"/>
      <c r="K391" s="145"/>
      <c r="L391" s="145"/>
      <c r="M391" s="145"/>
      <c r="N391" s="149"/>
      <c r="O391" s="149"/>
    </row>
    <row r="392" spans="1:15">
      <c r="A392" s="80"/>
      <c r="B392" s="39" t="str">
        <f>'Gene Table'!E392</f>
        <v>mmu-miR-135a-5p</v>
      </c>
      <c r="C392" s="39" t="str">
        <f>'Gene Table'!B392</f>
        <v>A06</v>
      </c>
      <c r="D392" s="145"/>
      <c r="E392" s="145"/>
      <c r="F392" s="145"/>
      <c r="G392" s="145"/>
      <c r="H392" s="145"/>
      <c r="I392" s="145"/>
      <c r="J392" s="145"/>
      <c r="K392" s="145"/>
      <c r="L392" s="145"/>
      <c r="M392" s="145"/>
      <c r="N392" s="149"/>
      <c r="O392" s="149"/>
    </row>
    <row r="393" spans="1:15">
      <c r="A393" s="80"/>
      <c r="B393" s="39" t="str">
        <f>'Gene Table'!E393</f>
        <v>mmu-miR-1944</v>
      </c>
      <c r="C393" s="39" t="str">
        <f>'Gene Table'!B393</f>
        <v>A07</v>
      </c>
      <c r="D393" s="145"/>
      <c r="E393" s="145"/>
      <c r="F393" s="145"/>
      <c r="G393" s="145"/>
      <c r="H393" s="145"/>
      <c r="I393" s="145"/>
      <c r="J393" s="145"/>
      <c r="K393" s="145"/>
      <c r="L393" s="145"/>
      <c r="M393" s="145"/>
      <c r="N393" s="149"/>
      <c r="O393" s="149"/>
    </row>
    <row r="394" spans="1:15">
      <c r="A394" s="80"/>
      <c r="B394" s="39" t="str">
        <f>'Gene Table'!E394</f>
        <v>mmu-miR-135b-5p</v>
      </c>
      <c r="C394" s="39" t="str">
        <f>'Gene Table'!B394</f>
        <v>A08</v>
      </c>
      <c r="D394" s="145"/>
      <c r="E394" s="145"/>
      <c r="F394" s="145"/>
      <c r="G394" s="145"/>
      <c r="H394" s="145"/>
      <c r="I394" s="145"/>
      <c r="J394" s="145"/>
      <c r="K394" s="145"/>
      <c r="L394" s="145"/>
      <c r="M394" s="145"/>
      <c r="N394" s="149"/>
      <c r="O394" s="149"/>
    </row>
    <row r="395" spans="1:15">
      <c r="A395" s="80"/>
      <c r="B395" s="39" t="str">
        <f>'Gene Table'!E395</f>
        <v>mmu-miR-1945</v>
      </c>
      <c r="C395" s="39" t="str">
        <f>'Gene Table'!B395</f>
        <v>A09</v>
      </c>
      <c r="D395" s="145"/>
      <c r="E395" s="145"/>
      <c r="F395" s="145"/>
      <c r="G395" s="145"/>
      <c r="H395" s="145"/>
      <c r="I395" s="145"/>
      <c r="J395" s="145"/>
      <c r="K395" s="145"/>
      <c r="L395" s="145"/>
      <c r="M395" s="145"/>
      <c r="N395" s="149"/>
      <c r="O395" s="149"/>
    </row>
    <row r="396" spans="1:15">
      <c r="A396" s="80"/>
      <c r="B396" s="39" t="str">
        <f>'Gene Table'!E396</f>
        <v>mmu-miR-17-5p</v>
      </c>
      <c r="C396" s="39" t="str">
        <f>'Gene Table'!B396</f>
        <v>A10</v>
      </c>
      <c r="D396" s="145"/>
      <c r="E396" s="145"/>
      <c r="F396" s="145"/>
      <c r="G396" s="145"/>
      <c r="H396" s="145"/>
      <c r="I396" s="145"/>
      <c r="J396" s="145"/>
      <c r="K396" s="145"/>
      <c r="L396" s="145"/>
      <c r="M396" s="145"/>
      <c r="N396" s="149"/>
      <c r="O396" s="149"/>
    </row>
    <row r="397" spans="1:15">
      <c r="A397" s="80"/>
      <c r="B397" s="39" t="str">
        <f>'Gene Table'!E397</f>
        <v>mmu-miR-1949</v>
      </c>
      <c r="C397" s="39" t="str">
        <f>'Gene Table'!B397</f>
        <v>A11</v>
      </c>
      <c r="D397" s="145"/>
      <c r="E397" s="145"/>
      <c r="F397" s="145"/>
      <c r="G397" s="145"/>
      <c r="H397" s="145"/>
      <c r="I397" s="145"/>
      <c r="J397" s="145"/>
      <c r="K397" s="145"/>
      <c r="L397" s="145"/>
      <c r="M397" s="145"/>
      <c r="N397" s="149"/>
      <c r="O397" s="149"/>
    </row>
    <row r="398" spans="1:15">
      <c r="A398" s="80"/>
      <c r="B398" s="39" t="str">
        <f>'Gene Table'!E398</f>
        <v>mmu-miR-181a-5p</v>
      </c>
      <c r="C398" s="39" t="str">
        <f>'Gene Table'!B398</f>
        <v>A12</v>
      </c>
      <c r="D398" s="145"/>
      <c r="E398" s="145"/>
      <c r="F398" s="145"/>
      <c r="G398" s="145"/>
      <c r="H398" s="145"/>
      <c r="I398" s="145"/>
      <c r="J398" s="145"/>
      <c r="K398" s="145"/>
      <c r="L398" s="145"/>
      <c r="M398" s="145"/>
      <c r="N398" s="149"/>
      <c r="O398" s="149"/>
    </row>
    <row r="399" spans="1:15">
      <c r="A399" s="80"/>
      <c r="B399" s="39" t="str">
        <f>'Gene Table'!E399</f>
        <v>mmu-miR-1950</v>
      </c>
      <c r="C399" s="39" t="str">
        <f>'Gene Table'!B399</f>
        <v>A13</v>
      </c>
      <c r="D399" s="145"/>
      <c r="E399" s="145"/>
      <c r="F399" s="145"/>
      <c r="G399" s="145"/>
      <c r="H399" s="145"/>
      <c r="I399" s="145"/>
      <c r="J399" s="145"/>
      <c r="K399" s="145"/>
      <c r="L399" s="145"/>
      <c r="M399" s="145"/>
      <c r="N399" s="149"/>
      <c r="O399" s="149"/>
    </row>
    <row r="400" spans="1:15">
      <c r="A400" s="80"/>
      <c r="B400" s="39" t="str">
        <f>'Gene Table'!E400</f>
        <v>mmu-miR-181b-5p</v>
      </c>
      <c r="C400" s="39" t="str">
        <f>'Gene Table'!B400</f>
        <v>A14</v>
      </c>
      <c r="D400" s="145"/>
      <c r="E400" s="145"/>
      <c r="F400" s="145"/>
      <c r="G400" s="145"/>
      <c r="H400" s="145"/>
      <c r="I400" s="145"/>
      <c r="J400" s="145"/>
      <c r="K400" s="145"/>
      <c r="L400" s="145"/>
      <c r="M400" s="145"/>
      <c r="N400" s="149"/>
      <c r="O400" s="149"/>
    </row>
    <row r="401" spans="1:15">
      <c r="A401" s="80"/>
      <c r="B401" s="39" t="str">
        <f>'Gene Table'!E401</f>
        <v>mmu-miR-669m-3p</v>
      </c>
      <c r="C401" s="39" t="str">
        <f>'Gene Table'!B401</f>
        <v>A15</v>
      </c>
      <c r="D401" s="145"/>
      <c r="E401" s="145"/>
      <c r="F401" s="145"/>
      <c r="G401" s="145"/>
      <c r="H401" s="145"/>
      <c r="I401" s="145"/>
      <c r="J401" s="145"/>
      <c r="K401" s="145"/>
      <c r="L401" s="145"/>
      <c r="M401" s="145"/>
      <c r="N401" s="149"/>
      <c r="O401" s="149"/>
    </row>
    <row r="402" spans="1:15">
      <c r="A402" s="80"/>
      <c r="B402" s="39" t="str">
        <f>'Gene Table'!E402</f>
        <v>mmu-miR-181c-5p</v>
      </c>
      <c r="C402" s="39" t="str">
        <f>'Gene Table'!B402</f>
        <v>A16</v>
      </c>
      <c r="D402" s="145"/>
      <c r="E402" s="145"/>
      <c r="F402" s="145"/>
      <c r="G402" s="145"/>
      <c r="H402" s="145"/>
      <c r="I402" s="145"/>
      <c r="J402" s="145"/>
      <c r="K402" s="145"/>
      <c r="L402" s="145"/>
      <c r="M402" s="145"/>
      <c r="N402" s="149"/>
      <c r="O402" s="149"/>
    </row>
    <row r="403" spans="1:15">
      <c r="A403" s="80"/>
      <c r="B403" s="39" t="str">
        <f>'Gene Table'!E403</f>
        <v>mmu-miR-1951</v>
      </c>
      <c r="C403" s="39" t="str">
        <f>'Gene Table'!B403</f>
        <v>A17</v>
      </c>
      <c r="D403" s="145"/>
      <c r="E403" s="145"/>
      <c r="F403" s="145"/>
      <c r="G403" s="145"/>
      <c r="H403" s="145"/>
      <c r="I403" s="145"/>
      <c r="J403" s="145"/>
      <c r="K403" s="145"/>
      <c r="L403" s="145"/>
      <c r="M403" s="145"/>
      <c r="N403" s="149"/>
      <c r="O403" s="149"/>
    </row>
    <row r="404" spans="1:15">
      <c r="A404" s="80"/>
      <c r="B404" s="39" t="str">
        <f>'Gene Table'!E404</f>
        <v>mmu-miR-181d-5p</v>
      </c>
      <c r="C404" s="39" t="str">
        <f>'Gene Table'!B404</f>
        <v>A18</v>
      </c>
      <c r="D404" s="145"/>
      <c r="E404" s="145"/>
      <c r="F404" s="145"/>
      <c r="G404" s="145"/>
      <c r="H404" s="145"/>
      <c r="I404" s="145"/>
      <c r="J404" s="145"/>
      <c r="K404" s="145"/>
      <c r="L404" s="145"/>
      <c r="M404" s="145"/>
      <c r="N404" s="149"/>
      <c r="O404" s="149"/>
    </row>
    <row r="405" spans="1:15">
      <c r="A405" s="80"/>
      <c r="B405" s="39" t="str">
        <f>'Gene Table'!E405</f>
        <v>mmu-miR-1952</v>
      </c>
      <c r="C405" s="39" t="str">
        <f>'Gene Table'!B405</f>
        <v>A19</v>
      </c>
      <c r="D405" s="145"/>
      <c r="E405" s="145"/>
      <c r="F405" s="145"/>
      <c r="G405" s="145"/>
      <c r="H405" s="145"/>
      <c r="I405" s="145"/>
      <c r="J405" s="145"/>
      <c r="K405" s="145"/>
      <c r="L405" s="145"/>
      <c r="M405" s="145"/>
      <c r="N405" s="149"/>
      <c r="O405" s="149"/>
    </row>
    <row r="406" spans="1:15">
      <c r="A406" s="80"/>
      <c r="B406" s="39" t="str">
        <f>'Gene Table'!E406</f>
        <v>mmu-miR-196a-5p</v>
      </c>
      <c r="C406" s="39" t="str">
        <f>'Gene Table'!B406</f>
        <v>A20</v>
      </c>
      <c r="D406" s="145"/>
      <c r="E406" s="145"/>
      <c r="F406" s="145"/>
      <c r="G406" s="145"/>
      <c r="H406" s="145"/>
      <c r="I406" s="145"/>
      <c r="J406" s="145"/>
      <c r="K406" s="145"/>
      <c r="L406" s="145"/>
      <c r="M406" s="145"/>
      <c r="N406" s="149"/>
      <c r="O406" s="149"/>
    </row>
    <row r="407" spans="1:15">
      <c r="A407" s="80"/>
      <c r="B407" s="39" t="str">
        <f>'Gene Table'!E407</f>
        <v>mmu-miR-1954</v>
      </c>
      <c r="C407" s="39" t="str">
        <f>'Gene Table'!B407</f>
        <v>A21</v>
      </c>
      <c r="D407" s="145"/>
      <c r="E407" s="145"/>
      <c r="F407" s="145"/>
      <c r="G407" s="145"/>
      <c r="H407" s="145"/>
      <c r="I407" s="145"/>
      <c r="J407" s="145"/>
      <c r="K407" s="145"/>
      <c r="L407" s="145"/>
      <c r="M407" s="145"/>
      <c r="N407" s="149"/>
      <c r="O407" s="149"/>
    </row>
    <row r="408" spans="1:15">
      <c r="A408" s="80"/>
      <c r="B408" s="39" t="str">
        <f>'Gene Table'!E408</f>
        <v>mmu-miR-19a-3p</v>
      </c>
      <c r="C408" s="39" t="str">
        <f>'Gene Table'!B408</f>
        <v>A22</v>
      </c>
      <c r="D408" s="145"/>
      <c r="E408" s="145"/>
      <c r="F408" s="145"/>
      <c r="G408" s="145"/>
      <c r="H408" s="145"/>
      <c r="I408" s="145"/>
      <c r="J408" s="145"/>
      <c r="K408" s="145"/>
      <c r="L408" s="145"/>
      <c r="M408" s="145"/>
      <c r="N408" s="149"/>
      <c r="O408" s="149"/>
    </row>
    <row r="409" spans="1:15">
      <c r="A409" s="80"/>
      <c r="B409" s="39" t="str">
        <f>'Gene Table'!E409</f>
        <v>mmu-miR-1955-5p</v>
      </c>
      <c r="C409" s="39" t="str">
        <f>'Gene Table'!B409</f>
        <v>A23</v>
      </c>
      <c r="D409" s="145"/>
      <c r="E409" s="145"/>
      <c r="F409" s="145"/>
      <c r="G409" s="145"/>
      <c r="H409" s="145"/>
      <c r="I409" s="145"/>
      <c r="J409" s="145"/>
      <c r="K409" s="145"/>
      <c r="L409" s="145"/>
      <c r="M409" s="145"/>
      <c r="N409" s="149"/>
      <c r="O409" s="149"/>
    </row>
    <row r="410" spans="1:15">
      <c r="A410" s="80"/>
      <c r="B410" s="39" t="str">
        <f>'Gene Table'!E410</f>
        <v>mmu-miR-19b-3p</v>
      </c>
      <c r="C410" s="39" t="str">
        <f>'Gene Table'!B410</f>
        <v>A24</v>
      </c>
      <c r="D410" s="145"/>
      <c r="E410" s="145"/>
      <c r="F410" s="145"/>
      <c r="G410" s="145"/>
      <c r="H410" s="145"/>
      <c r="I410" s="145"/>
      <c r="J410" s="145"/>
      <c r="K410" s="145"/>
      <c r="L410" s="145"/>
      <c r="M410" s="145"/>
      <c r="N410" s="149"/>
      <c r="O410" s="149"/>
    </row>
    <row r="411" spans="1:15">
      <c r="A411" s="80"/>
      <c r="B411" s="39" t="str">
        <f>'Gene Table'!E411</f>
        <v>mmu-miR-135a-2-3p</v>
      </c>
      <c r="C411" s="39" t="str">
        <f>'Gene Table'!B411</f>
        <v>B01</v>
      </c>
      <c r="D411" s="145"/>
      <c r="E411" s="145"/>
      <c r="F411" s="145"/>
      <c r="G411" s="145"/>
      <c r="H411" s="145"/>
      <c r="I411" s="145"/>
      <c r="J411" s="145"/>
      <c r="K411" s="145"/>
      <c r="L411" s="145"/>
      <c r="M411" s="145"/>
      <c r="N411" s="149"/>
      <c r="O411" s="149"/>
    </row>
    <row r="412" spans="1:15">
      <c r="A412" s="80"/>
      <c r="B412" s="39" t="str">
        <f>'Gene Table'!E412</f>
        <v>mmu-miR-467d-3p</v>
      </c>
      <c r="C412" s="39" t="str">
        <f>'Gene Table'!B412</f>
        <v>B02</v>
      </c>
      <c r="D412" s="145"/>
      <c r="E412" s="145"/>
      <c r="F412" s="145"/>
      <c r="G412" s="145"/>
      <c r="H412" s="145"/>
      <c r="I412" s="145"/>
      <c r="J412" s="145"/>
      <c r="K412" s="145"/>
      <c r="L412" s="145"/>
      <c r="M412" s="145"/>
      <c r="N412" s="149"/>
      <c r="O412" s="149"/>
    </row>
    <row r="413" spans="1:15">
      <c r="A413" s="80"/>
      <c r="B413" s="39" t="str">
        <f>'Gene Table'!E413</f>
        <v>mmu-miR-466c-5p</v>
      </c>
      <c r="C413" s="39" t="str">
        <f>'Gene Table'!B413</f>
        <v>B03</v>
      </c>
      <c r="D413" s="145"/>
      <c r="E413" s="145"/>
      <c r="F413" s="145"/>
      <c r="G413" s="145"/>
      <c r="H413" s="145"/>
      <c r="I413" s="145"/>
      <c r="J413" s="145"/>
      <c r="K413" s="145"/>
      <c r="L413" s="145"/>
      <c r="M413" s="145"/>
      <c r="N413" s="149"/>
      <c r="O413" s="149"/>
    </row>
    <row r="414" spans="1:15">
      <c r="A414" s="80"/>
      <c r="B414" s="39" t="str">
        <f>'Gene Table'!E414</f>
        <v>mmu-miR-467e-3p</v>
      </c>
      <c r="C414" s="39" t="str">
        <f>'Gene Table'!B414</f>
        <v>B04</v>
      </c>
      <c r="D414" s="145"/>
      <c r="E414" s="145"/>
      <c r="F414" s="145"/>
      <c r="G414" s="145"/>
      <c r="H414" s="145"/>
      <c r="I414" s="145"/>
      <c r="J414" s="145"/>
      <c r="K414" s="145"/>
      <c r="L414" s="145"/>
      <c r="M414" s="145"/>
      <c r="N414" s="149"/>
      <c r="O414" s="149"/>
    </row>
    <row r="415" spans="1:15">
      <c r="A415" s="80"/>
      <c r="B415" s="39" t="str">
        <f>'Gene Table'!E415</f>
        <v>mmu-miR-669a-5p</v>
      </c>
      <c r="C415" s="39" t="str">
        <f>'Gene Table'!B415</f>
        <v>B05</v>
      </c>
      <c r="D415" s="145"/>
      <c r="E415" s="145"/>
      <c r="F415" s="145"/>
      <c r="G415" s="145"/>
      <c r="H415" s="145"/>
      <c r="I415" s="145"/>
      <c r="J415" s="145"/>
      <c r="K415" s="145"/>
      <c r="L415" s="145"/>
      <c r="M415" s="145"/>
      <c r="N415" s="149"/>
      <c r="O415" s="149"/>
    </row>
    <row r="416" spans="1:15">
      <c r="A416" s="80"/>
      <c r="B416" s="39" t="str">
        <f>'Gene Table'!E416</f>
        <v>mmu-miR-470-3p</v>
      </c>
      <c r="C416" s="39" t="str">
        <f>'Gene Table'!B416</f>
        <v>B06</v>
      </c>
      <c r="D416" s="145"/>
      <c r="E416" s="145"/>
      <c r="F416" s="145"/>
      <c r="G416" s="145"/>
      <c r="H416" s="145"/>
      <c r="I416" s="145"/>
      <c r="J416" s="145"/>
      <c r="K416" s="145"/>
      <c r="L416" s="145"/>
      <c r="M416" s="145"/>
      <c r="N416" s="149"/>
      <c r="O416" s="149"/>
    </row>
    <row r="417" spans="1:15">
      <c r="A417" s="80"/>
      <c r="B417" s="39" t="str">
        <f>'Gene Table'!E417</f>
        <v>mmu-miR-1982.2</v>
      </c>
      <c r="C417" s="39" t="str">
        <f>'Gene Table'!B417</f>
        <v>B07</v>
      </c>
      <c r="D417" s="145"/>
      <c r="E417" s="145"/>
      <c r="F417" s="145"/>
      <c r="G417" s="145"/>
      <c r="H417" s="145"/>
      <c r="I417" s="145"/>
      <c r="J417" s="145"/>
      <c r="K417" s="145"/>
      <c r="L417" s="145"/>
      <c r="M417" s="145"/>
      <c r="N417" s="149"/>
      <c r="O417" s="149"/>
    </row>
    <row r="418" spans="1:15">
      <c r="A418" s="80"/>
      <c r="B418" s="39" t="str">
        <f>'Gene Table'!E418</f>
        <v>mmu-miR-483-3p</v>
      </c>
      <c r="C418" s="39" t="str">
        <f>'Gene Table'!B418</f>
        <v>B08</v>
      </c>
      <c r="D418" s="145"/>
      <c r="E418" s="145"/>
      <c r="F418" s="145"/>
      <c r="G418" s="145"/>
      <c r="H418" s="145"/>
      <c r="I418" s="145"/>
      <c r="J418" s="145"/>
      <c r="K418" s="145"/>
      <c r="L418" s="145"/>
      <c r="M418" s="145"/>
      <c r="N418" s="149"/>
      <c r="O418" s="149"/>
    </row>
    <row r="419" spans="1:15">
      <c r="A419" s="80"/>
      <c r="B419" s="39" t="str">
        <f>'Gene Table'!E419</f>
        <v>mmu-miR-466c-3p</v>
      </c>
      <c r="C419" s="39" t="str">
        <f>'Gene Table'!B419</f>
        <v>B09</v>
      </c>
      <c r="D419" s="145"/>
      <c r="E419" s="145"/>
      <c r="F419" s="145"/>
      <c r="G419" s="145"/>
      <c r="H419" s="145"/>
      <c r="I419" s="145"/>
      <c r="J419" s="145"/>
      <c r="K419" s="145"/>
      <c r="L419" s="145"/>
      <c r="M419" s="145"/>
      <c r="N419" s="149"/>
      <c r="O419" s="149"/>
    </row>
    <row r="420" spans="1:15">
      <c r="A420" s="80"/>
      <c r="B420" s="39" t="str">
        <f>'Gene Table'!E420</f>
        <v>mmu-miR-488-5p</v>
      </c>
      <c r="C420" s="39" t="str">
        <f>'Gene Table'!B420</f>
        <v>B10</v>
      </c>
      <c r="D420" s="145"/>
      <c r="E420" s="145"/>
      <c r="F420" s="145"/>
      <c r="G420" s="145"/>
      <c r="H420" s="145"/>
      <c r="I420" s="145"/>
      <c r="J420" s="145"/>
      <c r="K420" s="145"/>
      <c r="L420" s="145"/>
      <c r="M420" s="145"/>
      <c r="N420" s="149"/>
      <c r="O420" s="149"/>
    </row>
    <row r="421" spans="1:15">
      <c r="A421" s="80"/>
      <c r="B421" s="39" t="str">
        <f>'Gene Table'!E421</f>
        <v>mmu-miR-760-5p</v>
      </c>
      <c r="C421" s="39" t="str">
        <f>'Gene Table'!B421</f>
        <v>B11</v>
      </c>
      <c r="D421" s="145"/>
      <c r="E421" s="145"/>
      <c r="F421" s="145"/>
      <c r="G421" s="145"/>
      <c r="H421" s="145"/>
      <c r="I421" s="145"/>
      <c r="J421" s="145"/>
      <c r="K421" s="145"/>
      <c r="L421" s="145"/>
      <c r="M421" s="145"/>
      <c r="N421" s="149"/>
      <c r="O421" s="149"/>
    </row>
    <row r="422" spans="1:15">
      <c r="A422" s="80"/>
      <c r="B422" s="39" t="str">
        <f>'Gene Table'!E422</f>
        <v>mmu-miR-674-3p</v>
      </c>
      <c r="C422" s="39" t="str">
        <f>'Gene Table'!B422</f>
        <v>B12</v>
      </c>
      <c r="D422" s="145"/>
      <c r="E422" s="145"/>
      <c r="F422" s="145"/>
      <c r="G422" s="145"/>
      <c r="H422" s="145"/>
      <c r="I422" s="145"/>
      <c r="J422" s="145"/>
      <c r="K422" s="145"/>
      <c r="L422" s="145"/>
      <c r="M422" s="145"/>
      <c r="N422" s="149"/>
      <c r="O422" s="149"/>
    </row>
    <row r="423" spans="1:15">
      <c r="A423" s="80"/>
      <c r="B423" s="39" t="str">
        <f>'Gene Table'!E423</f>
        <v>mmu-let-7b-3p</v>
      </c>
      <c r="C423" s="39" t="str">
        <f>'Gene Table'!B423</f>
        <v>B13</v>
      </c>
      <c r="D423" s="145"/>
      <c r="E423" s="145"/>
      <c r="F423" s="145"/>
      <c r="G423" s="145"/>
      <c r="H423" s="145"/>
      <c r="I423" s="145"/>
      <c r="J423" s="145"/>
      <c r="K423" s="145"/>
      <c r="L423" s="145"/>
      <c r="M423" s="145"/>
      <c r="N423" s="149"/>
      <c r="O423" s="149"/>
    </row>
    <row r="424" spans="1:15">
      <c r="A424" s="80"/>
      <c r="B424" s="39" t="str">
        <f>'Gene Table'!E424</f>
        <v>mmu-miR-676-5p</v>
      </c>
      <c r="C424" s="39" t="str">
        <f>'Gene Table'!B424</f>
        <v>B14</v>
      </c>
      <c r="D424" s="145"/>
      <c r="E424" s="145"/>
      <c r="F424" s="145"/>
      <c r="G424" s="145"/>
      <c r="H424" s="145"/>
      <c r="I424" s="145"/>
      <c r="J424" s="145"/>
      <c r="K424" s="145"/>
      <c r="L424" s="145"/>
      <c r="M424" s="145"/>
      <c r="N424" s="149"/>
      <c r="O424" s="149"/>
    </row>
    <row r="425" spans="1:15">
      <c r="A425" s="80"/>
      <c r="B425" s="39" t="str">
        <f>'Gene Table'!E425</f>
        <v>mmu-let-7d-3p</v>
      </c>
      <c r="C425" s="39" t="str">
        <f>'Gene Table'!B425</f>
        <v>B15</v>
      </c>
      <c r="D425" s="145"/>
      <c r="E425" s="145"/>
      <c r="F425" s="145"/>
      <c r="G425" s="145"/>
      <c r="H425" s="145"/>
      <c r="I425" s="145"/>
      <c r="J425" s="145"/>
      <c r="K425" s="145"/>
      <c r="L425" s="145"/>
      <c r="M425" s="145"/>
      <c r="N425" s="149"/>
      <c r="O425" s="149"/>
    </row>
    <row r="426" spans="1:15">
      <c r="A426" s="80"/>
      <c r="B426" s="39" t="str">
        <f>'Gene Table'!E426</f>
        <v>mmu-miR-699</v>
      </c>
      <c r="C426" s="39" t="str">
        <f>'Gene Table'!B426</f>
        <v>B16</v>
      </c>
      <c r="D426" s="145"/>
      <c r="E426" s="145"/>
      <c r="F426" s="145"/>
      <c r="G426" s="145"/>
      <c r="H426" s="145"/>
      <c r="I426" s="145"/>
      <c r="J426" s="145"/>
      <c r="K426" s="145"/>
      <c r="L426" s="145"/>
      <c r="M426" s="145"/>
      <c r="N426" s="149"/>
      <c r="O426" s="149"/>
    </row>
    <row r="427" spans="1:15">
      <c r="A427" s="80"/>
      <c r="B427" s="39" t="str">
        <f>'Gene Table'!E427</f>
        <v>mmu-let-7f-1-3p</v>
      </c>
      <c r="C427" s="39" t="str">
        <f>'Gene Table'!B427</f>
        <v>B17</v>
      </c>
      <c r="D427" s="145"/>
      <c r="E427" s="145"/>
      <c r="F427" s="145"/>
      <c r="G427" s="145"/>
      <c r="H427" s="145"/>
      <c r="I427" s="145"/>
      <c r="J427" s="145"/>
      <c r="K427" s="145"/>
      <c r="L427" s="145"/>
      <c r="M427" s="145"/>
      <c r="N427" s="149"/>
      <c r="O427" s="149"/>
    </row>
    <row r="428" spans="1:15">
      <c r="A428" s="80"/>
      <c r="B428" s="39" t="str">
        <f>'Gene Table'!E428</f>
        <v>mmu-miR-712-3p</v>
      </c>
      <c r="C428" s="39" t="str">
        <f>'Gene Table'!B428</f>
        <v>B18</v>
      </c>
      <c r="D428" s="145"/>
      <c r="E428" s="145"/>
      <c r="F428" s="145"/>
      <c r="G428" s="145"/>
      <c r="H428" s="145"/>
      <c r="I428" s="145"/>
      <c r="J428" s="145"/>
      <c r="K428" s="145"/>
      <c r="L428" s="145"/>
      <c r="M428" s="145"/>
      <c r="N428" s="149"/>
      <c r="O428" s="149"/>
    </row>
    <row r="429" spans="1:15">
      <c r="A429" s="80"/>
      <c r="B429" s="39" t="str">
        <f>'Gene Table'!E429</f>
        <v>mmu-let-7i-3p</v>
      </c>
      <c r="C429" s="39" t="str">
        <f>'Gene Table'!B429</f>
        <v>B19</v>
      </c>
      <c r="D429" s="145"/>
      <c r="E429" s="145"/>
      <c r="F429" s="145"/>
      <c r="G429" s="145"/>
      <c r="H429" s="145"/>
      <c r="I429" s="145"/>
      <c r="J429" s="145"/>
      <c r="K429" s="145"/>
      <c r="L429" s="145"/>
      <c r="M429" s="145"/>
      <c r="N429" s="149"/>
      <c r="O429" s="149"/>
    </row>
    <row r="430" spans="1:15">
      <c r="A430" s="80"/>
      <c r="B430" s="39" t="str">
        <f>'Gene Table'!E430</f>
        <v>mmu-miR-742-5p</v>
      </c>
      <c r="C430" s="39" t="str">
        <f>'Gene Table'!B430</f>
        <v>B20</v>
      </c>
      <c r="D430" s="145"/>
      <c r="E430" s="145"/>
      <c r="F430" s="145"/>
      <c r="G430" s="145"/>
      <c r="H430" s="145"/>
      <c r="I430" s="145"/>
      <c r="J430" s="145"/>
      <c r="K430" s="145"/>
      <c r="L430" s="145"/>
      <c r="M430" s="145"/>
      <c r="N430" s="149"/>
      <c r="O430" s="149"/>
    </row>
    <row r="431" spans="1:15">
      <c r="A431" s="80"/>
      <c r="B431" s="39" t="str">
        <f>'Gene Table'!E431</f>
        <v>mmu-miR-106b-3p</v>
      </c>
      <c r="C431" s="39" t="str">
        <f>'Gene Table'!B431</f>
        <v>B21</v>
      </c>
      <c r="D431" s="145"/>
      <c r="E431" s="145"/>
      <c r="F431" s="145"/>
      <c r="G431" s="145"/>
      <c r="H431" s="145"/>
      <c r="I431" s="145"/>
      <c r="J431" s="145"/>
      <c r="K431" s="145"/>
      <c r="L431" s="145"/>
      <c r="M431" s="145"/>
      <c r="N431" s="149"/>
      <c r="O431" s="149"/>
    </row>
    <row r="432" spans="1:15">
      <c r="A432" s="80"/>
      <c r="B432" s="39" t="str">
        <f>'Gene Table'!E432</f>
        <v>mmu-miR-872-3p</v>
      </c>
      <c r="C432" s="39" t="str">
        <f>'Gene Table'!B432</f>
        <v>B22</v>
      </c>
      <c r="D432" s="145"/>
      <c r="E432" s="145"/>
      <c r="F432" s="145"/>
      <c r="G432" s="145"/>
      <c r="H432" s="145"/>
      <c r="I432" s="145"/>
      <c r="J432" s="145"/>
      <c r="K432" s="145"/>
      <c r="L432" s="145"/>
      <c r="M432" s="145"/>
      <c r="N432" s="149"/>
      <c r="O432" s="149"/>
    </row>
    <row r="433" spans="1:15">
      <c r="A433" s="80"/>
      <c r="B433" s="39" t="str">
        <f>'Gene Table'!E433</f>
        <v>mmu-miR-10a-3p</v>
      </c>
      <c r="C433" s="39" t="str">
        <f>'Gene Table'!B433</f>
        <v>B23</v>
      </c>
      <c r="D433" s="145"/>
      <c r="E433" s="145"/>
      <c r="F433" s="145"/>
      <c r="G433" s="145"/>
      <c r="H433" s="145"/>
      <c r="I433" s="145"/>
      <c r="J433" s="145"/>
      <c r="K433" s="145"/>
      <c r="L433" s="145"/>
      <c r="M433" s="145"/>
      <c r="N433" s="149"/>
      <c r="O433" s="149"/>
    </row>
    <row r="434" spans="1:15">
      <c r="A434" s="80"/>
      <c r="B434" s="39" t="str">
        <f>'Gene Table'!E434</f>
        <v>mmu-miR-877-3p</v>
      </c>
      <c r="C434" s="39" t="str">
        <f>'Gene Table'!B434</f>
        <v>B24</v>
      </c>
      <c r="D434" s="145"/>
      <c r="E434" s="145"/>
      <c r="F434" s="145"/>
      <c r="G434" s="145"/>
      <c r="H434" s="145"/>
      <c r="I434" s="145"/>
      <c r="J434" s="145"/>
      <c r="K434" s="145"/>
      <c r="L434" s="145"/>
      <c r="M434" s="145"/>
      <c r="N434" s="149"/>
      <c r="O434" s="149"/>
    </row>
    <row r="435" spans="1:15">
      <c r="A435" s="80"/>
      <c r="B435" s="39" t="str">
        <f>'Gene Table'!E435</f>
        <v>mmu-miR-1956</v>
      </c>
      <c r="C435" s="39" t="str">
        <f>'Gene Table'!B435</f>
        <v>C01</v>
      </c>
      <c r="D435" s="145"/>
      <c r="E435" s="145"/>
      <c r="F435" s="145"/>
      <c r="G435" s="145"/>
      <c r="H435" s="145"/>
      <c r="I435" s="145"/>
      <c r="J435" s="145"/>
      <c r="K435" s="145"/>
      <c r="L435" s="145"/>
      <c r="M435" s="145"/>
      <c r="N435" s="149"/>
      <c r="O435" s="149"/>
    </row>
    <row r="436" spans="1:15">
      <c r="A436" s="80"/>
      <c r="B436" s="39" t="str">
        <f>'Gene Table'!E436</f>
        <v>mmu-miR-204-5p</v>
      </c>
      <c r="C436" s="39" t="str">
        <f>'Gene Table'!B436</f>
        <v>C02</v>
      </c>
      <c r="D436" s="145"/>
      <c r="E436" s="145"/>
      <c r="F436" s="145"/>
      <c r="G436" s="145"/>
      <c r="H436" s="145"/>
      <c r="I436" s="145"/>
      <c r="J436" s="145"/>
      <c r="K436" s="145"/>
      <c r="L436" s="145"/>
      <c r="M436" s="145"/>
      <c r="N436" s="149"/>
      <c r="O436" s="149"/>
    </row>
    <row r="437" spans="1:15">
      <c r="A437" s="80"/>
      <c r="B437" s="39" t="str">
        <f>'Gene Table'!E437</f>
        <v>mmu-miR-1957</v>
      </c>
      <c r="C437" s="39" t="str">
        <f>'Gene Table'!B437</f>
        <v>C03</v>
      </c>
      <c r="D437" s="145"/>
      <c r="E437" s="145"/>
      <c r="F437" s="145"/>
      <c r="G437" s="145"/>
      <c r="H437" s="145"/>
      <c r="I437" s="145"/>
      <c r="J437" s="145"/>
      <c r="K437" s="145"/>
      <c r="L437" s="145"/>
      <c r="M437" s="145"/>
      <c r="N437" s="149"/>
      <c r="O437" s="149"/>
    </row>
    <row r="438" spans="1:15">
      <c r="A438" s="80"/>
      <c r="B438" s="39" t="str">
        <f>'Gene Table'!E438</f>
        <v>mmu-miR-23a-3p</v>
      </c>
      <c r="C438" s="39" t="str">
        <f>'Gene Table'!B438</f>
        <v>C04</v>
      </c>
      <c r="D438" s="145"/>
      <c r="E438" s="145"/>
      <c r="F438" s="145"/>
      <c r="G438" s="145"/>
      <c r="H438" s="145"/>
      <c r="I438" s="145"/>
      <c r="J438" s="145"/>
      <c r="K438" s="145"/>
      <c r="L438" s="145"/>
      <c r="M438" s="145"/>
      <c r="N438" s="149"/>
      <c r="O438" s="149"/>
    </row>
    <row r="439" spans="1:15">
      <c r="A439" s="80"/>
      <c r="B439" s="39" t="str">
        <f>'Gene Table'!E439</f>
        <v>mmu-miR-1958</v>
      </c>
      <c r="C439" s="39" t="str">
        <f>'Gene Table'!B439</f>
        <v>C05</v>
      </c>
      <c r="D439" s="145"/>
      <c r="E439" s="145"/>
      <c r="F439" s="145"/>
      <c r="G439" s="145"/>
      <c r="H439" s="145"/>
      <c r="I439" s="145"/>
      <c r="J439" s="145"/>
      <c r="K439" s="145"/>
      <c r="L439" s="145"/>
      <c r="M439" s="145"/>
      <c r="N439" s="149"/>
      <c r="O439" s="149"/>
    </row>
    <row r="440" spans="1:15">
      <c r="A440" s="80"/>
      <c r="B440" s="39" t="str">
        <f>'Gene Table'!E440</f>
        <v>mmu-miR-23b-3p</v>
      </c>
      <c r="C440" s="39" t="str">
        <f>'Gene Table'!B440</f>
        <v>C06</v>
      </c>
      <c r="D440" s="145"/>
      <c r="E440" s="145"/>
      <c r="F440" s="145"/>
      <c r="G440" s="145"/>
      <c r="H440" s="145"/>
      <c r="I440" s="145"/>
      <c r="J440" s="145"/>
      <c r="K440" s="145"/>
      <c r="L440" s="145"/>
      <c r="M440" s="145"/>
      <c r="N440" s="149"/>
      <c r="O440" s="149"/>
    </row>
    <row r="441" spans="1:15">
      <c r="A441" s="80"/>
      <c r="B441" s="39" t="str">
        <f>'Gene Table'!E441</f>
        <v>mmu-miR-1959</v>
      </c>
      <c r="C441" s="39" t="str">
        <f>'Gene Table'!B441</f>
        <v>C07</v>
      </c>
      <c r="D441" s="145"/>
      <c r="E441" s="145"/>
      <c r="F441" s="145"/>
      <c r="G441" s="145"/>
      <c r="H441" s="145"/>
      <c r="I441" s="145"/>
      <c r="J441" s="145"/>
      <c r="K441" s="145"/>
      <c r="L441" s="145"/>
      <c r="M441" s="145"/>
      <c r="N441" s="149"/>
      <c r="O441" s="149"/>
    </row>
    <row r="442" spans="1:15">
      <c r="A442" s="80"/>
      <c r="B442" s="39" t="str">
        <f>'Gene Table'!E442</f>
        <v>mmu-miR-27a-3p</v>
      </c>
      <c r="C442" s="39" t="str">
        <f>'Gene Table'!B442</f>
        <v>C08</v>
      </c>
      <c r="D442" s="145"/>
      <c r="E442" s="145"/>
      <c r="F442" s="145"/>
      <c r="G442" s="145"/>
      <c r="H442" s="145"/>
      <c r="I442" s="145"/>
      <c r="J442" s="145"/>
      <c r="K442" s="145"/>
      <c r="L442" s="145"/>
      <c r="M442" s="145"/>
      <c r="N442" s="149"/>
      <c r="O442" s="149"/>
    </row>
    <row r="443" spans="1:15">
      <c r="A443" s="80"/>
      <c r="B443" s="39" t="str">
        <f>'Gene Table'!E443</f>
        <v>mmu-miR-1961</v>
      </c>
      <c r="C443" s="39" t="str">
        <f>'Gene Table'!B443</f>
        <v>C09</v>
      </c>
      <c r="D443" s="145"/>
      <c r="E443" s="145"/>
      <c r="F443" s="145"/>
      <c r="G443" s="145"/>
      <c r="H443" s="145"/>
      <c r="I443" s="145"/>
      <c r="J443" s="145"/>
      <c r="K443" s="145"/>
      <c r="L443" s="145"/>
      <c r="M443" s="145"/>
      <c r="N443" s="149"/>
      <c r="O443" s="149"/>
    </row>
    <row r="444" spans="1:15">
      <c r="A444" s="80"/>
      <c r="B444" s="39" t="str">
        <f>'Gene Table'!E444</f>
        <v>mmu-miR-27b-3p</v>
      </c>
      <c r="C444" s="39" t="str">
        <f>'Gene Table'!B444</f>
        <v>C10</v>
      </c>
      <c r="D444" s="145"/>
      <c r="E444" s="145"/>
      <c r="F444" s="145"/>
      <c r="G444" s="145"/>
      <c r="H444" s="145"/>
      <c r="I444" s="145"/>
      <c r="J444" s="145"/>
      <c r="K444" s="145"/>
      <c r="L444" s="145"/>
      <c r="M444" s="145"/>
      <c r="N444" s="149"/>
      <c r="O444" s="149"/>
    </row>
    <row r="445" spans="1:15">
      <c r="A445" s="80"/>
      <c r="B445" s="39" t="str">
        <f>'Gene Table'!E445</f>
        <v>mmu-miR-1963</v>
      </c>
      <c r="C445" s="39" t="str">
        <f>'Gene Table'!B445</f>
        <v>C11</v>
      </c>
      <c r="D445" s="145"/>
      <c r="E445" s="145"/>
      <c r="F445" s="145"/>
      <c r="G445" s="145"/>
      <c r="H445" s="145"/>
      <c r="I445" s="145"/>
      <c r="J445" s="145"/>
      <c r="K445" s="145"/>
      <c r="L445" s="145"/>
      <c r="M445" s="145"/>
      <c r="N445" s="149"/>
      <c r="O445" s="149"/>
    </row>
    <row r="446" spans="1:15">
      <c r="A446" s="80"/>
      <c r="B446" s="39" t="str">
        <f>'Gene Table'!E446</f>
        <v>mmu-miR-29a-3p</v>
      </c>
      <c r="C446" s="39" t="str">
        <f>'Gene Table'!B446</f>
        <v>C12</v>
      </c>
      <c r="D446" s="145"/>
      <c r="E446" s="145"/>
      <c r="F446" s="145"/>
      <c r="G446" s="145"/>
      <c r="H446" s="145"/>
      <c r="I446" s="145"/>
      <c r="J446" s="145"/>
      <c r="K446" s="145"/>
      <c r="L446" s="145"/>
      <c r="M446" s="145"/>
      <c r="N446" s="149"/>
      <c r="O446" s="149"/>
    </row>
    <row r="447" spans="1:15">
      <c r="A447" s="80"/>
      <c r="B447" s="39" t="str">
        <f>'Gene Table'!E447</f>
        <v>mmu-miR-1965</v>
      </c>
      <c r="C447" s="39" t="str">
        <f>'Gene Table'!B447</f>
        <v>C13</v>
      </c>
      <c r="D447" s="145"/>
      <c r="E447" s="145"/>
      <c r="F447" s="145"/>
      <c r="G447" s="145"/>
      <c r="H447" s="145"/>
      <c r="I447" s="145"/>
      <c r="J447" s="145"/>
      <c r="K447" s="145"/>
      <c r="L447" s="145"/>
      <c r="M447" s="145"/>
      <c r="N447" s="149"/>
      <c r="O447" s="149"/>
    </row>
    <row r="448" spans="1:15">
      <c r="A448" s="80"/>
      <c r="B448" s="39" t="str">
        <f>'Gene Table'!E448</f>
        <v>mmu-miR-29c-3p</v>
      </c>
      <c r="C448" s="39" t="str">
        <f>'Gene Table'!B448</f>
        <v>C14</v>
      </c>
      <c r="D448" s="145"/>
      <c r="E448" s="145"/>
      <c r="F448" s="145"/>
      <c r="G448" s="145"/>
      <c r="H448" s="145"/>
      <c r="I448" s="145"/>
      <c r="J448" s="145"/>
      <c r="K448" s="145"/>
      <c r="L448" s="145"/>
      <c r="M448" s="145"/>
      <c r="N448" s="149"/>
      <c r="O448" s="149"/>
    </row>
    <row r="449" spans="1:15">
      <c r="A449" s="80"/>
      <c r="B449" s="39" t="str">
        <f>'Gene Table'!E449</f>
        <v>mmu-miR-1966</v>
      </c>
      <c r="C449" s="39" t="str">
        <f>'Gene Table'!B449</f>
        <v>C15</v>
      </c>
      <c r="D449" s="145"/>
      <c r="E449" s="145"/>
      <c r="F449" s="145"/>
      <c r="G449" s="145"/>
      <c r="H449" s="145"/>
      <c r="I449" s="145"/>
      <c r="J449" s="145"/>
      <c r="K449" s="145"/>
      <c r="L449" s="145"/>
      <c r="M449" s="145"/>
      <c r="N449" s="149"/>
      <c r="O449" s="149"/>
    </row>
    <row r="450" spans="1:15">
      <c r="A450" s="80"/>
      <c r="B450" s="39" t="str">
        <f>'Gene Table'!E450</f>
        <v>mmu-miR-301a-3p</v>
      </c>
      <c r="C450" s="39" t="str">
        <f>'Gene Table'!B450</f>
        <v>C16</v>
      </c>
      <c r="D450" s="145"/>
      <c r="E450" s="145"/>
      <c r="F450" s="145"/>
      <c r="G450" s="145"/>
      <c r="H450" s="145"/>
      <c r="I450" s="145"/>
      <c r="J450" s="145"/>
      <c r="K450" s="145"/>
      <c r="L450" s="145"/>
      <c r="M450" s="145"/>
      <c r="N450" s="149"/>
      <c r="O450" s="149"/>
    </row>
    <row r="451" spans="1:15">
      <c r="A451" s="80"/>
      <c r="B451" s="39" t="str">
        <f>'Gene Table'!E451</f>
        <v>mmu-miR-1968-5p</v>
      </c>
      <c r="C451" s="39" t="str">
        <f>'Gene Table'!B451</f>
        <v>C17</v>
      </c>
      <c r="D451" s="145"/>
      <c r="E451" s="145"/>
      <c r="F451" s="145"/>
      <c r="G451" s="145"/>
      <c r="H451" s="145"/>
      <c r="I451" s="145"/>
      <c r="J451" s="145"/>
      <c r="K451" s="145"/>
      <c r="L451" s="145"/>
      <c r="M451" s="145"/>
      <c r="N451" s="149"/>
      <c r="O451" s="149"/>
    </row>
    <row r="452" spans="1:15">
      <c r="A452" s="80"/>
      <c r="B452" s="39" t="str">
        <f>'Gene Table'!E452</f>
        <v>mmu-miR-30a-5p</v>
      </c>
      <c r="C452" s="39" t="str">
        <f>'Gene Table'!B452</f>
        <v>C18</v>
      </c>
      <c r="D452" s="145"/>
      <c r="E452" s="145"/>
      <c r="F452" s="145"/>
      <c r="G452" s="145"/>
      <c r="H452" s="145"/>
      <c r="I452" s="145"/>
      <c r="J452" s="145"/>
      <c r="K452" s="145"/>
      <c r="L452" s="145"/>
      <c r="M452" s="145"/>
      <c r="N452" s="149"/>
      <c r="O452" s="149"/>
    </row>
    <row r="453" spans="1:15">
      <c r="A453" s="80"/>
      <c r="B453" s="39" t="str">
        <f>'Gene Table'!E453</f>
        <v>mmu-miR-1969</v>
      </c>
      <c r="C453" s="39" t="str">
        <f>'Gene Table'!B453</f>
        <v>C19</v>
      </c>
      <c r="D453" s="145"/>
      <c r="E453" s="145"/>
      <c r="F453" s="145"/>
      <c r="G453" s="145"/>
      <c r="H453" s="145"/>
      <c r="I453" s="145"/>
      <c r="J453" s="145"/>
      <c r="K453" s="145"/>
      <c r="L453" s="145"/>
      <c r="M453" s="145"/>
      <c r="N453" s="149"/>
      <c r="O453" s="149"/>
    </row>
    <row r="454" spans="1:15">
      <c r="A454" s="80"/>
      <c r="B454" s="39" t="str">
        <f>'Gene Table'!E454</f>
        <v>mmu-miR-30d-5p</v>
      </c>
      <c r="C454" s="39" t="str">
        <f>'Gene Table'!B454</f>
        <v>C20</v>
      </c>
      <c r="D454" s="145"/>
      <c r="E454" s="145"/>
      <c r="F454" s="145"/>
      <c r="G454" s="145"/>
      <c r="H454" s="145"/>
      <c r="I454" s="145"/>
      <c r="J454" s="145"/>
      <c r="K454" s="145"/>
      <c r="L454" s="145"/>
      <c r="M454" s="145"/>
      <c r="N454" s="149"/>
      <c r="O454" s="149"/>
    </row>
    <row r="455" spans="1:15">
      <c r="A455" s="80"/>
      <c r="B455" s="39" t="str">
        <f>'Gene Table'!E455</f>
        <v>mmu-miR-1970</v>
      </c>
      <c r="C455" s="39" t="str">
        <f>'Gene Table'!B455</f>
        <v>C21</v>
      </c>
      <c r="D455" s="145"/>
      <c r="E455" s="145"/>
      <c r="F455" s="145"/>
      <c r="G455" s="145"/>
      <c r="H455" s="145"/>
      <c r="I455" s="145"/>
      <c r="J455" s="145"/>
      <c r="K455" s="145"/>
      <c r="L455" s="145"/>
      <c r="M455" s="145"/>
      <c r="N455" s="149"/>
      <c r="O455" s="149"/>
    </row>
    <row r="456" spans="1:15">
      <c r="A456" s="80"/>
      <c r="B456" s="39" t="str">
        <f>'Gene Table'!E456</f>
        <v>mmu-miR-30e-5p</v>
      </c>
      <c r="C456" s="39" t="str">
        <f>'Gene Table'!B456</f>
        <v>C22</v>
      </c>
      <c r="D456" s="145"/>
      <c r="E456" s="145"/>
      <c r="F456" s="145"/>
      <c r="G456" s="145"/>
      <c r="H456" s="145"/>
      <c r="I456" s="145"/>
      <c r="J456" s="145"/>
      <c r="K456" s="145"/>
      <c r="L456" s="145"/>
      <c r="M456" s="145"/>
      <c r="N456" s="149"/>
      <c r="O456" s="149"/>
    </row>
    <row r="457" spans="1:15">
      <c r="A457" s="80"/>
      <c r="B457" s="39" t="str">
        <f>'Gene Table'!E457</f>
        <v>mmu-miR-1274a</v>
      </c>
      <c r="C457" s="39" t="str">
        <f>'Gene Table'!B457</f>
        <v>C23</v>
      </c>
      <c r="D457" s="145"/>
      <c r="E457" s="145"/>
      <c r="F457" s="145"/>
      <c r="G457" s="145"/>
      <c r="H457" s="145"/>
      <c r="I457" s="145"/>
      <c r="J457" s="145"/>
      <c r="K457" s="145"/>
      <c r="L457" s="145"/>
      <c r="M457" s="145"/>
      <c r="N457" s="149"/>
      <c r="O457" s="149"/>
    </row>
    <row r="458" spans="1:15">
      <c r="A458" s="80"/>
      <c r="B458" s="39" t="str">
        <f>'Gene Table'!E458</f>
        <v>mmu-miR-7a-5p</v>
      </c>
      <c r="C458" s="39" t="str">
        <f>'Gene Table'!B458</f>
        <v>C24</v>
      </c>
      <c r="D458" s="145"/>
      <c r="E458" s="145"/>
      <c r="F458" s="145"/>
      <c r="G458" s="145"/>
      <c r="H458" s="145"/>
      <c r="I458" s="145"/>
      <c r="J458" s="145"/>
      <c r="K458" s="145"/>
      <c r="L458" s="145"/>
      <c r="M458" s="145"/>
      <c r="N458" s="149"/>
      <c r="O458" s="149"/>
    </row>
    <row r="459" spans="1:15">
      <c r="A459" s="80"/>
      <c r="B459" s="39" t="str">
        <f>'Gene Table'!E459</f>
        <v>mmu-miR-124-5p</v>
      </c>
      <c r="C459" s="39" t="str">
        <f>'Gene Table'!B459</f>
        <v>D01</v>
      </c>
      <c r="D459" s="145"/>
      <c r="E459" s="145"/>
      <c r="F459" s="145"/>
      <c r="G459" s="145"/>
      <c r="H459" s="145"/>
      <c r="I459" s="145"/>
      <c r="J459" s="145"/>
      <c r="K459" s="145"/>
      <c r="L459" s="145"/>
      <c r="M459" s="145"/>
      <c r="N459" s="149"/>
      <c r="O459" s="149"/>
    </row>
    <row r="460" spans="1:15">
      <c r="A460" s="80"/>
      <c r="B460" s="39" t="str">
        <f>'Gene Table'!E460</f>
        <v>mmu-miR-879-3p</v>
      </c>
      <c r="C460" s="39" t="str">
        <f>'Gene Table'!B460</f>
        <v>D02</v>
      </c>
      <c r="D460" s="145"/>
      <c r="E460" s="145"/>
      <c r="F460" s="145"/>
      <c r="G460" s="145"/>
      <c r="H460" s="145"/>
      <c r="I460" s="145"/>
      <c r="J460" s="145"/>
      <c r="K460" s="145"/>
      <c r="L460" s="145"/>
      <c r="M460" s="145"/>
      <c r="N460" s="149"/>
      <c r="O460" s="149"/>
    </row>
    <row r="461" spans="1:15">
      <c r="A461" s="80"/>
      <c r="B461" s="39" t="str">
        <f>'Gene Table'!E461</f>
        <v>mmu-miR-1247-5p</v>
      </c>
      <c r="C461" s="39" t="str">
        <f>'Gene Table'!B461</f>
        <v>D03</v>
      </c>
      <c r="D461" s="145"/>
      <c r="E461" s="145"/>
      <c r="F461" s="145"/>
      <c r="G461" s="145"/>
      <c r="H461" s="145"/>
      <c r="I461" s="145"/>
      <c r="J461" s="145"/>
      <c r="K461" s="145"/>
      <c r="L461" s="145"/>
      <c r="M461" s="145"/>
      <c r="N461" s="149"/>
      <c r="O461" s="149"/>
    </row>
    <row r="462" spans="1:15">
      <c r="A462" s="80"/>
      <c r="B462" s="39" t="str">
        <f>'Gene Table'!E462</f>
        <v>mmu-miR-193-5p</v>
      </c>
      <c r="C462" s="39" t="str">
        <f>'Gene Table'!B462</f>
        <v>D04</v>
      </c>
      <c r="D462" s="145"/>
      <c r="E462" s="145"/>
      <c r="F462" s="145"/>
      <c r="G462" s="145"/>
      <c r="H462" s="145"/>
      <c r="I462" s="145"/>
      <c r="J462" s="145"/>
      <c r="K462" s="145"/>
      <c r="L462" s="145"/>
      <c r="M462" s="145"/>
      <c r="N462" s="149"/>
      <c r="O462" s="149"/>
    </row>
    <row r="463" spans="1:15">
      <c r="A463" s="80"/>
      <c r="B463" s="39" t="str">
        <f>'Gene Table'!E463</f>
        <v>mmu-miR-1249-3p</v>
      </c>
      <c r="C463" s="39" t="str">
        <f>'Gene Table'!B463</f>
        <v>D05</v>
      </c>
      <c r="D463" s="145"/>
      <c r="E463" s="145"/>
      <c r="F463" s="145"/>
      <c r="G463" s="145"/>
      <c r="H463" s="145"/>
      <c r="I463" s="145"/>
      <c r="J463" s="145"/>
      <c r="K463" s="145"/>
      <c r="L463" s="145"/>
      <c r="M463" s="145"/>
      <c r="N463" s="149"/>
      <c r="O463" s="149"/>
    </row>
    <row r="464" spans="1:15">
      <c r="A464" s="80"/>
      <c r="B464" s="39" t="str">
        <f>'Gene Table'!E464</f>
        <v>mmu-miR-24-2-5p</v>
      </c>
      <c r="C464" s="39" t="str">
        <f>'Gene Table'!B464</f>
        <v>D06</v>
      </c>
      <c r="D464" s="145"/>
      <c r="E464" s="145"/>
      <c r="F464" s="145"/>
      <c r="G464" s="145"/>
      <c r="H464" s="145"/>
      <c r="I464" s="145"/>
      <c r="J464" s="145"/>
      <c r="K464" s="145"/>
      <c r="L464" s="145"/>
      <c r="M464" s="145"/>
      <c r="N464" s="149"/>
      <c r="O464" s="149"/>
    </row>
    <row r="465" spans="1:15">
      <c r="A465" s="80"/>
      <c r="B465" s="39" t="str">
        <f>'Gene Table'!E465</f>
        <v>mmu-miR-1298-5p</v>
      </c>
      <c r="C465" s="39" t="str">
        <f>'Gene Table'!B465</f>
        <v>D07</v>
      </c>
      <c r="D465" s="145"/>
      <c r="E465" s="145"/>
      <c r="F465" s="145"/>
      <c r="G465" s="145"/>
      <c r="H465" s="145"/>
      <c r="I465" s="145"/>
      <c r="J465" s="145"/>
      <c r="K465" s="145"/>
      <c r="L465" s="145"/>
      <c r="M465" s="145"/>
      <c r="N465" s="149"/>
      <c r="O465" s="149"/>
    </row>
    <row r="466" spans="1:15">
      <c r="A466" s="80"/>
      <c r="B466" s="39" t="str">
        <f>'Gene Table'!E466</f>
        <v>mmu-miR-325-5p</v>
      </c>
      <c r="C466" s="39" t="str">
        <f>'Gene Table'!B466</f>
        <v>D08</v>
      </c>
      <c r="D466" s="145"/>
      <c r="E466" s="145"/>
      <c r="F466" s="145"/>
      <c r="G466" s="145"/>
      <c r="H466" s="145"/>
      <c r="I466" s="145"/>
      <c r="J466" s="145"/>
      <c r="K466" s="145"/>
      <c r="L466" s="145"/>
      <c r="M466" s="145"/>
      <c r="N466" s="149"/>
      <c r="O466" s="149"/>
    </row>
    <row r="467" spans="1:15">
      <c r="A467" s="80"/>
      <c r="B467" s="39" t="str">
        <f>'Gene Table'!E467</f>
        <v>mmu-miR-135a-1-3p</v>
      </c>
      <c r="C467" s="39" t="str">
        <f>'Gene Table'!B467</f>
        <v>D09</v>
      </c>
      <c r="D467" s="145"/>
      <c r="E467" s="145"/>
      <c r="F467" s="145"/>
      <c r="G467" s="145"/>
      <c r="H467" s="145"/>
      <c r="I467" s="145"/>
      <c r="J467" s="145"/>
      <c r="K467" s="145"/>
      <c r="L467" s="145"/>
      <c r="M467" s="145"/>
      <c r="N467" s="149"/>
      <c r="O467" s="149"/>
    </row>
    <row r="468" spans="1:15">
      <c r="A468" s="80"/>
      <c r="B468" s="39" t="str">
        <f>'Gene Table'!E468</f>
        <v>mmu-miR-1982-5p</v>
      </c>
      <c r="C468" s="39" t="str">
        <f>'Gene Table'!B468</f>
        <v>D10</v>
      </c>
      <c r="D468" s="145"/>
      <c r="E468" s="145"/>
      <c r="F468" s="145"/>
      <c r="G468" s="145"/>
      <c r="H468" s="145"/>
      <c r="I468" s="145"/>
      <c r="J468" s="145"/>
      <c r="K468" s="145"/>
      <c r="L468" s="145"/>
      <c r="M468" s="145"/>
      <c r="N468" s="149"/>
      <c r="O468" s="149"/>
    </row>
    <row r="469" spans="1:15">
      <c r="A469" s="80"/>
      <c r="B469" s="39" t="str">
        <f>'Gene Table'!E469</f>
        <v>mmu-miR-140-3p</v>
      </c>
      <c r="C469" s="39" t="str">
        <f>'Gene Table'!B469</f>
        <v>D11</v>
      </c>
      <c r="D469" s="145"/>
      <c r="E469" s="145"/>
      <c r="F469" s="145"/>
      <c r="G469" s="145"/>
      <c r="H469" s="145"/>
      <c r="I469" s="145"/>
      <c r="J469" s="145"/>
      <c r="K469" s="145"/>
      <c r="L469" s="145"/>
      <c r="M469" s="145"/>
      <c r="N469" s="149"/>
      <c r="O469" s="149"/>
    </row>
    <row r="470" spans="1:15">
      <c r="A470" s="80"/>
      <c r="B470" s="39" t="str">
        <f>'Gene Table'!E470</f>
        <v>mmu-miR-3475</v>
      </c>
      <c r="C470" s="39" t="str">
        <f>'Gene Table'!B470</f>
        <v>D12</v>
      </c>
      <c r="D470" s="145"/>
      <c r="E470" s="145"/>
      <c r="F470" s="145"/>
      <c r="G470" s="145"/>
      <c r="H470" s="145"/>
      <c r="I470" s="145"/>
      <c r="J470" s="145"/>
      <c r="K470" s="145"/>
      <c r="L470" s="145"/>
      <c r="M470" s="145"/>
      <c r="N470" s="149"/>
      <c r="O470" s="149"/>
    </row>
    <row r="471" spans="1:15">
      <c r="A471" s="80"/>
      <c r="B471" s="39" t="str">
        <f>'Gene Table'!E471</f>
        <v>mmu-miR-148a-5p</v>
      </c>
      <c r="C471" s="39" t="str">
        <f>'Gene Table'!B471</f>
        <v>D13</v>
      </c>
      <c r="D471" s="145"/>
      <c r="E471" s="145"/>
      <c r="F471" s="145"/>
      <c r="G471" s="145"/>
      <c r="H471" s="145"/>
      <c r="I471" s="145"/>
      <c r="J471" s="145"/>
      <c r="K471" s="145"/>
      <c r="L471" s="145"/>
      <c r="M471" s="145"/>
      <c r="N471" s="149"/>
      <c r="O471" s="149"/>
    </row>
    <row r="472" spans="1:15">
      <c r="A472" s="80"/>
      <c r="B472" s="39" t="str">
        <f>'Gene Table'!E472</f>
        <v>mmu-miR-3099-5p</v>
      </c>
      <c r="C472" s="39" t="str">
        <f>'Gene Table'!B472</f>
        <v>D14</v>
      </c>
      <c r="D472" s="145"/>
      <c r="E472" s="145"/>
      <c r="F472" s="145"/>
      <c r="G472" s="145"/>
      <c r="H472" s="145"/>
      <c r="I472" s="145"/>
      <c r="J472" s="145"/>
      <c r="K472" s="145"/>
      <c r="L472" s="145"/>
      <c r="M472" s="145"/>
      <c r="N472" s="149"/>
      <c r="O472" s="149"/>
    </row>
    <row r="473" spans="1:15">
      <c r="A473" s="80"/>
      <c r="B473" s="39" t="str">
        <f>'Gene Table'!E473</f>
        <v>mmu-miR-15b-3p</v>
      </c>
      <c r="C473" s="39" t="str">
        <f>'Gene Table'!B473</f>
        <v>D15</v>
      </c>
      <c r="D473" s="145"/>
      <c r="E473" s="145"/>
      <c r="F473" s="145"/>
      <c r="G473" s="145"/>
      <c r="H473" s="145"/>
      <c r="I473" s="145"/>
      <c r="J473" s="145"/>
      <c r="K473" s="145"/>
      <c r="L473" s="145"/>
      <c r="M473" s="145"/>
      <c r="N473" s="149"/>
      <c r="O473" s="149"/>
    </row>
    <row r="474" spans="1:15">
      <c r="A474" s="80"/>
      <c r="B474" s="39" t="str">
        <f>'Gene Table'!E474</f>
        <v>mmu-miR-2861</v>
      </c>
      <c r="C474" s="39" t="str">
        <f>'Gene Table'!B474</f>
        <v>D16</v>
      </c>
      <c r="D474" s="145"/>
      <c r="E474" s="145"/>
      <c r="F474" s="145"/>
      <c r="G474" s="145"/>
      <c r="H474" s="145"/>
      <c r="I474" s="145"/>
      <c r="J474" s="145"/>
      <c r="K474" s="145"/>
      <c r="L474" s="145"/>
      <c r="M474" s="145"/>
      <c r="N474" s="149"/>
      <c r="O474" s="149"/>
    </row>
    <row r="475" spans="1:15">
      <c r="A475" s="80"/>
      <c r="B475" s="39" t="str">
        <f>'Gene Table'!E475</f>
        <v>mmu-miR-181a-1-3p</v>
      </c>
      <c r="C475" s="39" t="str">
        <f>'Gene Table'!B475</f>
        <v>D17</v>
      </c>
      <c r="D475" s="145"/>
      <c r="E475" s="145"/>
      <c r="F475" s="145"/>
      <c r="G475" s="145"/>
      <c r="H475" s="145"/>
      <c r="I475" s="145"/>
      <c r="J475" s="145"/>
      <c r="K475" s="145"/>
      <c r="L475" s="145"/>
      <c r="M475" s="145"/>
      <c r="N475" s="149"/>
      <c r="O475" s="149"/>
    </row>
    <row r="476" spans="1:15">
      <c r="A476" s="80"/>
      <c r="B476" s="39" t="str">
        <f>'Gene Table'!E476</f>
        <v>mmu-miR-3072-5p</v>
      </c>
      <c r="C476" s="39" t="str">
        <f>'Gene Table'!B476</f>
        <v>D18</v>
      </c>
      <c r="D476" s="145"/>
      <c r="E476" s="145"/>
      <c r="F476" s="145"/>
      <c r="G476" s="145"/>
      <c r="H476" s="145"/>
      <c r="I476" s="145"/>
      <c r="J476" s="145"/>
      <c r="K476" s="145"/>
      <c r="L476" s="145"/>
      <c r="M476" s="145"/>
      <c r="N476" s="149"/>
      <c r="O476" s="149"/>
    </row>
    <row r="477" spans="1:15">
      <c r="A477" s="80"/>
      <c r="B477" s="39" t="str">
        <f>'Gene Table'!E477</f>
        <v>mmu-miR-183-3p</v>
      </c>
      <c r="C477" s="39" t="str">
        <f>'Gene Table'!B477</f>
        <v>D19</v>
      </c>
      <c r="D477" s="145"/>
      <c r="E477" s="145"/>
      <c r="F477" s="145"/>
      <c r="G477" s="145"/>
      <c r="H477" s="145"/>
      <c r="I477" s="145"/>
      <c r="J477" s="145"/>
      <c r="K477" s="145"/>
      <c r="L477" s="145"/>
      <c r="M477" s="145"/>
      <c r="N477" s="149"/>
      <c r="O477" s="149"/>
    </row>
    <row r="478" spans="1:15">
      <c r="A478" s="80"/>
      <c r="B478" s="39" t="str">
        <f>'Gene Table'!E478</f>
        <v>mmu-miR-3470b</v>
      </c>
      <c r="C478" s="39" t="str">
        <f>'Gene Table'!B478</f>
        <v>D20</v>
      </c>
      <c r="D478" s="145"/>
      <c r="E478" s="145"/>
      <c r="F478" s="145"/>
      <c r="G478" s="145"/>
      <c r="H478" s="145"/>
      <c r="I478" s="145"/>
      <c r="J478" s="145"/>
      <c r="K478" s="145"/>
      <c r="L478" s="145"/>
      <c r="M478" s="145"/>
      <c r="N478" s="149"/>
      <c r="O478" s="149"/>
    </row>
    <row r="479" spans="1:15">
      <c r="A479" s="80"/>
      <c r="B479" s="39" t="str">
        <f>'Gene Table'!E479</f>
        <v>mmu-miR-200a-5p</v>
      </c>
      <c r="C479" s="39" t="str">
        <f>'Gene Table'!B479</f>
        <v>D21</v>
      </c>
      <c r="D479" s="145"/>
      <c r="E479" s="145"/>
      <c r="F479" s="145"/>
      <c r="G479" s="145"/>
      <c r="H479" s="145"/>
      <c r="I479" s="145"/>
      <c r="J479" s="145"/>
      <c r="K479" s="145"/>
      <c r="L479" s="145"/>
      <c r="M479" s="145"/>
      <c r="N479" s="149"/>
      <c r="O479" s="149"/>
    </row>
    <row r="480" spans="1:15">
      <c r="A480" s="80"/>
      <c r="B480" s="39" t="str">
        <f>'Gene Table'!E480</f>
        <v>mmu-miR-3471</v>
      </c>
      <c r="C480" s="39" t="str">
        <f>'Gene Table'!B480</f>
        <v>D22</v>
      </c>
      <c r="D480" s="145"/>
      <c r="E480" s="145"/>
      <c r="F480" s="145"/>
      <c r="G480" s="145"/>
      <c r="H480" s="145"/>
      <c r="I480" s="145"/>
      <c r="J480" s="145"/>
      <c r="K480" s="145"/>
      <c r="L480" s="145"/>
      <c r="M480" s="145"/>
      <c r="N480" s="149"/>
      <c r="O480" s="149"/>
    </row>
    <row r="481" spans="1:15">
      <c r="A481" s="80"/>
      <c r="B481" s="39" t="str">
        <f>'Gene Table'!E481</f>
        <v>mmu-miR-200b-5p</v>
      </c>
      <c r="C481" s="39" t="str">
        <f>'Gene Table'!B481</f>
        <v>D23</v>
      </c>
      <c r="D481" s="145"/>
      <c r="E481" s="145"/>
      <c r="F481" s="145"/>
      <c r="G481" s="145"/>
      <c r="H481" s="145"/>
      <c r="I481" s="145"/>
      <c r="J481" s="145"/>
      <c r="K481" s="145"/>
      <c r="L481" s="145"/>
      <c r="M481" s="145"/>
      <c r="N481" s="149"/>
      <c r="O481" s="149"/>
    </row>
    <row r="482" spans="1:15">
      <c r="A482" s="80"/>
      <c r="B482" s="39" t="str">
        <f>'Gene Table'!E482</f>
        <v>mmu-miR-3472</v>
      </c>
      <c r="C482" s="39" t="str">
        <f>'Gene Table'!B482</f>
        <v>D24</v>
      </c>
      <c r="D482" s="145"/>
      <c r="E482" s="145"/>
      <c r="F482" s="145"/>
      <c r="G482" s="145"/>
      <c r="H482" s="145"/>
      <c r="I482" s="145"/>
      <c r="J482" s="145"/>
      <c r="K482" s="145"/>
      <c r="L482" s="145"/>
      <c r="M482" s="145"/>
      <c r="N482" s="149"/>
      <c r="O482" s="149"/>
    </row>
    <row r="483" spans="1:15">
      <c r="A483" s="80"/>
      <c r="B483" s="39" t="str">
        <f>'Gene Table'!E483</f>
        <v>mmu-miR-1983</v>
      </c>
      <c r="C483" s="39" t="str">
        <f>'Gene Table'!B483</f>
        <v>E01</v>
      </c>
      <c r="D483" s="145"/>
      <c r="E483" s="145"/>
      <c r="F483" s="145"/>
      <c r="G483" s="145"/>
      <c r="H483" s="145"/>
      <c r="I483" s="145"/>
      <c r="J483" s="145"/>
      <c r="K483" s="145"/>
      <c r="L483" s="145"/>
      <c r="M483" s="145"/>
      <c r="N483" s="149"/>
      <c r="O483" s="149"/>
    </row>
    <row r="484" spans="1:15">
      <c r="A484" s="80"/>
      <c r="B484" s="39" t="str">
        <f>'Gene Table'!E484</f>
        <v>mmu-miR-99a-5p</v>
      </c>
      <c r="C484" s="39" t="str">
        <f>'Gene Table'!B484</f>
        <v>E02</v>
      </c>
      <c r="D484" s="145"/>
      <c r="E484" s="145"/>
      <c r="F484" s="145"/>
      <c r="G484" s="145"/>
      <c r="H484" s="145"/>
      <c r="I484" s="145"/>
      <c r="J484" s="145"/>
      <c r="K484" s="145"/>
      <c r="L484" s="145"/>
      <c r="M484" s="145"/>
      <c r="N484" s="149"/>
      <c r="O484" s="149"/>
    </row>
    <row r="485" spans="1:15">
      <c r="A485" s="80"/>
      <c r="B485" s="39" t="str">
        <f>'Gene Table'!E485</f>
        <v>mmu-miR-1839-5p</v>
      </c>
      <c r="C485" s="39" t="str">
        <f>'Gene Table'!B485</f>
        <v>E03</v>
      </c>
      <c r="D485" s="145"/>
      <c r="E485" s="145"/>
      <c r="F485" s="145"/>
      <c r="G485" s="145"/>
      <c r="H485" s="145"/>
      <c r="I485" s="145"/>
      <c r="J485" s="145"/>
      <c r="K485" s="145"/>
      <c r="L485" s="145"/>
      <c r="M485" s="145"/>
      <c r="N485" s="149"/>
      <c r="O485" s="149"/>
    </row>
    <row r="486" spans="1:15">
      <c r="A486" s="80"/>
      <c r="B486" s="39" t="str">
        <f>'Gene Table'!E486</f>
        <v>mmu-miR-106a-5p</v>
      </c>
      <c r="C486" s="39" t="str">
        <f>'Gene Table'!B486</f>
        <v>E04</v>
      </c>
      <c r="D486" s="145"/>
      <c r="E486" s="145"/>
      <c r="F486" s="145"/>
      <c r="G486" s="145"/>
      <c r="H486" s="145"/>
      <c r="I486" s="145"/>
      <c r="J486" s="145"/>
      <c r="K486" s="145"/>
      <c r="L486" s="145"/>
      <c r="M486" s="145"/>
      <c r="N486" s="149"/>
      <c r="O486" s="149"/>
    </row>
    <row r="487" spans="1:15">
      <c r="A487" s="80"/>
      <c r="B487" s="39" t="str">
        <f>'Gene Table'!E487</f>
        <v>mmu-miR-2132</v>
      </c>
      <c r="C487" s="39" t="str">
        <f>'Gene Table'!B487</f>
        <v>E05</v>
      </c>
      <c r="D487" s="145"/>
      <c r="E487" s="145"/>
      <c r="F487" s="145"/>
      <c r="G487" s="145"/>
      <c r="H487" s="145"/>
      <c r="I487" s="145"/>
      <c r="J487" s="145"/>
      <c r="K487" s="145"/>
      <c r="L487" s="145"/>
      <c r="M487" s="145"/>
      <c r="N487" s="149"/>
      <c r="O487" s="149"/>
    </row>
    <row r="488" spans="1:15">
      <c r="A488" s="80"/>
      <c r="B488" s="39" t="str">
        <f>'Gene Table'!E488</f>
        <v>mmu-miR-211-5p</v>
      </c>
      <c r="C488" s="39" t="str">
        <f>'Gene Table'!B488</f>
        <v>E06</v>
      </c>
      <c r="D488" s="145"/>
      <c r="E488" s="145"/>
      <c r="F488" s="145"/>
      <c r="G488" s="145"/>
      <c r="H488" s="145"/>
      <c r="I488" s="145"/>
      <c r="J488" s="145"/>
      <c r="K488" s="145"/>
      <c r="L488" s="145"/>
      <c r="M488" s="145"/>
      <c r="N488" s="149"/>
      <c r="O488" s="149"/>
    </row>
    <row r="489" spans="1:15">
      <c r="A489" s="80"/>
      <c r="B489" s="39" t="str">
        <f>'Gene Table'!E489</f>
        <v>mmu-miR-2133</v>
      </c>
      <c r="C489" s="39" t="str">
        <f>'Gene Table'!B489</f>
        <v>E07</v>
      </c>
      <c r="D489" s="145"/>
      <c r="E489" s="145"/>
      <c r="F489" s="145"/>
      <c r="G489" s="145"/>
      <c r="H489" s="145"/>
      <c r="I489" s="145"/>
      <c r="J489" s="145"/>
      <c r="K489" s="145"/>
      <c r="L489" s="145"/>
      <c r="M489" s="145"/>
      <c r="N489" s="149"/>
      <c r="O489" s="149"/>
    </row>
    <row r="490" spans="1:15">
      <c r="A490" s="80"/>
      <c r="B490" s="39" t="str">
        <f>'Gene Table'!E490</f>
        <v>mmu-miR-291a-3p</v>
      </c>
      <c r="C490" s="39" t="str">
        <f>'Gene Table'!B490</f>
        <v>E08</v>
      </c>
      <c r="D490" s="145"/>
      <c r="E490" s="145"/>
      <c r="F490" s="145"/>
      <c r="G490" s="145"/>
      <c r="H490" s="145"/>
      <c r="I490" s="145"/>
      <c r="J490" s="145"/>
      <c r="K490" s="145"/>
      <c r="L490" s="145"/>
      <c r="M490" s="145"/>
      <c r="N490" s="149"/>
      <c r="O490" s="149"/>
    </row>
    <row r="491" spans="1:15">
      <c r="A491" s="80"/>
      <c r="B491" s="39" t="str">
        <f>'Gene Table'!E491</f>
        <v>mmu-miR-2134</v>
      </c>
      <c r="C491" s="39" t="str">
        <f>'Gene Table'!B491</f>
        <v>E09</v>
      </c>
      <c r="D491" s="145"/>
      <c r="E491" s="145"/>
      <c r="F491" s="145"/>
      <c r="G491" s="145"/>
      <c r="H491" s="145"/>
      <c r="I491" s="145"/>
      <c r="J491" s="145"/>
      <c r="K491" s="145"/>
      <c r="L491" s="145"/>
      <c r="M491" s="145"/>
      <c r="N491" s="149"/>
      <c r="O491" s="149"/>
    </row>
    <row r="492" spans="1:15">
      <c r="A492" s="80"/>
      <c r="B492" s="39" t="str">
        <f>'Gene Table'!E492</f>
        <v>mmu-miR-297a-5p</v>
      </c>
      <c r="C492" s="39" t="str">
        <f>'Gene Table'!B492</f>
        <v>E10</v>
      </c>
      <c r="D492" s="145"/>
      <c r="E492" s="145"/>
      <c r="F492" s="145"/>
      <c r="G492" s="145"/>
      <c r="H492" s="145"/>
      <c r="I492" s="145"/>
      <c r="J492" s="145"/>
      <c r="K492" s="145"/>
      <c r="L492" s="145"/>
      <c r="M492" s="145"/>
      <c r="N492" s="149"/>
      <c r="O492" s="149"/>
    </row>
    <row r="493" spans="1:15">
      <c r="A493" s="80"/>
      <c r="B493" s="39" t="str">
        <f>'Gene Table'!E493</f>
        <v>mmu-miR-2135</v>
      </c>
      <c r="C493" s="39" t="str">
        <f>'Gene Table'!B493</f>
        <v>E11</v>
      </c>
      <c r="D493" s="145"/>
      <c r="E493" s="145"/>
      <c r="F493" s="145"/>
      <c r="G493" s="145"/>
      <c r="H493" s="145"/>
      <c r="I493" s="145"/>
      <c r="J493" s="145"/>
      <c r="K493" s="145"/>
      <c r="L493" s="145"/>
      <c r="M493" s="145"/>
      <c r="N493" s="149"/>
      <c r="O493" s="149"/>
    </row>
    <row r="494" spans="1:15">
      <c r="A494" s="80"/>
      <c r="B494" s="39" t="str">
        <f>'Gene Table'!E494</f>
        <v>mmu-miR-297b-5p</v>
      </c>
      <c r="C494" s="39" t="str">
        <f>'Gene Table'!B494</f>
        <v>E12</v>
      </c>
      <c r="D494" s="145"/>
      <c r="E494" s="145"/>
      <c r="F494" s="145"/>
      <c r="G494" s="145"/>
      <c r="H494" s="145"/>
      <c r="I494" s="145"/>
      <c r="J494" s="145"/>
      <c r="K494" s="145"/>
      <c r="L494" s="145"/>
      <c r="M494" s="145"/>
      <c r="N494" s="149"/>
      <c r="O494" s="149"/>
    </row>
    <row r="495" spans="1:15">
      <c r="A495" s="80"/>
      <c r="B495" s="39" t="str">
        <f>'Gene Table'!E495</f>
        <v>mmu-miR-2136</v>
      </c>
      <c r="C495" s="39" t="str">
        <f>'Gene Table'!B495</f>
        <v>E13</v>
      </c>
      <c r="D495" s="145"/>
      <c r="E495" s="145"/>
      <c r="F495" s="145"/>
      <c r="G495" s="145"/>
      <c r="H495" s="145"/>
      <c r="I495" s="145"/>
      <c r="J495" s="145"/>
      <c r="K495" s="145"/>
      <c r="L495" s="145"/>
      <c r="M495" s="145"/>
      <c r="N495" s="149"/>
      <c r="O495" s="149"/>
    </row>
    <row r="496" spans="1:15">
      <c r="A496" s="80"/>
      <c r="B496" s="39" t="str">
        <f>'Gene Table'!E496</f>
        <v>mmu-miR-297c-5p</v>
      </c>
      <c r="C496" s="39" t="str">
        <f>'Gene Table'!B496</f>
        <v>E14</v>
      </c>
      <c r="D496" s="145"/>
      <c r="E496" s="145"/>
      <c r="F496" s="145"/>
      <c r="G496" s="145"/>
      <c r="H496" s="145"/>
      <c r="I496" s="145"/>
      <c r="J496" s="145"/>
      <c r="K496" s="145"/>
      <c r="L496" s="145"/>
      <c r="M496" s="145"/>
      <c r="N496" s="149"/>
      <c r="O496" s="149"/>
    </row>
    <row r="497" spans="1:15">
      <c r="A497" s="80"/>
      <c r="B497" s="39" t="str">
        <f>'Gene Table'!E497</f>
        <v>mmu-miR-2137</v>
      </c>
      <c r="C497" s="39" t="str">
        <f>'Gene Table'!B497</f>
        <v>E15</v>
      </c>
      <c r="D497" s="145"/>
      <c r="E497" s="145"/>
      <c r="F497" s="145"/>
      <c r="G497" s="145"/>
      <c r="H497" s="145"/>
      <c r="I497" s="145"/>
      <c r="J497" s="145"/>
      <c r="K497" s="145"/>
      <c r="L497" s="145"/>
      <c r="M497" s="145"/>
      <c r="N497" s="149"/>
      <c r="O497" s="149"/>
    </row>
    <row r="498" spans="1:15">
      <c r="A498" s="80"/>
      <c r="B498" s="39" t="str">
        <f>'Gene Table'!E498</f>
        <v>mmu-miR-301b-3p</v>
      </c>
      <c r="C498" s="39" t="str">
        <f>'Gene Table'!B498</f>
        <v>E16</v>
      </c>
      <c r="D498" s="145"/>
      <c r="E498" s="145"/>
      <c r="F498" s="145"/>
      <c r="G498" s="145"/>
      <c r="H498" s="145"/>
      <c r="I498" s="145"/>
      <c r="J498" s="145"/>
      <c r="K498" s="145"/>
      <c r="L498" s="145"/>
      <c r="M498" s="145"/>
      <c r="N498" s="149"/>
      <c r="O498" s="149"/>
    </row>
    <row r="499" spans="1:15">
      <c r="A499" s="80"/>
      <c r="B499" s="39" t="str">
        <f>'Gene Table'!E499</f>
        <v>mmu-miR-2138</v>
      </c>
      <c r="C499" s="39" t="str">
        <f>'Gene Table'!B499</f>
        <v>E17</v>
      </c>
      <c r="D499" s="145"/>
      <c r="E499" s="145"/>
      <c r="F499" s="145"/>
      <c r="G499" s="145"/>
      <c r="H499" s="145"/>
      <c r="I499" s="145"/>
      <c r="J499" s="145"/>
      <c r="K499" s="145"/>
      <c r="L499" s="145"/>
      <c r="M499" s="145"/>
      <c r="N499" s="149"/>
      <c r="O499" s="149"/>
    </row>
    <row r="500" spans="1:15">
      <c r="A500" s="80"/>
      <c r="B500" s="39" t="str">
        <f>'Gene Table'!E500</f>
        <v>mmu-miR-465b-5p</v>
      </c>
      <c r="C500" s="39" t="str">
        <f>'Gene Table'!B500</f>
        <v>E18</v>
      </c>
      <c r="D500" s="145"/>
      <c r="E500" s="145"/>
      <c r="F500" s="145"/>
      <c r="G500" s="145"/>
      <c r="H500" s="145"/>
      <c r="I500" s="145"/>
      <c r="J500" s="145"/>
      <c r="K500" s="145"/>
      <c r="L500" s="145"/>
      <c r="M500" s="145"/>
      <c r="N500" s="149"/>
      <c r="O500" s="149"/>
    </row>
    <row r="501" spans="1:15">
      <c r="A501" s="80"/>
      <c r="B501" s="39" t="str">
        <f>'Gene Table'!E501</f>
        <v>mmu-miR-2139</v>
      </c>
      <c r="C501" s="39" t="str">
        <f>'Gene Table'!B501</f>
        <v>E19</v>
      </c>
      <c r="D501" s="145"/>
      <c r="E501" s="145"/>
      <c r="F501" s="145"/>
      <c r="G501" s="145"/>
      <c r="H501" s="145"/>
      <c r="I501" s="145"/>
      <c r="J501" s="145"/>
      <c r="K501" s="145"/>
      <c r="L501" s="145"/>
      <c r="M501" s="145"/>
      <c r="N501" s="149"/>
      <c r="O501" s="149"/>
    </row>
    <row r="502" spans="1:15">
      <c r="A502" s="80"/>
      <c r="B502" s="39" t="str">
        <f>'Gene Table'!E502</f>
        <v>mmu-miR-465c-5p</v>
      </c>
      <c r="C502" s="39" t="str">
        <f>'Gene Table'!B502</f>
        <v>E20</v>
      </c>
      <c r="D502" s="145"/>
      <c r="E502" s="145"/>
      <c r="F502" s="145"/>
      <c r="G502" s="145"/>
      <c r="H502" s="145"/>
      <c r="I502" s="145"/>
      <c r="J502" s="145"/>
      <c r="K502" s="145"/>
      <c r="L502" s="145"/>
      <c r="M502" s="145"/>
      <c r="N502" s="149"/>
      <c r="O502" s="149"/>
    </row>
    <row r="503" spans="1:15">
      <c r="A503" s="80"/>
      <c r="B503" s="39" t="str">
        <f>'Gene Table'!E503</f>
        <v>mmu-miR-2140</v>
      </c>
      <c r="C503" s="39" t="str">
        <f>'Gene Table'!B503</f>
        <v>E21</v>
      </c>
      <c r="D503" s="145"/>
      <c r="E503" s="145"/>
      <c r="F503" s="145"/>
      <c r="G503" s="145"/>
      <c r="H503" s="145"/>
      <c r="I503" s="145"/>
      <c r="J503" s="145"/>
      <c r="K503" s="145"/>
      <c r="L503" s="145"/>
      <c r="M503" s="145"/>
      <c r="N503" s="149"/>
      <c r="O503" s="149"/>
    </row>
    <row r="504" spans="1:15">
      <c r="A504" s="80"/>
      <c r="B504" s="39" t="str">
        <f>'Gene Table'!E504</f>
        <v>mmu-miR-466a-5p</v>
      </c>
      <c r="C504" s="39" t="str">
        <f>'Gene Table'!B504</f>
        <v>E22</v>
      </c>
      <c r="D504" s="145"/>
      <c r="E504" s="145"/>
      <c r="F504" s="145"/>
      <c r="G504" s="145"/>
      <c r="H504" s="145"/>
      <c r="I504" s="145"/>
      <c r="J504" s="145"/>
      <c r="K504" s="145"/>
      <c r="L504" s="145"/>
      <c r="M504" s="145"/>
      <c r="N504" s="149"/>
      <c r="O504" s="149"/>
    </row>
    <row r="505" spans="1:15">
      <c r="A505" s="80"/>
      <c r="B505" s="39" t="str">
        <f>'Gene Table'!E505</f>
        <v>mmu-miR-2141</v>
      </c>
      <c r="C505" s="39" t="str">
        <f>'Gene Table'!B505</f>
        <v>E23</v>
      </c>
      <c r="D505" s="145"/>
      <c r="E505" s="145"/>
      <c r="F505" s="145"/>
      <c r="G505" s="145"/>
      <c r="H505" s="145"/>
      <c r="I505" s="145"/>
      <c r="J505" s="145"/>
      <c r="K505" s="145"/>
      <c r="L505" s="145"/>
      <c r="M505" s="145"/>
      <c r="N505" s="149"/>
      <c r="O505" s="149"/>
    </row>
    <row r="506" spans="1:15">
      <c r="A506" s="80"/>
      <c r="B506" s="39" t="str">
        <f>'Gene Table'!E506</f>
        <v>mmu-miR-466b-3-3p</v>
      </c>
      <c r="C506" s="39" t="str">
        <f>'Gene Table'!B506</f>
        <v>E24</v>
      </c>
      <c r="D506" s="145"/>
      <c r="E506" s="145"/>
      <c r="F506" s="145"/>
      <c r="G506" s="145"/>
      <c r="H506" s="145"/>
      <c r="I506" s="145"/>
      <c r="J506" s="145"/>
      <c r="K506" s="145"/>
      <c r="L506" s="145"/>
      <c r="M506" s="145"/>
      <c r="N506" s="149"/>
      <c r="O506" s="149"/>
    </row>
    <row r="507" spans="1:15">
      <c r="A507" s="80"/>
      <c r="B507" s="39" t="str">
        <f>'Gene Table'!E507</f>
        <v>mmu-miR-200c-5p</v>
      </c>
      <c r="C507" s="39" t="str">
        <f>'Gene Table'!B507</f>
        <v>F01</v>
      </c>
      <c r="D507" s="145"/>
      <c r="E507" s="145"/>
      <c r="F507" s="145"/>
      <c r="G507" s="145"/>
      <c r="H507" s="145"/>
      <c r="I507" s="145"/>
      <c r="J507" s="145"/>
      <c r="K507" s="145"/>
      <c r="L507" s="145"/>
      <c r="M507" s="145"/>
      <c r="N507" s="149"/>
      <c r="O507" s="149"/>
    </row>
    <row r="508" spans="1:15">
      <c r="A508" s="80"/>
      <c r="B508" s="39" t="str">
        <f>'Gene Table'!E508</f>
        <v>mmu-miR-3473</v>
      </c>
      <c r="C508" s="39" t="str">
        <f>'Gene Table'!B508</f>
        <v>F02</v>
      </c>
      <c r="D508" s="145"/>
      <c r="E508" s="145"/>
      <c r="F508" s="145"/>
      <c r="G508" s="145"/>
      <c r="H508" s="145"/>
      <c r="I508" s="145"/>
      <c r="J508" s="145"/>
      <c r="K508" s="145"/>
      <c r="L508" s="145"/>
      <c r="M508" s="145"/>
      <c r="N508" s="149"/>
      <c r="O508" s="149"/>
    </row>
    <row r="509" spans="1:15">
      <c r="A509" s="80"/>
      <c r="B509" s="39" t="str">
        <f>'Gene Table'!E509</f>
        <v>mmu-miR-218-2-3p</v>
      </c>
      <c r="C509" s="39" t="str">
        <f>'Gene Table'!B509</f>
        <v>F03</v>
      </c>
      <c r="D509" s="145"/>
      <c r="E509" s="145"/>
      <c r="F509" s="145"/>
      <c r="G509" s="145"/>
      <c r="H509" s="145"/>
      <c r="I509" s="145"/>
      <c r="J509" s="145"/>
      <c r="K509" s="145"/>
      <c r="L509" s="145"/>
      <c r="M509" s="145"/>
      <c r="N509" s="149"/>
      <c r="O509" s="149"/>
    </row>
    <row r="510" spans="1:15">
      <c r="A510" s="80"/>
      <c r="B510" s="39" t="str">
        <f>'Gene Table'!E510</f>
        <v>mmu-miR-3474</v>
      </c>
      <c r="C510" s="39" t="str">
        <f>'Gene Table'!B510</f>
        <v>F04</v>
      </c>
      <c r="D510" s="145"/>
      <c r="E510" s="145"/>
      <c r="F510" s="145"/>
      <c r="G510" s="145"/>
      <c r="H510" s="145"/>
      <c r="I510" s="145"/>
      <c r="J510" s="145"/>
      <c r="K510" s="145"/>
      <c r="L510" s="145"/>
      <c r="M510" s="145"/>
      <c r="N510" s="149"/>
      <c r="O510" s="149"/>
    </row>
    <row r="511" spans="1:15">
      <c r="A511" s="80"/>
      <c r="B511" s="39" t="str">
        <f>'Gene Table'!E511</f>
        <v>mmu-miR-22-5p</v>
      </c>
      <c r="C511" s="39" t="str">
        <f>'Gene Table'!B511</f>
        <v>F05</v>
      </c>
      <c r="D511" s="145"/>
      <c r="E511" s="145"/>
      <c r="F511" s="145"/>
      <c r="G511" s="145"/>
      <c r="H511" s="145"/>
      <c r="I511" s="145"/>
      <c r="J511" s="145"/>
      <c r="K511" s="145"/>
      <c r="L511" s="145"/>
      <c r="M511" s="145"/>
      <c r="N511" s="149"/>
      <c r="O511" s="149"/>
    </row>
    <row r="512" spans="1:15">
      <c r="A512" s="80"/>
      <c r="B512" s="39" t="str">
        <f>'Gene Table'!E512</f>
        <v>mmu-miR-3099-3p</v>
      </c>
      <c r="C512" s="39" t="str">
        <f>'Gene Table'!B512</f>
        <v>F06</v>
      </c>
      <c r="D512" s="145"/>
      <c r="E512" s="145"/>
      <c r="F512" s="145"/>
      <c r="G512" s="145"/>
      <c r="H512" s="145"/>
      <c r="I512" s="145"/>
      <c r="J512" s="145"/>
      <c r="K512" s="145"/>
      <c r="L512" s="145"/>
      <c r="M512" s="145"/>
      <c r="N512" s="149"/>
      <c r="O512" s="149"/>
    </row>
    <row r="513" spans="1:15">
      <c r="A513" s="80"/>
      <c r="B513" s="39" t="str">
        <f>'Gene Table'!E513</f>
        <v>mmu-miR-26b-3p</v>
      </c>
      <c r="C513" s="39" t="str">
        <f>'Gene Table'!B513</f>
        <v>F07</v>
      </c>
      <c r="D513" s="145"/>
      <c r="E513" s="145"/>
      <c r="F513" s="145"/>
      <c r="G513" s="145"/>
      <c r="H513" s="145"/>
      <c r="I513" s="145"/>
      <c r="J513" s="145"/>
      <c r="K513" s="145"/>
      <c r="L513" s="145"/>
      <c r="M513" s="145"/>
      <c r="N513" s="149"/>
      <c r="O513" s="149"/>
    </row>
    <row r="514" spans="1:15">
      <c r="A514" s="80"/>
      <c r="B514" s="39" t="str">
        <f>'Gene Table'!E514</f>
        <v>mmu-miR-3072-3p</v>
      </c>
      <c r="C514" s="39" t="str">
        <f>'Gene Table'!B514</f>
        <v>F08</v>
      </c>
      <c r="D514" s="145"/>
      <c r="E514" s="145"/>
      <c r="F514" s="145"/>
      <c r="G514" s="145"/>
      <c r="H514" s="145"/>
      <c r="I514" s="145"/>
      <c r="J514" s="145"/>
      <c r="K514" s="145"/>
      <c r="L514" s="145"/>
      <c r="M514" s="145"/>
      <c r="N514" s="149"/>
      <c r="O514" s="149"/>
    </row>
    <row r="515" spans="1:15">
      <c r="A515" s="80"/>
      <c r="B515" s="39" t="str">
        <f>'Gene Table'!E515</f>
        <v>mmu-miR-27a-5p</v>
      </c>
      <c r="C515" s="39" t="str">
        <f>'Gene Table'!B515</f>
        <v>F09</v>
      </c>
      <c r="D515" s="145"/>
      <c r="E515" s="145"/>
      <c r="F515" s="145"/>
      <c r="G515" s="145"/>
      <c r="H515" s="145"/>
      <c r="I515" s="145"/>
      <c r="J515" s="145"/>
      <c r="K515" s="145"/>
      <c r="L515" s="145"/>
      <c r="M515" s="145"/>
      <c r="N515" s="149"/>
      <c r="O515" s="149"/>
    </row>
    <row r="516" spans="1:15">
      <c r="A516" s="80"/>
      <c r="B516" s="39" t="str">
        <f>'Gene Table'!E516</f>
        <v>mmu-miR-1247-3p</v>
      </c>
      <c r="C516" s="39" t="str">
        <f>'Gene Table'!B516</f>
        <v>F10</v>
      </c>
      <c r="D516" s="145"/>
      <c r="E516" s="145"/>
      <c r="F516" s="145"/>
      <c r="G516" s="145"/>
      <c r="H516" s="145"/>
      <c r="I516" s="145"/>
      <c r="J516" s="145"/>
      <c r="K516" s="145"/>
      <c r="L516" s="145"/>
      <c r="M516" s="145"/>
      <c r="N516" s="149"/>
      <c r="O516" s="149"/>
    </row>
    <row r="517" spans="1:15">
      <c r="A517" s="80"/>
      <c r="B517" s="39" t="str">
        <f>'Gene Table'!E517</f>
        <v>mmu-miR-29a-5p</v>
      </c>
      <c r="C517" s="39" t="str">
        <f>'Gene Table'!B517</f>
        <v>F11</v>
      </c>
      <c r="D517" s="145"/>
      <c r="E517" s="145"/>
      <c r="F517" s="145"/>
      <c r="G517" s="145"/>
      <c r="H517" s="145"/>
      <c r="I517" s="145"/>
      <c r="J517" s="145"/>
      <c r="K517" s="145"/>
      <c r="L517" s="145"/>
      <c r="M517" s="145"/>
      <c r="N517" s="149"/>
      <c r="O517" s="149"/>
    </row>
    <row r="518" spans="1:15">
      <c r="A518" s="80"/>
      <c r="B518" s="39" t="str">
        <f>'Gene Table'!E518</f>
        <v>mmu-miR-1264-5p</v>
      </c>
      <c r="C518" s="39" t="str">
        <f>'Gene Table'!B518</f>
        <v>F12</v>
      </c>
      <c r="D518" s="145"/>
      <c r="E518" s="145"/>
      <c r="F518" s="145"/>
      <c r="G518" s="145"/>
      <c r="H518" s="145"/>
      <c r="I518" s="145"/>
      <c r="J518" s="145"/>
      <c r="K518" s="145"/>
      <c r="L518" s="145"/>
      <c r="M518" s="145"/>
      <c r="N518" s="149"/>
      <c r="O518" s="149"/>
    </row>
    <row r="519" spans="1:15">
      <c r="A519" s="80"/>
      <c r="B519" s="39" t="str">
        <f>'Gene Table'!E519</f>
        <v>mmu-miR-29c-5p</v>
      </c>
      <c r="C519" s="39" t="str">
        <f>'Gene Table'!B519</f>
        <v>F13</v>
      </c>
      <c r="D519" s="145"/>
      <c r="E519" s="145"/>
      <c r="F519" s="145"/>
      <c r="G519" s="145"/>
      <c r="H519" s="145"/>
      <c r="I519" s="145"/>
      <c r="J519" s="145"/>
      <c r="K519" s="145"/>
      <c r="L519" s="145"/>
      <c r="M519" s="145"/>
      <c r="N519" s="149"/>
      <c r="O519" s="149"/>
    </row>
    <row r="520" spans="1:15">
      <c r="A520" s="80"/>
      <c r="B520" s="39" t="str">
        <f>'Gene Table'!E520</f>
        <v>mmu-miR-1264-3p</v>
      </c>
      <c r="C520" s="39" t="str">
        <f>'Gene Table'!B520</f>
        <v>F14</v>
      </c>
      <c r="D520" s="145"/>
      <c r="E520" s="145"/>
      <c r="F520" s="145"/>
      <c r="G520" s="145"/>
      <c r="H520" s="145"/>
      <c r="I520" s="145"/>
      <c r="J520" s="145"/>
      <c r="K520" s="145"/>
      <c r="L520" s="145"/>
      <c r="M520" s="145"/>
      <c r="N520" s="149"/>
      <c r="O520" s="149"/>
    </row>
    <row r="521" spans="1:15">
      <c r="A521" s="80"/>
      <c r="B521" s="39" t="str">
        <f>'Gene Table'!E521</f>
        <v>mmu-miR-30a-3p</v>
      </c>
      <c r="C521" s="39" t="str">
        <f>'Gene Table'!B521</f>
        <v>F15</v>
      </c>
      <c r="D521" s="145"/>
      <c r="E521" s="145"/>
      <c r="F521" s="145"/>
      <c r="G521" s="145"/>
      <c r="H521" s="145"/>
      <c r="I521" s="145"/>
      <c r="J521" s="145"/>
      <c r="K521" s="145"/>
      <c r="L521" s="145"/>
      <c r="M521" s="145"/>
      <c r="N521" s="149"/>
      <c r="O521" s="149"/>
    </row>
    <row r="522" spans="1:15">
      <c r="A522" s="80"/>
      <c r="B522" s="39" t="str">
        <f>'Gene Table'!E522</f>
        <v>mmu-miR-1249-5p</v>
      </c>
      <c r="C522" s="39" t="str">
        <f>'Gene Table'!B522</f>
        <v>F16</v>
      </c>
      <c r="D522" s="145"/>
      <c r="E522" s="145"/>
      <c r="F522" s="145"/>
      <c r="G522" s="145"/>
      <c r="H522" s="145"/>
      <c r="I522" s="145"/>
      <c r="J522" s="145"/>
      <c r="K522" s="145"/>
      <c r="L522" s="145"/>
      <c r="M522" s="145"/>
      <c r="N522" s="149"/>
      <c r="O522" s="149"/>
    </row>
    <row r="523" spans="1:15">
      <c r="A523" s="80"/>
      <c r="B523" s="39" t="str">
        <f>'Gene Table'!E523</f>
        <v>mmu-miR-30c-1-3p</v>
      </c>
      <c r="C523" s="39" t="str">
        <f>'Gene Table'!B523</f>
        <v>F17</v>
      </c>
      <c r="D523" s="145"/>
      <c r="E523" s="145"/>
      <c r="F523" s="145"/>
      <c r="G523" s="145"/>
      <c r="H523" s="145"/>
      <c r="I523" s="145"/>
      <c r="J523" s="145"/>
      <c r="K523" s="145"/>
      <c r="L523" s="145"/>
      <c r="M523" s="145"/>
      <c r="N523" s="149"/>
      <c r="O523" s="149"/>
    </row>
    <row r="524" spans="1:15">
      <c r="A524" s="80"/>
      <c r="B524" s="39" t="str">
        <f>'Gene Table'!E524</f>
        <v>mmu-miR-1843-5p</v>
      </c>
      <c r="C524" s="39" t="str">
        <f>'Gene Table'!B524</f>
        <v>F18</v>
      </c>
      <c r="D524" s="145"/>
      <c r="E524" s="145"/>
      <c r="F524" s="145"/>
      <c r="G524" s="145"/>
      <c r="H524" s="145"/>
      <c r="I524" s="145"/>
      <c r="J524" s="145"/>
      <c r="K524" s="145"/>
      <c r="L524" s="145"/>
      <c r="M524" s="145"/>
      <c r="N524" s="149"/>
      <c r="O524" s="149"/>
    </row>
    <row r="525" spans="1:15">
      <c r="A525" s="80"/>
      <c r="B525" s="39" t="str">
        <f>'Gene Table'!E525</f>
        <v>mmu-miR-30e-3p</v>
      </c>
      <c r="C525" s="39" t="str">
        <f>'Gene Table'!B525</f>
        <v>F19</v>
      </c>
      <c r="D525" s="145"/>
      <c r="E525" s="145"/>
      <c r="F525" s="145"/>
      <c r="G525" s="145"/>
      <c r="H525" s="145"/>
      <c r="I525" s="145"/>
      <c r="J525" s="145"/>
      <c r="K525" s="145"/>
      <c r="L525" s="145"/>
      <c r="M525" s="145"/>
      <c r="N525" s="149"/>
      <c r="O525" s="149"/>
    </row>
    <row r="526" spans="1:15">
      <c r="A526" s="80"/>
      <c r="B526" s="39" t="str">
        <f>'Gene Table'!E526</f>
        <v>mmu-miR-1843-3p</v>
      </c>
      <c r="C526" s="39" t="str">
        <f>'Gene Table'!B526</f>
        <v>F20</v>
      </c>
      <c r="D526" s="145"/>
      <c r="E526" s="145"/>
      <c r="F526" s="145"/>
      <c r="G526" s="145"/>
      <c r="H526" s="145"/>
      <c r="I526" s="145"/>
      <c r="J526" s="145"/>
      <c r="K526" s="145"/>
      <c r="L526" s="145"/>
      <c r="M526" s="145"/>
      <c r="N526" s="149"/>
      <c r="O526" s="149"/>
    </row>
    <row r="527" spans="1:15">
      <c r="A527" s="80"/>
      <c r="B527" s="39" t="str">
        <f>'Gene Table'!E527</f>
        <v>mmu-miR-33-3p</v>
      </c>
      <c r="C527" s="39" t="str">
        <f>'Gene Table'!B527</f>
        <v>F21</v>
      </c>
      <c r="D527" s="145"/>
      <c r="E527" s="145"/>
      <c r="F527" s="145"/>
      <c r="G527" s="145"/>
      <c r="H527" s="145"/>
      <c r="I527" s="145"/>
      <c r="J527" s="145"/>
      <c r="K527" s="145"/>
      <c r="L527" s="145"/>
      <c r="M527" s="145"/>
      <c r="N527" s="149"/>
      <c r="O527" s="149"/>
    </row>
    <row r="528" spans="1:15">
      <c r="A528" s="80"/>
      <c r="B528" s="39" t="str">
        <f>'Gene Table'!E528</f>
        <v>mmu-miR-344d-3-5p</v>
      </c>
      <c r="C528" s="39" t="str">
        <f>'Gene Table'!B528</f>
        <v>F22</v>
      </c>
      <c r="D528" s="145"/>
      <c r="E528" s="145"/>
      <c r="F528" s="145"/>
      <c r="G528" s="145"/>
      <c r="H528" s="145"/>
      <c r="I528" s="145"/>
      <c r="J528" s="145"/>
      <c r="K528" s="145"/>
      <c r="L528" s="145"/>
      <c r="M528" s="145"/>
      <c r="N528" s="149"/>
      <c r="O528" s="149"/>
    </row>
    <row r="529" spans="1:15">
      <c r="A529" s="80"/>
      <c r="B529" s="39" t="str">
        <f>'Gene Table'!E529</f>
        <v>mmu-miR-378-5p</v>
      </c>
      <c r="C529" s="39" t="str">
        <f>'Gene Table'!B529</f>
        <v>F23</v>
      </c>
      <c r="D529" s="145"/>
      <c r="E529" s="145"/>
      <c r="F529" s="145"/>
      <c r="G529" s="145"/>
      <c r="H529" s="145"/>
      <c r="I529" s="145"/>
      <c r="J529" s="145"/>
      <c r="K529" s="145"/>
      <c r="L529" s="145"/>
      <c r="M529" s="145"/>
      <c r="N529" s="149"/>
      <c r="O529" s="149"/>
    </row>
    <row r="530" spans="1:15">
      <c r="A530" s="80"/>
      <c r="B530" s="39" t="str">
        <f>'Gene Table'!E530</f>
        <v>mmu-miR-344d-3p</v>
      </c>
      <c r="C530" s="39" t="str">
        <f>'Gene Table'!B530</f>
        <v>F24</v>
      </c>
      <c r="D530" s="145"/>
      <c r="E530" s="145"/>
      <c r="F530" s="145"/>
      <c r="G530" s="145"/>
      <c r="H530" s="145"/>
      <c r="I530" s="145"/>
      <c r="J530" s="145"/>
      <c r="K530" s="145"/>
      <c r="L530" s="145"/>
      <c r="M530" s="145"/>
      <c r="N530" s="149"/>
      <c r="O530" s="149"/>
    </row>
    <row r="531" spans="1:15">
      <c r="A531" s="80"/>
      <c r="B531" s="39" t="str">
        <f>'Gene Table'!E531</f>
        <v>mmu-miR-2142</v>
      </c>
      <c r="C531" s="39" t="str">
        <f>'Gene Table'!B531</f>
        <v>G01</v>
      </c>
      <c r="D531" s="145"/>
      <c r="E531" s="145"/>
      <c r="F531" s="145"/>
      <c r="G531" s="145"/>
      <c r="H531" s="145"/>
      <c r="I531" s="145"/>
      <c r="J531" s="145"/>
      <c r="K531" s="145"/>
      <c r="L531" s="145"/>
      <c r="M531" s="145"/>
      <c r="N531" s="149"/>
      <c r="O531" s="149"/>
    </row>
    <row r="532" spans="1:15">
      <c r="A532" s="80"/>
      <c r="B532" s="39" t="str">
        <f>'Gene Table'!E532</f>
        <v>mmu-miR-466d-3p</v>
      </c>
      <c r="C532" s="39" t="str">
        <f>'Gene Table'!B532</f>
        <v>G02</v>
      </c>
      <c r="D532" s="145"/>
      <c r="E532" s="145"/>
      <c r="F532" s="145"/>
      <c r="G532" s="145"/>
      <c r="H532" s="145"/>
      <c r="I532" s="145"/>
      <c r="J532" s="145"/>
      <c r="K532" s="145"/>
      <c r="L532" s="145"/>
      <c r="M532" s="145"/>
      <c r="N532" s="149"/>
      <c r="O532" s="149"/>
    </row>
    <row r="533" spans="1:15">
      <c r="A533" s="80"/>
      <c r="B533" s="39" t="str">
        <f>'Gene Table'!E533</f>
        <v>mmu-miR-2143</v>
      </c>
      <c r="C533" s="39" t="str">
        <f>'Gene Table'!B533</f>
        <v>G03</v>
      </c>
      <c r="D533" s="145"/>
      <c r="E533" s="145"/>
      <c r="F533" s="145"/>
      <c r="G533" s="145"/>
      <c r="H533" s="145"/>
      <c r="I533" s="145"/>
      <c r="J533" s="145"/>
      <c r="K533" s="145"/>
      <c r="L533" s="145"/>
      <c r="M533" s="145"/>
      <c r="N533" s="149"/>
      <c r="O533" s="149"/>
    </row>
    <row r="534" spans="1:15">
      <c r="A534" s="80"/>
      <c r="B534" s="39" t="str">
        <f>'Gene Table'!E534</f>
        <v>mmu-miR-466e-5p</v>
      </c>
      <c r="C534" s="39" t="str">
        <f>'Gene Table'!B534</f>
        <v>G04</v>
      </c>
      <c r="D534" s="145"/>
      <c r="E534" s="145"/>
      <c r="F534" s="145"/>
      <c r="G534" s="145"/>
      <c r="H534" s="145"/>
      <c r="I534" s="145"/>
      <c r="J534" s="145"/>
      <c r="K534" s="145"/>
      <c r="L534" s="145"/>
      <c r="M534" s="145"/>
      <c r="N534" s="149"/>
      <c r="O534" s="149"/>
    </row>
    <row r="535" spans="1:15">
      <c r="A535" s="80"/>
      <c r="B535" s="39" t="str">
        <f>'Gene Table'!E535</f>
        <v>mmu-miR-2144</v>
      </c>
      <c r="C535" s="39" t="str">
        <f>'Gene Table'!B535</f>
        <v>G05</v>
      </c>
      <c r="D535" s="145"/>
      <c r="E535" s="145"/>
      <c r="F535" s="145"/>
      <c r="G535" s="145"/>
      <c r="H535" s="145"/>
      <c r="I535" s="145"/>
      <c r="J535" s="145"/>
      <c r="K535" s="145"/>
      <c r="L535" s="145"/>
      <c r="M535" s="145"/>
      <c r="N535" s="149"/>
      <c r="O535" s="149"/>
    </row>
    <row r="536" spans="1:15">
      <c r="A536" s="80"/>
      <c r="B536" s="39" t="str">
        <f>'Gene Table'!E536</f>
        <v>mmu-miR-466f-5p</v>
      </c>
      <c r="C536" s="39" t="str">
        <f>'Gene Table'!B536</f>
        <v>G06</v>
      </c>
      <c r="D536" s="145"/>
      <c r="E536" s="145"/>
      <c r="F536" s="145"/>
      <c r="G536" s="145"/>
      <c r="H536" s="145"/>
      <c r="I536" s="145"/>
      <c r="J536" s="145"/>
      <c r="K536" s="145"/>
      <c r="L536" s="145"/>
      <c r="M536" s="145"/>
      <c r="N536" s="149"/>
      <c r="O536" s="149"/>
    </row>
    <row r="537" spans="1:15">
      <c r="A537" s="80"/>
      <c r="B537" s="39" t="str">
        <f>'Gene Table'!E537</f>
        <v>mmu-miR-2145</v>
      </c>
      <c r="C537" s="39" t="str">
        <f>'Gene Table'!B537</f>
        <v>G07</v>
      </c>
      <c r="D537" s="145"/>
      <c r="E537" s="145"/>
      <c r="F537" s="145"/>
      <c r="G537" s="145"/>
      <c r="H537" s="145"/>
      <c r="I537" s="145"/>
      <c r="J537" s="145"/>
      <c r="K537" s="145"/>
      <c r="L537" s="145"/>
      <c r="M537" s="145"/>
      <c r="N537" s="149"/>
      <c r="O537" s="149"/>
    </row>
    <row r="538" spans="1:15">
      <c r="A538" s="80"/>
      <c r="B538" s="39" t="str">
        <f>'Gene Table'!E538</f>
        <v>mmu-miR-466f</v>
      </c>
      <c r="C538" s="39" t="str">
        <f>'Gene Table'!B538</f>
        <v>G08</v>
      </c>
      <c r="D538" s="145"/>
      <c r="E538" s="145"/>
      <c r="F538" s="145"/>
      <c r="G538" s="145"/>
      <c r="H538" s="145"/>
      <c r="I538" s="145"/>
      <c r="J538" s="145"/>
      <c r="K538" s="145"/>
      <c r="L538" s="145"/>
      <c r="M538" s="145"/>
      <c r="N538" s="149"/>
      <c r="O538" s="149"/>
    </row>
    <row r="539" spans="1:15">
      <c r="A539" s="80"/>
      <c r="B539" s="39" t="str">
        <f>'Gene Table'!E539</f>
        <v>mmu-miR-2146</v>
      </c>
      <c r="C539" s="39" t="str">
        <f>'Gene Table'!B539</f>
        <v>G09</v>
      </c>
      <c r="D539" s="145"/>
      <c r="E539" s="145"/>
      <c r="F539" s="145"/>
      <c r="G539" s="145"/>
      <c r="H539" s="145"/>
      <c r="I539" s="145"/>
      <c r="J539" s="145"/>
      <c r="K539" s="145"/>
      <c r="L539" s="145"/>
      <c r="M539" s="145"/>
      <c r="N539" s="149"/>
      <c r="O539" s="149"/>
    </row>
    <row r="540" spans="1:15">
      <c r="A540" s="80"/>
      <c r="B540" s="39" t="str">
        <f>'Gene Table'!E540</f>
        <v>mmu-miR-466h-5p</v>
      </c>
      <c r="C540" s="39" t="str">
        <f>'Gene Table'!B540</f>
        <v>G10</v>
      </c>
      <c r="D540" s="145"/>
      <c r="E540" s="145"/>
      <c r="F540" s="145"/>
      <c r="G540" s="145"/>
      <c r="H540" s="145"/>
      <c r="I540" s="145"/>
      <c r="J540" s="145"/>
      <c r="K540" s="145"/>
      <c r="L540" s="145"/>
      <c r="M540" s="145"/>
      <c r="N540" s="149"/>
      <c r="O540" s="149"/>
    </row>
    <row r="541" spans="1:15">
      <c r="A541" s="80"/>
      <c r="B541" s="39" t="str">
        <f>'Gene Table'!E541</f>
        <v>mmu-miR-2182</v>
      </c>
      <c r="C541" s="39" t="str">
        <f>'Gene Table'!B541</f>
        <v>G11</v>
      </c>
      <c r="D541" s="145"/>
      <c r="E541" s="145"/>
      <c r="F541" s="145"/>
      <c r="G541" s="145"/>
      <c r="H541" s="145"/>
      <c r="I541" s="145"/>
      <c r="J541" s="145"/>
      <c r="K541" s="145"/>
      <c r="L541" s="145"/>
      <c r="M541" s="145"/>
      <c r="N541" s="149"/>
      <c r="O541" s="149"/>
    </row>
    <row r="542" spans="1:15">
      <c r="A542" s="80"/>
      <c r="B542" s="39" t="str">
        <f>'Gene Table'!E542</f>
        <v>mmu-miR-466j</v>
      </c>
      <c r="C542" s="39" t="str">
        <f>'Gene Table'!B542</f>
        <v>G12</v>
      </c>
      <c r="D542" s="145"/>
      <c r="E542" s="145"/>
      <c r="F542" s="145"/>
      <c r="G542" s="145"/>
      <c r="H542" s="145"/>
      <c r="I542" s="145"/>
      <c r="J542" s="145"/>
      <c r="K542" s="145"/>
      <c r="L542" s="145"/>
      <c r="M542" s="145"/>
      <c r="N542" s="149"/>
      <c r="O542" s="149"/>
    </row>
    <row r="543" spans="1:15">
      <c r="A543" s="80"/>
      <c r="B543" s="39" t="str">
        <f>'Gene Table'!E543</f>
        <v>mmu-miR-2183</v>
      </c>
      <c r="C543" s="39" t="str">
        <f>'Gene Table'!B543</f>
        <v>G13</v>
      </c>
      <c r="D543" s="145"/>
      <c r="E543" s="145"/>
      <c r="F543" s="145"/>
      <c r="G543" s="145"/>
      <c r="H543" s="145"/>
      <c r="I543" s="145"/>
      <c r="J543" s="145"/>
      <c r="K543" s="145"/>
      <c r="L543" s="145"/>
      <c r="M543" s="145"/>
      <c r="N543" s="149"/>
      <c r="O543" s="149"/>
    </row>
    <row r="544" spans="1:15">
      <c r="A544" s="80"/>
      <c r="B544" s="39" t="str">
        <f>'Gene Table'!E544</f>
        <v>mmu-miR-467a-5p</v>
      </c>
      <c r="C544" s="39" t="str">
        <f>'Gene Table'!B544</f>
        <v>G14</v>
      </c>
      <c r="D544" s="145"/>
      <c r="E544" s="145"/>
      <c r="F544" s="145"/>
      <c r="G544" s="145"/>
      <c r="H544" s="145"/>
      <c r="I544" s="145"/>
      <c r="J544" s="145"/>
      <c r="K544" s="145"/>
      <c r="L544" s="145"/>
      <c r="M544" s="145"/>
      <c r="N544" s="149"/>
      <c r="O544" s="149"/>
    </row>
    <row r="545" spans="1:15">
      <c r="A545" s="80"/>
      <c r="B545" s="39" t="str">
        <f>'Gene Table'!E545</f>
        <v>mmu-miR-767</v>
      </c>
      <c r="C545" s="39" t="str">
        <f>'Gene Table'!B545</f>
        <v>G15</v>
      </c>
      <c r="D545" s="145"/>
      <c r="E545" s="145"/>
      <c r="F545" s="145"/>
      <c r="G545" s="145"/>
      <c r="H545" s="145"/>
      <c r="I545" s="145"/>
      <c r="J545" s="145"/>
      <c r="K545" s="145"/>
      <c r="L545" s="145"/>
      <c r="M545" s="145"/>
      <c r="N545" s="149"/>
      <c r="O545" s="149"/>
    </row>
    <row r="546" spans="1:15">
      <c r="A546" s="80"/>
      <c r="B546" s="39" t="str">
        <f>'Gene Table'!E546</f>
        <v>mmu-miR-467c-5p</v>
      </c>
      <c r="C546" s="39" t="str">
        <f>'Gene Table'!B546</f>
        <v>G16</v>
      </c>
      <c r="D546" s="145"/>
      <c r="E546" s="145"/>
      <c r="F546" s="145"/>
      <c r="G546" s="145"/>
      <c r="H546" s="145"/>
      <c r="I546" s="145"/>
      <c r="J546" s="145"/>
      <c r="K546" s="145"/>
      <c r="L546" s="145"/>
      <c r="M546" s="145"/>
      <c r="N546" s="149"/>
      <c r="O546" s="149"/>
    </row>
    <row r="547" spans="1:15">
      <c r="A547" s="80"/>
      <c r="B547" s="39" t="str">
        <f>'Gene Table'!E547</f>
        <v>mmu-miR-1933-3p</v>
      </c>
      <c r="C547" s="39" t="str">
        <f>'Gene Table'!B547</f>
        <v>G17</v>
      </c>
      <c r="D547" s="145"/>
      <c r="E547" s="145"/>
      <c r="F547" s="145"/>
      <c r="G547" s="145"/>
      <c r="H547" s="145"/>
      <c r="I547" s="145"/>
      <c r="J547" s="145"/>
      <c r="K547" s="145"/>
      <c r="L547" s="145"/>
      <c r="M547" s="145"/>
      <c r="N547" s="149"/>
      <c r="O547" s="149"/>
    </row>
    <row r="548" spans="1:15">
      <c r="A548" s="80"/>
      <c r="B548" s="39" t="str">
        <f>'Gene Table'!E548</f>
        <v>mmu-miR-467e-5p</v>
      </c>
      <c r="C548" s="39" t="str">
        <f>'Gene Table'!B548</f>
        <v>G18</v>
      </c>
      <c r="D548" s="145"/>
      <c r="E548" s="145"/>
      <c r="F548" s="145"/>
      <c r="G548" s="145"/>
      <c r="H548" s="145"/>
      <c r="I548" s="145"/>
      <c r="J548" s="145"/>
      <c r="K548" s="145"/>
      <c r="L548" s="145"/>
      <c r="M548" s="145"/>
      <c r="N548" s="149"/>
      <c r="O548" s="149"/>
    </row>
    <row r="549" spans="1:15">
      <c r="A549" s="80"/>
      <c r="B549" s="39" t="str">
        <f>'Gene Table'!E549</f>
        <v>mmu-miR-1941-3p</v>
      </c>
      <c r="C549" s="39" t="str">
        <f>'Gene Table'!B549</f>
        <v>G19</v>
      </c>
      <c r="D549" s="145"/>
      <c r="E549" s="145"/>
      <c r="F549" s="145"/>
      <c r="G549" s="145"/>
      <c r="H549" s="145"/>
      <c r="I549" s="145"/>
      <c r="J549" s="145"/>
      <c r="K549" s="145"/>
      <c r="L549" s="145"/>
      <c r="M549" s="145"/>
      <c r="N549" s="149"/>
      <c r="O549" s="149"/>
    </row>
    <row r="550" spans="1:15">
      <c r="A550" s="80"/>
      <c r="B550" s="39" t="str">
        <f>'Gene Table'!E550</f>
        <v>mmu-miR-467h</v>
      </c>
      <c r="C550" s="39" t="str">
        <f>'Gene Table'!B550</f>
        <v>G20</v>
      </c>
      <c r="D550" s="145"/>
      <c r="E550" s="145"/>
      <c r="F550" s="145"/>
      <c r="G550" s="145"/>
      <c r="H550" s="145"/>
      <c r="I550" s="145"/>
      <c r="J550" s="145"/>
      <c r="K550" s="145"/>
      <c r="L550" s="145"/>
      <c r="M550" s="145"/>
      <c r="N550" s="149"/>
      <c r="O550" s="149"/>
    </row>
    <row r="551" spans="1:15">
      <c r="A551" s="80"/>
      <c r="B551" s="39" t="str">
        <f>'Gene Table'!E551</f>
        <v>mmu-miR-1839-3p</v>
      </c>
      <c r="C551" s="39" t="str">
        <f>'Gene Table'!B551</f>
        <v>G21</v>
      </c>
      <c r="D551" s="145"/>
      <c r="E551" s="145"/>
      <c r="F551" s="145"/>
      <c r="G551" s="145"/>
      <c r="H551" s="145"/>
      <c r="I551" s="145"/>
      <c r="J551" s="145"/>
      <c r="K551" s="145"/>
      <c r="L551" s="145"/>
      <c r="M551" s="145"/>
      <c r="N551" s="149"/>
      <c r="O551" s="149"/>
    </row>
    <row r="552" spans="1:15">
      <c r="A552" s="80"/>
      <c r="B552" s="39" t="str">
        <f>'Gene Table'!E552</f>
        <v>mmu-miR-669d-5p</v>
      </c>
      <c r="C552" s="39" t="str">
        <f>'Gene Table'!B552</f>
        <v>G22</v>
      </c>
      <c r="D552" s="145"/>
      <c r="E552" s="145"/>
      <c r="F552" s="145"/>
      <c r="G552" s="145"/>
      <c r="H552" s="145"/>
      <c r="I552" s="145"/>
      <c r="J552" s="145"/>
      <c r="K552" s="145"/>
      <c r="L552" s="145"/>
      <c r="M552" s="145"/>
      <c r="N552" s="149"/>
      <c r="O552" s="149"/>
    </row>
    <row r="553" spans="1:15">
      <c r="A553" s="80"/>
      <c r="B553" s="39" t="str">
        <f>'Gene Table'!E553</f>
        <v>mmu-let-7d-5p</v>
      </c>
      <c r="C553" s="39" t="str">
        <f>'Gene Table'!B553</f>
        <v>G23</v>
      </c>
      <c r="D553" s="145"/>
      <c r="E553" s="145"/>
      <c r="F553" s="145"/>
      <c r="G553" s="145"/>
      <c r="H553" s="145"/>
      <c r="I553" s="145"/>
      <c r="J553" s="145"/>
      <c r="K553" s="145"/>
      <c r="L553" s="145"/>
      <c r="M553" s="145"/>
      <c r="N553" s="149"/>
      <c r="O553" s="149"/>
    </row>
    <row r="554" spans="1:15">
      <c r="A554" s="80"/>
      <c r="B554" s="39" t="str">
        <f>'Gene Table'!E554</f>
        <v>mmu-miR-883a-3p</v>
      </c>
      <c r="C554" s="39" t="str">
        <f>'Gene Table'!B554</f>
        <v>G24</v>
      </c>
      <c r="D554" s="145"/>
      <c r="E554" s="145"/>
      <c r="F554" s="145"/>
      <c r="G554" s="145"/>
      <c r="H554" s="145"/>
      <c r="I554" s="145"/>
      <c r="J554" s="145"/>
      <c r="K554" s="145"/>
      <c r="L554" s="145"/>
      <c r="M554" s="145"/>
      <c r="N554" s="149"/>
      <c r="O554" s="149"/>
    </row>
    <row r="555" spans="1:15">
      <c r="A555" s="80"/>
      <c r="B555" s="39" t="str">
        <f>'Gene Table'!E555</f>
        <v>mmu-miR-455-5p</v>
      </c>
      <c r="C555" s="39" t="str">
        <f>'Gene Table'!B555</f>
        <v>H01</v>
      </c>
      <c r="D555" s="145"/>
      <c r="E555" s="145"/>
      <c r="F555" s="145"/>
      <c r="G555" s="145"/>
      <c r="H555" s="145"/>
      <c r="I555" s="145"/>
      <c r="J555" s="145"/>
      <c r="K555" s="145"/>
      <c r="L555" s="145"/>
      <c r="M555" s="145"/>
      <c r="N555" s="149"/>
      <c r="O555" s="149"/>
    </row>
    <row r="556" spans="1:15">
      <c r="A556" s="80"/>
      <c r="B556" s="39" t="str">
        <f>'Gene Table'!E556</f>
        <v>mmu-miR-3059-5p</v>
      </c>
      <c r="C556" s="39" t="str">
        <f>'Gene Table'!B556</f>
        <v>H02</v>
      </c>
      <c r="D556" s="145"/>
      <c r="E556" s="145"/>
      <c r="F556" s="145"/>
      <c r="G556" s="145"/>
      <c r="H556" s="145"/>
      <c r="I556" s="145"/>
      <c r="J556" s="145"/>
      <c r="K556" s="145"/>
      <c r="L556" s="145"/>
      <c r="M556" s="145"/>
      <c r="N556" s="149"/>
      <c r="O556" s="149"/>
    </row>
    <row r="557" spans="1:15">
      <c r="A557" s="80"/>
      <c r="B557" s="39" t="str">
        <f>'Gene Table'!E557</f>
        <v>mmu-miR-708-3p</v>
      </c>
      <c r="C557" s="39" t="str">
        <f>'Gene Table'!B557</f>
        <v>H03</v>
      </c>
      <c r="D557" s="145"/>
      <c r="E557" s="145"/>
      <c r="F557" s="145"/>
      <c r="G557" s="145"/>
      <c r="H557" s="145"/>
      <c r="I557" s="145"/>
      <c r="J557" s="145"/>
      <c r="K557" s="145"/>
      <c r="L557" s="145"/>
      <c r="M557" s="145"/>
      <c r="N557" s="149"/>
      <c r="O557" s="149"/>
    </row>
    <row r="558" spans="1:15">
      <c r="A558" s="80"/>
      <c r="B558" s="39" t="str">
        <f>'Gene Table'!E558</f>
        <v>mmu-miR-3058-5p</v>
      </c>
      <c r="C558" s="39" t="str">
        <f>'Gene Table'!B558</f>
        <v>H04</v>
      </c>
      <c r="D558" s="145"/>
      <c r="E558" s="145"/>
      <c r="F558" s="145"/>
      <c r="G558" s="145"/>
      <c r="H558" s="145"/>
      <c r="I558" s="145"/>
      <c r="J558" s="145"/>
      <c r="K558" s="145"/>
      <c r="L558" s="145"/>
      <c r="M558" s="145"/>
      <c r="N558" s="149"/>
      <c r="O558" s="149"/>
    </row>
    <row r="559" spans="1:15">
      <c r="A559" s="80"/>
      <c r="B559" s="39" t="str">
        <f>'Gene Table'!E559</f>
        <v>mmu-miR-7a-1-3p</v>
      </c>
      <c r="C559" s="39" t="str">
        <f>'Gene Table'!B559</f>
        <v>H05</v>
      </c>
      <c r="D559" s="145"/>
      <c r="E559" s="145"/>
      <c r="F559" s="145"/>
      <c r="G559" s="145"/>
      <c r="H559" s="145"/>
      <c r="I559" s="145"/>
      <c r="J559" s="145"/>
      <c r="K559" s="145"/>
      <c r="L559" s="145"/>
      <c r="M559" s="145"/>
      <c r="N559" s="149"/>
      <c r="O559" s="149"/>
    </row>
    <row r="560" spans="1:15">
      <c r="A560" s="80"/>
      <c r="B560" s="39" t="str">
        <f>'Gene Table'!E560</f>
        <v>mmu-miR-3058-3p</v>
      </c>
      <c r="C560" s="39" t="str">
        <f>'Gene Table'!B560</f>
        <v>H06</v>
      </c>
      <c r="D560" s="145"/>
      <c r="E560" s="145"/>
      <c r="F560" s="145"/>
      <c r="G560" s="145"/>
      <c r="H560" s="145"/>
      <c r="I560" s="145"/>
      <c r="J560" s="145"/>
      <c r="K560" s="145"/>
      <c r="L560" s="145"/>
      <c r="M560" s="145"/>
      <c r="N560" s="149"/>
      <c r="O560" s="149"/>
    </row>
    <row r="561" spans="1:15">
      <c r="A561" s="80"/>
      <c r="B561" s="39" t="str">
        <f>'Gene Table'!E561</f>
        <v>mmu-miR-744-3p</v>
      </c>
      <c r="C561" s="39" t="str">
        <f>'Gene Table'!B561</f>
        <v>H07</v>
      </c>
      <c r="D561" s="145"/>
      <c r="E561" s="145"/>
      <c r="F561" s="145"/>
      <c r="G561" s="145"/>
      <c r="H561" s="145"/>
      <c r="I561" s="145"/>
      <c r="J561" s="145"/>
      <c r="K561" s="145"/>
      <c r="L561" s="145"/>
      <c r="M561" s="145"/>
      <c r="N561" s="149"/>
      <c r="O561" s="149"/>
    </row>
    <row r="562" spans="1:15">
      <c r="A562" s="80"/>
      <c r="B562" s="39" t="str">
        <f>'Gene Table'!E562</f>
        <v>mmu-miR-3106-5p</v>
      </c>
      <c r="C562" s="39" t="str">
        <f>'Gene Table'!B562</f>
        <v>H08</v>
      </c>
      <c r="D562" s="145"/>
      <c r="E562" s="145"/>
      <c r="F562" s="145"/>
      <c r="G562" s="145"/>
      <c r="H562" s="145"/>
      <c r="I562" s="145"/>
      <c r="J562" s="145"/>
      <c r="K562" s="145"/>
      <c r="L562" s="145"/>
      <c r="M562" s="145"/>
      <c r="N562" s="149"/>
      <c r="O562" s="149"/>
    </row>
    <row r="563" spans="1:15">
      <c r="A563" s="80"/>
      <c r="B563" s="39" t="str">
        <f>'Gene Table'!E563</f>
        <v>mmu-miR-9-3p</v>
      </c>
      <c r="C563" s="39" t="str">
        <f>'Gene Table'!B563</f>
        <v>H09</v>
      </c>
      <c r="D563" s="145"/>
      <c r="E563" s="145"/>
      <c r="F563" s="145"/>
      <c r="G563" s="145"/>
      <c r="H563" s="145"/>
      <c r="I563" s="145"/>
      <c r="J563" s="145"/>
      <c r="K563" s="145"/>
      <c r="L563" s="145"/>
      <c r="M563" s="145"/>
      <c r="N563" s="149"/>
      <c r="O563" s="149"/>
    </row>
    <row r="564" spans="1:15">
      <c r="A564" s="80"/>
      <c r="B564" s="39" t="str">
        <f>'Gene Table'!E564</f>
        <v>mmu-miR-3106-3p</v>
      </c>
      <c r="C564" s="39" t="str">
        <f>'Gene Table'!B564</f>
        <v>H10</v>
      </c>
      <c r="D564" s="145"/>
      <c r="E564" s="145"/>
      <c r="F564" s="145"/>
      <c r="G564" s="145"/>
      <c r="H564" s="145"/>
      <c r="I564" s="145"/>
      <c r="J564" s="145"/>
      <c r="K564" s="145"/>
      <c r="L564" s="145"/>
      <c r="M564" s="145"/>
      <c r="N564" s="149"/>
      <c r="O564" s="149"/>
    </row>
    <row r="565" spans="1:15">
      <c r="A565" s="80"/>
      <c r="B565" s="39" t="str">
        <f>'Gene Table'!E565</f>
        <v>mmu-miR-93-3p</v>
      </c>
      <c r="C565" s="39" t="str">
        <f>'Gene Table'!B565</f>
        <v>H11</v>
      </c>
      <c r="D565" s="145"/>
      <c r="E565" s="145"/>
      <c r="F565" s="145"/>
      <c r="G565" s="145"/>
      <c r="H565" s="145"/>
      <c r="I565" s="145"/>
      <c r="J565" s="145"/>
      <c r="K565" s="145"/>
      <c r="L565" s="145"/>
      <c r="M565" s="145"/>
      <c r="N565" s="149"/>
      <c r="O565" s="149"/>
    </row>
    <row r="566" spans="1:15">
      <c r="A566" s="80"/>
      <c r="B566" s="39" t="str">
        <f>'Gene Table'!E566</f>
        <v>mmu-miR-344d-1-5p</v>
      </c>
      <c r="C566" s="39" t="str">
        <f>'Gene Table'!B566</f>
        <v>H12</v>
      </c>
      <c r="D566" s="145"/>
      <c r="E566" s="145"/>
      <c r="F566" s="145"/>
      <c r="G566" s="145"/>
      <c r="H566" s="145"/>
      <c r="I566" s="145"/>
      <c r="J566" s="145"/>
      <c r="K566" s="145"/>
      <c r="L566" s="145"/>
      <c r="M566" s="145"/>
      <c r="N566" s="149"/>
      <c r="O566" s="149"/>
    </row>
    <row r="567" spans="1:15">
      <c r="A567" s="80"/>
      <c r="B567" s="39" t="str">
        <f>'Gene Table'!E567</f>
        <v>mmu-miR-99b-3p</v>
      </c>
      <c r="C567" s="39" t="str">
        <f>'Gene Table'!B567</f>
        <v>H13</v>
      </c>
      <c r="D567" s="145"/>
      <c r="E567" s="145"/>
      <c r="F567" s="145"/>
      <c r="G567" s="145"/>
      <c r="H567" s="145"/>
      <c r="I567" s="145"/>
      <c r="J567" s="145"/>
      <c r="K567" s="145"/>
      <c r="L567" s="145"/>
      <c r="M567" s="145"/>
      <c r="N567" s="149"/>
      <c r="O567" s="149"/>
    </row>
    <row r="568" spans="1:15">
      <c r="A568" s="80"/>
      <c r="B568" s="39" t="str">
        <f>'Gene Table'!E568</f>
        <v>mmu-miR-344d-2-5p</v>
      </c>
      <c r="C568" s="39" t="str">
        <f>'Gene Table'!B568</f>
        <v>H14</v>
      </c>
      <c r="D568" s="145"/>
      <c r="E568" s="145"/>
      <c r="F568" s="145"/>
      <c r="G568" s="145"/>
      <c r="H568" s="145"/>
      <c r="I568" s="145"/>
      <c r="J568" s="145"/>
      <c r="K568" s="145"/>
      <c r="L568" s="145"/>
      <c r="M568" s="145"/>
      <c r="N568" s="149"/>
      <c r="O568" s="149"/>
    </row>
    <row r="569" spans="1:15">
      <c r="A569" s="80"/>
      <c r="B569" s="39" t="str">
        <f>'Gene Table'!E569</f>
        <v>mmu-miR-3074-1-3p</v>
      </c>
      <c r="C569" s="39" t="str">
        <f>'Gene Table'!B569</f>
        <v>H15</v>
      </c>
      <c r="D569" s="145"/>
      <c r="E569" s="145"/>
      <c r="F569" s="145"/>
      <c r="G569" s="145"/>
      <c r="H569" s="145"/>
      <c r="I569" s="145"/>
      <c r="J569" s="145"/>
      <c r="K569" s="145"/>
      <c r="L569" s="145"/>
      <c r="M569" s="145"/>
      <c r="N569" s="149"/>
      <c r="O569" s="149"/>
    </row>
    <row r="570" spans="1:15">
      <c r="A570" s="80"/>
      <c r="B570" s="39" t="str">
        <f>'Gene Table'!E570</f>
        <v>mmu-miR-3057-5p</v>
      </c>
      <c r="C570" s="39" t="str">
        <f>'Gene Table'!B570</f>
        <v>H16</v>
      </c>
      <c r="D570" s="145"/>
      <c r="E570" s="145"/>
      <c r="F570" s="145"/>
      <c r="G570" s="145"/>
      <c r="H570" s="145"/>
      <c r="I570" s="145"/>
      <c r="J570" s="145"/>
      <c r="K570" s="145"/>
      <c r="L570" s="145"/>
      <c r="M570" s="145"/>
      <c r="N570" s="149"/>
      <c r="O570" s="149"/>
    </row>
    <row r="571" spans="1:15">
      <c r="A571" s="80"/>
      <c r="B571" s="39" t="str">
        <f>'Gene Table'!E571</f>
        <v>mmu-let-7c-1-3p</v>
      </c>
      <c r="C571" s="39" t="str">
        <f>'Gene Table'!B571</f>
        <v>H17</v>
      </c>
      <c r="D571" s="145"/>
      <c r="E571" s="145"/>
      <c r="F571" s="145"/>
      <c r="G571" s="145"/>
      <c r="H571" s="145"/>
      <c r="I571" s="145"/>
      <c r="J571" s="145"/>
      <c r="K571" s="145"/>
      <c r="L571" s="145"/>
      <c r="M571" s="145"/>
      <c r="N571" s="149"/>
      <c r="O571" s="149"/>
    </row>
    <row r="572" spans="1:15">
      <c r="A572" s="80"/>
      <c r="B572" s="39" t="str">
        <f>'Gene Table'!E572</f>
        <v>mmu-miR-3057-3p</v>
      </c>
      <c r="C572" s="39" t="str">
        <f>'Gene Table'!B572</f>
        <v>H18</v>
      </c>
      <c r="D572" s="145"/>
      <c r="E572" s="145"/>
      <c r="F572" s="145"/>
      <c r="G572" s="145"/>
      <c r="H572" s="145"/>
      <c r="I572" s="145"/>
      <c r="J572" s="145"/>
      <c r="K572" s="145"/>
      <c r="L572" s="145"/>
      <c r="M572" s="145"/>
      <c r="N572" s="149"/>
      <c r="O572" s="149"/>
    </row>
    <row r="573" spans="1:15">
      <c r="A573" s="80"/>
      <c r="B573" s="39" t="str">
        <f>'Gene Table'!E573</f>
        <v>mmu-let-7c-2-3p</v>
      </c>
      <c r="C573" s="39" t="str">
        <f>'Gene Table'!B573</f>
        <v>H19</v>
      </c>
      <c r="D573" s="145"/>
      <c r="E573" s="145"/>
      <c r="F573" s="145"/>
      <c r="G573" s="145"/>
      <c r="H573" s="145"/>
      <c r="I573" s="145"/>
      <c r="J573" s="145"/>
      <c r="K573" s="145"/>
      <c r="L573" s="145"/>
      <c r="M573" s="145"/>
      <c r="N573" s="149"/>
      <c r="O573" s="149"/>
    </row>
    <row r="574" spans="1:15">
      <c r="A574" s="80"/>
      <c r="B574" s="39" t="str">
        <f>'Gene Table'!E574</f>
        <v>mmu-miR-1251-3p</v>
      </c>
      <c r="C574" s="39" t="str">
        <f>'Gene Table'!B574</f>
        <v>H20</v>
      </c>
      <c r="D574" s="145"/>
      <c r="E574" s="145"/>
      <c r="F574" s="145"/>
      <c r="G574" s="145"/>
      <c r="H574" s="145"/>
      <c r="I574" s="145"/>
      <c r="J574" s="145"/>
      <c r="K574" s="145"/>
      <c r="L574" s="145"/>
      <c r="M574" s="145"/>
      <c r="N574" s="149"/>
      <c r="O574" s="149"/>
    </row>
    <row r="575" spans="1:15">
      <c r="A575" s="80"/>
      <c r="B575" s="39" t="str">
        <f>'Gene Table'!E575</f>
        <v>mmu-let-7g-3p</v>
      </c>
      <c r="C575" s="39" t="str">
        <f>'Gene Table'!B575</f>
        <v>H21</v>
      </c>
      <c r="D575" s="145"/>
      <c r="E575" s="145"/>
      <c r="F575" s="145"/>
      <c r="G575" s="145"/>
      <c r="H575" s="145"/>
      <c r="I575" s="145"/>
      <c r="J575" s="145"/>
      <c r="K575" s="145"/>
      <c r="L575" s="145"/>
      <c r="M575" s="145"/>
      <c r="N575" s="149"/>
      <c r="O575" s="149"/>
    </row>
    <row r="576" spans="1:15">
      <c r="A576" s="80"/>
      <c r="B576" s="39" t="str">
        <f>'Gene Table'!E576</f>
        <v>mmu-miR-3060-5p</v>
      </c>
      <c r="C576" s="39" t="str">
        <f>'Gene Table'!B576</f>
        <v>H22</v>
      </c>
      <c r="D576" s="145"/>
      <c r="E576" s="145"/>
      <c r="F576" s="145"/>
      <c r="G576" s="145"/>
      <c r="H576" s="145"/>
      <c r="I576" s="145"/>
      <c r="J576" s="145"/>
      <c r="K576" s="145"/>
      <c r="L576" s="145"/>
      <c r="M576" s="145"/>
      <c r="N576" s="149"/>
      <c r="O576" s="149"/>
    </row>
    <row r="577" spans="1:15">
      <c r="A577" s="80"/>
      <c r="B577" s="39" t="str">
        <f>'Gene Table'!E577</f>
        <v>mmu-miR-10b-3p</v>
      </c>
      <c r="C577" s="39" t="str">
        <f>'Gene Table'!B577</f>
        <v>H23</v>
      </c>
      <c r="D577" s="145"/>
      <c r="E577" s="145"/>
      <c r="F577" s="145"/>
      <c r="G577" s="145"/>
      <c r="H577" s="145"/>
      <c r="I577" s="145"/>
      <c r="J577" s="145"/>
      <c r="K577" s="145"/>
      <c r="L577" s="145"/>
      <c r="M577" s="145"/>
      <c r="N577" s="149"/>
      <c r="O577" s="149"/>
    </row>
    <row r="578" spans="1:15">
      <c r="A578" s="80"/>
      <c r="B578" s="39" t="str">
        <f>'Gene Table'!E578</f>
        <v>mmu-miR-3060-3p</v>
      </c>
      <c r="C578" s="39" t="str">
        <f>'Gene Table'!B578</f>
        <v>H24</v>
      </c>
      <c r="D578" s="145"/>
      <c r="E578" s="145"/>
      <c r="F578" s="145"/>
      <c r="G578" s="145"/>
      <c r="H578" s="145"/>
      <c r="I578" s="145"/>
      <c r="J578" s="145"/>
      <c r="K578" s="145"/>
      <c r="L578" s="145"/>
      <c r="M578" s="145"/>
      <c r="N578" s="149"/>
      <c r="O578" s="149"/>
    </row>
    <row r="579" spans="1:15">
      <c r="A579" s="80"/>
      <c r="B579" s="39" t="str">
        <f>'Gene Table'!E579</f>
        <v>mmu-let-7g-5p</v>
      </c>
      <c r="C579" s="39" t="str">
        <f>'Gene Table'!B579</f>
        <v>I01</v>
      </c>
      <c r="D579" s="145"/>
      <c r="E579" s="145"/>
      <c r="F579" s="145"/>
      <c r="G579" s="145"/>
      <c r="H579" s="145"/>
      <c r="I579" s="145"/>
      <c r="J579" s="145"/>
      <c r="K579" s="145"/>
      <c r="L579" s="145"/>
      <c r="M579" s="145"/>
      <c r="N579" s="149"/>
      <c r="O579" s="149"/>
    </row>
    <row r="580" spans="1:15">
      <c r="A580" s="80"/>
      <c r="B580" s="39" t="str">
        <f>'Gene Table'!E580</f>
        <v>mmu-miR-883b-3p</v>
      </c>
      <c r="C580" s="39" t="str">
        <f>'Gene Table'!B580</f>
        <v>I02</v>
      </c>
      <c r="D580" s="145"/>
      <c r="E580" s="145"/>
      <c r="F580" s="145"/>
      <c r="G580" s="145"/>
      <c r="H580" s="145"/>
      <c r="I580" s="145"/>
      <c r="J580" s="145"/>
      <c r="K580" s="145"/>
      <c r="L580" s="145"/>
      <c r="M580" s="145"/>
      <c r="N580" s="149"/>
      <c r="O580" s="149"/>
    </row>
    <row r="581" spans="1:15">
      <c r="A581" s="80"/>
      <c r="B581" s="39" t="str">
        <f>'Gene Table'!E581</f>
        <v>mmu-let-7i-5p</v>
      </c>
      <c r="C581" s="39" t="str">
        <f>'Gene Table'!B581</f>
        <v>I03</v>
      </c>
      <c r="D581" s="145"/>
      <c r="E581" s="145"/>
      <c r="F581" s="145"/>
      <c r="G581" s="145"/>
      <c r="H581" s="145"/>
      <c r="I581" s="145"/>
      <c r="J581" s="145"/>
      <c r="K581" s="145"/>
      <c r="L581" s="145"/>
      <c r="M581" s="145"/>
      <c r="N581" s="149"/>
      <c r="O581" s="149"/>
    </row>
    <row r="582" spans="1:15">
      <c r="A582" s="80"/>
      <c r="B582" s="39" t="str">
        <f>'Gene Table'!E582</f>
        <v>mmu-miR-101b-3p</v>
      </c>
      <c r="C582" s="39" t="str">
        <f>'Gene Table'!B582</f>
        <v>I04</v>
      </c>
      <c r="D582" s="145"/>
      <c r="E582" s="145"/>
      <c r="F582" s="145"/>
      <c r="G582" s="145"/>
      <c r="H582" s="145"/>
      <c r="I582" s="145"/>
      <c r="J582" s="145"/>
      <c r="K582" s="145"/>
      <c r="L582" s="145"/>
      <c r="M582" s="145"/>
      <c r="N582" s="149"/>
      <c r="O582" s="149"/>
    </row>
    <row r="583" spans="1:15">
      <c r="A583" s="80"/>
      <c r="B583" s="39" t="str">
        <f>'Gene Table'!E583</f>
        <v>mmu-miR-130a-3p</v>
      </c>
      <c r="C583" s="39" t="str">
        <f>'Gene Table'!B583</f>
        <v>I05</v>
      </c>
      <c r="D583" s="145"/>
      <c r="E583" s="145"/>
      <c r="F583" s="145"/>
      <c r="G583" s="145"/>
      <c r="H583" s="145"/>
      <c r="I583" s="145"/>
      <c r="J583" s="145"/>
      <c r="K583" s="145"/>
      <c r="L583" s="145"/>
      <c r="M583" s="145"/>
      <c r="N583" s="149"/>
      <c r="O583" s="149"/>
    </row>
    <row r="584" spans="1:15">
      <c r="A584" s="80"/>
      <c r="B584" s="39" t="str">
        <f>'Gene Table'!E584</f>
        <v>mmu-miR-7b-5p</v>
      </c>
      <c r="C584" s="39" t="str">
        <f>'Gene Table'!B584</f>
        <v>I06</v>
      </c>
      <c r="D584" s="145"/>
      <c r="E584" s="145"/>
      <c r="F584" s="145"/>
      <c r="G584" s="145"/>
      <c r="H584" s="145"/>
      <c r="I584" s="145"/>
      <c r="J584" s="145"/>
      <c r="K584" s="145"/>
      <c r="L584" s="145"/>
      <c r="M584" s="145"/>
      <c r="N584" s="149"/>
      <c r="O584" s="149"/>
    </row>
    <row r="585" spans="1:15">
      <c r="A585" s="80"/>
      <c r="B585" s="39" t="str">
        <f>'Gene Table'!E585</f>
        <v>mmu-miR-130b-3p</v>
      </c>
      <c r="C585" s="39" t="str">
        <f>'Gene Table'!B585</f>
        <v>I07</v>
      </c>
      <c r="D585" s="145"/>
      <c r="E585" s="145"/>
      <c r="F585" s="145"/>
      <c r="G585" s="145"/>
      <c r="H585" s="145"/>
      <c r="I585" s="145"/>
      <c r="J585" s="145"/>
      <c r="K585" s="145"/>
      <c r="L585" s="145"/>
      <c r="M585" s="145"/>
      <c r="N585" s="149"/>
      <c r="O585" s="149"/>
    </row>
    <row r="586" spans="1:15">
      <c r="A586" s="80"/>
      <c r="B586" s="39" t="str">
        <f>'Gene Table'!E586</f>
        <v>mmu-miR-1937a</v>
      </c>
      <c r="C586" s="39" t="str">
        <f>'Gene Table'!B586</f>
        <v>I08</v>
      </c>
      <c r="D586" s="145"/>
      <c r="E586" s="145"/>
      <c r="F586" s="145"/>
      <c r="G586" s="145"/>
      <c r="H586" s="145"/>
      <c r="I586" s="145"/>
      <c r="J586" s="145"/>
      <c r="K586" s="145"/>
      <c r="L586" s="145"/>
      <c r="M586" s="145"/>
      <c r="N586" s="149"/>
      <c r="O586" s="149"/>
    </row>
    <row r="587" spans="1:15">
      <c r="A587" s="80"/>
      <c r="B587" s="39" t="str">
        <f>'Gene Table'!E587</f>
        <v>mmu-miR-141-3p</v>
      </c>
      <c r="C587" s="39" t="str">
        <f>'Gene Table'!B587</f>
        <v>I09</v>
      </c>
      <c r="D587" s="145"/>
      <c r="E587" s="145"/>
      <c r="F587" s="145"/>
      <c r="G587" s="145"/>
      <c r="H587" s="145"/>
      <c r="I587" s="145"/>
      <c r="J587" s="145"/>
      <c r="K587" s="145"/>
      <c r="L587" s="145"/>
      <c r="M587" s="145"/>
      <c r="N587" s="149"/>
      <c r="O587" s="149"/>
    </row>
    <row r="588" spans="1:15">
      <c r="A588" s="80"/>
      <c r="B588" s="39" t="str">
        <f>'Gene Table'!E588</f>
        <v>mmu-miR-1937b</v>
      </c>
      <c r="C588" s="39" t="str">
        <f>'Gene Table'!B588</f>
        <v>I10</v>
      </c>
      <c r="D588" s="145"/>
      <c r="E588" s="145"/>
      <c r="F588" s="145"/>
      <c r="G588" s="145"/>
      <c r="H588" s="145"/>
      <c r="I588" s="145"/>
      <c r="J588" s="145"/>
      <c r="K588" s="145"/>
      <c r="L588" s="145"/>
      <c r="M588" s="145"/>
      <c r="N588" s="149"/>
      <c r="O588" s="149"/>
    </row>
    <row r="589" spans="1:15">
      <c r="A589" s="80"/>
      <c r="B589" s="39" t="str">
        <f>'Gene Table'!E589</f>
        <v>mmu-miR-146a-5p</v>
      </c>
      <c r="C589" s="39" t="str">
        <f>'Gene Table'!B589</f>
        <v>I11</v>
      </c>
      <c r="D589" s="145"/>
      <c r="E589" s="145"/>
      <c r="F589" s="145"/>
      <c r="G589" s="145"/>
      <c r="H589" s="145"/>
      <c r="I589" s="145"/>
      <c r="J589" s="145"/>
      <c r="K589" s="145"/>
      <c r="L589" s="145"/>
      <c r="M589" s="145"/>
      <c r="N589" s="149"/>
      <c r="O589" s="149"/>
    </row>
    <row r="590" spans="1:15">
      <c r="A590" s="80"/>
      <c r="B590" s="39" t="str">
        <f>'Gene Table'!E590</f>
        <v>mmu-miR-669l-5p</v>
      </c>
      <c r="C590" s="39" t="str">
        <f>'Gene Table'!B590</f>
        <v>I12</v>
      </c>
      <c r="D590" s="145"/>
      <c r="E590" s="145"/>
      <c r="F590" s="145"/>
      <c r="G590" s="145"/>
      <c r="H590" s="145"/>
      <c r="I590" s="145"/>
      <c r="J590" s="145"/>
      <c r="K590" s="145"/>
      <c r="L590" s="145"/>
      <c r="M590" s="145"/>
      <c r="N590" s="149"/>
      <c r="O590" s="149"/>
    </row>
    <row r="591" spans="1:15">
      <c r="A591" s="80"/>
      <c r="B591" s="39" t="str">
        <f>'Gene Table'!E591</f>
        <v>mmu-miR-146b-5p</v>
      </c>
      <c r="C591" s="39" t="str">
        <f>'Gene Table'!B591</f>
        <v>I13</v>
      </c>
      <c r="D591" s="145"/>
      <c r="E591" s="145"/>
      <c r="F591" s="145"/>
      <c r="G591" s="145"/>
      <c r="H591" s="145"/>
      <c r="I591" s="145"/>
      <c r="J591" s="145"/>
      <c r="K591" s="145"/>
      <c r="L591" s="145"/>
      <c r="M591" s="145"/>
      <c r="N591" s="149"/>
      <c r="O591" s="149"/>
    </row>
    <row r="592" spans="1:15">
      <c r="A592" s="80"/>
      <c r="B592" s="39" t="str">
        <f>'Gene Table'!E592</f>
        <v>mmu-miR-669o-5p</v>
      </c>
      <c r="C592" s="39" t="str">
        <f>'Gene Table'!B592</f>
        <v>I14</v>
      </c>
      <c r="D592" s="145"/>
      <c r="E592" s="145"/>
      <c r="F592" s="145"/>
      <c r="G592" s="145"/>
      <c r="H592" s="145"/>
      <c r="I592" s="145"/>
      <c r="J592" s="145"/>
      <c r="K592" s="145"/>
      <c r="L592" s="145"/>
      <c r="M592" s="145"/>
      <c r="N592" s="149"/>
      <c r="O592" s="149"/>
    </row>
    <row r="593" spans="1:15">
      <c r="A593" s="80"/>
      <c r="B593" s="39" t="str">
        <f>'Gene Table'!E593</f>
        <v>mmu-miR-148a-3p</v>
      </c>
      <c r="C593" s="39" t="str">
        <f>'Gene Table'!B593</f>
        <v>I15</v>
      </c>
      <c r="D593" s="145"/>
      <c r="E593" s="145"/>
      <c r="F593" s="145"/>
      <c r="G593" s="145"/>
      <c r="H593" s="145"/>
      <c r="I593" s="145"/>
      <c r="J593" s="145"/>
      <c r="K593" s="145"/>
      <c r="L593" s="145"/>
      <c r="M593" s="145"/>
      <c r="N593" s="149"/>
      <c r="O593" s="149"/>
    </row>
    <row r="594" spans="1:15">
      <c r="A594" s="80"/>
      <c r="B594" s="39" t="str">
        <f>'Gene Table'!E594</f>
        <v>mmu-miR-1937c</v>
      </c>
      <c r="C594" s="39" t="str">
        <f>'Gene Table'!B594</f>
        <v>I16</v>
      </c>
      <c r="D594" s="145"/>
      <c r="E594" s="145"/>
      <c r="F594" s="145"/>
      <c r="G594" s="145"/>
      <c r="H594" s="145"/>
      <c r="I594" s="145"/>
      <c r="J594" s="145"/>
      <c r="K594" s="145"/>
      <c r="L594" s="145"/>
      <c r="M594" s="145"/>
      <c r="N594" s="149"/>
      <c r="O594" s="149"/>
    </row>
    <row r="595" spans="1:15">
      <c r="A595" s="80"/>
      <c r="B595" s="39" t="str">
        <f>'Gene Table'!E595</f>
        <v>mmu-miR-148b-3p</v>
      </c>
      <c r="C595" s="39" t="str">
        <f>'Gene Table'!B595</f>
        <v>I17</v>
      </c>
      <c r="D595" s="145"/>
      <c r="E595" s="145"/>
      <c r="F595" s="145"/>
      <c r="G595" s="145"/>
      <c r="H595" s="145"/>
      <c r="I595" s="145"/>
      <c r="J595" s="145"/>
      <c r="K595" s="145"/>
      <c r="L595" s="145"/>
      <c r="M595" s="145"/>
      <c r="N595" s="149"/>
      <c r="O595" s="149"/>
    </row>
    <row r="596" spans="1:15">
      <c r="A596" s="80"/>
      <c r="B596" s="39" t="str">
        <f>'Gene Table'!E596</f>
        <v>mmu-miR-1982.1-3p</v>
      </c>
      <c r="C596" s="39" t="str">
        <f>'Gene Table'!B596</f>
        <v>I18</v>
      </c>
      <c r="D596" s="145"/>
      <c r="E596" s="145"/>
      <c r="F596" s="145"/>
      <c r="G596" s="145"/>
      <c r="H596" s="145"/>
      <c r="I596" s="145"/>
      <c r="J596" s="145"/>
      <c r="K596" s="145"/>
      <c r="L596" s="145"/>
      <c r="M596" s="145"/>
      <c r="N596" s="149"/>
      <c r="O596" s="149"/>
    </row>
    <row r="597" spans="1:15">
      <c r="A597" s="80"/>
      <c r="B597" s="39" t="str">
        <f>'Gene Table'!E597</f>
        <v>mmu-miR-18a-5p</v>
      </c>
      <c r="C597" s="39" t="str">
        <f>'Gene Table'!B597</f>
        <v>I19</v>
      </c>
      <c r="D597" s="145"/>
      <c r="E597" s="145"/>
      <c r="F597" s="145"/>
      <c r="G597" s="145"/>
      <c r="H597" s="145"/>
      <c r="I597" s="145"/>
      <c r="J597" s="145"/>
      <c r="K597" s="145"/>
      <c r="L597" s="145"/>
      <c r="M597" s="145"/>
      <c r="N597" s="149"/>
      <c r="O597" s="149"/>
    </row>
    <row r="598" spans="1:15">
      <c r="A598" s="80"/>
      <c r="B598" s="39" t="str">
        <f>'Gene Table'!E598</f>
        <v>mmu-miR-199b-3p</v>
      </c>
      <c r="C598" s="39" t="str">
        <f>'Gene Table'!B598</f>
        <v>I20</v>
      </c>
      <c r="D598" s="145"/>
      <c r="E598" s="145"/>
      <c r="F598" s="145"/>
      <c r="G598" s="145"/>
      <c r="H598" s="145"/>
      <c r="I598" s="145"/>
      <c r="J598" s="145"/>
      <c r="K598" s="145"/>
      <c r="L598" s="145"/>
      <c r="M598" s="145"/>
      <c r="N598" s="149"/>
      <c r="O598" s="149"/>
    </row>
    <row r="599" spans="1:15">
      <c r="A599" s="80"/>
      <c r="B599" s="39" t="str">
        <f>'Gene Table'!E599</f>
        <v>mmu-miR-200a-3p</v>
      </c>
      <c r="C599" s="39" t="str">
        <f>'Gene Table'!B599</f>
        <v>I21</v>
      </c>
      <c r="D599" s="145"/>
      <c r="E599" s="145"/>
      <c r="F599" s="145"/>
      <c r="G599" s="145"/>
      <c r="H599" s="145"/>
      <c r="I599" s="145"/>
      <c r="J599" s="145"/>
      <c r="K599" s="145"/>
      <c r="L599" s="145"/>
      <c r="M599" s="145"/>
      <c r="N599" s="149"/>
      <c r="O599" s="149"/>
    </row>
    <row r="600" spans="1:15">
      <c r="A600" s="80"/>
      <c r="B600" s="39" t="str">
        <f>'Gene Table'!E600</f>
        <v>mmu-miR-669n</v>
      </c>
      <c r="C600" s="39" t="str">
        <f>'Gene Table'!B600</f>
        <v>I22</v>
      </c>
      <c r="D600" s="145"/>
      <c r="E600" s="145"/>
      <c r="F600" s="145"/>
      <c r="G600" s="145"/>
      <c r="H600" s="145"/>
      <c r="I600" s="145"/>
      <c r="J600" s="145"/>
      <c r="K600" s="145"/>
      <c r="L600" s="145"/>
      <c r="M600" s="145"/>
      <c r="N600" s="149"/>
      <c r="O600" s="149"/>
    </row>
    <row r="601" spans="1:15">
      <c r="A601" s="80"/>
      <c r="B601" s="39" t="str">
        <f>'Gene Table'!E601</f>
        <v>mmu-miR-20a-5p</v>
      </c>
      <c r="C601" s="39" t="str">
        <f>'Gene Table'!B601</f>
        <v>I23</v>
      </c>
      <c r="D601" s="145"/>
      <c r="E601" s="145"/>
      <c r="F601" s="145"/>
      <c r="G601" s="145"/>
      <c r="H601" s="145"/>
      <c r="I601" s="145"/>
      <c r="J601" s="145"/>
      <c r="K601" s="145"/>
      <c r="L601" s="145"/>
      <c r="M601" s="145"/>
      <c r="N601" s="149"/>
      <c r="O601" s="149"/>
    </row>
    <row r="602" spans="1:15">
      <c r="A602" s="80"/>
      <c r="B602" s="39" t="str">
        <f>'Gene Table'!E602</f>
        <v>mmu-miR-465a-3p</v>
      </c>
      <c r="C602" s="39" t="str">
        <f>'Gene Table'!B602</f>
        <v>I24</v>
      </c>
      <c r="D602" s="145"/>
      <c r="E602" s="145"/>
      <c r="F602" s="145"/>
      <c r="G602" s="145"/>
      <c r="H602" s="145"/>
      <c r="I602" s="145"/>
      <c r="J602" s="145"/>
      <c r="K602" s="145"/>
      <c r="L602" s="145"/>
      <c r="M602" s="145"/>
      <c r="N602" s="149"/>
      <c r="O602" s="149"/>
    </row>
    <row r="603" spans="1:15">
      <c r="A603" s="80"/>
      <c r="B603" s="39" t="str">
        <f>'Gene Table'!E603</f>
        <v>mmu-miR-130b-5p</v>
      </c>
      <c r="C603" s="39" t="str">
        <f>'Gene Table'!B603</f>
        <v>J01</v>
      </c>
      <c r="D603" s="145"/>
      <c r="E603" s="145"/>
      <c r="F603" s="145"/>
      <c r="G603" s="145"/>
      <c r="H603" s="145"/>
      <c r="I603" s="145"/>
      <c r="J603" s="145"/>
      <c r="K603" s="145"/>
      <c r="L603" s="145"/>
      <c r="M603" s="145"/>
      <c r="N603" s="149"/>
      <c r="O603" s="149"/>
    </row>
    <row r="604" spans="1:15">
      <c r="A604" s="80"/>
      <c r="B604" s="39" t="str">
        <f>'Gene Table'!E604</f>
        <v>mmu-miR-3061-5p</v>
      </c>
      <c r="C604" s="39" t="str">
        <f>'Gene Table'!B604</f>
        <v>J02</v>
      </c>
      <c r="D604" s="145"/>
      <c r="E604" s="145"/>
      <c r="F604" s="145"/>
      <c r="G604" s="145"/>
      <c r="H604" s="145"/>
      <c r="I604" s="145"/>
      <c r="J604" s="145"/>
      <c r="K604" s="145"/>
      <c r="L604" s="145"/>
      <c r="M604" s="145"/>
      <c r="N604" s="149"/>
      <c r="O604" s="149"/>
    </row>
    <row r="605" spans="1:15">
      <c r="A605" s="80"/>
      <c r="B605" s="39" t="str">
        <f>'Gene Table'!E605</f>
        <v>mmu-miR-138-1-3p</v>
      </c>
      <c r="C605" s="39" t="str">
        <f>'Gene Table'!B605</f>
        <v>J03</v>
      </c>
      <c r="D605" s="145"/>
      <c r="E605" s="145"/>
      <c r="F605" s="145"/>
      <c r="G605" s="145"/>
      <c r="H605" s="145"/>
      <c r="I605" s="145"/>
      <c r="J605" s="145"/>
      <c r="K605" s="145"/>
      <c r="L605" s="145"/>
      <c r="M605" s="145"/>
      <c r="N605" s="149"/>
      <c r="O605" s="149"/>
    </row>
    <row r="606" spans="1:15">
      <c r="A606" s="80"/>
      <c r="B606" s="39" t="str">
        <f>'Gene Table'!E606</f>
        <v>mmu-miR-3061-3p</v>
      </c>
      <c r="C606" s="39" t="str">
        <f>'Gene Table'!B606</f>
        <v>J04</v>
      </c>
      <c r="D606" s="145"/>
      <c r="E606" s="145"/>
      <c r="F606" s="145"/>
      <c r="G606" s="145"/>
      <c r="H606" s="145"/>
      <c r="I606" s="145"/>
      <c r="J606" s="145"/>
      <c r="K606" s="145"/>
      <c r="L606" s="145"/>
      <c r="M606" s="145"/>
      <c r="N606" s="149"/>
      <c r="O606" s="149"/>
    </row>
    <row r="607" spans="1:15">
      <c r="A607" s="80"/>
      <c r="B607" s="39" t="str">
        <f>'Gene Table'!E607</f>
        <v>mmu-miR-141-5p</v>
      </c>
      <c r="C607" s="39" t="str">
        <f>'Gene Table'!B607</f>
        <v>J05</v>
      </c>
      <c r="D607" s="145"/>
      <c r="E607" s="145"/>
      <c r="F607" s="145"/>
      <c r="G607" s="145"/>
      <c r="H607" s="145"/>
      <c r="I607" s="145"/>
      <c r="J607" s="145"/>
      <c r="K607" s="145"/>
      <c r="L607" s="145"/>
      <c r="M607" s="145"/>
      <c r="N607" s="149"/>
      <c r="O607" s="149"/>
    </row>
    <row r="608" spans="1:15">
      <c r="A608" s="80"/>
      <c r="B608" s="39" t="str">
        <f>'Gene Table'!E608</f>
        <v>mmu-miR-3062-5p</v>
      </c>
      <c r="C608" s="39" t="str">
        <f>'Gene Table'!B608</f>
        <v>J06</v>
      </c>
      <c r="D608" s="145"/>
      <c r="E608" s="145"/>
      <c r="F608" s="145"/>
      <c r="G608" s="145"/>
      <c r="H608" s="145"/>
      <c r="I608" s="145"/>
      <c r="J608" s="145"/>
      <c r="K608" s="145"/>
      <c r="L608" s="145"/>
      <c r="M608" s="145"/>
      <c r="N608" s="149"/>
      <c r="O608" s="149"/>
    </row>
    <row r="609" spans="1:15">
      <c r="A609" s="80"/>
      <c r="B609" s="39" t="str">
        <f>'Gene Table'!E609</f>
        <v>mmu-miR-145-3p</v>
      </c>
      <c r="C609" s="39" t="str">
        <f>'Gene Table'!B609</f>
        <v>J07</v>
      </c>
      <c r="D609" s="145"/>
      <c r="E609" s="145"/>
      <c r="F609" s="145"/>
      <c r="G609" s="145"/>
      <c r="H609" s="145"/>
      <c r="I609" s="145"/>
      <c r="J609" s="145"/>
      <c r="K609" s="145"/>
      <c r="L609" s="145"/>
      <c r="M609" s="145"/>
      <c r="N609" s="149"/>
      <c r="O609" s="149"/>
    </row>
    <row r="610" spans="1:15">
      <c r="A610" s="80"/>
      <c r="B610" s="39" t="str">
        <f>'Gene Table'!E610</f>
        <v>mmu-miR-3062-3p</v>
      </c>
      <c r="C610" s="39" t="str">
        <f>'Gene Table'!B610</f>
        <v>J08</v>
      </c>
      <c r="D610" s="145"/>
      <c r="E610" s="145"/>
      <c r="F610" s="145"/>
      <c r="G610" s="145"/>
      <c r="H610" s="145"/>
      <c r="I610" s="145"/>
      <c r="J610" s="145"/>
      <c r="K610" s="145"/>
      <c r="L610" s="145"/>
      <c r="M610" s="145"/>
      <c r="N610" s="149"/>
      <c r="O610" s="149"/>
    </row>
    <row r="611" spans="1:15">
      <c r="A611" s="80"/>
      <c r="B611" s="39" t="str">
        <f>'Gene Table'!E611</f>
        <v>mmu-miR-146b-3p</v>
      </c>
      <c r="C611" s="39" t="str">
        <f>'Gene Table'!B611</f>
        <v>J09</v>
      </c>
      <c r="D611" s="145"/>
      <c r="E611" s="145"/>
      <c r="F611" s="145"/>
      <c r="G611" s="145"/>
      <c r="H611" s="145"/>
      <c r="I611" s="145"/>
      <c r="J611" s="145"/>
      <c r="K611" s="145"/>
      <c r="L611" s="145"/>
      <c r="M611" s="145"/>
      <c r="N611" s="149"/>
      <c r="O611" s="149"/>
    </row>
    <row r="612" spans="1:15">
      <c r="A612" s="80"/>
      <c r="B612" s="39" t="str">
        <f>'Gene Table'!E612</f>
        <v>mmu-miR-3063-5p</v>
      </c>
      <c r="C612" s="39" t="str">
        <f>'Gene Table'!B612</f>
        <v>J10</v>
      </c>
      <c r="D612" s="145"/>
      <c r="E612" s="145"/>
      <c r="F612" s="145"/>
      <c r="G612" s="145"/>
      <c r="H612" s="145"/>
      <c r="I612" s="145"/>
      <c r="J612" s="145"/>
      <c r="K612" s="145"/>
      <c r="L612" s="145"/>
      <c r="M612" s="145"/>
      <c r="N612" s="149"/>
      <c r="O612" s="149"/>
    </row>
    <row r="613" spans="1:15">
      <c r="A613" s="80"/>
      <c r="B613" s="39" t="str">
        <f>'Gene Table'!E613</f>
        <v>mmu-miR-15a-3p</v>
      </c>
      <c r="C613" s="39" t="str">
        <f>'Gene Table'!B613</f>
        <v>J11</v>
      </c>
      <c r="D613" s="145"/>
      <c r="E613" s="145"/>
      <c r="F613" s="145"/>
      <c r="G613" s="145"/>
      <c r="H613" s="145"/>
      <c r="I613" s="145"/>
      <c r="J613" s="145"/>
      <c r="K613" s="145"/>
      <c r="L613" s="145"/>
      <c r="M613" s="145"/>
      <c r="N613" s="149"/>
      <c r="O613" s="149"/>
    </row>
    <row r="614" spans="1:15">
      <c r="A614" s="80"/>
      <c r="B614" s="39" t="str">
        <f>'Gene Table'!E614</f>
        <v>mmu-miR-3063-3p</v>
      </c>
      <c r="C614" s="39" t="str">
        <f>'Gene Table'!B614</f>
        <v>J12</v>
      </c>
      <c r="D614" s="145"/>
      <c r="E614" s="145"/>
      <c r="F614" s="145"/>
      <c r="G614" s="145"/>
      <c r="H614" s="145"/>
      <c r="I614" s="145"/>
      <c r="J614" s="145"/>
      <c r="K614" s="145"/>
      <c r="L614" s="145"/>
      <c r="M614" s="145"/>
      <c r="N614" s="149"/>
      <c r="O614" s="149"/>
    </row>
    <row r="615" spans="1:15">
      <c r="A615" s="80"/>
      <c r="B615" s="39" t="str">
        <f>'Gene Table'!E615</f>
        <v>mmu-miR-16-1-3p</v>
      </c>
      <c r="C615" s="39" t="str">
        <f>'Gene Table'!B615</f>
        <v>J13</v>
      </c>
      <c r="D615" s="145"/>
      <c r="E615" s="145"/>
      <c r="F615" s="145"/>
      <c r="G615" s="145"/>
      <c r="H615" s="145"/>
      <c r="I615" s="145"/>
      <c r="J615" s="145"/>
      <c r="K615" s="145"/>
      <c r="L615" s="145"/>
      <c r="M615" s="145"/>
      <c r="N615" s="149"/>
      <c r="O615" s="149"/>
    </row>
    <row r="616" spans="1:15">
      <c r="A616" s="80"/>
      <c r="B616" s="39" t="str">
        <f>'Gene Table'!E616</f>
        <v>mmu-miR-3064-5p</v>
      </c>
      <c r="C616" s="39" t="str">
        <f>'Gene Table'!B616</f>
        <v>J14</v>
      </c>
      <c r="D616" s="145"/>
      <c r="E616" s="145"/>
      <c r="F616" s="145"/>
      <c r="G616" s="145"/>
      <c r="H616" s="145"/>
      <c r="I616" s="145"/>
      <c r="J616" s="145"/>
      <c r="K616" s="145"/>
      <c r="L616" s="145"/>
      <c r="M616" s="145"/>
      <c r="N616" s="149"/>
      <c r="O616" s="149"/>
    </row>
    <row r="617" spans="1:15">
      <c r="A617" s="80"/>
      <c r="B617" s="39" t="str">
        <f>'Gene Table'!E617</f>
        <v>mmu-miR-17-3p</v>
      </c>
      <c r="C617" s="39" t="str">
        <f>'Gene Table'!B617</f>
        <v>J15</v>
      </c>
      <c r="D617" s="145"/>
      <c r="E617" s="145"/>
      <c r="F617" s="145"/>
      <c r="G617" s="145"/>
      <c r="H617" s="145"/>
      <c r="I617" s="145"/>
      <c r="J617" s="145"/>
      <c r="K617" s="145"/>
      <c r="L617" s="145"/>
      <c r="M617" s="145"/>
      <c r="N617" s="149"/>
      <c r="O617" s="149"/>
    </row>
    <row r="618" spans="1:15">
      <c r="A618" s="80"/>
      <c r="B618" s="39" t="str">
        <f>'Gene Table'!E618</f>
        <v>mmu-miR-3065-3p</v>
      </c>
      <c r="C618" s="39" t="str">
        <f>'Gene Table'!B618</f>
        <v>J16</v>
      </c>
      <c r="D618" s="145"/>
      <c r="E618" s="145"/>
      <c r="F618" s="145"/>
      <c r="G618" s="145"/>
      <c r="H618" s="145"/>
      <c r="I618" s="145"/>
      <c r="J618" s="145"/>
      <c r="K618" s="145"/>
      <c r="L618" s="145"/>
      <c r="M618" s="145"/>
      <c r="N618" s="149"/>
      <c r="O618" s="149"/>
    </row>
    <row r="619" spans="1:15">
      <c r="A619" s="80"/>
      <c r="B619" s="39" t="str">
        <f>'Gene Table'!E619</f>
        <v>mmu-miR-181a-2-3p</v>
      </c>
      <c r="C619" s="39" t="str">
        <f>'Gene Table'!B619</f>
        <v>J17</v>
      </c>
      <c r="D619" s="145"/>
      <c r="E619" s="145"/>
      <c r="F619" s="145"/>
      <c r="G619" s="145"/>
      <c r="H619" s="145"/>
      <c r="I619" s="145"/>
      <c r="J619" s="145"/>
      <c r="K619" s="145"/>
      <c r="L619" s="145"/>
      <c r="M619" s="145"/>
      <c r="N619" s="149"/>
      <c r="O619" s="149"/>
    </row>
    <row r="620" spans="1:15">
      <c r="A620" s="80"/>
      <c r="B620" s="39" t="str">
        <f>'Gene Table'!E620</f>
        <v>mmu-miR-3066-5p</v>
      </c>
      <c r="C620" s="39" t="str">
        <f>'Gene Table'!B620</f>
        <v>J18</v>
      </c>
      <c r="D620" s="145"/>
      <c r="E620" s="145"/>
      <c r="F620" s="145"/>
      <c r="G620" s="145"/>
      <c r="H620" s="145"/>
      <c r="I620" s="145"/>
      <c r="J620" s="145"/>
      <c r="K620" s="145"/>
      <c r="L620" s="145"/>
      <c r="M620" s="145"/>
      <c r="N620" s="149"/>
      <c r="O620" s="149"/>
    </row>
    <row r="621" spans="1:15">
      <c r="A621" s="80"/>
      <c r="B621" s="39" t="str">
        <f>'Gene Table'!E621</f>
        <v>mmu-miR-186-3p</v>
      </c>
      <c r="C621" s="39" t="str">
        <f>'Gene Table'!B621</f>
        <v>J19</v>
      </c>
      <c r="D621" s="145"/>
      <c r="E621" s="145"/>
      <c r="F621" s="145"/>
      <c r="G621" s="145"/>
      <c r="H621" s="145"/>
      <c r="I621" s="145"/>
      <c r="J621" s="145"/>
      <c r="K621" s="145"/>
      <c r="L621" s="145"/>
      <c r="M621" s="145"/>
      <c r="N621" s="149"/>
      <c r="O621" s="149"/>
    </row>
    <row r="622" spans="1:15">
      <c r="A622" s="80"/>
      <c r="B622" s="39" t="str">
        <f>'Gene Table'!E622</f>
        <v>mmu-miR-3066-3p</v>
      </c>
      <c r="C622" s="39" t="str">
        <f>'Gene Table'!B622</f>
        <v>J20</v>
      </c>
      <c r="D622" s="145"/>
      <c r="E622" s="145"/>
      <c r="F622" s="145"/>
      <c r="G622" s="145"/>
      <c r="H622" s="145"/>
      <c r="I622" s="145"/>
      <c r="J622" s="145"/>
      <c r="K622" s="145"/>
      <c r="L622" s="145"/>
      <c r="M622" s="145"/>
      <c r="N622" s="149"/>
      <c r="O622" s="149"/>
    </row>
    <row r="623" spans="1:15">
      <c r="A623" s="80"/>
      <c r="B623" s="39" t="str">
        <f>'Gene Table'!E623</f>
        <v>mmu-miR-18a-3p</v>
      </c>
      <c r="C623" s="39" t="str">
        <f>'Gene Table'!B623</f>
        <v>J21</v>
      </c>
      <c r="D623" s="145"/>
      <c r="E623" s="145"/>
      <c r="F623" s="145"/>
      <c r="G623" s="145"/>
      <c r="H623" s="145"/>
      <c r="I623" s="145"/>
      <c r="J623" s="145"/>
      <c r="K623" s="145"/>
      <c r="L623" s="145"/>
      <c r="M623" s="145"/>
      <c r="N623" s="149"/>
      <c r="O623" s="149"/>
    </row>
    <row r="624" spans="1:15">
      <c r="A624" s="80"/>
      <c r="B624" s="39" t="str">
        <f>'Gene Table'!E624</f>
        <v>mmu-miR-3067-5p</v>
      </c>
      <c r="C624" s="39" t="str">
        <f>'Gene Table'!B624</f>
        <v>J22</v>
      </c>
      <c r="D624" s="145"/>
      <c r="E624" s="145"/>
      <c r="F624" s="145"/>
      <c r="G624" s="145"/>
      <c r="H624" s="145"/>
      <c r="I624" s="145"/>
      <c r="J624" s="145"/>
      <c r="K624" s="145"/>
      <c r="L624" s="145"/>
      <c r="M624" s="145"/>
      <c r="N624" s="149"/>
      <c r="O624" s="149"/>
    </row>
    <row r="625" spans="1:15">
      <c r="A625" s="80"/>
      <c r="B625" s="39" t="str">
        <f>'Gene Table'!E625</f>
        <v>mmu-miR-191-3p</v>
      </c>
      <c r="C625" s="39" t="str">
        <f>'Gene Table'!B625</f>
        <v>J23</v>
      </c>
      <c r="D625" s="145"/>
      <c r="E625" s="145"/>
      <c r="F625" s="145"/>
      <c r="G625" s="145"/>
      <c r="H625" s="145"/>
      <c r="I625" s="145"/>
      <c r="J625" s="145"/>
      <c r="K625" s="145"/>
      <c r="L625" s="145"/>
      <c r="M625" s="145"/>
      <c r="N625" s="149"/>
      <c r="O625" s="149"/>
    </row>
    <row r="626" spans="1:15">
      <c r="A626" s="80"/>
      <c r="B626" s="39" t="str">
        <f>'Gene Table'!E626</f>
        <v>mmu-miR-3068-5p</v>
      </c>
      <c r="C626" s="39" t="str">
        <f>'Gene Table'!B626</f>
        <v>J24</v>
      </c>
      <c r="D626" s="145"/>
      <c r="E626" s="145"/>
      <c r="F626" s="145"/>
      <c r="G626" s="145"/>
      <c r="H626" s="145"/>
      <c r="I626" s="145"/>
      <c r="J626" s="145"/>
      <c r="K626" s="145"/>
      <c r="L626" s="145"/>
      <c r="M626" s="145"/>
      <c r="N626" s="149"/>
      <c r="O626" s="149"/>
    </row>
    <row r="627" spans="1:15">
      <c r="A627" s="80"/>
      <c r="B627" s="39" t="str">
        <f>'Gene Table'!E627</f>
        <v>mmu-miR-20b-5p</v>
      </c>
      <c r="C627" s="39" t="str">
        <f>'Gene Table'!B627</f>
        <v>K01</v>
      </c>
      <c r="D627" s="145"/>
      <c r="E627" s="145"/>
      <c r="F627" s="145"/>
      <c r="G627" s="145"/>
      <c r="H627" s="145"/>
      <c r="I627" s="145"/>
      <c r="J627" s="145"/>
      <c r="K627" s="145"/>
      <c r="L627" s="145"/>
      <c r="M627" s="145"/>
      <c r="N627" s="149"/>
      <c r="O627" s="149"/>
    </row>
    <row r="628" spans="1:15">
      <c r="A628" s="80"/>
      <c r="B628" s="39" t="str">
        <f>'Gene Table'!E628</f>
        <v>mmu-miR-466a-3p</v>
      </c>
      <c r="C628" s="39" t="str">
        <f>'Gene Table'!B628</f>
        <v>K02</v>
      </c>
      <c r="D628" s="145"/>
      <c r="E628" s="145"/>
      <c r="F628" s="145"/>
      <c r="G628" s="145"/>
      <c r="H628" s="145"/>
      <c r="I628" s="145"/>
      <c r="J628" s="145"/>
      <c r="K628" s="145"/>
      <c r="L628" s="145"/>
      <c r="M628" s="145"/>
      <c r="N628" s="149"/>
      <c r="O628" s="149"/>
    </row>
    <row r="629" spans="1:15">
      <c r="A629" s="80"/>
      <c r="B629" s="39" t="str">
        <f>'Gene Table'!E629</f>
        <v>mmu-miR-302d-3p</v>
      </c>
      <c r="C629" s="39" t="str">
        <f>'Gene Table'!B629</f>
        <v>K03</v>
      </c>
      <c r="D629" s="145"/>
      <c r="E629" s="145"/>
      <c r="F629" s="145"/>
      <c r="G629" s="145"/>
      <c r="H629" s="145"/>
      <c r="I629" s="145"/>
      <c r="J629" s="145"/>
      <c r="K629" s="145"/>
      <c r="L629" s="145"/>
      <c r="M629" s="145"/>
      <c r="N629" s="149"/>
      <c r="O629" s="149"/>
    </row>
    <row r="630" spans="1:15">
      <c r="A630" s="80"/>
      <c r="B630" s="39" t="str">
        <f>'Gene Table'!E630</f>
        <v>mmu-miR-127-5p</v>
      </c>
      <c r="C630" s="39" t="str">
        <f>'Gene Table'!B630</f>
        <v>K04</v>
      </c>
      <c r="D630" s="145"/>
      <c r="E630" s="145"/>
      <c r="F630" s="145"/>
      <c r="G630" s="145"/>
      <c r="H630" s="145"/>
      <c r="I630" s="145"/>
      <c r="J630" s="145"/>
      <c r="K630" s="145"/>
      <c r="L630" s="145"/>
      <c r="M630" s="145"/>
      <c r="N630" s="149"/>
      <c r="O630" s="149"/>
    </row>
    <row r="631" spans="1:15">
      <c r="A631" s="80"/>
      <c r="B631" s="39" t="str">
        <f>'Gene Table'!E631</f>
        <v>mmu-miR-34c-5p</v>
      </c>
      <c r="C631" s="39" t="str">
        <f>'Gene Table'!B631</f>
        <v>K05</v>
      </c>
      <c r="D631" s="145"/>
      <c r="E631" s="145"/>
      <c r="F631" s="145"/>
      <c r="G631" s="145"/>
      <c r="H631" s="145"/>
      <c r="I631" s="145"/>
      <c r="J631" s="145"/>
      <c r="K631" s="145"/>
      <c r="L631" s="145"/>
      <c r="M631" s="145"/>
      <c r="N631" s="149"/>
      <c r="O631" s="149"/>
    </row>
    <row r="632" spans="1:15">
      <c r="A632" s="80"/>
      <c r="B632" s="39" t="str">
        <f>'Gene Table'!E632</f>
        <v>mmu-miR-136-3p</v>
      </c>
      <c r="C632" s="39" t="str">
        <f>'Gene Table'!B632</f>
        <v>K06</v>
      </c>
      <c r="D632" s="145"/>
      <c r="E632" s="145"/>
      <c r="F632" s="145"/>
      <c r="G632" s="145"/>
      <c r="H632" s="145"/>
      <c r="I632" s="145"/>
      <c r="J632" s="145"/>
      <c r="K632" s="145"/>
      <c r="L632" s="145"/>
      <c r="M632" s="145"/>
      <c r="N632" s="149"/>
      <c r="O632" s="149"/>
    </row>
    <row r="633" spans="1:15">
      <c r="A633" s="80"/>
      <c r="B633" s="39" t="str">
        <f>'Gene Table'!E633</f>
        <v>mmu-miR-92b-3p</v>
      </c>
      <c r="C633" s="39" t="str">
        <f>'Gene Table'!B633</f>
        <v>K07</v>
      </c>
      <c r="D633" s="145"/>
      <c r="E633" s="145"/>
      <c r="F633" s="145"/>
      <c r="G633" s="145"/>
      <c r="H633" s="145"/>
      <c r="I633" s="145"/>
      <c r="J633" s="145"/>
      <c r="K633" s="145"/>
      <c r="L633" s="145"/>
      <c r="M633" s="145"/>
      <c r="N633" s="149"/>
      <c r="O633" s="149"/>
    </row>
    <row r="634" spans="1:15">
      <c r="A634" s="80"/>
      <c r="B634" s="39" t="str">
        <f>'Gene Table'!E634</f>
        <v>mmu-miR-154-3p</v>
      </c>
      <c r="C634" s="39" t="str">
        <f>'Gene Table'!B634</f>
        <v>K08</v>
      </c>
      <c r="D634" s="145"/>
      <c r="E634" s="145"/>
      <c r="F634" s="145"/>
      <c r="G634" s="145"/>
      <c r="H634" s="145"/>
      <c r="I634" s="145"/>
      <c r="J634" s="145"/>
      <c r="K634" s="145"/>
      <c r="L634" s="145"/>
      <c r="M634" s="145"/>
      <c r="N634" s="149"/>
      <c r="O634" s="149"/>
    </row>
    <row r="635" spans="1:15">
      <c r="A635" s="80"/>
      <c r="B635" s="39" t="str">
        <f>'Gene Table'!E635</f>
        <v>mmu-miR-98-5p</v>
      </c>
      <c r="C635" s="39" t="str">
        <f>'Gene Table'!B635</f>
        <v>K09</v>
      </c>
      <c r="D635" s="145"/>
      <c r="E635" s="145"/>
      <c r="F635" s="145"/>
      <c r="G635" s="145"/>
      <c r="H635" s="145"/>
      <c r="I635" s="145"/>
      <c r="J635" s="145"/>
      <c r="K635" s="145"/>
      <c r="L635" s="145"/>
      <c r="M635" s="145"/>
      <c r="N635" s="149"/>
      <c r="O635" s="149"/>
    </row>
    <row r="636" spans="1:15">
      <c r="A636" s="80"/>
      <c r="B636" s="39" t="str">
        <f>'Gene Table'!E636</f>
        <v>mmu-miR-299-5p</v>
      </c>
      <c r="C636" s="39" t="str">
        <f>'Gene Table'!B636</f>
        <v>K10</v>
      </c>
      <c r="D636" s="145"/>
      <c r="E636" s="145"/>
      <c r="F636" s="145"/>
      <c r="G636" s="145"/>
      <c r="H636" s="145"/>
      <c r="I636" s="145"/>
      <c r="J636" s="145"/>
      <c r="K636" s="145"/>
      <c r="L636" s="145"/>
      <c r="M636" s="145"/>
      <c r="N636" s="149"/>
      <c r="O636" s="149"/>
    </row>
    <row r="637" spans="1:15">
      <c r="A637" s="80"/>
      <c r="B637" s="39" t="str">
        <f>'Gene Table'!E637</f>
        <v>mmu-miR-18b-5p</v>
      </c>
      <c r="C637" s="39" t="str">
        <f>'Gene Table'!B637</f>
        <v>K11</v>
      </c>
      <c r="D637" s="145"/>
      <c r="E637" s="145"/>
      <c r="F637" s="145"/>
      <c r="G637" s="145"/>
      <c r="H637" s="145"/>
      <c r="I637" s="145"/>
      <c r="J637" s="145"/>
      <c r="K637" s="145"/>
      <c r="L637" s="145"/>
      <c r="M637" s="145"/>
      <c r="N637" s="149"/>
      <c r="O637" s="149"/>
    </row>
    <row r="638" spans="1:15">
      <c r="A638" s="80"/>
      <c r="B638" s="39" t="str">
        <f>'Gene Table'!E638</f>
        <v>mmu-miR-300-5p</v>
      </c>
      <c r="C638" s="39" t="str">
        <f>'Gene Table'!B638</f>
        <v>K12</v>
      </c>
      <c r="D638" s="145"/>
      <c r="E638" s="145"/>
      <c r="F638" s="145"/>
      <c r="G638" s="145"/>
      <c r="H638" s="145"/>
      <c r="I638" s="145"/>
      <c r="J638" s="145"/>
      <c r="K638" s="145"/>
      <c r="L638" s="145"/>
      <c r="M638" s="145"/>
      <c r="N638" s="149"/>
      <c r="O638" s="149"/>
    </row>
    <row r="639" spans="1:15">
      <c r="A639" s="80"/>
      <c r="B639" s="39" t="str">
        <f>'Gene Table'!E639</f>
        <v>mmu-miR-34b-5p</v>
      </c>
      <c r="C639" s="39" t="str">
        <f>'Gene Table'!B639</f>
        <v>K13</v>
      </c>
      <c r="D639" s="145"/>
      <c r="E639" s="145"/>
      <c r="F639" s="145"/>
      <c r="G639" s="145"/>
      <c r="H639" s="145"/>
      <c r="I639" s="145"/>
      <c r="J639" s="145"/>
      <c r="K639" s="145"/>
      <c r="L639" s="145"/>
      <c r="M639" s="145"/>
      <c r="N639" s="149"/>
      <c r="O639" s="149"/>
    </row>
    <row r="640" spans="1:15">
      <c r="A640" s="80"/>
      <c r="B640" s="39" t="str">
        <f>'Gene Table'!E640</f>
        <v>mmu-miR-376a-5p</v>
      </c>
      <c r="C640" s="39" t="str">
        <f>'Gene Table'!B640</f>
        <v>K14</v>
      </c>
      <c r="D640" s="145"/>
      <c r="E640" s="145"/>
      <c r="F640" s="145"/>
      <c r="G640" s="145"/>
      <c r="H640" s="145"/>
      <c r="I640" s="145"/>
      <c r="J640" s="145"/>
      <c r="K640" s="145"/>
      <c r="L640" s="145"/>
      <c r="M640" s="145"/>
      <c r="N640" s="149"/>
      <c r="O640" s="149"/>
    </row>
    <row r="641" spans="1:15">
      <c r="A641" s="80"/>
      <c r="B641" s="39" t="str">
        <f>'Gene Table'!E641</f>
        <v>mmu-miR-467d-5p</v>
      </c>
      <c r="C641" s="39" t="str">
        <f>'Gene Table'!B641</f>
        <v>K15</v>
      </c>
      <c r="D641" s="145"/>
      <c r="E641" s="145"/>
      <c r="F641" s="145"/>
      <c r="G641" s="145"/>
      <c r="H641" s="145"/>
      <c r="I641" s="145"/>
      <c r="J641" s="145"/>
      <c r="K641" s="145"/>
      <c r="L641" s="145"/>
      <c r="M641" s="145"/>
      <c r="N641" s="149"/>
      <c r="O641" s="149"/>
    </row>
    <row r="642" spans="1:15">
      <c r="A642" s="80"/>
      <c r="B642" s="39" t="str">
        <f>'Gene Table'!E642</f>
        <v>mmu-miR-376b-5p</v>
      </c>
      <c r="C642" s="39" t="str">
        <f>'Gene Table'!B642</f>
        <v>K16</v>
      </c>
      <c r="D642" s="145"/>
      <c r="E642" s="145"/>
      <c r="F642" s="145"/>
      <c r="G642" s="145"/>
      <c r="H642" s="145"/>
      <c r="I642" s="145"/>
      <c r="J642" s="145"/>
      <c r="K642" s="145"/>
      <c r="L642" s="145"/>
      <c r="M642" s="145"/>
      <c r="N642" s="149"/>
      <c r="O642" s="149"/>
    </row>
    <row r="643" spans="1:15">
      <c r="A643" s="80"/>
      <c r="B643" s="39" t="str">
        <f>'Gene Table'!E643</f>
        <v>mmu-miR-467g</v>
      </c>
      <c r="C643" s="39" t="str">
        <f>'Gene Table'!B643</f>
        <v>K17</v>
      </c>
      <c r="D643" s="145"/>
      <c r="E643" s="145"/>
      <c r="F643" s="145"/>
      <c r="G643" s="145"/>
      <c r="H643" s="145"/>
      <c r="I643" s="145"/>
      <c r="J643" s="145"/>
      <c r="K643" s="145"/>
      <c r="L643" s="145"/>
      <c r="M643" s="145"/>
      <c r="N643" s="149"/>
      <c r="O643" s="149"/>
    </row>
    <row r="644" spans="1:15">
      <c r="A644" s="80"/>
      <c r="B644" s="39" t="str">
        <f>'Gene Table'!E644</f>
        <v>mmu-miR-376c-5p</v>
      </c>
      <c r="C644" s="39" t="str">
        <f>'Gene Table'!B644</f>
        <v>K18</v>
      </c>
      <c r="D644" s="145"/>
      <c r="E644" s="145"/>
      <c r="F644" s="145"/>
      <c r="G644" s="145"/>
      <c r="H644" s="145"/>
      <c r="I644" s="145"/>
      <c r="J644" s="145"/>
      <c r="K644" s="145"/>
      <c r="L644" s="145"/>
      <c r="M644" s="145"/>
      <c r="N644" s="149"/>
      <c r="O644" s="149"/>
    </row>
    <row r="645" spans="1:15">
      <c r="A645" s="80"/>
      <c r="B645" s="39" t="str">
        <f>'Gene Table'!E645</f>
        <v>mmu-miR-669b-5p</v>
      </c>
      <c r="C645" s="39" t="str">
        <f>'Gene Table'!B645</f>
        <v>K19</v>
      </c>
      <c r="D645" s="145"/>
      <c r="E645" s="145"/>
      <c r="F645" s="145"/>
      <c r="G645" s="145"/>
      <c r="H645" s="145"/>
      <c r="I645" s="145"/>
      <c r="J645" s="145"/>
      <c r="K645" s="145"/>
      <c r="L645" s="145"/>
      <c r="M645" s="145"/>
      <c r="N645" s="149"/>
      <c r="O645" s="149"/>
    </row>
    <row r="646" spans="1:15">
      <c r="A646" s="80"/>
      <c r="B646" s="39" t="str">
        <f>'Gene Table'!E646</f>
        <v>mmu-miR-382-3p</v>
      </c>
      <c r="C646" s="39" t="str">
        <f>'Gene Table'!B646</f>
        <v>K20</v>
      </c>
      <c r="D646" s="145"/>
      <c r="E646" s="145"/>
      <c r="F646" s="145"/>
      <c r="G646" s="145"/>
      <c r="H646" s="145"/>
      <c r="I646" s="145"/>
      <c r="J646" s="145"/>
      <c r="K646" s="145"/>
      <c r="L646" s="145"/>
      <c r="M646" s="145"/>
      <c r="N646" s="149"/>
      <c r="O646" s="149"/>
    </row>
    <row r="647" spans="1:15">
      <c r="A647" s="80"/>
      <c r="B647" s="39" t="str">
        <f>'Gene Table'!E647</f>
        <v>mmu-miR-669c-5p</v>
      </c>
      <c r="C647" s="39" t="str">
        <f>'Gene Table'!B647</f>
        <v>K21</v>
      </c>
      <c r="D647" s="145"/>
      <c r="E647" s="145"/>
      <c r="F647" s="145"/>
      <c r="G647" s="145"/>
      <c r="H647" s="145"/>
      <c r="I647" s="145"/>
      <c r="J647" s="145"/>
      <c r="K647" s="145"/>
      <c r="L647" s="145"/>
      <c r="M647" s="145"/>
      <c r="N647" s="149"/>
      <c r="O647" s="149"/>
    </row>
    <row r="648" spans="1:15">
      <c r="A648" s="80"/>
      <c r="B648" s="39" t="str">
        <f>'Gene Table'!E648</f>
        <v>mmu-miR-411-3p</v>
      </c>
      <c r="C648" s="39" t="str">
        <f>'Gene Table'!B648</f>
        <v>K22</v>
      </c>
      <c r="D648" s="145"/>
      <c r="E648" s="145"/>
      <c r="F648" s="145"/>
      <c r="G648" s="145"/>
      <c r="H648" s="145"/>
      <c r="I648" s="145"/>
      <c r="J648" s="145"/>
      <c r="K648" s="145"/>
      <c r="L648" s="145"/>
      <c r="M648" s="145"/>
      <c r="N648" s="149"/>
      <c r="O648" s="149"/>
    </row>
    <row r="649" spans="1:15">
      <c r="A649" s="80"/>
      <c r="B649" s="39" t="str">
        <f>'Gene Table'!E649</f>
        <v>mmu-miR-669h-3p</v>
      </c>
      <c r="C649" s="39" t="str">
        <f>'Gene Table'!B649</f>
        <v>K23</v>
      </c>
      <c r="D649" s="145"/>
      <c r="E649" s="145"/>
      <c r="F649" s="145"/>
      <c r="G649" s="145"/>
      <c r="H649" s="145"/>
      <c r="I649" s="145"/>
      <c r="J649" s="145"/>
      <c r="K649" s="145"/>
      <c r="L649" s="145"/>
      <c r="M649" s="145"/>
      <c r="N649" s="149"/>
      <c r="O649" s="149"/>
    </row>
    <row r="650" spans="1:15">
      <c r="A650" s="80"/>
      <c r="B650" s="39" t="str">
        <f>'Gene Table'!E650</f>
        <v>mmu-miR-431-3p</v>
      </c>
      <c r="C650" s="39" t="str">
        <f>'Gene Table'!B650</f>
        <v>K24</v>
      </c>
      <c r="D650" s="145"/>
      <c r="E650" s="145"/>
      <c r="F650" s="145"/>
      <c r="G650" s="145"/>
      <c r="H650" s="145"/>
      <c r="I650" s="145"/>
      <c r="J650" s="145"/>
      <c r="K650" s="145"/>
      <c r="L650" s="145"/>
      <c r="M650" s="145"/>
      <c r="N650" s="149"/>
      <c r="O650" s="149"/>
    </row>
    <row r="651" spans="1:15">
      <c r="A651" s="80"/>
      <c r="B651" s="39" t="str">
        <f>'Gene Table'!E651</f>
        <v>mmu-miR-196a-2-3p</v>
      </c>
      <c r="C651" s="39" t="str">
        <f>'Gene Table'!B651</f>
        <v>L01</v>
      </c>
      <c r="D651" s="145"/>
      <c r="E651" s="145"/>
      <c r="F651" s="145"/>
      <c r="G651" s="145"/>
      <c r="H651" s="145"/>
      <c r="I651" s="145"/>
      <c r="J651" s="145"/>
      <c r="K651" s="145"/>
      <c r="L651" s="145"/>
      <c r="M651" s="145"/>
      <c r="N651" s="149"/>
      <c r="O651" s="149"/>
    </row>
    <row r="652" spans="1:15">
      <c r="A652" s="80"/>
      <c r="B652" s="39" t="str">
        <f>'Gene Table'!E652</f>
        <v>mmu-miR-3068-3p</v>
      </c>
      <c r="C652" s="39" t="str">
        <f>'Gene Table'!B652</f>
        <v>L02</v>
      </c>
      <c r="D652" s="145"/>
      <c r="E652" s="145"/>
      <c r="F652" s="145"/>
      <c r="G652" s="145"/>
      <c r="H652" s="145"/>
      <c r="I652" s="145"/>
      <c r="J652" s="145"/>
      <c r="K652" s="145"/>
      <c r="L652" s="145"/>
      <c r="M652" s="145"/>
      <c r="N652" s="149"/>
      <c r="O652" s="149"/>
    </row>
    <row r="653" spans="1:15">
      <c r="A653" s="80"/>
      <c r="B653" s="39" t="str">
        <f>'Gene Table'!E653</f>
        <v>mmu-miR-199b-5p</v>
      </c>
      <c r="C653" s="39" t="str">
        <f>'Gene Table'!B653</f>
        <v>L03</v>
      </c>
      <c r="D653" s="145"/>
      <c r="E653" s="145"/>
      <c r="F653" s="145"/>
      <c r="G653" s="145"/>
      <c r="H653" s="145"/>
      <c r="I653" s="145"/>
      <c r="J653" s="145"/>
      <c r="K653" s="145"/>
      <c r="L653" s="145"/>
      <c r="M653" s="145"/>
      <c r="N653" s="149"/>
      <c r="O653" s="149"/>
    </row>
    <row r="654" spans="1:15">
      <c r="A654" s="80"/>
      <c r="B654" s="39" t="str">
        <f>'Gene Table'!E654</f>
        <v>mmu-miR-3069-3p</v>
      </c>
      <c r="C654" s="39" t="str">
        <f>'Gene Table'!B654</f>
        <v>L04</v>
      </c>
      <c r="D654" s="145"/>
      <c r="E654" s="145"/>
      <c r="F654" s="145"/>
      <c r="G654" s="145"/>
      <c r="H654" s="145"/>
      <c r="I654" s="145"/>
      <c r="J654" s="145"/>
      <c r="K654" s="145"/>
      <c r="L654" s="145"/>
      <c r="M654" s="145"/>
      <c r="N654" s="149"/>
      <c r="O654" s="149"/>
    </row>
    <row r="655" spans="1:15">
      <c r="A655" s="80"/>
      <c r="B655" s="39" t="str">
        <f>'Gene Table'!E655</f>
        <v>mmu-miR-19a-5p</v>
      </c>
      <c r="C655" s="39" t="str">
        <f>'Gene Table'!B655</f>
        <v>L05</v>
      </c>
      <c r="D655" s="145"/>
      <c r="E655" s="145"/>
      <c r="F655" s="145"/>
      <c r="G655" s="145"/>
      <c r="H655" s="145"/>
      <c r="I655" s="145"/>
      <c r="J655" s="145"/>
      <c r="K655" s="145"/>
      <c r="L655" s="145"/>
      <c r="M655" s="145"/>
      <c r="N655" s="149"/>
      <c r="O655" s="149"/>
    </row>
    <row r="656" spans="1:15">
      <c r="A656" s="80"/>
      <c r="B656" s="39" t="str">
        <f>'Gene Table'!E656</f>
        <v>mmu-miR-3070a-5p</v>
      </c>
      <c r="C656" s="39" t="str">
        <f>'Gene Table'!B656</f>
        <v>L06</v>
      </c>
      <c r="D656" s="145"/>
      <c r="E656" s="145"/>
      <c r="F656" s="145"/>
      <c r="G656" s="145"/>
      <c r="H656" s="145"/>
      <c r="I656" s="145"/>
      <c r="J656" s="145"/>
      <c r="K656" s="145"/>
      <c r="L656" s="145"/>
      <c r="M656" s="145"/>
      <c r="N656" s="149"/>
      <c r="O656" s="149"/>
    </row>
    <row r="657" spans="1:15">
      <c r="A657" s="80"/>
      <c r="B657" s="39" t="str">
        <f>'Gene Table'!E657</f>
        <v>mmu-miR-203-5p</v>
      </c>
      <c r="C657" s="39" t="str">
        <f>'Gene Table'!B657</f>
        <v>L07</v>
      </c>
      <c r="D657" s="145"/>
      <c r="E657" s="145"/>
      <c r="F657" s="145"/>
      <c r="G657" s="145"/>
      <c r="H657" s="145"/>
      <c r="I657" s="145"/>
      <c r="J657" s="145"/>
      <c r="K657" s="145"/>
      <c r="L657" s="145"/>
      <c r="M657" s="145"/>
      <c r="N657" s="149"/>
      <c r="O657" s="149"/>
    </row>
    <row r="658" spans="1:15">
      <c r="A658" s="80"/>
      <c r="B658" s="39" t="str">
        <f>'Gene Table'!E658</f>
        <v>mmu-miR-3070a-3p</v>
      </c>
      <c r="C658" s="39" t="str">
        <f>'Gene Table'!B658</f>
        <v>L08</v>
      </c>
      <c r="D658" s="145"/>
      <c r="E658" s="145"/>
      <c r="F658" s="145"/>
      <c r="G658" s="145"/>
      <c r="H658" s="145"/>
      <c r="I658" s="145"/>
      <c r="J658" s="145"/>
      <c r="K658" s="145"/>
      <c r="L658" s="145"/>
      <c r="M658" s="145"/>
      <c r="N658" s="149"/>
      <c r="O658" s="149"/>
    </row>
    <row r="659" spans="1:15">
      <c r="A659" s="80"/>
      <c r="B659" s="39" t="str">
        <f>'Gene Table'!E659</f>
        <v>mmu-miR-20a-3p</v>
      </c>
      <c r="C659" s="39" t="str">
        <f>'Gene Table'!B659</f>
        <v>L09</v>
      </c>
      <c r="D659" s="145"/>
      <c r="E659" s="145"/>
      <c r="F659" s="145"/>
      <c r="G659" s="145"/>
      <c r="H659" s="145"/>
      <c r="I659" s="145"/>
      <c r="J659" s="145"/>
      <c r="K659" s="145"/>
      <c r="L659" s="145"/>
      <c r="M659" s="145"/>
      <c r="N659" s="149"/>
      <c r="O659" s="149"/>
    </row>
    <row r="660" spans="1:15">
      <c r="A660" s="80"/>
      <c r="B660" s="39" t="str">
        <f>'Gene Table'!E660</f>
        <v>mmu-miR-3070b-3p</v>
      </c>
      <c r="C660" s="39" t="str">
        <f>'Gene Table'!B660</f>
        <v>L10</v>
      </c>
      <c r="D660" s="145"/>
      <c r="E660" s="145"/>
      <c r="F660" s="145"/>
      <c r="G660" s="145"/>
      <c r="H660" s="145"/>
      <c r="I660" s="145"/>
      <c r="J660" s="145"/>
      <c r="K660" s="145"/>
      <c r="L660" s="145"/>
      <c r="M660" s="145"/>
      <c r="N660" s="149"/>
      <c r="O660" s="149"/>
    </row>
    <row r="661" spans="1:15">
      <c r="A661" s="80"/>
      <c r="B661" s="39" t="str">
        <f>'Gene Table'!E661</f>
        <v>mmu-miR-218-1-3p</v>
      </c>
      <c r="C661" s="39" t="str">
        <f>'Gene Table'!B661</f>
        <v>L11</v>
      </c>
      <c r="D661" s="145"/>
      <c r="E661" s="145"/>
      <c r="F661" s="145"/>
      <c r="G661" s="145"/>
      <c r="H661" s="145"/>
      <c r="I661" s="145"/>
      <c r="J661" s="145"/>
      <c r="K661" s="145"/>
      <c r="L661" s="145"/>
      <c r="M661" s="145"/>
      <c r="N661" s="149"/>
      <c r="O661" s="149"/>
    </row>
    <row r="662" spans="1:15">
      <c r="A662" s="80"/>
      <c r="B662" s="39" t="str">
        <f>'Gene Table'!E662</f>
        <v>mmu-miR-3071-5p</v>
      </c>
      <c r="C662" s="39" t="str">
        <f>'Gene Table'!B662</f>
        <v>L12</v>
      </c>
      <c r="D662" s="145"/>
      <c r="E662" s="145"/>
      <c r="F662" s="145"/>
      <c r="G662" s="145"/>
      <c r="H662" s="145"/>
      <c r="I662" s="145"/>
      <c r="J662" s="145"/>
      <c r="K662" s="145"/>
      <c r="L662" s="145"/>
      <c r="M662" s="145"/>
      <c r="N662" s="149"/>
      <c r="O662" s="149"/>
    </row>
    <row r="663" spans="1:15">
      <c r="A663" s="80"/>
      <c r="B663" s="39" t="str">
        <f>'Gene Table'!E663</f>
        <v>mmu-miR-24-1-5p</v>
      </c>
      <c r="C663" s="39" t="str">
        <f>'Gene Table'!B663</f>
        <v>L13</v>
      </c>
      <c r="D663" s="145"/>
      <c r="E663" s="145"/>
      <c r="F663" s="145"/>
      <c r="G663" s="145"/>
      <c r="H663" s="145"/>
      <c r="I663" s="145"/>
      <c r="J663" s="145"/>
      <c r="K663" s="145"/>
      <c r="L663" s="145"/>
      <c r="M663" s="145"/>
      <c r="N663" s="149"/>
      <c r="O663" s="149"/>
    </row>
    <row r="664" spans="1:15">
      <c r="A664" s="80"/>
      <c r="B664" s="39" t="str">
        <f>'Gene Table'!E664</f>
        <v>mmu-miR-3073-5p</v>
      </c>
      <c r="C664" s="39" t="str">
        <f>'Gene Table'!B664</f>
        <v>L14</v>
      </c>
      <c r="D664" s="145"/>
      <c r="E664" s="145"/>
      <c r="F664" s="145"/>
      <c r="G664" s="145"/>
      <c r="H664" s="145"/>
      <c r="I664" s="145"/>
      <c r="J664" s="145"/>
      <c r="K664" s="145"/>
      <c r="L664" s="145"/>
      <c r="M664" s="145"/>
      <c r="N664" s="149"/>
      <c r="O664" s="149"/>
    </row>
    <row r="665" spans="1:15">
      <c r="A665" s="80"/>
      <c r="B665" s="39" t="str">
        <f>'Gene Table'!E665</f>
        <v>mmu-miR-28-3p</v>
      </c>
      <c r="C665" s="39" t="str">
        <f>'Gene Table'!B665</f>
        <v>L15</v>
      </c>
      <c r="D665" s="145"/>
      <c r="E665" s="145"/>
      <c r="F665" s="145"/>
      <c r="G665" s="145"/>
      <c r="H665" s="145"/>
      <c r="I665" s="145"/>
      <c r="J665" s="145"/>
      <c r="K665" s="145"/>
      <c r="L665" s="145"/>
      <c r="M665" s="145"/>
      <c r="N665" s="149"/>
      <c r="O665" s="149"/>
    </row>
    <row r="666" spans="1:15">
      <c r="A666" s="80"/>
      <c r="B666" s="39" t="str">
        <f>'Gene Table'!E666</f>
        <v>mmu-miR-3075-3p</v>
      </c>
      <c r="C666" s="39" t="str">
        <f>'Gene Table'!B666</f>
        <v>L16</v>
      </c>
      <c r="D666" s="145"/>
      <c r="E666" s="145"/>
      <c r="F666" s="145"/>
      <c r="G666" s="145"/>
      <c r="H666" s="145"/>
      <c r="I666" s="145"/>
      <c r="J666" s="145"/>
      <c r="K666" s="145"/>
      <c r="L666" s="145"/>
      <c r="M666" s="145"/>
      <c r="N666" s="149"/>
      <c r="O666" s="149"/>
    </row>
    <row r="667" spans="1:15">
      <c r="A667" s="80"/>
      <c r="B667" s="39" t="str">
        <f>'Gene Table'!E667</f>
        <v>mmu-miR-293-5p</v>
      </c>
      <c r="C667" s="39" t="str">
        <f>'Gene Table'!B667</f>
        <v>L17</v>
      </c>
      <c r="D667" s="145"/>
      <c r="E667" s="145"/>
      <c r="F667" s="145"/>
      <c r="G667" s="145"/>
      <c r="H667" s="145"/>
      <c r="I667" s="145"/>
      <c r="J667" s="145"/>
      <c r="K667" s="145"/>
      <c r="L667" s="145"/>
      <c r="M667" s="145"/>
      <c r="N667" s="149"/>
      <c r="O667" s="149"/>
    </row>
    <row r="668" spans="1:15">
      <c r="A668" s="80"/>
      <c r="B668" s="39" t="str">
        <f>'Gene Table'!E668</f>
        <v>mmu-miR-3076-5p</v>
      </c>
      <c r="C668" s="39" t="str">
        <f>'Gene Table'!B668</f>
        <v>L18</v>
      </c>
      <c r="D668" s="145"/>
      <c r="E668" s="145"/>
      <c r="F668" s="145"/>
      <c r="G668" s="145"/>
      <c r="H668" s="145"/>
      <c r="I668" s="145"/>
      <c r="J668" s="145"/>
      <c r="K668" s="145"/>
      <c r="L668" s="145"/>
      <c r="M668" s="145"/>
      <c r="N668" s="149"/>
      <c r="O668" s="149"/>
    </row>
    <row r="669" spans="1:15">
      <c r="A669" s="80"/>
      <c r="B669" s="39" t="str">
        <f>'Gene Table'!E669</f>
        <v>mmu-miR-294-5p</v>
      </c>
      <c r="C669" s="39" t="str">
        <f>'Gene Table'!B669</f>
        <v>L19</v>
      </c>
      <c r="D669" s="145"/>
      <c r="E669" s="145"/>
      <c r="F669" s="145"/>
      <c r="G669" s="145"/>
      <c r="H669" s="145"/>
      <c r="I669" s="145"/>
      <c r="J669" s="145"/>
      <c r="K669" s="145"/>
      <c r="L669" s="145"/>
      <c r="M669" s="145"/>
      <c r="N669" s="149"/>
      <c r="O669" s="149"/>
    </row>
    <row r="670" spans="1:15">
      <c r="A670" s="80"/>
      <c r="B670" s="39" t="str">
        <f>'Gene Table'!E670</f>
        <v>mmu-miR-3076-3p</v>
      </c>
      <c r="C670" s="39" t="str">
        <f>'Gene Table'!B670</f>
        <v>L20</v>
      </c>
      <c r="D670" s="145"/>
      <c r="E670" s="145"/>
      <c r="F670" s="145"/>
      <c r="G670" s="145"/>
      <c r="H670" s="145"/>
      <c r="I670" s="145"/>
      <c r="J670" s="145"/>
      <c r="K670" s="145"/>
      <c r="L670" s="145"/>
      <c r="M670" s="145"/>
      <c r="N670" s="149"/>
      <c r="O670" s="149"/>
    </row>
    <row r="671" spans="1:15">
      <c r="A671" s="80"/>
      <c r="B671" s="39" t="str">
        <f>'Gene Table'!E671</f>
        <v>mmu-miR-295-5p</v>
      </c>
      <c r="C671" s="39" t="str">
        <f>'Gene Table'!B671</f>
        <v>L21</v>
      </c>
      <c r="D671" s="145"/>
      <c r="E671" s="145"/>
      <c r="F671" s="145"/>
      <c r="G671" s="145"/>
      <c r="H671" s="145"/>
      <c r="I671" s="145"/>
      <c r="J671" s="145"/>
      <c r="K671" s="145"/>
      <c r="L671" s="145"/>
      <c r="M671" s="145"/>
      <c r="N671" s="149"/>
      <c r="O671" s="149"/>
    </row>
    <row r="672" spans="1:15">
      <c r="A672" s="80"/>
      <c r="B672" s="39" t="str">
        <f>'Gene Table'!E672</f>
        <v>mmu-miR-3077-3p</v>
      </c>
      <c r="C672" s="39" t="str">
        <f>'Gene Table'!B672</f>
        <v>L22</v>
      </c>
      <c r="D672" s="145"/>
      <c r="E672" s="145"/>
      <c r="F672" s="145"/>
      <c r="G672" s="145"/>
      <c r="H672" s="145"/>
      <c r="I672" s="145"/>
      <c r="J672" s="145"/>
      <c r="K672" s="145"/>
      <c r="L672" s="145"/>
      <c r="M672" s="145"/>
      <c r="N672" s="149"/>
      <c r="O672" s="149"/>
    </row>
    <row r="673" spans="1:15">
      <c r="A673" s="80"/>
      <c r="B673" s="39" t="str">
        <f>'Gene Table'!E673</f>
        <v>mmu-miR-29b-1-5p</v>
      </c>
      <c r="C673" s="39" t="str">
        <f>'Gene Table'!B673</f>
        <v>L23</v>
      </c>
      <c r="D673" s="145"/>
      <c r="E673" s="145"/>
      <c r="F673" s="145"/>
      <c r="G673" s="145"/>
      <c r="H673" s="145"/>
      <c r="I673" s="145"/>
      <c r="J673" s="145"/>
      <c r="K673" s="145"/>
      <c r="L673" s="145"/>
      <c r="M673" s="145"/>
      <c r="N673" s="149"/>
      <c r="O673" s="149"/>
    </row>
    <row r="674" spans="1:15">
      <c r="A674" s="80"/>
      <c r="B674" s="39" t="str">
        <f>'Gene Table'!E674</f>
        <v>mmu-miR-3078-5p</v>
      </c>
      <c r="C674" s="39" t="str">
        <f>'Gene Table'!B674</f>
        <v>L24</v>
      </c>
      <c r="D674" s="145"/>
      <c r="E674" s="145"/>
      <c r="F674" s="145"/>
      <c r="G674" s="145"/>
      <c r="H674" s="145"/>
      <c r="I674" s="145"/>
      <c r="J674" s="145"/>
      <c r="K674" s="145"/>
      <c r="L674" s="145"/>
      <c r="M674" s="145"/>
      <c r="N674" s="149"/>
      <c r="O674" s="149"/>
    </row>
    <row r="675" spans="1:15">
      <c r="A675" s="80"/>
      <c r="B675" s="39" t="str">
        <f>'Gene Table'!E675</f>
        <v>mmu-miR-92a-3p</v>
      </c>
      <c r="C675" s="39" t="str">
        <f>'Gene Table'!B675</f>
        <v>M01</v>
      </c>
      <c r="D675" s="145"/>
      <c r="E675" s="145"/>
      <c r="F675" s="145"/>
      <c r="G675" s="145"/>
      <c r="H675" s="145"/>
      <c r="I675" s="145"/>
      <c r="J675" s="145"/>
      <c r="K675" s="145"/>
      <c r="L675" s="145"/>
      <c r="M675" s="145"/>
      <c r="N675" s="149"/>
      <c r="O675" s="149"/>
    </row>
    <row r="676" spans="1:15">
      <c r="A676" s="80"/>
      <c r="B676" s="39" t="str">
        <f>'Gene Table'!E676</f>
        <v>mmu-miR-433-5p</v>
      </c>
      <c r="C676" s="39" t="str">
        <f>'Gene Table'!B676</f>
        <v>M02</v>
      </c>
      <c r="D676" s="145"/>
      <c r="E676" s="145"/>
      <c r="F676" s="145"/>
      <c r="G676" s="145"/>
      <c r="H676" s="145"/>
      <c r="I676" s="145"/>
      <c r="J676" s="145"/>
      <c r="K676" s="145"/>
      <c r="L676" s="145"/>
      <c r="M676" s="145"/>
      <c r="N676" s="149"/>
      <c r="O676" s="149"/>
    </row>
    <row r="677" spans="1:15">
      <c r="A677" s="80"/>
      <c r="B677" s="39" t="str">
        <f>'Gene Table'!E677</f>
        <v>mmu-let-7a-5p</v>
      </c>
      <c r="C677" s="39" t="str">
        <f>'Gene Table'!B677</f>
        <v>M03</v>
      </c>
      <c r="D677" s="145"/>
      <c r="E677" s="145"/>
      <c r="F677" s="145"/>
      <c r="G677" s="145"/>
      <c r="H677" s="145"/>
      <c r="I677" s="145"/>
      <c r="J677" s="145"/>
      <c r="K677" s="145"/>
      <c r="L677" s="145"/>
      <c r="M677" s="145"/>
      <c r="N677" s="149"/>
      <c r="O677" s="149"/>
    </row>
    <row r="678" spans="1:15">
      <c r="A678" s="80"/>
      <c r="B678" s="39" t="str">
        <f>'Gene Table'!E678</f>
        <v>mmu-miR-485-3p</v>
      </c>
      <c r="C678" s="39" t="str">
        <f>'Gene Table'!B678</f>
        <v>M04</v>
      </c>
      <c r="D678" s="145"/>
      <c r="E678" s="145"/>
      <c r="F678" s="145"/>
      <c r="G678" s="145"/>
      <c r="H678" s="145"/>
      <c r="I678" s="145"/>
      <c r="J678" s="145"/>
      <c r="K678" s="145"/>
      <c r="L678" s="145"/>
      <c r="M678" s="145"/>
      <c r="N678" s="149"/>
      <c r="O678" s="149"/>
    </row>
    <row r="679" spans="1:15">
      <c r="A679" s="80"/>
      <c r="B679" s="39" t="str">
        <f>'Gene Table'!E679</f>
        <v>mmu-let-7b-5p</v>
      </c>
      <c r="C679" s="39" t="str">
        <f>'Gene Table'!B679</f>
        <v>M05</v>
      </c>
      <c r="D679" s="145"/>
      <c r="E679" s="145"/>
      <c r="F679" s="145"/>
      <c r="G679" s="145"/>
      <c r="H679" s="145"/>
      <c r="I679" s="145"/>
      <c r="J679" s="145"/>
      <c r="K679" s="145"/>
      <c r="L679" s="145"/>
      <c r="M679" s="145"/>
      <c r="N679" s="149"/>
      <c r="O679" s="149"/>
    </row>
    <row r="680" spans="1:15">
      <c r="A680" s="80"/>
      <c r="B680" s="39" t="str">
        <f>'Gene Table'!E680</f>
        <v>mmu-miR-3470a</v>
      </c>
      <c r="C680" s="39" t="str">
        <f>'Gene Table'!B680</f>
        <v>M06</v>
      </c>
      <c r="D680" s="145"/>
      <c r="E680" s="145"/>
      <c r="F680" s="145"/>
      <c r="G680" s="145"/>
      <c r="H680" s="145"/>
      <c r="I680" s="145"/>
      <c r="J680" s="145"/>
      <c r="K680" s="145"/>
      <c r="L680" s="145"/>
      <c r="M680" s="145"/>
      <c r="N680" s="149"/>
      <c r="O680" s="149"/>
    </row>
    <row r="681" spans="1:15">
      <c r="A681" s="80"/>
      <c r="B681" s="39" t="str">
        <f>'Gene Table'!E681</f>
        <v>mmu-let-7c-5p</v>
      </c>
      <c r="C681" s="39" t="str">
        <f>'Gene Table'!B681</f>
        <v>M07</v>
      </c>
      <c r="D681" s="145"/>
      <c r="E681" s="145"/>
      <c r="F681" s="145"/>
      <c r="G681" s="145"/>
      <c r="H681" s="145"/>
      <c r="I681" s="145"/>
      <c r="J681" s="145"/>
      <c r="K681" s="145"/>
      <c r="L681" s="145"/>
      <c r="M681" s="145"/>
      <c r="N681" s="149"/>
      <c r="O681" s="149"/>
    </row>
    <row r="682" spans="1:15">
      <c r="A682" s="80"/>
      <c r="B682" s="39" t="str">
        <f>'Gene Table'!E682</f>
        <v>mmu-miR-1186b</v>
      </c>
      <c r="C682" s="39" t="str">
        <f>'Gene Table'!B682</f>
        <v>M08</v>
      </c>
      <c r="D682" s="145"/>
      <c r="E682" s="145"/>
      <c r="F682" s="145"/>
      <c r="G682" s="145"/>
      <c r="H682" s="145"/>
      <c r="I682" s="145"/>
      <c r="J682" s="145"/>
      <c r="K682" s="145"/>
      <c r="L682" s="145"/>
      <c r="M682" s="145"/>
      <c r="N682" s="149"/>
      <c r="O682" s="149"/>
    </row>
    <row r="683" spans="1:15">
      <c r="A683" s="80"/>
      <c r="B683" s="39" t="str">
        <f>'Gene Table'!E683</f>
        <v>mmu-let-7e-5p</v>
      </c>
      <c r="C683" s="39" t="str">
        <f>'Gene Table'!B683</f>
        <v>M09</v>
      </c>
      <c r="D683" s="145"/>
      <c r="E683" s="145"/>
      <c r="F683" s="145"/>
      <c r="G683" s="145"/>
      <c r="H683" s="145"/>
      <c r="I683" s="145"/>
      <c r="J683" s="145"/>
      <c r="K683" s="145"/>
      <c r="L683" s="145"/>
      <c r="M683" s="145"/>
      <c r="N683" s="149"/>
      <c r="O683" s="149"/>
    </row>
    <row r="684" spans="1:15">
      <c r="A684" s="80"/>
      <c r="B684" s="39" t="str">
        <f>'Gene Table'!E684</f>
        <v>mmu-miR-125b-2-3p</v>
      </c>
      <c r="C684" s="39" t="str">
        <f>'Gene Table'!B684</f>
        <v>M10</v>
      </c>
      <c r="D684" s="145"/>
      <c r="E684" s="145"/>
      <c r="F684" s="145"/>
      <c r="G684" s="145"/>
      <c r="H684" s="145"/>
      <c r="I684" s="145"/>
      <c r="J684" s="145"/>
      <c r="K684" s="145"/>
      <c r="L684" s="145"/>
      <c r="M684" s="145"/>
      <c r="N684" s="149"/>
      <c r="O684" s="149"/>
    </row>
    <row r="685" spans="1:15">
      <c r="A685" s="80"/>
      <c r="B685" s="39" t="str">
        <f>'Gene Table'!E685</f>
        <v>mmu-let-7f-5p</v>
      </c>
      <c r="C685" s="39" t="str">
        <f>'Gene Table'!B685</f>
        <v>M11</v>
      </c>
      <c r="D685" s="145"/>
      <c r="E685" s="145"/>
      <c r="F685" s="145"/>
      <c r="G685" s="145"/>
      <c r="H685" s="145"/>
      <c r="I685" s="145"/>
      <c r="J685" s="145"/>
      <c r="K685" s="145"/>
      <c r="L685" s="145"/>
      <c r="M685" s="145"/>
      <c r="N685" s="149"/>
      <c r="O685" s="149"/>
    </row>
    <row r="686" spans="1:15">
      <c r="A686" s="80"/>
      <c r="B686" s="39" t="str">
        <f>'Gene Table'!E686</f>
        <v>mmu-miR-544-5p</v>
      </c>
      <c r="C686" s="39" t="str">
        <f>'Gene Table'!B686</f>
        <v>M12</v>
      </c>
      <c r="D686" s="145"/>
      <c r="E686" s="145"/>
      <c r="F686" s="145"/>
      <c r="G686" s="145"/>
      <c r="H686" s="145"/>
      <c r="I686" s="145"/>
      <c r="J686" s="145"/>
      <c r="K686" s="145"/>
      <c r="L686" s="145"/>
      <c r="M686" s="145"/>
      <c r="N686" s="149"/>
      <c r="O686" s="149"/>
    </row>
    <row r="687" spans="1:15">
      <c r="A687" s="80"/>
      <c r="B687" s="39" t="str">
        <f>'Gene Table'!E687</f>
        <v>mmu-miR-100-5p</v>
      </c>
      <c r="C687" s="39" t="str">
        <f>'Gene Table'!B687</f>
        <v>M13</v>
      </c>
      <c r="D687" s="145"/>
      <c r="E687" s="145"/>
      <c r="F687" s="145"/>
      <c r="G687" s="145"/>
      <c r="H687" s="145"/>
      <c r="I687" s="145"/>
      <c r="J687" s="145"/>
      <c r="K687" s="145"/>
      <c r="L687" s="145"/>
      <c r="M687" s="145"/>
      <c r="N687" s="149"/>
      <c r="O687" s="149"/>
    </row>
    <row r="688" spans="1:15">
      <c r="A688" s="80"/>
      <c r="B688" s="39" t="str">
        <f>'Gene Table'!E688</f>
        <v>mmu-miR-133a-5p</v>
      </c>
      <c r="C688" s="39" t="str">
        <f>'Gene Table'!B688</f>
        <v>M14</v>
      </c>
      <c r="D688" s="145"/>
      <c r="E688" s="145"/>
      <c r="F688" s="145"/>
      <c r="G688" s="145"/>
      <c r="H688" s="145"/>
      <c r="I688" s="145"/>
      <c r="J688" s="145"/>
      <c r="K688" s="145"/>
      <c r="L688" s="145"/>
      <c r="M688" s="145"/>
      <c r="N688" s="149"/>
      <c r="O688" s="149"/>
    </row>
    <row r="689" spans="1:15">
      <c r="A689" s="80"/>
      <c r="B689" s="39" t="str">
        <f>'Gene Table'!E689</f>
        <v>mmu-miR-101a-3p</v>
      </c>
      <c r="C689" s="39" t="str">
        <f>'Gene Table'!B689</f>
        <v>M15</v>
      </c>
      <c r="D689" s="145"/>
      <c r="E689" s="145"/>
      <c r="F689" s="145"/>
      <c r="G689" s="145"/>
      <c r="H689" s="145"/>
      <c r="I689" s="145"/>
      <c r="J689" s="145"/>
      <c r="K689" s="145"/>
      <c r="L689" s="145"/>
      <c r="M689" s="145"/>
      <c r="N689" s="149"/>
      <c r="O689" s="149"/>
    </row>
    <row r="690" spans="1:15">
      <c r="A690" s="80"/>
      <c r="B690" s="39" t="str">
        <f>'Gene Table'!E690</f>
        <v>mmu-miR-499-3p</v>
      </c>
      <c r="C690" s="39" t="str">
        <f>'Gene Table'!B690</f>
        <v>M16</v>
      </c>
      <c r="D690" s="145"/>
      <c r="E690" s="145"/>
      <c r="F690" s="145"/>
      <c r="G690" s="145"/>
      <c r="H690" s="145"/>
      <c r="I690" s="145"/>
      <c r="J690" s="145"/>
      <c r="K690" s="145"/>
      <c r="L690" s="145"/>
      <c r="M690" s="145"/>
      <c r="N690" s="149"/>
      <c r="O690" s="149"/>
    </row>
    <row r="691" spans="1:15">
      <c r="A691" s="80"/>
      <c r="B691" s="39" t="str">
        <f>'Gene Table'!E691</f>
        <v>mmu-miR-103-3p</v>
      </c>
      <c r="C691" s="39" t="str">
        <f>'Gene Table'!B691</f>
        <v>M17</v>
      </c>
      <c r="D691" s="145"/>
      <c r="E691" s="145"/>
      <c r="F691" s="145"/>
      <c r="G691" s="145"/>
      <c r="H691" s="145"/>
      <c r="I691" s="145"/>
      <c r="J691" s="145"/>
      <c r="K691" s="145"/>
      <c r="L691" s="145"/>
      <c r="M691" s="145"/>
      <c r="N691" s="149"/>
      <c r="O691" s="149"/>
    </row>
    <row r="692" spans="1:15">
      <c r="A692" s="80"/>
      <c r="B692" s="39" t="str">
        <f>'Gene Table'!E692</f>
        <v>mmu-miR-3473b</v>
      </c>
      <c r="C692" s="39" t="str">
        <f>'Gene Table'!B692</f>
        <v>M18</v>
      </c>
      <c r="D692" s="145"/>
      <c r="E692" s="145"/>
      <c r="F692" s="145"/>
      <c r="G692" s="145"/>
      <c r="H692" s="145"/>
      <c r="I692" s="145"/>
      <c r="J692" s="145"/>
      <c r="K692" s="145"/>
      <c r="L692" s="145"/>
      <c r="M692" s="145"/>
      <c r="N692" s="149"/>
      <c r="O692" s="149"/>
    </row>
    <row r="693" spans="1:15">
      <c r="A693" s="80"/>
      <c r="B693" s="39" t="str">
        <f>'Gene Table'!E693</f>
        <v>mmu-miR-107-3p</v>
      </c>
      <c r="C693" s="39" t="str">
        <f>'Gene Table'!B693</f>
        <v>M19</v>
      </c>
      <c r="D693" s="145"/>
      <c r="E693" s="145"/>
      <c r="F693" s="145"/>
      <c r="G693" s="145"/>
      <c r="H693" s="145"/>
      <c r="I693" s="145"/>
      <c r="J693" s="145"/>
      <c r="K693" s="145"/>
      <c r="L693" s="145"/>
      <c r="M693" s="145"/>
      <c r="N693" s="149"/>
      <c r="O693" s="149"/>
    </row>
    <row r="694" spans="1:15">
      <c r="A694" s="80"/>
      <c r="B694" s="39" t="str">
        <f>'Gene Table'!E694</f>
        <v>mmu-miR-503-3p</v>
      </c>
      <c r="C694" s="39" t="str">
        <f>'Gene Table'!B694</f>
        <v>M20</v>
      </c>
      <c r="D694" s="145"/>
      <c r="E694" s="145"/>
      <c r="F694" s="145"/>
      <c r="G694" s="145"/>
      <c r="H694" s="145"/>
      <c r="I694" s="145"/>
      <c r="J694" s="145"/>
      <c r="K694" s="145"/>
      <c r="L694" s="145"/>
      <c r="M694" s="145"/>
      <c r="N694" s="149"/>
      <c r="O694" s="149"/>
    </row>
    <row r="695" spans="1:15">
      <c r="A695" s="80"/>
      <c r="B695" s="39" t="str">
        <f>'Gene Table'!E695</f>
        <v>mmu-miR-10a-5p</v>
      </c>
      <c r="C695" s="39" t="str">
        <f>'Gene Table'!B695</f>
        <v>M21</v>
      </c>
      <c r="D695" s="145"/>
      <c r="E695" s="145"/>
      <c r="F695" s="145"/>
      <c r="G695" s="145"/>
      <c r="H695" s="145"/>
      <c r="I695" s="145"/>
      <c r="J695" s="145"/>
      <c r="K695" s="145"/>
      <c r="L695" s="145"/>
      <c r="M695" s="145"/>
      <c r="N695" s="149"/>
      <c r="O695" s="149"/>
    </row>
    <row r="696" spans="1:15">
      <c r="A696" s="80"/>
      <c r="B696" s="39" t="str">
        <f>'Gene Table'!E696</f>
        <v>mmu-miR-34a-3p</v>
      </c>
      <c r="C696" s="39" t="str">
        <f>'Gene Table'!B696</f>
        <v>M22</v>
      </c>
      <c r="D696" s="145"/>
      <c r="E696" s="145"/>
      <c r="F696" s="145"/>
      <c r="G696" s="145"/>
      <c r="H696" s="145"/>
      <c r="I696" s="145"/>
      <c r="J696" s="145"/>
      <c r="K696" s="145"/>
      <c r="L696" s="145"/>
      <c r="M696" s="145"/>
      <c r="N696" s="149"/>
      <c r="O696" s="149"/>
    </row>
    <row r="697" spans="1:15">
      <c r="A697" s="80"/>
      <c r="B697" s="39" t="str">
        <f>'Gene Table'!E697</f>
        <v>mmu-miR-10b-5p</v>
      </c>
      <c r="C697" s="39" t="str">
        <f>'Gene Table'!B697</f>
        <v>M23</v>
      </c>
      <c r="D697" s="145"/>
      <c r="E697" s="145"/>
      <c r="F697" s="145"/>
      <c r="G697" s="145"/>
      <c r="H697" s="145"/>
      <c r="I697" s="145"/>
      <c r="J697" s="145"/>
      <c r="K697" s="145"/>
      <c r="L697" s="145"/>
      <c r="M697" s="145"/>
      <c r="N697" s="149"/>
      <c r="O697" s="149"/>
    </row>
    <row r="698" spans="1:15">
      <c r="A698" s="80"/>
      <c r="B698" s="39" t="str">
        <f>'Gene Table'!E698</f>
        <v>mmu-miR-21-3p</v>
      </c>
      <c r="C698" s="39" t="str">
        <f>'Gene Table'!B698</f>
        <v>M24</v>
      </c>
      <c r="D698" s="145"/>
      <c r="E698" s="145"/>
      <c r="F698" s="145"/>
      <c r="G698" s="145"/>
      <c r="H698" s="145"/>
      <c r="I698" s="145"/>
      <c r="J698" s="145"/>
      <c r="K698" s="145"/>
      <c r="L698" s="145"/>
      <c r="M698" s="145"/>
      <c r="N698" s="149"/>
      <c r="O698" s="149"/>
    </row>
    <row r="699" spans="1:15">
      <c r="A699" s="80"/>
      <c r="B699" s="39" t="str">
        <f>'Gene Table'!E699</f>
        <v>mmu-miR-302a-5p</v>
      </c>
      <c r="C699" s="39" t="str">
        <f>'Gene Table'!B699</f>
        <v>N01</v>
      </c>
      <c r="D699" s="145"/>
      <c r="E699" s="145"/>
      <c r="F699" s="145"/>
      <c r="G699" s="145"/>
      <c r="H699" s="145"/>
      <c r="I699" s="145"/>
      <c r="J699" s="145"/>
      <c r="K699" s="145"/>
      <c r="L699" s="145"/>
      <c r="M699" s="145"/>
      <c r="N699" s="149"/>
      <c r="O699" s="149"/>
    </row>
    <row r="700" spans="1:15">
      <c r="A700" s="80"/>
      <c r="B700" s="39" t="str">
        <f>'Gene Table'!E700</f>
        <v>mmu-miR-3078-3p</v>
      </c>
      <c r="C700" s="39" t="str">
        <f>'Gene Table'!B700</f>
        <v>N02</v>
      </c>
      <c r="D700" s="145"/>
      <c r="E700" s="145"/>
      <c r="F700" s="145"/>
      <c r="G700" s="145"/>
      <c r="H700" s="145"/>
      <c r="I700" s="145"/>
      <c r="J700" s="145"/>
      <c r="K700" s="145"/>
      <c r="L700" s="145"/>
      <c r="M700" s="145"/>
      <c r="N700" s="149"/>
      <c r="O700" s="149"/>
    </row>
    <row r="701" spans="1:15">
      <c r="A701" s="80"/>
      <c r="B701" s="39" t="str">
        <f>'Gene Table'!E701</f>
        <v>mmu-miR-302b-5p</v>
      </c>
      <c r="C701" s="39" t="str">
        <f>'Gene Table'!B701</f>
        <v>N03</v>
      </c>
      <c r="D701" s="145"/>
      <c r="E701" s="145"/>
      <c r="F701" s="145"/>
      <c r="G701" s="145"/>
      <c r="H701" s="145"/>
      <c r="I701" s="145"/>
      <c r="J701" s="145"/>
      <c r="K701" s="145"/>
      <c r="L701" s="145"/>
      <c r="M701" s="145"/>
      <c r="N701" s="149"/>
      <c r="O701" s="149"/>
    </row>
    <row r="702" spans="1:15">
      <c r="A702" s="80"/>
      <c r="B702" s="39" t="str">
        <f>'Gene Table'!E702</f>
        <v>mmu-miR-3079-3p</v>
      </c>
      <c r="C702" s="39" t="str">
        <f>'Gene Table'!B702</f>
        <v>N04</v>
      </c>
      <c r="D702" s="145"/>
      <c r="E702" s="145"/>
      <c r="F702" s="145"/>
      <c r="G702" s="145"/>
      <c r="H702" s="145"/>
      <c r="I702" s="145"/>
      <c r="J702" s="145"/>
      <c r="K702" s="145"/>
      <c r="L702" s="145"/>
      <c r="M702" s="145"/>
      <c r="N702" s="149"/>
      <c r="O702" s="149"/>
    </row>
    <row r="703" spans="1:15">
      <c r="A703" s="80"/>
      <c r="B703" s="39" t="str">
        <f>'Gene Table'!E703</f>
        <v>mmu-miR-302c-5p</v>
      </c>
      <c r="C703" s="39" t="str">
        <f>'Gene Table'!B703</f>
        <v>N05</v>
      </c>
      <c r="D703" s="145"/>
      <c r="E703" s="145"/>
      <c r="F703" s="145"/>
      <c r="G703" s="145"/>
      <c r="H703" s="145"/>
      <c r="I703" s="145"/>
      <c r="J703" s="145"/>
      <c r="K703" s="145"/>
      <c r="L703" s="145"/>
      <c r="M703" s="145"/>
      <c r="N703" s="149"/>
      <c r="O703" s="149"/>
    </row>
    <row r="704" spans="1:15">
      <c r="A704" s="80"/>
      <c r="B704" s="39" t="str">
        <f>'Gene Table'!E704</f>
        <v>mmu-miR-3080-3p</v>
      </c>
      <c r="C704" s="39" t="str">
        <f>'Gene Table'!B704</f>
        <v>N06</v>
      </c>
      <c r="D704" s="145"/>
      <c r="E704" s="145"/>
      <c r="F704" s="145"/>
      <c r="G704" s="145"/>
      <c r="H704" s="145"/>
      <c r="I704" s="145"/>
      <c r="J704" s="145"/>
      <c r="K704" s="145"/>
      <c r="L704" s="145"/>
      <c r="M704" s="145"/>
      <c r="N704" s="149"/>
      <c r="O704" s="149"/>
    </row>
    <row r="705" spans="1:15">
      <c r="A705" s="80"/>
      <c r="B705" s="39" t="str">
        <f>'Gene Table'!E705</f>
        <v>mmu-miR-30b-3p</v>
      </c>
      <c r="C705" s="39" t="str">
        <f>'Gene Table'!B705</f>
        <v>N07</v>
      </c>
      <c r="D705" s="145"/>
      <c r="E705" s="145"/>
      <c r="F705" s="145"/>
      <c r="G705" s="145"/>
      <c r="H705" s="145"/>
      <c r="I705" s="145"/>
      <c r="J705" s="145"/>
      <c r="K705" s="145"/>
      <c r="L705" s="145"/>
      <c r="M705" s="145"/>
      <c r="N705" s="149"/>
      <c r="O705" s="149"/>
    </row>
    <row r="706" spans="1:15">
      <c r="A706" s="80"/>
      <c r="B706" s="39" t="str">
        <f>'Gene Table'!E706</f>
        <v>mmu-miR-3081-5p</v>
      </c>
      <c r="C706" s="39" t="str">
        <f>'Gene Table'!B706</f>
        <v>N08</v>
      </c>
      <c r="D706" s="145"/>
      <c r="E706" s="145"/>
      <c r="F706" s="145"/>
      <c r="G706" s="145"/>
      <c r="H706" s="145"/>
      <c r="I706" s="145"/>
      <c r="J706" s="145"/>
      <c r="K706" s="145"/>
      <c r="L706" s="145"/>
      <c r="M706" s="145"/>
      <c r="N706" s="149"/>
      <c r="O706" s="149"/>
    </row>
    <row r="707" spans="1:15">
      <c r="A707" s="80"/>
      <c r="B707" s="39" t="str">
        <f>'Gene Table'!E707</f>
        <v>mmu-miR-31-3p</v>
      </c>
      <c r="C707" s="39" t="str">
        <f>'Gene Table'!B707</f>
        <v>N09</v>
      </c>
      <c r="D707" s="145"/>
      <c r="E707" s="145"/>
      <c r="F707" s="145"/>
      <c r="G707" s="145"/>
      <c r="H707" s="145"/>
      <c r="I707" s="145"/>
      <c r="J707" s="145"/>
      <c r="K707" s="145"/>
      <c r="L707" s="145"/>
      <c r="M707" s="145"/>
      <c r="N707" s="149"/>
      <c r="O707" s="149"/>
    </row>
    <row r="708" spans="1:15">
      <c r="A708" s="80"/>
      <c r="B708" s="39" t="str">
        <f>'Gene Table'!E708</f>
        <v>mmu-miR-3081-3p</v>
      </c>
      <c r="C708" s="39" t="str">
        <f>'Gene Table'!B708</f>
        <v>N10</v>
      </c>
      <c r="D708" s="145"/>
      <c r="E708" s="145"/>
      <c r="F708" s="145"/>
      <c r="G708" s="145"/>
      <c r="H708" s="145"/>
      <c r="I708" s="145"/>
      <c r="J708" s="145"/>
      <c r="K708" s="145"/>
      <c r="L708" s="145"/>
      <c r="M708" s="145"/>
      <c r="N708" s="149"/>
      <c r="O708" s="149"/>
    </row>
    <row r="709" spans="1:15">
      <c r="A709" s="80"/>
      <c r="B709" s="39" t="str">
        <f>'Gene Table'!E709</f>
        <v>mmu-miR-322-3p</v>
      </c>
      <c r="C709" s="39" t="str">
        <f>'Gene Table'!B709</f>
        <v>N11</v>
      </c>
      <c r="D709" s="145"/>
      <c r="E709" s="145"/>
      <c r="F709" s="145"/>
      <c r="G709" s="145"/>
      <c r="H709" s="145"/>
      <c r="I709" s="145"/>
      <c r="J709" s="145"/>
      <c r="K709" s="145"/>
      <c r="L709" s="145"/>
      <c r="M709" s="145"/>
      <c r="N709" s="149"/>
      <c r="O709" s="149"/>
    </row>
    <row r="710" spans="1:15">
      <c r="A710" s="80"/>
      <c r="B710" s="39" t="str">
        <f>'Gene Table'!E710</f>
        <v>mmu-miR-3082-5p</v>
      </c>
      <c r="C710" s="39" t="str">
        <f>'Gene Table'!B710</f>
        <v>N12</v>
      </c>
      <c r="D710" s="145"/>
      <c r="E710" s="145"/>
      <c r="F710" s="145"/>
      <c r="G710" s="145"/>
      <c r="H710" s="145"/>
      <c r="I710" s="145"/>
      <c r="J710" s="145"/>
      <c r="K710" s="145"/>
      <c r="L710" s="145"/>
      <c r="M710" s="145"/>
      <c r="N710" s="149"/>
      <c r="O710" s="149"/>
    </row>
    <row r="711" spans="1:15">
      <c r="A711" s="80"/>
      <c r="B711" s="39" t="str">
        <f>'Gene Table'!E711</f>
        <v>mmu-miR-330-3p</v>
      </c>
      <c r="C711" s="39" t="str">
        <f>'Gene Table'!B711</f>
        <v>N13</v>
      </c>
      <c r="D711" s="145"/>
      <c r="E711" s="145"/>
      <c r="F711" s="145"/>
      <c r="G711" s="145"/>
      <c r="H711" s="145"/>
      <c r="I711" s="145"/>
      <c r="J711" s="145"/>
      <c r="K711" s="145"/>
      <c r="L711" s="145"/>
      <c r="M711" s="145"/>
      <c r="N711" s="149"/>
      <c r="O711" s="149"/>
    </row>
    <row r="712" spans="1:15">
      <c r="A712" s="80"/>
      <c r="B712" s="39" t="str">
        <f>'Gene Table'!E712</f>
        <v>mmu-miR-3082-3p</v>
      </c>
      <c r="C712" s="39" t="str">
        <f>'Gene Table'!B712</f>
        <v>N14</v>
      </c>
      <c r="D712" s="145"/>
      <c r="E712" s="145"/>
      <c r="F712" s="145"/>
      <c r="G712" s="145"/>
      <c r="H712" s="145"/>
      <c r="I712" s="145"/>
      <c r="J712" s="145"/>
      <c r="K712" s="145"/>
      <c r="L712" s="145"/>
      <c r="M712" s="145"/>
      <c r="N712" s="149"/>
      <c r="O712" s="149"/>
    </row>
    <row r="713" spans="1:15">
      <c r="A713" s="80"/>
      <c r="B713" s="39" t="str">
        <f>'Gene Table'!E713</f>
        <v>mmu-miR-34c-3p</v>
      </c>
      <c r="C713" s="39" t="str">
        <f>'Gene Table'!B713</f>
        <v>N15</v>
      </c>
      <c r="D713" s="145"/>
      <c r="E713" s="145"/>
      <c r="F713" s="145"/>
      <c r="G713" s="145"/>
      <c r="H713" s="145"/>
      <c r="I713" s="145"/>
      <c r="J713" s="145"/>
      <c r="K713" s="145"/>
      <c r="L713" s="145"/>
      <c r="M713" s="145"/>
      <c r="N713" s="149"/>
      <c r="O713" s="149"/>
    </row>
    <row r="714" spans="1:15">
      <c r="A714" s="80"/>
      <c r="B714" s="39" t="str">
        <f>'Gene Table'!E714</f>
        <v>mmu-miR-3083-3p</v>
      </c>
      <c r="C714" s="39" t="str">
        <f>'Gene Table'!B714</f>
        <v>N16</v>
      </c>
      <c r="D714" s="145"/>
      <c r="E714" s="145"/>
      <c r="F714" s="145"/>
      <c r="G714" s="145"/>
      <c r="H714" s="145"/>
      <c r="I714" s="145"/>
      <c r="J714" s="145"/>
      <c r="K714" s="145"/>
      <c r="L714" s="145"/>
      <c r="M714" s="145"/>
      <c r="N714" s="149"/>
      <c r="O714" s="149"/>
    </row>
    <row r="715" spans="1:15">
      <c r="A715" s="80"/>
      <c r="B715" s="39" t="str">
        <f>'Gene Table'!E715</f>
        <v>mmu-miR-374-3p</v>
      </c>
      <c r="C715" s="39" t="str">
        <f>'Gene Table'!B715</f>
        <v>N17</v>
      </c>
      <c r="D715" s="145"/>
      <c r="E715" s="145"/>
      <c r="F715" s="145"/>
      <c r="G715" s="145"/>
      <c r="H715" s="145"/>
      <c r="I715" s="145"/>
      <c r="J715" s="145"/>
      <c r="K715" s="145"/>
      <c r="L715" s="145"/>
      <c r="M715" s="145"/>
      <c r="N715" s="149"/>
      <c r="O715" s="149"/>
    </row>
    <row r="716" spans="1:15">
      <c r="A716" s="80"/>
      <c r="B716" s="39" t="str">
        <f>'Gene Table'!E716</f>
        <v>mmu-miR-3084-3p</v>
      </c>
      <c r="C716" s="39" t="str">
        <f>'Gene Table'!B716</f>
        <v>N18</v>
      </c>
      <c r="D716" s="145"/>
      <c r="E716" s="145"/>
      <c r="F716" s="145"/>
      <c r="G716" s="145"/>
      <c r="H716" s="145"/>
      <c r="I716" s="145"/>
      <c r="J716" s="145"/>
      <c r="K716" s="145"/>
      <c r="L716" s="145"/>
      <c r="M716" s="145"/>
      <c r="N716" s="149"/>
      <c r="O716" s="149"/>
    </row>
    <row r="717" spans="1:15">
      <c r="A717" s="80"/>
      <c r="B717" s="39" t="str">
        <f>'Gene Table'!E717</f>
        <v>mmu-miR-425-3p</v>
      </c>
      <c r="C717" s="39" t="str">
        <f>'Gene Table'!B717</f>
        <v>N19</v>
      </c>
      <c r="D717" s="145"/>
      <c r="E717" s="145"/>
      <c r="F717" s="145"/>
      <c r="G717" s="145"/>
      <c r="H717" s="145"/>
      <c r="I717" s="145"/>
      <c r="J717" s="145"/>
      <c r="K717" s="145"/>
      <c r="L717" s="145"/>
      <c r="M717" s="145"/>
      <c r="N717" s="149"/>
      <c r="O717" s="149"/>
    </row>
    <row r="718" spans="1:15">
      <c r="A718" s="80"/>
      <c r="B718" s="39" t="str">
        <f>'Gene Table'!E718</f>
        <v>mmu-miR-3085-5p</v>
      </c>
      <c r="C718" s="39" t="str">
        <f>'Gene Table'!B718</f>
        <v>N20</v>
      </c>
      <c r="D718" s="145"/>
      <c r="E718" s="145"/>
      <c r="F718" s="145"/>
      <c r="G718" s="145"/>
      <c r="H718" s="145"/>
      <c r="I718" s="145"/>
      <c r="J718" s="145"/>
      <c r="K718" s="145"/>
      <c r="L718" s="145"/>
      <c r="M718" s="145"/>
      <c r="N718" s="149"/>
      <c r="O718" s="149"/>
    </row>
    <row r="719" spans="1:15">
      <c r="A719" s="80"/>
      <c r="B719" s="39" t="str">
        <f>'Gene Table'!E719</f>
        <v>mmu-miR-463-5p</v>
      </c>
      <c r="C719" s="39" t="str">
        <f>'Gene Table'!B719</f>
        <v>N21</v>
      </c>
      <c r="D719" s="145"/>
      <c r="E719" s="145"/>
      <c r="F719" s="145"/>
      <c r="G719" s="145"/>
      <c r="H719" s="145"/>
      <c r="I719" s="145"/>
      <c r="J719" s="145"/>
      <c r="K719" s="145"/>
      <c r="L719" s="145"/>
      <c r="M719" s="145"/>
      <c r="N719" s="149"/>
      <c r="O719" s="149"/>
    </row>
    <row r="720" spans="1:15">
      <c r="A720" s="80"/>
      <c r="B720" s="39" t="str">
        <f>'Gene Table'!E720</f>
        <v>mmu-miR-3085-3p</v>
      </c>
      <c r="C720" s="39" t="str">
        <f>'Gene Table'!B720</f>
        <v>N22</v>
      </c>
      <c r="D720" s="145"/>
      <c r="E720" s="145"/>
      <c r="F720" s="145"/>
      <c r="G720" s="145"/>
      <c r="H720" s="145"/>
      <c r="I720" s="145"/>
      <c r="J720" s="145"/>
      <c r="K720" s="145"/>
      <c r="L720" s="145"/>
      <c r="M720" s="145"/>
      <c r="N720" s="149"/>
      <c r="O720" s="149"/>
    </row>
    <row r="721" spans="1:15">
      <c r="A721" s="80"/>
      <c r="B721" s="39" t="str">
        <f>'Gene Table'!E721</f>
        <v>mmu-miR-467b-3p</v>
      </c>
      <c r="C721" s="39" t="str">
        <f>'Gene Table'!B721</f>
        <v>N23</v>
      </c>
      <c r="D721" s="145"/>
      <c r="E721" s="145"/>
      <c r="F721" s="145"/>
      <c r="G721" s="145"/>
      <c r="H721" s="145"/>
      <c r="I721" s="145"/>
      <c r="J721" s="145"/>
      <c r="K721" s="145"/>
      <c r="L721" s="145"/>
      <c r="M721" s="145"/>
      <c r="N721" s="149"/>
      <c r="O721" s="149"/>
    </row>
    <row r="722" spans="1:15">
      <c r="A722" s="80"/>
      <c r="B722" s="39" t="str">
        <f>'Gene Table'!E722</f>
        <v>mmu-miR-3086-5p</v>
      </c>
      <c r="C722" s="39" t="str">
        <f>'Gene Table'!B722</f>
        <v>N24</v>
      </c>
      <c r="D722" s="145"/>
      <c r="E722" s="145"/>
      <c r="F722" s="145"/>
      <c r="G722" s="145"/>
      <c r="H722" s="145"/>
      <c r="I722" s="145"/>
      <c r="J722" s="145"/>
      <c r="K722" s="145"/>
      <c r="L722" s="145"/>
      <c r="M722" s="145"/>
      <c r="N722" s="149"/>
      <c r="O722" s="149"/>
    </row>
    <row r="723" spans="1:15">
      <c r="A723" s="80"/>
      <c r="B723" s="39" t="str">
        <f>'Gene Table'!E723</f>
        <v>mmu-miR-5619-5p</v>
      </c>
      <c r="C723" s="39" t="str">
        <f>'Gene Table'!B723</f>
        <v>O01</v>
      </c>
      <c r="D723" s="145"/>
      <c r="E723" s="145"/>
      <c r="F723" s="145"/>
      <c r="G723" s="145"/>
      <c r="H723" s="145"/>
      <c r="I723" s="145"/>
      <c r="J723" s="145"/>
      <c r="K723" s="145"/>
      <c r="L723" s="145"/>
      <c r="M723" s="145"/>
      <c r="N723" s="149"/>
      <c r="O723" s="149"/>
    </row>
    <row r="724" spans="1:15">
      <c r="A724" s="80"/>
      <c r="B724" s="39" t="str">
        <f>'Gene Table'!E724</f>
        <v>mmu-miR-5624-3p</v>
      </c>
      <c r="C724" s="39" t="str">
        <f>'Gene Table'!B724</f>
        <v>O02</v>
      </c>
      <c r="D724" s="145"/>
      <c r="E724" s="145"/>
      <c r="F724" s="145"/>
      <c r="G724" s="145"/>
      <c r="H724" s="145"/>
      <c r="I724" s="145"/>
      <c r="J724" s="145"/>
      <c r="K724" s="145"/>
      <c r="L724" s="145"/>
      <c r="M724" s="145"/>
      <c r="N724" s="149"/>
      <c r="O724" s="149"/>
    </row>
    <row r="725" spans="1:15">
      <c r="A725" s="80"/>
      <c r="B725" s="39" t="str">
        <f>'Gene Table'!E725</f>
        <v>mmu-miR-5619-3p</v>
      </c>
      <c r="C725" s="39" t="str">
        <f>'Gene Table'!B725</f>
        <v>O03</v>
      </c>
      <c r="D725" s="145"/>
      <c r="E725" s="145"/>
      <c r="F725" s="145"/>
      <c r="G725" s="145"/>
      <c r="H725" s="145"/>
      <c r="I725" s="145"/>
      <c r="J725" s="145"/>
      <c r="K725" s="145"/>
      <c r="L725" s="145"/>
      <c r="M725" s="145"/>
      <c r="N725" s="149"/>
      <c r="O725" s="149"/>
    </row>
    <row r="726" spans="1:15">
      <c r="A726" s="80"/>
      <c r="B726" s="39" t="str">
        <f>'Gene Table'!E726</f>
        <v>mmu-miR-5625-5p</v>
      </c>
      <c r="C726" s="39" t="str">
        <f>'Gene Table'!B726</f>
        <v>O04</v>
      </c>
      <c r="D726" s="145"/>
      <c r="E726" s="145"/>
      <c r="F726" s="145"/>
      <c r="G726" s="145"/>
      <c r="H726" s="145"/>
      <c r="I726" s="145"/>
      <c r="J726" s="145"/>
      <c r="K726" s="145"/>
      <c r="L726" s="145"/>
      <c r="M726" s="145"/>
      <c r="N726" s="149"/>
      <c r="O726" s="149"/>
    </row>
    <row r="727" spans="1:15">
      <c r="A727" s="80"/>
      <c r="B727" s="39" t="str">
        <f>'Gene Table'!E727</f>
        <v>mmu-miR-5620-5p</v>
      </c>
      <c r="C727" s="39" t="str">
        <f>'Gene Table'!B727</f>
        <v>O05</v>
      </c>
      <c r="D727" s="145"/>
      <c r="E727" s="145"/>
      <c r="F727" s="145"/>
      <c r="G727" s="145"/>
      <c r="H727" s="145"/>
      <c r="I727" s="145"/>
      <c r="J727" s="145"/>
      <c r="K727" s="145"/>
      <c r="L727" s="145"/>
      <c r="M727" s="145"/>
      <c r="N727" s="149"/>
      <c r="O727" s="149"/>
    </row>
    <row r="728" spans="1:15">
      <c r="A728" s="80"/>
      <c r="B728" s="39" t="str">
        <f>'Gene Table'!E728</f>
        <v>mmu-miR-5625-3p</v>
      </c>
      <c r="C728" s="39" t="str">
        <f>'Gene Table'!B728</f>
        <v>O06</v>
      </c>
      <c r="D728" s="145"/>
      <c r="E728" s="145"/>
      <c r="F728" s="145"/>
      <c r="G728" s="145"/>
      <c r="H728" s="145"/>
      <c r="I728" s="145"/>
      <c r="J728" s="145"/>
      <c r="K728" s="145"/>
      <c r="L728" s="145"/>
      <c r="M728" s="145"/>
      <c r="N728" s="149"/>
      <c r="O728" s="149"/>
    </row>
    <row r="729" spans="1:15">
      <c r="A729" s="80"/>
      <c r="B729" s="39" t="str">
        <f>'Gene Table'!E729</f>
        <v>mmu-miR-5620-3p</v>
      </c>
      <c r="C729" s="39" t="str">
        <f>'Gene Table'!B729</f>
        <v>O07</v>
      </c>
      <c r="D729" s="145"/>
      <c r="E729" s="145"/>
      <c r="F729" s="145"/>
      <c r="G729" s="145"/>
      <c r="H729" s="145"/>
      <c r="I729" s="145"/>
      <c r="J729" s="145"/>
      <c r="K729" s="145"/>
      <c r="L729" s="145"/>
      <c r="M729" s="145"/>
      <c r="N729" s="149"/>
      <c r="O729" s="149"/>
    </row>
    <row r="730" spans="1:15">
      <c r="A730" s="80"/>
      <c r="B730" s="39" t="str">
        <f>'Gene Table'!E730</f>
        <v>mmu-miR-5626-3p</v>
      </c>
      <c r="C730" s="39" t="str">
        <f>'Gene Table'!B730</f>
        <v>O08</v>
      </c>
      <c r="D730" s="145"/>
      <c r="E730" s="145"/>
      <c r="F730" s="145"/>
      <c r="G730" s="145"/>
      <c r="H730" s="145"/>
      <c r="I730" s="145"/>
      <c r="J730" s="145"/>
      <c r="K730" s="145"/>
      <c r="L730" s="145"/>
      <c r="M730" s="145"/>
      <c r="N730" s="149"/>
      <c r="O730" s="149"/>
    </row>
    <row r="731" spans="1:15">
      <c r="A731" s="80"/>
      <c r="B731" s="39" t="str">
        <f>'Gene Table'!E731</f>
        <v>mmu-miR-5621-5p</v>
      </c>
      <c r="C731" s="39" t="str">
        <f>'Gene Table'!B731</f>
        <v>O09</v>
      </c>
      <c r="D731" s="145"/>
      <c r="E731" s="145"/>
      <c r="F731" s="145"/>
      <c r="G731" s="145"/>
      <c r="H731" s="145"/>
      <c r="I731" s="145"/>
      <c r="J731" s="145"/>
      <c r="K731" s="145"/>
      <c r="L731" s="145"/>
      <c r="M731" s="145"/>
      <c r="N731" s="149"/>
      <c r="O731" s="149"/>
    </row>
    <row r="732" spans="1:15">
      <c r="A732" s="80"/>
      <c r="B732" s="39" t="str">
        <f>'Gene Table'!E732</f>
        <v>mmu-miR-5627-5p</v>
      </c>
      <c r="C732" s="39" t="str">
        <f>'Gene Table'!B732</f>
        <v>O10</v>
      </c>
      <c r="D732" s="145"/>
      <c r="E732" s="145"/>
      <c r="F732" s="145"/>
      <c r="G732" s="145"/>
      <c r="H732" s="145"/>
      <c r="I732" s="145"/>
      <c r="J732" s="145"/>
      <c r="K732" s="145"/>
      <c r="L732" s="145"/>
      <c r="M732" s="145"/>
      <c r="N732" s="149"/>
      <c r="O732" s="149"/>
    </row>
    <row r="733" spans="1:15">
      <c r="A733" s="80"/>
      <c r="B733" s="39" t="str">
        <f>'Gene Table'!E733</f>
        <v>mmu-miR-5622-5p</v>
      </c>
      <c r="C733" s="39" t="str">
        <f>'Gene Table'!B733</f>
        <v>O11</v>
      </c>
      <c r="D733" s="145"/>
      <c r="E733" s="145"/>
      <c r="F733" s="145"/>
      <c r="G733" s="145"/>
      <c r="H733" s="145"/>
      <c r="I733" s="145"/>
      <c r="J733" s="145"/>
      <c r="K733" s="145"/>
      <c r="L733" s="145"/>
      <c r="M733" s="145"/>
      <c r="N733" s="149"/>
      <c r="O733" s="149"/>
    </row>
    <row r="734" spans="1:15">
      <c r="A734" s="80"/>
      <c r="B734" s="39" t="str">
        <f>'Gene Table'!E734</f>
        <v>mmu-miR-5627-3p</v>
      </c>
      <c r="C734" s="39" t="str">
        <f>'Gene Table'!B734</f>
        <v>O12</v>
      </c>
      <c r="D734" s="145"/>
      <c r="E734" s="145"/>
      <c r="F734" s="145"/>
      <c r="G734" s="145"/>
      <c r="H734" s="145"/>
      <c r="I734" s="145"/>
      <c r="J734" s="145"/>
      <c r="K734" s="145"/>
      <c r="L734" s="145"/>
      <c r="M734" s="145"/>
      <c r="N734" s="149"/>
      <c r="O734" s="149"/>
    </row>
    <row r="735" spans="1:15">
      <c r="A735" s="80"/>
      <c r="B735" s="39" t="str">
        <f>'Gene Table'!E735</f>
        <v>mmu-miR-5622-3p</v>
      </c>
      <c r="C735" s="39" t="str">
        <f>'Gene Table'!B735</f>
        <v>O13</v>
      </c>
      <c r="D735" s="145"/>
      <c r="E735" s="145"/>
      <c r="F735" s="145"/>
      <c r="G735" s="145"/>
      <c r="H735" s="145"/>
      <c r="I735" s="145"/>
      <c r="J735" s="145"/>
      <c r="K735" s="145"/>
      <c r="L735" s="145"/>
      <c r="M735" s="145"/>
      <c r="N735" s="149"/>
      <c r="O735" s="149"/>
    </row>
    <row r="736" spans="1:15">
      <c r="A736" s="80"/>
      <c r="B736" s="39" t="str">
        <f>'Gene Table'!E736</f>
        <v>mmu-miR-344i</v>
      </c>
      <c r="C736" s="39" t="str">
        <f>'Gene Table'!B736</f>
        <v>O14</v>
      </c>
      <c r="D736" s="145"/>
      <c r="E736" s="145"/>
      <c r="F736" s="145"/>
      <c r="G736" s="145"/>
      <c r="H736" s="145"/>
      <c r="I736" s="145"/>
      <c r="J736" s="145"/>
      <c r="K736" s="145"/>
      <c r="L736" s="145"/>
      <c r="M736" s="145"/>
      <c r="N736" s="149"/>
      <c r="O736" s="149"/>
    </row>
    <row r="737" spans="1:15">
      <c r="A737" s="80"/>
      <c r="B737" s="39" t="str">
        <f>'Gene Table'!E737</f>
        <v>mmu-miR-5623-5p</v>
      </c>
      <c r="C737" s="39" t="str">
        <f>'Gene Table'!B737</f>
        <v>O15</v>
      </c>
      <c r="D737" s="145"/>
      <c r="E737" s="145"/>
      <c r="F737" s="145"/>
      <c r="G737" s="145"/>
      <c r="H737" s="145"/>
      <c r="I737" s="145"/>
      <c r="J737" s="145"/>
      <c r="K737" s="145"/>
      <c r="L737" s="145"/>
      <c r="M737" s="145"/>
      <c r="N737" s="149"/>
      <c r="O737" s="149"/>
    </row>
    <row r="738" spans="1:15">
      <c r="A738" s="80"/>
      <c r="B738" s="39" t="str">
        <f>'Gene Table'!E738</f>
        <v>mmu-miR-5709</v>
      </c>
      <c r="C738" s="39" t="str">
        <f>'Gene Table'!B738</f>
        <v>O16</v>
      </c>
      <c r="D738" s="145"/>
      <c r="E738" s="145"/>
      <c r="F738" s="145"/>
      <c r="G738" s="145"/>
      <c r="H738" s="145"/>
      <c r="I738" s="145"/>
      <c r="J738" s="145"/>
      <c r="K738" s="145"/>
      <c r="L738" s="145"/>
      <c r="M738" s="145"/>
      <c r="N738" s="149"/>
      <c r="O738" s="149"/>
    </row>
    <row r="739" spans="1:15">
      <c r="A739" s="80"/>
      <c r="B739" s="39" t="str">
        <f>'Gene Table'!E739</f>
        <v>mmu-miR-5623-3p</v>
      </c>
      <c r="C739" s="39" t="str">
        <f>'Gene Table'!B739</f>
        <v>O17</v>
      </c>
      <c r="D739" s="145"/>
      <c r="E739" s="145"/>
      <c r="F739" s="145"/>
      <c r="G739" s="145"/>
      <c r="H739" s="145"/>
      <c r="I739" s="145"/>
      <c r="J739" s="145"/>
      <c r="K739" s="145"/>
      <c r="L739" s="145"/>
      <c r="M739" s="145"/>
      <c r="N739" s="149"/>
      <c r="O739" s="149"/>
    </row>
    <row r="740" spans="1:15">
      <c r="A740" s="80"/>
      <c r="B740" s="39" t="str">
        <f>'Gene Table'!E740</f>
        <v>mmu-miR-5710</v>
      </c>
      <c r="C740" s="39" t="str">
        <f>'Gene Table'!B740</f>
        <v>O18</v>
      </c>
      <c r="D740" s="145"/>
      <c r="E740" s="145"/>
      <c r="F740" s="145"/>
      <c r="G740" s="145"/>
      <c r="H740" s="145"/>
      <c r="I740" s="145"/>
      <c r="J740" s="145"/>
      <c r="K740" s="145"/>
      <c r="L740" s="145"/>
      <c r="M740" s="145"/>
      <c r="N740" s="149"/>
      <c r="O740" s="149"/>
    </row>
    <row r="741" spans="1:15">
      <c r="A741" s="80"/>
      <c r="B741" s="39" t="str">
        <f>'Gene Table'!E741</f>
        <v>mmu-miR-3073b-5p</v>
      </c>
      <c r="C741" s="39" t="str">
        <f>'Gene Table'!B741</f>
        <v>O19</v>
      </c>
      <c r="D741" s="145"/>
      <c r="E741" s="145"/>
      <c r="F741" s="145"/>
      <c r="G741" s="145"/>
      <c r="H741" s="145"/>
      <c r="I741" s="145"/>
      <c r="J741" s="145"/>
      <c r="K741" s="145"/>
      <c r="L741" s="145"/>
      <c r="M741" s="145"/>
      <c r="N741" s="149"/>
      <c r="O741" s="149"/>
    </row>
    <row r="742" spans="1:15">
      <c r="A742" s="80"/>
      <c r="B742" s="39" t="str">
        <f>'Gene Table'!E742</f>
        <v>mmu-miR-669l-3p</v>
      </c>
      <c r="C742" s="39" t="str">
        <f>'Gene Table'!B742</f>
        <v>O20</v>
      </c>
      <c r="D742" s="145"/>
      <c r="E742" s="145"/>
      <c r="F742" s="145"/>
      <c r="G742" s="145"/>
      <c r="H742" s="145"/>
      <c r="I742" s="145"/>
      <c r="J742" s="145"/>
      <c r="K742" s="145"/>
      <c r="L742" s="145"/>
      <c r="M742" s="145"/>
      <c r="N742" s="149"/>
      <c r="O742" s="149"/>
    </row>
    <row r="743" spans="1:15">
      <c r="A743" s="80"/>
      <c r="B743" s="39" t="str">
        <f>'Gene Table'!E743</f>
        <v>mmu-miR-3073b-3p</v>
      </c>
      <c r="C743" s="39" t="str">
        <f>'Gene Table'!B743</f>
        <v>O21</v>
      </c>
      <c r="D743" s="145"/>
      <c r="E743" s="145"/>
      <c r="F743" s="145"/>
      <c r="G743" s="145"/>
      <c r="H743" s="145"/>
      <c r="I743" s="145"/>
      <c r="J743" s="145"/>
      <c r="K743" s="145"/>
      <c r="L743" s="145"/>
      <c r="M743" s="145"/>
      <c r="N743" s="149"/>
      <c r="O743" s="149"/>
    </row>
    <row r="744" spans="1:15">
      <c r="A744" s="80"/>
      <c r="B744" s="39" t="str">
        <f>'Gene Table'!E744</f>
        <v>mmu-miR-1a-2-5p</v>
      </c>
      <c r="C744" s="39" t="str">
        <f>'Gene Table'!B744</f>
        <v>O22</v>
      </c>
      <c r="D744" s="145"/>
      <c r="E744" s="145"/>
      <c r="F744" s="145"/>
      <c r="G744" s="145"/>
      <c r="H744" s="145"/>
      <c r="I744" s="145"/>
      <c r="J744" s="145"/>
      <c r="K744" s="145"/>
      <c r="L744" s="145"/>
      <c r="M744" s="145"/>
      <c r="N744" s="149"/>
      <c r="O744" s="149"/>
    </row>
    <row r="745" spans="1:15">
      <c r="A745" s="80"/>
      <c r="B745" s="39" t="str">
        <f>'Gene Table'!E745</f>
        <v>mmu-miR-5624-5p</v>
      </c>
      <c r="C745" s="39" t="str">
        <f>'Gene Table'!B745</f>
        <v>O23</v>
      </c>
      <c r="D745" s="145"/>
      <c r="E745" s="145"/>
      <c r="F745" s="145"/>
      <c r="G745" s="145"/>
      <c r="H745" s="145"/>
      <c r="I745" s="145"/>
      <c r="J745" s="145"/>
      <c r="K745" s="145"/>
      <c r="L745" s="145"/>
      <c r="M745" s="145"/>
      <c r="N745" s="149"/>
      <c r="O745" s="149"/>
    </row>
    <row r="746" spans="1:15">
      <c r="A746" s="80"/>
      <c r="B746" s="39" t="str">
        <f>'Gene Table'!E746</f>
        <v>mmu-miR-669d-3p</v>
      </c>
      <c r="C746" s="39" t="str">
        <f>'Gene Table'!B746</f>
        <v>O24</v>
      </c>
      <c r="D746" s="145"/>
      <c r="E746" s="145"/>
      <c r="F746" s="145"/>
      <c r="G746" s="145"/>
      <c r="H746" s="145"/>
      <c r="I746" s="145"/>
      <c r="J746" s="145"/>
      <c r="K746" s="145"/>
      <c r="L746" s="145"/>
      <c r="M746" s="145"/>
      <c r="N746" s="149"/>
      <c r="O746" s="149"/>
    </row>
    <row r="747" spans="1:15">
      <c r="A747" s="80"/>
      <c r="B747" s="39" t="str">
        <f>'Gene Table'!E747</f>
        <v>NC</v>
      </c>
      <c r="C747" s="39" t="str">
        <f>'Gene Table'!B747</f>
        <v>P01</v>
      </c>
      <c r="D747" s="145"/>
      <c r="E747" s="145"/>
      <c r="F747" s="145"/>
      <c r="G747" s="145"/>
      <c r="H747" s="145"/>
      <c r="I747" s="145"/>
      <c r="J747" s="145"/>
      <c r="K747" s="145"/>
      <c r="L747" s="145"/>
      <c r="M747" s="145"/>
      <c r="N747" s="149"/>
      <c r="O747" s="149"/>
    </row>
    <row r="748" spans="1:15">
      <c r="A748" s="80"/>
      <c r="B748" s="39" t="str">
        <f>'Gene Table'!E748</f>
        <v>NC</v>
      </c>
      <c r="C748" s="39" t="str">
        <f>'Gene Table'!B748</f>
        <v>P02</v>
      </c>
      <c r="D748" s="145"/>
      <c r="E748" s="145"/>
      <c r="F748" s="145"/>
      <c r="G748" s="145"/>
      <c r="H748" s="145"/>
      <c r="I748" s="145"/>
      <c r="J748" s="145"/>
      <c r="K748" s="145"/>
      <c r="L748" s="145"/>
      <c r="M748" s="145"/>
      <c r="N748" s="149"/>
      <c r="O748" s="149"/>
    </row>
    <row r="749" spans="1:15">
      <c r="A749" s="80"/>
      <c r="B749" s="39" t="str">
        <f>'Gene Table'!E749</f>
        <v>NC</v>
      </c>
      <c r="C749" s="39" t="str">
        <f>'Gene Table'!B749</f>
        <v>P03</v>
      </c>
      <c r="D749" s="145"/>
      <c r="E749" s="145"/>
      <c r="F749" s="145"/>
      <c r="G749" s="145"/>
      <c r="H749" s="145"/>
      <c r="I749" s="145"/>
      <c r="J749" s="145"/>
      <c r="K749" s="145"/>
      <c r="L749" s="145"/>
      <c r="M749" s="145"/>
      <c r="N749" s="149"/>
      <c r="O749" s="149"/>
    </row>
    <row r="750" spans="1:15">
      <c r="A750" s="80"/>
      <c r="B750" s="39" t="str">
        <f>'Gene Table'!E750</f>
        <v>NC</v>
      </c>
      <c r="C750" s="39" t="str">
        <f>'Gene Table'!B750</f>
        <v>P04</v>
      </c>
      <c r="D750" s="145"/>
      <c r="E750" s="145"/>
      <c r="F750" s="145"/>
      <c r="G750" s="145"/>
      <c r="H750" s="145"/>
      <c r="I750" s="145"/>
      <c r="J750" s="145"/>
      <c r="K750" s="145"/>
      <c r="L750" s="145"/>
      <c r="M750" s="145"/>
      <c r="N750" s="149"/>
      <c r="O750" s="149"/>
    </row>
    <row r="751" spans="1:15">
      <c r="A751" s="80"/>
      <c r="B751" s="39" t="str">
        <f>'Gene Table'!E751</f>
        <v>MK1</v>
      </c>
      <c r="C751" s="39" t="str">
        <f>'Gene Table'!B751</f>
        <v>P05</v>
      </c>
      <c r="D751" s="145"/>
      <c r="E751" s="145"/>
      <c r="F751" s="145"/>
      <c r="G751" s="145"/>
      <c r="H751" s="145"/>
      <c r="I751" s="145"/>
      <c r="J751" s="145"/>
      <c r="K751" s="145"/>
      <c r="L751" s="145"/>
      <c r="M751" s="145"/>
      <c r="N751" s="149"/>
      <c r="O751" s="149"/>
    </row>
    <row r="752" spans="1:15">
      <c r="A752" s="80"/>
      <c r="B752" s="39" t="str">
        <f>'Gene Table'!E752</f>
        <v>MK1</v>
      </c>
      <c r="C752" s="39" t="str">
        <f>'Gene Table'!B752</f>
        <v>P06</v>
      </c>
      <c r="D752" s="145"/>
      <c r="E752" s="145"/>
      <c r="F752" s="145"/>
      <c r="G752" s="145"/>
      <c r="H752" s="145"/>
      <c r="I752" s="145"/>
      <c r="J752" s="145"/>
      <c r="K752" s="145"/>
      <c r="L752" s="145"/>
      <c r="M752" s="145"/>
      <c r="N752" s="149"/>
      <c r="O752" s="149"/>
    </row>
    <row r="753" spans="1:15">
      <c r="A753" s="80"/>
      <c r="B753" s="39" t="str">
        <f>'Gene Table'!E753</f>
        <v>MK2</v>
      </c>
      <c r="C753" s="39" t="str">
        <f>'Gene Table'!B753</f>
        <v>P07</v>
      </c>
      <c r="D753" s="145"/>
      <c r="E753" s="145"/>
      <c r="F753" s="145"/>
      <c r="G753" s="145"/>
      <c r="H753" s="145"/>
      <c r="I753" s="145"/>
      <c r="J753" s="145"/>
      <c r="K753" s="145"/>
      <c r="L753" s="145"/>
      <c r="M753" s="145"/>
      <c r="N753" s="149"/>
      <c r="O753" s="149"/>
    </row>
    <row r="754" spans="1:15">
      <c r="A754" s="80"/>
      <c r="B754" s="39" t="str">
        <f>'Gene Table'!E754</f>
        <v>MK2</v>
      </c>
      <c r="C754" s="39" t="str">
        <f>'Gene Table'!B754</f>
        <v>P08</v>
      </c>
      <c r="D754" s="145"/>
      <c r="E754" s="145"/>
      <c r="F754" s="145"/>
      <c r="G754" s="145"/>
      <c r="H754" s="145"/>
      <c r="I754" s="145"/>
      <c r="J754" s="145"/>
      <c r="K754" s="145"/>
      <c r="L754" s="145"/>
      <c r="M754" s="145"/>
      <c r="N754" s="149"/>
      <c r="O754" s="149"/>
    </row>
    <row r="755" spans="1:15">
      <c r="A755" s="80"/>
      <c r="B755" s="39" t="str">
        <f>'Gene Table'!E755</f>
        <v>MK3</v>
      </c>
      <c r="C755" s="39" t="str">
        <f>'Gene Table'!B755</f>
        <v>P09</v>
      </c>
      <c r="D755" s="145"/>
      <c r="E755" s="145"/>
      <c r="F755" s="145"/>
      <c r="G755" s="145"/>
      <c r="H755" s="145"/>
      <c r="I755" s="145"/>
      <c r="J755" s="145"/>
      <c r="K755" s="145"/>
      <c r="L755" s="145"/>
      <c r="M755" s="145"/>
      <c r="N755" s="149"/>
      <c r="O755" s="149"/>
    </row>
    <row r="756" spans="1:15">
      <c r="A756" s="80"/>
      <c r="B756" s="39" t="str">
        <f>'Gene Table'!E756</f>
        <v>MK3</v>
      </c>
      <c r="C756" s="39" t="str">
        <f>'Gene Table'!B756</f>
        <v>P10</v>
      </c>
      <c r="D756" s="145"/>
      <c r="E756" s="145"/>
      <c r="F756" s="145"/>
      <c r="G756" s="145"/>
      <c r="H756" s="145"/>
      <c r="I756" s="145"/>
      <c r="J756" s="145"/>
      <c r="K756" s="145"/>
      <c r="L756" s="145"/>
      <c r="M756" s="145"/>
      <c r="N756" s="149"/>
      <c r="O756" s="149"/>
    </row>
    <row r="757" spans="1:15">
      <c r="A757" s="80"/>
      <c r="B757" s="39" t="str">
        <f>'Gene Table'!E757</f>
        <v>MK4</v>
      </c>
      <c r="C757" s="39" t="str">
        <f>'Gene Table'!B757</f>
        <v>P11</v>
      </c>
      <c r="D757" s="145"/>
      <c r="E757" s="145"/>
      <c r="F757" s="145"/>
      <c r="G757" s="145"/>
      <c r="H757" s="145"/>
      <c r="I757" s="145"/>
      <c r="J757" s="145"/>
      <c r="K757" s="145"/>
      <c r="L757" s="145"/>
      <c r="M757" s="145"/>
      <c r="N757" s="149"/>
      <c r="O757" s="149"/>
    </row>
    <row r="758" spans="1:15">
      <c r="A758" s="80"/>
      <c r="B758" s="39" t="str">
        <f>'Gene Table'!E758</f>
        <v>MK4</v>
      </c>
      <c r="C758" s="39" t="str">
        <f>'Gene Table'!B758</f>
        <v>P12</v>
      </c>
      <c r="D758" s="145"/>
      <c r="E758" s="145"/>
      <c r="F758" s="145"/>
      <c r="G758" s="145"/>
      <c r="H758" s="145"/>
      <c r="I758" s="145"/>
      <c r="J758" s="145"/>
      <c r="K758" s="145"/>
      <c r="L758" s="145"/>
      <c r="M758" s="145"/>
      <c r="N758" s="149"/>
      <c r="O758" s="149"/>
    </row>
    <row r="759" spans="1:15">
      <c r="A759" s="80"/>
      <c r="B759" s="39" t="str">
        <f>'Gene Table'!E759</f>
        <v>MK5</v>
      </c>
      <c r="C759" s="39" t="str">
        <f>'Gene Table'!B759</f>
        <v>P13</v>
      </c>
      <c r="D759" s="145"/>
      <c r="E759" s="145"/>
      <c r="F759" s="145"/>
      <c r="G759" s="145"/>
      <c r="H759" s="145"/>
      <c r="I759" s="145"/>
      <c r="J759" s="145"/>
      <c r="K759" s="145"/>
      <c r="L759" s="145"/>
      <c r="M759" s="145"/>
      <c r="N759" s="149"/>
      <c r="O759" s="149"/>
    </row>
    <row r="760" spans="1:15">
      <c r="A760" s="80"/>
      <c r="B760" s="39" t="str">
        <f>'Gene Table'!E760</f>
        <v>MK5</v>
      </c>
      <c r="C760" s="39" t="str">
        <f>'Gene Table'!B760</f>
        <v>P14</v>
      </c>
      <c r="D760" s="145"/>
      <c r="E760" s="145"/>
      <c r="F760" s="145"/>
      <c r="G760" s="145"/>
      <c r="H760" s="145"/>
      <c r="I760" s="145"/>
      <c r="J760" s="145"/>
      <c r="K760" s="145"/>
      <c r="L760" s="145"/>
      <c r="M760" s="145"/>
      <c r="N760" s="149"/>
      <c r="O760" s="149"/>
    </row>
    <row r="761" spans="1:15">
      <c r="A761" s="80"/>
      <c r="B761" s="39" t="str">
        <f>'Gene Table'!E761</f>
        <v>MK6</v>
      </c>
      <c r="C761" s="39" t="str">
        <f>'Gene Table'!B761</f>
        <v>P15</v>
      </c>
      <c r="D761" s="145"/>
      <c r="E761" s="145"/>
      <c r="F761" s="145"/>
      <c r="G761" s="145"/>
      <c r="H761" s="145"/>
      <c r="I761" s="145"/>
      <c r="J761" s="145"/>
      <c r="K761" s="145"/>
      <c r="L761" s="145"/>
      <c r="M761" s="145"/>
      <c r="N761" s="149"/>
      <c r="O761" s="149"/>
    </row>
    <row r="762" spans="1:15">
      <c r="A762" s="80"/>
      <c r="B762" s="39" t="str">
        <f>'Gene Table'!E762</f>
        <v>MK6</v>
      </c>
      <c r="C762" s="39" t="str">
        <f>'Gene Table'!B762</f>
        <v>P16</v>
      </c>
      <c r="D762" s="145"/>
      <c r="E762" s="145"/>
      <c r="F762" s="145"/>
      <c r="G762" s="145"/>
      <c r="H762" s="145"/>
      <c r="I762" s="145"/>
      <c r="J762" s="145"/>
      <c r="K762" s="145"/>
      <c r="L762" s="145"/>
      <c r="M762" s="145"/>
      <c r="N762" s="149"/>
      <c r="O762" s="149"/>
    </row>
    <row r="763" spans="1:15">
      <c r="A763" s="80"/>
      <c r="B763" s="39" t="str">
        <f>'Gene Table'!E763</f>
        <v>RT</v>
      </c>
      <c r="C763" s="39" t="str">
        <f>'Gene Table'!B763</f>
        <v>P17</v>
      </c>
      <c r="D763" s="145"/>
      <c r="E763" s="145"/>
      <c r="F763" s="145"/>
      <c r="G763" s="145"/>
      <c r="H763" s="145"/>
      <c r="I763" s="145"/>
      <c r="J763" s="145"/>
      <c r="K763" s="145"/>
      <c r="L763" s="145"/>
      <c r="M763" s="145"/>
      <c r="N763" s="149"/>
      <c r="O763" s="149"/>
    </row>
    <row r="764" spans="1:15">
      <c r="A764" s="80"/>
      <c r="B764" s="39" t="str">
        <f>'Gene Table'!E764</f>
        <v>RT</v>
      </c>
      <c r="C764" s="39" t="str">
        <f>'Gene Table'!B764</f>
        <v>P18</v>
      </c>
      <c r="D764" s="145"/>
      <c r="E764" s="145"/>
      <c r="F764" s="145"/>
      <c r="G764" s="145"/>
      <c r="H764" s="145"/>
      <c r="I764" s="145"/>
      <c r="J764" s="145"/>
      <c r="K764" s="145"/>
      <c r="L764" s="145"/>
      <c r="M764" s="145"/>
      <c r="N764" s="149"/>
      <c r="O764" s="149"/>
    </row>
    <row r="765" spans="1:15">
      <c r="A765" s="80"/>
      <c r="B765" s="39" t="str">
        <f>'Gene Table'!E765</f>
        <v>RT</v>
      </c>
      <c r="C765" s="39" t="str">
        <f>'Gene Table'!B765</f>
        <v>P19</v>
      </c>
      <c r="D765" s="145"/>
      <c r="E765" s="145"/>
      <c r="F765" s="145"/>
      <c r="G765" s="145"/>
      <c r="H765" s="145"/>
      <c r="I765" s="145"/>
      <c r="J765" s="145"/>
      <c r="K765" s="145"/>
      <c r="L765" s="145"/>
      <c r="M765" s="145"/>
      <c r="N765" s="149"/>
      <c r="O765" s="149"/>
    </row>
    <row r="766" spans="1:15">
      <c r="A766" s="80"/>
      <c r="B766" s="39" t="str">
        <f>'Gene Table'!E766</f>
        <v>RT</v>
      </c>
      <c r="C766" s="39" t="str">
        <f>'Gene Table'!B766</f>
        <v>P20</v>
      </c>
      <c r="D766" s="145"/>
      <c r="E766" s="145"/>
      <c r="F766" s="145"/>
      <c r="G766" s="145"/>
      <c r="H766" s="145"/>
      <c r="I766" s="145"/>
      <c r="J766" s="145"/>
      <c r="K766" s="145"/>
      <c r="L766" s="145"/>
      <c r="M766" s="145"/>
      <c r="N766" s="149"/>
      <c r="O766" s="149"/>
    </row>
    <row r="767" spans="1:15">
      <c r="A767" s="80"/>
      <c r="B767" s="39" t="str">
        <f>'Gene Table'!E767</f>
        <v>PCR</v>
      </c>
      <c r="C767" s="39" t="str">
        <f>'Gene Table'!B767</f>
        <v>P21</v>
      </c>
      <c r="D767" s="145"/>
      <c r="E767" s="145"/>
      <c r="F767" s="145"/>
      <c r="G767" s="145"/>
      <c r="H767" s="145"/>
      <c r="I767" s="145"/>
      <c r="J767" s="145"/>
      <c r="K767" s="145"/>
      <c r="L767" s="145"/>
      <c r="M767" s="145"/>
      <c r="N767" s="149"/>
      <c r="O767" s="149"/>
    </row>
    <row r="768" spans="1:15">
      <c r="A768" s="80"/>
      <c r="B768" s="39" t="str">
        <f>'Gene Table'!E768</f>
        <v>PCR</v>
      </c>
      <c r="C768" s="39" t="str">
        <f>'Gene Table'!B768</f>
        <v>P22</v>
      </c>
      <c r="D768" s="145"/>
      <c r="E768" s="145"/>
      <c r="F768" s="145"/>
      <c r="G768" s="145"/>
      <c r="H768" s="145"/>
      <c r="I768" s="145"/>
      <c r="J768" s="145"/>
      <c r="K768" s="145"/>
      <c r="L768" s="145"/>
      <c r="M768" s="145"/>
      <c r="N768" s="149"/>
      <c r="O768" s="149"/>
    </row>
    <row r="769" spans="1:15">
      <c r="A769" s="80"/>
      <c r="B769" s="39" t="str">
        <f>'Gene Table'!E769</f>
        <v>PCR</v>
      </c>
      <c r="C769" s="39" t="str">
        <f>'Gene Table'!B769</f>
        <v>P23</v>
      </c>
      <c r="D769" s="145"/>
      <c r="E769" s="145"/>
      <c r="F769" s="145"/>
      <c r="G769" s="145"/>
      <c r="H769" s="145"/>
      <c r="I769" s="145"/>
      <c r="J769" s="145"/>
      <c r="K769" s="145"/>
      <c r="L769" s="145"/>
      <c r="M769" s="145"/>
      <c r="N769" s="149"/>
      <c r="O769" s="149"/>
    </row>
    <row r="770" spans="1:15">
      <c r="A770" s="156"/>
      <c r="B770" s="39" t="str">
        <f>'Gene Table'!E770</f>
        <v>PCR</v>
      </c>
      <c r="C770" s="39" t="str">
        <f>'Gene Table'!B770</f>
        <v>P24</v>
      </c>
      <c r="D770" s="145"/>
      <c r="E770" s="145"/>
      <c r="F770" s="145"/>
      <c r="G770" s="145"/>
      <c r="H770" s="145"/>
      <c r="I770" s="145"/>
      <c r="J770" s="145"/>
      <c r="K770" s="145"/>
      <c r="L770" s="145"/>
      <c r="M770" s="145"/>
      <c r="N770" s="149"/>
      <c r="O770" s="149"/>
    </row>
    <row r="771" spans="1:15">
      <c r="A771" s="78" t="str">
        <f>'Gene Table'!A771</f>
        <v>Plate 3</v>
      </c>
      <c r="B771" s="39" t="str">
        <f>'Gene Table'!E771</f>
        <v>mmu-miR-3086-3p</v>
      </c>
      <c r="C771" s="39" t="str">
        <f>'Gene Table'!B771</f>
        <v>A01</v>
      </c>
      <c r="D771" s="145"/>
      <c r="E771" s="145"/>
      <c r="F771" s="145"/>
      <c r="G771" s="145"/>
      <c r="H771" s="145"/>
      <c r="I771" s="145"/>
      <c r="J771" s="145"/>
      <c r="K771" s="145"/>
      <c r="L771" s="145"/>
      <c r="M771" s="145"/>
      <c r="N771" s="149"/>
      <c r="O771" s="149"/>
    </row>
    <row r="772" spans="1:15">
      <c r="A772" s="80"/>
      <c r="B772" s="39" t="str">
        <f>'Gene Table'!E772</f>
        <v>mmu-miR-3473c</v>
      </c>
      <c r="C772" s="39" t="str">
        <f>'Gene Table'!B772</f>
        <v>A02</v>
      </c>
      <c r="D772" s="145"/>
      <c r="E772" s="145"/>
      <c r="F772" s="145"/>
      <c r="G772" s="145"/>
      <c r="H772" s="145"/>
      <c r="I772" s="145"/>
      <c r="J772" s="145"/>
      <c r="K772" s="145"/>
      <c r="L772" s="145"/>
      <c r="M772" s="145"/>
      <c r="N772" s="149"/>
      <c r="O772" s="149"/>
    </row>
    <row r="773" spans="1:15">
      <c r="A773" s="80"/>
      <c r="B773" s="39" t="str">
        <f>'Gene Table'!E773</f>
        <v>mmu-miR-466m-5p</v>
      </c>
      <c r="C773" s="39" t="str">
        <f>'Gene Table'!B773</f>
        <v>A03</v>
      </c>
      <c r="D773" s="145"/>
      <c r="E773" s="145"/>
      <c r="F773" s="145"/>
      <c r="G773" s="145"/>
      <c r="H773" s="145"/>
      <c r="I773" s="145"/>
      <c r="J773" s="145"/>
      <c r="K773" s="145"/>
      <c r="L773" s="145"/>
      <c r="M773" s="145"/>
      <c r="N773" s="149"/>
      <c r="O773" s="149"/>
    </row>
    <row r="774" spans="1:15">
      <c r="A774" s="80"/>
      <c r="B774" s="39" t="str">
        <f>'Gene Table'!E774</f>
        <v>mmu-miR-5107</v>
      </c>
      <c r="C774" s="39" t="str">
        <f>'Gene Table'!B774</f>
        <v>A04</v>
      </c>
      <c r="D774" s="145"/>
      <c r="E774" s="145"/>
      <c r="F774" s="145"/>
      <c r="G774" s="145"/>
      <c r="H774" s="145"/>
      <c r="I774" s="145"/>
      <c r="J774" s="145"/>
      <c r="K774" s="145"/>
      <c r="L774" s="145"/>
      <c r="M774" s="145"/>
      <c r="N774" s="149"/>
      <c r="O774" s="149"/>
    </row>
    <row r="775" spans="1:15">
      <c r="A775" s="80"/>
      <c r="B775" s="39" t="str">
        <f>'Gene Table'!E775</f>
        <v>mmu-miR-466m-3p</v>
      </c>
      <c r="C775" s="39" t="str">
        <f>'Gene Table'!B775</f>
        <v>A05</v>
      </c>
      <c r="D775" s="145"/>
      <c r="E775" s="145"/>
      <c r="F775" s="145"/>
      <c r="G775" s="145"/>
      <c r="H775" s="145"/>
      <c r="I775" s="145"/>
      <c r="J775" s="145"/>
      <c r="K775" s="145"/>
      <c r="L775" s="145"/>
      <c r="M775" s="145"/>
      <c r="N775" s="149"/>
      <c r="O775" s="149"/>
    </row>
    <row r="776" spans="1:15">
      <c r="A776" s="80"/>
      <c r="B776" s="39" t="str">
        <f>'Gene Table'!E776</f>
        <v>mmu-miR-5108</v>
      </c>
      <c r="C776" s="39" t="str">
        <f>'Gene Table'!B776</f>
        <v>A06</v>
      </c>
      <c r="D776" s="145"/>
      <c r="E776" s="145"/>
      <c r="F776" s="145"/>
      <c r="G776" s="145"/>
      <c r="H776" s="145"/>
      <c r="I776" s="145"/>
      <c r="J776" s="145"/>
      <c r="K776" s="145"/>
      <c r="L776" s="145"/>
      <c r="M776" s="145"/>
      <c r="N776" s="149"/>
      <c r="O776" s="149"/>
    </row>
    <row r="777" spans="1:15">
      <c r="A777" s="80"/>
      <c r="B777" s="39" t="str">
        <f>'Gene Table'!E777</f>
        <v>mmu-miR-669d-2-3p</v>
      </c>
      <c r="C777" s="39" t="str">
        <f>'Gene Table'!B777</f>
        <v>A07</v>
      </c>
      <c r="D777" s="145"/>
      <c r="E777" s="145"/>
      <c r="F777" s="145"/>
      <c r="G777" s="145"/>
      <c r="H777" s="145"/>
      <c r="I777" s="145"/>
      <c r="J777" s="145"/>
      <c r="K777" s="145"/>
      <c r="L777" s="145"/>
      <c r="M777" s="145"/>
      <c r="N777" s="149"/>
      <c r="O777" s="149"/>
    </row>
    <row r="778" spans="1:15">
      <c r="A778" s="80"/>
      <c r="B778" s="39" t="str">
        <f>'Gene Table'!E778</f>
        <v>mmu-miR-5109</v>
      </c>
      <c r="C778" s="39" t="str">
        <f>'Gene Table'!B778</f>
        <v>A08</v>
      </c>
      <c r="D778" s="145"/>
      <c r="E778" s="145"/>
      <c r="F778" s="145"/>
      <c r="G778" s="145"/>
      <c r="H778" s="145"/>
      <c r="I778" s="145"/>
      <c r="J778" s="145"/>
      <c r="K778" s="145"/>
      <c r="L778" s="145"/>
      <c r="M778" s="145"/>
      <c r="N778" s="149"/>
      <c r="O778" s="149"/>
    </row>
    <row r="779" spans="1:15">
      <c r="A779" s="80"/>
      <c r="B779" s="39" t="str">
        <f>'Gene Table'!E779</f>
        <v>mmu-miR-466o-5p</v>
      </c>
      <c r="C779" s="39" t="str">
        <f>'Gene Table'!B779</f>
        <v>A09</v>
      </c>
      <c r="D779" s="145"/>
      <c r="E779" s="145"/>
      <c r="F779" s="145"/>
      <c r="G779" s="145"/>
      <c r="H779" s="145"/>
      <c r="I779" s="145"/>
      <c r="J779" s="145"/>
      <c r="K779" s="145"/>
      <c r="L779" s="145"/>
      <c r="M779" s="145"/>
      <c r="N779" s="149"/>
      <c r="O779" s="149"/>
    </row>
    <row r="780" spans="1:15">
      <c r="A780" s="80"/>
      <c r="B780" s="39" t="str">
        <f>'Gene Table'!E780</f>
        <v>mmu-miR-5110</v>
      </c>
      <c r="C780" s="39" t="str">
        <f>'Gene Table'!B780</f>
        <v>A10</v>
      </c>
      <c r="D780" s="145"/>
      <c r="E780" s="145"/>
      <c r="F780" s="145"/>
      <c r="G780" s="145"/>
      <c r="H780" s="145"/>
      <c r="I780" s="145"/>
      <c r="J780" s="145"/>
      <c r="K780" s="145"/>
      <c r="L780" s="145"/>
      <c r="M780" s="145"/>
      <c r="N780" s="149"/>
      <c r="O780" s="149"/>
    </row>
    <row r="781" spans="1:15">
      <c r="A781" s="80"/>
      <c r="B781" s="39" t="str">
        <f>'Gene Table'!E781</f>
        <v>mmu-miR-466o-3p</v>
      </c>
      <c r="C781" s="39" t="str">
        <f>'Gene Table'!B781</f>
        <v>A11</v>
      </c>
      <c r="D781" s="145"/>
      <c r="E781" s="145"/>
      <c r="F781" s="145"/>
      <c r="G781" s="145"/>
      <c r="H781" s="145"/>
      <c r="I781" s="145"/>
      <c r="J781" s="145"/>
      <c r="K781" s="145"/>
      <c r="L781" s="145"/>
      <c r="M781" s="145"/>
      <c r="N781" s="149"/>
      <c r="O781" s="149"/>
    </row>
    <row r="782" spans="1:15">
      <c r="A782" s="80"/>
      <c r="B782" s="39" t="str">
        <f>'Gene Table'!E782</f>
        <v>mmu-miR-5111-3p</v>
      </c>
      <c r="C782" s="39" t="str">
        <f>'Gene Table'!B782</f>
        <v>A12</v>
      </c>
      <c r="D782" s="145"/>
      <c r="E782" s="145"/>
      <c r="F782" s="145"/>
      <c r="G782" s="145"/>
      <c r="H782" s="145"/>
      <c r="I782" s="145"/>
      <c r="J782" s="145"/>
      <c r="K782" s="145"/>
      <c r="L782" s="145"/>
      <c r="M782" s="145"/>
      <c r="N782" s="149"/>
      <c r="O782" s="149"/>
    </row>
    <row r="783" spans="1:15">
      <c r="A783" s="80"/>
      <c r="B783" s="39" t="str">
        <f>'Gene Table'!E783</f>
        <v>mmu-miR-467a-3p</v>
      </c>
      <c r="C783" s="39" t="str">
        <f>'Gene Table'!B783</f>
        <v>A13</v>
      </c>
      <c r="D783" s="145"/>
      <c r="E783" s="145"/>
      <c r="F783" s="145"/>
      <c r="G783" s="145"/>
      <c r="H783" s="145"/>
      <c r="I783" s="145"/>
      <c r="J783" s="145"/>
      <c r="K783" s="145"/>
      <c r="L783" s="145"/>
      <c r="M783" s="145"/>
      <c r="N783" s="149"/>
      <c r="O783" s="149"/>
    </row>
    <row r="784" spans="1:15">
      <c r="A784" s="80"/>
      <c r="B784" s="39" t="str">
        <f>'Gene Table'!E784</f>
        <v>mmu-miR-5112</v>
      </c>
      <c r="C784" s="39" t="str">
        <f>'Gene Table'!B784</f>
        <v>A14</v>
      </c>
      <c r="D784" s="145"/>
      <c r="E784" s="145"/>
      <c r="F784" s="145"/>
      <c r="G784" s="145"/>
      <c r="H784" s="145"/>
      <c r="I784" s="145"/>
      <c r="J784" s="145"/>
      <c r="K784" s="145"/>
      <c r="L784" s="145"/>
      <c r="M784" s="145"/>
      <c r="N784" s="149"/>
      <c r="O784" s="149"/>
    </row>
    <row r="785" spans="1:15">
      <c r="A785" s="80"/>
      <c r="B785" s="39" t="str">
        <f>'Gene Table'!E785</f>
        <v>mmu-miR-669a-3p</v>
      </c>
      <c r="C785" s="39" t="str">
        <f>'Gene Table'!B785</f>
        <v>A15</v>
      </c>
      <c r="D785" s="145"/>
      <c r="E785" s="145"/>
      <c r="F785" s="145"/>
      <c r="G785" s="145"/>
      <c r="H785" s="145"/>
      <c r="I785" s="145"/>
      <c r="J785" s="145"/>
      <c r="K785" s="145"/>
      <c r="L785" s="145"/>
      <c r="M785" s="145"/>
      <c r="N785" s="149"/>
      <c r="O785" s="149"/>
    </row>
    <row r="786" spans="1:15">
      <c r="A786" s="80"/>
      <c r="B786" s="39" t="str">
        <f>'Gene Table'!E786</f>
        <v>mmu-miR-5113</v>
      </c>
      <c r="C786" s="39" t="str">
        <f>'Gene Table'!B786</f>
        <v>A16</v>
      </c>
      <c r="D786" s="145"/>
      <c r="E786" s="145"/>
      <c r="F786" s="145"/>
      <c r="G786" s="145"/>
      <c r="H786" s="145"/>
      <c r="I786" s="145"/>
      <c r="J786" s="145"/>
      <c r="K786" s="145"/>
      <c r="L786" s="145"/>
      <c r="M786" s="145"/>
      <c r="N786" s="149"/>
      <c r="O786" s="149"/>
    </row>
    <row r="787" spans="1:15">
      <c r="A787" s="80"/>
      <c r="B787" s="39" t="str">
        <f>'Gene Table'!E787</f>
        <v>mmu-miR-669p-3p</v>
      </c>
      <c r="C787" s="39" t="str">
        <f>'Gene Table'!B787</f>
        <v>A17</v>
      </c>
      <c r="D787" s="145"/>
      <c r="E787" s="145"/>
      <c r="F787" s="145"/>
      <c r="G787" s="145"/>
      <c r="H787" s="145"/>
      <c r="I787" s="145"/>
      <c r="J787" s="145"/>
      <c r="K787" s="145"/>
      <c r="L787" s="145"/>
      <c r="M787" s="145"/>
      <c r="N787" s="149"/>
      <c r="O787" s="149"/>
    </row>
    <row r="788" spans="1:15">
      <c r="A788" s="80"/>
      <c r="B788" s="39" t="str">
        <f>'Gene Table'!E788</f>
        <v>mmu-miR-5114</v>
      </c>
      <c r="C788" s="39" t="str">
        <f>'Gene Table'!B788</f>
        <v>A18</v>
      </c>
      <c r="D788" s="145"/>
      <c r="E788" s="145"/>
      <c r="F788" s="145"/>
      <c r="G788" s="145"/>
      <c r="H788" s="145"/>
      <c r="I788" s="145"/>
      <c r="J788" s="145"/>
      <c r="K788" s="145"/>
      <c r="L788" s="145"/>
      <c r="M788" s="145"/>
      <c r="N788" s="149"/>
      <c r="O788" s="149"/>
    </row>
    <row r="789" spans="1:15">
      <c r="A789" s="80"/>
      <c r="B789" s="39" t="str">
        <f>'Gene Table'!E789</f>
        <v>mmu-miR-466p-5p</v>
      </c>
      <c r="C789" s="39" t="str">
        <f>'Gene Table'!B789</f>
        <v>A19</v>
      </c>
      <c r="D789" s="145"/>
      <c r="E789" s="145"/>
      <c r="F789" s="145"/>
      <c r="G789" s="145"/>
      <c r="H789" s="145"/>
      <c r="I789" s="145"/>
      <c r="J789" s="145"/>
      <c r="K789" s="145"/>
      <c r="L789" s="145"/>
      <c r="M789" s="145"/>
      <c r="N789" s="149"/>
      <c r="O789" s="149"/>
    </row>
    <row r="790" spans="1:15">
      <c r="A790" s="80"/>
      <c r="B790" s="39" t="str">
        <f>'Gene Table'!E790</f>
        <v>mmu-miR-5115</v>
      </c>
      <c r="C790" s="39" t="str">
        <f>'Gene Table'!B790</f>
        <v>A20</v>
      </c>
      <c r="D790" s="145"/>
      <c r="E790" s="145"/>
      <c r="F790" s="145"/>
      <c r="G790" s="145"/>
      <c r="H790" s="145"/>
      <c r="I790" s="145"/>
      <c r="J790" s="145"/>
      <c r="K790" s="145"/>
      <c r="L790" s="145"/>
      <c r="M790" s="145"/>
      <c r="N790" s="149"/>
      <c r="O790" s="149"/>
    </row>
    <row r="791" spans="1:15">
      <c r="A791" s="80"/>
      <c r="B791" s="39" t="str">
        <f>'Gene Table'!E791</f>
        <v>mmu-miR-466n-5p</v>
      </c>
      <c r="C791" s="39" t="str">
        <f>'Gene Table'!B791</f>
        <v>A21</v>
      </c>
      <c r="D791" s="145"/>
      <c r="E791" s="145"/>
      <c r="F791" s="145"/>
      <c r="G791" s="145"/>
      <c r="H791" s="145"/>
      <c r="I791" s="145"/>
      <c r="J791" s="145"/>
      <c r="K791" s="145"/>
      <c r="L791" s="145"/>
      <c r="M791" s="145"/>
      <c r="N791" s="149"/>
      <c r="O791" s="149"/>
    </row>
    <row r="792" spans="1:15">
      <c r="A792" s="80"/>
      <c r="B792" s="39" t="str">
        <f>'Gene Table'!E792</f>
        <v>mmu-miR-5116</v>
      </c>
      <c r="C792" s="39" t="str">
        <f>'Gene Table'!B792</f>
        <v>A22</v>
      </c>
      <c r="D792" s="145"/>
      <c r="E792" s="145"/>
      <c r="F792" s="145"/>
      <c r="G792" s="145"/>
      <c r="H792" s="145"/>
      <c r="I792" s="145"/>
      <c r="J792" s="145"/>
      <c r="K792" s="145"/>
      <c r="L792" s="145"/>
      <c r="M792" s="145"/>
      <c r="N792" s="149"/>
      <c r="O792" s="149"/>
    </row>
    <row r="793" spans="1:15">
      <c r="A793" s="80"/>
      <c r="B793" s="39" t="str">
        <f>'Gene Table'!E793</f>
        <v>mmu-miR-466n-3p</v>
      </c>
      <c r="C793" s="39" t="str">
        <f>'Gene Table'!B793</f>
        <v>A23</v>
      </c>
      <c r="D793" s="145"/>
      <c r="E793" s="145"/>
      <c r="F793" s="145"/>
      <c r="G793" s="145"/>
      <c r="H793" s="145"/>
      <c r="I793" s="145"/>
      <c r="J793" s="145"/>
      <c r="K793" s="145"/>
      <c r="L793" s="145"/>
      <c r="M793" s="145"/>
      <c r="N793" s="149"/>
      <c r="O793" s="149"/>
    </row>
    <row r="794" spans="1:15">
      <c r="A794" s="80"/>
      <c r="B794" s="39" t="str">
        <f>'Gene Table'!E794</f>
        <v>mmu-miR-5117-5p</v>
      </c>
      <c r="C794" s="39" t="str">
        <f>'Gene Table'!B794</f>
        <v>A24</v>
      </c>
      <c r="D794" s="145"/>
      <c r="E794" s="145"/>
      <c r="F794" s="145"/>
      <c r="G794" s="145"/>
      <c r="H794" s="145"/>
      <c r="I794" s="145"/>
      <c r="J794" s="145"/>
      <c r="K794" s="145"/>
      <c r="L794" s="145"/>
      <c r="M794" s="145"/>
      <c r="N794" s="149"/>
      <c r="O794" s="149"/>
    </row>
    <row r="795" spans="1:15">
      <c r="A795" s="80"/>
      <c r="B795" s="39">
        <f>'Gene Table'!E795</f>
        <v>0</v>
      </c>
      <c r="C795" s="39" t="str">
        <f>'Gene Table'!B795</f>
        <v>B01</v>
      </c>
      <c r="D795" s="145"/>
      <c r="E795" s="145"/>
      <c r="F795" s="145"/>
      <c r="G795" s="145"/>
      <c r="H795" s="145"/>
      <c r="I795" s="145"/>
      <c r="J795" s="145"/>
      <c r="K795" s="145"/>
      <c r="L795" s="145"/>
      <c r="M795" s="145"/>
      <c r="N795" s="149"/>
      <c r="O795" s="149"/>
    </row>
    <row r="796" spans="1:15">
      <c r="A796" s="80"/>
      <c r="B796" s="39">
        <f>'Gene Table'!E796</f>
        <v>0</v>
      </c>
      <c r="C796" s="39" t="str">
        <f>'Gene Table'!B796</f>
        <v>B02</v>
      </c>
      <c r="D796" s="145"/>
      <c r="E796" s="145"/>
      <c r="F796" s="145"/>
      <c r="G796" s="145"/>
      <c r="H796" s="145"/>
      <c r="I796" s="145"/>
      <c r="J796" s="145"/>
      <c r="K796" s="145"/>
      <c r="L796" s="145"/>
      <c r="M796" s="145"/>
      <c r="N796" s="149"/>
      <c r="O796" s="149"/>
    </row>
    <row r="797" spans="1:15">
      <c r="A797" s="80"/>
      <c r="B797" s="39">
        <f>'Gene Table'!E797</f>
        <v>0</v>
      </c>
      <c r="C797" s="39" t="str">
        <f>'Gene Table'!B797</f>
        <v>B03</v>
      </c>
      <c r="D797" s="145"/>
      <c r="E797" s="145"/>
      <c r="F797" s="145"/>
      <c r="G797" s="145"/>
      <c r="H797" s="145"/>
      <c r="I797" s="145"/>
      <c r="J797" s="145"/>
      <c r="K797" s="145"/>
      <c r="L797" s="145"/>
      <c r="M797" s="145"/>
      <c r="N797" s="149"/>
      <c r="O797" s="149"/>
    </row>
    <row r="798" spans="1:15">
      <c r="A798" s="80"/>
      <c r="B798" s="39">
        <f>'Gene Table'!E798</f>
        <v>0</v>
      </c>
      <c r="C798" s="39" t="str">
        <f>'Gene Table'!B798</f>
        <v>B04</v>
      </c>
      <c r="D798" s="145"/>
      <c r="E798" s="145"/>
      <c r="F798" s="145"/>
      <c r="G798" s="145"/>
      <c r="H798" s="145"/>
      <c r="I798" s="145"/>
      <c r="J798" s="145"/>
      <c r="K798" s="145"/>
      <c r="L798" s="145"/>
      <c r="M798" s="145"/>
      <c r="N798" s="149"/>
      <c r="O798" s="149"/>
    </row>
    <row r="799" spans="1:15">
      <c r="A799" s="80"/>
      <c r="B799" s="39">
        <f>'Gene Table'!E799</f>
        <v>0</v>
      </c>
      <c r="C799" s="39" t="str">
        <f>'Gene Table'!B799</f>
        <v>B05</v>
      </c>
      <c r="D799" s="145"/>
      <c r="E799" s="145"/>
      <c r="F799" s="145"/>
      <c r="G799" s="145"/>
      <c r="H799" s="145"/>
      <c r="I799" s="145"/>
      <c r="J799" s="145"/>
      <c r="K799" s="145"/>
      <c r="L799" s="145"/>
      <c r="M799" s="145"/>
      <c r="N799" s="149"/>
      <c r="O799" s="149"/>
    </row>
    <row r="800" spans="1:15">
      <c r="A800" s="80"/>
      <c r="B800" s="39">
        <f>'Gene Table'!E800</f>
        <v>0</v>
      </c>
      <c r="C800" s="39" t="str">
        <f>'Gene Table'!B800</f>
        <v>B06</v>
      </c>
      <c r="D800" s="145"/>
      <c r="E800" s="145"/>
      <c r="F800" s="145"/>
      <c r="G800" s="145"/>
      <c r="H800" s="145"/>
      <c r="I800" s="145"/>
      <c r="J800" s="145"/>
      <c r="K800" s="145"/>
      <c r="L800" s="145"/>
      <c r="M800" s="145"/>
      <c r="N800" s="149"/>
      <c r="O800" s="149"/>
    </row>
    <row r="801" spans="1:15">
      <c r="A801" s="80"/>
      <c r="B801" s="39">
        <f>'Gene Table'!E801</f>
        <v>0</v>
      </c>
      <c r="C801" s="39" t="str">
        <f>'Gene Table'!B801</f>
        <v>B07</v>
      </c>
      <c r="D801" s="145"/>
      <c r="E801" s="145"/>
      <c r="F801" s="145"/>
      <c r="G801" s="145"/>
      <c r="H801" s="145"/>
      <c r="I801" s="145"/>
      <c r="J801" s="145"/>
      <c r="K801" s="145"/>
      <c r="L801" s="145"/>
      <c r="M801" s="145"/>
      <c r="N801" s="149"/>
      <c r="O801" s="149"/>
    </row>
    <row r="802" spans="1:15">
      <c r="A802" s="80"/>
      <c r="B802" s="39">
        <f>'Gene Table'!E802</f>
        <v>0</v>
      </c>
      <c r="C802" s="39" t="str">
        <f>'Gene Table'!B802</f>
        <v>B08</v>
      </c>
      <c r="D802" s="145"/>
      <c r="E802" s="145"/>
      <c r="F802" s="145"/>
      <c r="G802" s="145"/>
      <c r="H802" s="145"/>
      <c r="I802" s="145"/>
      <c r="J802" s="145"/>
      <c r="K802" s="145"/>
      <c r="L802" s="145"/>
      <c r="M802" s="145"/>
      <c r="N802" s="149"/>
      <c r="O802" s="149"/>
    </row>
    <row r="803" spans="1:15">
      <c r="A803" s="80"/>
      <c r="B803" s="39">
        <f>'Gene Table'!E803</f>
        <v>0</v>
      </c>
      <c r="C803" s="39" t="str">
        <f>'Gene Table'!B803</f>
        <v>B09</v>
      </c>
      <c r="D803" s="145"/>
      <c r="E803" s="145"/>
      <c r="F803" s="145"/>
      <c r="G803" s="145"/>
      <c r="H803" s="145"/>
      <c r="I803" s="145"/>
      <c r="J803" s="145"/>
      <c r="K803" s="145"/>
      <c r="L803" s="145"/>
      <c r="M803" s="145"/>
      <c r="N803" s="149"/>
      <c r="O803" s="149"/>
    </row>
    <row r="804" spans="1:15">
      <c r="A804" s="80"/>
      <c r="B804" s="39">
        <f>'Gene Table'!E804</f>
        <v>0</v>
      </c>
      <c r="C804" s="39" t="str">
        <f>'Gene Table'!B804</f>
        <v>B10</v>
      </c>
      <c r="D804" s="145"/>
      <c r="E804" s="145"/>
      <c r="F804" s="145"/>
      <c r="G804" s="145"/>
      <c r="H804" s="145"/>
      <c r="I804" s="145"/>
      <c r="J804" s="145"/>
      <c r="K804" s="145"/>
      <c r="L804" s="145"/>
      <c r="M804" s="145"/>
      <c r="N804" s="149"/>
      <c r="O804" s="149"/>
    </row>
    <row r="805" spans="1:15">
      <c r="A805" s="80"/>
      <c r="B805" s="39">
        <f>'Gene Table'!E805</f>
        <v>0</v>
      </c>
      <c r="C805" s="39" t="str">
        <f>'Gene Table'!B805</f>
        <v>B11</v>
      </c>
      <c r="D805" s="145"/>
      <c r="E805" s="145"/>
      <c r="F805" s="145"/>
      <c r="G805" s="145"/>
      <c r="H805" s="145"/>
      <c r="I805" s="145"/>
      <c r="J805" s="145"/>
      <c r="K805" s="145"/>
      <c r="L805" s="145"/>
      <c r="M805" s="145"/>
      <c r="N805" s="149"/>
      <c r="O805" s="149"/>
    </row>
    <row r="806" spans="1:15">
      <c r="A806" s="80"/>
      <c r="B806" s="39">
        <f>'Gene Table'!E806</f>
        <v>0</v>
      </c>
      <c r="C806" s="39" t="str">
        <f>'Gene Table'!B806</f>
        <v>B12</v>
      </c>
      <c r="D806" s="145"/>
      <c r="E806" s="145"/>
      <c r="F806" s="145"/>
      <c r="G806" s="145"/>
      <c r="H806" s="145"/>
      <c r="I806" s="145"/>
      <c r="J806" s="145"/>
      <c r="K806" s="145"/>
      <c r="L806" s="145"/>
      <c r="M806" s="145"/>
      <c r="N806" s="149"/>
      <c r="O806" s="149"/>
    </row>
    <row r="807" spans="1:15">
      <c r="A807" s="80"/>
      <c r="B807" s="39">
        <f>'Gene Table'!E807</f>
        <v>0</v>
      </c>
      <c r="C807" s="39" t="str">
        <f>'Gene Table'!B807</f>
        <v>B13</v>
      </c>
      <c r="D807" s="145"/>
      <c r="E807" s="145"/>
      <c r="F807" s="145"/>
      <c r="G807" s="145"/>
      <c r="H807" s="145"/>
      <c r="I807" s="145"/>
      <c r="J807" s="145"/>
      <c r="K807" s="145"/>
      <c r="L807" s="145"/>
      <c r="M807" s="145"/>
      <c r="N807" s="149"/>
      <c r="O807" s="149"/>
    </row>
    <row r="808" spans="1:15">
      <c r="A808" s="80"/>
      <c r="B808" s="39">
        <f>'Gene Table'!E808</f>
        <v>0</v>
      </c>
      <c r="C808" s="39" t="str">
        <f>'Gene Table'!B808</f>
        <v>B14</v>
      </c>
      <c r="D808" s="145"/>
      <c r="E808" s="145"/>
      <c r="F808" s="145"/>
      <c r="G808" s="145"/>
      <c r="H808" s="145"/>
      <c r="I808" s="145"/>
      <c r="J808" s="145"/>
      <c r="K808" s="145"/>
      <c r="L808" s="145"/>
      <c r="M808" s="145"/>
      <c r="N808" s="149"/>
      <c r="O808" s="149"/>
    </row>
    <row r="809" spans="1:15">
      <c r="A809" s="80"/>
      <c r="B809" s="39">
        <f>'Gene Table'!E809</f>
        <v>0</v>
      </c>
      <c r="C809" s="39" t="str">
        <f>'Gene Table'!B809</f>
        <v>B15</v>
      </c>
      <c r="D809" s="145"/>
      <c r="E809" s="145"/>
      <c r="F809" s="145"/>
      <c r="G809" s="145"/>
      <c r="H809" s="145"/>
      <c r="I809" s="145"/>
      <c r="J809" s="145"/>
      <c r="K809" s="145"/>
      <c r="L809" s="145"/>
      <c r="M809" s="145"/>
      <c r="N809" s="149"/>
      <c r="O809" s="149"/>
    </row>
    <row r="810" spans="1:15">
      <c r="A810" s="80"/>
      <c r="B810" s="39">
        <f>'Gene Table'!E810</f>
        <v>0</v>
      </c>
      <c r="C810" s="39" t="str">
        <f>'Gene Table'!B810</f>
        <v>B16</v>
      </c>
      <c r="D810" s="145"/>
      <c r="E810" s="145"/>
      <c r="F810" s="145"/>
      <c r="G810" s="145"/>
      <c r="H810" s="145"/>
      <c r="I810" s="145"/>
      <c r="J810" s="145"/>
      <c r="K810" s="145"/>
      <c r="L810" s="145"/>
      <c r="M810" s="145"/>
      <c r="N810" s="149"/>
      <c r="O810" s="149"/>
    </row>
    <row r="811" spans="1:15">
      <c r="A811" s="80"/>
      <c r="B811" s="39">
        <f>'Gene Table'!E811</f>
        <v>0</v>
      </c>
      <c r="C811" s="39" t="str">
        <f>'Gene Table'!B811</f>
        <v>B17</v>
      </c>
      <c r="D811" s="145"/>
      <c r="E811" s="145"/>
      <c r="F811" s="145"/>
      <c r="G811" s="145"/>
      <c r="H811" s="145"/>
      <c r="I811" s="145"/>
      <c r="J811" s="145"/>
      <c r="K811" s="145"/>
      <c r="L811" s="145"/>
      <c r="M811" s="145"/>
      <c r="N811" s="149"/>
      <c r="O811" s="149"/>
    </row>
    <row r="812" spans="1:15">
      <c r="A812" s="80"/>
      <c r="B812" s="39">
        <f>'Gene Table'!E812</f>
        <v>0</v>
      </c>
      <c r="C812" s="39" t="str">
        <f>'Gene Table'!B812</f>
        <v>B18</v>
      </c>
      <c r="D812" s="145"/>
      <c r="E812" s="145"/>
      <c r="F812" s="145"/>
      <c r="G812" s="145"/>
      <c r="H812" s="145"/>
      <c r="I812" s="145"/>
      <c r="J812" s="145"/>
      <c r="K812" s="145"/>
      <c r="L812" s="145"/>
      <c r="M812" s="145"/>
      <c r="N812" s="149"/>
      <c r="O812" s="149"/>
    </row>
    <row r="813" spans="1:15">
      <c r="A813" s="80"/>
      <c r="B813" s="39">
        <f>'Gene Table'!E813</f>
        <v>0</v>
      </c>
      <c r="C813" s="39" t="str">
        <f>'Gene Table'!B813</f>
        <v>B19</v>
      </c>
      <c r="D813" s="145"/>
      <c r="E813" s="145"/>
      <c r="F813" s="145"/>
      <c r="G813" s="145"/>
      <c r="H813" s="145"/>
      <c r="I813" s="145"/>
      <c r="J813" s="145"/>
      <c r="K813" s="145"/>
      <c r="L813" s="145"/>
      <c r="M813" s="145"/>
      <c r="N813" s="149"/>
      <c r="O813" s="149"/>
    </row>
    <row r="814" spans="1:15">
      <c r="A814" s="80"/>
      <c r="B814" s="39">
        <f>'Gene Table'!E814</f>
        <v>0</v>
      </c>
      <c r="C814" s="39" t="str">
        <f>'Gene Table'!B814</f>
        <v>B20</v>
      </c>
      <c r="D814" s="145"/>
      <c r="E814" s="145"/>
      <c r="F814" s="145"/>
      <c r="G814" s="145"/>
      <c r="H814" s="145"/>
      <c r="I814" s="145"/>
      <c r="J814" s="145"/>
      <c r="K814" s="145"/>
      <c r="L814" s="145"/>
      <c r="M814" s="145"/>
      <c r="N814" s="149"/>
      <c r="O814" s="149"/>
    </row>
    <row r="815" spans="1:15">
      <c r="A815" s="80"/>
      <c r="B815" s="39">
        <f>'Gene Table'!E815</f>
        <v>0</v>
      </c>
      <c r="C815" s="39" t="str">
        <f>'Gene Table'!B815</f>
        <v>B21</v>
      </c>
      <c r="D815" s="145"/>
      <c r="E815" s="145"/>
      <c r="F815" s="145"/>
      <c r="G815" s="145"/>
      <c r="H815" s="145"/>
      <c r="I815" s="145"/>
      <c r="J815" s="145"/>
      <c r="K815" s="145"/>
      <c r="L815" s="145"/>
      <c r="M815" s="145"/>
      <c r="N815" s="149"/>
      <c r="O815" s="149"/>
    </row>
    <row r="816" spans="1:15">
      <c r="A816" s="80"/>
      <c r="B816" s="39">
        <f>'Gene Table'!E816</f>
        <v>0</v>
      </c>
      <c r="C816" s="39" t="str">
        <f>'Gene Table'!B816</f>
        <v>B22</v>
      </c>
      <c r="D816" s="145"/>
      <c r="E816" s="145"/>
      <c r="F816" s="145"/>
      <c r="G816" s="145"/>
      <c r="H816" s="145"/>
      <c r="I816" s="145"/>
      <c r="J816" s="145"/>
      <c r="K816" s="145"/>
      <c r="L816" s="145"/>
      <c r="M816" s="145"/>
      <c r="N816" s="149"/>
      <c r="O816" s="149"/>
    </row>
    <row r="817" spans="1:15">
      <c r="A817" s="80"/>
      <c r="B817" s="39">
        <f>'Gene Table'!E817</f>
        <v>0</v>
      </c>
      <c r="C817" s="39" t="str">
        <f>'Gene Table'!B817</f>
        <v>B23</v>
      </c>
      <c r="D817" s="145"/>
      <c r="E817" s="145"/>
      <c r="F817" s="145"/>
      <c r="G817" s="145"/>
      <c r="H817" s="145"/>
      <c r="I817" s="145"/>
      <c r="J817" s="145"/>
      <c r="K817" s="145"/>
      <c r="L817" s="145"/>
      <c r="M817" s="145"/>
      <c r="N817" s="149"/>
      <c r="O817" s="149"/>
    </row>
    <row r="818" spans="1:15">
      <c r="A818" s="80"/>
      <c r="B818" s="39">
        <f>'Gene Table'!E818</f>
        <v>0</v>
      </c>
      <c r="C818" s="39" t="str">
        <f>'Gene Table'!B818</f>
        <v>B24</v>
      </c>
      <c r="D818" s="145"/>
      <c r="E818" s="145"/>
      <c r="F818" s="145"/>
      <c r="G818" s="145"/>
      <c r="H818" s="145"/>
      <c r="I818" s="145"/>
      <c r="J818" s="145"/>
      <c r="K818" s="145"/>
      <c r="L818" s="145"/>
      <c r="M818" s="145"/>
      <c r="N818" s="149"/>
      <c r="O818" s="149"/>
    </row>
    <row r="819" spans="1:15">
      <c r="A819" s="80"/>
      <c r="B819" s="39" t="str">
        <f>'Gene Table'!E819</f>
        <v>mmu-miR-3087-5p</v>
      </c>
      <c r="C819" s="39" t="str">
        <f>'Gene Table'!B819</f>
        <v>C01</v>
      </c>
      <c r="D819" s="145"/>
      <c r="E819" s="145"/>
      <c r="F819" s="145"/>
      <c r="G819" s="145"/>
      <c r="H819" s="145"/>
      <c r="I819" s="145"/>
      <c r="J819" s="145"/>
      <c r="K819" s="145"/>
      <c r="L819" s="145"/>
      <c r="M819" s="145"/>
      <c r="N819" s="149"/>
      <c r="O819" s="149"/>
    </row>
    <row r="820" spans="1:15">
      <c r="A820" s="80"/>
      <c r="B820" s="39" t="str">
        <f>'Gene Table'!E820</f>
        <v>mmu-miR-5118</v>
      </c>
      <c r="C820" s="39" t="str">
        <f>'Gene Table'!B820</f>
        <v>C02</v>
      </c>
      <c r="D820" s="145"/>
      <c r="E820" s="145"/>
      <c r="F820" s="145"/>
      <c r="G820" s="145"/>
      <c r="H820" s="145"/>
      <c r="I820" s="145"/>
      <c r="J820" s="145"/>
      <c r="K820" s="145"/>
      <c r="L820" s="145"/>
      <c r="M820" s="145"/>
      <c r="N820" s="149"/>
      <c r="O820" s="149"/>
    </row>
    <row r="821" spans="1:15">
      <c r="A821" s="80"/>
      <c r="B821" s="39" t="str">
        <f>'Gene Table'!E821</f>
        <v>mmu-miR-3087-3p</v>
      </c>
      <c r="C821" s="39" t="str">
        <f>'Gene Table'!B821</f>
        <v>C03</v>
      </c>
      <c r="D821" s="145"/>
      <c r="E821" s="145"/>
      <c r="F821" s="145"/>
      <c r="G821" s="145"/>
      <c r="H821" s="145"/>
      <c r="I821" s="145"/>
      <c r="J821" s="145"/>
      <c r="K821" s="145"/>
      <c r="L821" s="145"/>
      <c r="M821" s="145"/>
      <c r="N821" s="149"/>
      <c r="O821" s="149"/>
    </row>
    <row r="822" spans="1:15">
      <c r="A822" s="80"/>
      <c r="B822" s="39" t="str">
        <f>'Gene Table'!E822</f>
        <v>mmu-miR-5122</v>
      </c>
      <c r="C822" s="39" t="str">
        <f>'Gene Table'!B822</f>
        <v>C04</v>
      </c>
      <c r="D822" s="145"/>
      <c r="E822" s="145"/>
      <c r="F822" s="145"/>
      <c r="G822" s="145"/>
      <c r="H822" s="145"/>
      <c r="I822" s="145"/>
      <c r="J822" s="145"/>
      <c r="K822" s="145"/>
      <c r="L822" s="145"/>
      <c r="M822" s="145"/>
      <c r="N822" s="149"/>
      <c r="O822" s="149"/>
    </row>
    <row r="823" spans="1:15">
      <c r="A823" s="80"/>
      <c r="B823" s="39" t="str">
        <f>'Gene Table'!E823</f>
        <v>mmu-miR-3088-5p</v>
      </c>
      <c r="C823" s="39" t="str">
        <f>'Gene Table'!B823</f>
        <v>C05</v>
      </c>
      <c r="D823" s="145"/>
      <c r="E823" s="145"/>
      <c r="F823" s="145"/>
      <c r="G823" s="145"/>
      <c r="H823" s="145"/>
      <c r="I823" s="145"/>
      <c r="J823" s="145"/>
      <c r="K823" s="145"/>
      <c r="L823" s="145"/>
      <c r="M823" s="145"/>
      <c r="N823" s="149"/>
      <c r="O823" s="149"/>
    </row>
    <row r="824" spans="1:15">
      <c r="A824" s="80"/>
      <c r="B824" s="39" t="str">
        <f>'Gene Table'!E824</f>
        <v>mmu-miR-466q</v>
      </c>
      <c r="C824" s="39" t="str">
        <f>'Gene Table'!B824</f>
        <v>C06</v>
      </c>
      <c r="D824" s="145"/>
      <c r="E824" s="145"/>
      <c r="F824" s="145"/>
      <c r="G824" s="145"/>
      <c r="H824" s="145"/>
      <c r="I824" s="145"/>
      <c r="J824" s="145"/>
      <c r="K824" s="145"/>
      <c r="L824" s="145"/>
      <c r="M824" s="145"/>
      <c r="N824" s="149"/>
      <c r="O824" s="149"/>
    </row>
    <row r="825" spans="1:15">
      <c r="A825" s="80"/>
      <c r="B825" s="39" t="str">
        <f>'Gene Table'!E825</f>
        <v>mmu-miR-3088-3p</v>
      </c>
      <c r="C825" s="39" t="str">
        <f>'Gene Table'!B825</f>
        <v>C07</v>
      </c>
      <c r="D825" s="145"/>
      <c r="E825" s="145"/>
      <c r="F825" s="145"/>
      <c r="G825" s="145"/>
      <c r="H825" s="145"/>
      <c r="I825" s="145"/>
      <c r="J825" s="145"/>
      <c r="K825" s="145"/>
      <c r="L825" s="145"/>
      <c r="M825" s="145"/>
      <c r="N825" s="149"/>
      <c r="O825" s="149"/>
    </row>
    <row r="826" spans="1:15">
      <c r="A826" s="80"/>
      <c r="B826" s="39" t="str">
        <f>'Gene Table'!E826</f>
        <v>mmu-miR-3473d</v>
      </c>
      <c r="C826" s="39" t="str">
        <f>'Gene Table'!B826</f>
        <v>C08</v>
      </c>
      <c r="D826" s="145"/>
      <c r="E826" s="145"/>
      <c r="F826" s="145"/>
      <c r="G826" s="145"/>
      <c r="H826" s="145"/>
      <c r="I826" s="145"/>
      <c r="J826" s="145"/>
      <c r="K826" s="145"/>
      <c r="L826" s="145"/>
      <c r="M826" s="145"/>
      <c r="N826" s="149"/>
      <c r="O826" s="149"/>
    </row>
    <row r="827" spans="1:15">
      <c r="A827" s="80"/>
      <c r="B827" s="39" t="str">
        <f>'Gene Table'!E827</f>
        <v>mmu-miR-3089-5p</v>
      </c>
      <c r="C827" s="39" t="str">
        <f>'Gene Table'!B827</f>
        <v>C09</v>
      </c>
      <c r="D827" s="145"/>
      <c r="E827" s="145"/>
      <c r="F827" s="145"/>
      <c r="G827" s="145"/>
      <c r="H827" s="145"/>
      <c r="I827" s="145"/>
      <c r="J827" s="145"/>
      <c r="K827" s="145"/>
      <c r="L827" s="145"/>
      <c r="M827" s="145"/>
      <c r="N827" s="149"/>
      <c r="O827" s="149"/>
    </row>
    <row r="828" spans="1:15">
      <c r="A828" s="80"/>
      <c r="B828" s="39" t="str">
        <f>'Gene Table'!E828</f>
        <v>mmu-miR-5124</v>
      </c>
      <c r="C828" s="39" t="str">
        <f>'Gene Table'!B828</f>
        <v>C10</v>
      </c>
      <c r="D828" s="145"/>
      <c r="E828" s="145"/>
      <c r="F828" s="145"/>
      <c r="G828" s="145"/>
      <c r="H828" s="145"/>
      <c r="I828" s="145"/>
      <c r="J828" s="145"/>
      <c r="K828" s="145"/>
      <c r="L828" s="145"/>
      <c r="M828" s="145"/>
      <c r="N828" s="149"/>
      <c r="O828" s="149"/>
    </row>
    <row r="829" spans="1:15">
      <c r="A829" s="80"/>
      <c r="B829" s="39" t="str">
        <f>'Gene Table'!E829</f>
        <v>mmu-miR-3089-3p</v>
      </c>
      <c r="C829" s="39" t="str">
        <f>'Gene Table'!B829</f>
        <v>C11</v>
      </c>
      <c r="D829" s="145"/>
      <c r="E829" s="145"/>
      <c r="F829" s="145"/>
      <c r="G829" s="145"/>
      <c r="H829" s="145"/>
      <c r="I829" s="145"/>
      <c r="J829" s="145"/>
      <c r="K829" s="145"/>
      <c r="L829" s="145"/>
      <c r="M829" s="145"/>
      <c r="N829" s="149"/>
      <c r="O829" s="149"/>
    </row>
    <row r="830" spans="1:15">
      <c r="A830" s="80"/>
      <c r="B830" s="39" t="str">
        <f>'Gene Table'!E830</f>
        <v>mmu-miR-5125</v>
      </c>
      <c r="C830" s="39" t="str">
        <f>'Gene Table'!B830</f>
        <v>C12</v>
      </c>
      <c r="D830" s="145"/>
      <c r="E830" s="145"/>
      <c r="F830" s="145"/>
      <c r="G830" s="145"/>
      <c r="H830" s="145"/>
      <c r="I830" s="145"/>
      <c r="J830" s="145"/>
      <c r="K830" s="145"/>
      <c r="L830" s="145"/>
      <c r="M830" s="145"/>
      <c r="N830" s="149"/>
      <c r="O830" s="149"/>
    </row>
    <row r="831" spans="1:15">
      <c r="A831" s="80"/>
      <c r="B831" s="39" t="str">
        <f>'Gene Table'!E831</f>
        <v>mmu-miR-3090-5p</v>
      </c>
      <c r="C831" s="39" t="str">
        <f>'Gene Table'!B831</f>
        <v>C13</v>
      </c>
      <c r="D831" s="145"/>
      <c r="E831" s="145"/>
      <c r="F831" s="145"/>
      <c r="G831" s="145"/>
      <c r="H831" s="145"/>
      <c r="I831" s="145"/>
      <c r="J831" s="145"/>
      <c r="K831" s="145"/>
      <c r="L831" s="145"/>
      <c r="M831" s="145"/>
      <c r="N831" s="149"/>
      <c r="O831" s="149"/>
    </row>
    <row r="832" spans="1:15">
      <c r="A832" s="80"/>
      <c r="B832" s="39">
        <f>'Gene Table'!E832</f>
        <v>0</v>
      </c>
      <c r="C832" s="39" t="str">
        <f>'Gene Table'!B832</f>
        <v>C14</v>
      </c>
      <c r="D832" s="145"/>
      <c r="E832" s="145"/>
      <c r="F832" s="145"/>
      <c r="G832" s="145"/>
      <c r="H832" s="145"/>
      <c r="I832" s="145"/>
      <c r="J832" s="145"/>
      <c r="K832" s="145"/>
      <c r="L832" s="145"/>
      <c r="M832" s="145"/>
      <c r="N832" s="149"/>
      <c r="O832" s="149"/>
    </row>
    <row r="833" spans="1:15">
      <c r="A833" s="80"/>
      <c r="B833" s="39" t="str">
        <f>'Gene Table'!E833</f>
        <v>mmu-miR-3090-3p</v>
      </c>
      <c r="C833" s="39" t="str">
        <f>'Gene Table'!B833</f>
        <v>C15</v>
      </c>
      <c r="D833" s="145"/>
      <c r="E833" s="145"/>
      <c r="F833" s="145"/>
      <c r="G833" s="145"/>
      <c r="H833" s="145"/>
      <c r="I833" s="145"/>
      <c r="J833" s="145"/>
      <c r="K833" s="145"/>
      <c r="L833" s="145"/>
      <c r="M833" s="145"/>
      <c r="N833" s="149"/>
      <c r="O833" s="149"/>
    </row>
    <row r="834" spans="1:15">
      <c r="A834" s="80"/>
      <c r="B834" s="39">
        <f>'Gene Table'!E834</f>
        <v>0</v>
      </c>
      <c r="C834" s="39" t="str">
        <f>'Gene Table'!B834</f>
        <v>C16</v>
      </c>
      <c r="D834" s="145"/>
      <c r="E834" s="145"/>
      <c r="F834" s="145"/>
      <c r="G834" s="145"/>
      <c r="H834" s="145"/>
      <c r="I834" s="145"/>
      <c r="J834" s="145"/>
      <c r="K834" s="145"/>
      <c r="L834" s="145"/>
      <c r="M834" s="145"/>
      <c r="N834" s="149"/>
      <c r="O834" s="149"/>
    </row>
    <row r="835" spans="1:15">
      <c r="A835" s="80"/>
      <c r="B835" s="39" t="str">
        <f>'Gene Table'!E835</f>
        <v>mmu-miR-3091-5p</v>
      </c>
      <c r="C835" s="39" t="str">
        <f>'Gene Table'!B835</f>
        <v>C17</v>
      </c>
      <c r="D835" s="145"/>
      <c r="E835" s="145"/>
      <c r="F835" s="145"/>
      <c r="G835" s="145"/>
      <c r="H835" s="145"/>
      <c r="I835" s="145"/>
      <c r="J835" s="145"/>
      <c r="K835" s="145"/>
      <c r="L835" s="145"/>
      <c r="M835" s="145"/>
      <c r="N835" s="149"/>
      <c r="O835" s="149"/>
    </row>
    <row r="836" spans="1:15">
      <c r="A836" s="80"/>
      <c r="B836" s="39">
        <f>'Gene Table'!E836</f>
        <v>0</v>
      </c>
      <c r="C836" s="39" t="str">
        <f>'Gene Table'!B836</f>
        <v>C18</v>
      </c>
      <c r="D836" s="145"/>
      <c r="E836" s="145"/>
      <c r="F836" s="145"/>
      <c r="G836" s="145"/>
      <c r="H836" s="145"/>
      <c r="I836" s="145"/>
      <c r="J836" s="145"/>
      <c r="K836" s="145"/>
      <c r="L836" s="145"/>
      <c r="M836" s="145"/>
      <c r="N836" s="149"/>
      <c r="O836" s="149"/>
    </row>
    <row r="837" spans="1:15">
      <c r="A837" s="80"/>
      <c r="B837" s="39" t="str">
        <f>'Gene Table'!E837</f>
        <v>mmu-miR-3091-3p</v>
      </c>
      <c r="C837" s="39" t="str">
        <f>'Gene Table'!B837</f>
        <v>C19</v>
      </c>
      <c r="D837" s="145"/>
      <c r="E837" s="145"/>
      <c r="F837" s="145"/>
      <c r="G837" s="145"/>
      <c r="H837" s="145"/>
      <c r="I837" s="145"/>
      <c r="J837" s="145"/>
      <c r="K837" s="145"/>
      <c r="L837" s="145"/>
      <c r="M837" s="145"/>
      <c r="N837" s="149"/>
      <c r="O837" s="149"/>
    </row>
    <row r="838" spans="1:15">
      <c r="A838" s="80"/>
      <c r="B838" s="39">
        <f>'Gene Table'!E838</f>
        <v>0</v>
      </c>
      <c r="C838" s="39" t="str">
        <f>'Gene Table'!B838</f>
        <v>C20</v>
      </c>
      <c r="D838" s="145"/>
      <c r="E838" s="145"/>
      <c r="F838" s="145"/>
      <c r="G838" s="145"/>
      <c r="H838" s="145"/>
      <c r="I838" s="145"/>
      <c r="J838" s="145"/>
      <c r="K838" s="145"/>
      <c r="L838" s="145"/>
      <c r="M838" s="145"/>
      <c r="N838" s="149"/>
      <c r="O838" s="149"/>
    </row>
    <row r="839" spans="1:15">
      <c r="A839" s="80"/>
      <c r="B839" s="39" t="str">
        <f>'Gene Table'!E839</f>
        <v>mmu-miR-3092-5p</v>
      </c>
      <c r="C839" s="39" t="str">
        <f>'Gene Table'!B839</f>
        <v>C21</v>
      </c>
      <c r="D839" s="145"/>
      <c r="E839" s="145"/>
      <c r="F839" s="145"/>
      <c r="G839" s="145"/>
      <c r="H839" s="145"/>
      <c r="I839" s="145"/>
      <c r="J839" s="145"/>
      <c r="K839" s="145"/>
      <c r="L839" s="145"/>
      <c r="M839" s="145"/>
      <c r="N839" s="149"/>
      <c r="O839" s="149"/>
    </row>
    <row r="840" spans="1:15">
      <c r="A840" s="80"/>
      <c r="B840" s="39">
        <f>'Gene Table'!E840</f>
        <v>0</v>
      </c>
      <c r="C840" s="39" t="str">
        <f>'Gene Table'!B840</f>
        <v>C22</v>
      </c>
      <c r="D840" s="145"/>
      <c r="E840" s="145"/>
      <c r="F840" s="145"/>
      <c r="G840" s="145"/>
      <c r="H840" s="145"/>
      <c r="I840" s="145"/>
      <c r="J840" s="145"/>
      <c r="K840" s="145"/>
      <c r="L840" s="145"/>
      <c r="M840" s="145"/>
      <c r="N840" s="149"/>
      <c r="O840" s="149"/>
    </row>
    <row r="841" spans="1:15">
      <c r="A841" s="80"/>
      <c r="B841" s="39" t="str">
        <f>'Gene Table'!E841</f>
        <v>mmu-miR-3092-3p</v>
      </c>
      <c r="C841" s="39" t="str">
        <f>'Gene Table'!B841</f>
        <v>C23</v>
      </c>
      <c r="D841" s="145"/>
      <c r="E841" s="145"/>
      <c r="F841" s="145"/>
      <c r="G841" s="145"/>
      <c r="H841" s="145"/>
      <c r="I841" s="145"/>
      <c r="J841" s="145"/>
      <c r="K841" s="145"/>
      <c r="L841" s="145"/>
      <c r="M841" s="145"/>
      <c r="N841" s="149"/>
      <c r="O841" s="149"/>
    </row>
    <row r="842" spans="1:15">
      <c r="A842" s="80"/>
      <c r="B842" s="39">
        <f>'Gene Table'!E842</f>
        <v>0</v>
      </c>
      <c r="C842" s="39" t="str">
        <f>'Gene Table'!B842</f>
        <v>C24</v>
      </c>
      <c r="D842" s="145"/>
      <c r="E842" s="145"/>
      <c r="F842" s="145"/>
      <c r="G842" s="145"/>
      <c r="H842" s="145"/>
      <c r="I842" s="145"/>
      <c r="J842" s="145"/>
      <c r="K842" s="145"/>
      <c r="L842" s="145"/>
      <c r="M842" s="145"/>
      <c r="N842" s="149"/>
      <c r="O842" s="149"/>
    </row>
    <row r="843" spans="1:15">
      <c r="A843" s="80"/>
      <c r="B843" s="39">
        <f>'Gene Table'!E843</f>
        <v>0</v>
      </c>
      <c r="C843" s="39" t="str">
        <f>'Gene Table'!B843</f>
        <v>D01</v>
      </c>
      <c r="D843" s="145"/>
      <c r="E843" s="145"/>
      <c r="F843" s="145"/>
      <c r="G843" s="145"/>
      <c r="H843" s="145"/>
      <c r="I843" s="145"/>
      <c r="J843" s="145"/>
      <c r="K843" s="145"/>
      <c r="L843" s="145"/>
      <c r="M843" s="145"/>
      <c r="N843" s="149"/>
      <c r="O843" s="149"/>
    </row>
    <row r="844" spans="1:15">
      <c r="A844" s="80"/>
      <c r="B844" s="39">
        <f>'Gene Table'!E844</f>
        <v>0</v>
      </c>
      <c r="C844" s="39" t="str">
        <f>'Gene Table'!B844</f>
        <v>D02</v>
      </c>
      <c r="D844" s="145"/>
      <c r="E844" s="145"/>
      <c r="F844" s="145"/>
      <c r="G844" s="145"/>
      <c r="H844" s="145"/>
      <c r="I844" s="145"/>
      <c r="J844" s="145"/>
      <c r="K844" s="145"/>
      <c r="L844" s="145"/>
      <c r="M844" s="145"/>
      <c r="N844" s="149"/>
      <c r="O844" s="149"/>
    </row>
    <row r="845" spans="1:15">
      <c r="A845" s="80"/>
      <c r="B845" s="39">
        <f>'Gene Table'!E845</f>
        <v>0</v>
      </c>
      <c r="C845" s="39" t="str">
        <f>'Gene Table'!B845</f>
        <v>D03</v>
      </c>
      <c r="D845" s="145"/>
      <c r="E845" s="145"/>
      <c r="F845" s="145"/>
      <c r="G845" s="145"/>
      <c r="H845" s="145"/>
      <c r="I845" s="145"/>
      <c r="J845" s="145"/>
      <c r="K845" s="145"/>
      <c r="L845" s="145"/>
      <c r="M845" s="145"/>
      <c r="N845" s="149"/>
      <c r="O845" s="149"/>
    </row>
    <row r="846" spans="1:15">
      <c r="A846" s="80"/>
      <c r="B846" s="39">
        <f>'Gene Table'!E846</f>
        <v>0</v>
      </c>
      <c r="C846" s="39" t="str">
        <f>'Gene Table'!B846</f>
        <v>D04</v>
      </c>
      <c r="D846" s="145"/>
      <c r="E846" s="145"/>
      <c r="F846" s="145"/>
      <c r="G846" s="145"/>
      <c r="H846" s="145"/>
      <c r="I846" s="145"/>
      <c r="J846" s="145"/>
      <c r="K846" s="145"/>
      <c r="L846" s="145"/>
      <c r="M846" s="145"/>
      <c r="N846" s="149"/>
      <c r="O846" s="149"/>
    </row>
    <row r="847" spans="1:15">
      <c r="A847" s="80"/>
      <c r="B847" s="39">
        <f>'Gene Table'!E847</f>
        <v>0</v>
      </c>
      <c r="C847" s="39" t="str">
        <f>'Gene Table'!B847</f>
        <v>D05</v>
      </c>
      <c r="D847" s="145"/>
      <c r="E847" s="145"/>
      <c r="F847" s="145"/>
      <c r="G847" s="145"/>
      <c r="H847" s="145"/>
      <c r="I847" s="145"/>
      <c r="J847" s="145"/>
      <c r="K847" s="145"/>
      <c r="L847" s="145"/>
      <c r="M847" s="145"/>
      <c r="N847" s="149"/>
      <c r="O847" s="149"/>
    </row>
    <row r="848" spans="1:15">
      <c r="A848" s="80"/>
      <c r="B848" s="39">
        <f>'Gene Table'!E848</f>
        <v>0</v>
      </c>
      <c r="C848" s="39" t="str">
        <f>'Gene Table'!B848</f>
        <v>D06</v>
      </c>
      <c r="D848" s="145"/>
      <c r="E848" s="145"/>
      <c r="F848" s="145"/>
      <c r="G848" s="145"/>
      <c r="H848" s="145"/>
      <c r="I848" s="145"/>
      <c r="J848" s="145"/>
      <c r="K848" s="145"/>
      <c r="L848" s="145"/>
      <c r="M848" s="145"/>
      <c r="N848" s="149"/>
      <c r="O848" s="149"/>
    </row>
    <row r="849" spans="1:15">
      <c r="A849" s="80"/>
      <c r="B849" s="39">
        <f>'Gene Table'!E849</f>
        <v>0</v>
      </c>
      <c r="C849" s="39" t="str">
        <f>'Gene Table'!B849</f>
        <v>D07</v>
      </c>
      <c r="D849" s="145"/>
      <c r="E849" s="145"/>
      <c r="F849" s="145"/>
      <c r="G849" s="145"/>
      <c r="H849" s="145"/>
      <c r="I849" s="145"/>
      <c r="J849" s="145"/>
      <c r="K849" s="145"/>
      <c r="L849" s="145"/>
      <c r="M849" s="145"/>
      <c r="N849" s="149"/>
      <c r="O849" s="149"/>
    </row>
    <row r="850" spans="1:15">
      <c r="A850" s="80"/>
      <c r="B850" s="39">
        <f>'Gene Table'!E850</f>
        <v>0</v>
      </c>
      <c r="C850" s="39" t="str">
        <f>'Gene Table'!B850</f>
        <v>D08</v>
      </c>
      <c r="D850" s="145"/>
      <c r="E850" s="145"/>
      <c r="F850" s="145"/>
      <c r="G850" s="145"/>
      <c r="H850" s="145"/>
      <c r="I850" s="145"/>
      <c r="J850" s="145"/>
      <c r="K850" s="145"/>
      <c r="L850" s="145"/>
      <c r="M850" s="145"/>
      <c r="N850" s="149"/>
      <c r="O850" s="149"/>
    </row>
    <row r="851" spans="1:15">
      <c r="A851" s="80"/>
      <c r="B851" s="39">
        <f>'Gene Table'!E851</f>
        <v>0</v>
      </c>
      <c r="C851" s="39" t="str">
        <f>'Gene Table'!B851</f>
        <v>D09</v>
      </c>
      <c r="D851" s="145"/>
      <c r="E851" s="145"/>
      <c r="F851" s="145"/>
      <c r="G851" s="145"/>
      <c r="H851" s="145"/>
      <c r="I851" s="145"/>
      <c r="J851" s="145"/>
      <c r="K851" s="145"/>
      <c r="L851" s="145"/>
      <c r="M851" s="145"/>
      <c r="N851" s="149"/>
      <c r="O851" s="149"/>
    </row>
    <row r="852" spans="1:15">
      <c r="A852" s="80"/>
      <c r="B852" s="39">
        <f>'Gene Table'!E852</f>
        <v>0</v>
      </c>
      <c r="C852" s="39" t="str">
        <f>'Gene Table'!B852</f>
        <v>D10</v>
      </c>
      <c r="D852" s="145"/>
      <c r="E852" s="145"/>
      <c r="F852" s="145"/>
      <c r="G852" s="145"/>
      <c r="H852" s="145"/>
      <c r="I852" s="145"/>
      <c r="J852" s="145"/>
      <c r="K852" s="145"/>
      <c r="L852" s="145"/>
      <c r="M852" s="145"/>
      <c r="N852" s="149"/>
      <c r="O852" s="149"/>
    </row>
    <row r="853" spans="1:15">
      <c r="A853" s="80"/>
      <c r="B853" s="39">
        <f>'Gene Table'!E853</f>
        <v>0</v>
      </c>
      <c r="C853" s="39" t="str">
        <f>'Gene Table'!B853</f>
        <v>D11</v>
      </c>
      <c r="D853" s="145"/>
      <c r="E853" s="145"/>
      <c r="F853" s="145"/>
      <c r="G853" s="145"/>
      <c r="H853" s="145"/>
      <c r="I853" s="145"/>
      <c r="J853" s="145"/>
      <c r="K853" s="145"/>
      <c r="L853" s="145"/>
      <c r="M853" s="145"/>
      <c r="N853" s="149"/>
      <c r="O853" s="149"/>
    </row>
    <row r="854" spans="1:15">
      <c r="A854" s="80"/>
      <c r="B854" s="39">
        <f>'Gene Table'!E854</f>
        <v>0</v>
      </c>
      <c r="C854" s="39" t="str">
        <f>'Gene Table'!B854</f>
        <v>D12</v>
      </c>
      <c r="D854" s="145"/>
      <c r="E854" s="145"/>
      <c r="F854" s="145"/>
      <c r="G854" s="145"/>
      <c r="H854" s="145"/>
      <c r="I854" s="145"/>
      <c r="J854" s="145"/>
      <c r="K854" s="145"/>
      <c r="L854" s="145"/>
      <c r="M854" s="145"/>
      <c r="N854" s="149"/>
      <c r="O854" s="149"/>
    </row>
    <row r="855" spans="1:15">
      <c r="A855" s="80"/>
      <c r="B855" s="39">
        <f>'Gene Table'!E855</f>
        <v>0</v>
      </c>
      <c r="C855" s="39" t="str">
        <f>'Gene Table'!B855</f>
        <v>D13</v>
      </c>
      <c r="D855" s="145"/>
      <c r="E855" s="145"/>
      <c r="F855" s="145"/>
      <c r="G855" s="145"/>
      <c r="H855" s="145"/>
      <c r="I855" s="145"/>
      <c r="J855" s="145"/>
      <c r="K855" s="145"/>
      <c r="L855" s="145"/>
      <c r="M855" s="145"/>
      <c r="N855" s="149"/>
      <c r="O855" s="149"/>
    </row>
    <row r="856" spans="1:15">
      <c r="A856" s="80"/>
      <c r="B856" s="39">
        <f>'Gene Table'!E856</f>
        <v>0</v>
      </c>
      <c r="C856" s="39" t="str">
        <f>'Gene Table'!B856</f>
        <v>D14</v>
      </c>
      <c r="D856" s="145"/>
      <c r="E856" s="145"/>
      <c r="F856" s="145"/>
      <c r="G856" s="145"/>
      <c r="H856" s="145"/>
      <c r="I856" s="145"/>
      <c r="J856" s="145"/>
      <c r="K856" s="145"/>
      <c r="L856" s="145"/>
      <c r="M856" s="145"/>
      <c r="N856" s="149"/>
      <c r="O856" s="149"/>
    </row>
    <row r="857" spans="1:15">
      <c r="A857" s="80"/>
      <c r="B857" s="39">
        <f>'Gene Table'!E857</f>
        <v>0</v>
      </c>
      <c r="C857" s="39" t="str">
        <f>'Gene Table'!B857</f>
        <v>D15</v>
      </c>
      <c r="D857" s="145"/>
      <c r="E857" s="145"/>
      <c r="F857" s="145"/>
      <c r="G857" s="145"/>
      <c r="H857" s="145"/>
      <c r="I857" s="145"/>
      <c r="J857" s="145"/>
      <c r="K857" s="145"/>
      <c r="L857" s="145"/>
      <c r="M857" s="145"/>
      <c r="N857" s="149"/>
      <c r="O857" s="149"/>
    </row>
    <row r="858" spans="1:15">
      <c r="A858" s="80"/>
      <c r="B858" s="39">
        <f>'Gene Table'!E858</f>
        <v>0</v>
      </c>
      <c r="C858" s="39" t="str">
        <f>'Gene Table'!B858</f>
        <v>D16</v>
      </c>
      <c r="D858" s="145"/>
      <c r="E858" s="145"/>
      <c r="F858" s="145"/>
      <c r="G858" s="145"/>
      <c r="H858" s="145"/>
      <c r="I858" s="145"/>
      <c r="J858" s="145"/>
      <c r="K858" s="145"/>
      <c r="L858" s="145"/>
      <c r="M858" s="145"/>
      <c r="N858" s="149"/>
      <c r="O858" s="149"/>
    </row>
    <row r="859" spans="1:15">
      <c r="A859" s="80"/>
      <c r="B859" s="39">
        <f>'Gene Table'!E859</f>
        <v>0</v>
      </c>
      <c r="C859" s="39" t="str">
        <f>'Gene Table'!B859</f>
        <v>D17</v>
      </c>
      <c r="D859" s="145"/>
      <c r="E859" s="145"/>
      <c r="F859" s="145"/>
      <c r="G859" s="145"/>
      <c r="H859" s="145"/>
      <c r="I859" s="145"/>
      <c r="J859" s="145"/>
      <c r="K859" s="145"/>
      <c r="L859" s="145"/>
      <c r="M859" s="145"/>
      <c r="N859" s="149"/>
      <c r="O859" s="149"/>
    </row>
    <row r="860" spans="1:15">
      <c r="A860" s="80"/>
      <c r="B860" s="39">
        <f>'Gene Table'!E860</f>
        <v>0</v>
      </c>
      <c r="C860" s="39" t="str">
        <f>'Gene Table'!B860</f>
        <v>D18</v>
      </c>
      <c r="D860" s="145"/>
      <c r="E860" s="145"/>
      <c r="F860" s="145"/>
      <c r="G860" s="145"/>
      <c r="H860" s="145"/>
      <c r="I860" s="145"/>
      <c r="J860" s="145"/>
      <c r="K860" s="145"/>
      <c r="L860" s="145"/>
      <c r="M860" s="145"/>
      <c r="N860" s="149"/>
      <c r="O860" s="149"/>
    </row>
    <row r="861" spans="1:15">
      <c r="A861" s="80"/>
      <c r="B861" s="39">
        <f>'Gene Table'!E861</f>
        <v>0</v>
      </c>
      <c r="C861" s="39" t="str">
        <f>'Gene Table'!B861</f>
        <v>D19</v>
      </c>
      <c r="D861" s="145"/>
      <c r="E861" s="145"/>
      <c r="F861" s="145"/>
      <c r="G861" s="145"/>
      <c r="H861" s="145"/>
      <c r="I861" s="145"/>
      <c r="J861" s="145"/>
      <c r="K861" s="145"/>
      <c r="L861" s="145"/>
      <c r="M861" s="145"/>
      <c r="N861" s="149"/>
      <c r="O861" s="149"/>
    </row>
    <row r="862" spans="1:15">
      <c r="A862" s="80"/>
      <c r="B862" s="39">
        <f>'Gene Table'!E862</f>
        <v>0</v>
      </c>
      <c r="C862" s="39" t="str">
        <f>'Gene Table'!B862</f>
        <v>D20</v>
      </c>
      <c r="D862" s="145"/>
      <c r="E862" s="145"/>
      <c r="F862" s="145"/>
      <c r="G862" s="145"/>
      <c r="H862" s="145"/>
      <c r="I862" s="145"/>
      <c r="J862" s="145"/>
      <c r="K862" s="145"/>
      <c r="L862" s="145"/>
      <c r="M862" s="145"/>
      <c r="N862" s="149"/>
      <c r="O862" s="149"/>
    </row>
    <row r="863" spans="1:15">
      <c r="A863" s="80"/>
      <c r="B863" s="39">
        <f>'Gene Table'!E863</f>
        <v>0</v>
      </c>
      <c r="C863" s="39" t="str">
        <f>'Gene Table'!B863</f>
        <v>D21</v>
      </c>
      <c r="D863" s="145"/>
      <c r="E863" s="145"/>
      <c r="F863" s="145"/>
      <c r="G863" s="145"/>
      <c r="H863" s="145"/>
      <c r="I863" s="145"/>
      <c r="J863" s="145"/>
      <c r="K863" s="145"/>
      <c r="L863" s="145"/>
      <c r="M863" s="145"/>
      <c r="N863" s="149"/>
      <c r="O863" s="149"/>
    </row>
    <row r="864" spans="1:15">
      <c r="A864" s="80"/>
      <c r="B864" s="39">
        <f>'Gene Table'!E864</f>
        <v>0</v>
      </c>
      <c r="C864" s="39" t="str">
        <f>'Gene Table'!B864</f>
        <v>D22</v>
      </c>
      <c r="D864" s="145"/>
      <c r="E864" s="145"/>
      <c r="F864" s="145"/>
      <c r="G864" s="145"/>
      <c r="H864" s="145"/>
      <c r="I864" s="145"/>
      <c r="J864" s="145"/>
      <c r="K864" s="145"/>
      <c r="L864" s="145"/>
      <c r="M864" s="145"/>
      <c r="N864" s="149"/>
      <c r="O864" s="149"/>
    </row>
    <row r="865" spans="1:15">
      <c r="A865" s="80"/>
      <c r="B865" s="39">
        <f>'Gene Table'!E865</f>
        <v>0</v>
      </c>
      <c r="C865" s="39" t="str">
        <f>'Gene Table'!B865</f>
        <v>D23</v>
      </c>
      <c r="D865" s="145"/>
      <c r="E865" s="145"/>
      <c r="F865" s="145"/>
      <c r="G865" s="145"/>
      <c r="H865" s="145"/>
      <c r="I865" s="145"/>
      <c r="J865" s="145"/>
      <c r="K865" s="145"/>
      <c r="L865" s="145"/>
      <c r="M865" s="145"/>
      <c r="N865" s="149"/>
      <c r="O865" s="149"/>
    </row>
    <row r="866" spans="1:15">
      <c r="A866" s="80"/>
      <c r="B866" s="39">
        <f>'Gene Table'!E866</f>
        <v>0</v>
      </c>
      <c r="C866" s="39" t="str">
        <f>'Gene Table'!B866</f>
        <v>D24</v>
      </c>
      <c r="D866" s="145"/>
      <c r="E866" s="145"/>
      <c r="F866" s="145"/>
      <c r="G866" s="145"/>
      <c r="H866" s="145"/>
      <c r="I866" s="145"/>
      <c r="J866" s="145"/>
      <c r="K866" s="145"/>
      <c r="L866" s="145"/>
      <c r="M866" s="145"/>
      <c r="N866" s="149"/>
      <c r="O866" s="149"/>
    </row>
    <row r="867" spans="1:15">
      <c r="A867" s="80"/>
      <c r="B867" s="39" t="str">
        <f>'Gene Table'!E867</f>
        <v>mmu-miR-3093-5p</v>
      </c>
      <c r="C867" s="39" t="str">
        <f>'Gene Table'!B867</f>
        <v>E01</v>
      </c>
      <c r="D867" s="145"/>
      <c r="E867" s="145"/>
      <c r="F867" s="145"/>
      <c r="G867" s="145"/>
      <c r="H867" s="145"/>
      <c r="I867" s="145"/>
      <c r="J867" s="145"/>
      <c r="K867" s="145"/>
      <c r="L867" s="145"/>
      <c r="M867" s="145"/>
      <c r="N867" s="149"/>
      <c r="O867" s="149"/>
    </row>
    <row r="868" spans="1:15">
      <c r="A868" s="80"/>
      <c r="B868" s="39">
        <f>'Gene Table'!E868</f>
        <v>0</v>
      </c>
      <c r="C868" s="39" t="str">
        <f>'Gene Table'!B868</f>
        <v>E02</v>
      </c>
      <c r="D868" s="145"/>
      <c r="E868" s="145"/>
      <c r="F868" s="145"/>
      <c r="G868" s="145"/>
      <c r="H868" s="145"/>
      <c r="I868" s="145"/>
      <c r="J868" s="145"/>
      <c r="K868" s="145"/>
      <c r="L868" s="145"/>
      <c r="M868" s="145"/>
      <c r="N868" s="149"/>
      <c r="O868" s="149"/>
    </row>
    <row r="869" spans="1:15">
      <c r="A869" s="80"/>
      <c r="B869" s="39" t="str">
        <f>'Gene Table'!E869</f>
        <v>mmu-miR-3094-5p</v>
      </c>
      <c r="C869" s="39" t="str">
        <f>'Gene Table'!B869</f>
        <v>E03</v>
      </c>
      <c r="D869" s="145"/>
      <c r="E869" s="145"/>
      <c r="F869" s="145"/>
      <c r="G869" s="145"/>
      <c r="H869" s="145"/>
      <c r="I869" s="145"/>
      <c r="J869" s="145"/>
      <c r="K869" s="145"/>
      <c r="L869" s="145"/>
      <c r="M869" s="145"/>
      <c r="N869" s="149"/>
      <c r="O869" s="149"/>
    </row>
    <row r="870" spans="1:15">
      <c r="A870" s="80"/>
      <c r="B870" s="39">
        <f>'Gene Table'!E870</f>
        <v>0</v>
      </c>
      <c r="C870" s="39" t="str">
        <f>'Gene Table'!B870</f>
        <v>E04</v>
      </c>
      <c r="D870" s="145"/>
      <c r="E870" s="145"/>
      <c r="F870" s="145"/>
      <c r="G870" s="145"/>
      <c r="H870" s="145"/>
      <c r="I870" s="145"/>
      <c r="J870" s="145"/>
      <c r="K870" s="145"/>
      <c r="L870" s="145"/>
      <c r="M870" s="145"/>
      <c r="N870" s="149"/>
      <c r="O870" s="149"/>
    </row>
    <row r="871" spans="1:15">
      <c r="A871" s="80"/>
      <c r="B871" s="39" t="str">
        <f>'Gene Table'!E871</f>
        <v>mmu-miR-3094-3p</v>
      </c>
      <c r="C871" s="39" t="str">
        <f>'Gene Table'!B871</f>
        <v>E05</v>
      </c>
      <c r="D871" s="145"/>
      <c r="E871" s="145"/>
      <c r="F871" s="145"/>
      <c r="G871" s="145"/>
      <c r="H871" s="145"/>
      <c r="I871" s="145"/>
      <c r="J871" s="145"/>
      <c r="K871" s="145"/>
      <c r="L871" s="145"/>
      <c r="M871" s="145"/>
      <c r="N871" s="149"/>
      <c r="O871" s="149"/>
    </row>
    <row r="872" spans="1:15">
      <c r="A872" s="80"/>
      <c r="B872" s="39">
        <f>'Gene Table'!E872</f>
        <v>0</v>
      </c>
      <c r="C872" s="39" t="str">
        <f>'Gene Table'!B872</f>
        <v>E06</v>
      </c>
      <c r="D872" s="145"/>
      <c r="E872" s="145"/>
      <c r="F872" s="145"/>
      <c r="G872" s="145"/>
      <c r="H872" s="145"/>
      <c r="I872" s="145"/>
      <c r="J872" s="145"/>
      <c r="K872" s="145"/>
      <c r="L872" s="145"/>
      <c r="M872" s="145"/>
      <c r="N872" s="149"/>
      <c r="O872" s="149"/>
    </row>
    <row r="873" spans="1:15">
      <c r="A873" s="80"/>
      <c r="B873" s="39" t="str">
        <f>'Gene Table'!E873</f>
        <v>mmu-miR-3095-5p</v>
      </c>
      <c r="C873" s="39" t="str">
        <f>'Gene Table'!B873</f>
        <v>E07</v>
      </c>
      <c r="D873" s="145"/>
      <c r="E873" s="145"/>
      <c r="F873" s="145"/>
      <c r="G873" s="145"/>
      <c r="H873" s="145"/>
      <c r="I873" s="145"/>
      <c r="J873" s="145"/>
      <c r="K873" s="145"/>
      <c r="L873" s="145"/>
      <c r="M873" s="145"/>
      <c r="N873" s="149"/>
      <c r="O873" s="149"/>
    </row>
    <row r="874" spans="1:15">
      <c r="A874" s="80"/>
      <c r="B874" s="39">
        <f>'Gene Table'!E874</f>
        <v>0</v>
      </c>
      <c r="C874" s="39" t="str">
        <f>'Gene Table'!B874</f>
        <v>E08</v>
      </c>
      <c r="D874" s="145"/>
      <c r="E874" s="145"/>
      <c r="F874" s="145"/>
      <c r="G874" s="145"/>
      <c r="H874" s="145"/>
      <c r="I874" s="145"/>
      <c r="J874" s="145"/>
      <c r="K874" s="145"/>
      <c r="L874" s="145"/>
      <c r="M874" s="145"/>
      <c r="N874" s="149"/>
      <c r="O874" s="149"/>
    </row>
    <row r="875" spans="1:15">
      <c r="A875" s="80"/>
      <c r="B875" s="39" t="str">
        <f>'Gene Table'!E875</f>
        <v>mmu-miR-3095-3p</v>
      </c>
      <c r="C875" s="39" t="str">
        <f>'Gene Table'!B875</f>
        <v>E09</v>
      </c>
      <c r="D875" s="145"/>
      <c r="E875" s="145"/>
      <c r="F875" s="145"/>
      <c r="G875" s="145"/>
      <c r="H875" s="145"/>
      <c r="I875" s="145"/>
      <c r="J875" s="145"/>
      <c r="K875" s="145"/>
      <c r="L875" s="145"/>
      <c r="M875" s="145"/>
      <c r="N875" s="149"/>
      <c r="O875" s="149"/>
    </row>
    <row r="876" spans="1:15">
      <c r="A876" s="80"/>
      <c r="B876" s="39">
        <f>'Gene Table'!E876</f>
        <v>0</v>
      </c>
      <c r="C876" s="39" t="str">
        <f>'Gene Table'!B876</f>
        <v>E10</v>
      </c>
      <c r="D876" s="145"/>
      <c r="E876" s="145"/>
      <c r="F876" s="145"/>
      <c r="G876" s="145"/>
      <c r="H876" s="145"/>
      <c r="I876" s="145"/>
      <c r="J876" s="145"/>
      <c r="K876" s="145"/>
      <c r="L876" s="145"/>
      <c r="M876" s="145"/>
      <c r="N876" s="149"/>
      <c r="O876" s="149"/>
    </row>
    <row r="877" spans="1:15">
      <c r="A877" s="80"/>
      <c r="B877" s="39" t="str">
        <f>'Gene Table'!E877</f>
        <v>mmu-miR-3096-5p</v>
      </c>
      <c r="C877" s="39" t="str">
        <f>'Gene Table'!B877</f>
        <v>E11</v>
      </c>
      <c r="D877" s="145"/>
      <c r="E877" s="145"/>
      <c r="F877" s="145"/>
      <c r="G877" s="145"/>
      <c r="H877" s="145"/>
      <c r="I877" s="145"/>
      <c r="J877" s="145"/>
      <c r="K877" s="145"/>
      <c r="L877" s="145"/>
      <c r="M877" s="145"/>
      <c r="N877" s="149"/>
      <c r="O877" s="149"/>
    </row>
    <row r="878" spans="1:15">
      <c r="A878" s="80"/>
      <c r="B878" s="39">
        <f>'Gene Table'!E878</f>
        <v>0</v>
      </c>
      <c r="C878" s="39" t="str">
        <f>'Gene Table'!B878</f>
        <v>E12</v>
      </c>
      <c r="D878" s="145"/>
      <c r="E878" s="145"/>
      <c r="F878" s="145"/>
      <c r="G878" s="145"/>
      <c r="H878" s="145"/>
      <c r="I878" s="145"/>
      <c r="J878" s="145"/>
      <c r="K878" s="145"/>
      <c r="L878" s="145"/>
      <c r="M878" s="145"/>
      <c r="N878" s="149"/>
      <c r="O878" s="149"/>
    </row>
    <row r="879" spans="1:15">
      <c r="A879" s="80"/>
      <c r="B879" s="39" t="str">
        <f>'Gene Table'!E879</f>
        <v>mmu-miR-3096-3p</v>
      </c>
      <c r="C879" s="39" t="str">
        <f>'Gene Table'!B879</f>
        <v>E13</v>
      </c>
      <c r="D879" s="145"/>
      <c r="E879" s="145"/>
      <c r="F879" s="145"/>
      <c r="G879" s="145"/>
      <c r="H879" s="145"/>
      <c r="I879" s="145"/>
      <c r="J879" s="145"/>
      <c r="K879" s="145"/>
      <c r="L879" s="145"/>
      <c r="M879" s="145"/>
      <c r="N879" s="149"/>
      <c r="O879" s="149"/>
    </row>
    <row r="880" spans="1:15">
      <c r="A880" s="80"/>
      <c r="B880" s="39">
        <f>'Gene Table'!E880</f>
        <v>0</v>
      </c>
      <c r="C880" s="39" t="str">
        <f>'Gene Table'!B880</f>
        <v>E14</v>
      </c>
      <c r="D880" s="145"/>
      <c r="E880" s="145"/>
      <c r="F880" s="145"/>
      <c r="G880" s="145"/>
      <c r="H880" s="145"/>
      <c r="I880" s="145"/>
      <c r="J880" s="145"/>
      <c r="K880" s="145"/>
      <c r="L880" s="145"/>
      <c r="M880" s="145"/>
      <c r="N880" s="149"/>
      <c r="O880" s="149"/>
    </row>
    <row r="881" spans="1:15">
      <c r="A881" s="80"/>
      <c r="B881" s="39" t="str">
        <f>'Gene Table'!E881</f>
        <v>mmu-miR-3097-5p</v>
      </c>
      <c r="C881" s="39" t="str">
        <f>'Gene Table'!B881</f>
        <v>E15</v>
      </c>
      <c r="D881" s="145"/>
      <c r="E881" s="145"/>
      <c r="F881" s="145"/>
      <c r="G881" s="145"/>
      <c r="H881" s="145"/>
      <c r="I881" s="145"/>
      <c r="J881" s="145"/>
      <c r="K881" s="145"/>
      <c r="L881" s="145"/>
      <c r="M881" s="145"/>
      <c r="N881" s="149"/>
      <c r="O881" s="149"/>
    </row>
    <row r="882" spans="1:15">
      <c r="A882" s="80"/>
      <c r="B882" s="39">
        <f>'Gene Table'!E882</f>
        <v>0</v>
      </c>
      <c r="C882" s="39" t="str">
        <f>'Gene Table'!B882</f>
        <v>E16</v>
      </c>
      <c r="D882" s="145"/>
      <c r="E882" s="145"/>
      <c r="F882" s="145"/>
      <c r="G882" s="145"/>
      <c r="H882" s="145"/>
      <c r="I882" s="145"/>
      <c r="J882" s="145"/>
      <c r="K882" s="145"/>
      <c r="L882" s="145"/>
      <c r="M882" s="145"/>
      <c r="N882" s="149"/>
      <c r="O882" s="149"/>
    </row>
    <row r="883" spans="1:15">
      <c r="A883" s="80"/>
      <c r="B883" s="39" t="str">
        <f>'Gene Table'!E883</f>
        <v>mmu-miR-3098-5p</v>
      </c>
      <c r="C883" s="39" t="str">
        <f>'Gene Table'!B883</f>
        <v>E17</v>
      </c>
      <c r="D883" s="145"/>
      <c r="E883" s="145"/>
      <c r="F883" s="145"/>
      <c r="G883" s="145"/>
      <c r="H883" s="145"/>
      <c r="I883" s="145"/>
      <c r="J883" s="145"/>
      <c r="K883" s="145"/>
      <c r="L883" s="145"/>
      <c r="M883" s="145"/>
      <c r="N883" s="149"/>
      <c r="O883" s="149"/>
    </row>
    <row r="884" spans="1:15">
      <c r="A884" s="80"/>
      <c r="B884" s="39">
        <f>'Gene Table'!E884</f>
        <v>0</v>
      </c>
      <c r="C884" s="39" t="str">
        <f>'Gene Table'!B884</f>
        <v>E18</v>
      </c>
      <c r="D884" s="145"/>
      <c r="E884" s="145"/>
      <c r="F884" s="145"/>
      <c r="G884" s="145"/>
      <c r="H884" s="145"/>
      <c r="I884" s="145"/>
      <c r="J884" s="145"/>
      <c r="K884" s="145"/>
      <c r="L884" s="145"/>
      <c r="M884" s="145"/>
      <c r="N884" s="149"/>
      <c r="O884" s="149"/>
    </row>
    <row r="885" spans="1:15">
      <c r="A885" s="80"/>
      <c r="B885" s="39" t="str">
        <f>'Gene Table'!E885</f>
        <v>mmu-miR-3100-3p</v>
      </c>
      <c r="C885" s="39" t="str">
        <f>'Gene Table'!B885</f>
        <v>E19</v>
      </c>
      <c r="D885" s="145"/>
      <c r="E885" s="145"/>
      <c r="F885" s="145"/>
      <c r="G885" s="145"/>
      <c r="H885" s="145"/>
      <c r="I885" s="145"/>
      <c r="J885" s="145"/>
      <c r="K885" s="145"/>
      <c r="L885" s="145"/>
      <c r="M885" s="145"/>
      <c r="N885" s="149"/>
      <c r="O885" s="149"/>
    </row>
    <row r="886" spans="1:15">
      <c r="A886" s="80"/>
      <c r="B886" s="39">
        <f>'Gene Table'!E886</f>
        <v>0</v>
      </c>
      <c r="C886" s="39" t="str">
        <f>'Gene Table'!B886</f>
        <v>E20</v>
      </c>
      <c r="D886" s="145"/>
      <c r="E886" s="145"/>
      <c r="F886" s="145"/>
      <c r="G886" s="145"/>
      <c r="H886" s="145"/>
      <c r="I886" s="145"/>
      <c r="J886" s="145"/>
      <c r="K886" s="145"/>
      <c r="L886" s="145"/>
      <c r="M886" s="145"/>
      <c r="N886" s="149"/>
      <c r="O886" s="149"/>
    </row>
    <row r="887" spans="1:15">
      <c r="A887" s="80"/>
      <c r="B887" s="39" t="str">
        <f>'Gene Table'!E887</f>
        <v>mmu-miR-3101-3p</v>
      </c>
      <c r="C887" s="39" t="str">
        <f>'Gene Table'!B887</f>
        <v>E21</v>
      </c>
      <c r="D887" s="145"/>
      <c r="E887" s="145"/>
      <c r="F887" s="145"/>
      <c r="G887" s="145"/>
      <c r="H887" s="145"/>
      <c r="I887" s="145"/>
      <c r="J887" s="145"/>
      <c r="K887" s="145"/>
      <c r="L887" s="145"/>
      <c r="M887" s="145"/>
      <c r="N887" s="149"/>
      <c r="O887" s="149"/>
    </row>
    <row r="888" spans="1:15">
      <c r="A888" s="80"/>
      <c r="B888" s="39">
        <f>'Gene Table'!E888</f>
        <v>0</v>
      </c>
      <c r="C888" s="39" t="str">
        <f>'Gene Table'!B888</f>
        <v>E22</v>
      </c>
      <c r="D888" s="145"/>
      <c r="E888" s="145"/>
      <c r="F888" s="145"/>
      <c r="G888" s="145"/>
      <c r="H888" s="145"/>
      <c r="I888" s="145"/>
      <c r="J888" s="145"/>
      <c r="K888" s="145"/>
      <c r="L888" s="145"/>
      <c r="M888" s="145"/>
      <c r="N888" s="149"/>
      <c r="O888" s="149"/>
    </row>
    <row r="889" spans="1:15">
      <c r="A889" s="80"/>
      <c r="B889" s="39" t="str">
        <f>'Gene Table'!E889</f>
        <v>mmu-miR-344e-5p</v>
      </c>
      <c r="C889" s="39" t="str">
        <f>'Gene Table'!B889</f>
        <v>E23</v>
      </c>
      <c r="D889" s="145"/>
      <c r="E889" s="145"/>
      <c r="F889" s="145"/>
      <c r="G889" s="145"/>
      <c r="H889" s="145"/>
      <c r="I889" s="145"/>
      <c r="J889" s="145"/>
      <c r="K889" s="145"/>
      <c r="L889" s="145"/>
      <c r="M889" s="145"/>
      <c r="N889" s="149"/>
      <c r="O889" s="149"/>
    </row>
    <row r="890" spans="1:15">
      <c r="A890" s="80"/>
      <c r="B890" s="39">
        <f>'Gene Table'!E890</f>
        <v>0</v>
      </c>
      <c r="C890" s="39" t="str">
        <f>'Gene Table'!B890</f>
        <v>E24</v>
      </c>
      <c r="D890" s="145"/>
      <c r="E890" s="145"/>
      <c r="F890" s="145"/>
      <c r="G890" s="145"/>
      <c r="H890" s="145"/>
      <c r="I890" s="145"/>
      <c r="J890" s="145"/>
      <c r="K890" s="145"/>
      <c r="L890" s="145"/>
      <c r="M890" s="145"/>
      <c r="N890" s="149"/>
      <c r="O890" s="149"/>
    </row>
    <row r="891" spans="1:15">
      <c r="A891" s="80"/>
      <c r="B891" s="39">
        <f>'Gene Table'!E891</f>
        <v>0</v>
      </c>
      <c r="C891" s="39" t="str">
        <f>'Gene Table'!B891</f>
        <v>F01</v>
      </c>
      <c r="D891" s="145"/>
      <c r="E891" s="145"/>
      <c r="F891" s="145"/>
      <c r="G891" s="145"/>
      <c r="H891" s="145"/>
      <c r="I891" s="145"/>
      <c r="J891" s="145"/>
      <c r="K891" s="145"/>
      <c r="L891" s="145"/>
      <c r="M891" s="145"/>
      <c r="N891" s="149"/>
      <c r="O891" s="149"/>
    </row>
    <row r="892" spans="1:15">
      <c r="A892" s="80"/>
      <c r="B892" s="39">
        <f>'Gene Table'!E892</f>
        <v>0</v>
      </c>
      <c r="C892" s="39" t="str">
        <f>'Gene Table'!B892</f>
        <v>F02</v>
      </c>
      <c r="D892" s="145"/>
      <c r="E892" s="145"/>
      <c r="F892" s="145"/>
      <c r="G892" s="145"/>
      <c r="H892" s="145"/>
      <c r="I892" s="145"/>
      <c r="J892" s="145"/>
      <c r="K892" s="145"/>
      <c r="L892" s="145"/>
      <c r="M892" s="145"/>
      <c r="N892" s="149"/>
      <c r="O892" s="149"/>
    </row>
    <row r="893" spans="1:15">
      <c r="A893" s="80"/>
      <c r="B893" s="39">
        <f>'Gene Table'!E893</f>
        <v>0</v>
      </c>
      <c r="C893" s="39" t="str">
        <f>'Gene Table'!B893</f>
        <v>F03</v>
      </c>
      <c r="D893" s="145"/>
      <c r="E893" s="145"/>
      <c r="F893" s="145"/>
      <c r="G893" s="145"/>
      <c r="H893" s="145"/>
      <c r="I893" s="145"/>
      <c r="J893" s="145"/>
      <c r="K893" s="145"/>
      <c r="L893" s="145"/>
      <c r="M893" s="145"/>
      <c r="N893" s="149"/>
      <c r="O893" s="149"/>
    </row>
    <row r="894" spans="1:15">
      <c r="A894" s="80"/>
      <c r="B894" s="39">
        <f>'Gene Table'!E894</f>
        <v>0</v>
      </c>
      <c r="C894" s="39" t="str">
        <f>'Gene Table'!B894</f>
        <v>F04</v>
      </c>
      <c r="D894" s="145"/>
      <c r="E894" s="145"/>
      <c r="F894" s="145"/>
      <c r="G894" s="145"/>
      <c r="H894" s="145"/>
      <c r="I894" s="145"/>
      <c r="J894" s="145"/>
      <c r="K894" s="145"/>
      <c r="L894" s="145"/>
      <c r="M894" s="145"/>
      <c r="N894" s="149"/>
      <c r="O894" s="149"/>
    </row>
    <row r="895" spans="1:15">
      <c r="A895" s="80"/>
      <c r="B895" s="39">
        <f>'Gene Table'!E895</f>
        <v>0</v>
      </c>
      <c r="C895" s="39" t="str">
        <f>'Gene Table'!B895</f>
        <v>F05</v>
      </c>
      <c r="D895" s="145"/>
      <c r="E895" s="145"/>
      <c r="F895" s="145"/>
      <c r="G895" s="145"/>
      <c r="H895" s="145"/>
      <c r="I895" s="145"/>
      <c r="J895" s="145"/>
      <c r="K895" s="145"/>
      <c r="L895" s="145"/>
      <c r="M895" s="145"/>
      <c r="N895" s="149"/>
      <c r="O895" s="149"/>
    </row>
    <row r="896" spans="1:15">
      <c r="A896" s="80"/>
      <c r="B896" s="39">
        <f>'Gene Table'!E896</f>
        <v>0</v>
      </c>
      <c r="C896" s="39" t="str">
        <f>'Gene Table'!B896</f>
        <v>F06</v>
      </c>
      <c r="D896" s="145"/>
      <c r="E896" s="145"/>
      <c r="F896" s="145"/>
      <c r="G896" s="145"/>
      <c r="H896" s="145"/>
      <c r="I896" s="145"/>
      <c r="J896" s="145"/>
      <c r="K896" s="145"/>
      <c r="L896" s="145"/>
      <c r="M896" s="145"/>
      <c r="N896" s="149"/>
      <c r="O896" s="149"/>
    </row>
    <row r="897" spans="1:15">
      <c r="A897" s="80"/>
      <c r="B897" s="39">
        <f>'Gene Table'!E897</f>
        <v>0</v>
      </c>
      <c r="C897" s="39" t="str">
        <f>'Gene Table'!B897</f>
        <v>F07</v>
      </c>
      <c r="D897" s="145"/>
      <c r="E897" s="145"/>
      <c r="F897" s="145"/>
      <c r="G897" s="145"/>
      <c r="H897" s="145"/>
      <c r="I897" s="145"/>
      <c r="J897" s="145"/>
      <c r="K897" s="145"/>
      <c r="L897" s="145"/>
      <c r="M897" s="145"/>
      <c r="N897" s="149"/>
      <c r="O897" s="149"/>
    </row>
    <row r="898" spans="1:15">
      <c r="A898" s="80"/>
      <c r="B898" s="39">
        <f>'Gene Table'!E898</f>
        <v>0</v>
      </c>
      <c r="C898" s="39" t="str">
        <f>'Gene Table'!B898</f>
        <v>F08</v>
      </c>
      <c r="D898" s="145"/>
      <c r="E898" s="145"/>
      <c r="F898" s="145"/>
      <c r="G898" s="145"/>
      <c r="H898" s="145"/>
      <c r="I898" s="145"/>
      <c r="J898" s="145"/>
      <c r="K898" s="145"/>
      <c r="L898" s="145"/>
      <c r="M898" s="145"/>
      <c r="N898" s="149"/>
      <c r="O898" s="149"/>
    </row>
    <row r="899" spans="1:15">
      <c r="A899" s="80"/>
      <c r="B899" s="39">
        <f>'Gene Table'!E899</f>
        <v>0</v>
      </c>
      <c r="C899" s="39" t="str">
        <f>'Gene Table'!B899</f>
        <v>F09</v>
      </c>
      <c r="D899" s="145"/>
      <c r="E899" s="145"/>
      <c r="F899" s="145"/>
      <c r="G899" s="145"/>
      <c r="H899" s="145"/>
      <c r="I899" s="145"/>
      <c r="J899" s="145"/>
      <c r="K899" s="145"/>
      <c r="L899" s="145"/>
      <c r="M899" s="145"/>
      <c r="N899" s="149"/>
      <c r="O899" s="149"/>
    </row>
    <row r="900" spans="1:15">
      <c r="A900" s="80"/>
      <c r="B900" s="39">
        <f>'Gene Table'!E900</f>
        <v>0</v>
      </c>
      <c r="C900" s="39" t="str">
        <f>'Gene Table'!B900</f>
        <v>F10</v>
      </c>
      <c r="D900" s="145"/>
      <c r="E900" s="145"/>
      <c r="F900" s="145"/>
      <c r="G900" s="145"/>
      <c r="H900" s="145"/>
      <c r="I900" s="145"/>
      <c r="J900" s="145"/>
      <c r="K900" s="145"/>
      <c r="L900" s="145"/>
      <c r="M900" s="145"/>
      <c r="N900" s="149"/>
      <c r="O900" s="149"/>
    </row>
    <row r="901" spans="1:15">
      <c r="A901" s="80"/>
      <c r="B901" s="39">
        <f>'Gene Table'!E901</f>
        <v>0</v>
      </c>
      <c r="C901" s="39" t="str">
        <f>'Gene Table'!B901</f>
        <v>F11</v>
      </c>
      <c r="D901" s="145"/>
      <c r="E901" s="145"/>
      <c r="F901" s="145"/>
      <c r="G901" s="145"/>
      <c r="H901" s="145"/>
      <c r="I901" s="145"/>
      <c r="J901" s="145"/>
      <c r="K901" s="145"/>
      <c r="L901" s="145"/>
      <c r="M901" s="145"/>
      <c r="N901" s="149"/>
      <c r="O901" s="149"/>
    </row>
    <row r="902" spans="1:15">
      <c r="A902" s="80"/>
      <c r="B902" s="39">
        <f>'Gene Table'!E902</f>
        <v>0</v>
      </c>
      <c r="C902" s="39" t="str">
        <f>'Gene Table'!B902</f>
        <v>F12</v>
      </c>
      <c r="D902" s="145"/>
      <c r="E902" s="145"/>
      <c r="F902" s="145"/>
      <c r="G902" s="145"/>
      <c r="H902" s="145"/>
      <c r="I902" s="145"/>
      <c r="J902" s="145"/>
      <c r="K902" s="145"/>
      <c r="L902" s="145"/>
      <c r="M902" s="145"/>
      <c r="N902" s="149"/>
      <c r="O902" s="149"/>
    </row>
    <row r="903" spans="1:15">
      <c r="A903" s="80"/>
      <c r="B903" s="39">
        <f>'Gene Table'!E903</f>
        <v>0</v>
      </c>
      <c r="C903" s="39" t="str">
        <f>'Gene Table'!B903</f>
        <v>F13</v>
      </c>
      <c r="D903" s="145"/>
      <c r="E903" s="145"/>
      <c r="F903" s="145"/>
      <c r="G903" s="145"/>
      <c r="H903" s="145"/>
      <c r="I903" s="145"/>
      <c r="J903" s="145"/>
      <c r="K903" s="145"/>
      <c r="L903" s="145"/>
      <c r="M903" s="145"/>
      <c r="N903" s="149"/>
      <c r="O903" s="149"/>
    </row>
    <row r="904" spans="1:15">
      <c r="A904" s="80"/>
      <c r="B904" s="39">
        <f>'Gene Table'!E904</f>
        <v>0</v>
      </c>
      <c r="C904" s="39" t="str">
        <f>'Gene Table'!B904</f>
        <v>F14</v>
      </c>
      <c r="D904" s="145"/>
      <c r="E904" s="145"/>
      <c r="F904" s="145"/>
      <c r="G904" s="145"/>
      <c r="H904" s="145"/>
      <c r="I904" s="145"/>
      <c r="J904" s="145"/>
      <c r="K904" s="145"/>
      <c r="L904" s="145"/>
      <c r="M904" s="145"/>
      <c r="N904" s="149"/>
      <c r="O904" s="149"/>
    </row>
    <row r="905" spans="1:15">
      <c r="A905" s="80"/>
      <c r="B905" s="39">
        <f>'Gene Table'!E905</f>
        <v>0</v>
      </c>
      <c r="C905" s="39" t="str">
        <f>'Gene Table'!B905</f>
        <v>F15</v>
      </c>
      <c r="D905" s="145"/>
      <c r="E905" s="145"/>
      <c r="F905" s="145"/>
      <c r="G905" s="145"/>
      <c r="H905" s="145"/>
      <c r="I905" s="145"/>
      <c r="J905" s="145"/>
      <c r="K905" s="145"/>
      <c r="L905" s="145"/>
      <c r="M905" s="145"/>
      <c r="N905" s="149"/>
      <c r="O905" s="149"/>
    </row>
    <row r="906" spans="1:15">
      <c r="A906" s="80"/>
      <c r="B906" s="39">
        <f>'Gene Table'!E906</f>
        <v>0</v>
      </c>
      <c r="C906" s="39" t="str">
        <f>'Gene Table'!B906</f>
        <v>F16</v>
      </c>
      <c r="D906" s="145"/>
      <c r="E906" s="145"/>
      <c r="F906" s="145"/>
      <c r="G906" s="145"/>
      <c r="H906" s="145"/>
      <c r="I906" s="145"/>
      <c r="J906" s="145"/>
      <c r="K906" s="145"/>
      <c r="L906" s="145"/>
      <c r="M906" s="145"/>
      <c r="N906" s="149"/>
      <c r="O906" s="149"/>
    </row>
    <row r="907" spans="1:15">
      <c r="A907" s="80"/>
      <c r="B907" s="39">
        <f>'Gene Table'!E907</f>
        <v>0</v>
      </c>
      <c r="C907" s="39" t="str">
        <f>'Gene Table'!B907</f>
        <v>F17</v>
      </c>
      <c r="D907" s="145"/>
      <c r="E907" s="145"/>
      <c r="F907" s="145"/>
      <c r="G907" s="145"/>
      <c r="H907" s="145"/>
      <c r="I907" s="145"/>
      <c r="J907" s="145"/>
      <c r="K907" s="145"/>
      <c r="L907" s="145"/>
      <c r="M907" s="145"/>
      <c r="N907" s="149"/>
      <c r="O907" s="149"/>
    </row>
    <row r="908" spans="1:15">
      <c r="A908" s="80"/>
      <c r="B908" s="39">
        <f>'Gene Table'!E908</f>
        <v>0</v>
      </c>
      <c r="C908" s="39" t="str">
        <f>'Gene Table'!B908</f>
        <v>F18</v>
      </c>
      <c r="D908" s="145"/>
      <c r="E908" s="145"/>
      <c r="F908" s="145"/>
      <c r="G908" s="145"/>
      <c r="H908" s="145"/>
      <c r="I908" s="145"/>
      <c r="J908" s="145"/>
      <c r="K908" s="145"/>
      <c r="L908" s="145"/>
      <c r="M908" s="145"/>
      <c r="N908" s="149"/>
      <c r="O908" s="149"/>
    </row>
    <row r="909" spans="1:15">
      <c r="A909" s="80"/>
      <c r="B909" s="39">
        <f>'Gene Table'!E909</f>
        <v>0</v>
      </c>
      <c r="C909" s="39" t="str">
        <f>'Gene Table'!B909</f>
        <v>F19</v>
      </c>
      <c r="D909" s="145"/>
      <c r="E909" s="145"/>
      <c r="F909" s="145"/>
      <c r="G909" s="145"/>
      <c r="H909" s="145"/>
      <c r="I909" s="145"/>
      <c r="J909" s="145"/>
      <c r="K909" s="145"/>
      <c r="L909" s="145"/>
      <c r="M909" s="145"/>
      <c r="N909" s="149"/>
      <c r="O909" s="149"/>
    </row>
    <row r="910" spans="1:15">
      <c r="A910" s="80"/>
      <c r="B910" s="39">
        <f>'Gene Table'!E910</f>
        <v>0</v>
      </c>
      <c r="C910" s="39" t="str">
        <f>'Gene Table'!B910</f>
        <v>F20</v>
      </c>
      <c r="D910" s="145"/>
      <c r="E910" s="145"/>
      <c r="F910" s="145"/>
      <c r="G910" s="145"/>
      <c r="H910" s="145"/>
      <c r="I910" s="145"/>
      <c r="J910" s="145"/>
      <c r="K910" s="145"/>
      <c r="L910" s="145"/>
      <c r="M910" s="145"/>
      <c r="N910" s="149"/>
      <c r="O910" s="149"/>
    </row>
    <row r="911" spans="1:15">
      <c r="A911" s="80"/>
      <c r="B911" s="39">
        <f>'Gene Table'!E911</f>
        <v>0</v>
      </c>
      <c r="C911" s="39" t="str">
        <f>'Gene Table'!B911</f>
        <v>F21</v>
      </c>
      <c r="D911" s="145"/>
      <c r="E911" s="145"/>
      <c r="F911" s="145"/>
      <c r="G911" s="145"/>
      <c r="H911" s="145"/>
      <c r="I911" s="145"/>
      <c r="J911" s="145"/>
      <c r="K911" s="145"/>
      <c r="L911" s="145"/>
      <c r="M911" s="145"/>
      <c r="N911" s="149"/>
      <c r="O911" s="149"/>
    </row>
    <row r="912" spans="1:15">
      <c r="A912" s="80"/>
      <c r="B912" s="39">
        <f>'Gene Table'!E912</f>
        <v>0</v>
      </c>
      <c r="C912" s="39" t="str">
        <f>'Gene Table'!B912</f>
        <v>F22</v>
      </c>
      <c r="D912" s="145"/>
      <c r="E912" s="145"/>
      <c r="F912" s="145"/>
      <c r="G912" s="145"/>
      <c r="H912" s="145"/>
      <c r="I912" s="145"/>
      <c r="J912" s="145"/>
      <c r="K912" s="145"/>
      <c r="L912" s="145"/>
      <c r="M912" s="145"/>
      <c r="N912" s="149"/>
      <c r="O912" s="149"/>
    </row>
    <row r="913" spans="1:15">
      <c r="A913" s="80"/>
      <c r="B913" s="39">
        <f>'Gene Table'!E913</f>
        <v>0</v>
      </c>
      <c r="C913" s="39" t="str">
        <f>'Gene Table'!B913</f>
        <v>F23</v>
      </c>
      <c r="D913" s="145"/>
      <c r="E913" s="145"/>
      <c r="F913" s="145"/>
      <c r="G913" s="145"/>
      <c r="H913" s="145"/>
      <c r="I913" s="145"/>
      <c r="J913" s="145"/>
      <c r="K913" s="145"/>
      <c r="L913" s="145"/>
      <c r="M913" s="145"/>
      <c r="N913" s="149"/>
      <c r="O913" s="149"/>
    </row>
    <row r="914" spans="1:15">
      <c r="A914" s="80"/>
      <c r="B914" s="39">
        <f>'Gene Table'!E914</f>
        <v>0</v>
      </c>
      <c r="C914" s="39" t="str">
        <f>'Gene Table'!B914</f>
        <v>F24</v>
      </c>
      <c r="D914" s="145"/>
      <c r="E914" s="145"/>
      <c r="F914" s="145"/>
      <c r="G914" s="145"/>
      <c r="H914" s="145"/>
      <c r="I914" s="145"/>
      <c r="J914" s="145"/>
      <c r="K914" s="145"/>
      <c r="L914" s="145"/>
      <c r="M914" s="145"/>
      <c r="N914" s="149"/>
      <c r="O914" s="149"/>
    </row>
    <row r="915" spans="1:15">
      <c r="A915" s="80"/>
      <c r="B915" s="39" t="str">
        <f>'Gene Table'!E915</f>
        <v>mmu-miR-344b-5p</v>
      </c>
      <c r="C915" s="39" t="str">
        <f>'Gene Table'!B915</f>
        <v>G01</v>
      </c>
      <c r="D915" s="145"/>
      <c r="E915" s="145"/>
      <c r="F915" s="145"/>
      <c r="G915" s="145"/>
      <c r="H915" s="145"/>
      <c r="I915" s="145"/>
      <c r="J915" s="145"/>
      <c r="K915" s="145"/>
      <c r="L915" s="145"/>
      <c r="M915" s="145"/>
      <c r="N915" s="149"/>
      <c r="O915" s="149"/>
    </row>
    <row r="916" spans="1:15">
      <c r="A916" s="80"/>
      <c r="B916" s="39">
        <f>'Gene Table'!E916</f>
        <v>0</v>
      </c>
      <c r="C916" s="39" t="str">
        <f>'Gene Table'!B916</f>
        <v>G02</v>
      </c>
      <c r="D916" s="145"/>
      <c r="E916" s="145"/>
      <c r="F916" s="145"/>
      <c r="G916" s="145"/>
      <c r="H916" s="145"/>
      <c r="I916" s="145"/>
      <c r="J916" s="145"/>
      <c r="K916" s="145"/>
      <c r="L916" s="145"/>
      <c r="M916" s="145"/>
      <c r="N916" s="149"/>
      <c r="O916" s="149"/>
    </row>
    <row r="917" spans="1:15">
      <c r="A917" s="80"/>
      <c r="B917" s="39" t="str">
        <f>'Gene Table'!E917</f>
        <v>mmu-miR-344b-3p</v>
      </c>
      <c r="C917" s="39" t="str">
        <f>'Gene Table'!B917</f>
        <v>G03</v>
      </c>
      <c r="D917" s="145"/>
      <c r="E917" s="145"/>
      <c r="F917" s="145"/>
      <c r="G917" s="145"/>
      <c r="H917" s="145"/>
      <c r="I917" s="145"/>
      <c r="J917" s="145"/>
      <c r="K917" s="145"/>
      <c r="L917" s="145"/>
      <c r="M917" s="145"/>
      <c r="N917" s="149"/>
      <c r="O917" s="149"/>
    </row>
    <row r="918" spans="1:15">
      <c r="A918" s="80"/>
      <c r="B918" s="39">
        <f>'Gene Table'!E918</f>
        <v>0</v>
      </c>
      <c r="C918" s="39" t="str">
        <f>'Gene Table'!B918</f>
        <v>G04</v>
      </c>
      <c r="D918" s="145"/>
      <c r="E918" s="145"/>
      <c r="F918" s="145"/>
      <c r="G918" s="145"/>
      <c r="H918" s="145"/>
      <c r="I918" s="145"/>
      <c r="J918" s="145"/>
      <c r="K918" s="145"/>
      <c r="L918" s="145"/>
      <c r="M918" s="145"/>
      <c r="N918" s="149"/>
      <c r="O918" s="149"/>
    </row>
    <row r="919" spans="1:15">
      <c r="A919" s="80"/>
      <c r="B919" s="39" t="str">
        <f>'Gene Table'!E919</f>
        <v>mmu-miR-344c-3p</v>
      </c>
      <c r="C919" s="39" t="str">
        <f>'Gene Table'!B919</f>
        <v>G05</v>
      </c>
      <c r="D919" s="145"/>
      <c r="E919" s="145"/>
      <c r="F919" s="145"/>
      <c r="G919" s="145"/>
      <c r="H919" s="145"/>
      <c r="I919" s="145"/>
      <c r="J919" s="145"/>
      <c r="K919" s="145"/>
      <c r="L919" s="145"/>
      <c r="M919" s="145"/>
      <c r="N919" s="149"/>
      <c r="O919" s="149"/>
    </row>
    <row r="920" spans="1:15">
      <c r="A920" s="80"/>
      <c r="B920" s="39">
        <f>'Gene Table'!E920</f>
        <v>0</v>
      </c>
      <c r="C920" s="39" t="str">
        <f>'Gene Table'!B920</f>
        <v>G06</v>
      </c>
      <c r="D920" s="145"/>
      <c r="E920" s="145"/>
      <c r="F920" s="145"/>
      <c r="G920" s="145"/>
      <c r="H920" s="145"/>
      <c r="I920" s="145"/>
      <c r="J920" s="145"/>
      <c r="K920" s="145"/>
      <c r="L920" s="145"/>
      <c r="M920" s="145"/>
      <c r="N920" s="149"/>
      <c r="O920" s="149"/>
    </row>
    <row r="921" spans="1:15">
      <c r="A921" s="80"/>
      <c r="B921" s="39" t="str">
        <f>'Gene Table'!E921</f>
        <v>mmu-miR-344g-5p</v>
      </c>
      <c r="C921" s="39" t="str">
        <f>'Gene Table'!B921</f>
        <v>G07</v>
      </c>
      <c r="D921" s="145"/>
      <c r="E921" s="145"/>
      <c r="F921" s="145"/>
      <c r="G921" s="145"/>
      <c r="H921" s="145"/>
      <c r="I921" s="145"/>
      <c r="J921" s="145"/>
      <c r="K921" s="145"/>
      <c r="L921" s="145"/>
      <c r="M921" s="145"/>
      <c r="N921" s="149"/>
      <c r="O921" s="149"/>
    </row>
    <row r="922" spans="1:15">
      <c r="A922" s="80"/>
      <c r="B922" s="39">
        <f>'Gene Table'!E922</f>
        <v>0</v>
      </c>
      <c r="C922" s="39" t="str">
        <f>'Gene Table'!B922</f>
        <v>G08</v>
      </c>
      <c r="D922" s="145"/>
      <c r="E922" s="145"/>
      <c r="F922" s="145"/>
      <c r="G922" s="145"/>
      <c r="H922" s="145"/>
      <c r="I922" s="145"/>
      <c r="J922" s="145"/>
      <c r="K922" s="145"/>
      <c r="L922" s="145"/>
      <c r="M922" s="145"/>
      <c r="N922" s="149"/>
      <c r="O922" s="149"/>
    </row>
    <row r="923" spans="1:15">
      <c r="A923" s="80"/>
      <c r="B923" s="39" t="str">
        <f>'Gene Table'!E923</f>
        <v>mmu-miR-344g-3p</v>
      </c>
      <c r="C923" s="39" t="str">
        <f>'Gene Table'!B923</f>
        <v>G09</v>
      </c>
      <c r="D923" s="145"/>
      <c r="E923" s="145"/>
      <c r="F923" s="145"/>
      <c r="G923" s="145"/>
      <c r="H923" s="145"/>
      <c r="I923" s="145"/>
      <c r="J923" s="145"/>
      <c r="K923" s="145"/>
      <c r="L923" s="145"/>
      <c r="M923" s="145"/>
      <c r="N923" s="149"/>
      <c r="O923" s="149"/>
    </row>
    <row r="924" spans="1:15">
      <c r="A924" s="80"/>
      <c r="B924" s="39">
        <f>'Gene Table'!E924</f>
        <v>0</v>
      </c>
      <c r="C924" s="39" t="str">
        <f>'Gene Table'!B924</f>
        <v>G10</v>
      </c>
      <c r="D924" s="145"/>
      <c r="E924" s="145"/>
      <c r="F924" s="145"/>
      <c r="G924" s="145"/>
      <c r="H924" s="145"/>
      <c r="I924" s="145"/>
      <c r="J924" s="145"/>
      <c r="K924" s="145"/>
      <c r="L924" s="145"/>
      <c r="M924" s="145"/>
      <c r="N924" s="149"/>
      <c r="O924" s="149"/>
    </row>
    <row r="925" spans="1:15">
      <c r="A925" s="80"/>
      <c r="B925" s="39" t="str">
        <f>'Gene Table'!E925</f>
        <v>mmu-miR-344f-5p</v>
      </c>
      <c r="C925" s="39" t="str">
        <f>'Gene Table'!B925</f>
        <v>G11</v>
      </c>
      <c r="D925" s="145"/>
      <c r="E925" s="145"/>
      <c r="F925" s="145"/>
      <c r="G925" s="145"/>
      <c r="H925" s="145"/>
      <c r="I925" s="145"/>
      <c r="J925" s="145"/>
      <c r="K925" s="145"/>
      <c r="L925" s="145"/>
      <c r="M925" s="145"/>
      <c r="N925" s="149"/>
      <c r="O925" s="149"/>
    </row>
    <row r="926" spans="1:15">
      <c r="A926" s="80"/>
      <c r="B926" s="39">
        <f>'Gene Table'!E926</f>
        <v>0</v>
      </c>
      <c r="C926" s="39" t="str">
        <f>'Gene Table'!B926</f>
        <v>G12</v>
      </c>
      <c r="D926" s="145"/>
      <c r="E926" s="145"/>
      <c r="F926" s="145"/>
      <c r="G926" s="145"/>
      <c r="H926" s="145"/>
      <c r="I926" s="145"/>
      <c r="J926" s="145"/>
      <c r="K926" s="145"/>
      <c r="L926" s="145"/>
      <c r="M926" s="145"/>
      <c r="N926" s="149"/>
      <c r="O926" s="149"/>
    </row>
    <row r="927" spans="1:15">
      <c r="A927" s="80"/>
      <c r="B927" s="39" t="str">
        <f>'Gene Table'!E927</f>
        <v>mmu-miR-344f-3p</v>
      </c>
      <c r="C927" s="39" t="str">
        <f>'Gene Table'!B927</f>
        <v>G13</v>
      </c>
      <c r="D927" s="145"/>
      <c r="E927" s="145"/>
      <c r="F927" s="145"/>
      <c r="G927" s="145"/>
      <c r="H927" s="145"/>
      <c r="I927" s="145"/>
      <c r="J927" s="145"/>
      <c r="K927" s="145"/>
      <c r="L927" s="145"/>
      <c r="M927" s="145"/>
      <c r="N927" s="149"/>
      <c r="O927" s="149"/>
    </row>
    <row r="928" spans="1:15">
      <c r="A928" s="80"/>
      <c r="B928" s="39">
        <f>'Gene Table'!E928</f>
        <v>0</v>
      </c>
      <c r="C928" s="39" t="str">
        <f>'Gene Table'!B928</f>
        <v>G14</v>
      </c>
      <c r="D928" s="145"/>
      <c r="E928" s="145"/>
      <c r="F928" s="145"/>
      <c r="G928" s="145"/>
      <c r="H928" s="145"/>
      <c r="I928" s="145"/>
      <c r="J928" s="145"/>
      <c r="K928" s="145"/>
      <c r="L928" s="145"/>
      <c r="M928" s="145"/>
      <c r="N928" s="149"/>
      <c r="O928" s="149"/>
    </row>
    <row r="929" spans="1:15">
      <c r="A929" s="80"/>
      <c r="B929" s="39" t="str">
        <f>'Gene Table'!E929</f>
        <v>mmu-miR-3102-5p.2-5p</v>
      </c>
      <c r="C929" s="39" t="str">
        <f>'Gene Table'!B929</f>
        <v>G15</v>
      </c>
      <c r="D929" s="145"/>
      <c r="E929" s="145"/>
      <c r="F929" s="145"/>
      <c r="G929" s="145"/>
      <c r="H929" s="145"/>
      <c r="I929" s="145"/>
      <c r="J929" s="145"/>
      <c r="K929" s="145"/>
      <c r="L929" s="145"/>
      <c r="M929" s="145"/>
      <c r="N929" s="149"/>
      <c r="O929" s="149"/>
    </row>
    <row r="930" spans="1:15">
      <c r="A930" s="80"/>
      <c r="B930" s="39">
        <f>'Gene Table'!E930</f>
        <v>0</v>
      </c>
      <c r="C930" s="39" t="str">
        <f>'Gene Table'!B930</f>
        <v>G16</v>
      </c>
      <c r="D930" s="145"/>
      <c r="E930" s="145"/>
      <c r="F930" s="145"/>
      <c r="G930" s="145"/>
      <c r="H930" s="145"/>
      <c r="I930" s="145"/>
      <c r="J930" s="145"/>
      <c r="K930" s="145"/>
      <c r="L930" s="145"/>
      <c r="M930" s="145"/>
      <c r="N930" s="149"/>
      <c r="O930" s="149"/>
    </row>
    <row r="931" spans="1:15">
      <c r="A931" s="80"/>
      <c r="B931" s="39" t="str">
        <f>'Gene Table'!E931</f>
        <v>mmu-miR-3102-3p.2</v>
      </c>
      <c r="C931" s="39" t="str">
        <f>'Gene Table'!B931</f>
        <v>G17</v>
      </c>
      <c r="D931" s="145"/>
      <c r="E931" s="145"/>
      <c r="F931" s="145"/>
      <c r="G931" s="145"/>
      <c r="H931" s="145"/>
      <c r="I931" s="145"/>
      <c r="J931" s="145"/>
      <c r="K931" s="145"/>
      <c r="L931" s="145"/>
      <c r="M931" s="145"/>
      <c r="N931" s="149"/>
      <c r="O931" s="149"/>
    </row>
    <row r="932" spans="1:15">
      <c r="A932" s="80"/>
      <c r="B932" s="39">
        <f>'Gene Table'!E932</f>
        <v>0</v>
      </c>
      <c r="C932" s="39" t="str">
        <f>'Gene Table'!B932</f>
        <v>G18</v>
      </c>
      <c r="D932" s="145"/>
      <c r="E932" s="145"/>
      <c r="F932" s="145"/>
      <c r="G932" s="145"/>
      <c r="H932" s="145"/>
      <c r="I932" s="145"/>
      <c r="J932" s="145"/>
      <c r="K932" s="145"/>
      <c r="L932" s="145"/>
      <c r="M932" s="145"/>
      <c r="N932" s="149"/>
      <c r="O932" s="149"/>
    </row>
    <row r="933" spans="1:15">
      <c r="A933" s="80"/>
      <c r="B933" s="39" t="str">
        <f>'Gene Table'!E933</f>
        <v>mmu-miR-3102</v>
      </c>
      <c r="C933" s="39" t="str">
        <f>'Gene Table'!B933</f>
        <v>G19</v>
      </c>
      <c r="D933" s="145"/>
      <c r="E933" s="145"/>
      <c r="F933" s="145"/>
      <c r="G933" s="145"/>
      <c r="H933" s="145"/>
      <c r="I933" s="145"/>
      <c r="J933" s="145"/>
      <c r="K933" s="145"/>
      <c r="L933" s="145"/>
      <c r="M933" s="145"/>
      <c r="N933" s="149"/>
      <c r="O933" s="149"/>
    </row>
    <row r="934" spans="1:15">
      <c r="A934" s="80"/>
      <c r="B934" s="39">
        <f>'Gene Table'!E934</f>
        <v>0</v>
      </c>
      <c r="C934" s="39" t="str">
        <f>'Gene Table'!B934</f>
        <v>G20</v>
      </c>
      <c r="D934" s="145"/>
      <c r="E934" s="145"/>
      <c r="F934" s="145"/>
      <c r="G934" s="145"/>
      <c r="H934" s="145"/>
      <c r="I934" s="145"/>
      <c r="J934" s="145"/>
      <c r="K934" s="145"/>
      <c r="L934" s="145"/>
      <c r="M934" s="145"/>
      <c r="N934" s="149"/>
      <c r="O934" s="149"/>
    </row>
    <row r="935" spans="1:15">
      <c r="A935" s="80"/>
      <c r="B935" s="39" t="str">
        <f>'Gene Table'!E935</f>
        <v>mmu-miR-3103-5p</v>
      </c>
      <c r="C935" s="39" t="str">
        <f>'Gene Table'!B935</f>
        <v>G21</v>
      </c>
      <c r="D935" s="145"/>
      <c r="E935" s="145"/>
      <c r="F935" s="145"/>
      <c r="G935" s="145"/>
      <c r="H935" s="145"/>
      <c r="I935" s="145"/>
      <c r="J935" s="145"/>
      <c r="K935" s="145"/>
      <c r="L935" s="145"/>
      <c r="M935" s="145"/>
      <c r="N935" s="149"/>
      <c r="O935" s="149"/>
    </row>
    <row r="936" spans="1:15">
      <c r="A936" s="80"/>
      <c r="B936" s="39">
        <f>'Gene Table'!E936</f>
        <v>0</v>
      </c>
      <c r="C936" s="39" t="str">
        <f>'Gene Table'!B936</f>
        <v>G22</v>
      </c>
      <c r="D936" s="145"/>
      <c r="E936" s="145"/>
      <c r="F936" s="145"/>
      <c r="G936" s="145"/>
      <c r="H936" s="145"/>
      <c r="I936" s="145"/>
      <c r="J936" s="145"/>
      <c r="K936" s="145"/>
      <c r="L936" s="145"/>
      <c r="M936" s="145"/>
      <c r="N936" s="149"/>
      <c r="O936" s="149"/>
    </row>
    <row r="937" spans="1:15">
      <c r="A937" s="80"/>
      <c r="B937" s="39" t="str">
        <f>'Gene Table'!E937</f>
        <v>mmu-miR-3103-3p</v>
      </c>
      <c r="C937" s="39" t="str">
        <f>'Gene Table'!B937</f>
        <v>G23</v>
      </c>
      <c r="D937" s="145"/>
      <c r="E937" s="145"/>
      <c r="F937" s="145"/>
      <c r="G937" s="145"/>
      <c r="H937" s="145"/>
      <c r="I937" s="145"/>
      <c r="J937" s="145"/>
      <c r="K937" s="145"/>
      <c r="L937" s="145"/>
      <c r="M937" s="145"/>
      <c r="N937" s="149"/>
      <c r="O937" s="149"/>
    </row>
    <row r="938" spans="1:15">
      <c r="A938" s="80"/>
      <c r="B938" s="39">
        <f>'Gene Table'!E938</f>
        <v>0</v>
      </c>
      <c r="C938" s="39" t="str">
        <f>'Gene Table'!B938</f>
        <v>G24</v>
      </c>
      <c r="D938" s="145"/>
      <c r="E938" s="145"/>
      <c r="F938" s="145"/>
      <c r="G938" s="145"/>
      <c r="H938" s="145"/>
      <c r="I938" s="145"/>
      <c r="J938" s="145"/>
      <c r="K938" s="145"/>
      <c r="L938" s="145"/>
      <c r="M938" s="145"/>
      <c r="N938" s="149"/>
      <c r="O938" s="149"/>
    </row>
    <row r="939" spans="1:15">
      <c r="A939" s="80"/>
      <c r="B939" s="39">
        <f>'Gene Table'!E939</f>
        <v>0</v>
      </c>
      <c r="C939" s="39" t="str">
        <f>'Gene Table'!B939</f>
        <v>H01</v>
      </c>
      <c r="D939" s="145"/>
      <c r="E939" s="145"/>
      <c r="F939" s="145"/>
      <c r="G939" s="145"/>
      <c r="H939" s="145"/>
      <c r="I939" s="145"/>
      <c r="J939" s="145"/>
      <c r="K939" s="145"/>
      <c r="L939" s="145"/>
      <c r="M939" s="145"/>
      <c r="N939" s="149"/>
      <c r="O939" s="149"/>
    </row>
    <row r="940" spans="1:15">
      <c r="A940" s="80"/>
      <c r="B940" s="39">
        <f>'Gene Table'!E940</f>
        <v>0</v>
      </c>
      <c r="C940" s="39" t="str">
        <f>'Gene Table'!B940</f>
        <v>H02</v>
      </c>
      <c r="D940" s="145"/>
      <c r="E940" s="145"/>
      <c r="F940" s="145"/>
      <c r="G940" s="145"/>
      <c r="H940" s="145"/>
      <c r="I940" s="145"/>
      <c r="J940" s="145"/>
      <c r="K940" s="145"/>
      <c r="L940" s="145"/>
      <c r="M940" s="145"/>
      <c r="N940" s="149"/>
      <c r="O940" s="149"/>
    </row>
    <row r="941" spans="1:15">
      <c r="A941" s="80"/>
      <c r="B941" s="39">
        <f>'Gene Table'!E941</f>
        <v>0</v>
      </c>
      <c r="C941" s="39" t="str">
        <f>'Gene Table'!B941</f>
        <v>H03</v>
      </c>
      <c r="D941" s="145"/>
      <c r="E941" s="145"/>
      <c r="F941" s="145"/>
      <c r="G941" s="145"/>
      <c r="H941" s="145"/>
      <c r="I941" s="145"/>
      <c r="J941" s="145"/>
      <c r="K941" s="145"/>
      <c r="L941" s="145"/>
      <c r="M941" s="145"/>
      <c r="N941" s="149"/>
      <c r="O941" s="149"/>
    </row>
    <row r="942" spans="1:15">
      <c r="A942" s="80"/>
      <c r="B942" s="39">
        <f>'Gene Table'!E942</f>
        <v>0</v>
      </c>
      <c r="C942" s="39" t="str">
        <f>'Gene Table'!B942</f>
        <v>H04</v>
      </c>
      <c r="D942" s="145"/>
      <c r="E942" s="145"/>
      <c r="F942" s="145"/>
      <c r="G942" s="145"/>
      <c r="H942" s="145"/>
      <c r="I942" s="145"/>
      <c r="J942" s="145"/>
      <c r="K942" s="145"/>
      <c r="L942" s="145"/>
      <c r="M942" s="145"/>
      <c r="N942" s="149"/>
      <c r="O942" s="149"/>
    </row>
    <row r="943" spans="1:15">
      <c r="A943" s="80"/>
      <c r="B943" s="39">
        <f>'Gene Table'!E943</f>
        <v>0</v>
      </c>
      <c r="C943" s="39" t="str">
        <f>'Gene Table'!B943</f>
        <v>H05</v>
      </c>
      <c r="D943" s="145"/>
      <c r="E943" s="145"/>
      <c r="F943" s="145"/>
      <c r="G943" s="145"/>
      <c r="H943" s="145"/>
      <c r="I943" s="145"/>
      <c r="J943" s="145"/>
      <c r="K943" s="145"/>
      <c r="L943" s="145"/>
      <c r="M943" s="145"/>
      <c r="N943" s="149"/>
      <c r="O943" s="149"/>
    </row>
    <row r="944" spans="1:15">
      <c r="A944" s="80"/>
      <c r="B944" s="39">
        <f>'Gene Table'!E944</f>
        <v>0</v>
      </c>
      <c r="C944" s="39" t="str">
        <f>'Gene Table'!B944</f>
        <v>H06</v>
      </c>
      <c r="D944" s="145"/>
      <c r="E944" s="145"/>
      <c r="F944" s="145"/>
      <c r="G944" s="145"/>
      <c r="H944" s="145"/>
      <c r="I944" s="145"/>
      <c r="J944" s="145"/>
      <c r="K944" s="145"/>
      <c r="L944" s="145"/>
      <c r="M944" s="145"/>
      <c r="N944" s="149"/>
      <c r="O944" s="149"/>
    </row>
    <row r="945" spans="1:15">
      <c r="A945" s="80"/>
      <c r="B945" s="39">
        <f>'Gene Table'!E945</f>
        <v>0</v>
      </c>
      <c r="C945" s="39" t="str">
        <f>'Gene Table'!B945</f>
        <v>H07</v>
      </c>
      <c r="D945" s="145"/>
      <c r="E945" s="145"/>
      <c r="F945" s="145"/>
      <c r="G945" s="145"/>
      <c r="H945" s="145"/>
      <c r="I945" s="145"/>
      <c r="J945" s="145"/>
      <c r="K945" s="145"/>
      <c r="L945" s="145"/>
      <c r="M945" s="145"/>
      <c r="N945" s="149"/>
      <c r="O945" s="149"/>
    </row>
    <row r="946" spans="1:15">
      <c r="A946" s="80"/>
      <c r="B946" s="39">
        <f>'Gene Table'!E946</f>
        <v>0</v>
      </c>
      <c r="C946" s="39" t="str">
        <f>'Gene Table'!B946</f>
        <v>H08</v>
      </c>
      <c r="D946" s="145"/>
      <c r="E946" s="145"/>
      <c r="F946" s="145"/>
      <c r="G946" s="145"/>
      <c r="H946" s="145"/>
      <c r="I946" s="145"/>
      <c r="J946" s="145"/>
      <c r="K946" s="145"/>
      <c r="L946" s="145"/>
      <c r="M946" s="145"/>
      <c r="N946" s="149"/>
      <c r="O946" s="149"/>
    </row>
    <row r="947" spans="1:15">
      <c r="A947" s="80"/>
      <c r="B947" s="39">
        <f>'Gene Table'!E947</f>
        <v>0</v>
      </c>
      <c r="C947" s="39" t="str">
        <f>'Gene Table'!B947</f>
        <v>H09</v>
      </c>
      <c r="D947" s="145"/>
      <c r="E947" s="145"/>
      <c r="F947" s="145"/>
      <c r="G947" s="145"/>
      <c r="H947" s="145"/>
      <c r="I947" s="145"/>
      <c r="J947" s="145"/>
      <c r="K947" s="145"/>
      <c r="L947" s="145"/>
      <c r="M947" s="145"/>
      <c r="N947" s="149"/>
      <c r="O947" s="149"/>
    </row>
    <row r="948" spans="1:15">
      <c r="A948" s="80"/>
      <c r="B948" s="39">
        <f>'Gene Table'!E948</f>
        <v>0</v>
      </c>
      <c r="C948" s="39" t="str">
        <f>'Gene Table'!B948</f>
        <v>H10</v>
      </c>
      <c r="D948" s="145"/>
      <c r="E948" s="145"/>
      <c r="F948" s="145"/>
      <c r="G948" s="145"/>
      <c r="H948" s="145"/>
      <c r="I948" s="145"/>
      <c r="J948" s="145"/>
      <c r="K948" s="145"/>
      <c r="L948" s="145"/>
      <c r="M948" s="145"/>
      <c r="N948" s="149"/>
      <c r="O948" s="149"/>
    </row>
    <row r="949" spans="1:15">
      <c r="A949" s="80"/>
      <c r="B949" s="39">
        <f>'Gene Table'!E949</f>
        <v>0</v>
      </c>
      <c r="C949" s="39" t="str">
        <f>'Gene Table'!B949</f>
        <v>H11</v>
      </c>
      <c r="D949" s="145"/>
      <c r="E949" s="145"/>
      <c r="F949" s="145"/>
      <c r="G949" s="145"/>
      <c r="H949" s="145"/>
      <c r="I949" s="145"/>
      <c r="J949" s="145"/>
      <c r="K949" s="145"/>
      <c r="L949" s="145"/>
      <c r="M949" s="145"/>
      <c r="N949" s="149"/>
      <c r="O949" s="149"/>
    </row>
    <row r="950" spans="1:15">
      <c r="A950" s="80"/>
      <c r="B950" s="39">
        <f>'Gene Table'!E950</f>
        <v>0</v>
      </c>
      <c r="C950" s="39" t="str">
        <f>'Gene Table'!B950</f>
        <v>H12</v>
      </c>
      <c r="D950" s="145"/>
      <c r="E950" s="145"/>
      <c r="F950" s="145"/>
      <c r="G950" s="145"/>
      <c r="H950" s="145"/>
      <c r="I950" s="145"/>
      <c r="J950" s="145"/>
      <c r="K950" s="145"/>
      <c r="L950" s="145"/>
      <c r="M950" s="145"/>
      <c r="N950" s="149"/>
      <c r="O950" s="149"/>
    </row>
    <row r="951" spans="1:15">
      <c r="A951" s="80"/>
      <c r="B951" s="39">
        <f>'Gene Table'!E951</f>
        <v>0</v>
      </c>
      <c r="C951" s="39" t="str">
        <f>'Gene Table'!B951</f>
        <v>H13</v>
      </c>
      <c r="D951" s="145"/>
      <c r="E951" s="145"/>
      <c r="F951" s="145"/>
      <c r="G951" s="145"/>
      <c r="H951" s="145"/>
      <c r="I951" s="145"/>
      <c r="J951" s="145"/>
      <c r="K951" s="145"/>
      <c r="L951" s="145"/>
      <c r="M951" s="145"/>
      <c r="N951" s="149"/>
      <c r="O951" s="149"/>
    </row>
    <row r="952" spans="1:15">
      <c r="A952" s="80"/>
      <c r="B952" s="39">
        <f>'Gene Table'!E952</f>
        <v>0</v>
      </c>
      <c r="C952" s="39" t="str">
        <f>'Gene Table'!B952</f>
        <v>H14</v>
      </c>
      <c r="D952" s="145"/>
      <c r="E952" s="145"/>
      <c r="F952" s="145"/>
      <c r="G952" s="145"/>
      <c r="H952" s="145"/>
      <c r="I952" s="145"/>
      <c r="J952" s="145"/>
      <c r="K952" s="145"/>
      <c r="L952" s="145"/>
      <c r="M952" s="145"/>
      <c r="N952" s="149"/>
      <c r="O952" s="149"/>
    </row>
    <row r="953" spans="1:15">
      <c r="A953" s="80"/>
      <c r="B953" s="39">
        <f>'Gene Table'!E953</f>
        <v>0</v>
      </c>
      <c r="C953" s="39" t="str">
        <f>'Gene Table'!B953</f>
        <v>H15</v>
      </c>
      <c r="D953" s="145"/>
      <c r="E953" s="145"/>
      <c r="F953" s="145"/>
      <c r="G953" s="145"/>
      <c r="H953" s="145"/>
      <c r="I953" s="145"/>
      <c r="J953" s="145"/>
      <c r="K953" s="145"/>
      <c r="L953" s="145"/>
      <c r="M953" s="145"/>
      <c r="N953" s="149"/>
      <c r="O953" s="149"/>
    </row>
    <row r="954" spans="1:15">
      <c r="A954" s="80"/>
      <c r="B954" s="39">
        <f>'Gene Table'!E954</f>
        <v>0</v>
      </c>
      <c r="C954" s="39" t="str">
        <f>'Gene Table'!B954</f>
        <v>H16</v>
      </c>
      <c r="D954" s="145"/>
      <c r="E954" s="145"/>
      <c r="F954" s="145"/>
      <c r="G954" s="145"/>
      <c r="H954" s="145"/>
      <c r="I954" s="145"/>
      <c r="J954" s="145"/>
      <c r="K954" s="145"/>
      <c r="L954" s="145"/>
      <c r="M954" s="145"/>
      <c r="N954" s="149"/>
      <c r="O954" s="149"/>
    </row>
    <row r="955" spans="1:15">
      <c r="A955" s="80"/>
      <c r="B955" s="39">
        <f>'Gene Table'!E955</f>
        <v>0</v>
      </c>
      <c r="C955" s="39" t="str">
        <f>'Gene Table'!B955</f>
        <v>H17</v>
      </c>
      <c r="D955" s="145"/>
      <c r="E955" s="145"/>
      <c r="F955" s="145"/>
      <c r="G955" s="145"/>
      <c r="H955" s="145"/>
      <c r="I955" s="145"/>
      <c r="J955" s="145"/>
      <c r="K955" s="145"/>
      <c r="L955" s="145"/>
      <c r="M955" s="145"/>
      <c r="N955" s="149"/>
      <c r="O955" s="149"/>
    </row>
    <row r="956" spans="1:15">
      <c r="A956" s="80"/>
      <c r="B956" s="39">
        <f>'Gene Table'!E956</f>
        <v>0</v>
      </c>
      <c r="C956" s="39" t="str">
        <f>'Gene Table'!B956</f>
        <v>H18</v>
      </c>
      <c r="D956" s="145"/>
      <c r="E956" s="145"/>
      <c r="F956" s="145"/>
      <c r="G956" s="145"/>
      <c r="H956" s="145"/>
      <c r="I956" s="145"/>
      <c r="J956" s="145"/>
      <c r="K956" s="145"/>
      <c r="L956" s="145"/>
      <c r="M956" s="145"/>
      <c r="N956" s="149"/>
      <c r="O956" s="149"/>
    </row>
    <row r="957" spans="1:15">
      <c r="A957" s="80"/>
      <c r="B957" s="39">
        <f>'Gene Table'!E957</f>
        <v>0</v>
      </c>
      <c r="C957" s="39" t="str">
        <f>'Gene Table'!B957</f>
        <v>H19</v>
      </c>
      <c r="D957" s="145"/>
      <c r="E957" s="145"/>
      <c r="F957" s="145"/>
      <c r="G957" s="145"/>
      <c r="H957" s="145"/>
      <c r="I957" s="145"/>
      <c r="J957" s="145"/>
      <c r="K957" s="145"/>
      <c r="L957" s="145"/>
      <c r="M957" s="145"/>
      <c r="N957" s="149"/>
      <c r="O957" s="149"/>
    </row>
    <row r="958" spans="1:15">
      <c r="A958" s="80"/>
      <c r="B958" s="39">
        <f>'Gene Table'!E958</f>
        <v>0</v>
      </c>
      <c r="C958" s="39" t="str">
        <f>'Gene Table'!B958</f>
        <v>H20</v>
      </c>
      <c r="D958" s="145"/>
      <c r="E958" s="145"/>
      <c r="F958" s="145"/>
      <c r="G958" s="145"/>
      <c r="H958" s="145"/>
      <c r="I958" s="145"/>
      <c r="J958" s="145"/>
      <c r="K958" s="145"/>
      <c r="L958" s="145"/>
      <c r="M958" s="145"/>
      <c r="N958" s="149"/>
      <c r="O958" s="149"/>
    </row>
    <row r="959" spans="1:15">
      <c r="A959" s="80"/>
      <c r="B959" s="39">
        <f>'Gene Table'!E959</f>
        <v>0</v>
      </c>
      <c r="C959" s="39" t="str">
        <f>'Gene Table'!B959</f>
        <v>H21</v>
      </c>
      <c r="D959" s="145"/>
      <c r="E959" s="145"/>
      <c r="F959" s="145"/>
      <c r="G959" s="145"/>
      <c r="H959" s="145"/>
      <c r="I959" s="145"/>
      <c r="J959" s="145"/>
      <c r="K959" s="145"/>
      <c r="L959" s="145"/>
      <c r="M959" s="145"/>
      <c r="N959" s="149"/>
      <c r="O959" s="149"/>
    </row>
    <row r="960" spans="1:15">
      <c r="A960" s="80"/>
      <c r="B960" s="39">
        <f>'Gene Table'!E960</f>
        <v>0</v>
      </c>
      <c r="C960" s="39" t="str">
        <f>'Gene Table'!B960</f>
        <v>H22</v>
      </c>
      <c r="D960" s="145"/>
      <c r="E960" s="145"/>
      <c r="F960" s="145"/>
      <c r="G960" s="145"/>
      <c r="H960" s="145"/>
      <c r="I960" s="145"/>
      <c r="J960" s="145"/>
      <c r="K960" s="145"/>
      <c r="L960" s="145"/>
      <c r="M960" s="145"/>
      <c r="N960" s="149"/>
      <c r="O960" s="149"/>
    </row>
    <row r="961" spans="1:15">
      <c r="A961" s="80"/>
      <c r="B961" s="39">
        <f>'Gene Table'!E961</f>
        <v>0</v>
      </c>
      <c r="C961" s="39" t="str">
        <f>'Gene Table'!B961</f>
        <v>H23</v>
      </c>
      <c r="D961" s="145"/>
      <c r="E961" s="145"/>
      <c r="F961" s="145"/>
      <c r="G961" s="145"/>
      <c r="H961" s="145"/>
      <c r="I961" s="145"/>
      <c r="J961" s="145"/>
      <c r="K961" s="145"/>
      <c r="L961" s="145"/>
      <c r="M961" s="145"/>
      <c r="N961" s="149"/>
      <c r="O961" s="149"/>
    </row>
    <row r="962" spans="1:15">
      <c r="A962" s="80"/>
      <c r="B962" s="39">
        <f>'Gene Table'!E962</f>
        <v>0</v>
      </c>
      <c r="C962" s="39" t="str">
        <f>'Gene Table'!B962</f>
        <v>H24</v>
      </c>
      <c r="D962" s="145"/>
      <c r="E962" s="145"/>
      <c r="F962" s="145"/>
      <c r="G962" s="145"/>
      <c r="H962" s="145"/>
      <c r="I962" s="145"/>
      <c r="J962" s="145"/>
      <c r="K962" s="145"/>
      <c r="L962" s="145"/>
      <c r="M962" s="145"/>
      <c r="N962" s="149"/>
      <c r="O962" s="149"/>
    </row>
    <row r="963" spans="1:15">
      <c r="A963" s="80"/>
      <c r="B963" s="39" t="str">
        <f>'Gene Table'!E963</f>
        <v>mmu-miR-3104-5p</v>
      </c>
      <c r="C963" s="39" t="str">
        <f>'Gene Table'!B963</f>
        <v>I01</v>
      </c>
      <c r="D963" s="145"/>
      <c r="E963" s="145"/>
      <c r="F963" s="145"/>
      <c r="G963" s="145"/>
      <c r="H963" s="145"/>
      <c r="I963" s="145"/>
      <c r="J963" s="145"/>
      <c r="K963" s="145"/>
      <c r="L963" s="145"/>
      <c r="M963" s="145"/>
      <c r="N963" s="149"/>
      <c r="O963" s="149"/>
    </row>
    <row r="964" spans="1:15">
      <c r="A964" s="80"/>
      <c r="B964" s="39">
        <f>'Gene Table'!E964</f>
        <v>0</v>
      </c>
      <c r="C964" s="39" t="str">
        <f>'Gene Table'!B964</f>
        <v>I02</v>
      </c>
      <c r="D964" s="145"/>
      <c r="E964" s="145"/>
      <c r="F964" s="145"/>
      <c r="G964" s="145"/>
      <c r="H964" s="145"/>
      <c r="I964" s="145"/>
      <c r="J964" s="145"/>
      <c r="K964" s="145"/>
      <c r="L964" s="145"/>
      <c r="M964" s="145"/>
      <c r="N964" s="149"/>
      <c r="O964" s="149"/>
    </row>
    <row r="965" spans="1:15">
      <c r="A965" s="80"/>
      <c r="B965" s="39" t="str">
        <f>'Gene Table'!E965</f>
        <v>mmu-miR-3104-3p</v>
      </c>
      <c r="C965" s="39" t="str">
        <f>'Gene Table'!B965</f>
        <v>I03</v>
      </c>
      <c r="D965" s="145"/>
      <c r="E965" s="145"/>
      <c r="F965" s="145"/>
      <c r="G965" s="145"/>
      <c r="H965" s="145"/>
      <c r="I965" s="145"/>
      <c r="J965" s="145"/>
      <c r="K965" s="145"/>
      <c r="L965" s="145"/>
      <c r="M965" s="145"/>
      <c r="N965" s="149"/>
      <c r="O965" s="149"/>
    </row>
    <row r="966" spans="1:15">
      <c r="A966" s="80"/>
      <c r="B966" s="39">
        <f>'Gene Table'!E966</f>
        <v>0</v>
      </c>
      <c r="C966" s="39" t="str">
        <f>'Gene Table'!B966</f>
        <v>I04</v>
      </c>
      <c r="D966" s="145"/>
      <c r="E966" s="145"/>
      <c r="F966" s="145"/>
      <c r="G966" s="145"/>
      <c r="H966" s="145"/>
      <c r="I966" s="145"/>
      <c r="J966" s="145"/>
      <c r="K966" s="145"/>
      <c r="L966" s="145"/>
      <c r="M966" s="145"/>
      <c r="N966" s="149"/>
      <c r="O966" s="149"/>
    </row>
    <row r="967" spans="1:15">
      <c r="A967" s="80"/>
      <c r="B967" s="39" t="str">
        <f>'Gene Table'!E967</f>
        <v>mmu-miR-3105-5p</v>
      </c>
      <c r="C967" s="39" t="str">
        <f>'Gene Table'!B967</f>
        <v>I05</v>
      </c>
      <c r="D967" s="145"/>
      <c r="E967" s="145"/>
      <c r="F967" s="145"/>
      <c r="G967" s="145"/>
      <c r="H967" s="145"/>
      <c r="I967" s="145"/>
      <c r="J967" s="145"/>
      <c r="K967" s="145"/>
      <c r="L967" s="145"/>
      <c r="M967" s="145"/>
      <c r="N967" s="149"/>
      <c r="O967" s="149"/>
    </row>
    <row r="968" spans="1:15">
      <c r="A968" s="80"/>
      <c r="B968" s="39">
        <f>'Gene Table'!E968</f>
        <v>0</v>
      </c>
      <c r="C968" s="39" t="str">
        <f>'Gene Table'!B968</f>
        <v>I06</v>
      </c>
      <c r="D968" s="145"/>
      <c r="E968" s="145"/>
      <c r="F968" s="145"/>
      <c r="G968" s="145"/>
      <c r="H968" s="145"/>
      <c r="I968" s="145"/>
      <c r="J968" s="145"/>
      <c r="K968" s="145"/>
      <c r="L968" s="145"/>
      <c r="M968" s="145"/>
      <c r="N968" s="149"/>
      <c r="O968" s="149"/>
    </row>
    <row r="969" spans="1:15">
      <c r="A969" s="80"/>
      <c r="B969" s="39" t="str">
        <f>'Gene Table'!E969</f>
        <v>mmu-miR-3105-3p</v>
      </c>
      <c r="C969" s="39" t="str">
        <f>'Gene Table'!B969</f>
        <v>I07</v>
      </c>
      <c r="D969" s="145"/>
      <c r="E969" s="145"/>
      <c r="F969" s="145"/>
      <c r="G969" s="145"/>
      <c r="H969" s="145"/>
      <c r="I969" s="145"/>
      <c r="J969" s="145"/>
      <c r="K969" s="145"/>
      <c r="L969" s="145"/>
      <c r="M969" s="145"/>
      <c r="N969" s="149"/>
      <c r="O969" s="149"/>
    </row>
    <row r="970" spans="1:15">
      <c r="A970" s="80"/>
      <c r="B970" s="39">
        <f>'Gene Table'!E970</f>
        <v>0</v>
      </c>
      <c r="C970" s="39" t="str">
        <f>'Gene Table'!B970</f>
        <v>I08</v>
      </c>
      <c r="D970" s="145"/>
      <c r="E970" s="145"/>
      <c r="F970" s="145"/>
      <c r="G970" s="145"/>
      <c r="H970" s="145"/>
      <c r="I970" s="145"/>
      <c r="J970" s="145"/>
      <c r="K970" s="145"/>
      <c r="L970" s="145"/>
      <c r="M970" s="145"/>
      <c r="N970" s="149"/>
      <c r="O970" s="149"/>
    </row>
    <row r="971" spans="1:15">
      <c r="A971" s="80"/>
      <c r="B971" s="39" t="str">
        <f>'Gene Table'!E971</f>
        <v>mmu-miR-3107-3p</v>
      </c>
      <c r="C971" s="39" t="str">
        <f>'Gene Table'!B971</f>
        <v>I09</v>
      </c>
      <c r="D971" s="145"/>
      <c r="E971" s="145"/>
      <c r="F971" s="145"/>
      <c r="G971" s="145"/>
      <c r="H971" s="145"/>
      <c r="I971" s="145"/>
      <c r="J971" s="145"/>
      <c r="K971" s="145"/>
      <c r="L971" s="145"/>
      <c r="M971" s="145"/>
      <c r="N971" s="149"/>
      <c r="O971" s="149"/>
    </row>
    <row r="972" spans="1:15">
      <c r="A972" s="80"/>
      <c r="B972" s="39">
        <f>'Gene Table'!E972</f>
        <v>0</v>
      </c>
      <c r="C972" s="39" t="str">
        <f>'Gene Table'!B972</f>
        <v>I10</v>
      </c>
      <c r="D972" s="145"/>
      <c r="E972" s="145"/>
      <c r="F972" s="145"/>
      <c r="G972" s="145"/>
      <c r="H972" s="145"/>
      <c r="I972" s="145"/>
      <c r="J972" s="145"/>
      <c r="K972" s="145"/>
      <c r="L972" s="145"/>
      <c r="M972" s="145"/>
      <c r="N972" s="149"/>
      <c r="O972" s="149"/>
    </row>
    <row r="973" spans="1:15">
      <c r="A973" s="80"/>
      <c r="B973" s="39" t="str">
        <f>'Gene Table'!E973</f>
        <v>mmu-miR-3074-2-3p</v>
      </c>
      <c r="C973" s="39" t="str">
        <f>'Gene Table'!B973</f>
        <v>I11</v>
      </c>
      <c r="D973" s="145"/>
      <c r="E973" s="145"/>
      <c r="F973" s="145"/>
      <c r="G973" s="145"/>
      <c r="H973" s="145"/>
      <c r="I973" s="145"/>
      <c r="J973" s="145"/>
      <c r="K973" s="145"/>
      <c r="L973" s="145"/>
      <c r="M973" s="145"/>
      <c r="N973" s="149"/>
      <c r="O973" s="149"/>
    </row>
    <row r="974" spans="1:15">
      <c r="A974" s="80"/>
      <c r="B974" s="39">
        <f>'Gene Table'!E974</f>
        <v>0</v>
      </c>
      <c r="C974" s="39" t="str">
        <f>'Gene Table'!B974</f>
        <v>I12</v>
      </c>
      <c r="D974" s="145"/>
      <c r="E974" s="145"/>
      <c r="F974" s="145"/>
      <c r="G974" s="145"/>
      <c r="H974" s="145"/>
      <c r="I974" s="145"/>
      <c r="J974" s="145"/>
      <c r="K974" s="145"/>
      <c r="L974" s="145"/>
      <c r="M974" s="145"/>
      <c r="N974" s="149"/>
      <c r="O974" s="149"/>
    </row>
    <row r="975" spans="1:15">
      <c r="A975" s="80"/>
      <c r="B975" s="39" t="str">
        <f>'Gene Table'!E975</f>
        <v>mmu-miR-3108-5p</v>
      </c>
      <c r="C975" s="39" t="str">
        <f>'Gene Table'!B975</f>
        <v>I13</v>
      </c>
      <c r="D975" s="145"/>
      <c r="E975" s="145"/>
      <c r="F975" s="145"/>
      <c r="G975" s="145"/>
      <c r="H975" s="145"/>
      <c r="I975" s="145"/>
      <c r="J975" s="145"/>
      <c r="K975" s="145"/>
      <c r="L975" s="145"/>
      <c r="M975" s="145"/>
      <c r="N975" s="149"/>
      <c r="O975" s="149"/>
    </row>
    <row r="976" spans="1:15">
      <c r="A976" s="80"/>
      <c r="B976" s="39">
        <f>'Gene Table'!E976</f>
        <v>0</v>
      </c>
      <c r="C976" s="39" t="str">
        <f>'Gene Table'!B976</f>
        <v>I14</v>
      </c>
      <c r="D976" s="145"/>
      <c r="E976" s="145"/>
      <c r="F976" s="145"/>
      <c r="G976" s="145"/>
      <c r="H976" s="145"/>
      <c r="I976" s="145"/>
      <c r="J976" s="145"/>
      <c r="K976" s="145"/>
      <c r="L976" s="145"/>
      <c r="M976" s="145"/>
      <c r="N976" s="149"/>
      <c r="O976" s="149"/>
    </row>
    <row r="977" spans="1:15">
      <c r="A977" s="80"/>
      <c r="B977" s="39" t="str">
        <f>'Gene Table'!E977</f>
        <v>mmu-miR-3108-3p</v>
      </c>
      <c r="C977" s="39" t="str">
        <f>'Gene Table'!B977</f>
        <v>I15</v>
      </c>
      <c r="D977" s="145"/>
      <c r="E977" s="145"/>
      <c r="F977" s="145"/>
      <c r="G977" s="145"/>
      <c r="H977" s="145"/>
      <c r="I977" s="145"/>
      <c r="J977" s="145"/>
      <c r="K977" s="145"/>
      <c r="L977" s="145"/>
      <c r="M977" s="145"/>
      <c r="N977" s="149"/>
      <c r="O977" s="149"/>
    </row>
    <row r="978" spans="1:15">
      <c r="A978" s="80"/>
      <c r="B978" s="39">
        <f>'Gene Table'!E978</f>
        <v>0</v>
      </c>
      <c r="C978" s="39" t="str">
        <f>'Gene Table'!B978</f>
        <v>I16</v>
      </c>
      <c r="D978" s="145"/>
      <c r="E978" s="145"/>
      <c r="F978" s="145"/>
      <c r="G978" s="145"/>
      <c r="H978" s="145"/>
      <c r="I978" s="145"/>
      <c r="J978" s="145"/>
      <c r="K978" s="145"/>
      <c r="L978" s="145"/>
      <c r="M978" s="145"/>
      <c r="N978" s="149"/>
      <c r="O978" s="149"/>
    </row>
    <row r="979" spans="1:15">
      <c r="A979" s="80"/>
      <c r="B979" s="39" t="str">
        <f>'Gene Table'!E979</f>
        <v>mmu-miR-3109-5p</v>
      </c>
      <c r="C979" s="39" t="str">
        <f>'Gene Table'!B979</f>
        <v>I17</v>
      </c>
      <c r="D979" s="145"/>
      <c r="E979" s="145"/>
      <c r="F979" s="145"/>
      <c r="G979" s="145"/>
      <c r="H979" s="145"/>
      <c r="I979" s="145"/>
      <c r="J979" s="145"/>
      <c r="K979" s="145"/>
      <c r="L979" s="145"/>
      <c r="M979" s="145"/>
      <c r="N979" s="149"/>
      <c r="O979" s="149"/>
    </row>
    <row r="980" spans="1:15">
      <c r="A980" s="80"/>
      <c r="B980" s="39">
        <f>'Gene Table'!E980</f>
        <v>0</v>
      </c>
      <c r="C980" s="39" t="str">
        <f>'Gene Table'!B980</f>
        <v>I18</v>
      </c>
      <c r="D980" s="145"/>
      <c r="E980" s="145"/>
      <c r="F980" s="145"/>
      <c r="G980" s="145"/>
      <c r="H980" s="145"/>
      <c r="I980" s="145"/>
      <c r="J980" s="145"/>
      <c r="K980" s="145"/>
      <c r="L980" s="145"/>
      <c r="M980" s="145"/>
      <c r="N980" s="149"/>
      <c r="O980" s="149"/>
    </row>
    <row r="981" spans="1:15">
      <c r="A981" s="80"/>
      <c r="B981" s="39" t="str">
        <f>'Gene Table'!E981</f>
        <v>mmu-miR-3109-3p</v>
      </c>
      <c r="C981" s="39" t="str">
        <f>'Gene Table'!B981</f>
        <v>I19</v>
      </c>
      <c r="D981" s="145"/>
      <c r="E981" s="145"/>
      <c r="F981" s="145"/>
      <c r="G981" s="145"/>
      <c r="H981" s="145"/>
      <c r="I981" s="145"/>
      <c r="J981" s="145"/>
      <c r="K981" s="145"/>
      <c r="L981" s="145"/>
      <c r="M981" s="145"/>
      <c r="N981" s="149"/>
      <c r="O981" s="149"/>
    </row>
    <row r="982" spans="1:15">
      <c r="A982" s="80"/>
      <c r="B982" s="39">
        <f>'Gene Table'!E982</f>
        <v>0</v>
      </c>
      <c r="C982" s="39" t="str">
        <f>'Gene Table'!B982</f>
        <v>I20</v>
      </c>
      <c r="D982" s="145"/>
      <c r="E982" s="145"/>
      <c r="F982" s="145"/>
      <c r="G982" s="145"/>
      <c r="H982" s="145"/>
      <c r="I982" s="145"/>
      <c r="J982" s="145"/>
      <c r="K982" s="145"/>
      <c r="L982" s="145"/>
      <c r="M982" s="145"/>
      <c r="N982" s="149"/>
      <c r="O982" s="149"/>
    </row>
    <row r="983" spans="1:15">
      <c r="A983" s="80"/>
      <c r="B983" s="39" t="str">
        <f>'Gene Table'!E983</f>
        <v>mmu-miR-3110-5p</v>
      </c>
      <c r="C983" s="39" t="str">
        <f>'Gene Table'!B983</f>
        <v>I21</v>
      </c>
      <c r="D983" s="145"/>
      <c r="E983" s="145"/>
      <c r="F983" s="145"/>
      <c r="G983" s="145"/>
      <c r="H983" s="145"/>
      <c r="I983" s="145"/>
      <c r="J983" s="145"/>
      <c r="K983" s="145"/>
      <c r="L983" s="145"/>
      <c r="M983" s="145"/>
      <c r="N983" s="149"/>
      <c r="O983" s="149"/>
    </row>
    <row r="984" spans="1:15">
      <c r="A984" s="80"/>
      <c r="B984" s="39">
        <f>'Gene Table'!E984</f>
        <v>0</v>
      </c>
      <c r="C984" s="39" t="str">
        <f>'Gene Table'!B984</f>
        <v>I22</v>
      </c>
      <c r="D984" s="145"/>
      <c r="E984" s="145"/>
      <c r="F984" s="145"/>
      <c r="G984" s="145"/>
      <c r="H984" s="145"/>
      <c r="I984" s="145"/>
      <c r="J984" s="145"/>
      <c r="K984" s="145"/>
      <c r="L984" s="145"/>
      <c r="M984" s="145"/>
      <c r="N984" s="149"/>
      <c r="O984" s="149"/>
    </row>
    <row r="985" spans="1:15">
      <c r="A985" s="80"/>
      <c r="B985" s="39" t="str">
        <f>'Gene Table'!E985</f>
        <v>mmu-miR-3110-3p</v>
      </c>
      <c r="C985" s="39" t="str">
        <f>'Gene Table'!B985</f>
        <v>I23</v>
      </c>
      <c r="D985" s="145"/>
      <c r="E985" s="145"/>
      <c r="F985" s="145"/>
      <c r="G985" s="145"/>
      <c r="H985" s="145"/>
      <c r="I985" s="145"/>
      <c r="J985" s="145"/>
      <c r="K985" s="145"/>
      <c r="L985" s="145"/>
      <c r="M985" s="145"/>
      <c r="N985" s="149"/>
      <c r="O985" s="149"/>
    </row>
    <row r="986" spans="1:15">
      <c r="A986" s="80"/>
      <c r="B986" s="39">
        <f>'Gene Table'!E986</f>
        <v>0</v>
      </c>
      <c r="C986" s="39" t="str">
        <f>'Gene Table'!B986</f>
        <v>I24</v>
      </c>
      <c r="D986" s="145"/>
      <c r="E986" s="145"/>
      <c r="F986" s="145"/>
      <c r="G986" s="145"/>
      <c r="H986" s="145"/>
      <c r="I986" s="145"/>
      <c r="J986" s="145"/>
      <c r="K986" s="145"/>
      <c r="L986" s="145"/>
      <c r="M986" s="145"/>
      <c r="N986" s="149"/>
      <c r="O986" s="149"/>
    </row>
    <row r="987" spans="1:15">
      <c r="A987" s="80"/>
      <c r="B987" s="39">
        <f>'Gene Table'!E987</f>
        <v>0</v>
      </c>
      <c r="C987" s="39" t="str">
        <f>'Gene Table'!B987</f>
        <v>J01</v>
      </c>
      <c r="D987" s="145"/>
      <c r="E987" s="145"/>
      <c r="F987" s="145"/>
      <c r="G987" s="145"/>
      <c r="H987" s="145"/>
      <c r="I987" s="145"/>
      <c r="J987" s="145"/>
      <c r="K987" s="145"/>
      <c r="L987" s="145"/>
      <c r="M987" s="145"/>
      <c r="N987" s="149"/>
      <c r="O987" s="149"/>
    </row>
    <row r="988" spans="1:15">
      <c r="A988" s="80"/>
      <c r="B988" s="39">
        <f>'Gene Table'!E988</f>
        <v>0</v>
      </c>
      <c r="C988" s="39" t="str">
        <f>'Gene Table'!B988</f>
        <v>J02</v>
      </c>
      <c r="D988" s="145"/>
      <c r="E988" s="145"/>
      <c r="F988" s="145"/>
      <c r="G988" s="145"/>
      <c r="H988" s="145"/>
      <c r="I988" s="145"/>
      <c r="J988" s="145"/>
      <c r="K988" s="145"/>
      <c r="L988" s="145"/>
      <c r="M988" s="145"/>
      <c r="N988" s="149"/>
      <c r="O988" s="149"/>
    </row>
    <row r="989" spans="1:15">
      <c r="A989" s="80"/>
      <c r="B989" s="39">
        <f>'Gene Table'!E989</f>
        <v>0</v>
      </c>
      <c r="C989" s="39" t="str">
        <f>'Gene Table'!B989</f>
        <v>J03</v>
      </c>
      <c r="D989" s="145"/>
      <c r="E989" s="145"/>
      <c r="F989" s="145"/>
      <c r="G989" s="145"/>
      <c r="H989" s="145"/>
      <c r="I989" s="145"/>
      <c r="J989" s="145"/>
      <c r="K989" s="145"/>
      <c r="L989" s="145"/>
      <c r="M989" s="145"/>
      <c r="N989" s="149"/>
      <c r="O989" s="149"/>
    </row>
    <row r="990" spans="1:15">
      <c r="A990" s="80"/>
      <c r="B990" s="39">
        <f>'Gene Table'!E990</f>
        <v>0</v>
      </c>
      <c r="C990" s="39" t="str">
        <f>'Gene Table'!B990</f>
        <v>J04</v>
      </c>
      <c r="D990" s="145"/>
      <c r="E990" s="145"/>
      <c r="F990" s="145"/>
      <c r="G990" s="145"/>
      <c r="H990" s="145"/>
      <c r="I990" s="145"/>
      <c r="J990" s="145"/>
      <c r="K990" s="145"/>
      <c r="L990" s="145"/>
      <c r="M990" s="145"/>
      <c r="N990" s="149"/>
      <c r="O990" s="149"/>
    </row>
    <row r="991" spans="1:15">
      <c r="A991" s="80"/>
      <c r="B991" s="39">
        <f>'Gene Table'!E991</f>
        <v>0</v>
      </c>
      <c r="C991" s="39" t="str">
        <f>'Gene Table'!B991</f>
        <v>J05</v>
      </c>
      <c r="D991" s="145"/>
      <c r="E991" s="145"/>
      <c r="F991" s="145"/>
      <c r="G991" s="145"/>
      <c r="H991" s="145"/>
      <c r="I991" s="145"/>
      <c r="J991" s="145"/>
      <c r="K991" s="145"/>
      <c r="L991" s="145"/>
      <c r="M991" s="145"/>
      <c r="N991" s="149"/>
      <c r="O991" s="149"/>
    </row>
    <row r="992" spans="1:15">
      <c r="A992" s="80"/>
      <c r="B992" s="39">
        <f>'Gene Table'!E992</f>
        <v>0</v>
      </c>
      <c r="C992" s="39" t="str">
        <f>'Gene Table'!B992</f>
        <v>J06</v>
      </c>
      <c r="D992" s="145"/>
      <c r="E992" s="145"/>
      <c r="F992" s="145"/>
      <c r="G992" s="145"/>
      <c r="H992" s="145"/>
      <c r="I992" s="145"/>
      <c r="J992" s="145"/>
      <c r="K992" s="145"/>
      <c r="L992" s="145"/>
      <c r="M992" s="145"/>
      <c r="N992" s="149"/>
      <c r="O992" s="149"/>
    </row>
    <row r="993" spans="1:15">
      <c r="A993" s="80"/>
      <c r="B993" s="39">
        <f>'Gene Table'!E993</f>
        <v>0</v>
      </c>
      <c r="C993" s="39" t="str">
        <f>'Gene Table'!B993</f>
        <v>J07</v>
      </c>
      <c r="D993" s="145"/>
      <c r="E993" s="145"/>
      <c r="F993" s="145"/>
      <c r="G993" s="145"/>
      <c r="H993" s="145"/>
      <c r="I993" s="145"/>
      <c r="J993" s="145"/>
      <c r="K993" s="145"/>
      <c r="L993" s="145"/>
      <c r="M993" s="145"/>
      <c r="N993" s="149"/>
      <c r="O993" s="149"/>
    </row>
    <row r="994" spans="1:15">
      <c r="A994" s="80"/>
      <c r="B994" s="39">
        <f>'Gene Table'!E994</f>
        <v>0</v>
      </c>
      <c r="C994" s="39" t="str">
        <f>'Gene Table'!B994</f>
        <v>J08</v>
      </c>
      <c r="D994" s="145"/>
      <c r="E994" s="145"/>
      <c r="F994" s="145"/>
      <c r="G994" s="145"/>
      <c r="H994" s="145"/>
      <c r="I994" s="145"/>
      <c r="J994" s="145"/>
      <c r="K994" s="145"/>
      <c r="L994" s="145"/>
      <c r="M994" s="145"/>
      <c r="N994" s="149"/>
      <c r="O994" s="149"/>
    </row>
    <row r="995" spans="1:15">
      <c r="A995" s="80"/>
      <c r="B995" s="39">
        <f>'Gene Table'!E995</f>
        <v>0</v>
      </c>
      <c r="C995" s="39" t="str">
        <f>'Gene Table'!B995</f>
        <v>J09</v>
      </c>
      <c r="D995" s="145"/>
      <c r="E995" s="145"/>
      <c r="F995" s="145"/>
      <c r="G995" s="145"/>
      <c r="H995" s="145"/>
      <c r="I995" s="145"/>
      <c r="J995" s="145"/>
      <c r="K995" s="145"/>
      <c r="L995" s="145"/>
      <c r="M995" s="145"/>
      <c r="N995" s="149"/>
      <c r="O995" s="149"/>
    </row>
    <row r="996" spans="1:15">
      <c r="A996" s="80"/>
      <c r="B996" s="39">
        <f>'Gene Table'!E996</f>
        <v>0</v>
      </c>
      <c r="C996" s="39" t="str">
        <f>'Gene Table'!B996</f>
        <v>J10</v>
      </c>
      <c r="D996" s="145"/>
      <c r="E996" s="145"/>
      <c r="F996" s="145"/>
      <c r="G996" s="145"/>
      <c r="H996" s="145"/>
      <c r="I996" s="145"/>
      <c r="J996" s="145"/>
      <c r="K996" s="145"/>
      <c r="L996" s="145"/>
      <c r="M996" s="145"/>
      <c r="N996" s="149"/>
      <c r="O996" s="149"/>
    </row>
    <row r="997" spans="1:15">
      <c r="A997" s="80"/>
      <c r="B997" s="39">
        <f>'Gene Table'!E997</f>
        <v>0</v>
      </c>
      <c r="C997" s="39" t="str">
        <f>'Gene Table'!B997</f>
        <v>J11</v>
      </c>
      <c r="D997" s="145"/>
      <c r="E997" s="145"/>
      <c r="F997" s="145"/>
      <c r="G997" s="145"/>
      <c r="H997" s="145"/>
      <c r="I997" s="145"/>
      <c r="J997" s="145"/>
      <c r="K997" s="145"/>
      <c r="L997" s="145"/>
      <c r="M997" s="145"/>
      <c r="N997" s="149"/>
      <c r="O997" s="149"/>
    </row>
    <row r="998" spans="1:15">
      <c r="A998" s="80"/>
      <c r="B998" s="39">
        <f>'Gene Table'!E998</f>
        <v>0</v>
      </c>
      <c r="C998" s="39" t="str">
        <f>'Gene Table'!B998</f>
        <v>J12</v>
      </c>
      <c r="D998" s="145"/>
      <c r="E998" s="145"/>
      <c r="F998" s="145"/>
      <c r="G998" s="145"/>
      <c r="H998" s="145"/>
      <c r="I998" s="145"/>
      <c r="J998" s="145"/>
      <c r="K998" s="145"/>
      <c r="L998" s="145"/>
      <c r="M998" s="145"/>
      <c r="N998" s="149"/>
      <c r="O998" s="149"/>
    </row>
    <row r="999" spans="1:15">
      <c r="A999" s="80"/>
      <c r="B999" s="39">
        <f>'Gene Table'!E999</f>
        <v>0</v>
      </c>
      <c r="C999" s="39" t="str">
        <f>'Gene Table'!B999</f>
        <v>J13</v>
      </c>
      <c r="D999" s="145"/>
      <c r="E999" s="145"/>
      <c r="F999" s="145"/>
      <c r="G999" s="145"/>
      <c r="H999" s="145"/>
      <c r="I999" s="145"/>
      <c r="J999" s="145"/>
      <c r="K999" s="145"/>
      <c r="L999" s="145"/>
      <c r="M999" s="145"/>
      <c r="N999" s="149"/>
      <c r="O999" s="149"/>
    </row>
    <row r="1000" spans="1:15">
      <c r="A1000" s="80"/>
      <c r="B1000" s="39">
        <f>'Gene Table'!E1000</f>
        <v>0</v>
      </c>
      <c r="C1000" s="39" t="str">
        <f>'Gene Table'!B1000</f>
        <v>J14</v>
      </c>
      <c r="D1000" s="145"/>
      <c r="E1000" s="145"/>
      <c r="F1000" s="145"/>
      <c r="G1000" s="145"/>
      <c r="H1000" s="145"/>
      <c r="I1000" s="145"/>
      <c r="J1000" s="145"/>
      <c r="K1000" s="145"/>
      <c r="L1000" s="145"/>
      <c r="M1000" s="145"/>
      <c r="N1000" s="149"/>
      <c r="O1000" s="149"/>
    </row>
    <row r="1001" spans="1:15">
      <c r="A1001" s="80"/>
      <c r="B1001" s="39">
        <f>'Gene Table'!E1001</f>
        <v>0</v>
      </c>
      <c r="C1001" s="39" t="str">
        <f>'Gene Table'!B1001</f>
        <v>J15</v>
      </c>
      <c r="D1001" s="145"/>
      <c r="E1001" s="145"/>
      <c r="F1001" s="145"/>
      <c r="G1001" s="145"/>
      <c r="H1001" s="145"/>
      <c r="I1001" s="145"/>
      <c r="J1001" s="145"/>
      <c r="K1001" s="145"/>
      <c r="L1001" s="145"/>
      <c r="M1001" s="145"/>
      <c r="N1001" s="149"/>
      <c r="O1001" s="149"/>
    </row>
    <row r="1002" spans="1:15">
      <c r="A1002" s="80"/>
      <c r="B1002" s="39">
        <f>'Gene Table'!E1002</f>
        <v>0</v>
      </c>
      <c r="C1002" s="39" t="str">
        <f>'Gene Table'!B1002</f>
        <v>J16</v>
      </c>
      <c r="D1002" s="145"/>
      <c r="E1002" s="145"/>
      <c r="F1002" s="145"/>
      <c r="G1002" s="145"/>
      <c r="H1002" s="145"/>
      <c r="I1002" s="145"/>
      <c r="J1002" s="145"/>
      <c r="K1002" s="145"/>
      <c r="L1002" s="145"/>
      <c r="M1002" s="145"/>
      <c r="N1002" s="149"/>
      <c r="O1002" s="149"/>
    </row>
    <row r="1003" spans="1:15">
      <c r="A1003" s="80"/>
      <c r="B1003" s="39">
        <f>'Gene Table'!E1003</f>
        <v>0</v>
      </c>
      <c r="C1003" s="39" t="str">
        <f>'Gene Table'!B1003</f>
        <v>J17</v>
      </c>
      <c r="D1003" s="145"/>
      <c r="E1003" s="145"/>
      <c r="F1003" s="145"/>
      <c r="G1003" s="145"/>
      <c r="H1003" s="145"/>
      <c r="I1003" s="145"/>
      <c r="J1003" s="145"/>
      <c r="K1003" s="145"/>
      <c r="L1003" s="145"/>
      <c r="M1003" s="145"/>
      <c r="N1003" s="149"/>
      <c r="O1003" s="149"/>
    </row>
    <row r="1004" spans="1:15">
      <c r="A1004" s="80"/>
      <c r="B1004" s="39">
        <f>'Gene Table'!E1004</f>
        <v>0</v>
      </c>
      <c r="C1004" s="39" t="str">
        <f>'Gene Table'!B1004</f>
        <v>J18</v>
      </c>
      <c r="D1004" s="145"/>
      <c r="E1004" s="145"/>
      <c r="F1004" s="145"/>
      <c r="G1004" s="145"/>
      <c r="H1004" s="145"/>
      <c r="I1004" s="145"/>
      <c r="J1004" s="145"/>
      <c r="K1004" s="145"/>
      <c r="L1004" s="145"/>
      <c r="M1004" s="145"/>
      <c r="N1004" s="149"/>
      <c r="O1004" s="149"/>
    </row>
    <row r="1005" spans="1:15">
      <c r="A1005" s="80"/>
      <c r="B1005" s="39">
        <f>'Gene Table'!E1005</f>
        <v>0</v>
      </c>
      <c r="C1005" s="39" t="str">
        <f>'Gene Table'!B1005</f>
        <v>J19</v>
      </c>
      <c r="D1005" s="145"/>
      <c r="E1005" s="145"/>
      <c r="F1005" s="145"/>
      <c r="G1005" s="145"/>
      <c r="H1005" s="145"/>
      <c r="I1005" s="145"/>
      <c r="J1005" s="145"/>
      <c r="K1005" s="145"/>
      <c r="L1005" s="145"/>
      <c r="M1005" s="145"/>
      <c r="N1005" s="149"/>
      <c r="O1005" s="149"/>
    </row>
    <row r="1006" spans="1:15">
      <c r="A1006" s="80"/>
      <c r="B1006" s="39">
        <f>'Gene Table'!E1006</f>
        <v>0</v>
      </c>
      <c r="C1006" s="39" t="str">
        <f>'Gene Table'!B1006</f>
        <v>J20</v>
      </c>
      <c r="D1006" s="145"/>
      <c r="E1006" s="145"/>
      <c r="F1006" s="145"/>
      <c r="G1006" s="145"/>
      <c r="H1006" s="145"/>
      <c r="I1006" s="145"/>
      <c r="J1006" s="145"/>
      <c r="K1006" s="145"/>
      <c r="L1006" s="145"/>
      <c r="M1006" s="145"/>
      <c r="N1006" s="149"/>
      <c r="O1006" s="149"/>
    </row>
    <row r="1007" spans="1:15">
      <c r="A1007" s="80"/>
      <c r="B1007" s="39">
        <f>'Gene Table'!E1007</f>
        <v>0</v>
      </c>
      <c r="C1007" s="39" t="str">
        <f>'Gene Table'!B1007</f>
        <v>J21</v>
      </c>
      <c r="D1007" s="145"/>
      <c r="E1007" s="145"/>
      <c r="F1007" s="145"/>
      <c r="G1007" s="145"/>
      <c r="H1007" s="145"/>
      <c r="I1007" s="145"/>
      <c r="J1007" s="145"/>
      <c r="K1007" s="145"/>
      <c r="L1007" s="145"/>
      <c r="M1007" s="145"/>
      <c r="N1007" s="149"/>
      <c r="O1007" s="149"/>
    </row>
    <row r="1008" spans="1:15">
      <c r="A1008" s="80"/>
      <c r="B1008" s="39">
        <f>'Gene Table'!E1008</f>
        <v>0</v>
      </c>
      <c r="C1008" s="39" t="str">
        <f>'Gene Table'!B1008</f>
        <v>J22</v>
      </c>
      <c r="D1008" s="145"/>
      <c r="E1008" s="145"/>
      <c r="F1008" s="145"/>
      <c r="G1008" s="145"/>
      <c r="H1008" s="145"/>
      <c r="I1008" s="145"/>
      <c r="J1008" s="145"/>
      <c r="K1008" s="145"/>
      <c r="L1008" s="145"/>
      <c r="M1008" s="145"/>
      <c r="N1008" s="149"/>
      <c r="O1008" s="149"/>
    </row>
    <row r="1009" spans="1:15">
      <c r="A1009" s="80"/>
      <c r="B1009" s="39">
        <f>'Gene Table'!E1009</f>
        <v>0</v>
      </c>
      <c r="C1009" s="39" t="str">
        <f>'Gene Table'!B1009</f>
        <v>J23</v>
      </c>
      <c r="D1009" s="145"/>
      <c r="E1009" s="145"/>
      <c r="F1009" s="145"/>
      <c r="G1009" s="145"/>
      <c r="H1009" s="145"/>
      <c r="I1009" s="145"/>
      <c r="J1009" s="145"/>
      <c r="K1009" s="145"/>
      <c r="L1009" s="145"/>
      <c r="M1009" s="145"/>
      <c r="N1009" s="149"/>
      <c r="O1009" s="149"/>
    </row>
    <row r="1010" spans="1:15">
      <c r="A1010" s="80"/>
      <c r="B1010" s="39">
        <f>'Gene Table'!E1010</f>
        <v>0</v>
      </c>
      <c r="C1010" s="39" t="str">
        <f>'Gene Table'!B1010</f>
        <v>J24</v>
      </c>
      <c r="D1010" s="145"/>
      <c r="E1010" s="145"/>
      <c r="F1010" s="145"/>
      <c r="G1010" s="145"/>
      <c r="H1010" s="145"/>
      <c r="I1010" s="145"/>
      <c r="J1010" s="145"/>
      <c r="K1010" s="145"/>
      <c r="L1010" s="145"/>
      <c r="M1010" s="145"/>
      <c r="N1010" s="149"/>
      <c r="O1010" s="149"/>
    </row>
    <row r="1011" spans="1:15">
      <c r="A1011" s="80"/>
      <c r="B1011" s="39" t="str">
        <f>'Gene Table'!E1011</f>
        <v>mmu-miR-374c-5p</v>
      </c>
      <c r="C1011" s="39" t="str">
        <f>'Gene Table'!B1011</f>
        <v>K01</v>
      </c>
      <c r="D1011" s="145"/>
      <c r="E1011" s="145"/>
      <c r="F1011" s="145"/>
      <c r="G1011" s="145"/>
      <c r="H1011" s="145"/>
      <c r="I1011" s="145"/>
      <c r="J1011" s="145"/>
      <c r="K1011" s="145"/>
      <c r="L1011" s="145"/>
      <c r="M1011" s="145"/>
      <c r="N1011" s="149"/>
      <c r="O1011" s="149"/>
    </row>
    <row r="1012" spans="1:15">
      <c r="A1012" s="80"/>
      <c r="B1012" s="39">
        <f>'Gene Table'!E1012</f>
        <v>0</v>
      </c>
      <c r="C1012" s="39" t="str">
        <f>'Gene Table'!B1012</f>
        <v>K02</v>
      </c>
      <c r="D1012" s="145"/>
      <c r="E1012" s="145"/>
      <c r="F1012" s="145"/>
      <c r="G1012" s="145"/>
      <c r="H1012" s="145"/>
      <c r="I1012" s="145"/>
      <c r="J1012" s="145"/>
      <c r="K1012" s="145"/>
      <c r="L1012" s="145"/>
      <c r="M1012" s="145"/>
      <c r="N1012" s="149"/>
      <c r="O1012" s="149"/>
    </row>
    <row r="1013" spans="1:15">
      <c r="A1013" s="80"/>
      <c r="B1013" s="39" t="str">
        <f>'Gene Table'!E1013</f>
        <v>mmu-miR-374c-3p</v>
      </c>
      <c r="C1013" s="39" t="str">
        <f>'Gene Table'!B1013</f>
        <v>K03</v>
      </c>
      <c r="D1013" s="145"/>
      <c r="E1013" s="145"/>
      <c r="F1013" s="145"/>
      <c r="G1013" s="145"/>
      <c r="H1013" s="145"/>
      <c r="I1013" s="145"/>
      <c r="J1013" s="145"/>
      <c r="K1013" s="145"/>
      <c r="L1013" s="145"/>
      <c r="M1013" s="145"/>
      <c r="N1013" s="149"/>
      <c r="O1013" s="149"/>
    </row>
    <row r="1014" spans="1:15">
      <c r="A1014" s="80"/>
      <c r="B1014" s="39">
        <f>'Gene Table'!E1014</f>
        <v>0</v>
      </c>
      <c r="C1014" s="39" t="str">
        <f>'Gene Table'!B1014</f>
        <v>K04</v>
      </c>
      <c r="D1014" s="145"/>
      <c r="E1014" s="145"/>
      <c r="F1014" s="145"/>
      <c r="G1014" s="145"/>
      <c r="H1014" s="145"/>
      <c r="I1014" s="145"/>
      <c r="J1014" s="145"/>
      <c r="K1014" s="145"/>
      <c r="L1014" s="145"/>
      <c r="M1014" s="145"/>
      <c r="N1014" s="149"/>
      <c r="O1014" s="149"/>
    </row>
    <row r="1015" spans="1:15">
      <c r="A1015" s="80"/>
      <c r="B1015" s="39" t="str">
        <f>'Gene Table'!E1015</f>
        <v>mmu-miR-3112-5p</v>
      </c>
      <c r="C1015" s="39" t="str">
        <f>'Gene Table'!B1015</f>
        <v>K05</v>
      </c>
      <c r="D1015" s="145"/>
      <c r="E1015" s="145"/>
      <c r="F1015" s="145"/>
      <c r="G1015" s="145"/>
      <c r="H1015" s="145"/>
      <c r="I1015" s="145"/>
      <c r="J1015" s="145"/>
      <c r="K1015" s="145"/>
      <c r="L1015" s="145"/>
      <c r="M1015" s="145"/>
      <c r="N1015" s="149"/>
      <c r="O1015" s="149"/>
    </row>
    <row r="1016" spans="1:15">
      <c r="A1016" s="80"/>
      <c r="B1016" s="39">
        <f>'Gene Table'!E1016</f>
        <v>0</v>
      </c>
      <c r="C1016" s="39" t="str">
        <f>'Gene Table'!B1016</f>
        <v>K06</v>
      </c>
      <c r="D1016" s="145"/>
      <c r="E1016" s="145"/>
      <c r="F1016" s="145"/>
      <c r="G1016" s="145"/>
      <c r="H1016" s="145"/>
      <c r="I1016" s="145"/>
      <c r="J1016" s="145"/>
      <c r="K1016" s="145"/>
      <c r="L1016" s="145"/>
      <c r="M1016" s="145"/>
      <c r="N1016" s="149"/>
      <c r="O1016" s="149"/>
    </row>
    <row r="1017" spans="1:15">
      <c r="A1017" s="80"/>
      <c r="B1017" s="39" t="str">
        <f>'Gene Table'!E1017</f>
        <v>mmu-miR-3112-3p</v>
      </c>
      <c r="C1017" s="39" t="str">
        <f>'Gene Table'!B1017</f>
        <v>K07</v>
      </c>
      <c r="D1017" s="145"/>
      <c r="E1017" s="145"/>
      <c r="F1017" s="145"/>
      <c r="G1017" s="145"/>
      <c r="H1017" s="145"/>
      <c r="I1017" s="145"/>
      <c r="J1017" s="145"/>
      <c r="K1017" s="145"/>
      <c r="L1017" s="145"/>
      <c r="M1017" s="145"/>
      <c r="N1017" s="149"/>
      <c r="O1017" s="149"/>
    </row>
    <row r="1018" spans="1:15">
      <c r="A1018" s="80"/>
      <c r="B1018" s="39">
        <f>'Gene Table'!E1018</f>
        <v>0</v>
      </c>
      <c r="C1018" s="39" t="str">
        <f>'Gene Table'!B1018</f>
        <v>K08</v>
      </c>
      <c r="D1018" s="145"/>
      <c r="E1018" s="145"/>
      <c r="F1018" s="145"/>
      <c r="G1018" s="145"/>
      <c r="H1018" s="145"/>
      <c r="I1018" s="145"/>
      <c r="J1018" s="145"/>
      <c r="K1018" s="145"/>
      <c r="L1018" s="145"/>
      <c r="M1018" s="145"/>
      <c r="N1018" s="149"/>
      <c r="O1018" s="149"/>
    </row>
    <row r="1019" spans="1:15">
      <c r="A1019" s="80"/>
      <c r="B1019" s="39" t="str">
        <f>'Gene Table'!E1019</f>
        <v>mmu-miR-1912-5p</v>
      </c>
      <c r="C1019" s="39" t="str">
        <f>'Gene Table'!B1019</f>
        <v>K09</v>
      </c>
      <c r="D1019" s="145"/>
      <c r="E1019" s="145"/>
      <c r="F1019" s="145"/>
      <c r="G1019" s="145"/>
      <c r="H1019" s="145"/>
      <c r="I1019" s="145"/>
      <c r="J1019" s="145"/>
      <c r="K1019" s="145"/>
      <c r="L1019" s="145"/>
      <c r="M1019" s="145"/>
      <c r="N1019" s="149"/>
      <c r="O1019" s="149"/>
    </row>
    <row r="1020" spans="1:15">
      <c r="A1020" s="80"/>
      <c r="B1020" s="39">
        <f>'Gene Table'!E1020</f>
        <v>0</v>
      </c>
      <c r="C1020" s="39" t="str">
        <f>'Gene Table'!B1020</f>
        <v>K10</v>
      </c>
      <c r="D1020" s="145"/>
      <c r="E1020" s="145"/>
      <c r="F1020" s="145"/>
      <c r="G1020" s="145"/>
      <c r="H1020" s="145"/>
      <c r="I1020" s="145"/>
      <c r="J1020" s="145"/>
      <c r="K1020" s="145"/>
      <c r="L1020" s="145"/>
      <c r="M1020" s="145"/>
      <c r="N1020" s="149"/>
      <c r="O1020" s="149"/>
    </row>
    <row r="1021" spans="1:15">
      <c r="A1021" s="80"/>
      <c r="B1021" s="39" t="str">
        <f>'Gene Table'!E1021</f>
        <v>mmu-miR-3113-5p</v>
      </c>
      <c r="C1021" s="39" t="str">
        <f>'Gene Table'!B1021</f>
        <v>K11</v>
      </c>
      <c r="D1021" s="145"/>
      <c r="E1021" s="145"/>
      <c r="F1021" s="145"/>
      <c r="G1021" s="145"/>
      <c r="H1021" s="145"/>
      <c r="I1021" s="145"/>
      <c r="J1021" s="145"/>
      <c r="K1021" s="145"/>
      <c r="L1021" s="145"/>
      <c r="M1021" s="145"/>
      <c r="N1021" s="149"/>
      <c r="O1021" s="149"/>
    </row>
    <row r="1022" spans="1:15">
      <c r="A1022" s="80"/>
      <c r="B1022" s="39">
        <f>'Gene Table'!E1022</f>
        <v>0</v>
      </c>
      <c r="C1022" s="39" t="str">
        <f>'Gene Table'!B1022</f>
        <v>K12</v>
      </c>
      <c r="D1022" s="145"/>
      <c r="E1022" s="145"/>
      <c r="F1022" s="145"/>
      <c r="G1022" s="145"/>
      <c r="H1022" s="145"/>
      <c r="I1022" s="145"/>
      <c r="J1022" s="145"/>
      <c r="K1022" s="145"/>
      <c r="L1022" s="145"/>
      <c r="M1022" s="145"/>
      <c r="N1022" s="149"/>
      <c r="O1022" s="149"/>
    </row>
    <row r="1023" spans="1:15">
      <c r="A1023" s="80"/>
      <c r="B1023" s="39" t="str">
        <f>'Gene Table'!E1023</f>
        <v>mmu-miR-344h-3p</v>
      </c>
      <c r="C1023" s="39" t="str">
        <f>'Gene Table'!B1023</f>
        <v>K13</v>
      </c>
      <c r="D1023" s="145"/>
      <c r="E1023" s="145"/>
      <c r="F1023" s="145"/>
      <c r="G1023" s="145"/>
      <c r="H1023" s="145"/>
      <c r="I1023" s="145"/>
      <c r="J1023" s="145"/>
      <c r="K1023" s="145"/>
      <c r="L1023" s="145"/>
      <c r="M1023" s="145"/>
      <c r="N1023" s="149"/>
      <c r="O1023" s="149"/>
    </row>
    <row r="1024" spans="1:15">
      <c r="A1024" s="80"/>
      <c r="B1024" s="39">
        <f>'Gene Table'!E1024</f>
        <v>0</v>
      </c>
      <c r="C1024" s="39" t="str">
        <f>'Gene Table'!B1024</f>
        <v>K14</v>
      </c>
      <c r="D1024" s="145"/>
      <c r="E1024" s="145"/>
      <c r="F1024" s="145"/>
      <c r="G1024" s="145"/>
      <c r="H1024" s="145"/>
      <c r="I1024" s="145"/>
      <c r="J1024" s="145"/>
      <c r="K1024" s="145"/>
      <c r="L1024" s="145"/>
      <c r="M1024" s="145"/>
      <c r="N1024" s="149"/>
      <c r="O1024" s="149"/>
    </row>
    <row r="1025" spans="1:15">
      <c r="A1025" s="80"/>
      <c r="B1025" s="39" t="str">
        <f>'Gene Table'!E1025</f>
        <v>mmu-miR-3960</v>
      </c>
      <c r="C1025" s="39" t="str">
        <f>'Gene Table'!B1025</f>
        <v>K15</v>
      </c>
      <c r="D1025" s="145"/>
      <c r="E1025" s="145"/>
      <c r="F1025" s="145"/>
      <c r="G1025" s="145"/>
      <c r="H1025" s="145"/>
      <c r="I1025" s="145"/>
      <c r="J1025" s="145"/>
      <c r="K1025" s="145"/>
      <c r="L1025" s="145"/>
      <c r="M1025" s="145"/>
      <c r="N1025" s="149"/>
      <c r="O1025" s="149"/>
    </row>
    <row r="1026" spans="1:15">
      <c r="A1026" s="80"/>
      <c r="B1026" s="39">
        <f>'Gene Table'!E1026</f>
        <v>0</v>
      </c>
      <c r="C1026" s="39" t="str">
        <f>'Gene Table'!B1026</f>
        <v>K16</v>
      </c>
      <c r="D1026" s="145"/>
      <c r="E1026" s="145"/>
      <c r="F1026" s="145"/>
      <c r="G1026" s="145"/>
      <c r="H1026" s="145"/>
      <c r="I1026" s="145"/>
      <c r="J1026" s="145"/>
      <c r="K1026" s="145"/>
      <c r="L1026" s="145"/>
      <c r="M1026" s="145"/>
      <c r="N1026" s="149"/>
      <c r="O1026" s="149"/>
    </row>
    <row r="1027" spans="1:15">
      <c r="A1027" s="80"/>
      <c r="B1027" s="39" t="str">
        <f>'Gene Table'!E1027</f>
        <v>mmu-miR-3961</v>
      </c>
      <c r="C1027" s="39" t="str">
        <f>'Gene Table'!B1027</f>
        <v>K17</v>
      </c>
      <c r="D1027" s="145"/>
      <c r="E1027" s="145"/>
      <c r="F1027" s="145"/>
      <c r="G1027" s="145"/>
      <c r="H1027" s="145"/>
      <c r="I1027" s="145"/>
      <c r="J1027" s="145"/>
      <c r="K1027" s="145"/>
      <c r="L1027" s="145"/>
      <c r="M1027" s="145"/>
      <c r="N1027" s="149"/>
      <c r="O1027" s="149"/>
    </row>
    <row r="1028" spans="1:15">
      <c r="A1028" s="80"/>
      <c r="B1028" s="39">
        <f>'Gene Table'!E1028</f>
        <v>0</v>
      </c>
      <c r="C1028" s="39" t="str">
        <f>'Gene Table'!B1028</f>
        <v>K18</v>
      </c>
      <c r="D1028" s="145"/>
      <c r="E1028" s="145"/>
      <c r="F1028" s="145"/>
      <c r="G1028" s="145"/>
      <c r="H1028" s="145"/>
      <c r="I1028" s="145"/>
      <c r="J1028" s="145"/>
      <c r="K1028" s="145"/>
      <c r="L1028" s="145"/>
      <c r="M1028" s="145"/>
      <c r="N1028" s="149"/>
      <c r="O1028" s="149"/>
    </row>
    <row r="1029" spans="1:15">
      <c r="A1029" s="80"/>
      <c r="B1029" s="39" t="str">
        <f>'Gene Table'!E1029</f>
        <v>mmu-miR-3962</v>
      </c>
      <c r="C1029" s="39" t="str">
        <f>'Gene Table'!B1029</f>
        <v>K19</v>
      </c>
      <c r="D1029" s="145"/>
      <c r="E1029" s="145"/>
      <c r="F1029" s="145"/>
      <c r="G1029" s="145"/>
      <c r="H1029" s="145"/>
      <c r="I1029" s="145"/>
      <c r="J1029" s="145"/>
      <c r="K1029" s="145"/>
      <c r="L1029" s="145"/>
      <c r="M1029" s="145"/>
      <c r="N1029" s="149"/>
      <c r="O1029" s="149"/>
    </row>
    <row r="1030" spans="1:15">
      <c r="A1030" s="80"/>
      <c r="B1030" s="39">
        <f>'Gene Table'!E1030</f>
        <v>0</v>
      </c>
      <c r="C1030" s="39" t="str">
        <f>'Gene Table'!B1030</f>
        <v>K20</v>
      </c>
      <c r="D1030" s="145"/>
      <c r="E1030" s="145"/>
      <c r="F1030" s="145"/>
      <c r="G1030" s="145"/>
      <c r="H1030" s="145"/>
      <c r="I1030" s="145"/>
      <c r="J1030" s="145"/>
      <c r="K1030" s="145"/>
      <c r="L1030" s="145"/>
      <c r="M1030" s="145"/>
      <c r="N1030" s="149"/>
      <c r="O1030" s="149"/>
    </row>
    <row r="1031" spans="1:15">
      <c r="A1031" s="80"/>
      <c r="B1031" s="39" t="str">
        <f>'Gene Table'!E1031</f>
        <v>mmu-miR-3963</v>
      </c>
      <c r="C1031" s="39" t="str">
        <f>'Gene Table'!B1031</f>
        <v>K21</v>
      </c>
      <c r="D1031" s="145"/>
      <c r="E1031" s="145"/>
      <c r="F1031" s="145"/>
      <c r="G1031" s="145"/>
      <c r="H1031" s="145"/>
      <c r="I1031" s="145"/>
      <c r="J1031" s="145"/>
      <c r="K1031" s="145"/>
      <c r="L1031" s="145"/>
      <c r="M1031" s="145"/>
      <c r="N1031" s="149"/>
      <c r="O1031" s="149"/>
    </row>
    <row r="1032" spans="1:15">
      <c r="A1032" s="80"/>
      <c r="B1032" s="39">
        <f>'Gene Table'!E1032</f>
        <v>0</v>
      </c>
      <c r="C1032" s="39" t="str">
        <f>'Gene Table'!B1032</f>
        <v>K22</v>
      </c>
      <c r="D1032" s="145"/>
      <c r="E1032" s="145"/>
      <c r="F1032" s="145"/>
      <c r="G1032" s="145"/>
      <c r="H1032" s="145"/>
      <c r="I1032" s="145"/>
      <c r="J1032" s="145"/>
      <c r="K1032" s="145"/>
      <c r="L1032" s="145"/>
      <c r="M1032" s="145"/>
      <c r="N1032" s="149"/>
      <c r="O1032" s="149"/>
    </row>
    <row r="1033" spans="1:15">
      <c r="A1033" s="80"/>
      <c r="B1033" s="39" t="str">
        <f>'Gene Table'!E1033</f>
        <v>mmu-miR-3096b-5p</v>
      </c>
      <c r="C1033" s="39" t="str">
        <f>'Gene Table'!B1033</f>
        <v>K23</v>
      </c>
      <c r="D1033" s="145"/>
      <c r="E1033" s="145"/>
      <c r="F1033" s="145"/>
      <c r="G1033" s="145"/>
      <c r="H1033" s="145"/>
      <c r="I1033" s="145"/>
      <c r="J1033" s="145"/>
      <c r="K1033" s="145"/>
      <c r="L1033" s="145"/>
      <c r="M1033" s="145"/>
      <c r="N1033" s="149"/>
      <c r="O1033" s="149"/>
    </row>
    <row r="1034" spans="1:15">
      <c r="A1034" s="80"/>
      <c r="B1034" s="39">
        <f>'Gene Table'!E1034</f>
        <v>0</v>
      </c>
      <c r="C1034" s="39" t="str">
        <f>'Gene Table'!B1034</f>
        <v>K24</v>
      </c>
      <c r="D1034" s="145"/>
      <c r="E1034" s="145"/>
      <c r="F1034" s="145"/>
      <c r="G1034" s="145"/>
      <c r="H1034" s="145"/>
      <c r="I1034" s="145"/>
      <c r="J1034" s="145"/>
      <c r="K1034" s="145"/>
      <c r="L1034" s="145"/>
      <c r="M1034" s="145"/>
      <c r="N1034" s="149"/>
      <c r="O1034" s="149"/>
    </row>
    <row r="1035" spans="1:15">
      <c r="A1035" s="80"/>
      <c r="B1035" s="39">
        <f>'Gene Table'!E1035</f>
        <v>0</v>
      </c>
      <c r="C1035" s="39" t="str">
        <f>'Gene Table'!B1035</f>
        <v>L01</v>
      </c>
      <c r="D1035" s="145"/>
      <c r="E1035" s="145"/>
      <c r="F1035" s="145"/>
      <c r="G1035" s="145"/>
      <c r="H1035" s="145"/>
      <c r="I1035" s="145"/>
      <c r="J1035" s="145"/>
      <c r="K1035" s="145"/>
      <c r="L1035" s="145"/>
      <c r="M1035" s="145"/>
      <c r="N1035" s="149"/>
      <c r="O1035" s="149"/>
    </row>
    <row r="1036" spans="1:15">
      <c r="A1036" s="80"/>
      <c r="B1036" s="39">
        <f>'Gene Table'!E1036</f>
        <v>0</v>
      </c>
      <c r="C1036" s="39" t="str">
        <f>'Gene Table'!B1036</f>
        <v>L02</v>
      </c>
      <c r="D1036" s="145"/>
      <c r="E1036" s="145"/>
      <c r="F1036" s="145"/>
      <c r="G1036" s="145"/>
      <c r="H1036" s="145"/>
      <c r="I1036" s="145"/>
      <c r="J1036" s="145"/>
      <c r="K1036" s="145"/>
      <c r="L1036" s="145"/>
      <c r="M1036" s="145"/>
      <c r="N1036" s="149"/>
      <c r="O1036" s="149"/>
    </row>
    <row r="1037" spans="1:15">
      <c r="A1037" s="80"/>
      <c r="B1037" s="39">
        <f>'Gene Table'!E1037</f>
        <v>0</v>
      </c>
      <c r="C1037" s="39" t="str">
        <f>'Gene Table'!B1037</f>
        <v>L03</v>
      </c>
      <c r="D1037" s="145"/>
      <c r="E1037" s="145"/>
      <c r="F1037" s="145"/>
      <c r="G1037" s="145"/>
      <c r="H1037" s="145"/>
      <c r="I1037" s="145"/>
      <c r="J1037" s="145"/>
      <c r="K1037" s="145"/>
      <c r="L1037" s="145"/>
      <c r="M1037" s="145"/>
      <c r="N1037" s="149"/>
      <c r="O1037" s="149"/>
    </row>
    <row r="1038" spans="1:15">
      <c r="A1038" s="80"/>
      <c r="B1038" s="39">
        <f>'Gene Table'!E1038</f>
        <v>0</v>
      </c>
      <c r="C1038" s="39" t="str">
        <f>'Gene Table'!B1038</f>
        <v>L04</v>
      </c>
      <c r="D1038" s="145"/>
      <c r="E1038" s="145"/>
      <c r="F1038" s="145"/>
      <c r="G1038" s="145"/>
      <c r="H1038" s="145"/>
      <c r="I1038" s="145"/>
      <c r="J1038" s="145"/>
      <c r="K1038" s="145"/>
      <c r="L1038" s="145"/>
      <c r="M1038" s="145"/>
      <c r="N1038" s="149"/>
      <c r="O1038" s="149"/>
    </row>
    <row r="1039" spans="1:15">
      <c r="A1039" s="80"/>
      <c r="B1039" s="39">
        <f>'Gene Table'!E1039</f>
        <v>0</v>
      </c>
      <c r="C1039" s="39" t="str">
        <f>'Gene Table'!B1039</f>
        <v>L05</v>
      </c>
      <c r="D1039" s="145"/>
      <c r="E1039" s="145"/>
      <c r="F1039" s="145"/>
      <c r="G1039" s="145"/>
      <c r="H1039" s="145"/>
      <c r="I1039" s="145"/>
      <c r="J1039" s="145"/>
      <c r="K1039" s="145"/>
      <c r="L1039" s="145"/>
      <c r="M1039" s="145"/>
      <c r="N1039" s="149"/>
      <c r="O1039" s="149"/>
    </row>
    <row r="1040" spans="1:15">
      <c r="A1040" s="80"/>
      <c r="B1040" s="39">
        <f>'Gene Table'!E1040</f>
        <v>0</v>
      </c>
      <c r="C1040" s="39" t="str">
        <f>'Gene Table'!B1040</f>
        <v>L06</v>
      </c>
      <c r="D1040" s="145"/>
      <c r="E1040" s="145"/>
      <c r="F1040" s="145"/>
      <c r="G1040" s="145"/>
      <c r="H1040" s="145"/>
      <c r="I1040" s="145"/>
      <c r="J1040" s="145"/>
      <c r="K1040" s="145"/>
      <c r="L1040" s="145"/>
      <c r="M1040" s="145"/>
      <c r="N1040" s="149"/>
      <c r="O1040" s="149"/>
    </row>
    <row r="1041" spans="1:15">
      <c r="A1041" s="80"/>
      <c r="B1041" s="39">
        <f>'Gene Table'!E1041</f>
        <v>0</v>
      </c>
      <c r="C1041" s="39" t="str">
        <f>'Gene Table'!B1041</f>
        <v>L07</v>
      </c>
      <c r="D1041" s="145"/>
      <c r="E1041" s="145"/>
      <c r="F1041" s="145"/>
      <c r="G1041" s="145"/>
      <c r="H1041" s="145"/>
      <c r="I1041" s="145"/>
      <c r="J1041" s="145"/>
      <c r="K1041" s="145"/>
      <c r="L1041" s="145"/>
      <c r="M1041" s="145"/>
      <c r="N1041" s="149"/>
      <c r="O1041" s="149"/>
    </row>
    <row r="1042" spans="1:15">
      <c r="A1042" s="80"/>
      <c r="B1042" s="39">
        <f>'Gene Table'!E1042</f>
        <v>0</v>
      </c>
      <c r="C1042" s="39" t="str">
        <f>'Gene Table'!B1042</f>
        <v>L08</v>
      </c>
      <c r="D1042" s="145"/>
      <c r="E1042" s="145"/>
      <c r="F1042" s="145"/>
      <c r="G1042" s="145"/>
      <c r="H1042" s="145"/>
      <c r="I1042" s="145"/>
      <c r="J1042" s="145"/>
      <c r="K1042" s="145"/>
      <c r="L1042" s="145"/>
      <c r="M1042" s="145"/>
      <c r="N1042" s="149"/>
      <c r="O1042" s="149"/>
    </row>
    <row r="1043" spans="1:15">
      <c r="A1043" s="80"/>
      <c r="B1043" s="39">
        <f>'Gene Table'!E1043</f>
        <v>0</v>
      </c>
      <c r="C1043" s="39" t="str">
        <f>'Gene Table'!B1043</f>
        <v>L09</v>
      </c>
      <c r="D1043" s="145"/>
      <c r="E1043" s="145"/>
      <c r="F1043" s="145"/>
      <c r="G1043" s="145"/>
      <c r="H1043" s="145"/>
      <c r="I1043" s="145"/>
      <c r="J1043" s="145"/>
      <c r="K1043" s="145"/>
      <c r="L1043" s="145"/>
      <c r="M1043" s="145"/>
      <c r="N1043" s="149"/>
      <c r="O1043" s="149"/>
    </row>
    <row r="1044" spans="1:15">
      <c r="A1044" s="80"/>
      <c r="B1044" s="39">
        <f>'Gene Table'!E1044</f>
        <v>0</v>
      </c>
      <c r="C1044" s="39" t="str">
        <f>'Gene Table'!B1044</f>
        <v>L10</v>
      </c>
      <c r="D1044" s="145"/>
      <c r="E1044" s="145"/>
      <c r="F1044" s="145"/>
      <c r="G1044" s="145"/>
      <c r="H1044" s="145"/>
      <c r="I1044" s="145"/>
      <c r="J1044" s="145"/>
      <c r="K1044" s="145"/>
      <c r="L1044" s="145"/>
      <c r="M1044" s="145"/>
      <c r="N1044" s="149"/>
      <c r="O1044" s="149"/>
    </row>
    <row r="1045" spans="1:15">
      <c r="A1045" s="80"/>
      <c r="B1045" s="39">
        <f>'Gene Table'!E1045</f>
        <v>0</v>
      </c>
      <c r="C1045" s="39" t="str">
        <f>'Gene Table'!B1045</f>
        <v>L11</v>
      </c>
      <c r="D1045" s="145"/>
      <c r="E1045" s="145"/>
      <c r="F1045" s="145"/>
      <c r="G1045" s="145"/>
      <c r="H1045" s="145"/>
      <c r="I1045" s="145"/>
      <c r="J1045" s="145"/>
      <c r="K1045" s="145"/>
      <c r="L1045" s="145"/>
      <c r="M1045" s="145"/>
      <c r="N1045" s="149"/>
      <c r="O1045" s="149"/>
    </row>
    <row r="1046" spans="1:15">
      <c r="A1046" s="80"/>
      <c r="B1046" s="39">
        <f>'Gene Table'!E1046</f>
        <v>0</v>
      </c>
      <c r="C1046" s="39" t="str">
        <f>'Gene Table'!B1046</f>
        <v>L12</v>
      </c>
      <c r="D1046" s="145"/>
      <c r="E1046" s="145"/>
      <c r="F1046" s="145"/>
      <c r="G1046" s="145"/>
      <c r="H1046" s="145"/>
      <c r="I1046" s="145"/>
      <c r="J1046" s="145"/>
      <c r="K1046" s="145"/>
      <c r="L1046" s="145"/>
      <c r="M1046" s="145"/>
      <c r="N1046" s="149"/>
      <c r="O1046" s="149"/>
    </row>
    <row r="1047" spans="1:15">
      <c r="A1047" s="80"/>
      <c r="B1047" s="39">
        <f>'Gene Table'!E1047</f>
        <v>0</v>
      </c>
      <c r="C1047" s="39" t="str">
        <f>'Gene Table'!B1047</f>
        <v>L13</v>
      </c>
      <c r="D1047" s="145"/>
      <c r="E1047" s="145"/>
      <c r="F1047" s="145"/>
      <c r="G1047" s="145"/>
      <c r="H1047" s="145"/>
      <c r="I1047" s="145"/>
      <c r="J1047" s="145"/>
      <c r="K1047" s="145"/>
      <c r="L1047" s="145"/>
      <c r="M1047" s="145"/>
      <c r="N1047" s="149"/>
      <c r="O1047" s="149"/>
    </row>
    <row r="1048" spans="1:15">
      <c r="A1048" s="80"/>
      <c r="B1048" s="39">
        <f>'Gene Table'!E1048</f>
        <v>0</v>
      </c>
      <c r="C1048" s="39" t="str">
        <f>'Gene Table'!B1048</f>
        <v>L14</v>
      </c>
      <c r="D1048" s="145"/>
      <c r="E1048" s="145"/>
      <c r="F1048" s="145"/>
      <c r="G1048" s="145"/>
      <c r="H1048" s="145"/>
      <c r="I1048" s="145"/>
      <c r="J1048" s="145"/>
      <c r="K1048" s="145"/>
      <c r="L1048" s="145"/>
      <c r="M1048" s="145"/>
      <c r="N1048" s="149"/>
      <c r="O1048" s="149"/>
    </row>
    <row r="1049" spans="1:15">
      <c r="A1049" s="80"/>
      <c r="B1049" s="39">
        <f>'Gene Table'!E1049</f>
        <v>0</v>
      </c>
      <c r="C1049" s="39" t="str">
        <f>'Gene Table'!B1049</f>
        <v>L15</v>
      </c>
      <c r="D1049" s="145"/>
      <c r="E1049" s="145"/>
      <c r="F1049" s="145"/>
      <c r="G1049" s="145"/>
      <c r="H1049" s="145"/>
      <c r="I1049" s="145"/>
      <c r="J1049" s="145"/>
      <c r="K1049" s="145"/>
      <c r="L1049" s="145"/>
      <c r="M1049" s="145"/>
      <c r="N1049" s="149"/>
      <c r="O1049" s="149"/>
    </row>
    <row r="1050" spans="1:15">
      <c r="A1050" s="80"/>
      <c r="B1050" s="39">
        <f>'Gene Table'!E1050</f>
        <v>0</v>
      </c>
      <c r="C1050" s="39" t="str">
        <f>'Gene Table'!B1050</f>
        <v>L16</v>
      </c>
      <c r="D1050" s="145"/>
      <c r="E1050" s="145"/>
      <c r="F1050" s="145"/>
      <c r="G1050" s="145"/>
      <c r="H1050" s="145"/>
      <c r="I1050" s="145"/>
      <c r="J1050" s="145"/>
      <c r="K1050" s="145"/>
      <c r="L1050" s="145"/>
      <c r="M1050" s="145"/>
      <c r="N1050" s="149"/>
      <c r="O1050" s="149"/>
    </row>
    <row r="1051" spans="1:15">
      <c r="A1051" s="80"/>
      <c r="B1051" s="39">
        <f>'Gene Table'!E1051</f>
        <v>0</v>
      </c>
      <c r="C1051" s="39" t="str">
        <f>'Gene Table'!B1051</f>
        <v>L17</v>
      </c>
      <c r="D1051" s="145"/>
      <c r="E1051" s="145"/>
      <c r="F1051" s="145"/>
      <c r="G1051" s="145"/>
      <c r="H1051" s="145"/>
      <c r="I1051" s="145"/>
      <c r="J1051" s="145"/>
      <c r="K1051" s="145"/>
      <c r="L1051" s="145"/>
      <c r="M1051" s="145"/>
      <c r="N1051" s="149"/>
      <c r="O1051" s="149"/>
    </row>
    <row r="1052" spans="1:15">
      <c r="A1052" s="80"/>
      <c r="B1052" s="39">
        <f>'Gene Table'!E1052</f>
        <v>0</v>
      </c>
      <c r="C1052" s="39" t="str">
        <f>'Gene Table'!B1052</f>
        <v>L18</v>
      </c>
      <c r="D1052" s="145"/>
      <c r="E1052" s="145"/>
      <c r="F1052" s="145"/>
      <c r="G1052" s="145"/>
      <c r="H1052" s="145"/>
      <c r="I1052" s="145"/>
      <c r="J1052" s="145"/>
      <c r="K1052" s="145"/>
      <c r="L1052" s="145"/>
      <c r="M1052" s="145"/>
      <c r="N1052" s="149"/>
      <c r="O1052" s="149"/>
    </row>
    <row r="1053" spans="1:15">
      <c r="A1053" s="80"/>
      <c r="B1053" s="39">
        <f>'Gene Table'!E1053</f>
        <v>0</v>
      </c>
      <c r="C1053" s="39" t="str">
        <f>'Gene Table'!B1053</f>
        <v>L19</v>
      </c>
      <c r="D1053" s="145"/>
      <c r="E1053" s="145"/>
      <c r="F1053" s="145"/>
      <c r="G1053" s="145"/>
      <c r="H1053" s="145"/>
      <c r="I1053" s="145"/>
      <c r="J1053" s="145"/>
      <c r="K1053" s="145"/>
      <c r="L1053" s="145"/>
      <c r="M1053" s="145"/>
      <c r="N1053" s="149"/>
      <c r="O1053" s="149"/>
    </row>
    <row r="1054" spans="1:15">
      <c r="A1054" s="80"/>
      <c r="B1054" s="39">
        <f>'Gene Table'!E1054</f>
        <v>0</v>
      </c>
      <c r="C1054" s="39" t="str">
        <f>'Gene Table'!B1054</f>
        <v>L20</v>
      </c>
      <c r="D1054" s="145"/>
      <c r="E1054" s="145"/>
      <c r="F1054" s="145"/>
      <c r="G1054" s="145"/>
      <c r="H1054" s="145"/>
      <c r="I1054" s="145"/>
      <c r="J1054" s="145"/>
      <c r="K1054" s="145"/>
      <c r="L1054" s="145"/>
      <c r="M1054" s="145"/>
      <c r="N1054" s="149"/>
      <c r="O1054" s="149"/>
    </row>
    <row r="1055" spans="1:15">
      <c r="A1055" s="80"/>
      <c r="B1055" s="39">
        <f>'Gene Table'!E1055</f>
        <v>0</v>
      </c>
      <c r="C1055" s="39" t="str">
        <f>'Gene Table'!B1055</f>
        <v>L21</v>
      </c>
      <c r="D1055" s="145"/>
      <c r="E1055" s="145"/>
      <c r="F1055" s="145"/>
      <c r="G1055" s="145"/>
      <c r="H1055" s="145"/>
      <c r="I1055" s="145"/>
      <c r="J1055" s="145"/>
      <c r="K1055" s="145"/>
      <c r="L1055" s="145"/>
      <c r="M1055" s="145"/>
      <c r="N1055" s="149"/>
      <c r="O1055" s="149"/>
    </row>
    <row r="1056" spans="1:15">
      <c r="A1056" s="80"/>
      <c r="B1056" s="39">
        <f>'Gene Table'!E1056</f>
        <v>0</v>
      </c>
      <c r="C1056" s="39" t="str">
        <f>'Gene Table'!B1056</f>
        <v>L22</v>
      </c>
      <c r="D1056" s="145"/>
      <c r="E1056" s="145"/>
      <c r="F1056" s="145"/>
      <c r="G1056" s="145"/>
      <c r="H1056" s="145"/>
      <c r="I1056" s="145"/>
      <c r="J1056" s="145"/>
      <c r="K1056" s="145"/>
      <c r="L1056" s="145"/>
      <c r="M1056" s="145"/>
      <c r="N1056" s="149"/>
      <c r="O1056" s="149"/>
    </row>
    <row r="1057" spans="1:15">
      <c r="A1057" s="80"/>
      <c r="B1057" s="39">
        <f>'Gene Table'!E1057</f>
        <v>0</v>
      </c>
      <c r="C1057" s="39" t="str">
        <f>'Gene Table'!B1057</f>
        <v>L23</v>
      </c>
      <c r="D1057" s="145"/>
      <c r="E1057" s="145"/>
      <c r="F1057" s="145"/>
      <c r="G1057" s="145"/>
      <c r="H1057" s="145"/>
      <c r="I1057" s="145"/>
      <c r="J1057" s="145"/>
      <c r="K1057" s="145"/>
      <c r="L1057" s="145"/>
      <c r="M1057" s="145"/>
      <c r="N1057" s="149"/>
      <c r="O1057" s="149"/>
    </row>
    <row r="1058" spans="1:15">
      <c r="A1058" s="80"/>
      <c r="B1058" s="39">
        <f>'Gene Table'!E1058</f>
        <v>0</v>
      </c>
      <c r="C1058" s="39" t="str">
        <f>'Gene Table'!B1058</f>
        <v>L24</v>
      </c>
      <c r="D1058" s="145"/>
      <c r="E1058" s="145"/>
      <c r="F1058" s="145"/>
      <c r="G1058" s="145"/>
      <c r="H1058" s="145"/>
      <c r="I1058" s="145"/>
      <c r="J1058" s="145"/>
      <c r="K1058" s="145"/>
      <c r="L1058" s="145"/>
      <c r="M1058" s="145"/>
      <c r="N1058" s="149"/>
      <c r="O1058" s="149"/>
    </row>
    <row r="1059" spans="1:15">
      <c r="A1059" s="80"/>
      <c r="B1059" s="39" t="str">
        <f>'Gene Table'!E1059</f>
        <v>mmu-miR-3096b-3p</v>
      </c>
      <c r="C1059" s="39" t="str">
        <f>'Gene Table'!B1059</f>
        <v>M01</v>
      </c>
      <c r="D1059" s="145"/>
      <c r="E1059" s="145"/>
      <c r="F1059" s="145"/>
      <c r="G1059" s="145"/>
      <c r="H1059" s="145"/>
      <c r="I1059" s="145"/>
      <c r="J1059" s="145"/>
      <c r="K1059" s="145"/>
      <c r="L1059" s="145"/>
      <c r="M1059" s="145"/>
      <c r="N1059" s="149"/>
      <c r="O1059" s="149"/>
    </row>
    <row r="1060" spans="1:15">
      <c r="A1060" s="80"/>
      <c r="B1060" s="39">
        <f>'Gene Table'!E1060</f>
        <v>0</v>
      </c>
      <c r="C1060" s="39" t="str">
        <f>'Gene Table'!B1060</f>
        <v>M02</v>
      </c>
      <c r="D1060" s="145"/>
      <c r="E1060" s="145"/>
      <c r="F1060" s="145"/>
      <c r="G1060" s="145"/>
      <c r="H1060" s="145"/>
      <c r="I1060" s="145"/>
      <c r="J1060" s="145"/>
      <c r="K1060" s="145"/>
      <c r="L1060" s="145"/>
      <c r="M1060" s="145"/>
      <c r="N1060" s="149"/>
      <c r="O1060" s="149"/>
    </row>
    <row r="1061" spans="1:15">
      <c r="A1061" s="80"/>
      <c r="B1061" s="39" t="str">
        <f>'Gene Table'!E1061</f>
        <v>mmu-miR-3964</v>
      </c>
      <c r="C1061" s="39" t="str">
        <f>'Gene Table'!B1061</f>
        <v>M03</v>
      </c>
      <c r="D1061" s="145"/>
      <c r="E1061" s="145"/>
      <c r="F1061" s="145"/>
      <c r="G1061" s="145"/>
      <c r="H1061" s="145"/>
      <c r="I1061" s="145"/>
      <c r="J1061" s="145"/>
      <c r="K1061" s="145"/>
      <c r="L1061" s="145"/>
      <c r="M1061" s="145"/>
      <c r="N1061" s="149"/>
      <c r="O1061" s="149"/>
    </row>
    <row r="1062" spans="1:15">
      <c r="A1062" s="80"/>
      <c r="B1062" s="39">
        <f>'Gene Table'!E1062</f>
        <v>0</v>
      </c>
      <c r="C1062" s="39" t="str">
        <f>'Gene Table'!B1062</f>
        <v>M04</v>
      </c>
      <c r="D1062" s="145"/>
      <c r="E1062" s="145"/>
      <c r="F1062" s="145"/>
      <c r="G1062" s="145"/>
      <c r="H1062" s="145"/>
      <c r="I1062" s="145"/>
      <c r="J1062" s="145"/>
      <c r="K1062" s="145"/>
      <c r="L1062" s="145"/>
      <c r="M1062" s="145"/>
      <c r="N1062" s="149"/>
      <c r="O1062" s="149"/>
    </row>
    <row r="1063" spans="1:15">
      <c r="A1063" s="80"/>
      <c r="B1063" s="39" t="str">
        <f>'Gene Table'!E1063</f>
        <v>mmu-miR-1843b-3p</v>
      </c>
      <c r="C1063" s="39" t="str">
        <f>'Gene Table'!B1063</f>
        <v>M05</v>
      </c>
      <c r="D1063" s="145"/>
      <c r="E1063" s="145"/>
      <c r="F1063" s="145"/>
      <c r="G1063" s="145"/>
      <c r="H1063" s="145"/>
      <c r="I1063" s="145"/>
      <c r="J1063" s="145"/>
      <c r="K1063" s="145"/>
      <c r="L1063" s="145"/>
      <c r="M1063" s="145"/>
      <c r="N1063" s="149"/>
      <c r="O1063" s="149"/>
    </row>
    <row r="1064" spans="1:15">
      <c r="A1064" s="80"/>
      <c r="B1064" s="39">
        <f>'Gene Table'!E1064</f>
        <v>0</v>
      </c>
      <c r="C1064" s="39" t="str">
        <f>'Gene Table'!B1064</f>
        <v>M06</v>
      </c>
      <c r="D1064" s="145"/>
      <c r="E1064" s="145"/>
      <c r="F1064" s="145"/>
      <c r="G1064" s="145"/>
      <c r="H1064" s="145"/>
      <c r="I1064" s="145"/>
      <c r="J1064" s="145"/>
      <c r="K1064" s="145"/>
      <c r="L1064" s="145"/>
      <c r="M1064" s="145"/>
      <c r="N1064" s="149"/>
      <c r="O1064" s="149"/>
    </row>
    <row r="1065" spans="1:15">
      <c r="A1065" s="80"/>
      <c r="B1065" s="39" t="str">
        <f>'Gene Table'!E1065</f>
        <v>mmu-miR-3965</v>
      </c>
      <c r="C1065" s="39" t="str">
        <f>'Gene Table'!B1065</f>
        <v>M07</v>
      </c>
      <c r="D1065" s="145"/>
      <c r="E1065" s="145"/>
      <c r="F1065" s="145"/>
      <c r="G1065" s="145"/>
      <c r="H1065" s="145"/>
      <c r="I1065" s="145"/>
      <c r="J1065" s="145"/>
      <c r="K1065" s="145"/>
      <c r="L1065" s="145"/>
      <c r="M1065" s="145"/>
      <c r="N1065" s="149"/>
      <c r="O1065" s="149"/>
    </row>
    <row r="1066" spans="1:15">
      <c r="A1066" s="80"/>
      <c r="B1066" s="39">
        <f>'Gene Table'!E1066</f>
        <v>0</v>
      </c>
      <c r="C1066" s="39" t="str">
        <f>'Gene Table'!B1066</f>
        <v>M08</v>
      </c>
      <c r="D1066" s="145"/>
      <c r="E1066" s="145"/>
      <c r="F1066" s="145"/>
      <c r="G1066" s="145"/>
      <c r="H1066" s="145"/>
      <c r="I1066" s="145"/>
      <c r="J1066" s="145"/>
      <c r="K1066" s="145"/>
      <c r="L1066" s="145"/>
      <c r="M1066" s="145"/>
      <c r="N1066" s="149"/>
      <c r="O1066" s="149"/>
    </row>
    <row r="1067" spans="1:15">
      <c r="A1067" s="80"/>
      <c r="B1067" s="39" t="str">
        <f>'Gene Table'!E1067</f>
        <v>mmu-miR-378b</v>
      </c>
      <c r="C1067" s="39" t="str">
        <f>'Gene Table'!B1067</f>
        <v>M09</v>
      </c>
      <c r="D1067" s="145"/>
      <c r="E1067" s="145"/>
      <c r="F1067" s="145"/>
      <c r="G1067" s="145"/>
      <c r="H1067" s="145"/>
      <c r="I1067" s="145"/>
      <c r="J1067" s="145"/>
      <c r="K1067" s="145"/>
      <c r="L1067" s="145"/>
      <c r="M1067" s="145"/>
      <c r="N1067" s="149"/>
      <c r="O1067" s="149"/>
    </row>
    <row r="1068" spans="1:15">
      <c r="A1068" s="80"/>
      <c r="B1068" s="39">
        <f>'Gene Table'!E1068</f>
        <v>0</v>
      </c>
      <c r="C1068" s="39" t="str">
        <f>'Gene Table'!B1068</f>
        <v>M10</v>
      </c>
      <c r="D1068" s="145"/>
      <c r="E1068" s="145"/>
      <c r="F1068" s="145"/>
      <c r="G1068" s="145"/>
      <c r="H1068" s="145"/>
      <c r="I1068" s="145"/>
      <c r="J1068" s="145"/>
      <c r="K1068" s="145"/>
      <c r="L1068" s="145"/>
      <c r="M1068" s="145"/>
      <c r="N1068" s="149"/>
      <c r="O1068" s="149"/>
    </row>
    <row r="1069" spans="1:15">
      <c r="A1069" s="80"/>
      <c r="B1069" s="39" t="str">
        <f>'Gene Table'!E1069</f>
        <v>mmu-miR-101c</v>
      </c>
      <c r="C1069" s="39" t="str">
        <f>'Gene Table'!B1069</f>
        <v>M11</v>
      </c>
      <c r="D1069" s="145"/>
      <c r="E1069" s="145"/>
      <c r="F1069" s="145"/>
      <c r="G1069" s="145"/>
      <c r="H1069" s="145"/>
      <c r="I1069" s="145"/>
      <c r="J1069" s="145"/>
      <c r="K1069" s="145"/>
      <c r="L1069" s="145"/>
      <c r="M1069" s="145"/>
      <c r="N1069" s="149"/>
      <c r="O1069" s="149"/>
    </row>
    <row r="1070" spans="1:15">
      <c r="A1070" s="80"/>
      <c r="B1070" s="39">
        <f>'Gene Table'!E1070</f>
        <v>0</v>
      </c>
      <c r="C1070" s="39" t="str">
        <f>'Gene Table'!B1070</f>
        <v>M12</v>
      </c>
      <c r="D1070" s="145"/>
      <c r="E1070" s="145"/>
      <c r="F1070" s="145"/>
      <c r="G1070" s="145"/>
      <c r="H1070" s="145"/>
      <c r="I1070" s="145"/>
      <c r="J1070" s="145"/>
      <c r="K1070" s="145"/>
      <c r="L1070" s="145"/>
      <c r="M1070" s="145"/>
      <c r="N1070" s="149"/>
      <c r="O1070" s="149"/>
    </row>
    <row r="1071" spans="1:15">
      <c r="A1071" s="80"/>
      <c r="B1071" s="39" t="str">
        <f>'Gene Table'!E1071</f>
        <v>mmu-miR-3966</v>
      </c>
      <c r="C1071" s="39" t="str">
        <f>'Gene Table'!B1071</f>
        <v>M13</v>
      </c>
      <c r="D1071" s="145"/>
      <c r="E1071" s="145"/>
      <c r="F1071" s="145"/>
      <c r="G1071" s="145"/>
      <c r="H1071" s="145"/>
      <c r="I1071" s="145"/>
      <c r="J1071" s="145"/>
      <c r="K1071" s="145"/>
      <c r="L1071" s="145"/>
      <c r="M1071" s="145"/>
      <c r="N1071" s="149"/>
      <c r="O1071" s="149"/>
    </row>
    <row r="1072" spans="1:15">
      <c r="A1072" s="80"/>
      <c r="B1072" s="39">
        <f>'Gene Table'!E1072</f>
        <v>0</v>
      </c>
      <c r="C1072" s="39" t="str">
        <f>'Gene Table'!B1072</f>
        <v>M14</v>
      </c>
      <c r="D1072" s="145"/>
      <c r="E1072" s="145"/>
      <c r="F1072" s="145"/>
      <c r="G1072" s="145"/>
      <c r="H1072" s="145"/>
      <c r="I1072" s="145"/>
      <c r="J1072" s="145"/>
      <c r="K1072" s="145"/>
      <c r="L1072" s="145"/>
      <c r="M1072" s="145"/>
      <c r="N1072" s="149"/>
      <c r="O1072" s="149"/>
    </row>
    <row r="1073" spans="1:15">
      <c r="A1073" s="80"/>
      <c r="B1073" s="39" t="str">
        <f>'Gene Table'!E1073</f>
        <v>mmu-miR-3967</v>
      </c>
      <c r="C1073" s="39" t="str">
        <f>'Gene Table'!B1073</f>
        <v>M15</v>
      </c>
      <c r="D1073" s="145"/>
      <c r="E1073" s="145"/>
      <c r="F1073" s="145"/>
      <c r="G1073" s="145"/>
      <c r="H1073" s="145"/>
      <c r="I1073" s="145"/>
      <c r="J1073" s="145"/>
      <c r="K1073" s="145"/>
      <c r="L1073" s="145"/>
      <c r="M1073" s="145"/>
      <c r="N1073" s="149"/>
      <c r="O1073" s="149"/>
    </row>
    <row r="1074" spans="1:15">
      <c r="A1074" s="80"/>
      <c r="B1074" s="39">
        <f>'Gene Table'!E1074</f>
        <v>0</v>
      </c>
      <c r="C1074" s="39" t="str">
        <f>'Gene Table'!B1074</f>
        <v>M16</v>
      </c>
      <c r="D1074" s="145"/>
      <c r="E1074" s="145"/>
      <c r="F1074" s="145"/>
      <c r="G1074" s="145"/>
      <c r="H1074" s="145"/>
      <c r="I1074" s="145"/>
      <c r="J1074" s="145"/>
      <c r="K1074" s="145"/>
      <c r="L1074" s="145"/>
      <c r="M1074" s="145"/>
      <c r="N1074" s="149"/>
      <c r="O1074" s="149"/>
    </row>
    <row r="1075" spans="1:15">
      <c r="A1075" s="80"/>
      <c r="B1075" s="39" t="str">
        <f>'Gene Table'!E1075</f>
        <v>mmu-miR-3968</v>
      </c>
      <c r="C1075" s="39" t="str">
        <f>'Gene Table'!B1075</f>
        <v>M17</v>
      </c>
      <c r="D1075" s="145"/>
      <c r="E1075" s="145"/>
      <c r="F1075" s="145"/>
      <c r="G1075" s="145"/>
      <c r="H1075" s="145"/>
      <c r="I1075" s="145"/>
      <c r="J1075" s="145"/>
      <c r="K1075" s="145"/>
      <c r="L1075" s="145"/>
      <c r="M1075" s="145"/>
      <c r="N1075" s="149"/>
      <c r="O1075" s="149"/>
    </row>
    <row r="1076" spans="1:15">
      <c r="A1076" s="80"/>
      <c r="B1076" s="39">
        <f>'Gene Table'!E1076</f>
        <v>0</v>
      </c>
      <c r="C1076" s="39" t="str">
        <f>'Gene Table'!B1076</f>
        <v>M18</v>
      </c>
      <c r="D1076" s="145"/>
      <c r="E1076" s="145"/>
      <c r="F1076" s="145"/>
      <c r="G1076" s="145"/>
      <c r="H1076" s="145"/>
      <c r="I1076" s="145"/>
      <c r="J1076" s="145"/>
      <c r="K1076" s="145"/>
      <c r="L1076" s="145"/>
      <c r="M1076" s="145"/>
      <c r="N1076" s="149"/>
      <c r="O1076" s="149"/>
    </row>
    <row r="1077" spans="1:15">
      <c r="A1077" s="80"/>
      <c r="B1077" s="39" t="str">
        <f>'Gene Table'!E1077</f>
        <v>mmu-miR-3969</v>
      </c>
      <c r="C1077" s="39" t="str">
        <f>'Gene Table'!B1077</f>
        <v>M19</v>
      </c>
      <c r="D1077" s="145"/>
      <c r="E1077" s="145"/>
      <c r="F1077" s="145"/>
      <c r="G1077" s="145"/>
      <c r="H1077" s="145"/>
      <c r="I1077" s="145"/>
      <c r="J1077" s="145"/>
      <c r="K1077" s="145"/>
      <c r="L1077" s="145"/>
      <c r="M1077" s="145"/>
      <c r="N1077" s="149"/>
      <c r="O1077" s="149"/>
    </row>
    <row r="1078" spans="1:15">
      <c r="A1078" s="80"/>
      <c r="B1078" s="39">
        <f>'Gene Table'!E1078</f>
        <v>0</v>
      </c>
      <c r="C1078" s="39" t="str">
        <f>'Gene Table'!B1078</f>
        <v>M20</v>
      </c>
      <c r="D1078" s="145"/>
      <c r="E1078" s="145"/>
      <c r="F1078" s="145"/>
      <c r="G1078" s="145"/>
      <c r="H1078" s="145"/>
      <c r="I1078" s="145"/>
      <c r="J1078" s="145"/>
      <c r="K1078" s="145"/>
      <c r="L1078" s="145"/>
      <c r="M1078" s="145"/>
      <c r="N1078" s="149"/>
      <c r="O1078" s="149"/>
    </row>
    <row r="1079" spans="1:15">
      <c r="A1079" s="80"/>
      <c r="B1079" s="39" t="str">
        <f>'Gene Table'!E1079</f>
        <v>mmu-miR-28b</v>
      </c>
      <c r="C1079" s="39" t="str">
        <f>'Gene Table'!B1079</f>
        <v>M21</v>
      </c>
      <c r="D1079" s="145"/>
      <c r="E1079" s="145"/>
      <c r="F1079" s="145"/>
      <c r="G1079" s="145"/>
      <c r="H1079" s="145"/>
      <c r="I1079" s="145"/>
      <c r="J1079" s="145"/>
      <c r="K1079" s="145"/>
      <c r="L1079" s="145"/>
      <c r="M1079" s="145"/>
      <c r="N1079" s="149"/>
      <c r="O1079" s="149"/>
    </row>
    <row r="1080" spans="1:15">
      <c r="A1080" s="80"/>
      <c r="B1080" s="39">
        <f>'Gene Table'!E1080</f>
        <v>0</v>
      </c>
      <c r="C1080" s="39" t="str">
        <f>'Gene Table'!B1080</f>
        <v>M22</v>
      </c>
      <c r="D1080" s="145"/>
      <c r="E1080" s="145"/>
      <c r="F1080" s="145"/>
      <c r="G1080" s="145"/>
      <c r="H1080" s="145"/>
      <c r="I1080" s="145"/>
      <c r="J1080" s="145"/>
      <c r="K1080" s="145"/>
      <c r="L1080" s="145"/>
      <c r="M1080" s="145"/>
      <c r="N1080" s="149"/>
      <c r="O1080" s="149"/>
    </row>
    <row r="1081" spans="1:15">
      <c r="A1081" s="80"/>
      <c r="B1081" s="39" t="str">
        <f>'Gene Table'!E1081</f>
        <v>mmu-miR-3970</v>
      </c>
      <c r="C1081" s="39" t="str">
        <f>'Gene Table'!B1081</f>
        <v>M23</v>
      </c>
      <c r="D1081" s="145"/>
      <c r="E1081" s="145"/>
      <c r="F1081" s="145"/>
      <c r="G1081" s="145"/>
      <c r="H1081" s="145"/>
      <c r="I1081" s="145"/>
      <c r="J1081" s="145"/>
      <c r="K1081" s="145"/>
      <c r="L1081" s="145"/>
      <c r="M1081" s="145"/>
      <c r="N1081" s="149"/>
      <c r="O1081" s="149"/>
    </row>
    <row r="1082" spans="1:15">
      <c r="A1082" s="80"/>
      <c r="B1082" s="39">
        <f>'Gene Table'!E1082</f>
        <v>0</v>
      </c>
      <c r="C1082" s="39" t="str">
        <f>'Gene Table'!B1082</f>
        <v>M24</v>
      </c>
      <c r="D1082" s="145"/>
      <c r="E1082" s="145"/>
      <c r="F1082" s="145"/>
      <c r="G1082" s="145"/>
      <c r="H1082" s="145"/>
      <c r="I1082" s="145"/>
      <c r="J1082" s="145"/>
      <c r="K1082" s="145"/>
      <c r="L1082" s="145"/>
      <c r="M1082" s="145"/>
      <c r="N1082" s="149"/>
      <c r="O1082" s="149"/>
    </row>
    <row r="1083" spans="1:15">
      <c r="A1083" s="80"/>
      <c r="B1083" s="39">
        <f>'Gene Table'!E1083</f>
        <v>0</v>
      </c>
      <c r="C1083" s="39" t="str">
        <f>'Gene Table'!B1083</f>
        <v>N01</v>
      </c>
      <c r="D1083" s="145"/>
      <c r="E1083" s="145"/>
      <c r="F1083" s="145"/>
      <c r="G1083" s="145"/>
      <c r="H1083" s="145"/>
      <c r="I1083" s="145"/>
      <c r="J1083" s="145"/>
      <c r="K1083" s="145"/>
      <c r="L1083" s="145"/>
      <c r="M1083" s="145"/>
      <c r="N1083" s="149"/>
      <c r="O1083" s="149"/>
    </row>
    <row r="1084" spans="1:15">
      <c r="A1084" s="80"/>
      <c r="B1084" s="39">
        <f>'Gene Table'!E1084</f>
        <v>0</v>
      </c>
      <c r="C1084" s="39" t="str">
        <f>'Gene Table'!B1084</f>
        <v>N02</v>
      </c>
      <c r="D1084" s="145"/>
      <c r="E1084" s="145"/>
      <c r="F1084" s="145"/>
      <c r="G1084" s="145"/>
      <c r="H1084" s="145"/>
      <c r="I1084" s="145"/>
      <c r="J1084" s="145"/>
      <c r="K1084" s="145"/>
      <c r="L1084" s="145"/>
      <c r="M1084" s="145"/>
      <c r="N1084" s="149"/>
      <c r="O1084" s="149"/>
    </row>
    <row r="1085" spans="1:15">
      <c r="A1085" s="80"/>
      <c r="B1085" s="39">
        <f>'Gene Table'!E1085</f>
        <v>0</v>
      </c>
      <c r="C1085" s="39" t="str">
        <f>'Gene Table'!B1085</f>
        <v>N03</v>
      </c>
      <c r="D1085" s="145"/>
      <c r="E1085" s="145"/>
      <c r="F1085" s="145"/>
      <c r="G1085" s="145"/>
      <c r="H1085" s="145"/>
      <c r="I1085" s="145"/>
      <c r="J1085" s="145"/>
      <c r="K1085" s="145"/>
      <c r="L1085" s="145"/>
      <c r="M1085" s="145"/>
      <c r="N1085" s="149"/>
      <c r="O1085" s="149"/>
    </row>
    <row r="1086" spans="1:15">
      <c r="A1086" s="80"/>
      <c r="B1086" s="39">
        <f>'Gene Table'!E1086</f>
        <v>0</v>
      </c>
      <c r="C1086" s="39" t="str">
        <f>'Gene Table'!B1086</f>
        <v>N04</v>
      </c>
      <c r="D1086" s="145"/>
      <c r="E1086" s="145"/>
      <c r="F1086" s="145"/>
      <c r="G1086" s="145"/>
      <c r="H1086" s="145"/>
      <c r="I1086" s="145"/>
      <c r="J1086" s="145"/>
      <c r="K1086" s="145"/>
      <c r="L1086" s="145"/>
      <c r="M1086" s="145"/>
      <c r="N1086" s="149"/>
      <c r="O1086" s="149"/>
    </row>
    <row r="1087" spans="1:15">
      <c r="A1087" s="80"/>
      <c r="B1087" s="39">
        <f>'Gene Table'!E1087</f>
        <v>0</v>
      </c>
      <c r="C1087" s="39" t="str">
        <f>'Gene Table'!B1087</f>
        <v>N05</v>
      </c>
      <c r="D1087" s="145"/>
      <c r="E1087" s="145"/>
      <c r="F1087" s="145"/>
      <c r="G1087" s="145"/>
      <c r="H1087" s="145"/>
      <c r="I1087" s="145"/>
      <c r="J1087" s="145"/>
      <c r="K1087" s="145"/>
      <c r="L1087" s="145"/>
      <c r="M1087" s="145"/>
      <c r="N1087" s="149"/>
      <c r="O1087" s="149"/>
    </row>
    <row r="1088" spans="1:15">
      <c r="A1088" s="80"/>
      <c r="B1088" s="39">
        <f>'Gene Table'!E1088</f>
        <v>0</v>
      </c>
      <c r="C1088" s="39" t="str">
        <f>'Gene Table'!B1088</f>
        <v>N06</v>
      </c>
      <c r="D1088" s="145"/>
      <c r="E1088" s="145"/>
      <c r="F1088" s="145"/>
      <c r="G1088" s="145"/>
      <c r="H1088" s="145"/>
      <c r="I1088" s="145"/>
      <c r="J1088" s="145"/>
      <c r="K1088" s="145"/>
      <c r="L1088" s="145"/>
      <c r="M1088" s="145"/>
      <c r="N1088" s="149"/>
      <c r="O1088" s="149"/>
    </row>
    <row r="1089" spans="1:15">
      <c r="A1089" s="80"/>
      <c r="B1089" s="39">
        <f>'Gene Table'!E1089</f>
        <v>0</v>
      </c>
      <c r="C1089" s="39" t="str">
        <f>'Gene Table'!B1089</f>
        <v>N07</v>
      </c>
      <c r="D1089" s="145"/>
      <c r="E1089" s="145"/>
      <c r="F1089" s="145"/>
      <c r="G1089" s="145"/>
      <c r="H1089" s="145"/>
      <c r="I1089" s="145"/>
      <c r="J1089" s="145"/>
      <c r="K1089" s="145"/>
      <c r="L1089" s="145"/>
      <c r="M1089" s="145"/>
      <c r="N1089" s="149"/>
      <c r="O1089" s="149"/>
    </row>
    <row r="1090" spans="1:15">
      <c r="A1090" s="80"/>
      <c r="B1090" s="39">
        <f>'Gene Table'!E1090</f>
        <v>0</v>
      </c>
      <c r="C1090" s="39" t="str">
        <f>'Gene Table'!B1090</f>
        <v>N08</v>
      </c>
      <c r="D1090" s="145"/>
      <c r="E1090" s="145"/>
      <c r="F1090" s="145"/>
      <c r="G1090" s="145"/>
      <c r="H1090" s="145"/>
      <c r="I1090" s="145"/>
      <c r="J1090" s="145"/>
      <c r="K1090" s="145"/>
      <c r="L1090" s="145"/>
      <c r="M1090" s="145"/>
      <c r="N1090" s="149"/>
      <c r="O1090" s="149"/>
    </row>
    <row r="1091" spans="1:15">
      <c r="A1091" s="80"/>
      <c r="B1091" s="39">
        <f>'Gene Table'!E1091</f>
        <v>0</v>
      </c>
      <c r="C1091" s="39" t="str">
        <f>'Gene Table'!B1091</f>
        <v>N09</v>
      </c>
      <c r="D1091" s="145"/>
      <c r="E1091" s="145"/>
      <c r="F1091" s="145"/>
      <c r="G1091" s="145"/>
      <c r="H1091" s="145"/>
      <c r="I1091" s="145"/>
      <c r="J1091" s="145"/>
      <c r="K1091" s="145"/>
      <c r="L1091" s="145"/>
      <c r="M1091" s="145"/>
      <c r="N1091" s="149"/>
      <c r="O1091" s="149"/>
    </row>
    <row r="1092" spans="1:15">
      <c r="A1092" s="80"/>
      <c r="B1092" s="39">
        <f>'Gene Table'!E1092</f>
        <v>0</v>
      </c>
      <c r="C1092" s="39" t="str">
        <f>'Gene Table'!B1092</f>
        <v>N10</v>
      </c>
      <c r="D1092" s="145"/>
      <c r="E1092" s="145"/>
      <c r="F1092" s="145"/>
      <c r="G1092" s="145"/>
      <c r="H1092" s="145"/>
      <c r="I1092" s="145"/>
      <c r="J1092" s="145"/>
      <c r="K1092" s="145"/>
      <c r="L1092" s="145"/>
      <c r="M1092" s="145"/>
      <c r="N1092" s="149"/>
      <c r="O1092" s="149"/>
    </row>
    <row r="1093" spans="1:15">
      <c r="A1093" s="80"/>
      <c r="B1093" s="39">
        <f>'Gene Table'!E1093</f>
        <v>0</v>
      </c>
      <c r="C1093" s="39" t="str">
        <f>'Gene Table'!B1093</f>
        <v>N11</v>
      </c>
      <c r="D1093" s="145"/>
      <c r="E1093" s="145"/>
      <c r="F1093" s="145"/>
      <c r="G1093" s="145"/>
      <c r="H1093" s="145"/>
      <c r="I1093" s="145"/>
      <c r="J1093" s="145"/>
      <c r="K1093" s="145"/>
      <c r="L1093" s="145"/>
      <c r="M1093" s="145"/>
      <c r="N1093" s="149"/>
      <c r="O1093" s="149"/>
    </row>
    <row r="1094" spans="1:15">
      <c r="A1094" s="80"/>
      <c r="B1094" s="39">
        <f>'Gene Table'!E1094</f>
        <v>0</v>
      </c>
      <c r="C1094" s="39" t="str">
        <f>'Gene Table'!B1094</f>
        <v>N12</v>
      </c>
      <c r="D1094" s="145"/>
      <c r="E1094" s="145"/>
      <c r="F1094" s="145"/>
      <c r="G1094" s="145"/>
      <c r="H1094" s="145"/>
      <c r="I1094" s="145"/>
      <c r="J1094" s="145"/>
      <c r="K1094" s="145"/>
      <c r="L1094" s="145"/>
      <c r="M1094" s="145"/>
      <c r="N1094" s="149"/>
      <c r="O1094" s="149"/>
    </row>
    <row r="1095" spans="1:15">
      <c r="A1095" s="80"/>
      <c r="B1095" s="39">
        <f>'Gene Table'!E1095</f>
        <v>0</v>
      </c>
      <c r="C1095" s="39" t="str">
        <f>'Gene Table'!B1095</f>
        <v>N13</v>
      </c>
      <c r="D1095" s="145"/>
      <c r="E1095" s="145"/>
      <c r="F1095" s="145"/>
      <c r="G1095" s="145"/>
      <c r="H1095" s="145"/>
      <c r="I1095" s="145"/>
      <c r="J1095" s="145"/>
      <c r="K1095" s="145"/>
      <c r="L1095" s="145"/>
      <c r="M1095" s="145"/>
      <c r="N1095" s="149"/>
      <c r="O1095" s="149"/>
    </row>
    <row r="1096" spans="1:15">
      <c r="A1096" s="80"/>
      <c r="B1096" s="39">
        <f>'Gene Table'!E1096</f>
        <v>0</v>
      </c>
      <c r="C1096" s="39" t="str">
        <f>'Gene Table'!B1096</f>
        <v>N14</v>
      </c>
      <c r="D1096" s="145"/>
      <c r="E1096" s="145"/>
      <c r="F1096" s="145"/>
      <c r="G1096" s="145"/>
      <c r="H1096" s="145"/>
      <c r="I1096" s="145"/>
      <c r="J1096" s="145"/>
      <c r="K1096" s="145"/>
      <c r="L1096" s="145"/>
      <c r="M1096" s="145"/>
      <c r="N1096" s="149"/>
      <c r="O1096" s="149"/>
    </row>
    <row r="1097" spans="1:15">
      <c r="A1097" s="80"/>
      <c r="B1097" s="39">
        <f>'Gene Table'!E1097</f>
        <v>0</v>
      </c>
      <c r="C1097" s="39" t="str">
        <f>'Gene Table'!B1097</f>
        <v>N15</v>
      </c>
      <c r="D1097" s="145"/>
      <c r="E1097" s="145"/>
      <c r="F1097" s="145"/>
      <c r="G1097" s="145"/>
      <c r="H1097" s="145"/>
      <c r="I1097" s="145"/>
      <c r="J1097" s="145"/>
      <c r="K1097" s="145"/>
      <c r="L1097" s="145"/>
      <c r="M1097" s="145"/>
      <c r="N1097" s="149"/>
      <c r="O1097" s="149"/>
    </row>
    <row r="1098" spans="1:15">
      <c r="A1098" s="80"/>
      <c r="B1098" s="39">
        <f>'Gene Table'!E1098</f>
        <v>0</v>
      </c>
      <c r="C1098" s="39" t="str">
        <f>'Gene Table'!B1098</f>
        <v>N16</v>
      </c>
      <c r="D1098" s="145"/>
      <c r="E1098" s="145"/>
      <c r="F1098" s="145"/>
      <c r="G1098" s="145"/>
      <c r="H1098" s="145"/>
      <c r="I1098" s="145"/>
      <c r="J1098" s="145"/>
      <c r="K1098" s="145"/>
      <c r="L1098" s="145"/>
      <c r="M1098" s="145"/>
      <c r="N1098" s="149"/>
      <c r="O1098" s="149"/>
    </row>
    <row r="1099" spans="1:15">
      <c r="A1099" s="80"/>
      <c r="B1099" s="39">
        <f>'Gene Table'!E1099</f>
        <v>0</v>
      </c>
      <c r="C1099" s="39" t="str">
        <f>'Gene Table'!B1099</f>
        <v>N17</v>
      </c>
      <c r="D1099" s="145"/>
      <c r="E1099" s="145"/>
      <c r="F1099" s="145"/>
      <c r="G1099" s="145"/>
      <c r="H1099" s="145"/>
      <c r="I1099" s="145"/>
      <c r="J1099" s="145"/>
      <c r="K1099" s="145"/>
      <c r="L1099" s="145"/>
      <c r="M1099" s="145"/>
      <c r="N1099" s="149"/>
      <c r="O1099" s="149"/>
    </row>
    <row r="1100" spans="1:15">
      <c r="A1100" s="80"/>
      <c r="B1100" s="39">
        <f>'Gene Table'!E1100</f>
        <v>0</v>
      </c>
      <c r="C1100" s="39" t="str">
        <f>'Gene Table'!B1100</f>
        <v>N18</v>
      </c>
      <c r="D1100" s="145"/>
      <c r="E1100" s="145"/>
      <c r="F1100" s="145"/>
      <c r="G1100" s="145"/>
      <c r="H1100" s="145"/>
      <c r="I1100" s="145"/>
      <c r="J1100" s="145"/>
      <c r="K1100" s="145"/>
      <c r="L1100" s="145"/>
      <c r="M1100" s="145"/>
      <c r="N1100" s="149"/>
      <c r="O1100" s="149"/>
    </row>
    <row r="1101" spans="1:15">
      <c r="A1101" s="80"/>
      <c r="B1101" s="39">
        <f>'Gene Table'!E1101</f>
        <v>0</v>
      </c>
      <c r="C1101" s="39" t="str">
        <f>'Gene Table'!B1101</f>
        <v>N19</v>
      </c>
      <c r="D1101" s="145"/>
      <c r="E1101" s="145"/>
      <c r="F1101" s="145"/>
      <c r="G1101" s="145"/>
      <c r="H1101" s="145"/>
      <c r="I1101" s="145"/>
      <c r="J1101" s="145"/>
      <c r="K1101" s="145"/>
      <c r="L1101" s="145"/>
      <c r="M1101" s="145"/>
      <c r="N1101" s="149"/>
      <c r="O1101" s="149"/>
    </row>
    <row r="1102" spans="1:15">
      <c r="A1102" s="80"/>
      <c r="B1102" s="39">
        <f>'Gene Table'!E1102</f>
        <v>0</v>
      </c>
      <c r="C1102" s="39" t="str">
        <f>'Gene Table'!B1102</f>
        <v>N20</v>
      </c>
      <c r="D1102" s="145"/>
      <c r="E1102" s="145"/>
      <c r="F1102" s="145"/>
      <c r="G1102" s="145"/>
      <c r="H1102" s="145"/>
      <c r="I1102" s="145"/>
      <c r="J1102" s="145"/>
      <c r="K1102" s="145"/>
      <c r="L1102" s="145"/>
      <c r="M1102" s="145"/>
      <c r="N1102" s="149"/>
      <c r="O1102" s="149"/>
    </row>
    <row r="1103" spans="1:15">
      <c r="A1103" s="80"/>
      <c r="B1103" s="39">
        <f>'Gene Table'!E1103</f>
        <v>0</v>
      </c>
      <c r="C1103" s="39" t="str">
        <f>'Gene Table'!B1103</f>
        <v>N21</v>
      </c>
      <c r="D1103" s="145"/>
      <c r="E1103" s="145"/>
      <c r="F1103" s="145"/>
      <c r="G1103" s="145"/>
      <c r="H1103" s="145"/>
      <c r="I1103" s="145"/>
      <c r="J1103" s="145"/>
      <c r="K1103" s="145"/>
      <c r="L1103" s="145"/>
      <c r="M1103" s="145"/>
      <c r="N1103" s="149"/>
      <c r="O1103" s="149"/>
    </row>
    <row r="1104" spans="1:15">
      <c r="A1104" s="80"/>
      <c r="B1104" s="39">
        <f>'Gene Table'!E1104</f>
        <v>0</v>
      </c>
      <c r="C1104" s="39" t="str">
        <f>'Gene Table'!B1104</f>
        <v>N22</v>
      </c>
      <c r="D1104" s="145"/>
      <c r="E1104" s="145"/>
      <c r="F1104" s="145"/>
      <c r="G1104" s="145"/>
      <c r="H1104" s="145"/>
      <c r="I1104" s="145"/>
      <c r="J1104" s="145"/>
      <c r="K1104" s="145"/>
      <c r="L1104" s="145"/>
      <c r="M1104" s="145"/>
      <c r="N1104" s="149"/>
      <c r="O1104" s="149"/>
    </row>
    <row r="1105" spans="1:15">
      <c r="A1105" s="80"/>
      <c r="B1105" s="39">
        <f>'Gene Table'!E1105</f>
        <v>0</v>
      </c>
      <c r="C1105" s="39" t="str">
        <f>'Gene Table'!B1105</f>
        <v>N23</v>
      </c>
      <c r="D1105" s="145"/>
      <c r="E1105" s="145"/>
      <c r="F1105" s="145"/>
      <c r="G1105" s="145"/>
      <c r="H1105" s="145"/>
      <c r="I1105" s="145"/>
      <c r="J1105" s="145"/>
      <c r="K1105" s="145"/>
      <c r="L1105" s="145"/>
      <c r="M1105" s="145"/>
      <c r="N1105" s="149"/>
      <c r="O1105" s="149"/>
    </row>
    <row r="1106" spans="1:15">
      <c r="A1106" s="80"/>
      <c r="B1106" s="39">
        <f>'Gene Table'!E1106</f>
        <v>0</v>
      </c>
      <c r="C1106" s="39" t="str">
        <f>'Gene Table'!B1106</f>
        <v>N24</v>
      </c>
      <c r="D1106" s="145"/>
      <c r="E1106" s="145"/>
      <c r="F1106" s="145"/>
      <c r="G1106" s="145"/>
      <c r="H1106" s="145"/>
      <c r="I1106" s="145"/>
      <c r="J1106" s="145"/>
      <c r="K1106" s="145"/>
      <c r="L1106" s="145"/>
      <c r="M1106" s="145"/>
      <c r="N1106" s="149"/>
      <c r="O1106" s="149"/>
    </row>
    <row r="1107" spans="1:15">
      <c r="A1107" s="80"/>
      <c r="B1107" s="39" t="str">
        <f>'Gene Table'!E1107</f>
        <v>mmu-miR-3971</v>
      </c>
      <c r="C1107" s="39" t="str">
        <f>'Gene Table'!B1107</f>
        <v>O01</v>
      </c>
      <c r="D1107" s="145"/>
      <c r="E1107" s="145"/>
      <c r="F1107" s="145"/>
      <c r="G1107" s="145"/>
      <c r="H1107" s="145"/>
      <c r="I1107" s="145"/>
      <c r="J1107" s="145"/>
      <c r="K1107" s="145"/>
      <c r="L1107" s="145"/>
      <c r="M1107" s="145"/>
      <c r="N1107" s="149"/>
      <c r="O1107" s="149"/>
    </row>
    <row r="1108" spans="1:15">
      <c r="A1108" s="80"/>
      <c r="B1108" s="39">
        <f>'Gene Table'!E1108</f>
        <v>0</v>
      </c>
      <c r="C1108" s="39" t="str">
        <f>'Gene Table'!B1108</f>
        <v>O02</v>
      </c>
      <c r="D1108" s="145"/>
      <c r="E1108" s="145"/>
      <c r="F1108" s="145"/>
      <c r="G1108" s="145"/>
      <c r="H1108" s="145"/>
      <c r="I1108" s="145"/>
      <c r="J1108" s="145"/>
      <c r="K1108" s="145"/>
      <c r="L1108" s="145"/>
      <c r="M1108" s="145"/>
      <c r="N1108" s="149"/>
      <c r="O1108" s="149"/>
    </row>
    <row r="1109" spans="1:15">
      <c r="A1109" s="80"/>
      <c r="B1109" s="39" t="str">
        <f>'Gene Table'!E1109</f>
        <v>mmu-miR-5046</v>
      </c>
      <c r="C1109" s="39" t="str">
        <f>'Gene Table'!B1109</f>
        <v>O03</v>
      </c>
      <c r="D1109" s="145"/>
      <c r="E1109" s="145"/>
      <c r="F1109" s="145"/>
      <c r="G1109" s="145"/>
      <c r="H1109" s="145"/>
      <c r="I1109" s="145"/>
      <c r="J1109" s="145"/>
      <c r="K1109" s="145"/>
      <c r="L1109" s="145"/>
      <c r="M1109" s="145"/>
      <c r="N1109" s="149"/>
      <c r="O1109" s="149"/>
    </row>
    <row r="1110" spans="1:15">
      <c r="A1110" s="80"/>
      <c r="B1110" s="39">
        <f>'Gene Table'!E1110</f>
        <v>0</v>
      </c>
      <c r="C1110" s="39" t="str">
        <f>'Gene Table'!B1110</f>
        <v>O04</v>
      </c>
      <c r="D1110" s="145"/>
      <c r="E1110" s="145"/>
      <c r="F1110" s="145"/>
      <c r="G1110" s="145"/>
      <c r="H1110" s="145"/>
      <c r="I1110" s="145"/>
      <c r="J1110" s="145"/>
      <c r="K1110" s="145"/>
      <c r="L1110" s="145"/>
      <c r="M1110" s="145"/>
      <c r="N1110" s="149"/>
      <c r="O1110" s="149"/>
    </row>
    <row r="1111" spans="1:15">
      <c r="A1111" s="80"/>
      <c r="B1111" s="39" t="str">
        <f>'Gene Table'!E1111</f>
        <v>mmu-miR-5097</v>
      </c>
      <c r="C1111" s="39" t="str">
        <f>'Gene Table'!B1111</f>
        <v>O05</v>
      </c>
      <c r="D1111" s="145"/>
      <c r="E1111" s="145"/>
      <c r="F1111" s="145"/>
      <c r="G1111" s="145"/>
      <c r="H1111" s="145"/>
      <c r="I1111" s="145"/>
      <c r="J1111" s="145"/>
      <c r="K1111" s="145"/>
      <c r="L1111" s="145"/>
      <c r="M1111" s="145"/>
      <c r="N1111" s="149"/>
      <c r="O1111" s="149"/>
    </row>
    <row r="1112" spans="1:15">
      <c r="A1112" s="80"/>
      <c r="B1112" s="39">
        <f>'Gene Table'!E1112</f>
        <v>0</v>
      </c>
      <c r="C1112" s="39" t="str">
        <f>'Gene Table'!B1112</f>
        <v>O06</v>
      </c>
      <c r="D1112" s="145"/>
      <c r="E1112" s="145"/>
      <c r="F1112" s="145"/>
      <c r="G1112" s="145"/>
      <c r="H1112" s="145"/>
      <c r="I1112" s="145"/>
      <c r="J1112" s="145"/>
      <c r="K1112" s="145"/>
      <c r="L1112" s="145"/>
      <c r="M1112" s="145"/>
      <c r="N1112" s="149"/>
      <c r="O1112" s="149"/>
    </row>
    <row r="1113" spans="1:15">
      <c r="A1113" s="80"/>
      <c r="B1113" s="39" t="str">
        <f>'Gene Table'!E1113</f>
        <v>mmu-miR-5098</v>
      </c>
      <c r="C1113" s="39" t="str">
        <f>'Gene Table'!B1113</f>
        <v>O07</v>
      </c>
      <c r="D1113" s="145"/>
      <c r="E1113" s="145"/>
      <c r="F1113" s="145"/>
      <c r="G1113" s="145"/>
      <c r="H1113" s="145"/>
      <c r="I1113" s="145"/>
      <c r="J1113" s="145"/>
      <c r="K1113" s="145"/>
      <c r="L1113" s="145"/>
      <c r="M1113" s="145"/>
      <c r="N1113" s="149"/>
      <c r="O1113" s="149"/>
    </row>
    <row r="1114" spans="1:15">
      <c r="A1114" s="80"/>
      <c r="B1114" s="39">
        <f>'Gene Table'!E1114</f>
        <v>0</v>
      </c>
      <c r="C1114" s="39" t="str">
        <f>'Gene Table'!B1114</f>
        <v>O08</v>
      </c>
      <c r="D1114" s="145"/>
      <c r="E1114" s="145"/>
      <c r="F1114" s="145"/>
      <c r="G1114" s="145"/>
      <c r="H1114" s="145"/>
      <c r="I1114" s="145"/>
      <c r="J1114" s="145"/>
      <c r="K1114" s="145"/>
      <c r="L1114" s="145"/>
      <c r="M1114" s="145"/>
      <c r="N1114" s="149"/>
      <c r="O1114" s="149"/>
    </row>
    <row r="1115" spans="1:15">
      <c r="A1115" s="80"/>
      <c r="B1115" s="39" t="str">
        <f>'Gene Table'!E1115</f>
        <v>mmu-miR-5099</v>
      </c>
      <c r="C1115" s="39" t="str">
        <f>'Gene Table'!B1115</f>
        <v>O09</v>
      </c>
      <c r="D1115" s="145"/>
      <c r="E1115" s="145"/>
      <c r="F1115" s="145"/>
      <c r="G1115" s="145"/>
      <c r="H1115" s="145"/>
      <c r="I1115" s="145"/>
      <c r="J1115" s="145"/>
      <c r="K1115" s="145"/>
      <c r="L1115" s="145"/>
      <c r="M1115" s="145"/>
      <c r="N1115" s="149"/>
      <c r="O1115" s="149"/>
    </row>
    <row r="1116" spans="1:15">
      <c r="A1116" s="80"/>
      <c r="B1116" s="39">
        <f>'Gene Table'!E1116</f>
        <v>0</v>
      </c>
      <c r="C1116" s="39" t="str">
        <f>'Gene Table'!B1116</f>
        <v>O10</v>
      </c>
      <c r="D1116" s="145"/>
      <c r="E1116" s="145"/>
      <c r="F1116" s="145"/>
      <c r="G1116" s="145"/>
      <c r="H1116" s="145"/>
      <c r="I1116" s="145"/>
      <c r="J1116" s="145"/>
      <c r="K1116" s="145"/>
      <c r="L1116" s="145"/>
      <c r="M1116" s="145"/>
      <c r="N1116" s="149"/>
      <c r="O1116" s="149"/>
    </row>
    <row r="1117" spans="1:15">
      <c r="A1117" s="80"/>
      <c r="B1117" s="39" t="str">
        <f>'Gene Table'!E1117</f>
        <v>mmu-miR-5100</v>
      </c>
      <c r="C1117" s="39" t="str">
        <f>'Gene Table'!B1117</f>
        <v>O11</v>
      </c>
      <c r="D1117" s="145"/>
      <c r="E1117" s="145"/>
      <c r="F1117" s="145"/>
      <c r="G1117" s="145"/>
      <c r="H1117" s="145"/>
      <c r="I1117" s="145"/>
      <c r="J1117" s="145"/>
      <c r="K1117" s="145"/>
      <c r="L1117" s="145"/>
      <c r="M1117" s="145"/>
      <c r="N1117" s="149"/>
      <c r="O1117" s="149"/>
    </row>
    <row r="1118" spans="1:15">
      <c r="A1118" s="80"/>
      <c r="B1118" s="39">
        <f>'Gene Table'!E1118</f>
        <v>0</v>
      </c>
      <c r="C1118" s="39" t="str">
        <f>'Gene Table'!B1118</f>
        <v>O12</v>
      </c>
      <c r="D1118" s="145"/>
      <c r="E1118" s="145"/>
      <c r="F1118" s="145"/>
      <c r="G1118" s="145"/>
      <c r="H1118" s="145"/>
      <c r="I1118" s="145"/>
      <c r="J1118" s="145"/>
      <c r="K1118" s="145"/>
      <c r="L1118" s="145"/>
      <c r="M1118" s="145"/>
      <c r="N1118" s="149"/>
      <c r="O1118" s="149"/>
    </row>
    <row r="1119" spans="1:15">
      <c r="A1119" s="80"/>
      <c r="B1119" s="39" t="str">
        <f>'Gene Table'!E1119</f>
        <v>mmu-miR-5101</v>
      </c>
      <c r="C1119" s="39" t="str">
        <f>'Gene Table'!B1119</f>
        <v>O13</v>
      </c>
      <c r="D1119" s="145"/>
      <c r="E1119" s="145"/>
      <c r="F1119" s="145"/>
      <c r="G1119" s="145"/>
      <c r="H1119" s="145"/>
      <c r="I1119" s="145"/>
      <c r="J1119" s="145"/>
      <c r="K1119" s="145"/>
      <c r="L1119" s="145"/>
      <c r="M1119" s="145"/>
      <c r="N1119" s="149"/>
      <c r="O1119" s="149"/>
    </row>
    <row r="1120" spans="1:15">
      <c r="A1120" s="80"/>
      <c r="B1120" s="39">
        <f>'Gene Table'!E1120</f>
        <v>0</v>
      </c>
      <c r="C1120" s="39" t="str">
        <f>'Gene Table'!B1120</f>
        <v>O14</v>
      </c>
      <c r="D1120" s="145"/>
      <c r="E1120" s="145"/>
      <c r="F1120" s="145"/>
      <c r="G1120" s="145"/>
      <c r="H1120" s="145"/>
      <c r="I1120" s="145"/>
      <c r="J1120" s="145"/>
      <c r="K1120" s="145"/>
      <c r="L1120" s="145"/>
      <c r="M1120" s="145"/>
      <c r="N1120" s="149"/>
      <c r="O1120" s="149"/>
    </row>
    <row r="1121" spans="1:15">
      <c r="A1121" s="80"/>
      <c r="B1121" s="39" t="str">
        <f>'Gene Table'!E1121</f>
        <v>mmu-miR-5102</v>
      </c>
      <c r="C1121" s="39" t="str">
        <f>'Gene Table'!B1121</f>
        <v>O15</v>
      </c>
      <c r="D1121" s="145"/>
      <c r="E1121" s="145"/>
      <c r="F1121" s="145"/>
      <c r="G1121" s="145"/>
      <c r="H1121" s="145"/>
      <c r="I1121" s="145"/>
      <c r="J1121" s="145"/>
      <c r="K1121" s="145"/>
      <c r="L1121" s="145"/>
      <c r="M1121" s="145"/>
      <c r="N1121" s="149"/>
      <c r="O1121" s="149"/>
    </row>
    <row r="1122" spans="1:15">
      <c r="A1122" s="80"/>
      <c r="B1122" s="39">
        <f>'Gene Table'!E1122</f>
        <v>0</v>
      </c>
      <c r="C1122" s="39" t="str">
        <f>'Gene Table'!B1122</f>
        <v>O16</v>
      </c>
      <c r="D1122" s="145"/>
      <c r="E1122" s="145"/>
      <c r="F1122" s="145"/>
      <c r="G1122" s="145"/>
      <c r="H1122" s="145"/>
      <c r="I1122" s="145"/>
      <c r="J1122" s="145"/>
      <c r="K1122" s="145"/>
      <c r="L1122" s="145"/>
      <c r="M1122" s="145"/>
      <c r="N1122" s="149"/>
      <c r="O1122" s="149"/>
    </row>
    <row r="1123" spans="1:15">
      <c r="A1123" s="80"/>
      <c r="B1123" s="39" t="str">
        <f>'Gene Table'!E1123</f>
        <v>mmu-miR-5103</v>
      </c>
      <c r="C1123" s="39" t="str">
        <f>'Gene Table'!B1123</f>
        <v>O17</v>
      </c>
      <c r="D1123" s="145"/>
      <c r="E1123" s="145"/>
      <c r="F1123" s="145"/>
      <c r="G1123" s="145"/>
      <c r="H1123" s="145"/>
      <c r="I1123" s="145"/>
      <c r="J1123" s="145"/>
      <c r="K1123" s="145"/>
      <c r="L1123" s="145"/>
      <c r="M1123" s="145"/>
      <c r="N1123" s="149"/>
      <c r="O1123" s="149"/>
    </row>
    <row r="1124" spans="1:15">
      <c r="A1124" s="80"/>
      <c r="B1124" s="39">
        <f>'Gene Table'!E1124</f>
        <v>0</v>
      </c>
      <c r="C1124" s="39" t="str">
        <f>'Gene Table'!B1124</f>
        <v>O18</v>
      </c>
      <c r="D1124" s="145"/>
      <c r="E1124" s="145"/>
      <c r="F1124" s="145"/>
      <c r="G1124" s="145"/>
      <c r="H1124" s="145"/>
      <c r="I1124" s="145"/>
      <c r="J1124" s="145"/>
      <c r="K1124" s="145"/>
      <c r="L1124" s="145"/>
      <c r="M1124" s="145"/>
      <c r="N1124" s="149"/>
      <c r="O1124" s="149"/>
    </row>
    <row r="1125" spans="1:15">
      <c r="A1125" s="80"/>
      <c r="B1125" s="39" t="str">
        <f>'Gene Table'!E1125</f>
        <v>mmu-miR-5104</v>
      </c>
      <c r="C1125" s="39" t="str">
        <f>'Gene Table'!B1125</f>
        <v>O19</v>
      </c>
      <c r="D1125" s="145"/>
      <c r="E1125" s="145"/>
      <c r="F1125" s="145"/>
      <c r="G1125" s="145"/>
      <c r="H1125" s="145"/>
      <c r="I1125" s="145"/>
      <c r="J1125" s="145"/>
      <c r="K1125" s="145"/>
      <c r="L1125" s="145"/>
      <c r="M1125" s="145"/>
      <c r="N1125" s="149"/>
      <c r="O1125" s="149"/>
    </row>
    <row r="1126" spans="1:15">
      <c r="A1126" s="80"/>
      <c r="B1126" s="39">
        <f>'Gene Table'!E1126</f>
        <v>0</v>
      </c>
      <c r="C1126" s="39" t="str">
        <f>'Gene Table'!B1126</f>
        <v>O20</v>
      </c>
      <c r="D1126" s="145"/>
      <c r="E1126" s="145"/>
      <c r="F1126" s="145"/>
      <c r="G1126" s="145"/>
      <c r="H1126" s="145"/>
      <c r="I1126" s="145"/>
      <c r="J1126" s="145"/>
      <c r="K1126" s="145"/>
      <c r="L1126" s="145"/>
      <c r="M1126" s="145"/>
      <c r="N1126" s="149"/>
      <c r="O1126" s="149"/>
    </row>
    <row r="1127" spans="1:15">
      <c r="A1127" s="80"/>
      <c r="B1127" s="39" t="str">
        <f>'Gene Table'!E1127</f>
        <v>mmu-miR-5105</v>
      </c>
      <c r="C1127" s="39" t="str">
        <f>'Gene Table'!B1127</f>
        <v>O21</v>
      </c>
      <c r="D1127" s="145"/>
      <c r="E1127" s="145"/>
      <c r="F1127" s="145"/>
      <c r="G1127" s="145"/>
      <c r="H1127" s="145"/>
      <c r="I1127" s="145"/>
      <c r="J1127" s="145"/>
      <c r="K1127" s="145"/>
      <c r="L1127" s="145"/>
      <c r="M1127" s="145"/>
      <c r="N1127" s="149"/>
      <c r="O1127" s="149"/>
    </row>
    <row r="1128" spans="1:15">
      <c r="A1128" s="80"/>
      <c r="B1128" s="39">
        <f>'Gene Table'!E1128</f>
        <v>0</v>
      </c>
      <c r="C1128" s="39" t="str">
        <f>'Gene Table'!B1128</f>
        <v>O22</v>
      </c>
      <c r="D1128" s="145"/>
      <c r="E1128" s="145"/>
      <c r="F1128" s="145"/>
      <c r="G1128" s="145"/>
      <c r="H1128" s="145"/>
      <c r="I1128" s="145"/>
      <c r="J1128" s="145"/>
      <c r="K1128" s="145"/>
      <c r="L1128" s="145"/>
      <c r="M1128" s="145"/>
      <c r="N1128" s="149"/>
      <c r="O1128" s="149"/>
    </row>
    <row r="1129" spans="1:15">
      <c r="A1129" s="80"/>
      <c r="B1129" s="39" t="str">
        <f>'Gene Table'!E1129</f>
        <v>mmu-miR-5106</v>
      </c>
      <c r="C1129" s="39" t="str">
        <f>'Gene Table'!B1129</f>
        <v>O23</v>
      </c>
      <c r="D1129" s="145"/>
      <c r="E1129" s="145"/>
      <c r="F1129" s="145"/>
      <c r="G1129" s="145"/>
      <c r="H1129" s="145"/>
      <c r="I1129" s="145"/>
      <c r="J1129" s="145"/>
      <c r="K1129" s="145"/>
      <c r="L1129" s="145"/>
      <c r="M1129" s="145"/>
      <c r="N1129" s="149"/>
      <c r="O1129" s="149"/>
    </row>
    <row r="1130" spans="1:15">
      <c r="A1130" s="80"/>
      <c r="B1130" s="39">
        <f>'Gene Table'!E1130</f>
        <v>0</v>
      </c>
      <c r="C1130" s="39" t="str">
        <f>'Gene Table'!B1130</f>
        <v>O24</v>
      </c>
      <c r="D1130" s="145"/>
      <c r="E1130" s="145"/>
      <c r="F1130" s="145"/>
      <c r="G1130" s="145"/>
      <c r="H1130" s="145"/>
      <c r="I1130" s="145"/>
      <c r="J1130" s="145"/>
      <c r="K1130" s="145"/>
      <c r="L1130" s="145"/>
      <c r="M1130" s="145"/>
      <c r="N1130" s="149"/>
      <c r="O1130" s="149"/>
    </row>
    <row r="1131" spans="1:15">
      <c r="A1131" s="80"/>
      <c r="B1131" s="39" t="str">
        <f>'Gene Table'!E1131</f>
        <v>NC</v>
      </c>
      <c r="C1131" s="39" t="str">
        <f>'Gene Table'!B1131</f>
        <v>P01</v>
      </c>
      <c r="D1131" s="145"/>
      <c r="E1131" s="145"/>
      <c r="F1131" s="145"/>
      <c r="G1131" s="145"/>
      <c r="H1131" s="145"/>
      <c r="I1131" s="145"/>
      <c r="J1131" s="145"/>
      <c r="K1131" s="145"/>
      <c r="L1131" s="145"/>
      <c r="M1131" s="145"/>
      <c r="N1131" s="149"/>
      <c r="O1131" s="149"/>
    </row>
    <row r="1132" spans="1:15">
      <c r="A1132" s="80"/>
      <c r="B1132" s="39" t="str">
        <f>'Gene Table'!E1132</f>
        <v>NC</v>
      </c>
      <c r="C1132" s="39" t="str">
        <f>'Gene Table'!B1132</f>
        <v>P02</v>
      </c>
      <c r="D1132" s="145"/>
      <c r="E1132" s="145"/>
      <c r="F1132" s="145"/>
      <c r="G1132" s="145"/>
      <c r="H1132" s="145"/>
      <c r="I1132" s="145"/>
      <c r="J1132" s="145"/>
      <c r="K1132" s="145"/>
      <c r="L1132" s="145"/>
      <c r="M1132" s="145"/>
      <c r="N1132" s="149"/>
      <c r="O1132" s="149"/>
    </row>
    <row r="1133" spans="1:15">
      <c r="A1133" s="80"/>
      <c r="B1133" s="39" t="str">
        <f>'Gene Table'!E1133</f>
        <v>NC</v>
      </c>
      <c r="C1133" s="39" t="str">
        <f>'Gene Table'!B1133</f>
        <v>P03</v>
      </c>
      <c r="D1133" s="145"/>
      <c r="E1133" s="145"/>
      <c r="F1133" s="145"/>
      <c r="G1133" s="145"/>
      <c r="H1133" s="145"/>
      <c r="I1133" s="145"/>
      <c r="J1133" s="145"/>
      <c r="K1133" s="145"/>
      <c r="L1133" s="145"/>
      <c r="M1133" s="145"/>
      <c r="N1133" s="149"/>
      <c r="O1133" s="149"/>
    </row>
    <row r="1134" spans="1:15">
      <c r="A1134" s="80"/>
      <c r="B1134" s="39" t="str">
        <f>'Gene Table'!E1134</f>
        <v>NC</v>
      </c>
      <c r="C1134" s="39" t="str">
        <f>'Gene Table'!B1134</f>
        <v>P04</v>
      </c>
      <c r="D1134" s="145"/>
      <c r="E1134" s="145"/>
      <c r="F1134" s="145"/>
      <c r="G1134" s="145"/>
      <c r="H1134" s="145"/>
      <c r="I1134" s="145"/>
      <c r="J1134" s="145"/>
      <c r="K1134" s="145"/>
      <c r="L1134" s="145"/>
      <c r="M1134" s="145"/>
      <c r="N1134" s="149"/>
      <c r="O1134" s="149"/>
    </row>
    <row r="1135" spans="1:15">
      <c r="A1135" s="80"/>
      <c r="B1135" s="39" t="str">
        <f>'Gene Table'!E1135</f>
        <v>MK1</v>
      </c>
      <c r="C1135" s="39" t="str">
        <f>'Gene Table'!B1135</f>
        <v>P05</v>
      </c>
      <c r="D1135" s="145"/>
      <c r="E1135" s="145"/>
      <c r="F1135" s="145"/>
      <c r="G1135" s="145"/>
      <c r="H1135" s="145"/>
      <c r="I1135" s="145"/>
      <c r="J1135" s="145"/>
      <c r="K1135" s="145"/>
      <c r="L1135" s="145"/>
      <c r="M1135" s="145"/>
      <c r="N1135" s="149"/>
      <c r="O1135" s="149"/>
    </row>
    <row r="1136" spans="1:15">
      <c r="A1136" s="80"/>
      <c r="B1136" s="39" t="str">
        <f>'Gene Table'!E1136</f>
        <v>MK1</v>
      </c>
      <c r="C1136" s="39" t="str">
        <f>'Gene Table'!B1136</f>
        <v>P06</v>
      </c>
      <c r="D1136" s="145"/>
      <c r="E1136" s="145"/>
      <c r="F1136" s="145"/>
      <c r="G1136" s="145"/>
      <c r="H1136" s="145"/>
      <c r="I1136" s="145"/>
      <c r="J1136" s="145"/>
      <c r="K1136" s="145"/>
      <c r="L1136" s="145"/>
      <c r="M1136" s="145"/>
      <c r="N1136" s="149"/>
      <c r="O1136" s="149"/>
    </row>
    <row r="1137" spans="1:15">
      <c r="A1137" s="80"/>
      <c r="B1137" s="39" t="str">
        <f>'Gene Table'!E1137</f>
        <v>MK2</v>
      </c>
      <c r="C1137" s="39" t="str">
        <f>'Gene Table'!B1137</f>
        <v>P07</v>
      </c>
      <c r="D1137" s="145"/>
      <c r="E1137" s="145"/>
      <c r="F1137" s="145"/>
      <c r="G1137" s="145"/>
      <c r="H1137" s="145"/>
      <c r="I1137" s="145"/>
      <c r="J1137" s="145"/>
      <c r="K1137" s="145"/>
      <c r="L1137" s="145"/>
      <c r="M1137" s="145"/>
      <c r="N1137" s="149"/>
      <c r="O1137" s="149"/>
    </row>
    <row r="1138" spans="1:15">
      <c r="A1138" s="80"/>
      <c r="B1138" s="39" t="str">
        <f>'Gene Table'!E1138</f>
        <v>MK2</v>
      </c>
      <c r="C1138" s="39" t="str">
        <f>'Gene Table'!B1138</f>
        <v>P08</v>
      </c>
      <c r="D1138" s="145"/>
      <c r="E1138" s="145"/>
      <c r="F1138" s="145"/>
      <c r="G1138" s="145"/>
      <c r="H1138" s="145"/>
      <c r="I1138" s="145"/>
      <c r="J1138" s="145"/>
      <c r="K1138" s="145"/>
      <c r="L1138" s="145"/>
      <c r="M1138" s="145"/>
      <c r="N1138" s="149"/>
      <c r="O1138" s="149"/>
    </row>
    <row r="1139" spans="1:15">
      <c r="A1139" s="80"/>
      <c r="B1139" s="39" t="str">
        <f>'Gene Table'!E1139</f>
        <v>MK3</v>
      </c>
      <c r="C1139" s="39" t="str">
        <f>'Gene Table'!B1139</f>
        <v>P09</v>
      </c>
      <c r="D1139" s="145"/>
      <c r="E1139" s="145"/>
      <c r="F1139" s="145"/>
      <c r="G1139" s="145"/>
      <c r="H1139" s="145"/>
      <c r="I1139" s="145"/>
      <c r="J1139" s="145"/>
      <c r="K1139" s="145"/>
      <c r="L1139" s="145"/>
      <c r="M1139" s="145"/>
      <c r="N1139" s="149"/>
      <c r="O1139" s="149"/>
    </row>
    <row r="1140" spans="1:15">
      <c r="A1140" s="80"/>
      <c r="B1140" s="39" t="str">
        <f>'Gene Table'!E1140</f>
        <v>MK3</v>
      </c>
      <c r="C1140" s="39" t="str">
        <f>'Gene Table'!B1140</f>
        <v>P10</v>
      </c>
      <c r="D1140" s="145"/>
      <c r="E1140" s="145"/>
      <c r="F1140" s="145"/>
      <c r="G1140" s="145"/>
      <c r="H1140" s="145"/>
      <c r="I1140" s="145"/>
      <c r="J1140" s="145"/>
      <c r="K1140" s="145"/>
      <c r="L1140" s="145"/>
      <c r="M1140" s="145"/>
      <c r="N1140" s="149"/>
      <c r="O1140" s="149"/>
    </row>
    <row r="1141" spans="1:15">
      <c r="A1141" s="80"/>
      <c r="B1141" s="39" t="str">
        <f>'Gene Table'!E1141</f>
        <v>MK4</v>
      </c>
      <c r="C1141" s="39" t="str">
        <f>'Gene Table'!B1141</f>
        <v>P11</v>
      </c>
      <c r="D1141" s="145"/>
      <c r="E1141" s="145"/>
      <c r="F1141" s="145"/>
      <c r="G1141" s="145"/>
      <c r="H1141" s="145"/>
      <c r="I1141" s="145"/>
      <c r="J1141" s="145"/>
      <c r="K1141" s="145"/>
      <c r="L1141" s="145"/>
      <c r="M1141" s="145"/>
      <c r="N1141" s="149"/>
      <c r="O1141" s="149"/>
    </row>
    <row r="1142" spans="1:15">
      <c r="A1142" s="80"/>
      <c r="B1142" s="39" t="str">
        <f>'Gene Table'!E1142</f>
        <v>MK4</v>
      </c>
      <c r="C1142" s="39" t="str">
        <f>'Gene Table'!B1142</f>
        <v>P12</v>
      </c>
      <c r="D1142" s="145"/>
      <c r="E1142" s="145"/>
      <c r="F1142" s="145"/>
      <c r="G1142" s="145"/>
      <c r="H1142" s="145"/>
      <c r="I1142" s="145"/>
      <c r="J1142" s="145"/>
      <c r="K1142" s="145"/>
      <c r="L1142" s="145"/>
      <c r="M1142" s="145"/>
      <c r="N1142" s="149"/>
      <c r="O1142" s="149"/>
    </row>
    <row r="1143" spans="1:15">
      <c r="A1143" s="80"/>
      <c r="B1143" s="39" t="str">
        <f>'Gene Table'!E1143</f>
        <v>MK5</v>
      </c>
      <c r="C1143" s="39" t="str">
        <f>'Gene Table'!B1143</f>
        <v>P13</v>
      </c>
      <c r="D1143" s="145"/>
      <c r="E1143" s="145"/>
      <c r="F1143" s="145"/>
      <c r="G1143" s="145"/>
      <c r="H1143" s="145"/>
      <c r="I1143" s="145"/>
      <c r="J1143" s="145"/>
      <c r="K1143" s="145"/>
      <c r="L1143" s="145"/>
      <c r="M1143" s="145"/>
      <c r="N1143" s="149"/>
      <c r="O1143" s="149"/>
    </row>
    <row r="1144" spans="1:15">
      <c r="A1144" s="80"/>
      <c r="B1144" s="39" t="str">
        <f>'Gene Table'!E1144</f>
        <v>MK5</v>
      </c>
      <c r="C1144" s="39" t="str">
        <f>'Gene Table'!B1144</f>
        <v>P14</v>
      </c>
      <c r="D1144" s="145"/>
      <c r="E1144" s="145"/>
      <c r="F1144" s="145"/>
      <c r="G1144" s="145"/>
      <c r="H1144" s="145"/>
      <c r="I1144" s="145"/>
      <c r="J1144" s="145"/>
      <c r="K1144" s="145"/>
      <c r="L1144" s="145"/>
      <c r="M1144" s="145"/>
      <c r="N1144" s="149"/>
      <c r="O1144" s="149"/>
    </row>
    <row r="1145" spans="1:15">
      <c r="A1145" s="80"/>
      <c r="B1145" s="39" t="str">
        <f>'Gene Table'!E1145</f>
        <v>MK6</v>
      </c>
      <c r="C1145" s="39" t="str">
        <f>'Gene Table'!B1145</f>
        <v>P15</v>
      </c>
      <c r="D1145" s="145"/>
      <c r="E1145" s="145"/>
      <c r="F1145" s="145"/>
      <c r="G1145" s="145"/>
      <c r="H1145" s="145"/>
      <c r="I1145" s="145"/>
      <c r="J1145" s="145"/>
      <c r="K1145" s="145"/>
      <c r="L1145" s="145"/>
      <c r="M1145" s="145"/>
      <c r="N1145" s="149"/>
      <c r="O1145" s="149"/>
    </row>
    <row r="1146" spans="1:15">
      <c r="A1146" s="80"/>
      <c r="B1146" s="39" t="str">
        <f>'Gene Table'!E1146</f>
        <v>MK6</v>
      </c>
      <c r="C1146" s="39" t="str">
        <f>'Gene Table'!B1146</f>
        <v>P16</v>
      </c>
      <c r="D1146" s="145"/>
      <c r="E1146" s="145"/>
      <c r="F1146" s="145"/>
      <c r="G1146" s="145"/>
      <c r="H1146" s="145"/>
      <c r="I1146" s="145"/>
      <c r="J1146" s="145"/>
      <c r="K1146" s="145"/>
      <c r="L1146" s="145"/>
      <c r="M1146" s="145"/>
      <c r="N1146" s="149"/>
      <c r="O1146" s="149"/>
    </row>
    <row r="1147" spans="1:15">
      <c r="A1147" s="80"/>
      <c r="B1147" s="39" t="str">
        <f>'Gene Table'!E1147</f>
        <v>RT</v>
      </c>
      <c r="C1147" s="39" t="str">
        <f>'Gene Table'!B1147</f>
        <v>P17</v>
      </c>
      <c r="D1147" s="145"/>
      <c r="E1147" s="145"/>
      <c r="F1147" s="145"/>
      <c r="G1147" s="145"/>
      <c r="H1147" s="145"/>
      <c r="I1147" s="145"/>
      <c r="J1147" s="145"/>
      <c r="K1147" s="145"/>
      <c r="L1147" s="145"/>
      <c r="M1147" s="145"/>
      <c r="N1147" s="149"/>
      <c r="O1147" s="149"/>
    </row>
    <row r="1148" spans="1:15">
      <c r="A1148" s="80"/>
      <c r="B1148" s="39" t="str">
        <f>'Gene Table'!E1148</f>
        <v>RT</v>
      </c>
      <c r="C1148" s="39" t="str">
        <f>'Gene Table'!B1148</f>
        <v>P18</v>
      </c>
      <c r="D1148" s="145"/>
      <c r="E1148" s="145"/>
      <c r="F1148" s="145"/>
      <c r="G1148" s="145"/>
      <c r="H1148" s="145"/>
      <c r="I1148" s="145"/>
      <c r="J1148" s="145"/>
      <c r="K1148" s="145"/>
      <c r="L1148" s="145"/>
      <c r="M1148" s="145"/>
      <c r="N1148" s="149"/>
      <c r="O1148" s="149"/>
    </row>
    <row r="1149" spans="1:15">
      <c r="A1149" s="80"/>
      <c r="B1149" s="39" t="str">
        <f>'Gene Table'!E1149</f>
        <v>RT</v>
      </c>
      <c r="C1149" s="39" t="str">
        <f>'Gene Table'!B1149</f>
        <v>P19</v>
      </c>
      <c r="D1149" s="145"/>
      <c r="E1149" s="145"/>
      <c r="F1149" s="145"/>
      <c r="G1149" s="145"/>
      <c r="H1149" s="145"/>
      <c r="I1149" s="145"/>
      <c r="J1149" s="145"/>
      <c r="K1149" s="145"/>
      <c r="L1149" s="145"/>
      <c r="M1149" s="145"/>
      <c r="N1149" s="149"/>
      <c r="O1149" s="149"/>
    </row>
    <row r="1150" spans="1:15">
      <c r="A1150" s="80"/>
      <c r="B1150" s="39" t="str">
        <f>'Gene Table'!E1150</f>
        <v>RT</v>
      </c>
      <c r="C1150" s="39" t="str">
        <f>'Gene Table'!B1150</f>
        <v>P20</v>
      </c>
      <c r="D1150" s="145"/>
      <c r="E1150" s="145"/>
      <c r="F1150" s="145"/>
      <c r="G1150" s="145"/>
      <c r="H1150" s="145"/>
      <c r="I1150" s="145"/>
      <c r="J1150" s="145"/>
      <c r="K1150" s="145"/>
      <c r="L1150" s="145"/>
      <c r="M1150" s="145"/>
      <c r="N1150" s="149"/>
      <c r="O1150" s="149"/>
    </row>
    <row r="1151" spans="1:15">
      <c r="A1151" s="80"/>
      <c r="B1151" s="39" t="str">
        <f>'Gene Table'!E1151</f>
        <v>PCR</v>
      </c>
      <c r="C1151" s="39" t="str">
        <f>'Gene Table'!B1151</f>
        <v>P21</v>
      </c>
      <c r="D1151" s="145"/>
      <c r="E1151" s="145"/>
      <c r="F1151" s="145"/>
      <c r="G1151" s="145"/>
      <c r="H1151" s="145"/>
      <c r="I1151" s="145"/>
      <c r="J1151" s="145"/>
      <c r="K1151" s="145"/>
      <c r="L1151" s="145"/>
      <c r="M1151" s="145"/>
      <c r="N1151" s="149"/>
      <c r="O1151" s="149"/>
    </row>
    <row r="1152" spans="1:15">
      <c r="A1152" s="80"/>
      <c r="B1152" s="39" t="str">
        <f>'Gene Table'!E1152</f>
        <v>PCR</v>
      </c>
      <c r="C1152" s="39" t="str">
        <f>'Gene Table'!B1152</f>
        <v>P22</v>
      </c>
      <c r="D1152" s="145"/>
      <c r="E1152" s="145"/>
      <c r="F1152" s="145"/>
      <c r="G1152" s="145"/>
      <c r="H1152" s="145"/>
      <c r="I1152" s="145"/>
      <c r="J1152" s="145"/>
      <c r="K1152" s="145"/>
      <c r="L1152" s="145"/>
      <c r="M1152" s="145"/>
      <c r="N1152" s="149"/>
      <c r="O1152" s="149"/>
    </row>
    <row r="1153" spans="1:15">
      <c r="A1153" s="80"/>
      <c r="B1153" s="39" t="str">
        <f>'Gene Table'!E1153</f>
        <v>PCR</v>
      </c>
      <c r="C1153" s="39" t="str">
        <f>'Gene Table'!B1153</f>
        <v>P23</v>
      </c>
      <c r="D1153" s="145"/>
      <c r="E1153" s="145"/>
      <c r="F1153" s="145"/>
      <c r="G1153" s="145"/>
      <c r="H1153" s="145"/>
      <c r="I1153" s="145"/>
      <c r="J1153" s="145"/>
      <c r="K1153" s="145"/>
      <c r="L1153" s="145"/>
      <c r="M1153" s="145"/>
      <c r="N1153" s="149"/>
      <c r="O1153" s="149"/>
    </row>
    <row r="1154" spans="1:15">
      <c r="A1154" s="156"/>
      <c r="B1154" s="39" t="str">
        <f>'Gene Table'!E1154</f>
        <v>PCR</v>
      </c>
      <c r="C1154" s="39" t="str">
        <f>'Gene Table'!B1154</f>
        <v>P24</v>
      </c>
      <c r="D1154" s="145"/>
      <c r="E1154" s="145"/>
      <c r="F1154" s="145"/>
      <c r="G1154" s="145"/>
      <c r="H1154" s="145"/>
      <c r="I1154" s="145"/>
      <c r="J1154" s="145"/>
      <c r="K1154" s="145"/>
      <c r="L1154" s="145"/>
      <c r="M1154" s="145"/>
      <c r="N1154" s="149"/>
      <c r="O1154" s="149"/>
    </row>
  </sheetData>
  <mergeCells count="12">
    <mergeCell ref="D1:O1"/>
    <mergeCell ref="R1:AA1"/>
    <mergeCell ref="Q7:AC7"/>
    <mergeCell ref="A1:A2"/>
    <mergeCell ref="A3:A386"/>
    <mergeCell ref="A387:A770"/>
    <mergeCell ref="A771:A1154"/>
    <mergeCell ref="B1:B2"/>
    <mergeCell ref="C1:C2"/>
    <mergeCell ref="Q1:Q2"/>
    <mergeCell ref="AB1:AB2"/>
    <mergeCell ref="AC1:AC2"/>
  </mergeCells>
  <conditionalFormatting sqref="D3:M115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54"/>
  <sheetViews>
    <sheetView workbookViewId="0">
      <pane ySplit="2" topLeftCell="A3" activePane="bottomLeft" state="frozen"/>
      <selection/>
      <selection pane="bottomLeft" activeCell="P7" sqref="P7"/>
    </sheetView>
  </sheetViews>
  <sheetFormatPr defaultColWidth="9" defaultRowHeight="12.75"/>
  <cols>
    <col min="1" max="1" width="7.42857142857143" customWidth="1"/>
    <col min="2" max="2" width="16.4285714285714" customWidth="1"/>
    <col min="3" max="3" width="5.14285714285714" style="144"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7" t="s">
        <v>3</v>
      </c>
      <c r="B1" s="67" t="s">
        <v>2918</v>
      </c>
      <c r="C1" s="67" t="s">
        <v>2919</v>
      </c>
      <c r="D1" s="99" t="str">
        <f>Results!E2</f>
        <v>Control Sample</v>
      </c>
      <c r="E1" s="100"/>
      <c r="F1" s="100"/>
      <c r="G1" s="100"/>
      <c r="H1" s="100"/>
      <c r="I1" s="100"/>
      <c r="J1" s="100"/>
      <c r="K1" s="100"/>
      <c r="L1" s="100"/>
      <c r="M1" s="100"/>
      <c r="N1" s="146"/>
      <c r="O1" s="147"/>
      <c r="Q1" s="66" t="s">
        <v>2920</v>
      </c>
      <c r="R1" s="99" t="s">
        <v>2921</v>
      </c>
      <c r="S1" s="100"/>
      <c r="T1" s="100"/>
      <c r="U1" s="100"/>
      <c r="V1" s="100"/>
      <c r="W1" s="100"/>
      <c r="X1" s="100"/>
      <c r="Y1" s="100"/>
      <c r="Z1" s="100"/>
      <c r="AA1" s="124"/>
      <c r="AB1" s="66" t="s">
        <v>2922</v>
      </c>
      <c r="AC1" s="66" t="s">
        <v>2923</v>
      </c>
    </row>
    <row r="2" spans="1:29">
      <c r="A2" s="67"/>
      <c r="B2" s="67"/>
      <c r="C2" s="67"/>
      <c r="D2" s="35" t="s">
        <v>2924</v>
      </c>
      <c r="E2" s="35" t="s">
        <v>2925</v>
      </c>
      <c r="F2" s="35" t="s">
        <v>2926</v>
      </c>
      <c r="G2" s="35" t="s">
        <v>2927</v>
      </c>
      <c r="H2" s="35" t="s">
        <v>2928</v>
      </c>
      <c r="I2" s="35" t="s">
        <v>2929</v>
      </c>
      <c r="J2" s="35" t="s">
        <v>2930</v>
      </c>
      <c r="K2" s="35" t="s">
        <v>2931</v>
      </c>
      <c r="L2" s="35" t="s">
        <v>2932</v>
      </c>
      <c r="M2" s="35" t="s">
        <v>2933</v>
      </c>
      <c r="N2" s="99" t="s">
        <v>2922</v>
      </c>
      <c r="O2" s="31" t="s">
        <v>2934</v>
      </c>
      <c r="Q2" s="76"/>
      <c r="R2" s="35" t="s">
        <v>2924</v>
      </c>
      <c r="S2" s="35" t="s">
        <v>2925</v>
      </c>
      <c r="T2" s="35" t="s">
        <v>2926</v>
      </c>
      <c r="U2" s="35" t="s">
        <v>2927</v>
      </c>
      <c r="V2" s="35" t="s">
        <v>2928</v>
      </c>
      <c r="W2" s="35" t="s">
        <v>2929</v>
      </c>
      <c r="X2" s="35" t="s">
        <v>2930</v>
      </c>
      <c r="Y2" s="35" t="s">
        <v>2931</v>
      </c>
      <c r="Z2" s="35" t="s">
        <v>2932</v>
      </c>
      <c r="AA2" s="35" t="s">
        <v>2933</v>
      </c>
      <c r="AB2" s="76"/>
      <c r="AC2" s="76"/>
    </row>
    <row r="3" customHeight="1" spans="1:29">
      <c r="A3" s="78" t="str">
        <f>'Gene Table'!A3</f>
        <v>Plate 1</v>
      </c>
      <c r="B3" s="39" t="str">
        <f>'Gene Table'!E3</f>
        <v>mmu-miR-202-3p</v>
      </c>
      <c r="C3" s="39" t="str">
        <f>'Gene Table'!B3</f>
        <v>A01</v>
      </c>
      <c r="D3" s="145"/>
      <c r="E3" s="145"/>
      <c r="F3" s="145"/>
      <c r="G3" s="145"/>
      <c r="H3" s="145"/>
      <c r="I3" s="145"/>
      <c r="J3" s="145"/>
      <c r="K3" s="145"/>
      <c r="L3" s="145"/>
      <c r="M3" s="145"/>
      <c r="N3" s="148"/>
      <c r="O3" s="149"/>
      <c r="Q3" s="150" t="s">
        <v>2935</v>
      </c>
      <c r="R3" s="39" t="str">
        <f>IF(COUNTIF(D$3:D$1154,"&lt;35")=0,"",COUNTIF(D$3:D$1154,"&lt;25"))</f>
        <v/>
      </c>
      <c r="S3" s="39" t="str">
        <f t="shared" ref="S3:AA3" si="0">IF(COUNTIF(E$3:E$1154,"&lt;35")=0,"",COUNTIF(E$3:E$1154,"&lt;25"))</f>
        <v/>
      </c>
      <c r="T3" s="39" t="str">
        <f t="shared" si="0"/>
        <v/>
      </c>
      <c r="U3" s="39" t="str">
        <f t="shared" si="0"/>
        <v/>
      </c>
      <c r="V3" s="39" t="str">
        <f t="shared" si="0"/>
        <v/>
      </c>
      <c r="W3" s="39" t="str">
        <f t="shared" si="0"/>
        <v/>
      </c>
      <c r="X3" s="39" t="str">
        <f t="shared" si="0"/>
        <v/>
      </c>
      <c r="Y3" s="39" t="str">
        <f t="shared" si="0"/>
        <v/>
      </c>
      <c r="Z3" s="39" t="str">
        <f t="shared" si="0"/>
        <v/>
      </c>
      <c r="AA3" s="39" t="str">
        <f t="shared" si="0"/>
        <v/>
      </c>
      <c r="AB3" s="152" t="e">
        <f>AVERAGE(R3:AA3)</f>
        <v>#DIV/0!</v>
      </c>
      <c r="AC3" s="153" t="e">
        <f>STDEV(R3:AA3)</f>
        <v>#DIV/0!</v>
      </c>
    </row>
    <row r="4" spans="1:29">
      <c r="A4" s="80"/>
      <c r="B4" s="39" t="str">
        <f>'Gene Table'!E4</f>
        <v>mmu-miR-335-5p</v>
      </c>
      <c r="C4" s="39" t="str">
        <f>'Gene Table'!B4</f>
        <v>A02</v>
      </c>
      <c r="D4" s="145"/>
      <c r="E4" s="145"/>
      <c r="F4" s="145"/>
      <c r="G4" s="145"/>
      <c r="H4" s="145"/>
      <c r="I4" s="145"/>
      <c r="J4" s="145"/>
      <c r="K4" s="145"/>
      <c r="L4" s="145"/>
      <c r="M4" s="145"/>
      <c r="N4" s="148"/>
      <c r="O4" s="149"/>
      <c r="Q4" s="150" t="s">
        <v>2936</v>
      </c>
      <c r="R4" s="39" t="str">
        <f>IF(COUNTIF(D$3:D$1154,"&lt;35")=0,"",COUNTIF(D$3:D$1154,"&lt;30")-R3)</f>
        <v/>
      </c>
      <c r="S4" s="39" t="str">
        <f t="shared" ref="S4:AA4" si="1">IF(COUNTIF(E$3:E$1154,"&lt;35")=0,"",COUNTIF(E$3:E$1154,"&lt;30")-S3)</f>
        <v/>
      </c>
      <c r="T4" s="39" t="str">
        <f t="shared" si="1"/>
        <v/>
      </c>
      <c r="U4" s="39" t="str">
        <f t="shared" si="1"/>
        <v/>
      </c>
      <c r="V4" s="39" t="str">
        <f t="shared" si="1"/>
        <v/>
      </c>
      <c r="W4" s="39" t="str">
        <f t="shared" si="1"/>
        <v/>
      </c>
      <c r="X4" s="39" t="str">
        <f t="shared" si="1"/>
        <v/>
      </c>
      <c r="Y4" s="39" t="str">
        <f t="shared" si="1"/>
        <v/>
      </c>
      <c r="Z4" s="39" t="str">
        <f t="shared" si="1"/>
        <v/>
      </c>
      <c r="AA4" s="39" t="str">
        <f t="shared" si="1"/>
        <v/>
      </c>
      <c r="AB4" s="152" t="e">
        <f>AVERAGE(R4:AA4)</f>
        <v>#DIV/0!</v>
      </c>
      <c r="AC4" s="153" t="e">
        <f>STDEV(R4:AA4)</f>
        <v>#DIV/0!</v>
      </c>
    </row>
    <row r="5" spans="1:29">
      <c r="A5" s="80"/>
      <c r="B5" s="39" t="str">
        <f>'Gene Table'!E5</f>
        <v>mmu-miR-106b-5p</v>
      </c>
      <c r="C5" s="39" t="str">
        <f>'Gene Table'!B5</f>
        <v>A03</v>
      </c>
      <c r="D5" s="145"/>
      <c r="E5" s="145"/>
      <c r="F5" s="145"/>
      <c r="G5" s="145"/>
      <c r="H5" s="145"/>
      <c r="I5" s="145"/>
      <c r="J5" s="145"/>
      <c r="K5" s="145"/>
      <c r="L5" s="145"/>
      <c r="M5" s="145"/>
      <c r="N5" s="148"/>
      <c r="O5" s="149"/>
      <c r="Q5" s="150" t="s">
        <v>2937</v>
      </c>
      <c r="R5" s="39" t="str">
        <f>IF(COUNTIF(D$3:D$1154,"&lt;35")=0,"",COUNTIF(D$3:D$1154,"&lt;35")-SUM(R3:R4))</f>
        <v/>
      </c>
      <c r="S5" s="39" t="str">
        <f t="shared" ref="S5:AA5" si="2">IF(COUNTIF(E$3:E$1154,"&lt;35")=0,"",COUNTIF(E$3:E$1154,"&lt;35")-SUM(S3:S4))</f>
        <v/>
      </c>
      <c r="T5" s="39" t="str">
        <f t="shared" si="2"/>
        <v/>
      </c>
      <c r="U5" s="39" t="str">
        <f t="shared" si="2"/>
        <v/>
      </c>
      <c r="V5" s="39" t="str">
        <f t="shared" si="2"/>
        <v/>
      </c>
      <c r="W5" s="39" t="str">
        <f t="shared" si="2"/>
        <v/>
      </c>
      <c r="X5" s="39" t="str">
        <f t="shared" si="2"/>
        <v/>
      </c>
      <c r="Y5" s="39" t="str">
        <f t="shared" si="2"/>
        <v/>
      </c>
      <c r="Z5" s="39" t="str">
        <f t="shared" si="2"/>
        <v/>
      </c>
      <c r="AA5" s="39" t="str">
        <f t="shared" si="2"/>
        <v/>
      </c>
      <c r="AB5" s="152" t="e">
        <f>AVERAGE(R5:AA5)</f>
        <v>#DIV/0!</v>
      </c>
      <c r="AC5" s="153" t="e">
        <f>STDEV(R5:AA5)</f>
        <v>#DIV/0!</v>
      </c>
    </row>
    <row r="6" spans="1:29">
      <c r="A6" s="80"/>
      <c r="B6" s="39" t="str">
        <f>'Gene Table'!E6</f>
        <v>mmu-miR-335-3p</v>
      </c>
      <c r="C6" s="39" t="str">
        <f>'Gene Table'!B6</f>
        <v>A04</v>
      </c>
      <c r="D6" s="145"/>
      <c r="E6" s="145"/>
      <c r="F6" s="145"/>
      <c r="G6" s="145"/>
      <c r="H6" s="145"/>
      <c r="I6" s="145"/>
      <c r="J6" s="145"/>
      <c r="K6" s="145"/>
      <c r="L6" s="145"/>
      <c r="M6" s="145"/>
      <c r="N6" s="148"/>
      <c r="O6" s="149"/>
      <c r="Q6" s="150" t="s">
        <v>2938</v>
      </c>
      <c r="R6" s="39" t="str">
        <f>IF(COUNTIF(D$3:D$1154,"&lt;40")=0,"",COUNTIF(D$3:D$1154,"N/A")+COUNTBLANK(D$3:D$1154)+COUNTIF(D$3:D$1154,"&gt;=35")+COUNTIF(D$3:D$1154,"=0")+COUNTIF(D$3:D$1154,"Undetermined"))</f>
        <v/>
      </c>
      <c r="S6" s="39" t="str">
        <f t="shared" ref="S6:AA6" si="3">IF(COUNTIF(E$3:E$1154,"&lt;40")=0,"",COUNTIF(E$3:E$1154,"N/A")+COUNTBLANK(E$3:E$1154)+COUNTIF(E$3:E$1154,"&gt;=35")+COUNTIF(E$3:E$1154,"=0")+COUNTIF(E$3:E$1154,"Undetermined"))</f>
        <v/>
      </c>
      <c r="T6" s="39" t="str">
        <f t="shared" si="3"/>
        <v/>
      </c>
      <c r="U6" s="39" t="str">
        <f t="shared" si="3"/>
        <v/>
      </c>
      <c r="V6" s="39" t="str">
        <f t="shared" si="3"/>
        <v/>
      </c>
      <c r="W6" s="39" t="str">
        <f t="shared" si="3"/>
        <v/>
      </c>
      <c r="X6" s="39" t="str">
        <f t="shared" si="3"/>
        <v/>
      </c>
      <c r="Y6" s="39" t="str">
        <f t="shared" si="3"/>
        <v/>
      </c>
      <c r="Z6" s="39" t="str">
        <f t="shared" si="3"/>
        <v/>
      </c>
      <c r="AA6" s="39" t="str">
        <f t="shared" si="3"/>
        <v/>
      </c>
      <c r="AB6" s="152" t="e">
        <f>AVERAGE(R6:AA6)</f>
        <v>#DIV/0!</v>
      </c>
      <c r="AC6" s="153" t="e">
        <f>STDEV(R6:AA6)</f>
        <v>#DIV/0!</v>
      </c>
    </row>
    <row r="7" ht="16.5" spans="1:29">
      <c r="A7" s="80"/>
      <c r="B7" s="39" t="str">
        <f>'Gene Table'!E7</f>
        <v>mmu-miR-1197-3p</v>
      </c>
      <c r="C7" s="39" t="str">
        <f>'Gene Table'!B7</f>
        <v>A05</v>
      </c>
      <c r="D7" s="145"/>
      <c r="E7" s="145"/>
      <c r="F7" s="145"/>
      <c r="G7" s="145"/>
      <c r="H7" s="145"/>
      <c r="I7" s="145"/>
      <c r="J7" s="145"/>
      <c r="K7" s="145"/>
      <c r="L7" s="145"/>
      <c r="M7" s="145"/>
      <c r="N7" s="148"/>
      <c r="O7" s="149"/>
      <c r="Q7" s="99" t="s">
        <v>2939</v>
      </c>
      <c r="R7" s="100"/>
      <c r="S7" s="100"/>
      <c r="T7" s="100"/>
      <c r="U7" s="100"/>
      <c r="V7" s="100"/>
      <c r="W7" s="100"/>
      <c r="X7" s="100"/>
      <c r="Y7" s="100"/>
      <c r="Z7" s="100"/>
      <c r="AA7" s="100"/>
      <c r="AB7" s="100"/>
      <c r="AC7" s="124"/>
    </row>
    <row r="8" spans="1:29">
      <c r="A8" s="80"/>
      <c r="B8" s="39" t="str">
        <f>'Gene Table'!E8</f>
        <v>mmu-miR-338-3p</v>
      </c>
      <c r="C8" s="39" t="str">
        <f>'Gene Table'!B8</f>
        <v>A06</v>
      </c>
      <c r="D8" s="145"/>
      <c r="E8" s="145"/>
      <c r="F8" s="145"/>
      <c r="G8" s="145"/>
      <c r="H8" s="145"/>
      <c r="I8" s="145"/>
      <c r="J8" s="145"/>
      <c r="K8" s="145"/>
      <c r="L8" s="145"/>
      <c r="M8" s="145"/>
      <c r="N8" s="148"/>
      <c r="O8" s="149"/>
      <c r="Q8" s="150" t="s">
        <v>2935</v>
      </c>
      <c r="R8" s="151" t="str">
        <f t="shared" ref="R8:AB8" si="4">IF(R3="","",R3/SUM(R$3:R$6))</f>
        <v/>
      </c>
      <c r="S8" s="151" t="str">
        <f t="shared" si="4"/>
        <v/>
      </c>
      <c r="T8" s="151" t="str">
        <f t="shared" si="4"/>
        <v/>
      </c>
      <c r="U8" s="151" t="str">
        <f t="shared" si="4"/>
        <v/>
      </c>
      <c r="V8" s="151" t="str">
        <f t="shared" si="4"/>
        <v/>
      </c>
      <c r="W8" s="151" t="str">
        <f t="shared" si="4"/>
        <v/>
      </c>
      <c r="X8" s="151" t="str">
        <f t="shared" si="4"/>
        <v/>
      </c>
      <c r="Y8" s="151" t="str">
        <f t="shared" si="4"/>
        <v/>
      </c>
      <c r="Z8" s="151" t="str">
        <f t="shared" si="4"/>
        <v/>
      </c>
      <c r="AA8" s="154" t="str">
        <f t="shared" si="4"/>
        <v/>
      </c>
      <c r="AB8" s="155" t="e">
        <f t="shared" si="4"/>
        <v>#DIV/0!</v>
      </c>
      <c r="AC8" s="155" t="e">
        <f>STDEV(R8:AA8)</f>
        <v>#DIV/0!</v>
      </c>
    </row>
    <row r="9" spans="1:29">
      <c r="A9" s="80"/>
      <c r="B9" s="39" t="str">
        <f>'Gene Table'!E9</f>
        <v>mmu-miR-1a-3p</v>
      </c>
      <c r="C9" s="39" t="str">
        <f>'Gene Table'!B9</f>
        <v>A07</v>
      </c>
      <c r="D9" s="145"/>
      <c r="E9" s="145"/>
      <c r="F9" s="145"/>
      <c r="G9" s="145"/>
      <c r="H9" s="145"/>
      <c r="I9" s="145"/>
      <c r="J9" s="145"/>
      <c r="K9" s="145"/>
      <c r="L9" s="145"/>
      <c r="M9" s="145"/>
      <c r="N9" s="148"/>
      <c r="O9" s="149"/>
      <c r="Q9" s="150" t="s">
        <v>2936</v>
      </c>
      <c r="R9" s="151" t="str">
        <f t="shared" ref="R9:AB9" si="5">IF(R4="","",R4/SUM(R$3:R$6))</f>
        <v/>
      </c>
      <c r="S9" s="151" t="str">
        <f t="shared" si="5"/>
        <v/>
      </c>
      <c r="T9" s="151" t="str">
        <f t="shared" si="5"/>
        <v/>
      </c>
      <c r="U9" s="151" t="str">
        <f t="shared" si="5"/>
        <v/>
      </c>
      <c r="V9" s="151" t="str">
        <f t="shared" si="5"/>
        <v/>
      </c>
      <c r="W9" s="151" t="str">
        <f t="shared" si="5"/>
        <v/>
      </c>
      <c r="X9" s="151" t="str">
        <f t="shared" si="5"/>
        <v/>
      </c>
      <c r="Y9" s="151" t="str">
        <f t="shared" si="5"/>
        <v/>
      </c>
      <c r="Z9" s="151" t="str">
        <f t="shared" si="5"/>
        <v/>
      </c>
      <c r="AA9" s="154" t="str">
        <f t="shared" si="5"/>
        <v/>
      </c>
      <c r="AB9" s="155" t="e">
        <f t="shared" si="5"/>
        <v>#DIV/0!</v>
      </c>
      <c r="AC9" s="155" t="e">
        <f>STDEV(R9:AA9)</f>
        <v>#DIV/0!</v>
      </c>
    </row>
    <row r="10" spans="1:29">
      <c r="A10" s="80"/>
      <c r="B10" s="39" t="str">
        <f>'Gene Table'!E10</f>
        <v>mmu-miR-339-5p</v>
      </c>
      <c r="C10" s="39" t="str">
        <f>'Gene Table'!B10</f>
        <v>A08</v>
      </c>
      <c r="D10" s="145"/>
      <c r="E10" s="145"/>
      <c r="F10" s="145"/>
      <c r="G10" s="145"/>
      <c r="H10" s="145"/>
      <c r="I10" s="145"/>
      <c r="J10" s="145"/>
      <c r="K10" s="145"/>
      <c r="L10" s="145"/>
      <c r="M10" s="145"/>
      <c r="N10" s="148"/>
      <c r="O10" s="149"/>
      <c r="Q10" s="150" t="s">
        <v>2937</v>
      </c>
      <c r="R10" s="151" t="str">
        <f t="shared" ref="R10:AB10" si="6">IF(R5="","",R5/SUM(R$3:R$6))</f>
        <v/>
      </c>
      <c r="S10" s="151" t="str">
        <f t="shared" si="6"/>
        <v/>
      </c>
      <c r="T10" s="151" t="str">
        <f t="shared" si="6"/>
        <v/>
      </c>
      <c r="U10" s="151" t="str">
        <f t="shared" si="6"/>
        <v/>
      </c>
      <c r="V10" s="151" t="str">
        <f t="shared" si="6"/>
        <v/>
      </c>
      <c r="W10" s="151" t="str">
        <f t="shared" si="6"/>
        <v/>
      </c>
      <c r="X10" s="151" t="str">
        <f t="shared" si="6"/>
        <v/>
      </c>
      <c r="Y10" s="151" t="str">
        <f t="shared" si="6"/>
        <v/>
      </c>
      <c r="Z10" s="151" t="str">
        <f t="shared" si="6"/>
        <v/>
      </c>
      <c r="AA10" s="154" t="str">
        <f t="shared" si="6"/>
        <v/>
      </c>
      <c r="AB10" s="155" t="e">
        <f t="shared" si="6"/>
        <v>#DIV/0!</v>
      </c>
      <c r="AC10" s="155" t="e">
        <f>STDEV(R10:AA10)</f>
        <v>#DIV/0!</v>
      </c>
    </row>
    <row r="11" spans="1:29">
      <c r="A11" s="80"/>
      <c r="B11" s="39" t="str">
        <f>'Gene Table'!E11</f>
        <v>mmu-miR-122-5p</v>
      </c>
      <c r="C11" s="39" t="str">
        <f>'Gene Table'!B11</f>
        <v>A09</v>
      </c>
      <c r="D11" s="145"/>
      <c r="E11" s="145"/>
      <c r="F11" s="145"/>
      <c r="G11" s="145"/>
      <c r="H11" s="145"/>
      <c r="I11" s="145"/>
      <c r="J11" s="145"/>
      <c r="K11" s="145"/>
      <c r="L11" s="145"/>
      <c r="M11" s="145"/>
      <c r="N11" s="148"/>
      <c r="O11" s="149"/>
      <c r="Q11" s="150" t="s">
        <v>2938</v>
      </c>
      <c r="R11" s="151" t="str">
        <f t="shared" ref="R11:AB11" si="7">IF(R6="","",R6/SUM(R$3:R$6))</f>
        <v/>
      </c>
      <c r="S11" s="151" t="str">
        <f t="shared" si="7"/>
        <v/>
      </c>
      <c r="T11" s="151" t="str">
        <f t="shared" si="7"/>
        <v/>
      </c>
      <c r="U11" s="151" t="str">
        <f t="shared" si="7"/>
        <v/>
      </c>
      <c r="V11" s="151" t="str">
        <f t="shared" si="7"/>
        <v/>
      </c>
      <c r="W11" s="151" t="str">
        <f t="shared" si="7"/>
        <v/>
      </c>
      <c r="X11" s="151" t="str">
        <f t="shared" si="7"/>
        <v/>
      </c>
      <c r="Y11" s="151" t="str">
        <f t="shared" si="7"/>
        <v/>
      </c>
      <c r="Z11" s="151" t="str">
        <f t="shared" si="7"/>
        <v/>
      </c>
      <c r="AA11" s="154" t="str">
        <f t="shared" si="7"/>
        <v/>
      </c>
      <c r="AB11" s="155" t="e">
        <f t="shared" si="7"/>
        <v>#DIV/0!</v>
      </c>
      <c r="AC11" s="155" t="e">
        <f>STDEV(R11:AA11)</f>
        <v>#DIV/0!</v>
      </c>
    </row>
    <row r="12" spans="1:15">
      <c r="A12" s="80"/>
      <c r="B12" s="39" t="str">
        <f>'Gene Table'!E12</f>
        <v>mmu-miR-33-5p</v>
      </c>
      <c r="C12" s="39" t="str">
        <f>'Gene Table'!B12</f>
        <v>A10</v>
      </c>
      <c r="D12" s="145"/>
      <c r="E12" s="145"/>
      <c r="F12" s="145"/>
      <c r="G12" s="145"/>
      <c r="H12" s="145"/>
      <c r="I12" s="145"/>
      <c r="J12" s="145"/>
      <c r="K12" s="145"/>
      <c r="L12" s="145"/>
      <c r="M12" s="145"/>
      <c r="N12" s="148"/>
      <c r="O12" s="149"/>
    </row>
    <row r="13" spans="1:15">
      <c r="A13" s="80"/>
      <c r="B13" s="39" t="str">
        <f>'Gene Table'!E13</f>
        <v>mmu-miR-124-3p</v>
      </c>
      <c r="C13" s="39" t="str">
        <f>'Gene Table'!B13</f>
        <v>A11</v>
      </c>
      <c r="D13" s="145"/>
      <c r="E13" s="145"/>
      <c r="F13" s="145"/>
      <c r="G13" s="145"/>
      <c r="H13" s="145"/>
      <c r="I13" s="145"/>
      <c r="J13" s="145"/>
      <c r="K13" s="145"/>
      <c r="L13" s="145"/>
      <c r="M13" s="145"/>
      <c r="N13" s="148"/>
      <c r="O13" s="149"/>
    </row>
    <row r="14" spans="1:15">
      <c r="A14" s="80"/>
      <c r="B14" s="39" t="str">
        <f>'Gene Table'!E14</f>
        <v>mmu-miR-340-3p</v>
      </c>
      <c r="C14" s="39" t="str">
        <f>'Gene Table'!B14</f>
        <v>A12</v>
      </c>
      <c r="D14" s="145"/>
      <c r="E14" s="145"/>
      <c r="F14" s="145"/>
      <c r="G14" s="145"/>
      <c r="H14" s="145"/>
      <c r="I14" s="145"/>
      <c r="J14" s="145"/>
      <c r="K14" s="145"/>
      <c r="L14" s="145"/>
      <c r="M14" s="145"/>
      <c r="N14" s="148"/>
      <c r="O14" s="149"/>
    </row>
    <row r="15" spans="1:15">
      <c r="A15" s="80"/>
      <c r="B15" s="39" t="str">
        <f>'Gene Table'!E15</f>
        <v>mmu-miR-125a-3p</v>
      </c>
      <c r="C15" s="39" t="str">
        <f>'Gene Table'!B15</f>
        <v>A13</v>
      </c>
      <c r="D15" s="145"/>
      <c r="E15" s="145"/>
      <c r="F15" s="145"/>
      <c r="G15" s="145"/>
      <c r="H15" s="145"/>
      <c r="I15" s="145"/>
      <c r="J15" s="145"/>
      <c r="K15" s="145"/>
      <c r="L15" s="145"/>
      <c r="M15" s="145"/>
      <c r="N15" s="148"/>
      <c r="O15" s="149"/>
    </row>
    <row r="16" spans="1:15">
      <c r="A16" s="80"/>
      <c r="B16" s="39" t="str">
        <f>'Gene Table'!E16</f>
        <v>mmu-miR-340-5p</v>
      </c>
      <c r="C16" s="39" t="str">
        <f>'Gene Table'!B16</f>
        <v>A14</v>
      </c>
      <c r="D16" s="145"/>
      <c r="E16" s="145"/>
      <c r="F16" s="145"/>
      <c r="G16" s="145"/>
      <c r="H16" s="145"/>
      <c r="I16" s="145"/>
      <c r="J16" s="145"/>
      <c r="K16" s="145"/>
      <c r="L16" s="145"/>
      <c r="M16" s="145"/>
      <c r="N16" s="148"/>
      <c r="O16" s="149"/>
    </row>
    <row r="17" spans="1:15">
      <c r="A17" s="80"/>
      <c r="B17" s="39" t="str">
        <f>'Gene Table'!E17</f>
        <v>mmu-miR-125b-5p</v>
      </c>
      <c r="C17" s="39" t="str">
        <f>'Gene Table'!B17</f>
        <v>A15</v>
      </c>
      <c r="D17" s="145"/>
      <c r="E17" s="145"/>
      <c r="F17" s="145"/>
      <c r="G17" s="145"/>
      <c r="H17" s="145"/>
      <c r="I17" s="145"/>
      <c r="J17" s="145"/>
      <c r="K17" s="145"/>
      <c r="L17" s="145"/>
      <c r="M17" s="145"/>
      <c r="N17" s="148"/>
      <c r="O17" s="149"/>
    </row>
    <row r="18" spans="1:15">
      <c r="A18" s="80"/>
      <c r="B18" s="39" t="str">
        <f>'Gene Table'!E18</f>
        <v>mmu-miR-342-3p</v>
      </c>
      <c r="C18" s="39" t="str">
        <f>'Gene Table'!B18</f>
        <v>A16</v>
      </c>
      <c r="D18" s="145"/>
      <c r="E18" s="145"/>
      <c r="F18" s="145"/>
      <c r="G18" s="145"/>
      <c r="H18" s="145"/>
      <c r="I18" s="145"/>
      <c r="J18" s="145"/>
      <c r="K18" s="145"/>
      <c r="L18" s="145"/>
      <c r="M18" s="145"/>
      <c r="N18" s="148"/>
      <c r="O18" s="149"/>
    </row>
    <row r="19" spans="1:15">
      <c r="A19" s="80"/>
      <c r="B19" s="39" t="str">
        <f>'Gene Table'!E19</f>
        <v>mmu-miR-126-5p</v>
      </c>
      <c r="C19" s="39" t="str">
        <f>'Gene Table'!B19</f>
        <v>A17</v>
      </c>
      <c r="D19" s="145"/>
      <c r="E19" s="145"/>
      <c r="F19" s="145"/>
      <c r="G19" s="145"/>
      <c r="H19" s="145"/>
      <c r="I19" s="145"/>
      <c r="J19" s="145"/>
      <c r="K19" s="145"/>
      <c r="L19" s="145"/>
      <c r="M19" s="145"/>
      <c r="N19" s="148"/>
      <c r="O19" s="149"/>
    </row>
    <row r="20" spans="1:15">
      <c r="A20" s="80"/>
      <c r="B20" s="39" t="str">
        <f>'Gene Table'!E20</f>
        <v>mmu-miR-34a-5p</v>
      </c>
      <c r="C20" s="39" t="str">
        <f>'Gene Table'!B20</f>
        <v>A18</v>
      </c>
      <c r="D20" s="145"/>
      <c r="E20" s="145"/>
      <c r="F20" s="145"/>
      <c r="G20" s="145"/>
      <c r="H20" s="145"/>
      <c r="I20" s="145"/>
      <c r="J20" s="145"/>
      <c r="K20" s="145"/>
      <c r="L20" s="145"/>
      <c r="M20" s="145"/>
      <c r="N20" s="148"/>
      <c r="O20" s="149"/>
    </row>
    <row r="21" spans="1:15">
      <c r="A21" s="80"/>
      <c r="B21" s="39" t="str">
        <f>'Gene Table'!E21</f>
        <v>mmu-miR-126-3p</v>
      </c>
      <c r="C21" s="39" t="str">
        <f>'Gene Table'!B21</f>
        <v>A19</v>
      </c>
      <c r="D21" s="145"/>
      <c r="E21" s="145"/>
      <c r="F21" s="145"/>
      <c r="G21" s="145"/>
      <c r="H21" s="145"/>
      <c r="I21" s="145"/>
      <c r="J21" s="145"/>
      <c r="K21" s="145"/>
      <c r="L21" s="145"/>
      <c r="M21" s="145"/>
      <c r="N21" s="148"/>
      <c r="O21" s="149"/>
    </row>
    <row r="22" spans="1:15">
      <c r="A22" s="80"/>
      <c r="B22" s="39" t="str">
        <f>'Gene Table'!E22</f>
        <v>mmu-miR-361-5p</v>
      </c>
      <c r="C22" s="39" t="str">
        <f>'Gene Table'!B22</f>
        <v>A20</v>
      </c>
      <c r="D22" s="145"/>
      <c r="E22" s="145"/>
      <c r="F22" s="145"/>
      <c r="G22" s="145"/>
      <c r="H22" s="145"/>
      <c r="I22" s="145"/>
      <c r="J22" s="145"/>
      <c r="K22" s="145"/>
      <c r="L22" s="145"/>
      <c r="M22" s="145"/>
      <c r="N22" s="148"/>
      <c r="O22" s="149"/>
    </row>
    <row r="23" spans="1:15">
      <c r="A23" s="80"/>
      <c r="B23" s="39" t="str">
        <f>'Gene Table'!E23</f>
        <v>mmu-miR-127-3p</v>
      </c>
      <c r="C23" s="39" t="str">
        <f>'Gene Table'!B23</f>
        <v>A21</v>
      </c>
      <c r="D23" s="145"/>
      <c r="E23" s="145"/>
      <c r="F23" s="145"/>
      <c r="G23" s="145"/>
      <c r="H23" s="145"/>
      <c r="I23" s="145"/>
      <c r="J23" s="145"/>
      <c r="K23" s="145"/>
      <c r="L23" s="145"/>
      <c r="M23" s="145"/>
      <c r="N23" s="148"/>
      <c r="O23" s="149"/>
    </row>
    <row r="24" spans="1:15">
      <c r="A24" s="80"/>
      <c r="B24" s="39" t="str">
        <f>'Gene Table'!E24</f>
        <v>mmu-miR-363-3p</v>
      </c>
      <c r="C24" s="39" t="str">
        <f>'Gene Table'!B24</f>
        <v>A22</v>
      </c>
      <c r="D24" s="145"/>
      <c r="E24" s="145"/>
      <c r="F24" s="145"/>
      <c r="G24" s="145"/>
      <c r="H24" s="145"/>
      <c r="I24" s="145"/>
      <c r="J24" s="145"/>
      <c r="K24" s="145"/>
      <c r="L24" s="145"/>
      <c r="M24" s="145"/>
      <c r="N24" s="148"/>
      <c r="O24" s="149"/>
    </row>
    <row r="25" spans="1:15">
      <c r="A25" s="80"/>
      <c r="B25" s="39" t="str">
        <f>'Gene Table'!E25</f>
        <v>mmu-miR-128-3p</v>
      </c>
      <c r="C25" s="39" t="str">
        <f>'Gene Table'!B25</f>
        <v>A23</v>
      </c>
      <c r="D25" s="145"/>
      <c r="E25" s="145"/>
      <c r="F25" s="145"/>
      <c r="G25" s="145"/>
      <c r="H25" s="145"/>
      <c r="I25" s="145"/>
      <c r="J25" s="145"/>
      <c r="K25" s="145"/>
      <c r="L25" s="145"/>
      <c r="M25" s="145"/>
      <c r="N25" s="148"/>
      <c r="O25" s="149"/>
    </row>
    <row r="26" spans="1:15">
      <c r="A26" s="80"/>
      <c r="B26" s="39" t="str">
        <f>'Gene Table'!E26</f>
        <v>mmu-miR-365-3p</v>
      </c>
      <c r="C26" s="39" t="str">
        <f>'Gene Table'!B26</f>
        <v>A24</v>
      </c>
      <c r="D26" s="145"/>
      <c r="E26" s="145"/>
      <c r="F26" s="145"/>
      <c r="G26" s="145"/>
      <c r="H26" s="145"/>
      <c r="I26" s="145"/>
      <c r="J26" s="145"/>
      <c r="K26" s="145"/>
      <c r="L26" s="145"/>
      <c r="M26" s="145"/>
      <c r="N26" s="148"/>
      <c r="O26" s="149"/>
    </row>
    <row r="27" spans="1:15">
      <c r="A27" s="80"/>
      <c r="B27" s="39" t="str">
        <f>'Gene Table'!E27</f>
        <v>mmu-miR-182-5p</v>
      </c>
      <c r="C27" s="39" t="str">
        <f>'Gene Table'!B27</f>
        <v>B01</v>
      </c>
      <c r="D27" s="145"/>
      <c r="E27" s="145"/>
      <c r="F27" s="145"/>
      <c r="G27" s="145"/>
      <c r="H27" s="145"/>
      <c r="I27" s="145"/>
      <c r="J27" s="145"/>
      <c r="K27" s="145"/>
      <c r="L27" s="145"/>
      <c r="M27" s="145"/>
      <c r="N27" s="148"/>
      <c r="O27" s="149"/>
    </row>
    <row r="28" spans="1:15">
      <c r="A28" s="80"/>
      <c r="B28" s="39" t="str">
        <f>'Gene Table'!E28</f>
        <v>mmu-miR-582-3p</v>
      </c>
      <c r="C28" s="39" t="str">
        <f>'Gene Table'!B28</f>
        <v>B02</v>
      </c>
      <c r="D28" s="145"/>
      <c r="E28" s="145"/>
      <c r="F28" s="145"/>
      <c r="G28" s="145"/>
      <c r="H28" s="145"/>
      <c r="I28" s="145"/>
      <c r="J28" s="145"/>
      <c r="K28" s="145"/>
      <c r="L28" s="145"/>
      <c r="M28" s="145"/>
      <c r="N28" s="148"/>
      <c r="O28" s="149"/>
    </row>
    <row r="29" spans="1:15">
      <c r="A29" s="80"/>
      <c r="B29" s="39" t="str">
        <f>'Gene Table'!E29</f>
        <v>mmu-miR-1892</v>
      </c>
      <c r="C29" s="39" t="str">
        <f>'Gene Table'!B29</f>
        <v>B03</v>
      </c>
      <c r="D29" s="145"/>
      <c r="E29" s="145"/>
      <c r="F29" s="145"/>
      <c r="G29" s="145"/>
      <c r="H29" s="145"/>
      <c r="I29" s="145"/>
      <c r="J29" s="145"/>
      <c r="K29" s="145"/>
      <c r="L29" s="145"/>
      <c r="M29" s="145"/>
      <c r="N29" s="148"/>
      <c r="O29" s="149"/>
    </row>
    <row r="30" spans="1:15">
      <c r="A30" s="80"/>
      <c r="B30" s="39" t="str">
        <f>'Gene Table'!E30</f>
        <v>mmu-miR-582-5p</v>
      </c>
      <c r="C30" s="39" t="str">
        <f>'Gene Table'!B30</f>
        <v>B04</v>
      </c>
      <c r="D30" s="145"/>
      <c r="E30" s="145"/>
      <c r="F30" s="145"/>
      <c r="G30" s="145"/>
      <c r="H30" s="145"/>
      <c r="I30" s="145"/>
      <c r="J30" s="145"/>
      <c r="K30" s="145"/>
      <c r="L30" s="145"/>
      <c r="M30" s="145"/>
      <c r="N30" s="148"/>
      <c r="O30" s="149"/>
    </row>
    <row r="31" spans="1:15">
      <c r="A31" s="80"/>
      <c r="B31" s="39" t="str">
        <f>'Gene Table'!E31</f>
        <v>mmu-miR-1893</v>
      </c>
      <c r="C31" s="39" t="str">
        <f>'Gene Table'!B31</f>
        <v>B05</v>
      </c>
      <c r="D31" s="145"/>
      <c r="E31" s="145"/>
      <c r="F31" s="145"/>
      <c r="G31" s="145"/>
      <c r="H31" s="145"/>
      <c r="I31" s="145"/>
      <c r="J31" s="145"/>
      <c r="K31" s="145"/>
      <c r="L31" s="145"/>
      <c r="M31" s="145"/>
      <c r="N31" s="148"/>
      <c r="O31" s="149"/>
    </row>
    <row r="32" spans="1:15">
      <c r="A32" s="80"/>
      <c r="B32" s="39" t="str">
        <f>'Gene Table'!E32</f>
        <v>mmu-miR-592-5p</v>
      </c>
      <c r="C32" s="39" t="str">
        <f>'Gene Table'!B32</f>
        <v>B06</v>
      </c>
      <c r="D32" s="145"/>
      <c r="E32" s="145"/>
      <c r="F32" s="145"/>
      <c r="G32" s="145"/>
      <c r="H32" s="145"/>
      <c r="I32" s="145"/>
      <c r="J32" s="145"/>
      <c r="K32" s="145"/>
      <c r="L32" s="145"/>
      <c r="M32" s="145"/>
      <c r="N32" s="148"/>
      <c r="O32" s="149"/>
    </row>
    <row r="33" spans="1:15">
      <c r="A33" s="80"/>
      <c r="B33" s="39" t="str">
        <f>'Gene Table'!E33</f>
        <v>mmu-miR-1894-5p</v>
      </c>
      <c r="C33" s="39" t="str">
        <f>'Gene Table'!B33</f>
        <v>B07</v>
      </c>
      <c r="D33" s="145"/>
      <c r="E33" s="145"/>
      <c r="F33" s="145"/>
      <c r="G33" s="145"/>
      <c r="H33" s="145"/>
      <c r="I33" s="145"/>
      <c r="J33" s="145"/>
      <c r="K33" s="145"/>
      <c r="L33" s="145"/>
      <c r="M33" s="145"/>
      <c r="N33" s="148"/>
      <c r="O33" s="149"/>
    </row>
    <row r="34" spans="1:15">
      <c r="A34" s="80"/>
      <c r="B34" s="39" t="str">
        <f>'Gene Table'!E34</f>
        <v>mmu-miR-598-3p</v>
      </c>
      <c r="C34" s="39" t="str">
        <f>'Gene Table'!B34</f>
        <v>B08</v>
      </c>
      <c r="D34" s="145"/>
      <c r="E34" s="145"/>
      <c r="F34" s="145"/>
      <c r="G34" s="145"/>
      <c r="H34" s="145"/>
      <c r="I34" s="145"/>
      <c r="J34" s="145"/>
      <c r="K34" s="145"/>
      <c r="L34" s="145"/>
      <c r="M34" s="145"/>
      <c r="N34" s="148"/>
      <c r="O34" s="149"/>
    </row>
    <row r="35" spans="1:15">
      <c r="A35" s="80"/>
      <c r="B35" s="39" t="str">
        <f>'Gene Table'!E35</f>
        <v>mmu-miR-1896</v>
      </c>
      <c r="C35" s="39" t="str">
        <f>'Gene Table'!B35</f>
        <v>B09</v>
      </c>
      <c r="D35" s="145"/>
      <c r="E35" s="145"/>
      <c r="F35" s="145"/>
      <c r="G35" s="145"/>
      <c r="H35" s="145"/>
      <c r="I35" s="145"/>
      <c r="J35" s="145"/>
      <c r="K35" s="145"/>
      <c r="L35" s="145"/>
      <c r="M35" s="145"/>
      <c r="N35" s="148"/>
      <c r="O35" s="149"/>
    </row>
    <row r="36" spans="1:15">
      <c r="A36" s="80"/>
      <c r="B36" s="39" t="str">
        <f>'Gene Table'!E36</f>
        <v>mmu-miR-666-5p</v>
      </c>
      <c r="C36" s="39" t="str">
        <f>'Gene Table'!B36</f>
        <v>B10</v>
      </c>
      <c r="D36" s="145"/>
      <c r="E36" s="145"/>
      <c r="F36" s="145"/>
      <c r="G36" s="145"/>
      <c r="H36" s="145"/>
      <c r="I36" s="145"/>
      <c r="J36" s="145"/>
      <c r="K36" s="145"/>
      <c r="L36" s="145"/>
      <c r="M36" s="145"/>
      <c r="N36" s="148"/>
      <c r="O36" s="149"/>
    </row>
    <row r="37" spans="1:15">
      <c r="A37" s="80"/>
      <c r="B37" s="39" t="str">
        <f>'Gene Table'!E37</f>
        <v>mmu-miR-1898</v>
      </c>
      <c r="C37" s="39" t="str">
        <f>'Gene Table'!B37</f>
        <v>B11</v>
      </c>
      <c r="D37" s="145"/>
      <c r="E37" s="145"/>
      <c r="F37" s="145"/>
      <c r="G37" s="145"/>
      <c r="H37" s="145"/>
      <c r="I37" s="145"/>
      <c r="J37" s="145"/>
      <c r="K37" s="145"/>
      <c r="L37" s="145"/>
      <c r="M37" s="145"/>
      <c r="N37" s="148"/>
      <c r="O37" s="149"/>
    </row>
    <row r="38" spans="1:15">
      <c r="A38" s="80"/>
      <c r="B38" s="39" t="str">
        <f>'Gene Table'!E38</f>
        <v>mmu-miR-666-3p</v>
      </c>
      <c r="C38" s="39" t="str">
        <f>'Gene Table'!B38</f>
        <v>B12</v>
      </c>
      <c r="D38" s="145"/>
      <c r="E38" s="145"/>
      <c r="F38" s="145"/>
      <c r="G38" s="145"/>
      <c r="H38" s="145"/>
      <c r="I38" s="145"/>
      <c r="J38" s="145"/>
      <c r="K38" s="145"/>
      <c r="L38" s="145"/>
      <c r="M38" s="145"/>
      <c r="N38" s="148"/>
      <c r="O38" s="149"/>
    </row>
    <row r="39" spans="1:15">
      <c r="A39" s="80"/>
      <c r="B39" s="39" t="str">
        <f>'Gene Table'!E39</f>
        <v>mmu-miR-1900</v>
      </c>
      <c r="C39" s="39" t="str">
        <f>'Gene Table'!B39</f>
        <v>B13</v>
      </c>
      <c r="D39" s="145"/>
      <c r="E39" s="145"/>
      <c r="F39" s="145"/>
      <c r="G39" s="145"/>
      <c r="H39" s="145"/>
      <c r="I39" s="145"/>
      <c r="J39" s="145"/>
      <c r="K39" s="145"/>
      <c r="L39" s="145"/>
      <c r="M39" s="145"/>
      <c r="N39" s="148"/>
      <c r="O39" s="149"/>
    </row>
    <row r="40" spans="1:15">
      <c r="A40" s="80"/>
      <c r="B40" s="39" t="str">
        <f>'Gene Table'!E40</f>
        <v>mmu-miR-667-3p</v>
      </c>
      <c r="C40" s="39" t="str">
        <f>'Gene Table'!B40</f>
        <v>B14</v>
      </c>
      <c r="D40" s="145"/>
      <c r="E40" s="145"/>
      <c r="F40" s="145"/>
      <c r="G40" s="145"/>
      <c r="H40" s="145"/>
      <c r="I40" s="145"/>
      <c r="J40" s="145"/>
      <c r="K40" s="145"/>
      <c r="L40" s="145"/>
      <c r="M40" s="145"/>
      <c r="N40" s="148"/>
      <c r="O40" s="149"/>
    </row>
    <row r="41" spans="1:15">
      <c r="A41" s="80"/>
      <c r="B41" s="39" t="str">
        <f>'Gene Table'!E41</f>
        <v>mmu-miR-1901</v>
      </c>
      <c r="C41" s="39" t="str">
        <f>'Gene Table'!B41</f>
        <v>B15</v>
      </c>
      <c r="D41" s="145"/>
      <c r="E41" s="145"/>
      <c r="F41" s="145"/>
      <c r="G41" s="145"/>
      <c r="H41" s="145"/>
      <c r="I41" s="145"/>
      <c r="J41" s="145"/>
      <c r="K41" s="145"/>
      <c r="L41" s="145"/>
      <c r="M41" s="145"/>
      <c r="N41" s="148"/>
      <c r="O41" s="149"/>
    </row>
    <row r="42" spans="1:15">
      <c r="A42" s="80"/>
      <c r="B42" s="39" t="str">
        <f>'Gene Table'!E42</f>
        <v>mmu-miR-668-3p</v>
      </c>
      <c r="C42" s="39" t="str">
        <f>'Gene Table'!B42</f>
        <v>B16</v>
      </c>
      <c r="D42" s="145"/>
      <c r="E42" s="145"/>
      <c r="F42" s="145"/>
      <c r="G42" s="145"/>
      <c r="H42" s="145"/>
      <c r="I42" s="145"/>
      <c r="J42" s="145"/>
      <c r="K42" s="145"/>
      <c r="L42" s="145"/>
      <c r="M42" s="145"/>
      <c r="N42" s="148"/>
      <c r="O42" s="149"/>
    </row>
    <row r="43" spans="1:15">
      <c r="A43" s="80"/>
      <c r="B43" s="39" t="str">
        <f>'Gene Table'!E43</f>
        <v>mmu-miR-1902</v>
      </c>
      <c r="C43" s="39" t="str">
        <f>'Gene Table'!B43</f>
        <v>B17</v>
      </c>
      <c r="D43" s="145"/>
      <c r="E43" s="145"/>
      <c r="F43" s="145"/>
      <c r="G43" s="145"/>
      <c r="H43" s="145"/>
      <c r="I43" s="145"/>
      <c r="J43" s="145"/>
      <c r="K43" s="145"/>
      <c r="L43" s="145"/>
      <c r="M43" s="145"/>
      <c r="N43" s="148"/>
      <c r="O43" s="149"/>
    </row>
    <row r="44" spans="1:15">
      <c r="A44" s="80"/>
      <c r="B44" s="39" t="str">
        <f>'Gene Table'!E44</f>
        <v>mmu-miR-669e-5p</v>
      </c>
      <c r="C44" s="39" t="str">
        <f>'Gene Table'!B44</f>
        <v>B18</v>
      </c>
      <c r="D44" s="145"/>
      <c r="E44" s="145"/>
      <c r="F44" s="145"/>
      <c r="G44" s="145"/>
      <c r="H44" s="145"/>
      <c r="I44" s="145"/>
      <c r="J44" s="145"/>
      <c r="K44" s="145"/>
      <c r="L44" s="145"/>
      <c r="M44" s="145"/>
      <c r="N44" s="148"/>
      <c r="O44" s="149"/>
    </row>
    <row r="45" spans="1:15">
      <c r="A45" s="80"/>
      <c r="B45" s="39" t="str">
        <f>'Gene Table'!E45</f>
        <v>mmu-miR-193b-3p</v>
      </c>
      <c r="C45" s="39" t="str">
        <f>'Gene Table'!B45</f>
        <v>B19</v>
      </c>
      <c r="D45" s="145"/>
      <c r="E45" s="145"/>
      <c r="F45" s="145"/>
      <c r="G45" s="145"/>
      <c r="H45" s="145"/>
      <c r="I45" s="145"/>
      <c r="J45" s="145"/>
      <c r="K45" s="145"/>
      <c r="L45" s="145"/>
      <c r="M45" s="145"/>
      <c r="N45" s="148"/>
      <c r="O45" s="149"/>
    </row>
    <row r="46" spans="1:15">
      <c r="A46" s="80"/>
      <c r="B46" s="39" t="str">
        <f>'Gene Table'!E46</f>
        <v>mmu-miR-669f-3p</v>
      </c>
      <c r="C46" s="39" t="str">
        <f>'Gene Table'!B46</f>
        <v>B20</v>
      </c>
      <c r="D46" s="145"/>
      <c r="E46" s="145"/>
      <c r="F46" s="145"/>
      <c r="G46" s="145"/>
      <c r="H46" s="145"/>
      <c r="I46" s="145"/>
      <c r="J46" s="145"/>
      <c r="K46" s="145"/>
      <c r="L46" s="145"/>
      <c r="M46" s="145"/>
      <c r="N46" s="148"/>
      <c r="O46" s="149"/>
    </row>
    <row r="47" spans="1:15">
      <c r="A47" s="80"/>
      <c r="B47" s="39" t="str">
        <f>'Gene Table'!E47</f>
        <v>mmu-miR-201-5p</v>
      </c>
      <c r="C47" s="39" t="str">
        <f>'Gene Table'!B47</f>
        <v>B21</v>
      </c>
      <c r="D47" s="145"/>
      <c r="E47" s="145"/>
      <c r="F47" s="145"/>
      <c r="G47" s="145"/>
      <c r="H47" s="145"/>
      <c r="I47" s="145"/>
      <c r="J47" s="145"/>
      <c r="K47" s="145"/>
      <c r="L47" s="145"/>
      <c r="M47" s="145"/>
      <c r="N47" s="148"/>
      <c r="O47" s="149"/>
    </row>
    <row r="48" spans="1:15">
      <c r="A48" s="80"/>
      <c r="B48" s="39" t="str">
        <f>'Gene Table'!E48</f>
        <v>mmu-miR-669h-5p</v>
      </c>
      <c r="C48" s="39" t="str">
        <f>'Gene Table'!B48</f>
        <v>B22</v>
      </c>
      <c r="D48" s="145"/>
      <c r="E48" s="145"/>
      <c r="F48" s="145"/>
      <c r="G48" s="145"/>
      <c r="H48" s="145"/>
      <c r="I48" s="145"/>
      <c r="J48" s="145"/>
      <c r="K48" s="145"/>
      <c r="L48" s="145"/>
      <c r="M48" s="145"/>
      <c r="N48" s="148"/>
      <c r="O48" s="149"/>
    </row>
    <row r="49" spans="1:15">
      <c r="A49" s="80"/>
      <c r="B49" s="39" t="str">
        <f>'Gene Table'!E49</f>
        <v>mmu-miR-202-5p</v>
      </c>
      <c r="C49" s="39" t="str">
        <f>'Gene Table'!B49</f>
        <v>B23</v>
      </c>
      <c r="D49" s="145"/>
      <c r="E49" s="145"/>
      <c r="F49" s="145"/>
      <c r="G49" s="145"/>
      <c r="H49" s="145"/>
      <c r="I49" s="145"/>
      <c r="J49" s="145"/>
      <c r="K49" s="145"/>
      <c r="L49" s="145"/>
      <c r="M49" s="145"/>
      <c r="N49" s="148"/>
      <c r="O49" s="149"/>
    </row>
    <row r="50" spans="1:15">
      <c r="A50" s="80"/>
      <c r="B50" s="39" t="str">
        <f>'Gene Table'!E50</f>
        <v>mmu-miR-670-5p</v>
      </c>
      <c r="C50" s="39" t="str">
        <f>'Gene Table'!B50</f>
        <v>B24</v>
      </c>
      <c r="D50" s="145"/>
      <c r="E50" s="145"/>
      <c r="F50" s="145"/>
      <c r="G50" s="145"/>
      <c r="H50" s="145"/>
      <c r="I50" s="145"/>
      <c r="J50" s="145"/>
      <c r="K50" s="145"/>
      <c r="L50" s="145"/>
      <c r="M50" s="145"/>
      <c r="N50" s="148"/>
      <c r="O50" s="149"/>
    </row>
    <row r="51" spans="1:15">
      <c r="A51" s="80"/>
      <c r="B51" s="39" t="str">
        <f>'Gene Table'!E51</f>
        <v>mmu-miR-129-5p</v>
      </c>
      <c r="C51" s="39" t="str">
        <f>'Gene Table'!B51</f>
        <v>C01</v>
      </c>
      <c r="D51" s="145"/>
      <c r="E51" s="145"/>
      <c r="F51" s="145"/>
      <c r="G51" s="145"/>
      <c r="H51" s="145"/>
      <c r="I51" s="145"/>
      <c r="J51" s="145"/>
      <c r="K51" s="145"/>
      <c r="L51" s="145"/>
      <c r="M51" s="145"/>
      <c r="N51" s="148"/>
      <c r="O51" s="149"/>
    </row>
    <row r="52" spans="1:15">
      <c r="A52" s="80"/>
      <c r="B52" s="39" t="str">
        <f>'Gene Table'!E52</f>
        <v>mmu-miR-369-3p</v>
      </c>
      <c r="C52" s="39" t="str">
        <f>'Gene Table'!B52</f>
        <v>C02</v>
      </c>
      <c r="D52" s="145"/>
      <c r="E52" s="145"/>
      <c r="F52" s="145"/>
      <c r="G52" s="145"/>
      <c r="H52" s="145"/>
      <c r="I52" s="145"/>
      <c r="J52" s="145"/>
      <c r="K52" s="145"/>
      <c r="L52" s="145"/>
      <c r="M52" s="145"/>
      <c r="N52" s="148"/>
      <c r="O52" s="149"/>
    </row>
    <row r="53" spans="1:15">
      <c r="A53" s="80"/>
      <c r="B53" s="39" t="str">
        <f>'Gene Table'!E53</f>
        <v>mmu-miR-129-2-3p</v>
      </c>
      <c r="C53" s="39" t="str">
        <f>'Gene Table'!B53</f>
        <v>C03</v>
      </c>
      <c r="D53" s="145"/>
      <c r="E53" s="145"/>
      <c r="F53" s="145"/>
      <c r="G53" s="145"/>
      <c r="H53" s="145"/>
      <c r="I53" s="145"/>
      <c r="J53" s="145"/>
      <c r="K53" s="145"/>
      <c r="L53" s="145"/>
      <c r="M53" s="145"/>
      <c r="N53" s="148"/>
      <c r="O53" s="149"/>
    </row>
    <row r="54" spans="1:15">
      <c r="A54" s="80"/>
      <c r="B54" s="39" t="str">
        <f>'Gene Table'!E54</f>
        <v>mmu-miR-369-5p</v>
      </c>
      <c r="C54" s="39" t="str">
        <f>'Gene Table'!B54</f>
        <v>C04</v>
      </c>
      <c r="D54" s="145"/>
      <c r="E54" s="145"/>
      <c r="F54" s="145"/>
      <c r="G54" s="145"/>
      <c r="H54" s="145"/>
      <c r="I54" s="145"/>
      <c r="J54" s="145"/>
      <c r="K54" s="145"/>
      <c r="L54" s="145"/>
      <c r="M54" s="145"/>
      <c r="N54" s="148"/>
      <c r="O54" s="149"/>
    </row>
    <row r="55" spans="1:15">
      <c r="A55" s="80"/>
      <c r="B55" s="39" t="str">
        <f>'Gene Table'!E55</f>
        <v>mmu-miR-132-3p</v>
      </c>
      <c r="C55" s="39" t="str">
        <f>'Gene Table'!B55</f>
        <v>C05</v>
      </c>
      <c r="D55" s="145"/>
      <c r="E55" s="145"/>
      <c r="F55" s="145"/>
      <c r="G55" s="145"/>
      <c r="H55" s="145"/>
      <c r="I55" s="145"/>
      <c r="J55" s="145"/>
      <c r="K55" s="145"/>
      <c r="L55" s="145"/>
      <c r="M55" s="145"/>
      <c r="N55" s="148"/>
      <c r="O55" s="149"/>
    </row>
    <row r="56" spans="1:15">
      <c r="A56" s="80"/>
      <c r="B56" s="39" t="str">
        <f>'Gene Table'!E56</f>
        <v>mmu-miR-370-3p</v>
      </c>
      <c r="C56" s="39" t="str">
        <f>'Gene Table'!B56</f>
        <v>C06</v>
      </c>
      <c r="D56" s="145"/>
      <c r="E56" s="145"/>
      <c r="F56" s="145"/>
      <c r="G56" s="145"/>
      <c r="H56" s="145"/>
      <c r="I56" s="145"/>
      <c r="J56" s="145"/>
      <c r="K56" s="145"/>
      <c r="L56" s="145"/>
      <c r="M56" s="145"/>
      <c r="N56" s="148"/>
      <c r="O56" s="149"/>
    </row>
    <row r="57" spans="1:15">
      <c r="A57" s="80"/>
      <c r="B57" s="39" t="str">
        <f>'Gene Table'!E57</f>
        <v>mmu-miR-134-5p</v>
      </c>
      <c r="C57" s="39" t="str">
        <f>'Gene Table'!B57</f>
        <v>C07</v>
      </c>
      <c r="D57" s="145"/>
      <c r="E57" s="145"/>
      <c r="F57" s="145"/>
      <c r="G57" s="145"/>
      <c r="H57" s="145"/>
      <c r="I57" s="145"/>
      <c r="J57" s="145"/>
      <c r="K57" s="145"/>
      <c r="L57" s="145"/>
      <c r="M57" s="145"/>
      <c r="N57" s="148"/>
      <c r="O57" s="149"/>
    </row>
    <row r="58" spans="1:15">
      <c r="A58" s="80"/>
      <c r="B58" s="39" t="str">
        <f>'Gene Table'!E58</f>
        <v>mmu-miR-374-5p</v>
      </c>
      <c r="C58" s="39" t="str">
        <f>'Gene Table'!B58</f>
        <v>C08</v>
      </c>
      <c r="D58" s="145"/>
      <c r="E58" s="145"/>
      <c r="F58" s="145"/>
      <c r="G58" s="145"/>
      <c r="H58" s="145"/>
      <c r="I58" s="145"/>
      <c r="J58" s="145"/>
      <c r="K58" s="145"/>
      <c r="L58" s="145"/>
      <c r="M58" s="145"/>
      <c r="N58" s="148"/>
      <c r="O58" s="149"/>
    </row>
    <row r="59" spans="1:15">
      <c r="A59" s="80"/>
      <c r="B59" s="39" t="str">
        <f>'Gene Table'!E59</f>
        <v>mmu-miR-137-3p</v>
      </c>
      <c r="C59" s="39" t="str">
        <f>'Gene Table'!B59</f>
        <v>C09</v>
      </c>
      <c r="D59" s="145"/>
      <c r="E59" s="145"/>
      <c r="F59" s="145"/>
      <c r="G59" s="145"/>
      <c r="H59" s="145"/>
      <c r="I59" s="145"/>
      <c r="J59" s="145"/>
      <c r="K59" s="145"/>
      <c r="L59" s="145"/>
      <c r="M59" s="145"/>
      <c r="N59" s="148"/>
      <c r="O59" s="149"/>
    </row>
    <row r="60" spans="1:15">
      <c r="A60" s="80"/>
      <c r="B60" s="39" t="str">
        <f>'Gene Table'!E60</f>
        <v>mmu-miR-375-3p</v>
      </c>
      <c r="C60" s="39" t="str">
        <f>'Gene Table'!B60</f>
        <v>C10</v>
      </c>
      <c r="D60" s="145"/>
      <c r="E60" s="145"/>
      <c r="F60" s="145"/>
      <c r="G60" s="145"/>
      <c r="H60" s="145"/>
      <c r="I60" s="145"/>
      <c r="J60" s="145"/>
      <c r="K60" s="145"/>
      <c r="L60" s="145"/>
      <c r="M60" s="145"/>
      <c r="N60" s="148"/>
      <c r="O60" s="149"/>
    </row>
    <row r="61" spans="1:15">
      <c r="A61" s="80"/>
      <c r="B61" s="39" t="str">
        <f>'Gene Table'!E61</f>
        <v>mmu-miR-139-5p</v>
      </c>
      <c r="C61" s="39" t="str">
        <f>'Gene Table'!B61</f>
        <v>C11</v>
      </c>
      <c r="D61" s="145"/>
      <c r="E61" s="145"/>
      <c r="F61" s="145"/>
      <c r="G61" s="145"/>
      <c r="H61" s="145"/>
      <c r="I61" s="145"/>
      <c r="J61" s="145"/>
      <c r="K61" s="145"/>
      <c r="L61" s="145"/>
      <c r="M61" s="145"/>
      <c r="N61" s="148"/>
      <c r="O61" s="149"/>
    </row>
    <row r="62" spans="1:15">
      <c r="A62" s="80"/>
      <c r="B62" s="39" t="str">
        <f>'Gene Table'!E62</f>
        <v>mmu-miR-377-3p</v>
      </c>
      <c r="C62" s="39" t="str">
        <f>'Gene Table'!B62</f>
        <v>C12</v>
      </c>
      <c r="D62" s="145"/>
      <c r="E62" s="145"/>
      <c r="F62" s="145"/>
      <c r="G62" s="145"/>
      <c r="H62" s="145"/>
      <c r="I62" s="145"/>
      <c r="J62" s="145"/>
      <c r="K62" s="145"/>
      <c r="L62" s="145"/>
      <c r="M62" s="145"/>
      <c r="N62" s="148"/>
      <c r="O62" s="149"/>
    </row>
    <row r="63" spans="1:15">
      <c r="A63" s="80"/>
      <c r="B63" s="39" t="str">
        <f>'Gene Table'!E63</f>
        <v>mmu-miR-140-5p</v>
      </c>
      <c r="C63" s="39" t="str">
        <f>'Gene Table'!B63</f>
        <v>C13</v>
      </c>
      <c r="D63" s="145"/>
      <c r="E63" s="145"/>
      <c r="F63" s="145"/>
      <c r="G63" s="145"/>
      <c r="H63" s="145"/>
      <c r="I63" s="145"/>
      <c r="J63" s="145"/>
      <c r="K63" s="145"/>
      <c r="L63" s="145"/>
      <c r="M63" s="145"/>
      <c r="N63" s="148"/>
      <c r="O63" s="149"/>
    </row>
    <row r="64" spans="1:15">
      <c r="A64" s="80"/>
      <c r="B64" s="39" t="str">
        <f>'Gene Table'!E64</f>
        <v>mmu-miR-378-3p</v>
      </c>
      <c r="C64" s="39" t="str">
        <f>'Gene Table'!B64</f>
        <v>C14</v>
      </c>
      <c r="D64" s="145"/>
      <c r="E64" s="145"/>
      <c r="F64" s="145"/>
      <c r="G64" s="145"/>
      <c r="H64" s="145"/>
      <c r="I64" s="145"/>
      <c r="J64" s="145"/>
      <c r="K64" s="145"/>
      <c r="L64" s="145"/>
      <c r="M64" s="145"/>
      <c r="N64" s="148"/>
      <c r="O64" s="149"/>
    </row>
    <row r="65" spans="1:15">
      <c r="A65" s="80"/>
      <c r="B65" s="39" t="str">
        <f>'Gene Table'!E65</f>
        <v>mmu-miR-142-5p</v>
      </c>
      <c r="C65" s="39" t="str">
        <f>'Gene Table'!B65</f>
        <v>C15</v>
      </c>
      <c r="D65" s="145"/>
      <c r="E65" s="145"/>
      <c r="F65" s="145"/>
      <c r="G65" s="145"/>
      <c r="H65" s="145"/>
      <c r="I65" s="145"/>
      <c r="J65" s="145"/>
      <c r="K65" s="145"/>
      <c r="L65" s="145"/>
      <c r="M65" s="145"/>
      <c r="N65" s="148"/>
      <c r="O65" s="149"/>
    </row>
    <row r="66" spans="1:15">
      <c r="A66" s="80"/>
      <c r="B66" s="39" t="str">
        <f>'Gene Table'!E66</f>
        <v>mmu-miR-379-5p</v>
      </c>
      <c r="C66" s="39" t="str">
        <f>'Gene Table'!B66</f>
        <v>C16</v>
      </c>
      <c r="D66" s="145"/>
      <c r="E66" s="145"/>
      <c r="F66" s="145"/>
      <c r="G66" s="145"/>
      <c r="H66" s="145"/>
      <c r="I66" s="145"/>
      <c r="J66" s="145"/>
      <c r="K66" s="145"/>
      <c r="L66" s="145"/>
      <c r="M66" s="145"/>
      <c r="N66" s="148"/>
      <c r="O66" s="149"/>
    </row>
    <row r="67" spans="1:15">
      <c r="A67" s="80"/>
      <c r="B67" s="39" t="str">
        <f>'Gene Table'!E67</f>
        <v>mmu-miR-142-3p</v>
      </c>
      <c r="C67" s="39" t="str">
        <f>'Gene Table'!B67</f>
        <v>C17</v>
      </c>
      <c r="D67" s="145"/>
      <c r="E67" s="145"/>
      <c r="F67" s="145"/>
      <c r="G67" s="145"/>
      <c r="H67" s="145"/>
      <c r="I67" s="145"/>
      <c r="J67" s="145"/>
      <c r="K67" s="145"/>
      <c r="L67" s="145"/>
      <c r="M67" s="145"/>
      <c r="N67" s="148"/>
      <c r="O67" s="149"/>
    </row>
    <row r="68" spans="1:15">
      <c r="A68" s="80"/>
      <c r="B68" s="39" t="str">
        <f>'Gene Table'!E68</f>
        <v>mmu-miR-381-3p</v>
      </c>
      <c r="C68" s="39" t="str">
        <f>'Gene Table'!B68</f>
        <v>C18</v>
      </c>
      <c r="D68" s="145"/>
      <c r="E68" s="145"/>
      <c r="F68" s="145"/>
      <c r="G68" s="145"/>
      <c r="H68" s="145"/>
      <c r="I68" s="145"/>
      <c r="J68" s="145"/>
      <c r="K68" s="145"/>
      <c r="L68" s="145"/>
      <c r="M68" s="145"/>
      <c r="N68" s="148"/>
      <c r="O68" s="149"/>
    </row>
    <row r="69" spans="1:15">
      <c r="A69" s="80"/>
      <c r="B69" s="39" t="str">
        <f>'Gene Table'!E69</f>
        <v>mmu-miR-143-3p</v>
      </c>
      <c r="C69" s="39" t="str">
        <f>'Gene Table'!B69</f>
        <v>C19</v>
      </c>
      <c r="D69" s="145"/>
      <c r="E69" s="145"/>
      <c r="F69" s="145"/>
      <c r="G69" s="145"/>
      <c r="H69" s="145"/>
      <c r="I69" s="145"/>
      <c r="J69" s="145"/>
      <c r="K69" s="145"/>
      <c r="L69" s="145"/>
      <c r="M69" s="145"/>
      <c r="N69" s="148"/>
      <c r="O69" s="149"/>
    </row>
    <row r="70" spans="1:15">
      <c r="A70" s="80"/>
      <c r="B70" s="39" t="str">
        <f>'Gene Table'!E70</f>
        <v>mmu-miR-382-5p</v>
      </c>
      <c r="C70" s="39" t="str">
        <f>'Gene Table'!B70</f>
        <v>C20</v>
      </c>
      <c r="D70" s="145"/>
      <c r="E70" s="145"/>
      <c r="F70" s="145"/>
      <c r="G70" s="145"/>
      <c r="H70" s="145"/>
      <c r="I70" s="145"/>
      <c r="J70" s="145"/>
      <c r="K70" s="145"/>
      <c r="L70" s="145"/>
      <c r="M70" s="145"/>
      <c r="N70" s="148"/>
      <c r="O70" s="149"/>
    </row>
    <row r="71" spans="1:15">
      <c r="A71" s="80"/>
      <c r="B71" s="39" t="str">
        <f>'Gene Table'!E71</f>
        <v>mmu-miR-144-3p</v>
      </c>
      <c r="C71" s="39" t="str">
        <f>'Gene Table'!B71</f>
        <v>C21</v>
      </c>
      <c r="D71" s="145"/>
      <c r="E71" s="145"/>
      <c r="F71" s="145"/>
      <c r="G71" s="145"/>
      <c r="H71" s="145"/>
      <c r="I71" s="145"/>
      <c r="J71" s="145"/>
      <c r="K71" s="145"/>
      <c r="L71" s="145"/>
      <c r="M71" s="145"/>
      <c r="N71" s="148"/>
      <c r="O71" s="149"/>
    </row>
    <row r="72" spans="1:15">
      <c r="A72" s="80"/>
      <c r="B72" s="39" t="str">
        <f>'Gene Table'!E72</f>
        <v>mmu-miR-409-5p</v>
      </c>
      <c r="C72" s="39" t="str">
        <f>'Gene Table'!B72</f>
        <v>C22</v>
      </c>
      <c r="D72" s="145"/>
      <c r="E72" s="145"/>
      <c r="F72" s="145"/>
      <c r="G72" s="145"/>
      <c r="H72" s="145"/>
      <c r="I72" s="145"/>
      <c r="J72" s="145"/>
      <c r="K72" s="145"/>
      <c r="L72" s="145"/>
      <c r="M72" s="145"/>
      <c r="N72" s="148"/>
      <c r="O72" s="149"/>
    </row>
    <row r="73" spans="1:15">
      <c r="A73" s="80"/>
      <c r="B73" s="39" t="str">
        <f>'Gene Table'!E73</f>
        <v>mmu-miR-145-5p</v>
      </c>
      <c r="C73" s="39" t="str">
        <f>'Gene Table'!B73</f>
        <v>C23</v>
      </c>
      <c r="D73" s="145"/>
      <c r="E73" s="145"/>
      <c r="F73" s="145"/>
      <c r="G73" s="145"/>
      <c r="H73" s="145"/>
      <c r="I73" s="145"/>
      <c r="J73" s="145"/>
      <c r="K73" s="145"/>
      <c r="L73" s="145"/>
      <c r="M73" s="145"/>
      <c r="N73" s="148"/>
      <c r="O73" s="149"/>
    </row>
    <row r="74" spans="1:15">
      <c r="A74" s="80"/>
      <c r="B74" s="39" t="str">
        <f>'Gene Table'!E74</f>
        <v>mmu-miR-409-3p</v>
      </c>
      <c r="C74" s="39" t="str">
        <f>'Gene Table'!B74</f>
        <v>C24</v>
      </c>
      <c r="D74" s="145"/>
      <c r="E74" s="145"/>
      <c r="F74" s="145"/>
      <c r="G74" s="145"/>
      <c r="H74" s="145"/>
      <c r="I74" s="145"/>
      <c r="J74" s="145"/>
      <c r="K74" s="145"/>
      <c r="L74" s="145"/>
      <c r="M74" s="145"/>
      <c r="N74" s="148"/>
      <c r="O74" s="149"/>
    </row>
    <row r="75" spans="1:15">
      <c r="A75" s="80"/>
      <c r="B75" s="39" t="str">
        <f>'Gene Table'!E75</f>
        <v>mmu-miR-212-3p</v>
      </c>
      <c r="C75" s="39" t="str">
        <f>'Gene Table'!B75</f>
        <v>D01</v>
      </c>
      <c r="D75" s="145"/>
      <c r="E75" s="145"/>
      <c r="F75" s="145"/>
      <c r="G75" s="145"/>
      <c r="H75" s="145"/>
      <c r="I75" s="145"/>
      <c r="J75" s="145"/>
      <c r="K75" s="145"/>
      <c r="L75" s="145"/>
      <c r="M75" s="145"/>
      <c r="N75" s="148"/>
      <c r="O75" s="149"/>
    </row>
    <row r="76" spans="1:15">
      <c r="A76" s="80"/>
      <c r="B76" s="39" t="str">
        <f>'Gene Table'!E76</f>
        <v>mmu-miR-672-5p</v>
      </c>
      <c r="C76" s="39" t="str">
        <f>'Gene Table'!B76</f>
        <v>D02</v>
      </c>
      <c r="D76" s="145"/>
      <c r="E76" s="145"/>
      <c r="F76" s="145"/>
      <c r="G76" s="145"/>
      <c r="H76" s="145"/>
      <c r="I76" s="145"/>
      <c r="J76" s="145"/>
      <c r="K76" s="145"/>
      <c r="L76" s="145"/>
      <c r="M76" s="145"/>
      <c r="N76" s="148"/>
      <c r="O76" s="149"/>
    </row>
    <row r="77" spans="1:15">
      <c r="A77" s="80"/>
      <c r="B77" s="39" t="str">
        <f>'Gene Table'!E77</f>
        <v>mmu-miR-215-5p</v>
      </c>
      <c r="C77" s="39" t="str">
        <f>'Gene Table'!B77</f>
        <v>D03</v>
      </c>
      <c r="D77" s="145"/>
      <c r="E77" s="145"/>
      <c r="F77" s="145"/>
      <c r="G77" s="145"/>
      <c r="H77" s="145"/>
      <c r="I77" s="145"/>
      <c r="J77" s="145"/>
      <c r="K77" s="145"/>
      <c r="L77" s="145"/>
      <c r="M77" s="145"/>
      <c r="N77" s="148"/>
      <c r="O77" s="149"/>
    </row>
    <row r="78" spans="1:15">
      <c r="A78" s="80"/>
      <c r="B78" s="39" t="str">
        <f>'Gene Table'!E78</f>
        <v>mmu-miR-673-5p</v>
      </c>
      <c r="C78" s="39" t="str">
        <f>'Gene Table'!B78</f>
        <v>D04</v>
      </c>
      <c r="D78" s="145"/>
      <c r="E78" s="145"/>
      <c r="F78" s="145"/>
      <c r="G78" s="145"/>
      <c r="H78" s="145"/>
      <c r="I78" s="145"/>
      <c r="J78" s="145"/>
      <c r="K78" s="145"/>
      <c r="L78" s="145"/>
      <c r="M78" s="145"/>
      <c r="N78" s="148"/>
      <c r="O78" s="149"/>
    </row>
    <row r="79" spans="1:15">
      <c r="A79" s="80"/>
      <c r="B79" s="39" t="str">
        <f>'Gene Table'!E79</f>
        <v>mmu-miR-217-5p</v>
      </c>
      <c r="C79" s="39" t="str">
        <f>'Gene Table'!B79</f>
        <v>D05</v>
      </c>
      <c r="D79" s="145"/>
      <c r="E79" s="145"/>
      <c r="F79" s="145"/>
      <c r="G79" s="145"/>
      <c r="H79" s="145"/>
      <c r="I79" s="145"/>
      <c r="J79" s="145"/>
      <c r="K79" s="145"/>
      <c r="L79" s="145"/>
      <c r="M79" s="145"/>
      <c r="N79" s="148"/>
      <c r="O79" s="149"/>
    </row>
    <row r="80" spans="1:15">
      <c r="A80" s="80"/>
      <c r="B80" s="39" t="str">
        <f>'Gene Table'!E80</f>
        <v>mmu-miR-673-3p</v>
      </c>
      <c r="C80" s="39" t="str">
        <f>'Gene Table'!B80</f>
        <v>D06</v>
      </c>
      <c r="D80" s="145"/>
      <c r="E80" s="145"/>
      <c r="F80" s="145"/>
      <c r="G80" s="145"/>
      <c r="H80" s="145"/>
      <c r="I80" s="145"/>
      <c r="J80" s="145"/>
      <c r="K80" s="145"/>
      <c r="L80" s="145"/>
      <c r="M80" s="145"/>
      <c r="N80" s="148"/>
      <c r="O80" s="149"/>
    </row>
    <row r="81" spans="1:15">
      <c r="A81" s="80"/>
      <c r="B81" s="39" t="str">
        <f>'Gene Table'!E81</f>
        <v>mmu-miR-220</v>
      </c>
      <c r="C81" s="39" t="str">
        <f>'Gene Table'!B81</f>
        <v>D07</v>
      </c>
      <c r="D81" s="145"/>
      <c r="E81" s="145"/>
      <c r="F81" s="145"/>
      <c r="G81" s="145"/>
      <c r="H81" s="145"/>
      <c r="I81" s="145"/>
      <c r="J81" s="145"/>
      <c r="K81" s="145"/>
      <c r="L81" s="145"/>
      <c r="M81" s="145"/>
      <c r="N81" s="148"/>
      <c r="O81" s="149"/>
    </row>
    <row r="82" spans="1:15">
      <c r="A82" s="80"/>
      <c r="B82" s="39" t="str">
        <f>'Gene Table'!E82</f>
        <v>mmu-miR-676-3p</v>
      </c>
      <c r="C82" s="39" t="str">
        <f>'Gene Table'!B82</f>
        <v>D08</v>
      </c>
      <c r="D82" s="145"/>
      <c r="E82" s="145"/>
      <c r="F82" s="145"/>
      <c r="G82" s="145"/>
      <c r="H82" s="145"/>
      <c r="I82" s="145"/>
      <c r="J82" s="145"/>
      <c r="K82" s="145"/>
      <c r="L82" s="145"/>
      <c r="M82" s="145"/>
      <c r="N82" s="148"/>
      <c r="O82" s="149"/>
    </row>
    <row r="83" spans="1:15">
      <c r="A83" s="80"/>
      <c r="B83" s="39" t="str">
        <f>'Gene Table'!E83</f>
        <v>mmu-miR-224-5p</v>
      </c>
      <c r="C83" s="39" t="str">
        <f>'Gene Table'!B83</f>
        <v>D09</v>
      </c>
      <c r="D83" s="145"/>
      <c r="E83" s="145"/>
      <c r="F83" s="145"/>
      <c r="G83" s="145"/>
      <c r="H83" s="145"/>
      <c r="I83" s="145"/>
      <c r="J83" s="145"/>
      <c r="K83" s="145"/>
      <c r="L83" s="145"/>
      <c r="M83" s="145"/>
      <c r="N83" s="148"/>
      <c r="O83" s="149"/>
    </row>
    <row r="84" spans="1:15">
      <c r="A84" s="80"/>
      <c r="B84" s="39" t="str">
        <f>'Gene Table'!E84</f>
        <v>mmu-miR-677-5p</v>
      </c>
      <c r="C84" s="39" t="str">
        <f>'Gene Table'!B84</f>
        <v>D10</v>
      </c>
      <c r="D84" s="145"/>
      <c r="E84" s="145"/>
      <c r="F84" s="145"/>
      <c r="G84" s="145"/>
      <c r="H84" s="145"/>
      <c r="I84" s="145"/>
      <c r="J84" s="145"/>
      <c r="K84" s="145"/>
      <c r="L84" s="145"/>
      <c r="M84" s="145"/>
      <c r="N84" s="148"/>
      <c r="O84" s="149"/>
    </row>
    <row r="85" spans="1:15">
      <c r="A85" s="80"/>
      <c r="B85" s="39" t="str">
        <f>'Gene Table'!E85</f>
        <v>mmu-miR-290-3p</v>
      </c>
      <c r="C85" s="39" t="str">
        <f>'Gene Table'!B85</f>
        <v>D11</v>
      </c>
      <c r="D85" s="145"/>
      <c r="E85" s="145"/>
      <c r="F85" s="145"/>
      <c r="G85" s="145"/>
      <c r="H85" s="145"/>
      <c r="I85" s="145"/>
      <c r="J85" s="145"/>
      <c r="K85" s="145"/>
      <c r="L85" s="145"/>
      <c r="M85" s="145"/>
      <c r="N85" s="148"/>
      <c r="O85" s="149"/>
    </row>
    <row r="86" spans="1:15">
      <c r="A86" s="80"/>
      <c r="B86" s="39" t="str">
        <f>'Gene Table'!E86</f>
        <v>mmu-miR-683</v>
      </c>
      <c r="C86" s="39" t="str">
        <f>'Gene Table'!B86</f>
        <v>D12</v>
      </c>
      <c r="D86" s="145"/>
      <c r="E86" s="145"/>
      <c r="F86" s="145"/>
      <c r="G86" s="145"/>
      <c r="H86" s="145"/>
      <c r="I86" s="145"/>
      <c r="J86" s="145"/>
      <c r="K86" s="145"/>
      <c r="L86" s="145"/>
      <c r="M86" s="145"/>
      <c r="N86" s="148"/>
      <c r="O86" s="149"/>
    </row>
    <row r="87" spans="1:15">
      <c r="A87" s="80"/>
      <c r="B87" s="39" t="str">
        <f>'Gene Table'!E87</f>
        <v>mmu-miR-290-5p</v>
      </c>
      <c r="C87" s="39" t="str">
        <f>'Gene Table'!B87</f>
        <v>D13</v>
      </c>
      <c r="D87" s="145"/>
      <c r="E87" s="145"/>
      <c r="F87" s="145"/>
      <c r="G87" s="145"/>
      <c r="H87" s="145"/>
      <c r="I87" s="145"/>
      <c r="J87" s="145"/>
      <c r="K87" s="145"/>
      <c r="L87" s="145"/>
      <c r="M87" s="145"/>
      <c r="N87" s="148"/>
      <c r="O87" s="149"/>
    </row>
    <row r="88" spans="1:15">
      <c r="A88" s="80"/>
      <c r="B88" s="39" t="str">
        <f>'Gene Table'!E88</f>
        <v>mmu-miR-684</v>
      </c>
      <c r="C88" s="39" t="str">
        <f>'Gene Table'!B88</f>
        <v>D14</v>
      </c>
      <c r="D88" s="145"/>
      <c r="E88" s="145"/>
      <c r="F88" s="145"/>
      <c r="G88" s="145"/>
      <c r="H88" s="145"/>
      <c r="I88" s="145"/>
      <c r="J88" s="145"/>
      <c r="K88" s="145"/>
      <c r="L88" s="145"/>
      <c r="M88" s="145"/>
      <c r="N88" s="148"/>
      <c r="O88" s="149"/>
    </row>
    <row r="89" spans="1:15">
      <c r="A89" s="80"/>
      <c r="B89" s="39" t="str">
        <f>'Gene Table'!E89</f>
        <v>mmu-miR-291b-3p</v>
      </c>
      <c r="C89" s="39" t="str">
        <f>'Gene Table'!B89</f>
        <v>D15</v>
      </c>
      <c r="D89" s="145"/>
      <c r="E89" s="145"/>
      <c r="F89" s="145"/>
      <c r="G89" s="145"/>
      <c r="H89" s="145"/>
      <c r="I89" s="145"/>
      <c r="J89" s="145"/>
      <c r="K89" s="145"/>
      <c r="L89" s="145"/>
      <c r="M89" s="145"/>
      <c r="N89" s="148"/>
      <c r="O89" s="149"/>
    </row>
    <row r="90" spans="1:15">
      <c r="A90" s="80"/>
      <c r="B90" s="39" t="str">
        <f>'Gene Table'!E90</f>
        <v>mmu-miR-685</v>
      </c>
      <c r="C90" s="39" t="str">
        <f>'Gene Table'!B90</f>
        <v>D16</v>
      </c>
      <c r="D90" s="145"/>
      <c r="E90" s="145"/>
      <c r="F90" s="145"/>
      <c r="G90" s="145"/>
      <c r="H90" s="145"/>
      <c r="I90" s="145"/>
      <c r="J90" s="145"/>
      <c r="K90" s="145"/>
      <c r="L90" s="145"/>
      <c r="M90" s="145"/>
      <c r="N90" s="148"/>
      <c r="O90" s="149"/>
    </row>
    <row r="91" spans="1:15">
      <c r="A91" s="80"/>
      <c r="B91" s="39" t="str">
        <f>'Gene Table'!E91</f>
        <v>mmu-miR-292-3p</v>
      </c>
      <c r="C91" s="39" t="str">
        <f>'Gene Table'!B91</f>
        <v>D17</v>
      </c>
      <c r="D91" s="145"/>
      <c r="E91" s="145"/>
      <c r="F91" s="145"/>
      <c r="G91" s="145"/>
      <c r="H91" s="145"/>
      <c r="I91" s="145"/>
      <c r="J91" s="145"/>
      <c r="K91" s="145"/>
      <c r="L91" s="145"/>
      <c r="M91" s="145"/>
      <c r="N91" s="148"/>
      <c r="O91" s="149"/>
    </row>
    <row r="92" spans="1:15">
      <c r="A92" s="80"/>
      <c r="B92" s="39" t="str">
        <f>'Gene Table'!E92</f>
        <v>mmu-miR-686</v>
      </c>
      <c r="C92" s="39" t="str">
        <f>'Gene Table'!B92</f>
        <v>D18</v>
      </c>
      <c r="D92" s="145"/>
      <c r="E92" s="145"/>
      <c r="F92" s="145"/>
      <c r="G92" s="145"/>
      <c r="H92" s="145"/>
      <c r="I92" s="145"/>
      <c r="J92" s="145"/>
      <c r="K92" s="145"/>
      <c r="L92" s="145"/>
      <c r="M92" s="145"/>
      <c r="N92" s="148"/>
      <c r="O92" s="149"/>
    </row>
    <row r="93" spans="1:15">
      <c r="A93" s="80"/>
      <c r="B93" s="39" t="str">
        <f>'Gene Table'!E93</f>
        <v>mmu-miR-293-3p</v>
      </c>
      <c r="C93" s="39" t="str">
        <f>'Gene Table'!B93</f>
        <v>D19</v>
      </c>
      <c r="D93" s="145"/>
      <c r="E93" s="145"/>
      <c r="F93" s="145"/>
      <c r="G93" s="145"/>
      <c r="H93" s="145"/>
      <c r="I93" s="145"/>
      <c r="J93" s="145"/>
      <c r="K93" s="145"/>
      <c r="L93" s="145"/>
      <c r="M93" s="145"/>
      <c r="N93" s="148"/>
      <c r="O93" s="149"/>
    </row>
    <row r="94" spans="1:15">
      <c r="A94" s="80"/>
      <c r="B94" s="39" t="str">
        <f>'Gene Table'!E94</f>
        <v>mmu-miR-687</v>
      </c>
      <c r="C94" s="39" t="str">
        <f>'Gene Table'!B94</f>
        <v>D20</v>
      </c>
      <c r="D94" s="145"/>
      <c r="E94" s="145"/>
      <c r="F94" s="145"/>
      <c r="G94" s="145"/>
      <c r="H94" s="145"/>
      <c r="I94" s="145"/>
      <c r="J94" s="145"/>
      <c r="K94" s="145"/>
      <c r="L94" s="145"/>
      <c r="M94" s="145"/>
      <c r="N94" s="148"/>
      <c r="O94" s="149"/>
    </row>
    <row r="95" spans="1:15">
      <c r="A95" s="80"/>
      <c r="B95" s="39" t="str">
        <f>'Gene Table'!E95</f>
        <v>mmu-miR-294-3p</v>
      </c>
      <c r="C95" s="39" t="str">
        <f>'Gene Table'!B95</f>
        <v>D21</v>
      </c>
      <c r="D95" s="145"/>
      <c r="E95" s="145"/>
      <c r="F95" s="145"/>
      <c r="G95" s="145"/>
      <c r="H95" s="145"/>
      <c r="I95" s="145"/>
      <c r="J95" s="145"/>
      <c r="K95" s="145"/>
      <c r="L95" s="145"/>
      <c r="M95" s="145"/>
      <c r="N95" s="148"/>
      <c r="O95" s="149"/>
    </row>
    <row r="96" spans="1:15">
      <c r="A96" s="80"/>
      <c r="B96" s="39" t="str">
        <f>'Gene Table'!E96</f>
        <v>mmu-miR-688</v>
      </c>
      <c r="C96" s="39" t="str">
        <f>'Gene Table'!B96</f>
        <v>D22</v>
      </c>
      <c r="D96" s="145"/>
      <c r="E96" s="145"/>
      <c r="F96" s="145"/>
      <c r="G96" s="145"/>
      <c r="H96" s="145"/>
      <c r="I96" s="145"/>
      <c r="J96" s="145"/>
      <c r="K96" s="145"/>
      <c r="L96" s="145"/>
      <c r="M96" s="145"/>
      <c r="N96" s="148"/>
      <c r="O96" s="149"/>
    </row>
    <row r="97" spans="1:15">
      <c r="A97" s="80"/>
      <c r="B97" s="39" t="str">
        <f>'Gene Table'!E97</f>
        <v>mmu-miR-295-3p</v>
      </c>
      <c r="C97" s="39" t="str">
        <f>'Gene Table'!B97</f>
        <v>D23</v>
      </c>
      <c r="D97" s="145"/>
      <c r="E97" s="145"/>
      <c r="F97" s="145"/>
      <c r="G97" s="145"/>
      <c r="H97" s="145"/>
      <c r="I97" s="145"/>
      <c r="J97" s="145"/>
      <c r="K97" s="145"/>
      <c r="L97" s="145"/>
      <c r="M97" s="145"/>
      <c r="N97" s="148"/>
      <c r="O97" s="149"/>
    </row>
    <row r="98" spans="1:15">
      <c r="A98" s="80"/>
      <c r="B98" s="39" t="str">
        <f>'Gene Table'!E98</f>
        <v>mmu-miR-689</v>
      </c>
      <c r="C98" s="39" t="str">
        <f>'Gene Table'!B98</f>
        <v>D24</v>
      </c>
      <c r="D98" s="145"/>
      <c r="E98" s="145"/>
      <c r="F98" s="145"/>
      <c r="G98" s="145"/>
      <c r="H98" s="145"/>
      <c r="I98" s="145"/>
      <c r="J98" s="145"/>
      <c r="K98" s="145"/>
      <c r="L98" s="145"/>
      <c r="M98" s="145"/>
      <c r="N98" s="148"/>
      <c r="O98" s="149"/>
    </row>
    <row r="99" customHeight="1" spans="1:15">
      <c r="A99" s="80"/>
      <c r="B99" s="39" t="str">
        <f>'Gene Table'!E99</f>
        <v>mmu-miR-147-3p</v>
      </c>
      <c r="C99" s="39" t="str">
        <f>'Gene Table'!B99</f>
        <v>E01</v>
      </c>
      <c r="D99" s="145"/>
      <c r="E99" s="145"/>
      <c r="F99" s="145"/>
      <c r="G99" s="145"/>
      <c r="H99" s="145"/>
      <c r="I99" s="145"/>
      <c r="J99" s="145"/>
      <c r="K99" s="145"/>
      <c r="L99" s="145"/>
      <c r="M99" s="145"/>
      <c r="N99" s="148"/>
      <c r="O99" s="149"/>
    </row>
    <row r="100" spans="1:15">
      <c r="A100" s="80"/>
      <c r="B100" s="39" t="str">
        <f>'Gene Table'!E100</f>
        <v>mmu-miR-410-3p</v>
      </c>
      <c r="C100" s="39" t="str">
        <f>'Gene Table'!B100</f>
        <v>E02</v>
      </c>
      <c r="D100" s="145"/>
      <c r="E100" s="145"/>
      <c r="F100" s="145"/>
      <c r="G100" s="145"/>
      <c r="H100" s="145"/>
      <c r="I100" s="145"/>
      <c r="J100" s="145"/>
      <c r="K100" s="145"/>
      <c r="L100" s="145"/>
      <c r="M100" s="145"/>
      <c r="N100" s="148"/>
      <c r="O100" s="149"/>
    </row>
    <row r="101" spans="1:15">
      <c r="A101" s="80"/>
      <c r="B101" s="39" t="str">
        <f>'Gene Table'!E101</f>
        <v>mmu-miR-149-5p</v>
      </c>
      <c r="C101" s="39" t="str">
        <f>'Gene Table'!B101</f>
        <v>E03</v>
      </c>
      <c r="D101" s="145"/>
      <c r="E101" s="145"/>
      <c r="F101" s="145"/>
      <c r="G101" s="145"/>
      <c r="H101" s="145"/>
      <c r="I101" s="145"/>
      <c r="J101" s="145"/>
      <c r="K101" s="145"/>
      <c r="L101" s="145"/>
      <c r="M101" s="145"/>
      <c r="N101" s="148"/>
      <c r="O101" s="149"/>
    </row>
    <row r="102" spans="1:15">
      <c r="A102" s="80"/>
      <c r="B102" s="39" t="str">
        <f>'Gene Table'!E102</f>
        <v>mmu-miR-411-5p</v>
      </c>
      <c r="C102" s="39" t="str">
        <f>'Gene Table'!B102</f>
        <v>E04</v>
      </c>
      <c r="D102" s="145"/>
      <c r="E102" s="145"/>
      <c r="F102" s="145"/>
      <c r="G102" s="145"/>
      <c r="H102" s="145"/>
      <c r="I102" s="145"/>
      <c r="J102" s="145"/>
      <c r="K102" s="145"/>
      <c r="L102" s="145"/>
      <c r="M102" s="145"/>
      <c r="N102" s="148"/>
      <c r="O102" s="149"/>
    </row>
    <row r="103" spans="1:15">
      <c r="A103" s="80"/>
      <c r="B103" s="39" t="str">
        <f>'Gene Table'!E103</f>
        <v>mmu-miR-150-5p</v>
      </c>
      <c r="C103" s="39" t="str">
        <f>'Gene Table'!B103</f>
        <v>E05</v>
      </c>
      <c r="D103" s="145"/>
      <c r="E103" s="145"/>
      <c r="F103" s="145"/>
      <c r="G103" s="145"/>
      <c r="H103" s="145"/>
      <c r="I103" s="145"/>
      <c r="J103" s="145"/>
      <c r="K103" s="145"/>
      <c r="L103" s="145"/>
      <c r="M103" s="145"/>
      <c r="N103" s="148"/>
      <c r="O103" s="149"/>
    </row>
    <row r="104" spans="1:15">
      <c r="A104" s="80"/>
      <c r="B104" s="39" t="str">
        <f>'Gene Table'!E104</f>
        <v>mmu-miR-421-3p</v>
      </c>
      <c r="C104" s="39" t="str">
        <f>'Gene Table'!B104</f>
        <v>E06</v>
      </c>
      <c r="D104" s="145"/>
      <c r="E104" s="145"/>
      <c r="F104" s="145"/>
      <c r="G104" s="145"/>
      <c r="H104" s="145"/>
      <c r="I104" s="145"/>
      <c r="J104" s="145"/>
      <c r="K104" s="145"/>
      <c r="L104" s="145"/>
      <c r="M104" s="145"/>
      <c r="N104" s="148"/>
      <c r="O104" s="149"/>
    </row>
    <row r="105" spans="1:15">
      <c r="A105" s="80"/>
      <c r="B105" s="39" t="str">
        <f>'Gene Table'!E105</f>
        <v>mmu-miR-151-5p</v>
      </c>
      <c r="C105" s="39" t="str">
        <f>'Gene Table'!B105</f>
        <v>E07</v>
      </c>
      <c r="D105" s="145"/>
      <c r="E105" s="145"/>
      <c r="F105" s="145"/>
      <c r="G105" s="145"/>
      <c r="H105" s="145"/>
      <c r="I105" s="145"/>
      <c r="J105" s="145"/>
      <c r="K105" s="145"/>
      <c r="L105" s="145"/>
      <c r="M105" s="145"/>
      <c r="N105" s="148"/>
      <c r="O105" s="149"/>
    </row>
    <row r="106" spans="1:15">
      <c r="A106" s="80"/>
      <c r="B106" s="39" t="str">
        <f>'Gene Table'!E106</f>
        <v>mmu-miR-423-3p</v>
      </c>
      <c r="C106" s="39" t="str">
        <f>'Gene Table'!B106</f>
        <v>E08</v>
      </c>
      <c r="D106" s="145"/>
      <c r="E106" s="145"/>
      <c r="F106" s="145"/>
      <c r="G106" s="145"/>
      <c r="H106" s="145"/>
      <c r="I106" s="145"/>
      <c r="J106" s="145"/>
      <c r="K106" s="145"/>
      <c r="L106" s="145"/>
      <c r="M106" s="145"/>
      <c r="N106" s="148"/>
      <c r="O106" s="149"/>
    </row>
    <row r="107" spans="1:15">
      <c r="A107" s="80"/>
      <c r="B107" s="39" t="str">
        <f>'Gene Table'!E107</f>
        <v>mmu-miR-153-3p</v>
      </c>
      <c r="C107" s="39" t="str">
        <f>'Gene Table'!B107</f>
        <v>E09</v>
      </c>
      <c r="D107" s="145"/>
      <c r="E107" s="145"/>
      <c r="F107" s="145"/>
      <c r="G107" s="145"/>
      <c r="H107" s="145"/>
      <c r="I107" s="145"/>
      <c r="J107" s="145"/>
      <c r="K107" s="145"/>
      <c r="L107" s="145"/>
      <c r="M107" s="145"/>
      <c r="N107" s="148"/>
      <c r="O107" s="149"/>
    </row>
    <row r="108" spans="1:15">
      <c r="A108" s="80"/>
      <c r="B108" s="39" t="str">
        <f>'Gene Table'!E108</f>
        <v>mmu-miR-423-5p</v>
      </c>
      <c r="C108" s="39" t="str">
        <f>'Gene Table'!B108</f>
        <v>E10</v>
      </c>
      <c r="D108" s="145"/>
      <c r="E108" s="145"/>
      <c r="F108" s="145"/>
      <c r="G108" s="145"/>
      <c r="H108" s="145"/>
      <c r="I108" s="145"/>
      <c r="J108" s="145"/>
      <c r="K108" s="145"/>
      <c r="L108" s="145"/>
      <c r="M108" s="145"/>
      <c r="N108" s="148"/>
      <c r="O108" s="149"/>
    </row>
    <row r="109" spans="1:15">
      <c r="A109" s="80"/>
      <c r="B109" s="39" t="str">
        <f>'Gene Table'!E109</f>
        <v>mmu-miR-154-5p</v>
      </c>
      <c r="C109" s="39" t="str">
        <f>'Gene Table'!B109</f>
        <v>E11</v>
      </c>
      <c r="D109" s="145"/>
      <c r="E109" s="145"/>
      <c r="F109" s="145"/>
      <c r="G109" s="145"/>
      <c r="H109" s="145"/>
      <c r="I109" s="145"/>
      <c r="J109" s="145"/>
      <c r="K109" s="145"/>
      <c r="L109" s="145"/>
      <c r="M109" s="145"/>
      <c r="N109" s="148"/>
      <c r="O109" s="149"/>
    </row>
    <row r="110" spans="1:15">
      <c r="A110" s="80"/>
      <c r="B110" s="39" t="str">
        <f>'Gene Table'!E110</f>
        <v>mmu-miR-425-5p</v>
      </c>
      <c r="C110" s="39" t="str">
        <f>'Gene Table'!B110</f>
        <v>E12</v>
      </c>
      <c r="D110" s="145"/>
      <c r="E110" s="145"/>
      <c r="F110" s="145"/>
      <c r="G110" s="145"/>
      <c r="H110" s="145"/>
      <c r="I110" s="145"/>
      <c r="J110" s="145"/>
      <c r="K110" s="145"/>
      <c r="L110" s="145"/>
      <c r="M110" s="145"/>
      <c r="N110" s="148"/>
      <c r="O110" s="149"/>
    </row>
    <row r="111" spans="1:15">
      <c r="A111" s="80"/>
      <c r="B111" s="39" t="str">
        <f>'Gene Table'!E111</f>
        <v>mmu-miR-15a-5p</v>
      </c>
      <c r="C111" s="39" t="str">
        <f>'Gene Table'!B111</f>
        <v>E13</v>
      </c>
      <c r="D111" s="145"/>
      <c r="E111" s="145"/>
      <c r="F111" s="145"/>
      <c r="G111" s="145"/>
      <c r="H111" s="145"/>
      <c r="I111" s="145"/>
      <c r="J111" s="145"/>
      <c r="K111" s="145"/>
      <c r="L111" s="145"/>
      <c r="M111" s="145"/>
      <c r="N111" s="148"/>
      <c r="O111" s="149"/>
    </row>
    <row r="112" spans="1:15">
      <c r="A112" s="80"/>
      <c r="B112" s="39" t="str">
        <f>'Gene Table'!E112</f>
        <v>mmu-miR-431-5p</v>
      </c>
      <c r="C112" s="39" t="str">
        <f>'Gene Table'!B112</f>
        <v>E14</v>
      </c>
      <c r="D112" s="145"/>
      <c r="E112" s="145"/>
      <c r="F112" s="145"/>
      <c r="G112" s="145"/>
      <c r="H112" s="145"/>
      <c r="I112" s="145"/>
      <c r="J112" s="145"/>
      <c r="K112" s="145"/>
      <c r="L112" s="145"/>
      <c r="M112" s="145"/>
      <c r="N112" s="148"/>
      <c r="O112" s="149"/>
    </row>
    <row r="113" spans="1:15">
      <c r="A113" s="80"/>
      <c r="B113" s="39" t="str">
        <f>'Gene Table'!E113</f>
        <v>mmu-miR-15b-5p</v>
      </c>
      <c r="C113" s="39" t="str">
        <f>'Gene Table'!B113</f>
        <v>E15</v>
      </c>
      <c r="D113" s="145"/>
      <c r="E113" s="145"/>
      <c r="F113" s="145"/>
      <c r="G113" s="145"/>
      <c r="H113" s="145"/>
      <c r="I113" s="145"/>
      <c r="J113" s="145"/>
      <c r="K113" s="145"/>
      <c r="L113" s="145"/>
      <c r="M113" s="145"/>
      <c r="N113" s="148"/>
      <c r="O113" s="149"/>
    </row>
    <row r="114" spans="1:15">
      <c r="A114" s="80"/>
      <c r="B114" s="39" t="str">
        <f>'Gene Table'!E114</f>
        <v>mmu-miR-433-3p</v>
      </c>
      <c r="C114" s="39" t="str">
        <f>'Gene Table'!B114</f>
        <v>E16</v>
      </c>
      <c r="D114" s="145"/>
      <c r="E114" s="145"/>
      <c r="F114" s="145"/>
      <c r="G114" s="145"/>
      <c r="H114" s="145"/>
      <c r="I114" s="145"/>
      <c r="J114" s="145"/>
      <c r="K114" s="145"/>
      <c r="L114" s="145"/>
      <c r="M114" s="145"/>
      <c r="N114" s="148"/>
      <c r="O114" s="149"/>
    </row>
    <row r="115" spans="1:15">
      <c r="A115" s="80"/>
      <c r="B115" s="39" t="str">
        <f>'Gene Table'!E115</f>
        <v>mmu-miR-16-5p</v>
      </c>
      <c r="C115" s="39" t="str">
        <f>'Gene Table'!B115</f>
        <v>E17</v>
      </c>
      <c r="D115" s="145"/>
      <c r="E115" s="145"/>
      <c r="F115" s="145"/>
      <c r="G115" s="145"/>
      <c r="H115" s="145"/>
      <c r="I115" s="145"/>
      <c r="J115" s="145"/>
      <c r="K115" s="145"/>
      <c r="L115" s="145"/>
      <c r="M115" s="145"/>
      <c r="N115" s="148"/>
      <c r="O115" s="149"/>
    </row>
    <row r="116" spans="1:15">
      <c r="A116" s="80"/>
      <c r="B116" s="39" t="str">
        <f>'Gene Table'!E116</f>
        <v>mmu-miR-448-3p</v>
      </c>
      <c r="C116" s="39" t="str">
        <f>'Gene Table'!B116</f>
        <v>E18</v>
      </c>
      <c r="D116" s="145"/>
      <c r="E116" s="145"/>
      <c r="F116" s="145"/>
      <c r="G116" s="145"/>
      <c r="H116" s="145"/>
      <c r="I116" s="145"/>
      <c r="J116" s="145"/>
      <c r="K116" s="145"/>
      <c r="L116" s="145"/>
      <c r="M116" s="145"/>
      <c r="N116" s="148"/>
      <c r="O116" s="149"/>
    </row>
    <row r="117" spans="1:15">
      <c r="A117" s="80"/>
      <c r="B117" s="39" t="str">
        <f>'Gene Table'!E117</f>
        <v>mmu-miR-183-5p</v>
      </c>
      <c r="C117" s="39" t="str">
        <f>'Gene Table'!B117</f>
        <v>E19</v>
      </c>
      <c r="D117" s="145"/>
      <c r="E117" s="145"/>
      <c r="F117" s="145"/>
      <c r="G117" s="145"/>
      <c r="H117" s="145"/>
      <c r="I117" s="145"/>
      <c r="J117" s="145"/>
      <c r="K117" s="145"/>
      <c r="L117" s="145"/>
      <c r="M117" s="145"/>
      <c r="N117" s="148"/>
      <c r="O117" s="149"/>
    </row>
    <row r="118" spans="1:15">
      <c r="A118" s="80"/>
      <c r="B118" s="39" t="str">
        <f>'Gene Table'!E118</f>
        <v>mmu-miR-449a-5p</v>
      </c>
      <c r="C118" s="39" t="str">
        <f>'Gene Table'!B118</f>
        <v>E20</v>
      </c>
      <c r="D118" s="145"/>
      <c r="E118" s="145"/>
      <c r="F118" s="145"/>
      <c r="G118" s="145"/>
      <c r="H118" s="145"/>
      <c r="I118" s="145"/>
      <c r="J118" s="145"/>
      <c r="K118" s="145"/>
      <c r="L118" s="145"/>
      <c r="M118" s="145"/>
      <c r="N118" s="148"/>
      <c r="O118" s="149"/>
    </row>
    <row r="119" spans="1:15">
      <c r="A119" s="80"/>
      <c r="B119" s="39" t="str">
        <f>'Gene Table'!E119</f>
        <v>mmu-miR-184-3p</v>
      </c>
      <c r="C119" s="39" t="str">
        <f>'Gene Table'!B119</f>
        <v>E21</v>
      </c>
      <c r="D119" s="145"/>
      <c r="E119" s="145"/>
      <c r="F119" s="145"/>
      <c r="G119" s="145"/>
      <c r="H119" s="145"/>
      <c r="I119" s="145"/>
      <c r="J119" s="145"/>
      <c r="K119" s="145"/>
      <c r="L119" s="145"/>
      <c r="M119" s="145"/>
      <c r="N119" s="148"/>
      <c r="O119" s="149"/>
    </row>
    <row r="120" spans="1:15">
      <c r="A120" s="80"/>
      <c r="B120" s="39" t="str">
        <f>'Gene Table'!E120</f>
        <v>mmu-miR-450a-5p</v>
      </c>
      <c r="C120" s="39" t="str">
        <f>'Gene Table'!B120</f>
        <v>E22</v>
      </c>
      <c r="D120" s="145"/>
      <c r="E120" s="145"/>
      <c r="F120" s="145"/>
      <c r="G120" s="145"/>
      <c r="H120" s="145"/>
      <c r="I120" s="145"/>
      <c r="J120" s="145"/>
      <c r="K120" s="145"/>
      <c r="L120" s="145"/>
      <c r="M120" s="145"/>
      <c r="N120" s="148"/>
      <c r="O120" s="149"/>
    </row>
    <row r="121" spans="1:15">
      <c r="A121" s="80"/>
      <c r="B121" s="39" t="str">
        <f>'Gene Table'!E121</f>
        <v>mmu-miR-185-5p</v>
      </c>
      <c r="C121" s="39" t="str">
        <f>'Gene Table'!B121</f>
        <v>E23</v>
      </c>
      <c r="D121" s="145"/>
      <c r="E121" s="145"/>
      <c r="F121" s="145"/>
      <c r="G121" s="145"/>
      <c r="H121" s="145"/>
      <c r="I121" s="145"/>
      <c r="J121" s="145"/>
      <c r="K121" s="145"/>
      <c r="L121" s="145"/>
      <c r="M121" s="145"/>
      <c r="N121" s="148"/>
      <c r="O121" s="149"/>
    </row>
    <row r="122" spans="1:15">
      <c r="A122" s="80"/>
      <c r="B122" s="39" t="str">
        <f>'Gene Table'!E122</f>
        <v>mmu-miR-451</v>
      </c>
      <c r="C122" s="39" t="str">
        <f>'Gene Table'!B122</f>
        <v>E24</v>
      </c>
      <c r="D122" s="145"/>
      <c r="E122" s="145"/>
      <c r="F122" s="145"/>
      <c r="G122" s="145"/>
      <c r="H122" s="145"/>
      <c r="I122" s="145"/>
      <c r="J122" s="145"/>
      <c r="K122" s="145"/>
      <c r="L122" s="145"/>
      <c r="M122" s="145"/>
      <c r="N122" s="148"/>
      <c r="O122" s="149"/>
    </row>
    <row r="123" spans="1:15">
      <c r="A123" s="80"/>
      <c r="B123" s="39" t="str">
        <f>'Gene Table'!E123</f>
        <v>mmu-miR-297b-3p</v>
      </c>
      <c r="C123" s="39" t="str">
        <f>'Gene Table'!B123</f>
        <v>F01</v>
      </c>
      <c r="D123" s="145"/>
      <c r="E123" s="145"/>
      <c r="F123" s="145"/>
      <c r="G123" s="145"/>
      <c r="H123" s="145"/>
      <c r="I123" s="145"/>
      <c r="J123" s="145"/>
      <c r="K123" s="145"/>
      <c r="L123" s="145"/>
      <c r="M123" s="145"/>
      <c r="N123" s="148"/>
      <c r="O123" s="149"/>
    </row>
    <row r="124" spans="1:15">
      <c r="A124" s="80"/>
      <c r="B124" s="39" t="str">
        <f>'Gene Table'!E124</f>
        <v>mmu-miR-691</v>
      </c>
      <c r="C124" s="39" t="str">
        <f>'Gene Table'!B124</f>
        <v>F02</v>
      </c>
      <c r="D124" s="145"/>
      <c r="E124" s="145"/>
      <c r="F124" s="145"/>
      <c r="G124" s="145"/>
      <c r="H124" s="145"/>
      <c r="I124" s="145"/>
      <c r="J124" s="145"/>
      <c r="K124" s="145"/>
      <c r="L124" s="145"/>
      <c r="M124" s="145"/>
      <c r="N124" s="148"/>
      <c r="O124" s="149"/>
    </row>
    <row r="125" spans="1:15">
      <c r="A125" s="80"/>
      <c r="B125" s="39" t="str">
        <f>'Gene Table'!E125</f>
        <v>mmu-miR-298-5p</v>
      </c>
      <c r="C125" s="39" t="str">
        <f>'Gene Table'!B125</f>
        <v>F03</v>
      </c>
      <c r="D125" s="145"/>
      <c r="E125" s="145"/>
      <c r="F125" s="145"/>
      <c r="G125" s="145"/>
      <c r="H125" s="145"/>
      <c r="I125" s="145"/>
      <c r="J125" s="145"/>
      <c r="K125" s="145"/>
      <c r="L125" s="145"/>
      <c r="M125" s="145"/>
      <c r="N125" s="148"/>
      <c r="O125" s="149"/>
    </row>
    <row r="126" spans="1:15">
      <c r="A126" s="80"/>
      <c r="B126" s="39" t="str">
        <f>'Gene Table'!E126</f>
        <v>mmu-miR-693-3p</v>
      </c>
      <c r="C126" s="39" t="str">
        <f>'Gene Table'!B126</f>
        <v>F04</v>
      </c>
      <c r="D126" s="145"/>
      <c r="E126" s="145"/>
      <c r="F126" s="145"/>
      <c r="G126" s="145"/>
      <c r="H126" s="145"/>
      <c r="I126" s="145"/>
      <c r="J126" s="145"/>
      <c r="K126" s="145"/>
      <c r="L126" s="145"/>
      <c r="M126" s="145"/>
      <c r="N126" s="148"/>
      <c r="O126" s="149"/>
    </row>
    <row r="127" spans="1:15">
      <c r="A127" s="80"/>
      <c r="B127" s="39" t="str">
        <f>'Gene Table'!E127</f>
        <v>mmu-miR-299-3p</v>
      </c>
      <c r="C127" s="39" t="str">
        <f>'Gene Table'!B127</f>
        <v>F05</v>
      </c>
      <c r="D127" s="145"/>
      <c r="E127" s="145"/>
      <c r="F127" s="145"/>
      <c r="G127" s="145"/>
      <c r="H127" s="145"/>
      <c r="I127" s="145"/>
      <c r="J127" s="145"/>
      <c r="K127" s="145"/>
      <c r="L127" s="145"/>
      <c r="M127" s="145"/>
      <c r="N127" s="148"/>
      <c r="O127" s="149"/>
    </row>
    <row r="128" spans="1:15">
      <c r="A128" s="80"/>
      <c r="B128" s="39" t="str">
        <f>'Gene Table'!E128</f>
        <v>mmu-miR-694</v>
      </c>
      <c r="C128" s="39" t="str">
        <f>'Gene Table'!B128</f>
        <v>F06</v>
      </c>
      <c r="D128" s="145"/>
      <c r="E128" s="145"/>
      <c r="F128" s="145"/>
      <c r="G128" s="145"/>
      <c r="H128" s="145"/>
      <c r="I128" s="145"/>
      <c r="J128" s="145"/>
      <c r="K128" s="145"/>
      <c r="L128" s="145"/>
      <c r="M128" s="145"/>
      <c r="N128" s="148"/>
      <c r="O128" s="149"/>
    </row>
    <row r="129" spans="1:15">
      <c r="A129" s="80"/>
      <c r="B129" s="39" t="str">
        <f>'Gene Table'!E129</f>
        <v>mmu-miR-300-3p</v>
      </c>
      <c r="C129" s="39" t="str">
        <f>'Gene Table'!B129</f>
        <v>F07</v>
      </c>
      <c r="D129" s="145"/>
      <c r="E129" s="145"/>
      <c r="F129" s="145"/>
      <c r="G129" s="145"/>
      <c r="H129" s="145"/>
      <c r="I129" s="145"/>
      <c r="J129" s="145"/>
      <c r="K129" s="145"/>
      <c r="L129" s="145"/>
      <c r="M129" s="145"/>
      <c r="N129" s="148"/>
      <c r="O129" s="149"/>
    </row>
    <row r="130" spans="1:15">
      <c r="A130" s="80"/>
      <c r="B130" s="39" t="str">
        <f>'Gene Table'!E130</f>
        <v>mmu-miR-695</v>
      </c>
      <c r="C130" s="39" t="str">
        <f>'Gene Table'!B130</f>
        <v>F08</v>
      </c>
      <c r="D130" s="145"/>
      <c r="E130" s="145"/>
      <c r="F130" s="145"/>
      <c r="G130" s="145"/>
      <c r="H130" s="145"/>
      <c r="I130" s="145"/>
      <c r="J130" s="145"/>
      <c r="K130" s="145"/>
      <c r="L130" s="145"/>
      <c r="M130" s="145"/>
      <c r="N130" s="148"/>
      <c r="O130" s="149"/>
    </row>
    <row r="131" spans="1:15">
      <c r="A131" s="80"/>
      <c r="B131" s="39" t="str">
        <f>'Gene Table'!E131</f>
        <v>mmu-miR-324-3p</v>
      </c>
      <c r="C131" s="39" t="str">
        <f>'Gene Table'!B131</f>
        <v>F09</v>
      </c>
      <c r="D131" s="145"/>
      <c r="E131" s="145"/>
      <c r="F131" s="145"/>
      <c r="G131" s="145"/>
      <c r="H131" s="145"/>
      <c r="I131" s="145"/>
      <c r="J131" s="145"/>
      <c r="K131" s="145"/>
      <c r="L131" s="145"/>
      <c r="M131" s="145"/>
      <c r="N131" s="148"/>
      <c r="O131" s="149"/>
    </row>
    <row r="132" spans="1:15">
      <c r="A132" s="80"/>
      <c r="B132" s="39" t="str">
        <f>'Gene Table'!E132</f>
        <v>mmu-miR-696</v>
      </c>
      <c r="C132" s="39" t="str">
        <f>'Gene Table'!B132</f>
        <v>F10</v>
      </c>
      <c r="D132" s="145"/>
      <c r="E132" s="145"/>
      <c r="F132" s="145"/>
      <c r="G132" s="145"/>
      <c r="H132" s="145"/>
      <c r="I132" s="145"/>
      <c r="J132" s="145"/>
      <c r="K132" s="145"/>
      <c r="L132" s="145"/>
      <c r="M132" s="145"/>
      <c r="N132" s="148"/>
      <c r="O132" s="149"/>
    </row>
    <row r="133" spans="1:15">
      <c r="A133" s="80"/>
      <c r="B133" s="39" t="str">
        <f>'Gene Table'!E133</f>
        <v>mmu-miR-325-3p</v>
      </c>
      <c r="C133" s="39" t="str">
        <f>'Gene Table'!B133</f>
        <v>F11</v>
      </c>
      <c r="D133" s="145"/>
      <c r="E133" s="145"/>
      <c r="F133" s="145"/>
      <c r="G133" s="145"/>
      <c r="H133" s="145"/>
      <c r="I133" s="145"/>
      <c r="J133" s="145"/>
      <c r="K133" s="145"/>
      <c r="L133" s="145"/>
      <c r="M133" s="145"/>
      <c r="N133" s="148"/>
      <c r="O133" s="149"/>
    </row>
    <row r="134" spans="1:15">
      <c r="A134" s="80"/>
      <c r="B134" s="39" t="str">
        <f>'Gene Table'!E134</f>
        <v>mmu-miR-697</v>
      </c>
      <c r="C134" s="39" t="str">
        <f>'Gene Table'!B134</f>
        <v>F12</v>
      </c>
      <c r="D134" s="145"/>
      <c r="E134" s="145"/>
      <c r="F134" s="145"/>
      <c r="G134" s="145"/>
      <c r="H134" s="145"/>
      <c r="I134" s="145"/>
      <c r="J134" s="145"/>
      <c r="K134" s="145"/>
      <c r="L134" s="145"/>
      <c r="M134" s="145"/>
      <c r="N134" s="148"/>
      <c r="O134" s="149"/>
    </row>
    <row r="135" spans="1:15">
      <c r="A135" s="80"/>
      <c r="B135" s="39" t="str">
        <f>'Gene Table'!E135</f>
        <v>mmu-miR-327</v>
      </c>
      <c r="C135" s="39" t="str">
        <f>'Gene Table'!B135</f>
        <v>F13</v>
      </c>
      <c r="D135" s="145"/>
      <c r="E135" s="145"/>
      <c r="F135" s="145"/>
      <c r="G135" s="145"/>
      <c r="H135" s="145"/>
      <c r="I135" s="145"/>
      <c r="J135" s="145"/>
      <c r="K135" s="145"/>
      <c r="L135" s="145"/>
      <c r="M135" s="145"/>
      <c r="N135" s="148"/>
      <c r="O135" s="149"/>
    </row>
    <row r="136" spans="1:15">
      <c r="A136" s="80"/>
      <c r="B136" s="39" t="str">
        <f>'Gene Table'!E136</f>
        <v>mmu-miR-698</v>
      </c>
      <c r="C136" s="39" t="str">
        <f>'Gene Table'!B136</f>
        <v>F14</v>
      </c>
      <c r="D136" s="145"/>
      <c r="E136" s="145"/>
      <c r="F136" s="145"/>
      <c r="G136" s="145"/>
      <c r="H136" s="145"/>
      <c r="I136" s="145"/>
      <c r="J136" s="145"/>
      <c r="K136" s="145"/>
      <c r="L136" s="145"/>
      <c r="M136" s="145"/>
      <c r="N136" s="148"/>
      <c r="O136" s="149"/>
    </row>
    <row r="137" spans="1:15">
      <c r="A137" s="80"/>
      <c r="B137" s="39" t="str">
        <f>'Gene Table'!E137</f>
        <v>mmu-miR-337-5p</v>
      </c>
      <c r="C137" s="39" t="str">
        <f>'Gene Table'!B137</f>
        <v>F15</v>
      </c>
      <c r="D137" s="145"/>
      <c r="E137" s="145"/>
      <c r="F137" s="145"/>
      <c r="G137" s="145"/>
      <c r="H137" s="145"/>
      <c r="I137" s="145"/>
      <c r="J137" s="145"/>
      <c r="K137" s="145"/>
      <c r="L137" s="145"/>
      <c r="M137" s="145"/>
      <c r="N137" s="148"/>
      <c r="O137" s="149"/>
    </row>
    <row r="138" spans="1:15">
      <c r="A138" s="80"/>
      <c r="B138" s="39" t="str">
        <f>'Gene Table'!E138</f>
        <v>mmu-miR-700-3p</v>
      </c>
      <c r="C138" s="39" t="str">
        <f>'Gene Table'!B138</f>
        <v>F16</v>
      </c>
      <c r="D138" s="145"/>
      <c r="E138" s="145"/>
      <c r="F138" s="145"/>
      <c r="G138" s="145"/>
      <c r="H138" s="145"/>
      <c r="I138" s="145"/>
      <c r="J138" s="145"/>
      <c r="K138" s="145"/>
      <c r="L138" s="145"/>
      <c r="M138" s="145"/>
      <c r="N138" s="148"/>
      <c r="O138" s="149"/>
    </row>
    <row r="139" spans="1:15">
      <c r="A139" s="80"/>
      <c r="B139" s="39" t="str">
        <f>'Gene Table'!E139</f>
        <v>mmu-miR-337-3p</v>
      </c>
      <c r="C139" s="39" t="str">
        <f>'Gene Table'!B139</f>
        <v>F17</v>
      </c>
      <c r="D139" s="145"/>
      <c r="E139" s="145"/>
      <c r="F139" s="145"/>
      <c r="G139" s="145"/>
      <c r="H139" s="145"/>
      <c r="I139" s="145"/>
      <c r="J139" s="145"/>
      <c r="K139" s="145"/>
      <c r="L139" s="145"/>
      <c r="M139" s="145"/>
      <c r="N139" s="148"/>
      <c r="O139" s="149"/>
    </row>
    <row r="140" spans="1:15">
      <c r="A140" s="80"/>
      <c r="B140" s="39" t="str">
        <f>'Gene Table'!E140</f>
        <v>mmu-miR-701-5p</v>
      </c>
      <c r="C140" s="39" t="str">
        <f>'Gene Table'!B140</f>
        <v>F18</v>
      </c>
      <c r="D140" s="145"/>
      <c r="E140" s="145"/>
      <c r="F140" s="145"/>
      <c r="G140" s="145"/>
      <c r="H140" s="145"/>
      <c r="I140" s="145"/>
      <c r="J140" s="145"/>
      <c r="K140" s="145"/>
      <c r="L140" s="145"/>
      <c r="M140" s="145"/>
      <c r="N140" s="148"/>
      <c r="O140" s="149"/>
    </row>
    <row r="141" spans="1:15">
      <c r="A141" s="80"/>
      <c r="B141" s="39" t="str">
        <f>'Gene Table'!E141</f>
        <v>mmu-miR-339-3p</v>
      </c>
      <c r="C141" s="39" t="str">
        <f>'Gene Table'!B141</f>
        <v>F19</v>
      </c>
      <c r="D141" s="145"/>
      <c r="E141" s="145"/>
      <c r="F141" s="145"/>
      <c r="G141" s="145"/>
      <c r="H141" s="145"/>
      <c r="I141" s="145"/>
      <c r="J141" s="145"/>
      <c r="K141" s="145"/>
      <c r="L141" s="145"/>
      <c r="M141" s="145"/>
      <c r="N141" s="148"/>
      <c r="O141" s="149"/>
    </row>
    <row r="142" spans="1:15">
      <c r="A142" s="80"/>
      <c r="B142" s="39" t="str">
        <f>'Gene Table'!E142</f>
        <v>mmu-miR-703</v>
      </c>
      <c r="C142" s="39" t="str">
        <f>'Gene Table'!B142</f>
        <v>F20</v>
      </c>
      <c r="D142" s="145"/>
      <c r="E142" s="145"/>
      <c r="F142" s="145"/>
      <c r="G142" s="145"/>
      <c r="H142" s="145"/>
      <c r="I142" s="145"/>
      <c r="J142" s="145"/>
      <c r="K142" s="145"/>
      <c r="L142" s="145"/>
      <c r="M142" s="145"/>
      <c r="N142" s="148"/>
      <c r="O142" s="149"/>
    </row>
    <row r="143" spans="1:15">
      <c r="A143" s="80"/>
      <c r="B143" s="39" t="str">
        <f>'Gene Table'!E143</f>
        <v>mmu-miR-343</v>
      </c>
      <c r="C143" s="39" t="str">
        <f>'Gene Table'!B143</f>
        <v>F21</v>
      </c>
      <c r="D143" s="145"/>
      <c r="E143" s="145"/>
      <c r="F143" s="145"/>
      <c r="G143" s="145"/>
      <c r="H143" s="145"/>
      <c r="I143" s="145"/>
      <c r="J143" s="145"/>
      <c r="K143" s="145"/>
      <c r="L143" s="145"/>
      <c r="M143" s="145"/>
      <c r="N143" s="148"/>
      <c r="O143" s="149"/>
    </row>
    <row r="144" spans="1:15">
      <c r="A144" s="80"/>
      <c r="B144" s="39" t="str">
        <f>'Gene Table'!E144</f>
        <v>mmu-miR-705</v>
      </c>
      <c r="C144" s="39" t="str">
        <f>'Gene Table'!B144</f>
        <v>F22</v>
      </c>
      <c r="D144" s="145"/>
      <c r="E144" s="145"/>
      <c r="F144" s="145"/>
      <c r="G144" s="145"/>
      <c r="H144" s="145"/>
      <c r="I144" s="145"/>
      <c r="J144" s="145"/>
      <c r="K144" s="145"/>
      <c r="L144" s="145"/>
      <c r="M144" s="145"/>
      <c r="N144" s="148"/>
      <c r="O144" s="149"/>
    </row>
    <row r="145" spans="1:15">
      <c r="A145" s="80"/>
      <c r="B145" s="39" t="str">
        <f>'Gene Table'!E145</f>
        <v>mmu-miR-344-3p</v>
      </c>
      <c r="C145" s="39" t="str">
        <f>'Gene Table'!B145</f>
        <v>F23</v>
      </c>
      <c r="D145" s="145"/>
      <c r="E145" s="145"/>
      <c r="F145" s="145"/>
      <c r="G145" s="145"/>
      <c r="H145" s="145"/>
      <c r="I145" s="145"/>
      <c r="J145" s="145"/>
      <c r="K145" s="145"/>
      <c r="L145" s="145"/>
      <c r="M145" s="145"/>
      <c r="N145" s="148"/>
      <c r="O145" s="149"/>
    </row>
    <row r="146" spans="1:15">
      <c r="A146" s="80"/>
      <c r="B146" s="39" t="str">
        <f>'Gene Table'!E146</f>
        <v>mmu-miR-706</v>
      </c>
      <c r="C146" s="39" t="str">
        <f>'Gene Table'!B146</f>
        <v>F24</v>
      </c>
      <c r="D146" s="145"/>
      <c r="E146" s="145"/>
      <c r="F146" s="145"/>
      <c r="G146" s="145"/>
      <c r="H146" s="145"/>
      <c r="I146" s="145"/>
      <c r="J146" s="145"/>
      <c r="K146" s="145"/>
      <c r="L146" s="145"/>
      <c r="M146" s="145"/>
      <c r="N146" s="148"/>
      <c r="O146" s="149"/>
    </row>
    <row r="147" spans="1:15">
      <c r="A147" s="80"/>
      <c r="B147" s="39" t="str">
        <f>'Gene Table'!E147</f>
        <v>mmu-miR-186-5p</v>
      </c>
      <c r="C147" s="39" t="str">
        <f>'Gene Table'!B147</f>
        <v>G01</v>
      </c>
      <c r="D147" s="145"/>
      <c r="E147" s="145"/>
      <c r="F147" s="145"/>
      <c r="G147" s="145"/>
      <c r="H147" s="145"/>
      <c r="I147" s="145"/>
      <c r="J147" s="145"/>
      <c r="K147" s="145"/>
      <c r="L147" s="145"/>
      <c r="M147" s="145"/>
      <c r="N147" s="148"/>
      <c r="O147" s="149"/>
    </row>
    <row r="148" spans="1:15">
      <c r="A148" s="80"/>
      <c r="B148" s="39" t="str">
        <f>'Gene Table'!E148</f>
        <v>mmu-miR-484</v>
      </c>
      <c r="C148" s="39" t="str">
        <f>'Gene Table'!B148</f>
        <v>G02</v>
      </c>
      <c r="D148" s="145"/>
      <c r="E148" s="145"/>
      <c r="F148" s="145"/>
      <c r="G148" s="145"/>
      <c r="H148" s="145"/>
      <c r="I148" s="145"/>
      <c r="J148" s="145"/>
      <c r="K148" s="145"/>
      <c r="L148" s="145"/>
      <c r="M148" s="145"/>
      <c r="N148" s="148"/>
      <c r="O148" s="149"/>
    </row>
    <row r="149" spans="1:15">
      <c r="A149" s="80"/>
      <c r="B149" s="39" t="str">
        <f>'Gene Table'!E149</f>
        <v>mmu-miR-188-5p</v>
      </c>
      <c r="C149" s="39" t="str">
        <f>'Gene Table'!B149</f>
        <v>G03</v>
      </c>
      <c r="D149" s="145"/>
      <c r="E149" s="145"/>
      <c r="F149" s="145"/>
      <c r="G149" s="145"/>
      <c r="H149" s="145"/>
      <c r="I149" s="145"/>
      <c r="J149" s="145"/>
      <c r="K149" s="145"/>
      <c r="L149" s="145"/>
      <c r="M149" s="145"/>
      <c r="N149" s="148"/>
      <c r="O149" s="149"/>
    </row>
    <row r="150" spans="1:15">
      <c r="A150" s="80"/>
      <c r="B150" s="39" t="str">
        <f>'Gene Table'!E150</f>
        <v>mmu-miR-485-5p</v>
      </c>
      <c r="C150" s="39" t="str">
        <f>'Gene Table'!B150</f>
        <v>G04</v>
      </c>
      <c r="D150" s="145"/>
      <c r="E150" s="145"/>
      <c r="F150" s="145"/>
      <c r="G150" s="145"/>
      <c r="H150" s="145"/>
      <c r="I150" s="145"/>
      <c r="J150" s="145"/>
      <c r="K150" s="145"/>
      <c r="L150" s="145"/>
      <c r="M150" s="145"/>
      <c r="N150" s="148"/>
      <c r="O150" s="149"/>
    </row>
    <row r="151" spans="1:15">
      <c r="A151" s="80"/>
      <c r="B151" s="39" t="str">
        <f>'Gene Table'!E151</f>
        <v>mmu-miR-188-3p</v>
      </c>
      <c r="C151" s="39" t="str">
        <f>'Gene Table'!B151</f>
        <v>G05</v>
      </c>
      <c r="D151" s="145"/>
      <c r="E151" s="145"/>
      <c r="F151" s="145"/>
      <c r="G151" s="145"/>
      <c r="H151" s="145"/>
      <c r="I151" s="145"/>
      <c r="J151" s="145"/>
      <c r="K151" s="145"/>
      <c r="L151" s="145"/>
      <c r="M151" s="145"/>
      <c r="N151" s="148"/>
      <c r="O151" s="149"/>
    </row>
    <row r="152" spans="1:15">
      <c r="A152" s="80"/>
      <c r="B152" s="39" t="str">
        <f>'Gene Table'!E152</f>
        <v>mmu-miR-487b-3p</v>
      </c>
      <c r="C152" s="39" t="str">
        <f>'Gene Table'!B152</f>
        <v>G06</v>
      </c>
      <c r="D152" s="145"/>
      <c r="E152" s="145"/>
      <c r="F152" s="145"/>
      <c r="G152" s="145"/>
      <c r="H152" s="145"/>
      <c r="I152" s="145"/>
      <c r="J152" s="145"/>
      <c r="K152" s="145"/>
      <c r="L152" s="145"/>
      <c r="M152" s="145"/>
      <c r="N152" s="148"/>
      <c r="O152" s="149"/>
    </row>
    <row r="153" spans="1:15">
      <c r="A153" s="80"/>
      <c r="B153" s="39" t="str">
        <f>'Gene Table'!E153</f>
        <v>mmu-miR-190-5p</v>
      </c>
      <c r="C153" s="39" t="str">
        <f>'Gene Table'!B153</f>
        <v>G07</v>
      </c>
      <c r="D153" s="145"/>
      <c r="E153" s="145"/>
      <c r="F153" s="145"/>
      <c r="G153" s="145"/>
      <c r="H153" s="145"/>
      <c r="I153" s="145"/>
      <c r="J153" s="145"/>
      <c r="K153" s="145"/>
      <c r="L153" s="145"/>
      <c r="M153" s="145"/>
      <c r="N153" s="148"/>
      <c r="O153" s="149"/>
    </row>
    <row r="154" spans="1:15">
      <c r="A154" s="80"/>
      <c r="B154" s="39" t="str">
        <f>'Gene Table'!E154</f>
        <v>mmu-miR-490-3p</v>
      </c>
      <c r="C154" s="39" t="str">
        <f>'Gene Table'!B154</f>
        <v>G08</v>
      </c>
      <c r="D154" s="145"/>
      <c r="E154" s="145"/>
      <c r="F154" s="145"/>
      <c r="G154" s="145"/>
      <c r="H154" s="145"/>
      <c r="I154" s="145"/>
      <c r="J154" s="145"/>
      <c r="K154" s="145"/>
      <c r="L154" s="145"/>
      <c r="M154" s="145"/>
      <c r="N154" s="148"/>
      <c r="O154" s="149"/>
    </row>
    <row r="155" spans="1:15">
      <c r="A155" s="80"/>
      <c r="B155" s="39" t="str">
        <f>'Gene Table'!E155</f>
        <v>mmu-miR-190b-5p</v>
      </c>
      <c r="C155" s="39" t="str">
        <f>'Gene Table'!B155</f>
        <v>G09</v>
      </c>
      <c r="D155" s="145"/>
      <c r="E155" s="145"/>
      <c r="F155" s="145"/>
      <c r="G155" s="145"/>
      <c r="H155" s="145"/>
      <c r="I155" s="145"/>
      <c r="J155" s="145"/>
      <c r="K155" s="145"/>
      <c r="L155" s="145"/>
      <c r="M155" s="145"/>
      <c r="N155" s="148"/>
      <c r="O155" s="149"/>
    </row>
    <row r="156" spans="1:15">
      <c r="A156" s="80"/>
      <c r="B156" s="39" t="str">
        <f>'Gene Table'!E156</f>
        <v>mmu-miR-491-5p</v>
      </c>
      <c r="C156" s="39" t="str">
        <f>'Gene Table'!B156</f>
        <v>G10</v>
      </c>
      <c r="D156" s="145"/>
      <c r="E156" s="145"/>
      <c r="F156" s="145"/>
      <c r="G156" s="145"/>
      <c r="H156" s="145"/>
      <c r="I156" s="145"/>
      <c r="J156" s="145"/>
      <c r="K156" s="145"/>
      <c r="L156" s="145"/>
      <c r="M156" s="145"/>
      <c r="N156" s="148"/>
      <c r="O156" s="149"/>
    </row>
    <row r="157" spans="1:15">
      <c r="A157" s="80"/>
      <c r="B157" s="39" t="str">
        <f>'Gene Table'!E157</f>
        <v>mmu-miR-191-5p</v>
      </c>
      <c r="C157" s="39" t="str">
        <f>'Gene Table'!B157</f>
        <v>G11</v>
      </c>
      <c r="D157" s="145"/>
      <c r="E157" s="145"/>
      <c r="F157" s="145"/>
      <c r="G157" s="145"/>
      <c r="H157" s="145"/>
      <c r="I157" s="145"/>
      <c r="J157" s="145"/>
      <c r="K157" s="145"/>
      <c r="L157" s="145"/>
      <c r="M157" s="145"/>
      <c r="N157" s="148"/>
      <c r="O157" s="149"/>
    </row>
    <row r="158" spans="1:15">
      <c r="A158" s="80"/>
      <c r="B158" s="39" t="str">
        <f>'Gene Table'!E158</f>
        <v>mmu-miR-494-3p</v>
      </c>
      <c r="C158" s="39" t="str">
        <f>'Gene Table'!B158</f>
        <v>G12</v>
      </c>
      <c r="D158" s="145"/>
      <c r="E158" s="145"/>
      <c r="F158" s="145"/>
      <c r="G158" s="145"/>
      <c r="H158" s="145"/>
      <c r="I158" s="145"/>
      <c r="J158" s="145"/>
      <c r="K158" s="145"/>
      <c r="L158" s="145"/>
      <c r="M158" s="145"/>
      <c r="N158" s="148"/>
      <c r="O158" s="149"/>
    </row>
    <row r="159" spans="1:15">
      <c r="A159" s="80"/>
      <c r="B159" s="39" t="str">
        <f>'Gene Table'!E159</f>
        <v>mmu-miR-192-5p</v>
      </c>
      <c r="C159" s="39" t="str">
        <f>'Gene Table'!B159</f>
        <v>G13</v>
      </c>
      <c r="D159" s="145"/>
      <c r="E159" s="145"/>
      <c r="F159" s="145"/>
      <c r="G159" s="145"/>
      <c r="H159" s="145"/>
      <c r="I159" s="145"/>
      <c r="J159" s="145"/>
      <c r="K159" s="145"/>
      <c r="L159" s="145"/>
      <c r="M159" s="145"/>
      <c r="N159" s="148"/>
      <c r="O159" s="149"/>
    </row>
    <row r="160" spans="1:15">
      <c r="A160" s="80"/>
      <c r="B160" s="39" t="str">
        <f>'Gene Table'!E160</f>
        <v>mmu-miR-495-3p</v>
      </c>
      <c r="C160" s="39" t="str">
        <f>'Gene Table'!B160</f>
        <v>G14</v>
      </c>
      <c r="D160" s="145"/>
      <c r="E160" s="145"/>
      <c r="F160" s="145"/>
      <c r="G160" s="145"/>
      <c r="H160" s="145"/>
      <c r="I160" s="145"/>
      <c r="J160" s="145"/>
      <c r="K160" s="145"/>
      <c r="L160" s="145"/>
      <c r="M160" s="145"/>
      <c r="N160" s="148"/>
      <c r="O160" s="149"/>
    </row>
    <row r="161" spans="1:15">
      <c r="A161" s="80"/>
      <c r="B161" s="39" t="str">
        <f>'Gene Table'!E161</f>
        <v>mmu-miR-193-3p</v>
      </c>
      <c r="C161" s="39" t="str">
        <f>'Gene Table'!B161</f>
        <v>G15</v>
      </c>
      <c r="D161" s="145"/>
      <c r="E161" s="145"/>
      <c r="F161" s="145"/>
      <c r="G161" s="145"/>
      <c r="H161" s="145"/>
      <c r="I161" s="145"/>
      <c r="J161" s="145"/>
      <c r="K161" s="145"/>
      <c r="L161" s="145"/>
      <c r="M161" s="145"/>
      <c r="N161" s="148"/>
      <c r="O161" s="149"/>
    </row>
    <row r="162" spans="1:15">
      <c r="A162" s="80"/>
      <c r="B162" s="39" t="str">
        <f>'Gene Table'!E162</f>
        <v>mmu-miR-496-3p</v>
      </c>
      <c r="C162" s="39" t="str">
        <f>'Gene Table'!B162</f>
        <v>G16</v>
      </c>
      <c r="D162" s="145"/>
      <c r="E162" s="145"/>
      <c r="F162" s="145"/>
      <c r="G162" s="145"/>
      <c r="H162" s="145"/>
      <c r="I162" s="145"/>
      <c r="J162" s="145"/>
      <c r="K162" s="145"/>
      <c r="L162" s="145"/>
      <c r="M162" s="145"/>
      <c r="N162" s="148"/>
      <c r="O162" s="149"/>
    </row>
    <row r="163" spans="1:15">
      <c r="A163" s="80"/>
      <c r="B163" s="39" t="str">
        <f>'Gene Table'!E163</f>
        <v>mmu-miR-194-5p</v>
      </c>
      <c r="C163" s="39" t="str">
        <f>'Gene Table'!B163</f>
        <v>G17</v>
      </c>
      <c r="D163" s="145"/>
      <c r="E163" s="145"/>
      <c r="F163" s="145"/>
      <c r="G163" s="145"/>
      <c r="H163" s="145"/>
      <c r="I163" s="145"/>
      <c r="J163" s="145"/>
      <c r="K163" s="145"/>
      <c r="L163" s="145"/>
      <c r="M163" s="145"/>
      <c r="N163" s="148"/>
      <c r="O163" s="149"/>
    </row>
    <row r="164" spans="1:15">
      <c r="A164" s="80"/>
      <c r="B164" s="39" t="str">
        <f>'Gene Table'!E164</f>
        <v>mmu-miR-499-5p</v>
      </c>
      <c r="C164" s="39" t="str">
        <f>'Gene Table'!B164</f>
        <v>G18</v>
      </c>
      <c r="D164" s="145"/>
      <c r="E164" s="145"/>
      <c r="F164" s="145"/>
      <c r="G164" s="145"/>
      <c r="H164" s="145"/>
      <c r="I164" s="145"/>
      <c r="J164" s="145"/>
      <c r="K164" s="145"/>
      <c r="L164" s="145"/>
      <c r="M164" s="145"/>
      <c r="N164" s="148"/>
      <c r="O164" s="149"/>
    </row>
    <row r="165" spans="1:15">
      <c r="A165" s="80"/>
      <c r="B165" s="39" t="str">
        <f>'Gene Table'!E165</f>
        <v>mmu-miR-195-5p</v>
      </c>
      <c r="C165" s="39" t="str">
        <f>'Gene Table'!B165</f>
        <v>G19</v>
      </c>
      <c r="D165" s="145"/>
      <c r="E165" s="145"/>
      <c r="F165" s="145"/>
      <c r="G165" s="145"/>
      <c r="H165" s="145"/>
      <c r="I165" s="145"/>
      <c r="J165" s="145"/>
      <c r="K165" s="145"/>
      <c r="L165" s="145"/>
      <c r="M165" s="145"/>
      <c r="N165" s="148"/>
      <c r="O165" s="149"/>
    </row>
    <row r="166" spans="1:15">
      <c r="A166" s="80"/>
      <c r="B166" s="39" t="str">
        <f>'Gene Table'!E166</f>
        <v>mmu-miR-504-5p</v>
      </c>
      <c r="C166" s="39" t="str">
        <f>'Gene Table'!B166</f>
        <v>G20</v>
      </c>
      <c r="D166" s="145"/>
      <c r="E166" s="145"/>
      <c r="F166" s="145"/>
      <c r="G166" s="145"/>
      <c r="H166" s="145"/>
      <c r="I166" s="145"/>
      <c r="J166" s="145"/>
      <c r="K166" s="145"/>
      <c r="L166" s="145"/>
      <c r="M166" s="145"/>
      <c r="N166" s="148"/>
      <c r="O166" s="149"/>
    </row>
    <row r="167" spans="1:15">
      <c r="A167" s="80"/>
      <c r="B167" s="39" t="str">
        <f>'Gene Table'!E167</f>
        <v>mmu-miR-199a-5p</v>
      </c>
      <c r="C167" s="39" t="str">
        <f>'Gene Table'!B167</f>
        <v>G21</v>
      </c>
      <c r="D167" s="145"/>
      <c r="E167" s="145"/>
      <c r="F167" s="145"/>
      <c r="G167" s="145"/>
      <c r="H167" s="145"/>
      <c r="I167" s="145"/>
      <c r="J167" s="145"/>
      <c r="K167" s="145"/>
      <c r="L167" s="145"/>
      <c r="M167" s="145"/>
      <c r="N167" s="148"/>
      <c r="O167" s="149"/>
    </row>
    <row r="168" spans="1:15">
      <c r="A168" s="80"/>
      <c r="B168" s="39" t="str">
        <f>'Gene Table'!E168</f>
        <v>mmu-miR-532-5p</v>
      </c>
      <c r="C168" s="39" t="str">
        <f>'Gene Table'!B168</f>
        <v>G22</v>
      </c>
      <c r="D168" s="145"/>
      <c r="E168" s="145"/>
      <c r="F168" s="145"/>
      <c r="G168" s="145"/>
      <c r="H168" s="145"/>
      <c r="I168" s="145"/>
      <c r="J168" s="145"/>
      <c r="K168" s="145"/>
      <c r="L168" s="145"/>
      <c r="M168" s="145"/>
      <c r="N168" s="148"/>
      <c r="O168" s="149"/>
    </row>
    <row r="169" spans="1:15">
      <c r="A169" s="80"/>
      <c r="B169" s="39" t="str">
        <f>'Gene Table'!E169</f>
        <v>mmu-miR-200b-3p</v>
      </c>
      <c r="C169" s="39" t="str">
        <f>'Gene Table'!B169</f>
        <v>G23</v>
      </c>
      <c r="D169" s="145"/>
      <c r="E169" s="145"/>
      <c r="F169" s="145"/>
      <c r="G169" s="145"/>
      <c r="H169" s="145"/>
      <c r="I169" s="145"/>
      <c r="J169" s="145"/>
      <c r="K169" s="145"/>
      <c r="L169" s="145"/>
      <c r="M169" s="145"/>
      <c r="N169" s="148"/>
      <c r="O169" s="149"/>
    </row>
    <row r="170" spans="1:15">
      <c r="A170" s="80"/>
      <c r="B170" s="39" t="str">
        <f>'Gene Table'!E170</f>
        <v>mmu-miR-532-3p</v>
      </c>
      <c r="C170" s="39" t="str">
        <f>'Gene Table'!B170</f>
        <v>G24</v>
      </c>
      <c r="D170" s="145"/>
      <c r="E170" s="145"/>
      <c r="F170" s="145"/>
      <c r="G170" s="145"/>
      <c r="H170" s="145"/>
      <c r="I170" s="145"/>
      <c r="J170" s="145"/>
      <c r="K170" s="145"/>
      <c r="L170" s="145"/>
      <c r="M170" s="145"/>
      <c r="N170" s="148"/>
      <c r="O170" s="149"/>
    </row>
    <row r="171" spans="1:15">
      <c r="A171" s="80"/>
      <c r="B171" s="39" t="str">
        <f>'Gene Table'!E171</f>
        <v>mmu-miR-345-5p</v>
      </c>
      <c r="C171" s="39" t="str">
        <f>'Gene Table'!B171</f>
        <v>H01</v>
      </c>
      <c r="D171" s="145"/>
      <c r="E171" s="145"/>
      <c r="F171" s="145"/>
      <c r="G171" s="145"/>
      <c r="H171" s="145"/>
      <c r="I171" s="145"/>
      <c r="J171" s="145"/>
      <c r="K171" s="145"/>
      <c r="L171" s="145"/>
      <c r="M171" s="145"/>
      <c r="N171" s="148"/>
      <c r="O171" s="149"/>
    </row>
    <row r="172" spans="1:15">
      <c r="A172" s="80"/>
      <c r="B172" s="39" t="str">
        <f>'Gene Table'!E172</f>
        <v>mmu-miR-707</v>
      </c>
      <c r="C172" s="39" t="str">
        <f>'Gene Table'!B172</f>
        <v>H02</v>
      </c>
      <c r="D172" s="145"/>
      <c r="E172" s="145"/>
      <c r="F172" s="145"/>
      <c r="G172" s="145"/>
      <c r="H172" s="145"/>
      <c r="I172" s="145"/>
      <c r="J172" s="145"/>
      <c r="K172" s="145"/>
      <c r="L172" s="145"/>
      <c r="M172" s="145"/>
      <c r="N172" s="148"/>
      <c r="O172" s="149"/>
    </row>
    <row r="173" spans="1:15">
      <c r="A173" s="80"/>
      <c r="B173" s="39" t="str">
        <f>'Gene Table'!E173</f>
        <v>mmu-miR-346-5p</v>
      </c>
      <c r="C173" s="39" t="str">
        <f>'Gene Table'!B173</f>
        <v>H03</v>
      </c>
      <c r="D173" s="145"/>
      <c r="E173" s="145"/>
      <c r="F173" s="145"/>
      <c r="G173" s="145"/>
      <c r="H173" s="145"/>
      <c r="I173" s="145"/>
      <c r="J173" s="145"/>
      <c r="K173" s="145"/>
      <c r="L173" s="145"/>
      <c r="M173" s="145"/>
      <c r="N173" s="148"/>
      <c r="O173" s="149"/>
    </row>
    <row r="174" spans="1:15">
      <c r="A174" s="80"/>
      <c r="B174" s="39" t="str">
        <f>'Gene Table'!E174</f>
        <v>mmu-miR-712-5p</v>
      </c>
      <c r="C174" s="39" t="str">
        <f>'Gene Table'!B174</f>
        <v>H04</v>
      </c>
      <c r="D174" s="145"/>
      <c r="E174" s="145"/>
      <c r="F174" s="145"/>
      <c r="G174" s="145"/>
      <c r="H174" s="145"/>
      <c r="I174" s="145"/>
      <c r="J174" s="145"/>
      <c r="K174" s="145"/>
      <c r="L174" s="145"/>
      <c r="M174" s="145"/>
      <c r="N174" s="148"/>
      <c r="O174" s="149"/>
    </row>
    <row r="175" spans="1:15">
      <c r="A175" s="80"/>
      <c r="B175" s="39" t="str">
        <f>'Gene Table'!E175</f>
        <v>mmu-miR-34b-3p</v>
      </c>
      <c r="C175" s="39" t="str">
        <f>'Gene Table'!B175</f>
        <v>H05</v>
      </c>
      <c r="D175" s="145"/>
      <c r="E175" s="145"/>
      <c r="F175" s="145"/>
      <c r="G175" s="145"/>
      <c r="H175" s="145"/>
      <c r="I175" s="145"/>
      <c r="J175" s="145"/>
      <c r="K175" s="145"/>
      <c r="L175" s="145"/>
      <c r="M175" s="145"/>
      <c r="N175" s="148"/>
      <c r="O175" s="149"/>
    </row>
    <row r="176" spans="1:15">
      <c r="A176" s="80"/>
      <c r="B176" s="39" t="str">
        <f>'Gene Table'!E176</f>
        <v>mmu-miR-714</v>
      </c>
      <c r="C176" s="39" t="str">
        <f>'Gene Table'!B176</f>
        <v>H06</v>
      </c>
      <c r="D176" s="145"/>
      <c r="E176" s="145"/>
      <c r="F176" s="145"/>
      <c r="G176" s="145"/>
      <c r="H176" s="145"/>
      <c r="I176" s="145"/>
      <c r="J176" s="145"/>
      <c r="K176" s="145"/>
      <c r="L176" s="145"/>
      <c r="M176" s="145"/>
      <c r="N176" s="148"/>
      <c r="O176" s="149"/>
    </row>
    <row r="177" spans="1:15">
      <c r="A177" s="80"/>
      <c r="B177" s="39" t="str">
        <f>'Gene Table'!E177</f>
        <v>mmu-miR-350-3p</v>
      </c>
      <c r="C177" s="39" t="str">
        <f>'Gene Table'!B177</f>
        <v>H07</v>
      </c>
      <c r="D177" s="145"/>
      <c r="E177" s="145"/>
      <c r="F177" s="145"/>
      <c r="G177" s="145"/>
      <c r="H177" s="145"/>
      <c r="I177" s="145"/>
      <c r="J177" s="145"/>
      <c r="K177" s="145"/>
      <c r="L177" s="145"/>
      <c r="M177" s="145"/>
      <c r="N177" s="148"/>
      <c r="O177" s="149"/>
    </row>
    <row r="178" spans="1:15">
      <c r="A178" s="80"/>
      <c r="B178" s="39" t="str">
        <f>'Gene Table'!E178</f>
        <v>mmu-miR-715</v>
      </c>
      <c r="C178" s="39" t="str">
        <f>'Gene Table'!B178</f>
        <v>H08</v>
      </c>
      <c r="D178" s="145"/>
      <c r="E178" s="145"/>
      <c r="F178" s="145"/>
      <c r="G178" s="145"/>
      <c r="H178" s="145"/>
      <c r="I178" s="145"/>
      <c r="J178" s="145"/>
      <c r="K178" s="145"/>
      <c r="L178" s="145"/>
      <c r="M178" s="145"/>
      <c r="N178" s="148"/>
      <c r="O178" s="149"/>
    </row>
    <row r="179" spans="1:15">
      <c r="A179" s="80"/>
      <c r="B179" s="39" t="str">
        <f>'Gene Table'!E179</f>
        <v>mmu-miR-362-3p</v>
      </c>
      <c r="C179" s="39" t="str">
        <f>'Gene Table'!B179</f>
        <v>H09</v>
      </c>
      <c r="D179" s="145"/>
      <c r="E179" s="145"/>
      <c r="F179" s="145"/>
      <c r="G179" s="145"/>
      <c r="H179" s="145"/>
      <c r="I179" s="145"/>
      <c r="J179" s="145"/>
      <c r="K179" s="145"/>
      <c r="L179" s="145"/>
      <c r="M179" s="145"/>
      <c r="N179" s="148"/>
      <c r="O179" s="149"/>
    </row>
    <row r="180" spans="1:15">
      <c r="A180" s="80"/>
      <c r="B180" s="39" t="str">
        <f>'Gene Table'!E180</f>
        <v>mmu-miR-717</v>
      </c>
      <c r="C180" s="39" t="str">
        <f>'Gene Table'!B180</f>
        <v>H10</v>
      </c>
      <c r="D180" s="145"/>
      <c r="E180" s="145"/>
      <c r="F180" s="145"/>
      <c r="G180" s="145"/>
      <c r="H180" s="145"/>
      <c r="I180" s="145"/>
      <c r="J180" s="145"/>
      <c r="K180" s="145"/>
      <c r="L180" s="145"/>
      <c r="M180" s="145"/>
      <c r="N180" s="148"/>
      <c r="O180" s="149"/>
    </row>
    <row r="181" spans="1:15">
      <c r="A181" s="80"/>
      <c r="B181" s="39" t="str">
        <f>'Gene Table'!E181</f>
        <v>mmu-miR-362-5p</v>
      </c>
      <c r="C181" s="39" t="str">
        <f>'Gene Table'!B181</f>
        <v>H11</v>
      </c>
      <c r="D181" s="145"/>
      <c r="E181" s="145"/>
      <c r="F181" s="145"/>
      <c r="G181" s="145"/>
      <c r="H181" s="145"/>
      <c r="I181" s="145"/>
      <c r="J181" s="145"/>
      <c r="K181" s="145"/>
      <c r="L181" s="145"/>
      <c r="M181" s="145"/>
      <c r="N181" s="148"/>
      <c r="O181" s="149"/>
    </row>
    <row r="182" spans="1:15">
      <c r="A182" s="80"/>
      <c r="B182" s="39" t="str">
        <f>'Gene Table'!E182</f>
        <v>mmu-miR-718</v>
      </c>
      <c r="C182" s="39" t="str">
        <f>'Gene Table'!B182</f>
        <v>H12</v>
      </c>
      <c r="D182" s="145"/>
      <c r="E182" s="145"/>
      <c r="F182" s="145"/>
      <c r="G182" s="145"/>
      <c r="H182" s="145"/>
      <c r="I182" s="145"/>
      <c r="J182" s="145"/>
      <c r="K182" s="145"/>
      <c r="L182" s="145"/>
      <c r="M182" s="145"/>
      <c r="N182" s="148"/>
      <c r="O182" s="149"/>
    </row>
    <row r="183" spans="1:15">
      <c r="A183" s="80"/>
      <c r="B183" s="39" t="str">
        <f>'Gene Table'!E183</f>
        <v>mmu-miR-376a-3p</v>
      </c>
      <c r="C183" s="39" t="str">
        <f>'Gene Table'!B183</f>
        <v>H13</v>
      </c>
      <c r="D183" s="145"/>
      <c r="E183" s="145"/>
      <c r="F183" s="145"/>
      <c r="G183" s="145"/>
      <c r="H183" s="145"/>
      <c r="I183" s="145"/>
      <c r="J183" s="145"/>
      <c r="K183" s="145"/>
      <c r="L183" s="145"/>
      <c r="M183" s="145"/>
      <c r="N183" s="148"/>
      <c r="O183" s="149"/>
    </row>
    <row r="184" spans="1:15">
      <c r="A184" s="80"/>
      <c r="B184" s="39" t="str">
        <f>'Gene Table'!E184</f>
        <v>mmu-miR-719</v>
      </c>
      <c r="C184" s="39" t="str">
        <f>'Gene Table'!B184</f>
        <v>H14</v>
      </c>
      <c r="D184" s="145"/>
      <c r="E184" s="145"/>
      <c r="F184" s="145"/>
      <c r="G184" s="145"/>
      <c r="H184" s="145"/>
      <c r="I184" s="145"/>
      <c r="J184" s="145"/>
      <c r="K184" s="145"/>
      <c r="L184" s="145"/>
      <c r="M184" s="145"/>
      <c r="N184" s="148"/>
      <c r="O184" s="149"/>
    </row>
    <row r="185" spans="1:15">
      <c r="A185" s="80"/>
      <c r="B185" s="39" t="str">
        <f>'Gene Table'!E185</f>
        <v>mmu-miR-376b-3p</v>
      </c>
      <c r="C185" s="39" t="str">
        <f>'Gene Table'!B185</f>
        <v>H15</v>
      </c>
      <c r="D185" s="145"/>
      <c r="E185" s="145"/>
      <c r="F185" s="145"/>
      <c r="G185" s="145"/>
      <c r="H185" s="145"/>
      <c r="I185" s="145"/>
      <c r="J185" s="145"/>
      <c r="K185" s="145"/>
      <c r="L185" s="145"/>
      <c r="M185" s="145"/>
      <c r="N185" s="148"/>
      <c r="O185" s="149"/>
    </row>
    <row r="186" spans="1:15">
      <c r="A186" s="80"/>
      <c r="B186" s="39" t="str">
        <f>'Gene Table'!E186</f>
        <v>mmu-miR-720</v>
      </c>
      <c r="C186" s="39" t="str">
        <f>'Gene Table'!B186</f>
        <v>H16</v>
      </c>
      <c r="D186" s="145"/>
      <c r="E186" s="145"/>
      <c r="F186" s="145"/>
      <c r="G186" s="145"/>
      <c r="H186" s="145"/>
      <c r="I186" s="145"/>
      <c r="J186" s="145"/>
      <c r="K186" s="145"/>
      <c r="L186" s="145"/>
      <c r="M186" s="145"/>
      <c r="N186" s="148"/>
      <c r="O186" s="149"/>
    </row>
    <row r="187" spans="1:15">
      <c r="A187" s="80"/>
      <c r="B187" s="39" t="str">
        <f>'Gene Table'!E187</f>
        <v>mmu-miR-376c-3p</v>
      </c>
      <c r="C187" s="39" t="str">
        <f>'Gene Table'!B187</f>
        <v>H17</v>
      </c>
      <c r="D187" s="145"/>
      <c r="E187" s="145"/>
      <c r="F187" s="145"/>
      <c r="G187" s="145"/>
      <c r="H187" s="145"/>
      <c r="I187" s="145"/>
      <c r="J187" s="145"/>
      <c r="K187" s="145"/>
      <c r="L187" s="145"/>
      <c r="M187" s="145"/>
      <c r="N187" s="148"/>
      <c r="O187" s="149"/>
    </row>
    <row r="188" spans="1:15">
      <c r="A188" s="80"/>
      <c r="B188" s="39" t="str">
        <f>'Gene Table'!E188</f>
        <v>mmu-miR-721</v>
      </c>
      <c r="C188" s="39" t="str">
        <f>'Gene Table'!B188</f>
        <v>H18</v>
      </c>
      <c r="D188" s="145"/>
      <c r="E188" s="145"/>
      <c r="F188" s="145"/>
      <c r="G188" s="145"/>
      <c r="H188" s="145"/>
      <c r="I188" s="145"/>
      <c r="J188" s="145"/>
      <c r="K188" s="145"/>
      <c r="L188" s="145"/>
      <c r="M188" s="145"/>
      <c r="N188" s="148"/>
      <c r="O188" s="149"/>
    </row>
    <row r="189" spans="1:15">
      <c r="A189" s="80"/>
      <c r="B189" s="39" t="str">
        <f>'Gene Table'!E189</f>
        <v>mmu-miR-380-5p</v>
      </c>
      <c r="C189" s="39" t="str">
        <f>'Gene Table'!B189</f>
        <v>H19</v>
      </c>
      <c r="D189" s="145"/>
      <c r="E189" s="145"/>
      <c r="F189" s="145"/>
      <c r="G189" s="145"/>
      <c r="H189" s="145"/>
      <c r="I189" s="145"/>
      <c r="J189" s="145"/>
      <c r="K189" s="145"/>
      <c r="L189" s="145"/>
      <c r="M189" s="145"/>
      <c r="N189" s="148"/>
      <c r="O189" s="149"/>
    </row>
    <row r="190" spans="1:15">
      <c r="A190" s="80"/>
      <c r="B190" s="39" t="str">
        <f>'Gene Table'!E190</f>
        <v>mmu-miR-741-3p</v>
      </c>
      <c r="C190" s="39" t="str">
        <f>'Gene Table'!B190</f>
        <v>H20</v>
      </c>
      <c r="D190" s="145"/>
      <c r="E190" s="145"/>
      <c r="F190" s="145"/>
      <c r="G190" s="145"/>
      <c r="H190" s="145"/>
      <c r="I190" s="145"/>
      <c r="J190" s="145"/>
      <c r="K190" s="145"/>
      <c r="L190" s="145"/>
      <c r="M190" s="145"/>
      <c r="N190" s="148"/>
      <c r="O190" s="149"/>
    </row>
    <row r="191" spans="1:15">
      <c r="A191" s="80"/>
      <c r="B191" s="39" t="str">
        <f>'Gene Table'!E191</f>
        <v>mmu-miR-380-3p</v>
      </c>
      <c r="C191" s="39" t="str">
        <f>'Gene Table'!B191</f>
        <v>H21</v>
      </c>
      <c r="D191" s="145"/>
      <c r="E191" s="145"/>
      <c r="F191" s="145"/>
      <c r="G191" s="145"/>
      <c r="H191" s="145"/>
      <c r="I191" s="145"/>
      <c r="J191" s="145"/>
      <c r="K191" s="145"/>
      <c r="L191" s="145"/>
      <c r="M191" s="145"/>
      <c r="N191" s="148"/>
      <c r="O191" s="149"/>
    </row>
    <row r="192" spans="1:15">
      <c r="A192" s="80"/>
      <c r="B192" s="39" t="str">
        <f>'Gene Table'!E192</f>
        <v>mmu-miR-742-3p</v>
      </c>
      <c r="C192" s="39" t="str">
        <f>'Gene Table'!B192</f>
        <v>H22</v>
      </c>
      <c r="D192" s="145"/>
      <c r="E192" s="145"/>
      <c r="F192" s="145"/>
      <c r="G192" s="145"/>
      <c r="H192" s="145"/>
      <c r="I192" s="145"/>
      <c r="J192" s="145"/>
      <c r="K192" s="145"/>
      <c r="L192" s="145"/>
      <c r="M192" s="145"/>
      <c r="N192" s="148"/>
      <c r="O192" s="149"/>
    </row>
    <row r="193" spans="1:15">
      <c r="A193" s="80"/>
      <c r="B193" s="39" t="str">
        <f>'Gene Table'!E193</f>
        <v>mmu-miR-383-5p</v>
      </c>
      <c r="C193" s="39" t="str">
        <f>'Gene Table'!B193</f>
        <v>H23</v>
      </c>
      <c r="D193" s="145"/>
      <c r="E193" s="145"/>
      <c r="F193" s="145"/>
      <c r="G193" s="145"/>
      <c r="H193" s="145"/>
      <c r="I193" s="145"/>
      <c r="J193" s="145"/>
      <c r="K193" s="145"/>
      <c r="L193" s="145"/>
      <c r="M193" s="145"/>
      <c r="N193" s="148"/>
      <c r="O193" s="149"/>
    </row>
    <row r="194" spans="1:15">
      <c r="A194" s="80"/>
      <c r="B194" s="39" t="str">
        <f>'Gene Table'!E194</f>
        <v>mmu-miR-743a-3p</v>
      </c>
      <c r="C194" s="39" t="str">
        <f>'Gene Table'!B194</f>
        <v>H24</v>
      </c>
      <c r="D194" s="145"/>
      <c r="E194" s="145"/>
      <c r="F194" s="145"/>
      <c r="G194" s="145"/>
      <c r="H194" s="145"/>
      <c r="I194" s="145"/>
      <c r="J194" s="145"/>
      <c r="K194" s="145"/>
      <c r="L194" s="145"/>
      <c r="M194" s="145"/>
      <c r="N194" s="148"/>
      <c r="O194" s="149"/>
    </row>
    <row r="195" customHeight="1" spans="1:15">
      <c r="A195" s="80"/>
      <c r="B195" s="39" t="str">
        <f>'Gene Table'!E195</f>
        <v>mmu-miR-200c-3p</v>
      </c>
      <c r="C195" s="39" t="str">
        <f>'Gene Table'!B195</f>
        <v>I01</v>
      </c>
      <c r="D195" s="145"/>
      <c r="E195" s="145"/>
      <c r="F195" s="145"/>
      <c r="G195" s="145"/>
      <c r="H195" s="145"/>
      <c r="I195" s="145"/>
      <c r="J195" s="145"/>
      <c r="K195" s="145"/>
      <c r="L195" s="145"/>
      <c r="M195" s="145"/>
      <c r="N195" s="148"/>
      <c r="O195" s="149"/>
    </row>
    <row r="196" spans="1:15">
      <c r="A196" s="80"/>
      <c r="B196" s="39" t="str">
        <f>'Gene Table'!E196</f>
        <v>mmu-miR-539-5p</v>
      </c>
      <c r="C196" s="39" t="str">
        <f>'Gene Table'!B196</f>
        <v>I02</v>
      </c>
      <c r="D196" s="145"/>
      <c r="E196" s="145"/>
      <c r="F196" s="145"/>
      <c r="G196" s="145"/>
      <c r="H196" s="145"/>
      <c r="I196" s="145"/>
      <c r="J196" s="145"/>
      <c r="K196" s="145"/>
      <c r="L196" s="145"/>
      <c r="M196" s="145"/>
      <c r="N196" s="148"/>
      <c r="O196" s="149"/>
    </row>
    <row r="197" spans="1:15">
      <c r="A197" s="80"/>
      <c r="B197" s="39" t="str">
        <f>'Gene Table'!E197</f>
        <v>mmu-miR-203-3p</v>
      </c>
      <c r="C197" s="39" t="str">
        <f>'Gene Table'!B197</f>
        <v>I03</v>
      </c>
      <c r="D197" s="145"/>
      <c r="E197" s="145"/>
      <c r="F197" s="145"/>
      <c r="G197" s="145"/>
      <c r="H197" s="145"/>
      <c r="I197" s="145"/>
      <c r="J197" s="145"/>
      <c r="K197" s="145"/>
      <c r="L197" s="145"/>
      <c r="M197" s="145"/>
      <c r="N197" s="148"/>
      <c r="O197" s="149"/>
    </row>
    <row r="198" spans="1:15">
      <c r="A198" s="80"/>
      <c r="B198" s="39" t="str">
        <f>'Gene Table'!E198</f>
        <v>mmu-miR-542-3p</v>
      </c>
      <c r="C198" s="39" t="str">
        <f>'Gene Table'!B198</f>
        <v>I04</v>
      </c>
      <c r="D198" s="145"/>
      <c r="E198" s="145"/>
      <c r="F198" s="145"/>
      <c r="G198" s="145"/>
      <c r="H198" s="145"/>
      <c r="I198" s="145"/>
      <c r="J198" s="145"/>
      <c r="K198" s="145"/>
      <c r="L198" s="145"/>
      <c r="M198" s="145"/>
      <c r="N198" s="148"/>
      <c r="O198" s="149"/>
    </row>
    <row r="199" spans="1:15">
      <c r="A199" s="80"/>
      <c r="B199" s="39" t="str">
        <f>'Gene Table'!E199</f>
        <v>mmu-miR-205-5p</v>
      </c>
      <c r="C199" s="39" t="str">
        <f>'Gene Table'!B199</f>
        <v>I05</v>
      </c>
      <c r="D199" s="145"/>
      <c r="E199" s="145"/>
      <c r="F199" s="145"/>
      <c r="G199" s="145"/>
      <c r="H199" s="145"/>
      <c r="I199" s="145"/>
      <c r="J199" s="145"/>
      <c r="K199" s="145"/>
      <c r="L199" s="145"/>
      <c r="M199" s="145"/>
      <c r="N199" s="148"/>
      <c r="O199" s="149"/>
    </row>
    <row r="200" spans="1:15">
      <c r="A200" s="80"/>
      <c r="B200" s="39" t="str">
        <f>'Gene Table'!E200</f>
        <v>mmu-miR-543-3p</v>
      </c>
      <c r="C200" s="39" t="str">
        <f>'Gene Table'!B200</f>
        <v>I06</v>
      </c>
      <c r="D200" s="145"/>
      <c r="E200" s="145"/>
      <c r="F200" s="145"/>
      <c r="G200" s="145"/>
      <c r="H200" s="145"/>
      <c r="I200" s="145"/>
      <c r="J200" s="145"/>
      <c r="K200" s="145"/>
      <c r="L200" s="145"/>
      <c r="M200" s="145"/>
      <c r="N200" s="148"/>
      <c r="O200" s="149"/>
    </row>
    <row r="201" spans="1:15">
      <c r="A201" s="80"/>
      <c r="B201" s="39" t="str">
        <f>'Gene Table'!E201</f>
        <v>mmu-miR-206-3p</v>
      </c>
      <c r="C201" s="39" t="str">
        <f>'Gene Table'!B201</f>
        <v>I07</v>
      </c>
      <c r="D201" s="145"/>
      <c r="E201" s="145"/>
      <c r="F201" s="145"/>
      <c r="G201" s="145"/>
      <c r="H201" s="145"/>
      <c r="I201" s="145"/>
      <c r="J201" s="145"/>
      <c r="K201" s="145"/>
      <c r="L201" s="145"/>
      <c r="M201" s="145"/>
      <c r="N201" s="148"/>
      <c r="O201" s="149"/>
    </row>
    <row r="202" spans="1:15">
      <c r="A202" s="80"/>
      <c r="B202" s="39" t="str">
        <f>'Gene Table'!E202</f>
        <v>mmu-miR-551b-3p</v>
      </c>
      <c r="C202" s="39" t="str">
        <f>'Gene Table'!B202</f>
        <v>I08</v>
      </c>
      <c r="D202" s="145"/>
      <c r="E202" s="145"/>
      <c r="F202" s="145"/>
      <c r="G202" s="145"/>
      <c r="H202" s="145"/>
      <c r="I202" s="145"/>
      <c r="J202" s="145"/>
      <c r="K202" s="145"/>
      <c r="L202" s="145"/>
      <c r="M202" s="145"/>
      <c r="N202" s="148"/>
      <c r="O202" s="149"/>
    </row>
    <row r="203" spans="1:15">
      <c r="A203" s="80"/>
      <c r="B203" s="39" t="str">
        <f>'Gene Table'!E203</f>
        <v>mmu-miR-208a-3p</v>
      </c>
      <c r="C203" s="39" t="str">
        <f>'Gene Table'!B203</f>
        <v>I09</v>
      </c>
      <c r="D203" s="145"/>
      <c r="E203" s="145"/>
      <c r="F203" s="145"/>
      <c r="G203" s="145"/>
      <c r="H203" s="145"/>
      <c r="I203" s="145"/>
      <c r="J203" s="145"/>
      <c r="K203" s="145"/>
      <c r="L203" s="145"/>
      <c r="M203" s="145"/>
      <c r="N203" s="148"/>
      <c r="O203" s="149"/>
    </row>
    <row r="204" spans="1:15">
      <c r="A204" s="80"/>
      <c r="B204" s="39" t="str">
        <f>'Gene Table'!E204</f>
        <v>mmu-miR-568</v>
      </c>
      <c r="C204" s="39" t="str">
        <f>'Gene Table'!B204</f>
        <v>I10</v>
      </c>
      <c r="D204" s="145"/>
      <c r="E204" s="145"/>
      <c r="F204" s="145"/>
      <c r="G204" s="145"/>
      <c r="H204" s="145"/>
      <c r="I204" s="145"/>
      <c r="J204" s="145"/>
      <c r="K204" s="145"/>
      <c r="L204" s="145"/>
      <c r="M204" s="145"/>
      <c r="N204" s="148"/>
      <c r="O204" s="149"/>
    </row>
    <row r="205" spans="1:15">
      <c r="A205" s="80"/>
      <c r="B205" s="39" t="str">
        <f>'Gene Table'!E205</f>
        <v>mmu-miR-208b-3p</v>
      </c>
      <c r="C205" s="39" t="str">
        <f>'Gene Table'!B205</f>
        <v>I11</v>
      </c>
      <c r="D205" s="145"/>
      <c r="E205" s="145"/>
      <c r="F205" s="145"/>
      <c r="G205" s="145"/>
      <c r="H205" s="145"/>
      <c r="I205" s="145"/>
      <c r="J205" s="145"/>
      <c r="K205" s="145"/>
      <c r="L205" s="145"/>
      <c r="M205" s="145"/>
      <c r="N205" s="148"/>
      <c r="O205" s="149"/>
    </row>
    <row r="206" spans="1:15">
      <c r="A206" s="80"/>
      <c r="B206" s="39" t="str">
        <f>'Gene Table'!E206</f>
        <v>mmu-miR-574-3p</v>
      </c>
      <c r="C206" s="39" t="str">
        <f>'Gene Table'!B206</f>
        <v>I12</v>
      </c>
      <c r="D206" s="145"/>
      <c r="E206" s="145"/>
      <c r="F206" s="145"/>
      <c r="G206" s="145"/>
      <c r="H206" s="145"/>
      <c r="I206" s="145"/>
      <c r="J206" s="145"/>
      <c r="K206" s="145"/>
      <c r="L206" s="145"/>
      <c r="M206" s="145"/>
      <c r="N206" s="148"/>
      <c r="O206" s="149"/>
    </row>
    <row r="207" spans="1:15">
      <c r="A207" s="80"/>
      <c r="B207" s="39" t="str">
        <f>'Gene Table'!E207</f>
        <v>mmu-miR-21-5p</v>
      </c>
      <c r="C207" s="39" t="str">
        <f>'Gene Table'!B207</f>
        <v>I13</v>
      </c>
      <c r="D207" s="145"/>
      <c r="E207" s="145"/>
      <c r="F207" s="145"/>
      <c r="G207" s="145"/>
      <c r="H207" s="145"/>
      <c r="I207" s="145"/>
      <c r="J207" s="145"/>
      <c r="K207" s="145"/>
      <c r="L207" s="145"/>
      <c r="M207" s="145"/>
      <c r="N207" s="148"/>
      <c r="O207" s="149"/>
    </row>
    <row r="208" spans="1:15">
      <c r="A208" s="80"/>
      <c r="B208" s="39" t="str">
        <f>'Gene Table'!E208</f>
        <v>mmu-miR-574-5p</v>
      </c>
      <c r="C208" s="39" t="str">
        <f>'Gene Table'!B208</f>
        <v>I14</v>
      </c>
      <c r="D208" s="145"/>
      <c r="E208" s="145"/>
      <c r="F208" s="145"/>
      <c r="G208" s="145"/>
      <c r="H208" s="145"/>
      <c r="I208" s="145"/>
      <c r="J208" s="145"/>
      <c r="K208" s="145"/>
      <c r="L208" s="145"/>
      <c r="M208" s="145"/>
      <c r="N208" s="148"/>
      <c r="O208" s="149"/>
    </row>
    <row r="209" spans="1:15">
      <c r="A209" s="80"/>
      <c r="B209" s="39" t="str">
        <f>'Gene Table'!E209</f>
        <v>mmu-miR-210-3p</v>
      </c>
      <c r="C209" s="39" t="str">
        <f>'Gene Table'!B209</f>
        <v>I15</v>
      </c>
      <c r="D209" s="145"/>
      <c r="E209" s="145"/>
      <c r="F209" s="145"/>
      <c r="G209" s="145"/>
      <c r="H209" s="145"/>
      <c r="I209" s="145"/>
      <c r="J209" s="145"/>
      <c r="K209" s="145"/>
      <c r="L209" s="145"/>
      <c r="M209" s="145"/>
      <c r="N209" s="148"/>
      <c r="O209" s="149"/>
    </row>
    <row r="210" spans="1:15">
      <c r="A210" s="80"/>
      <c r="B210" s="39" t="str">
        <f>'Gene Table'!E210</f>
        <v>mmu-miR-590-5p</v>
      </c>
      <c r="C210" s="39" t="str">
        <f>'Gene Table'!B210</f>
        <v>I16</v>
      </c>
      <c r="D210" s="145"/>
      <c r="E210" s="145"/>
      <c r="F210" s="145"/>
      <c r="G210" s="145"/>
      <c r="H210" s="145"/>
      <c r="I210" s="145"/>
      <c r="J210" s="145"/>
      <c r="K210" s="145"/>
      <c r="L210" s="145"/>
      <c r="M210" s="145"/>
      <c r="N210" s="148"/>
      <c r="O210" s="149"/>
    </row>
    <row r="211" spans="1:15">
      <c r="A211" s="80"/>
      <c r="B211" s="39" t="str">
        <f>'Gene Table'!E211</f>
        <v>mmu-miR-214-3p</v>
      </c>
      <c r="C211" s="39" t="str">
        <f>'Gene Table'!B211</f>
        <v>I17</v>
      </c>
      <c r="D211" s="145"/>
      <c r="E211" s="145"/>
      <c r="F211" s="145"/>
      <c r="G211" s="145"/>
      <c r="H211" s="145"/>
      <c r="I211" s="145"/>
      <c r="J211" s="145"/>
      <c r="K211" s="145"/>
      <c r="L211" s="145"/>
      <c r="M211" s="145"/>
      <c r="N211" s="148"/>
      <c r="O211" s="149"/>
    </row>
    <row r="212" spans="1:15">
      <c r="A212" s="80"/>
      <c r="B212" s="39" t="str">
        <f>'Gene Table'!E212</f>
        <v>mmu-miR-590-3p</v>
      </c>
      <c r="C212" s="39" t="str">
        <f>'Gene Table'!B212</f>
        <v>I18</v>
      </c>
      <c r="D212" s="145"/>
      <c r="E212" s="145"/>
      <c r="F212" s="145"/>
      <c r="G212" s="145"/>
      <c r="H212" s="145"/>
      <c r="I212" s="145"/>
      <c r="J212" s="145"/>
      <c r="K212" s="145"/>
      <c r="L212" s="145"/>
      <c r="M212" s="145"/>
      <c r="N212" s="148"/>
      <c r="O212" s="149"/>
    </row>
    <row r="213" spans="1:15">
      <c r="A213" s="80"/>
      <c r="B213" s="39" t="str">
        <f>'Gene Table'!E213</f>
        <v>mmu-miR-216b-5p</v>
      </c>
      <c r="C213" s="39" t="str">
        <f>'Gene Table'!B213</f>
        <v>I19</v>
      </c>
      <c r="D213" s="145"/>
      <c r="E213" s="145"/>
      <c r="F213" s="145"/>
      <c r="G213" s="145"/>
      <c r="H213" s="145"/>
      <c r="I213" s="145"/>
      <c r="J213" s="145"/>
      <c r="K213" s="145"/>
      <c r="L213" s="145"/>
      <c r="M213" s="145"/>
      <c r="N213" s="148"/>
      <c r="O213" s="149"/>
    </row>
    <row r="214" spans="1:15">
      <c r="A214" s="80"/>
      <c r="B214" s="39" t="str">
        <f>'Gene Table'!E214</f>
        <v>mmu-miR-615-5p</v>
      </c>
      <c r="C214" s="39" t="str">
        <f>'Gene Table'!B214</f>
        <v>I20</v>
      </c>
      <c r="D214" s="145"/>
      <c r="E214" s="145"/>
      <c r="F214" s="145"/>
      <c r="G214" s="145"/>
      <c r="H214" s="145"/>
      <c r="I214" s="145"/>
      <c r="J214" s="145"/>
      <c r="K214" s="145"/>
      <c r="L214" s="145"/>
      <c r="M214" s="145"/>
      <c r="N214" s="148"/>
      <c r="O214" s="149"/>
    </row>
    <row r="215" spans="1:15">
      <c r="A215" s="80"/>
      <c r="B215" s="39" t="str">
        <f>'Gene Table'!E215</f>
        <v>mmu-miR-218-5p</v>
      </c>
      <c r="C215" s="39" t="str">
        <f>'Gene Table'!B215</f>
        <v>I21</v>
      </c>
      <c r="D215" s="145"/>
      <c r="E215" s="145"/>
      <c r="F215" s="145"/>
      <c r="G215" s="145"/>
      <c r="H215" s="145"/>
      <c r="I215" s="145"/>
      <c r="J215" s="145"/>
      <c r="K215" s="145"/>
      <c r="L215" s="145"/>
      <c r="M215" s="145"/>
      <c r="N215" s="148"/>
      <c r="O215" s="149"/>
    </row>
    <row r="216" spans="1:15">
      <c r="A216" s="80"/>
      <c r="B216" s="39" t="str">
        <f>'Gene Table'!E216</f>
        <v>mmu-miR-615-3p</v>
      </c>
      <c r="C216" s="39" t="str">
        <f>'Gene Table'!B216</f>
        <v>I22</v>
      </c>
      <c r="D216" s="145"/>
      <c r="E216" s="145"/>
      <c r="F216" s="145"/>
      <c r="G216" s="145"/>
      <c r="H216" s="145"/>
      <c r="I216" s="145"/>
      <c r="J216" s="145"/>
      <c r="K216" s="145"/>
      <c r="L216" s="145"/>
      <c r="M216" s="145"/>
      <c r="N216" s="148"/>
      <c r="O216" s="149"/>
    </row>
    <row r="217" spans="1:15">
      <c r="A217" s="80"/>
      <c r="B217" s="39" t="str">
        <f>'Gene Table'!E217</f>
        <v>mmu-miR-219-5p</v>
      </c>
      <c r="C217" s="39" t="str">
        <f>'Gene Table'!B217</f>
        <v>I23</v>
      </c>
      <c r="D217" s="145"/>
      <c r="E217" s="145"/>
      <c r="F217" s="145"/>
      <c r="G217" s="145"/>
      <c r="H217" s="145"/>
      <c r="I217" s="145"/>
      <c r="J217" s="145"/>
      <c r="K217" s="145"/>
      <c r="L217" s="145"/>
      <c r="M217" s="145"/>
      <c r="N217" s="148"/>
      <c r="O217" s="149"/>
    </row>
    <row r="218" spans="1:15">
      <c r="A218" s="80"/>
      <c r="B218" s="39" t="str">
        <f>'Gene Table'!E218</f>
        <v>mmu-miR-652-3p</v>
      </c>
      <c r="C218" s="39" t="str">
        <f>'Gene Table'!B218</f>
        <v>I24</v>
      </c>
      <c r="D218" s="145"/>
      <c r="E218" s="145"/>
      <c r="F218" s="145"/>
      <c r="G218" s="145"/>
      <c r="H218" s="145"/>
      <c r="I218" s="145"/>
      <c r="J218" s="145"/>
      <c r="K218" s="145"/>
      <c r="L218" s="145"/>
      <c r="M218" s="145"/>
      <c r="N218" s="148"/>
      <c r="O218" s="149"/>
    </row>
    <row r="219" spans="1:15">
      <c r="A219" s="80"/>
      <c r="B219" s="39" t="str">
        <f>'Gene Table'!E219</f>
        <v>mmu-miR-384-3p</v>
      </c>
      <c r="C219" s="39" t="str">
        <f>'Gene Table'!B219</f>
        <v>J01</v>
      </c>
      <c r="D219" s="145"/>
      <c r="E219" s="145"/>
      <c r="F219" s="145"/>
      <c r="G219" s="145"/>
      <c r="H219" s="145"/>
      <c r="I219" s="145"/>
      <c r="J219" s="145"/>
      <c r="K219" s="145"/>
      <c r="L219" s="145"/>
      <c r="M219" s="145"/>
      <c r="N219" s="148"/>
      <c r="O219" s="149"/>
    </row>
    <row r="220" spans="1:15">
      <c r="A220" s="80"/>
      <c r="B220" s="39" t="str">
        <f>'Gene Table'!E220</f>
        <v>mmu-miR-743b-3p</v>
      </c>
      <c r="C220" s="39" t="str">
        <f>'Gene Table'!B220</f>
        <v>J02</v>
      </c>
      <c r="D220" s="145"/>
      <c r="E220" s="145"/>
      <c r="F220" s="145"/>
      <c r="G220" s="145"/>
      <c r="H220" s="145"/>
      <c r="I220" s="145"/>
      <c r="J220" s="145"/>
      <c r="K220" s="145"/>
      <c r="L220" s="145"/>
      <c r="M220" s="145"/>
      <c r="N220" s="148"/>
      <c r="O220" s="149"/>
    </row>
    <row r="221" spans="1:15">
      <c r="A221" s="80"/>
      <c r="B221" s="39" t="str">
        <f>'Gene Table'!E221</f>
        <v>mmu-miR-412-3p</v>
      </c>
      <c r="C221" s="39" t="str">
        <f>'Gene Table'!B221</f>
        <v>J03</v>
      </c>
      <c r="D221" s="145"/>
      <c r="E221" s="145"/>
      <c r="F221" s="145"/>
      <c r="G221" s="145"/>
      <c r="H221" s="145"/>
      <c r="I221" s="145"/>
      <c r="J221" s="145"/>
      <c r="K221" s="145"/>
      <c r="L221" s="145"/>
      <c r="M221" s="145"/>
      <c r="N221" s="148"/>
      <c r="O221" s="149"/>
    </row>
    <row r="222" spans="1:15">
      <c r="A222" s="80"/>
      <c r="B222" s="39" t="str">
        <f>'Gene Table'!E222</f>
        <v>mmu-miR-743b-5p</v>
      </c>
      <c r="C222" s="39" t="str">
        <f>'Gene Table'!B222</f>
        <v>J04</v>
      </c>
      <c r="D222" s="145"/>
      <c r="E222" s="145"/>
      <c r="F222" s="145"/>
      <c r="G222" s="145"/>
      <c r="H222" s="145"/>
      <c r="I222" s="145"/>
      <c r="J222" s="145"/>
      <c r="K222" s="145"/>
      <c r="L222" s="145"/>
      <c r="M222" s="145"/>
      <c r="N222" s="148"/>
      <c r="O222" s="149"/>
    </row>
    <row r="223" spans="1:15">
      <c r="A223" s="80"/>
      <c r="B223" s="39" t="str">
        <f>'Gene Table'!E223</f>
        <v>mmu-miR-429-3p</v>
      </c>
      <c r="C223" s="39" t="str">
        <f>'Gene Table'!B223</f>
        <v>J05</v>
      </c>
      <c r="D223" s="145"/>
      <c r="E223" s="145"/>
      <c r="F223" s="145"/>
      <c r="G223" s="145"/>
      <c r="H223" s="145"/>
      <c r="I223" s="145"/>
      <c r="J223" s="145"/>
      <c r="K223" s="145"/>
      <c r="L223" s="145"/>
      <c r="M223" s="145"/>
      <c r="N223" s="148"/>
      <c r="O223" s="149"/>
    </row>
    <row r="224" spans="1:15">
      <c r="A224" s="80"/>
      <c r="B224" s="39" t="str">
        <f>'Gene Table'!E224</f>
        <v>mmu-miR-758-3p</v>
      </c>
      <c r="C224" s="39" t="str">
        <f>'Gene Table'!B224</f>
        <v>J06</v>
      </c>
      <c r="D224" s="145"/>
      <c r="E224" s="145"/>
      <c r="F224" s="145"/>
      <c r="G224" s="145"/>
      <c r="H224" s="145"/>
      <c r="I224" s="145"/>
      <c r="J224" s="145"/>
      <c r="K224" s="145"/>
      <c r="L224" s="145"/>
      <c r="M224" s="145"/>
      <c r="N224" s="148"/>
      <c r="O224" s="149"/>
    </row>
    <row r="225" spans="1:15">
      <c r="A225" s="80"/>
      <c r="B225" s="39" t="str">
        <f>'Gene Table'!E225</f>
        <v>mmu-miR-434-5p</v>
      </c>
      <c r="C225" s="39" t="str">
        <f>'Gene Table'!B225</f>
        <v>J07</v>
      </c>
      <c r="D225" s="145"/>
      <c r="E225" s="145"/>
      <c r="F225" s="145"/>
      <c r="G225" s="145"/>
      <c r="H225" s="145"/>
      <c r="I225" s="145"/>
      <c r="J225" s="145"/>
      <c r="K225" s="145"/>
      <c r="L225" s="145"/>
      <c r="M225" s="145"/>
      <c r="N225" s="148"/>
      <c r="O225" s="149"/>
    </row>
    <row r="226" spans="1:15">
      <c r="A226" s="80"/>
      <c r="B226" s="39" t="str">
        <f>'Gene Table'!E226</f>
        <v>mmu-miR-759</v>
      </c>
      <c r="C226" s="39" t="str">
        <f>'Gene Table'!B226</f>
        <v>J08</v>
      </c>
      <c r="D226" s="145"/>
      <c r="E226" s="145"/>
      <c r="F226" s="145"/>
      <c r="G226" s="145"/>
      <c r="H226" s="145"/>
      <c r="I226" s="145"/>
      <c r="J226" s="145"/>
      <c r="K226" s="145"/>
      <c r="L226" s="145"/>
      <c r="M226" s="145"/>
      <c r="N226" s="148"/>
      <c r="O226" s="149"/>
    </row>
    <row r="227" spans="1:15">
      <c r="A227" s="80"/>
      <c r="B227" s="39" t="str">
        <f>'Gene Table'!E227</f>
        <v>mmu-miR-434-3p</v>
      </c>
      <c r="C227" s="39" t="str">
        <f>'Gene Table'!B227</f>
        <v>J09</v>
      </c>
      <c r="D227" s="145"/>
      <c r="E227" s="145"/>
      <c r="F227" s="145"/>
      <c r="G227" s="145"/>
      <c r="H227" s="145"/>
      <c r="I227" s="145"/>
      <c r="J227" s="145"/>
      <c r="K227" s="145"/>
      <c r="L227" s="145"/>
      <c r="M227" s="145"/>
      <c r="N227" s="148"/>
      <c r="O227" s="149"/>
    </row>
    <row r="228" spans="1:15">
      <c r="A228" s="80"/>
      <c r="B228" s="39" t="str">
        <f>'Gene Table'!E228</f>
        <v>mmu-miR-761</v>
      </c>
      <c r="C228" s="39" t="str">
        <f>'Gene Table'!B228</f>
        <v>J10</v>
      </c>
      <c r="D228" s="145"/>
      <c r="E228" s="145"/>
      <c r="F228" s="145"/>
      <c r="G228" s="145"/>
      <c r="H228" s="145"/>
      <c r="I228" s="145"/>
      <c r="J228" s="145"/>
      <c r="K228" s="145"/>
      <c r="L228" s="145"/>
      <c r="M228" s="145"/>
      <c r="N228" s="148"/>
      <c r="O228" s="149"/>
    </row>
    <row r="229" spans="1:15">
      <c r="A229" s="80"/>
      <c r="B229" s="39" t="str">
        <f>'Gene Table'!E229</f>
        <v>mmu-miR-450b-3p</v>
      </c>
      <c r="C229" s="39" t="str">
        <f>'Gene Table'!B229</f>
        <v>J11</v>
      </c>
      <c r="D229" s="145"/>
      <c r="E229" s="145"/>
      <c r="F229" s="145"/>
      <c r="G229" s="145"/>
      <c r="H229" s="145"/>
      <c r="I229" s="145"/>
      <c r="J229" s="145"/>
      <c r="K229" s="145"/>
      <c r="L229" s="145"/>
      <c r="M229" s="145"/>
      <c r="N229" s="148"/>
      <c r="O229" s="149"/>
    </row>
    <row r="230" spans="1:15">
      <c r="A230" s="80"/>
      <c r="B230" s="39" t="str">
        <f>'Gene Table'!E230</f>
        <v>mmu-miR-763</v>
      </c>
      <c r="C230" s="39" t="str">
        <f>'Gene Table'!B230</f>
        <v>J12</v>
      </c>
      <c r="D230" s="145"/>
      <c r="E230" s="145"/>
      <c r="F230" s="145"/>
      <c r="G230" s="145"/>
      <c r="H230" s="145"/>
      <c r="I230" s="145"/>
      <c r="J230" s="145"/>
      <c r="K230" s="145"/>
      <c r="L230" s="145"/>
      <c r="M230" s="145"/>
      <c r="N230" s="148"/>
      <c r="O230" s="149"/>
    </row>
    <row r="231" spans="1:15">
      <c r="A231" s="80"/>
      <c r="B231" s="39" t="str">
        <f>'Gene Table'!E231</f>
        <v>mmu-miR-450b-5p</v>
      </c>
      <c r="C231" s="39" t="str">
        <f>'Gene Table'!B231</f>
        <v>J13</v>
      </c>
      <c r="D231" s="145"/>
      <c r="E231" s="145"/>
      <c r="F231" s="145"/>
      <c r="G231" s="145"/>
      <c r="H231" s="145"/>
      <c r="I231" s="145"/>
      <c r="J231" s="145"/>
      <c r="K231" s="145"/>
      <c r="L231" s="145"/>
      <c r="M231" s="145"/>
      <c r="N231" s="148"/>
      <c r="O231" s="149"/>
    </row>
    <row r="232" spans="1:15">
      <c r="A232" s="80"/>
      <c r="B232" s="39" t="str">
        <f>'Gene Table'!E232</f>
        <v>mmu-miR-764-3p</v>
      </c>
      <c r="C232" s="39" t="str">
        <f>'Gene Table'!B232</f>
        <v>J14</v>
      </c>
      <c r="D232" s="145"/>
      <c r="E232" s="145"/>
      <c r="F232" s="145"/>
      <c r="G232" s="145"/>
      <c r="H232" s="145"/>
      <c r="I232" s="145"/>
      <c r="J232" s="145"/>
      <c r="K232" s="145"/>
      <c r="L232" s="145"/>
      <c r="M232" s="145"/>
      <c r="N232" s="148"/>
      <c r="O232" s="149"/>
    </row>
    <row r="233" spans="1:15">
      <c r="A233" s="80"/>
      <c r="B233" s="39" t="str">
        <f>'Gene Table'!E233</f>
        <v>mmu-miR-455-3p</v>
      </c>
      <c r="C233" s="39" t="str">
        <f>'Gene Table'!B233</f>
        <v>J15</v>
      </c>
      <c r="D233" s="145"/>
      <c r="E233" s="145"/>
      <c r="F233" s="145"/>
      <c r="G233" s="145"/>
      <c r="H233" s="145"/>
      <c r="I233" s="145"/>
      <c r="J233" s="145"/>
      <c r="K233" s="145"/>
      <c r="L233" s="145"/>
      <c r="M233" s="145"/>
      <c r="N233" s="148"/>
      <c r="O233" s="149"/>
    </row>
    <row r="234" spans="1:15">
      <c r="A234" s="80"/>
      <c r="B234" s="39" t="str">
        <f>'Gene Table'!E234</f>
        <v>mmu-miR-764-5p</v>
      </c>
      <c r="C234" s="39" t="str">
        <f>'Gene Table'!B234</f>
        <v>J16</v>
      </c>
      <c r="D234" s="145"/>
      <c r="E234" s="145"/>
      <c r="F234" s="145"/>
      <c r="G234" s="145"/>
      <c r="H234" s="145"/>
      <c r="I234" s="145"/>
      <c r="J234" s="145"/>
      <c r="K234" s="145"/>
      <c r="L234" s="145"/>
      <c r="M234" s="145"/>
      <c r="N234" s="148"/>
      <c r="O234" s="149"/>
    </row>
    <row r="235" spans="1:15">
      <c r="A235" s="80"/>
      <c r="B235" s="39" t="str">
        <f>'Gene Table'!E235</f>
        <v>mmu-miR-463-3p</v>
      </c>
      <c r="C235" s="39" t="str">
        <f>'Gene Table'!B235</f>
        <v>J17</v>
      </c>
      <c r="D235" s="145"/>
      <c r="E235" s="145"/>
      <c r="F235" s="145"/>
      <c r="G235" s="145"/>
      <c r="H235" s="145"/>
      <c r="I235" s="145"/>
      <c r="J235" s="145"/>
      <c r="K235" s="145"/>
      <c r="L235" s="145"/>
      <c r="M235" s="145"/>
      <c r="N235" s="148"/>
      <c r="O235" s="149"/>
    </row>
    <row r="236" spans="1:15">
      <c r="A236" s="80"/>
      <c r="B236" s="39" t="str">
        <f>'Gene Table'!E236</f>
        <v>mmu-miR-770-5p</v>
      </c>
      <c r="C236" s="39" t="str">
        <f>'Gene Table'!B236</f>
        <v>J18</v>
      </c>
      <c r="D236" s="145"/>
      <c r="E236" s="145"/>
      <c r="F236" s="145"/>
      <c r="G236" s="145"/>
      <c r="H236" s="145"/>
      <c r="I236" s="145"/>
      <c r="J236" s="145"/>
      <c r="K236" s="145"/>
      <c r="L236" s="145"/>
      <c r="M236" s="145"/>
      <c r="N236" s="148"/>
      <c r="O236" s="149"/>
    </row>
    <row r="237" spans="1:15">
      <c r="A237" s="80"/>
      <c r="B237" s="39" t="str">
        <f>'Gene Table'!E237</f>
        <v>mmu-miR-464</v>
      </c>
      <c r="C237" s="39" t="str">
        <f>'Gene Table'!B237</f>
        <v>J19</v>
      </c>
      <c r="D237" s="145"/>
      <c r="E237" s="145"/>
      <c r="F237" s="145"/>
      <c r="G237" s="145"/>
      <c r="H237" s="145"/>
      <c r="I237" s="145"/>
      <c r="J237" s="145"/>
      <c r="K237" s="145"/>
      <c r="L237" s="145"/>
      <c r="M237" s="145"/>
      <c r="N237" s="148"/>
      <c r="O237" s="149"/>
    </row>
    <row r="238" spans="1:15">
      <c r="A238" s="80"/>
      <c r="B238" s="39" t="str">
        <f>'Gene Table'!E238</f>
        <v>mmu-miR-802-5p</v>
      </c>
      <c r="C238" s="39" t="str">
        <f>'Gene Table'!B238</f>
        <v>J20</v>
      </c>
      <c r="D238" s="145"/>
      <c r="E238" s="145"/>
      <c r="F238" s="145"/>
      <c r="G238" s="145"/>
      <c r="H238" s="145"/>
      <c r="I238" s="145"/>
      <c r="J238" s="145"/>
      <c r="K238" s="145"/>
      <c r="L238" s="145"/>
      <c r="M238" s="145"/>
      <c r="N238" s="148"/>
      <c r="O238" s="149"/>
    </row>
    <row r="239" spans="1:15">
      <c r="A239" s="80"/>
      <c r="B239" s="39" t="str">
        <f>'Gene Table'!E239</f>
        <v>mmu-miR-465a-5p</v>
      </c>
      <c r="C239" s="39" t="str">
        <f>'Gene Table'!B239</f>
        <v>J21</v>
      </c>
      <c r="D239" s="145"/>
      <c r="E239" s="145"/>
      <c r="F239" s="145"/>
      <c r="G239" s="145"/>
      <c r="H239" s="145"/>
      <c r="I239" s="145"/>
      <c r="J239" s="145"/>
      <c r="K239" s="145"/>
      <c r="L239" s="145"/>
      <c r="M239" s="145"/>
      <c r="N239" s="148"/>
      <c r="O239" s="149"/>
    </row>
    <row r="240" spans="1:15">
      <c r="A240" s="80"/>
      <c r="B240" s="39" t="str">
        <f>'Gene Table'!E240</f>
        <v>mmu-miR-804</v>
      </c>
      <c r="C240" s="39" t="str">
        <f>'Gene Table'!B240</f>
        <v>J22</v>
      </c>
      <c r="D240" s="145"/>
      <c r="E240" s="145"/>
      <c r="F240" s="145"/>
      <c r="G240" s="145"/>
      <c r="H240" s="145"/>
      <c r="I240" s="145"/>
      <c r="J240" s="145"/>
      <c r="K240" s="145"/>
      <c r="L240" s="145"/>
      <c r="M240" s="145"/>
      <c r="N240" s="148"/>
      <c r="O240" s="149"/>
    </row>
    <row r="241" spans="1:15">
      <c r="A241" s="80"/>
      <c r="B241" s="39" t="str">
        <f>'Gene Table'!E241</f>
        <v>mmu-miR-466d-5p</v>
      </c>
      <c r="C241" s="39" t="str">
        <f>'Gene Table'!B241</f>
        <v>J23</v>
      </c>
      <c r="D241" s="145"/>
      <c r="E241" s="145"/>
      <c r="F241" s="145"/>
      <c r="G241" s="145"/>
      <c r="H241" s="145"/>
      <c r="I241" s="145"/>
      <c r="J241" s="145"/>
      <c r="K241" s="145"/>
      <c r="L241" s="145"/>
      <c r="M241" s="145"/>
      <c r="N241" s="148"/>
      <c r="O241" s="149"/>
    </row>
    <row r="242" spans="1:15">
      <c r="A242" s="80"/>
      <c r="B242" s="39" t="str">
        <f>'Gene Table'!E242</f>
        <v>mmu-miR-805</v>
      </c>
      <c r="C242" s="39" t="str">
        <f>'Gene Table'!B242</f>
        <v>J24</v>
      </c>
      <c r="D242" s="145"/>
      <c r="E242" s="145"/>
      <c r="F242" s="145"/>
      <c r="G242" s="145"/>
      <c r="H242" s="145"/>
      <c r="I242" s="145"/>
      <c r="J242" s="145"/>
      <c r="K242" s="145"/>
      <c r="L242" s="145"/>
      <c r="M242" s="145"/>
      <c r="N242" s="148"/>
      <c r="O242" s="149"/>
    </row>
    <row r="243" spans="1:15">
      <c r="A243" s="80"/>
      <c r="B243" s="39" t="str">
        <f>'Gene Table'!E243</f>
        <v>mmu-miR-22-3p</v>
      </c>
      <c r="C243" s="39" t="str">
        <f>'Gene Table'!B243</f>
        <v>K01</v>
      </c>
      <c r="D243" s="145"/>
      <c r="E243" s="145"/>
      <c r="F243" s="145"/>
      <c r="G243" s="145"/>
      <c r="H243" s="145"/>
      <c r="I243" s="145"/>
      <c r="J243" s="145"/>
      <c r="K243" s="145"/>
      <c r="L243" s="145"/>
      <c r="M243" s="145"/>
      <c r="N243" s="148"/>
      <c r="O243" s="149"/>
    </row>
    <row r="244" spans="1:15">
      <c r="A244" s="80"/>
      <c r="B244" s="39" t="str">
        <f>'Gene Table'!E244</f>
        <v>mmu-miR-653-5p</v>
      </c>
      <c r="C244" s="39" t="str">
        <f>'Gene Table'!B244</f>
        <v>K02</v>
      </c>
      <c r="D244" s="145"/>
      <c r="E244" s="145"/>
      <c r="F244" s="145"/>
      <c r="G244" s="145"/>
      <c r="H244" s="145"/>
      <c r="I244" s="145"/>
      <c r="J244" s="145"/>
      <c r="K244" s="145"/>
      <c r="L244" s="145"/>
      <c r="M244" s="145"/>
      <c r="N244" s="148"/>
      <c r="O244" s="149"/>
    </row>
    <row r="245" spans="1:15">
      <c r="A245" s="80"/>
      <c r="B245" s="39" t="str">
        <f>'Gene Table'!E245</f>
        <v>mmu-miR-221-3p</v>
      </c>
      <c r="C245" s="39" t="str">
        <f>'Gene Table'!B245</f>
        <v>K03</v>
      </c>
      <c r="D245" s="145"/>
      <c r="E245" s="145"/>
      <c r="F245" s="145"/>
      <c r="G245" s="145"/>
      <c r="H245" s="145"/>
      <c r="I245" s="145"/>
      <c r="J245" s="145"/>
      <c r="K245" s="145"/>
      <c r="L245" s="145"/>
      <c r="M245" s="145"/>
      <c r="N245" s="148"/>
      <c r="O245" s="149"/>
    </row>
    <row r="246" spans="1:15">
      <c r="A246" s="80"/>
      <c r="B246" s="39" t="str">
        <f>'Gene Table'!E246</f>
        <v>mmu-miR-654-3p</v>
      </c>
      <c r="C246" s="39" t="str">
        <f>'Gene Table'!B246</f>
        <v>K04</v>
      </c>
      <c r="D246" s="145"/>
      <c r="E246" s="145"/>
      <c r="F246" s="145"/>
      <c r="G246" s="145"/>
      <c r="H246" s="145"/>
      <c r="I246" s="145"/>
      <c r="J246" s="145"/>
      <c r="K246" s="145"/>
      <c r="L246" s="145"/>
      <c r="M246" s="145"/>
      <c r="N246" s="148"/>
      <c r="O246" s="149"/>
    </row>
    <row r="247" spans="1:15">
      <c r="A247" s="80"/>
      <c r="B247" s="39" t="str">
        <f>'Gene Table'!E247</f>
        <v>mmu-miR-222-3p</v>
      </c>
      <c r="C247" s="39" t="str">
        <f>'Gene Table'!B247</f>
        <v>K05</v>
      </c>
      <c r="D247" s="145"/>
      <c r="E247" s="145"/>
      <c r="F247" s="145"/>
      <c r="G247" s="145"/>
      <c r="H247" s="145"/>
      <c r="I247" s="145"/>
      <c r="J247" s="145"/>
      <c r="K247" s="145"/>
      <c r="L247" s="145"/>
      <c r="M247" s="145"/>
      <c r="N247" s="148"/>
      <c r="O247" s="149"/>
    </row>
    <row r="248" spans="1:15">
      <c r="A248" s="80"/>
      <c r="B248" s="39" t="str">
        <f>'Gene Table'!E248</f>
        <v>mmu-miR-671-3p</v>
      </c>
      <c r="C248" s="39" t="str">
        <f>'Gene Table'!B248</f>
        <v>K06</v>
      </c>
      <c r="D248" s="145"/>
      <c r="E248" s="145"/>
      <c r="F248" s="145"/>
      <c r="G248" s="145"/>
      <c r="H248" s="145"/>
      <c r="I248" s="145"/>
      <c r="J248" s="145"/>
      <c r="K248" s="145"/>
      <c r="L248" s="145"/>
      <c r="M248" s="145"/>
      <c r="N248" s="148"/>
      <c r="O248" s="149"/>
    </row>
    <row r="249" spans="1:15">
      <c r="A249" s="80"/>
      <c r="B249" s="39" t="str">
        <f>'Gene Table'!E249</f>
        <v>mmu-miR-223-3p</v>
      </c>
      <c r="C249" s="39" t="str">
        <f>'Gene Table'!B249</f>
        <v>K07</v>
      </c>
      <c r="D249" s="145"/>
      <c r="E249" s="145"/>
      <c r="F249" s="145"/>
      <c r="G249" s="145"/>
      <c r="H249" s="145"/>
      <c r="I249" s="145"/>
      <c r="J249" s="145"/>
      <c r="K249" s="145"/>
      <c r="L249" s="145"/>
      <c r="M249" s="145"/>
      <c r="N249" s="148"/>
      <c r="O249" s="149"/>
    </row>
    <row r="250" spans="1:15">
      <c r="A250" s="80"/>
      <c r="B250" s="39" t="str">
        <f>'Gene Table'!E250</f>
        <v>mmu-miR-708-5p</v>
      </c>
      <c r="C250" s="39" t="str">
        <f>'Gene Table'!B250</f>
        <v>K08</v>
      </c>
      <c r="D250" s="145"/>
      <c r="E250" s="145"/>
      <c r="F250" s="145"/>
      <c r="G250" s="145"/>
      <c r="H250" s="145"/>
      <c r="I250" s="145"/>
      <c r="J250" s="145"/>
      <c r="K250" s="145"/>
      <c r="L250" s="145"/>
      <c r="M250" s="145"/>
      <c r="N250" s="148"/>
      <c r="O250" s="149"/>
    </row>
    <row r="251" spans="1:15">
      <c r="A251" s="80"/>
      <c r="B251" s="39" t="str">
        <f>'Gene Table'!E251</f>
        <v>mmu-miR-24-3p</v>
      </c>
      <c r="C251" s="39" t="str">
        <f>'Gene Table'!B251</f>
        <v>K09</v>
      </c>
      <c r="D251" s="145"/>
      <c r="E251" s="145"/>
      <c r="F251" s="145"/>
      <c r="G251" s="145"/>
      <c r="H251" s="145"/>
      <c r="I251" s="145"/>
      <c r="J251" s="145"/>
      <c r="K251" s="145"/>
      <c r="L251" s="145"/>
      <c r="M251" s="145"/>
      <c r="N251" s="148"/>
      <c r="O251" s="149"/>
    </row>
    <row r="252" spans="1:15">
      <c r="A252" s="80"/>
      <c r="B252" s="39" t="str">
        <f>'Gene Table'!E252</f>
        <v>mmu-miR-744-5p</v>
      </c>
      <c r="C252" s="39" t="str">
        <f>'Gene Table'!B252</f>
        <v>K10</v>
      </c>
      <c r="D252" s="145"/>
      <c r="E252" s="145"/>
      <c r="F252" s="145"/>
      <c r="G252" s="145"/>
      <c r="H252" s="145"/>
      <c r="I252" s="145"/>
      <c r="J252" s="145"/>
      <c r="K252" s="145"/>
      <c r="L252" s="145"/>
      <c r="M252" s="145"/>
      <c r="N252" s="148"/>
      <c r="O252" s="149"/>
    </row>
    <row r="253" spans="1:15">
      <c r="A253" s="80"/>
      <c r="B253" s="39" t="str">
        <f>'Gene Table'!E253</f>
        <v>mmu-miR-25-3p</v>
      </c>
      <c r="C253" s="39" t="str">
        <f>'Gene Table'!B253</f>
        <v>K11</v>
      </c>
      <c r="D253" s="145"/>
      <c r="E253" s="145"/>
      <c r="F253" s="145"/>
      <c r="G253" s="145"/>
      <c r="H253" s="145"/>
      <c r="I253" s="145"/>
      <c r="J253" s="145"/>
      <c r="K253" s="145"/>
      <c r="L253" s="145"/>
      <c r="M253" s="145"/>
      <c r="N253" s="148"/>
      <c r="O253" s="149"/>
    </row>
    <row r="254" spans="1:15">
      <c r="A254" s="80"/>
      <c r="B254" s="39" t="str">
        <f>'Gene Table'!E254</f>
        <v>mmu-miR-760-3p</v>
      </c>
      <c r="C254" s="39" t="str">
        <f>'Gene Table'!B254</f>
        <v>K12</v>
      </c>
      <c r="D254" s="145"/>
      <c r="E254" s="145"/>
      <c r="F254" s="145"/>
      <c r="G254" s="145"/>
      <c r="H254" s="145"/>
      <c r="I254" s="145"/>
      <c r="J254" s="145"/>
      <c r="K254" s="145"/>
      <c r="L254" s="145"/>
      <c r="M254" s="145"/>
      <c r="N254" s="148"/>
      <c r="O254" s="149"/>
    </row>
    <row r="255" spans="1:15">
      <c r="A255" s="80"/>
      <c r="B255" s="39" t="str">
        <f>'Gene Table'!E255</f>
        <v>mmu-miR-26a-5p</v>
      </c>
      <c r="C255" s="39" t="str">
        <f>'Gene Table'!B255</f>
        <v>K13</v>
      </c>
      <c r="D255" s="145"/>
      <c r="E255" s="145"/>
      <c r="F255" s="145"/>
      <c r="G255" s="145"/>
      <c r="H255" s="145"/>
      <c r="I255" s="145"/>
      <c r="J255" s="145"/>
      <c r="K255" s="145"/>
      <c r="L255" s="145"/>
      <c r="M255" s="145"/>
      <c r="N255" s="148"/>
      <c r="O255" s="149"/>
    </row>
    <row r="256" spans="1:15">
      <c r="A256" s="80"/>
      <c r="B256" s="39" t="str">
        <f>'Gene Table'!E256</f>
        <v>mmu-miR-873-5p</v>
      </c>
      <c r="C256" s="39" t="str">
        <f>'Gene Table'!B256</f>
        <v>K14</v>
      </c>
      <c r="D256" s="145"/>
      <c r="E256" s="145"/>
      <c r="F256" s="145"/>
      <c r="G256" s="145"/>
      <c r="H256" s="145"/>
      <c r="I256" s="145"/>
      <c r="J256" s="145"/>
      <c r="K256" s="145"/>
      <c r="L256" s="145"/>
      <c r="M256" s="145"/>
      <c r="N256" s="148"/>
      <c r="O256" s="149"/>
    </row>
    <row r="257" spans="1:15">
      <c r="A257" s="80"/>
      <c r="B257" s="39" t="str">
        <f>'Gene Table'!E257</f>
        <v>mmu-miR-26b-5p</v>
      </c>
      <c r="C257" s="39" t="str">
        <f>'Gene Table'!B257</f>
        <v>K15</v>
      </c>
      <c r="D257" s="145"/>
      <c r="E257" s="145"/>
      <c r="F257" s="145"/>
      <c r="G257" s="145"/>
      <c r="H257" s="145"/>
      <c r="I257" s="145"/>
      <c r="J257" s="145"/>
      <c r="K257" s="145"/>
      <c r="L257" s="145"/>
      <c r="M257" s="145"/>
      <c r="N257" s="148"/>
      <c r="O257" s="149"/>
    </row>
    <row r="258" spans="1:15">
      <c r="A258" s="80"/>
      <c r="B258" s="39" t="str">
        <f>'Gene Table'!E258</f>
        <v>mmu-miR-874-3p</v>
      </c>
      <c r="C258" s="39" t="str">
        <f>'Gene Table'!B258</f>
        <v>K16</v>
      </c>
      <c r="D258" s="145"/>
      <c r="E258" s="145"/>
      <c r="F258" s="145"/>
      <c r="G258" s="145"/>
      <c r="H258" s="145"/>
      <c r="I258" s="145"/>
      <c r="J258" s="145"/>
      <c r="K258" s="145"/>
      <c r="L258" s="145"/>
      <c r="M258" s="145"/>
      <c r="N258" s="148"/>
      <c r="O258" s="149"/>
    </row>
    <row r="259" spans="1:15">
      <c r="A259" s="80"/>
      <c r="B259" s="39" t="str">
        <f>'Gene Table'!E259</f>
        <v>mmu-miR-28-5p</v>
      </c>
      <c r="C259" s="39" t="str">
        <f>'Gene Table'!B259</f>
        <v>K17</v>
      </c>
      <c r="D259" s="145"/>
      <c r="E259" s="145"/>
      <c r="F259" s="145"/>
      <c r="G259" s="145"/>
      <c r="H259" s="145"/>
      <c r="I259" s="145"/>
      <c r="J259" s="145"/>
      <c r="K259" s="145"/>
      <c r="L259" s="145"/>
      <c r="M259" s="145"/>
      <c r="N259" s="148"/>
      <c r="O259" s="149"/>
    </row>
    <row r="260" spans="1:15">
      <c r="A260" s="80"/>
      <c r="B260" s="39" t="str">
        <f>'Gene Table'!E260</f>
        <v>mmu-miR-875-5p</v>
      </c>
      <c r="C260" s="39" t="str">
        <f>'Gene Table'!B260</f>
        <v>K18</v>
      </c>
      <c r="D260" s="145"/>
      <c r="E260" s="145"/>
      <c r="F260" s="145"/>
      <c r="G260" s="145"/>
      <c r="H260" s="145"/>
      <c r="I260" s="145"/>
      <c r="J260" s="145"/>
      <c r="K260" s="145"/>
      <c r="L260" s="145"/>
      <c r="M260" s="145"/>
      <c r="N260" s="148"/>
      <c r="O260" s="149"/>
    </row>
    <row r="261" spans="1:15">
      <c r="A261" s="80"/>
      <c r="B261" s="39" t="str">
        <f>'Gene Table'!E261</f>
        <v>mmu-miR-296-5p</v>
      </c>
      <c r="C261" s="39" t="str">
        <f>'Gene Table'!B261</f>
        <v>K19</v>
      </c>
      <c r="D261" s="145"/>
      <c r="E261" s="145"/>
      <c r="F261" s="145"/>
      <c r="G261" s="145"/>
      <c r="H261" s="145"/>
      <c r="I261" s="145"/>
      <c r="J261" s="145"/>
      <c r="K261" s="145"/>
      <c r="L261" s="145"/>
      <c r="M261" s="145"/>
      <c r="N261" s="148"/>
      <c r="O261" s="149"/>
    </row>
    <row r="262" spans="1:15">
      <c r="A262" s="80"/>
      <c r="B262" s="39" t="str">
        <f>'Gene Table'!E262</f>
        <v>mmu-miR-877-5p</v>
      </c>
      <c r="C262" s="39" t="str">
        <f>'Gene Table'!B262</f>
        <v>K20</v>
      </c>
      <c r="D262" s="145"/>
      <c r="E262" s="145"/>
      <c r="F262" s="145"/>
      <c r="G262" s="145"/>
      <c r="H262" s="145"/>
      <c r="I262" s="145"/>
      <c r="J262" s="145"/>
      <c r="K262" s="145"/>
      <c r="L262" s="145"/>
      <c r="M262" s="145"/>
      <c r="N262" s="148"/>
      <c r="O262" s="149"/>
    </row>
    <row r="263" spans="1:15">
      <c r="A263" s="80"/>
      <c r="B263" s="39" t="str">
        <f>'Gene Table'!E263</f>
        <v>mmu-miR-296-3p</v>
      </c>
      <c r="C263" s="39" t="str">
        <f>'Gene Table'!B263</f>
        <v>K21</v>
      </c>
      <c r="D263" s="145"/>
      <c r="E263" s="145"/>
      <c r="F263" s="145"/>
      <c r="G263" s="145"/>
      <c r="H263" s="145"/>
      <c r="I263" s="145"/>
      <c r="J263" s="145"/>
      <c r="K263" s="145"/>
      <c r="L263" s="145"/>
      <c r="M263" s="145"/>
      <c r="N263" s="148"/>
      <c r="O263" s="149"/>
    </row>
    <row r="264" spans="1:15">
      <c r="A264" s="80"/>
      <c r="B264" s="39" t="str">
        <f>'Gene Table'!E264</f>
        <v>mmu-miR-9-5p</v>
      </c>
      <c r="C264" s="39" t="str">
        <f>'Gene Table'!B264</f>
        <v>K22</v>
      </c>
      <c r="D264" s="145"/>
      <c r="E264" s="145"/>
      <c r="F264" s="145"/>
      <c r="G264" s="145"/>
      <c r="H264" s="145"/>
      <c r="I264" s="145"/>
      <c r="J264" s="145"/>
      <c r="K264" s="145"/>
      <c r="L264" s="145"/>
      <c r="M264" s="145"/>
      <c r="N264" s="148"/>
      <c r="O264" s="149"/>
    </row>
    <row r="265" spans="1:15">
      <c r="A265" s="80"/>
      <c r="B265" s="39" t="str">
        <f>'Gene Table'!E265</f>
        <v>mmu-miR-29b-3p</v>
      </c>
      <c r="C265" s="39" t="str">
        <f>'Gene Table'!B265</f>
        <v>K23</v>
      </c>
      <c r="D265" s="145"/>
      <c r="E265" s="145"/>
      <c r="F265" s="145"/>
      <c r="G265" s="145"/>
      <c r="H265" s="145"/>
      <c r="I265" s="145"/>
      <c r="J265" s="145"/>
      <c r="K265" s="145"/>
      <c r="L265" s="145"/>
      <c r="M265" s="145"/>
      <c r="N265" s="148"/>
      <c r="O265" s="149"/>
    </row>
    <row r="266" spans="1:15">
      <c r="A266" s="80"/>
      <c r="B266" s="39" t="str">
        <f>'Gene Table'!E266</f>
        <v>mmu-miR-93-5p</v>
      </c>
      <c r="C266" s="39" t="str">
        <f>'Gene Table'!B266</f>
        <v>K24</v>
      </c>
      <c r="D266" s="145"/>
      <c r="E266" s="145"/>
      <c r="F266" s="145"/>
      <c r="G266" s="145"/>
      <c r="H266" s="145"/>
      <c r="I266" s="145"/>
      <c r="J266" s="145"/>
      <c r="K266" s="145"/>
      <c r="L266" s="145"/>
      <c r="M266" s="145"/>
      <c r="N266" s="148"/>
      <c r="O266" s="149"/>
    </row>
    <row r="267" spans="1:15">
      <c r="A267" s="80"/>
      <c r="B267" s="39" t="str">
        <f>'Gene Table'!E267</f>
        <v>mmu-miR-466f-3p</v>
      </c>
      <c r="C267" s="39" t="str">
        <f>'Gene Table'!B267</f>
        <v>L01</v>
      </c>
      <c r="D267" s="145"/>
      <c r="E267" s="145"/>
      <c r="F267" s="145"/>
      <c r="G267" s="145"/>
      <c r="H267" s="145"/>
      <c r="I267" s="145"/>
      <c r="J267" s="145"/>
      <c r="K267" s="145"/>
      <c r="L267" s="145"/>
      <c r="M267" s="145"/>
      <c r="N267" s="148"/>
      <c r="O267" s="149"/>
    </row>
    <row r="268" spans="1:15">
      <c r="A268" s="80"/>
      <c r="B268" s="39" t="str">
        <f>'Gene Table'!E268</f>
        <v>mmu-miR-871-5p</v>
      </c>
      <c r="C268" s="39" t="str">
        <f>'Gene Table'!B268</f>
        <v>L02</v>
      </c>
      <c r="D268" s="145"/>
      <c r="E268" s="145"/>
      <c r="F268" s="145"/>
      <c r="G268" s="145"/>
      <c r="H268" s="145"/>
      <c r="I268" s="145"/>
      <c r="J268" s="145"/>
      <c r="K268" s="145"/>
      <c r="L268" s="145"/>
      <c r="M268" s="145"/>
      <c r="N268" s="148"/>
      <c r="O268" s="149"/>
    </row>
    <row r="269" spans="1:15">
      <c r="A269" s="80"/>
      <c r="B269" s="39" t="str">
        <f>'Gene Table'!E269</f>
        <v>mmu-miR-466g</v>
      </c>
      <c r="C269" s="39" t="str">
        <f>'Gene Table'!B269</f>
        <v>L03</v>
      </c>
      <c r="D269" s="145"/>
      <c r="E269" s="145"/>
      <c r="F269" s="145"/>
      <c r="G269" s="145"/>
      <c r="H269" s="145"/>
      <c r="I269" s="145"/>
      <c r="J269" s="145"/>
      <c r="K269" s="145"/>
      <c r="L269" s="145"/>
      <c r="M269" s="145"/>
      <c r="N269" s="148"/>
      <c r="O269" s="149"/>
    </row>
    <row r="270" spans="1:15">
      <c r="A270" s="80"/>
      <c r="B270" s="39" t="str">
        <f>'Gene Table'!E270</f>
        <v>mmu-miR-875-3p</v>
      </c>
      <c r="C270" s="39" t="str">
        <f>'Gene Table'!B270</f>
        <v>L04</v>
      </c>
      <c r="D270" s="145"/>
      <c r="E270" s="145"/>
      <c r="F270" s="145"/>
      <c r="G270" s="145"/>
      <c r="H270" s="145"/>
      <c r="I270" s="145"/>
      <c r="J270" s="145"/>
      <c r="K270" s="145"/>
      <c r="L270" s="145"/>
      <c r="M270" s="145"/>
      <c r="N270" s="148"/>
      <c r="O270" s="149"/>
    </row>
    <row r="271" spans="1:15">
      <c r="A271" s="80"/>
      <c r="B271" s="39" t="str">
        <f>'Gene Table'!E271</f>
        <v>mmu-miR-466i-3p</v>
      </c>
      <c r="C271" s="39" t="str">
        <f>'Gene Table'!B271</f>
        <v>L05</v>
      </c>
      <c r="D271" s="145"/>
      <c r="E271" s="145"/>
      <c r="F271" s="145"/>
      <c r="G271" s="145"/>
      <c r="H271" s="145"/>
      <c r="I271" s="145"/>
      <c r="J271" s="145"/>
      <c r="K271" s="145"/>
      <c r="L271" s="145"/>
      <c r="M271" s="145"/>
      <c r="N271" s="148"/>
      <c r="O271" s="149"/>
    </row>
    <row r="272" spans="1:15">
      <c r="A272" s="80"/>
      <c r="B272" s="39" t="str">
        <f>'Gene Table'!E272</f>
        <v>mmu-miR-876-3p</v>
      </c>
      <c r="C272" s="39" t="str">
        <f>'Gene Table'!B272</f>
        <v>L06</v>
      </c>
      <c r="D272" s="145"/>
      <c r="E272" s="145"/>
      <c r="F272" s="145"/>
      <c r="G272" s="145"/>
      <c r="H272" s="145"/>
      <c r="I272" s="145"/>
      <c r="J272" s="145"/>
      <c r="K272" s="145"/>
      <c r="L272" s="145"/>
      <c r="M272" s="145"/>
      <c r="N272" s="148"/>
      <c r="O272" s="149"/>
    </row>
    <row r="273" spans="1:15">
      <c r="A273" s="80"/>
      <c r="B273" s="39" t="str">
        <f>'Gene Table'!E273</f>
        <v>mmu-miR-466k</v>
      </c>
      <c r="C273" s="39" t="str">
        <f>'Gene Table'!B273</f>
        <v>L07</v>
      </c>
      <c r="D273" s="145"/>
      <c r="E273" s="145"/>
      <c r="F273" s="145"/>
      <c r="G273" s="145"/>
      <c r="H273" s="145"/>
      <c r="I273" s="145"/>
      <c r="J273" s="145"/>
      <c r="K273" s="145"/>
      <c r="L273" s="145"/>
      <c r="M273" s="145"/>
      <c r="N273" s="148"/>
      <c r="O273" s="149"/>
    </row>
    <row r="274" spans="1:15">
      <c r="A274" s="80"/>
      <c r="B274" s="39" t="str">
        <f>'Gene Table'!E274</f>
        <v>mmu-miR-876-5p</v>
      </c>
      <c r="C274" s="39" t="str">
        <f>'Gene Table'!B274</f>
        <v>L08</v>
      </c>
      <c r="D274" s="145"/>
      <c r="E274" s="145"/>
      <c r="F274" s="145"/>
      <c r="G274" s="145"/>
      <c r="H274" s="145"/>
      <c r="I274" s="145"/>
      <c r="J274" s="145"/>
      <c r="K274" s="145"/>
      <c r="L274" s="145"/>
      <c r="M274" s="145"/>
      <c r="N274" s="148"/>
      <c r="O274" s="149"/>
    </row>
    <row r="275" spans="1:15">
      <c r="A275" s="80"/>
      <c r="B275" s="39" t="str">
        <f>'Gene Table'!E275</f>
        <v>mmu-miR-466l-3p</v>
      </c>
      <c r="C275" s="39" t="str">
        <f>'Gene Table'!B275</f>
        <v>L09</v>
      </c>
      <c r="D275" s="145"/>
      <c r="E275" s="145"/>
      <c r="F275" s="145"/>
      <c r="G275" s="145"/>
      <c r="H275" s="145"/>
      <c r="I275" s="145"/>
      <c r="J275" s="145"/>
      <c r="K275" s="145"/>
      <c r="L275" s="145"/>
      <c r="M275" s="145"/>
      <c r="N275" s="148"/>
      <c r="O275" s="149"/>
    </row>
    <row r="276" spans="1:15">
      <c r="A276" s="80"/>
      <c r="B276" s="39" t="str">
        <f>'Gene Table'!E276</f>
        <v>mmu-miR-878-3p</v>
      </c>
      <c r="C276" s="39" t="str">
        <f>'Gene Table'!B276</f>
        <v>L10</v>
      </c>
      <c r="D276" s="145"/>
      <c r="E276" s="145"/>
      <c r="F276" s="145"/>
      <c r="G276" s="145"/>
      <c r="H276" s="145"/>
      <c r="I276" s="145"/>
      <c r="J276" s="145"/>
      <c r="K276" s="145"/>
      <c r="L276" s="145"/>
      <c r="M276" s="145"/>
      <c r="N276" s="148"/>
      <c r="O276" s="149"/>
    </row>
    <row r="277" spans="1:15">
      <c r="A277" s="80"/>
      <c r="B277" s="39" t="str">
        <f>'Gene Table'!E277</f>
        <v>mmu-miR-467b-5p</v>
      </c>
      <c r="C277" s="39" t="str">
        <f>'Gene Table'!B277</f>
        <v>L11</v>
      </c>
      <c r="D277" s="145"/>
      <c r="E277" s="145"/>
      <c r="F277" s="145"/>
      <c r="G277" s="145"/>
      <c r="H277" s="145"/>
      <c r="I277" s="145"/>
      <c r="J277" s="145"/>
      <c r="K277" s="145"/>
      <c r="L277" s="145"/>
      <c r="M277" s="145"/>
      <c r="N277" s="148"/>
      <c r="O277" s="149"/>
    </row>
    <row r="278" spans="1:15">
      <c r="A278" s="80"/>
      <c r="B278" s="39" t="str">
        <f>'Gene Table'!E278</f>
        <v>mmu-miR-878-5p</v>
      </c>
      <c r="C278" s="39" t="str">
        <f>'Gene Table'!B278</f>
        <v>L12</v>
      </c>
      <c r="D278" s="145"/>
      <c r="E278" s="145"/>
      <c r="F278" s="145"/>
      <c r="G278" s="145"/>
      <c r="H278" s="145"/>
      <c r="I278" s="145"/>
      <c r="J278" s="145"/>
      <c r="K278" s="145"/>
      <c r="L278" s="145"/>
      <c r="M278" s="145"/>
      <c r="N278" s="148"/>
      <c r="O278" s="149"/>
    </row>
    <row r="279" spans="1:15">
      <c r="A279" s="80"/>
      <c r="B279" s="39" t="str">
        <f>'Gene Table'!E279</f>
        <v>mmu-miR-467f</v>
      </c>
      <c r="C279" s="39" t="str">
        <f>'Gene Table'!B279</f>
        <v>L13</v>
      </c>
      <c r="D279" s="145"/>
      <c r="E279" s="145"/>
      <c r="F279" s="145"/>
      <c r="G279" s="145"/>
      <c r="H279" s="145"/>
      <c r="I279" s="145"/>
      <c r="J279" s="145"/>
      <c r="K279" s="145"/>
      <c r="L279" s="145"/>
      <c r="M279" s="145"/>
      <c r="N279" s="148"/>
      <c r="O279" s="149"/>
    </row>
    <row r="280" spans="1:15">
      <c r="A280" s="80"/>
      <c r="B280" s="39" t="str">
        <f>'Gene Table'!E280</f>
        <v>mmu-miR-881-3p</v>
      </c>
      <c r="C280" s="39" t="str">
        <f>'Gene Table'!B280</f>
        <v>L14</v>
      </c>
      <c r="D280" s="145"/>
      <c r="E280" s="145"/>
      <c r="F280" s="145"/>
      <c r="G280" s="145"/>
      <c r="H280" s="145"/>
      <c r="I280" s="145"/>
      <c r="J280" s="145"/>
      <c r="K280" s="145"/>
      <c r="L280" s="145"/>
      <c r="M280" s="145"/>
      <c r="N280" s="148"/>
      <c r="O280" s="149"/>
    </row>
    <row r="281" spans="1:15">
      <c r="A281" s="80"/>
      <c r="B281" s="39" t="str">
        <f>'Gene Table'!E281</f>
        <v>mmu-miR-469</v>
      </c>
      <c r="C281" s="39" t="str">
        <f>'Gene Table'!B281</f>
        <v>L15</v>
      </c>
      <c r="D281" s="145"/>
      <c r="E281" s="145"/>
      <c r="F281" s="145"/>
      <c r="G281" s="145"/>
      <c r="H281" s="145"/>
      <c r="I281" s="145"/>
      <c r="J281" s="145"/>
      <c r="K281" s="145"/>
      <c r="L281" s="145"/>
      <c r="M281" s="145"/>
      <c r="N281" s="148"/>
      <c r="O281" s="149"/>
    </row>
    <row r="282" spans="1:15">
      <c r="A282" s="80"/>
      <c r="B282" s="39" t="str">
        <f>'Gene Table'!E282</f>
        <v>mmu-miR-882</v>
      </c>
      <c r="C282" s="39" t="str">
        <f>'Gene Table'!B282</f>
        <v>L16</v>
      </c>
      <c r="D282" s="145"/>
      <c r="E282" s="145"/>
      <c r="F282" s="145"/>
      <c r="G282" s="145"/>
      <c r="H282" s="145"/>
      <c r="I282" s="145"/>
      <c r="J282" s="145"/>
      <c r="K282" s="145"/>
      <c r="L282" s="145"/>
      <c r="M282" s="145"/>
      <c r="N282" s="148"/>
      <c r="O282" s="149"/>
    </row>
    <row r="283" spans="1:15">
      <c r="A283" s="80"/>
      <c r="B283" s="39" t="str">
        <f>'Gene Table'!E283</f>
        <v>mmu-miR-470-5p</v>
      </c>
      <c r="C283" s="39" t="str">
        <f>'Gene Table'!B283</f>
        <v>L17</v>
      </c>
      <c r="D283" s="145"/>
      <c r="E283" s="145"/>
      <c r="F283" s="145"/>
      <c r="G283" s="145"/>
      <c r="H283" s="145"/>
      <c r="I283" s="145"/>
      <c r="J283" s="145"/>
      <c r="K283" s="145"/>
      <c r="L283" s="145"/>
      <c r="M283" s="145"/>
      <c r="N283" s="148"/>
      <c r="O283" s="149"/>
    </row>
    <row r="284" spans="1:15">
      <c r="A284" s="80"/>
      <c r="B284" s="39" t="str">
        <f>'Gene Table'!E284</f>
        <v>mmu-miR-883a-5p</v>
      </c>
      <c r="C284" s="39" t="str">
        <f>'Gene Table'!B284</f>
        <v>L18</v>
      </c>
      <c r="D284" s="145"/>
      <c r="E284" s="145"/>
      <c r="F284" s="145"/>
      <c r="G284" s="145"/>
      <c r="H284" s="145"/>
      <c r="I284" s="145"/>
      <c r="J284" s="145"/>
      <c r="K284" s="145"/>
      <c r="L284" s="145"/>
      <c r="M284" s="145"/>
      <c r="N284" s="148"/>
      <c r="O284" s="149"/>
    </row>
    <row r="285" spans="1:15">
      <c r="A285" s="80"/>
      <c r="B285" s="39" t="str">
        <f>'Gene Table'!E285</f>
        <v>mmu-miR-471-5p</v>
      </c>
      <c r="C285" s="39" t="str">
        <f>'Gene Table'!B285</f>
        <v>L19</v>
      </c>
      <c r="D285" s="145"/>
      <c r="E285" s="145"/>
      <c r="F285" s="145"/>
      <c r="G285" s="145"/>
      <c r="H285" s="145"/>
      <c r="I285" s="145"/>
      <c r="J285" s="145"/>
      <c r="K285" s="145"/>
      <c r="L285" s="145"/>
      <c r="M285" s="145"/>
      <c r="N285" s="148"/>
      <c r="O285" s="149"/>
    </row>
    <row r="286" spans="1:15">
      <c r="A286" s="80"/>
      <c r="B286" s="39" t="str">
        <f>'Gene Table'!E286</f>
        <v>mmu-miR-31-5p</v>
      </c>
      <c r="C286" s="39" t="str">
        <f>'Gene Table'!B286</f>
        <v>L20</v>
      </c>
      <c r="D286" s="145"/>
      <c r="E286" s="145"/>
      <c r="F286" s="145"/>
      <c r="G286" s="145"/>
      <c r="H286" s="145"/>
      <c r="I286" s="145"/>
      <c r="J286" s="145"/>
      <c r="K286" s="145"/>
      <c r="L286" s="145"/>
      <c r="M286" s="145"/>
      <c r="N286" s="148"/>
      <c r="O286" s="149"/>
    </row>
    <row r="287" spans="1:15">
      <c r="A287" s="80"/>
      <c r="B287" s="39" t="str">
        <f>'Gene Table'!E287</f>
        <v>mmu-miR-488-3p</v>
      </c>
      <c r="C287" s="39" t="str">
        <f>'Gene Table'!B287</f>
        <v>L21</v>
      </c>
      <c r="D287" s="145"/>
      <c r="E287" s="145"/>
      <c r="F287" s="145"/>
      <c r="G287" s="145"/>
      <c r="H287" s="145"/>
      <c r="I287" s="145"/>
      <c r="J287" s="145"/>
      <c r="K287" s="145"/>
      <c r="L287" s="145"/>
      <c r="M287" s="145"/>
      <c r="N287" s="148"/>
      <c r="O287" s="149"/>
    </row>
    <row r="288" spans="1:15">
      <c r="A288" s="80"/>
      <c r="B288" s="39" t="str">
        <f>'Gene Table'!E288</f>
        <v>mmu-miR-322-5p</v>
      </c>
      <c r="C288" s="39" t="str">
        <f>'Gene Table'!B288</f>
        <v>L22</v>
      </c>
      <c r="D288" s="145"/>
      <c r="E288" s="145"/>
      <c r="F288" s="145"/>
      <c r="G288" s="145"/>
      <c r="H288" s="145"/>
      <c r="I288" s="145"/>
      <c r="J288" s="145"/>
      <c r="K288" s="145"/>
      <c r="L288" s="145"/>
      <c r="M288" s="145"/>
      <c r="N288" s="148"/>
      <c r="O288" s="149"/>
    </row>
    <row r="289" spans="1:15">
      <c r="A289" s="80"/>
      <c r="B289" s="39" t="str">
        <f>'Gene Table'!E289</f>
        <v>mmu-miR-489-3p</v>
      </c>
      <c r="C289" s="39" t="str">
        <f>'Gene Table'!B289</f>
        <v>L23</v>
      </c>
      <c r="D289" s="145"/>
      <c r="E289" s="145"/>
      <c r="F289" s="145"/>
      <c r="G289" s="145"/>
      <c r="H289" s="145"/>
      <c r="I289" s="145"/>
      <c r="J289" s="145"/>
      <c r="K289" s="145"/>
      <c r="L289" s="145"/>
      <c r="M289" s="145"/>
      <c r="N289" s="148"/>
      <c r="O289" s="149"/>
    </row>
    <row r="290" spans="1:15">
      <c r="A290" s="80"/>
      <c r="B290" s="39" t="str">
        <f>'Gene Table'!E290</f>
        <v>mmu-miR-326-3p</v>
      </c>
      <c r="C290" s="39" t="str">
        <f>'Gene Table'!B290</f>
        <v>L24</v>
      </c>
      <c r="D290" s="145"/>
      <c r="E290" s="145"/>
      <c r="F290" s="145"/>
      <c r="G290" s="145"/>
      <c r="H290" s="145"/>
      <c r="I290" s="145"/>
      <c r="J290" s="145"/>
      <c r="K290" s="145"/>
      <c r="L290" s="145"/>
      <c r="M290" s="145"/>
      <c r="N290" s="148"/>
      <c r="O290" s="149"/>
    </row>
    <row r="291" customHeight="1" spans="1:15">
      <c r="A291" s="80"/>
      <c r="B291" s="39" t="str">
        <f>'Gene Table'!E291</f>
        <v>mmu-miR-302a-3p</v>
      </c>
      <c r="C291" s="39" t="str">
        <f>'Gene Table'!B291</f>
        <v>M01</v>
      </c>
      <c r="D291" s="145"/>
      <c r="E291" s="145"/>
      <c r="F291" s="145"/>
      <c r="G291" s="145"/>
      <c r="H291" s="145"/>
      <c r="I291" s="145"/>
      <c r="J291" s="145"/>
      <c r="K291" s="145"/>
      <c r="L291" s="145"/>
      <c r="M291" s="145"/>
      <c r="N291" s="148"/>
      <c r="O291" s="149"/>
    </row>
    <row r="292" spans="1:15">
      <c r="A292" s="80"/>
      <c r="B292" s="39" t="str">
        <f>'Gene Table'!E292</f>
        <v>mmu-miR-96-5p</v>
      </c>
      <c r="C292" s="39" t="str">
        <f>'Gene Table'!B292</f>
        <v>M02</v>
      </c>
      <c r="D292" s="145"/>
      <c r="E292" s="145"/>
      <c r="F292" s="145"/>
      <c r="G292" s="145"/>
      <c r="H292" s="145"/>
      <c r="I292" s="145"/>
      <c r="J292" s="145"/>
      <c r="K292" s="145"/>
      <c r="L292" s="145"/>
      <c r="M292" s="145"/>
      <c r="N292" s="148"/>
      <c r="O292" s="149"/>
    </row>
    <row r="293" spans="1:15">
      <c r="A293" s="80"/>
      <c r="B293" s="39" t="str">
        <f>'Gene Table'!E293</f>
        <v>mmu-miR-30b-5p</v>
      </c>
      <c r="C293" s="39" t="str">
        <f>'Gene Table'!B293</f>
        <v>M03</v>
      </c>
      <c r="D293" s="145"/>
      <c r="E293" s="145"/>
      <c r="F293" s="145"/>
      <c r="G293" s="145"/>
      <c r="H293" s="145"/>
      <c r="I293" s="145"/>
      <c r="J293" s="145"/>
      <c r="K293" s="145"/>
      <c r="L293" s="145"/>
      <c r="M293" s="145"/>
      <c r="N293" s="148"/>
      <c r="O293" s="149"/>
    </row>
    <row r="294" spans="1:15">
      <c r="A294" s="80"/>
      <c r="B294" s="39" t="str">
        <f>'Gene Table'!E294</f>
        <v>mmu-miR-99b-5p</v>
      </c>
      <c r="C294" s="39" t="str">
        <f>'Gene Table'!B294</f>
        <v>M04</v>
      </c>
      <c r="D294" s="145"/>
      <c r="E294" s="145"/>
      <c r="F294" s="145"/>
      <c r="G294" s="145"/>
      <c r="H294" s="145"/>
      <c r="I294" s="145"/>
      <c r="J294" s="145"/>
      <c r="K294" s="145"/>
      <c r="L294" s="145"/>
      <c r="M294" s="145"/>
      <c r="N294" s="148"/>
      <c r="O294" s="149"/>
    </row>
    <row r="295" spans="1:15">
      <c r="A295" s="80"/>
      <c r="B295" s="39" t="str">
        <f>'Gene Table'!E295</f>
        <v>mmu-miR-30c-5p</v>
      </c>
      <c r="C295" s="39" t="str">
        <f>'Gene Table'!B295</f>
        <v>M05</v>
      </c>
      <c r="D295" s="145"/>
      <c r="E295" s="145"/>
      <c r="F295" s="145"/>
      <c r="G295" s="145"/>
      <c r="H295" s="145"/>
      <c r="I295" s="145"/>
      <c r="J295" s="145"/>
      <c r="K295" s="145"/>
      <c r="L295" s="145"/>
      <c r="M295" s="145"/>
      <c r="N295" s="148"/>
      <c r="O295" s="149"/>
    </row>
    <row r="296" spans="1:15">
      <c r="A296" s="80"/>
      <c r="B296" s="39" t="str">
        <f>'Gene Table'!E296</f>
        <v>mmu-miR-105</v>
      </c>
      <c r="C296" s="39" t="str">
        <f>'Gene Table'!B296</f>
        <v>M06</v>
      </c>
      <c r="D296" s="145"/>
      <c r="E296" s="145"/>
      <c r="F296" s="145"/>
      <c r="G296" s="145"/>
      <c r="H296" s="145"/>
      <c r="I296" s="145"/>
      <c r="J296" s="145"/>
      <c r="K296" s="145"/>
      <c r="L296" s="145"/>
      <c r="M296" s="145"/>
      <c r="N296" s="148"/>
      <c r="O296" s="149"/>
    </row>
    <row r="297" spans="1:15">
      <c r="A297" s="80"/>
      <c r="B297" s="39" t="str">
        <f>'Gene Table'!E297</f>
        <v>mmu-miR-32-5p</v>
      </c>
      <c r="C297" s="39" t="str">
        <f>'Gene Table'!B297</f>
        <v>M07</v>
      </c>
      <c r="D297" s="145"/>
      <c r="E297" s="145"/>
      <c r="F297" s="145"/>
      <c r="G297" s="145"/>
      <c r="H297" s="145"/>
      <c r="I297" s="145"/>
      <c r="J297" s="145"/>
      <c r="K297" s="145"/>
      <c r="L297" s="145"/>
      <c r="M297" s="145"/>
      <c r="N297" s="148"/>
      <c r="O297" s="149"/>
    </row>
    <row r="298" spans="1:15">
      <c r="A298" s="80"/>
      <c r="B298" s="39" t="str">
        <f>'Gene Table'!E298</f>
        <v>mmu-miR-1191</v>
      </c>
      <c r="C298" s="39" t="str">
        <f>'Gene Table'!B298</f>
        <v>M08</v>
      </c>
      <c r="D298" s="145"/>
      <c r="E298" s="145"/>
      <c r="F298" s="145"/>
      <c r="G298" s="145"/>
      <c r="H298" s="145"/>
      <c r="I298" s="145"/>
      <c r="J298" s="145"/>
      <c r="K298" s="145"/>
      <c r="L298" s="145"/>
      <c r="M298" s="145"/>
      <c r="N298" s="148"/>
      <c r="O298" s="149"/>
    </row>
    <row r="299" spans="1:15">
      <c r="A299" s="80"/>
      <c r="B299" s="39" t="str">
        <f>'Gene Table'!E299</f>
        <v>mmu-miR-320-3p</v>
      </c>
      <c r="C299" s="39" t="str">
        <f>'Gene Table'!B299</f>
        <v>M09</v>
      </c>
      <c r="D299" s="145"/>
      <c r="E299" s="145"/>
      <c r="F299" s="145"/>
      <c r="G299" s="145"/>
      <c r="H299" s="145"/>
      <c r="I299" s="145"/>
      <c r="J299" s="145"/>
      <c r="K299" s="145"/>
      <c r="L299" s="145"/>
      <c r="M299" s="145"/>
      <c r="N299" s="148"/>
      <c r="O299" s="149"/>
    </row>
    <row r="300" spans="1:15">
      <c r="A300" s="80"/>
      <c r="B300" s="39" t="str">
        <f>'Gene Table'!E300</f>
        <v>mmu-miR-1192</v>
      </c>
      <c r="C300" s="39" t="str">
        <f>'Gene Table'!B300</f>
        <v>M10</v>
      </c>
      <c r="D300" s="145"/>
      <c r="E300" s="145"/>
      <c r="F300" s="145"/>
      <c r="G300" s="145"/>
      <c r="H300" s="145"/>
      <c r="I300" s="145"/>
      <c r="J300" s="145"/>
      <c r="K300" s="145"/>
      <c r="L300" s="145"/>
      <c r="M300" s="145"/>
      <c r="N300" s="148"/>
      <c r="O300" s="149"/>
    </row>
    <row r="301" spans="1:15">
      <c r="A301" s="80"/>
      <c r="B301" s="39" t="str">
        <f>'Gene Table'!E301</f>
        <v>mmu-miR-323-5p</v>
      </c>
      <c r="C301" s="39" t="str">
        <f>'Gene Table'!B301</f>
        <v>M11</v>
      </c>
      <c r="D301" s="145"/>
      <c r="E301" s="145"/>
      <c r="F301" s="145"/>
      <c r="G301" s="145"/>
      <c r="H301" s="145"/>
      <c r="I301" s="145"/>
      <c r="J301" s="145"/>
      <c r="K301" s="145"/>
      <c r="L301" s="145"/>
      <c r="M301" s="145"/>
      <c r="N301" s="148"/>
      <c r="O301" s="149"/>
    </row>
    <row r="302" spans="1:15">
      <c r="A302" s="80"/>
      <c r="B302" s="39" t="str">
        <f>'Gene Table'!E302</f>
        <v>mmu-miR-1193-3p</v>
      </c>
      <c r="C302" s="39" t="str">
        <f>'Gene Table'!B302</f>
        <v>M12</v>
      </c>
      <c r="D302" s="145"/>
      <c r="E302" s="145"/>
      <c r="F302" s="145"/>
      <c r="G302" s="145"/>
      <c r="H302" s="145"/>
      <c r="I302" s="145"/>
      <c r="J302" s="145"/>
      <c r="K302" s="145"/>
      <c r="L302" s="145"/>
      <c r="M302" s="145"/>
      <c r="N302" s="148"/>
      <c r="O302" s="149"/>
    </row>
    <row r="303" spans="1:15">
      <c r="A303" s="80"/>
      <c r="B303" s="39" t="str">
        <f>'Gene Table'!E303</f>
        <v>mmu-miR-323-3p</v>
      </c>
      <c r="C303" s="39" t="str">
        <f>'Gene Table'!B303</f>
        <v>M13</v>
      </c>
      <c r="D303" s="145"/>
      <c r="E303" s="145"/>
      <c r="F303" s="145"/>
      <c r="G303" s="145"/>
      <c r="H303" s="145"/>
      <c r="I303" s="145"/>
      <c r="J303" s="145"/>
      <c r="K303" s="145"/>
      <c r="L303" s="145"/>
      <c r="M303" s="145"/>
      <c r="N303" s="148"/>
      <c r="O303" s="149"/>
    </row>
    <row r="304" spans="1:15">
      <c r="A304" s="80"/>
      <c r="B304" s="39" t="str">
        <f>'Gene Table'!E304</f>
        <v>mmu-miR-1194</v>
      </c>
      <c r="C304" s="39" t="str">
        <f>'Gene Table'!B304</f>
        <v>M14</v>
      </c>
      <c r="D304" s="145"/>
      <c r="E304" s="145"/>
      <c r="F304" s="145"/>
      <c r="G304" s="145"/>
      <c r="H304" s="145"/>
      <c r="I304" s="145"/>
      <c r="J304" s="145"/>
      <c r="K304" s="145"/>
      <c r="L304" s="145"/>
      <c r="M304" s="145"/>
      <c r="N304" s="148"/>
      <c r="O304" s="149"/>
    </row>
    <row r="305" spans="1:15">
      <c r="A305" s="80"/>
      <c r="B305" s="39" t="str">
        <f>'Gene Table'!E305</f>
        <v>mmu-miR-324-5p</v>
      </c>
      <c r="C305" s="39" t="str">
        <f>'Gene Table'!B305</f>
        <v>M15</v>
      </c>
      <c r="D305" s="145"/>
      <c r="E305" s="145"/>
      <c r="F305" s="145"/>
      <c r="G305" s="145"/>
      <c r="H305" s="145"/>
      <c r="I305" s="145"/>
      <c r="J305" s="145"/>
      <c r="K305" s="145"/>
      <c r="L305" s="145"/>
      <c r="M305" s="145"/>
      <c r="N305" s="148"/>
      <c r="O305" s="149"/>
    </row>
    <row r="306" spans="1:15">
      <c r="A306" s="80"/>
      <c r="B306" s="39" t="str">
        <f>'Gene Table'!E306</f>
        <v>mmu-miR-1199-5p</v>
      </c>
      <c r="C306" s="39" t="str">
        <f>'Gene Table'!B306</f>
        <v>M16</v>
      </c>
      <c r="D306" s="145"/>
      <c r="E306" s="145"/>
      <c r="F306" s="145"/>
      <c r="G306" s="145"/>
      <c r="H306" s="145"/>
      <c r="I306" s="145"/>
      <c r="J306" s="145"/>
      <c r="K306" s="145"/>
      <c r="L306" s="145"/>
      <c r="M306" s="145"/>
      <c r="N306" s="148"/>
      <c r="O306" s="149"/>
    </row>
    <row r="307" spans="1:15">
      <c r="A307" s="80"/>
      <c r="B307" s="39" t="str">
        <f>'Gene Table'!E307</f>
        <v>mmu-miR-328-3p</v>
      </c>
      <c r="C307" s="39" t="str">
        <f>'Gene Table'!B307</f>
        <v>M17</v>
      </c>
      <c r="D307" s="145"/>
      <c r="E307" s="145"/>
      <c r="F307" s="145"/>
      <c r="G307" s="145"/>
      <c r="H307" s="145"/>
      <c r="I307" s="145"/>
      <c r="J307" s="145"/>
      <c r="K307" s="145"/>
      <c r="L307" s="145"/>
      <c r="M307" s="145"/>
      <c r="N307" s="148"/>
      <c r="O307" s="149"/>
    </row>
    <row r="308" spans="1:15">
      <c r="A308" s="80"/>
      <c r="B308" s="39" t="str">
        <f>'Gene Table'!E308</f>
        <v>mmu-miR-1b-5p</v>
      </c>
      <c r="C308" s="39" t="str">
        <f>'Gene Table'!B308</f>
        <v>M18</v>
      </c>
      <c r="D308" s="145"/>
      <c r="E308" s="145"/>
      <c r="F308" s="145"/>
      <c r="G308" s="145"/>
      <c r="H308" s="145"/>
      <c r="I308" s="145"/>
      <c r="J308" s="145"/>
      <c r="K308" s="145"/>
      <c r="L308" s="145"/>
      <c r="M308" s="145"/>
      <c r="N308" s="148"/>
      <c r="O308" s="149"/>
    </row>
    <row r="309" spans="1:15">
      <c r="A309" s="80"/>
      <c r="B309" s="39" t="str">
        <f>'Gene Table'!E309</f>
        <v>mmu-miR-330-5p</v>
      </c>
      <c r="C309" s="39" t="str">
        <f>'Gene Table'!B309</f>
        <v>M19</v>
      </c>
      <c r="D309" s="145"/>
      <c r="E309" s="145"/>
      <c r="F309" s="145"/>
      <c r="G309" s="145"/>
      <c r="H309" s="145"/>
      <c r="I309" s="145"/>
      <c r="J309" s="145"/>
      <c r="K309" s="145"/>
      <c r="L309" s="145"/>
      <c r="M309" s="145"/>
      <c r="N309" s="148"/>
      <c r="O309" s="149"/>
    </row>
    <row r="310" spans="1:15">
      <c r="A310" s="80"/>
      <c r="B310" s="39" t="str">
        <f>'Gene Table'!E310</f>
        <v>mmu-miR-136-5p</v>
      </c>
      <c r="C310" s="39" t="str">
        <f>'Gene Table'!B310</f>
        <v>M20</v>
      </c>
      <c r="D310" s="145"/>
      <c r="E310" s="145"/>
      <c r="F310" s="145"/>
      <c r="G310" s="145"/>
      <c r="H310" s="145"/>
      <c r="I310" s="145"/>
      <c r="J310" s="145"/>
      <c r="K310" s="145"/>
      <c r="L310" s="145"/>
      <c r="M310" s="145"/>
      <c r="N310" s="148"/>
      <c r="O310" s="149"/>
    </row>
    <row r="311" spans="1:15">
      <c r="A311" s="80"/>
      <c r="B311" s="39" t="str">
        <f>'Gene Table'!E311</f>
        <v>mmu-miR-331-5p</v>
      </c>
      <c r="C311" s="39" t="str">
        <f>'Gene Table'!B311</f>
        <v>M21</v>
      </c>
      <c r="D311" s="145"/>
      <c r="E311" s="145"/>
      <c r="F311" s="145"/>
      <c r="G311" s="145"/>
      <c r="H311" s="145"/>
      <c r="I311" s="145"/>
      <c r="J311" s="145"/>
      <c r="K311" s="145"/>
      <c r="L311" s="145"/>
      <c r="M311" s="145"/>
      <c r="N311" s="148"/>
      <c r="O311" s="149"/>
    </row>
    <row r="312" spans="1:15">
      <c r="A312" s="80"/>
      <c r="B312" s="39" t="str">
        <f>'Gene Table'!E312</f>
        <v>mmu-miR-151-3p</v>
      </c>
      <c r="C312" s="39" t="str">
        <f>'Gene Table'!B312</f>
        <v>M22</v>
      </c>
      <c r="D312" s="145"/>
      <c r="E312" s="145"/>
      <c r="F312" s="145"/>
      <c r="G312" s="145"/>
      <c r="H312" s="145"/>
      <c r="I312" s="145"/>
      <c r="J312" s="145"/>
      <c r="K312" s="145"/>
      <c r="L312" s="145"/>
      <c r="M312" s="145"/>
      <c r="N312" s="148"/>
      <c r="O312" s="149"/>
    </row>
    <row r="313" spans="1:15">
      <c r="A313" s="80"/>
      <c r="B313" s="39" t="str">
        <f>'Gene Table'!E313</f>
        <v>mmu-miR-331-3p</v>
      </c>
      <c r="C313" s="39" t="str">
        <f>'Gene Table'!B313</f>
        <v>M23</v>
      </c>
      <c r="D313" s="145"/>
      <c r="E313" s="145"/>
      <c r="F313" s="145"/>
      <c r="G313" s="145"/>
      <c r="H313" s="145"/>
      <c r="I313" s="145"/>
      <c r="J313" s="145"/>
      <c r="K313" s="145"/>
      <c r="L313" s="145"/>
      <c r="M313" s="145"/>
      <c r="N313" s="148"/>
      <c r="O313" s="149"/>
    </row>
    <row r="314" spans="1:15">
      <c r="A314" s="80"/>
      <c r="B314" s="39" t="str">
        <f>'Gene Table'!E314</f>
        <v>mmu-miR-155-5p</v>
      </c>
      <c r="C314" s="39" t="str">
        <f>'Gene Table'!B314</f>
        <v>M24</v>
      </c>
      <c r="D314" s="145"/>
      <c r="E314" s="145"/>
      <c r="F314" s="145"/>
      <c r="G314" s="145"/>
      <c r="H314" s="145"/>
      <c r="I314" s="145"/>
      <c r="J314" s="145"/>
      <c r="K314" s="145"/>
      <c r="L314" s="145"/>
      <c r="M314" s="145"/>
      <c r="N314" s="148"/>
      <c r="O314" s="149"/>
    </row>
    <row r="315" spans="1:15">
      <c r="A315" s="80"/>
      <c r="B315" s="39" t="str">
        <f>'Gene Table'!E315</f>
        <v>mmu-miR-497-5p</v>
      </c>
      <c r="C315" s="39" t="str">
        <f>'Gene Table'!B315</f>
        <v>N01</v>
      </c>
      <c r="D315" s="145"/>
      <c r="E315" s="145"/>
      <c r="F315" s="145"/>
      <c r="G315" s="145"/>
      <c r="H315" s="145"/>
      <c r="I315" s="145"/>
      <c r="J315" s="145"/>
      <c r="K315" s="145"/>
      <c r="L315" s="145"/>
      <c r="M315" s="145"/>
      <c r="N315" s="148"/>
      <c r="O315" s="149"/>
    </row>
    <row r="316" spans="1:15">
      <c r="A316" s="80"/>
      <c r="B316" s="39" t="str">
        <f>'Gene Table'!E316</f>
        <v>mmu-miR-329-3p</v>
      </c>
      <c r="C316" s="39" t="str">
        <f>'Gene Table'!B316</f>
        <v>N02</v>
      </c>
      <c r="D316" s="145"/>
      <c r="E316" s="145"/>
      <c r="F316" s="145"/>
      <c r="G316" s="145"/>
      <c r="H316" s="145"/>
      <c r="I316" s="145"/>
      <c r="J316" s="145"/>
      <c r="K316" s="145"/>
      <c r="L316" s="145"/>
      <c r="M316" s="145"/>
      <c r="N316" s="148"/>
      <c r="O316" s="149"/>
    </row>
    <row r="317" spans="1:15">
      <c r="A317" s="80"/>
      <c r="B317" s="39" t="str">
        <f>'Gene Table'!E317</f>
        <v>mmu-miR-500-3p</v>
      </c>
      <c r="C317" s="39" t="str">
        <f>'Gene Table'!B317</f>
        <v>N03</v>
      </c>
      <c r="D317" s="145"/>
      <c r="E317" s="145"/>
      <c r="F317" s="145"/>
      <c r="G317" s="145"/>
      <c r="H317" s="145"/>
      <c r="I317" s="145"/>
      <c r="J317" s="145"/>
      <c r="K317" s="145"/>
      <c r="L317" s="145"/>
      <c r="M317" s="145"/>
      <c r="N317" s="148"/>
      <c r="O317" s="149"/>
    </row>
    <row r="318" spans="1:15">
      <c r="A318" s="80"/>
      <c r="B318" s="39" t="str">
        <f>'Gene Table'!E318</f>
        <v>mmu-miR-341-3p</v>
      </c>
      <c r="C318" s="39" t="str">
        <f>'Gene Table'!B318</f>
        <v>N04</v>
      </c>
      <c r="D318" s="145"/>
      <c r="E318" s="145"/>
      <c r="F318" s="145"/>
      <c r="G318" s="145"/>
      <c r="H318" s="145"/>
      <c r="I318" s="145"/>
      <c r="J318" s="145"/>
      <c r="K318" s="145"/>
      <c r="L318" s="145"/>
      <c r="M318" s="145"/>
      <c r="N318" s="148"/>
      <c r="O318" s="149"/>
    </row>
    <row r="319" spans="1:15">
      <c r="A319" s="80"/>
      <c r="B319" s="39" t="str">
        <f>'Gene Table'!E319</f>
        <v>mmu-miR-501-5p</v>
      </c>
      <c r="C319" s="39" t="str">
        <f>'Gene Table'!B319</f>
        <v>N05</v>
      </c>
      <c r="D319" s="145"/>
      <c r="E319" s="145"/>
      <c r="F319" s="145"/>
      <c r="G319" s="145"/>
      <c r="H319" s="145"/>
      <c r="I319" s="145"/>
      <c r="J319" s="145"/>
      <c r="K319" s="145"/>
      <c r="L319" s="145"/>
      <c r="M319" s="145"/>
      <c r="N319" s="148"/>
      <c r="O319" s="149"/>
    </row>
    <row r="320" spans="1:15">
      <c r="A320" s="80"/>
      <c r="B320" s="39" t="str">
        <f>'Gene Table'!E320</f>
        <v>mmu-miR-342-5p</v>
      </c>
      <c r="C320" s="39" t="str">
        <f>'Gene Table'!B320</f>
        <v>N06</v>
      </c>
      <c r="D320" s="145"/>
      <c r="E320" s="145"/>
      <c r="F320" s="145"/>
      <c r="G320" s="145"/>
      <c r="H320" s="145"/>
      <c r="I320" s="145"/>
      <c r="J320" s="145"/>
      <c r="K320" s="145"/>
      <c r="L320" s="145"/>
      <c r="M320" s="145"/>
      <c r="N320" s="148"/>
      <c r="O320" s="149"/>
    </row>
    <row r="321" spans="1:15">
      <c r="A321" s="80"/>
      <c r="B321" s="39" t="str">
        <f>'Gene Table'!E321</f>
        <v>mmu-miR-501-3p</v>
      </c>
      <c r="C321" s="39" t="str">
        <f>'Gene Table'!B321</f>
        <v>N07</v>
      </c>
      <c r="D321" s="145"/>
      <c r="E321" s="145"/>
      <c r="F321" s="145"/>
      <c r="G321" s="145"/>
      <c r="H321" s="145"/>
      <c r="I321" s="145"/>
      <c r="J321" s="145"/>
      <c r="K321" s="145"/>
      <c r="L321" s="145"/>
      <c r="M321" s="145"/>
      <c r="N321" s="148"/>
      <c r="O321" s="149"/>
    </row>
    <row r="322" spans="1:15">
      <c r="A322" s="80"/>
      <c r="B322" s="39" t="str">
        <f>'Gene Table'!E322</f>
        <v>mmu-miR-384-5p</v>
      </c>
      <c r="C322" s="39" t="str">
        <f>'Gene Table'!B322</f>
        <v>N08</v>
      </c>
      <c r="D322" s="145"/>
      <c r="E322" s="145"/>
      <c r="F322" s="145"/>
      <c r="G322" s="145"/>
      <c r="H322" s="145"/>
      <c r="I322" s="145"/>
      <c r="J322" s="145"/>
      <c r="K322" s="145"/>
      <c r="L322" s="145"/>
      <c r="M322" s="145"/>
      <c r="N322" s="148"/>
      <c r="O322" s="149"/>
    </row>
    <row r="323" spans="1:15">
      <c r="A323" s="80"/>
      <c r="B323" s="39" t="str">
        <f>'Gene Table'!E323</f>
        <v>mmu-miR-503-5p</v>
      </c>
      <c r="C323" s="39" t="str">
        <f>'Gene Table'!B323</f>
        <v>N09</v>
      </c>
      <c r="D323" s="145"/>
      <c r="E323" s="145"/>
      <c r="F323" s="145"/>
      <c r="G323" s="145"/>
      <c r="H323" s="145"/>
      <c r="I323" s="145"/>
      <c r="J323" s="145"/>
      <c r="K323" s="145"/>
      <c r="L323" s="145"/>
      <c r="M323" s="145"/>
      <c r="N323" s="148"/>
      <c r="O323" s="149"/>
    </row>
    <row r="324" spans="1:15">
      <c r="A324" s="80"/>
      <c r="B324" s="39" t="str">
        <f>'Gene Table'!E324</f>
        <v>mmu-miR-664-3p</v>
      </c>
      <c r="C324" s="39" t="str">
        <f>'Gene Table'!B324</f>
        <v>N10</v>
      </c>
      <c r="D324" s="145"/>
      <c r="E324" s="145"/>
      <c r="F324" s="145"/>
      <c r="G324" s="145"/>
      <c r="H324" s="145"/>
      <c r="I324" s="145"/>
      <c r="J324" s="145"/>
      <c r="K324" s="145"/>
      <c r="L324" s="145"/>
      <c r="M324" s="145"/>
      <c r="N324" s="148"/>
      <c r="O324" s="149"/>
    </row>
    <row r="325" spans="1:15">
      <c r="A325" s="80"/>
      <c r="B325" s="39" t="str">
        <f>'Gene Table'!E325</f>
        <v>mmu-miR-505-3p</v>
      </c>
      <c r="C325" s="39" t="str">
        <f>'Gene Table'!B325</f>
        <v>N11</v>
      </c>
      <c r="D325" s="145"/>
      <c r="E325" s="145"/>
      <c r="F325" s="145"/>
      <c r="G325" s="145"/>
      <c r="H325" s="145"/>
      <c r="I325" s="145"/>
      <c r="J325" s="145"/>
      <c r="K325" s="145"/>
      <c r="L325" s="145"/>
      <c r="M325" s="145"/>
      <c r="N325" s="148"/>
      <c r="O325" s="149"/>
    </row>
    <row r="326" spans="1:15">
      <c r="A326" s="80"/>
      <c r="B326" s="39" t="str">
        <f>'Gene Table'!E326</f>
        <v>mmu-miR-674-5p</v>
      </c>
      <c r="C326" s="39" t="str">
        <f>'Gene Table'!B326</f>
        <v>N12</v>
      </c>
      <c r="D326" s="145"/>
      <c r="E326" s="145"/>
      <c r="F326" s="145"/>
      <c r="G326" s="145"/>
      <c r="H326" s="145"/>
      <c r="I326" s="145"/>
      <c r="J326" s="145"/>
      <c r="K326" s="145"/>
      <c r="L326" s="145"/>
      <c r="M326" s="145"/>
      <c r="N326" s="148"/>
      <c r="O326" s="149"/>
    </row>
    <row r="327" spans="1:15">
      <c r="A327" s="80"/>
      <c r="B327" s="39" t="str">
        <f>'Gene Table'!E327</f>
        <v>mmu-miR-509-5p</v>
      </c>
      <c r="C327" s="39" t="str">
        <f>'Gene Table'!B327</f>
        <v>N13</v>
      </c>
      <c r="D327" s="145"/>
      <c r="E327" s="145"/>
      <c r="F327" s="145"/>
      <c r="G327" s="145"/>
      <c r="H327" s="145"/>
      <c r="I327" s="145"/>
      <c r="J327" s="145"/>
      <c r="K327" s="145"/>
      <c r="L327" s="145"/>
      <c r="M327" s="145"/>
      <c r="N327" s="148"/>
      <c r="O327" s="149"/>
    </row>
    <row r="328" spans="1:15">
      <c r="A328" s="80"/>
      <c r="B328" s="39" t="str">
        <f>'Gene Table'!E328</f>
        <v>mmu-miR-872-5p</v>
      </c>
      <c r="C328" s="39" t="str">
        <f>'Gene Table'!B328</f>
        <v>N14</v>
      </c>
      <c r="D328" s="145"/>
      <c r="E328" s="145"/>
      <c r="F328" s="145"/>
      <c r="G328" s="145"/>
      <c r="H328" s="145"/>
      <c r="I328" s="145"/>
      <c r="J328" s="145"/>
      <c r="K328" s="145"/>
      <c r="L328" s="145"/>
      <c r="M328" s="145"/>
      <c r="N328" s="148"/>
      <c r="O328" s="149"/>
    </row>
    <row r="329" spans="1:15">
      <c r="A329" s="80"/>
      <c r="B329" s="39" t="str">
        <f>'Gene Table'!E329</f>
        <v>mmu-miR-540-3p</v>
      </c>
      <c r="C329" s="39" t="str">
        <f>'Gene Table'!B329</f>
        <v>N15</v>
      </c>
      <c r="D329" s="145"/>
      <c r="E329" s="145"/>
      <c r="F329" s="145"/>
      <c r="G329" s="145"/>
      <c r="H329" s="145"/>
      <c r="I329" s="145"/>
      <c r="J329" s="145"/>
      <c r="K329" s="145"/>
      <c r="L329" s="145"/>
      <c r="M329" s="145"/>
      <c r="N329" s="148"/>
      <c r="O329" s="149"/>
    </row>
    <row r="330" spans="1:15">
      <c r="A330" s="80"/>
      <c r="B330" s="39" t="str">
        <f>'Gene Table'!E330</f>
        <v>mmu-miR-1928</v>
      </c>
      <c r="C330" s="39" t="str">
        <f>'Gene Table'!B330</f>
        <v>N16</v>
      </c>
      <c r="D330" s="145"/>
      <c r="E330" s="145"/>
      <c r="F330" s="145"/>
      <c r="G330" s="145"/>
      <c r="H330" s="145"/>
      <c r="I330" s="145"/>
      <c r="J330" s="145"/>
      <c r="K330" s="145"/>
      <c r="L330" s="145"/>
      <c r="M330" s="145"/>
      <c r="N330" s="148"/>
      <c r="O330" s="149"/>
    </row>
    <row r="331" spans="1:15">
      <c r="A331" s="80"/>
      <c r="B331" s="39" t="str">
        <f>'Gene Table'!E331</f>
        <v>mmu-miR-540-5p</v>
      </c>
      <c r="C331" s="39" t="str">
        <f>'Gene Table'!B331</f>
        <v>N17</v>
      </c>
      <c r="D331" s="145"/>
      <c r="E331" s="145"/>
      <c r="F331" s="145"/>
      <c r="G331" s="145"/>
      <c r="H331" s="145"/>
      <c r="I331" s="145"/>
      <c r="J331" s="145"/>
      <c r="K331" s="145"/>
      <c r="L331" s="145"/>
      <c r="M331" s="145"/>
      <c r="N331" s="148"/>
      <c r="O331" s="149"/>
    </row>
    <row r="332" spans="1:15">
      <c r="A332" s="80"/>
      <c r="B332" s="39" t="str">
        <f>'Gene Table'!E332</f>
        <v>mmu-miR-1930-5p</v>
      </c>
      <c r="C332" s="39" t="str">
        <f>'Gene Table'!B332</f>
        <v>N18</v>
      </c>
      <c r="D332" s="145"/>
      <c r="E332" s="145"/>
      <c r="F332" s="145"/>
      <c r="G332" s="145"/>
      <c r="H332" s="145"/>
      <c r="I332" s="145"/>
      <c r="J332" s="145"/>
      <c r="K332" s="145"/>
      <c r="L332" s="145"/>
      <c r="M332" s="145"/>
      <c r="N332" s="148"/>
      <c r="O332" s="149"/>
    </row>
    <row r="333" spans="1:15">
      <c r="A333" s="80"/>
      <c r="B333" s="39" t="str">
        <f>'Gene Table'!E333</f>
        <v>mmu-miR-541-5p</v>
      </c>
      <c r="C333" s="39" t="str">
        <f>'Gene Table'!B333</f>
        <v>N19</v>
      </c>
      <c r="D333" s="145"/>
      <c r="E333" s="145"/>
      <c r="F333" s="145"/>
      <c r="G333" s="145"/>
      <c r="H333" s="145"/>
      <c r="I333" s="145"/>
      <c r="J333" s="145"/>
      <c r="K333" s="145"/>
      <c r="L333" s="145"/>
      <c r="M333" s="145"/>
      <c r="N333" s="148"/>
      <c r="O333" s="149"/>
    </row>
    <row r="334" spans="1:15">
      <c r="A334" s="80"/>
      <c r="B334" s="39" t="str">
        <f>'Gene Table'!E334</f>
        <v>mmu-miR-1932</v>
      </c>
      <c r="C334" s="39" t="str">
        <f>'Gene Table'!B334</f>
        <v>N20</v>
      </c>
      <c r="D334" s="145"/>
      <c r="E334" s="145"/>
      <c r="F334" s="145"/>
      <c r="G334" s="145"/>
      <c r="H334" s="145"/>
      <c r="I334" s="145"/>
      <c r="J334" s="145"/>
      <c r="K334" s="145"/>
      <c r="L334" s="145"/>
      <c r="M334" s="145"/>
      <c r="N334" s="148"/>
      <c r="O334" s="149"/>
    </row>
    <row r="335" spans="1:15">
      <c r="A335" s="80"/>
      <c r="B335" s="39" t="str">
        <f>'Gene Table'!E335</f>
        <v>mmu-miR-544-3p</v>
      </c>
      <c r="C335" s="39" t="str">
        <f>'Gene Table'!B335</f>
        <v>N21</v>
      </c>
      <c r="D335" s="145"/>
      <c r="E335" s="145"/>
      <c r="F335" s="145"/>
      <c r="G335" s="145"/>
      <c r="H335" s="145"/>
      <c r="I335" s="145"/>
      <c r="J335" s="145"/>
      <c r="K335" s="145"/>
      <c r="L335" s="145"/>
      <c r="M335" s="145"/>
      <c r="N335" s="148"/>
      <c r="O335" s="149"/>
    </row>
    <row r="336" spans="1:15">
      <c r="A336" s="80"/>
      <c r="B336" s="39" t="str">
        <f>'Gene Table'!E336</f>
        <v>mmu-miR-1933-5p</v>
      </c>
      <c r="C336" s="39" t="str">
        <f>'Gene Table'!B336</f>
        <v>N22</v>
      </c>
      <c r="D336" s="145"/>
      <c r="E336" s="145"/>
      <c r="F336" s="145"/>
      <c r="G336" s="145"/>
      <c r="H336" s="145"/>
      <c r="I336" s="145"/>
      <c r="J336" s="145"/>
      <c r="K336" s="145"/>
      <c r="L336" s="145"/>
      <c r="M336" s="145"/>
      <c r="N336" s="148"/>
      <c r="O336" s="149"/>
    </row>
    <row r="337" spans="1:15">
      <c r="A337" s="80"/>
      <c r="B337" s="39" t="str">
        <f>'Gene Table'!E337</f>
        <v>mmu-miR-547-3p</v>
      </c>
      <c r="C337" s="39" t="str">
        <f>'Gene Table'!B337</f>
        <v>N23</v>
      </c>
      <c r="D337" s="145"/>
      <c r="E337" s="145"/>
      <c r="F337" s="145"/>
      <c r="G337" s="145"/>
      <c r="H337" s="145"/>
      <c r="I337" s="145"/>
      <c r="J337" s="145"/>
      <c r="K337" s="145"/>
      <c r="L337" s="145"/>
      <c r="M337" s="145"/>
      <c r="N337" s="148"/>
      <c r="O337" s="149"/>
    </row>
    <row r="338" spans="1:15">
      <c r="A338" s="80"/>
      <c r="B338" s="39" t="str">
        <f>'Gene Table'!E338</f>
        <v>mmu-miR-1939</v>
      </c>
      <c r="C338" s="39" t="str">
        <f>'Gene Table'!B338</f>
        <v>N24</v>
      </c>
      <c r="D338" s="145"/>
      <c r="E338" s="145"/>
      <c r="F338" s="145"/>
      <c r="G338" s="145"/>
      <c r="H338" s="145"/>
      <c r="I338" s="145"/>
      <c r="J338" s="145"/>
      <c r="K338" s="145"/>
      <c r="L338" s="145"/>
      <c r="M338" s="145"/>
      <c r="N338" s="148"/>
      <c r="O338" s="149"/>
    </row>
    <row r="339" spans="1:15">
      <c r="A339" s="80"/>
      <c r="B339" s="39" t="str">
        <f>'Gene Table'!E339</f>
        <v>mmu-miR-3572</v>
      </c>
      <c r="C339" s="39" t="str">
        <f>'Gene Table'!B339</f>
        <v>O01</v>
      </c>
      <c r="D339" s="145"/>
      <c r="E339" s="145"/>
      <c r="F339" s="145"/>
      <c r="G339" s="145"/>
      <c r="H339" s="145"/>
      <c r="I339" s="145"/>
      <c r="J339" s="145"/>
      <c r="K339" s="145"/>
      <c r="L339" s="145"/>
      <c r="M339" s="145"/>
      <c r="N339" s="148"/>
      <c r="O339" s="149"/>
    </row>
    <row r="340" spans="1:15">
      <c r="A340" s="80"/>
      <c r="B340" s="39" t="str">
        <f>'Gene Table'!E340</f>
        <v>mmu-miR-299b-5p</v>
      </c>
      <c r="C340" s="39" t="str">
        <f>'Gene Table'!B340</f>
        <v>O02</v>
      </c>
      <c r="D340" s="145"/>
      <c r="E340" s="145"/>
      <c r="F340" s="145"/>
      <c r="G340" s="145"/>
      <c r="H340" s="145"/>
      <c r="I340" s="145"/>
      <c r="J340" s="145"/>
      <c r="K340" s="145"/>
      <c r="L340" s="145"/>
      <c r="M340" s="145"/>
      <c r="N340" s="148"/>
      <c r="O340" s="149"/>
    </row>
    <row r="341" spans="1:15">
      <c r="A341" s="80"/>
      <c r="B341" s="39" t="str">
        <f>'Gene Table'!E341</f>
        <v>mmu-miR-5126</v>
      </c>
      <c r="C341" s="39" t="str">
        <f>'Gene Table'!B341</f>
        <v>O03</v>
      </c>
      <c r="D341" s="145"/>
      <c r="E341" s="145"/>
      <c r="F341" s="145"/>
      <c r="G341" s="145"/>
      <c r="H341" s="145"/>
      <c r="I341" s="145"/>
      <c r="J341" s="145"/>
      <c r="K341" s="145"/>
      <c r="L341" s="145"/>
      <c r="M341" s="145"/>
      <c r="N341" s="148"/>
      <c r="O341" s="149"/>
    </row>
    <row r="342" spans="1:15">
      <c r="A342" s="80"/>
      <c r="B342" s="39" t="str">
        <f>'Gene Table'!E342</f>
        <v>mmu-miR-299b-3p</v>
      </c>
      <c r="C342" s="39" t="str">
        <f>'Gene Table'!B342</f>
        <v>O04</v>
      </c>
      <c r="D342" s="145"/>
      <c r="E342" s="145"/>
      <c r="F342" s="145"/>
      <c r="G342" s="145"/>
      <c r="H342" s="145"/>
      <c r="I342" s="145"/>
      <c r="J342" s="145"/>
      <c r="K342" s="145"/>
      <c r="L342" s="145"/>
      <c r="M342" s="145"/>
      <c r="N342" s="148"/>
      <c r="O342" s="149"/>
    </row>
    <row r="343" spans="1:15">
      <c r="A343" s="80"/>
      <c r="B343" s="39" t="str">
        <f>'Gene Table'!E343</f>
        <v>mmu-miR-5127</v>
      </c>
      <c r="C343" s="39" t="str">
        <f>'Gene Table'!B343</f>
        <v>O05</v>
      </c>
      <c r="D343" s="145"/>
      <c r="E343" s="145"/>
      <c r="F343" s="145"/>
      <c r="G343" s="145"/>
      <c r="H343" s="145"/>
      <c r="I343" s="145"/>
      <c r="J343" s="145"/>
      <c r="K343" s="145"/>
      <c r="L343" s="145"/>
      <c r="M343" s="145"/>
      <c r="N343" s="148"/>
      <c r="O343" s="149"/>
    </row>
    <row r="344" spans="1:15">
      <c r="A344" s="80"/>
      <c r="B344" s="39" t="str">
        <f>'Gene Table'!E344</f>
        <v>mmu-miR-5615-5p</v>
      </c>
      <c r="C344" s="39" t="str">
        <f>'Gene Table'!B344</f>
        <v>O06</v>
      </c>
      <c r="D344" s="145"/>
      <c r="E344" s="145"/>
      <c r="F344" s="145"/>
      <c r="G344" s="145"/>
      <c r="H344" s="145"/>
      <c r="I344" s="145"/>
      <c r="J344" s="145"/>
      <c r="K344" s="145"/>
      <c r="L344" s="145"/>
      <c r="M344" s="145"/>
      <c r="N344" s="148"/>
      <c r="O344" s="149"/>
    </row>
    <row r="345" spans="1:15">
      <c r="A345" s="80"/>
      <c r="B345" s="39" t="str">
        <f>'Gene Table'!E345</f>
        <v>mmu-miR-5128</v>
      </c>
      <c r="C345" s="39" t="str">
        <f>'Gene Table'!B345</f>
        <v>O07</v>
      </c>
      <c r="D345" s="145"/>
      <c r="E345" s="145"/>
      <c r="F345" s="145"/>
      <c r="G345" s="145"/>
      <c r="H345" s="145"/>
      <c r="I345" s="145"/>
      <c r="J345" s="145"/>
      <c r="K345" s="145"/>
      <c r="L345" s="145"/>
      <c r="M345" s="145"/>
      <c r="N345" s="148"/>
      <c r="O345" s="149"/>
    </row>
    <row r="346" spans="1:15">
      <c r="A346" s="80"/>
      <c r="B346" s="39" t="str">
        <f>'Gene Table'!E346</f>
        <v>mmu-miR-5615-3p</v>
      </c>
      <c r="C346" s="39" t="str">
        <f>'Gene Table'!B346</f>
        <v>O08</v>
      </c>
      <c r="D346" s="145"/>
      <c r="E346" s="145"/>
      <c r="F346" s="145"/>
      <c r="G346" s="145"/>
      <c r="H346" s="145"/>
      <c r="I346" s="145"/>
      <c r="J346" s="145"/>
      <c r="K346" s="145"/>
      <c r="L346" s="145"/>
      <c r="M346" s="145"/>
      <c r="N346" s="148"/>
      <c r="O346" s="149"/>
    </row>
    <row r="347" spans="1:15">
      <c r="A347" s="80"/>
      <c r="B347" s="39" t="str">
        <f>'Gene Table'!E347</f>
        <v>mmu-miR-5129</v>
      </c>
      <c r="C347" s="39" t="str">
        <f>'Gene Table'!B347</f>
        <v>O09</v>
      </c>
      <c r="D347" s="145"/>
      <c r="E347" s="145"/>
      <c r="F347" s="145"/>
      <c r="G347" s="145"/>
      <c r="H347" s="145"/>
      <c r="I347" s="145"/>
      <c r="J347" s="145"/>
      <c r="K347" s="145"/>
      <c r="L347" s="145"/>
      <c r="M347" s="145"/>
      <c r="N347" s="148"/>
      <c r="O347" s="149"/>
    </row>
    <row r="348" spans="1:15">
      <c r="A348" s="80"/>
      <c r="B348" s="39" t="str">
        <f>'Gene Table'!E348</f>
        <v>mmu-miR-1231-5p</v>
      </c>
      <c r="C348" s="39" t="str">
        <f>'Gene Table'!B348</f>
        <v>O10</v>
      </c>
      <c r="D348" s="145"/>
      <c r="E348" s="145"/>
      <c r="F348" s="145"/>
      <c r="G348" s="145"/>
      <c r="H348" s="145"/>
      <c r="I348" s="145"/>
      <c r="J348" s="145"/>
      <c r="K348" s="145"/>
      <c r="L348" s="145"/>
      <c r="M348" s="145"/>
      <c r="N348" s="148"/>
      <c r="O348" s="149"/>
    </row>
    <row r="349" spans="1:15">
      <c r="A349" s="80"/>
      <c r="B349" s="39" t="str">
        <f>'Gene Table'!E349</f>
        <v>mmu-miR-5130</v>
      </c>
      <c r="C349" s="39" t="str">
        <f>'Gene Table'!B349</f>
        <v>O11</v>
      </c>
      <c r="D349" s="145"/>
      <c r="E349" s="145"/>
      <c r="F349" s="145"/>
      <c r="G349" s="145"/>
      <c r="H349" s="145"/>
      <c r="I349" s="145"/>
      <c r="J349" s="145"/>
      <c r="K349" s="145"/>
      <c r="L349" s="145"/>
      <c r="M349" s="145"/>
      <c r="N349" s="148"/>
      <c r="O349" s="149"/>
    </row>
    <row r="350" spans="1:15">
      <c r="A350" s="80"/>
      <c r="B350" s="39" t="str">
        <f>'Gene Table'!E350</f>
        <v>mmu-miR-1231-3p</v>
      </c>
      <c r="C350" s="39" t="str">
        <f>'Gene Table'!B350</f>
        <v>O12</v>
      </c>
      <c r="D350" s="145"/>
      <c r="E350" s="145"/>
      <c r="F350" s="145"/>
      <c r="G350" s="145"/>
      <c r="H350" s="145"/>
      <c r="I350" s="145"/>
      <c r="J350" s="145"/>
      <c r="K350" s="145"/>
      <c r="L350" s="145"/>
      <c r="M350" s="145"/>
      <c r="N350" s="148"/>
      <c r="O350" s="149"/>
    </row>
    <row r="351" spans="1:15">
      <c r="A351" s="80"/>
      <c r="B351" s="39" t="str">
        <f>'Gene Table'!E351</f>
        <v>mmu-miR-5131</v>
      </c>
      <c r="C351" s="39" t="str">
        <f>'Gene Table'!B351</f>
        <v>O13</v>
      </c>
      <c r="D351" s="145"/>
      <c r="E351" s="145"/>
      <c r="F351" s="145"/>
      <c r="G351" s="145"/>
      <c r="H351" s="145"/>
      <c r="I351" s="145"/>
      <c r="J351" s="145"/>
      <c r="K351" s="145"/>
      <c r="L351" s="145"/>
      <c r="M351" s="145"/>
      <c r="N351" s="148"/>
      <c r="O351" s="149"/>
    </row>
    <row r="352" spans="1:15">
      <c r="A352" s="80"/>
      <c r="B352" s="39" t="str">
        <f>'Gene Table'!E352</f>
        <v>mmu-miR-5616-5p</v>
      </c>
      <c r="C352" s="39" t="str">
        <f>'Gene Table'!B352</f>
        <v>O14</v>
      </c>
      <c r="D352" s="145"/>
      <c r="E352" s="145"/>
      <c r="F352" s="145"/>
      <c r="G352" s="145"/>
      <c r="H352" s="145"/>
      <c r="I352" s="145"/>
      <c r="J352" s="145"/>
      <c r="K352" s="145"/>
      <c r="L352" s="145"/>
      <c r="M352" s="145"/>
      <c r="N352" s="148"/>
      <c r="O352" s="149"/>
    </row>
    <row r="353" spans="1:15">
      <c r="A353" s="80"/>
      <c r="B353" s="39" t="str">
        <f>'Gene Table'!E353</f>
        <v>mmu-miR-5132</v>
      </c>
      <c r="C353" s="39" t="str">
        <f>'Gene Table'!B353</f>
        <v>O15</v>
      </c>
      <c r="D353" s="145"/>
      <c r="E353" s="145"/>
      <c r="F353" s="145"/>
      <c r="G353" s="145"/>
      <c r="H353" s="145"/>
      <c r="I353" s="145"/>
      <c r="J353" s="145"/>
      <c r="K353" s="145"/>
      <c r="L353" s="145"/>
      <c r="M353" s="145"/>
      <c r="N353" s="148"/>
      <c r="O353" s="149"/>
    </row>
    <row r="354" spans="1:15">
      <c r="A354" s="80"/>
      <c r="B354" s="39" t="str">
        <f>'Gene Table'!E354</f>
        <v>mmu-miR-5616-3p</v>
      </c>
      <c r="C354" s="39" t="str">
        <f>'Gene Table'!B354</f>
        <v>O16</v>
      </c>
      <c r="D354" s="145"/>
      <c r="E354" s="145"/>
      <c r="F354" s="145"/>
      <c r="G354" s="145"/>
      <c r="H354" s="145"/>
      <c r="I354" s="145"/>
      <c r="J354" s="145"/>
      <c r="K354" s="145"/>
      <c r="L354" s="145"/>
      <c r="M354" s="145"/>
      <c r="N354" s="148"/>
      <c r="O354" s="149"/>
    </row>
    <row r="355" spans="1:15">
      <c r="A355" s="80"/>
      <c r="B355" s="39" t="str">
        <f>'Gene Table'!E355</f>
        <v>mmu-miR-5133</v>
      </c>
      <c r="C355" s="39" t="str">
        <f>'Gene Table'!B355</f>
        <v>O17</v>
      </c>
      <c r="D355" s="145"/>
      <c r="E355" s="145"/>
      <c r="F355" s="145"/>
      <c r="G355" s="145"/>
      <c r="H355" s="145"/>
      <c r="I355" s="145"/>
      <c r="J355" s="145"/>
      <c r="K355" s="145"/>
      <c r="L355" s="145"/>
      <c r="M355" s="145"/>
      <c r="N355" s="148"/>
      <c r="O355" s="149"/>
    </row>
    <row r="356" spans="1:15">
      <c r="A356" s="80"/>
      <c r="B356" s="39" t="str">
        <f>'Gene Table'!E356</f>
        <v>mmu-miR-5617-5p</v>
      </c>
      <c r="C356" s="39" t="str">
        <f>'Gene Table'!B356</f>
        <v>O18</v>
      </c>
      <c r="D356" s="145"/>
      <c r="E356" s="145"/>
      <c r="F356" s="145"/>
      <c r="G356" s="145"/>
      <c r="H356" s="145"/>
      <c r="I356" s="145"/>
      <c r="J356" s="145"/>
      <c r="K356" s="145"/>
      <c r="L356" s="145"/>
      <c r="M356" s="145"/>
      <c r="N356" s="148"/>
      <c r="O356" s="149"/>
    </row>
    <row r="357" spans="1:15">
      <c r="A357" s="80"/>
      <c r="B357" s="39" t="str">
        <f>'Gene Table'!E357</f>
        <v>mmu-miR-5135</v>
      </c>
      <c r="C357" s="39" t="str">
        <f>'Gene Table'!B357</f>
        <v>O19</v>
      </c>
      <c r="D357" s="145"/>
      <c r="E357" s="145"/>
      <c r="F357" s="145"/>
      <c r="G357" s="145"/>
      <c r="H357" s="145"/>
      <c r="I357" s="145"/>
      <c r="J357" s="145"/>
      <c r="K357" s="145"/>
      <c r="L357" s="145"/>
      <c r="M357" s="145"/>
      <c r="N357" s="148"/>
      <c r="O357" s="149"/>
    </row>
    <row r="358" spans="1:15">
      <c r="A358" s="80"/>
      <c r="B358" s="39" t="str">
        <f>'Gene Table'!E358</f>
        <v>mmu-miR-5617-3p</v>
      </c>
      <c r="C358" s="39" t="str">
        <f>'Gene Table'!B358</f>
        <v>O20</v>
      </c>
      <c r="D358" s="145"/>
      <c r="E358" s="145"/>
      <c r="F358" s="145"/>
      <c r="G358" s="145"/>
      <c r="H358" s="145"/>
      <c r="I358" s="145"/>
      <c r="J358" s="145"/>
      <c r="K358" s="145"/>
      <c r="L358" s="145"/>
      <c r="M358" s="145"/>
      <c r="N358" s="148"/>
      <c r="O358" s="149"/>
    </row>
    <row r="359" spans="1:15">
      <c r="A359" s="80"/>
      <c r="B359" s="39" t="str">
        <f>'Gene Table'!E359</f>
        <v>mmu-miR-3544-5p</v>
      </c>
      <c r="C359" s="39" t="str">
        <f>'Gene Table'!B359</f>
        <v>O21</v>
      </c>
      <c r="D359" s="145"/>
      <c r="E359" s="145"/>
      <c r="F359" s="145"/>
      <c r="G359" s="145"/>
      <c r="H359" s="145"/>
      <c r="I359" s="145"/>
      <c r="J359" s="145"/>
      <c r="K359" s="145"/>
      <c r="L359" s="145"/>
      <c r="M359" s="145"/>
      <c r="N359" s="148"/>
      <c r="O359" s="149"/>
    </row>
    <row r="360" spans="1:15">
      <c r="A360" s="80"/>
      <c r="B360" s="39" t="str">
        <f>'Gene Table'!E360</f>
        <v>mmu-miR-5618-5p</v>
      </c>
      <c r="C360" s="39" t="str">
        <f>'Gene Table'!B360</f>
        <v>O22</v>
      </c>
      <c r="D360" s="145"/>
      <c r="E360" s="145"/>
      <c r="F360" s="145"/>
      <c r="G360" s="145"/>
      <c r="H360" s="145"/>
      <c r="I360" s="145"/>
      <c r="J360" s="145"/>
      <c r="K360" s="145"/>
      <c r="L360" s="145"/>
      <c r="M360" s="145"/>
      <c r="N360" s="148"/>
      <c r="O360" s="149"/>
    </row>
    <row r="361" spans="1:15">
      <c r="A361" s="80"/>
      <c r="B361" s="39" t="str">
        <f>'Gene Table'!E361</f>
        <v>mmu-miR-3544-3p</v>
      </c>
      <c r="C361" s="39" t="str">
        <f>'Gene Table'!B361</f>
        <v>O23</v>
      </c>
      <c r="D361" s="145"/>
      <c r="E361" s="145"/>
      <c r="F361" s="145"/>
      <c r="G361" s="145"/>
      <c r="H361" s="145"/>
      <c r="I361" s="145"/>
      <c r="J361" s="145"/>
      <c r="K361" s="145"/>
      <c r="L361" s="145"/>
      <c r="M361" s="145"/>
      <c r="N361" s="148"/>
      <c r="O361" s="149"/>
    </row>
    <row r="362" spans="1:15">
      <c r="A362" s="80"/>
      <c r="B362" s="39" t="str">
        <f>'Gene Table'!E362</f>
        <v>mmu-miR-5618-3p</v>
      </c>
      <c r="C362" s="39" t="str">
        <f>'Gene Table'!B362</f>
        <v>O24</v>
      </c>
      <c r="D362" s="145"/>
      <c r="E362" s="145"/>
      <c r="F362" s="145"/>
      <c r="G362" s="145"/>
      <c r="H362" s="145"/>
      <c r="I362" s="145"/>
      <c r="J362" s="145"/>
      <c r="K362" s="145"/>
      <c r="L362" s="145"/>
      <c r="M362" s="145"/>
      <c r="N362" s="148"/>
      <c r="O362" s="149"/>
    </row>
    <row r="363" spans="1:15">
      <c r="A363" s="80"/>
      <c r="B363" s="39" t="str">
        <f>'Gene Table'!E363</f>
        <v>NC</v>
      </c>
      <c r="C363" s="39" t="str">
        <f>'Gene Table'!B363</f>
        <v>P01</v>
      </c>
      <c r="D363" s="145"/>
      <c r="E363" s="145"/>
      <c r="F363" s="145"/>
      <c r="G363" s="145"/>
      <c r="H363" s="145"/>
      <c r="I363" s="145"/>
      <c r="J363" s="145"/>
      <c r="K363" s="145"/>
      <c r="L363" s="145"/>
      <c r="M363" s="145"/>
      <c r="N363" s="148"/>
      <c r="O363" s="149"/>
    </row>
    <row r="364" spans="1:15">
      <c r="A364" s="80"/>
      <c r="B364" s="39" t="str">
        <f>'Gene Table'!E364</f>
        <v>NC</v>
      </c>
      <c r="C364" s="39" t="str">
        <f>'Gene Table'!B364</f>
        <v>P02</v>
      </c>
      <c r="D364" s="145"/>
      <c r="E364" s="145"/>
      <c r="F364" s="145"/>
      <c r="G364" s="145"/>
      <c r="H364" s="145"/>
      <c r="I364" s="145"/>
      <c r="J364" s="145"/>
      <c r="K364" s="145"/>
      <c r="L364" s="145"/>
      <c r="M364" s="145"/>
      <c r="N364" s="148"/>
      <c r="O364" s="149"/>
    </row>
    <row r="365" spans="1:15">
      <c r="A365" s="80"/>
      <c r="B365" s="39" t="str">
        <f>'Gene Table'!E365</f>
        <v>NC</v>
      </c>
      <c r="C365" s="39" t="str">
        <f>'Gene Table'!B365</f>
        <v>P03</v>
      </c>
      <c r="D365" s="145"/>
      <c r="E365" s="145"/>
      <c r="F365" s="145"/>
      <c r="G365" s="145"/>
      <c r="H365" s="145"/>
      <c r="I365" s="145"/>
      <c r="J365" s="145"/>
      <c r="K365" s="145"/>
      <c r="L365" s="145"/>
      <c r="M365" s="145"/>
      <c r="N365" s="148"/>
      <c r="O365" s="149"/>
    </row>
    <row r="366" spans="1:15">
      <c r="A366" s="80"/>
      <c r="B366" s="39" t="str">
        <f>'Gene Table'!E366</f>
        <v>NC</v>
      </c>
      <c r="C366" s="39" t="str">
        <f>'Gene Table'!B366</f>
        <v>P04</v>
      </c>
      <c r="D366" s="145"/>
      <c r="E366" s="145"/>
      <c r="F366" s="145"/>
      <c r="G366" s="145"/>
      <c r="H366" s="145"/>
      <c r="I366" s="145"/>
      <c r="J366" s="145"/>
      <c r="K366" s="145"/>
      <c r="L366" s="145"/>
      <c r="M366" s="145"/>
      <c r="N366" s="148"/>
      <c r="O366" s="149"/>
    </row>
    <row r="367" spans="1:15">
      <c r="A367" s="80"/>
      <c r="B367" s="39" t="str">
        <f>'Gene Table'!E367</f>
        <v>MK1</v>
      </c>
      <c r="C367" s="39" t="str">
        <f>'Gene Table'!B367</f>
        <v>P05</v>
      </c>
      <c r="D367" s="145"/>
      <c r="E367" s="145"/>
      <c r="F367" s="145"/>
      <c r="G367" s="145"/>
      <c r="H367" s="145"/>
      <c r="I367" s="145"/>
      <c r="J367" s="145"/>
      <c r="K367" s="145"/>
      <c r="L367" s="145"/>
      <c r="M367" s="145"/>
      <c r="N367" s="148"/>
      <c r="O367" s="149"/>
    </row>
    <row r="368" spans="1:15">
      <c r="A368" s="80"/>
      <c r="B368" s="39" t="str">
        <f>'Gene Table'!E368</f>
        <v>MK1</v>
      </c>
      <c r="C368" s="39" t="str">
        <f>'Gene Table'!B368</f>
        <v>P06</v>
      </c>
      <c r="D368" s="145"/>
      <c r="E368" s="145"/>
      <c r="F368" s="145"/>
      <c r="G368" s="145"/>
      <c r="H368" s="145"/>
      <c r="I368" s="145"/>
      <c r="J368" s="145"/>
      <c r="K368" s="145"/>
      <c r="L368" s="145"/>
      <c r="M368" s="145"/>
      <c r="N368" s="148"/>
      <c r="O368" s="149"/>
    </row>
    <row r="369" spans="1:15">
      <c r="A369" s="80"/>
      <c r="B369" s="39" t="str">
        <f>'Gene Table'!E369</f>
        <v>MK2</v>
      </c>
      <c r="C369" s="39" t="str">
        <f>'Gene Table'!B369</f>
        <v>P07</v>
      </c>
      <c r="D369" s="145"/>
      <c r="E369" s="145"/>
      <c r="F369" s="145"/>
      <c r="G369" s="145"/>
      <c r="H369" s="145"/>
      <c r="I369" s="145"/>
      <c r="J369" s="145"/>
      <c r="K369" s="145"/>
      <c r="L369" s="145"/>
      <c r="M369" s="145"/>
      <c r="N369" s="148"/>
      <c r="O369" s="149"/>
    </row>
    <row r="370" spans="1:15">
      <c r="A370" s="80"/>
      <c r="B370" s="39" t="str">
        <f>'Gene Table'!E370</f>
        <v>MK2</v>
      </c>
      <c r="C370" s="39" t="str">
        <f>'Gene Table'!B370</f>
        <v>P08</v>
      </c>
      <c r="D370" s="145"/>
      <c r="E370" s="145"/>
      <c r="F370" s="145"/>
      <c r="G370" s="145"/>
      <c r="H370" s="145"/>
      <c r="I370" s="145"/>
      <c r="J370" s="145"/>
      <c r="K370" s="145"/>
      <c r="L370" s="145"/>
      <c r="M370" s="145"/>
      <c r="N370" s="148"/>
      <c r="O370" s="149"/>
    </row>
    <row r="371" spans="1:15">
      <c r="A371" s="80"/>
      <c r="B371" s="39" t="str">
        <f>'Gene Table'!E371</f>
        <v>MK3</v>
      </c>
      <c r="C371" s="39" t="str">
        <f>'Gene Table'!B371</f>
        <v>P09</v>
      </c>
      <c r="D371" s="145"/>
      <c r="E371" s="145"/>
      <c r="F371" s="145"/>
      <c r="G371" s="145"/>
      <c r="H371" s="145"/>
      <c r="I371" s="145"/>
      <c r="J371" s="145"/>
      <c r="K371" s="145"/>
      <c r="L371" s="145"/>
      <c r="M371" s="145"/>
      <c r="N371" s="148"/>
      <c r="O371" s="149"/>
    </row>
    <row r="372" spans="1:15">
      <c r="A372" s="80"/>
      <c r="B372" s="39" t="str">
        <f>'Gene Table'!E372</f>
        <v>MK3</v>
      </c>
      <c r="C372" s="39" t="str">
        <f>'Gene Table'!B372</f>
        <v>P10</v>
      </c>
      <c r="D372" s="145"/>
      <c r="E372" s="145"/>
      <c r="F372" s="145"/>
      <c r="G372" s="145"/>
      <c r="H372" s="145"/>
      <c r="I372" s="145"/>
      <c r="J372" s="145"/>
      <c r="K372" s="145"/>
      <c r="L372" s="145"/>
      <c r="M372" s="145"/>
      <c r="N372" s="148"/>
      <c r="O372" s="149"/>
    </row>
    <row r="373" spans="1:15">
      <c r="A373" s="80"/>
      <c r="B373" s="39" t="str">
        <f>'Gene Table'!E373</f>
        <v>MK4</v>
      </c>
      <c r="C373" s="39" t="str">
        <f>'Gene Table'!B373</f>
        <v>P11</v>
      </c>
      <c r="D373" s="145"/>
      <c r="E373" s="145"/>
      <c r="F373" s="145"/>
      <c r="G373" s="145"/>
      <c r="H373" s="145"/>
      <c r="I373" s="145"/>
      <c r="J373" s="145"/>
      <c r="K373" s="145"/>
      <c r="L373" s="145"/>
      <c r="M373" s="145"/>
      <c r="N373" s="148"/>
      <c r="O373" s="149"/>
    </row>
    <row r="374" spans="1:15">
      <c r="A374" s="80"/>
      <c r="B374" s="39" t="str">
        <f>'Gene Table'!E374</f>
        <v>MK4</v>
      </c>
      <c r="C374" s="39" t="str">
        <f>'Gene Table'!B374</f>
        <v>P12</v>
      </c>
      <c r="D374" s="145"/>
      <c r="E374" s="145"/>
      <c r="F374" s="145"/>
      <c r="G374" s="145"/>
      <c r="H374" s="145"/>
      <c r="I374" s="145"/>
      <c r="J374" s="145"/>
      <c r="K374" s="145"/>
      <c r="L374" s="145"/>
      <c r="M374" s="145"/>
      <c r="N374" s="148"/>
      <c r="O374" s="149"/>
    </row>
    <row r="375" spans="1:15">
      <c r="A375" s="80"/>
      <c r="B375" s="39" t="str">
        <f>'Gene Table'!E375</f>
        <v>MK5</v>
      </c>
      <c r="C375" s="39" t="str">
        <f>'Gene Table'!B375</f>
        <v>P13</v>
      </c>
      <c r="D375" s="145"/>
      <c r="E375" s="145"/>
      <c r="F375" s="145"/>
      <c r="G375" s="145"/>
      <c r="H375" s="145"/>
      <c r="I375" s="145"/>
      <c r="J375" s="145"/>
      <c r="K375" s="145"/>
      <c r="L375" s="145"/>
      <c r="M375" s="145"/>
      <c r="N375" s="148"/>
      <c r="O375" s="149"/>
    </row>
    <row r="376" spans="1:15">
      <c r="A376" s="80"/>
      <c r="B376" s="39" t="str">
        <f>'Gene Table'!E376</f>
        <v>MK5</v>
      </c>
      <c r="C376" s="39" t="str">
        <f>'Gene Table'!B376</f>
        <v>P14</v>
      </c>
      <c r="D376" s="145"/>
      <c r="E376" s="145"/>
      <c r="F376" s="145"/>
      <c r="G376" s="145"/>
      <c r="H376" s="145"/>
      <c r="I376" s="145"/>
      <c r="J376" s="145"/>
      <c r="K376" s="145"/>
      <c r="L376" s="145"/>
      <c r="M376" s="145"/>
      <c r="N376" s="148"/>
      <c r="O376" s="149"/>
    </row>
    <row r="377" spans="1:15">
      <c r="A377" s="80"/>
      <c r="B377" s="39" t="str">
        <f>'Gene Table'!E377</f>
        <v>MK6</v>
      </c>
      <c r="C377" s="39" t="str">
        <f>'Gene Table'!B377</f>
        <v>P15</v>
      </c>
      <c r="D377" s="145"/>
      <c r="E377" s="145"/>
      <c r="F377" s="145"/>
      <c r="G377" s="145"/>
      <c r="H377" s="145"/>
      <c r="I377" s="145"/>
      <c r="J377" s="145"/>
      <c r="K377" s="145"/>
      <c r="L377" s="145"/>
      <c r="M377" s="145"/>
      <c r="N377" s="148"/>
      <c r="O377" s="149"/>
    </row>
    <row r="378" spans="1:15">
      <c r="A378" s="80"/>
      <c r="B378" s="39" t="str">
        <f>'Gene Table'!E378</f>
        <v>MK6</v>
      </c>
      <c r="C378" s="39" t="str">
        <f>'Gene Table'!B378</f>
        <v>P16</v>
      </c>
      <c r="D378" s="145"/>
      <c r="E378" s="145"/>
      <c r="F378" s="145"/>
      <c r="G378" s="145"/>
      <c r="H378" s="145"/>
      <c r="I378" s="145"/>
      <c r="J378" s="145"/>
      <c r="K378" s="145"/>
      <c r="L378" s="145"/>
      <c r="M378" s="145"/>
      <c r="N378" s="148"/>
      <c r="O378" s="149"/>
    </row>
    <row r="379" spans="1:15">
      <c r="A379" s="80"/>
      <c r="B379" s="39" t="str">
        <f>'Gene Table'!E379</f>
        <v>RT</v>
      </c>
      <c r="C379" s="39" t="str">
        <f>'Gene Table'!B379</f>
        <v>P17</v>
      </c>
      <c r="D379" s="145"/>
      <c r="E379" s="145"/>
      <c r="F379" s="145"/>
      <c r="G379" s="145"/>
      <c r="H379" s="145"/>
      <c r="I379" s="145"/>
      <c r="J379" s="145"/>
      <c r="K379" s="145"/>
      <c r="L379" s="145"/>
      <c r="M379" s="145"/>
      <c r="N379" s="148"/>
      <c r="O379" s="149"/>
    </row>
    <row r="380" spans="1:15">
      <c r="A380" s="80"/>
      <c r="B380" s="39" t="str">
        <f>'Gene Table'!E380</f>
        <v>RT</v>
      </c>
      <c r="C380" s="39" t="str">
        <f>'Gene Table'!B380</f>
        <v>P18</v>
      </c>
      <c r="D380" s="145"/>
      <c r="E380" s="145"/>
      <c r="F380" s="145"/>
      <c r="G380" s="145"/>
      <c r="H380" s="145"/>
      <c r="I380" s="145"/>
      <c r="J380" s="145"/>
      <c r="K380" s="145"/>
      <c r="L380" s="145"/>
      <c r="M380" s="145"/>
      <c r="N380" s="148"/>
      <c r="O380" s="149"/>
    </row>
    <row r="381" spans="1:15">
      <c r="A381" s="80"/>
      <c r="B381" s="39" t="str">
        <f>'Gene Table'!E381</f>
        <v>RT</v>
      </c>
      <c r="C381" s="39" t="str">
        <f>'Gene Table'!B381</f>
        <v>P19</v>
      </c>
      <c r="D381" s="145"/>
      <c r="E381" s="145"/>
      <c r="F381" s="145"/>
      <c r="G381" s="145"/>
      <c r="H381" s="145"/>
      <c r="I381" s="145"/>
      <c r="J381" s="145"/>
      <c r="K381" s="145"/>
      <c r="L381" s="145"/>
      <c r="M381" s="145"/>
      <c r="N381" s="148"/>
      <c r="O381" s="149"/>
    </row>
    <row r="382" spans="1:15">
      <c r="A382" s="80"/>
      <c r="B382" s="39" t="str">
        <f>'Gene Table'!E382</f>
        <v>RT</v>
      </c>
      <c r="C382" s="39" t="str">
        <f>'Gene Table'!B382</f>
        <v>P20</v>
      </c>
      <c r="D382" s="145"/>
      <c r="E382" s="145"/>
      <c r="F382" s="145"/>
      <c r="G382" s="145"/>
      <c r="H382" s="145"/>
      <c r="I382" s="145"/>
      <c r="J382" s="145"/>
      <c r="K382" s="145"/>
      <c r="L382" s="145"/>
      <c r="M382" s="145"/>
      <c r="N382" s="148"/>
      <c r="O382" s="149"/>
    </row>
    <row r="383" spans="1:15">
      <c r="A383" s="80"/>
      <c r="B383" s="39" t="str">
        <f>'Gene Table'!E383</f>
        <v>PCR</v>
      </c>
      <c r="C383" s="39" t="str">
        <f>'Gene Table'!B383</f>
        <v>P21</v>
      </c>
      <c r="D383" s="145"/>
      <c r="E383" s="145"/>
      <c r="F383" s="145"/>
      <c r="G383" s="145"/>
      <c r="H383" s="145"/>
      <c r="I383" s="145"/>
      <c r="J383" s="145"/>
      <c r="K383" s="145"/>
      <c r="L383" s="145"/>
      <c r="M383" s="145"/>
      <c r="N383" s="148"/>
      <c r="O383" s="149"/>
    </row>
    <row r="384" spans="1:15">
      <c r="A384" s="80"/>
      <c r="B384" s="39" t="str">
        <f>'Gene Table'!E384</f>
        <v>PCR</v>
      </c>
      <c r="C384" s="39" t="str">
        <f>'Gene Table'!B384</f>
        <v>P22</v>
      </c>
      <c r="D384" s="145"/>
      <c r="E384" s="145"/>
      <c r="F384" s="145"/>
      <c r="G384" s="145"/>
      <c r="H384" s="145"/>
      <c r="I384" s="145"/>
      <c r="J384" s="145"/>
      <c r="K384" s="145"/>
      <c r="L384" s="145"/>
      <c r="M384" s="145"/>
      <c r="N384" s="148"/>
      <c r="O384" s="149"/>
    </row>
    <row r="385" spans="1:15">
      <c r="A385" s="80"/>
      <c r="B385" s="39" t="str">
        <f>'Gene Table'!E385</f>
        <v>PCR</v>
      </c>
      <c r="C385" s="39" t="str">
        <f>'Gene Table'!B385</f>
        <v>P23</v>
      </c>
      <c r="D385" s="145"/>
      <c r="E385" s="145"/>
      <c r="F385" s="145"/>
      <c r="G385" s="145"/>
      <c r="H385" s="145"/>
      <c r="I385" s="145"/>
      <c r="J385" s="145"/>
      <c r="K385" s="145"/>
      <c r="L385" s="145"/>
      <c r="M385" s="145"/>
      <c r="N385" s="148"/>
      <c r="O385" s="149"/>
    </row>
    <row r="386" spans="1:15">
      <c r="A386" s="156"/>
      <c r="B386" s="39" t="str">
        <f>'Gene Table'!E386</f>
        <v>PCR</v>
      </c>
      <c r="C386" s="39" t="str">
        <f>'Gene Table'!B386</f>
        <v>P24</v>
      </c>
      <c r="D386" s="145"/>
      <c r="E386" s="145"/>
      <c r="F386" s="145"/>
      <c r="G386" s="145"/>
      <c r="H386" s="145"/>
      <c r="I386" s="145"/>
      <c r="J386" s="145"/>
      <c r="K386" s="145"/>
      <c r="L386" s="145"/>
      <c r="M386" s="145"/>
      <c r="N386" s="148"/>
      <c r="O386" s="149"/>
    </row>
    <row r="387" spans="1:15">
      <c r="A387" s="78" t="str">
        <f>'Gene Table'!A387</f>
        <v>Plate 2</v>
      </c>
      <c r="B387" s="39" t="str">
        <f>'Gene Table'!E387</f>
        <v>mmu-miR-1940</v>
      </c>
      <c r="C387" s="39" t="str">
        <f>'Gene Table'!B387</f>
        <v>A01</v>
      </c>
      <c r="D387" s="145"/>
      <c r="E387" s="145"/>
      <c r="F387" s="145"/>
      <c r="G387" s="145"/>
      <c r="H387" s="145"/>
      <c r="I387" s="145"/>
      <c r="J387" s="145"/>
      <c r="K387" s="145"/>
      <c r="L387" s="145"/>
      <c r="M387" s="145"/>
      <c r="N387" s="148"/>
      <c r="O387" s="149"/>
    </row>
    <row r="388" spans="1:15">
      <c r="A388" s="80"/>
      <c r="B388" s="39" t="str">
        <f>'Gene Table'!E388</f>
        <v>mmu-miR-133a-3p</v>
      </c>
      <c r="C388" s="39" t="str">
        <f>'Gene Table'!B388</f>
        <v>A02</v>
      </c>
      <c r="D388" s="145"/>
      <c r="E388" s="145"/>
      <c r="F388" s="145"/>
      <c r="G388" s="145"/>
      <c r="H388" s="145"/>
      <c r="I388" s="145"/>
      <c r="J388" s="145"/>
      <c r="K388" s="145"/>
      <c r="L388" s="145"/>
      <c r="M388" s="145"/>
      <c r="N388" s="148"/>
      <c r="O388" s="149"/>
    </row>
    <row r="389" spans="1:15">
      <c r="A389" s="80"/>
      <c r="B389" s="39" t="str">
        <f>'Gene Table'!E389</f>
        <v>mmu-miR-1941-5p</v>
      </c>
      <c r="C389" s="39" t="str">
        <f>'Gene Table'!B389</f>
        <v>A03</v>
      </c>
      <c r="D389" s="145"/>
      <c r="E389" s="145"/>
      <c r="F389" s="145"/>
      <c r="G389" s="145"/>
      <c r="H389" s="145"/>
      <c r="I389" s="145"/>
      <c r="J389" s="145"/>
      <c r="K389" s="145"/>
      <c r="L389" s="145"/>
      <c r="M389" s="145"/>
      <c r="N389" s="148"/>
      <c r="O389" s="149"/>
    </row>
    <row r="390" spans="1:15">
      <c r="A390" s="80"/>
      <c r="B390" s="39" t="str">
        <f>'Gene Table'!E390</f>
        <v>mmu-miR-133b-3p</v>
      </c>
      <c r="C390" s="39" t="str">
        <f>'Gene Table'!B390</f>
        <v>A04</v>
      </c>
      <c r="D390" s="145"/>
      <c r="E390" s="145"/>
      <c r="F390" s="145"/>
      <c r="G390" s="145"/>
      <c r="H390" s="145"/>
      <c r="I390" s="145"/>
      <c r="J390" s="145"/>
      <c r="K390" s="145"/>
      <c r="L390" s="145"/>
      <c r="M390" s="145"/>
      <c r="N390" s="148"/>
      <c r="O390" s="149"/>
    </row>
    <row r="391" spans="1:15">
      <c r="A391" s="80"/>
      <c r="B391" s="39" t="str">
        <f>'Gene Table'!E391</f>
        <v>mmu-miR-1942</v>
      </c>
      <c r="C391" s="39" t="str">
        <f>'Gene Table'!B391</f>
        <v>A05</v>
      </c>
      <c r="D391" s="145"/>
      <c r="E391" s="145"/>
      <c r="F391" s="145"/>
      <c r="G391" s="145"/>
      <c r="H391" s="145"/>
      <c r="I391" s="145"/>
      <c r="J391" s="145"/>
      <c r="K391" s="145"/>
      <c r="L391" s="145"/>
      <c r="M391" s="145"/>
      <c r="N391" s="148"/>
      <c r="O391" s="149"/>
    </row>
    <row r="392" spans="1:15">
      <c r="A392" s="80"/>
      <c r="B392" s="39" t="str">
        <f>'Gene Table'!E392</f>
        <v>mmu-miR-135a-5p</v>
      </c>
      <c r="C392" s="39" t="str">
        <f>'Gene Table'!B392</f>
        <v>A06</v>
      </c>
      <c r="D392" s="145"/>
      <c r="E392" s="145"/>
      <c r="F392" s="145"/>
      <c r="G392" s="145"/>
      <c r="H392" s="145"/>
      <c r="I392" s="145"/>
      <c r="J392" s="145"/>
      <c r="K392" s="145"/>
      <c r="L392" s="145"/>
      <c r="M392" s="145"/>
      <c r="N392" s="148"/>
      <c r="O392" s="149"/>
    </row>
    <row r="393" spans="1:15">
      <c r="A393" s="80"/>
      <c r="B393" s="39" t="str">
        <f>'Gene Table'!E393</f>
        <v>mmu-miR-1944</v>
      </c>
      <c r="C393" s="39" t="str">
        <f>'Gene Table'!B393</f>
        <v>A07</v>
      </c>
      <c r="D393" s="145"/>
      <c r="E393" s="145"/>
      <c r="F393" s="145"/>
      <c r="G393" s="145"/>
      <c r="H393" s="145"/>
      <c r="I393" s="145"/>
      <c r="J393" s="145"/>
      <c r="K393" s="145"/>
      <c r="L393" s="145"/>
      <c r="M393" s="145"/>
      <c r="N393" s="148"/>
      <c r="O393" s="149"/>
    </row>
    <row r="394" spans="1:15">
      <c r="A394" s="80"/>
      <c r="B394" s="39" t="str">
        <f>'Gene Table'!E394</f>
        <v>mmu-miR-135b-5p</v>
      </c>
      <c r="C394" s="39" t="str">
        <f>'Gene Table'!B394</f>
        <v>A08</v>
      </c>
      <c r="D394" s="145"/>
      <c r="E394" s="145"/>
      <c r="F394" s="145"/>
      <c r="G394" s="145"/>
      <c r="H394" s="145"/>
      <c r="I394" s="145"/>
      <c r="J394" s="145"/>
      <c r="K394" s="145"/>
      <c r="L394" s="145"/>
      <c r="M394" s="145"/>
      <c r="N394" s="148"/>
      <c r="O394" s="149"/>
    </row>
    <row r="395" spans="1:15">
      <c r="A395" s="80"/>
      <c r="B395" s="39" t="str">
        <f>'Gene Table'!E395</f>
        <v>mmu-miR-1945</v>
      </c>
      <c r="C395" s="39" t="str">
        <f>'Gene Table'!B395</f>
        <v>A09</v>
      </c>
      <c r="D395" s="145"/>
      <c r="E395" s="145"/>
      <c r="F395" s="145"/>
      <c r="G395" s="145"/>
      <c r="H395" s="145"/>
      <c r="I395" s="145"/>
      <c r="J395" s="145"/>
      <c r="K395" s="145"/>
      <c r="L395" s="145"/>
      <c r="M395" s="145"/>
      <c r="N395" s="148"/>
      <c r="O395" s="149"/>
    </row>
    <row r="396" spans="1:15">
      <c r="A396" s="80"/>
      <c r="B396" s="39" t="str">
        <f>'Gene Table'!E396</f>
        <v>mmu-miR-17-5p</v>
      </c>
      <c r="C396" s="39" t="str">
        <f>'Gene Table'!B396</f>
        <v>A10</v>
      </c>
      <c r="D396" s="145"/>
      <c r="E396" s="145"/>
      <c r="F396" s="145"/>
      <c r="G396" s="145"/>
      <c r="H396" s="145"/>
      <c r="I396" s="145"/>
      <c r="J396" s="145"/>
      <c r="K396" s="145"/>
      <c r="L396" s="145"/>
      <c r="M396" s="145"/>
      <c r="N396" s="148"/>
      <c r="O396" s="149"/>
    </row>
    <row r="397" spans="1:15">
      <c r="A397" s="80"/>
      <c r="B397" s="39" t="str">
        <f>'Gene Table'!E397</f>
        <v>mmu-miR-1949</v>
      </c>
      <c r="C397" s="39" t="str">
        <f>'Gene Table'!B397</f>
        <v>A11</v>
      </c>
      <c r="D397" s="145"/>
      <c r="E397" s="145"/>
      <c r="F397" s="145"/>
      <c r="G397" s="145"/>
      <c r="H397" s="145"/>
      <c r="I397" s="145"/>
      <c r="J397" s="145"/>
      <c r="K397" s="145"/>
      <c r="L397" s="145"/>
      <c r="M397" s="145"/>
      <c r="N397" s="148"/>
      <c r="O397" s="149"/>
    </row>
    <row r="398" spans="1:15">
      <c r="A398" s="80"/>
      <c r="B398" s="39" t="str">
        <f>'Gene Table'!E398</f>
        <v>mmu-miR-181a-5p</v>
      </c>
      <c r="C398" s="39" t="str">
        <f>'Gene Table'!B398</f>
        <v>A12</v>
      </c>
      <c r="D398" s="145"/>
      <c r="E398" s="145"/>
      <c r="F398" s="145"/>
      <c r="G398" s="145"/>
      <c r="H398" s="145"/>
      <c r="I398" s="145"/>
      <c r="J398" s="145"/>
      <c r="K398" s="145"/>
      <c r="L398" s="145"/>
      <c r="M398" s="145"/>
      <c r="N398" s="148"/>
      <c r="O398" s="149"/>
    </row>
    <row r="399" spans="1:15">
      <c r="A399" s="80"/>
      <c r="B399" s="39" t="str">
        <f>'Gene Table'!E399</f>
        <v>mmu-miR-1950</v>
      </c>
      <c r="C399" s="39" t="str">
        <f>'Gene Table'!B399</f>
        <v>A13</v>
      </c>
      <c r="D399" s="145"/>
      <c r="E399" s="145"/>
      <c r="F399" s="145"/>
      <c r="G399" s="145"/>
      <c r="H399" s="145"/>
      <c r="I399" s="145"/>
      <c r="J399" s="145"/>
      <c r="K399" s="145"/>
      <c r="L399" s="145"/>
      <c r="M399" s="145"/>
      <c r="N399" s="148"/>
      <c r="O399" s="149"/>
    </row>
    <row r="400" spans="1:15">
      <c r="A400" s="80"/>
      <c r="B400" s="39" t="str">
        <f>'Gene Table'!E400</f>
        <v>mmu-miR-181b-5p</v>
      </c>
      <c r="C400" s="39" t="str">
        <f>'Gene Table'!B400</f>
        <v>A14</v>
      </c>
      <c r="D400" s="145"/>
      <c r="E400" s="145"/>
      <c r="F400" s="145"/>
      <c r="G400" s="145"/>
      <c r="H400" s="145"/>
      <c r="I400" s="145"/>
      <c r="J400" s="145"/>
      <c r="K400" s="145"/>
      <c r="L400" s="145"/>
      <c r="M400" s="145"/>
      <c r="N400" s="148"/>
      <c r="O400" s="149"/>
    </row>
    <row r="401" spans="1:15">
      <c r="A401" s="80"/>
      <c r="B401" s="39" t="str">
        <f>'Gene Table'!E401</f>
        <v>mmu-miR-669m-3p</v>
      </c>
      <c r="C401" s="39" t="str">
        <f>'Gene Table'!B401</f>
        <v>A15</v>
      </c>
      <c r="D401" s="145"/>
      <c r="E401" s="145"/>
      <c r="F401" s="145"/>
      <c r="G401" s="145"/>
      <c r="H401" s="145"/>
      <c r="I401" s="145"/>
      <c r="J401" s="145"/>
      <c r="K401" s="145"/>
      <c r="L401" s="145"/>
      <c r="M401" s="145"/>
      <c r="N401" s="148"/>
      <c r="O401" s="149"/>
    </row>
    <row r="402" spans="1:15">
      <c r="A402" s="80"/>
      <c r="B402" s="39" t="str">
        <f>'Gene Table'!E402</f>
        <v>mmu-miR-181c-5p</v>
      </c>
      <c r="C402" s="39" t="str">
        <f>'Gene Table'!B402</f>
        <v>A16</v>
      </c>
      <c r="D402" s="145"/>
      <c r="E402" s="145"/>
      <c r="F402" s="145"/>
      <c r="G402" s="145"/>
      <c r="H402" s="145"/>
      <c r="I402" s="145"/>
      <c r="J402" s="145"/>
      <c r="K402" s="145"/>
      <c r="L402" s="145"/>
      <c r="M402" s="145"/>
      <c r="N402" s="148"/>
      <c r="O402" s="149"/>
    </row>
    <row r="403" spans="1:15">
      <c r="A403" s="80"/>
      <c r="B403" s="39" t="str">
        <f>'Gene Table'!E403</f>
        <v>mmu-miR-1951</v>
      </c>
      <c r="C403" s="39" t="str">
        <f>'Gene Table'!B403</f>
        <v>A17</v>
      </c>
      <c r="D403" s="145"/>
      <c r="E403" s="145"/>
      <c r="F403" s="145"/>
      <c r="G403" s="145"/>
      <c r="H403" s="145"/>
      <c r="I403" s="145"/>
      <c r="J403" s="145"/>
      <c r="K403" s="145"/>
      <c r="L403" s="145"/>
      <c r="M403" s="145"/>
      <c r="N403" s="148"/>
      <c r="O403" s="149"/>
    </row>
    <row r="404" spans="1:15">
      <c r="A404" s="80"/>
      <c r="B404" s="39" t="str">
        <f>'Gene Table'!E404</f>
        <v>mmu-miR-181d-5p</v>
      </c>
      <c r="C404" s="39" t="str">
        <f>'Gene Table'!B404</f>
        <v>A18</v>
      </c>
      <c r="D404" s="145"/>
      <c r="E404" s="145"/>
      <c r="F404" s="145"/>
      <c r="G404" s="145"/>
      <c r="H404" s="145"/>
      <c r="I404" s="145"/>
      <c r="J404" s="145"/>
      <c r="K404" s="145"/>
      <c r="L404" s="145"/>
      <c r="M404" s="145"/>
      <c r="N404" s="148"/>
      <c r="O404" s="149"/>
    </row>
    <row r="405" spans="1:15">
      <c r="A405" s="80"/>
      <c r="B405" s="39" t="str">
        <f>'Gene Table'!E405</f>
        <v>mmu-miR-1952</v>
      </c>
      <c r="C405" s="39" t="str">
        <f>'Gene Table'!B405</f>
        <v>A19</v>
      </c>
      <c r="D405" s="145"/>
      <c r="E405" s="145"/>
      <c r="F405" s="145"/>
      <c r="G405" s="145"/>
      <c r="H405" s="145"/>
      <c r="I405" s="145"/>
      <c r="J405" s="145"/>
      <c r="K405" s="145"/>
      <c r="L405" s="145"/>
      <c r="M405" s="145"/>
      <c r="N405" s="148"/>
      <c r="O405" s="149"/>
    </row>
    <row r="406" spans="1:15">
      <c r="A406" s="80"/>
      <c r="B406" s="39" t="str">
        <f>'Gene Table'!E406</f>
        <v>mmu-miR-196a-5p</v>
      </c>
      <c r="C406" s="39" t="str">
        <f>'Gene Table'!B406</f>
        <v>A20</v>
      </c>
      <c r="D406" s="145"/>
      <c r="E406" s="145"/>
      <c r="F406" s="145"/>
      <c r="G406" s="145"/>
      <c r="H406" s="145"/>
      <c r="I406" s="145"/>
      <c r="J406" s="145"/>
      <c r="K406" s="145"/>
      <c r="L406" s="145"/>
      <c r="M406" s="145"/>
      <c r="N406" s="148"/>
      <c r="O406" s="149"/>
    </row>
    <row r="407" spans="1:15">
      <c r="A407" s="80"/>
      <c r="B407" s="39" t="str">
        <f>'Gene Table'!E407</f>
        <v>mmu-miR-1954</v>
      </c>
      <c r="C407" s="39" t="str">
        <f>'Gene Table'!B407</f>
        <v>A21</v>
      </c>
      <c r="D407" s="145"/>
      <c r="E407" s="145"/>
      <c r="F407" s="145"/>
      <c r="G407" s="145"/>
      <c r="H407" s="145"/>
      <c r="I407" s="145"/>
      <c r="J407" s="145"/>
      <c r="K407" s="145"/>
      <c r="L407" s="145"/>
      <c r="M407" s="145"/>
      <c r="N407" s="148"/>
      <c r="O407" s="149"/>
    </row>
    <row r="408" spans="1:15">
      <c r="A408" s="80"/>
      <c r="B408" s="39" t="str">
        <f>'Gene Table'!E408</f>
        <v>mmu-miR-19a-3p</v>
      </c>
      <c r="C408" s="39" t="str">
        <f>'Gene Table'!B408</f>
        <v>A22</v>
      </c>
      <c r="D408" s="145"/>
      <c r="E408" s="145"/>
      <c r="F408" s="145"/>
      <c r="G408" s="145"/>
      <c r="H408" s="145"/>
      <c r="I408" s="145"/>
      <c r="J408" s="145"/>
      <c r="K408" s="145"/>
      <c r="L408" s="145"/>
      <c r="M408" s="145"/>
      <c r="N408" s="148"/>
      <c r="O408" s="149"/>
    </row>
    <row r="409" spans="1:15">
      <c r="A409" s="80"/>
      <c r="B409" s="39" t="str">
        <f>'Gene Table'!E409</f>
        <v>mmu-miR-1955-5p</v>
      </c>
      <c r="C409" s="39" t="str">
        <f>'Gene Table'!B409</f>
        <v>A23</v>
      </c>
      <c r="D409" s="145"/>
      <c r="E409" s="145"/>
      <c r="F409" s="145"/>
      <c r="G409" s="145"/>
      <c r="H409" s="145"/>
      <c r="I409" s="145"/>
      <c r="J409" s="145"/>
      <c r="K409" s="145"/>
      <c r="L409" s="145"/>
      <c r="M409" s="145"/>
      <c r="N409" s="148"/>
      <c r="O409" s="149"/>
    </row>
    <row r="410" spans="1:15">
      <c r="A410" s="80"/>
      <c r="B410" s="39" t="str">
        <f>'Gene Table'!E410</f>
        <v>mmu-miR-19b-3p</v>
      </c>
      <c r="C410" s="39" t="str">
        <f>'Gene Table'!B410</f>
        <v>A24</v>
      </c>
      <c r="D410" s="145"/>
      <c r="E410" s="145"/>
      <c r="F410" s="145"/>
      <c r="G410" s="145"/>
      <c r="H410" s="145"/>
      <c r="I410" s="145"/>
      <c r="J410" s="145"/>
      <c r="K410" s="145"/>
      <c r="L410" s="145"/>
      <c r="M410" s="145"/>
      <c r="N410" s="148"/>
      <c r="O410" s="149"/>
    </row>
    <row r="411" spans="1:15">
      <c r="A411" s="80"/>
      <c r="B411" s="39" t="str">
        <f>'Gene Table'!E411</f>
        <v>mmu-miR-135a-2-3p</v>
      </c>
      <c r="C411" s="39" t="str">
        <f>'Gene Table'!B411</f>
        <v>B01</v>
      </c>
      <c r="D411" s="145"/>
      <c r="E411" s="145"/>
      <c r="F411" s="145"/>
      <c r="G411" s="145"/>
      <c r="H411" s="145"/>
      <c r="I411" s="145"/>
      <c r="J411" s="145"/>
      <c r="K411" s="145"/>
      <c r="L411" s="145"/>
      <c r="M411" s="145"/>
      <c r="N411" s="148"/>
      <c r="O411" s="149"/>
    </row>
    <row r="412" spans="1:15">
      <c r="A412" s="80"/>
      <c r="B412" s="39" t="str">
        <f>'Gene Table'!E412</f>
        <v>mmu-miR-467d-3p</v>
      </c>
      <c r="C412" s="39" t="str">
        <f>'Gene Table'!B412</f>
        <v>B02</v>
      </c>
      <c r="D412" s="145"/>
      <c r="E412" s="145"/>
      <c r="F412" s="145"/>
      <c r="G412" s="145"/>
      <c r="H412" s="145"/>
      <c r="I412" s="145"/>
      <c r="J412" s="145"/>
      <c r="K412" s="145"/>
      <c r="L412" s="145"/>
      <c r="M412" s="145"/>
      <c r="N412" s="148"/>
      <c r="O412" s="149"/>
    </row>
    <row r="413" spans="1:15">
      <c r="A413" s="80"/>
      <c r="B413" s="39" t="str">
        <f>'Gene Table'!E413</f>
        <v>mmu-miR-466c-5p</v>
      </c>
      <c r="C413" s="39" t="str">
        <f>'Gene Table'!B413</f>
        <v>B03</v>
      </c>
      <c r="D413" s="145"/>
      <c r="E413" s="145"/>
      <c r="F413" s="145"/>
      <c r="G413" s="145"/>
      <c r="H413" s="145"/>
      <c r="I413" s="145"/>
      <c r="J413" s="145"/>
      <c r="K413" s="145"/>
      <c r="L413" s="145"/>
      <c r="M413" s="145"/>
      <c r="N413" s="148"/>
      <c r="O413" s="149"/>
    </row>
    <row r="414" spans="1:15">
      <c r="A414" s="80"/>
      <c r="B414" s="39" t="str">
        <f>'Gene Table'!E414</f>
        <v>mmu-miR-467e-3p</v>
      </c>
      <c r="C414" s="39" t="str">
        <f>'Gene Table'!B414</f>
        <v>B04</v>
      </c>
      <c r="D414" s="145"/>
      <c r="E414" s="145"/>
      <c r="F414" s="145"/>
      <c r="G414" s="145"/>
      <c r="H414" s="145"/>
      <c r="I414" s="145"/>
      <c r="J414" s="145"/>
      <c r="K414" s="145"/>
      <c r="L414" s="145"/>
      <c r="M414" s="145"/>
      <c r="N414" s="148"/>
      <c r="O414" s="149"/>
    </row>
    <row r="415" spans="1:15">
      <c r="A415" s="80"/>
      <c r="B415" s="39" t="str">
        <f>'Gene Table'!E415</f>
        <v>mmu-miR-669a-5p</v>
      </c>
      <c r="C415" s="39" t="str">
        <f>'Gene Table'!B415</f>
        <v>B05</v>
      </c>
      <c r="D415" s="145"/>
      <c r="E415" s="145"/>
      <c r="F415" s="145"/>
      <c r="G415" s="145"/>
      <c r="H415" s="145"/>
      <c r="I415" s="145"/>
      <c r="J415" s="145"/>
      <c r="K415" s="145"/>
      <c r="L415" s="145"/>
      <c r="M415" s="145"/>
      <c r="N415" s="148"/>
      <c r="O415" s="149"/>
    </row>
    <row r="416" spans="1:15">
      <c r="A416" s="80"/>
      <c r="B416" s="39" t="str">
        <f>'Gene Table'!E416</f>
        <v>mmu-miR-470-3p</v>
      </c>
      <c r="C416" s="39" t="str">
        <f>'Gene Table'!B416</f>
        <v>B06</v>
      </c>
      <c r="D416" s="145"/>
      <c r="E416" s="145"/>
      <c r="F416" s="145"/>
      <c r="G416" s="145"/>
      <c r="H416" s="145"/>
      <c r="I416" s="145"/>
      <c r="J416" s="145"/>
      <c r="K416" s="145"/>
      <c r="L416" s="145"/>
      <c r="M416" s="145"/>
      <c r="N416" s="148"/>
      <c r="O416" s="149"/>
    </row>
    <row r="417" spans="1:15">
      <c r="A417" s="80"/>
      <c r="B417" s="39" t="str">
        <f>'Gene Table'!E417</f>
        <v>mmu-miR-1982.2</v>
      </c>
      <c r="C417" s="39" t="str">
        <f>'Gene Table'!B417</f>
        <v>B07</v>
      </c>
      <c r="D417" s="145"/>
      <c r="E417" s="145"/>
      <c r="F417" s="145"/>
      <c r="G417" s="145"/>
      <c r="H417" s="145"/>
      <c r="I417" s="145"/>
      <c r="J417" s="145"/>
      <c r="K417" s="145"/>
      <c r="L417" s="145"/>
      <c r="M417" s="145"/>
      <c r="N417" s="148"/>
      <c r="O417" s="149"/>
    </row>
    <row r="418" spans="1:15">
      <c r="A418" s="80"/>
      <c r="B418" s="39" t="str">
        <f>'Gene Table'!E418</f>
        <v>mmu-miR-483-3p</v>
      </c>
      <c r="C418" s="39" t="str">
        <f>'Gene Table'!B418</f>
        <v>B08</v>
      </c>
      <c r="D418" s="145"/>
      <c r="E418" s="145"/>
      <c r="F418" s="145"/>
      <c r="G418" s="145"/>
      <c r="H418" s="145"/>
      <c r="I418" s="145"/>
      <c r="J418" s="145"/>
      <c r="K418" s="145"/>
      <c r="L418" s="145"/>
      <c r="M418" s="145"/>
      <c r="N418" s="148"/>
      <c r="O418" s="149"/>
    </row>
    <row r="419" spans="1:15">
      <c r="A419" s="80"/>
      <c r="B419" s="39" t="str">
        <f>'Gene Table'!E419</f>
        <v>mmu-miR-466c-3p</v>
      </c>
      <c r="C419" s="39" t="str">
        <f>'Gene Table'!B419</f>
        <v>B09</v>
      </c>
      <c r="D419" s="145"/>
      <c r="E419" s="145"/>
      <c r="F419" s="145"/>
      <c r="G419" s="145"/>
      <c r="H419" s="145"/>
      <c r="I419" s="145"/>
      <c r="J419" s="145"/>
      <c r="K419" s="145"/>
      <c r="L419" s="145"/>
      <c r="M419" s="145"/>
      <c r="N419" s="148"/>
      <c r="O419" s="149"/>
    </row>
    <row r="420" spans="1:15">
      <c r="A420" s="80"/>
      <c r="B420" s="39" t="str">
        <f>'Gene Table'!E420</f>
        <v>mmu-miR-488-5p</v>
      </c>
      <c r="C420" s="39" t="str">
        <f>'Gene Table'!B420</f>
        <v>B10</v>
      </c>
      <c r="D420" s="145"/>
      <c r="E420" s="145"/>
      <c r="F420" s="145"/>
      <c r="G420" s="145"/>
      <c r="H420" s="145"/>
      <c r="I420" s="145"/>
      <c r="J420" s="145"/>
      <c r="K420" s="145"/>
      <c r="L420" s="145"/>
      <c r="M420" s="145"/>
      <c r="N420" s="148"/>
      <c r="O420" s="149"/>
    </row>
    <row r="421" spans="1:15">
      <c r="A421" s="80"/>
      <c r="B421" s="39" t="str">
        <f>'Gene Table'!E421</f>
        <v>mmu-miR-760-5p</v>
      </c>
      <c r="C421" s="39" t="str">
        <f>'Gene Table'!B421</f>
        <v>B11</v>
      </c>
      <c r="D421" s="145"/>
      <c r="E421" s="145"/>
      <c r="F421" s="145"/>
      <c r="G421" s="145"/>
      <c r="H421" s="145"/>
      <c r="I421" s="145"/>
      <c r="J421" s="145"/>
      <c r="K421" s="145"/>
      <c r="L421" s="145"/>
      <c r="M421" s="145"/>
      <c r="N421" s="148"/>
      <c r="O421" s="149"/>
    </row>
    <row r="422" spans="1:15">
      <c r="A422" s="80"/>
      <c r="B422" s="39" t="str">
        <f>'Gene Table'!E422</f>
        <v>mmu-miR-674-3p</v>
      </c>
      <c r="C422" s="39" t="str">
        <f>'Gene Table'!B422</f>
        <v>B12</v>
      </c>
      <c r="D422" s="145"/>
      <c r="E422" s="145"/>
      <c r="F422" s="145"/>
      <c r="G422" s="145"/>
      <c r="H422" s="145"/>
      <c r="I422" s="145"/>
      <c r="J422" s="145"/>
      <c r="K422" s="145"/>
      <c r="L422" s="145"/>
      <c r="M422" s="145"/>
      <c r="N422" s="148"/>
      <c r="O422" s="149"/>
    </row>
    <row r="423" spans="1:15">
      <c r="A423" s="80"/>
      <c r="B423" s="39" t="str">
        <f>'Gene Table'!E423</f>
        <v>mmu-let-7b-3p</v>
      </c>
      <c r="C423" s="39" t="str">
        <f>'Gene Table'!B423</f>
        <v>B13</v>
      </c>
      <c r="D423" s="145"/>
      <c r="E423" s="145"/>
      <c r="F423" s="145"/>
      <c r="G423" s="145"/>
      <c r="H423" s="145"/>
      <c r="I423" s="145"/>
      <c r="J423" s="145"/>
      <c r="K423" s="145"/>
      <c r="L423" s="145"/>
      <c r="M423" s="145"/>
      <c r="N423" s="148"/>
      <c r="O423" s="149"/>
    </row>
    <row r="424" spans="1:15">
      <c r="A424" s="80"/>
      <c r="B424" s="39" t="str">
        <f>'Gene Table'!E424</f>
        <v>mmu-miR-676-5p</v>
      </c>
      <c r="C424" s="39" t="str">
        <f>'Gene Table'!B424</f>
        <v>B14</v>
      </c>
      <c r="D424" s="145"/>
      <c r="E424" s="145"/>
      <c r="F424" s="145"/>
      <c r="G424" s="145"/>
      <c r="H424" s="145"/>
      <c r="I424" s="145"/>
      <c r="J424" s="145"/>
      <c r="K424" s="145"/>
      <c r="L424" s="145"/>
      <c r="M424" s="145"/>
      <c r="N424" s="148"/>
      <c r="O424" s="149"/>
    </row>
    <row r="425" spans="1:15">
      <c r="A425" s="80"/>
      <c r="B425" s="39" t="str">
        <f>'Gene Table'!E425</f>
        <v>mmu-let-7d-3p</v>
      </c>
      <c r="C425" s="39" t="str">
        <f>'Gene Table'!B425</f>
        <v>B15</v>
      </c>
      <c r="D425" s="145"/>
      <c r="E425" s="145"/>
      <c r="F425" s="145"/>
      <c r="G425" s="145"/>
      <c r="H425" s="145"/>
      <c r="I425" s="145"/>
      <c r="J425" s="145"/>
      <c r="K425" s="145"/>
      <c r="L425" s="145"/>
      <c r="M425" s="145"/>
      <c r="N425" s="148"/>
      <c r="O425" s="149"/>
    </row>
    <row r="426" spans="1:15">
      <c r="A426" s="80"/>
      <c r="B426" s="39" t="str">
        <f>'Gene Table'!E426</f>
        <v>mmu-miR-699</v>
      </c>
      <c r="C426" s="39" t="str">
        <f>'Gene Table'!B426</f>
        <v>B16</v>
      </c>
      <c r="D426" s="145"/>
      <c r="E426" s="145"/>
      <c r="F426" s="145"/>
      <c r="G426" s="145"/>
      <c r="H426" s="145"/>
      <c r="I426" s="145"/>
      <c r="J426" s="145"/>
      <c r="K426" s="145"/>
      <c r="L426" s="145"/>
      <c r="M426" s="145"/>
      <c r="N426" s="148"/>
      <c r="O426" s="149"/>
    </row>
    <row r="427" spans="1:15">
      <c r="A427" s="80"/>
      <c r="B427" s="39" t="str">
        <f>'Gene Table'!E427</f>
        <v>mmu-let-7f-1-3p</v>
      </c>
      <c r="C427" s="39" t="str">
        <f>'Gene Table'!B427</f>
        <v>B17</v>
      </c>
      <c r="D427" s="145"/>
      <c r="E427" s="145"/>
      <c r="F427" s="145"/>
      <c r="G427" s="145"/>
      <c r="H427" s="145"/>
      <c r="I427" s="145"/>
      <c r="J427" s="145"/>
      <c r="K427" s="145"/>
      <c r="L427" s="145"/>
      <c r="M427" s="145"/>
      <c r="N427" s="148"/>
      <c r="O427" s="149"/>
    </row>
    <row r="428" spans="1:15">
      <c r="A428" s="80"/>
      <c r="B428" s="39" t="str">
        <f>'Gene Table'!E428</f>
        <v>mmu-miR-712-3p</v>
      </c>
      <c r="C428" s="39" t="str">
        <f>'Gene Table'!B428</f>
        <v>B18</v>
      </c>
      <c r="D428" s="145"/>
      <c r="E428" s="145"/>
      <c r="F428" s="145"/>
      <c r="G428" s="145"/>
      <c r="H428" s="145"/>
      <c r="I428" s="145"/>
      <c r="J428" s="145"/>
      <c r="K428" s="145"/>
      <c r="L428" s="145"/>
      <c r="M428" s="145"/>
      <c r="N428" s="148"/>
      <c r="O428" s="149"/>
    </row>
    <row r="429" spans="1:15">
      <c r="A429" s="80"/>
      <c r="B429" s="39" t="str">
        <f>'Gene Table'!E429</f>
        <v>mmu-let-7i-3p</v>
      </c>
      <c r="C429" s="39" t="str">
        <f>'Gene Table'!B429</f>
        <v>B19</v>
      </c>
      <c r="D429" s="145"/>
      <c r="E429" s="145"/>
      <c r="F429" s="145"/>
      <c r="G429" s="145"/>
      <c r="H429" s="145"/>
      <c r="I429" s="145"/>
      <c r="J429" s="145"/>
      <c r="K429" s="145"/>
      <c r="L429" s="145"/>
      <c r="M429" s="145"/>
      <c r="N429" s="148"/>
      <c r="O429" s="149"/>
    </row>
    <row r="430" spans="1:15">
      <c r="A430" s="80"/>
      <c r="B430" s="39" t="str">
        <f>'Gene Table'!E430</f>
        <v>mmu-miR-742-5p</v>
      </c>
      <c r="C430" s="39" t="str">
        <f>'Gene Table'!B430</f>
        <v>B20</v>
      </c>
      <c r="D430" s="145"/>
      <c r="E430" s="145"/>
      <c r="F430" s="145"/>
      <c r="G430" s="145"/>
      <c r="H430" s="145"/>
      <c r="I430" s="145"/>
      <c r="J430" s="145"/>
      <c r="K430" s="145"/>
      <c r="L430" s="145"/>
      <c r="M430" s="145"/>
      <c r="N430" s="148"/>
      <c r="O430" s="149"/>
    </row>
    <row r="431" spans="1:15">
      <c r="A431" s="80"/>
      <c r="B431" s="39" t="str">
        <f>'Gene Table'!E431</f>
        <v>mmu-miR-106b-3p</v>
      </c>
      <c r="C431" s="39" t="str">
        <f>'Gene Table'!B431</f>
        <v>B21</v>
      </c>
      <c r="D431" s="145"/>
      <c r="E431" s="145"/>
      <c r="F431" s="145"/>
      <c r="G431" s="145"/>
      <c r="H431" s="145"/>
      <c r="I431" s="145"/>
      <c r="J431" s="145"/>
      <c r="K431" s="145"/>
      <c r="L431" s="145"/>
      <c r="M431" s="145"/>
      <c r="N431" s="148"/>
      <c r="O431" s="149"/>
    </row>
    <row r="432" spans="1:15">
      <c r="A432" s="80"/>
      <c r="B432" s="39" t="str">
        <f>'Gene Table'!E432</f>
        <v>mmu-miR-872-3p</v>
      </c>
      <c r="C432" s="39" t="str">
        <f>'Gene Table'!B432</f>
        <v>B22</v>
      </c>
      <c r="D432" s="145"/>
      <c r="E432" s="145"/>
      <c r="F432" s="145"/>
      <c r="G432" s="145"/>
      <c r="H432" s="145"/>
      <c r="I432" s="145"/>
      <c r="J432" s="145"/>
      <c r="K432" s="145"/>
      <c r="L432" s="145"/>
      <c r="M432" s="145"/>
      <c r="N432" s="148"/>
      <c r="O432" s="149"/>
    </row>
    <row r="433" spans="1:15">
      <c r="A433" s="80"/>
      <c r="B433" s="39" t="str">
        <f>'Gene Table'!E433</f>
        <v>mmu-miR-10a-3p</v>
      </c>
      <c r="C433" s="39" t="str">
        <f>'Gene Table'!B433</f>
        <v>B23</v>
      </c>
      <c r="D433" s="145"/>
      <c r="E433" s="145"/>
      <c r="F433" s="145"/>
      <c r="G433" s="145"/>
      <c r="H433" s="145"/>
      <c r="I433" s="145"/>
      <c r="J433" s="145"/>
      <c r="K433" s="145"/>
      <c r="L433" s="145"/>
      <c r="M433" s="145"/>
      <c r="N433" s="148"/>
      <c r="O433" s="149"/>
    </row>
    <row r="434" spans="1:15">
      <c r="A434" s="80"/>
      <c r="B434" s="39" t="str">
        <f>'Gene Table'!E434</f>
        <v>mmu-miR-877-3p</v>
      </c>
      <c r="C434" s="39" t="str">
        <f>'Gene Table'!B434</f>
        <v>B24</v>
      </c>
      <c r="D434" s="145"/>
      <c r="E434" s="145"/>
      <c r="F434" s="145"/>
      <c r="G434" s="145"/>
      <c r="H434" s="145"/>
      <c r="I434" s="145"/>
      <c r="J434" s="145"/>
      <c r="K434" s="145"/>
      <c r="L434" s="145"/>
      <c r="M434" s="145"/>
      <c r="N434" s="148"/>
      <c r="O434" s="149"/>
    </row>
    <row r="435" spans="1:15">
      <c r="A435" s="80"/>
      <c r="B435" s="39" t="str">
        <f>'Gene Table'!E435</f>
        <v>mmu-miR-1956</v>
      </c>
      <c r="C435" s="39" t="str">
        <f>'Gene Table'!B435</f>
        <v>C01</v>
      </c>
      <c r="D435" s="145"/>
      <c r="E435" s="145"/>
      <c r="F435" s="145"/>
      <c r="G435" s="145"/>
      <c r="H435" s="145"/>
      <c r="I435" s="145"/>
      <c r="J435" s="145"/>
      <c r="K435" s="145"/>
      <c r="L435" s="145"/>
      <c r="M435" s="145"/>
      <c r="N435" s="148"/>
      <c r="O435" s="149"/>
    </row>
    <row r="436" spans="1:15">
      <c r="A436" s="80"/>
      <c r="B436" s="39" t="str">
        <f>'Gene Table'!E436</f>
        <v>mmu-miR-204-5p</v>
      </c>
      <c r="C436" s="39" t="str">
        <f>'Gene Table'!B436</f>
        <v>C02</v>
      </c>
      <c r="D436" s="145"/>
      <c r="E436" s="145"/>
      <c r="F436" s="145"/>
      <c r="G436" s="145"/>
      <c r="H436" s="145"/>
      <c r="I436" s="145"/>
      <c r="J436" s="145"/>
      <c r="K436" s="145"/>
      <c r="L436" s="145"/>
      <c r="M436" s="145"/>
      <c r="N436" s="148"/>
      <c r="O436" s="149"/>
    </row>
    <row r="437" spans="1:15">
      <c r="A437" s="80"/>
      <c r="B437" s="39" t="str">
        <f>'Gene Table'!E437</f>
        <v>mmu-miR-1957</v>
      </c>
      <c r="C437" s="39" t="str">
        <f>'Gene Table'!B437</f>
        <v>C03</v>
      </c>
      <c r="D437" s="145"/>
      <c r="E437" s="145"/>
      <c r="F437" s="145"/>
      <c r="G437" s="145"/>
      <c r="H437" s="145"/>
      <c r="I437" s="145"/>
      <c r="J437" s="145"/>
      <c r="K437" s="145"/>
      <c r="L437" s="145"/>
      <c r="M437" s="145"/>
      <c r="N437" s="148"/>
      <c r="O437" s="149"/>
    </row>
    <row r="438" spans="1:15">
      <c r="A438" s="80"/>
      <c r="B438" s="39" t="str">
        <f>'Gene Table'!E438</f>
        <v>mmu-miR-23a-3p</v>
      </c>
      <c r="C438" s="39" t="str">
        <f>'Gene Table'!B438</f>
        <v>C04</v>
      </c>
      <c r="D438" s="145"/>
      <c r="E438" s="145"/>
      <c r="F438" s="145"/>
      <c r="G438" s="145"/>
      <c r="H438" s="145"/>
      <c r="I438" s="145"/>
      <c r="J438" s="145"/>
      <c r="K438" s="145"/>
      <c r="L438" s="145"/>
      <c r="M438" s="145"/>
      <c r="N438" s="148"/>
      <c r="O438" s="149"/>
    </row>
    <row r="439" spans="1:15">
      <c r="A439" s="80"/>
      <c r="B439" s="39" t="str">
        <f>'Gene Table'!E439</f>
        <v>mmu-miR-1958</v>
      </c>
      <c r="C439" s="39" t="str">
        <f>'Gene Table'!B439</f>
        <v>C05</v>
      </c>
      <c r="D439" s="145"/>
      <c r="E439" s="145"/>
      <c r="F439" s="145"/>
      <c r="G439" s="145"/>
      <c r="H439" s="145"/>
      <c r="I439" s="145"/>
      <c r="J439" s="145"/>
      <c r="K439" s="145"/>
      <c r="L439" s="145"/>
      <c r="M439" s="145"/>
      <c r="N439" s="148"/>
      <c r="O439" s="149"/>
    </row>
    <row r="440" spans="1:15">
      <c r="A440" s="80"/>
      <c r="B440" s="39" t="str">
        <f>'Gene Table'!E440</f>
        <v>mmu-miR-23b-3p</v>
      </c>
      <c r="C440" s="39" t="str">
        <f>'Gene Table'!B440</f>
        <v>C06</v>
      </c>
      <c r="D440" s="145"/>
      <c r="E440" s="145"/>
      <c r="F440" s="145"/>
      <c r="G440" s="145"/>
      <c r="H440" s="145"/>
      <c r="I440" s="145"/>
      <c r="J440" s="145"/>
      <c r="K440" s="145"/>
      <c r="L440" s="145"/>
      <c r="M440" s="145"/>
      <c r="N440" s="148"/>
      <c r="O440" s="149"/>
    </row>
    <row r="441" spans="1:15">
      <c r="A441" s="80"/>
      <c r="B441" s="39" t="str">
        <f>'Gene Table'!E441</f>
        <v>mmu-miR-1959</v>
      </c>
      <c r="C441" s="39" t="str">
        <f>'Gene Table'!B441</f>
        <v>C07</v>
      </c>
      <c r="D441" s="145"/>
      <c r="E441" s="145"/>
      <c r="F441" s="145"/>
      <c r="G441" s="145"/>
      <c r="H441" s="145"/>
      <c r="I441" s="145"/>
      <c r="J441" s="145"/>
      <c r="K441" s="145"/>
      <c r="L441" s="145"/>
      <c r="M441" s="145"/>
      <c r="N441" s="148"/>
      <c r="O441" s="149"/>
    </row>
    <row r="442" spans="1:15">
      <c r="A442" s="80"/>
      <c r="B442" s="39" t="str">
        <f>'Gene Table'!E442</f>
        <v>mmu-miR-27a-3p</v>
      </c>
      <c r="C442" s="39" t="str">
        <f>'Gene Table'!B442</f>
        <v>C08</v>
      </c>
      <c r="D442" s="145"/>
      <c r="E442" s="145"/>
      <c r="F442" s="145"/>
      <c r="G442" s="145"/>
      <c r="H442" s="145"/>
      <c r="I442" s="145"/>
      <c r="J442" s="145"/>
      <c r="K442" s="145"/>
      <c r="L442" s="145"/>
      <c r="M442" s="145"/>
      <c r="N442" s="148"/>
      <c r="O442" s="149"/>
    </row>
    <row r="443" spans="1:15">
      <c r="A443" s="80"/>
      <c r="B443" s="39" t="str">
        <f>'Gene Table'!E443</f>
        <v>mmu-miR-1961</v>
      </c>
      <c r="C443" s="39" t="str">
        <f>'Gene Table'!B443</f>
        <v>C09</v>
      </c>
      <c r="D443" s="145"/>
      <c r="E443" s="145"/>
      <c r="F443" s="145"/>
      <c r="G443" s="145"/>
      <c r="H443" s="145"/>
      <c r="I443" s="145"/>
      <c r="J443" s="145"/>
      <c r="K443" s="145"/>
      <c r="L443" s="145"/>
      <c r="M443" s="145"/>
      <c r="N443" s="148"/>
      <c r="O443" s="149"/>
    </row>
    <row r="444" spans="1:15">
      <c r="A444" s="80"/>
      <c r="B444" s="39" t="str">
        <f>'Gene Table'!E444</f>
        <v>mmu-miR-27b-3p</v>
      </c>
      <c r="C444" s="39" t="str">
        <f>'Gene Table'!B444</f>
        <v>C10</v>
      </c>
      <c r="D444" s="145"/>
      <c r="E444" s="145"/>
      <c r="F444" s="145"/>
      <c r="G444" s="145"/>
      <c r="H444" s="145"/>
      <c r="I444" s="145"/>
      <c r="J444" s="145"/>
      <c r="K444" s="145"/>
      <c r="L444" s="145"/>
      <c r="M444" s="145"/>
      <c r="N444" s="148"/>
      <c r="O444" s="149"/>
    </row>
    <row r="445" spans="1:15">
      <c r="A445" s="80"/>
      <c r="B445" s="39" t="str">
        <f>'Gene Table'!E445</f>
        <v>mmu-miR-1963</v>
      </c>
      <c r="C445" s="39" t="str">
        <f>'Gene Table'!B445</f>
        <v>C11</v>
      </c>
      <c r="D445" s="145"/>
      <c r="E445" s="145"/>
      <c r="F445" s="145"/>
      <c r="G445" s="145"/>
      <c r="H445" s="145"/>
      <c r="I445" s="145"/>
      <c r="J445" s="145"/>
      <c r="K445" s="145"/>
      <c r="L445" s="145"/>
      <c r="M445" s="145"/>
      <c r="N445" s="148"/>
      <c r="O445" s="149"/>
    </row>
    <row r="446" spans="1:15">
      <c r="A446" s="80"/>
      <c r="B446" s="39" t="str">
        <f>'Gene Table'!E446</f>
        <v>mmu-miR-29a-3p</v>
      </c>
      <c r="C446" s="39" t="str">
        <f>'Gene Table'!B446</f>
        <v>C12</v>
      </c>
      <c r="D446" s="145"/>
      <c r="E446" s="145"/>
      <c r="F446" s="145"/>
      <c r="G446" s="145"/>
      <c r="H446" s="145"/>
      <c r="I446" s="145"/>
      <c r="J446" s="145"/>
      <c r="K446" s="145"/>
      <c r="L446" s="145"/>
      <c r="M446" s="145"/>
      <c r="N446" s="148"/>
      <c r="O446" s="149"/>
    </row>
    <row r="447" spans="1:15">
      <c r="A447" s="80"/>
      <c r="B447" s="39" t="str">
        <f>'Gene Table'!E447</f>
        <v>mmu-miR-1965</v>
      </c>
      <c r="C447" s="39" t="str">
        <f>'Gene Table'!B447</f>
        <v>C13</v>
      </c>
      <c r="D447" s="145"/>
      <c r="E447" s="145"/>
      <c r="F447" s="145"/>
      <c r="G447" s="145"/>
      <c r="H447" s="145"/>
      <c r="I447" s="145"/>
      <c r="J447" s="145"/>
      <c r="K447" s="145"/>
      <c r="L447" s="145"/>
      <c r="M447" s="145"/>
      <c r="N447" s="148"/>
      <c r="O447" s="149"/>
    </row>
    <row r="448" spans="1:15">
      <c r="A448" s="80"/>
      <c r="B448" s="39" t="str">
        <f>'Gene Table'!E448</f>
        <v>mmu-miR-29c-3p</v>
      </c>
      <c r="C448" s="39" t="str">
        <f>'Gene Table'!B448</f>
        <v>C14</v>
      </c>
      <c r="D448" s="145"/>
      <c r="E448" s="145"/>
      <c r="F448" s="145"/>
      <c r="G448" s="145"/>
      <c r="H448" s="145"/>
      <c r="I448" s="145"/>
      <c r="J448" s="145"/>
      <c r="K448" s="145"/>
      <c r="L448" s="145"/>
      <c r="M448" s="145"/>
      <c r="N448" s="148"/>
      <c r="O448" s="149"/>
    </row>
    <row r="449" spans="1:15">
      <c r="A449" s="80"/>
      <c r="B449" s="39" t="str">
        <f>'Gene Table'!E449</f>
        <v>mmu-miR-1966</v>
      </c>
      <c r="C449" s="39" t="str">
        <f>'Gene Table'!B449</f>
        <v>C15</v>
      </c>
      <c r="D449" s="145"/>
      <c r="E449" s="145"/>
      <c r="F449" s="145"/>
      <c r="G449" s="145"/>
      <c r="H449" s="145"/>
      <c r="I449" s="145"/>
      <c r="J449" s="145"/>
      <c r="K449" s="145"/>
      <c r="L449" s="145"/>
      <c r="M449" s="145"/>
      <c r="N449" s="148"/>
      <c r="O449" s="149"/>
    </row>
    <row r="450" spans="1:15">
      <c r="A450" s="80"/>
      <c r="B450" s="39" t="str">
        <f>'Gene Table'!E450</f>
        <v>mmu-miR-301a-3p</v>
      </c>
      <c r="C450" s="39" t="str">
        <f>'Gene Table'!B450</f>
        <v>C16</v>
      </c>
      <c r="D450" s="145"/>
      <c r="E450" s="145"/>
      <c r="F450" s="145"/>
      <c r="G450" s="145"/>
      <c r="H450" s="145"/>
      <c r="I450" s="145"/>
      <c r="J450" s="145"/>
      <c r="K450" s="145"/>
      <c r="L450" s="145"/>
      <c r="M450" s="145"/>
      <c r="N450" s="148"/>
      <c r="O450" s="149"/>
    </row>
    <row r="451" spans="1:15">
      <c r="A451" s="80"/>
      <c r="B451" s="39" t="str">
        <f>'Gene Table'!E451</f>
        <v>mmu-miR-1968-5p</v>
      </c>
      <c r="C451" s="39" t="str">
        <f>'Gene Table'!B451</f>
        <v>C17</v>
      </c>
      <c r="D451" s="145"/>
      <c r="E451" s="145"/>
      <c r="F451" s="145"/>
      <c r="G451" s="145"/>
      <c r="H451" s="145"/>
      <c r="I451" s="145"/>
      <c r="J451" s="145"/>
      <c r="K451" s="145"/>
      <c r="L451" s="145"/>
      <c r="M451" s="145"/>
      <c r="N451" s="148"/>
      <c r="O451" s="149"/>
    </row>
    <row r="452" spans="1:15">
      <c r="A452" s="80"/>
      <c r="B452" s="39" t="str">
        <f>'Gene Table'!E452</f>
        <v>mmu-miR-30a-5p</v>
      </c>
      <c r="C452" s="39" t="str">
        <f>'Gene Table'!B452</f>
        <v>C18</v>
      </c>
      <c r="D452" s="145"/>
      <c r="E452" s="145"/>
      <c r="F452" s="145"/>
      <c r="G452" s="145"/>
      <c r="H452" s="145"/>
      <c r="I452" s="145"/>
      <c r="J452" s="145"/>
      <c r="K452" s="145"/>
      <c r="L452" s="145"/>
      <c r="M452" s="145"/>
      <c r="N452" s="148"/>
      <c r="O452" s="149"/>
    </row>
    <row r="453" spans="1:15">
      <c r="A453" s="80"/>
      <c r="B453" s="39" t="str">
        <f>'Gene Table'!E453</f>
        <v>mmu-miR-1969</v>
      </c>
      <c r="C453" s="39" t="str">
        <f>'Gene Table'!B453</f>
        <v>C19</v>
      </c>
      <c r="D453" s="145"/>
      <c r="E453" s="145"/>
      <c r="F453" s="145"/>
      <c r="G453" s="145"/>
      <c r="H453" s="145"/>
      <c r="I453" s="145"/>
      <c r="J453" s="145"/>
      <c r="K453" s="145"/>
      <c r="L453" s="145"/>
      <c r="M453" s="145"/>
      <c r="N453" s="148"/>
      <c r="O453" s="149"/>
    </row>
    <row r="454" spans="1:15">
      <c r="A454" s="80"/>
      <c r="B454" s="39" t="str">
        <f>'Gene Table'!E454</f>
        <v>mmu-miR-30d-5p</v>
      </c>
      <c r="C454" s="39" t="str">
        <f>'Gene Table'!B454</f>
        <v>C20</v>
      </c>
      <c r="D454" s="145"/>
      <c r="E454" s="145"/>
      <c r="F454" s="145"/>
      <c r="G454" s="145"/>
      <c r="H454" s="145"/>
      <c r="I454" s="145"/>
      <c r="J454" s="145"/>
      <c r="K454" s="145"/>
      <c r="L454" s="145"/>
      <c r="M454" s="145"/>
      <c r="N454" s="148"/>
      <c r="O454" s="149"/>
    </row>
    <row r="455" spans="1:15">
      <c r="A455" s="80"/>
      <c r="B455" s="39" t="str">
        <f>'Gene Table'!E455</f>
        <v>mmu-miR-1970</v>
      </c>
      <c r="C455" s="39" t="str">
        <f>'Gene Table'!B455</f>
        <v>C21</v>
      </c>
      <c r="D455" s="145"/>
      <c r="E455" s="145"/>
      <c r="F455" s="145"/>
      <c r="G455" s="145"/>
      <c r="H455" s="145"/>
      <c r="I455" s="145"/>
      <c r="J455" s="145"/>
      <c r="K455" s="145"/>
      <c r="L455" s="145"/>
      <c r="M455" s="145"/>
      <c r="N455" s="148"/>
      <c r="O455" s="149"/>
    </row>
    <row r="456" spans="1:15">
      <c r="A456" s="80"/>
      <c r="B456" s="39" t="str">
        <f>'Gene Table'!E456</f>
        <v>mmu-miR-30e-5p</v>
      </c>
      <c r="C456" s="39" t="str">
        <f>'Gene Table'!B456</f>
        <v>C22</v>
      </c>
      <c r="D456" s="145"/>
      <c r="E456" s="145"/>
      <c r="F456" s="145"/>
      <c r="G456" s="145"/>
      <c r="H456" s="145"/>
      <c r="I456" s="145"/>
      <c r="J456" s="145"/>
      <c r="K456" s="145"/>
      <c r="L456" s="145"/>
      <c r="M456" s="145"/>
      <c r="N456" s="148"/>
      <c r="O456" s="149"/>
    </row>
    <row r="457" spans="1:15">
      <c r="A457" s="80"/>
      <c r="B457" s="39" t="str">
        <f>'Gene Table'!E457</f>
        <v>mmu-miR-1274a</v>
      </c>
      <c r="C457" s="39" t="str">
        <f>'Gene Table'!B457</f>
        <v>C23</v>
      </c>
      <c r="D457" s="145"/>
      <c r="E457" s="145"/>
      <c r="F457" s="145"/>
      <c r="G457" s="145"/>
      <c r="H457" s="145"/>
      <c r="I457" s="145"/>
      <c r="J457" s="145"/>
      <c r="K457" s="145"/>
      <c r="L457" s="145"/>
      <c r="M457" s="145"/>
      <c r="N457" s="148"/>
      <c r="O457" s="149"/>
    </row>
    <row r="458" spans="1:15">
      <c r="A458" s="80"/>
      <c r="B458" s="39" t="str">
        <f>'Gene Table'!E458</f>
        <v>mmu-miR-7a-5p</v>
      </c>
      <c r="C458" s="39" t="str">
        <f>'Gene Table'!B458</f>
        <v>C24</v>
      </c>
      <c r="D458" s="145"/>
      <c r="E458" s="145"/>
      <c r="F458" s="145"/>
      <c r="G458" s="145"/>
      <c r="H458" s="145"/>
      <c r="I458" s="145"/>
      <c r="J458" s="145"/>
      <c r="K458" s="145"/>
      <c r="L458" s="145"/>
      <c r="M458" s="145"/>
      <c r="N458" s="148"/>
      <c r="O458" s="149"/>
    </row>
    <row r="459" spans="1:15">
      <c r="A459" s="80"/>
      <c r="B459" s="39" t="str">
        <f>'Gene Table'!E459</f>
        <v>mmu-miR-124-5p</v>
      </c>
      <c r="C459" s="39" t="str">
        <f>'Gene Table'!B459</f>
        <v>D01</v>
      </c>
      <c r="D459" s="145"/>
      <c r="E459" s="145"/>
      <c r="F459" s="145"/>
      <c r="G459" s="145"/>
      <c r="H459" s="145"/>
      <c r="I459" s="145"/>
      <c r="J459" s="145"/>
      <c r="K459" s="145"/>
      <c r="L459" s="145"/>
      <c r="M459" s="145"/>
      <c r="N459" s="148"/>
      <c r="O459" s="149"/>
    </row>
    <row r="460" spans="1:15">
      <c r="A460" s="80"/>
      <c r="B460" s="39" t="str">
        <f>'Gene Table'!E460</f>
        <v>mmu-miR-879-3p</v>
      </c>
      <c r="C460" s="39" t="str">
        <f>'Gene Table'!B460</f>
        <v>D02</v>
      </c>
      <c r="D460" s="145"/>
      <c r="E460" s="145"/>
      <c r="F460" s="145"/>
      <c r="G460" s="145"/>
      <c r="H460" s="145"/>
      <c r="I460" s="145"/>
      <c r="J460" s="145"/>
      <c r="K460" s="145"/>
      <c r="L460" s="145"/>
      <c r="M460" s="145"/>
      <c r="N460" s="148"/>
      <c r="O460" s="149"/>
    </row>
    <row r="461" spans="1:15">
      <c r="A461" s="80"/>
      <c r="B461" s="39" t="str">
        <f>'Gene Table'!E461</f>
        <v>mmu-miR-1247-5p</v>
      </c>
      <c r="C461" s="39" t="str">
        <f>'Gene Table'!B461</f>
        <v>D03</v>
      </c>
      <c r="D461" s="145"/>
      <c r="E461" s="145"/>
      <c r="F461" s="145"/>
      <c r="G461" s="145"/>
      <c r="H461" s="145"/>
      <c r="I461" s="145"/>
      <c r="J461" s="145"/>
      <c r="K461" s="145"/>
      <c r="L461" s="145"/>
      <c r="M461" s="145"/>
      <c r="N461" s="148"/>
      <c r="O461" s="149"/>
    </row>
    <row r="462" spans="1:15">
      <c r="A462" s="80"/>
      <c r="B462" s="39" t="str">
        <f>'Gene Table'!E462</f>
        <v>mmu-miR-193-5p</v>
      </c>
      <c r="C462" s="39" t="str">
        <f>'Gene Table'!B462</f>
        <v>D04</v>
      </c>
      <c r="D462" s="145"/>
      <c r="E462" s="145"/>
      <c r="F462" s="145"/>
      <c r="G462" s="145"/>
      <c r="H462" s="145"/>
      <c r="I462" s="145"/>
      <c r="J462" s="145"/>
      <c r="K462" s="145"/>
      <c r="L462" s="145"/>
      <c r="M462" s="145"/>
      <c r="N462" s="148"/>
      <c r="O462" s="149"/>
    </row>
    <row r="463" spans="1:15">
      <c r="A463" s="80"/>
      <c r="B463" s="39" t="str">
        <f>'Gene Table'!E463</f>
        <v>mmu-miR-1249-3p</v>
      </c>
      <c r="C463" s="39" t="str">
        <f>'Gene Table'!B463</f>
        <v>D05</v>
      </c>
      <c r="D463" s="145"/>
      <c r="E463" s="145"/>
      <c r="F463" s="145"/>
      <c r="G463" s="145"/>
      <c r="H463" s="145"/>
      <c r="I463" s="145"/>
      <c r="J463" s="145"/>
      <c r="K463" s="145"/>
      <c r="L463" s="145"/>
      <c r="M463" s="145"/>
      <c r="N463" s="148"/>
      <c r="O463" s="149"/>
    </row>
    <row r="464" spans="1:15">
      <c r="A464" s="80"/>
      <c r="B464" s="39" t="str">
        <f>'Gene Table'!E464</f>
        <v>mmu-miR-24-2-5p</v>
      </c>
      <c r="C464" s="39" t="str">
        <f>'Gene Table'!B464</f>
        <v>D06</v>
      </c>
      <c r="D464" s="145"/>
      <c r="E464" s="145"/>
      <c r="F464" s="145"/>
      <c r="G464" s="145"/>
      <c r="H464" s="145"/>
      <c r="I464" s="145"/>
      <c r="J464" s="145"/>
      <c r="K464" s="145"/>
      <c r="L464" s="145"/>
      <c r="M464" s="145"/>
      <c r="N464" s="148"/>
      <c r="O464" s="149"/>
    </row>
    <row r="465" spans="1:15">
      <c r="A465" s="80"/>
      <c r="B465" s="39" t="str">
        <f>'Gene Table'!E465</f>
        <v>mmu-miR-1298-5p</v>
      </c>
      <c r="C465" s="39" t="str">
        <f>'Gene Table'!B465</f>
        <v>D07</v>
      </c>
      <c r="D465" s="145"/>
      <c r="E465" s="145"/>
      <c r="F465" s="145"/>
      <c r="G465" s="145"/>
      <c r="H465" s="145"/>
      <c r="I465" s="145"/>
      <c r="J465" s="145"/>
      <c r="K465" s="145"/>
      <c r="L465" s="145"/>
      <c r="M465" s="145"/>
      <c r="N465" s="148"/>
      <c r="O465" s="149"/>
    </row>
    <row r="466" spans="1:15">
      <c r="A466" s="80"/>
      <c r="B466" s="39" t="str">
        <f>'Gene Table'!E466</f>
        <v>mmu-miR-325-5p</v>
      </c>
      <c r="C466" s="39" t="str">
        <f>'Gene Table'!B466</f>
        <v>D08</v>
      </c>
      <c r="D466" s="145"/>
      <c r="E466" s="145"/>
      <c r="F466" s="145"/>
      <c r="G466" s="145"/>
      <c r="H466" s="145"/>
      <c r="I466" s="145"/>
      <c r="J466" s="145"/>
      <c r="K466" s="145"/>
      <c r="L466" s="145"/>
      <c r="M466" s="145"/>
      <c r="N466" s="148"/>
      <c r="O466" s="149"/>
    </row>
    <row r="467" spans="1:15">
      <c r="A467" s="80"/>
      <c r="B467" s="39" t="str">
        <f>'Gene Table'!E467</f>
        <v>mmu-miR-135a-1-3p</v>
      </c>
      <c r="C467" s="39" t="str">
        <f>'Gene Table'!B467</f>
        <v>D09</v>
      </c>
      <c r="D467" s="145"/>
      <c r="E467" s="145"/>
      <c r="F467" s="145"/>
      <c r="G467" s="145"/>
      <c r="H467" s="145"/>
      <c r="I467" s="145"/>
      <c r="J467" s="145"/>
      <c r="K467" s="145"/>
      <c r="L467" s="145"/>
      <c r="M467" s="145"/>
      <c r="N467" s="148"/>
      <c r="O467" s="149"/>
    </row>
    <row r="468" spans="1:15">
      <c r="A468" s="80"/>
      <c r="B468" s="39" t="str">
        <f>'Gene Table'!E468</f>
        <v>mmu-miR-1982-5p</v>
      </c>
      <c r="C468" s="39" t="str">
        <f>'Gene Table'!B468</f>
        <v>D10</v>
      </c>
      <c r="D468" s="145"/>
      <c r="E468" s="145"/>
      <c r="F468" s="145"/>
      <c r="G468" s="145"/>
      <c r="H468" s="145"/>
      <c r="I468" s="145"/>
      <c r="J468" s="145"/>
      <c r="K468" s="145"/>
      <c r="L468" s="145"/>
      <c r="M468" s="145"/>
      <c r="N468" s="148"/>
      <c r="O468" s="149"/>
    </row>
    <row r="469" spans="1:15">
      <c r="A469" s="80"/>
      <c r="B469" s="39" t="str">
        <f>'Gene Table'!E469</f>
        <v>mmu-miR-140-3p</v>
      </c>
      <c r="C469" s="39" t="str">
        <f>'Gene Table'!B469</f>
        <v>D11</v>
      </c>
      <c r="D469" s="145"/>
      <c r="E469" s="145"/>
      <c r="F469" s="145"/>
      <c r="G469" s="145"/>
      <c r="H469" s="145"/>
      <c r="I469" s="145"/>
      <c r="J469" s="145"/>
      <c r="K469" s="145"/>
      <c r="L469" s="145"/>
      <c r="M469" s="145"/>
      <c r="N469" s="148"/>
      <c r="O469" s="149"/>
    </row>
    <row r="470" spans="1:15">
      <c r="A470" s="80"/>
      <c r="B470" s="39" t="str">
        <f>'Gene Table'!E470</f>
        <v>mmu-miR-3475</v>
      </c>
      <c r="C470" s="39" t="str">
        <f>'Gene Table'!B470</f>
        <v>D12</v>
      </c>
      <c r="D470" s="145"/>
      <c r="E470" s="145"/>
      <c r="F470" s="145"/>
      <c r="G470" s="145"/>
      <c r="H470" s="145"/>
      <c r="I470" s="145"/>
      <c r="J470" s="145"/>
      <c r="K470" s="145"/>
      <c r="L470" s="145"/>
      <c r="M470" s="145"/>
      <c r="N470" s="148"/>
      <c r="O470" s="149"/>
    </row>
    <row r="471" spans="1:15">
      <c r="A471" s="80"/>
      <c r="B471" s="39" t="str">
        <f>'Gene Table'!E471</f>
        <v>mmu-miR-148a-5p</v>
      </c>
      <c r="C471" s="39" t="str">
        <f>'Gene Table'!B471</f>
        <v>D13</v>
      </c>
      <c r="D471" s="145"/>
      <c r="E471" s="145"/>
      <c r="F471" s="145"/>
      <c r="G471" s="145"/>
      <c r="H471" s="145"/>
      <c r="I471" s="145"/>
      <c r="J471" s="145"/>
      <c r="K471" s="145"/>
      <c r="L471" s="145"/>
      <c r="M471" s="145"/>
      <c r="N471" s="148"/>
      <c r="O471" s="149"/>
    </row>
    <row r="472" spans="1:15">
      <c r="A472" s="80"/>
      <c r="B472" s="39" t="str">
        <f>'Gene Table'!E472</f>
        <v>mmu-miR-3099-5p</v>
      </c>
      <c r="C472" s="39" t="str">
        <f>'Gene Table'!B472</f>
        <v>D14</v>
      </c>
      <c r="D472" s="145"/>
      <c r="E472" s="145"/>
      <c r="F472" s="145"/>
      <c r="G472" s="145"/>
      <c r="H472" s="145"/>
      <c r="I472" s="145"/>
      <c r="J472" s="145"/>
      <c r="K472" s="145"/>
      <c r="L472" s="145"/>
      <c r="M472" s="145"/>
      <c r="N472" s="148"/>
      <c r="O472" s="149"/>
    </row>
    <row r="473" spans="1:15">
      <c r="A473" s="80"/>
      <c r="B473" s="39" t="str">
        <f>'Gene Table'!E473</f>
        <v>mmu-miR-15b-3p</v>
      </c>
      <c r="C473" s="39" t="str">
        <f>'Gene Table'!B473</f>
        <v>D15</v>
      </c>
      <c r="D473" s="145"/>
      <c r="E473" s="145"/>
      <c r="F473" s="145"/>
      <c r="G473" s="145"/>
      <c r="H473" s="145"/>
      <c r="I473" s="145"/>
      <c r="J473" s="145"/>
      <c r="K473" s="145"/>
      <c r="L473" s="145"/>
      <c r="M473" s="145"/>
      <c r="N473" s="148"/>
      <c r="O473" s="149"/>
    </row>
    <row r="474" spans="1:15">
      <c r="A474" s="80"/>
      <c r="B474" s="39" t="str">
        <f>'Gene Table'!E474</f>
        <v>mmu-miR-2861</v>
      </c>
      <c r="C474" s="39" t="str">
        <f>'Gene Table'!B474</f>
        <v>D16</v>
      </c>
      <c r="D474" s="145"/>
      <c r="E474" s="145"/>
      <c r="F474" s="145"/>
      <c r="G474" s="145"/>
      <c r="H474" s="145"/>
      <c r="I474" s="145"/>
      <c r="J474" s="145"/>
      <c r="K474" s="145"/>
      <c r="L474" s="145"/>
      <c r="M474" s="145"/>
      <c r="N474" s="148"/>
      <c r="O474" s="149"/>
    </row>
    <row r="475" spans="1:15">
      <c r="A475" s="80"/>
      <c r="B475" s="39" t="str">
        <f>'Gene Table'!E475</f>
        <v>mmu-miR-181a-1-3p</v>
      </c>
      <c r="C475" s="39" t="str">
        <f>'Gene Table'!B475</f>
        <v>D17</v>
      </c>
      <c r="D475" s="145"/>
      <c r="E475" s="145"/>
      <c r="F475" s="145"/>
      <c r="G475" s="145"/>
      <c r="H475" s="145"/>
      <c r="I475" s="145"/>
      <c r="J475" s="145"/>
      <c r="K475" s="145"/>
      <c r="L475" s="145"/>
      <c r="M475" s="145"/>
      <c r="N475" s="148"/>
      <c r="O475" s="149"/>
    </row>
    <row r="476" spans="1:15">
      <c r="A476" s="80"/>
      <c r="B476" s="39" t="str">
        <f>'Gene Table'!E476</f>
        <v>mmu-miR-3072-5p</v>
      </c>
      <c r="C476" s="39" t="str">
        <f>'Gene Table'!B476</f>
        <v>D18</v>
      </c>
      <c r="D476" s="145"/>
      <c r="E476" s="145"/>
      <c r="F476" s="145"/>
      <c r="G476" s="145"/>
      <c r="H476" s="145"/>
      <c r="I476" s="145"/>
      <c r="J476" s="145"/>
      <c r="K476" s="145"/>
      <c r="L476" s="145"/>
      <c r="M476" s="145"/>
      <c r="N476" s="148"/>
      <c r="O476" s="149"/>
    </row>
    <row r="477" spans="1:15">
      <c r="A477" s="80"/>
      <c r="B477" s="39" t="str">
        <f>'Gene Table'!E477</f>
        <v>mmu-miR-183-3p</v>
      </c>
      <c r="C477" s="39" t="str">
        <f>'Gene Table'!B477</f>
        <v>D19</v>
      </c>
      <c r="D477" s="145"/>
      <c r="E477" s="145"/>
      <c r="F477" s="145"/>
      <c r="G477" s="145"/>
      <c r="H477" s="145"/>
      <c r="I477" s="145"/>
      <c r="J477" s="145"/>
      <c r="K477" s="145"/>
      <c r="L477" s="145"/>
      <c r="M477" s="145"/>
      <c r="N477" s="148"/>
      <c r="O477" s="149"/>
    </row>
    <row r="478" spans="1:15">
      <c r="A478" s="80"/>
      <c r="B478" s="39" t="str">
        <f>'Gene Table'!E478</f>
        <v>mmu-miR-3470b</v>
      </c>
      <c r="C478" s="39" t="str">
        <f>'Gene Table'!B478</f>
        <v>D20</v>
      </c>
      <c r="D478" s="145"/>
      <c r="E478" s="145"/>
      <c r="F478" s="145"/>
      <c r="G478" s="145"/>
      <c r="H478" s="145"/>
      <c r="I478" s="145"/>
      <c r="J478" s="145"/>
      <c r="K478" s="145"/>
      <c r="L478" s="145"/>
      <c r="M478" s="145"/>
      <c r="N478" s="148"/>
      <c r="O478" s="149"/>
    </row>
    <row r="479" spans="1:15">
      <c r="A479" s="80"/>
      <c r="B479" s="39" t="str">
        <f>'Gene Table'!E479</f>
        <v>mmu-miR-200a-5p</v>
      </c>
      <c r="C479" s="39" t="str">
        <f>'Gene Table'!B479</f>
        <v>D21</v>
      </c>
      <c r="D479" s="145"/>
      <c r="E479" s="145"/>
      <c r="F479" s="145"/>
      <c r="G479" s="145"/>
      <c r="H479" s="145"/>
      <c r="I479" s="145"/>
      <c r="J479" s="145"/>
      <c r="K479" s="145"/>
      <c r="L479" s="145"/>
      <c r="M479" s="145"/>
      <c r="N479" s="148"/>
      <c r="O479" s="149"/>
    </row>
    <row r="480" spans="1:15">
      <c r="A480" s="80"/>
      <c r="B480" s="39" t="str">
        <f>'Gene Table'!E480</f>
        <v>mmu-miR-3471</v>
      </c>
      <c r="C480" s="39" t="str">
        <f>'Gene Table'!B480</f>
        <v>D22</v>
      </c>
      <c r="D480" s="145"/>
      <c r="E480" s="145"/>
      <c r="F480" s="145"/>
      <c r="G480" s="145"/>
      <c r="H480" s="145"/>
      <c r="I480" s="145"/>
      <c r="J480" s="145"/>
      <c r="K480" s="145"/>
      <c r="L480" s="145"/>
      <c r="M480" s="145"/>
      <c r="N480" s="148"/>
      <c r="O480" s="149"/>
    </row>
    <row r="481" spans="1:15">
      <c r="A481" s="80"/>
      <c r="B481" s="39" t="str">
        <f>'Gene Table'!E481</f>
        <v>mmu-miR-200b-5p</v>
      </c>
      <c r="C481" s="39" t="str">
        <f>'Gene Table'!B481</f>
        <v>D23</v>
      </c>
      <c r="D481" s="145"/>
      <c r="E481" s="145"/>
      <c r="F481" s="145"/>
      <c r="G481" s="145"/>
      <c r="H481" s="145"/>
      <c r="I481" s="145"/>
      <c r="J481" s="145"/>
      <c r="K481" s="145"/>
      <c r="L481" s="145"/>
      <c r="M481" s="145"/>
      <c r="N481" s="148"/>
      <c r="O481" s="149"/>
    </row>
    <row r="482" spans="1:15">
      <c r="A482" s="80"/>
      <c r="B482" s="39" t="str">
        <f>'Gene Table'!E482</f>
        <v>mmu-miR-3472</v>
      </c>
      <c r="C482" s="39" t="str">
        <f>'Gene Table'!B482</f>
        <v>D24</v>
      </c>
      <c r="D482" s="145"/>
      <c r="E482" s="145"/>
      <c r="F482" s="145"/>
      <c r="G482" s="145"/>
      <c r="H482" s="145"/>
      <c r="I482" s="145"/>
      <c r="J482" s="145"/>
      <c r="K482" s="145"/>
      <c r="L482" s="145"/>
      <c r="M482" s="145"/>
      <c r="N482" s="148"/>
      <c r="O482" s="149"/>
    </row>
    <row r="483" spans="1:15">
      <c r="A483" s="80"/>
      <c r="B483" s="39" t="str">
        <f>'Gene Table'!E483</f>
        <v>mmu-miR-1983</v>
      </c>
      <c r="C483" s="39" t="str">
        <f>'Gene Table'!B483</f>
        <v>E01</v>
      </c>
      <c r="D483" s="145"/>
      <c r="E483" s="145"/>
      <c r="F483" s="145"/>
      <c r="G483" s="145"/>
      <c r="H483" s="145"/>
      <c r="I483" s="145"/>
      <c r="J483" s="145"/>
      <c r="K483" s="145"/>
      <c r="L483" s="145"/>
      <c r="M483" s="145"/>
      <c r="N483" s="148"/>
      <c r="O483" s="149"/>
    </row>
    <row r="484" spans="1:15">
      <c r="A484" s="80"/>
      <c r="B484" s="39" t="str">
        <f>'Gene Table'!E484</f>
        <v>mmu-miR-99a-5p</v>
      </c>
      <c r="C484" s="39" t="str">
        <f>'Gene Table'!B484</f>
        <v>E02</v>
      </c>
      <c r="D484" s="145"/>
      <c r="E484" s="145"/>
      <c r="F484" s="145"/>
      <c r="G484" s="145"/>
      <c r="H484" s="145"/>
      <c r="I484" s="145"/>
      <c r="J484" s="145"/>
      <c r="K484" s="145"/>
      <c r="L484" s="145"/>
      <c r="M484" s="145"/>
      <c r="N484" s="148"/>
      <c r="O484" s="149"/>
    </row>
    <row r="485" spans="1:15">
      <c r="A485" s="80"/>
      <c r="B485" s="39" t="str">
        <f>'Gene Table'!E485</f>
        <v>mmu-miR-1839-5p</v>
      </c>
      <c r="C485" s="39" t="str">
        <f>'Gene Table'!B485</f>
        <v>E03</v>
      </c>
      <c r="D485" s="145"/>
      <c r="E485" s="145"/>
      <c r="F485" s="145"/>
      <c r="G485" s="145"/>
      <c r="H485" s="145"/>
      <c r="I485" s="145"/>
      <c r="J485" s="145"/>
      <c r="K485" s="145"/>
      <c r="L485" s="145"/>
      <c r="M485" s="145"/>
      <c r="N485" s="148"/>
      <c r="O485" s="149"/>
    </row>
    <row r="486" spans="1:15">
      <c r="A486" s="80"/>
      <c r="B486" s="39" t="str">
        <f>'Gene Table'!E486</f>
        <v>mmu-miR-106a-5p</v>
      </c>
      <c r="C486" s="39" t="str">
        <f>'Gene Table'!B486</f>
        <v>E04</v>
      </c>
      <c r="D486" s="145"/>
      <c r="E486" s="145"/>
      <c r="F486" s="145"/>
      <c r="G486" s="145"/>
      <c r="H486" s="145"/>
      <c r="I486" s="145"/>
      <c r="J486" s="145"/>
      <c r="K486" s="145"/>
      <c r="L486" s="145"/>
      <c r="M486" s="145"/>
      <c r="N486" s="148"/>
      <c r="O486" s="149"/>
    </row>
    <row r="487" spans="1:15">
      <c r="A487" s="80"/>
      <c r="B487" s="39" t="str">
        <f>'Gene Table'!E487</f>
        <v>mmu-miR-2132</v>
      </c>
      <c r="C487" s="39" t="str">
        <f>'Gene Table'!B487</f>
        <v>E05</v>
      </c>
      <c r="D487" s="145"/>
      <c r="E487" s="145"/>
      <c r="F487" s="145"/>
      <c r="G487" s="145"/>
      <c r="H487" s="145"/>
      <c r="I487" s="145"/>
      <c r="J487" s="145"/>
      <c r="K487" s="145"/>
      <c r="L487" s="145"/>
      <c r="M487" s="145"/>
      <c r="N487" s="148"/>
      <c r="O487" s="149"/>
    </row>
    <row r="488" spans="1:15">
      <c r="A488" s="80"/>
      <c r="B488" s="39" t="str">
        <f>'Gene Table'!E488</f>
        <v>mmu-miR-211-5p</v>
      </c>
      <c r="C488" s="39" t="str">
        <f>'Gene Table'!B488</f>
        <v>E06</v>
      </c>
      <c r="D488" s="145"/>
      <c r="E488" s="145"/>
      <c r="F488" s="145"/>
      <c r="G488" s="145"/>
      <c r="H488" s="145"/>
      <c r="I488" s="145"/>
      <c r="J488" s="145"/>
      <c r="K488" s="145"/>
      <c r="L488" s="145"/>
      <c r="M488" s="145"/>
      <c r="N488" s="148"/>
      <c r="O488" s="149"/>
    </row>
    <row r="489" spans="1:15">
      <c r="A489" s="80"/>
      <c r="B489" s="39" t="str">
        <f>'Gene Table'!E489</f>
        <v>mmu-miR-2133</v>
      </c>
      <c r="C489" s="39" t="str">
        <f>'Gene Table'!B489</f>
        <v>E07</v>
      </c>
      <c r="D489" s="145"/>
      <c r="E489" s="145"/>
      <c r="F489" s="145"/>
      <c r="G489" s="145"/>
      <c r="H489" s="145"/>
      <c r="I489" s="145"/>
      <c r="J489" s="145"/>
      <c r="K489" s="145"/>
      <c r="L489" s="145"/>
      <c r="M489" s="145"/>
      <c r="N489" s="148"/>
      <c r="O489" s="149"/>
    </row>
    <row r="490" spans="1:15">
      <c r="A490" s="80"/>
      <c r="B490" s="39" t="str">
        <f>'Gene Table'!E490</f>
        <v>mmu-miR-291a-3p</v>
      </c>
      <c r="C490" s="39" t="str">
        <f>'Gene Table'!B490</f>
        <v>E08</v>
      </c>
      <c r="D490" s="145"/>
      <c r="E490" s="145"/>
      <c r="F490" s="145"/>
      <c r="G490" s="145"/>
      <c r="H490" s="145"/>
      <c r="I490" s="145"/>
      <c r="J490" s="145"/>
      <c r="K490" s="145"/>
      <c r="L490" s="145"/>
      <c r="M490" s="145"/>
      <c r="N490" s="148"/>
      <c r="O490" s="149"/>
    </row>
    <row r="491" spans="1:15">
      <c r="A491" s="80"/>
      <c r="B491" s="39" t="str">
        <f>'Gene Table'!E491</f>
        <v>mmu-miR-2134</v>
      </c>
      <c r="C491" s="39" t="str">
        <f>'Gene Table'!B491</f>
        <v>E09</v>
      </c>
      <c r="D491" s="145"/>
      <c r="E491" s="145"/>
      <c r="F491" s="145"/>
      <c r="G491" s="145"/>
      <c r="H491" s="145"/>
      <c r="I491" s="145"/>
      <c r="J491" s="145"/>
      <c r="K491" s="145"/>
      <c r="L491" s="145"/>
      <c r="M491" s="145"/>
      <c r="N491" s="148"/>
      <c r="O491" s="149"/>
    </row>
    <row r="492" spans="1:15">
      <c r="A492" s="80"/>
      <c r="B492" s="39" t="str">
        <f>'Gene Table'!E492</f>
        <v>mmu-miR-297a-5p</v>
      </c>
      <c r="C492" s="39" t="str">
        <f>'Gene Table'!B492</f>
        <v>E10</v>
      </c>
      <c r="D492" s="145"/>
      <c r="E492" s="145"/>
      <c r="F492" s="145"/>
      <c r="G492" s="145"/>
      <c r="H492" s="145"/>
      <c r="I492" s="145"/>
      <c r="J492" s="145"/>
      <c r="K492" s="145"/>
      <c r="L492" s="145"/>
      <c r="M492" s="145"/>
      <c r="N492" s="148"/>
      <c r="O492" s="149"/>
    </row>
    <row r="493" spans="1:15">
      <c r="A493" s="80"/>
      <c r="B493" s="39" t="str">
        <f>'Gene Table'!E493</f>
        <v>mmu-miR-2135</v>
      </c>
      <c r="C493" s="39" t="str">
        <f>'Gene Table'!B493</f>
        <v>E11</v>
      </c>
      <c r="D493" s="145"/>
      <c r="E493" s="145"/>
      <c r="F493" s="145"/>
      <c r="G493" s="145"/>
      <c r="H493" s="145"/>
      <c r="I493" s="145"/>
      <c r="J493" s="145"/>
      <c r="K493" s="145"/>
      <c r="L493" s="145"/>
      <c r="M493" s="145"/>
      <c r="N493" s="148"/>
      <c r="O493" s="149"/>
    </row>
    <row r="494" spans="1:15">
      <c r="A494" s="80"/>
      <c r="B494" s="39" t="str">
        <f>'Gene Table'!E494</f>
        <v>mmu-miR-297b-5p</v>
      </c>
      <c r="C494" s="39" t="str">
        <f>'Gene Table'!B494</f>
        <v>E12</v>
      </c>
      <c r="D494" s="145"/>
      <c r="E494" s="145"/>
      <c r="F494" s="145"/>
      <c r="G494" s="145"/>
      <c r="H494" s="145"/>
      <c r="I494" s="145"/>
      <c r="J494" s="145"/>
      <c r="K494" s="145"/>
      <c r="L494" s="145"/>
      <c r="M494" s="145"/>
      <c r="N494" s="148"/>
      <c r="O494" s="149"/>
    </row>
    <row r="495" spans="1:15">
      <c r="A495" s="80"/>
      <c r="B495" s="39" t="str">
        <f>'Gene Table'!E495</f>
        <v>mmu-miR-2136</v>
      </c>
      <c r="C495" s="39" t="str">
        <f>'Gene Table'!B495</f>
        <v>E13</v>
      </c>
      <c r="D495" s="145"/>
      <c r="E495" s="145"/>
      <c r="F495" s="145"/>
      <c r="G495" s="145"/>
      <c r="H495" s="145"/>
      <c r="I495" s="145"/>
      <c r="J495" s="145"/>
      <c r="K495" s="145"/>
      <c r="L495" s="145"/>
      <c r="M495" s="145"/>
      <c r="N495" s="148"/>
      <c r="O495" s="149"/>
    </row>
    <row r="496" spans="1:15">
      <c r="A496" s="80"/>
      <c r="B496" s="39" t="str">
        <f>'Gene Table'!E496</f>
        <v>mmu-miR-297c-5p</v>
      </c>
      <c r="C496" s="39" t="str">
        <f>'Gene Table'!B496</f>
        <v>E14</v>
      </c>
      <c r="D496" s="145"/>
      <c r="E496" s="145"/>
      <c r="F496" s="145"/>
      <c r="G496" s="145"/>
      <c r="H496" s="145"/>
      <c r="I496" s="145"/>
      <c r="J496" s="145"/>
      <c r="K496" s="145"/>
      <c r="L496" s="145"/>
      <c r="M496" s="145"/>
      <c r="N496" s="148"/>
      <c r="O496" s="149"/>
    </row>
    <row r="497" spans="1:15">
      <c r="A497" s="80"/>
      <c r="B497" s="39" t="str">
        <f>'Gene Table'!E497</f>
        <v>mmu-miR-2137</v>
      </c>
      <c r="C497" s="39" t="str">
        <f>'Gene Table'!B497</f>
        <v>E15</v>
      </c>
      <c r="D497" s="145"/>
      <c r="E497" s="145"/>
      <c r="F497" s="145"/>
      <c r="G497" s="145"/>
      <c r="H497" s="145"/>
      <c r="I497" s="145"/>
      <c r="J497" s="145"/>
      <c r="K497" s="145"/>
      <c r="L497" s="145"/>
      <c r="M497" s="145"/>
      <c r="N497" s="148"/>
      <c r="O497" s="149"/>
    </row>
    <row r="498" spans="1:15">
      <c r="A498" s="80"/>
      <c r="B498" s="39" t="str">
        <f>'Gene Table'!E498</f>
        <v>mmu-miR-301b-3p</v>
      </c>
      <c r="C498" s="39" t="str">
        <f>'Gene Table'!B498</f>
        <v>E16</v>
      </c>
      <c r="D498" s="145"/>
      <c r="E498" s="145"/>
      <c r="F498" s="145"/>
      <c r="G498" s="145"/>
      <c r="H498" s="145"/>
      <c r="I498" s="145"/>
      <c r="J498" s="145"/>
      <c r="K498" s="145"/>
      <c r="L498" s="145"/>
      <c r="M498" s="145"/>
      <c r="N498" s="148"/>
      <c r="O498" s="149"/>
    </row>
    <row r="499" spans="1:15">
      <c r="A499" s="80"/>
      <c r="B499" s="39" t="str">
        <f>'Gene Table'!E499</f>
        <v>mmu-miR-2138</v>
      </c>
      <c r="C499" s="39" t="str">
        <f>'Gene Table'!B499</f>
        <v>E17</v>
      </c>
      <c r="D499" s="145"/>
      <c r="E499" s="145"/>
      <c r="F499" s="145"/>
      <c r="G499" s="145"/>
      <c r="H499" s="145"/>
      <c r="I499" s="145"/>
      <c r="J499" s="145"/>
      <c r="K499" s="145"/>
      <c r="L499" s="145"/>
      <c r="M499" s="145"/>
      <c r="N499" s="148"/>
      <c r="O499" s="149"/>
    </row>
    <row r="500" spans="1:15">
      <c r="A500" s="80"/>
      <c r="B500" s="39" t="str">
        <f>'Gene Table'!E500</f>
        <v>mmu-miR-465b-5p</v>
      </c>
      <c r="C500" s="39" t="str">
        <f>'Gene Table'!B500</f>
        <v>E18</v>
      </c>
      <c r="D500" s="145"/>
      <c r="E500" s="145"/>
      <c r="F500" s="145"/>
      <c r="G500" s="145"/>
      <c r="H500" s="145"/>
      <c r="I500" s="145"/>
      <c r="J500" s="145"/>
      <c r="K500" s="145"/>
      <c r="L500" s="145"/>
      <c r="M500" s="145"/>
      <c r="N500" s="148"/>
      <c r="O500" s="149"/>
    </row>
    <row r="501" spans="1:15">
      <c r="A501" s="80"/>
      <c r="B501" s="39" t="str">
        <f>'Gene Table'!E501</f>
        <v>mmu-miR-2139</v>
      </c>
      <c r="C501" s="39" t="str">
        <f>'Gene Table'!B501</f>
        <v>E19</v>
      </c>
      <c r="D501" s="145"/>
      <c r="E501" s="145"/>
      <c r="F501" s="145"/>
      <c r="G501" s="145"/>
      <c r="H501" s="145"/>
      <c r="I501" s="145"/>
      <c r="J501" s="145"/>
      <c r="K501" s="145"/>
      <c r="L501" s="145"/>
      <c r="M501" s="145"/>
      <c r="N501" s="148"/>
      <c r="O501" s="149"/>
    </row>
    <row r="502" spans="1:15">
      <c r="A502" s="80"/>
      <c r="B502" s="39" t="str">
        <f>'Gene Table'!E502</f>
        <v>mmu-miR-465c-5p</v>
      </c>
      <c r="C502" s="39" t="str">
        <f>'Gene Table'!B502</f>
        <v>E20</v>
      </c>
      <c r="D502" s="145"/>
      <c r="E502" s="145"/>
      <c r="F502" s="145"/>
      <c r="G502" s="145"/>
      <c r="H502" s="145"/>
      <c r="I502" s="145"/>
      <c r="J502" s="145"/>
      <c r="K502" s="145"/>
      <c r="L502" s="145"/>
      <c r="M502" s="145"/>
      <c r="N502" s="148"/>
      <c r="O502" s="149"/>
    </row>
    <row r="503" spans="1:15">
      <c r="A503" s="80"/>
      <c r="B503" s="39" t="str">
        <f>'Gene Table'!E503</f>
        <v>mmu-miR-2140</v>
      </c>
      <c r="C503" s="39" t="str">
        <f>'Gene Table'!B503</f>
        <v>E21</v>
      </c>
      <c r="D503" s="145"/>
      <c r="E503" s="145"/>
      <c r="F503" s="145"/>
      <c r="G503" s="145"/>
      <c r="H503" s="145"/>
      <c r="I503" s="145"/>
      <c r="J503" s="145"/>
      <c r="K503" s="145"/>
      <c r="L503" s="145"/>
      <c r="M503" s="145"/>
      <c r="N503" s="148"/>
      <c r="O503" s="149"/>
    </row>
    <row r="504" spans="1:15">
      <c r="A504" s="80"/>
      <c r="B504" s="39" t="str">
        <f>'Gene Table'!E504</f>
        <v>mmu-miR-466a-5p</v>
      </c>
      <c r="C504" s="39" t="str">
        <f>'Gene Table'!B504</f>
        <v>E22</v>
      </c>
      <c r="D504" s="145"/>
      <c r="E504" s="145"/>
      <c r="F504" s="145"/>
      <c r="G504" s="145"/>
      <c r="H504" s="145"/>
      <c r="I504" s="145"/>
      <c r="J504" s="145"/>
      <c r="K504" s="145"/>
      <c r="L504" s="145"/>
      <c r="M504" s="145"/>
      <c r="N504" s="148"/>
      <c r="O504" s="149"/>
    </row>
    <row r="505" spans="1:15">
      <c r="A505" s="80"/>
      <c r="B505" s="39" t="str">
        <f>'Gene Table'!E505</f>
        <v>mmu-miR-2141</v>
      </c>
      <c r="C505" s="39" t="str">
        <f>'Gene Table'!B505</f>
        <v>E23</v>
      </c>
      <c r="D505" s="145"/>
      <c r="E505" s="145"/>
      <c r="F505" s="145"/>
      <c r="G505" s="145"/>
      <c r="H505" s="145"/>
      <c r="I505" s="145"/>
      <c r="J505" s="145"/>
      <c r="K505" s="145"/>
      <c r="L505" s="145"/>
      <c r="M505" s="145"/>
      <c r="N505" s="148"/>
      <c r="O505" s="149"/>
    </row>
    <row r="506" spans="1:15">
      <c r="A506" s="80"/>
      <c r="B506" s="39" t="str">
        <f>'Gene Table'!E506</f>
        <v>mmu-miR-466b-3-3p</v>
      </c>
      <c r="C506" s="39" t="str">
        <f>'Gene Table'!B506</f>
        <v>E24</v>
      </c>
      <c r="D506" s="145"/>
      <c r="E506" s="145"/>
      <c r="F506" s="145"/>
      <c r="G506" s="145"/>
      <c r="H506" s="145"/>
      <c r="I506" s="145"/>
      <c r="J506" s="145"/>
      <c r="K506" s="145"/>
      <c r="L506" s="145"/>
      <c r="M506" s="145"/>
      <c r="N506" s="148"/>
      <c r="O506" s="149"/>
    </row>
    <row r="507" spans="1:15">
      <c r="A507" s="80"/>
      <c r="B507" s="39" t="str">
        <f>'Gene Table'!E507</f>
        <v>mmu-miR-200c-5p</v>
      </c>
      <c r="C507" s="39" t="str">
        <f>'Gene Table'!B507</f>
        <v>F01</v>
      </c>
      <c r="D507" s="145"/>
      <c r="E507" s="145"/>
      <c r="F507" s="145"/>
      <c r="G507" s="145"/>
      <c r="H507" s="145"/>
      <c r="I507" s="145"/>
      <c r="J507" s="145"/>
      <c r="K507" s="145"/>
      <c r="L507" s="145"/>
      <c r="M507" s="145"/>
      <c r="N507" s="148"/>
      <c r="O507" s="149"/>
    </row>
    <row r="508" spans="1:15">
      <c r="A508" s="80"/>
      <c r="B508" s="39" t="str">
        <f>'Gene Table'!E508</f>
        <v>mmu-miR-3473</v>
      </c>
      <c r="C508" s="39" t="str">
        <f>'Gene Table'!B508</f>
        <v>F02</v>
      </c>
      <c r="D508" s="145"/>
      <c r="E508" s="145"/>
      <c r="F508" s="145"/>
      <c r="G508" s="145"/>
      <c r="H508" s="145"/>
      <c r="I508" s="145"/>
      <c r="J508" s="145"/>
      <c r="K508" s="145"/>
      <c r="L508" s="145"/>
      <c r="M508" s="145"/>
      <c r="N508" s="148"/>
      <c r="O508" s="149"/>
    </row>
    <row r="509" spans="1:15">
      <c r="A509" s="80"/>
      <c r="B509" s="39" t="str">
        <f>'Gene Table'!E509</f>
        <v>mmu-miR-218-2-3p</v>
      </c>
      <c r="C509" s="39" t="str">
        <f>'Gene Table'!B509</f>
        <v>F03</v>
      </c>
      <c r="D509" s="145"/>
      <c r="E509" s="145"/>
      <c r="F509" s="145"/>
      <c r="G509" s="145"/>
      <c r="H509" s="145"/>
      <c r="I509" s="145"/>
      <c r="J509" s="145"/>
      <c r="K509" s="145"/>
      <c r="L509" s="145"/>
      <c r="M509" s="145"/>
      <c r="N509" s="148"/>
      <c r="O509" s="149"/>
    </row>
    <row r="510" spans="1:15">
      <c r="A510" s="80"/>
      <c r="B510" s="39" t="str">
        <f>'Gene Table'!E510</f>
        <v>mmu-miR-3474</v>
      </c>
      <c r="C510" s="39" t="str">
        <f>'Gene Table'!B510</f>
        <v>F04</v>
      </c>
      <c r="D510" s="145"/>
      <c r="E510" s="145"/>
      <c r="F510" s="145"/>
      <c r="G510" s="145"/>
      <c r="H510" s="145"/>
      <c r="I510" s="145"/>
      <c r="J510" s="145"/>
      <c r="K510" s="145"/>
      <c r="L510" s="145"/>
      <c r="M510" s="145"/>
      <c r="N510" s="148"/>
      <c r="O510" s="149"/>
    </row>
    <row r="511" spans="1:15">
      <c r="A511" s="80"/>
      <c r="B511" s="39" t="str">
        <f>'Gene Table'!E511</f>
        <v>mmu-miR-22-5p</v>
      </c>
      <c r="C511" s="39" t="str">
        <f>'Gene Table'!B511</f>
        <v>F05</v>
      </c>
      <c r="D511" s="145"/>
      <c r="E511" s="145"/>
      <c r="F511" s="145"/>
      <c r="G511" s="145"/>
      <c r="H511" s="145"/>
      <c r="I511" s="145"/>
      <c r="J511" s="145"/>
      <c r="K511" s="145"/>
      <c r="L511" s="145"/>
      <c r="M511" s="145"/>
      <c r="N511" s="148"/>
      <c r="O511" s="149"/>
    </row>
    <row r="512" spans="1:15">
      <c r="A512" s="80"/>
      <c r="B512" s="39" t="str">
        <f>'Gene Table'!E512</f>
        <v>mmu-miR-3099-3p</v>
      </c>
      <c r="C512" s="39" t="str">
        <f>'Gene Table'!B512</f>
        <v>F06</v>
      </c>
      <c r="D512" s="145"/>
      <c r="E512" s="145"/>
      <c r="F512" s="145"/>
      <c r="G512" s="145"/>
      <c r="H512" s="145"/>
      <c r="I512" s="145"/>
      <c r="J512" s="145"/>
      <c r="K512" s="145"/>
      <c r="L512" s="145"/>
      <c r="M512" s="145"/>
      <c r="N512" s="148"/>
      <c r="O512" s="149"/>
    </row>
    <row r="513" spans="1:15">
      <c r="A513" s="80"/>
      <c r="B513" s="39" t="str">
        <f>'Gene Table'!E513</f>
        <v>mmu-miR-26b-3p</v>
      </c>
      <c r="C513" s="39" t="str">
        <f>'Gene Table'!B513</f>
        <v>F07</v>
      </c>
      <c r="D513" s="145"/>
      <c r="E513" s="145"/>
      <c r="F513" s="145"/>
      <c r="G513" s="145"/>
      <c r="H513" s="145"/>
      <c r="I513" s="145"/>
      <c r="J513" s="145"/>
      <c r="K513" s="145"/>
      <c r="L513" s="145"/>
      <c r="M513" s="145"/>
      <c r="N513" s="148"/>
      <c r="O513" s="149"/>
    </row>
    <row r="514" spans="1:15">
      <c r="A514" s="80"/>
      <c r="B514" s="39" t="str">
        <f>'Gene Table'!E514</f>
        <v>mmu-miR-3072-3p</v>
      </c>
      <c r="C514" s="39" t="str">
        <f>'Gene Table'!B514</f>
        <v>F08</v>
      </c>
      <c r="D514" s="145"/>
      <c r="E514" s="145"/>
      <c r="F514" s="145"/>
      <c r="G514" s="145"/>
      <c r="H514" s="145"/>
      <c r="I514" s="145"/>
      <c r="J514" s="145"/>
      <c r="K514" s="145"/>
      <c r="L514" s="145"/>
      <c r="M514" s="145"/>
      <c r="N514" s="148"/>
      <c r="O514" s="149"/>
    </row>
    <row r="515" spans="1:15">
      <c r="A515" s="80"/>
      <c r="B515" s="39" t="str">
        <f>'Gene Table'!E515</f>
        <v>mmu-miR-27a-5p</v>
      </c>
      <c r="C515" s="39" t="str">
        <f>'Gene Table'!B515</f>
        <v>F09</v>
      </c>
      <c r="D515" s="145"/>
      <c r="E515" s="145"/>
      <c r="F515" s="145"/>
      <c r="G515" s="145"/>
      <c r="H515" s="145"/>
      <c r="I515" s="145"/>
      <c r="J515" s="145"/>
      <c r="K515" s="145"/>
      <c r="L515" s="145"/>
      <c r="M515" s="145"/>
      <c r="N515" s="148"/>
      <c r="O515" s="149"/>
    </row>
    <row r="516" spans="1:15">
      <c r="A516" s="80"/>
      <c r="B516" s="39" t="str">
        <f>'Gene Table'!E516</f>
        <v>mmu-miR-1247-3p</v>
      </c>
      <c r="C516" s="39" t="str">
        <f>'Gene Table'!B516</f>
        <v>F10</v>
      </c>
      <c r="D516" s="145"/>
      <c r="E516" s="145"/>
      <c r="F516" s="145"/>
      <c r="G516" s="145"/>
      <c r="H516" s="145"/>
      <c r="I516" s="145"/>
      <c r="J516" s="145"/>
      <c r="K516" s="145"/>
      <c r="L516" s="145"/>
      <c r="M516" s="145"/>
      <c r="N516" s="148"/>
      <c r="O516" s="149"/>
    </row>
    <row r="517" spans="1:15">
      <c r="A517" s="80"/>
      <c r="B517" s="39" t="str">
        <f>'Gene Table'!E517</f>
        <v>mmu-miR-29a-5p</v>
      </c>
      <c r="C517" s="39" t="str">
        <f>'Gene Table'!B517</f>
        <v>F11</v>
      </c>
      <c r="D517" s="145"/>
      <c r="E517" s="145"/>
      <c r="F517" s="145"/>
      <c r="G517" s="145"/>
      <c r="H517" s="145"/>
      <c r="I517" s="145"/>
      <c r="J517" s="145"/>
      <c r="K517" s="145"/>
      <c r="L517" s="145"/>
      <c r="M517" s="145"/>
      <c r="N517" s="148"/>
      <c r="O517" s="149"/>
    </row>
    <row r="518" spans="1:15">
      <c r="A518" s="80"/>
      <c r="B518" s="39" t="str">
        <f>'Gene Table'!E518</f>
        <v>mmu-miR-1264-5p</v>
      </c>
      <c r="C518" s="39" t="str">
        <f>'Gene Table'!B518</f>
        <v>F12</v>
      </c>
      <c r="D518" s="145"/>
      <c r="E518" s="145"/>
      <c r="F518" s="145"/>
      <c r="G518" s="145"/>
      <c r="H518" s="145"/>
      <c r="I518" s="145"/>
      <c r="J518" s="145"/>
      <c r="K518" s="145"/>
      <c r="L518" s="145"/>
      <c r="M518" s="145"/>
      <c r="N518" s="148"/>
      <c r="O518" s="149"/>
    </row>
    <row r="519" spans="1:15">
      <c r="A519" s="80"/>
      <c r="B519" s="39" t="str">
        <f>'Gene Table'!E519</f>
        <v>mmu-miR-29c-5p</v>
      </c>
      <c r="C519" s="39" t="str">
        <f>'Gene Table'!B519</f>
        <v>F13</v>
      </c>
      <c r="D519" s="145"/>
      <c r="E519" s="145"/>
      <c r="F519" s="145"/>
      <c r="G519" s="145"/>
      <c r="H519" s="145"/>
      <c r="I519" s="145"/>
      <c r="J519" s="145"/>
      <c r="K519" s="145"/>
      <c r="L519" s="145"/>
      <c r="M519" s="145"/>
      <c r="N519" s="148"/>
      <c r="O519" s="149"/>
    </row>
    <row r="520" spans="1:15">
      <c r="A520" s="80"/>
      <c r="B520" s="39" t="str">
        <f>'Gene Table'!E520</f>
        <v>mmu-miR-1264-3p</v>
      </c>
      <c r="C520" s="39" t="str">
        <f>'Gene Table'!B520</f>
        <v>F14</v>
      </c>
      <c r="D520" s="145"/>
      <c r="E520" s="145"/>
      <c r="F520" s="145"/>
      <c r="G520" s="145"/>
      <c r="H520" s="145"/>
      <c r="I520" s="145"/>
      <c r="J520" s="145"/>
      <c r="K520" s="145"/>
      <c r="L520" s="145"/>
      <c r="M520" s="145"/>
      <c r="N520" s="148"/>
      <c r="O520" s="149"/>
    </row>
    <row r="521" spans="1:15">
      <c r="A521" s="80"/>
      <c r="B521" s="39" t="str">
        <f>'Gene Table'!E521</f>
        <v>mmu-miR-30a-3p</v>
      </c>
      <c r="C521" s="39" t="str">
        <f>'Gene Table'!B521</f>
        <v>F15</v>
      </c>
      <c r="D521" s="145"/>
      <c r="E521" s="145"/>
      <c r="F521" s="145"/>
      <c r="G521" s="145"/>
      <c r="H521" s="145"/>
      <c r="I521" s="145"/>
      <c r="J521" s="145"/>
      <c r="K521" s="145"/>
      <c r="L521" s="145"/>
      <c r="M521" s="145"/>
      <c r="N521" s="148"/>
      <c r="O521" s="149"/>
    </row>
    <row r="522" spans="1:15">
      <c r="A522" s="80"/>
      <c r="B522" s="39" t="str">
        <f>'Gene Table'!E522</f>
        <v>mmu-miR-1249-5p</v>
      </c>
      <c r="C522" s="39" t="str">
        <f>'Gene Table'!B522</f>
        <v>F16</v>
      </c>
      <c r="D522" s="145"/>
      <c r="E522" s="145"/>
      <c r="F522" s="145"/>
      <c r="G522" s="145"/>
      <c r="H522" s="145"/>
      <c r="I522" s="145"/>
      <c r="J522" s="145"/>
      <c r="K522" s="145"/>
      <c r="L522" s="145"/>
      <c r="M522" s="145"/>
      <c r="N522" s="148"/>
      <c r="O522" s="149"/>
    </row>
    <row r="523" spans="1:15">
      <c r="A523" s="80"/>
      <c r="B523" s="39" t="str">
        <f>'Gene Table'!E523</f>
        <v>mmu-miR-30c-1-3p</v>
      </c>
      <c r="C523" s="39" t="str">
        <f>'Gene Table'!B523</f>
        <v>F17</v>
      </c>
      <c r="D523" s="145"/>
      <c r="E523" s="145"/>
      <c r="F523" s="145"/>
      <c r="G523" s="145"/>
      <c r="H523" s="145"/>
      <c r="I523" s="145"/>
      <c r="J523" s="145"/>
      <c r="K523" s="145"/>
      <c r="L523" s="145"/>
      <c r="M523" s="145"/>
      <c r="N523" s="148"/>
      <c r="O523" s="149"/>
    </row>
    <row r="524" spans="1:15">
      <c r="A524" s="80"/>
      <c r="B524" s="39" t="str">
        <f>'Gene Table'!E524</f>
        <v>mmu-miR-1843-5p</v>
      </c>
      <c r="C524" s="39" t="str">
        <f>'Gene Table'!B524</f>
        <v>F18</v>
      </c>
      <c r="D524" s="145"/>
      <c r="E524" s="145"/>
      <c r="F524" s="145"/>
      <c r="G524" s="145"/>
      <c r="H524" s="145"/>
      <c r="I524" s="145"/>
      <c r="J524" s="145"/>
      <c r="K524" s="145"/>
      <c r="L524" s="145"/>
      <c r="M524" s="145"/>
      <c r="N524" s="148"/>
      <c r="O524" s="149"/>
    </row>
    <row r="525" spans="1:15">
      <c r="A525" s="80"/>
      <c r="B525" s="39" t="str">
        <f>'Gene Table'!E525</f>
        <v>mmu-miR-30e-3p</v>
      </c>
      <c r="C525" s="39" t="str">
        <f>'Gene Table'!B525</f>
        <v>F19</v>
      </c>
      <c r="D525" s="145"/>
      <c r="E525" s="145"/>
      <c r="F525" s="145"/>
      <c r="G525" s="145"/>
      <c r="H525" s="145"/>
      <c r="I525" s="145"/>
      <c r="J525" s="145"/>
      <c r="K525" s="145"/>
      <c r="L525" s="145"/>
      <c r="M525" s="145"/>
      <c r="N525" s="148"/>
      <c r="O525" s="149"/>
    </row>
    <row r="526" spans="1:15">
      <c r="A526" s="80"/>
      <c r="B526" s="39" t="str">
        <f>'Gene Table'!E526</f>
        <v>mmu-miR-1843-3p</v>
      </c>
      <c r="C526" s="39" t="str">
        <f>'Gene Table'!B526</f>
        <v>F20</v>
      </c>
      <c r="D526" s="145"/>
      <c r="E526" s="145"/>
      <c r="F526" s="145"/>
      <c r="G526" s="145"/>
      <c r="H526" s="145"/>
      <c r="I526" s="145"/>
      <c r="J526" s="145"/>
      <c r="K526" s="145"/>
      <c r="L526" s="145"/>
      <c r="M526" s="145"/>
      <c r="N526" s="148"/>
      <c r="O526" s="149"/>
    </row>
    <row r="527" spans="1:15">
      <c r="A527" s="80"/>
      <c r="B527" s="39" t="str">
        <f>'Gene Table'!E527</f>
        <v>mmu-miR-33-3p</v>
      </c>
      <c r="C527" s="39" t="str">
        <f>'Gene Table'!B527</f>
        <v>F21</v>
      </c>
      <c r="D527" s="145"/>
      <c r="E527" s="145"/>
      <c r="F527" s="145"/>
      <c r="G527" s="145"/>
      <c r="H527" s="145"/>
      <c r="I527" s="145"/>
      <c r="J527" s="145"/>
      <c r="K527" s="145"/>
      <c r="L527" s="145"/>
      <c r="M527" s="145"/>
      <c r="N527" s="148"/>
      <c r="O527" s="149"/>
    </row>
    <row r="528" spans="1:15">
      <c r="A528" s="80"/>
      <c r="B528" s="39" t="str">
        <f>'Gene Table'!E528</f>
        <v>mmu-miR-344d-3-5p</v>
      </c>
      <c r="C528" s="39" t="str">
        <f>'Gene Table'!B528</f>
        <v>F22</v>
      </c>
      <c r="D528" s="145"/>
      <c r="E528" s="145"/>
      <c r="F528" s="145"/>
      <c r="G528" s="145"/>
      <c r="H528" s="145"/>
      <c r="I528" s="145"/>
      <c r="J528" s="145"/>
      <c r="K528" s="145"/>
      <c r="L528" s="145"/>
      <c r="M528" s="145"/>
      <c r="N528" s="148"/>
      <c r="O528" s="149"/>
    </row>
    <row r="529" spans="1:15">
      <c r="A529" s="80"/>
      <c r="B529" s="39" t="str">
        <f>'Gene Table'!E529</f>
        <v>mmu-miR-378-5p</v>
      </c>
      <c r="C529" s="39" t="str">
        <f>'Gene Table'!B529</f>
        <v>F23</v>
      </c>
      <c r="D529" s="145"/>
      <c r="E529" s="145"/>
      <c r="F529" s="145"/>
      <c r="G529" s="145"/>
      <c r="H529" s="145"/>
      <c r="I529" s="145"/>
      <c r="J529" s="145"/>
      <c r="K529" s="145"/>
      <c r="L529" s="145"/>
      <c r="M529" s="145"/>
      <c r="N529" s="148"/>
      <c r="O529" s="149"/>
    </row>
    <row r="530" spans="1:15">
      <c r="A530" s="80"/>
      <c r="B530" s="39" t="str">
        <f>'Gene Table'!E530</f>
        <v>mmu-miR-344d-3p</v>
      </c>
      <c r="C530" s="39" t="str">
        <f>'Gene Table'!B530</f>
        <v>F24</v>
      </c>
      <c r="D530" s="145"/>
      <c r="E530" s="145"/>
      <c r="F530" s="145"/>
      <c r="G530" s="145"/>
      <c r="H530" s="145"/>
      <c r="I530" s="145"/>
      <c r="J530" s="145"/>
      <c r="K530" s="145"/>
      <c r="L530" s="145"/>
      <c r="M530" s="145"/>
      <c r="N530" s="148"/>
      <c r="O530" s="149"/>
    </row>
    <row r="531" spans="1:15">
      <c r="A531" s="80"/>
      <c r="B531" s="39" t="str">
        <f>'Gene Table'!E531</f>
        <v>mmu-miR-2142</v>
      </c>
      <c r="C531" s="39" t="str">
        <f>'Gene Table'!B531</f>
        <v>G01</v>
      </c>
      <c r="D531" s="145"/>
      <c r="E531" s="145"/>
      <c r="F531" s="145"/>
      <c r="G531" s="145"/>
      <c r="H531" s="145"/>
      <c r="I531" s="145"/>
      <c r="J531" s="145"/>
      <c r="K531" s="145"/>
      <c r="L531" s="145"/>
      <c r="M531" s="145"/>
      <c r="N531" s="148"/>
      <c r="O531" s="149"/>
    </row>
    <row r="532" spans="1:15">
      <c r="A532" s="80"/>
      <c r="B532" s="39" t="str">
        <f>'Gene Table'!E532</f>
        <v>mmu-miR-466d-3p</v>
      </c>
      <c r="C532" s="39" t="str">
        <f>'Gene Table'!B532</f>
        <v>G02</v>
      </c>
      <c r="D532" s="145"/>
      <c r="E532" s="145"/>
      <c r="F532" s="145"/>
      <c r="G532" s="145"/>
      <c r="H532" s="145"/>
      <c r="I532" s="145"/>
      <c r="J532" s="145"/>
      <c r="K532" s="145"/>
      <c r="L532" s="145"/>
      <c r="M532" s="145"/>
      <c r="N532" s="148"/>
      <c r="O532" s="149"/>
    </row>
    <row r="533" spans="1:15">
      <c r="A533" s="80"/>
      <c r="B533" s="39" t="str">
        <f>'Gene Table'!E533</f>
        <v>mmu-miR-2143</v>
      </c>
      <c r="C533" s="39" t="str">
        <f>'Gene Table'!B533</f>
        <v>G03</v>
      </c>
      <c r="D533" s="145"/>
      <c r="E533" s="145"/>
      <c r="F533" s="145"/>
      <c r="G533" s="145"/>
      <c r="H533" s="145"/>
      <c r="I533" s="145"/>
      <c r="J533" s="145"/>
      <c r="K533" s="145"/>
      <c r="L533" s="145"/>
      <c r="M533" s="145"/>
      <c r="N533" s="148"/>
      <c r="O533" s="149"/>
    </row>
    <row r="534" spans="1:15">
      <c r="A534" s="80"/>
      <c r="B534" s="39" t="str">
        <f>'Gene Table'!E534</f>
        <v>mmu-miR-466e-5p</v>
      </c>
      <c r="C534" s="39" t="str">
        <f>'Gene Table'!B534</f>
        <v>G04</v>
      </c>
      <c r="D534" s="145"/>
      <c r="E534" s="145"/>
      <c r="F534" s="145"/>
      <c r="G534" s="145"/>
      <c r="H534" s="145"/>
      <c r="I534" s="145"/>
      <c r="J534" s="145"/>
      <c r="K534" s="145"/>
      <c r="L534" s="145"/>
      <c r="M534" s="145"/>
      <c r="N534" s="148"/>
      <c r="O534" s="149"/>
    </row>
    <row r="535" spans="1:15">
      <c r="A535" s="80"/>
      <c r="B535" s="39" t="str">
        <f>'Gene Table'!E535</f>
        <v>mmu-miR-2144</v>
      </c>
      <c r="C535" s="39" t="str">
        <f>'Gene Table'!B535</f>
        <v>G05</v>
      </c>
      <c r="D535" s="145"/>
      <c r="E535" s="145"/>
      <c r="F535" s="145"/>
      <c r="G535" s="145"/>
      <c r="H535" s="145"/>
      <c r="I535" s="145"/>
      <c r="J535" s="145"/>
      <c r="K535" s="145"/>
      <c r="L535" s="145"/>
      <c r="M535" s="145"/>
      <c r="N535" s="148"/>
      <c r="O535" s="149"/>
    </row>
    <row r="536" spans="1:15">
      <c r="A536" s="80"/>
      <c r="B536" s="39" t="str">
        <f>'Gene Table'!E536</f>
        <v>mmu-miR-466f-5p</v>
      </c>
      <c r="C536" s="39" t="str">
        <f>'Gene Table'!B536</f>
        <v>G06</v>
      </c>
      <c r="D536" s="145"/>
      <c r="E536" s="145"/>
      <c r="F536" s="145"/>
      <c r="G536" s="145"/>
      <c r="H536" s="145"/>
      <c r="I536" s="145"/>
      <c r="J536" s="145"/>
      <c r="K536" s="145"/>
      <c r="L536" s="145"/>
      <c r="M536" s="145"/>
      <c r="N536" s="148"/>
      <c r="O536" s="149"/>
    </row>
    <row r="537" spans="1:15">
      <c r="A537" s="80"/>
      <c r="B537" s="39" t="str">
        <f>'Gene Table'!E537</f>
        <v>mmu-miR-2145</v>
      </c>
      <c r="C537" s="39" t="str">
        <f>'Gene Table'!B537</f>
        <v>G07</v>
      </c>
      <c r="D537" s="145"/>
      <c r="E537" s="145"/>
      <c r="F537" s="145"/>
      <c r="G537" s="145"/>
      <c r="H537" s="145"/>
      <c r="I537" s="145"/>
      <c r="J537" s="145"/>
      <c r="K537" s="145"/>
      <c r="L537" s="145"/>
      <c r="M537" s="145"/>
      <c r="N537" s="148"/>
      <c r="O537" s="149"/>
    </row>
    <row r="538" spans="1:15">
      <c r="A538" s="80"/>
      <c r="B538" s="39" t="str">
        <f>'Gene Table'!E538</f>
        <v>mmu-miR-466f</v>
      </c>
      <c r="C538" s="39" t="str">
        <f>'Gene Table'!B538</f>
        <v>G08</v>
      </c>
      <c r="D538" s="145"/>
      <c r="E538" s="145"/>
      <c r="F538" s="145"/>
      <c r="G538" s="145"/>
      <c r="H538" s="145"/>
      <c r="I538" s="145"/>
      <c r="J538" s="145"/>
      <c r="K538" s="145"/>
      <c r="L538" s="145"/>
      <c r="M538" s="145"/>
      <c r="N538" s="148"/>
      <c r="O538" s="149"/>
    </row>
    <row r="539" spans="1:15">
      <c r="A539" s="80"/>
      <c r="B539" s="39" t="str">
        <f>'Gene Table'!E539</f>
        <v>mmu-miR-2146</v>
      </c>
      <c r="C539" s="39" t="str">
        <f>'Gene Table'!B539</f>
        <v>G09</v>
      </c>
      <c r="D539" s="145"/>
      <c r="E539" s="145"/>
      <c r="F539" s="145"/>
      <c r="G539" s="145"/>
      <c r="H539" s="145"/>
      <c r="I539" s="145"/>
      <c r="J539" s="145"/>
      <c r="K539" s="145"/>
      <c r="L539" s="145"/>
      <c r="M539" s="145"/>
      <c r="N539" s="148"/>
      <c r="O539" s="149"/>
    </row>
    <row r="540" spans="1:15">
      <c r="A540" s="80"/>
      <c r="B540" s="39" t="str">
        <f>'Gene Table'!E540</f>
        <v>mmu-miR-466h-5p</v>
      </c>
      <c r="C540" s="39" t="str">
        <f>'Gene Table'!B540</f>
        <v>G10</v>
      </c>
      <c r="D540" s="145"/>
      <c r="E540" s="145"/>
      <c r="F540" s="145"/>
      <c r="G540" s="145"/>
      <c r="H540" s="145"/>
      <c r="I540" s="145"/>
      <c r="J540" s="145"/>
      <c r="K540" s="145"/>
      <c r="L540" s="145"/>
      <c r="M540" s="145"/>
      <c r="N540" s="148"/>
      <c r="O540" s="149"/>
    </row>
    <row r="541" spans="1:15">
      <c r="A541" s="80"/>
      <c r="B541" s="39" t="str">
        <f>'Gene Table'!E541</f>
        <v>mmu-miR-2182</v>
      </c>
      <c r="C541" s="39" t="str">
        <f>'Gene Table'!B541</f>
        <v>G11</v>
      </c>
      <c r="D541" s="145"/>
      <c r="E541" s="145"/>
      <c r="F541" s="145"/>
      <c r="G541" s="145"/>
      <c r="H541" s="145"/>
      <c r="I541" s="145"/>
      <c r="J541" s="145"/>
      <c r="K541" s="145"/>
      <c r="L541" s="145"/>
      <c r="M541" s="145"/>
      <c r="N541" s="148"/>
      <c r="O541" s="149"/>
    </row>
    <row r="542" spans="1:15">
      <c r="A542" s="80"/>
      <c r="B542" s="39" t="str">
        <f>'Gene Table'!E542</f>
        <v>mmu-miR-466j</v>
      </c>
      <c r="C542" s="39" t="str">
        <f>'Gene Table'!B542</f>
        <v>G12</v>
      </c>
      <c r="D542" s="145"/>
      <c r="E542" s="145"/>
      <c r="F542" s="145"/>
      <c r="G542" s="145"/>
      <c r="H542" s="145"/>
      <c r="I542" s="145"/>
      <c r="J542" s="145"/>
      <c r="K542" s="145"/>
      <c r="L542" s="145"/>
      <c r="M542" s="145"/>
      <c r="N542" s="148"/>
      <c r="O542" s="149"/>
    </row>
    <row r="543" spans="1:15">
      <c r="A543" s="80"/>
      <c r="B543" s="39" t="str">
        <f>'Gene Table'!E543</f>
        <v>mmu-miR-2183</v>
      </c>
      <c r="C543" s="39" t="str">
        <f>'Gene Table'!B543</f>
        <v>G13</v>
      </c>
      <c r="D543" s="145"/>
      <c r="E543" s="145"/>
      <c r="F543" s="145"/>
      <c r="G543" s="145"/>
      <c r="H543" s="145"/>
      <c r="I543" s="145"/>
      <c r="J543" s="145"/>
      <c r="K543" s="145"/>
      <c r="L543" s="145"/>
      <c r="M543" s="145"/>
      <c r="N543" s="148"/>
      <c r="O543" s="149"/>
    </row>
    <row r="544" spans="1:15">
      <c r="A544" s="80"/>
      <c r="B544" s="39" t="str">
        <f>'Gene Table'!E544</f>
        <v>mmu-miR-467a-5p</v>
      </c>
      <c r="C544" s="39" t="str">
        <f>'Gene Table'!B544</f>
        <v>G14</v>
      </c>
      <c r="D544" s="145"/>
      <c r="E544" s="145"/>
      <c r="F544" s="145"/>
      <c r="G544" s="145"/>
      <c r="H544" s="145"/>
      <c r="I544" s="145"/>
      <c r="J544" s="145"/>
      <c r="K544" s="145"/>
      <c r="L544" s="145"/>
      <c r="M544" s="145"/>
      <c r="N544" s="148"/>
      <c r="O544" s="149"/>
    </row>
    <row r="545" spans="1:15">
      <c r="A545" s="80"/>
      <c r="B545" s="39" t="str">
        <f>'Gene Table'!E545</f>
        <v>mmu-miR-767</v>
      </c>
      <c r="C545" s="39" t="str">
        <f>'Gene Table'!B545</f>
        <v>G15</v>
      </c>
      <c r="D545" s="145"/>
      <c r="E545" s="145"/>
      <c r="F545" s="145"/>
      <c r="G545" s="145"/>
      <c r="H545" s="145"/>
      <c r="I545" s="145"/>
      <c r="J545" s="145"/>
      <c r="K545" s="145"/>
      <c r="L545" s="145"/>
      <c r="M545" s="145"/>
      <c r="N545" s="148"/>
      <c r="O545" s="149"/>
    </row>
    <row r="546" spans="1:15">
      <c r="A546" s="80"/>
      <c r="B546" s="39" t="str">
        <f>'Gene Table'!E546</f>
        <v>mmu-miR-467c-5p</v>
      </c>
      <c r="C546" s="39" t="str">
        <f>'Gene Table'!B546</f>
        <v>G16</v>
      </c>
      <c r="D546" s="145"/>
      <c r="E546" s="145"/>
      <c r="F546" s="145"/>
      <c r="G546" s="145"/>
      <c r="H546" s="145"/>
      <c r="I546" s="145"/>
      <c r="J546" s="145"/>
      <c r="K546" s="145"/>
      <c r="L546" s="145"/>
      <c r="M546" s="145"/>
      <c r="N546" s="148"/>
      <c r="O546" s="149"/>
    </row>
    <row r="547" spans="1:15">
      <c r="A547" s="80"/>
      <c r="B547" s="39" t="str">
        <f>'Gene Table'!E547</f>
        <v>mmu-miR-1933-3p</v>
      </c>
      <c r="C547" s="39" t="str">
        <f>'Gene Table'!B547</f>
        <v>G17</v>
      </c>
      <c r="D547" s="145"/>
      <c r="E547" s="145"/>
      <c r="F547" s="145"/>
      <c r="G547" s="145"/>
      <c r="H547" s="145"/>
      <c r="I547" s="145"/>
      <c r="J547" s="145"/>
      <c r="K547" s="145"/>
      <c r="L547" s="145"/>
      <c r="M547" s="145"/>
      <c r="N547" s="148"/>
      <c r="O547" s="149"/>
    </row>
    <row r="548" spans="1:15">
      <c r="A548" s="80"/>
      <c r="B548" s="39" t="str">
        <f>'Gene Table'!E548</f>
        <v>mmu-miR-467e-5p</v>
      </c>
      <c r="C548" s="39" t="str">
        <f>'Gene Table'!B548</f>
        <v>G18</v>
      </c>
      <c r="D548" s="145"/>
      <c r="E548" s="145"/>
      <c r="F548" s="145"/>
      <c r="G548" s="145"/>
      <c r="H548" s="145"/>
      <c r="I548" s="145"/>
      <c r="J548" s="145"/>
      <c r="K548" s="145"/>
      <c r="L548" s="145"/>
      <c r="M548" s="145"/>
      <c r="N548" s="148"/>
      <c r="O548" s="149"/>
    </row>
    <row r="549" spans="1:15">
      <c r="A549" s="80"/>
      <c r="B549" s="39" t="str">
        <f>'Gene Table'!E549</f>
        <v>mmu-miR-1941-3p</v>
      </c>
      <c r="C549" s="39" t="str">
        <f>'Gene Table'!B549</f>
        <v>G19</v>
      </c>
      <c r="D549" s="145"/>
      <c r="E549" s="145"/>
      <c r="F549" s="145"/>
      <c r="G549" s="145"/>
      <c r="H549" s="145"/>
      <c r="I549" s="145"/>
      <c r="J549" s="145"/>
      <c r="K549" s="145"/>
      <c r="L549" s="145"/>
      <c r="M549" s="145"/>
      <c r="N549" s="148"/>
      <c r="O549" s="149"/>
    </row>
    <row r="550" spans="1:15">
      <c r="A550" s="80"/>
      <c r="B550" s="39" t="str">
        <f>'Gene Table'!E550</f>
        <v>mmu-miR-467h</v>
      </c>
      <c r="C550" s="39" t="str">
        <f>'Gene Table'!B550</f>
        <v>G20</v>
      </c>
      <c r="D550" s="145"/>
      <c r="E550" s="145"/>
      <c r="F550" s="145"/>
      <c r="G550" s="145"/>
      <c r="H550" s="145"/>
      <c r="I550" s="145"/>
      <c r="J550" s="145"/>
      <c r="K550" s="145"/>
      <c r="L550" s="145"/>
      <c r="M550" s="145"/>
      <c r="N550" s="148"/>
      <c r="O550" s="149"/>
    </row>
    <row r="551" spans="1:15">
      <c r="A551" s="80"/>
      <c r="B551" s="39" t="str">
        <f>'Gene Table'!E551</f>
        <v>mmu-miR-1839-3p</v>
      </c>
      <c r="C551" s="39" t="str">
        <f>'Gene Table'!B551</f>
        <v>G21</v>
      </c>
      <c r="D551" s="145"/>
      <c r="E551" s="145"/>
      <c r="F551" s="145"/>
      <c r="G551" s="145"/>
      <c r="H551" s="145"/>
      <c r="I551" s="145"/>
      <c r="J551" s="145"/>
      <c r="K551" s="145"/>
      <c r="L551" s="145"/>
      <c r="M551" s="145"/>
      <c r="N551" s="148"/>
      <c r="O551" s="149"/>
    </row>
    <row r="552" spans="1:15">
      <c r="A552" s="80"/>
      <c r="B552" s="39" t="str">
        <f>'Gene Table'!E552</f>
        <v>mmu-miR-669d-5p</v>
      </c>
      <c r="C552" s="39" t="str">
        <f>'Gene Table'!B552</f>
        <v>G22</v>
      </c>
      <c r="D552" s="145"/>
      <c r="E552" s="145"/>
      <c r="F552" s="145"/>
      <c r="G552" s="145"/>
      <c r="H552" s="145"/>
      <c r="I552" s="145"/>
      <c r="J552" s="145"/>
      <c r="K552" s="145"/>
      <c r="L552" s="145"/>
      <c r="M552" s="145"/>
      <c r="N552" s="148"/>
      <c r="O552" s="149"/>
    </row>
    <row r="553" spans="1:15">
      <c r="A553" s="80"/>
      <c r="B553" s="39" t="str">
        <f>'Gene Table'!E553</f>
        <v>mmu-let-7d-5p</v>
      </c>
      <c r="C553" s="39" t="str">
        <f>'Gene Table'!B553</f>
        <v>G23</v>
      </c>
      <c r="D553" s="145"/>
      <c r="E553" s="145"/>
      <c r="F553" s="145"/>
      <c r="G553" s="145"/>
      <c r="H553" s="145"/>
      <c r="I553" s="145"/>
      <c r="J553" s="145"/>
      <c r="K553" s="145"/>
      <c r="L553" s="145"/>
      <c r="M553" s="145"/>
      <c r="N553" s="148"/>
      <c r="O553" s="149"/>
    </row>
    <row r="554" spans="1:15">
      <c r="A554" s="80"/>
      <c r="B554" s="39" t="str">
        <f>'Gene Table'!E554</f>
        <v>mmu-miR-883a-3p</v>
      </c>
      <c r="C554" s="39" t="str">
        <f>'Gene Table'!B554</f>
        <v>G24</v>
      </c>
      <c r="D554" s="145"/>
      <c r="E554" s="145"/>
      <c r="F554" s="145"/>
      <c r="G554" s="145"/>
      <c r="H554" s="145"/>
      <c r="I554" s="145"/>
      <c r="J554" s="145"/>
      <c r="K554" s="145"/>
      <c r="L554" s="145"/>
      <c r="M554" s="145"/>
      <c r="N554" s="148"/>
      <c r="O554" s="149"/>
    </row>
    <row r="555" spans="1:15">
      <c r="A555" s="80"/>
      <c r="B555" s="39" t="str">
        <f>'Gene Table'!E555</f>
        <v>mmu-miR-455-5p</v>
      </c>
      <c r="C555" s="39" t="str">
        <f>'Gene Table'!B555</f>
        <v>H01</v>
      </c>
      <c r="D555" s="145"/>
      <c r="E555" s="145"/>
      <c r="F555" s="145"/>
      <c r="G555" s="145"/>
      <c r="H555" s="145"/>
      <c r="I555" s="145"/>
      <c r="J555" s="145"/>
      <c r="K555" s="145"/>
      <c r="L555" s="145"/>
      <c r="M555" s="145"/>
      <c r="N555" s="148"/>
      <c r="O555" s="149"/>
    </row>
    <row r="556" spans="1:15">
      <c r="A556" s="80"/>
      <c r="B556" s="39" t="str">
        <f>'Gene Table'!E556</f>
        <v>mmu-miR-3059-5p</v>
      </c>
      <c r="C556" s="39" t="str">
        <f>'Gene Table'!B556</f>
        <v>H02</v>
      </c>
      <c r="D556" s="145"/>
      <c r="E556" s="145"/>
      <c r="F556" s="145"/>
      <c r="G556" s="145"/>
      <c r="H556" s="145"/>
      <c r="I556" s="145"/>
      <c r="J556" s="145"/>
      <c r="K556" s="145"/>
      <c r="L556" s="145"/>
      <c r="M556" s="145"/>
      <c r="N556" s="148"/>
      <c r="O556" s="149"/>
    </row>
    <row r="557" spans="1:15">
      <c r="A557" s="80"/>
      <c r="B557" s="39" t="str">
        <f>'Gene Table'!E557</f>
        <v>mmu-miR-708-3p</v>
      </c>
      <c r="C557" s="39" t="str">
        <f>'Gene Table'!B557</f>
        <v>H03</v>
      </c>
      <c r="D557" s="145"/>
      <c r="E557" s="145"/>
      <c r="F557" s="145"/>
      <c r="G557" s="145"/>
      <c r="H557" s="145"/>
      <c r="I557" s="145"/>
      <c r="J557" s="145"/>
      <c r="K557" s="145"/>
      <c r="L557" s="145"/>
      <c r="M557" s="145"/>
      <c r="N557" s="148"/>
      <c r="O557" s="149"/>
    </row>
    <row r="558" spans="1:15">
      <c r="A558" s="80"/>
      <c r="B558" s="39" t="str">
        <f>'Gene Table'!E558</f>
        <v>mmu-miR-3058-5p</v>
      </c>
      <c r="C558" s="39" t="str">
        <f>'Gene Table'!B558</f>
        <v>H04</v>
      </c>
      <c r="D558" s="145"/>
      <c r="E558" s="145"/>
      <c r="F558" s="145"/>
      <c r="G558" s="145"/>
      <c r="H558" s="145"/>
      <c r="I558" s="145"/>
      <c r="J558" s="145"/>
      <c r="K558" s="145"/>
      <c r="L558" s="145"/>
      <c r="M558" s="145"/>
      <c r="N558" s="148"/>
      <c r="O558" s="149"/>
    </row>
    <row r="559" spans="1:15">
      <c r="A559" s="80"/>
      <c r="B559" s="39" t="str">
        <f>'Gene Table'!E559</f>
        <v>mmu-miR-7a-1-3p</v>
      </c>
      <c r="C559" s="39" t="str">
        <f>'Gene Table'!B559</f>
        <v>H05</v>
      </c>
      <c r="D559" s="145"/>
      <c r="E559" s="145"/>
      <c r="F559" s="145"/>
      <c r="G559" s="145"/>
      <c r="H559" s="145"/>
      <c r="I559" s="145"/>
      <c r="J559" s="145"/>
      <c r="K559" s="145"/>
      <c r="L559" s="145"/>
      <c r="M559" s="145"/>
      <c r="N559" s="148"/>
      <c r="O559" s="149"/>
    </row>
    <row r="560" spans="1:15">
      <c r="A560" s="80"/>
      <c r="B560" s="39" t="str">
        <f>'Gene Table'!E560</f>
        <v>mmu-miR-3058-3p</v>
      </c>
      <c r="C560" s="39" t="str">
        <f>'Gene Table'!B560</f>
        <v>H06</v>
      </c>
      <c r="D560" s="145"/>
      <c r="E560" s="145"/>
      <c r="F560" s="145"/>
      <c r="G560" s="145"/>
      <c r="H560" s="145"/>
      <c r="I560" s="145"/>
      <c r="J560" s="145"/>
      <c r="K560" s="145"/>
      <c r="L560" s="145"/>
      <c r="M560" s="145"/>
      <c r="N560" s="148"/>
      <c r="O560" s="149"/>
    </row>
    <row r="561" spans="1:15">
      <c r="A561" s="80"/>
      <c r="B561" s="39" t="str">
        <f>'Gene Table'!E561</f>
        <v>mmu-miR-744-3p</v>
      </c>
      <c r="C561" s="39" t="str">
        <f>'Gene Table'!B561</f>
        <v>H07</v>
      </c>
      <c r="D561" s="145"/>
      <c r="E561" s="145"/>
      <c r="F561" s="145"/>
      <c r="G561" s="145"/>
      <c r="H561" s="145"/>
      <c r="I561" s="145"/>
      <c r="J561" s="145"/>
      <c r="K561" s="145"/>
      <c r="L561" s="145"/>
      <c r="M561" s="145"/>
      <c r="N561" s="148"/>
      <c r="O561" s="149"/>
    </row>
    <row r="562" spans="1:15">
      <c r="A562" s="80"/>
      <c r="B562" s="39" t="str">
        <f>'Gene Table'!E562</f>
        <v>mmu-miR-3106-5p</v>
      </c>
      <c r="C562" s="39" t="str">
        <f>'Gene Table'!B562</f>
        <v>H08</v>
      </c>
      <c r="D562" s="145"/>
      <c r="E562" s="145"/>
      <c r="F562" s="145"/>
      <c r="G562" s="145"/>
      <c r="H562" s="145"/>
      <c r="I562" s="145"/>
      <c r="J562" s="145"/>
      <c r="K562" s="145"/>
      <c r="L562" s="145"/>
      <c r="M562" s="145"/>
      <c r="N562" s="148"/>
      <c r="O562" s="149"/>
    </row>
    <row r="563" spans="1:15">
      <c r="A563" s="80"/>
      <c r="B563" s="39" t="str">
        <f>'Gene Table'!E563</f>
        <v>mmu-miR-9-3p</v>
      </c>
      <c r="C563" s="39" t="str">
        <f>'Gene Table'!B563</f>
        <v>H09</v>
      </c>
      <c r="D563" s="145"/>
      <c r="E563" s="145"/>
      <c r="F563" s="145"/>
      <c r="G563" s="145"/>
      <c r="H563" s="145"/>
      <c r="I563" s="145"/>
      <c r="J563" s="145"/>
      <c r="K563" s="145"/>
      <c r="L563" s="145"/>
      <c r="M563" s="145"/>
      <c r="N563" s="148"/>
      <c r="O563" s="149"/>
    </row>
    <row r="564" spans="1:15">
      <c r="A564" s="80"/>
      <c r="B564" s="39" t="str">
        <f>'Gene Table'!E564</f>
        <v>mmu-miR-3106-3p</v>
      </c>
      <c r="C564" s="39" t="str">
        <f>'Gene Table'!B564</f>
        <v>H10</v>
      </c>
      <c r="D564" s="145"/>
      <c r="E564" s="145"/>
      <c r="F564" s="145"/>
      <c r="G564" s="145"/>
      <c r="H564" s="145"/>
      <c r="I564" s="145"/>
      <c r="J564" s="145"/>
      <c r="K564" s="145"/>
      <c r="L564" s="145"/>
      <c r="M564" s="145"/>
      <c r="N564" s="148"/>
      <c r="O564" s="149"/>
    </row>
    <row r="565" spans="1:15">
      <c r="A565" s="80"/>
      <c r="B565" s="39" t="str">
        <f>'Gene Table'!E565</f>
        <v>mmu-miR-93-3p</v>
      </c>
      <c r="C565" s="39" t="str">
        <f>'Gene Table'!B565</f>
        <v>H11</v>
      </c>
      <c r="D565" s="145"/>
      <c r="E565" s="145"/>
      <c r="F565" s="145"/>
      <c r="G565" s="145"/>
      <c r="H565" s="145"/>
      <c r="I565" s="145"/>
      <c r="J565" s="145"/>
      <c r="K565" s="145"/>
      <c r="L565" s="145"/>
      <c r="M565" s="145"/>
      <c r="N565" s="148"/>
      <c r="O565" s="149"/>
    </row>
    <row r="566" spans="1:15">
      <c r="A566" s="80"/>
      <c r="B566" s="39" t="str">
        <f>'Gene Table'!E566</f>
        <v>mmu-miR-344d-1-5p</v>
      </c>
      <c r="C566" s="39" t="str">
        <f>'Gene Table'!B566</f>
        <v>H12</v>
      </c>
      <c r="D566" s="145"/>
      <c r="E566" s="145"/>
      <c r="F566" s="145"/>
      <c r="G566" s="145"/>
      <c r="H566" s="145"/>
      <c r="I566" s="145"/>
      <c r="J566" s="145"/>
      <c r="K566" s="145"/>
      <c r="L566" s="145"/>
      <c r="M566" s="145"/>
      <c r="N566" s="148"/>
      <c r="O566" s="149"/>
    </row>
    <row r="567" spans="1:15">
      <c r="A567" s="80"/>
      <c r="B567" s="39" t="str">
        <f>'Gene Table'!E567</f>
        <v>mmu-miR-99b-3p</v>
      </c>
      <c r="C567" s="39" t="str">
        <f>'Gene Table'!B567</f>
        <v>H13</v>
      </c>
      <c r="D567" s="145"/>
      <c r="E567" s="145"/>
      <c r="F567" s="145"/>
      <c r="G567" s="145"/>
      <c r="H567" s="145"/>
      <c r="I567" s="145"/>
      <c r="J567" s="145"/>
      <c r="K567" s="145"/>
      <c r="L567" s="145"/>
      <c r="M567" s="145"/>
      <c r="N567" s="148"/>
      <c r="O567" s="149"/>
    </row>
    <row r="568" spans="1:15">
      <c r="A568" s="80"/>
      <c r="B568" s="39" t="str">
        <f>'Gene Table'!E568</f>
        <v>mmu-miR-344d-2-5p</v>
      </c>
      <c r="C568" s="39" t="str">
        <f>'Gene Table'!B568</f>
        <v>H14</v>
      </c>
      <c r="D568" s="145"/>
      <c r="E568" s="145"/>
      <c r="F568" s="145"/>
      <c r="G568" s="145"/>
      <c r="H568" s="145"/>
      <c r="I568" s="145"/>
      <c r="J568" s="145"/>
      <c r="K568" s="145"/>
      <c r="L568" s="145"/>
      <c r="M568" s="145"/>
      <c r="N568" s="148"/>
      <c r="O568" s="149"/>
    </row>
    <row r="569" spans="1:15">
      <c r="A569" s="80"/>
      <c r="B569" s="39" t="str">
        <f>'Gene Table'!E569</f>
        <v>mmu-miR-3074-1-3p</v>
      </c>
      <c r="C569" s="39" t="str">
        <f>'Gene Table'!B569</f>
        <v>H15</v>
      </c>
      <c r="D569" s="145"/>
      <c r="E569" s="145"/>
      <c r="F569" s="145"/>
      <c r="G569" s="145"/>
      <c r="H569" s="145"/>
      <c r="I569" s="145"/>
      <c r="J569" s="145"/>
      <c r="K569" s="145"/>
      <c r="L569" s="145"/>
      <c r="M569" s="145"/>
      <c r="N569" s="148"/>
      <c r="O569" s="149"/>
    </row>
    <row r="570" spans="1:15">
      <c r="A570" s="80"/>
      <c r="B570" s="39" t="str">
        <f>'Gene Table'!E570</f>
        <v>mmu-miR-3057-5p</v>
      </c>
      <c r="C570" s="39" t="str">
        <f>'Gene Table'!B570</f>
        <v>H16</v>
      </c>
      <c r="D570" s="145"/>
      <c r="E570" s="145"/>
      <c r="F570" s="145"/>
      <c r="G570" s="145"/>
      <c r="H570" s="145"/>
      <c r="I570" s="145"/>
      <c r="J570" s="145"/>
      <c r="K570" s="145"/>
      <c r="L570" s="145"/>
      <c r="M570" s="145"/>
      <c r="N570" s="148"/>
      <c r="O570" s="149"/>
    </row>
    <row r="571" spans="1:15">
      <c r="A571" s="80"/>
      <c r="B571" s="39" t="str">
        <f>'Gene Table'!E571</f>
        <v>mmu-let-7c-1-3p</v>
      </c>
      <c r="C571" s="39" t="str">
        <f>'Gene Table'!B571</f>
        <v>H17</v>
      </c>
      <c r="D571" s="145"/>
      <c r="E571" s="145"/>
      <c r="F571" s="145"/>
      <c r="G571" s="145"/>
      <c r="H571" s="145"/>
      <c r="I571" s="145"/>
      <c r="J571" s="145"/>
      <c r="K571" s="145"/>
      <c r="L571" s="145"/>
      <c r="M571" s="145"/>
      <c r="N571" s="148"/>
      <c r="O571" s="149"/>
    </row>
    <row r="572" spans="1:15">
      <c r="A572" s="80"/>
      <c r="B572" s="39" t="str">
        <f>'Gene Table'!E572</f>
        <v>mmu-miR-3057-3p</v>
      </c>
      <c r="C572" s="39" t="str">
        <f>'Gene Table'!B572</f>
        <v>H18</v>
      </c>
      <c r="D572" s="145"/>
      <c r="E572" s="145"/>
      <c r="F572" s="145"/>
      <c r="G572" s="145"/>
      <c r="H572" s="145"/>
      <c r="I572" s="145"/>
      <c r="J572" s="145"/>
      <c r="K572" s="145"/>
      <c r="L572" s="145"/>
      <c r="M572" s="145"/>
      <c r="N572" s="148"/>
      <c r="O572" s="149"/>
    </row>
    <row r="573" spans="1:15">
      <c r="A573" s="80"/>
      <c r="B573" s="39" t="str">
        <f>'Gene Table'!E573</f>
        <v>mmu-let-7c-2-3p</v>
      </c>
      <c r="C573" s="39" t="str">
        <f>'Gene Table'!B573</f>
        <v>H19</v>
      </c>
      <c r="D573" s="145"/>
      <c r="E573" s="145"/>
      <c r="F573" s="145"/>
      <c r="G573" s="145"/>
      <c r="H573" s="145"/>
      <c r="I573" s="145"/>
      <c r="J573" s="145"/>
      <c r="K573" s="145"/>
      <c r="L573" s="145"/>
      <c r="M573" s="145"/>
      <c r="N573" s="148"/>
      <c r="O573" s="149"/>
    </row>
    <row r="574" spans="1:15">
      <c r="A574" s="80"/>
      <c r="B574" s="39" t="str">
        <f>'Gene Table'!E574</f>
        <v>mmu-miR-1251-3p</v>
      </c>
      <c r="C574" s="39" t="str">
        <f>'Gene Table'!B574</f>
        <v>H20</v>
      </c>
      <c r="D574" s="145"/>
      <c r="E574" s="145"/>
      <c r="F574" s="145"/>
      <c r="G574" s="145"/>
      <c r="H574" s="145"/>
      <c r="I574" s="145"/>
      <c r="J574" s="145"/>
      <c r="K574" s="145"/>
      <c r="L574" s="145"/>
      <c r="M574" s="145"/>
      <c r="N574" s="148"/>
      <c r="O574" s="149"/>
    </row>
    <row r="575" spans="1:15">
      <c r="A575" s="80"/>
      <c r="B575" s="39" t="str">
        <f>'Gene Table'!E575</f>
        <v>mmu-let-7g-3p</v>
      </c>
      <c r="C575" s="39" t="str">
        <f>'Gene Table'!B575</f>
        <v>H21</v>
      </c>
      <c r="D575" s="145"/>
      <c r="E575" s="145"/>
      <c r="F575" s="145"/>
      <c r="G575" s="145"/>
      <c r="H575" s="145"/>
      <c r="I575" s="145"/>
      <c r="J575" s="145"/>
      <c r="K575" s="145"/>
      <c r="L575" s="145"/>
      <c r="M575" s="145"/>
      <c r="N575" s="148"/>
      <c r="O575" s="149"/>
    </row>
    <row r="576" spans="1:15">
      <c r="A576" s="80"/>
      <c r="B576" s="39" t="str">
        <f>'Gene Table'!E576</f>
        <v>mmu-miR-3060-5p</v>
      </c>
      <c r="C576" s="39" t="str">
        <f>'Gene Table'!B576</f>
        <v>H22</v>
      </c>
      <c r="D576" s="145"/>
      <c r="E576" s="145"/>
      <c r="F576" s="145"/>
      <c r="G576" s="145"/>
      <c r="H576" s="145"/>
      <c r="I576" s="145"/>
      <c r="J576" s="145"/>
      <c r="K576" s="145"/>
      <c r="L576" s="145"/>
      <c r="M576" s="145"/>
      <c r="N576" s="148"/>
      <c r="O576" s="149"/>
    </row>
    <row r="577" spans="1:15">
      <c r="A577" s="80"/>
      <c r="B577" s="39" t="str">
        <f>'Gene Table'!E577</f>
        <v>mmu-miR-10b-3p</v>
      </c>
      <c r="C577" s="39" t="str">
        <f>'Gene Table'!B577</f>
        <v>H23</v>
      </c>
      <c r="D577" s="145"/>
      <c r="E577" s="145"/>
      <c r="F577" s="145"/>
      <c r="G577" s="145"/>
      <c r="H577" s="145"/>
      <c r="I577" s="145"/>
      <c r="J577" s="145"/>
      <c r="K577" s="145"/>
      <c r="L577" s="145"/>
      <c r="M577" s="145"/>
      <c r="N577" s="148"/>
      <c r="O577" s="149"/>
    </row>
    <row r="578" spans="1:15">
      <c r="A578" s="80"/>
      <c r="B578" s="39" t="str">
        <f>'Gene Table'!E578</f>
        <v>mmu-miR-3060-3p</v>
      </c>
      <c r="C578" s="39" t="str">
        <f>'Gene Table'!B578</f>
        <v>H24</v>
      </c>
      <c r="D578" s="145"/>
      <c r="E578" s="145"/>
      <c r="F578" s="145"/>
      <c r="G578" s="145"/>
      <c r="H578" s="145"/>
      <c r="I578" s="145"/>
      <c r="J578" s="145"/>
      <c r="K578" s="145"/>
      <c r="L578" s="145"/>
      <c r="M578" s="145"/>
      <c r="N578" s="148"/>
      <c r="O578" s="149"/>
    </row>
    <row r="579" spans="1:15">
      <c r="A579" s="80"/>
      <c r="B579" s="39" t="str">
        <f>'Gene Table'!E579</f>
        <v>mmu-let-7g-5p</v>
      </c>
      <c r="C579" s="39" t="str">
        <f>'Gene Table'!B579</f>
        <v>I01</v>
      </c>
      <c r="D579" s="145"/>
      <c r="E579" s="145"/>
      <c r="F579" s="145"/>
      <c r="G579" s="145"/>
      <c r="H579" s="145"/>
      <c r="I579" s="145"/>
      <c r="J579" s="145"/>
      <c r="K579" s="145"/>
      <c r="L579" s="145"/>
      <c r="M579" s="145"/>
      <c r="N579" s="148"/>
      <c r="O579" s="149"/>
    </row>
    <row r="580" spans="1:15">
      <c r="A580" s="80"/>
      <c r="B580" s="39" t="str">
        <f>'Gene Table'!E580</f>
        <v>mmu-miR-883b-3p</v>
      </c>
      <c r="C580" s="39" t="str">
        <f>'Gene Table'!B580</f>
        <v>I02</v>
      </c>
      <c r="D580" s="145"/>
      <c r="E580" s="145"/>
      <c r="F580" s="145"/>
      <c r="G580" s="145"/>
      <c r="H580" s="145"/>
      <c r="I580" s="145"/>
      <c r="J580" s="145"/>
      <c r="K580" s="145"/>
      <c r="L580" s="145"/>
      <c r="M580" s="145"/>
      <c r="N580" s="148"/>
      <c r="O580" s="149"/>
    </row>
    <row r="581" spans="1:15">
      <c r="A581" s="80"/>
      <c r="B581" s="39" t="str">
        <f>'Gene Table'!E581</f>
        <v>mmu-let-7i-5p</v>
      </c>
      <c r="C581" s="39" t="str">
        <f>'Gene Table'!B581</f>
        <v>I03</v>
      </c>
      <c r="D581" s="145"/>
      <c r="E581" s="145"/>
      <c r="F581" s="145"/>
      <c r="G581" s="145"/>
      <c r="H581" s="145"/>
      <c r="I581" s="145"/>
      <c r="J581" s="145"/>
      <c r="K581" s="145"/>
      <c r="L581" s="145"/>
      <c r="M581" s="145"/>
      <c r="N581" s="148"/>
      <c r="O581" s="149"/>
    </row>
    <row r="582" spans="1:15">
      <c r="A582" s="80"/>
      <c r="B582" s="39" t="str">
        <f>'Gene Table'!E582</f>
        <v>mmu-miR-101b-3p</v>
      </c>
      <c r="C582" s="39" t="str">
        <f>'Gene Table'!B582</f>
        <v>I04</v>
      </c>
      <c r="D582" s="145"/>
      <c r="E582" s="145"/>
      <c r="F582" s="145"/>
      <c r="G582" s="145"/>
      <c r="H582" s="145"/>
      <c r="I582" s="145"/>
      <c r="J582" s="145"/>
      <c r="K582" s="145"/>
      <c r="L582" s="145"/>
      <c r="M582" s="145"/>
      <c r="N582" s="148"/>
      <c r="O582" s="149"/>
    </row>
    <row r="583" spans="1:15">
      <c r="A583" s="80"/>
      <c r="B583" s="39" t="str">
        <f>'Gene Table'!E583</f>
        <v>mmu-miR-130a-3p</v>
      </c>
      <c r="C583" s="39" t="str">
        <f>'Gene Table'!B583</f>
        <v>I05</v>
      </c>
      <c r="D583" s="145"/>
      <c r="E583" s="145"/>
      <c r="F583" s="145"/>
      <c r="G583" s="145"/>
      <c r="H583" s="145"/>
      <c r="I583" s="145"/>
      <c r="J583" s="145"/>
      <c r="K583" s="145"/>
      <c r="L583" s="145"/>
      <c r="M583" s="145"/>
      <c r="N583" s="148"/>
      <c r="O583" s="149"/>
    </row>
    <row r="584" spans="1:15">
      <c r="A584" s="80"/>
      <c r="B584" s="39" t="str">
        <f>'Gene Table'!E584</f>
        <v>mmu-miR-7b-5p</v>
      </c>
      <c r="C584" s="39" t="str">
        <f>'Gene Table'!B584</f>
        <v>I06</v>
      </c>
      <c r="D584" s="145"/>
      <c r="E584" s="145"/>
      <c r="F584" s="145"/>
      <c r="G584" s="145"/>
      <c r="H584" s="145"/>
      <c r="I584" s="145"/>
      <c r="J584" s="145"/>
      <c r="K584" s="145"/>
      <c r="L584" s="145"/>
      <c r="M584" s="145"/>
      <c r="N584" s="148"/>
      <c r="O584" s="149"/>
    </row>
    <row r="585" spans="1:15">
      <c r="A585" s="80"/>
      <c r="B585" s="39" t="str">
        <f>'Gene Table'!E585</f>
        <v>mmu-miR-130b-3p</v>
      </c>
      <c r="C585" s="39" t="str">
        <f>'Gene Table'!B585</f>
        <v>I07</v>
      </c>
      <c r="D585" s="145"/>
      <c r="E585" s="145"/>
      <c r="F585" s="145"/>
      <c r="G585" s="145"/>
      <c r="H585" s="145"/>
      <c r="I585" s="145"/>
      <c r="J585" s="145"/>
      <c r="K585" s="145"/>
      <c r="L585" s="145"/>
      <c r="M585" s="145"/>
      <c r="N585" s="148"/>
      <c r="O585" s="149"/>
    </row>
    <row r="586" spans="1:15">
      <c r="A586" s="80"/>
      <c r="B586" s="39" t="str">
        <f>'Gene Table'!E586</f>
        <v>mmu-miR-1937a</v>
      </c>
      <c r="C586" s="39" t="str">
        <f>'Gene Table'!B586</f>
        <v>I08</v>
      </c>
      <c r="D586" s="145"/>
      <c r="E586" s="145"/>
      <c r="F586" s="145"/>
      <c r="G586" s="145"/>
      <c r="H586" s="145"/>
      <c r="I586" s="145"/>
      <c r="J586" s="145"/>
      <c r="K586" s="145"/>
      <c r="L586" s="145"/>
      <c r="M586" s="145"/>
      <c r="N586" s="148"/>
      <c r="O586" s="149"/>
    </row>
    <row r="587" spans="1:15">
      <c r="A587" s="80"/>
      <c r="B587" s="39" t="str">
        <f>'Gene Table'!E587</f>
        <v>mmu-miR-141-3p</v>
      </c>
      <c r="C587" s="39" t="str">
        <f>'Gene Table'!B587</f>
        <v>I09</v>
      </c>
      <c r="D587" s="145"/>
      <c r="E587" s="145"/>
      <c r="F587" s="145"/>
      <c r="G587" s="145"/>
      <c r="H587" s="145"/>
      <c r="I587" s="145"/>
      <c r="J587" s="145"/>
      <c r="K587" s="145"/>
      <c r="L587" s="145"/>
      <c r="M587" s="145"/>
      <c r="N587" s="148"/>
      <c r="O587" s="149"/>
    </row>
    <row r="588" spans="1:15">
      <c r="A588" s="80"/>
      <c r="B588" s="39" t="str">
        <f>'Gene Table'!E588</f>
        <v>mmu-miR-1937b</v>
      </c>
      <c r="C588" s="39" t="str">
        <f>'Gene Table'!B588</f>
        <v>I10</v>
      </c>
      <c r="D588" s="145"/>
      <c r="E588" s="145"/>
      <c r="F588" s="145"/>
      <c r="G588" s="145"/>
      <c r="H588" s="145"/>
      <c r="I588" s="145"/>
      <c r="J588" s="145"/>
      <c r="K588" s="145"/>
      <c r="L588" s="145"/>
      <c r="M588" s="145"/>
      <c r="N588" s="148"/>
      <c r="O588" s="149"/>
    </row>
    <row r="589" spans="1:15">
      <c r="A589" s="80"/>
      <c r="B589" s="39" t="str">
        <f>'Gene Table'!E589</f>
        <v>mmu-miR-146a-5p</v>
      </c>
      <c r="C589" s="39" t="str">
        <f>'Gene Table'!B589</f>
        <v>I11</v>
      </c>
      <c r="D589" s="145"/>
      <c r="E589" s="145"/>
      <c r="F589" s="145"/>
      <c r="G589" s="145"/>
      <c r="H589" s="145"/>
      <c r="I589" s="145"/>
      <c r="J589" s="145"/>
      <c r="K589" s="145"/>
      <c r="L589" s="145"/>
      <c r="M589" s="145"/>
      <c r="N589" s="148"/>
      <c r="O589" s="149"/>
    </row>
    <row r="590" spans="1:15">
      <c r="A590" s="80"/>
      <c r="B590" s="39" t="str">
        <f>'Gene Table'!E590</f>
        <v>mmu-miR-669l-5p</v>
      </c>
      <c r="C590" s="39" t="str">
        <f>'Gene Table'!B590</f>
        <v>I12</v>
      </c>
      <c r="D590" s="145"/>
      <c r="E590" s="145"/>
      <c r="F590" s="145"/>
      <c r="G590" s="145"/>
      <c r="H590" s="145"/>
      <c r="I590" s="145"/>
      <c r="J590" s="145"/>
      <c r="K590" s="145"/>
      <c r="L590" s="145"/>
      <c r="M590" s="145"/>
      <c r="N590" s="148"/>
      <c r="O590" s="149"/>
    </row>
    <row r="591" spans="1:15">
      <c r="A591" s="80"/>
      <c r="B591" s="39" t="str">
        <f>'Gene Table'!E591</f>
        <v>mmu-miR-146b-5p</v>
      </c>
      <c r="C591" s="39" t="str">
        <f>'Gene Table'!B591</f>
        <v>I13</v>
      </c>
      <c r="D591" s="145"/>
      <c r="E591" s="145"/>
      <c r="F591" s="145"/>
      <c r="G591" s="145"/>
      <c r="H591" s="145"/>
      <c r="I591" s="145"/>
      <c r="J591" s="145"/>
      <c r="K591" s="145"/>
      <c r="L591" s="145"/>
      <c r="M591" s="145"/>
      <c r="N591" s="148"/>
      <c r="O591" s="149"/>
    </row>
    <row r="592" spans="1:15">
      <c r="A592" s="80"/>
      <c r="B592" s="39" t="str">
        <f>'Gene Table'!E592</f>
        <v>mmu-miR-669o-5p</v>
      </c>
      <c r="C592" s="39" t="str">
        <f>'Gene Table'!B592</f>
        <v>I14</v>
      </c>
      <c r="D592" s="145"/>
      <c r="E592" s="145"/>
      <c r="F592" s="145"/>
      <c r="G592" s="145"/>
      <c r="H592" s="145"/>
      <c r="I592" s="145"/>
      <c r="J592" s="145"/>
      <c r="K592" s="145"/>
      <c r="L592" s="145"/>
      <c r="M592" s="145"/>
      <c r="N592" s="148"/>
      <c r="O592" s="149"/>
    </row>
    <row r="593" spans="1:15">
      <c r="A593" s="80"/>
      <c r="B593" s="39" t="str">
        <f>'Gene Table'!E593</f>
        <v>mmu-miR-148a-3p</v>
      </c>
      <c r="C593" s="39" t="str">
        <f>'Gene Table'!B593</f>
        <v>I15</v>
      </c>
      <c r="D593" s="145"/>
      <c r="E593" s="145"/>
      <c r="F593" s="145"/>
      <c r="G593" s="145"/>
      <c r="H593" s="145"/>
      <c r="I593" s="145"/>
      <c r="J593" s="145"/>
      <c r="K593" s="145"/>
      <c r="L593" s="145"/>
      <c r="M593" s="145"/>
      <c r="N593" s="148"/>
      <c r="O593" s="149"/>
    </row>
    <row r="594" spans="1:15">
      <c r="A594" s="80"/>
      <c r="B594" s="39" t="str">
        <f>'Gene Table'!E594</f>
        <v>mmu-miR-1937c</v>
      </c>
      <c r="C594" s="39" t="str">
        <f>'Gene Table'!B594</f>
        <v>I16</v>
      </c>
      <c r="D594" s="145"/>
      <c r="E594" s="145"/>
      <c r="F594" s="145"/>
      <c r="G594" s="145"/>
      <c r="H594" s="145"/>
      <c r="I594" s="145"/>
      <c r="J594" s="145"/>
      <c r="K594" s="145"/>
      <c r="L594" s="145"/>
      <c r="M594" s="145"/>
      <c r="N594" s="148"/>
      <c r="O594" s="149"/>
    </row>
    <row r="595" spans="1:15">
      <c r="A595" s="80"/>
      <c r="B595" s="39" t="str">
        <f>'Gene Table'!E595</f>
        <v>mmu-miR-148b-3p</v>
      </c>
      <c r="C595" s="39" t="str">
        <f>'Gene Table'!B595</f>
        <v>I17</v>
      </c>
      <c r="D595" s="145"/>
      <c r="E595" s="145"/>
      <c r="F595" s="145"/>
      <c r="G595" s="145"/>
      <c r="H595" s="145"/>
      <c r="I595" s="145"/>
      <c r="J595" s="145"/>
      <c r="K595" s="145"/>
      <c r="L595" s="145"/>
      <c r="M595" s="145"/>
      <c r="N595" s="148"/>
      <c r="O595" s="149"/>
    </row>
    <row r="596" spans="1:15">
      <c r="A596" s="80"/>
      <c r="B596" s="39" t="str">
        <f>'Gene Table'!E596</f>
        <v>mmu-miR-1982.1-3p</v>
      </c>
      <c r="C596" s="39" t="str">
        <f>'Gene Table'!B596</f>
        <v>I18</v>
      </c>
      <c r="D596" s="145"/>
      <c r="E596" s="145"/>
      <c r="F596" s="145"/>
      <c r="G596" s="145"/>
      <c r="H596" s="145"/>
      <c r="I596" s="145"/>
      <c r="J596" s="145"/>
      <c r="K596" s="145"/>
      <c r="L596" s="145"/>
      <c r="M596" s="145"/>
      <c r="N596" s="148"/>
      <c r="O596" s="149"/>
    </row>
    <row r="597" spans="1:15">
      <c r="A597" s="80"/>
      <c r="B597" s="39" t="str">
        <f>'Gene Table'!E597</f>
        <v>mmu-miR-18a-5p</v>
      </c>
      <c r="C597" s="39" t="str">
        <f>'Gene Table'!B597</f>
        <v>I19</v>
      </c>
      <c r="D597" s="145"/>
      <c r="E597" s="145"/>
      <c r="F597" s="145"/>
      <c r="G597" s="145"/>
      <c r="H597" s="145"/>
      <c r="I597" s="145"/>
      <c r="J597" s="145"/>
      <c r="K597" s="145"/>
      <c r="L597" s="145"/>
      <c r="M597" s="145"/>
      <c r="N597" s="148"/>
      <c r="O597" s="149"/>
    </row>
    <row r="598" spans="1:15">
      <c r="A598" s="80"/>
      <c r="B598" s="39" t="str">
        <f>'Gene Table'!E598</f>
        <v>mmu-miR-199b-3p</v>
      </c>
      <c r="C598" s="39" t="str">
        <f>'Gene Table'!B598</f>
        <v>I20</v>
      </c>
      <c r="D598" s="145"/>
      <c r="E598" s="145"/>
      <c r="F598" s="145"/>
      <c r="G598" s="145"/>
      <c r="H598" s="145"/>
      <c r="I598" s="145"/>
      <c r="J598" s="145"/>
      <c r="K598" s="145"/>
      <c r="L598" s="145"/>
      <c r="M598" s="145"/>
      <c r="N598" s="148"/>
      <c r="O598" s="149"/>
    </row>
    <row r="599" spans="1:15">
      <c r="A599" s="80"/>
      <c r="B599" s="39" t="str">
        <f>'Gene Table'!E599</f>
        <v>mmu-miR-200a-3p</v>
      </c>
      <c r="C599" s="39" t="str">
        <f>'Gene Table'!B599</f>
        <v>I21</v>
      </c>
      <c r="D599" s="145"/>
      <c r="E599" s="145"/>
      <c r="F599" s="145"/>
      <c r="G599" s="145"/>
      <c r="H599" s="145"/>
      <c r="I599" s="145"/>
      <c r="J599" s="145"/>
      <c r="K599" s="145"/>
      <c r="L599" s="145"/>
      <c r="M599" s="145"/>
      <c r="N599" s="148"/>
      <c r="O599" s="149"/>
    </row>
    <row r="600" spans="1:15">
      <c r="A600" s="80"/>
      <c r="B600" s="39" t="str">
        <f>'Gene Table'!E600</f>
        <v>mmu-miR-669n</v>
      </c>
      <c r="C600" s="39" t="str">
        <f>'Gene Table'!B600</f>
        <v>I22</v>
      </c>
      <c r="D600" s="145"/>
      <c r="E600" s="145"/>
      <c r="F600" s="145"/>
      <c r="G600" s="145"/>
      <c r="H600" s="145"/>
      <c r="I600" s="145"/>
      <c r="J600" s="145"/>
      <c r="K600" s="145"/>
      <c r="L600" s="145"/>
      <c r="M600" s="145"/>
      <c r="N600" s="148"/>
      <c r="O600" s="149"/>
    </row>
    <row r="601" spans="1:15">
      <c r="A601" s="80"/>
      <c r="B601" s="39" t="str">
        <f>'Gene Table'!E601</f>
        <v>mmu-miR-20a-5p</v>
      </c>
      <c r="C601" s="39" t="str">
        <f>'Gene Table'!B601</f>
        <v>I23</v>
      </c>
      <c r="D601" s="145"/>
      <c r="E601" s="145"/>
      <c r="F601" s="145"/>
      <c r="G601" s="145"/>
      <c r="H601" s="145"/>
      <c r="I601" s="145"/>
      <c r="J601" s="145"/>
      <c r="K601" s="145"/>
      <c r="L601" s="145"/>
      <c r="M601" s="145"/>
      <c r="N601" s="148"/>
      <c r="O601" s="149"/>
    </row>
    <row r="602" spans="1:15">
      <c r="A602" s="80"/>
      <c r="B602" s="39" t="str">
        <f>'Gene Table'!E602</f>
        <v>mmu-miR-465a-3p</v>
      </c>
      <c r="C602" s="39" t="str">
        <f>'Gene Table'!B602</f>
        <v>I24</v>
      </c>
      <c r="D602" s="145"/>
      <c r="E602" s="145"/>
      <c r="F602" s="145"/>
      <c r="G602" s="145"/>
      <c r="H602" s="145"/>
      <c r="I602" s="145"/>
      <c r="J602" s="145"/>
      <c r="K602" s="145"/>
      <c r="L602" s="145"/>
      <c r="M602" s="145"/>
      <c r="N602" s="148"/>
      <c r="O602" s="149"/>
    </row>
    <row r="603" spans="1:15">
      <c r="A603" s="80"/>
      <c r="B603" s="39" t="str">
        <f>'Gene Table'!E603</f>
        <v>mmu-miR-130b-5p</v>
      </c>
      <c r="C603" s="39" t="str">
        <f>'Gene Table'!B603</f>
        <v>J01</v>
      </c>
      <c r="D603" s="145"/>
      <c r="E603" s="145"/>
      <c r="F603" s="145"/>
      <c r="G603" s="145"/>
      <c r="H603" s="145"/>
      <c r="I603" s="145"/>
      <c r="J603" s="145"/>
      <c r="K603" s="145"/>
      <c r="L603" s="145"/>
      <c r="M603" s="145"/>
      <c r="N603" s="148"/>
      <c r="O603" s="149"/>
    </row>
    <row r="604" spans="1:15">
      <c r="A604" s="80"/>
      <c r="B604" s="39" t="str">
        <f>'Gene Table'!E604</f>
        <v>mmu-miR-3061-5p</v>
      </c>
      <c r="C604" s="39" t="str">
        <f>'Gene Table'!B604</f>
        <v>J02</v>
      </c>
      <c r="D604" s="145"/>
      <c r="E604" s="145"/>
      <c r="F604" s="145"/>
      <c r="G604" s="145"/>
      <c r="H604" s="145"/>
      <c r="I604" s="145"/>
      <c r="J604" s="145"/>
      <c r="K604" s="145"/>
      <c r="L604" s="145"/>
      <c r="M604" s="145"/>
      <c r="N604" s="148"/>
      <c r="O604" s="149"/>
    </row>
    <row r="605" spans="1:15">
      <c r="A605" s="80"/>
      <c r="B605" s="39" t="str">
        <f>'Gene Table'!E605</f>
        <v>mmu-miR-138-1-3p</v>
      </c>
      <c r="C605" s="39" t="str">
        <f>'Gene Table'!B605</f>
        <v>J03</v>
      </c>
      <c r="D605" s="145"/>
      <c r="E605" s="145"/>
      <c r="F605" s="145"/>
      <c r="G605" s="145"/>
      <c r="H605" s="145"/>
      <c r="I605" s="145"/>
      <c r="J605" s="145"/>
      <c r="K605" s="145"/>
      <c r="L605" s="145"/>
      <c r="M605" s="145"/>
      <c r="N605" s="148"/>
      <c r="O605" s="149"/>
    </row>
    <row r="606" spans="1:15">
      <c r="A606" s="80"/>
      <c r="B606" s="39" t="str">
        <f>'Gene Table'!E606</f>
        <v>mmu-miR-3061-3p</v>
      </c>
      <c r="C606" s="39" t="str">
        <f>'Gene Table'!B606</f>
        <v>J04</v>
      </c>
      <c r="D606" s="145"/>
      <c r="E606" s="145"/>
      <c r="F606" s="145"/>
      <c r="G606" s="145"/>
      <c r="H606" s="145"/>
      <c r="I606" s="145"/>
      <c r="J606" s="145"/>
      <c r="K606" s="145"/>
      <c r="L606" s="145"/>
      <c r="M606" s="145"/>
      <c r="N606" s="148"/>
      <c r="O606" s="149"/>
    </row>
    <row r="607" spans="1:15">
      <c r="A607" s="80"/>
      <c r="B607" s="39" t="str">
        <f>'Gene Table'!E607</f>
        <v>mmu-miR-141-5p</v>
      </c>
      <c r="C607" s="39" t="str">
        <f>'Gene Table'!B607</f>
        <v>J05</v>
      </c>
      <c r="D607" s="145"/>
      <c r="E607" s="145"/>
      <c r="F607" s="145"/>
      <c r="G607" s="145"/>
      <c r="H607" s="145"/>
      <c r="I607" s="145"/>
      <c r="J607" s="145"/>
      <c r="K607" s="145"/>
      <c r="L607" s="145"/>
      <c r="M607" s="145"/>
      <c r="N607" s="148"/>
      <c r="O607" s="149"/>
    </row>
    <row r="608" spans="1:15">
      <c r="A608" s="80"/>
      <c r="B608" s="39" t="str">
        <f>'Gene Table'!E608</f>
        <v>mmu-miR-3062-5p</v>
      </c>
      <c r="C608" s="39" t="str">
        <f>'Gene Table'!B608</f>
        <v>J06</v>
      </c>
      <c r="D608" s="145"/>
      <c r="E608" s="145"/>
      <c r="F608" s="145"/>
      <c r="G608" s="145"/>
      <c r="H608" s="145"/>
      <c r="I608" s="145"/>
      <c r="J608" s="145"/>
      <c r="K608" s="145"/>
      <c r="L608" s="145"/>
      <c r="M608" s="145"/>
      <c r="N608" s="148"/>
      <c r="O608" s="149"/>
    </row>
    <row r="609" spans="1:15">
      <c r="A609" s="80"/>
      <c r="B609" s="39" t="str">
        <f>'Gene Table'!E609</f>
        <v>mmu-miR-145-3p</v>
      </c>
      <c r="C609" s="39" t="str">
        <f>'Gene Table'!B609</f>
        <v>J07</v>
      </c>
      <c r="D609" s="145"/>
      <c r="E609" s="145"/>
      <c r="F609" s="145"/>
      <c r="G609" s="145"/>
      <c r="H609" s="145"/>
      <c r="I609" s="145"/>
      <c r="J609" s="145"/>
      <c r="K609" s="145"/>
      <c r="L609" s="145"/>
      <c r="M609" s="145"/>
      <c r="N609" s="148"/>
      <c r="O609" s="149"/>
    </row>
    <row r="610" spans="1:15">
      <c r="A610" s="80"/>
      <c r="B610" s="39" t="str">
        <f>'Gene Table'!E610</f>
        <v>mmu-miR-3062-3p</v>
      </c>
      <c r="C610" s="39" t="str">
        <f>'Gene Table'!B610</f>
        <v>J08</v>
      </c>
      <c r="D610" s="145"/>
      <c r="E610" s="145"/>
      <c r="F610" s="145"/>
      <c r="G610" s="145"/>
      <c r="H610" s="145"/>
      <c r="I610" s="145"/>
      <c r="J610" s="145"/>
      <c r="K610" s="145"/>
      <c r="L610" s="145"/>
      <c r="M610" s="145"/>
      <c r="N610" s="148"/>
      <c r="O610" s="149"/>
    </row>
    <row r="611" spans="1:15">
      <c r="A611" s="80"/>
      <c r="B611" s="39" t="str">
        <f>'Gene Table'!E611</f>
        <v>mmu-miR-146b-3p</v>
      </c>
      <c r="C611" s="39" t="str">
        <f>'Gene Table'!B611</f>
        <v>J09</v>
      </c>
      <c r="D611" s="145"/>
      <c r="E611" s="145"/>
      <c r="F611" s="145"/>
      <c r="G611" s="145"/>
      <c r="H611" s="145"/>
      <c r="I611" s="145"/>
      <c r="J611" s="145"/>
      <c r="K611" s="145"/>
      <c r="L611" s="145"/>
      <c r="M611" s="145"/>
      <c r="N611" s="148"/>
      <c r="O611" s="149"/>
    </row>
    <row r="612" spans="1:15">
      <c r="A612" s="80"/>
      <c r="B612" s="39" t="str">
        <f>'Gene Table'!E612</f>
        <v>mmu-miR-3063-5p</v>
      </c>
      <c r="C612" s="39" t="str">
        <f>'Gene Table'!B612</f>
        <v>J10</v>
      </c>
      <c r="D612" s="145"/>
      <c r="E612" s="145"/>
      <c r="F612" s="145"/>
      <c r="G612" s="145"/>
      <c r="H612" s="145"/>
      <c r="I612" s="145"/>
      <c r="J612" s="145"/>
      <c r="K612" s="145"/>
      <c r="L612" s="145"/>
      <c r="M612" s="145"/>
      <c r="N612" s="148"/>
      <c r="O612" s="149"/>
    </row>
    <row r="613" spans="1:15">
      <c r="A613" s="80"/>
      <c r="B613" s="39" t="str">
        <f>'Gene Table'!E613</f>
        <v>mmu-miR-15a-3p</v>
      </c>
      <c r="C613" s="39" t="str">
        <f>'Gene Table'!B613</f>
        <v>J11</v>
      </c>
      <c r="D613" s="145"/>
      <c r="E613" s="145"/>
      <c r="F613" s="145"/>
      <c r="G613" s="145"/>
      <c r="H613" s="145"/>
      <c r="I613" s="145"/>
      <c r="J613" s="145"/>
      <c r="K613" s="145"/>
      <c r="L613" s="145"/>
      <c r="M613" s="145"/>
      <c r="N613" s="148"/>
      <c r="O613" s="149"/>
    </row>
    <row r="614" spans="1:15">
      <c r="A614" s="80"/>
      <c r="B614" s="39" t="str">
        <f>'Gene Table'!E614</f>
        <v>mmu-miR-3063-3p</v>
      </c>
      <c r="C614" s="39" t="str">
        <f>'Gene Table'!B614</f>
        <v>J12</v>
      </c>
      <c r="D614" s="145"/>
      <c r="E614" s="145"/>
      <c r="F614" s="145"/>
      <c r="G614" s="145"/>
      <c r="H614" s="145"/>
      <c r="I614" s="145"/>
      <c r="J614" s="145"/>
      <c r="K614" s="145"/>
      <c r="L614" s="145"/>
      <c r="M614" s="145"/>
      <c r="N614" s="148"/>
      <c r="O614" s="149"/>
    </row>
    <row r="615" spans="1:15">
      <c r="A615" s="80"/>
      <c r="B615" s="39" t="str">
        <f>'Gene Table'!E615</f>
        <v>mmu-miR-16-1-3p</v>
      </c>
      <c r="C615" s="39" t="str">
        <f>'Gene Table'!B615</f>
        <v>J13</v>
      </c>
      <c r="D615" s="145"/>
      <c r="E615" s="145"/>
      <c r="F615" s="145"/>
      <c r="G615" s="145"/>
      <c r="H615" s="145"/>
      <c r="I615" s="145"/>
      <c r="J615" s="145"/>
      <c r="K615" s="145"/>
      <c r="L615" s="145"/>
      <c r="M615" s="145"/>
      <c r="N615" s="148"/>
      <c r="O615" s="149"/>
    </row>
    <row r="616" spans="1:15">
      <c r="A616" s="80"/>
      <c r="B616" s="39" t="str">
        <f>'Gene Table'!E616</f>
        <v>mmu-miR-3064-5p</v>
      </c>
      <c r="C616" s="39" t="str">
        <f>'Gene Table'!B616</f>
        <v>J14</v>
      </c>
      <c r="D616" s="145"/>
      <c r="E616" s="145"/>
      <c r="F616" s="145"/>
      <c r="G616" s="145"/>
      <c r="H616" s="145"/>
      <c r="I616" s="145"/>
      <c r="J616" s="145"/>
      <c r="K616" s="145"/>
      <c r="L616" s="145"/>
      <c r="M616" s="145"/>
      <c r="N616" s="148"/>
      <c r="O616" s="149"/>
    </row>
    <row r="617" spans="1:15">
      <c r="A617" s="80"/>
      <c r="B617" s="39" t="str">
        <f>'Gene Table'!E617</f>
        <v>mmu-miR-17-3p</v>
      </c>
      <c r="C617" s="39" t="str">
        <f>'Gene Table'!B617</f>
        <v>J15</v>
      </c>
      <c r="D617" s="145"/>
      <c r="E617" s="145"/>
      <c r="F617" s="145"/>
      <c r="G617" s="145"/>
      <c r="H617" s="145"/>
      <c r="I617" s="145"/>
      <c r="J617" s="145"/>
      <c r="K617" s="145"/>
      <c r="L617" s="145"/>
      <c r="M617" s="145"/>
      <c r="N617" s="148"/>
      <c r="O617" s="149"/>
    </row>
    <row r="618" spans="1:15">
      <c r="A618" s="80"/>
      <c r="B618" s="39" t="str">
        <f>'Gene Table'!E618</f>
        <v>mmu-miR-3065-3p</v>
      </c>
      <c r="C618" s="39" t="str">
        <f>'Gene Table'!B618</f>
        <v>J16</v>
      </c>
      <c r="D618" s="145"/>
      <c r="E618" s="145"/>
      <c r="F618" s="145"/>
      <c r="G618" s="145"/>
      <c r="H618" s="145"/>
      <c r="I618" s="145"/>
      <c r="J618" s="145"/>
      <c r="K618" s="145"/>
      <c r="L618" s="145"/>
      <c r="M618" s="145"/>
      <c r="N618" s="148"/>
      <c r="O618" s="149"/>
    </row>
    <row r="619" spans="1:15">
      <c r="A619" s="80"/>
      <c r="B619" s="39" t="str">
        <f>'Gene Table'!E619</f>
        <v>mmu-miR-181a-2-3p</v>
      </c>
      <c r="C619" s="39" t="str">
        <f>'Gene Table'!B619</f>
        <v>J17</v>
      </c>
      <c r="D619" s="145"/>
      <c r="E619" s="145"/>
      <c r="F619" s="145"/>
      <c r="G619" s="145"/>
      <c r="H619" s="145"/>
      <c r="I619" s="145"/>
      <c r="J619" s="145"/>
      <c r="K619" s="145"/>
      <c r="L619" s="145"/>
      <c r="M619" s="145"/>
      <c r="N619" s="148"/>
      <c r="O619" s="149"/>
    </row>
    <row r="620" spans="1:15">
      <c r="A620" s="80"/>
      <c r="B620" s="39" t="str">
        <f>'Gene Table'!E620</f>
        <v>mmu-miR-3066-5p</v>
      </c>
      <c r="C620" s="39" t="str">
        <f>'Gene Table'!B620</f>
        <v>J18</v>
      </c>
      <c r="D620" s="145"/>
      <c r="E620" s="145"/>
      <c r="F620" s="145"/>
      <c r="G620" s="145"/>
      <c r="H620" s="145"/>
      <c r="I620" s="145"/>
      <c r="J620" s="145"/>
      <c r="K620" s="145"/>
      <c r="L620" s="145"/>
      <c r="M620" s="145"/>
      <c r="N620" s="148"/>
      <c r="O620" s="149"/>
    </row>
    <row r="621" spans="1:15">
      <c r="A621" s="80"/>
      <c r="B621" s="39" t="str">
        <f>'Gene Table'!E621</f>
        <v>mmu-miR-186-3p</v>
      </c>
      <c r="C621" s="39" t="str">
        <f>'Gene Table'!B621</f>
        <v>J19</v>
      </c>
      <c r="D621" s="145"/>
      <c r="E621" s="145"/>
      <c r="F621" s="145"/>
      <c r="G621" s="145"/>
      <c r="H621" s="145"/>
      <c r="I621" s="145"/>
      <c r="J621" s="145"/>
      <c r="K621" s="145"/>
      <c r="L621" s="145"/>
      <c r="M621" s="145"/>
      <c r="N621" s="148"/>
      <c r="O621" s="149"/>
    </row>
    <row r="622" spans="1:15">
      <c r="A622" s="80"/>
      <c r="B622" s="39" t="str">
        <f>'Gene Table'!E622</f>
        <v>mmu-miR-3066-3p</v>
      </c>
      <c r="C622" s="39" t="str">
        <f>'Gene Table'!B622</f>
        <v>J20</v>
      </c>
      <c r="D622" s="145"/>
      <c r="E622" s="145"/>
      <c r="F622" s="145"/>
      <c r="G622" s="145"/>
      <c r="H622" s="145"/>
      <c r="I622" s="145"/>
      <c r="J622" s="145"/>
      <c r="K622" s="145"/>
      <c r="L622" s="145"/>
      <c r="M622" s="145"/>
      <c r="N622" s="148"/>
      <c r="O622" s="149"/>
    </row>
    <row r="623" spans="1:15">
      <c r="A623" s="80"/>
      <c r="B623" s="39" t="str">
        <f>'Gene Table'!E623</f>
        <v>mmu-miR-18a-3p</v>
      </c>
      <c r="C623" s="39" t="str">
        <f>'Gene Table'!B623</f>
        <v>J21</v>
      </c>
      <c r="D623" s="145"/>
      <c r="E623" s="145"/>
      <c r="F623" s="145"/>
      <c r="G623" s="145"/>
      <c r="H623" s="145"/>
      <c r="I623" s="145"/>
      <c r="J623" s="145"/>
      <c r="K623" s="145"/>
      <c r="L623" s="145"/>
      <c r="M623" s="145"/>
      <c r="N623" s="148"/>
      <c r="O623" s="149"/>
    </row>
    <row r="624" spans="1:15">
      <c r="A624" s="80"/>
      <c r="B624" s="39" t="str">
        <f>'Gene Table'!E624</f>
        <v>mmu-miR-3067-5p</v>
      </c>
      <c r="C624" s="39" t="str">
        <f>'Gene Table'!B624</f>
        <v>J22</v>
      </c>
      <c r="D624" s="145"/>
      <c r="E624" s="145"/>
      <c r="F624" s="145"/>
      <c r="G624" s="145"/>
      <c r="H624" s="145"/>
      <c r="I624" s="145"/>
      <c r="J624" s="145"/>
      <c r="K624" s="145"/>
      <c r="L624" s="145"/>
      <c r="M624" s="145"/>
      <c r="N624" s="148"/>
      <c r="O624" s="149"/>
    </row>
    <row r="625" spans="1:15">
      <c r="A625" s="80"/>
      <c r="B625" s="39" t="str">
        <f>'Gene Table'!E625</f>
        <v>mmu-miR-191-3p</v>
      </c>
      <c r="C625" s="39" t="str">
        <f>'Gene Table'!B625</f>
        <v>J23</v>
      </c>
      <c r="D625" s="145"/>
      <c r="E625" s="145"/>
      <c r="F625" s="145"/>
      <c r="G625" s="145"/>
      <c r="H625" s="145"/>
      <c r="I625" s="145"/>
      <c r="J625" s="145"/>
      <c r="K625" s="145"/>
      <c r="L625" s="145"/>
      <c r="M625" s="145"/>
      <c r="N625" s="148"/>
      <c r="O625" s="149"/>
    </row>
    <row r="626" spans="1:15">
      <c r="A626" s="80"/>
      <c r="B626" s="39" t="str">
        <f>'Gene Table'!E626</f>
        <v>mmu-miR-3068-5p</v>
      </c>
      <c r="C626" s="39" t="str">
        <f>'Gene Table'!B626</f>
        <v>J24</v>
      </c>
      <c r="D626" s="145"/>
      <c r="E626" s="145"/>
      <c r="F626" s="145"/>
      <c r="G626" s="145"/>
      <c r="H626" s="145"/>
      <c r="I626" s="145"/>
      <c r="J626" s="145"/>
      <c r="K626" s="145"/>
      <c r="L626" s="145"/>
      <c r="M626" s="145"/>
      <c r="N626" s="148"/>
      <c r="O626" s="149"/>
    </row>
    <row r="627" spans="1:15">
      <c r="A627" s="80"/>
      <c r="B627" s="39" t="str">
        <f>'Gene Table'!E627</f>
        <v>mmu-miR-20b-5p</v>
      </c>
      <c r="C627" s="39" t="str">
        <f>'Gene Table'!B627</f>
        <v>K01</v>
      </c>
      <c r="D627" s="145"/>
      <c r="E627" s="145"/>
      <c r="F627" s="145"/>
      <c r="G627" s="145"/>
      <c r="H627" s="145"/>
      <c r="I627" s="145"/>
      <c r="J627" s="145"/>
      <c r="K627" s="145"/>
      <c r="L627" s="145"/>
      <c r="M627" s="145"/>
      <c r="N627" s="148"/>
      <c r="O627" s="149"/>
    </row>
    <row r="628" spans="1:15">
      <c r="A628" s="80"/>
      <c r="B628" s="39" t="str">
        <f>'Gene Table'!E628</f>
        <v>mmu-miR-466a-3p</v>
      </c>
      <c r="C628" s="39" t="str">
        <f>'Gene Table'!B628</f>
        <v>K02</v>
      </c>
      <c r="D628" s="145"/>
      <c r="E628" s="145"/>
      <c r="F628" s="145"/>
      <c r="G628" s="145"/>
      <c r="H628" s="145"/>
      <c r="I628" s="145"/>
      <c r="J628" s="145"/>
      <c r="K628" s="145"/>
      <c r="L628" s="145"/>
      <c r="M628" s="145"/>
      <c r="N628" s="148"/>
      <c r="O628" s="149"/>
    </row>
    <row r="629" spans="1:15">
      <c r="A629" s="80"/>
      <c r="B629" s="39" t="str">
        <f>'Gene Table'!E629</f>
        <v>mmu-miR-302d-3p</v>
      </c>
      <c r="C629" s="39" t="str">
        <f>'Gene Table'!B629</f>
        <v>K03</v>
      </c>
      <c r="D629" s="145"/>
      <c r="E629" s="145"/>
      <c r="F629" s="145"/>
      <c r="G629" s="145"/>
      <c r="H629" s="145"/>
      <c r="I629" s="145"/>
      <c r="J629" s="145"/>
      <c r="K629" s="145"/>
      <c r="L629" s="145"/>
      <c r="M629" s="145"/>
      <c r="N629" s="148"/>
      <c r="O629" s="149"/>
    </row>
    <row r="630" spans="1:15">
      <c r="A630" s="80"/>
      <c r="B630" s="39" t="str">
        <f>'Gene Table'!E630</f>
        <v>mmu-miR-127-5p</v>
      </c>
      <c r="C630" s="39" t="str">
        <f>'Gene Table'!B630</f>
        <v>K04</v>
      </c>
      <c r="D630" s="145"/>
      <c r="E630" s="145"/>
      <c r="F630" s="145"/>
      <c r="G630" s="145"/>
      <c r="H630" s="145"/>
      <c r="I630" s="145"/>
      <c r="J630" s="145"/>
      <c r="K630" s="145"/>
      <c r="L630" s="145"/>
      <c r="M630" s="145"/>
      <c r="N630" s="148"/>
      <c r="O630" s="149"/>
    </row>
    <row r="631" spans="1:15">
      <c r="A631" s="80"/>
      <c r="B631" s="39" t="str">
        <f>'Gene Table'!E631</f>
        <v>mmu-miR-34c-5p</v>
      </c>
      <c r="C631" s="39" t="str">
        <f>'Gene Table'!B631</f>
        <v>K05</v>
      </c>
      <c r="D631" s="145"/>
      <c r="E631" s="145"/>
      <c r="F631" s="145"/>
      <c r="G631" s="145"/>
      <c r="H631" s="145"/>
      <c r="I631" s="145"/>
      <c r="J631" s="145"/>
      <c r="K631" s="145"/>
      <c r="L631" s="145"/>
      <c r="M631" s="145"/>
      <c r="N631" s="148"/>
      <c r="O631" s="149"/>
    </row>
    <row r="632" spans="1:15">
      <c r="A632" s="80"/>
      <c r="B632" s="39" t="str">
        <f>'Gene Table'!E632</f>
        <v>mmu-miR-136-3p</v>
      </c>
      <c r="C632" s="39" t="str">
        <f>'Gene Table'!B632</f>
        <v>K06</v>
      </c>
      <c r="D632" s="145"/>
      <c r="E632" s="145"/>
      <c r="F632" s="145"/>
      <c r="G632" s="145"/>
      <c r="H632" s="145"/>
      <c r="I632" s="145"/>
      <c r="J632" s="145"/>
      <c r="K632" s="145"/>
      <c r="L632" s="145"/>
      <c r="M632" s="145"/>
      <c r="N632" s="148"/>
      <c r="O632" s="149"/>
    </row>
    <row r="633" spans="1:15">
      <c r="A633" s="80"/>
      <c r="B633" s="39" t="str">
        <f>'Gene Table'!E633</f>
        <v>mmu-miR-92b-3p</v>
      </c>
      <c r="C633" s="39" t="str">
        <f>'Gene Table'!B633</f>
        <v>K07</v>
      </c>
      <c r="D633" s="145"/>
      <c r="E633" s="145"/>
      <c r="F633" s="145"/>
      <c r="G633" s="145"/>
      <c r="H633" s="145"/>
      <c r="I633" s="145"/>
      <c r="J633" s="145"/>
      <c r="K633" s="145"/>
      <c r="L633" s="145"/>
      <c r="M633" s="145"/>
      <c r="N633" s="148"/>
      <c r="O633" s="149"/>
    </row>
    <row r="634" spans="1:15">
      <c r="A634" s="80"/>
      <c r="B634" s="39" t="str">
        <f>'Gene Table'!E634</f>
        <v>mmu-miR-154-3p</v>
      </c>
      <c r="C634" s="39" t="str">
        <f>'Gene Table'!B634</f>
        <v>K08</v>
      </c>
      <c r="D634" s="145"/>
      <c r="E634" s="145"/>
      <c r="F634" s="145"/>
      <c r="G634" s="145"/>
      <c r="H634" s="145"/>
      <c r="I634" s="145"/>
      <c r="J634" s="145"/>
      <c r="K634" s="145"/>
      <c r="L634" s="145"/>
      <c r="M634" s="145"/>
      <c r="N634" s="148"/>
      <c r="O634" s="149"/>
    </row>
    <row r="635" spans="1:15">
      <c r="A635" s="80"/>
      <c r="B635" s="39" t="str">
        <f>'Gene Table'!E635</f>
        <v>mmu-miR-98-5p</v>
      </c>
      <c r="C635" s="39" t="str">
        <f>'Gene Table'!B635</f>
        <v>K09</v>
      </c>
      <c r="D635" s="145"/>
      <c r="E635" s="145"/>
      <c r="F635" s="145"/>
      <c r="G635" s="145"/>
      <c r="H635" s="145"/>
      <c r="I635" s="145"/>
      <c r="J635" s="145"/>
      <c r="K635" s="145"/>
      <c r="L635" s="145"/>
      <c r="M635" s="145"/>
      <c r="N635" s="148"/>
      <c r="O635" s="149"/>
    </row>
    <row r="636" spans="1:15">
      <c r="A636" s="80"/>
      <c r="B636" s="39" t="str">
        <f>'Gene Table'!E636</f>
        <v>mmu-miR-299-5p</v>
      </c>
      <c r="C636" s="39" t="str">
        <f>'Gene Table'!B636</f>
        <v>K10</v>
      </c>
      <c r="D636" s="145"/>
      <c r="E636" s="145"/>
      <c r="F636" s="145"/>
      <c r="G636" s="145"/>
      <c r="H636" s="145"/>
      <c r="I636" s="145"/>
      <c r="J636" s="145"/>
      <c r="K636" s="145"/>
      <c r="L636" s="145"/>
      <c r="M636" s="145"/>
      <c r="N636" s="148"/>
      <c r="O636" s="149"/>
    </row>
    <row r="637" spans="1:15">
      <c r="A637" s="80"/>
      <c r="B637" s="39" t="str">
        <f>'Gene Table'!E637</f>
        <v>mmu-miR-18b-5p</v>
      </c>
      <c r="C637" s="39" t="str">
        <f>'Gene Table'!B637</f>
        <v>K11</v>
      </c>
      <c r="D637" s="145"/>
      <c r="E637" s="145"/>
      <c r="F637" s="145"/>
      <c r="G637" s="145"/>
      <c r="H637" s="145"/>
      <c r="I637" s="145"/>
      <c r="J637" s="145"/>
      <c r="K637" s="145"/>
      <c r="L637" s="145"/>
      <c r="M637" s="145"/>
      <c r="N637" s="148"/>
      <c r="O637" s="149"/>
    </row>
    <row r="638" spans="1:15">
      <c r="A638" s="80"/>
      <c r="B638" s="39" t="str">
        <f>'Gene Table'!E638</f>
        <v>mmu-miR-300-5p</v>
      </c>
      <c r="C638" s="39" t="str">
        <f>'Gene Table'!B638</f>
        <v>K12</v>
      </c>
      <c r="D638" s="145"/>
      <c r="E638" s="145"/>
      <c r="F638" s="145"/>
      <c r="G638" s="145"/>
      <c r="H638" s="145"/>
      <c r="I638" s="145"/>
      <c r="J638" s="145"/>
      <c r="K638" s="145"/>
      <c r="L638" s="145"/>
      <c r="M638" s="145"/>
      <c r="N638" s="148"/>
      <c r="O638" s="149"/>
    </row>
    <row r="639" spans="1:15">
      <c r="A639" s="80"/>
      <c r="B639" s="39" t="str">
        <f>'Gene Table'!E639</f>
        <v>mmu-miR-34b-5p</v>
      </c>
      <c r="C639" s="39" t="str">
        <f>'Gene Table'!B639</f>
        <v>K13</v>
      </c>
      <c r="D639" s="145"/>
      <c r="E639" s="145"/>
      <c r="F639" s="145"/>
      <c r="G639" s="145"/>
      <c r="H639" s="145"/>
      <c r="I639" s="145"/>
      <c r="J639" s="145"/>
      <c r="K639" s="145"/>
      <c r="L639" s="145"/>
      <c r="M639" s="145"/>
      <c r="N639" s="148"/>
      <c r="O639" s="149"/>
    </row>
    <row r="640" spans="1:15">
      <c r="A640" s="80"/>
      <c r="B640" s="39" t="str">
        <f>'Gene Table'!E640</f>
        <v>mmu-miR-376a-5p</v>
      </c>
      <c r="C640" s="39" t="str">
        <f>'Gene Table'!B640</f>
        <v>K14</v>
      </c>
      <c r="D640" s="145"/>
      <c r="E640" s="145"/>
      <c r="F640" s="145"/>
      <c r="G640" s="145"/>
      <c r="H640" s="145"/>
      <c r="I640" s="145"/>
      <c r="J640" s="145"/>
      <c r="K640" s="145"/>
      <c r="L640" s="145"/>
      <c r="M640" s="145"/>
      <c r="N640" s="148"/>
      <c r="O640" s="149"/>
    </row>
    <row r="641" spans="1:15">
      <c r="A641" s="80"/>
      <c r="B641" s="39" t="str">
        <f>'Gene Table'!E641</f>
        <v>mmu-miR-467d-5p</v>
      </c>
      <c r="C641" s="39" t="str">
        <f>'Gene Table'!B641</f>
        <v>K15</v>
      </c>
      <c r="D641" s="145"/>
      <c r="E641" s="145"/>
      <c r="F641" s="145"/>
      <c r="G641" s="145"/>
      <c r="H641" s="145"/>
      <c r="I641" s="145"/>
      <c r="J641" s="145"/>
      <c r="K641" s="145"/>
      <c r="L641" s="145"/>
      <c r="M641" s="145"/>
      <c r="N641" s="148"/>
      <c r="O641" s="149"/>
    </row>
    <row r="642" spans="1:15">
      <c r="A642" s="80"/>
      <c r="B642" s="39" t="str">
        <f>'Gene Table'!E642</f>
        <v>mmu-miR-376b-5p</v>
      </c>
      <c r="C642" s="39" t="str">
        <f>'Gene Table'!B642</f>
        <v>K16</v>
      </c>
      <c r="D642" s="145"/>
      <c r="E642" s="145"/>
      <c r="F642" s="145"/>
      <c r="G642" s="145"/>
      <c r="H642" s="145"/>
      <c r="I642" s="145"/>
      <c r="J642" s="145"/>
      <c r="K642" s="145"/>
      <c r="L642" s="145"/>
      <c r="M642" s="145"/>
      <c r="N642" s="148"/>
      <c r="O642" s="149"/>
    </row>
    <row r="643" spans="1:15">
      <c r="A643" s="80"/>
      <c r="B643" s="39" t="str">
        <f>'Gene Table'!E643</f>
        <v>mmu-miR-467g</v>
      </c>
      <c r="C643" s="39" t="str">
        <f>'Gene Table'!B643</f>
        <v>K17</v>
      </c>
      <c r="D643" s="145"/>
      <c r="E643" s="145"/>
      <c r="F643" s="145"/>
      <c r="G643" s="145"/>
      <c r="H643" s="145"/>
      <c r="I643" s="145"/>
      <c r="J643" s="145"/>
      <c r="K643" s="145"/>
      <c r="L643" s="145"/>
      <c r="M643" s="145"/>
      <c r="N643" s="148"/>
      <c r="O643" s="149"/>
    </row>
    <row r="644" spans="1:15">
      <c r="A644" s="80"/>
      <c r="B644" s="39" t="str">
        <f>'Gene Table'!E644</f>
        <v>mmu-miR-376c-5p</v>
      </c>
      <c r="C644" s="39" t="str">
        <f>'Gene Table'!B644</f>
        <v>K18</v>
      </c>
      <c r="D644" s="145"/>
      <c r="E644" s="145"/>
      <c r="F644" s="145"/>
      <c r="G644" s="145"/>
      <c r="H644" s="145"/>
      <c r="I644" s="145"/>
      <c r="J644" s="145"/>
      <c r="K644" s="145"/>
      <c r="L644" s="145"/>
      <c r="M644" s="145"/>
      <c r="N644" s="148"/>
      <c r="O644" s="149"/>
    </row>
    <row r="645" spans="1:15">
      <c r="A645" s="80"/>
      <c r="B645" s="39" t="str">
        <f>'Gene Table'!E645</f>
        <v>mmu-miR-669b-5p</v>
      </c>
      <c r="C645" s="39" t="str">
        <f>'Gene Table'!B645</f>
        <v>K19</v>
      </c>
      <c r="D645" s="145"/>
      <c r="E645" s="145"/>
      <c r="F645" s="145"/>
      <c r="G645" s="145"/>
      <c r="H645" s="145"/>
      <c r="I645" s="145"/>
      <c r="J645" s="145"/>
      <c r="K645" s="145"/>
      <c r="L645" s="145"/>
      <c r="M645" s="145"/>
      <c r="N645" s="148"/>
      <c r="O645" s="149"/>
    </row>
    <row r="646" spans="1:15">
      <c r="A646" s="80"/>
      <c r="B646" s="39" t="str">
        <f>'Gene Table'!E646</f>
        <v>mmu-miR-382-3p</v>
      </c>
      <c r="C646" s="39" t="str">
        <f>'Gene Table'!B646</f>
        <v>K20</v>
      </c>
      <c r="D646" s="145"/>
      <c r="E646" s="145"/>
      <c r="F646" s="145"/>
      <c r="G646" s="145"/>
      <c r="H646" s="145"/>
      <c r="I646" s="145"/>
      <c r="J646" s="145"/>
      <c r="K646" s="145"/>
      <c r="L646" s="145"/>
      <c r="M646" s="145"/>
      <c r="N646" s="148"/>
      <c r="O646" s="149"/>
    </row>
    <row r="647" spans="1:15">
      <c r="A647" s="80"/>
      <c r="B647" s="39" t="str">
        <f>'Gene Table'!E647</f>
        <v>mmu-miR-669c-5p</v>
      </c>
      <c r="C647" s="39" t="str">
        <f>'Gene Table'!B647</f>
        <v>K21</v>
      </c>
      <c r="D647" s="145"/>
      <c r="E647" s="145"/>
      <c r="F647" s="145"/>
      <c r="G647" s="145"/>
      <c r="H647" s="145"/>
      <c r="I647" s="145"/>
      <c r="J647" s="145"/>
      <c r="K647" s="145"/>
      <c r="L647" s="145"/>
      <c r="M647" s="145"/>
      <c r="N647" s="148"/>
      <c r="O647" s="149"/>
    </row>
    <row r="648" spans="1:15">
      <c r="A648" s="80"/>
      <c r="B648" s="39" t="str">
        <f>'Gene Table'!E648</f>
        <v>mmu-miR-411-3p</v>
      </c>
      <c r="C648" s="39" t="str">
        <f>'Gene Table'!B648</f>
        <v>K22</v>
      </c>
      <c r="D648" s="145"/>
      <c r="E648" s="145"/>
      <c r="F648" s="145"/>
      <c r="G648" s="145"/>
      <c r="H648" s="145"/>
      <c r="I648" s="145"/>
      <c r="J648" s="145"/>
      <c r="K648" s="145"/>
      <c r="L648" s="145"/>
      <c r="M648" s="145"/>
      <c r="N648" s="148"/>
      <c r="O648" s="149"/>
    </row>
    <row r="649" spans="1:15">
      <c r="A649" s="80"/>
      <c r="B649" s="39" t="str">
        <f>'Gene Table'!E649</f>
        <v>mmu-miR-669h-3p</v>
      </c>
      <c r="C649" s="39" t="str">
        <f>'Gene Table'!B649</f>
        <v>K23</v>
      </c>
      <c r="D649" s="145"/>
      <c r="E649" s="145"/>
      <c r="F649" s="145"/>
      <c r="G649" s="145"/>
      <c r="H649" s="145"/>
      <c r="I649" s="145"/>
      <c r="J649" s="145"/>
      <c r="K649" s="145"/>
      <c r="L649" s="145"/>
      <c r="M649" s="145"/>
      <c r="N649" s="148"/>
      <c r="O649" s="149"/>
    </row>
    <row r="650" spans="1:15">
      <c r="A650" s="80"/>
      <c r="B650" s="39" t="str">
        <f>'Gene Table'!E650</f>
        <v>mmu-miR-431-3p</v>
      </c>
      <c r="C650" s="39" t="str">
        <f>'Gene Table'!B650</f>
        <v>K24</v>
      </c>
      <c r="D650" s="145"/>
      <c r="E650" s="145"/>
      <c r="F650" s="145"/>
      <c r="G650" s="145"/>
      <c r="H650" s="145"/>
      <c r="I650" s="145"/>
      <c r="J650" s="145"/>
      <c r="K650" s="145"/>
      <c r="L650" s="145"/>
      <c r="M650" s="145"/>
      <c r="N650" s="148"/>
      <c r="O650" s="149"/>
    </row>
    <row r="651" spans="1:15">
      <c r="A651" s="80"/>
      <c r="B651" s="39" t="str">
        <f>'Gene Table'!E651</f>
        <v>mmu-miR-196a-2-3p</v>
      </c>
      <c r="C651" s="39" t="str">
        <f>'Gene Table'!B651</f>
        <v>L01</v>
      </c>
      <c r="D651" s="145"/>
      <c r="E651" s="145"/>
      <c r="F651" s="145"/>
      <c r="G651" s="145"/>
      <c r="H651" s="145"/>
      <c r="I651" s="145"/>
      <c r="J651" s="145"/>
      <c r="K651" s="145"/>
      <c r="L651" s="145"/>
      <c r="M651" s="145"/>
      <c r="N651" s="148"/>
      <c r="O651" s="149"/>
    </row>
    <row r="652" spans="1:15">
      <c r="A652" s="80"/>
      <c r="B652" s="39" t="str">
        <f>'Gene Table'!E652</f>
        <v>mmu-miR-3068-3p</v>
      </c>
      <c r="C652" s="39" t="str">
        <f>'Gene Table'!B652</f>
        <v>L02</v>
      </c>
      <c r="D652" s="145"/>
      <c r="E652" s="145"/>
      <c r="F652" s="145"/>
      <c r="G652" s="145"/>
      <c r="H652" s="145"/>
      <c r="I652" s="145"/>
      <c r="J652" s="145"/>
      <c r="K652" s="145"/>
      <c r="L652" s="145"/>
      <c r="M652" s="145"/>
      <c r="N652" s="148"/>
      <c r="O652" s="149"/>
    </row>
    <row r="653" spans="1:15">
      <c r="A653" s="80"/>
      <c r="B653" s="39" t="str">
        <f>'Gene Table'!E653</f>
        <v>mmu-miR-199b-5p</v>
      </c>
      <c r="C653" s="39" t="str">
        <f>'Gene Table'!B653</f>
        <v>L03</v>
      </c>
      <c r="D653" s="145"/>
      <c r="E653" s="145"/>
      <c r="F653" s="145"/>
      <c r="G653" s="145"/>
      <c r="H653" s="145"/>
      <c r="I653" s="145"/>
      <c r="J653" s="145"/>
      <c r="K653" s="145"/>
      <c r="L653" s="145"/>
      <c r="M653" s="145"/>
      <c r="N653" s="148"/>
      <c r="O653" s="149"/>
    </row>
    <row r="654" spans="1:15">
      <c r="A654" s="80"/>
      <c r="B654" s="39" t="str">
        <f>'Gene Table'!E654</f>
        <v>mmu-miR-3069-3p</v>
      </c>
      <c r="C654" s="39" t="str">
        <f>'Gene Table'!B654</f>
        <v>L04</v>
      </c>
      <c r="D654" s="145"/>
      <c r="E654" s="145"/>
      <c r="F654" s="145"/>
      <c r="G654" s="145"/>
      <c r="H654" s="145"/>
      <c r="I654" s="145"/>
      <c r="J654" s="145"/>
      <c r="K654" s="145"/>
      <c r="L654" s="145"/>
      <c r="M654" s="145"/>
      <c r="N654" s="148"/>
      <c r="O654" s="149"/>
    </row>
    <row r="655" spans="1:15">
      <c r="A655" s="80"/>
      <c r="B655" s="39" t="str">
        <f>'Gene Table'!E655</f>
        <v>mmu-miR-19a-5p</v>
      </c>
      <c r="C655" s="39" t="str">
        <f>'Gene Table'!B655</f>
        <v>L05</v>
      </c>
      <c r="D655" s="145"/>
      <c r="E655" s="145"/>
      <c r="F655" s="145"/>
      <c r="G655" s="145"/>
      <c r="H655" s="145"/>
      <c r="I655" s="145"/>
      <c r="J655" s="145"/>
      <c r="K655" s="145"/>
      <c r="L655" s="145"/>
      <c r="M655" s="145"/>
      <c r="N655" s="148"/>
      <c r="O655" s="149"/>
    </row>
    <row r="656" spans="1:15">
      <c r="A656" s="80"/>
      <c r="B656" s="39" t="str">
        <f>'Gene Table'!E656</f>
        <v>mmu-miR-3070a-5p</v>
      </c>
      <c r="C656" s="39" t="str">
        <f>'Gene Table'!B656</f>
        <v>L06</v>
      </c>
      <c r="D656" s="145"/>
      <c r="E656" s="145"/>
      <c r="F656" s="145"/>
      <c r="G656" s="145"/>
      <c r="H656" s="145"/>
      <c r="I656" s="145"/>
      <c r="J656" s="145"/>
      <c r="K656" s="145"/>
      <c r="L656" s="145"/>
      <c r="M656" s="145"/>
      <c r="N656" s="148"/>
      <c r="O656" s="149"/>
    </row>
    <row r="657" spans="1:15">
      <c r="A657" s="80"/>
      <c r="B657" s="39" t="str">
        <f>'Gene Table'!E657</f>
        <v>mmu-miR-203-5p</v>
      </c>
      <c r="C657" s="39" t="str">
        <f>'Gene Table'!B657</f>
        <v>L07</v>
      </c>
      <c r="D657" s="145"/>
      <c r="E657" s="145"/>
      <c r="F657" s="145"/>
      <c r="G657" s="145"/>
      <c r="H657" s="145"/>
      <c r="I657" s="145"/>
      <c r="J657" s="145"/>
      <c r="K657" s="145"/>
      <c r="L657" s="145"/>
      <c r="M657" s="145"/>
      <c r="N657" s="148"/>
      <c r="O657" s="149"/>
    </row>
    <row r="658" spans="1:15">
      <c r="A658" s="80"/>
      <c r="B658" s="39" t="str">
        <f>'Gene Table'!E658</f>
        <v>mmu-miR-3070a-3p</v>
      </c>
      <c r="C658" s="39" t="str">
        <f>'Gene Table'!B658</f>
        <v>L08</v>
      </c>
      <c r="D658" s="145"/>
      <c r="E658" s="145"/>
      <c r="F658" s="145"/>
      <c r="G658" s="145"/>
      <c r="H658" s="145"/>
      <c r="I658" s="145"/>
      <c r="J658" s="145"/>
      <c r="K658" s="145"/>
      <c r="L658" s="145"/>
      <c r="M658" s="145"/>
      <c r="N658" s="148"/>
      <c r="O658" s="149"/>
    </row>
    <row r="659" spans="1:15">
      <c r="A659" s="80"/>
      <c r="B659" s="39" t="str">
        <f>'Gene Table'!E659</f>
        <v>mmu-miR-20a-3p</v>
      </c>
      <c r="C659" s="39" t="str">
        <f>'Gene Table'!B659</f>
        <v>L09</v>
      </c>
      <c r="D659" s="145"/>
      <c r="E659" s="145"/>
      <c r="F659" s="145"/>
      <c r="G659" s="145"/>
      <c r="H659" s="145"/>
      <c r="I659" s="145"/>
      <c r="J659" s="145"/>
      <c r="K659" s="145"/>
      <c r="L659" s="145"/>
      <c r="M659" s="145"/>
      <c r="N659" s="148"/>
      <c r="O659" s="149"/>
    </row>
    <row r="660" spans="1:15">
      <c r="A660" s="80"/>
      <c r="B660" s="39" t="str">
        <f>'Gene Table'!E660</f>
        <v>mmu-miR-3070b-3p</v>
      </c>
      <c r="C660" s="39" t="str">
        <f>'Gene Table'!B660</f>
        <v>L10</v>
      </c>
      <c r="D660" s="145"/>
      <c r="E660" s="145"/>
      <c r="F660" s="145"/>
      <c r="G660" s="145"/>
      <c r="H660" s="145"/>
      <c r="I660" s="145"/>
      <c r="J660" s="145"/>
      <c r="K660" s="145"/>
      <c r="L660" s="145"/>
      <c r="M660" s="145"/>
      <c r="N660" s="148"/>
      <c r="O660" s="149"/>
    </row>
    <row r="661" spans="1:15">
      <c r="A661" s="80"/>
      <c r="B661" s="39" t="str">
        <f>'Gene Table'!E661</f>
        <v>mmu-miR-218-1-3p</v>
      </c>
      <c r="C661" s="39" t="str">
        <f>'Gene Table'!B661</f>
        <v>L11</v>
      </c>
      <c r="D661" s="145"/>
      <c r="E661" s="145"/>
      <c r="F661" s="145"/>
      <c r="G661" s="145"/>
      <c r="H661" s="145"/>
      <c r="I661" s="145"/>
      <c r="J661" s="145"/>
      <c r="K661" s="145"/>
      <c r="L661" s="145"/>
      <c r="M661" s="145"/>
      <c r="N661" s="148"/>
      <c r="O661" s="149"/>
    </row>
    <row r="662" spans="1:15">
      <c r="A662" s="80"/>
      <c r="B662" s="39" t="str">
        <f>'Gene Table'!E662</f>
        <v>mmu-miR-3071-5p</v>
      </c>
      <c r="C662" s="39" t="str">
        <f>'Gene Table'!B662</f>
        <v>L12</v>
      </c>
      <c r="D662" s="145"/>
      <c r="E662" s="145"/>
      <c r="F662" s="145"/>
      <c r="G662" s="145"/>
      <c r="H662" s="145"/>
      <c r="I662" s="145"/>
      <c r="J662" s="145"/>
      <c r="K662" s="145"/>
      <c r="L662" s="145"/>
      <c r="M662" s="145"/>
      <c r="N662" s="148"/>
      <c r="O662" s="149"/>
    </row>
    <row r="663" spans="1:15">
      <c r="A663" s="80"/>
      <c r="B663" s="39" t="str">
        <f>'Gene Table'!E663</f>
        <v>mmu-miR-24-1-5p</v>
      </c>
      <c r="C663" s="39" t="str">
        <f>'Gene Table'!B663</f>
        <v>L13</v>
      </c>
      <c r="D663" s="145"/>
      <c r="E663" s="145"/>
      <c r="F663" s="145"/>
      <c r="G663" s="145"/>
      <c r="H663" s="145"/>
      <c r="I663" s="145"/>
      <c r="J663" s="145"/>
      <c r="K663" s="145"/>
      <c r="L663" s="145"/>
      <c r="M663" s="145"/>
      <c r="N663" s="148"/>
      <c r="O663" s="149"/>
    </row>
    <row r="664" spans="1:15">
      <c r="A664" s="80"/>
      <c r="B664" s="39" t="str">
        <f>'Gene Table'!E664</f>
        <v>mmu-miR-3073-5p</v>
      </c>
      <c r="C664" s="39" t="str">
        <f>'Gene Table'!B664</f>
        <v>L14</v>
      </c>
      <c r="D664" s="145"/>
      <c r="E664" s="145"/>
      <c r="F664" s="145"/>
      <c r="G664" s="145"/>
      <c r="H664" s="145"/>
      <c r="I664" s="145"/>
      <c r="J664" s="145"/>
      <c r="K664" s="145"/>
      <c r="L664" s="145"/>
      <c r="M664" s="145"/>
      <c r="N664" s="148"/>
      <c r="O664" s="149"/>
    </row>
    <row r="665" spans="1:15">
      <c r="A665" s="80"/>
      <c r="B665" s="39" t="str">
        <f>'Gene Table'!E665</f>
        <v>mmu-miR-28-3p</v>
      </c>
      <c r="C665" s="39" t="str">
        <f>'Gene Table'!B665</f>
        <v>L15</v>
      </c>
      <c r="D665" s="145"/>
      <c r="E665" s="145"/>
      <c r="F665" s="145"/>
      <c r="G665" s="145"/>
      <c r="H665" s="145"/>
      <c r="I665" s="145"/>
      <c r="J665" s="145"/>
      <c r="K665" s="145"/>
      <c r="L665" s="145"/>
      <c r="M665" s="145"/>
      <c r="N665" s="148"/>
      <c r="O665" s="149"/>
    </row>
    <row r="666" spans="1:15">
      <c r="A666" s="80"/>
      <c r="B666" s="39" t="str">
        <f>'Gene Table'!E666</f>
        <v>mmu-miR-3075-3p</v>
      </c>
      <c r="C666" s="39" t="str">
        <f>'Gene Table'!B666</f>
        <v>L16</v>
      </c>
      <c r="D666" s="145"/>
      <c r="E666" s="145"/>
      <c r="F666" s="145"/>
      <c r="G666" s="145"/>
      <c r="H666" s="145"/>
      <c r="I666" s="145"/>
      <c r="J666" s="145"/>
      <c r="K666" s="145"/>
      <c r="L666" s="145"/>
      <c r="M666" s="145"/>
      <c r="N666" s="148"/>
      <c r="O666" s="149"/>
    </row>
    <row r="667" spans="1:15">
      <c r="A667" s="80"/>
      <c r="B667" s="39" t="str">
        <f>'Gene Table'!E667</f>
        <v>mmu-miR-293-5p</v>
      </c>
      <c r="C667" s="39" t="str">
        <f>'Gene Table'!B667</f>
        <v>L17</v>
      </c>
      <c r="D667" s="145"/>
      <c r="E667" s="145"/>
      <c r="F667" s="145"/>
      <c r="G667" s="145"/>
      <c r="H667" s="145"/>
      <c r="I667" s="145"/>
      <c r="J667" s="145"/>
      <c r="K667" s="145"/>
      <c r="L667" s="145"/>
      <c r="M667" s="145"/>
      <c r="N667" s="148"/>
      <c r="O667" s="149"/>
    </row>
    <row r="668" spans="1:15">
      <c r="A668" s="80"/>
      <c r="B668" s="39" t="str">
        <f>'Gene Table'!E668</f>
        <v>mmu-miR-3076-5p</v>
      </c>
      <c r="C668" s="39" t="str">
        <f>'Gene Table'!B668</f>
        <v>L18</v>
      </c>
      <c r="D668" s="145"/>
      <c r="E668" s="145"/>
      <c r="F668" s="145"/>
      <c r="G668" s="145"/>
      <c r="H668" s="145"/>
      <c r="I668" s="145"/>
      <c r="J668" s="145"/>
      <c r="K668" s="145"/>
      <c r="L668" s="145"/>
      <c r="M668" s="145"/>
      <c r="N668" s="148"/>
      <c r="O668" s="149"/>
    </row>
    <row r="669" spans="1:15">
      <c r="A669" s="80"/>
      <c r="B669" s="39" t="str">
        <f>'Gene Table'!E669</f>
        <v>mmu-miR-294-5p</v>
      </c>
      <c r="C669" s="39" t="str">
        <f>'Gene Table'!B669</f>
        <v>L19</v>
      </c>
      <c r="D669" s="145"/>
      <c r="E669" s="145"/>
      <c r="F669" s="145"/>
      <c r="G669" s="145"/>
      <c r="H669" s="145"/>
      <c r="I669" s="145"/>
      <c r="J669" s="145"/>
      <c r="K669" s="145"/>
      <c r="L669" s="145"/>
      <c r="M669" s="145"/>
      <c r="N669" s="148"/>
      <c r="O669" s="149"/>
    </row>
    <row r="670" spans="1:15">
      <c r="A670" s="80"/>
      <c r="B670" s="39" t="str">
        <f>'Gene Table'!E670</f>
        <v>mmu-miR-3076-3p</v>
      </c>
      <c r="C670" s="39" t="str">
        <f>'Gene Table'!B670</f>
        <v>L20</v>
      </c>
      <c r="D670" s="145"/>
      <c r="E670" s="145"/>
      <c r="F670" s="145"/>
      <c r="G670" s="145"/>
      <c r="H670" s="145"/>
      <c r="I670" s="145"/>
      <c r="J670" s="145"/>
      <c r="K670" s="145"/>
      <c r="L670" s="145"/>
      <c r="M670" s="145"/>
      <c r="N670" s="148"/>
      <c r="O670" s="149"/>
    </row>
    <row r="671" spans="1:15">
      <c r="A671" s="80"/>
      <c r="B671" s="39" t="str">
        <f>'Gene Table'!E671</f>
        <v>mmu-miR-295-5p</v>
      </c>
      <c r="C671" s="39" t="str">
        <f>'Gene Table'!B671</f>
        <v>L21</v>
      </c>
      <c r="D671" s="145"/>
      <c r="E671" s="145"/>
      <c r="F671" s="145"/>
      <c r="G671" s="145"/>
      <c r="H671" s="145"/>
      <c r="I671" s="145"/>
      <c r="J671" s="145"/>
      <c r="K671" s="145"/>
      <c r="L671" s="145"/>
      <c r="M671" s="145"/>
      <c r="N671" s="148"/>
      <c r="O671" s="149"/>
    </row>
    <row r="672" spans="1:15">
      <c r="A672" s="80"/>
      <c r="B672" s="39" t="str">
        <f>'Gene Table'!E672</f>
        <v>mmu-miR-3077-3p</v>
      </c>
      <c r="C672" s="39" t="str">
        <f>'Gene Table'!B672</f>
        <v>L22</v>
      </c>
      <c r="D672" s="145"/>
      <c r="E672" s="145"/>
      <c r="F672" s="145"/>
      <c r="G672" s="145"/>
      <c r="H672" s="145"/>
      <c r="I672" s="145"/>
      <c r="J672" s="145"/>
      <c r="K672" s="145"/>
      <c r="L672" s="145"/>
      <c r="M672" s="145"/>
      <c r="N672" s="148"/>
      <c r="O672" s="149"/>
    </row>
    <row r="673" spans="1:15">
      <c r="A673" s="80"/>
      <c r="B673" s="39" t="str">
        <f>'Gene Table'!E673</f>
        <v>mmu-miR-29b-1-5p</v>
      </c>
      <c r="C673" s="39" t="str">
        <f>'Gene Table'!B673</f>
        <v>L23</v>
      </c>
      <c r="D673" s="145"/>
      <c r="E673" s="145"/>
      <c r="F673" s="145"/>
      <c r="G673" s="145"/>
      <c r="H673" s="145"/>
      <c r="I673" s="145"/>
      <c r="J673" s="145"/>
      <c r="K673" s="145"/>
      <c r="L673" s="145"/>
      <c r="M673" s="145"/>
      <c r="N673" s="148"/>
      <c r="O673" s="149"/>
    </row>
    <row r="674" spans="1:15">
      <c r="A674" s="80"/>
      <c r="B674" s="39" t="str">
        <f>'Gene Table'!E674</f>
        <v>mmu-miR-3078-5p</v>
      </c>
      <c r="C674" s="39" t="str">
        <f>'Gene Table'!B674</f>
        <v>L24</v>
      </c>
      <c r="D674" s="145"/>
      <c r="E674" s="145"/>
      <c r="F674" s="145"/>
      <c r="G674" s="145"/>
      <c r="H674" s="145"/>
      <c r="I674" s="145"/>
      <c r="J674" s="145"/>
      <c r="K674" s="145"/>
      <c r="L674" s="145"/>
      <c r="M674" s="145"/>
      <c r="N674" s="148"/>
      <c r="O674" s="149"/>
    </row>
    <row r="675" spans="1:15">
      <c r="A675" s="80"/>
      <c r="B675" s="39" t="str">
        <f>'Gene Table'!E675</f>
        <v>mmu-miR-92a-3p</v>
      </c>
      <c r="C675" s="39" t="str">
        <f>'Gene Table'!B675</f>
        <v>M01</v>
      </c>
      <c r="D675" s="145"/>
      <c r="E675" s="145"/>
      <c r="F675" s="145"/>
      <c r="G675" s="145"/>
      <c r="H675" s="145"/>
      <c r="I675" s="145"/>
      <c r="J675" s="145"/>
      <c r="K675" s="145"/>
      <c r="L675" s="145"/>
      <c r="M675" s="145"/>
      <c r="N675" s="148"/>
      <c r="O675" s="149"/>
    </row>
    <row r="676" spans="1:15">
      <c r="A676" s="80"/>
      <c r="B676" s="39" t="str">
        <f>'Gene Table'!E676</f>
        <v>mmu-miR-433-5p</v>
      </c>
      <c r="C676" s="39" t="str">
        <f>'Gene Table'!B676</f>
        <v>M02</v>
      </c>
      <c r="D676" s="145"/>
      <c r="E676" s="145"/>
      <c r="F676" s="145"/>
      <c r="G676" s="145"/>
      <c r="H676" s="145"/>
      <c r="I676" s="145"/>
      <c r="J676" s="145"/>
      <c r="K676" s="145"/>
      <c r="L676" s="145"/>
      <c r="M676" s="145"/>
      <c r="N676" s="148"/>
      <c r="O676" s="149"/>
    </row>
    <row r="677" spans="1:15">
      <c r="A677" s="80"/>
      <c r="B677" s="39" t="str">
        <f>'Gene Table'!E677</f>
        <v>mmu-let-7a-5p</v>
      </c>
      <c r="C677" s="39" t="str">
        <f>'Gene Table'!B677</f>
        <v>M03</v>
      </c>
      <c r="D677" s="145"/>
      <c r="E677" s="145"/>
      <c r="F677" s="145"/>
      <c r="G677" s="145"/>
      <c r="H677" s="145"/>
      <c r="I677" s="145"/>
      <c r="J677" s="145"/>
      <c r="K677" s="145"/>
      <c r="L677" s="145"/>
      <c r="M677" s="145"/>
      <c r="N677" s="148"/>
      <c r="O677" s="149"/>
    </row>
    <row r="678" spans="1:15">
      <c r="A678" s="80"/>
      <c r="B678" s="39" t="str">
        <f>'Gene Table'!E678</f>
        <v>mmu-miR-485-3p</v>
      </c>
      <c r="C678" s="39" t="str">
        <f>'Gene Table'!B678</f>
        <v>M04</v>
      </c>
      <c r="D678" s="145"/>
      <c r="E678" s="145"/>
      <c r="F678" s="145"/>
      <c r="G678" s="145"/>
      <c r="H678" s="145"/>
      <c r="I678" s="145"/>
      <c r="J678" s="145"/>
      <c r="K678" s="145"/>
      <c r="L678" s="145"/>
      <c r="M678" s="145"/>
      <c r="N678" s="148"/>
      <c r="O678" s="149"/>
    </row>
    <row r="679" spans="1:15">
      <c r="A679" s="80"/>
      <c r="B679" s="39" t="str">
        <f>'Gene Table'!E679</f>
        <v>mmu-let-7b-5p</v>
      </c>
      <c r="C679" s="39" t="str">
        <f>'Gene Table'!B679</f>
        <v>M05</v>
      </c>
      <c r="D679" s="145"/>
      <c r="E679" s="145"/>
      <c r="F679" s="145"/>
      <c r="G679" s="145"/>
      <c r="H679" s="145"/>
      <c r="I679" s="145"/>
      <c r="J679" s="145"/>
      <c r="K679" s="145"/>
      <c r="L679" s="145"/>
      <c r="M679" s="145"/>
      <c r="N679" s="148"/>
      <c r="O679" s="149"/>
    </row>
    <row r="680" spans="1:15">
      <c r="A680" s="80"/>
      <c r="B680" s="39" t="str">
        <f>'Gene Table'!E680</f>
        <v>mmu-miR-3470a</v>
      </c>
      <c r="C680" s="39" t="str">
        <f>'Gene Table'!B680</f>
        <v>M06</v>
      </c>
      <c r="D680" s="145"/>
      <c r="E680" s="145"/>
      <c r="F680" s="145"/>
      <c r="G680" s="145"/>
      <c r="H680" s="145"/>
      <c r="I680" s="145"/>
      <c r="J680" s="145"/>
      <c r="K680" s="145"/>
      <c r="L680" s="145"/>
      <c r="M680" s="145"/>
      <c r="N680" s="148"/>
      <c r="O680" s="149"/>
    </row>
    <row r="681" spans="1:15">
      <c r="A681" s="80"/>
      <c r="B681" s="39" t="str">
        <f>'Gene Table'!E681</f>
        <v>mmu-let-7c-5p</v>
      </c>
      <c r="C681" s="39" t="str">
        <f>'Gene Table'!B681</f>
        <v>M07</v>
      </c>
      <c r="D681" s="145"/>
      <c r="E681" s="145"/>
      <c r="F681" s="145"/>
      <c r="G681" s="145"/>
      <c r="H681" s="145"/>
      <c r="I681" s="145"/>
      <c r="J681" s="145"/>
      <c r="K681" s="145"/>
      <c r="L681" s="145"/>
      <c r="M681" s="145"/>
      <c r="N681" s="148"/>
      <c r="O681" s="149"/>
    </row>
    <row r="682" spans="1:15">
      <c r="A682" s="80"/>
      <c r="B682" s="39" t="str">
        <f>'Gene Table'!E682</f>
        <v>mmu-miR-1186b</v>
      </c>
      <c r="C682" s="39" t="str">
        <f>'Gene Table'!B682</f>
        <v>M08</v>
      </c>
      <c r="D682" s="145"/>
      <c r="E682" s="145"/>
      <c r="F682" s="145"/>
      <c r="G682" s="145"/>
      <c r="H682" s="145"/>
      <c r="I682" s="145"/>
      <c r="J682" s="145"/>
      <c r="K682" s="145"/>
      <c r="L682" s="145"/>
      <c r="M682" s="145"/>
      <c r="N682" s="148"/>
      <c r="O682" s="149"/>
    </row>
    <row r="683" spans="1:15">
      <c r="A683" s="80"/>
      <c r="B683" s="39" t="str">
        <f>'Gene Table'!E683</f>
        <v>mmu-let-7e-5p</v>
      </c>
      <c r="C683" s="39" t="str">
        <f>'Gene Table'!B683</f>
        <v>M09</v>
      </c>
      <c r="D683" s="145"/>
      <c r="E683" s="145"/>
      <c r="F683" s="145"/>
      <c r="G683" s="145"/>
      <c r="H683" s="145"/>
      <c r="I683" s="145"/>
      <c r="J683" s="145"/>
      <c r="K683" s="145"/>
      <c r="L683" s="145"/>
      <c r="M683" s="145"/>
      <c r="N683" s="148"/>
      <c r="O683" s="149"/>
    </row>
    <row r="684" spans="1:15">
      <c r="A684" s="80"/>
      <c r="B684" s="39" t="str">
        <f>'Gene Table'!E684</f>
        <v>mmu-miR-125b-2-3p</v>
      </c>
      <c r="C684" s="39" t="str">
        <f>'Gene Table'!B684</f>
        <v>M10</v>
      </c>
      <c r="D684" s="145"/>
      <c r="E684" s="145"/>
      <c r="F684" s="145"/>
      <c r="G684" s="145"/>
      <c r="H684" s="145"/>
      <c r="I684" s="145"/>
      <c r="J684" s="145"/>
      <c r="K684" s="145"/>
      <c r="L684" s="145"/>
      <c r="M684" s="145"/>
      <c r="N684" s="148"/>
      <c r="O684" s="149"/>
    </row>
    <row r="685" spans="1:15">
      <c r="A685" s="80"/>
      <c r="B685" s="39" t="str">
        <f>'Gene Table'!E685</f>
        <v>mmu-let-7f-5p</v>
      </c>
      <c r="C685" s="39" t="str">
        <f>'Gene Table'!B685</f>
        <v>M11</v>
      </c>
      <c r="D685" s="145"/>
      <c r="E685" s="145"/>
      <c r="F685" s="145"/>
      <c r="G685" s="145"/>
      <c r="H685" s="145"/>
      <c r="I685" s="145"/>
      <c r="J685" s="145"/>
      <c r="K685" s="145"/>
      <c r="L685" s="145"/>
      <c r="M685" s="145"/>
      <c r="N685" s="148"/>
      <c r="O685" s="149"/>
    </row>
    <row r="686" spans="1:15">
      <c r="A686" s="80"/>
      <c r="B686" s="39" t="str">
        <f>'Gene Table'!E686</f>
        <v>mmu-miR-544-5p</v>
      </c>
      <c r="C686" s="39" t="str">
        <f>'Gene Table'!B686</f>
        <v>M12</v>
      </c>
      <c r="D686" s="145"/>
      <c r="E686" s="145"/>
      <c r="F686" s="145"/>
      <c r="G686" s="145"/>
      <c r="H686" s="145"/>
      <c r="I686" s="145"/>
      <c r="J686" s="145"/>
      <c r="K686" s="145"/>
      <c r="L686" s="145"/>
      <c r="M686" s="145"/>
      <c r="N686" s="148"/>
      <c r="O686" s="149"/>
    </row>
    <row r="687" spans="1:15">
      <c r="A687" s="80"/>
      <c r="B687" s="39" t="str">
        <f>'Gene Table'!E687</f>
        <v>mmu-miR-100-5p</v>
      </c>
      <c r="C687" s="39" t="str">
        <f>'Gene Table'!B687</f>
        <v>M13</v>
      </c>
      <c r="D687" s="145"/>
      <c r="E687" s="145"/>
      <c r="F687" s="145"/>
      <c r="G687" s="145"/>
      <c r="H687" s="145"/>
      <c r="I687" s="145"/>
      <c r="J687" s="145"/>
      <c r="K687" s="145"/>
      <c r="L687" s="145"/>
      <c r="M687" s="145"/>
      <c r="N687" s="148"/>
      <c r="O687" s="149"/>
    </row>
    <row r="688" spans="1:15">
      <c r="A688" s="80"/>
      <c r="B688" s="39" t="str">
        <f>'Gene Table'!E688</f>
        <v>mmu-miR-133a-5p</v>
      </c>
      <c r="C688" s="39" t="str">
        <f>'Gene Table'!B688</f>
        <v>M14</v>
      </c>
      <c r="D688" s="145"/>
      <c r="E688" s="145"/>
      <c r="F688" s="145"/>
      <c r="G688" s="145"/>
      <c r="H688" s="145"/>
      <c r="I688" s="145"/>
      <c r="J688" s="145"/>
      <c r="K688" s="145"/>
      <c r="L688" s="145"/>
      <c r="M688" s="145"/>
      <c r="N688" s="148"/>
      <c r="O688" s="149"/>
    </row>
    <row r="689" spans="1:15">
      <c r="A689" s="80"/>
      <c r="B689" s="39" t="str">
        <f>'Gene Table'!E689</f>
        <v>mmu-miR-101a-3p</v>
      </c>
      <c r="C689" s="39" t="str">
        <f>'Gene Table'!B689</f>
        <v>M15</v>
      </c>
      <c r="D689" s="145"/>
      <c r="E689" s="145"/>
      <c r="F689" s="145"/>
      <c r="G689" s="145"/>
      <c r="H689" s="145"/>
      <c r="I689" s="145"/>
      <c r="J689" s="145"/>
      <c r="K689" s="145"/>
      <c r="L689" s="145"/>
      <c r="M689" s="145"/>
      <c r="N689" s="148"/>
      <c r="O689" s="149"/>
    </row>
    <row r="690" spans="1:15">
      <c r="A690" s="80"/>
      <c r="B690" s="39" t="str">
        <f>'Gene Table'!E690</f>
        <v>mmu-miR-499-3p</v>
      </c>
      <c r="C690" s="39" t="str">
        <f>'Gene Table'!B690</f>
        <v>M16</v>
      </c>
      <c r="D690" s="145"/>
      <c r="E690" s="145"/>
      <c r="F690" s="145"/>
      <c r="G690" s="145"/>
      <c r="H690" s="145"/>
      <c r="I690" s="145"/>
      <c r="J690" s="145"/>
      <c r="K690" s="145"/>
      <c r="L690" s="145"/>
      <c r="M690" s="145"/>
      <c r="N690" s="148"/>
      <c r="O690" s="149"/>
    </row>
    <row r="691" spans="1:15">
      <c r="A691" s="80"/>
      <c r="B691" s="39" t="str">
        <f>'Gene Table'!E691</f>
        <v>mmu-miR-103-3p</v>
      </c>
      <c r="C691" s="39" t="str">
        <f>'Gene Table'!B691</f>
        <v>M17</v>
      </c>
      <c r="D691" s="145"/>
      <c r="E691" s="145"/>
      <c r="F691" s="145"/>
      <c r="G691" s="145"/>
      <c r="H691" s="145"/>
      <c r="I691" s="145"/>
      <c r="J691" s="145"/>
      <c r="K691" s="145"/>
      <c r="L691" s="145"/>
      <c r="M691" s="145"/>
      <c r="N691" s="148"/>
      <c r="O691" s="149"/>
    </row>
    <row r="692" spans="1:15">
      <c r="A692" s="80"/>
      <c r="B692" s="39" t="str">
        <f>'Gene Table'!E692</f>
        <v>mmu-miR-3473b</v>
      </c>
      <c r="C692" s="39" t="str">
        <f>'Gene Table'!B692</f>
        <v>M18</v>
      </c>
      <c r="D692" s="145"/>
      <c r="E692" s="145"/>
      <c r="F692" s="145"/>
      <c r="G692" s="145"/>
      <c r="H692" s="145"/>
      <c r="I692" s="145"/>
      <c r="J692" s="145"/>
      <c r="K692" s="145"/>
      <c r="L692" s="145"/>
      <c r="M692" s="145"/>
      <c r="N692" s="148"/>
      <c r="O692" s="149"/>
    </row>
    <row r="693" spans="1:15">
      <c r="A693" s="80"/>
      <c r="B693" s="39" t="str">
        <f>'Gene Table'!E693</f>
        <v>mmu-miR-107-3p</v>
      </c>
      <c r="C693" s="39" t="str">
        <f>'Gene Table'!B693</f>
        <v>M19</v>
      </c>
      <c r="D693" s="145"/>
      <c r="E693" s="145"/>
      <c r="F693" s="145"/>
      <c r="G693" s="145"/>
      <c r="H693" s="145"/>
      <c r="I693" s="145"/>
      <c r="J693" s="145"/>
      <c r="K693" s="145"/>
      <c r="L693" s="145"/>
      <c r="M693" s="145"/>
      <c r="N693" s="148"/>
      <c r="O693" s="149"/>
    </row>
    <row r="694" spans="1:15">
      <c r="A694" s="80"/>
      <c r="B694" s="39" t="str">
        <f>'Gene Table'!E694</f>
        <v>mmu-miR-503-3p</v>
      </c>
      <c r="C694" s="39" t="str">
        <f>'Gene Table'!B694</f>
        <v>M20</v>
      </c>
      <c r="D694" s="145"/>
      <c r="E694" s="145"/>
      <c r="F694" s="145"/>
      <c r="G694" s="145"/>
      <c r="H694" s="145"/>
      <c r="I694" s="145"/>
      <c r="J694" s="145"/>
      <c r="K694" s="145"/>
      <c r="L694" s="145"/>
      <c r="M694" s="145"/>
      <c r="N694" s="148"/>
      <c r="O694" s="149"/>
    </row>
    <row r="695" spans="1:15">
      <c r="A695" s="80"/>
      <c r="B695" s="39" t="str">
        <f>'Gene Table'!E695</f>
        <v>mmu-miR-10a-5p</v>
      </c>
      <c r="C695" s="39" t="str">
        <f>'Gene Table'!B695</f>
        <v>M21</v>
      </c>
      <c r="D695" s="145"/>
      <c r="E695" s="145"/>
      <c r="F695" s="145"/>
      <c r="G695" s="145"/>
      <c r="H695" s="145"/>
      <c r="I695" s="145"/>
      <c r="J695" s="145"/>
      <c r="K695" s="145"/>
      <c r="L695" s="145"/>
      <c r="M695" s="145"/>
      <c r="N695" s="148"/>
      <c r="O695" s="149"/>
    </row>
    <row r="696" spans="1:15">
      <c r="A696" s="80"/>
      <c r="B696" s="39" t="str">
        <f>'Gene Table'!E696</f>
        <v>mmu-miR-34a-3p</v>
      </c>
      <c r="C696" s="39" t="str">
        <f>'Gene Table'!B696</f>
        <v>M22</v>
      </c>
      <c r="D696" s="145"/>
      <c r="E696" s="145"/>
      <c r="F696" s="145"/>
      <c r="G696" s="145"/>
      <c r="H696" s="145"/>
      <c r="I696" s="145"/>
      <c r="J696" s="145"/>
      <c r="K696" s="145"/>
      <c r="L696" s="145"/>
      <c r="M696" s="145"/>
      <c r="N696" s="148"/>
      <c r="O696" s="149"/>
    </row>
    <row r="697" spans="1:15">
      <c r="A697" s="80"/>
      <c r="B697" s="39" t="str">
        <f>'Gene Table'!E697</f>
        <v>mmu-miR-10b-5p</v>
      </c>
      <c r="C697" s="39" t="str">
        <f>'Gene Table'!B697</f>
        <v>M23</v>
      </c>
      <c r="D697" s="145"/>
      <c r="E697" s="145"/>
      <c r="F697" s="145"/>
      <c r="G697" s="145"/>
      <c r="H697" s="145"/>
      <c r="I697" s="145"/>
      <c r="J697" s="145"/>
      <c r="K697" s="145"/>
      <c r="L697" s="145"/>
      <c r="M697" s="145"/>
      <c r="N697" s="148"/>
      <c r="O697" s="149"/>
    </row>
    <row r="698" spans="1:15">
      <c r="A698" s="80"/>
      <c r="B698" s="39" t="str">
        <f>'Gene Table'!E698</f>
        <v>mmu-miR-21-3p</v>
      </c>
      <c r="C698" s="39" t="str">
        <f>'Gene Table'!B698</f>
        <v>M24</v>
      </c>
      <c r="D698" s="145"/>
      <c r="E698" s="145"/>
      <c r="F698" s="145"/>
      <c r="G698" s="145"/>
      <c r="H698" s="145"/>
      <c r="I698" s="145"/>
      <c r="J698" s="145"/>
      <c r="K698" s="145"/>
      <c r="L698" s="145"/>
      <c r="M698" s="145"/>
      <c r="N698" s="148"/>
      <c r="O698" s="149"/>
    </row>
    <row r="699" spans="1:15">
      <c r="A699" s="80"/>
      <c r="B699" s="39" t="str">
        <f>'Gene Table'!E699</f>
        <v>mmu-miR-302a-5p</v>
      </c>
      <c r="C699" s="39" t="str">
        <f>'Gene Table'!B699</f>
        <v>N01</v>
      </c>
      <c r="D699" s="145"/>
      <c r="E699" s="145"/>
      <c r="F699" s="145"/>
      <c r="G699" s="145"/>
      <c r="H699" s="145"/>
      <c r="I699" s="145"/>
      <c r="J699" s="145"/>
      <c r="K699" s="145"/>
      <c r="L699" s="145"/>
      <c r="M699" s="145"/>
      <c r="N699" s="148"/>
      <c r="O699" s="149"/>
    </row>
    <row r="700" spans="1:15">
      <c r="A700" s="80"/>
      <c r="B700" s="39" t="str">
        <f>'Gene Table'!E700</f>
        <v>mmu-miR-3078-3p</v>
      </c>
      <c r="C700" s="39" t="str">
        <f>'Gene Table'!B700</f>
        <v>N02</v>
      </c>
      <c r="D700" s="145"/>
      <c r="E700" s="145"/>
      <c r="F700" s="145"/>
      <c r="G700" s="145"/>
      <c r="H700" s="145"/>
      <c r="I700" s="145"/>
      <c r="J700" s="145"/>
      <c r="K700" s="145"/>
      <c r="L700" s="145"/>
      <c r="M700" s="145"/>
      <c r="N700" s="148"/>
      <c r="O700" s="149"/>
    </row>
    <row r="701" spans="1:15">
      <c r="A701" s="80"/>
      <c r="B701" s="39" t="str">
        <f>'Gene Table'!E701</f>
        <v>mmu-miR-302b-5p</v>
      </c>
      <c r="C701" s="39" t="str">
        <f>'Gene Table'!B701</f>
        <v>N03</v>
      </c>
      <c r="D701" s="145"/>
      <c r="E701" s="145"/>
      <c r="F701" s="145"/>
      <c r="G701" s="145"/>
      <c r="H701" s="145"/>
      <c r="I701" s="145"/>
      <c r="J701" s="145"/>
      <c r="K701" s="145"/>
      <c r="L701" s="145"/>
      <c r="M701" s="145"/>
      <c r="N701" s="148"/>
      <c r="O701" s="149"/>
    </row>
    <row r="702" spans="1:15">
      <c r="A702" s="80"/>
      <c r="B702" s="39" t="str">
        <f>'Gene Table'!E702</f>
        <v>mmu-miR-3079-3p</v>
      </c>
      <c r="C702" s="39" t="str">
        <f>'Gene Table'!B702</f>
        <v>N04</v>
      </c>
      <c r="D702" s="145"/>
      <c r="E702" s="145"/>
      <c r="F702" s="145"/>
      <c r="G702" s="145"/>
      <c r="H702" s="145"/>
      <c r="I702" s="145"/>
      <c r="J702" s="145"/>
      <c r="K702" s="145"/>
      <c r="L702" s="145"/>
      <c r="M702" s="145"/>
      <c r="N702" s="148"/>
      <c r="O702" s="149"/>
    </row>
    <row r="703" spans="1:15">
      <c r="A703" s="80"/>
      <c r="B703" s="39" t="str">
        <f>'Gene Table'!E703</f>
        <v>mmu-miR-302c-5p</v>
      </c>
      <c r="C703" s="39" t="str">
        <f>'Gene Table'!B703</f>
        <v>N05</v>
      </c>
      <c r="D703" s="145"/>
      <c r="E703" s="145"/>
      <c r="F703" s="145"/>
      <c r="G703" s="145"/>
      <c r="H703" s="145"/>
      <c r="I703" s="145"/>
      <c r="J703" s="145"/>
      <c r="K703" s="145"/>
      <c r="L703" s="145"/>
      <c r="M703" s="145"/>
      <c r="N703" s="148"/>
      <c r="O703" s="149"/>
    </row>
    <row r="704" spans="1:15">
      <c r="A704" s="80"/>
      <c r="B704" s="39" t="str">
        <f>'Gene Table'!E704</f>
        <v>mmu-miR-3080-3p</v>
      </c>
      <c r="C704" s="39" t="str">
        <f>'Gene Table'!B704</f>
        <v>N06</v>
      </c>
      <c r="D704" s="145"/>
      <c r="E704" s="145"/>
      <c r="F704" s="145"/>
      <c r="G704" s="145"/>
      <c r="H704" s="145"/>
      <c r="I704" s="145"/>
      <c r="J704" s="145"/>
      <c r="K704" s="145"/>
      <c r="L704" s="145"/>
      <c r="M704" s="145"/>
      <c r="N704" s="148"/>
      <c r="O704" s="149"/>
    </row>
    <row r="705" spans="1:15">
      <c r="A705" s="80"/>
      <c r="B705" s="39" t="str">
        <f>'Gene Table'!E705</f>
        <v>mmu-miR-30b-3p</v>
      </c>
      <c r="C705" s="39" t="str">
        <f>'Gene Table'!B705</f>
        <v>N07</v>
      </c>
      <c r="D705" s="145"/>
      <c r="E705" s="145"/>
      <c r="F705" s="145"/>
      <c r="G705" s="145"/>
      <c r="H705" s="145"/>
      <c r="I705" s="145"/>
      <c r="J705" s="145"/>
      <c r="K705" s="145"/>
      <c r="L705" s="145"/>
      <c r="M705" s="145"/>
      <c r="N705" s="148"/>
      <c r="O705" s="149"/>
    </row>
    <row r="706" spans="1:15">
      <c r="A706" s="80"/>
      <c r="B706" s="39" t="str">
        <f>'Gene Table'!E706</f>
        <v>mmu-miR-3081-5p</v>
      </c>
      <c r="C706" s="39" t="str">
        <f>'Gene Table'!B706</f>
        <v>N08</v>
      </c>
      <c r="D706" s="145"/>
      <c r="E706" s="145"/>
      <c r="F706" s="145"/>
      <c r="G706" s="145"/>
      <c r="H706" s="145"/>
      <c r="I706" s="145"/>
      <c r="J706" s="145"/>
      <c r="K706" s="145"/>
      <c r="L706" s="145"/>
      <c r="M706" s="145"/>
      <c r="N706" s="148"/>
      <c r="O706" s="149"/>
    </row>
    <row r="707" spans="1:15">
      <c r="A707" s="80"/>
      <c r="B707" s="39" t="str">
        <f>'Gene Table'!E707</f>
        <v>mmu-miR-31-3p</v>
      </c>
      <c r="C707" s="39" t="str">
        <f>'Gene Table'!B707</f>
        <v>N09</v>
      </c>
      <c r="D707" s="145"/>
      <c r="E707" s="145"/>
      <c r="F707" s="145"/>
      <c r="G707" s="145"/>
      <c r="H707" s="145"/>
      <c r="I707" s="145"/>
      <c r="J707" s="145"/>
      <c r="K707" s="145"/>
      <c r="L707" s="145"/>
      <c r="M707" s="145"/>
      <c r="N707" s="148"/>
      <c r="O707" s="149"/>
    </row>
    <row r="708" spans="1:15">
      <c r="A708" s="80"/>
      <c r="B708" s="39" t="str">
        <f>'Gene Table'!E708</f>
        <v>mmu-miR-3081-3p</v>
      </c>
      <c r="C708" s="39" t="str">
        <f>'Gene Table'!B708</f>
        <v>N10</v>
      </c>
      <c r="D708" s="145"/>
      <c r="E708" s="145"/>
      <c r="F708" s="145"/>
      <c r="G708" s="145"/>
      <c r="H708" s="145"/>
      <c r="I708" s="145"/>
      <c r="J708" s="145"/>
      <c r="K708" s="145"/>
      <c r="L708" s="145"/>
      <c r="M708" s="145"/>
      <c r="N708" s="148"/>
      <c r="O708" s="149"/>
    </row>
    <row r="709" spans="1:15">
      <c r="A709" s="80"/>
      <c r="B709" s="39" t="str">
        <f>'Gene Table'!E709</f>
        <v>mmu-miR-322-3p</v>
      </c>
      <c r="C709" s="39" t="str">
        <f>'Gene Table'!B709</f>
        <v>N11</v>
      </c>
      <c r="D709" s="145"/>
      <c r="E709" s="145"/>
      <c r="F709" s="145"/>
      <c r="G709" s="145"/>
      <c r="H709" s="145"/>
      <c r="I709" s="145"/>
      <c r="J709" s="145"/>
      <c r="K709" s="145"/>
      <c r="L709" s="145"/>
      <c r="M709" s="145"/>
      <c r="N709" s="148"/>
      <c r="O709" s="149"/>
    </row>
    <row r="710" spans="1:15">
      <c r="A710" s="80"/>
      <c r="B710" s="39" t="str">
        <f>'Gene Table'!E710</f>
        <v>mmu-miR-3082-5p</v>
      </c>
      <c r="C710" s="39" t="str">
        <f>'Gene Table'!B710</f>
        <v>N12</v>
      </c>
      <c r="D710" s="145"/>
      <c r="E710" s="145"/>
      <c r="F710" s="145"/>
      <c r="G710" s="145"/>
      <c r="H710" s="145"/>
      <c r="I710" s="145"/>
      <c r="J710" s="145"/>
      <c r="K710" s="145"/>
      <c r="L710" s="145"/>
      <c r="M710" s="145"/>
      <c r="N710" s="148"/>
      <c r="O710" s="149"/>
    </row>
    <row r="711" spans="1:15">
      <c r="A711" s="80"/>
      <c r="B711" s="39" t="str">
        <f>'Gene Table'!E711</f>
        <v>mmu-miR-330-3p</v>
      </c>
      <c r="C711" s="39" t="str">
        <f>'Gene Table'!B711</f>
        <v>N13</v>
      </c>
      <c r="D711" s="145"/>
      <c r="E711" s="145"/>
      <c r="F711" s="145"/>
      <c r="G711" s="145"/>
      <c r="H711" s="145"/>
      <c r="I711" s="145"/>
      <c r="J711" s="145"/>
      <c r="K711" s="145"/>
      <c r="L711" s="145"/>
      <c r="M711" s="145"/>
      <c r="N711" s="148"/>
      <c r="O711" s="149"/>
    </row>
    <row r="712" spans="1:15">
      <c r="A712" s="80"/>
      <c r="B712" s="39" t="str">
        <f>'Gene Table'!E712</f>
        <v>mmu-miR-3082-3p</v>
      </c>
      <c r="C712" s="39" t="str">
        <f>'Gene Table'!B712</f>
        <v>N14</v>
      </c>
      <c r="D712" s="145"/>
      <c r="E712" s="145"/>
      <c r="F712" s="145"/>
      <c r="G712" s="145"/>
      <c r="H712" s="145"/>
      <c r="I712" s="145"/>
      <c r="J712" s="145"/>
      <c r="K712" s="145"/>
      <c r="L712" s="145"/>
      <c r="M712" s="145"/>
      <c r="N712" s="148"/>
      <c r="O712" s="149"/>
    </row>
    <row r="713" spans="1:15">
      <c r="A713" s="80"/>
      <c r="B713" s="39" t="str">
        <f>'Gene Table'!E713</f>
        <v>mmu-miR-34c-3p</v>
      </c>
      <c r="C713" s="39" t="str">
        <f>'Gene Table'!B713</f>
        <v>N15</v>
      </c>
      <c r="D713" s="145"/>
      <c r="E713" s="145"/>
      <c r="F713" s="145"/>
      <c r="G713" s="145"/>
      <c r="H713" s="145"/>
      <c r="I713" s="145"/>
      <c r="J713" s="145"/>
      <c r="K713" s="145"/>
      <c r="L713" s="145"/>
      <c r="M713" s="145"/>
      <c r="N713" s="148"/>
      <c r="O713" s="149"/>
    </row>
    <row r="714" spans="1:15">
      <c r="A714" s="80"/>
      <c r="B714" s="39" t="str">
        <f>'Gene Table'!E714</f>
        <v>mmu-miR-3083-3p</v>
      </c>
      <c r="C714" s="39" t="str">
        <f>'Gene Table'!B714</f>
        <v>N16</v>
      </c>
      <c r="D714" s="145"/>
      <c r="E714" s="145"/>
      <c r="F714" s="145"/>
      <c r="G714" s="145"/>
      <c r="H714" s="145"/>
      <c r="I714" s="145"/>
      <c r="J714" s="145"/>
      <c r="K714" s="145"/>
      <c r="L714" s="145"/>
      <c r="M714" s="145"/>
      <c r="N714" s="148"/>
      <c r="O714" s="149"/>
    </row>
    <row r="715" spans="1:15">
      <c r="A715" s="80"/>
      <c r="B715" s="39" t="str">
        <f>'Gene Table'!E715</f>
        <v>mmu-miR-374-3p</v>
      </c>
      <c r="C715" s="39" t="str">
        <f>'Gene Table'!B715</f>
        <v>N17</v>
      </c>
      <c r="D715" s="145"/>
      <c r="E715" s="145"/>
      <c r="F715" s="145"/>
      <c r="G715" s="145"/>
      <c r="H715" s="145"/>
      <c r="I715" s="145"/>
      <c r="J715" s="145"/>
      <c r="K715" s="145"/>
      <c r="L715" s="145"/>
      <c r="M715" s="145"/>
      <c r="N715" s="148"/>
      <c r="O715" s="149"/>
    </row>
    <row r="716" spans="1:15">
      <c r="A716" s="80"/>
      <c r="B716" s="39" t="str">
        <f>'Gene Table'!E716</f>
        <v>mmu-miR-3084-3p</v>
      </c>
      <c r="C716" s="39" t="str">
        <f>'Gene Table'!B716</f>
        <v>N18</v>
      </c>
      <c r="D716" s="145"/>
      <c r="E716" s="145"/>
      <c r="F716" s="145"/>
      <c r="G716" s="145"/>
      <c r="H716" s="145"/>
      <c r="I716" s="145"/>
      <c r="J716" s="145"/>
      <c r="K716" s="145"/>
      <c r="L716" s="145"/>
      <c r="M716" s="145"/>
      <c r="N716" s="148"/>
      <c r="O716" s="149"/>
    </row>
    <row r="717" spans="1:15">
      <c r="A717" s="80"/>
      <c r="B717" s="39" t="str">
        <f>'Gene Table'!E717</f>
        <v>mmu-miR-425-3p</v>
      </c>
      <c r="C717" s="39" t="str">
        <f>'Gene Table'!B717</f>
        <v>N19</v>
      </c>
      <c r="D717" s="145"/>
      <c r="E717" s="145"/>
      <c r="F717" s="145"/>
      <c r="G717" s="145"/>
      <c r="H717" s="145"/>
      <c r="I717" s="145"/>
      <c r="J717" s="145"/>
      <c r="K717" s="145"/>
      <c r="L717" s="145"/>
      <c r="M717" s="145"/>
      <c r="N717" s="148"/>
      <c r="O717" s="149"/>
    </row>
    <row r="718" spans="1:15">
      <c r="A718" s="80"/>
      <c r="B718" s="39" t="str">
        <f>'Gene Table'!E718</f>
        <v>mmu-miR-3085-5p</v>
      </c>
      <c r="C718" s="39" t="str">
        <f>'Gene Table'!B718</f>
        <v>N20</v>
      </c>
      <c r="D718" s="145"/>
      <c r="E718" s="145"/>
      <c r="F718" s="145"/>
      <c r="G718" s="145"/>
      <c r="H718" s="145"/>
      <c r="I718" s="145"/>
      <c r="J718" s="145"/>
      <c r="K718" s="145"/>
      <c r="L718" s="145"/>
      <c r="M718" s="145"/>
      <c r="N718" s="148"/>
      <c r="O718" s="149"/>
    </row>
    <row r="719" spans="1:15">
      <c r="A719" s="80"/>
      <c r="B719" s="39" t="str">
        <f>'Gene Table'!E719</f>
        <v>mmu-miR-463-5p</v>
      </c>
      <c r="C719" s="39" t="str">
        <f>'Gene Table'!B719</f>
        <v>N21</v>
      </c>
      <c r="D719" s="145"/>
      <c r="E719" s="145"/>
      <c r="F719" s="145"/>
      <c r="G719" s="145"/>
      <c r="H719" s="145"/>
      <c r="I719" s="145"/>
      <c r="J719" s="145"/>
      <c r="K719" s="145"/>
      <c r="L719" s="145"/>
      <c r="M719" s="145"/>
      <c r="N719" s="148"/>
      <c r="O719" s="149"/>
    </row>
    <row r="720" spans="1:15">
      <c r="A720" s="80"/>
      <c r="B720" s="39" t="str">
        <f>'Gene Table'!E720</f>
        <v>mmu-miR-3085-3p</v>
      </c>
      <c r="C720" s="39" t="str">
        <f>'Gene Table'!B720</f>
        <v>N22</v>
      </c>
      <c r="D720" s="145"/>
      <c r="E720" s="145"/>
      <c r="F720" s="145"/>
      <c r="G720" s="145"/>
      <c r="H720" s="145"/>
      <c r="I720" s="145"/>
      <c r="J720" s="145"/>
      <c r="K720" s="145"/>
      <c r="L720" s="145"/>
      <c r="M720" s="145"/>
      <c r="N720" s="148"/>
      <c r="O720" s="149"/>
    </row>
    <row r="721" spans="1:15">
      <c r="A721" s="80"/>
      <c r="B721" s="39" t="str">
        <f>'Gene Table'!E721</f>
        <v>mmu-miR-467b-3p</v>
      </c>
      <c r="C721" s="39" t="str">
        <f>'Gene Table'!B721</f>
        <v>N23</v>
      </c>
      <c r="D721" s="145"/>
      <c r="E721" s="145"/>
      <c r="F721" s="145"/>
      <c r="G721" s="145"/>
      <c r="H721" s="145"/>
      <c r="I721" s="145"/>
      <c r="J721" s="145"/>
      <c r="K721" s="145"/>
      <c r="L721" s="145"/>
      <c r="M721" s="145"/>
      <c r="N721" s="148"/>
      <c r="O721" s="149"/>
    </row>
    <row r="722" spans="1:15">
      <c r="A722" s="80"/>
      <c r="B722" s="39" t="str">
        <f>'Gene Table'!E722</f>
        <v>mmu-miR-3086-5p</v>
      </c>
      <c r="C722" s="39" t="str">
        <f>'Gene Table'!B722</f>
        <v>N24</v>
      </c>
      <c r="D722" s="145"/>
      <c r="E722" s="145"/>
      <c r="F722" s="145"/>
      <c r="G722" s="145"/>
      <c r="H722" s="145"/>
      <c r="I722" s="145"/>
      <c r="J722" s="145"/>
      <c r="K722" s="145"/>
      <c r="L722" s="145"/>
      <c r="M722" s="145"/>
      <c r="N722" s="148"/>
      <c r="O722" s="149"/>
    </row>
    <row r="723" spans="1:15">
      <c r="A723" s="80"/>
      <c r="B723" s="39" t="str">
        <f>'Gene Table'!E723</f>
        <v>mmu-miR-5619-5p</v>
      </c>
      <c r="C723" s="39" t="str">
        <f>'Gene Table'!B723</f>
        <v>O01</v>
      </c>
      <c r="D723" s="145"/>
      <c r="E723" s="145"/>
      <c r="F723" s="145"/>
      <c r="G723" s="145"/>
      <c r="H723" s="145"/>
      <c r="I723" s="145"/>
      <c r="J723" s="145"/>
      <c r="K723" s="145"/>
      <c r="L723" s="145"/>
      <c r="M723" s="145"/>
      <c r="N723" s="148"/>
      <c r="O723" s="149"/>
    </row>
    <row r="724" spans="1:15">
      <c r="A724" s="80"/>
      <c r="B724" s="39" t="str">
        <f>'Gene Table'!E724</f>
        <v>mmu-miR-5624-3p</v>
      </c>
      <c r="C724" s="39" t="str">
        <f>'Gene Table'!B724</f>
        <v>O02</v>
      </c>
      <c r="D724" s="145"/>
      <c r="E724" s="145"/>
      <c r="F724" s="145"/>
      <c r="G724" s="145"/>
      <c r="H724" s="145"/>
      <c r="I724" s="145"/>
      <c r="J724" s="145"/>
      <c r="K724" s="145"/>
      <c r="L724" s="145"/>
      <c r="M724" s="145"/>
      <c r="N724" s="148"/>
      <c r="O724" s="149"/>
    </row>
    <row r="725" spans="1:15">
      <c r="A725" s="80"/>
      <c r="B725" s="39" t="str">
        <f>'Gene Table'!E725</f>
        <v>mmu-miR-5619-3p</v>
      </c>
      <c r="C725" s="39" t="str">
        <f>'Gene Table'!B725</f>
        <v>O03</v>
      </c>
      <c r="D725" s="145"/>
      <c r="E725" s="145"/>
      <c r="F725" s="145"/>
      <c r="G725" s="145"/>
      <c r="H725" s="145"/>
      <c r="I725" s="145"/>
      <c r="J725" s="145"/>
      <c r="K725" s="145"/>
      <c r="L725" s="145"/>
      <c r="M725" s="145"/>
      <c r="N725" s="148"/>
      <c r="O725" s="149"/>
    </row>
    <row r="726" spans="1:15">
      <c r="A726" s="80"/>
      <c r="B726" s="39" t="str">
        <f>'Gene Table'!E726</f>
        <v>mmu-miR-5625-5p</v>
      </c>
      <c r="C726" s="39" t="str">
        <f>'Gene Table'!B726</f>
        <v>O04</v>
      </c>
      <c r="D726" s="145"/>
      <c r="E726" s="145"/>
      <c r="F726" s="145"/>
      <c r="G726" s="145"/>
      <c r="H726" s="145"/>
      <c r="I726" s="145"/>
      <c r="J726" s="145"/>
      <c r="K726" s="145"/>
      <c r="L726" s="145"/>
      <c r="M726" s="145"/>
      <c r="N726" s="148"/>
      <c r="O726" s="149"/>
    </row>
    <row r="727" spans="1:15">
      <c r="A727" s="80"/>
      <c r="B727" s="39" t="str">
        <f>'Gene Table'!E727</f>
        <v>mmu-miR-5620-5p</v>
      </c>
      <c r="C727" s="39" t="str">
        <f>'Gene Table'!B727</f>
        <v>O05</v>
      </c>
      <c r="D727" s="145"/>
      <c r="E727" s="145"/>
      <c r="F727" s="145"/>
      <c r="G727" s="145"/>
      <c r="H727" s="145"/>
      <c r="I727" s="145"/>
      <c r="J727" s="145"/>
      <c r="K727" s="145"/>
      <c r="L727" s="145"/>
      <c r="M727" s="145"/>
      <c r="N727" s="148"/>
      <c r="O727" s="149"/>
    </row>
    <row r="728" spans="1:15">
      <c r="A728" s="80"/>
      <c r="B728" s="39" t="str">
        <f>'Gene Table'!E728</f>
        <v>mmu-miR-5625-3p</v>
      </c>
      <c r="C728" s="39" t="str">
        <f>'Gene Table'!B728</f>
        <v>O06</v>
      </c>
      <c r="D728" s="145"/>
      <c r="E728" s="145"/>
      <c r="F728" s="145"/>
      <c r="G728" s="145"/>
      <c r="H728" s="145"/>
      <c r="I728" s="145"/>
      <c r="J728" s="145"/>
      <c r="K728" s="145"/>
      <c r="L728" s="145"/>
      <c r="M728" s="145"/>
      <c r="N728" s="148"/>
      <c r="O728" s="149"/>
    </row>
    <row r="729" spans="1:15">
      <c r="A729" s="80"/>
      <c r="B729" s="39" t="str">
        <f>'Gene Table'!E729</f>
        <v>mmu-miR-5620-3p</v>
      </c>
      <c r="C729" s="39" t="str">
        <f>'Gene Table'!B729</f>
        <v>O07</v>
      </c>
      <c r="D729" s="145"/>
      <c r="E729" s="145"/>
      <c r="F729" s="145"/>
      <c r="G729" s="145"/>
      <c r="H729" s="145"/>
      <c r="I729" s="145"/>
      <c r="J729" s="145"/>
      <c r="K729" s="145"/>
      <c r="L729" s="145"/>
      <c r="M729" s="145"/>
      <c r="N729" s="148"/>
      <c r="O729" s="149"/>
    </row>
    <row r="730" spans="1:15">
      <c r="A730" s="80"/>
      <c r="B730" s="39" t="str">
        <f>'Gene Table'!E730</f>
        <v>mmu-miR-5626-3p</v>
      </c>
      <c r="C730" s="39" t="str">
        <f>'Gene Table'!B730</f>
        <v>O08</v>
      </c>
      <c r="D730" s="145"/>
      <c r="E730" s="145"/>
      <c r="F730" s="145"/>
      <c r="G730" s="145"/>
      <c r="H730" s="145"/>
      <c r="I730" s="145"/>
      <c r="J730" s="145"/>
      <c r="K730" s="145"/>
      <c r="L730" s="145"/>
      <c r="M730" s="145"/>
      <c r="N730" s="148"/>
      <c r="O730" s="149"/>
    </row>
    <row r="731" spans="1:15">
      <c r="A731" s="80"/>
      <c r="B731" s="39" t="str">
        <f>'Gene Table'!E731</f>
        <v>mmu-miR-5621-5p</v>
      </c>
      <c r="C731" s="39" t="str">
        <f>'Gene Table'!B731</f>
        <v>O09</v>
      </c>
      <c r="D731" s="145"/>
      <c r="E731" s="145"/>
      <c r="F731" s="145"/>
      <c r="G731" s="145"/>
      <c r="H731" s="145"/>
      <c r="I731" s="145"/>
      <c r="J731" s="145"/>
      <c r="K731" s="145"/>
      <c r="L731" s="145"/>
      <c r="M731" s="145"/>
      <c r="N731" s="148"/>
      <c r="O731" s="149"/>
    </row>
    <row r="732" spans="1:15">
      <c r="A732" s="80"/>
      <c r="B732" s="39" t="str">
        <f>'Gene Table'!E732</f>
        <v>mmu-miR-5627-5p</v>
      </c>
      <c r="C732" s="39" t="str">
        <f>'Gene Table'!B732</f>
        <v>O10</v>
      </c>
      <c r="D732" s="145"/>
      <c r="E732" s="145"/>
      <c r="F732" s="145"/>
      <c r="G732" s="145"/>
      <c r="H732" s="145"/>
      <c r="I732" s="145"/>
      <c r="J732" s="145"/>
      <c r="K732" s="145"/>
      <c r="L732" s="145"/>
      <c r="M732" s="145"/>
      <c r="N732" s="148"/>
      <c r="O732" s="149"/>
    </row>
    <row r="733" spans="1:15">
      <c r="A733" s="80"/>
      <c r="B733" s="39" t="str">
        <f>'Gene Table'!E733</f>
        <v>mmu-miR-5622-5p</v>
      </c>
      <c r="C733" s="39" t="str">
        <f>'Gene Table'!B733</f>
        <v>O11</v>
      </c>
      <c r="D733" s="145"/>
      <c r="E733" s="145"/>
      <c r="F733" s="145"/>
      <c r="G733" s="145"/>
      <c r="H733" s="145"/>
      <c r="I733" s="145"/>
      <c r="J733" s="145"/>
      <c r="K733" s="145"/>
      <c r="L733" s="145"/>
      <c r="M733" s="145"/>
      <c r="N733" s="148"/>
      <c r="O733" s="149"/>
    </row>
    <row r="734" spans="1:15">
      <c r="A734" s="80"/>
      <c r="B734" s="39" t="str">
        <f>'Gene Table'!E734</f>
        <v>mmu-miR-5627-3p</v>
      </c>
      <c r="C734" s="39" t="str">
        <f>'Gene Table'!B734</f>
        <v>O12</v>
      </c>
      <c r="D734" s="145"/>
      <c r="E734" s="145"/>
      <c r="F734" s="145"/>
      <c r="G734" s="145"/>
      <c r="H734" s="145"/>
      <c r="I734" s="145"/>
      <c r="J734" s="145"/>
      <c r="K734" s="145"/>
      <c r="L734" s="145"/>
      <c r="M734" s="145"/>
      <c r="N734" s="148"/>
      <c r="O734" s="149"/>
    </row>
    <row r="735" spans="1:15">
      <c r="A735" s="80"/>
      <c r="B735" s="39" t="str">
        <f>'Gene Table'!E735</f>
        <v>mmu-miR-5622-3p</v>
      </c>
      <c r="C735" s="39" t="str">
        <f>'Gene Table'!B735</f>
        <v>O13</v>
      </c>
      <c r="D735" s="145"/>
      <c r="E735" s="145"/>
      <c r="F735" s="145"/>
      <c r="G735" s="145"/>
      <c r="H735" s="145"/>
      <c r="I735" s="145"/>
      <c r="J735" s="145"/>
      <c r="K735" s="145"/>
      <c r="L735" s="145"/>
      <c r="M735" s="145"/>
      <c r="N735" s="148"/>
      <c r="O735" s="149"/>
    </row>
    <row r="736" spans="1:15">
      <c r="A736" s="80"/>
      <c r="B736" s="39" t="str">
        <f>'Gene Table'!E736</f>
        <v>mmu-miR-344i</v>
      </c>
      <c r="C736" s="39" t="str">
        <f>'Gene Table'!B736</f>
        <v>O14</v>
      </c>
      <c r="D736" s="145"/>
      <c r="E736" s="145"/>
      <c r="F736" s="145"/>
      <c r="G736" s="145"/>
      <c r="H736" s="145"/>
      <c r="I736" s="145"/>
      <c r="J736" s="145"/>
      <c r="K736" s="145"/>
      <c r="L736" s="145"/>
      <c r="M736" s="145"/>
      <c r="N736" s="148"/>
      <c r="O736" s="149"/>
    </row>
    <row r="737" spans="1:15">
      <c r="A737" s="80"/>
      <c r="B737" s="39" t="str">
        <f>'Gene Table'!E737</f>
        <v>mmu-miR-5623-5p</v>
      </c>
      <c r="C737" s="39" t="str">
        <f>'Gene Table'!B737</f>
        <v>O15</v>
      </c>
      <c r="D737" s="145"/>
      <c r="E737" s="145"/>
      <c r="F737" s="145"/>
      <c r="G737" s="145"/>
      <c r="H737" s="145"/>
      <c r="I737" s="145"/>
      <c r="J737" s="145"/>
      <c r="K737" s="145"/>
      <c r="L737" s="145"/>
      <c r="M737" s="145"/>
      <c r="N737" s="148"/>
      <c r="O737" s="149"/>
    </row>
    <row r="738" spans="1:15">
      <c r="A738" s="80"/>
      <c r="B738" s="39" t="str">
        <f>'Gene Table'!E738</f>
        <v>mmu-miR-5709</v>
      </c>
      <c r="C738" s="39" t="str">
        <f>'Gene Table'!B738</f>
        <v>O16</v>
      </c>
      <c r="D738" s="145"/>
      <c r="E738" s="145"/>
      <c r="F738" s="145"/>
      <c r="G738" s="145"/>
      <c r="H738" s="145"/>
      <c r="I738" s="145"/>
      <c r="J738" s="145"/>
      <c r="K738" s="145"/>
      <c r="L738" s="145"/>
      <c r="M738" s="145"/>
      <c r="N738" s="148"/>
      <c r="O738" s="149"/>
    </row>
    <row r="739" spans="1:15">
      <c r="A739" s="80"/>
      <c r="B739" s="39" t="str">
        <f>'Gene Table'!E739</f>
        <v>mmu-miR-5623-3p</v>
      </c>
      <c r="C739" s="39" t="str">
        <f>'Gene Table'!B739</f>
        <v>O17</v>
      </c>
      <c r="D739" s="145"/>
      <c r="E739" s="145"/>
      <c r="F739" s="145"/>
      <c r="G739" s="145"/>
      <c r="H739" s="145"/>
      <c r="I739" s="145"/>
      <c r="J739" s="145"/>
      <c r="K739" s="145"/>
      <c r="L739" s="145"/>
      <c r="M739" s="145"/>
      <c r="N739" s="148"/>
      <c r="O739" s="149"/>
    </row>
    <row r="740" spans="1:15">
      <c r="A740" s="80"/>
      <c r="B740" s="39" t="str">
        <f>'Gene Table'!E740</f>
        <v>mmu-miR-5710</v>
      </c>
      <c r="C740" s="39" t="str">
        <f>'Gene Table'!B740</f>
        <v>O18</v>
      </c>
      <c r="D740" s="145"/>
      <c r="E740" s="145"/>
      <c r="F740" s="145"/>
      <c r="G740" s="145"/>
      <c r="H740" s="145"/>
      <c r="I740" s="145"/>
      <c r="J740" s="145"/>
      <c r="K740" s="145"/>
      <c r="L740" s="145"/>
      <c r="M740" s="145"/>
      <c r="N740" s="148"/>
      <c r="O740" s="149"/>
    </row>
    <row r="741" spans="1:15">
      <c r="A741" s="80"/>
      <c r="B741" s="39" t="str">
        <f>'Gene Table'!E741</f>
        <v>mmu-miR-3073b-5p</v>
      </c>
      <c r="C741" s="39" t="str">
        <f>'Gene Table'!B741</f>
        <v>O19</v>
      </c>
      <c r="D741" s="145"/>
      <c r="E741" s="145"/>
      <c r="F741" s="145"/>
      <c r="G741" s="145"/>
      <c r="H741" s="145"/>
      <c r="I741" s="145"/>
      <c r="J741" s="145"/>
      <c r="K741" s="145"/>
      <c r="L741" s="145"/>
      <c r="M741" s="145"/>
      <c r="N741" s="148"/>
      <c r="O741" s="149"/>
    </row>
    <row r="742" spans="1:15">
      <c r="A742" s="80"/>
      <c r="B742" s="39" t="str">
        <f>'Gene Table'!E742</f>
        <v>mmu-miR-669l-3p</v>
      </c>
      <c r="C742" s="39" t="str">
        <f>'Gene Table'!B742</f>
        <v>O20</v>
      </c>
      <c r="D742" s="145"/>
      <c r="E742" s="145"/>
      <c r="F742" s="145"/>
      <c r="G742" s="145"/>
      <c r="H742" s="145"/>
      <c r="I742" s="145"/>
      <c r="J742" s="145"/>
      <c r="K742" s="145"/>
      <c r="L742" s="145"/>
      <c r="M742" s="145"/>
      <c r="N742" s="148"/>
      <c r="O742" s="149"/>
    </row>
    <row r="743" spans="1:15">
      <c r="A743" s="80"/>
      <c r="B743" s="39" t="str">
        <f>'Gene Table'!E743</f>
        <v>mmu-miR-3073b-3p</v>
      </c>
      <c r="C743" s="39" t="str">
        <f>'Gene Table'!B743</f>
        <v>O21</v>
      </c>
      <c r="D743" s="145"/>
      <c r="E743" s="145"/>
      <c r="F743" s="145"/>
      <c r="G743" s="145"/>
      <c r="H743" s="145"/>
      <c r="I743" s="145"/>
      <c r="J743" s="145"/>
      <c r="K743" s="145"/>
      <c r="L743" s="145"/>
      <c r="M743" s="145"/>
      <c r="N743" s="148"/>
      <c r="O743" s="149"/>
    </row>
    <row r="744" spans="1:15">
      <c r="A744" s="80"/>
      <c r="B744" s="39" t="str">
        <f>'Gene Table'!E744</f>
        <v>mmu-miR-1a-2-5p</v>
      </c>
      <c r="C744" s="39" t="str">
        <f>'Gene Table'!B744</f>
        <v>O22</v>
      </c>
      <c r="D744" s="145"/>
      <c r="E744" s="145"/>
      <c r="F744" s="145"/>
      <c r="G744" s="145"/>
      <c r="H744" s="145"/>
      <c r="I744" s="145"/>
      <c r="J744" s="145"/>
      <c r="K744" s="145"/>
      <c r="L744" s="145"/>
      <c r="M744" s="145"/>
      <c r="N744" s="148"/>
      <c r="O744" s="149"/>
    </row>
    <row r="745" spans="1:15">
      <c r="A745" s="80"/>
      <c r="B745" s="39" t="str">
        <f>'Gene Table'!E745</f>
        <v>mmu-miR-5624-5p</v>
      </c>
      <c r="C745" s="39" t="str">
        <f>'Gene Table'!B745</f>
        <v>O23</v>
      </c>
      <c r="D745" s="145"/>
      <c r="E745" s="145"/>
      <c r="F745" s="145"/>
      <c r="G745" s="145"/>
      <c r="H745" s="145"/>
      <c r="I745" s="145"/>
      <c r="J745" s="145"/>
      <c r="K745" s="145"/>
      <c r="L745" s="145"/>
      <c r="M745" s="145"/>
      <c r="N745" s="148"/>
      <c r="O745" s="149"/>
    </row>
    <row r="746" spans="1:15">
      <c r="A746" s="80"/>
      <c r="B746" s="39" t="str">
        <f>'Gene Table'!E746</f>
        <v>mmu-miR-669d-3p</v>
      </c>
      <c r="C746" s="39" t="str">
        <f>'Gene Table'!B746</f>
        <v>O24</v>
      </c>
      <c r="D746" s="145"/>
      <c r="E746" s="145"/>
      <c r="F746" s="145"/>
      <c r="G746" s="145"/>
      <c r="H746" s="145"/>
      <c r="I746" s="145"/>
      <c r="J746" s="145"/>
      <c r="K746" s="145"/>
      <c r="L746" s="145"/>
      <c r="M746" s="145"/>
      <c r="N746" s="148"/>
      <c r="O746" s="149"/>
    </row>
    <row r="747" spans="1:15">
      <c r="A747" s="80"/>
      <c r="B747" s="39" t="str">
        <f>'Gene Table'!E747</f>
        <v>NC</v>
      </c>
      <c r="C747" s="39" t="str">
        <f>'Gene Table'!B747</f>
        <v>P01</v>
      </c>
      <c r="D747" s="145"/>
      <c r="E747" s="145"/>
      <c r="F747" s="145"/>
      <c r="G747" s="145"/>
      <c r="H747" s="145"/>
      <c r="I747" s="145"/>
      <c r="J747" s="145"/>
      <c r="K747" s="145"/>
      <c r="L747" s="145"/>
      <c r="M747" s="145"/>
      <c r="N747" s="148"/>
      <c r="O747" s="149"/>
    </row>
    <row r="748" spans="1:15">
      <c r="A748" s="80"/>
      <c r="B748" s="39" t="str">
        <f>'Gene Table'!E748</f>
        <v>NC</v>
      </c>
      <c r="C748" s="39" t="str">
        <f>'Gene Table'!B748</f>
        <v>P02</v>
      </c>
      <c r="D748" s="145"/>
      <c r="E748" s="145"/>
      <c r="F748" s="145"/>
      <c r="G748" s="145"/>
      <c r="H748" s="145"/>
      <c r="I748" s="145"/>
      <c r="J748" s="145"/>
      <c r="K748" s="145"/>
      <c r="L748" s="145"/>
      <c r="M748" s="145"/>
      <c r="N748" s="148"/>
      <c r="O748" s="149"/>
    </row>
    <row r="749" spans="1:15">
      <c r="A749" s="80"/>
      <c r="B749" s="39" t="str">
        <f>'Gene Table'!E749</f>
        <v>NC</v>
      </c>
      <c r="C749" s="39" t="str">
        <f>'Gene Table'!B749</f>
        <v>P03</v>
      </c>
      <c r="D749" s="145"/>
      <c r="E749" s="145"/>
      <c r="F749" s="145"/>
      <c r="G749" s="145"/>
      <c r="H749" s="145"/>
      <c r="I749" s="145"/>
      <c r="J749" s="145"/>
      <c r="K749" s="145"/>
      <c r="L749" s="145"/>
      <c r="M749" s="145"/>
      <c r="N749" s="148"/>
      <c r="O749" s="149"/>
    </row>
    <row r="750" spans="1:15">
      <c r="A750" s="80"/>
      <c r="B750" s="39" t="str">
        <f>'Gene Table'!E750</f>
        <v>NC</v>
      </c>
      <c r="C750" s="39" t="str">
        <f>'Gene Table'!B750</f>
        <v>P04</v>
      </c>
      <c r="D750" s="145"/>
      <c r="E750" s="145"/>
      <c r="F750" s="145"/>
      <c r="G750" s="145"/>
      <c r="H750" s="145"/>
      <c r="I750" s="145"/>
      <c r="J750" s="145"/>
      <c r="K750" s="145"/>
      <c r="L750" s="145"/>
      <c r="M750" s="145"/>
      <c r="N750" s="148"/>
      <c r="O750" s="149"/>
    </row>
    <row r="751" spans="1:15">
      <c r="A751" s="80"/>
      <c r="B751" s="39" t="str">
        <f>'Gene Table'!E751</f>
        <v>MK1</v>
      </c>
      <c r="C751" s="39" t="str">
        <f>'Gene Table'!B751</f>
        <v>P05</v>
      </c>
      <c r="D751" s="145"/>
      <c r="E751" s="145"/>
      <c r="F751" s="145"/>
      <c r="G751" s="145"/>
      <c r="H751" s="145"/>
      <c r="I751" s="145"/>
      <c r="J751" s="145"/>
      <c r="K751" s="145"/>
      <c r="L751" s="145"/>
      <c r="M751" s="145"/>
      <c r="N751" s="148"/>
      <c r="O751" s="149"/>
    </row>
    <row r="752" spans="1:15">
      <c r="A752" s="80"/>
      <c r="B752" s="39" t="str">
        <f>'Gene Table'!E752</f>
        <v>MK1</v>
      </c>
      <c r="C752" s="39" t="str">
        <f>'Gene Table'!B752</f>
        <v>P06</v>
      </c>
      <c r="D752" s="145"/>
      <c r="E752" s="145"/>
      <c r="F752" s="145"/>
      <c r="G752" s="145"/>
      <c r="H752" s="145"/>
      <c r="I752" s="145"/>
      <c r="J752" s="145"/>
      <c r="K752" s="145"/>
      <c r="L752" s="145"/>
      <c r="M752" s="145"/>
      <c r="N752" s="148"/>
      <c r="O752" s="149"/>
    </row>
    <row r="753" spans="1:15">
      <c r="A753" s="80"/>
      <c r="B753" s="39" t="str">
        <f>'Gene Table'!E753</f>
        <v>MK2</v>
      </c>
      <c r="C753" s="39" t="str">
        <f>'Gene Table'!B753</f>
        <v>P07</v>
      </c>
      <c r="D753" s="145"/>
      <c r="E753" s="145"/>
      <c r="F753" s="145"/>
      <c r="G753" s="145"/>
      <c r="H753" s="145"/>
      <c r="I753" s="145"/>
      <c r="J753" s="145"/>
      <c r="K753" s="145"/>
      <c r="L753" s="145"/>
      <c r="M753" s="145"/>
      <c r="N753" s="148"/>
      <c r="O753" s="149"/>
    </row>
    <row r="754" spans="1:15">
      <c r="A754" s="80"/>
      <c r="B754" s="39" t="str">
        <f>'Gene Table'!E754</f>
        <v>MK2</v>
      </c>
      <c r="C754" s="39" t="str">
        <f>'Gene Table'!B754</f>
        <v>P08</v>
      </c>
      <c r="D754" s="145"/>
      <c r="E754" s="145"/>
      <c r="F754" s="145"/>
      <c r="G754" s="145"/>
      <c r="H754" s="145"/>
      <c r="I754" s="145"/>
      <c r="J754" s="145"/>
      <c r="K754" s="145"/>
      <c r="L754" s="145"/>
      <c r="M754" s="145"/>
      <c r="N754" s="148"/>
      <c r="O754" s="149"/>
    </row>
    <row r="755" spans="1:15">
      <c r="A755" s="80"/>
      <c r="B755" s="39" t="str">
        <f>'Gene Table'!E755</f>
        <v>MK3</v>
      </c>
      <c r="C755" s="39" t="str">
        <f>'Gene Table'!B755</f>
        <v>P09</v>
      </c>
      <c r="D755" s="145"/>
      <c r="E755" s="145"/>
      <c r="F755" s="145"/>
      <c r="G755" s="145"/>
      <c r="H755" s="145"/>
      <c r="I755" s="145"/>
      <c r="J755" s="145"/>
      <c r="K755" s="145"/>
      <c r="L755" s="145"/>
      <c r="M755" s="145"/>
      <c r="N755" s="148"/>
      <c r="O755" s="149"/>
    </row>
    <row r="756" spans="1:15">
      <c r="A756" s="80"/>
      <c r="B756" s="39" t="str">
        <f>'Gene Table'!E756</f>
        <v>MK3</v>
      </c>
      <c r="C756" s="39" t="str">
        <f>'Gene Table'!B756</f>
        <v>P10</v>
      </c>
      <c r="D756" s="145"/>
      <c r="E756" s="145"/>
      <c r="F756" s="145"/>
      <c r="G756" s="145"/>
      <c r="H756" s="145"/>
      <c r="I756" s="145"/>
      <c r="J756" s="145"/>
      <c r="K756" s="145"/>
      <c r="L756" s="145"/>
      <c r="M756" s="145"/>
      <c r="N756" s="148"/>
      <c r="O756" s="149"/>
    </row>
    <row r="757" spans="1:15">
      <c r="A757" s="80"/>
      <c r="B757" s="39" t="str">
        <f>'Gene Table'!E757</f>
        <v>MK4</v>
      </c>
      <c r="C757" s="39" t="str">
        <f>'Gene Table'!B757</f>
        <v>P11</v>
      </c>
      <c r="D757" s="145"/>
      <c r="E757" s="145"/>
      <c r="F757" s="145"/>
      <c r="G757" s="145"/>
      <c r="H757" s="145"/>
      <c r="I757" s="145"/>
      <c r="J757" s="145"/>
      <c r="K757" s="145"/>
      <c r="L757" s="145"/>
      <c r="M757" s="145"/>
      <c r="N757" s="148"/>
      <c r="O757" s="149"/>
    </row>
    <row r="758" spans="1:15">
      <c r="A758" s="80"/>
      <c r="B758" s="39" t="str">
        <f>'Gene Table'!E758</f>
        <v>MK4</v>
      </c>
      <c r="C758" s="39" t="str">
        <f>'Gene Table'!B758</f>
        <v>P12</v>
      </c>
      <c r="D758" s="145"/>
      <c r="E758" s="145"/>
      <c r="F758" s="145"/>
      <c r="G758" s="145"/>
      <c r="H758" s="145"/>
      <c r="I758" s="145"/>
      <c r="J758" s="145"/>
      <c r="K758" s="145"/>
      <c r="L758" s="145"/>
      <c r="M758" s="145"/>
      <c r="N758" s="148"/>
      <c r="O758" s="149"/>
    </row>
    <row r="759" spans="1:15">
      <c r="A759" s="80"/>
      <c r="B759" s="39" t="str">
        <f>'Gene Table'!E759</f>
        <v>MK5</v>
      </c>
      <c r="C759" s="39" t="str">
        <f>'Gene Table'!B759</f>
        <v>P13</v>
      </c>
      <c r="D759" s="145"/>
      <c r="E759" s="145"/>
      <c r="F759" s="145"/>
      <c r="G759" s="145"/>
      <c r="H759" s="145"/>
      <c r="I759" s="145"/>
      <c r="J759" s="145"/>
      <c r="K759" s="145"/>
      <c r="L759" s="145"/>
      <c r="M759" s="145"/>
      <c r="N759" s="148"/>
      <c r="O759" s="149"/>
    </row>
    <row r="760" spans="1:15">
      <c r="A760" s="80"/>
      <c r="B760" s="39" t="str">
        <f>'Gene Table'!E760</f>
        <v>MK5</v>
      </c>
      <c r="C760" s="39" t="str">
        <f>'Gene Table'!B760</f>
        <v>P14</v>
      </c>
      <c r="D760" s="145"/>
      <c r="E760" s="145"/>
      <c r="F760" s="145"/>
      <c r="G760" s="145"/>
      <c r="H760" s="145"/>
      <c r="I760" s="145"/>
      <c r="J760" s="145"/>
      <c r="K760" s="145"/>
      <c r="L760" s="145"/>
      <c r="M760" s="145"/>
      <c r="N760" s="148"/>
      <c r="O760" s="149"/>
    </row>
    <row r="761" spans="1:15">
      <c r="A761" s="80"/>
      <c r="B761" s="39" t="str">
        <f>'Gene Table'!E761</f>
        <v>MK6</v>
      </c>
      <c r="C761" s="39" t="str">
        <f>'Gene Table'!B761</f>
        <v>P15</v>
      </c>
      <c r="D761" s="145"/>
      <c r="E761" s="145"/>
      <c r="F761" s="145"/>
      <c r="G761" s="145"/>
      <c r="H761" s="145"/>
      <c r="I761" s="145"/>
      <c r="J761" s="145"/>
      <c r="K761" s="145"/>
      <c r="L761" s="145"/>
      <c r="M761" s="145"/>
      <c r="N761" s="148"/>
      <c r="O761" s="149"/>
    </row>
    <row r="762" spans="1:15">
      <c r="A762" s="80"/>
      <c r="B762" s="39" t="str">
        <f>'Gene Table'!E762</f>
        <v>MK6</v>
      </c>
      <c r="C762" s="39" t="str">
        <f>'Gene Table'!B762</f>
        <v>P16</v>
      </c>
      <c r="D762" s="145"/>
      <c r="E762" s="145"/>
      <c r="F762" s="145"/>
      <c r="G762" s="145"/>
      <c r="H762" s="145"/>
      <c r="I762" s="145"/>
      <c r="J762" s="145"/>
      <c r="K762" s="145"/>
      <c r="L762" s="145"/>
      <c r="M762" s="145"/>
      <c r="N762" s="148"/>
      <c r="O762" s="149"/>
    </row>
    <row r="763" spans="1:15">
      <c r="A763" s="80"/>
      <c r="B763" s="39" t="str">
        <f>'Gene Table'!E763</f>
        <v>RT</v>
      </c>
      <c r="C763" s="39" t="str">
        <f>'Gene Table'!B763</f>
        <v>P17</v>
      </c>
      <c r="D763" s="145"/>
      <c r="E763" s="145"/>
      <c r="F763" s="145"/>
      <c r="G763" s="145"/>
      <c r="H763" s="145"/>
      <c r="I763" s="145"/>
      <c r="J763" s="145"/>
      <c r="K763" s="145"/>
      <c r="L763" s="145"/>
      <c r="M763" s="145"/>
      <c r="N763" s="148"/>
      <c r="O763" s="149"/>
    </row>
    <row r="764" spans="1:15">
      <c r="A764" s="80"/>
      <c r="B764" s="39" t="str">
        <f>'Gene Table'!E764</f>
        <v>RT</v>
      </c>
      <c r="C764" s="39" t="str">
        <f>'Gene Table'!B764</f>
        <v>P18</v>
      </c>
      <c r="D764" s="145"/>
      <c r="E764" s="145"/>
      <c r="F764" s="145"/>
      <c r="G764" s="145"/>
      <c r="H764" s="145"/>
      <c r="I764" s="145"/>
      <c r="J764" s="145"/>
      <c r="K764" s="145"/>
      <c r="L764" s="145"/>
      <c r="M764" s="145"/>
      <c r="N764" s="148"/>
      <c r="O764" s="149"/>
    </row>
    <row r="765" spans="1:15">
      <c r="A765" s="80"/>
      <c r="B765" s="39" t="str">
        <f>'Gene Table'!E765</f>
        <v>RT</v>
      </c>
      <c r="C765" s="39" t="str">
        <f>'Gene Table'!B765</f>
        <v>P19</v>
      </c>
      <c r="D765" s="145"/>
      <c r="E765" s="145"/>
      <c r="F765" s="145"/>
      <c r="G765" s="145"/>
      <c r="H765" s="145"/>
      <c r="I765" s="145"/>
      <c r="J765" s="145"/>
      <c r="K765" s="145"/>
      <c r="L765" s="145"/>
      <c r="M765" s="145"/>
      <c r="N765" s="148"/>
      <c r="O765" s="149"/>
    </row>
    <row r="766" spans="1:15">
      <c r="A766" s="80"/>
      <c r="B766" s="39" t="str">
        <f>'Gene Table'!E766</f>
        <v>RT</v>
      </c>
      <c r="C766" s="39" t="str">
        <f>'Gene Table'!B766</f>
        <v>P20</v>
      </c>
      <c r="D766" s="145"/>
      <c r="E766" s="145"/>
      <c r="F766" s="145"/>
      <c r="G766" s="145"/>
      <c r="H766" s="145"/>
      <c r="I766" s="145"/>
      <c r="J766" s="145"/>
      <c r="K766" s="145"/>
      <c r="L766" s="145"/>
      <c r="M766" s="145"/>
      <c r="N766" s="148"/>
      <c r="O766" s="149"/>
    </row>
    <row r="767" spans="1:15">
      <c r="A767" s="80"/>
      <c r="B767" s="39" t="str">
        <f>'Gene Table'!E767</f>
        <v>PCR</v>
      </c>
      <c r="C767" s="39" t="str">
        <f>'Gene Table'!B767</f>
        <v>P21</v>
      </c>
      <c r="D767" s="145"/>
      <c r="E767" s="145"/>
      <c r="F767" s="145"/>
      <c r="G767" s="145"/>
      <c r="H767" s="145"/>
      <c r="I767" s="145"/>
      <c r="J767" s="145"/>
      <c r="K767" s="145"/>
      <c r="L767" s="145"/>
      <c r="M767" s="145"/>
      <c r="N767" s="148"/>
      <c r="O767" s="149"/>
    </row>
    <row r="768" spans="1:15">
      <c r="A768" s="80"/>
      <c r="B768" s="39" t="str">
        <f>'Gene Table'!E768</f>
        <v>PCR</v>
      </c>
      <c r="C768" s="39" t="str">
        <f>'Gene Table'!B768</f>
        <v>P22</v>
      </c>
      <c r="D768" s="145"/>
      <c r="E768" s="145"/>
      <c r="F768" s="145"/>
      <c r="G768" s="145"/>
      <c r="H768" s="145"/>
      <c r="I768" s="145"/>
      <c r="J768" s="145"/>
      <c r="K768" s="145"/>
      <c r="L768" s="145"/>
      <c r="M768" s="145"/>
      <c r="N768" s="148"/>
      <c r="O768" s="149"/>
    </row>
    <row r="769" spans="1:15">
      <c r="A769" s="80"/>
      <c r="B769" s="39" t="str">
        <f>'Gene Table'!E769</f>
        <v>PCR</v>
      </c>
      <c r="C769" s="39" t="str">
        <f>'Gene Table'!B769</f>
        <v>P23</v>
      </c>
      <c r="D769" s="145"/>
      <c r="E769" s="145"/>
      <c r="F769" s="145"/>
      <c r="G769" s="145"/>
      <c r="H769" s="145"/>
      <c r="I769" s="145"/>
      <c r="J769" s="145"/>
      <c r="K769" s="145"/>
      <c r="L769" s="145"/>
      <c r="M769" s="145"/>
      <c r="N769" s="148"/>
      <c r="O769" s="149"/>
    </row>
    <row r="770" spans="1:15">
      <c r="A770" s="156"/>
      <c r="B770" s="39" t="str">
        <f>'Gene Table'!E770</f>
        <v>PCR</v>
      </c>
      <c r="C770" s="39" t="str">
        <f>'Gene Table'!B770</f>
        <v>P24</v>
      </c>
      <c r="D770" s="145"/>
      <c r="E770" s="145"/>
      <c r="F770" s="145"/>
      <c r="G770" s="145"/>
      <c r="H770" s="145"/>
      <c r="I770" s="145"/>
      <c r="J770" s="145"/>
      <c r="K770" s="145"/>
      <c r="L770" s="145"/>
      <c r="M770" s="145"/>
      <c r="N770" s="148"/>
      <c r="O770" s="149"/>
    </row>
    <row r="771" spans="1:15">
      <c r="A771" s="78" t="str">
        <f>'Gene Table'!A771</f>
        <v>Plate 3</v>
      </c>
      <c r="B771" s="39" t="str">
        <f>'Gene Table'!E771</f>
        <v>mmu-miR-3086-3p</v>
      </c>
      <c r="C771" s="39" t="str">
        <f>'Gene Table'!B771</f>
        <v>A01</v>
      </c>
      <c r="D771" s="145"/>
      <c r="E771" s="145"/>
      <c r="F771" s="145"/>
      <c r="G771" s="145"/>
      <c r="H771" s="145"/>
      <c r="I771" s="145"/>
      <c r="J771" s="145"/>
      <c r="K771" s="145"/>
      <c r="L771" s="145"/>
      <c r="M771" s="145"/>
      <c r="N771" s="148"/>
      <c r="O771" s="149"/>
    </row>
    <row r="772" spans="1:15">
      <c r="A772" s="80"/>
      <c r="B772" s="39" t="str">
        <f>'Gene Table'!E772</f>
        <v>mmu-miR-3473c</v>
      </c>
      <c r="C772" s="39" t="str">
        <f>'Gene Table'!B772</f>
        <v>A02</v>
      </c>
      <c r="D772" s="145"/>
      <c r="E772" s="145"/>
      <c r="F772" s="145"/>
      <c r="G772" s="145"/>
      <c r="H772" s="145"/>
      <c r="I772" s="145"/>
      <c r="J772" s="145"/>
      <c r="K772" s="145"/>
      <c r="L772" s="145"/>
      <c r="M772" s="145"/>
      <c r="N772" s="148"/>
      <c r="O772" s="149"/>
    </row>
    <row r="773" spans="1:15">
      <c r="A773" s="80"/>
      <c r="B773" s="39" t="str">
        <f>'Gene Table'!E773</f>
        <v>mmu-miR-466m-5p</v>
      </c>
      <c r="C773" s="39" t="str">
        <f>'Gene Table'!B773</f>
        <v>A03</v>
      </c>
      <c r="D773" s="145"/>
      <c r="E773" s="145"/>
      <c r="F773" s="145"/>
      <c r="G773" s="145"/>
      <c r="H773" s="145"/>
      <c r="I773" s="145"/>
      <c r="J773" s="145"/>
      <c r="K773" s="145"/>
      <c r="L773" s="145"/>
      <c r="M773" s="145"/>
      <c r="N773" s="148"/>
      <c r="O773" s="149"/>
    </row>
    <row r="774" spans="1:15">
      <c r="A774" s="80"/>
      <c r="B774" s="39" t="str">
        <f>'Gene Table'!E774</f>
        <v>mmu-miR-5107</v>
      </c>
      <c r="C774" s="39" t="str">
        <f>'Gene Table'!B774</f>
        <v>A04</v>
      </c>
      <c r="D774" s="145"/>
      <c r="E774" s="145"/>
      <c r="F774" s="145"/>
      <c r="G774" s="145"/>
      <c r="H774" s="145"/>
      <c r="I774" s="145"/>
      <c r="J774" s="145"/>
      <c r="K774" s="145"/>
      <c r="L774" s="145"/>
      <c r="M774" s="145"/>
      <c r="N774" s="148"/>
      <c r="O774" s="149"/>
    </row>
    <row r="775" spans="1:15">
      <c r="A775" s="80"/>
      <c r="B775" s="39" t="str">
        <f>'Gene Table'!E775</f>
        <v>mmu-miR-466m-3p</v>
      </c>
      <c r="C775" s="39" t="str">
        <f>'Gene Table'!B775</f>
        <v>A05</v>
      </c>
      <c r="D775" s="145"/>
      <c r="E775" s="145"/>
      <c r="F775" s="145"/>
      <c r="G775" s="145"/>
      <c r="H775" s="145"/>
      <c r="I775" s="145"/>
      <c r="J775" s="145"/>
      <c r="K775" s="145"/>
      <c r="L775" s="145"/>
      <c r="M775" s="145"/>
      <c r="N775" s="148"/>
      <c r="O775" s="149"/>
    </row>
    <row r="776" spans="1:15">
      <c r="A776" s="80"/>
      <c r="B776" s="39" t="str">
        <f>'Gene Table'!E776</f>
        <v>mmu-miR-5108</v>
      </c>
      <c r="C776" s="39" t="str">
        <f>'Gene Table'!B776</f>
        <v>A06</v>
      </c>
      <c r="D776" s="145"/>
      <c r="E776" s="145"/>
      <c r="F776" s="145"/>
      <c r="G776" s="145"/>
      <c r="H776" s="145"/>
      <c r="I776" s="145"/>
      <c r="J776" s="145"/>
      <c r="K776" s="145"/>
      <c r="L776" s="145"/>
      <c r="M776" s="145"/>
      <c r="N776" s="148"/>
      <c r="O776" s="149"/>
    </row>
    <row r="777" spans="1:15">
      <c r="A777" s="80"/>
      <c r="B777" s="39" t="str">
        <f>'Gene Table'!E777</f>
        <v>mmu-miR-669d-2-3p</v>
      </c>
      <c r="C777" s="39" t="str">
        <f>'Gene Table'!B777</f>
        <v>A07</v>
      </c>
      <c r="D777" s="145"/>
      <c r="E777" s="145"/>
      <c r="F777" s="145"/>
      <c r="G777" s="145"/>
      <c r="H777" s="145"/>
      <c r="I777" s="145"/>
      <c r="J777" s="145"/>
      <c r="K777" s="145"/>
      <c r="L777" s="145"/>
      <c r="M777" s="145"/>
      <c r="N777" s="148"/>
      <c r="O777" s="149"/>
    </row>
    <row r="778" spans="1:15">
      <c r="A778" s="80"/>
      <c r="B778" s="39" t="str">
        <f>'Gene Table'!E778</f>
        <v>mmu-miR-5109</v>
      </c>
      <c r="C778" s="39" t="str">
        <f>'Gene Table'!B778</f>
        <v>A08</v>
      </c>
      <c r="D778" s="145"/>
      <c r="E778" s="145"/>
      <c r="F778" s="145"/>
      <c r="G778" s="145"/>
      <c r="H778" s="145"/>
      <c r="I778" s="145"/>
      <c r="J778" s="145"/>
      <c r="K778" s="145"/>
      <c r="L778" s="145"/>
      <c r="M778" s="145"/>
      <c r="N778" s="148"/>
      <c r="O778" s="149"/>
    </row>
    <row r="779" spans="1:15">
      <c r="A779" s="80"/>
      <c r="B779" s="39" t="str">
        <f>'Gene Table'!E779</f>
        <v>mmu-miR-466o-5p</v>
      </c>
      <c r="C779" s="39" t="str">
        <f>'Gene Table'!B779</f>
        <v>A09</v>
      </c>
      <c r="D779" s="145"/>
      <c r="E779" s="145"/>
      <c r="F779" s="145"/>
      <c r="G779" s="145"/>
      <c r="H779" s="145"/>
      <c r="I779" s="145"/>
      <c r="J779" s="145"/>
      <c r="K779" s="145"/>
      <c r="L779" s="145"/>
      <c r="M779" s="145"/>
      <c r="N779" s="148"/>
      <c r="O779" s="149"/>
    </row>
    <row r="780" spans="1:15">
      <c r="A780" s="80"/>
      <c r="B780" s="39" t="str">
        <f>'Gene Table'!E780</f>
        <v>mmu-miR-5110</v>
      </c>
      <c r="C780" s="39" t="str">
        <f>'Gene Table'!B780</f>
        <v>A10</v>
      </c>
      <c r="D780" s="145"/>
      <c r="E780" s="145"/>
      <c r="F780" s="145"/>
      <c r="G780" s="145"/>
      <c r="H780" s="145"/>
      <c r="I780" s="145"/>
      <c r="J780" s="145"/>
      <c r="K780" s="145"/>
      <c r="L780" s="145"/>
      <c r="M780" s="145"/>
      <c r="N780" s="148"/>
      <c r="O780" s="149"/>
    </row>
    <row r="781" spans="1:15">
      <c r="A781" s="80"/>
      <c r="B781" s="39" t="str">
        <f>'Gene Table'!E781</f>
        <v>mmu-miR-466o-3p</v>
      </c>
      <c r="C781" s="39" t="str">
        <f>'Gene Table'!B781</f>
        <v>A11</v>
      </c>
      <c r="D781" s="145"/>
      <c r="E781" s="145"/>
      <c r="F781" s="145"/>
      <c r="G781" s="145"/>
      <c r="H781" s="145"/>
      <c r="I781" s="145"/>
      <c r="J781" s="145"/>
      <c r="K781" s="145"/>
      <c r="L781" s="145"/>
      <c r="M781" s="145"/>
      <c r="N781" s="148"/>
      <c r="O781" s="149"/>
    </row>
    <row r="782" spans="1:15">
      <c r="A782" s="80"/>
      <c r="B782" s="39" t="str">
        <f>'Gene Table'!E782</f>
        <v>mmu-miR-5111-3p</v>
      </c>
      <c r="C782" s="39" t="str">
        <f>'Gene Table'!B782</f>
        <v>A12</v>
      </c>
      <c r="D782" s="145"/>
      <c r="E782" s="145"/>
      <c r="F782" s="145"/>
      <c r="G782" s="145"/>
      <c r="H782" s="145"/>
      <c r="I782" s="145"/>
      <c r="J782" s="145"/>
      <c r="K782" s="145"/>
      <c r="L782" s="145"/>
      <c r="M782" s="145"/>
      <c r="N782" s="148"/>
      <c r="O782" s="149"/>
    </row>
    <row r="783" spans="1:15">
      <c r="A783" s="80"/>
      <c r="B783" s="39" t="str">
        <f>'Gene Table'!E783</f>
        <v>mmu-miR-467a-3p</v>
      </c>
      <c r="C783" s="39" t="str">
        <f>'Gene Table'!B783</f>
        <v>A13</v>
      </c>
      <c r="D783" s="145"/>
      <c r="E783" s="145"/>
      <c r="F783" s="145"/>
      <c r="G783" s="145"/>
      <c r="H783" s="145"/>
      <c r="I783" s="145"/>
      <c r="J783" s="145"/>
      <c r="K783" s="145"/>
      <c r="L783" s="145"/>
      <c r="M783" s="145"/>
      <c r="N783" s="148"/>
      <c r="O783" s="149"/>
    </row>
    <row r="784" spans="1:15">
      <c r="A784" s="80"/>
      <c r="B784" s="39" t="str">
        <f>'Gene Table'!E784</f>
        <v>mmu-miR-5112</v>
      </c>
      <c r="C784" s="39" t="str">
        <f>'Gene Table'!B784</f>
        <v>A14</v>
      </c>
      <c r="D784" s="145"/>
      <c r="E784" s="145"/>
      <c r="F784" s="145"/>
      <c r="G784" s="145"/>
      <c r="H784" s="145"/>
      <c r="I784" s="145"/>
      <c r="J784" s="145"/>
      <c r="K784" s="145"/>
      <c r="L784" s="145"/>
      <c r="M784" s="145"/>
      <c r="N784" s="148"/>
      <c r="O784" s="149"/>
    </row>
    <row r="785" spans="1:15">
      <c r="A785" s="80"/>
      <c r="B785" s="39" t="str">
        <f>'Gene Table'!E785</f>
        <v>mmu-miR-669a-3p</v>
      </c>
      <c r="C785" s="39" t="str">
        <f>'Gene Table'!B785</f>
        <v>A15</v>
      </c>
      <c r="D785" s="145"/>
      <c r="E785" s="145"/>
      <c r="F785" s="145"/>
      <c r="G785" s="145"/>
      <c r="H785" s="145"/>
      <c r="I785" s="145"/>
      <c r="J785" s="145"/>
      <c r="K785" s="145"/>
      <c r="L785" s="145"/>
      <c r="M785" s="145"/>
      <c r="N785" s="148"/>
      <c r="O785" s="149"/>
    </row>
    <row r="786" spans="1:15">
      <c r="A786" s="80"/>
      <c r="B786" s="39" t="str">
        <f>'Gene Table'!E786</f>
        <v>mmu-miR-5113</v>
      </c>
      <c r="C786" s="39" t="str">
        <f>'Gene Table'!B786</f>
        <v>A16</v>
      </c>
      <c r="D786" s="145"/>
      <c r="E786" s="145"/>
      <c r="F786" s="145"/>
      <c r="G786" s="145"/>
      <c r="H786" s="145"/>
      <c r="I786" s="145"/>
      <c r="J786" s="145"/>
      <c r="K786" s="145"/>
      <c r="L786" s="145"/>
      <c r="M786" s="145"/>
      <c r="N786" s="148"/>
      <c r="O786" s="149"/>
    </row>
    <row r="787" spans="1:15">
      <c r="A787" s="80"/>
      <c r="B787" s="39" t="str">
        <f>'Gene Table'!E787</f>
        <v>mmu-miR-669p-3p</v>
      </c>
      <c r="C787" s="39" t="str">
        <f>'Gene Table'!B787</f>
        <v>A17</v>
      </c>
      <c r="D787" s="145"/>
      <c r="E787" s="145"/>
      <c r="F787" s="145"/>
      <c r="G787" s="145"/>
      <c r="H787" s="145"/>
      <c r="I787" s="145"/>
      <c r="J787" s="145"/>
      <c r="K787" s="145"/>
      <c r="L787" s="145"/>
      <c r="M787" s="145"/>
      <c r="N787" s="148"/>
      <c r="O787" s="149"/>
    </row>
    <row r="788" spans="1:15">
      <c r="A788" s="80"/>
      <c r="B788" s="39" t="str">
        <f>'Gene Table'!E788</f>
        <v>mmu-miR-5114</v>
      </c>
      <c r="C788" s="39" t="str">
        <f>'Gene Table'!B788</f>
        <v>A18</v>
      </c>
      <c r="D788" s="145"/>
      <c r="E788" s="145"/>
      <c r="F788" s="145"/>
      <c r="G788" s="145"/>
      <c r="H788" s="145"/>
      <c r="I788" s="145"/>
      <c r="J788" s="145"/>
      <c r="K788" s="145"/>
      <c r="L788" s="145"/>
      <c r="M788" s="145"/>
      <c r="N788" s="148"/>
      <c r="O788" s="149"/>
    </row>
    <row r="789" spans="1:15">
      <c r="A789" s="80"/>
      <c r="B789" s="39" t="str">
        <f>'Gene Table'!E789</f>
        <v>mmu-miR-466p-5p</v>
      </c>
      <c r="C789" s="39" t="str">
        <f>'Gene Table'!B789</f>
        <v>A19</v>
      </c>
      <c r="D789" s="145"/>
      <c r="E789" s="145"/>
      <c r="F789" s="145"/>
      <c r="G789" s="145"/>
      <c r="H789" s="145"/>
      <c r="I789" s="145"/>
      <c r="J789" s="145"/>
      <c r="K789" s="145"/>
      <c r="L789" s="145"/>
      <c r="M789" s="145"/>
      <c r="N789" s="148"/>
      <c r="O789" s="149"/>
    </row>
    <row r="790" spans="1:15">
      <c r="A790" s="80"/>
      <c r="B790" s="39" t="str">
        <f>'Gene Table'!E790</f>
        <v>mmu-miR-5115</v>
      </c>
      <c r="C790" s="39" t="str">
        <f>'Gene Table'!B790</f>
        <v>A20</v>
      </c>
      <c r="D790" s="145"/>
      <c r="E790" s="145"/>
      <c r="F790" s="145"/>
      <c r="G790" s="145"/>
      <c r="H790" s="145"/>
      <c r="I790" s="145"/>
      <c r="J790" s="145"/>
      <c r="K790" s="145"/>
      <c r="L790" s="145"/>
      <c r="M790" s="145"/>
      <c r="N790" s="148"/>
      <c r="O790" s="149"/>
    </row>
    <row r="791" spans="1:15">
      <c r="A791" s="80"/>
      <c r="B791" s="39" t="str">
        <f>'Gene Table'!E791</f>
        <v>mmu-miR-466n-5p</v>
      </c>
      <c r="C791" s="39" t="str">
        <f>'Gene Table'!B791</f>
        <v>A21</v>
      </c>
      <c r="D791" s="145"/>
      <c r="E791" s="145"/>
      <c r="F791" s="145"/>
      <c r="G791" s="145"/>
      <c r="H791" s="145"/>
      <c r="I791" s="145"/>
      <c r="J791" s="145"/>
      <c r="K791" s="145"/>
      <c r="L791" s="145"/>
      <c r="M791" s="145"/>
      <c r="N791" s="148"/>
      <c r="O791" s="149"/>
    </row>
    <row r="792" spans="1:15">
      <c r="A792" s="80"/>
      <c r="B792" s="39" t="str">
        <f>'Gene Table'!E792</f>
        <v>mmu-miR-5116</v>
      </c>
      <c r="C792" s="39" t="str">
        <f>'Gene Table'!B792</f>
        <v>A22</v>
      </c>
      <c r="D792" s="145"/>
      <c r="E792" s="145"/>
      <c r="F792" s="145"/>
      <c r="G792" s="145"/>
      <c r="H792" s="145"/>
      <c r="I792" s="145"/>
      <c r="J792" s="145"/>
      <c r="K792" s="145"/>
      <c r="L792" s="145"/>
      <c r="M792" s="145"/>
      <c r="N792" s="148"/>
      <c r="O792" s="149"/>
    </row>
    <row r="793" spans="1:15">
      <c r="A793" s="80"/>
      <c r="B793" s="39" t="str">
        <f>'Gene Table'!E793</f>
        <v>mmu-miR-466n-3p</v>
      </c>
      <c r="C793" s="39" t="str">
        <f>'Gene Table'!B793</f>
        <v>A23</v>
      </c>
      <c r="D793" s="145"/>
      <c r="E793" s="145"/>
      <c r="F793" s="145"/>
      <c r="G793" s="145"/>
      <c r="H793" s="145"/>
      <c r="I793" s="145"/>
      <c r="J793" s="145"/>
      <c r="K793" s="145"/>
      <c r="L793" s="145"/>
      <c r="M793" s="145"/>
      <c r="N793" s="148"/>
      <c r="O793" s="149"/>
    </row>
    <row r="794" spans="1:15">
      <c r="A794" s="80"/>
      <c r="B794" s="39" t="str">
        <f>'Gene Table'!E794</f>
        <v>mmu-miR-5117-5p</v>
      </c>
      <c r="C794" s="39" t="str">
        <f>'Gene Table'!B794</f>
        <v>A24</v>
      </c>
      <c r="D794" s="145"/>
      <c r="E794" s="145"/>
      <c r="F794" s="145"/>
      <c r="G794" s="145"/>
      <c r="H794" s="145"/>
      <c r="I794" s="145"/>
      <c r="J794" s="145"/>
      <c r="K794" s="145"/>
      <c r="L794" s="145"/>
      <c r="M794" s="145"/>
      <c r="N794" s="148"/>
      <c r="O794" s="149"/>
    </row>
    <row r="795" spans="1:15">
      <c r="A795" s="80"/>
      <c r="B795" s="39">
        <f>'Gene Table'!E795</f>
        <v>0</v>
      </c>
      <c r="C795" s="39" t="str">
        <f>'Gene Table'!B795</f>
        <v>B01</v>
      </c>
      <c r="D795" s="145"/>
      <c r="E795" s="145"/>
      <c r="F795" s="145"/>
      <c r="G795" s="145"/>
      <c r="H795" s="145"/>
      <c r="I795" s="145"/>
      <c r="J795" s="145"/>
      <c r="K795" s="145"/>
      <c r="L795" s="145"/>
      <c r="M795" s="145"/>
      <c r="N795" s="148"/>
      <c r="O795" s="149"/>
    </row>
    <row r="796" spans="1:15">
      <c r="A796" s="80"/>
      <c r="B796" s="39">
        <f>'Gene Table'!E796</f>
        <v>0</v>
      </c>
      <c r="C796" s="39" t="str">
        <f>'Gene Table'!B796</f>
        <v>B02</v>
      </c>
      <c r="D796" s="145"/>
      <c r="E796" s="145"/>
      <c r="F796" s="145"/>
      <c r="G796" s="145"/>
      <c r="H796" s="145"/>
      <c r="I796" s="145"/>
      <c r="J796" s="145"/>
      <c r="K796" s="145"/>
      <c r="L796" s="145"/>
      <c r="M796" s="145"/>
      <c r="N796" s="148"/>
      <c r="O796" s="149"/>
    </row>
    <row r="797" spans="1:15">
      <c r="A797" s="80"/>
      <c r="B797" s="39">
        <f>'Gene Table'!E797</f>
        <v>0</v>
      </c>
      <c r="C797" s="39" t="str">
        <f>'Gene Table'!B797</f>
        <v>B03</v>
      </c>
      <c r="D797" s="145"/>
      <c r="E797" s="145"/>
      <c r="F797" s="145"/>
      <c r="G797" s="145"/>
      <c r="H797" s="145"/>
      <c r="I797" s="145"/>
      <c r="J797" s="145"/>
      <c r="K797" s="145"/>
      <c r="L797" s="145"/>
      <c r="M797" s="145"/>
      <c r="N797" s="148"/>
      <c r="O797" s="149"/>
    </row>
    <row r="798" spans="1:15">
      <c r="A798" s="80"/>
      <c r="B798" s="39">
        <f>'Gene Table'!E798</f>
        <v>0</v>
      </c>
      <c r="C798" s="39" t="str">
        <f>'Gene Table'!B798</f>
        <v>B04</v>
      </c>
      <c r="D798" s="145"/>
      <c r="E798" s="145"/>
      <c r="F798" s="145"/>
      <c r="G798" s="145"/>
      <c r="H798" s="145"/>
      <c r="I798" s="145"/>
      <c r="J798" s="145"/>
      <c r="K798" s="145"/>
      <c r="L798" s="145"/>
      <c r="M798" s="145"/>
      <c r="N798" s="148"/>
      <c r="O798" s="149"/>
    </row>
    <row r="799" spans="1:15">
      <c r="A799" s="80"/>
      <c r="B799" s="39">
        <f>'Gene Table'!E799</f>
        <v>0</v>
      </c>
      <c r="C799" s="39" t="str">
        <f>'Gene Table'!B799</f>
        <v>B05</v>
      </c>
      <c r="D799" s="145"/>
      <c r="E799" s="145"/>
      <c r="F799" s="145"/>
      <c r="G799" s="145"/>
      <c r="H799" s="145"/>
      <c r="I799" s="145"/>
      <c r="J799" s="145"/>
      <c r="K799" s="145"/>
      <c r="L799" s="145"/>
      <c r="M799" s="145"/>
      <c r="N799" s="148"/>
      <c r="O799" s="149"/>
    </row>
    <row r="800" spans="1:15">
      <c r="A800" s="80"/>
      <c r="B800" s="39">
        <f>'Gene Table'!E800</f>
        <v>0</v>
      </c>
      <c r="C800" s="39" t="str">
        <f>'Gene Table'!B800</f>
        <v>B06</v>
      </c>
      <c r="D800" s="145"/>
      <c r="E800" s="145"/>
      <c r="F800" s="145"/>
      <c r="G800" s="145"/>
      <c r="H800" s="145"/>
      <c r="I800" s="145"/>
      <c r="J800" s="145"/>
      <c r="K800" s="145"/>
      <c r="L800" s="145"/>
      <c r="M800" s="145"/>
      <c r="N800" s="148"/>
      <c r="O800" s="149"/>
    </row>
    <row r="801" spans="1:15">
      <c r="A801" s="80"/>
      <c r="B801" s="39">
        <f>'Gene Table'!E801</f>
        <v>0</v>
      </c>
      <c r="C801" s="39" t="str">
        <f>'Gene Table'!B801</f>
        <v>B07</v>
      </c>
      <c r="D801" s="145"/>
      <c r="E801" s="145"/>
      <c r="F801" s="145"/>
      <c r="G801" s="145"/>
      <c r="H801" s="145"/>
      <c r="I801" s="145"/>
      <c r="J801" s="145"/>
      <c r="K801" s="145"/>
      <c r="L801" s="145"/>
      <c r="M801" s="145"/>
      <c r="N801" s="148"/>
      <c r="O801" s="149"/>
    </row>
    <row r="802" spans="1:15">
      <c r="A802" s="80"/>
      <c r="B802" s="39">
        <f>'Gene Table'!E802</f>
        <v>0</v>
      </c>
      <c r="C802" s="39" t="str">
        <f>'Gene Table'!B802</f>
        <v>B08</v>
      </c>
      <c r="D802" s="145"/>
      <c r="E802" s="145"/>
      <c r="F802" s="145"/>
      <c r="G802" s="145"/>
      <c r="H802" s="145"/>
      <c r="I802" s="145"/>
      <c r="J802" s="145"/>
      <c r="K802" s="145"/>
      <c r="L802" s="145"/>
      <c r="M802" s="145"/>
      <c r="N802" s="148"/>
      <c r="O802" s="149"/>
    </row>
    <row r="803" spans="1:15">
      <c r="A803" s="80"/>
      <c r="B803" s="39">
        <f>'Gene Table'!E803</f>
        <v>0</v>
      </c>
      <c r="C803" s="39" t="str">
        <f>'Gene Table'!B803</f>
        <v>B09</v>
      </c>
      <c r="D803" s="145"/>
      <c r="E803" s="145"/>
      <c r="F803" s="145"/>
      <c r="G803" s="145"/>
      <c r="H803" s="145"/>
      <c r="I803" s="145"/>
      <c r="J803" s="145"/>
      <c r="K803" s="145"/>
      <c r="L803" s="145"/>
      <c r="M803" s="145"/>
      <c r="N803" s="148"/>
      <c r="O803" s="149"/>
    </row>
    <row r="804" spans="1:15">
      <c r="A804" s="80"/>
      <c r="B804" s="39">
        <f>'Gene Table'!E804</f>
        <v>0</v>
      </c>
      <c r="C804" s="39" t="str">
        <f>'Gene Table'!B804</f>
        <v>B10</v>
      </c>
      <c r="D804" s="145"/>
      <c r="E804" s="145"/>
      <c r="F804" s="145"/>
      <c r="G804" s="145"/>
      <c r="H804" s="145"/>
      <c r="I804" s="145"/>
      <c r="J804" s="145"/>
      <c r="K804" s="145"/>
      <c r="L804" s="145"/>
      <c r="M804" s="145"/>
      <c r="N804" s="148"/>
      <c r="O804" s="149"/>
    </row>
    <row r="805" spans="1:15">
      <c r="A805" s="80"/>
      <c r="B805" s="39">
        <f>'Gene Table'!E805</f>
        <v>0</v>
      </c>
      <c r="C805" s="39" t="str">
        <f>'Gene Table'!B805</f>
        <v>B11</v>
      </c>
      <c r="D805" s="145"/>
      <c r="E805" s="145"/>
      <c r="F805" s="145"/>
      <c r="G805" s="145"/>
      <c r="H805" s="145"/>
      <c r="I805" s="145"/>
      <c r="J805" s="145"/>
      <c r="K805" s="145"/>
      <c r="L805" s="145"/>
      <c r="M805" s="145"/>
      <c r="N805" s="148"/>
      <c r="O805" s="149"/>
    </row>
    <row r="806" spans="1:15">
      <c r="A806" s="80"/>
      <c r="B806" s="39">
        <f>'Gene Table'!E806</f>
        <v>0</v>
      </c>
      <c r="C806" s="39" t="str">
        <f>'Gene Table'!B806</f>
        <v>B12</v>
      </c>
      <c r="D806" s="145"/>
      <c r="E806" s="145"/>
      <c r="F806" s="145"/>
      <c r="G806" s="145"/>
      <c r="H806" s="145"/>
      <c r="I806" s="145"/>
      <c r="J806" s="145"/>
      <c r="K806" s="145"/>
      <c r="L806" s="145"/>
      <c r="M806" s="145"/>
      <c r="N806" s="148"/>
      <c r="O806" s="149"/>
    </row>
    <row r="807" spans="1:15">
      <c r="A807" s="80"/>
      <c r="B807" s="39">
        <f>'Gene Table'!E807</f>
        <v>0</v>
      </c>
      <c r="C807" s="39" t="str">
        <f>'Gene Table'!B807</f>
        <v>B13</v>
      </c>
      <c r="D807" s="145"/>
      <c r="E807" s="145"/>
      <c r="F807" s="145"/>
      <c r="G807" s="145"/>
      <c r="H807" s="145"/>
      <c r="I807" s="145"/>
      <c r="J807" s="145"/>
      <c r="K807" s="145"/>
      <c r="L807" s="145"/>
      <c r="M807" s="145"/>
      <c r="N807" s="148"/>
      <c r="O807" s="149"/>
    </row>
    <row r="808" spans="1:15">
      <c r="A808" s="80"/>
      <c r="B808" s="39">
        <f>'Gene Table'!E808</f>
        <v>0</v>
      </c>
      <c r="C808" s="39" t="str">
        <f>'Gene Table'!B808</f>
        <v>B14</v>
      </c>
      <c r="D808" s="145"/>
      <c r="E808" s="145"/>
      <c r="F808" s="145"/>
      <c r="G808" s="145"/>
      <c r="H808" s="145"/>
      <c r="I808" s="145"/>
      <c r="J808" s="145"/>
      <c r="K808" s="145"/>
      <c r="L808" s="145"/>
      <c r="M808" s="145"/>
      <c r="N808" s="148"/>
      <c r="O808" s="149"/>
    </row>
    <row r="809" spans="1:15">
      <c r="A809" s="80"/>
      <c r="B809" s="39">
        <f>'Gene Table'!E809</f>
        <v>0</v>
      </c>
      <c r="C809" s="39" t="str">
        <f>'Gene Table'!B809</f>
        <v>B15</v>
      </c>
      <c r="D809" s="145"/>
      <c r="E809" s="145"/>
      <c r="F809" s="145"/>
      <c r="G809" s="145"/>
      <c r="H809" s="145"/>
      <c r="I809" s="145"/>
      <c r="J809" s="145"/>
      <c r="K809" s="145"/>
      <c r="L809" s="145"/>
      <c r="M809" s="145"/>
      <c r="N809" s="148"/>
      <c r="O809" s="149"/>
    </row>
    <row r="810" spans="1:15">
      <c r="A810" s="80"/>
      <c r="B810" s="39">
        <f>'Gene Table'!E810</f>
        <v>0</v>
      </c>
      <c r="C810" s="39" t="str">
        <f>'Gene Table'!B810</f>
        <v>B16</v>
      </c>
      <c r="D810" s="145"/>
      <c r="E810" s="145"/>
      <c r="F810" s="145"/>
      <c r="G810" s="145"/>
      <c r="H810" s="145"/>
      <c r="I810" s="145"/>
      <c r="J810" s="145"/>
      <c r="K810" s="145"/>
      <c r="L810" s="145"/>
      <c r="M810" s="145"/>
      <c r="N810" s="148"/>
      <c r="O810" s="149"/>
    </row>
    <row r="811" spans="1:15">
      <c r="A811" s="80"/>
      <c r="B811" s="39">
        <f>'Gene Table'!E811</f>
        <v>0</v>
      </c>
      <c r="C811" s="39" t="str">
        <f>'Gene Table'!B811</f>
        <v>B17</v>
      </c>
      <c r="D811" s="145"/>
      <c r="E811" s="145"/>
      <c r="F811" s="145"/>
      <c r="G811" s="145"/>
      <c r="H811" s="145"/>
      <c r="I811" s="145"/>
      <c r="J811" s="145"/>
      <c r="K811" s="145"/>
      <c r="L811" s="145"/>
      <c r="M811" s="145"/>
      <c r="N811" s="148"/>
      <c r="O811" s="149"/>
    </row>
    <row r="812" spans="1:15">
      <c r="A812" s="80"/>
      <c r="B812" s="39">
        <f>'Gene Table'!E812</f>
        <v>0</v>
      </c>
      <c r="C812" s="39" t="str">
        <f>'Gene Table'!B812</f>
        <v>B18</v>
      </c>
      <c r="D812" s="145"/>
      <c r="E812" s="145"/>
      <c r="F812" s="145"/>
      <c r="G812" s="145"/>
      <c r="H812" s="145"/>
      <c r="I812" s="145"/>
      <c r="J812" s="145"/>
      <c r="K812" s="145"/>
      <c r="L812" s="145"/>
      <c r="M812" s="145"/>
      <c r="N812" s="148"/>
      <c r="O812" s="149"/>
    </row>
    <row r="813" spans="1:15">
      <c r="A813" s="80"/>
      <c r="B813" s="39">
        <f>'Gene Table'!E813</f>
        <v>0</v>
      </c>
      <c r="C813" s="39" t="str">
        <f>'Gene Table'!B813</f>
        <v>B19</v>
      </c>
      <c r="D813" s="145"/>
      <c r="E813" s="145"/>
      <c r="F813" s="145"/>
      <c r="G813" s="145"/>
      <c r="H813" s="145"/>
      <c r="I813" s="145"/>
      <c r="J813" s="145"/>
      <c r="K813" s="145"/>
      <c r="L813" s="145"/>
      <c r="M813" s="145"/>
      <c r="N813" s="148"/>
      <c r="O813" s="149"/>
    </row>
    <row r="814" spans="1:15">
      <c r="A814" s="80"/>
      <c r="B814" s="39">
        <f>'Gene Table'!E814</f>
        <v>0</v>
      </c>
      <c r="C814" s="39" t="str">
        <f>'Gene Table'!B814</f>
        <v>B20</v>
      </c>
      <c r="D814" s="145"/>
      <c r="E814" s="145"/>
      <c r="F814" s="145"/>
      <c r="G814" s="145"/>
      <c r="H814" s="145"/>
      <c r="I814" s="145"/>
      <c r="J814" s="145"/>
      <c r="K814" s="145"/>
      <c r="L814" s="145"/>
      <c r="M814" s="145"/>
      <c r="N814" s="148"/>
      <c r="O814" s="149"/>
    </row>
    <row r="815" spans="1:15">
      <c r="A815" s="80"/>
      <c r="B815" s="39">
        <f>'Gene Table'!E815</f>
        <v>0</v>
      </c>
      <c r="C815" s="39" t="str">
        <f>'Gene Table'!B815</f>
        <v>B21</v>
      </c>
      <c r="D815" s="145"/>
      <c r="E815" s="145"/>
      <c r="F815" s="145"/>
      <c r="G815" s="145"/>
      <c r="H815" s="145"/>
      <c r="I815" s="145"/>
      <c r="J815" s="145"/>
      <c r="K815" s="145"/>
      <c r="L815" s="145"/>
      <c r="M815" s="145"/>
      <c r="N815" s="148"/>
      <c r="O815" s="149"/>
    </row>
    <row r="816" spans="1:15">
      <c r="A816" s="80"/>
      <c r="B816" s="39">
        <f>'Gene Table'!E816</f>
        <v>0</v>
      </c>
      <c r="C816" s="39" t="str">
        <f>'Gene Table'!B816</f>
        <v>B22</v>
      </c>
      <c r="D816" s="145"/>
      <c r="E816" s="145"/>
      <c r="F816" s="145"/>
      <c r="G816" s="145"/>
      <c r="H816" s="145"/>
      <c r="I816" s="145"/>
      <c r="J816" s="145"/>
      <c r="K816" s="145"/>
      <c r="L816" s="145"/>
      <c r="M816" s="145"/>
      <c r="N816" s="148"/>
      <c r="O816" s="149"/>
    </row>
    <row r="817" spans="1:15">
      <c r="A817" s="80"/>
      <c r="B817" s="39">
        <f>'Gene Table'!E817</f>
        <v>0</v>
      </c>
      <c r="C817" s="39" t="str">
        <f>'Gene Table'!B817</f>
        <v>B23</v>
      </c>
      <c r="D817" s="145"/>
      <c r="E817" s="145"/>
      <c r="F817" s="145"/>
      <c r="G817" s="145"/>
      <c r="H817" s="145"/>
      <c r="I817" s="145"/>
      <c r="J817" s="145"/>
      <c r="K817" s="145"/>
      <c r="L817" s="145"/>
      <c r="M817" s="145"/>
      <c r="N817" s="148"/>
      <c r="O817" s="149"/>
    </row>
    <row r="818" spans="1:15">
      <c r="A818" s="80"/>
      <c r="B818" s="39">
        <f>'Gene Table'!E818</f>
        <v>0</v>
      </c>
      <c r="C818" s="39" t="str">
        <f>'Gene Table'!B818</f>
        <v>B24</v>
      </c>
      <c r="D818" s="145"/>
      <c r="E818" s="145"/>
      <c r="F818" s="145"/>
      <c r="G818" s="145"/>
      <c r="H818" s="145"/>
      <c r="I818" s="145"/>
      <c r="J818" s="145"/>
      <c r="K818" s="145"/>
      <c r="L818" s="145"/>
      <c r="M818" s="145"/>
      <c r="N818" s="148"/>
      <c r="O818" s="149"/>
    </row>
    <row r="819" spans="1:15">
      <c r="A819" s="80"/>
      <c r="B819" s="39" t="str">
        <f>'Gene Table'!E819</f>
        <v>mmu-miR-3087-5p</v>
      </c>
      <c r="C819" s="39" t="str">
        <f>'Gene Table'!B819</f>
        <v>C01</v>
      </c>
      <c r="D819" s="145"/>
      <c r="E819" s="145"/>
      <c r="F819" s="145"/>
      <c r="G819" s="145"/>
      <c r="H819" s="145"/>
      <c r="I819" s="145"/>
      <c r="J819" s="145"/>
      <c r="K819" s="145"/>
      <c r="L819" s="145"/>
      <c r="M819" s="145"/>
      <c r="N819" s="148"/>
      <c r="O819" s="149"/>
    </row>
    <row r="820" spans="1:15">
      <c r="A820" s="80"/>
      <c r="B820" s="39" t="str">
        <f>'Gene Table'!E820</f>
        <v>mmu-miR-5118</v>
      </c>
      <c r="C820" s="39" t="str">
        <f>'Gene Table'!B820</f>
        <v>C02</v>
      </c>
      <c r="D820" s="145"/>
      <c r="E820" s="145"/>
      <c r="F820" s="145"/>
      <c r="G820" s="145"/>
      <c r="H820" s="145"/>
      <c r="I820" s="145"/>
      <c r="J820" s="145"/>
      <c r="K820" s="145"/>
      <c r="L820" s="145"/>
      <c r="M820" s="145"/>
      <c r="N820" s="148"/>
      <c r="O820" s="149"/>
    </row>
    <row r="821" spans="1:15">
      <c r="A821" s="80"/>
      <c r="B821" s="39" t="str">
        <f>'Gene Table'!E821</f>
        <v>mmu-miR-3087-3p</v>
      </c>
      <c r="C821" s="39" t="str">
        <f>'Gene Table'!B821</f>
        <v>C03</v>
      </c>
      <c r="D821" s="145"/>
      <c r="E821" s="145"/>
      <c r="F821" s="145"/>
      <c r="G821" s="145"/>
      <c r="H821" s="145"/>
      <c r="I821" s="145"/>
      <c r="J821" s="145"/>
      <c r="K821" s="145"/>
      <c r="L821" s="145"/>
      <c r="M821" s="145"/>
      <c r="N821" s="148"/>
      <c r="O821" s="149"/>
    </row>
    <row r="822" spans="1:15">
      <c r="A822" s="80"/>
      <c r="B822" s="39" t="str">
        <f>'Gene Table'!E822</f>
        <v>mmu-miR-5122</v>
      </c>
      <c r="C822" s="39" t="str">
        <f>'Gene Table'!B822</f>
        <v>C04</v>
      </c>
      <c r="D822" s="145"/>
      <c r="E822" s="145"/>
      <c r="F822" s="145"/>
      <c r="G822" s="145"/>
      <c r="H822" s="145"/>
      <c r="I822" s="145"/>
      <c r="J822" s="145"/>
      <c r="K822" s="145"/>
      <c r="L822" s="145"/>
      <c r="M822" s="145"/>
      <c r="N822" s="148"/>
      <c r="O822" s="149"/>
    </row>
    <row r="823" spans="1:15">
      <c r="A823" s="80"/>
      <c r="B823" s="39" t="str">
        <f>'Gene Table'!E823</f>
        <v>mmu-miR-3088-5p</v>
      </c>
      <c r="C823" s="39" t="str">
        <f>'Gene Table'!B823</f>
        <v>C05</v>
      </c>
      <c r="D823" s="145"/>
      <c r="E823" s="145"/>
      <c r="F823" s="145"/>
      <c r="G823" s="145"/>
      <c r="H823" s="145"/>
      <c r="I823" s="145"/>
      <c r="J823" s="145"/>
      <c r="K823" s="145"/>
      <c r="L823" s="145"/>
      <c r="M823" s="145"/>
      <c r="N823" s="148"/>
      <c r="O823" s="149"/>
    </row>
    <row r="824" spans="1:15">
      <c r="A824" s="80"/>
      <c r="B824" s="39" t="str">
        <f>'Gene Table'!E824</f>
        <v>mmu-miR-466q</v>
      </c>
      <c r="C824" s="39" t="str">
        <f>'Gene Table'!B824</f>
        <v>C06</v>
      </c>
      <c r="D824" s="145"/>
      <c r="E824" s="145"/>
      <c r="F824" s="145"/>
      <c r="G824" s="145"/>
      <c r="H824" s="145"/>
      <c r="I824" s="145"/>
      <c r="J824" s="145"/>
      <c r="K824" s="145"/>
      <c r="L824" s="145"/>
      <c r="M824" s="145"/>
      <c r="N824" s="148"/>
      <c r="O824" s="149"/>
    </row>
    <row r="825" spans="1:15">
      <c r="A825" s="80"/>
      <c r="B825" s="39" t="str">
        <f>'Gene Table'!E825</f>
        <v>mmu-miR-3088-3p</v>
      </c>
      <c r="C825" s="39" t="str">
        <f>'Gene Table'!B825</f>
        <v>C07</v>
      </c>
      <c r="D825" s="145"/>
      <c r="E825" s="145"/>
      <c r="F825" s="145"/>
      <c r="G825" s="145"/>
      <c r="H825" s="145"/>
      <c r="I825" s="145"/>
      <c r="J825" s="145"/>
      <c r="K825" s="145"/>
      <c r="L825" s="145"/>
      <c r="M825" s="145"/>
      <c r="N825" s="148"/>
      <c r="O825" s="149"/>
    </row>
    <row r="826" spans="1:15">
      <c r="A826" s="80"/>
      <c r="B826" s="39" t="str">
        <f>'Gene Table'!E826</f>
        <v>mmu-miR-3473d</v>
      </c>
      <c r="C826" s="39" t="str">
        <f>'Gene Table'!B826</f>
        <v>C08</v>
      </c>
      <c r="D826" s="145"/>
      <c r="E826" s="145"/>
      <c r="F826" s="145"/>
      <c r="G826" s="145"/>
      <c r="H826" s="145"/>
      <c r="I826" s="145"/>
      <c r="J826" s="145"/>
      <c r="K826" s="145"/>
      <c r="L826" s="145"/>
      <c r="M826" s="145"/>
      <c r="N826" s="148"/>
      <c r="O826" s="149"/>
    </row>
    <row r="827" spans="1:15">
      <c r="A827" s="80"/>
      <c r="B827" s="39" t="str">
        <f>'Gene Table'!E827</f>
        <v>mmu-miR-3089-5p</v>
      </c>
      <c r="C827" s="39" t="str">
        <f>'Gene Table'!B827</f>
        <v>C09</v>
      </c>
      <c r="D827" s="145"/>
      <c r="E827" s="145"/>
      <c r="F827" s="145"/>
      <c r="G827" s="145"/>
      <c r="H827" s="145"/>
      <c r="I827" s="145"/>
      <c r="J827" s="145"/>
      <c r="K827" s="145"/>
      <c r="L827" s="145"/>
      <c r="M827" s="145"/>
      <c r="N827" s="148"/>
      <c r="O827" s="149"/>
    </row>
    <row r="828" spans="1:15">
      <c r="A828" s="80"/>
      <c r="B828" s="39" t="str">
        <f>'Gene Table'!E828</f>
        <v>mmu-miR-5124</v>
      </c>
      <c r="C828" s="39" t="str">
        <f>'Gene Table'!B828</f>
        <v>C10</v>
      </c>
      <c r="D828" s="145"/>
      <c r="E828" s="145"/>
      <c r="F828" s="145"/>
      <c r="G828" s="145"/>
      <c r="H828" s="145"/>
      <c r="I828" s="145"/>
      <c r="J828" s="145"/>
      <c r="K828" s="145"/>
      <c r="L828" s="145"/>
      <c r="M828" s="145"/>
      <c r="N828" s="148"/>
      <c r="O828" s="149"/>
    </row>
    <row r="829" spans="1:15">
      <c r="A829" s="80"/>
      <c r="B829" s="39" t="str">
        <f>'Gene Table'!E829</f>
        <v>mmu-miR-3089-3p</v>
      </c>
      <c r="C829" s="39" t="str">
        <f>'Gene Table'!B829</f>
        <v>C11</v>
      </c>
      <c r="D829" s="145"/>
      <c r="E829" s="145"/>
      <c r="F829" s="145"/>
      <c r="G829" s="145"/>
      <c r="H829" s="145"/>
      <c r="I829" s="145"/>
      <c r="J829" s="145"/>
      <c r="K829" s="145"/>
      <c r="L829" s="145"/>
      <c r="M829" s="145"/>
      <c r="N829" s="148"/>
      <c r="O829" s="149"/>
    </row>
    <row r="830" spans="1:15">
      <c r="A830" s="80"/>
      <c r="B830" s="39" t="str">
        <f>'Gene Table'!E830</f>
        <v>mmu-miR-5125</v>
      </c>
      <c r="C830" s="39" t="str">
        <f>'Gene Table'!B830</f>
        <v>C12</v>
      </c>
      <c r="D830" s="145"/>
      <c r="E830" s="145"/>
      <c r="F830" s="145"/>
      <c r="G830" s="145"/>
      <c r="H830" s="145"/>
      <c r="I830" s="145"/>
      <c r="J830" s="145"/>
      <c r="K830" s="145"/>
      <c r="L830" s="145"/>
      <c r="M830" s="145"/>
      <c r="N830" s="148"/>
      <c r="O830" s="149"/>
    </row>
    <row r="831" spans="1:15">
      <c r="A831" s="80"/>
      <c r="B831" s="39" t="str">
        <f>'Gene Table'!E831</f>
        <v>mmu-miR-3090-5p</v>
      </c>
      <c r="C831" s="39" t="str">
        <f>'Gene Table'!B831</f>
        <v>C13</v>
      </c>
      <c r="D831" s="145"/>
      <c r="E831" s="145"/>
      <c r="F831" s="145"/>
      <c r="G831" s="145"/>
      <c r="H831" s="145"/>
      <c r="I831" s="145"/>
      <c r="J831" s="145"/>
      <c r="K831" s="145"/>
      <c r="L831" s="145"/>
      <c r="M831" s="145"/>
      <c r="N831" s="148"/>
      <c r="O831" s="149"/>
    </row>
    <row r="832" spans="1:15">
      <c r="A832" s="80"/>
      <c r="B832" s="39">
        <f>'Gene Table'!E832</f>
        <v>0</v>
      </c>
      <c r="C832" s="39" t="str">
        <f>'Gene Table'!B832</f>
        <v>C14</v>
      </c>
      <c r="D832" s="145"/>
      <c r="E832" s="145"/>
      <c r="F832" s="145"/>
      <c r="G832" s="145"/>
      <c r="H832" s="145"/>
      <c r="I832" s="145"/>
      <c r="J832" s="145"/>
      <c r="K832" s="145"/>
      <c r="L832" s="145"/>
      <c r="M832" s="145"/>
      <c r="N832" s="148"/>
      <c r="O832" s="149"/>
    </row>
    <row r="833" spans="1:15">
      <c r="A833" s="80"/>
      <c r="B833" s="39" t="str">
        <f>'Gene Table'!E833</f>
        <v>mmu-miR-3090-3p</v>
      </c>
      <c r="C833" s="39" t="str">
        <f>'Gene Table'!B833</f>
        <v>C15</v>
      </c>
      <c r="D833" s="145"/>
      <c r="E833" s="145"/>
      <c r="F833" s="145"/>
      <c r="G833" s="145"/>
      <c r="H833" s="145"/>
      <c r="I833" s="145"/>
      <c r="J833" s="145"/>
      <c r="K833" s="145"/>
      <c r="L833" s="145"/>
      <c r="M833" s="145"/>
      <c r="N833" s="148"/>
      <c r="O833" s="149"/>
    </row>
    <row r="834" spans="1:15">
      <c r="A834" s="80"/>
      <c r="B834" s="39">
        <f>'Gene Table'!E834</f>
        <v>0</v>
      </c>
      <c r="C834" s="39" t="str">
        <f>'Gene Table'!B834</f>
        <v>C16</v>
      </c>
      <c r="D834" s="145"/>
      <c r="E834" s="145"/>
      <c r="F834" s="145"/>
      <c r="G834" s="145"/>
      <c r="H834" s="145"/>
      <c r="I834" s="145"/>
      <c r="J834" s="145"/>
      <c r="K834" s="145"/>
      <c r="L834" s="145"/>
      <c r="M834" s="145"/>
      <c r="N834" s="148"/>
      <c r="O834" s="149"/>
    </row>
    <row r="835" spans="1:15">
      <c r="A835" s="80"/>
      <c r="B835" s="39" t="str">
        <f>'Gene Table'!E835</f>
        <v>mmu-miR-3091-5p</v>
      </c>
      <c r="C835" s="39" t="str">
        <f>'Gene Table'!B835</f>
        <v>C17</v>
      </c>
      <c r="D835" s="145"/>
      <c r="E835" s="145"/>
      <c r="F835" s="145"/>
      <c r="G835" s="145"/>
      <c r="H835" s="145"/>
      <c r="I835" s="145"/>
      <c r="J835" s="145"/>
      <c r="K835" s="145"/>
      <c r="L835" s="145"/>
      <c r="M835" s="145"/>
      <c r="N835" s="148"/>
      <c r="O835" s="149"/>
    </row>
    <row r="836" spans="1:15">
      <c r="A836" s="80"/>
      <c r="B836" s="39">
        <f>'Gene Table'!E836</f>
        <v>0</v>
      </c>
      <c r="C836" s="39" t="str">
        <f>'Gene Table'!B836</f>
        <v>C18</v>
      </c>
      <c r="D836" s="145"/>
      <c r="E836" s="145"/>
      <c r="F836" s="145"/>
      <c r="G836" s="145"/>
      <c r="H836" s="145"/>
      <c r="I836" s="145"/>
      <c r="J836" s="145"/>
      <c r="K836" s="145"/>
      <c r="L836" s="145"/>
      <c r="M836" s="145"/>
      <c r="N836" s="148"/>
      <c r="O836" s="149"/>
    </row>
    <row r="837" spans="1:15">
      <c r="A837" s="80"/>
      <c r="B837" s="39" t="str">
        <f>'Gene Table'!E837</f>
        <v>mmu-miR-3091-3p</v>
      </c>
      <c r="C837" s="39" t="str">
        <f>'Gene Table'!B837</f>
        <v>C19</v>
      </c>
      <c r="D837" s="145"/>
      <c r="E837" s="145"/>
      <c r="F837" s="145"/>
      <c r="G837" s="145"/>
      <c r="H837" s="145"/>
      <c r="I837" s="145"/>
      <c r="J837" s="145"/>
      <c r="K837" s="145"/>
      <c r="L837" s="145"/>
      <c r="M837" s="145"/>
      <c r="N837" s="148"/>
      <c r="O837" s="149"/>
    </row>
    <row r="838" spans="1:15">
      <c r="A838" s="80"/>
      <c r="B838" s="39">
        <f>'Gene Table'!E838</f>
        <v>0</v>
      </c>
      <c r="C838" s="39" t="str">
        <f>'Gene Table'!B838</f>
        <v>C20</v>
      </c>
      <c r="D838" s="145"/>
      <c r="E838" s="145"/>
      <c r="F838" s="145"/>
      <c r="G838" s="145"/>
      <c r="H838" s="145"/>
      <c r="I838" s="145"/>
      <c r="J838" s="145"/>
      <c r="K838" s="145"/>
      <c r="L838" s="145"/>
      <c r="M838" s="145"/>
      <c r="N838" s="148"/>
      <c r="O838" s="149"/>
    </row>
    <row r="839" spans="1:15">
      <c r="A839" s="80"/>
      <c r="B839" s="39" t="str">
        <f>'Gene Table'!E839</f>
        <v>mmu-miR-3092-5p</v>
      </c>
      <c r="C839" s="39" t="str">
        <f>'Gene Table'!B839</f>
        <v>C21</v>
      </c>
      <c r="D839" s="145"/>
      <c r="E839" s="145"/>
      <c r="F839" s="145"/>
      <c r="G839" s="145"/>
      <c r="H839" s="145"/>
      <c r="I839" s="145"/>
      <c r="J839" s="145"/>
      <c r="K839" s="145"/>
      <c r="L839" s="145"/>
      <c r="M839" s="145"/>
      <c r="N839" s="148"/>
      <c r="O839" s="149"/>
    </row>
    <row r="840" spans="1:15">
      <c r="A840" s="80"/>
      <c r="B840" s="39">
        <f>'Gene Table'!E840</f>
        <v>0</v>
      </c>
      <c r="C840" s="39" t="str">
        <f>'Gene Table'!B840</f>
        <v>C22</v>
      </c>
      <c r="D840" s="145"/>
      <c r="E840" s="145"/>
      <c r="F840" s="145"/>
      <c r="G840" s="145"/>
      <c r="H840" s="145"/>
      <c r="I840" s="145"/>
      <c r="J840" s="145"/>
      <c r="K840" s="145"/>
      <c r="L840" s="145"/>
      <c r="M840" s="145"/>
      <c r="N840" s="148"/>
      <c r="O840" s="149"/>
    </row>
    <row r="841" spans="1:15">
      <c r="A841" s="80"/>
      <c r="B841" s="39" t="str">
        <f>'Gene Table'!E841</f>
        <v>mmu-miR-3092-3p</v>
      </c>
      <c r="C841" s="39" t="str">
        <f>'Gene Table'!B841</f>
        <v>C23</v>
      </c>
      <c r="D841" s="145"/>
      <c r="E841" s="145"/>
      <c r="F841" s="145"/>
      <c r="G841" s="145"/>
      <c r="H841" s="145"/>
      <c r="I841" s="145"/>
      <c r="J841" s="145"/>
      <c r="K841" s="145"/>
      <c r="L841" s="145"/>
      <c r="M841" s="145"/>
      <c r="N841" s="148"/>
      <c r="O841" s="149"/>
    </row>
    <row r="842" spans="1:15">
      <c r="A842" s="80"/>
      <c r="B842" s="39">
        <f>'Gene Table'!E842</f>
        <v>0</v>
      </c>
      <c r="C842" s="39" t="str">
        <f>'Gene Table'!B842</f>
        <v>C24</v>
      </c>
      <c r="D842" s="145"/>
      <c r="E842" s="145"/>
      <c r="F842" s="145"/>
      <c r="G842" s="145"/>
      <c r="H842" s="145"/>
      <c r="I842" s="145"/>
      <c r="J842" s="145"/>
      <c r="K842" s="145"/>
      <c r="L842" s="145"/>
      <c r="M842" s="145"/>
      <c r="N842" s="148"/>
      <c r="O842" s="149"/>
    </row>
    <row r="843" spans="1:15">
      <c r="A843" s="80"/>
      <c r="B843" s="39">
        <f>'Gene Table'!E843</f>
        <v>0</v>
      </c>
      <c r="C843" s="39" t="str">
        <f>'Gene Table'!B843</f>
        <v>D01</v>
      </c>
      <c r="D843" s="145"/>
      <c r="E843" s="145"/>
      <c r="F843" s="145"/>
      <c r="G843" s="145"/>
      <c r="H843" s="145"/>
      <c r="I843" s="145"/>
      <c r="J843" s="145"/>
      <c r="K843" s="145"/>
      <c r="L843" s="145"/>
      <c r="M843" s="145"/>
      <c r="N843" s="148"/>
      <c r="O843" s="149"/>
    </row>
    <row r="844" spans="1:15">
      <c r="A844" s="80"/>
      <c r="B844" s="39">
        <f>'Gene Table'!E844</f>
        <v>0</v>
      </c>
      <c r="C844" s="39" t="str">
        <f>'Gene Table'!B844</f>
        <v>D02</v>
      </c>
      <c r="D844" s="145"/>
      <c r="E844" s="145"/>
      <c r="F844" s="145"/>
      <c r="G844" s="145"/>
      <c r="H844" s="145"/>
      <c r="I844" s="145"/>
      <c r="J844" s="145"/>
      <c r="K844" s="145"/>
      <c r="L844" s="145"/>
      <c r="M844" s="145"/>
      <c r="N844" s="148"/>
      <c r="O844" s="149"/>
    </row>
    <row r="845" spans="1:15">
      <c r="A845" s="80"/>
      <c r="B845" s="39">
        <f>'Gene Table'!E845</f>
        <v>0</v>
      </c>
      <c r="C845" s="39" t="str">
        <f>'Gene Table'!B845</f>
        <v>D03</v>
      </c>
      <c r="D845" s="145"/>
      <c r="E845" s="145"/>
      <c r="F845" s="145"/>
      <c r="G845" s="145"/>
      <c r="H845" s="145"/>
      <c r="I845" s="145"/>
      <c r="J845" s="145"/>
      <c r="K845" s="145"/>
      <c r="L845" s="145"/>
      <c r="M845" s="145"/>
      <c r="N845" s="148"/>
      <c r="O845" s="149"/>
    </row>
    <row r="846" spans="1:15">
      <c r="A846" s="80"/>
      <c r="B846" s="39">
        <f>'Gene Table'!E846</f>
        <v>0</v>
      </c>
      <c r="C846" s="39" t="str">
        <f>'Gene Table'!B846</f>
        <v>D04</v>
      </c>
      <c r="D846" s="145"/>
      <c r="E846" s="145"/>
      <c r="F846" s="145"/>
      <c r="G846" s="145"/>
      <c r="H846" s="145"/>
      <c r="I846" s="145"/>
      <c r="J846" s="145"/>
      <c r="K846" s="145"/>
      <c r="L846" s="145"/>
      <c r="M846" s="145"/>
      <c r="N846" s="148"/>
      <c r="O846" s="149"/>
    </row>
    <row r="847" spans="1:15">
      <c r="A847" s="80"/>
      <c r="B847" s="39">
        <f>'Gene Table'!E847</f>
        <v>0</v>
      </c>
      <c r="C847" s="39" t="str">
        <f>'Gene Table'!B847</f>
        <v>D05</v>
      </c>
      <c r="D847" s="145"/>
      <c r="E847" s="145"/>
      <c r="F847" s="145"/>
      <c r="G847" s="145"/>
      <c r="H847" s="145"/>
      <c r="I847" s="145"/>
      <c r="J847" s="145"/>
      <c r="K847" s="145"/>
      <c r="L847" s="145"/>
      <c r="M847" s="145"/>
      <c r="N847" s="148"/>
      <c r="O847" s="149"/>
    </row>
    <row r="848" spans="1:15">
      <c r="A848" s="80"/>
      <c r="B848" s="39">
        <f>'Gene Table'!E848</f>
        <v>0</v>
      </c>
      <c r="C848" s="39" t="str">
        <f>'Gene Table'!B848</f>
        <v>D06</v>
      </c>
      <c r="D848" s="145"/>
      <c r="E848" s="145"/>
      <c r="F848" s="145"/>
      <c r="G848" s="145"/>
      <c r="H848" s="145"/>
      <c r="I848" s="145"/>
      <c r="J848" s="145"/>
      <c r="K848" s="145"/>
      <c r="L848" s="145"/>
      <c r="M848" s="145"/>
      <c r="N848" s="148"/>
      <c r="O848" s="149"/>
    </row>
    <row r="849" spans="1:15">
      <c r="A849" s="80"/>
      <c r="B849" s="39">
        <f>'Gene Table'!E849</f>
        <v>0</v>
      </c>
      <c r="C849" s="39" t="str">
        <f>'Gene Table'!B849</f>
        <v>D07</v>
      </c>
      <c r="D849" s="145"/>
      <c r="E849" s="145"/>
      <c r="F849" s="145"/>
      <c r="G849" s="145"/>
      <c r="H849" s="145"/>
      <c r="I849" s="145"/>
      <c r="J849" s="145"/>
      <c r="K849" s="145"/>
      <c r="L849" s="145"/>
      <c r="M849" s="145"/>
      <c r="N849" s="148"/>
      <c r="O849" s="149"/>
    </row>
    <row r="850" spans="1:15">
      <c r="A850" s="80"/>
      <c r="B850" s="39">
        <f>'Gene Table'!E850</f>
        <v>0</v>
      </c>
      <c r="C850" s="39" t="str">
        <f>'Gene Table'!B850</f>
        <v>D08</v>
      </c>
      <c r="D850" s="145"/>
      <c r="E850" s="145"/>
      <c r="F850" s="145"/>
      <c r="G850" s="145"/>
      <c r="H850" s="145"/>
      <c r="I850" s="145"/>
      <c r="J850" s="145"/>
      <c r="K850" s="145"/>
      <c r="L850" s="145"/>
      <c r="M850" s="145"/>
      <c r="N850" s="148"/>
      <c r="O850" s="149"/>
    </row>
    <row r="851" spans="1:15">
      <c r="A851" s="80"/>
      <c r="B851" s="39">
        <f>'Gene Table'!E851</f>
        <v>0</v>
      </c>
      <c r="C851" s="39" t="str">
        <f>'Gene Table'!B851</f>
        <v>D09</v>
      </c>
      <c r="D851" s="145"/>
      <c r="E851" s="145"/>
      <c r="F851" s="145"/>
      <c r="G851" s="145"/>
      <c r="H851" s="145"/>
      <c r="I851" s="145"/>
      <c r="J851" s="145"/>
      <c r="K851" s="145"/>
      <c r="L851" s="145"/>
      <c r="M851" s="145"/>
      <c r="N851" s="148"/>
      <c r="O851" s="149"/>
    </row>
    <row r="852" spans="1:15">
      <c r="A852" s="80"/>
      <c r="B852" s="39">
        <f>'Gene Table'!E852</f>
        <v>0</v>
      </c>
      <c r="C852" s="39" t="str">
        <f>'Gene Table'!B852</f>
        <v>D10</v>
      </c>
      <c r="D852" s="145"/>
      <c r="E852" s="145"/>
      <c r="F852" s="145"/>
      <c r="G852" s="145"/>
      <c r="H852" s="145"/>
      <c r="I852" s="145"/>
      <c r="J852" s="145"/>
      <c r="K852" s="145"/>
      <c r="L852" s="145"/>
      <c r="M852" s="145"/>
      <c r="N852" s="148"/>
      <c r="O852" s="149"/>
    </row>
    <row r="853" spans="1:15">
      <c r="A853" s="80"/>
      <c r="B853" s="39">
        <f>'Gene Table'!E853</f>
        <v>0</v>
      </c>
      <c r="C853" s="39" t="str">
        <f>'Gene Table'!B853</f>
        <v>D11</v>
      </c>
      <c r="D853" s="145"/>
      <c r="E853" s="145"/>
      <c r="F853" s="145"/>
      <c r="G853" s="145"/>
      <c r="H853" s="145"/>
      <c r="I853" s="145"/>
      <c r="J853" s="145"/>
      <c r="K853" s="145"/>
      <c r="L853" s="145"/>
      <c r="M853" s="145"/>
      <c r="N853" s="148"/>
      <c r="O853" s="149"/>
    </row>
    <row r="854" spans="1:15">
      <c r="A854" s="80"/>
      <c r="B854" s="39">
        <f>'Gene Table'!E854</f>
        <v>0</v>
      </c>
      <c r="C854" s="39" t="str">
        <f>'Gene Table'!B854</f>
        <v>D12</v>
      </c>
      <c r="D854" s="145"/>
      <c r="E854" s="145"/>
      <c r="F854" s="145"/>
      <c r="G854" s="145"/>
      <c r="H854" s="145"/>
      <c r="I854" s="145"/>
      <c r="J854" s="145"/>
      <c r="K854" s="145"/>
      <c r="L854" s="145"/>
      <c r="M854" s="145"/>
      <c r="N854" s="148"/>
      <c r="O854" s="149"/>
    </row>
    <row r="855" spans="1:15">
      <c r="A855" s="80"/>
      <c r="B855" s="39">
        <f>'Gene Table'!E855</f>
        <v>0</v>
      </c>
      <c r="C855" s="39" t="str">
        <f>'Gene Table'!B855</f>
        <v>D13</v>
      </c>
      <c r="D855" s="145"/>
      <c r="E855" s="145"/>
      <c r="F855" s="145"/>
      <c r="G855" s="145"/>
      <c r="H855" s="145"/>
      <c r="I855" s="145"/>
      <c r="J855" s="145"/>
      <c r="K855" s="145"/>
      <c r="L855" s="145"/>
      <c r="M855" s="145"/>
      <c r="N855" s="148"/>
      <c r="O855" s="149"/>
    </row>
    <row r="856" spans="1:15">
      <c r="A856" s="80"/>
      <c r="B856" s="39">
        <f>'Gene Table'!E856</f>
        <v>0</v>
      </c>
      <c r="C856" s="39" t="str">
        <f>'Gene Table'!B856</f>
        <v>D14</v>
      </c>
      <c r="D856" s="145"/>
      <c r="E856" s="145"/>
      <c r="F856" s="145"/>
      <c r="G856" s="145"/>
      <c r="H856" s="145"/>
      <c r="I856" s="145"/>
      <c r="J856" s="145"/>
      <c r="K856" s="145"/>
      <c r="L856" s="145"/>
      <c r="M856" s="145"/>
      <c r="N856" s="148"/>
      <c r="O856" s="149"/>
    </row>
    <row r="857" spans="1:15">
      <c r="A857" s="80"/>
      <c r="B857" s="39">
        <f>'Gene Table'!E857</f>
        <v>0</v>
      </c>
      <c r="C857" s="39" t="str">
        <f>'Gene Table'!B857</f>
        <v>D15</v>
      </c>
      <c r="D857" s="145"/>
      <c r="E857" s="145"/>
      <c r="F857" s="145"/>
      <c r="G857" s="145"/>
      <c r="H857" s="145"/>
      <c r="I857" s="145"/>
      <c r="J857" s="145"/>
      <c r="K857" s="145"/>
      <c r="L857" s="145"/>
      <c r="M857" s="145"/>
      <c r="N857" s="148"/>
      <c r="O857" s="149"/>
    </row>
    <row r="858" spans="1:15">
      <c r="A858" s="80"/>
      <c r="B858" s="39">
        <f>'Gene Table'!E858</f>
        <v>0</v>
      </c>
      <c r="C858" s="39" t="str">
        <f>'Gene Table'!B858</f>
        <v>D16</v>
      </c>
      <c r="D858" s="145"/>
      <c r="E858" s="145"/>
      <c r="F858" s="145"/>
      <c r="G858" s="145"/>
      <c r="H858" s="145"/>
      <c r="I858" s="145"/>
      <c r="J858" s="145"/>
      <c r="K858" s="145"/>
      <c r="L858" s="145"/>
      <c r="M858" s="145"/>
      <c r="N858" s="148"/>
      <c r="O858" s="149"/>
    </row>
    <row r="859" spans="1:15">
      <c r="A859" s="80"/>
      <c r="B859" s="39">
        <f>'Gene Table'!E859</f>
        <v>0</v>
      </c>
      <c r="C859" s="39" t="str">
        <f>'Gene Table'!B859</f>
        <v>D17</v>
      </c>
      <c r="D859" s="145"/>
      <c r="E859" s="145"/>
      <c r="F859" s="145"/>
      <c r="G859" s="145"/>
      <c r="H859" s="145"/>
      <c r="I859" s="145"/>
      <c r="J859" s="145"/>
      <c r="K859" s="145"/>
      <c r="L859" s="145"/>
      <c r="M859" s="145"/>
      <c r="N859" s="148"/>
      <c r="O859" s="149"/>
    </row>
    <row r="860" spans="1:15">
      <c r="A860" s="80"/>
      <c r="B860" s="39">
        <f>'Gene Table'!E860</f>
        <v>0</v>
      </c>
      <c r="C860" s="39" t="str">
        <f>'Gene Table'!B860</f>
        <v>D18</v>
      </c>
      <c r="D860" s="145"/>
      <c r="E860" s="145"/>
      <c r="F860" s="145"/>
      <c r="G860" s="145"/>
      <c r="H860" s="145"/>
      <c r="I860" s="145"/>
      <c r="J860" s="145"/>
      <c r="K860" s="145"/>
      <c r="L860" s="145"/>
      <c r="M860" s="145"/>
      <c r="N860" s="148"/>
      <c r="O860" s="149"/>
    </row>
    <row r="861" spans="1:15">
      <c r="A861" s="80"/>
      <c r="B861" s="39">
        <f>'Gene Table'!E861</f>
        <v>0</v>
      </c>
      <c r="C861" s="39" t="str">
        <f>'Gene Table'!B861</f>
        <v>D19</v>
      </c>
      <c r="D861" s="145"/>
      <c r="E861" s="145"/>
      <c r="F861" s="145"/>
      <c r="G861" s="145"/>
      <c r="H861" s="145"/>
      <c r="I861" s="145"/>
      <c r="J861" s="145"/>
      <c r="K861" s="145"/>
      <c r="L861" s="145"/>
      <c r="M861" s="145"/>
      <c r="N861" s="148"/>
      <c r="O861" s="149"/>
    </row>
    <row r="862" spans="1:15">
      <c r="A862" s="80"/>
      <c r="B862" s="39">
        <f>'Gene Table'!E862</f>
        <v>0</v>
      </c>
      <c r="C862" s="39" t="str">
        <f>'Gene Table'!B862</f>
        <v>D20</v>
      </c>
      <c r="D862" s="145"/>
      <c r="E862" s="145"/>
      <c r="F862" s="145"/>
      <c r="G862" s="145"/>
      <c r="H862" s="145"/>
      <c r="I862" s="145"/>
      <c r="J862" s="145"/>
      <c r="K862" s="145"/>
      <c r="L862" s="145"/>
      <c r="M862" s="145"/>
      <c r="N862" s="148"/>
      <c r="O862" s="149"/>
    </row>
    <row r="863" spans="1:15">
      <c r="A863" s="80"/>
      <c r="B863" s="39">
        <f>'Gene Table'!E863</f>
        <v>0</v>
      </c>
      <c r="C863" s="39" t="str">
        <f>'Gene Table'!B863</f>
        <v>D21</v>
      </c>
      <c r="D863" s="145"/>
      <c r="E863" s="145"/>
      <c r="F863" s="145"/>
      <c r="G863" s="145"/>
      <c r="H863" s="145"/>
      <c r="I863" s="145"/>
      <c r="J863" s="145"/>
      <c r="K863" s="145"/>
      <c r="L863" s="145"/>
      <c r="M863" s="145"/>
      <c r="N863" s="148"/>
      <c r="O863" s="149"/>
    </row>
    <row r="864" spans="1:15">
      <c r="A864" s="80"/>
      <c r="B864" s="39">
        <f>'Gene Table'!E864</f>
        <v>0</v>
      </c>
      <c r="C864" s="39" t="str">
        <f>'Gene Table'!B864</f>
        <v>D22</v>
      </c>
      <c r="D864" s="145"/>
      <c r="E864" s="145"/>
      <c r="F864" s="145"/>
      <c r="G864" s="145"/>
      <c r="H864" s="145"/>
      <c r="I864" s="145"/>
      <c r="J864" s="145"/>
      <c r="K864" s="145"/>
      <c r="L864" s="145"/>
      <c r="M864" s="145"/>
      <c r="N864" s="148"/>
      <c r="O864" s="149"/>
    </row>
    <row r="865" spans="1:15">
      <c r="A865" s="80"/>
      <c r="B865" s="39">
        <f>'Gene Table'!E865</f>
        <v>0</v>
      </c>
      <c r="C865" s="39" t="str">
        <f>'Gene Table'!B865</f>
        <v>D23</v>
      </c>
      <c r="D865" s="145"/>
      <c r="E865" s="145"/>
      <c r="F865" s="145"/>
      <c r="G865" s="145"/>
      <c r="H865" s="145"/>
      <c r="I865" s="145"/>
      <c r="J865" s="145"/>
      <c r="K865" s="145"/>
      <c r="L865" s="145"/>
      <c r="M865" s="145"/>
      <c r="N865" s="148"/>
      <c r="O865" s="149"/>
    </row>
    <row r="866" spans="1:15">
      <c r="A866" s="80"/>
      <c r="B866" s="39">
        <f>'Gene Table'!E866</f>
        <v>0</v>
      </c>
      <c r="C866" s="39" t="str">
        <f>'Gene Table'!B866</f>
        <v>D24</v>
      </c>
      <c r="D866" s="145"/>
      <c r="E866" s="145"/>
      <c r="F866" s="145"/>
      <c r="G866" s="145"/>
      <c r="H866" s="145"/>
      <c r="I866" s="145"/>
      <c r="J866" s="145"/>
      <c r="K866" s="145"/>
      <c r="L866" s="145"/>
      <c r="M866" s="145"/>
      <c r="N866" s="148"/>
      <c r="O866" s="149"/>
    </row>
    <row r="867" spans="1:15">
      <c r="A867" s="80"/>
      <c r="B867" s="39" t="str">
        <f>'Gene Table'!E867</f>
        <v>mmu-miR-3093-5p</v>
      </c>
      <c r="C867" s="39" t="str">
        <f>'Gene Table'!B867</f>
        <v>E01</v>
      </c>
      <c r="D867" s="145"/>
      <c r="E867" s="145"/>
      <c r="F867" s="145"/>
      <c r="G867" s="145"/>
      <c r="H867" s="145"/>
      <c r="I867" s="145"/>
      <c r="J867" s="145"/>
      <c r="K867" s="145"/>
      <c r="L867" s="145"/>
      <c r="M867" s="145"/>
      <c r="N867" s="148"/>
      <c r="O867" s="149"/>
    </row>
    <row r="868" spans="1:15">
      <c r="A868" s="80"/>
      <c r="B868" s="39">
        <f>'Gene Table'!E868</f>
        <v>0</v>
      </c>
      <c r="C868" s="39" t="str">
        <f>'Gene Table'!B868</f>
        <v>E02</v>
      </c>
      <c r="D868" s="145"/>
      <c r="E868" s="145"/>
      <c r="F868" s="145"/>
      <c r="G868" s="145"/>
      <c r="H868" s="145"/>
      <c r="I868" s="145"/>
      <c r="J868" s="145"/>
      <c r="K868" s="145"/>
      <c r="L868" s="145"/>
      <c r="M868" s="145"/>
      <c r="N868" s="148"/>
      <c r="O868" s="149"/>
    </row>
    <row r="869" spans="1:15">
      <c r="A869" s="80"/>
      <c r="B869" s="39" t="str">
        <f>'Gene Table'!E869</f>
        <v>mmu-miR-3094-5p</v>
      </c>
      <c r="C869" s="39" t="str">
        <f>'Gene Table'!B869</f>
        <v>E03</v>
      </c>
      <c r="D869" s="145"/>
      <c r="E869" s="145"/>
      <c r="F869" s="145"/>
      <c r="G869" s="145"/>
      <c r="H869" s="145"/>
      <c r="I869" s="145"/>
      <c r="J869" s="145"/>
      <c r="K869" s="145"/>
      <c r="L869" s="145"/>
      <c r="M869" s="145"/>
      <c r="N869" s="148"/>
      <c r="O869" s="149"/>
    </row>
    <row r="870" spans="1:15">
      <c r="A870" s="80"/>
      <c r="B870" s="39">
        <f>'Gene Table'!E870</f>
        <v>0</v>
      </c>
      <c r="C870" s="39" t="str">
        <f>'Gene Table'!B870</f>
        <v>E04</v>
      </c>
      <c r="D870" s="145"/>
      <c r="E870" s="145"/>
      <c r="F870" s="145"/>
      <c r="G870" s="145"/>
      <c r="H870" s="145"/>
      <c r="I870" s="145"/>
      <c r="J870" s="145"/>
      <c r="K870" s="145"/>
      <c r="L870" s="145"/>
      <c r="M870" s="145"/>
      <c r="N870" s="148"/>
      <c r="O870" s="149"/>
    </row>
    <row r="871" spans="1:15">
      <c r="A871" s="80"/>
      <c r="B871" s="39" t="str">
        <f>'Gene Table'!E871</f>
        <v>mmu-miR-3094-3p</v>
      </c>
      <c r="C871" s="39" t="str">
        <f>'Gene Table'!B871</f>
        <v>E05</v>
      </c>
      <c r="D871" s="145"/>
      <c r="E871" s="145"/>
      <c r="F871" s="145"/>
      <c r="G871" s="145"/>
      <c r="H871" s="145"/>
      <c r="I871" s="145"/>
      <c r="J871" s="145"/>
      <c r="K871" s="145"/>
      <c r="L871" s="145"/>
      <c r="M871" s="145"/>
      <c r="N871" s="148"/>
      <c r="O871" s="149"/>
    </row>
    <row r="872" spans="1:15">
      <c r="A872" s="80"/>
      <c r="B872" s="39">
        <f>'Gene Table'!E872</f>
        <v>0</v>
      </c>
      <c r="C872" s="39" t="str">
        <f>'Gene Table'!B872</f>
        <v>E06</v>
      </c>
      <c r="D872" s="145"/>
      <c r="E872" s="145"/>
      <c r="F872" s="145"/>
      <c r="G872" s="145"/>
      <c r="H872" s="145"/>
      <c r="I872" s="145"/>
      <c r="J872" s="145"/>
      <c r="K872" s="145"/>
      <c r="L872" s="145"/>
      <c r="M872" s="145"/>
      <c r="N872" s="148"/>
      <c r="O872" s="149"/>
    </row>
    <row r="873" spans="1:15">
      <c r="A873" s="80"/>
      <c r="B873" s="39" t="str">
        <f>'Gene Table'!E873</f>
        <v>mmu-miR-3095-5p</v>
      </c>
      <c r="C873" s="39" t="str">
        <f>'Gene Table'!B873</f>
        <v>E07</v>
      </c>
      <c r="D873" s="145"/>
      <c r="E873" s="145"/>
      <c r="F873" s="145"/>
      <c r="G873" s="145"/>
      <c r="H873" s="145"/>
      <c r="I873" s="145"/>
      <c r="J873" s="145"/>
      <c r="K873" s="145"/>
      <c r="L873" s="145"/>
      <c r="M873" s="145"/>
      <c r="N873" s="148"/>
      <c r="O873" s="149"/>
    </row>
    <row r="874" spans="1:15">
      <c r="A874" s="80"/>
      <c r="B874" s="39">
        <f>'Gene Table'!E874</f>
        <v>0</v>
      </c>
      <c r="C874" s="39" t="str">
        <f>'Gene Table'!B874</f>
        <v>E08</v>
      </c>
      <c r="D874" s="145"/>
      <c r="E874" s="145"/>
      <c r="F874" s="145"/>
      <c r="G874" s="145"/>
      <c r="H874" s="145"/>
      <c r="I874" s="145"/>
      <c r="J874" s="145"/>
      <c r="K874" s="145"/>
      <c r="L874" s="145"/>
      <c r="M874" s="145"/>
      <c r="N874" s="148"/>
      <c r="O874" s="149"/>
    </row>
    <row r="875" spans="1:15">
      <c r="A875" s="80"/>
      <c r="B875" s="39" t="str">
        <f>'Gene Table'!E875</f>
        <v>mmu-miR-3095-3p</v>
      </c>
      <c r="C875" s="39" t="str">
        <f>'Gene Table'!B875</f>
        <v>E09</v>
      </c>
      <c r="D875" s="145"/>
      <c r="E875" s="145"/>
      <c r="F875" s="145"/>
      <c r="G875" s="145"/>
      <c r="H875" s="145"/>
      <c r="I875" s="145"/>
      <c r="J875" s="145"/>
      <c r="K875" s="145"/>
      <c r="L875" s="145"/>
      <c r="M875" s="145"/>
      <c r="N875" s="148"/>
      <c r="O875" s="149"/>
    </row>
    <row r="876" spans="1:15">
      <c r="A876" s="80"/>
      <c r="B876" s="39">
        <f>'Gene Table'!E876</f>
        <v>0</v>
      </c>
      <c r="C876" s="39" t="str">
        <f>'Gene Table'!B876</f>
        <v>E10</v>
      </c>
      <c r="D876" s="145"/>
      <c r="E876" s="145"/>
      <c r="F876" s="145"/>
      <c r="G876" s="145"/>
      <c r="H876" s="145"/>
      <c r="I876" s="145"/>
      <c r="J876" s="145"/>
      <c r="K876" s="145"/>
      <c r="L876" s="145"/>
      <c r="M876" s="145"/>
      <c r="N876" s="148"/>
      <c r="O876" s="149"/>
    </row>
    <row r="877" spans="1:15">
      <c r="A877" s="80"/>
      <c r="B877" s="39" t="str">
        <f>'Gene Table'!E877</f>
        <v>mmu-miR-3096-5p</v>
      </c>
      <c r="C877" s="39" t="str">
        <f>'Gene Table'!B877</f>
        <v>E11</v>
      </c>
      <c r="D877" s="145"/>
      <c r="E877" s="145"/>
      <c r="F877" s="145"/>
      <c r="G877" s="145"/>
      <c r="H877" s="145"/>
      <c r="I877" s="145"/>
      <c r="J877" s="145"/>
      <c r="K877" s="145"/>
      <c r="L877" s="145"/>
      <c r="M877" s="145"/>
      <c r="N877" s="148"/>
      <c r="O877" s="149"/>
    </row>
    <row r="878" spans="1:15">
      <c r="A878" s="80"/>
      <c r="B878" s="39">
        <f>'Gene Table'!E878</f>
        <v>0</v>
      </c>
      <c r="C878" s="39" t="str">
        <f>'Gene Table'!B878</f>
        <v>E12</v>
      </c>
      <c r="D878" s="145"/>
      <c r="E878" s="145"/>
      <c r="F878" s="145"/>
      <c r="G878" s="145"/>
      <c r="H878" s="145"/>
      <c r="I878" s="145"/>
      <c r="J878" s="145"/>
      <c r="K878" s="145"/>
      <c r="L878" s="145"/>
      <c r="M878" s="145"/>
      <c r="N878" s="148"/>
      <c r="O878" s="149"/>
    </row>
    <row r="879" spans="1:15">
      <c r="A879" s="80"/>
      <c r="B879" s="39" t="str">
        <f>'Gene Table'!E879</f>
        <v>mmu-miR-3096-3p</v>
      </c>
      <c r="C879" s="39" t="str">
        <f>'Gene Table'!B879</f>
        <v>E13</v>
      </c>
      <c r="D879" s="145"/>
      <c r="E879" s="145"/>
      <c r="F879" s="145"/>
      <c r="G879" s="145"/>
      <c r="H879" s="145"/>
      <c r="I879" s="145"/>
      <c r="J879" s="145"/>
      <c r="K879" s="145"/>
      <c r="L879" s="145"/>
      <c r="M879" s="145"/>
      <c r="N879" s="148"/>
      <c r="O879" s="149"/>
    </row>
    <row r="880" spans="1:15">
      <c r="A880" s="80"/>
      <c r="B880" s="39">
        <f>'Gene Table'!E880</f>
        <v>0</v>
      </c>
      <c r="C880" s="39" t="str">
        <f>'Gene Table'!B880</f>
        <v>E14</v>
      </c>
      <c r="D880" s="145"/>
      <c r="E880" s="145"/>
      <c r="F880" s="145"/>
      <c r="G880" s="145"/>
      <c r="H880" s="145"/>
      <c r="I880" s="145"/>
      <c r="J880" s="145"/>
      <c r="K880" s="145"/>
      <c r="L880" s="145"/>
      <c r="M880" s="145"/>
      <c r="N880" s="148"/>
      <c r="O880" s="149"/>
    </row>
    <row r="881" spans="1:15">
      <c r="A881" s="80"/>
      <c r="B881" s="39" t="str">
        <f>'Gene Table'!E881</f>
        <v>mmu-miR-3097-5p</v>
      </c>
      <c r="C881" s="39" t="str">
        <f>'Gene Table'!B881</f>
        <v>E15</v>
      </c>
      <c r="D881" s="145"/>
      <c r="E881" s="145"/>
      <c r="F881" s="145"/>
      <c r="G881" s="145"/>
      <c r="H881" s="145"/>
      <c r="I881" s="145"/>
      <c r="J881" s="145"/>
      <c r="K881" s="145"/>
      <c r="L881" s="145"/>
      <c r="M881" s="145"/>
      <c r="N881" s="148"/>
      <c r="O881" s="149"/>
    </row>
    <row r="882" spans="1:15">
      <c r="A882" s="80"/>
      <c r="B882" s="39">
        <f>'Gene Table'!E882</f>
        <v>0</v>
      </c>
      <c r="C882" s="39" t="str">
        <f>'Gene Table'!B882</f>
        <v>E16</v>
      </c>
      <c r="D882" s="145"/>
      <c r="E882" s="145"/>
      <c r="F882" s="145"/>
      <c r="G882" s="145"/>
      <c r="H882" s="145"/>
      <c r="I882" s="145"/>
      <c r="J882" s="145"/>
      <c r="K882" s="145"/>
      <c r="L882" s="145"/>
      <c r="M882" s="145"/>
      <c r="N882" s="148"/>
      <c r="O882" s="149"/>
    </row>
    <row r="883" spans="1:15">
      <c r="A883" s="80"/>
      <c r="B883" s="39" t="str">
        <f>'Gene Table'!E883</f>
        <v>mmu-miR-3098-5p</v>
      </c>
      <c r="C883" s="39" t="str">
        <f>'Gene Table'!B883</f>
        <v>E17</v>
      </c>
      <c r="D883" s="145"/>
      <c r="E883" s="145"/>
      <c r="F883" s="145"/>
      <c r="G883" s="145"/>
      <c r="H883" s="145"/>
      <c r="I883" s="145"/>
      <c r="J883" s="145"/>
      <c r="K883" s="145"/>
      <c r="L883" s="145"/>
      <c r="M883" s="145"/>
      <c r="N883" s="148"/>
      <c r="O883" s="149"/>
    </row>
    <row r="884" spans="1:15">
      <c r="A884" s="80"/>
      <c r="B884" s="39">
        <f>'Gene Table'!E884</f>
        <v>0</v>
      </c>
      <c r="C884" s="39" t="str">
        <f>'Gene Table'!B884</f>
        <v>E18</v>
      </c>
      <c r="D884" s="145"/>
      <c r="E884" s="145"/>
      <c r="F884" s="145"/>
      <c r="G884" s="145"/>
      <c r="H884" s="145"/>
      <c r="I884" s="145"/>
      <c r="J884" s="145"/>
      <c r="K884" s="145"/>
      <c r="L884" s="145"/>
      <c r="M884" s="145"/>
      <c r="N884" s="148"/>
      <c r="O884" s="149"/>
    </row>
    <row r="885" spans="1:15">
      <c r="A885" s="80"/>
      <c r="B885" s="39" t="str">
        <f>'Gene Table'!E885</f>
        <v>mmu-miR-3100-3p</v>
      </c>
      <c r="C885" s="39" t="str">
        <f>'Gene Table'!B885</f>
        <v>E19</v>
      </c>
      <c r="D885" s="145"/>
      <c r="E885" s="145"/>
      <c r="F885" s="145"/>
      <c r="G885" s="145"/>
      <c r="H885" s="145"/>
      <c r="I885" s="145"/>
      <c r="J885" s="145"/>
      <c r="K885" s="145"/>
      <c r="L885" s="145"/>
      <c r="M885" s="145"/>
      <c r="N885" s="148"/>
      <c r="O885" s="149"/>
    </row>
    <row r="886" spans="1:15">
      <c r="A886" s="80"/>
      <c r="B886" s="39">
        <f>'Gene Table'!E886</f>
        <v>0</v>
      </c>
      <c r="C886" s="39" t="str">
        <f>'Gene Table'!B886</f>
        <v>E20</v>
      </c>
      <c r="D886" s="145"/>
      <c r="E886" s="145"/>
      <c r="F886" s="145"/>
      <c r="G886" s="145"/>
      <c r="H886" s="145"/>
      <c r="I886" s="145"/>
      <c r="J886" s="145"/>
      <c r="K886" s="145"/>
      <c r="L886" s="145"/>
      <c r="M886" s="145"/>
      <c r="N886" s="148"/>
      <c r="O886" s="149"/>
    </row>
    <row r="887" spans="1:15">
      <c r="A887" s="80"/>
      <c r="B887" s="39" t="str">
        <f>'Gene Table'!E887</f>
        <v>mmu-miR-3101-3p</v>
      </c>
      <c r="C887" s="39" t="str">
        <f>'Gene Table'!B887</f>
        <v>E21</v>
      </c>
      <c r="D887" s="145"/>
      <c r="E887" s="145"/>
      <c r="F887" s="145"/>
      <c r="G887" s="145"/>
      <c r="H887" s="145"/>
      <c r="I887" s="145"/>
      <c r="J887" s="145"/>
      <c r="K887" s="145"/>
      <c r="L887" s="145"/>
      <c r="M887" s="145"/>
      <c r="N887" s="148"/>
      <c r="O887" s="149"/>
    </row>
    <row r="888" spans="1:15">
      <c r="A888" s="80"/>
      <c r="B888" s="39">
        <f>'Gene Table'!E888</f>
        <v>0</v>
      </c>
      <c r="C888" s="39" t="str">
        <f>'Gene Table'!B888</f>
        <v>E22</v>
      </c>
      <c r="D888" s="145"/>
      <c r="E888" s="145"/>
      <c r="F888" s="145"/>
      <c r="G888" s="145"/>
      <c r="H888" s="145"/>
      <c r="I888" s="145"/>
      <c r="J888" s="145"/>
      <c r="K888" s="145"/>
      <c r="L888" s="145"/>
      <c r="M888" s="145"/>
      <c r="N888" s="148"/>
      <c r="O888" s="149"/>
    </row>
    <row r="889" spans="1:15">
      <c r="A889" s="80"/>
      <c r="B889" s="39" t="str">
        <f>'Gene Table'!E889</f>
        <v>mmu-miR-344e-5p</v>
      </c>
      <c r="C889" s="39" t="str">
        <f>'Gene Table'!B889</f>
        <v>E23</v>
      </c>
      <c r="D889" s="145"/>
      <c r="E889" s="145"/>
      <c r="F889" s="145"/>
      <c r="G889" s="145"/>
      <c r="H889" s="145"/>
      <c r="I889" s="145"/>
      <c r="J889" s="145"/>
      <c r="K889" s="145"/>
      <c r="L889" s="145"/>
      <c r="M889" s="145"/>
      <c r="N889" s="148"/>
      <c r="O889" s="149"/>
    </row>
    <row r="890" spans="1:15">
      <c r="A890" s="80"/>
      <c r="B890" s="39">
        <f>'Gene Table'!E890</f>
        <v>0</v>
      </c>
      <c r="C890" s="39" t="str">
        <f>'Gene Table'!B890</f>
        <v>E24</v>
      </c>
      <c r="D890" s="145"/>
      <c r="E890" s="145"/>
      <c r="F890" s="145"/>
      <c r="G890" s="145"/>
      <c r="H890" s="145"/>
      <c r="I890" s="145"/>
      <c r="J890" s="145"/>
      <c r="K890" s="145"/>
      <c r="L890" s="145"/>
      <c r="M890" s="145"/>
      <c r="N890" s="148"/>
      <c r="O890" s="149"/>
    </row>
    <row r="891" spans="1:15">
      <c r="A891" s="80"/>
      <c r="B891" s="39">
        <f>'Gene Table'!E891</f>
        <v>0</v>
      </c>
      <c r="C891" s="39" t="str">
        <f>'Gene Table'!B891</f>
        <v>F01</v>
      </c>
      <c r="D891" s="145"/>
      <c r="E891" s="145"/>
      <c r="F891" s="145"/>
      <c r="G891" s="145"/>
      <c r="H891" s="145"/>
      <c r="I891" s="145"/>
      <c r="J891" s="145"/>
      <c r="K891" s="145"/>
      <c r="L891" s="145"/>
      <c r="M891" s="145"/>
      <c r="N891" s="148"/>
      <c r="O891" s="149"/>
    </row>
    <row r="892" spans="1:15">
      <c r="A892" s="80"/>
      <c r="B892" s="39">
        <f>'Gene Table'!E892</f>
        <v>0</v>
      </c>
      <c r="C892" s="39" t="str">
        <f>'Gene Table'!B892</f>
        <v>F02</v>
      </c>
      <c r="D892" s="145"/>
      <c r="E892" s="145"/>
      <c r="F892" s="145"/>
      <c r="G892" s="145"/>
      <c r="H892" s="145"/>
      <c r="I892" s="145"/>
      <c r="J892" s="145"/>
      <c r="K892" s="145"/>
      <c r="L892" s="145"/>
      <c r="M892" s="145"/>
      <c r="N892" s="148"/>
      <c r="O892" s="149"/>
    </row>
    <row r="893" spans="1:15">
      <c r="A893" s="80"/>
      <c r="B893" s="39">
        <f>'Gene Table'!E893</f>
        <v>0</v>
      </c>
      <c r="C893" s="39" t="str">
        <f>'Gene Table'!B893</f>
        <v>F03</v>
      </c>
      <c r="D893" s="145"/>
      <c r="E893" s="145"/>
      <c r="F893" s="145"/>
      <c r="G893" s="145"/>
      <c r="H893" s="145"/>
      <c r="I893" s="145"/>
      <c r="J893" s="145"/>
      <c r="K893" s="145"/>
      <c r="L893" s="145"/>
      <c r="M893" s="145"/>
      <c r="N893" s="148"/>
      <c r="O893" s="149"/>
    </row>
    <row r="894" spans="1:15">
      <c r="A894" s="80"/>
      <c r="B894" s="39">
        <f>'Gene Table'!E894</f>
        <v>0</v>
      </c>
      <c r="C894" s="39" t="str">
        <f>'Gene Table'!B894</f>
        <v>F04</v>
      </c>
      <c r="D894" s="145"/>
      <c r="E894" s="145"/>
      <c r="F894" s="145"/>
      <c r="G894" s="145"/>
      <c r="H894" s="145"/>
      <c r="I894" s="145"/>
      <c r="J894" s="145"/>
      <c r="K894" s="145"/>
      <c r="L894" s="145"/>
      <c r="M894" s="145"/>
      <c r="N894" s="148"/>
      <c r="O894" s="149"/>
    </row>
    <row r="895" spans="1:15">
      <c r="A895" s="80"/>
      <c r="B895" s="39">
        <f>'Gene Table'!E895</f>
        <v>0</v>
      </c>
      <c r="C895" s="39" t="str">
        <f>'Gene Table'!B895</f>
        <v>F05</v>
      </c>
      <c r="D895" s="145"/>
      <c r="E895" s="145"/>
      <c r="F895" s="145"/>
      <c r="G895" s="145"/>
      <c r="H895" s="145"/>
      <c r="I895" s="145"/>
      <c r="J895" s="145"/>
      <c r="K895" s="145"/>
      <c r="L895" s="145"/>
      <c r="M895" s="145"/>
      <c r="N895" s="148"/>
      <c r="O895" s="149"/>
    </row>
    <row r="896" spans="1:15">
      <c r="A896" s="80"/>
      <c r="B896" s="39">
        <f>'Gene Table'!E896</f>
        <v>0</v>
      </c>
      <c r="C896" s="39" t="str">
        <f>'Gene Table'!B896</f>
        <v>F06</v>
      </c>
      <c r="D896" s="145"/>
      <c r="E896" s="145"/>
      <c r="F896" s="145"/>
      <c r="G896" s="145"/>
      <c r="H896" s="145"/>
      <c r="I896" s="145"/>
      <c r="J896" s="145"/>
      <c r="K896" s="145"/>
      <c r="L896" s="145"/>
      <c r="M896" s="145"/>
      <c r="N896" s="148"/>
      <c r="O896" s="149"/>
    </row>
    <row r="897" spans="1:15">
      <c r="A897" s="80"/>
      <c r="B897" s="39">
        <f>'Gene Table'!E897</f>
        <v>0</v>
      </c>
      <c r="C897" s="39" t="str">
        <f>'Gene Table'!B897</f>
        <v>F07</v>
      </c>
      <c r="D897" s="145"/>
      <c r="E897" s="145"/>
      <c r="F897" s="145"/>
      <c r="G897" s="145"/>
      <c r="H897" s="145"/>
      <c r="I897" s="145"/>
      <c r="J897" s="145"/>
      <c r="K897" s="145"/>
      <c r="L897" s="145"/>
      <c r="M897" s="145"/>
      <c r="N897" s="148"/>
      <c r="O897" s="149"/>
    </row>
    <row r="898" spans="1:15">
      <c r="A898" s="80"/>
      <c r="B898" s="39">
        <f>'Gene Table'!E898</f>
        <v>0</v>
      </c>
      <c r="C898" s="39" t="str">
        <f>'Gene Table'!B898</f>
        <v>F08</v>
      </c>
      <c r="D898" s="145"/>
      <c r="E898" s="145"/>
      <c r="F898" s="145"/>
      <c r="G898" s="145"/>
      <c r="H898" s="145"/>
      <c r="I898" s="145"/>
      <c r="J898" s="145"/>
      <c r="K898" s="145"/>
      <c r="L898" s="145"/>
      <c r="M898" s="145"/>
      <c r="N898" s="148"/>
      <c r="O898" s="149"/>
    </row>
    <row r="899" spans="1:15">
      <c r="A899" s="80"/>
      <c r="B899" s="39">
        <f>'Gene Table'!E899</f>
        <v>0</v>
      </c>
      <c r="C899" s="39" t="str">
        <f>'Gene Table'!B899</f>
        <v>F09</v>
      </c>
      <c r="D899" s="145"/>
      <c r="E899" s="145"/>
      <c r="F899" s="145"/>
      <c r="G899" s="145"/>
      <c r="H899" s="145"/>
      <c r="I899" s="145"/>
      <c r="J899" s="145"/>
      <c r="K899" s="145"/>
      <c r="L899" s="145"/>
      <c r="M899" s="145"/>
      <c r="N899" s="148"/>
      <c r="O899" s="149"/>
    </row>
    <row r="900" spans="1:15">
      <c r="A900" s="80"/>
      <c r="B900" s="39">
        <f>'Gene Table'!E900</f>
        <v>0</v>
      </c>
      <c r="C900" s="39" t="str">
        <f>'Gene Table'!B900</f>
        <v>F10</v>
      </c>
      <c r="D900" s="145"/>
      <c r="E900" s="145"/>
      <c r="F900" s="145"/>
      <c r="G900" s="145"/>
      <c r="H900" s="145"/>
      <c r="I900" s="145"/>
      <c r="J900" s="145"/>
      <c r="K900" s="145"/>
      <c r="L900" s="145"/>
      <c r="M900" s="145"/>
      <c r="N900" s="148"/>
      <c r="O900" s="149"/>
    </row>
    <row r="901" spans="1:15">
      <c r="A901" s="80"/>
      <c r="B901" s="39">
        <f>'Gene Table'!E901</f>
        <v>0</v>
      </c>
      <c r="C901" s="39" t="str">
        <f>'Gene Table'!B901</f>
        <v>F11</v>
      </c>
      <c r="D901" s="145"/>
      <c r="E901" s="145"/>
      <c r="F901" s="145"/>
      <c r="G901" s="145"/>
      <c r="H901" s="145"/>
      <c r="I901" s="145"/>
      <c r="J901" s="145"/>
      <c r="K901" s="145"/>
      <c r="L901" s="145"/>
      <c r="M901" s="145"/>
      <c r="N901" s="148"/>
      <c r="O901" s="149"/>
    </row>
    <row r="902" spans="1:15">
      <c r="A902" s="80"/>
      <c r="B902" s="39">
        <f>'Gene Table'!E902</f>
        <v>0</v>
      </c>
      <c r="C902" s="39" t="str">
        <f>'Gene Table'!B902</f>
        <v>F12</v>
      </c>
      <c r="D902" s="145"/>
      <c r="E902" s="145"/>
      <c r="F902" s="145"/>
      <c r="G902" s="145"/>
      <c r="H902" s="145"/>
      <c r="I902" s="145"/>
      <c r="J902" s="145"/>
      <c r="K902" s="145"/>
      <c r="L902" s="145"/>
      <c r="M902" s="145"/>
      <c r="N902" s="148"/>
      <c r="O902" s="149"/>
    </row>
    <row r="903" spans="1:15">
      <c r="A903" s="80"/>
      <c r="B903" s="39">
        <f>'Gene Table'!E903</f>
        <v>0</v>
      </c>
      <c r="C903" s="39" t="str">
        <f>'Gene Table'!B903</f>
        <v>F13</v>
      </c>
      <c r="D903" s="145"/>
      <c r="E903" s="145"/>
      <c r="F903" s="145"/>
      <c r="G903" s="145"/>
      <c r="H903" s="145"/>
      <c r="I903" s="145"/>
      <c r="J903" s="145"/>
      <c r="K903" s="145"/>
      <c r="L903" s="145"/>
      <c r="M903" s="145"/>
      <c r="N903" s="148"/>
      <c r="O903" s="149"/>
    </row>
    <row r="904" spans="1:15">
      <c r="A904" s="80"/>
      <c r="B904" s="39">
        <f>'Gene Table'!E904</f>
        <v>0</v>
      </c>
      <c r="C904" s="39" t="str">
        <f>'Gene Table'!B904</f>
        <v>F14</v>
      </c>
      <c r="D904" s="145"/>
      <c r="E904" s="145"/>
      <c r="F904" s="145"/>
      <c r="G904" s="145"/>
      <c r="H904" s="145"/>
      <c r="I904" s="145"/>
      <c r="J904" s="145"/>
      <c r="K904" s="145"/>
      <c r="L904" s="145"/>
      <c r="M904" s="145"/>
      <c r="N904" s="148"/>
      <c r="O904" s="149"/>
    </row>
    <row r="905" spans="1:15">
      <c r="A905" s="80"/>
      <c r="B905" s="39">
        <f>'Gene Table'!E905</f>
        <v>0</v>
      </c>
      <c r="C905" s="39" t="str">
        <f>'Gene Table'!B905</f>
        <v>F15</v>
      </c>
      <c r="D905" s="145"/>
      <c r="E905" s="145"/>
      <c r="F905" s="145"/>
      <c r="G905" s="145"/>
      <c r="H905" s="145"/>
      <c r="I905" s="145"/>
      <c r="J905" s="145"/>
      <c r="K905" s="145"/>
      <c r="L905" s="145"/>
      <c r="M905" s="145"/>
      <c r="N905" s="148"/>
      <c r="O905" s="149"/>
    </row>
    <row r="906" spans="1:15">
      <c r="A906" s="80"/>
      <c r="B906" s="39">
        <f>'Gene Table'!E906</f>
        <v>0</v>
      </c>
      <c r="C906" s="39" t="str">
        <f>'Gene Table'!B906</f>
        <v>F16</v>
      </c>
      <c r="D906" s="145"/>
      <c r="E906" s="145"/>
      <c r="F906" s="145"/>
      <c r="G906" s="145"/>
      <c r="H906" s="145"/>
      <c r="I906" s="145"/>
      <c r="J906" s="145"/>
      <c r="K906" s="145"/>
      <c r="L906" s="145"/>
      <c r="M906" s="145"/>
      <c r="N906" s="148"/>
      <c r="O906" s="149"/>
    </row>
    <row r="907" spans="1:15">
      <c r="A907" s="80"/>
      <c r="B907" s="39">
        <f>'Gene Table'!E907</f>
        <v>0</v>
      </c>
      <c r="C907" s="39" t="str">
        <f>'Gene Table'!B907</f>
        <v>F17</v>
      </c>
      <c r="D907" s="145"/>
      <c r="E907" s="145"/>
      <c r="F907" s="145"/>
      <c r="G907" s="145"/>
      <c r="H907" s="145"/>
      <c r="I907" s="145"/>
      <c r="J907" s="145"/>
      <c r="K907" s="145"/>
      <c r="L907" s="145"/>
      <c r="M907" s="145"/>
      <c r="N907" s="148"/>
      <c r="O907" s="149"/>
    </row>
    <row r="908" spans="1:15">
      <c r="A908" s="80"/>
      <c r="B908" s="39">
        <f>'Gene Table'!E908</f>
        <v>0</v>
      </c>
      <c r="C908" s="39" t="str">
        <f>'Gene Table'!B908</f>
        <v>F18</v>
      </c>
      <c r="D908" s="145"/>
      <c r="E908" s="145"/>
      <c r="F908" s="145"/>
      <c r="G908" s="145"/>
      <c r="H908" s="145"/>
      <c r="I908" s="145"/>
      <c r="J908" s="145"/>
      <c r="K908" s="145"/>
      <c r="L908" s="145"/>
      <c r="M908" s="145"/>
      <c r="N908" s="148"/>
      <c r="O908" s="149"/>
    </row>
    <row r="909" spans="1:15">
      <c r="A909" s="80"/>
      <c r="B909" s="39">
        <f>'Gene Table'!E909</f>
        <v>0</v>
      </c>
      <c r="C909" s="39" t="str">
        <f>'Gene Table'!B909</f>
        <v>F19</v>
      </c>
      <c r="D909" s="145"/>
      <c r="E909" s="145"/>
      <c r="F909" s="145"/>
      <c r="G909" s="145"/>
      <c r="H909" s="145"/>
      <c r="I909" s="145"/>
      <c r="J909" s="145"/>
      <c r="K909" s="145"/>
      <c r="L909" s="145"/>
      <c r="M909" s="145"/>
      <c r="N909" s="148"/>
      <c r="O909" s="149"/>
    </row>
    <row r="910" spans="1:15">
      <c r="A910" s="80"/>
      <c r="B910" s="39">
        <f>'Gene Table'!E910</f>
        <v>0</v>
      </c>
      <c r="C910" s="39" t="str">
        <f>'Gene Table'!B910</f>
        <v>F20</v>
      </c>
      <c r="D910" s="145"/>
      <c r="E910" s="145"/>
      <c r="F910" s="145"/>
      <c r="G910" s="145"/>
      <c r="H910" s="145"/>
      <c r="I910" s="145"/>
      <c r="J910" s="145"/>
      <c r="K910" s="145"/>
      <c r="L910" s="145"/>
      <c r="M910" s="145"/>
      <c r="N910" s="148"/>
      <c r="O910" s="149"/>
    </row>
    <row r="911" spans="1:15">
      <c r="A911" s="80"/>
      <c r="B911" s="39">
        <f>'Gene Table'!E911</f>
        <v>0</v>
      </c>
      <c r="C911" s="39" t="str">
        <f>'Gene Table'!B911</f>
        <v>F21</v>
      </c>
      <c r="D911" s="145"/>
      <c r="E911" s="145"/>
      <c r="F911" s="145"/>
      <c r="G911" s="145"/>
      <c r="H911" s="145"/>
      <c r="I911" s="145"/>
      <c r="J911" s="145"/>
      <c r="K911" s="145"/>
      <c r="L911" s="145"/>
      <c r="M911" s="145"/>
      <c r="N911" s="148"/>
      <c r="O911" s="149"/>
    </row>
    <row r="912" spans="1:15">
      <c r="A912" s="80"/>
      <c r="B912" s="39">
        <f>'Gene Table'!E912</f>
        <v>0</v>
      </c>
      <c r="C912" s="39" t="str">
        <f>'Gene Table'!B912</f>
        <v>F22</v>
      </c>
      <c r="D912" s="145"/>
      <c r="E912" s="145"/>
      <c r="F912" s="145"/>
      <c r="G912" s="145"/>
      <c r="H912" s="145"/>
      <c r="I912" s="145"/>
      <c r="J912" s="145"/>
      <c r="K912" s="145"/>
      <c r="L912" s="145"/>
      <c r="M912" s="145"/>
      <c r="N912" s="148"/>
      <c r="O912" s="149"/>
    </row>
    <row r="913" spans="1:15">
      <c r="A913" s="80"/>
      <c r="B913" s="39">
        <f>'Gene Table'!E913</f>
        <v>0</v>
      </c>
      <c r="C913" s="39" t="str">
        <f>'Gene Table'!B913</f>
        <v>F23</v>
      </c>
      <c r="D913" s="145"/>
      <c r="E913" s="145"/>
      <c r="F913" s="145"/>
      <c r="G913" s="145"/>
      <c r="H913" s="145"/>
      <c r="I913" s="145"/>
      <c r="J913" s="145"/>
      <c r="K913" s="145"/>
      <c r="L913" s="145"/>
      <c r="M913" s="145"/>
      <c r="N913" s="148"/>
      <c r="O913" s="149"/>
    </row>
    <row r="914" spans="1:15">
      <c r="A914" s="80"/>
      <c r="B914" s="39">
        <f>'Gene Table'!E914</f>
        <v>0</v>
      </c>
      <c r="C914" s="39" t="str">
        <f>'Gene Table'!B914</f>
        <v>F24</v>
      </c>
      <c r="D914" s="145"/>
      <c r="E914" s="145"/>
      <c r="F914" s="145"/>
      <c r="G914" s="145"/>
      <c r="H914" s="145"/>
      <c r="I914" s="145"/>
      <c r="J914" s="145"/>
      <c r="K914" s="145"/>
      <c r="L914" s="145"/>
      <c r="M914" s="145"/>
      <c r="N914" s="148"/>
      <c r="O914" s="149"/>
    </row>
    <row r="915" spans="1:15">
      <c r="A915" s="80"/>
      <c r="B915" s="39" t="str">
        <f>'Gene Table'!E915</f>
        <v>mmu-miR-344b-5p</v>
      </c>
      <c r="C915" s="39" t="str">
        <f>'Gene Table'!B915</f>
        <v>G01</v>
      </c>
      <c r="D915" s="145"/>
      <c r="E915" s="145"/>
      <c r="F915" s="145"/>
      <c r="G915" s="145"/>
      <c r="H915" s="145"/>
      <c r="I915" s="145"/>
      <c r="J915" s="145"/>
      <c r="K915" s="145"/>
      <c r="L915" s="145"/>
      <c r="M915" s="145"/>
      <c r="N915" s="148"/>
      <c r="O915" s="149"/>
    </row>
    <row r="916" spans="1:15">
      <c r="A916" s="80"/>
      <c r="B916" s="39">
        <f>'Gene Table'!E916</f>
        <v>0</v>
      </c>
      <c r="C916" s="39" t="str">
        <f>'Gene Table'!B916</f>
        <v>G02</v>
      </c>
      <c r="D916" s="145"/>
      <c r="E916" s="145"/>
      <c r="F916" s="145"/>
      <c r="G916" s="145"/>
      <c r="H916" s="145"/>
      <c r="I916" s="145"/>
      <c r="J916" s="145"/>
      <c r="K916" s="145"/>
      <c r="L916" s="145"/>
      <c r="M916" s="145"/>
      <c r="N916" s="148"/>
      <c r="O916" s="149"/>
    </row>
    <row r="917" spans="1:15">
      <c r="A917" s="80"/>
      <c r="B917" s="39" t="str">
        <f>'Gene Table'!E917</f>
        <v>mmu-miR-344b-3p</v>
      </c>
      <c r="C917" s="39" t="str">
        <f>'Gene Table'!B917</f>
        <v>G03</v>
      </c>
      <c r="D917" s="145"/>
      <c r="E917" s="145"/>
      <c r="F917" s="145"/>
      <c r="G917" s="145"/>
      <c r="H917" s="145"/>
      <c r="I917" s="145"/>
      <c r="J917" s="145"/>
      <c r="K917" s="145"/>
      <c r="L917" s="145"/>
      <c r="M917" s="145"/>
      <c r="N917" s="148"/>
      <c r="O917" s="149"/>
    </row>
    <row r="918" spans="1:15">
      <c r="A918" s="80"/>
      <c r="B918" s="39">
        <f>'Gene Table'!E918</f>
        <v>0</v>
      </c>
      <c r="C918" s="39" t="str">
        <f>'Gene Table'!B918</f>
        <v>G04</v>
      </c>
      <c r="D918" s="145"/>
      <c r="E918" s="145"/>
      <c r="F918" s="145"/>
      <c r="G918" s="145"/>
      <c r="H918" s="145"/>
      <c r="I918" s="145"/>
      <c r="J918" s="145"/>
      <c r="K918" s="145"/>
      <c r="L918" s="145"/>
      <c r="M918" s="145"/>
      <c r="N918" s="148"/>
      <c r="O918" s="149"/>
    </row>
    <row r="919" spans="1:15">
      <c r="A919" s="80"/>
      <c r="B919" s="39" t="str">
        <f>'Gene Table'!E919</f>
        <v>mmu-miR-344c-3p</v>
      </c>
      <c r="C919" s="39" t="str">
        <f>'Gene Table'!B919</f>
        <v>G05</v>
      </c>
      <c r="D919" s="145"/>
      <c r="E919" s="145"/>
      <c r="F919" s="145"/>
      <c r="G919" s="145"/>
      <c r="H919" s="145"/>
      <c r="I919" s="145"/>
      <c r="J919" s="145"/>
      <c r="K919" s="145"/>
      <c r="L919" s="145"/>
      <c r="M919" s="145"/>
      <c r="N919" s="148"/>
      <c r="O919" s="149"/>
    </row>
    <row r="920" spans="1:15">
      <c r="A920" s="80"/>
      <c r="B920" s="39">
        <f>'Gene Table'!E920</f>
        <v>0</v>
      </c>
      <c r="C920" s="39" t="str">
        <f>'Gene Table'!B920</f>
        <v>G06</v>
      </c>
      <c r="D920" s="145"/>
      <c r="E920" s="145"/>
      <c r="F920" s="145"/>
      <c r="G920" s="145"/>
      <c r="H920" s="145"/>
      <c r="I920" s="145"/>
      <c r="J920" s="145"/>
      <c r="K920" s="145"/>
      <c r="L920" s="145"/>
      <c r="M920" s="145"/>
      <c r="N920" s="148"/>
      <c r="O920" s="149"/>
    </row>
    <row r="921" spans="1:15">
      <c r="A921" s="80"/>
      <c r="B921" s="39" t="str">
        <f>'Gene Table'!E921</f>
        <v>mmu-miR-344g-5p</v>
      </c>
      <c r="C921" s="39" t="str">
        <f>'Gene Table'!B921</f>
        <v>G07</v>
      </c>
      <c r="D921" s="145"/>
      <c r="E921" s="145"/>
      <c r="F921" s="145"/>
      <c r="G921" s="145"/>
      <c r="H921" s="145"/>
      <c r="I921" s="145"/>
      <c r="J921" s="145"/>
      <c r="K921" s="145"/>
      <c r="L921" s="145"/>
      <c r="M921" s="145"/>
      <c r="N921" s="148"/>
      <c r="O921" s="149"/>
    </row>
    <row r="922" spans="1:15">
      <c r="A922" s="80"/>
      <c r="B922" s="39">
        <f>'Gene Table'!E922</f>
        <v>0</v>
      </c>
      <c r="C922" s="39" t="str">
        <f>'Gene Table'!B922</f>
        <v>G08</v>
      </c>
      <c r="D922" s="145"/>
      <c r="E922" s="145"/>
      <c r="F922" s="145"/>
      <c r="G922" s="145"/>
      <c r="H922" s="145"/>
      <c r="I922" s="145"/>
      <c r="J922" s="145"/>
      <c r="K922" s="145"/>
      <c r="L922" s="145"/>
      <c r="M922" s="145"/>
      <c r="N922" s="148"/>
      <c r="O922" s="149"/>
    </row>
    <row r="923" spans="1:15">
      <c r="A923" s="80"/>
      <c r="B923" s="39" t="str">
        <f>'Gene Table'!E923</f>
        <v>mmu-miR-344g-3p</v>
      </c>
      <c r="C923" s="39" t="str">
        <f>'Gene Table'!B923</f>
        <v>G09</v>
      </c>
      <c r="D923" s="145"/>
      <c r="E923" s="145"/>
      <c r="F923" s="145"/>
      <c r="G923" s="145"/>
      <c r="H923" s="145"/>
      <c r="I923" s="145"/>
      <c r="J923" s="145"/>
      <c r="K923" s="145"/>
      <c r="L923" s="145"/>
      <c r="M923" s="145"/>
      <c r="N923" s="148"/>
      <c r="O923" s="149"/>
    </row>
    <row r="924" spans="1:15">
      <c r="A924" s="80"/>
      <c r="B924" s="39">
        <f>'Gene Table'!E924</f>
        <v>0</v>
      </c>
      <c r="C924" s="39" t="str">
        <f>'Gene Table'!B924</f>
        <v>G10</v>
      </c>
      <c r="D924" s="145"/>
      <c r="E924" s="145"/>
      <c r="F924" s="145"/>
      <c r="G924" s="145"/>
      <c r="H924" s="145"/>
      <c r="I924" s="145"/>
      <c r="J924" s="145"/>
      <c r="K924" s="145"/>
      <c r="L924" s="145"/>
      <c r="M924" s="145"/>
      <c r="N924" s="148"/>
      <c r="O924" s="149"/>
    </row>
    <row r="925" spans="1:15">
      <c r="A925" s="80"/>
      <c r="B925" s="39" t="str">
        <f>'Gene Table'!E925</f>
        <v>mmu-miR-344f-5p</v>
      </c>
      <c r="C925" s="39" t="str">
        <f>'Gene Table'!B925</f>
        <v>G11</v>
      </c>
      <c r="D925" s="145"/>
      <c r="E925" s="145"/>
      <c r="F925" s="145"/>
      <c r="G925" s="145"/>
      <c r="H925" s="145"/>
      <c r="I925" s="145"/>
      <c r="J925" s="145"/>
      <c r="K925" s="145"/>
      <c r="L925" s="145"/>
      <c r="M925" s="145"/>
      <c r="N925" s="148"/>
      <c r="O925" s="149"/>
    </row>
    <row r="926" spans="1:15">
      <c r="A926" s="80"/>
      <c r="B926" s="39">
        <f>'Gene Table'!E926</f>
        <v>0</v>
      </c>
      <c r="C926" s="39" t="str">
        <f>'Gene Table'!B926</f>
        <v>G12</v>
      </c>
      <c r="D926" s="145"/>
      <c r="E926" s="145"/>
      <c r="F926" s="145"/>
      <c r="G926" s="145"/>
      <c r="H926" s="145"/>
      <c r="I926" s="145"/>
      <c r="J926" s="145"/>
      <c r="K926" s="145"/>
      <c r="L926" s="145"/>
      <c r="M926" s="145"/>
      <c r="N926" s="148"/>
      <c r="O926" s="149"/>
    </row>
    <row r="927" spans="1:15">
      <c r="A927" s="80"/>
      <c r="B927" s="39" t="str">
        <f>'Gene Table'!E927</f>
        <v>mmu-miR-344f-3p</v>
      </c>
      <c r="C927" s="39" t="str">
        <f>'Gene Table'!B927</f>
        <v>G13</v>
      </c>
      <c r="D927" s="145"/>
      <c r="E927" s="145"/>
      <c r="F927" s="145"/>
      <c r="G927" s="145"/>
      <c r="H927" s="145"/>
      <c r="I927" s="145"/>
      <c r="J927" s="145"/>
      <c r="K927" s="145"/>
      <c r="L927" s="145"/>
      <c r="M927" s="145"/>
      <c r="N927" s="148"/>
      <c r="O927" s="149"/>
    </row>
    <row r="928" spans="1:15">
      <c r="A928" s="80"/>
      <c r="B928" s="39">
        <f>'Gene Table'!E928</f>
        <v>0</v>
      </c>
      <c r="C928" s="39" t="str">
        <f>'Gene Table'!B928</f>
        <v>G14</v>
      </c>
      <c r="D928" s="145"/>
      <c r="E928" s="145"/>
      <c r="F928" s="145"/>
      <c r="G928" s="145"/>
      <c r="H928" s="145"/>
      <c r="I928" s="145"/>
      <c r="J928" s="145"/>
      <c r="K928" s="145"/>
      <c r="L928" s="145"/>
      <c r="M928" s="145"/>
      <c r="N928" s="148"/>
      <c r="O928" s="149"/>
    </row>
    <row r="929" spans="1:15">
      <c r="A929" s="80"/>
      <c r="B929" s="39" t="str">
        <f>'Gene Table'!E929</f>
        <v>mmu-miR-3102-5p.2-5p</v>
      </c>
      <c r="C929" s="39" t="str">
        <f>'Gene Table'!B929</f>
        <v>G15</v>
      </c>
      <c r="D929" s="145"/>
      <c r="E929" s="145"/>
      <c r="F929" s="145"/>
      <c r="G929" s="145"/>
      <c r="H929" s="145"/>
      <c r="I929" s="145"/>
      <c r="J929" s="145"/>
      <c r="K929" s="145"/>
      <c r="L929" s="145"/>
      <c r="M929" s="145"/>
      <c r="N929" s="148"/>
      <c r="O929" s="149"/>
    </row>
    <row r="930" spans="1:15">
      <c r="A930" s="80"/>
      <c r="B930" s="39">
        <f>'Gene Table'!E930</f>
        <v>0</v>
      </c>
      <c r="C930" s="39" t="str">
        <f>'Gene Table'!B930</f>
        <v>G16</v>
      </c>
      <c r="D930" s="145"/>
      <c r="E930" s="145"/>
      <c r="F930" s="145"/>
      <c r="G930" s="145"/>
      <c r="H930" s="145"/>
      <c r="I930" s="145"/>
      <c r="J930" s="145"/>
      <c r="K930" s="145"/>
      <c r="L930" s="145"/>
      <c r="M930" s="145"/>
      <c r="N930" s="148"/>
      <c r="O930" s="149"/>
    </row>
    <row r="931" spans="1:15">
      <c r="A931" s="80"/>
      <c r="B931" s="39" t="str">
        <f>'Gene Table'!E931</f>
        <v>mmu-miR-3102-3p.2</v>
      </c>
      <c r="C931" s="39" t="str">
        <f>'Gene Table'!B931</f>
        <v>G17</v>
      </c>
      <c r="D931" s="145"/>
      <c r="E931" s="145"/>
      <c r="F931" s="145"/>
      <c r="G931" s="145"/>
      <c r="H931" s="145"/>
      <c r="I931" s="145"/>
      <c r="J931" s="145"/>
      <c r="K931" s="145"/>
      <c r="L931" s="145"/>
      <c r="M931" s="145"/>
      <c r="N931" s="148"/>
      <c r="O931" s="149"/>
    </row>
    <row r="932" spans="1:15">
      <c r="A932" s="80"/>
      <c r="B932" s="39">
        <f>'Gene Table'!E932</f>
        <v>0</v>
      </c>
      <c r="C932" s="39" t="str">
        <f>'Gene Table'!B932</f>
        <v>G18</v>
      </c>
      <c r="D932" s="145"/>
      <c r="E932" s="145"/>
      <c r="F932" s="145"/>
      <c r="G932" s="145"/>
      <c r="H932" s="145"/>
      <c r="I932" s="145"/>
      <c r="J932" s="145"/>
      <c r="K932" s="145"/>
      <c r="L932" s="145"/>
      <c r="M932" s="145"/>
      <c r="N932" s="148"/>
      <c r="O932" s="149"/>
    </row>
    <row r="933" spans="1:15">
      <c r="A933" s="80"/>
      <c r="B933" s="39" t="str">
        <f>'Gene Table'!E933</f>
        <v>mmu-miR-3102</v>
      </c>
      <c r="C933" s="39" t="str">
        <f>'Gene Table'!B933</f>
        <v>G19</v>
      </c>
      <c r="D933" s="145"/>
      <c r="E933" s="145"/>
      <c r="F933" s="145"/>
      <c r="G933" s="145"/>
      <c r="H933" s="145"/>
      <c r="I933" s="145"/>
      <c r="J933" s="145"/>
      <c r="K933" s="145"/>
      <c r="L933" s="145"/>
      <c r="M933" s="145"/>
      <c r="N933" s="148"/>
      <c r="O933" s="149"/>
    </row>
    <row r="934" spans="1:15">
      <c r="A934" s="80"/>
      <c r="B934" s="39">
        <f>'Gene Table'!E934</f>
        <v>0</v>
      </c>
      <c r="C934" s="39" t="str">
        <f>'Gene Table'!B934</f>
        <v>G20</v>
      </c>
      <c r="D934" s="145"/>
      <c r="E934" s="145"/>
      <c r="F934" s="145"/>
      <c r="G934" s="145"/>
      <c r="H934" s="145"/>
      <c r="I934" s="145"/>
      <c r="J934" s="145"/>
      <c r="K934" s="145"/>
      <c r="L934" s="145"/>
      <c r="M934" s="145"/>
      <c r="N934" s="148"/>
      <c r="O934" s="149"/>
    </row>
    <row r="935" spans="1:15">
      <c r="A935" s="80"/>
      <c r="B935" s="39" t="str">
        <f>'Gene Table'!E935</f>
        <v>mmu-miR-3103-5p</v>
      </c>
      <c r="C935" s="39" t="str">
        <f>'Gene Table'!B935</f>
        <v>G21</v>
      </c>
      <c r="D935" s="145"/>
      <c r="E935" s="145"/>
      <c r="F935" s="145"/>
      <c r="G935" s="145"/>
      <c r="H935" s="145"/>
      <c r="I935" s="145"/>
      <c r="J935" s="145"/>
      <c r="K935" s="145"/>
      <c r="L935" s="145"/>
      <c r="M935" s="145"/>
      <c r="N935" s="148"/>
      <c r="O935" s="149"/>
    </row>
    <row r="936" spans="1:15">
      <c r="A936" s="80"/>
      <c r="B936" s="39">
        <f>'Gene Table'!E936</f>
        <v>0</v>
      </c>
      <c r="C936" s="39" t="str">
        <f>'Gene Table'!B936</f>
        <v>G22</v>
      </c>
      <c r="D936" s="145"/>
      <c r="E936" s="145"/>
      <c r="F936" s="145"/>
      <c r="G936" s="145"/>
      <c r="H936" s="145"/>
      <c r="I936" s="145"/>
      <c r="J936" s="145"/>
      <c r="K936" s="145"/>
      <c r="L936" s="145"/>
      <c r="M936" s="145"/>
      <c r="N936" s="148"/>
      <c r="O936" s="149"/>
    </row>
    <row r="937" spans="1:15">
      <c r="A937" s="80"/>
      <c r="B937" s="39" t="str">
        <f>'Gene Table'!E937</f>
        <v>mmu-miR-3103-3p</v>
      </c>
      <c r="C937" s="39" t="str">
        <f>'Gene Table'!B937</f>
        <v>G23</v>
      </c>
      <c r="D937" s="145"/>
      <c r="E937" s="145"/>
      <c r="F937" s="145"/>
      <c r="G937" s="145"/>
      <c r="H937" s="145"/>
      <c r="I937" s="145"/>
      <c r="J937" s="145"/>
      <c r="K937" s="145"/>
      <c r="L937" s="145"/>
      <c r="M937" s="145"/>
      <c r="N937" s="148"/>
      <c r="O937" s="149"/>
    </row>
    <row r="938" spans="1:15">
      <c r="A938" s="80"/>
      <c r="B938" s="39">
        <f>'Gene Table'!E938</f>
        <v>0</v>
      </c>
      <c r="C938" s="39" t="str">
        <f>'Gene Table'!B938</f>
        <v>G24</v>
      </c>
      <c r="D938" s="145"/>
      <c r="E938" s="145"/>
      <c r="F938" s="145"/>
      <c r="G938" s="145"/>
      <c r="H938" s="145"/>
      <c r="I938" s="145"/>
      <c r="J938" s="145"/>
      <c r="K938" s="145"/>
      <c r="L938" s="145"/>
      <c r="M938" s="145"/>
      <c r="N938" s="148"/>
      <c r="O938" s="149"/>
    </row>
    <row r="939" spans="1:15">
      <c r="A939" s="80"/>
      <c r="B939" s="39">
        <f>'Gene Table'!E939</f>
        <v>0</v>
      </c>
      <c r="C939" s="39" t="str">
        <f>'Gene Table'!B939</f>
        <v>H01</v>
      </c>
      <c r="D939" s="145"/>
      <c r="E939" s="145"/>
      <c r="F939" s="145"/>
      <c r="G939" s="145"/>
      <c r="H939" s="145"/>
      <c r="I939" s="145"/>
      <c r="J939" s="145"/>
      <c r="K939" s="145"/>
      <c r="L939" s="145"/>
      <c r="M939" s="145"/>
      <c r="N939" s="148"/>
      <c r="O939" s="149"/>
    </row>
    <row r="940" spans="1:15">
      <c r="A940" s="80"/>
      <c r="B940" s="39">
        <f>'Gene Table'!E940</f>
        <v>0</v>
      </c>
      <c r="C940" s="39" t="str">
        <f>'Gene Table'!B940</f>
        <v>H02</v>
      </c>
      <c r="D940" s="145"/>
      <c r="E940" s="145"/>
      <c r="F940" s="145"/>
      <c r="G940" s="145"/>
      <c r="H940" s="145"/>
      <c r="I940" s="145"/>
      <c r="J940" s="145"/>
      <c r="K940" s="145"/>
      <c r="L940" s="145"/>
      <c r="M940" s="145"/>
      <c r="N940" s="148"/>
      <c r="O940" s="149"/>
    </row>
    <row r="941" spans="1:15">
      <c r="A941" s="80"/>
      <c r="B941" s="39">
        <f>'Gene Table'!E941</f>
        <v>0</v>
      </c>
      <c r="C941" s="39" t="str">
        <f>'Gene Table'!B941</f>
        <v>H03</v>
      </c>
      <c r="D941" s="145"/>
      <c r="E941" s="145"/>
      <c r="F941" s="145"/>
      <c r="G941" s="145"/>
      <c r="H941" s="145"/>
      <c r="I941" s="145"/>
      <c r="J941" s="145"/>
      <c r="K941" s="145"/>
      <c r="L941" s="145"/>
      <c r="M941" s="145"/>
      <c r="N941" s="148"/>
      <c r="O941" s="149"/>
    </row>
    <row r="942" spans="1:15">
      <c r="A942" s="80"/>
      <c r="B942" s="39">
        <f>'Gene Table'!E942</f>
        <v>0</v>
      </c>
      <c r="C942" s="39" t="str">
        <f>'Gene Table'!B942</f>
        <v>H04</v>
      </c>
      <c r="D942" s="145"/>
      <c r="E942" s="145"/>
      <c r="F942" s="145"/>
      <c r="G942" s="145"/>
      <c r="H942" s="145"/>
      <c r="I942" s="145"/>
      <c r="J942" s="145"/>
      <c r="K942" s="145"/>
      <c r="L942" s="145"/>
      <c r="M942" s="145"/>
      <c r="N942" s="148"/>
      <c r="O942" s="149"/>
    </row>
    <row r="943" spans="1:15">
      <c r="A943" s="80"/>
      <c r="B943" s="39">
        <f>'Gene Table'!E943</f>
        <v>0</v>
      </c>
      <c r="C943" s="39" t="str">
        <f>'Gene Table'!B943</f>
        <v>H05</v>
      </c>
      <c r="D943" s="145"/>
      <c r="E943" s="145"/>
      <c r="F943" s="145"/>
      <c r="G943" s="145"/>
      <c r="H943" s="145"/>
      <c r="I943" s="145"/>
      <c r="J943" s="145"/>
      <c r="K943" s="145"/>
      <c r="L943" s="145"/>
      <c r="M943" s="145"/>
      <c r="N943" s="148"/>
      <c r="O943" s="149"/>
    </row>
    <row r="944" spans="1:15">
      <c r="A944" s="80"/>
      <c r="B944" s="39">
        <f>'Gene Table'!E944</f>
        <v>0</v>
      </c>
      <c r="C944" s="39" t="str">
        <f>'Gene Table'!B944</f>
        <v>H06</v>
      </c>
      <c r="D944" s="145"/>
      <c r="E944" s="145"/>
      <c r="F944" s="145"/>
      <c r="G944" s="145"/>
      <c r="H944" s="145"/>
      <c r="I944" s="145"/>
      <c r="J944" s="145"/>
      <c r="K944" s="145"/>
      <c r="L944" s="145"/>
      <c r="M944" s="145"/>
      <c r="N944" s="148"/>
      <c r="O944" s="149"/>
    </row>
    <row r="945" spans="1:15">
      <c r="A945" s="80"/>
      <c r="B945" s="39">
        <f>'Gene Table'!E945</f>
        <v>0</v>
      </c>
      <c r="C945" s="39" t="str">
        <f>'Gene Table'!B945</f>
        <v>H07</v>
      </c>
      <c r="D945" s="145"/>
      <c r="E945" s="145"/>
      <c r="F945" s="145"/>
      <c r="G945" s="145"/>
      <c r="H945" s="145"/>
      <c r="I945" s="145"/>
      <c r="J945" s="145"/>
      <c r="K945" s="145"/>
      <c r="L945" s="145"/>
      <c r="M945" s="145"/>
      <c r="N945" s="148"/>
      <c r="O945" s="149"/>
    </row>
    <row r="946" spans="1:15">
      <c r="A946" s="80"/>
      <c r="B946" s="39">
        <f>'Gene Table'!E946</f>
        <v>0</v>
      </c>
      <c r="C946" s="39" t="str">
        <f>'Gene Table'!B946</f>
        <v>H08</v>
      </c>
      <c r="D946" s="145"/>
      <c r="E946" s="145"/>
      <c r="F946" s="145"/>
      <c r="G946" s="145"/>
      <c r="H946" s="145"/>
      <c r="I946" s="145"/>
      <c r="J946" s="145"/>
      <c r="K946" s="145"/>
      <c r="L946" s="145"/>
      <c r="M946" s="145"/>
      <c r="N946" s="148"/>
      <c r="O946" s="149"/>
    </row>
    <row r="947" spans="1:15">
      <c r="A947" s="80"/>
      <c r="B947" s="39">
        <f>'Gene Table'!E947</f>
        <v>0</v>
      </c>
      <c r="C947" s="39" t="str">
        <f>'Gene Table'!B947</f>
        <v>H09</v>
      </c>
      <c r="D947" s="145"/>
      <c r="E947" s="145"/>
      <c r="F947" s="145"/>
      <c r="G947" s="145"/>
      <c r="H947" s="145"/>
      <c r="I947" s="145"/>
      <c r="J947" s="145"/>
      <c r="K947" s="145"/>
      <c r="L947" s="145"/>
      <c r="M947" s="145"/>
      <c r="N947" s="148"/>
      <c r="O947" s="149"/>
    </row>
    <row r="948" spans="1:15">
      <c r="A948" s="80"/>
      <c r="B948" s="39">
        <f>'Gene Table'!E948</f>
        <v>0</v>
      </c>
      <c r="C948" s="39" t="str">
        <f>'Gene Table'!B948</f>
        <v>H10</v>
      </c>
      <c r="D948" s="145"/>
      <c r="E948" s="145"/>
      <c r="F948" s="145"/>
      <c r="G948" s="145"/>
      <c r="H948" s="145"/>
      <c r="I948" s="145"/>
      <c r="J948" s="145"/>
      <c r="K948" s="145"/>
      <c r="L948" s="145"/>
      <c r="M948" s="145"/>
      <c r="N948" s="148"/>
      <c r="O948" s="149"/>
    </row>
    <row r="949" spans="1:15">
      <c r="A949" s="80"/>
      <c r="B949" s="39">
        <f>'Gene Table'!E949</f>
        <v>0</v>
      </c>
      <c r="C949" s="39" t="str">
        <f>'Gene Table'!B949</f>
        <v>H11</v>
      </c>
      <c r="D949" s="145"/>
      <c r="E949" s="145"/>
      <c r="F949" s="145"/>
      <c r="G949" s="145"/>
      <c r="H949" s="145"/>
      <c r="I949" s="145"/>
      <c r="J949" s="145"/>
      <c r="K949" s="145"/>
      <c r="L949" s="145"/>
      <c r="M949" s="145"/>
      <c r="N949" s="148"/>
      <c r="O949" s="149"/>
    </row>
    <row r="950" spans="1:15">
      <c r="A950" s="80"/>
      <c r="B950" s="39">
        <f>'Gene Table'!E950</f>
        <v>0</v>
      </c>
      <c r="C950" s="39" t="str">
        <f>'Gene Table'!B950</f>
        <v>H12</v>
      </c>
      <c r="D950" s="145"/>
      <c r="E950" s="145"/>
      <c r="F950" s="145"/>
      <c r="G950" s="145"/>
      <c r="H950" s="145"/>
      <c r="I950" s="145"/>
      <c r="J950" s="145"/>
      <c r="K950" s="145"/>
      <c r="L950" s="145"/>
      <c r="M950" s="145"/>
      <c r="N950" s="148"/>
      <c r="O950" s="149"/>
    </row>
    <row r="951" spans="1:15">
      <c r="A951" s="80"/>
      <c r="B951" s="39">
        <f>'Gene Table'!E951</f>
        <v>0</v>
      </c>
      <c r="C951" s="39" t="str">
        <f>'Gene Table'!B951</f>
        <v>H13</v>
      </c>
      <c r="D951" s="145"/>
      <c r="E951" s="145"/>
      <c r="F951" s="145"/>
      <c r="G951" s="145"/>
      <c r="H951" s="145"/>
      <c r="I951" s="145"/>
      <c r="J951" s="145"/>
      <c r="K951" s="145"/>
      <c r="L951" s="145"/>
      <c r="M951" s="145"/>
      <c r="N951" s="148"/>
      <c r="O951" s="149"/>
    </row>
    <row r="952" spans="1:15">
      <c r="A952" s="80"/>
      <c r="B952" s="39">
        <f>'Gene Table'!E952</f>
        <v>0</v>
      </c>
      <c r="C952" s="39" t="str">
        <f>'Gene Table'!B952</f>
        <v>H14</v>
      </c>
      <c r="D952" s="145"/>
      <c r="E952" s="145"/>
      <c r="F952" s="145"/>
      <c r="G952" s="145"/>
      <c r="H952" s="145"/>
      <c r="I952" s="145"/>
      <c r="J952" s="145"/>
      <c r="K952" s="145"/>
      <c r="L952" s="145"/>
      <c r="M952" s="145"/>
      <c r="N952" s="148"/>
      <c r="O952" s="149"/>
    </row>
    <row r="953" spans="1:15">
      <c r="A953" s="80"/>
      <c r="B953" s="39">
        <f>'Gene Table'!E953</f>
        <v>0</v>
      </c>
      <c r="C953" s="39" t="str">
        <f>'Gene Table'!B953</f>
        <v>H15</v>
      </c>
      <c r="D953" s="145"/>
      <c r="E953" s="145"/>
      <c r="F953" s="145"/>
      <c r="G953" s="145"/>
      <c r="H953" s="145"/>
      <c r="I953" s="145"/>
      <c r="J953" s="145"/>
      <c r="K953" s="145"/>
      <c r="L953" s="145"/>
      <c r="M953" s="145"/>
      <c r="N953" s="148"/>
      <c r="O953" s="149"/>
    </row>
    <row r="954" spans="1:15">
      <c r="A954" s="80"/>
      <c r="B954" s="39">
        <f>'Gene Table'!E954</f>
        <v>0</v>
      </c>
      <c r="C954" s="39" t="str">
        <f>'Gene Table'!B954</f>
        <v>H16</v>
      </c>
      <c r="D954" s="145"/>
      <c r="E954" s="145"/>
      <c r="F954" s="145"/>
      <c r="G954" s="145"/>
      <c r="H954" s="145"/>
      <c r="I954" s="145"/>
      <c r="J954" s="145"/>
      <c r="K954" s="145"/>
      <c r="L954" s="145"/>
      <c r="M954" s="145"/>
      <c r="N954" s="148"/>
      <c r="O954" s="149"/>
    </row>
    <row r="955" spans="1:15">
      <c r="A955" s="80"/>
      <c r="B955" s="39">
        <f>'Gene Table'!E955</f>
        <v>0</v>
      </c>
      <c r="C955" s="39" t="str">
        <f>'Gene Table'!B955</f>
        <v>H17</v>
      </c>
      <c r="D955" s="145"/>
      <c r="E955" s="145"/>
      <c r="F955" s="145"/>
      <c r="G955" s="145"/>
      <c r="H955" s="145"/>
      <c r="I955" s="145"/>
      <c r="J955" s="145"/>
      <c r="K955" s="145"/>
      <c r="L955" s="145"/>
      <c r="M955" s="145"/>
      <c r="N955" s="148"/>
      <c r="O955" s="149"/>
    </row>
    <row r="956" spans="1:15">
      <c r="A956" s="80"/>
      <c r="B956" s="39">
        <f>'Gene Table'!E956</f>
        <v>0</v>
      </c>
      <c r="C956" s="39" t="str">
        <f>'Gene Table'!B956</f>
        <v>H18</v>
      </c>
      <c r="D956" s="145"/>
      <c r="E956" s="145"/>
      <c r="F956" s="145"/>
      <c r="G956" s="145"/>
      <c r="H956" s="145"/>
      <c r="I956" s="145"/>
      <c r="J956" s="145"/>
      <c r="K956" s="145"/>
      <c r="L956" s="145"/>
      <c r="M956" s="145"/>
      <c r="N956" s="148"/>
      <c r="O956" s="149"/>
    </row>
    <row r="957" spans="1:15">
      <c r="A957" s="80"/>
      <c r="B957" s="39">
        <f>'Gene Table'!E957</f>
        <v>0</v>
      </c>
      <c r="C957" s="39" t="str">
        <f>'Gene Table'!B957</f>
        <v>H19</v>
      </c>
      <c r="D957" s="145"/>
      <c r="E957" s="145"/>
      <c r="F957" s="145"/>
      <c r="G957" s="145"/>
      <c r="H957" s="145"/>
      <c r="I957" s="145"/>
      <c r="J957" s="145"/>
      <c r="K957" s="145"/>
      <c r="L957" s="145"/>
      <c r="M957" s="145"/>
      <c r="N957" s="148"/>
      <c r="O957" s="149"/>
    </row>
    <row r="958" spans="1:15">
      <c r="A958" s="80"/>
      <c r="B958" s="39">
        <f>'Gene Table'!E958</f>
        <v>0</v>
      </c>
      <c r="C958" s="39" t="str">
        <f>'Gene Table'!B958</f>
        <v>H20</v>
      </c>
      <c r="D958" s="145"/>
      <c r="E958" s="145"/>
      <c r="F958" s="145"/>
      <c r="G958" s="145"/>
      <c r="H958" s="145"/>
      <c r="I958" s="145"/>
      <c r="J958" s="145"/>
      <c r="K958" s="145"/>
      <c r="L958" s="145"/>
      <c r="M958" s="145"/>
      <c r="N958" s="148"/>
      <c r="O958" s="149"/>
    </row>
    <row r="959" spans="1:15">
      <c r="A959" s="80"/>
      <c r="B959" s="39">
        <f>'Gene Table'!E959</f>
        <v>0</v>
      </c>
      <c r="C959" s="39" t="str">
        <f>'Gene Table'!B959</f>
        <v>H21</v>
      </c>
      <c r="D959" s="145"/>
      <c r="E959" s="145"/>
      <c r="F959" s="145"/>
      <c r="G959" s="145"/>
      <c r="H959" s="145"/>
      <c r="I959" s="145"/>
      <c r="J959" s="145"/>
      <c r="K959" s="145"/>
      <c r="L959" s="145"/>
      <c r="M959" s="145"/>
      <c r="N959" s="148"/>
      <c r="O959" s="149"/>
    </row>
    <row r="960" spans="1:15">
      <c r="A960" s="80"/>
      <c r="B960" s="39">
        <f>'Gene Table'!E960</f>
        <v>0</v>
      </c>
      <c r="C960" s="39" t="str">
        <f>'Gene Table'!B960</f>
        <v>H22</v>
      </c>
      <c r="D960" s="145"/>
      <c r="E960" s="145"/>
      <c r="F960" s="145"/>
      <c r="G960" s="145"/>
      <c r="H960" s="145"/>
      <c r="I960" s="145"/>
      <c r="J960" s="145"/>
      <c r="K960" s="145"/>
      <c r="L960" s="145"/>
      <c r="M960" s="145"/>
      <c r="N960" s="148"/>
      <c r="O960" s="149"/>
    </row>
    <row r="961" spans="1:15">
      <c r="A961" s="80"/>
      <c r="B961" s="39">
        <f>'Gene Table'!E961</f>
        <v>0</v>
      </c>
      <c r="C961" s="39" t="str">
        <f>'Gene Table'!B961</f>
        <v>H23</v>
      </c>
      <c r="D961" s="145"/>
      <c r="E961" s="145"/>
      <c r="F961" s="145"/>
      <c r="G961" s="145"/>
      <c r="H961" s="145"/>
      <c r="I961" s="145"/>
      <c r="J961" s="145"/>
      <c r="K961" s="145"/>
      <c r="L961" s="145"/>
      <c r="M961" s="145"/>
      <c r="N961" s="148"/>
      <c r="O961" s="149"/>
    </row>
    <row r="962" spans="1:15">
      <c r="A962" s="80"/>
      <c r="B962" s="39">
        <f>'Gene Table'!E962</f>
        <v>0</v>
      </c>
      <c r="C962" s="39" t="str">
        <f>'Gene Table'!B962</f>
        <v>H24</v>
      </c>
      <c r="D962" s="145"/>
      <c r="E962" s="145"/>
      <c r="F962" s="145"/>
      <c r="G962" s="145"/>
      <c r="H962" s="145"/>
      <c r="I962" s="145"/>
      <c r="J962" s="145"/>
      <c r="K962" s="145"/>
      <c r="L962" s="145"/>
      <c r="M962" s="145"/>
      <c r="N962" s="148"/>
      <c r="O962" s="149"/>
    </row>
    <row r="963" spans="1:15">
      <c r="A963" s="80"/>
      <c r="B963" s="39" t="str">
        <f>'Gene Table'!E963</f>
        <v>mmu-miR-3104-5p</v>
      </c>
      <c r="C963" s="39" t="str">
        <f>'Gene Table'!B963</f>
        <v>I01</v>
      </c>
      <c r="D963" s="145"/>
      <c r="E963" s="145"/>
      <c r="F963" s="145"/>
      <c r="G963" s="145"/>
      <c r="H963" s="145"/>
      <c r="I963" s="145"/>
      <c r="J963" s="145"/>
      <c r="K963" s="145"/>
      <c r="L963" s="145"/>
      <c r="M963" s="145"/>
      <c r="N963" s="148"/>
      <c r="O963" s="149"/>
    </row>
    <row r="964" spans="1:15">
      <c r="A964" s="80"/>
      <c r="B964" s="39">
        <f>'Gene Table'!E964</f>
        <v>0</v>
      </c>
      <c r="C964" s="39" t="str">
        <f>'Gene Table'!B964</f>
        <v>I02</v>
      </c>
      <c r="D964" s="145"/>
      <c r="E964" s="145"/>
      <c r="F964" s="145"/>
      <c r="G964" s="145"/>
      <c r="H964" s="145"/>
      <c r="I964" s="145"/>
      <c r="J964" s="145"/>
      <c r="K964" s="145"/>
      <c r="L964" s="145"/>
      <c r="M964" s="145"/>
      <c r="N964" s="148"/>
      <c r="O964" s="149"/>
    </row>
    <row r="965" spans="1:15">
      <c r="A965" s="80"/>
      <c r="B965" s="39" t="str">
        <f>'Gene Table'!E965</f>
        <v>mmu-miR-3104-3p</v>
      </c>
      <c r="C965" s="39" t="str">
        <f>'Gene Table'!B965</f>
        <v>I03</v>
      </c>
      <c r="D965" s="145"/>
      <c r="E965" s="145"/>
      <c r="F965" s="145"/>
      <c r="G965" s="145"/>
      <c r="H965" s="145"/>
      <c r="I965" s="145"/>
      <c r="J965" s="145"/>
      <c r="K965" s="145"/>
      <c r="L965" s="145"/>
      <c r="M965" s="145"/>
      <c r="N965" s="148"/>
      <c r="O965" s="149"/>
    </row>
    <row r="966" spans="1:15">
      <c r="A966" s="80"/>
      <c r="B966" s="39">
        <f>'Gene Table'!E966</f>
        <v>0</v>
      </c>
      <c r="C966" s="39" t="str">
        <f>'Gene Table'!B966</f>
        <v>I04</v>
      </c>
      <c r="D966" s="145"/>
      <c r="E966" s="145"/>
      <c r="F966" s="145"/>
      <c r="G966" s="145"/>
      <c r="H966" s="145"/>
      <c r="I966" s="145"/>
      <c r="J966" s="145"/>
      <c r="K966" s="145"/>
      <c r="L966" s="145"/>
      <c r="M966" s="145"/>
      <c r="N966" s="148"/>
      <c r="O966" s="149"/>
    </row>
    <row r="967" spans="1:15">
      <c r="A967" s="80"/>
      <c r="B967" s="39" t="str">
        <f>'Gene Table'!E967</f>
        <v>mmu-miR-3105-5p</v>
      </c>
      <c r="C967" s="39" t="str">
        <f>'Gene Table'!B967</f>
        <v>I05</v>
      </c>
      <c r="D967" s="145"/>
      <c r="E967" s="145"/>
      <c r="F967" s="145"/>
      <c r="G967" s="145"/>
      <c r="H967" s="145"/>
      <c r="I967" s="145"/>
      <c r="J967" s="145"/>
      <c r="K967" s="145"/>
      <c r="L967" s="145"/>
      <c r="M967" s="145"/>
      <c r="N967" s="148"/>
      <c r="O967" s="149"/>
    </row>
    <row r="968" spans="1:15">
      <c r="A968" s="80"/>
      <c r="B968" s="39">
        <f>'Gene Table'!E968</f>
        <v>0</v>
      </c>
      <c r="C968" s="39" t="str">
        <f>'Gene Table'!B968</f>
        <v>I06</v>
      </c>
      <c r="D968" s="145"/>
      <c r="E968" s="145"/>
      <c r="F968" s="145"/>
      <c r="G968" s="145"/>
      <c r="H968" s="145"/>
      <c r="I968" s="145"/>
      <c r="J968" s="145"/>
      <c r="K968" s="145"/>
      <c r="L968" s="145"/>
      <c r="M968" s="145"/>
      <c r="N968" s="148"/>
      <c r="O968" s="149"/>
    </row>
    <row r="969" spans="1:15">
      <c r="A969" s="80"/>
      <c r="B969" s="39" t="str">
        <f>'Gene Table'!E969</f>
        <v>mmu-miR-3105-3p</v>
      </c>
      <c r="C969" s="39" t="str">
        <f>'Gene Table'!B969</f>
        <v>I07</v>
      </c>
      <c r="D969" s="145"/>
      <c r="E969" s="145"/>
      <c r="F969" s="145"/>
      <c r="G969" s="145"/>
      <c r="H969" s="145"/>
      <c r="I969" s="145"/>
      <c r="J969" s="145"/>
      <c r="K969" s="145"/>
      <c r="L969" s="145"/>
      <c r="M969" s="145"/>
      <c r="N969" s="148"/>
      <c r="O969" s="149"/>
    </row>
    <row r="970" spans="1:15">
      <c r="A970" s="80"/>
      <c r="B970" s="39">
        <f>'Gene Table'!E970</f>
        <v>0</v>
      </c>
      <c r="C970" s="39" t="str">
        <f>'Gene Table'!B970</f>
        <v>I08</v>
      </c>
      <c r="D970" s="145"/>
      <c r="E970" s="145"/>
      <c r="F970" s="145"/>
      <c r="G970" s="145"/>
      <c r="H970" s="145"/>
      <c r="I970" s="145"/>
      <c r="J970" s="145"/>
      <c r="K970" s="145"/>
      <c r="L970" s="145"/>
      <c r="M970" s="145"/>
      <c r="N970" s="148"/>
      <c r="O970" s="149"/>
    </row>
    <row r="971" spans="1:15">
      <c r="A971" s="80"/>
      <c r="B971" s="39" t="str">
        <f>'Gene Table'!E971</f>
        <v>mmu-miR-3107-3p</v>
      </c>
      <c r="C971" s="39" t="str">
        <f>'Gene Table'!B971</f>
        <v>I09</v>
      </c>
      <c r="D971" s="145"/>
      <c r="E971" s="145"/>
      <c r="F971" s="145"/>
      <c r="G971" s="145"/>
      <c r="H971" s="145"/>
      <c r="I971" s="145"/>
      <c r="J971" s="145"/>
      <c r="K971" s="145"/>
      <c r="L971" s="145"/>
      <c r="M971" s="145"/>
      <c r="N971" s="148"/>
      <c r="O971" s="149"/>
    </row>
    <row r="972" spans="1:15">
      <c r="A972" s="80"/>
      <c r="B972" s="39">
        <f>'Gene Table'!E972</f>
        <v>0</v>
      </c>
      <c r="C972" s="39" t="str">
        <f>'Gene Table'!B972</f>
        <v>I10</v>
      </c>
      <c r="D972" s="145"/>
      <c r="E972" s="145"/>
      <c r="F972" s="145"/>
      <c r="G972" s="145"/>
      <c r="H972" s="145"/>
      <c r="I972" s="145"/>
      <c r="J972" s="145"/>
      <c r="K972" s="145"/>
      <c r="L972" s="145"/>
      <c r="M972" s="145"/>
      <c r="N972" s="148"/>
      <c r="O972" s="149"/>
    </row>
    <row r="973" spans="1:15">
      <c r="A973" s="80"/>
      <c r="B973" s="39" t="str">
        <f>'Gene Table'!E973</f>
        <v>mmu-miR-3074-2-3p</v>
      </c>
      <c r="C973" s="39" t="str">
        <f>'Gene Table'!B973</f>
        <v>I11</v>
      </c>
      <c r="D973" s="145"/>
      <c r="E973" s="145"/>
      <c r="F973" s="145"/>
      <c r="G973" s="145"/>
      <c r="H973" s="145"/>
      <c r="I973" s="145"/>
      <c r="J973" s="145"/>
      <c r="K973" s="145"/>
      <c r="L973" s="145"/>
      <c r="M973" s="145"/>
      <c r="N973" s="148"/>
      <c r="O973" s="149"/>
    </row>
    <row r="974" spans="1:15">
      <c r="A974" s="80"/>
      <c r="B974" s="39">
        <f>'Gene Table'!E974</f>
        <v>0</v>
      </c>
      <c r="C974" s="39" t="str">
        <f>'Gene Table'!B974</f>
        <v>I12</v>
      </c>
      <c r="D974" s="145"/>
      <c r="E974" s="145"/>
      <c r="F974" s="145"/>
      <c r="G974" s="145"/>
      <c r="H974" s="145"/>
      <c r="I974" s="145"/>
      <c r="J974" s="145"/>
      <c r="K974" s="145"/>
      <c r="L974" s="145"/>
      <c r="M974" s="145"/>
      <c r="N974" s="148"/>
      <c r="O974" s="149"/>
    </row>
    <row r="975" spans="1:15">
      <c r="A975" s="80"/>
      <c r="B975" s="39" t="str">
        <f>'Gene Table'!E975</f>
        <v>mmu-miR-3108-5p</v>
      </c>
      <c r="C975" s="39" t="str">
        <f>'Gene Table'!B975</f>
        <v>I13</v>
      </c>
      <c r="D975" s="145"/>
      <c r="E975" s="145"/>
      <c r="F975" s="145"/>
      <c r="G975" s="145"/>
      <c r="H975" s="145"/>
      <c r="I975" s="145"/>
      <c r="J975" s="145"/>
      <c r="K975" s="145"/>
      <c r="L975" s="145"/>
      <c r="M975" s="145"/>
      <c r="N975" s="148"/>
      <c r="O975" s="149"/>
    </row>
    <row r="976" spans="1:15">
      <c r="A976" s="80"/>
      <c r="B976" s="39">
        <f>'Gene Table'!E976</f>
        <v>0</v>
      </c>
      <c r="C976" s="39" t="str">
        <f>'Gene Table'!B976</f>
        <v>I14</v>
      </c>
      <c r="D976" s="145"/>
      <c r="E976" s="145"/>
      <c r="F976" s="145"/>
      <c r="G976" s="145"/>
      <c r="H976" s="145"/>
      <c r="I976" s="145"/>
      <c r="J976" s="145"/>
      <c r="K976" s="145"/>
      <c r="L976" s="145"/>
      <c r="M976" s="145"/>
      <c r="N976" s="148"/>
      <c r="O976" s="149"/>
    </row>
    <row r="977" spans="1:15">
      <c r="A977" s="80"/>
      <c r="B977" s="39" t="str">
        <f>'Gene Table'!E977</f>
        <v>mmu-miR-3108-3p</v>
      </c>
      <c r="C977" s="39" t="str">
        <f>'Gene Table'!B977</f>
        <v>I15</v>
      </c>
      <c r="D977" s="145"/>
      <c r="E977" s="145"/>
      <c r="F977" s="145"/>
      <c r="G977" s="145"/>
      <c r="H977" s="145"/>
      <c r="I977" s="145"/>
      <c r="J977" s="145"/>
      <c r="K977" s="145"/>
      <c r="L977" s="145"/>
      <c r="M977" s="145"/>
      <c r="N977" s="148"/>
      <c r="O977" s="149"/>
    </row>
    <row r="978" spans="1:15">
      <c r="A978" s="80"/>
      <c r="B978" s="39">
        <f>'Gene Table'!E978</f>
        <v>0</v>
      </c>
      <c r="C978" s="39" t="str">
        <f>'Gene Table'!B978</f>
        <v>I16</v>
      </c>
      <c r="D978" s="145"/>
      <c r="E978" s="145"/>
      <c r="F978" s="145"/>
      <c r="G978" s="145"/>
      <c r="H978" s="145"/>
      <c r="I978" s="145"/>
      <c r="J978" s="145"/>
      <c r="K978" s="145"/>
      <c r="L978" s="145"/>
      <c r="M978" s="145"/>
      <c r="N978" s="148"/>
      <c r="O978" s="149"/>
    </row>
    <row r="979" spans="1:15">
      <c r="A979" s="80"/>
      <c r="B979" s="39" t="str">
        <f>'Gene Table'!E979</f>
        <v>mmu-miR-3109-5p</v>
      </c>
      <c r="C979" s="39" t="str">
        <f>'Gene Table'!B979</f>
        <v>I17</v>
      </c>
      <c r="D979" s="145"/>
      <c r="E979" s="145"/>
      <c r="F979" s="145"/>
      <c r="G979" s="145"/>
      <c r="H979" s="145"/>
      <c r="I979" s="145"/>
      <c r="J979" s="145"/>
      <c r="K979" s="145"/>
      <c r="L979" s="145"/>
      <c r="M979" s="145"/>
      <c r="N979" s="148"/>
      <c r="O979" s="149"/>
    </row>
    <row r="980" spans="1:15">
      <c r="A980" s="80"/>
      <c r="B980" s="39">
        <f>'Gene Table'!E980</f>
        <v>0</v>
      </c>
      <c r="C980" s="39" t="str">
        <f>'Gene Table'!B980</f>
        <v>I18</v>
      </c>
      <c r="D980" s="145"/>
      <c r="E980" s="145"/>
      <c r="F980" s="145"/>
      <c r="G980" s="145"/>
      <c r="H980" s="145"/>
      <c r="I980" s="145"/>
      <c r="J980" s="145"/>
      <c r="K980" s="145"/>
      <c r="L980" s="145"/>
      <c r="M980" s="145"/>
      <c r="N980" s="148"/>
      <c r="O980" s="149"/>
    </row>
    <row r="981" spans="1:15">
      <c r="A981" s="80"/>
      <c r="B981" s="39" t="str">
        <f>'Gene Table'!E981</f>
        <v>mmu-miR-3109-3p</v>
      </c>
      <c r="C981" s="39" t="str">
        <f>'Gene Table'!B981</f>
        <v>I19</v>
      </c>
      <c r="D981" s="145"/>
      <c r="E981" s="145"/>
      <c r="F981" s="145"/>
      <c r="G981" s="145"/>
      <c r="H981" s="145"/>
      <c r="I981" s="145"/>
      <c r="J981" s="145"/>
      <c r="K981" s="145"/>
      <c r="L981" s="145"/>
      <c r="M981" s="145"/>
      <c r="N981" s="148"/>
      <c r="O981" s="149"/>
    </row>
    <row r="982" spans="1:15">
      <c r="A982" s="80"/>
      <c r="B982" s="39">
        <f>'Gene Table'!E982</f>
        <v>0</v>
      </c>
      <c r="C982" s="39" t="str">
        <f>'Gene Table'!B982</f>
        <v>I20</v>
      </c>
      <c r="D982" s="145"/>
      <c r="E982" s="145"/>
      <c r="F982" s="145"/>
      <c r="G982" s="145"/>
      <c r="H982" s="145"/>
      <c r="I982" s="145"/>
      <c r="J982" s="145"/>
      <c r="K982" s="145"/>
      <c r="L982" s="145"/>
      <c r="M982" s="145"/>
      <c r="N982" s="148"/>
      <c r="O982" s="149"/>
    </row>
    <row r="983" spans="1:15">
      <c r="A983" s="80"/>
      <c r="B983" s="39" t="str">
        <f>'Gene Table'!E983</f>
        <v>mmu-miR-3110-5p</v>
      </c>
      <c r="C983" s="39" t="str">
        <f>'Gene Table'!B983</f>
        <v>I21</v>
      </c>
      <c r="D983" s="145"/>
      <c r="E983" s="145"/>
      <c r="F983" s="145"/>
      <c r="G983" s="145"/>
      <c r="H983" s="145"/>
      <c r="I983" s="145"/>
      <c r="J983" s="145"/>
      <c r="K983" s="145"/>
      <c r="L983" s="145"/>
      <c r="M983" s="145"/>
      <c r="N983" s="148"/>
      <c r="O983" s="149"/>
    </row>
    <row r="984" spans="1:15">
      <c r="A984" s="80"/>
      <c r="B984" s="39">
        <f>'Gene Table'!E984</f>
        <v>0</v>
      </c>
      <c r="C984" s="39" t="str">
        <f>'Gene Table'!B984</f>
        <v>I22</v>
      </c>
      <c r="D984" s="145"/>
      <c r="E984" s="145"/>
      <c r="F984" s="145"/>
      <c r="G984" s="145"/>
      <c r="H984" s="145"/>
      <c r="I984" s="145"/>
      <c r="J984" s="145"/>
      <c r="K984" s="145"/>
      <c r="L984" s="145"/>
      <c r="M984" s="145"/>
      <c r="N984" s="148"/>
      <c r="O984" s="149"/>
    </row>
    <row r="985" spans="1:15">
      <c r="A985" s="80"/>
      <c r="B985" s="39" t="str">
        <f>'Gene Table'!E985</f>
        <v>mmu-miR-3110-3p</v>
      </c>
      <c r="C985" s="39" t="str">
        <f>'Gene Table'!B985</f>
        <v>I23</v>
      </c>
      <c r="D985" s="145"/>
      <c r="E985" s="145"/>
      <c r="F985" s="145"/>
      <c r="G985" s="145"/>
      <c r="H985" s="145"/>
      <c r="I985" s="145"/>
      <c r="J985" s="145"/>
      <c r="K985" s="145"/>
      <c r="L985" s="145"/>
      <c r="M985" s="145"/>
      <c r="N985" s="148"/>
      <c r="O985" s="149"/>
    </row>
    <row r="986" spans="1:15">
      <c r="A986" s="80"/>
      <c r="B986" s="39">
        <f>'Gene Table'!E986</f>
        <v>0</v>
      </c>
      <c r="C986" s="39" t="str">
        <f>'Gene Table'!B986</f>
        <v>I24</v>
      </c>
      <c r="D986" s="145"/>
      <c r="E986" s="145"/>
      <c r="F986" s="145"/>
      <c r="G986" s="145"/>
      <c r="H986" s="145"/>
      <c r="I986" s="145"/>
      <c r="J986" s="145"/>
      <c r="K986" s="145"/>
      <c r="L986" s="145"/>
      <c r="M986" s="145"/>
      <c r="N986" s="148"/>
      <c r="O986" s="149"/>
    </row>
    <row r="987" spans="1:15">
      <c r="A987" s="80"/>
      <c r="B987" s="39">
        <f>'Gene Table'!E987</f>
        <v>0</v>
      </c>
      <c r="C987" s="39" t="str">
        <f>'Gene Table'!B987</f>
        <v>J01</v>
      </c>
      <c r="D987" s="145"/>
      <c r="E987" s="145"/>
      <c r="F987" s="145"/>
      <c r="G987" s="145"/>
      <c r="H987" s="145"/>
      <c r="I987" s="145"/>
      <c r="J987" s="145"/>
      <c r="K987" s="145"/>
      <c r="L987" s="145"/>
      <c r="M987" s="145"/>
      <c r="N987" s="148"/>
      <c r="O987" s="149"/>
    </row>
    <row r="988" spans="1:15">
      <c r="A988" s="80"/>
      <c r="B988" s="39">
        <f>'Gene Table'!E988</f>
        <v>0</v>
      </c>
      <c r="C988" s="39" t="str">
        <f>'Gene Table'!B988</f>
        <v>J02</v>
      </c>
      <c r="D988" s="145"/>
      <c r="E988" s="145"/>
      <c r="F988" s="145"/>
      <c r="G988" s="145"/>
      <c r="H988" s="145"/>
      <c r="I988" s="145"/>
      <c r="J988" s="145"/>
      <c r="K988" s="145"/>
      <c r="L988" s="145"/>
      <c r="M988" s="145"/>
      <c r="N988" s="148"/>
      <c r="O988" s="149"/>
    </row>
    <row r="989" spans="1:15">
      <c r="A989" s="80"/>
      <c r="B989" s="39">
        <f>'Gene Table'!E989</f>
        <v>0</v>
      </c>
      <c r="C989" s="39" t="str">
        <f>'Gene Table'!B989</f>
        <v>J03</v>
      </c>
      <c r="D989" s="145"/>
      <c r="E989" s="145"/>
      <c r="F989" s="145"/>
      <c r="G989" s="145"/>
      <c r="H989" s="145"/>
      <c r="I989" s="145"/>
      <c r="J989" s="145"/>
      <c r="K989" s="145"/>
      <c r="L989" s="145"/>
      <c r="M989" s="145"/>
      <c r="N989" s="148"/>
      <c r="O989" s="149"/>
    </row>
    <row r="990" spans="1:15">
      <c r="A990" s="80"/>
      <c r="B990" s="39">
        <f>'Gene Table'!E990</f>
        <v>0</v>
      </c>
      <c r="C990" s="39" t="str">
        <f>'Gene Table'!B990</f>
        <v>J04</v>
      </c>
      <c r="D990" s="145"/>
      <c r="E990" s="145"/>
      <c r="F990" s="145"/>
      <c r="G990" s="145"/>
      <c r="H990" s="145"/>
      <c r="I990" s="145"/>
      <c r="J990" s="145"/>
      <c r="K990" s="145"/>
      <c r="L990" s="145"/>
      <c r="M990" s="145"/>
      <c r="N990" s="148"/>
      <c r="O990" s="149"/>
    </row>
    <row r="991" spans="1:15">
      <c r="A991" s="80"/>
      <c r="B991" s="39">
        <f>'Gene Table'!E991</f>
        <v>0</v>
      </c>
      <c r="C991" s="39" t="str">
        <f>'Gene Table'!B991</f>
        <v>J05</v>
      </c>
      <c r="D991" s="145"/>
      <c r="E991" s="145"/>
      <c r="F991" s="145"/>
      <c r="G991" s="145"/>
      <c r="H991" s="145"/>
      <c r="I991" s="145"/>
      <c r="J991" s="145"/>
      <c r="K991" s="145"/>
      <c r="L991" s="145"/>
      <c r="M991" s="145"/>
      <c r="N991" s="148"/>
      <c r="O991" s="149"/>
    </row>
    <row r="992" spans="1:15">
      <c r="A992" s="80"/>
      <c r="B992" s="39">
        <f>'Gene Table'!E992</f>
        <v>0</v>
      </c>
      <c r="C992" s="39" t="str">
        <f>'Gene Table'!B992</f>
        <v>J06</v>
      </c>
      <c r="D992" s="145"/>
      <c r="E992" s="145"/>
      <c r="F992" s="145"/>
      <c r="G992" s="145"/>
      <c r="H992" s="145"/>
      <c r="I992" s="145"/>
      <c r="J992" s="145"/>
      <c r="K992" s="145"/>
      <c r="L992" s="145"/>
      <c r="M992" s="145"/>
      <c r="N992" s="148"/>
      <c r="O992" s="149"/>
    </row>
    <row r="993" spans="1:15">
      <c r="A993" s="80"/>
      <c r="B993" s="39">
        <f>'Gene Table'!E993</f>
        <v>0</v>
      </c>
      <c r="C993" s="39" t="str">
        <f>'Gene Table'!B993</f>
        <v>J07</v>
      </c>
      <c r="D993" s="145"/>
      <c r="E993" s="145"/>
      <c r="F993" s="145"/>
      <c r="G993" s="145"/>
      <c r="H993" s="145"/>
      <c r="I993" s="145"/>
      <c r="J993" s="145"/>
      <c r="K993" s="145"/>
      <c r="L993" s="145"/>
      <c r="M993" s="145"/>
      <c r="N993" s="148"/>
      <c r="O993" s="149"/>
    </row>
    <row r="994" spans="1:15">
      <c r="A994" s="80"/>
      <c r="B994" s="39">
        <f>'Gene Table'!E994</f>
        <v>0</v>
      </c>
      <c r="C994" s="39" t="str">
        <f>'Gene Table'!B994</f>
        <v>J08</v>
      </c>
      <c r="D994" s="145"/>
      <c r="E994" s="145"/>
      <c r="F994" s="145"/>
      <c r="G994" s="145"/>
      <c r="H994" s="145"/>
      <c r="I994" s="145"/>
      <c r="J994" s="145"/>
      <c r="K994" s="145"/>
      <c r="L994" s="145"/>
      <c r="M994" s="145"/>
      <c r="N994" s="148"/>
      <c r="O994" s="149"/>
    </row>
    <row r="995" spans="1:15">
      <c r="A995" s="80"/>
      <c r="B995" s="39">
        <f>'Gene Table'!E995</f>
        <v>0</v>
      </c>
      <c r="C995" s="39" t="str">
        <f>'Gene Table'!B995</f>
        <v>J09</v>
      </c>
      <c r="D995" s="145"/>
      <c r="E995" s="145"/>
      <c r="F995" s="145"/>
      <c r="G995" s="145"/>
      <c r="H995" s="145"/>
      <c r="I995" s="145"/>
      <c r="J995" s="145"/>
      <c r="K995" s="145"/>
      <c r="L995" s="145"/>
      <c r="M995" s="145"/>
      <c r="N995" s="148"/>
      <c r="O995" s="149"/>
    </row>
    <row r="996" spans="1:15">
      <c r="A996" s="80"/>
      <c r="B996" s="39">
        <f>'Gene Table'!E996</f>
        <v>0</v>
      </c>
      <c r="C996" s="39" t="str">
        <f>'Gene Table'!B996</f>
        <v>J10</v>
      </c>
      <c r="D996" s="145"/>
      <c r="E996" s="145"/>
      <c r="F996" s="145"/>
      <c r="G996" s="145"/>
      <c r="H996" s="145"/>
      <c r="I996" s="145"/>
      <c r="J996" s="145"/>
      <c r="K996" s="145"/>
      <c r="L996" s="145"/>
      <c r="M996" s="145"/>
      <c r="N996" s="148"/>
      <c r="O996" s="149"/>
    </row>
    <row r="997" spans="1:15">
      <c r="A997" s="80"/>
      <c r="B997" s="39">
        <f>'Gene Table'!E997</f>
        <v>0</v>
      </c>
      <c r="C997" s="39" t="str">
        <f>'Gene Table'!B997</f>
        <v>J11</v>
      </c>
      <c r="D997" s="145"/>
      <c r="E997" s="145"/>
      <c r="F997" s="145"/>
      <c r="G997" s="145"/>
      <c r="H997" s="145"/>
      <c r="I997" s="145"/>
      <c r="J997" s="145"/>
      <c r="K997" s="145"/>
      <c r="L997" s="145"/>
      <c r="M997" s="145"/>
      <c r="N997" s="148"/>
      <c r="O997" s="149"/>
    </row>
    <row r="998" spans="1:15">
      <c r="A998" s="80"/>
      <c r="B998" s="39">
        <f>'Gene Table'!E998</f>
        <v>0</v>
      </c>
      <c r="C998" s="39" t="str">
        <f>'Gene Table'!B998</f>
        <v>J12</v>
      </c>
      <c r="D998" s="145"/>
      <c r="E998" s="145"/>
      <c r="F998" s="145"/>
      <c r="G998" s="145"/>
      <c r="H998" s="145"/>
      <c r="I998" s="145"/>
      <c r="J998" s="145"/>
      <c r="K998" s="145"/>
      <c r="L998" s="145"/>
      <c r="M998" s="145"/>
      <c r="N998" s="148"/>
      <c r="O998" s="149"/>
    </row>
    <row r="999" spans="1:15">
      <c r="A999" s="80"/>
      <c r="B999" s="39">
        <f>'Gene Table'!E999</f>
        <v>0</v>
      </c>
      <c r="C999" s="39" t="str">
        <f>'Gene Table'!B999</f>
        <v>J13</v>
      </c>
      <c r="D999" s="145"/>
      <c r="E999" s="145"/>
      <c r="F999" s="145"/>
      <c r="G999" s="145"/>
      <c r="H999" s="145"/>
      <c r="I999" s="145"/>
      <c r="J999" s="145"/>
      <c r="K999" s="145"/>
      <c r="L999" s="145"/>
      <c r="M999" s="145"/>
      <c r="N999" s="148"/>
      <c r="O999" s="149"/>
    </row>
    <row r="1000" spans="1:15">
      <c r="A1000" s="80"/>
      <c r="B1000" s="39">
        <f>'Gene Table'!E1000</f>
        <v>0</v>
      </c>
      <c r="C1000" s="39" t="str">
        <f>'Gene Table'!B1000</f>
        <v>J14</v>
      </c>
      <c r="D1000" s="145"/>
      <c r="E1000" s="145"/>
      <c r="F1000" s="145"/>
      <c r="G1000" s="145"/>
      <c r="H1000" s="145"/>
      <c r="I1000" s="145"/>
      <c r="J1000" s="145"/>
      <c r="K1000" s="145"/>
      <c r="L1000" s="145"/>
      <c r="M1000" s="145"/>
      <c r="N1000" s="148"/>
      <c r="O1000" s="149"/>
    </row>
    <row r="1001" spans="1:15">
      <c r="A1001" s="80"/>
      <c r="B1001" s="39">
        <f>'Gene Table'!E1001</f>
        <v>0</v>
      </c>
      <c r="C1001" s="39" t="str">
        <f>'Gene Table'!B1001</f>
        <v>J15</v>
      </c>
      <c r="D1001" s="145"/>
      <c r="E1001" s="145"/>
      <c r="F1001" s="145"/>
      <c r="G1001" s="145"/>
      <c r="H1001" s="145"/>
      <c r="I1001" s="145"/>
      <c r="J1001" s="145"/>
      <c r="K1001" s="145"/>
      <c r="L1001" s="145"/>
      <c r="M1001" s="145"/>
      <c r="N1001" s="148"/>
      <c r="O1001" s="149"/>
    </row>
    <row r="1002" spans="1:15">
      <c r="A1002" s="80"/>
      <c r="B1002" s="39">
        <f>'Gene Table'!E1002</f>
        <v>0</v>
      </c>
      <c r="C1002" s="39" t="str">
        <f>'Gene Table'!B1002</f>
        <v>J16</v>
      </c>
      <c r="D1002" s="145"/>
      <c r="E1002" s="145"/>
      <c r="F1002" s="145"/>
      <c r="G1002" s="145"/>
      <c r="H1002" s="145"/>
      <c r="I1002" s="145"/>
      <c r="J1002" s="145"/>
      <c r="K1002" s="145"/>
      <c r="L1002" s="145"/>
      <c r="M1002" s="145"/>
      <c r="N1002" s="148"/>
      <c r="O1002" s="149"/>
    </row>
    <row r="1003" spans="1:15">
      <c r="A1003" s="80"/>
      <c r="B1003" s="39">
        <f>'Gene Table'!E1003</f>
        <v>0</v>
      </c>
      <c r="C1003" s="39" t="str">
        <f>'Gene Table'!B1003</f>
        <v>J17</v>
      </c>
      <c r="D1003" s="145"/>
      <c r="E1003" s="145"/>
      <c r="F1003" s="145"/>
      <c r="G1003" s="145"/>
      <c r="H1003" s="145"/>
      <c r="I1003" s="145"/>
      <c r="J1003" s="145"/>
      <c r="K1003" s="145"/>
      <c r="L1003" s="145"/>
      <c r="M1003" s="145"/>
      <c r="N1003" s="148"/>
      <c r="O1003" s="149"/>
    </row>
    <row r="1004" spans="1:15">
      <c r="A1004" s="80"/>
      <c r="B1004" s="39">
        <f>'Gene Table'!E1004</f>
        <v>0</v>
      </c>
      <c r="C1004" s="39" t="str">
        <f>'Gene Table'!B1004</f>
        <v>J18</v>
      </c>
      <c r="D1004" s="145"/>
      <c r="E1004" s="145"/>
      <c r="F1004" s="145"/>
      <c r="G1004" s="145"/>
      <c r="H1004" s="145"/>
      <c r="I1004" s="145"/>
      <c r="J1004" s="145"/>
      <c r="K1004" s="145"/>
      <c r="L1004" s="145"/>
      <c r="M1004" s="145"/>
      <c r="N1004" s="148"/>
      <c r="O1004" s="149"/>
    </row>
    <row r="1005" spans="1:15">
      <c r="A1005" s="80"/>
      <c r="B1005" s="39">
        <f>'Gene Table'!E1005</f>
        <v>0</v>
      </c>
      <c r="C1005" s="39" t="str">
        <f>'Gene Table'!B1005</f>
        <v>J19</v>
      </c>
      <c r="D1005" s="145"/>
      <c r="E1005" s="145"/>
      <c r="F1005" s="145"/>
      <c r="G1005" s="145"/>
      <c r="H1005" s="145"/>
      <c r="I1005" s="145"/>
      <c r="J1005" s="145"/>
      <c r="K1005" s="145"/>
      <c r="L1005" s="145"/>
      <c r="M1005" s="145"/>
      <c r="N1005" s="148"/>
      <c r="O1005" s="149"/>
    </row>
    <row r="1006" spans="1:15">
      <c r="A1006" s="80"/>
      <c r="B1006" s="39">
        <f>'Gene Table'!E1006</f>
        <v>0</v>
      </c>
      <c r="C1006" s="39" t="str">
        <f>'Gene Table'!B1006</f>
        <v>J20</v>
      </c>
      <c r="D1006" s="145"/>
      <c r="E1006" s="145"/>
      <c r="F1006" s="145"/>
      <c r="G1006" s="145"/>
      <c r="H1006" s="145"/>
      <c r="I1006" s="145"/>
      <c r="J1006" s="145"/>
      <c r="K1006" s="145"/>
      <c r="L1006" s="145"/>
      <c r="M1006" s="145"/>
      <c r="N1006" s="148"/>
      <c r="O1006" s="149"/>
    </row>
    <row r="1007" spans="1:15">
      <c r="A1007" s="80"/>
      <c r="B1007" s="39">
        <f>'Gene Table'!E1007</f>
        <v>0</v>
      </c>
      <c r="C1007" s="39" t="str">
        <f>'Gene Table'!B1007</f>
        <v>J21</v>
      </c>
      <c r="D1007" s="145"/>
      <c r="E1007" s="145"/>
      <c r="F1007" s="145"/>
      <c r="G1007" s="145"/>
      <c r="H1007" s="145"/>
      <c r="I1007" s="145"/>
      <c r="J1007" s="145"/>
      <c r="K1007" s="145"/>
      <c r="L1007" s="145"/>
      <c r="M1007" s="145"/>
      <c r="N1007" s="148"/>
      <c r="O1007" s="149"/>
    </row>
    <row r="1008" spans="1:15">
      <c r="A1008" s="80"/>
      <c r="B1008" s="39">
        <f>'Gene Table'!E1008</f>
        <v>0</v>
      </c>
      <c r="C1008" s="39" t="str">
        <f>'Gene Table'!B1008</f>
        <v>J22</v>
      </c>
      <c r="D1008" s="145"/>
      <c r="E1008" s="145"/>
      <c r="F1008" s="145"/>
      <c r="G1008" s="145"/>
      <c r="H1008" s="145"/>
      <c r="I1008" s="145"/>
      <c r="J1008" s="145"/>
      <c r="K1008" s="145"/>
      <c r="L1008" s="145"/>
      <c r="M1008" s="145"/>
      <c r="N1008" s="148"/>
      <c r="O1008" s="149"/>
    </row>
    <row r="1009" spans="1:15">
      <c r="A1009" s="80"/>
      <c r="B1009" s="39">
        <f>'Gene Table'!E1009</f>
        <v>0</v>
      </c>
      <c r="C1009" s="39" t="str">
        <f>'Gene Table'!B1009</f>
        <v>J23</v>
      </c>
      <c r="D1009" s="145"/>
      <c r="E1009" s="145"/>
      <c r="F1009" s="145"/>
      <c r="G1009" s="145"/>
      <c r="H1009" s="145"/>
      <c r="I1009" s="145"/>
      <c r="J1009" s="145"/>
      <c r="K1009" s="145"/>
      <c r="L1009" s="145"/>
      <c r="M1009" s="145"/>
      <c r="N1009" s="148"/>
      <c r="O1009" s="149"/>
    </row>
    <row r="1010" spans="1:15">
      <c r="A1010" s="80"/>
      <c r="B1010" s="39">
        <f>'Gene Table'!E1010</f>
        <v>0</v>
      </c>
      <c r="C1010" s="39" t="str">
        <f>'Gene Table'!B1010</f>
        <v>J24</v>
      </c>
      <c r="D1010" s="145"/>
      <c r="E1010" s="145"/>
      <c r="F1010" s="145"/>
      <c r="G1010" s="145"/>
      <c r="H1010" s="145"/>
      <c r="I1010" s="145"/>
      <c r="J1010" s="145"/>
      <c r="K1010" s="145"/>
      <c r="L1010" s="145"/>
      <c r="M1010" s="145"/>
      <c r="N1010" s="148"/>
      <c r="O1010" s="149"/>
    </row>
    <row r="1011" spans="1:15">
      <c r="A1011" s="80"/>
      <c r="B1011" s="39" t="str">
        <f>'Gene Table'!E1011</f>
        <v>mmu-miR-374c-5p</v>
      </c>
      <c r="C1011" s="39" t="str">
        <f>'Gene Table'!B1011</f>
        <v>K01</v>
      </c>
      <c r="D1011" s="145"/>
      <c r="E1011" s="145"/>
      <c r="F1011" s="145"/>
      <c r="G1011" s="145"/>
      <c r="H1011" s="145"/>
      <c r="I1011" s="145"/>
      <c r="J1011" s="145"/>
      <c r="K1011" s="145"/>
      <c r="L1011" s="145"/>
      <c r="M1011" s="145"/>
      <c r="N1011" s="148"/>
      <c r="O1011" s="149"/>
    </row>
    <row r="1012" spans="1:15">
      <c r="A1012" s="80"/>
      <c r="B1012" s="39">
        <f>'Gene Table'!E1012</f>
        <v>0</v>
      </c>
      <c r="C1012" s="39" t="str">
        <f>'Gene Table'!B1012</f>
        <v>K02</v>
      </c>
      <c r="D1012" s="145"/>
      <c r="E1012" s="145"/>
      <c r="F1012" s="145"/>
      <c r="G1012" s="145"/>
      <c r="H1012" s="145"/>
      <c r="I1012" s="145"/>
      <c r="J1012" s="145"/>
      <c r="K1012" s="145"/>
      <c r="L1012" s="145"/>
      <c r="M1012" s="145"/>
      <c r="N1012" s="148"/>
      <c r="O1012" s="149"/>
    </row>
    <row r="1013" spans="1:15">
      <c r="A1013" s="80"/>
      <c r="B1013" s="39" t="str">
        <f>'Gene Table'!E1013</f>
        <v>mmu-miR-374c-3p</v>
      </c>
      <c r="C1013" s="39" t="str">
        <f>'Gene Table'!B1013</f>
        <v>K03</v>
      </c>
      <c r="D1013" s="145"/>
      <c r="E1013" s="145"/>
      <c r="F1013" s="145"/>
      <c r="G1013" s="145"/>
      <c r="H1013" s="145"/>
      <c r="I1013" s="145"/>
      <c r="J1013" s="145"/>
      <c r="K1013" s="145"/>
      <c r="L1013" s="145"/>
      <c r="M1013" s="145"/>
      <c r="N1013" s="148"/>
      <c r="O1013" s="149"/>
    </row>
    <row r="1014" spans="1:15">
      <c r="A1014" s="80"/>
      <c r="B1014" s="39">
        <f>'Gene Table'!E1014</f>
        <v>0</v>
      </c>
      <c r="C1014" s="39" t="str">
        <f>'Gene Table'!B1014</f>
        <v>K04</v>
      </c>
      <c r="D1014" s="145"/>
      <c r="E1014" s="145"/>
      <c r="F1014" s="145"/>
      <c r="G1014" s="145"/>
      <c r="H1014" s="145"/>
      <c r="I1014" s="145"/>
      <c r="J1014" s="145"/>
      <c r="K1014" s="145"/>
      <c r="L1014" s="145"/>
      <c r="M1014" s="145"/>
      <c r="N1014" s="148"/>
      <c r="O1014" s="149"/>
    </row>
    <row r="1015" spans="1:15">
      <c r="A1015" s="80"/>
      <c r="B1015" s="39" t="str">
        <f>'Gene Table'!E1015</f>
        <v>mmu-miR-3112-5p</v>
      </c>
      <c r="C1015" s="39" t="str">
        <f>'Gene Table'!B1015</f>
        <v>K05</v>
      </c>
      <c r="D1015" s="145"/>
      <c r="E1015" s="145"/>
      <c r="F1015" s="145"/>
      <c r="G1015" s="145"/>
      <c r="H1015" s="145"/>
      <c r="I1015" s="145"/>
      <c r="J1015" s="145"/>
      <c r="K1015" s="145"/>
      <c r="L1015" s="145"/>
      <c r="M1015" s="145"/>
      <c r="N1015" s="148"/>
      <c r="O1015" s="149"/>
    </row>
    <row r="1016" spans="1:15">
      <c r="A1016" s="80"/>
      <c r="B1016" s="39">
        <f>'Gene Table'!E1016</f>
        <v>0</v>
      </c>
      <c r="C1016" s="39" t="str">
        <f>'Gene Table'!B1016</f>
        <v>K06</v>
      </c>
      <c r="D1016" s="145"/>
      <c r="E1016" s="145"/>
      <c r="F1016" s="145"/>
      <c r="G1016" s="145"/>
      <c r="H1016" s="145"/>
      <c r="I1016" s="145"/>
      <c r="J1016" s="145"/>
      <c r="K1016" s="145"/>
      <c r="L1016" s="145"/>
      <c r="M1016" s="145"/>
      <c r="N1016" s="148"/>
      <c r="O1016" s="149"/>
    </row>
    <row r="1017" spans="1:15">
      <c r="A1017" s="80"/>
      <c r="B1017" s="39" t="str">
        <f>'Gene Table'!E1017</f>
        <v>mmu-miR-3112-3p</v>
      </c>
      <c r="C1017" s="39" t="str">
        <f>'Gene Table'!B1017</f>
        <v>K07</v>
      </c>
      <c r="D1017" s="145"/>
      <c r="E1017" s="145"/>
      <c r="F1017" s="145"/>
      <c r="G1017" s="145"/>
      <c r="H1017" s="145"/>
      <c r="I1017" s="145"/>
      <c r="J1017" s="145"/>
      <c r="K1017" s="145"/>
      <c r="L1017" s="145"/>
      <c r="M1017" s="145"/>
      <c r="N1017" s="148"/>
      <c r="O1017" s="149"/>
    </row>
    <row r="1018" spans="1:15">
      <c r="A1018" s="80"/>
      <c r="B1018" s="39">
        <f>'Gene Table'!E1018</f>
        <v>0</v>
      </c>
      <c r="C1018" s="39" t="str">
        <f>'Gene Table'!B1018</f>
        <v>K08</v>
      </c>
      <c r="D1018" s="145"/>
      <c r="E1018" s="145"/>
      <c r="F1018" s="145"/>
      <c r="G1018" s="145"/>
      <c r="H1018" s="145"/>
      <c r="I1018" s="145"/>
      <c r="J1018" s="145"/>
      <c r="K1018" s="145"/>
      <c r="L1018" s="145"/>
      <c r="M1018" s="145"/>
      <c r="N1018" s="148"/>
      <c r="O1018" s="149"/>
    </row>
    <row r="1019" spans="1:15">
      <c r="A1019" s="80"/>
      <c r="B1019" s="39" t="str">
        <f>'Gene Table'!E1019</f>
        <v>mmu-miR-1912-5p</v>
      </c>
      <c r="C1019" s="39" t="str">
        <f>'Gene Table'!B1019</f>
        <v>K09</v>
      </c>
      <c r="D1019" s="145"/>
      <c r="E1019" s="145"/>
      <c r="F1019" s="145"/>
      <c r="G1019" s="145"/>
      <c r="H1019" s="145"/>
      <c r="I1019" s="145"/>
      <c r="J1019" s="145"/>
      <c r="K1019" s="145"/>
      <c r="L1019" s="145"/>
      <c r="M1019" s="145"/>
      <c r="N1019" s="148"/>
      <c r="O1019" s="149"/>
    </row>
    <row r="1020" spans="1:15">
      <c r="A1020" s="80"/>
      <c r="B1020" s="39">
        <f>'Gene Table'!E1020</f>
        <v>0</v>
      </c>
      <c r="C1020" s="39" t="str">
        <f>'Gene Table'!B1020</f>
        <v>K10</v>
      </c>
      <c r="D1020" s="145"/>
      <c r="E1020" s="145"/>
      <c r="F1020" s="145"/>
      <c r="G1020" s="145"/>
      <c r="H1020" s="145"/>
      <c r="I1020" s="145"/>
      <c r="J1020" s="145"/>
      <c r="K1020" s="145"/>
      <c r="L1020" s="145"/>
      <c r="M1020" s="145"/>
      <c r="N1020" s="148"/>
      <c r="O1020" s="149"/>
    </row>
    <row r="1021" spans="1:15">
      <c r="A1021" s="80"/>
      <c r="B1021" s="39" t="str">
        <f>'Gene Table'!E1021</f>
        <v>mmu-miR-3113-5p</v>
      </c>
      <c r="C1021" s="39" t="str">
        <f>'Gene Table'!B1021</f>
        <v>K11</v>
      </c>
      <c r="D1021" s="145"/>
      <c r="E1021" s="145"/>
      <c r="F1021" s="145"/>
      <c r="G1021" s="145"/>
      <c r="H1021" s="145"/>
      <c r="I1021" s="145"/>
      <c r="J1021" s="145"/>
      <c r="K1021" s="145"/>
      <c r="L1021" s="145"/>
      <c r="M1021" s="145"/>
      <c r="N1021" s="148"/>
      <c r="O1021" s="149"/>
    </row>
    <row r="1022" spans="1:15">
      <c r="A1022" s="80"/>
      <c r="B1022" s="39">
        <f>'Gene Table'!E1022</f>
        <v>0</v>
      </c>
      <c r="C1022" s="39" t="str">
        <f>'Gene Table'!B1022</f>
        <v>K12</v>
      </c>
      <c r="D1022" s="145"/>
      <c r="E1022" s="145"/>
      <c r="F1022" s="145"/>
      <c r="G1022" s="145"/>
      <c r="H1022" s="145"/>
      <c r="I1022" s="145"/>
      <c r="J1022" s="145"/>
      <c r="K1022" s="145"/>
      <c r="L1022" s="145"/>
      <c r="M1022" s="145"/>
      <c r="N1022" s="148"/>
      <c r="O1022" s="149"/>
    </row>
    <row r="1023" spans="1:15">
      <c r="A1023" s="80"/>
      <c r="B1023" s="39" t="str">
        <f>'Gene Table'!E1023</f>
        <v>mmu-miR-344h-3p</v>
      </c>
      <c r="C1023" s="39" t="str">
        <f>'Gene Table'!B1023</f>
        <v>K13</v>
      </c>
      <c r="D1023" s="145"/>
      <c r="E1023" s="145"/>
      <c r="F1023" s="145"/>
      <c r="G1023" s="145"/>
      <c r="H1023" s="145"/>
      <c r="I1023" s="145"/>
      <c r="J1023" s="145"/>
      <c r="K1023" s="145"/>
      <c r="L1023" s="145"/>
      <c r="M1023" s="145"/>
      <c r="N1023" s="148"/>
      <c r="O1023" s="149"/>
    </row>
    <row r="1024" spans="1:15">
      <c r="A1024" s="80"/>
      <c r="B1024" s="39">
        <f>'Gene Table'!E1024</f>
        <v>0</v>
      </c>
      <c r="C1024" s="39" t="str">
        <f>'Gene Table'!B1024</f>
        <v>K14</v>
      </c>
      <c r="D1024" s="145"/>
      <c r="E1024" s="145"/>
      <c r="F1024" s="145"/>
      <c r="G1024" s="145"/>
      <c r="H1024" s="145"/>
      <c r="I1024" s="145"/>
      <c r="J1024" s="145"/>
      <c r="K1024" s="145"/>
      <c r="L1024" s="145"/>
      <c r="M1024" s="145"/>
      <c r="N1024" s="148"/>
      <c r="O1024" s="149"/>
    </row>
    <row r="1025" spans="1:15">
      <c r="A1025" s="80"/>
      <c r="B1025" s="39" t="str">
        <f>'Gene Table'!E1025</f>
        <v>mmu-miR-3960</v>
      </c>
      <c r="C1025" s="39" t="str">
        <f>'Gene Table'!B1025</f>
        <v>K15</v>
      </c>
      <c r="D1025" s="145"/>
      <c r="E1025" s="145"/>
      <c r="F1025" s="145"/>
      <c r="G1025" s="145"/>
      <c r="H1025" s="145"/>
      <c r="I1025" s="145"/>
      <c r="J1025" s="145"/>
      <c r="K1025" s="145"/>
      <c r="L1025" s="145"/>
      <c r="M1025" s="145"/>
      <c r="N1025" s="148"/>
      <c r="O1025" s="149"/>
    </row>
    <row r="1026" spans="1:15">
      <c r="A1026" s="80"/>
      <c r="B1026" s="39">
        <f>'Gene Table'!E1026</f>
        <v>0</v>
      </c>
      <c r="C1026" s="39" t="str">
        <f>'Gene Table'!B1026</f>
        <v>K16</v>
      </c>
      <c r="D1026" s="145"/>
      <c r="E1026" s="145"/>
      <c r="F1026" s="145"/>
      <c r="G1026" s="145"/>
      <c r="H1026" s="145"/>
      <c r="I1026" s="145"/>
      <c r="J1026" s="145"/>
      <c r="K1026" s="145"/>
      <c r="L1026" s="145"/>
      <c r="M1026" s="145"/>
      <c r="N1026" s="148"/>
      <c r="O1026" s="149"/>
    </row>
    <row r="1027" spans="1:15">
      <c r="A1027" s="80"/>
      <c r="B1027" s="39" t="str">
        <f>'Gene Table'!E1027</f>
        <v>mmu-miR-3961</v>
      </c>
      <c r="C1027" s="39" t="str">
        <f>'Gene Table'!B1027</f>
        <v>K17</v>
      </c>
      <c r="D1027" s="145"/>
      <c r="E1027" s="145"/>
      <c r="F1027" s="145"/>
      <c r="G1027" s="145"/>
      <c r="H1027" s="145"/>
      <c r="I1027" s="145"/>
      <c r="J1027" s="145"/>
      <c r="K1027" s="145"/>
      <c r="L1027" s="145"/>
      <c r="M1027" s="145"/>
      <c r="N1027" s="148"/>
      <c r="O1027" s="149"/>
    </row>
    <row r="1028" spans="1:15">
      <c r="A1028" s="80"/>
      <c r="B1028" s="39">
        <f>'Gene Table'!E1028</f>
        <v>0</v>
      </c>
      <c r="C1028" s="39" t="str">
        <f>'Gene Table'!B1028</f>
        <v>K18</v>
      </c>
      <c r="D1028" s="145"/>
      <c r="E1028" s="145"/>
      <c r="F1028" s="145"/>
      <c r="G1028" s="145"/>
      <c r="H1028" s="145"/>
      <c r="I1028" s="145"/>
      <c r="J1028" s="145"/>
      <c r="K1028" s="145"/>
      <c r="L1028" s="145"/>
      <c r="M1028" s="145"/>
      <c r="N1028" s="148"/>
      <c r="O1028" s="149"/>
    </row>
    <row r="1029" spans="1:15">
      <c r="A1029" s="80"/>
      <c r="B1029" s="39" t="str">
        <f>'Gene Table'!E1029</f>
        <v>mmu-miR-3962</v>
      </c>
      <c r="C1029" s="39" t="str">
        <f>'Gene Table'!B1029</f>
        <v>K19</v>
      </c>
      <c r="D1029" s="145"/>
      <c r="E1029" s="145"/>
      <c r="F1029" s="145"/>
      <c r="G1029" s="145"/>
      <c r="H1029" s="145"/>
      <c r="I1029" s="145"/>
      <c r="J1029" s="145"/>
      <c r="K1029" s="145"/>
      <c r="L1029" s="145"/>
      <c r="M1029" s="145"/>
      <c r="N1029" s="148"/>
      <c r="O1029" s="149"/>
    </row>
    <row r="1030" spans="1:15">
      <c r="A1030" s="80"/>
      <c r="B1030" s="39">
        <f>'Gene Table'!E1030</f>
        <v>0</v>
      </c>
      <c r="C1030" s="39" t="str">
        <f>'Gene Table'!B1030</f>
        <v>K20</v>
      </c>
      <c r="D1030" s="145"/>
      <c r="E1030" s="145"/>
      <c r="F1030" s="145"/>
      <c r="G1030" s="145"/>
      <c r="H1030" s="145"/>
      <c r="I1030" s="145"/>
      <c r="J1030" s="145"/>
      <c r="K1030" s="145"/>
      <c r="L1030" s="145"/>
      <c r="M1030" s="145"/>
      <c r="N1030" s="148"/>
      <c r="O1030" s="149"/>
    </row>
    <row r="1031" spans="1:15">
      <c r="A1031" s="80"/>
      <c r="B1031" s="39" t="str">
        <f>'Gene Table'!E1031</f>
        <v>mmu-miR-3963</v>
      </c>
      <c r="C1031" s="39" t="str">
        <f>'Gene Table'!B1031</f>
        <v>K21</v>
      </c>
      <c r="D1031" s="145"/>
      <c r="E1031" s="145"/>
      <c r="F1031" s="145"/>
      <c r="G1031" s="145"/>
      <c r="H1031" s="145"/>
      <c r="I1031" s="145"/>
      <c r="J1031" s="145"/>
      <c r="K1031" s="145"/>
      <c r="L1031" s="145"/>
      <c r="M1031" s="145"/>
      <c r="N1031" s="148"/>
      <c r="O1031" s="149"/>
    </row>
    <row r="1032" spans="1:15">
      <c r="A1032" s="80"/>
      <c r="B1032" s="39">
        <f>'Gene Table'!E1032</f>
        <v>0</v>
      </c>
      <c r="C1032" s="39" t="str">
        <f>'Gene Table'!B1032</f>
        <v>K22</v>
      </c>
      <c r="D1032" s="145"/>
      <c r="E1032" s="145"/>
      <c r="F1032" s="145"/>
      <c r="G1032" s="145"/>
      <c r="H1032" s="145"/>
      <c r="I1032" s="145"/>
      <c r="J1032" s="145"/>
      <c r="K1032" s="145"/>
      <c r="L1032" s="145"/>
      <c r="M1032" s="145"/>
      <c r="N1032" s="148"/>
      <c r="O1032" s="149"/>
    </row>
    <row r="1033" spans="1:15">
      <c r="A1033" s="80"/>
      <c r="B1033" s="39" t="str">
        <f>'Gene Table'!E1033</f>
        <v>mmu-miR-3096b-5p</v>
      </c>
      <c r="C1033" s="39" t="str">
        <f>'Gene Table'!B1033</f>
        <v>K23</v>
      </c>
      <c r="D1033" s="145"/>
      <c r="E1033" s="145"/>
      <c r="F1033" s="145"/>
      <c r="G1033" s="145"/>
      <c r="H1033" s="145"/>
      <c r="I1033" s="145"/>
      <c r="J1033" s="145"/>
      <c r="K1033" s="145"/>
      <c r="L1033" s="145"/>
      <c r="M1033" s="145"/>
      <c r="N1033" s="148"/>
      <c r="O1033" s="149"/>
    </row>
    <row r="1034" spans="1:15">
      <c r="A1034" s="80"/>
      <c r="B1034" s="39">
        <f>'Gene Table'!E1034</f>
        <v>0</v>
      </c>
      <c r="C1034" s="39" t="str">
        <f>'Gene Table'!B1034</f>
        <v>K24</v>
      </c>
      <c r="D1034" s="145"/>
      <c r="E1034" s="145"/>
      <c r="F1034" s="145"/>
      <c r="G1034" s="145"/>
      <c r="H1034" s="145"/>
      <c r="I1034" s="145"/>
      <c r="J1034" s="145"/>
      <c r="K1034" s="145"/>
      <c r="L1034" s="145"/>
      <c r="M1034" s="145"/>
      <c r="N1034" s="148"/>
      <c r="O1034" s="149"/>
    </row>
    <row r="1035" spans="1:15">
      <c r="A1035" s="80"/>
      <c r="B1035" s="39">
        <f>'Gene Table'!E1035</f>
        <v>0</v>
      </c>
      <c r="C1035" s="39" t="str">
        <f>'Gene Table'!B1035</f>
        <v>L01</v>
      </c>
      <c r="D1035" s="145"/>
      <c r="E1035" s="145"/>
      <c r="F1035" s="145"/>
      <c r="G1035" s="145"/>
      <c r="H1035" s="145"/>
      <c r="I1035" s="145"/>
      <c r="J1035" s="145"/>
      <c r="K1035" s="145"/>
      <c r="L1035" s="145"/>
      <c r="M1035" s="145"/>
      <c r="N1035" s="148"/>
      <c r="O1035" s="149"/>
    </row>
    <row r="1036" spans="1:15">
      <c r="A1036" s="80"/>
      <c r="B1036" s="39">
        <f>'Gene Table'!E1036</f>
        <v>0</v>
      </c>
      <c r="C1036" s="39" t="str">
        <f>'Gene Table'!B1036</f>
        <v>L02</v>
      </c>
      <c r="D1036" s="145"/>
      <c r="E1036" s="145"/>
      <c r="F1036" s="145"/>
      <c r="G1036" s="145"/>
      <c r="H1036" s="145"/>
      <c r="I1036" s="145"/>
      <c r="J1036" s="145"/>
      <c r="K1036" s="145"/>
      <c r="L1036" s="145"/>
      <c r="M1036" s="145"/>
      <c r="N1036" s="148"/>
      <c r="O1036" s="149"/>
    </row>
    <row r="1037" spans="1:15">
      <c r="A1037" s="80"/>
      <c r="B1037" s="39">
        <f>'Gene Table'!E1037</f>
        <v>0</v>
      </c>
      <c r="C1037" s="39" t="str">
        <f>'Gene Table'!B1037</f>
        <v>L03</v>
      </c>
      <c r="D1037" s="145"/>
      <c r="E1037" s="145"/>
      <c r="F1037" s="145"/>
      <c r="G1037" s="145"/>
      <c r="H1037" s="145"/>
      <c r="I1037" s="145"/>
      <c r="J1037" s="145"/>
      <c r="K1037" s="145"/>
      <c r="L1037" s="145"/>
      <c r="M1037" s="145"/>
      <c r="N1037" s="148"/>
      <c r="O1037" s="149"/>
    </row>
    <row r="1038" spans="1:15">
      <c r="A1038" s="80"/>
      <c r="B1038" s="39">
        <f>'Gene Table'!E1038</f>
        <v>0</v>
      </c>
      <c r="C1038" s="39" t="str">
        <f>'Gene Table'!B1038</f>
        <v>L04</v>
      </c>
      <c r="D1038" s="145"/>
      <c r="E1038" s="145"/>
      <c r="F1038" s="145"/>
      <c r="G1038" s="145"/>
      <c r="H1038" s="145"/>
      <c r="I1038" s="145"/>
      <c r="J1038" s="145"/>
      <c r="K1038" s="145"/>
      <c r="L1038" s="145"/>
      <c r="M1038" s="145"/>
      <c r="N1038" s="148"/>
      <c r="O1038" s="149"/>
    </row>
    <row r="1039" spans="1:15">
      <c r="A1039" s="80"/>
      <c r="B1039" s="39">
        <f>'Gene Table'!E1039</f>
        <v>0</v>
      </c>
      <c r="C1039" s="39" t="str">
        <f>'Gene Table'!B1039</f>
        <v>L05</v>
      </c>
      <c r="D1039" s="145"/>
      <c r="E1039" s="145"/>
      <c r="F1039" s="145"/>
      <c r="G1039" s="145"/>
      <c r="H1039" s="145"/>
      <c r="I1039" s="145"/>
      <c r="J1039" s="145"/>
      <c r="K1039" s="145"/>
      <c r="L1039" s="145"/>
      <c r="M1039" s="145"/>
      <c r="N1039" s="148"/>
      <c r="O1039" s="149"/>
    </row>
    <row r="1040" spans="1:15">
      <c r="A1040" s="80"/>
      <c r="B1040" s="39">
        <f>'Gene Table'!E1040</f>
        <v>0</v>
      </c>
      <c r="C1040" s="39" t="str">
        <f>'Gene Table'!B1040</f>
        <v>L06</v>
      </c>
      <c r="D1040" s="145"/>
      <c r="E1040" s="145"/>
      <c r="F1040" s="145"/>
      <c r="G1040" s="145"/>
      <c r="H1040" s="145"/>
      <c r="I1040" s="145"/>
      <c r="J1040" s="145"/>
      <c r="K1040" s="145"/>
      <c r="L1040" s="145"/>
      <c r="M1040" s="145"/>
      <c r="N1040" s="148"/>
      <c r="O1040" s="149"/>
    </row>
    <row r="1041" spans="1:15">
      <c r="A1041" s="80"/>
      <c r="B1041" s="39">
        <f>'Gene Table'!E1041</f>
        <v>0</v>
      </c>
      <c r="C1041" s="39" t="str">
        <f>'Gene Table'!B1041</f>
        <v>L07</v>
      </c>
      <c r="D1041" s="145"/>
      <c r="E1041" s="145"/>
      <c r="F1041" s="145"/>
      <c r="G1041" s="145"/>
      <c r="H1041" s="145"/>
      <c r="I1041" s="145"/>
      <c r="J1041" s="145"/>
      <c r="K1041" s="145"/>
      <c r="L1041" s="145"/>
      <c r="M1041" s="145"/>
      <c r="N1041" s="148"/>
      <c r="O1041" s="149"/>
    </row>
    <row r="1042" spans="1:15">
      <c r="A1042" s="80"/>
      <c r="B1042" s="39">
        <f>'Gene Table'!E1042</f>
        <v>0</v>
      </c>
      <c r="C1042" s="39" t="str">
        <f>'Gene Table'!B1042</f>
        <v>L08</v>
      </c>
      <c r="D1042" s="145"/>
      <c r="E1042" s="145"/>
      <c r="F1042" s="145"/>
      <c r="G1042" s="145"/>
      <c r="H1042" s="145"/>
      <c r="I1042" s="145"/>
      <c r="J1042" s="145"/>
      <c r="K1042" s="145"/>
      <c r="L1042" s="145"/>
      <c r="M1042" s="145"/>
      <c r="N1042" s="148"/>
      <c r="O1042" s="149"/>
    </row>
    <row r="1043" spans="1:15">
      <c r="A1043" s="80"/>
      <c r="B1043" s="39">
        <f>'Gene Table'!E1043</f>
        <v>0</v>
      </c>
      <c r="C1043" s="39" t="str">
        <f>'Gene Table'!B1043</f>
        <v>L09</v>
      </c>
      <c r="D1043" s="145"/>
      <c r="E1043" s="145"/>
      <c r="F1043" s="145"/>
      <c r="G1043" s="145"/>
      <c r="H1043" s="145"/>
      <c r="I1043" s="145"/>
      <c r="J1043" s="145"/>
      <c r="K1043" s="145"/>
      <c r="L1043" s="145"/>
      <c r="M1043" s="145"/>
      <c r="N1043" s="148"/>
      <c r="O1043" s="149"/>
    </row>
    <row r="1044" spans="1:15">
      <c r="A1044" s="80"/>
      <c r="B1044" s="39">
        <f>'Gene Table'!E1044</f>
        <v>0</v>
      </c>
      <c r="C1044" s="39" t="str">
        <f>'Gene Table'!B1044</f>
        <v>L10</v>
      </c>
      <c r="D1044" s="145"/>
      <c r="E1044" s="145"/>
      <c r="F1044" s="145"/>
      <c r="G1044" s="145"/>
      <c r="H1044" s="145"/>
      <c r="I1044" s="145"/>
      <c r="J1044" s="145"/>
      <c r="K1044" s="145"/>
      <c r="L1044" s="145"/>
      <c r="M1044" s="145"/>
      <c r="N1044" s="148"/>
      <c r="O1044" s="149"/>
    </row>
    <row r="1045" spans="1:15">
      <c r="A1045" s="80"/>
      <c r="B1045" s="39">
        <f>'Gene Table'!E1045</f>
        <v>0</v>
      </c>
      <c r="C1045" s="39" t="str">
        <f>'Gene Table'!B1045</f>
        <v>L11</v>
      </c>
      <c r="D1045" s="145"/>
      <c r="E1045" s="145"/>
      <c r="F1045" s="145"/>
      <c r="G1045" s="145"/>
      <c r="H1045" s="145"/>
      <c r="I1045" s="145"/>
      <c r="J1045" s="145"/>
      <c r="K1045" s="145"/>
      <c r="L1045" s="145"/>
      <c r="M1045" s="145"/>
      <c r="N1045" s="148"/>
      <c r="O1045" s="149"/>
    </row>
    <row r="1046" spans="1:15">
      <c r="A1046" s="80"/>
      <c r="B1046" s="39">
        <f>'Gene Table'!E1046</f>
        <v>0</v>
      </c>
      <c r="C1046" s="39" t="str">
        <f>'Gene Table'!B1046</f>
        <v>L12</v>
      </c>
      <c r="D1046" s="145"/>
      <c r="E1046" s="145"/>
      <c r="F1046" s="145"/>
      <c r="G1046" s="145"/>
      <c r="H1046" s="145"/>
      <c r="I1046" s="145"/>
      <c r="J1046" s="145"/>
      <c r="K1046" s="145"/>
      <c r="L1046" s="145"/>
      <c r="M1046" s="145"/>
      <c r="N1046" s="148"/>
      <c r="O1046" s="149"/>
    </row>
    <row r="1047" spans="1:15">
      <c r="A1047" s="80"/>
      <c r="B1047" s="39">
        <f>'Gene Table'!E1047</f>
        <v>0</v>
      </c>
      <c r="C1047" s="39" t="str">
        <f>'Gene Table'!B1047</f>
        <v>L13</v>
      </c>
      <c r="D1047" s="145"/>
      <c r="E1047" s="145"/>
      <c r="F1047" s="145"/>
      <c r="G1047" s="145"/>
      <c r="H1047" s="145"/>
      <c r="I1047" s="145"/>
      <c r="J1047" s="145"/>
      <c r="K1047" s="145"/>
      <c r="L1047" s="145"/>
      <c r="M1047" s="145"/>
      <c r="N1047" s="148"/>
      <c r="O1047" s="149"/>
    </row>
    <row r="1048" spans="1:15">
      <c r="A1048" s="80"/>
      <c r="B1048" s="39">
        <f>'Gene Table'!E1048</f>
        <v>0</v>
      </c>
      <c r="C1048" s="39" t="str">
        <f>'Gene Table'!B1048</f>
        <v>L14</v>
      </c>
      <c r="D1048" s="145"/>
      <c r="E1048" s="145"/>
      <c r="F1048" s="145"/>
      <c r="G1048" s="145"/>
      <c r="H1048" s="145"/>
      <c r="I1048" s="145"/>
      <c r="J1048" s="145"/>
      <c r="K1048" s="145"/>
      <c r="L1048" s="145"/>
      <c r="M1048" s="145"/>
      <c r="N1048" s="148"/>
      <c r="O1048" s="149"/>
    </row>
    <row r="1049" spans="1:15">
      <c r="A1049" s="80"/>
      <c r="B1049" s="39">
        <f>'Gene Table'!E1049</f>
        <v>0</v>
      </c>
      <c r="C1049" s="39" t="str">
        <f>'Gene Table'!B1049</f>
        <v>L15</v>
      </c>
      <c r="D1049" s="145"/>
      <c r="E1049" s="145"/>
      <c r="F1049" s="145"/>
      <c r="G1049" s="145"/>
      <c r="H1049" s="145"/>
      <c r="I1049" s="145"/>
      <c r="J1049" s="145"/>
      <c r="K1049" s="145"/>
      <c r="L1049" s="145"/>
      <c r="M1049" s="145"/>
      <c r="N1049" s="148"/>
      <c r="O1049" s="149"/>
    </row>
    <row r="1050" spans="1:15">
      <c r="A1050" s="80"/>
      <c r="B1050" s="39">
        <f>'Gene Table'!E1050</f>
        <v>0</v>
      </c>
      <c r="C1050" s="39" t="str">
        <f>'Gene Table'!B1050</f>
        <v>L16</v>
      </c>
      <c r="D1050" s="145"/>
      <c r="E1050" s="145"/>
      <c r="F1050" s="145"/>
      <c r="G1050" s="145"/>
      <c r="H1050" s="145"/>
      <c r="I1050" s="145"/>
      <c r="J1050" s="145"/>
      <c r="K1050" s="145"/>
      <c r="L1050" s="145"/>
      <c r="M1050" s="145"/>
      <c r="N1050" s="148"/>
      <c r="O1050" s="149"/>
    </row>
    <row r="1051" spans="1:15">
      <c r="A1051" s="80"/>
      <c r="B1051" s="39">
        <f>'Gene Table'!E1051</f>
        <v>0</v>
      </c>
      <c r="C1051" s="39" t="str">
        <f>'Gene Table'!B1051</f>
        <v>L17</v>
      </c>
      <c r="D1051" s="145"/>
      <c r="E1051" s="145"/>
      <c r="F1051" s="145"/>
      <c r="G1051" s="145"/>
      <c r="H1051" s="145"/>
      <c r="I1051" s="145"/>
      <c r="J1051" s="145"/>
      <c r="K1051" s="145"/>
      <c r="L1051" s="145"/>
      <c r="M1051" s="145"/>
      <c r="N1051" s="148"/>
      <c r="O1051" s="149"/>
    </row>
    <row r="1052" spans="1:15">
      <c r="A1052" s="80"/>
      <c r="B1052" s="39">
        <f>'Gene Table'!E1052</f>
        <v>0</v>
      </c>
      <c r="C1052" s="39" t="str">
        <f>'Gene Table'!B1052</f>
        <v>L18</v>
      </c>
      <c r="D1052" s="145"/>
      <c r="E1052" s="145"/>
      <c r="F1052" s="145"/>
      <c r="G1052" s="145"/>
      <c r="H1052" s="145"/>
      <c r="I1052" s="145"/>
      <c r="J1052" s="145"/>
      <c r="K1052" s="145"/>
      <c r="L1052" s="145"/>
      <c r="M1052" s="145"/>
      <c r="N1052" s="148"/>
      <c r="O1052" s="149"/>
    </row>
    <row r="1053" spans="1:15">
      <c r="A1053" s="80"/>
      <c r="B1053" s="39">
        <f>'Gene Table'!E1053</f>
        <v>0</v>
      </c>
      <c r="C1053" s="39" t="str">
        <f>'Gene Table'!B1053</f>
        <v>L19</v>
      </c>
      <c r="D1053" s="145"/>
      <c r="E1053" s="145"/>
      <c r="F1053" s="145"/>
      <c r="G1053" s="145"/>
      <c r="H1053" s="145"/>
      <c r="I1053" s="145"/>
      <c r="J1053" s="145"/>
      <c r="K1053" s="145"/>
      <c r="L1053" s="145"/>
      <c r="M1053" s="145"/>
      <c r="N1053" s="148"/>
      <c r="O1053" s="149"/>
    </row>
    <row r="1054" spans="1:15">
      <c r="A1054" s="80"/>
      <c r="B1054" s="39">
        <f>'Gene Table'!E1054</f>
        <v>0</v>
      </c>
      <c r="C1054" s="39" t="str">
        <f>'Gene Table'!B1054</f>
        <v>L20</v>
      </c>
      <c r="D1054" s="145"/>
      <c r="E1054" s="145"/>
      <c r="F1054" s="145"/>
      <c r="G1054" s="145"/>
      <c r="H1054" s="145"/>
      <c r="I1054" s="145"/>
      <c r="J1054" s="145"/>
      <c r="K1054" s="145"/>
      <c r="L1054" s="145"/>
      <c r="M1054" s="145"/>
      <c r="N1054" s="148"/>
      <c r="O1054" s="149"/>
    </row>
    <row r="1055" spans="1:15">
      <c r="A1055" s="80"/>
      <c r="B1055" s="39">
        <f>'Gene Table'!E1055</f>
        <v>0</v>
      </c>
      <c r="C1055" s="39" t="str">
        <f>'Gene Table'!B1055</f>
        <v>L21</v>
      </c>
      <c r="D1055" s="145"/>
      <c r="E1055" s="145"/>
      <c r="F1055" s="145"/>
      <c r="G1055" s="145"/>
      <c r="H1055" s="145"/>
      <c r="I1055" s="145"/>
      <c r="J1055" s="145"/>
      <c r="K1055" s="145"/>
      <c r="L1055" s="145"/>
      <c r="M1055" s="145"/>
      <c r="N1055" s="148"/>
      <c r="O1055" s="149"/>
    </row>
    <row r="1056" spans="1:15">
      <c r="A1056" s="80"/>
      <c r="B1056" s="39">
        <f>'Gene Table'!E1056</f>
        <v>0</v>
      </c>
      <c r="C1056" s="39" t="str">
        <f>'Gene Table'!B1056</f>
        <v>L22</v>
      </c>
      <c r="D1056" s="145"/>
      <c r="E1056" s="145"/>
      <c r="F1056" s="145"/>
      <c r="G1056" s="145"/>
      <c r="H1056" s="145"/>
      <c r="I1056" s="145"/>
      <c r="J1056" s="145"/>
      <c r="K1056" s="145"/>
      <c r="L1056" s="145"/>
      <c r="M1056" s="145"/>
      <c r="N1056" s="148"/>
      <c r="O1056" s="149"/>
    </row>
    <row r="1057" spans="1:15">
      <c r="A1057" s="80"/>
      <c r="B1057" s="39">
        <f>'Gene Table'!E1057</f>
        <v>0</v>
      </c>
      <c r="C1057" s="39" t="str">
        <f>'Gene Table'!B1057</f>
        <v>L23</v>
      </c>
      <c r="D1057" s="145"/>
      <c r="E1057" s="145"/>
      <c r="F1057" s="145"/>
      <c r="G1057" s="145"/>
      <c r="H1057" s="145"/>
      <c r="I1057" s="145"/>
      <c r="J1057" s="145"/>
      <c r="K1057" s="145"/>
      <c r="L1057" s="145"/>
      <c r="M1057" s="145"/>
      <c r="N1057" s="148"/>
      <c r="O1057" s="149"/>
    </row>
    <row r="1058" spans="1:15">
      <c r="A1058" s="80"/>
      <c r="B1058" s="39">
        <f>'Gene Table'!E1058</f>
        <v>0</v>
      </c>
      <c r="C1058" s="39" t="str">
        <f>'Gene Table'!B1058</f>
        <v>L24</v>
      </c>
      <c r="D1058" s="145"/>
      <c r="E1058" s="145"/>
      <c r="F1058" s="145"/>
      <c r="G1058" s="145"/>
      <c r="H1058" s="145"/>
      <c r="I1058" s="145"/>
      <c r="J1058" s="145"/>
      <c r="K1058" s="145"/>
      <c r="L1058" s="145"/>
      <c r="M1058" s="145"/>
      <c r="N1058" s="148"/>
      <c r="O1058" s="149"/>
    </row>
    <row r="1059" spans="1:15">
      <c r="A1059" s="80"/>
      <c r="B1059" s="39" t="str">
        <f>'Gene Table'!E1059</f>
        <v>mmu-miR-3096b-3p</v>
      </c>
      <c r="C1059" s="39" t="str">
        <f>'Gene Table'!B1059</f>
        <v>M01</v>
      </c>
      <c r="D1059" s="145"/>
      <c r="E1059" s="145"/>
      <c r="F1059" s="145"/>
      <c r="G1059" s="145"/>
      <c r="H1059" s="145"/>
      <c r="I1059" s="145"/>
      <c r="J1059" s="145"/>
      <c r="K1059" s="145"/>
      <c r="L1059" s="145"/>
      <c r="M1059" s="145"/>
      <c r="N1059" s="148"/>
      <c r="O1059" s="149"/>
    </row>
    <row r="1060" spans="1:15">
      <c r="A1060" s="80"/>
      <c r="B1060" s="39">
        <f>'Gene Table'!E1060</f>
        <v>0</v>
      </c>
      <c r="C1060" s="39" t="str">
        <f>'Gene Table'!B1060</f>
        <v>M02</v>
      </c>
      <c r="D1060" s="145"/>
      <c r="E1060" s="145"/>
      <c r="F1060" s="145"/>
      <c r="G1060" s="145"/>
      <c r="H1060" s="145"/>
      <c r="I1060" s="145"/>
      <c r="J1060" s="145"/>
      <c r="K1060" s="145"/>
      <c r="L1060" s="145"/>
      <c r="M1060" s="145"/>
      <c r="N1060" s="148"/>
      <c r="O1060" s="149"/>
    </row>
    <row r="1061" spans="1:15">
      <c r="A1061" s="80"/>
      <c r="B1061" s="39" t="str">
        <f>'Gene Table'!E1061</f>
        <v>mmu-miR-3964</v>
      </c>
      <c r="C1061" s="39" t="str">
        <f>'Gene Table'!B1061</f>
        <v>M03</v>
      </c>
      <c r="D1061" s="145"/>
      <c r="E1061" s="145"/>
      <c r="F1061" s="145"/>
      <c r="G1061" s="145"/>
      <c r="H1061" s="145"/>
      <c r="I1061" s="145"/>
      <c r="J1061" s="145"/>
      <c r="K1061" s="145"/>
      <c r="L1061" s="145"/>
      <c r="M1061" s="145"/>
      <c r="N1061" s="148"/>
      <c r="O1061" s="149"/>
    </row>
    <row r="1062" spans="1:15">
      <c r="A1062" s="80"/>
      <c r="B1062" s="39">
        <f>'Gene Table'!E1062</f>
        <v>0</v>
      </c>
      <c r="C1062" s="39" t="str">
        <f>'Gene Table'!B1062</f>
        <v>M04</v>
      </c>
      <c r="D1062" s="145"/>
      <c r="E1062" s="145"/>
      <c r="F1062" s="145"/>
      <c r="G1062" s="145"/>
      <c r="H1062" s="145"/>
      <c r="I1062" s="145"/>
      <c r="J1062" s="145"/>
      <c r="K1062" s="145"/>
      <c r="L1062" s="145"/>
      <c r="M1062" s="145"/>
      <c r="N1062" s="148"/>
      <c r="O1062" s="149"/>
    </row>
    <row r="1063" spans="1:15">
      <c r="A1063" s="80"/>
      <c r="B1063" s="39" t="str">
        <f>'Gene Table'!E1063</f>
        <v>mmu-miR-1843b-3p</v>
      </c>
      <c r="C1063" s="39" t="str">
        <f>'Gene Table'!B1063</f>
        <v>M05</v>
      </c>
      <c r="D1063" s="145"/>
      <c r="E1063" s="145"/>
      <c r="F1063" s="145"/>
      <c r="G1063" s="145"/>
      <c r="H1063" s="145"/>
      <c r="I1063" s="145"/>
      <c r="J1063" s="145"/>
      <c r="K1063" s="145"/>
      <c r="L1063" s="145"/>
      <c r="M1063" s="145"/>
      <c r="N1063" s="148"/>
      <c r="O1063" s="149"/>
    </row>
    <row r="1064" spans="1:15">
      <c r="A1064" s="80"/>
      <c r="B1064" s="39">
        <f>'Gene Table'!E1064</f>
        <v>0</v>
      </c>
      <c r="C1064" s="39" t="str">
        <f>'Gene Table'!B1064</f>
        <v>M06</v>
      </c>
      <c r="D1064" s="145"/>
      <c r="E1064" s="145"/>
      <c r="F1064" s="145"/>
      <c r="G1064" s="145"/>
      <c r="H1064" s="145"/>
      <c r="I1064" s="145"/>
      <c r="J1064" s="145"/>
      <c r="K1064" s="145"/>
      <c r="L1064" s="145"/>
      <c r="M1064" s="145"/>
      <c r="N1064" s="148"/>
      <c r="O1064" s="149"/>
    </row>
    <row r="1065" spans="1:15">
      <c r="A1065" s="80"/>
      <c r="B1065" s="39" t="str">
        <f>'Gene Table'!E1065</f>
        <v>mmu-miR-3965</v>
      </c>
      <c r="C1065" s="39" t="str">
        <f>'Gene Table'!B1065</f>
        <v>M07</v>
      </c>
      <c r="D1065" s="145"/>
      <c r="E1065" s="145"/>
      <c r="F1065" s="145"/>
      <c r="G1065" s="145"/>
      <c r="H1065" s="145"/>
      <c r="I1065" s="145"/>
      <c r="J1065" s="145"/>
      <c r="K1065" s="145"/>
      <c r="L1065" s="145"/>
      <c r="M1065" s="145"/>
      <c r="N1065" s="148"/>
      <c r="O1065" s="149"/>
    </row>
    <row r="1066" spans="1:15">
      <c r="A1066" s="80"/>
      <c r="B1066" s="39">
        <f>'Gene Table'!E1066</f>
        <v>0</v>
      </c>
      <c r="C1066" s="39" t="str">
        <f>'Gene Table'!B1066</f>
        <v>M08</v>
      </c>
      <c r="D1066" s="145"/>
      <c r="E1066" s="145"/>
      <c r="F1066" s="145"/>
      <c r="G1066" s="145"/>
      <c r="H1066" s="145"/>
      <c r="I1066" s="145"/>
      <c r="J1066" s="145"/>
      <c r="K1066" s="145"/>
      <c r="L1066" s="145"/>
      <c r="M1066" s="145"/>
      <c r="N1066" s="148"/>
      <c r="O1066" s="149"/>
    </row>
    <row r="1067" spans="1:15">
      <c r="A1067" s="80"/>
      <c r="B1067" s="39" t="str">
        <f>'Gene Table'!E1067</f>
        <v>mmu-miR-378b</v>
      </c>
      <c r="C1067" s="39" t="str">
        <f>'Gene Table'!B1067</f>
        <v>M09</v>
      </c>
      <c r="D1067" s="145"/>
      <c r="E1067" s="145"/>
      <c r="F1067" s="145"/>
      <c r="G1067" s="145"/>
      <c r="H1067" s="145"/>
      <c r="I1067" s="145"/>
      <c r="J1067" s="145"/>
      <c r="K1067" s="145"/>
      <c r="L1067" s="145"/>
      <c r="M1067" s="145"/>
      <c r="N1067" s="148"/>
      <c r="O1067" s="149"/>
    </row>
    <row r="1068" spans="1:15">
      <c r="A1068" s="80"/>
      <c r="B1068" s="39">
        <f>'Gene Table'!E1068</f>
        <v>0</v>
      </c>
      <c r="C1068" s="39" t="str">
        <f>'Gene Table'!B1068</f>
        <v>M10</v>
      </c>
      <c r="D1068" s="145"/>
      <c r="E1068" s="145"/>
      <c r="F1068" s="145"/>
      <c r="G1068" s="145"/>
      <c r="H1068" s="145"/>
      <c r="I1068" s="145"/>
      <c r="J1068" s="145"/>
      <c r="K1068" s="145"/>
      <c r="L1068" s="145"/>
      <c r="M1068" s="145"/>
      <c r="N1068" s="148"/>
      <c r="O1068" s="149"/>
    </row>
    <row r="1069" spans="1:15">
      <c r="A1069" s="80"/>
      <c r="B1069" s="39" t="str">
        <f>'Gene Table'!E1069</f>
        <v>mmu-miR-101c</v>
      </c>
      <c r="C1069" s="39" t="str">
        <f>'Gene Table'!B1069</f>
        <v>M11</v>
      </c>
      <c r="D1069" s="145"/>
      <c r="E1069" s="145"/>
      <c r="F1069" s="145"/>
      <c r="G1069" s="145"/>
      <c r="H1069" s="145"/>
      <c r="I1069" s="145"/>
      <c r="J1069" s="145"/>
      <c r="K1069" s="145"/>
      <c r="L1069" s="145"/>
      <c r="M1069" s="145"/>
      <c r="N1069" s="148"/>
      <c r="O1069" s="149"/>
    </row>
    <row r="1070" spans="1:15">
      <c r="A1070" s="80"/>
      <c r="B1070" s="39">
        <f>'Gene Table'!E1070</f>
        <v>0</v>
      </c>
      <c r="C1070" s="39" t="str">
        <f>'Gene Table'!B1070</f>
        <v>M12</v>
      </c>
      <c r="D1070" s="145"/>
      <c r="E1070" s="145"/>
      <c r="F1070" s="145"/>
      <c r="G1070" s="145"/>
      <c r="H1070" s="145"/>
      <c r="I1070" s="145"/>
      <c r="J1070" s="145"/>
      <c r="K1070" s="145"/>
      <c r="L1070" s="145"/>
      <c r="M1070" s="145"/>
      <c r="N1070" s="148"/>
      <c r="O1070" s="149"/>
    </row>
    <row r="1071" spans="1:15">
      <c r="A1071" s="80"/>
      <c r="B1071" s="39" t="str">
        <f>'Gene Table'!E1071</f>
        <v>mmu-miR-3966</v>
      </c>
      <c r="C1071" s="39" t="str">
        <f>'Gene Table'!B1071</f>
        <v>M13</v>
      </c>
      <c r="D1071" s="145"/>
      <c r="E1071" s="145"/>
      <c r="F1071" s="145"/>
      <c r="G1071" s="145"/>
      <c r="H1071" s="145"/>
      <c r="I1071" s="145"/>
      <c r="J1071" s="145"/>
      <c r="K1071" s="145"/>
      <c r="L1071" s="145"/>
      <c r="M1071" s="145"/>
      <c r="N1071" s="148"/>
      <c r="O1071" s="149"/>
    </row>
    <row r="1072" spans="1:15">
      <c r="A1072" s="80"/>
      <c r="B1072" s="39">
        <f>'Gene Table'!E1072</f>
        <v>0</v>
      </c>
      <c r="C1072" s="39" t="str">
        <f>'Gene Table'!B1072</f>
        <v>M14</v>
      </c>
      <c r="D1072" s="145"/>
      <c r="E1072" s="145"/>
      <c r="F1072" s="145"/>
      <c r="G1072" s="145"/>
      <c r="H1072" s="145"/>
      <c r="I1072" s="145"/>
      <c r="J1072" s="145"/>
      <c r="K1072" s="145"/>
      <c r="L1072" s="145"/>
      <c r="M1072" s="145"/>
      <c r="N1072" s="148"/>
      <c r="O1072" s="149"/>
    </row>
    <row r="1073" spans="1:15">
      <c r="A1073" s="80"/>
      <c r="B1073" s="39" t="str">
        <f>'Gene Table'!E1073</f>
        <v>mmu-miR-3967</v>
      </c>
      <c r="C1073" s="39" t="str">
        <f>'Gene Table'!B1073</f>
        <v>M15</v>
      </c>
      <c r="D1073" s="145"/>
      <c r="E1073" s="145"/>
      <c r="F1073" s="145"/>
      <c r="G1073" s="145"/>
      <c r="H1073" s="145"/>
      <c r="I1073" s="145"/>
      <c r="J1073" s="145"/>
      <c r="K1073" s="145"/>
      <c r="L1073" s="145"/>
      <c r="M1073" s="145"/>
      <c r="N1073" s="148"/>
      <c r="O1073" s="149"/>
    </row>
    <row r="1074" spans="1:15">
      <c r="A1074" s="80"/>
      <c r="B1074" s="39">
        <f>'Gene Table'!E1074</f>
        <v>0</v>
      </c>
      <c r="C1074" s="39" t="str">
        <f>'Gene Table'!B1074</f>
        <v>M16</v>
      </c>
      <c r="D1074" s="145"/>
      <c r="E1074" s="145"/>
      <c r="F1074" s="145"/>
      <c r="G1074" s="145"/>
      <c r="H1074" s="145"/>
      <c r="I1074" s="145"/>
      <c r="J1074" s="145"/>
      <c r="K1074" s="145"/>
      <c r="L1074" s="145"/>
      <c r="M1074" s="145"/>
      <c r="N1074" s="148"/>
      <c r="O1074" s="149"/>
    </row>
    <row r="1075" spans="1:15">
      <c r="A1075" s="80"/>
      <c r="B1075" s="39" t="str">
        <f>'Gene Table'!E1075</f>
        <v>mmu-miR-3968</v>
      </c>
      <c r="C1075" s="39" t="str">
        <f>'Gene Table'!B1075</f>
        <v>M17</v>
      </c>
      <c r="D1075" s="145"/>
      <c r="E1075" s="145"/>
      <c r="F1075" s="145"/>
      <c r="G1075" s="145"/>
      <c r="H1075" s="145"/>
      <c r="I1075" s="145"/>
      <c r="J1075" s="145"/>
      <c r="K1075" s="145"/>
      <c r="L1075" s="145"/>
      <c r="M1075" s="145"/>
      <c r="N1075" s="148"/>
      <c r="O1075" s="149"/>
    </row>
    <row r="1076" spans="1:15">
      <c r="A1076" s="80"/>
      <c r="B1076" s="39">
        <f>'Gene Table'!E1076</f>
        <v>0</v>
      </c>
      <c r="C1076" s="39" t="str">
        <f>'Gene Table'!B1076</f>
        <v>M18</v>
      </c>
      <c r="D1076" s="145"/>
      <c r="E1076" s="145"/>
      <c r="F1076" s="145"/>
      <c r="G1076" s="145"/>
      <c r="H1076" s="145"/>
      <c r="I1076" s="145"/>
      <c r="J1076" s="145"/>
      <c r="K1076" s="145"/>
      <c r="L1076" s="145"/>
      <c r="M1076" s="145"/>
      <c r="N1076" s="148"/>
      <c r="O1076" s="149"/>
    </row>
    <row r="1077" spans="1:15">
      <c r="A1077" s="80"/>
      <c r="B1077" s="39" t="str">
        <f>'Gene Table'!E1077</f>
        <v>mmu-miR-3969</v>
      </c>
      <c r="C1077" s="39" t="str">
        <f>'Gene Table'!B1077</f>
        <v>M19</v>
      </c>
      <c r="D1077" s="145"/>
      <c r="E1077" s="145"/>
      <c r="F1077" s="145"/>
      <c r="G1077" s="145"/>
      <c r="H1077" s="145"/>
      <c r="I1077" s="145"/>
      <c r="J1077" s="145"/>
      <c r="K1077" s="145"/>
      <c r="L1077" s="145"/>
      <c r="M1077" s="145"/>
      <c r="N1077" s="148"/>
      <c r="O1077" s="149"/>
    </row>
    <row r="1078" spans="1:15">
      <c r="A1078" s="80"/>
      <c r="B1078" s="39">
        <f>'Gene Table'!E1078</f>
        <v>0</v>
      </c>
      <c r="C1078" s="39" t="str">
        <f>'Gene Table'!B1078</f>
        <v>M20</v>
      </c>
      <c r="D1078" s="145"/>
      <c r="E1078" s="145"/>
      <c r="F1078" s="145"/>
      <c r="G1078" s="145"/>
      <c r="H1078" s="145"/>
      <c r="I1078" s="145"/>
      <c r="J1078" s="145"/>
      <c r="K1078" s="145"/>
      <c r="L1078" s="145"/>
      <c r="M1078" s="145"/>
      <c r="N1078" s="148"/>
      <c r="O1078" s="149"/>
    </row>
    <row r="1079" spans="1:15">
      <c r="A1079" s="80"/>
      <c r="B1079" s="39" t="str">
        <f>'Gene Table'!E1079</f>
        <v>mmu-miR-28b</v>
      </c>
      <c r="C1079" s="39" t="str">
        <f>'Gene Table'!B1079</f>
        <v>M21</v>
      </c>
      <c r="D1079" s="145"/>
      <c r="E1079" s="145"/>
      <c r="F1079" s="145"/>
      <c r="G1079" s="145"/>
      <c r="H1079" s="145"/>
      <c r="I1079" s="145"/>
      <c r="J1079" s="145"/>
      <c r="K1079" s="145"/>
      <c r="L1079" s="145"/>
      <c r="M1079" s="145"/>
      <c r="N1079" s="148"/>
      <c r="O1079" s="149"/>
    </row>
    <row r="1080" spans="1:15">
      <c r="A1080" s="80"/>
      <c r="B1080" s="39">
        <f>'Gene Table'!E1080</f>
        <v>0</v>
      </c>
      <c r="C1080" s="39" t="str">
        <f>'Gene Table'!B1080</f>
        <v>M22</v>
      </c>
      <c r="D1080" s="145"/>
      <c r="E1080" s="145"/>
      <c r="F1080" s="145"/>
      <c r="G1080" s="145"/>
      <c r="H1080" s="145"/>
      <c r="I1080" s="145"/>
      <c r="J1080" s="145"/>
      <c r="K1080" s="145"/>
      <c r="L1080" s="145"/>
      <c r="M1080" s="145"/>
      <c r="N1080" s="148"/>
      <c r="O1080" s="149"/>
    </row>
    <row r="1081" spans="1:15">
      <c r="A1081" s="80"/>
      <c r="B1081" s="39" t="str">
        <f>'Gene Table'!E1081</f>
        <v>mmu-miR-3970</v>
      </c>
      <c r="C1081" s="39" t="str">
        <f>'Gene Table'!B1081</f>
        <v>M23</v>
      </c>
      <c r="D1081" s="145"/>
      <c r="E1081" s="145"/>
      <c r="F1081" s="145"/>
      <c r="G1081" s="145"/>
      <c r="H1081" s="145"/>
      <c r="I1081" s="145"/>
      <c r="J1081" s="145"/>
      <c r="K1081" s="145"/>
      <c r="L1081" s="145"/>
      <c r="M1081" s="145"/>
      <c r="N1081" s="148"/>
      <c r="O1081" s="149"/>
    </row>
    <row r="1082" spans="1:15">
      <c r="A1082" s="80"/>
      <c r="B1082" s="39">
        <f>'Gene Table'!E1082</f>
        <v>0</v>
      </c>
      <c r="C1082" s="39" t="str">
        <f>'Gene Table'!B1082</f>
        <v>M24</v>
      </c>
      <c r="D1082" s="145"/>
      <c r="E1082" s="145"/>
      <c r="F1082" s="145"/>
      <c r="G1082" s="145"/>
      <c r="H1082" s="145"/>
      <c r="I1082" s="145"/>
      <c r="J1082" s="145"/>
      <c r="K1082" s="145"/>
      <c r="L1082" s="145"/>
      <c r="M1082" s="145"/>
      <c r="N1082" s="148"/>
      <c r="O1082" s="149"/>
    </row>
    <row r="1083" spans="1:15">
      <c r="A1083" s="80"/>
      <c r="B1083" s="39">
        <f>'Gene Table'!E1083</f>
        <v>0</v>
      </c>
      <c r="C1083" s="39" t="str">
        <f>'Gene Table'!B1083</f>
        <v>N01</v>
      </c>
      <c r="D1083" s="145"/>
      <c r="E1083" s="145"/>
      <c r="F1083" s="145"/>
      <c r="G1083" s="145"/>
      <c r="H1083" s="145"/>
      <c r="I1083" s="145"/>
      <c r="J1083" s="145"/>
      <c r="K1083" s="145"/>
      <c r="L1083" s="145"/>
      <c r="M1083" s="145"/>
      <c r="N1083" s="148"/>
      <c r="O1083" s="149"/>
    </row>
    <row r="1084" spans="1:15">
      <c r="A1084" s="80"/>
      <c r="B1084" s="39">
        <f>'Gene Table'!E1084</f>
        <v>0</v>
      </c>
      <c r="C1084" s="39" t="str">
        <f>'Gene Table'!B1084</f>
        <v>N02</v>
      </c>
      <c r="D1084" s="145"/>
      <c r="E1084" s="145"/>
      <c r="F1084" s="145"/>
      <c r="G1084" s="145"/>
      <c r="H1084" s="145"/>
      <c r="I1084" s="145"/>
      <c r="J1084" s="145"/>
      <c r="K1084" s="145"/>
      <c r="L1084" s="145"/>
      <c r="M1084" s="145"/>
      <c r="N1084" s="148"/>
      <c r="O1084" s="149"/>
    </row>
    <row r="1085" spans="1:15">
      <c r="A1085" s="80"/>
      <c r="B1085" s="39">
        <f>'Gene Table'!E1085</f>
        <v>0</v>
      </c>
      <c r="C1085" s="39" t="str">
        <f>'Gene Table'!B1085</f>
        <v>N03</v>
      </c>
      <c r="D1085" s="145"/>
      <c r="E1085" s="145"/>
      <c r="F1085" s="145"/>
      <c r="G1085" s="145"/>
      <c r="H1085" s="145"/>
      <c r="I1085" s="145"/>
      <c r="J1085" s="145"/>
      <c r="K1085" s="145"/>
      <c r="L1085" s="145"/>
      <c r="M1085" s="145"/>
      <c r="N1085" s="148"/>
      <c r="O1085" s="149"/>
    </row>
    <row r="1086" spans="1:15">
      <c r="A1086" s="80"/>
      <c r="B1086" s="39">
        <f>'Gene Table'!E1086</f>
        <v>0</v>
      </c>
      <c r="C1086" s="39" t="str">
        <f>'Gene Table'!B1086</f>
        <v>N04</v>
      </c>
      <c r="D1086" s="145"/>
      <c r="E1086" s="145"/>
      <c r="F1086" s="145"/>
      <c r="G1086" s="145"/>
      <c r="H1086" s="145"/>
      <c r="I1086" s="145"/>
      <c r="J1086" s="145"/>
      <c r="K1086" s="145"/>
      <c r="L1086" s="145"/>
      <c r="M1086" s="145"/>
      <c r="N1086" s="148"/>
      <c r="O1086" s="149"/>
    </row>
    <row r="1087" spans="1:15">
      <c r="A1087" s="80"/>
      <c r="B1087" s="39">
        <f>'Gene Table'!E1087</f>
        <v>0</v>
      </c>
      <c r="C1087" s="39" t="str">
        <f>'Gene Table'!B1087</f>
        <v>N05</v>
      </c>
      <c r="D1087" s="145"/>
      <c r="E1087" s="145"/>
      <c r="F1087" s="145"/>
      <c r="G1087" s="145"/>
      <c r="H1087" s="145"/>
      <c r="I1087" s="145"/>
      <c r="J1087" s="145"/>
      <c r="K1087" s="145"/>
      <c r="L1087" s="145"/>
      <c r="M1087" s="145"/>
      <c r="N1087" s="148"/>
      <c r="O1087" s="149"/>
    </row>
    <row r="1088" spans="1:15">
      <c r="A1088" s="80"/>
      <c r="B1088" s="39">
        <f>'Gene Table'!E1088</f>
        <v>0</v>
      </c>
      <c r="C1088" s="39" t="str">
        <f>'Gene Table'!B1088</f>
        <v>N06</v>
      </c>
      <c r="D1088" s="145"/>
      <c r="E1088" s="145"/>
      <c r="F1088" s="145"/>
      <c r="G1088" s="145"/>
      <c r="H1088" s="145"/>
      <c r="I1088" s="145"/>
      <c r="J1088" s="145"/>
      <c r="K1088" s="145"/>
      <c r="L1088" s="145"/>
      <c r="M1088" s="145"/>
      <c r="N1088" s="148"/>
      <c r="O1088" s="149"/>
    </row>
    <row r="1089" spans="1:15">
      <c r="A1089" s="80"/>
      <c r="B1089" s="39">
        <f>'Gene Table'!E1089</f>
        <v>0</v>
      </c>
      <c r="C1089" s="39" t="str">
        <f>'Gene Table'!B1089</f>
        <v>N07</v>
      </c>
      <c r="D1089" s="145"/>
      <c r="E1089" s="145"/>
      <c r="F1089" s="145"/>
      <c r="G1089" s="145"/>
      <c r="H1089" s="145"/>
      <c r="I1089" s="145"/>
      <c r="J1089" s="145"/>
      <c r="K1089" s="145"/>
      <c r="L1089" s="145"/>
      <c r="M1089" s="145"/>
      <c r="N1089" s="148"/>
      <c r="O1089" s="149"/>
    </row>
    <row r="1090" spans="1:15">
      <c r="A1090" s="80"/>
      <c r="B1090" s="39">
        <f>'Gene Table'!E1090</f>
        <v>0</v>
      </c>
      <c r="C1090" s="39" t="str">
        <f>'Gene Table'!B1090</f>
        <v>N08</v>
      </c>
      <c r="D1090" s="145"/>
      <c r="E1090" s="145"/>
      <c r="F1090" s="145"/>
      <c r="G1090" s="145"/>
      <c r="H1090" s="145"/>
      <c r="I1090" s="145"/>
      <c r="J1090" s="145"/>
      <c r="K1090" s="145"/>
      <c r="L1090" s="145"/>
      <c r="M1090" s="145"/>
      <c r="N1090" s="148"/>
      <c r="O1090" s="149"/>
    </row>
    <row r="1091" spans="1:15">
      <c r="A1091" s="80"/>
      <c r="B1091" s="39">
        <f>'Gene Table'!E1091</f>
        <v>0</v>
      </c>
      <c r="C1091" s="39" t="str">
        <f>'Gene Table'!B1091</f>
        <v>N09</v>
      </c>
      <c r="D1091" s="145"/>
      <c r="E1091" s="145"/>
      <c r="F1091" s="145"/>
      <c r="G1091" s="145"/>
      <c r="H1091" s="145"/>
      <c r="I1091" s="145"/>
      <c r="J1091" s="145"/>
      <c r="K1091" s="145"/>
      <c r="L1091" s="145"/>
      <c r="M1091" s="145"/>
      <c r="N1091" s="148"/>
      <c r="O1091" s="149"/>
    </row>
    <row r="1092" spans="1:15">
      <c r="A1092" s="80"/>
      <c r="B1092" s="39">
        <f>'Gene Table'!E1092</f>
        <v>0</v>
      </c>
      <c r="C1092" s="39" t="str">
        <f>'Gene Table'!B1092</f>
        <v>N10</v>
      </c>
      <c r="D1092" s="145"/>
      <c r="E1092" s="145"/>
      <c r="F1092" s="145"/>
      <c r="G1092" s="145"/>
      <c r="H1092" s="145"/>
      <c r="I1092" s="145"/>
      <c r="J1092" s="145"/>
      <c r="K1092" s="145"/>
      <c r="L1092" s="145"/>
      <c r="M1092" s="145"/>
      <c r="N1092" s="148"/>
      <c r="O1092" s="149"/>
    </row>
    <row r="1093" spans="1:15">
      <c r="A1093" s="80"/>
      <c r="B1093" s="39">
        <f>'Gene Table'!E1093</f>
        <v>0</v>
      </c>
      <c r="C1093" s="39" t="str">
        <f>'Gene Table'!B1093</f>
        <v>N11</v>
      </c>
      <c r="D1093" s="145"/>
      <c r="E1093" s="145"/>
      <c r="F1093" s="145"/>
      <c r="G1093" s="145"/>
      <c r="H1093" s="145"/>
      <c r="I1093" s="145"/>
      <c r="J1093" s="145"/>
      <c r="K1093" s="145"/>
      <c r="L1093" s="145"/>
      <c r="M1093" s="145"/>
      <c r="N1093" s="148"/>
      <c r="O1093" s="149"/>
    </row>
    <row r="1094" spans="1:15">
      <c r="A1094" s="80"/>
      <c r="B1094" s="39">
        <f>'Gene Table'!E1094</f>
        <v>0</v>
      </c>
      <c r="C1094" s="39" t="str">
        <f>'Gene Table'!B1094</f>
        <v>N12</v>
      </c>
      <c r="D1094" s="145"/>
      <c r="E1094" s="145"/>
      <c r="F1094" s="145"/>
      <c r="G1094" s="145"/>
      <c r="H1094" s="145"/>
      <c r="I1094" s="145"/>
      <c r="J1094" s="145"/>
      <c r="K1094" s="145"/>
      <c r="L1094" s="145"/>
      <c r="M1094" s="145"/>
      <c r="N1094" s="148"/>
      <c r="O1094" s="149"/>
    </row>
    <row r="1095" spans="1:15">
      <c r="A1095" s="80"/>
      <c r="B1095" s="39">
        <f>'Gene Table'!E1095</f>
        <v>0</v>
      </c>
      <c r="C1095" s="39" t="str">
        <f>'Gene Table'!B1095</f>
        <v>N13</v>
      </c>
      <c r="D1095" s="145"/>
      <c r="E1095" s="145"/>
      <c r="F1095" s="145"/>
      <c r="G1095" s="145"/>
      <c r="H1095" s="145"/>
      <c r="I1095" s="145"/>
      <c r="J1095" s="145"/>
      <c r="K1095" s="145"/>
      <c r="L1095" s="145"/>
      <c r="M1095" s="145"/>
      <c r="N1095" s="148"/>
      <c r="O1095" s="149"/>
    </row>
    <row r="1096" spans="1:15">
      <c r="A1096" s="80"/>
      <c r="B1096" s="39">
        <f>'Gene Table'!E1096</f>
        <v>0</v>
      </c>
      <c r="C1096" s="39" t="str">
        <f>'Gene Table'!B1096</f>
        <v>N14</v>
      </c>
      <c r="D1096" s="145"/>
      <c r="E1096" s="145"/>
      <c r="F1096" s="145"/>
      <c r="G1096" s="145"/>
      <c r="H1096" s="145"/>
      <c r="I1096" s="145"/>
      <c r="J1096" s="145"/>
      <c r="K1096" s="145"/>
      <c r="L1096" s="145"/>
      <c r="M1096" s="145"/>
      <c r="N1096" s="148"/>
      <c r="O1096" s="149"/>
    </row>
    <row r="1097" spans="1:15">
      <c r="A1097" s="80"/>
      <c r="B1097" s="39">
        <f>'Gene Table'!E1097</f>
        <v>0</v>
      </c>
      <c r="C1097" s="39" t="str">
        <f>'Gene Table'!B1097</f>
        <v>N15</v>
      </c>
      <c r="D1097" s="145"/>
      <c r="E1097" s="145"/>
      <c r="F1097" s="145"/>
      <c r="G1097" s="145"/>
      <c r="H1097" s="145"/>
      <c r="I1097" s="145"/>
      <c r="J1097" s="145"/>
      <c r="K1097" s="145"/>
      <c r="L1097" s="145"/>
      <c r="M1097" s="145"/>
      <c r="N1097" s="148"/>
      <c r="O1097" s="149"/>
    </row>
    <row r="1098" spans="1:15">
      <c r="A1098" s="80"/>
      <c r="B1098" s="39">
        <f>'Gene Table'!E1098</f>
        <v>0</v>
      </c>
      <c r="C1098" s="39" t="str">
        <f>'Gene Table'!B1098</f>
        <v>N16</v>
      </c>
      <c r="D1098" s="145"/>
      <c r="E1098" s="145"/>
      <c r="F1098" s="145"/>
      <c r="G1098" s="145"/>
      <c r="H1098" s="145"/>
      <c r="I1098" s="145"/>
      <c r="J1098" s="145"/>
      <c r="K1098" s="145"/>
      <c r="L1098" s="145"/>
      <c r="M1098" s="145"/>
      <c r="N1098" s="148"/>
      <c r="O1098" s="149"/>
    </row>
    <row r="1099" spans="1:15">
      <c r="A1099" s="80"/>
      <c r="B1099" s="39">
        <f>'Gene Table'!E1099</f>
        <v>0</v>
      </c>
      <c r="C1099" s="39" t="str">
        <f>'Gene Table'!B1099</f>
        <v>N17</v>
      </c>
      <c r="D1099" s="145"/>
      <c r="E1099" s="145"/>
      <c r="F1099" s="145"/>
      <c r="G1099" s="145"/>
      <c r="H1099" s="145"/>
      <c r="I1099" s="145"/>
      <c r="J1099" s="145"/>
      <c r="K1099" s="145"/>
      <c r="L1099" s="145"/>
      <c r="M1099" s="145"/>
      <c r="N1099" s="148"/>
      <c r="O1099" s="149"/>
    </row>
    <row r="1100" spans="1:15">
      <c r="A1100" s="80"/>
      <c r="B1100" s="39">
        <f>'Gene Table'!E1100</f>
        <v>0</v>
      </c>
      <c r="C1100" s="39" t="str">
        <f>'Gene Table'!B1100</f>
        <v>N18</v>
      </c>
      <c r="D1100" s="145"/>
      <c r="E1100" s="145"/>
      <c r="F1100" s="145"/>
      <c r="G1100" s="145"/>
      <c r="H1100" s="145"/>
      <c r="I1100" s="145"/>
      <c r="J1100" s="145"/>
      <c r="K1100" s="145"/>
      <c r="L1100" s="145"/>
      <c r="M1100" s="145"/>
      <c r="N1100" s="148"/>
      <c r="O1100" s="149"/>
    </row>
    <row r="1101" spans="1:15">
      <c r="A1101" s="80"/>
      <c r="B1101" s="39">
        <f>'Gene Table'!E1101</f>
        <v>0</v>
      </c>
      <c r="C1101" s="39" t="str">
        <f>'Gene Table'!B1101</f>
        <v>N19</v>
      </c>
      <c r="D1101" s="145"/>
      <c r="E1101" s="145"/>
      <c r="F1101" s="145"/>
      <c r="G1101" s="145"/>
      <c r="H1101" s="145"/>
      <c r="I1101" s="145"/>
      <c r="J1101" s="145"/>
      <c r="K1101" s="145"/>
      <c r="L1101" s="145"/>
      <c r="M1101" s="145"/>
      <c r="N1101" s="148"/>
      <c r="O1101" s="149"/>
    </row>
    <row r="1102" spans="1:15">
      <c r="A1102" s="80"/>
      <c r="B1102" s="39">
        <f>'Gene Table'!E1102</f>
        <v>0</v>
      </c>
      <c r="C1102" s="39" t="str">
        <f>'Gene Table'!B1102</f>
        <v>N20</v>
      </c>
      <c r="D1102" s="145"/>
      <c r="E1102" s="145"/>
      <c r="F1102" s="145"/>
      <c r="G1102" s="145"/>
      <c r="H1102" s="145"/>
      <c r="I1102" s="145"/>
      <c r="J1102" s="145"/>
      <c r="K1102" s="145"/>
      <c r="L1102" s="145"/>
      <c r="M1102" s="145"/>
      <c r="N1102" s="148"/>
      <c r="O1102" s="149"/>
    </row>
    <row r="1103" spans="1:15">
      <c r="A1103" s="80"/>
      <c r="B1103" s="39">
        <f>'Gene Table'!E1103</f>
        <v>0</v>
      </c>
      <c r="C1103" s="39" t="str">
        <f>'Gene Table'!B1103</f>
        <v>N21</v>
      </c>
      <c r="D1103" s="145"/>
      <c r="E1103" s="145"/>
      <c r="F1103" s="145"/>
      <c r="G1103" s="145"/>
      <c r="H1103" s="145"/>
      <c r="I1103" s="145"/>
      <c r="J1103" s="145"/>
      <c r="K1103" s="145"/>
      <c r="L1103" s="145"/>
      <c r="M1103" s="145"/>
      <c r="N1103" s="148"/>
      <c r="O1103" s="149"/>
    </row>
    <row r="1104" spans="1:15">
      <c r="A1104" s="80"/>
      <c r="B1104" s="39">
        <f>'Gene Table'!E1104</f>
        <v>0</v>
      </c>
      <c r="C1104" s="39" t="str">
        <f>'Gene Table'!B1104</f>
        <v>N22</v>
      </c>
      <c r="D1104" s="145"/>
      <c r="E1104" s="145"/>
      <c r="F1104" s="145"/>
      <c r="G1104" s="145"/>
      <c r="H1104" s="145"/>
      <c r="I1104" s="145"/>
      <c r="J1104" s="145"/>
      <c r="K1104" s="145"/>
      <c r="L1104" s="145"/>
      <c r="M1104" s="145"/>
      <c r="N1104" s="148"/>
      <c r="O1104" s="149"/>
    </row>
    <row r="1105" spans="1:15">
      <c r="A1105" s="80"/>
      <c r="B1105" s="39">
        <f>'Gene Table'!E1105</f>
        <v>0</v>
      </c>
      <c r="C1105" s="39" t="str">
        <f>'Gene Table'!B1105</f>
        <v>N23</v>
      </c>
      <c r="D1105" s="145"/>
      <c r="E1105" s="145"/>
      <c r="F1105" s="145"/>
      <c r="G1105" s="145"/>
      <c r="H1105" s="145"/>
      <c r="I1105" s="145"/>
      <c r="J1105" s="145"/>
      <c r="K1105" s="145"/>
      <c r="L1105" s="145"/>
      <c r="M1105" s="145"/>
      <c r="N1105" s="148"/>
      <c r="O1105" s="149"/>
    </row>
    <row r="1106" spans="1:15">
      <c r="A1106" s="80"/>
      <c r="B1106" s="39">
        <f>'Gene Table'!E1106</f>
        <v>0</v>
      </c>
      <c r="C1106" s="39" t="str">
        <f>'Gene Table'!B1106</f>
        <v>N24</v>
      </c>
      <c r="D1106" s="145"/>
      <c r="E1106" s="145"/>
      <c r="F1106" s="145"/>
      <c r="G1106" s="145"/>
      <c r="H1106" s="145"/>
      <c r="I1106" s="145"/>
      <c r="J1106" s="145"/>
      <c r="K1106" s="145"/>
      <c r="L1106" s="145"/>
      <c r="M1106" s="145"/>
      <c r="N1106" s="148"/>
      <c r="O1106" s="149"/>
    </row>
    <row r="1107" spans="1:15">
      <c r="A1107" s="80"/>
      <c r="B1107" s="39" t="str">
        <f>'Gene Table'!E1107</f>
        <v>mmu-miR-3971</v>
      </c>
      <c r="C1107" s="39" t="str">
        <f>'Gene Table'!B1107</f>
        <v>O01</v>
      </c>
      <c r="D1107" s="145"/>
      <c r="E1107" s="145"/>
      <c r="F1107" s="145"/>
      <c r="G1107" s="145"/>
      <c r="H1107" s="145"/>
      <c r="I1107" s="145"/>
      <c r="J1107" s="145"/>
      <c r="K1107" s="145"/>
      <c r="L1107" s="145"/>
      <c r="M1107" s="145"/>
      <c r="N1107" s="148"/>
      <c r="O1107" s="149"/>
    </row>
    <row r="1108" spans="1:15">
      <c r="A1108" s="80"/>
      <c r="B1108" s="39">
        <f>'Gene Table'!E1108</f>
        <v>0</v>
      </c>
      <c r="C1108" s="39" t="str">
        <f>'Gene Table'!B1108</f>
        <v>O02</v>
      </c>
      <c r="D1108" s="145"/>
      <c r="E1108" s="145"/>
      <c r="F1108" s="145"/>
      <c r="G1108" s="145"/>
      <c r="H1108" s="145"/>
      <c r="I1108" s="145"/>
      <c r="J1108" s="145"/>
      <c r="K1108" s="145"/>
      <c r="L1108" s="145"/>
      <c r="M1108" s="145"/>
      <c r="N1108" s="148"/>
      <c r="O1108" s="149"/>
    </row>
    <row r="1109" spans="1:15">
      <c r="A1109" s="80"/>
      <c r="B1109" s="39" t="str">
        <f>'Gene Table'!E1109</f>
        <v>mmu-miR-5046</v>
      </c>
      <c r="C1109" s="39" t="str">
        <f>'Gene Table'!B1109</f>
        <v>O03</v>
      </c>
      <c r="D1109" s="145"/>
      <c r="E1109" s="145"/>
      <c r="F1109" s="145"/>
      <c r="G1109" s="145"/>
      <c r="H1109" s="145"/>
      <c r="I1109" s="145"/>
      <c r="J1109" s="145"/>
      <c r="K1109" s="145"/>
      <c r="L1109" s="145"/>
      <c r="M1109" s="145"/>
      <c r="N1109" s="148"/>
      <c r="O1109" s="149"/>
    </row>
    <row r="1110" spans="1:15">
      <c r="A1110" s="80"/>
      <c r="B1110" s="39">
        <f>'Gene Table'!E1110</f>
        <v>0</v>
      </c>
      <c r="C1110" s="39" t="str">
        <f>'Gene Table'!B1110</f>
        <v>O04</v>
      </c>
      <c r="D1110" s="145"/>
      <c r="E1110" s="145"/>
      <c r="F1110" s="145"/>
      <c r="G1110" s="145"/>
      <c r="H1110" s="145"/>
      <c r="I1110" s="145"/>
      <c r="J1110" s="145"/>
      <c r="K1110" s="145"/>
      <c r="L1110" s="145"/>
      <c r="M1110" s="145"/>
      <c r="N1110" s="148"/>
      <c r="O1110" s="149"/>
    </row>
    <row r="1111" spans="1:15">
      <c r="A1111" s="80"/>
      <c r="B1111" s="39" t="str">
        <f>'Gene Table'!E1111</f>
        <v>mmu-miR-5097</v>
      </c>
      <c r="C1111" s="39" t="str">
        <f>'Gene Table'!B1111</f>
        <v>O05</v>
      </c>
      <c r="D1111" s="145"/>
      <c r="E1111" s="145"/>
      <c r="F1111" s="145"/>
      <c r="G1111" s="145"/>
      <c r="H1111" s="145"/>
      <c r="I1111" s="145"/>
      <c r="J1111" s="145"/>
      <c r="K1111" s="145"/>
      <c r="L1111" s="145"/>
      <c r="M1111" s="145"/>
      <c r="N1111" s="148"/>
      <c r="O1111" s="149"/>
    </row>
    <row r="1112" spans="1:15">
      <c r="A1112" s="80"/>
      <c r="B1112" s="39">
        <f>'Gene Table'!E1112</f>
        <v>0</v>
      </c>
      <c r="C1112" s="39" t="str">
        <f>'Gene Table'!B1112</f>
        <v>O06</v>
      </c>
      <c r="D1112" s="145"/>
      <c r="E1112" s="145"/>
      <c r="F1112" s="145"/>
      <c r="G1112" s="145"/>
      <c r="H1112" s="145"/>
      <c r="I1112" s="145"/>
      <c r="J1112" s="145"/>
      <c r="K1112" s="145"/>
      <c r="L1112" s="145"/>
      <c r="M1112" s="145"/>
      <c r="N1112" s="148"/>
      <c r="O1112" s="149"/>
    </row>
    <row r="1113" spans="1:15">
      <c r="A1113" s="80"/>
      <c r="B1113" s="39" t="str">
        <f>'Gene Table'!E1113</f>
        <v>mmu-miR-5098</v>
      </c>
      <c r="C1113" s="39" t="str">
        <f>'Gene Table'!B1113</f>
        <v>O07</v>
      </c>
      <c r="D1113" s="145"/>
      <c r="E1113" s="145"/>
      <c r="F1113" s="145"/>
      <c r="G1113" s="145"/>
      <c r="H1113" s="145"/>
      <c r="I1113" s="145"/>
      <c r="J1113" s="145"/>
      <c r="K1113" s="145"/>
      <c r="L1113" s="145"/>
      <c r="M1113" s="145"/>
      <c r="N1113" s="148"/>
      <c r="O1113" s="149"/>
    </row>
    <row r="1114" spans="1:15">
      <c r="A1114" s="80"/>
      <c r="B1114" s="39">
        <f>'Gene Table'!E1114</f>
        <v>0</v>
      </c>
      <c r="C1114" s="39" t="str">
        <f>'Gene Table'!B1114</f>
        <v>O08</v>
      </c>
      <c r="D1114" s="145"/>
      <c r="E1114" s="145"/>
      <c r="F1114" s="145"/>
      <c r="G1114" s="145"/>
      <c r="H1114" s="145"/>
      <c r="I1114" s="145"/>
      <c r="J1114" s="145"/>
      <c r="K1114" s="145"/>
      <c r="L1114" s="145"/>
      <c r="M1114" s="145"/>
      <c r="N1114" s="148"/>
      <c r="O1114" s="149"/>
    </row>
    <row r="1115" spans="1:15">
      <c r="A1115" s="80"/>
      <c r="B1115" s="39" t="str">
        <f>'Gene Table'!E1115</f>
        <v>mmu-miR-5099</v>
      </c>
      <c r="C1115" s="39" t="str">
        <f>'Gene Table'!B1115</f>
        <v>O09</v>
      </c>
      <c r="D1115" s="145"/>
      <c r="E1115" s="145"/>
      <c r="F1115" s="145"/>
      <c r="G1115" s="145"/>
      <c r="H1115" s="145"/>
      <c r="I1115" s="145"/>
      <c r="J1115" s="145"/>
      <c r="K1115" s="145"/>
      <c r="L1115" s="145"/>
      <c r="M1115" s="145"/>
      <c r="N1115" s="148"/>
      <c r="O1115" s="149"/>
    </row>
    <row r="1116" spans="1:15">
      <c r="A1116" s="80"/>
      <c r="B1116" s="39">
        <f>'Gene Table'!E1116</f>
        <v>0</v>
      </c>
      <c r="C1116" s="39" t="str">
        <f>'Gene Table'!B1116</f>
        <v>O10</v>
      </c>
      <c r="D1116" s="145"/>
      <c r="E1116" s="145"/>
      <c r="F1116" s="145"/>
      <c r="G1116" s="145"/>
      <c r="H1116" s="145"/>
      <c r="I1116" s="145"/>
      <c r="J1116" s="145"/>
      <c r="K1116" s="145"/>
      <c r="L1116" s="145"/>
      <c r="M1116" s="145"/>
      <c r="N1116" s="148"/>
      <c r="O1116" s="149"/>
    </row>
    <row r="1117" spans="1:15">
      <c r="A1117" s="80"/>
      <c r="B1117" s="39" t="str">
        <f>'Gene Table'!E1117</f>
        <v>mmu-miR-5100</v>
      </c>
      <c r="C1117" s="39" t="str">
        <f>'Gene Table'!B1117</f>
        <v>O11</v>
      </c>
      <c r="D1117" s="145"/>
      <c r="E1117" s="145"/>
      <c r="F1117" s="145"/>
      <c r="G1117" s="145"/>
      <c r="H1117" s="145"/>
      <c r="I1117" s="145"/>
      <c r="J1117" s="145"/>
      <c r="K1117" s="145"/>
      <c r="L1117" s="145"/>
      <c r="M1117" s="145"/>
      <c r="N1117" s="148"/>
      <c r="O1117" s="149"/>
    </row>
    <row r="1118" spans="1:15">
      <c r="A1118" s="80"/>
      <c r="B1118" s="39">
        <f>'Gene Table'!E1118</f>
        <v>0</v>
      </c>
      <c r="C1118" s="39" t="str">
        <f>'Gene Table'!B1118</f>
        <v>O12</v>
      </c>
      <c r="D1118" s="145"/>
      <c r="E1118" s="145"/>
      <c r="F1118" s="145"/>
      <c r="G1118" s="145"/>
      <c r="H1118" s="145"/>
      <c r="I1118" s="145"/>
      <c r="J1118" s="145"/>
      <c r="K1118" s="145"/>
      <c r="L1118" s="145"/>
      <c r="M1118" s="145"/>
      <c r="N1118" s="148"/>
      <c r="O1118" s="149"/>
    </row>
    <row r="1119" spans="1:15">
      <c r="A1119" s="80"/>
      <c r="B1119" s="39" t="str">
        <f>'Gene Table'!E1119</f>
        <v>mmu-miR-5101</v>
      </c>
      <c r="C1119" s="39" t="str">
        <f>'Gene Table'!B1119</f>
        <v>O13</v>
      </c>
      <c r="D1119" s="145"/>
      <c r="E1119" s="145"/>
      <c r="F1119" s="145"/>
      <c r="G1119" s="145"/>
      <c r="H1119" s="145"/>
      <c r="I1119" s="145"/>
      <c r="J1119" s="145"/>
      <c r="K1119" s="145"/>
      <c r="L1119" s="145"/>
      <c r="M1119" s="145"/>
      <c r="N1119" s="148"/>
      <c r="O1119" s="149"/>
    </row>
    <row r="1120" spans="1:15">
      <c r="A1120" s="80"/>
      <c r="B1120" s="39">
        <f>'Gene Table'!E1120</f>
        <v>0</v>
      </c>
      <c r="C1120" s="39" t="str">
        <f>'Gene Table'!B1120</f>
        <v>O14</v>
      </c>
      <c r="D1120" s="145"/>
      <c r="E1120" s="145"/>
      <c r="F1120" s="145"/>
      <c r="G1120" s="145"/>
      <c r="H1120" s="145"/>
      <c r="I1120" s="145"/>
      <c r="J1120" s="145"/>
      <c r="K1120" s="145"/>
      <c r="L1120" s="145"/>
      <c r="M1120" s="145"/>
      <c r="N1120" s="148"/>
      <c r="O1120" s="149"/>
    </row>
    <row r="1121" spans="1:15">
      <c r="A1121" s="80"/>
      <c r="B1121" s="39" t="str">
        <f>'Gene Table'!E1121</f>
        <v>mmu-miR-5102</v>
      </c>
      <c r="C1121" s="39" t="str">
        <f>'Gene Table'!B1121</f>
        <v>O15</v>
      </c>
      <c r="D1121" s="145"/>
      <c r="E1121" s="145"/>
      <c r="F1121" s="145"/>
      <c r="G1121" s="145"/>
      <c r="H1121" s="145"/>
      <c r="I1121" s="145"/>
      <c r="J1121" s="145"/>
      <c r="K1121" s="145"/>
      <c r="L1121" s="145"/>
      <c r="M1121" s="145"/>
      <c r="N1121" s="148"/>
      <c r="O1121" s="149"/>
    </row>
    <row r="1122" spans="1:15">
      <c r="A1122" s="80"/>
      <c r="B1122" s="39">
        <f>'Gene Table'!E1122</f>
        <v>0</v>
      </c>
      <c r="C1122" s="39" t="str">
        <f>'Gene Table'!B1122</f>
        <v>O16</v>
      </c>
      <c r="D1122" s="145"/>
      <c r="E1122" s="145"/>
      <c r="F1122" s="145"/>
      <c r="G1122" s="145"/>
      <c r="H1122" s="145"/>
      <c r="I1122" s="145"/>
      <c r="J1122" s="145"/>
      <c r="K1122" s="145"/>
      <c r="L1122" s="145"/>
      <c r="M1122" s="145"/>
      <c r="N1122" s="148"/>
      <c r="O1122" s="149"/>
    </row>
    <row r="1123" spans="1:15">
      <c r="A1123" s="80"/>
      <c r="B1123" s="39" t="str">
        <f>'Gene Table'!E1123</f>
        <v>mmu-miR-5103</v>
      </c>
      <c r="C1123" s="39" t="str">
        <f>'Gene Table'!B1123</f>
        <v>O17</v>
      </c>
      <c r="D1123" s="145"/>
      <c r="E1123" s="145"/>
      <c r="F1123" s="145"/>
      <c r="G1123" s="145"/>
      <c r="H1123" s="145"/>
      <c r="I1123" s="145"/>
      <c r="J1123" s="145"/>
      <c r="K1123" s="145"/>
      <c r="L1123" s="145"/>
      <c r="M1123" s="145"/>
      <c r="N1123" s="148"/>
      <c r="O1123" s="149"/>
    </row>
    <row r="1124" spans="1:15">
      <c r="A1124" s="80"/>
      <c r="B1124" s="39">
        <f>'Gene Table'!E1124</f>
        <v>0</v>
      </c>
      <c r="C1124" s="39" t="str">
        <f>'Gene Table'!B1124</f>
        <v>O18</v>
      </c>
      <c r="D1124" s="145"/>
      <c r="E1124" s="145"/>
      <c r="F1124" s="145"/>
      <c r="G1124" s="145"/>
      <c r="H1124" s="145"/>
      <c r="I1124" s="145"/>
      <c r="J1124" s="145"/>
      <c r="K1124" s="145"/>
      <c r="L1124" s="145"/>
      <c r="M1124" s="145"/>
      <c r="N1124" s="148"/>
      <c r="O1124" s="149"/>
    </row>
    <row r="1125" spans="1:15">
      <c r="A1125" s="80"/>
      <c r="B1125" s="39" t="str">
        <f>'Gene Table'!E1125</f>
        <v>mmu-miR-5104</v>
      </c>
      <c r="C1125" s="39" t="str">
        <f>'Gene Table'!B1125</f>
        <v>O19</v>
      </c>
      <c r="D1125" s="145"/>
      <c r="E1125" s="145"/>
      <c r="F1125" s="145"/>
      <c r="G1125" s="145"/>
      <c r="H1125" s="145"/>
      <c r="I1125" s="145"/>
      <c r="J1125" s="145"/>
      <c r="K1125" s="145"/>
      <c r="L1125" s="145"/>
      <c r="M1125" s="145"/>
      <c r="N1125" s="148"/>
      <c r="O1125" s="149"/>
    </row>
    <row r="1126" spans="1:15">
      <c r="A1126" s="80"/>
      <c r="B1126" s="39">
        <f>'Gene Table'!E1126</f>
        <v>0</v>
      </c>
      <c r="C1126" s="39" t="str">
        <f>'Gene Table'!B1126</f>
        <v>O20</v>
      </c>
      <c r="D1126" s="145"/>
      <c r="E1126" s="145"/>
      <c r="F1126" s="145"/>
      <c r="G1126" s="145"/>
      <c r="H1126" s="145"/>
      <c r="I1126" s="145"/>
      <c r="J1126" s="145"/>
      <c r="K1126" s="145"/>
      <c r="L1126" s="145"/>
      <c r="M1126" s="145"/>
      <c r="N1126" s="148"/>
      <c r="O1126" s="149"/>
    </row>
    <row r="1127" spans="1:15">
      <c r="A1127" s="80"/>
      <c r="B1127" s="39" t="str">
        <f>'Gene Table'!E1127</f>
        <v>mmu-miR-5105</v>
      </c>
      <c r="C1127" s="39" t="str">
        <f>'Gene Table'!B1127</f>
        <v>O21</v>
      </c>
      <c r="D1127" s="145"/>
      <c r="E1127" s="145"/>
      <c r="F1127" s="145"/>
      <c r="G1127" s="145"/>
      <c r="H1127" s="145"/>
      <c r="I1127" s="145"/>
      <c r="J1127" s="145"/>
      <c r="K1127" s="145"/>
      <c r="L1127" s="145"/>
      <c r="M1127" s="145"/>
      <c r="N1127" s="148"/>
      <c r="O1127" s="149"/>
    </row>
    <row r="1128" spans="1:15">
      <c r="A1128" s="80"/>
      <c r="B1128" s="39">
        <f>'Gene Table'!E1128</f>
        <v>0</v>
      </c>
      <c r="C1128" s="39" t="str">
        <f>'Gene Table'!B1128</f>
        <v>O22</v>
      </c>
      <c r="D1128" s="145"/>
      <c r="E1128" s="145"/>
      <c r="F1128" s="145"/>
      <c r="G1128" s="145"/>
      <c r="H1128" s="145"/>
      <c r="I1128" s="145"/>
      <c r="J1128" s="145"/>
      <c r="K1128" s="145"/>
      <c r="L1128" s="145"/>
      <c r="M1128" s="145"/>
      <c r="N1128" s="148"/>
      <c r="O1128" s="149"/>
    </row>
    <row r="1129" spans="1:15">
      <c r="A1129" s="80"/>
      <c r="B1129" s="39" t="str">
        <f>'Gene Table'!E1129</f>
        <v>mmu-miR-5106</v>
      </c>
      <c r="C1129" s="39" t="str">
        <f>'Gene Table'!B1129</f>
        <v>O23</v>
      </c>
      <c r="D1129" s="145"/>
      <c r="E1129" s="145"/>
      <c r="F1129" s="145"/>
      <c r="G1129" s="145"/>
      <c r="H1129" s="145"/>
      <c r="I1129" s="145"/>
      <c r="J1129" s="145"/>
      <c r="K1129" s="145"/>
      <c r="L1129" s="145"/>
      <c r="M1129" s="145"/>
      <c r="N1129" s="148"/>
      <c r="O1129" s="149"/>
    </row>
    <row r="1130" spans="1:15">
      <c r="A1130" s="80"/>
      <c r="B1130" s="39">
        <f>'Gene Table'!E1130</f>
        <v>0</v>
      </c>
      <c r="C1130" s="39" t="str">
        <f>'Gene Table'!B1130</f>
        <v>O24</v>
      </c>
      <c r="D1130" s="145"/>
      <c r="E1130" s="145"/>
      <c r="F1130" s="145"/>
      <c r="G1130" s="145"/>
      <c r="H1130" s="145"/>
      <c r="I1130" s="145"/>
      <c r="J1130" s="145"/>
      <c r="K1130" s="145"/>
      <c r="L1130" s="145"/>
      <c r="M1130" s="145"/>
      <c r="N1130" s="148"/>
      <c r="O1130" s="149"/>
    </row>
    <row r="1131" spans="1:15">
      <c r="A1131" s="80"/>
      <c r="B1131" s="39" t="str">
        <f>'Gene Table'!E1131</f>
        <v>NC</v>
      </c>
      <c r="C1131" s="39" t="str">
        <f>'Gene Table'!B1131</f>
        <v>P01</v>
      </c>
      <c r="D1131" s="145"/>
      <c r="E1131" s="145"/>
      <c r="F1131" s="145"/>
      <c r="G1131" s="145"/>
      <c r="H1131" s="145"/>
      <c r="I1131" s="145"/>
      <c r="J1131" s="145"/>
      <c r="K1131" s="145"/>
      <c r="L1131" s="145"/>
      <c r="M1131" s="145"/>
      <c r="N1131" s="148"/>
      <c r="O1131" s="149"/>
    </row>
    <row r="1132" spans="1:15">
      <c r="A1132" s="80"/>
      <c r="B1132" s="39" t="str">
        <f>'Gene Table'!E1132</f>
        <v>NC</v>
      </c>
      <c r="C1132" s="39" t="str">
        <f>'Gene Table'!B1132</f>
        <v>P02</v>
      </c>
      <c r="D1132" s="145"/>
      <c r="E1132" s="145"/>
      <c r="F1132" s="145"/>
      <c r="G1132" s="145"/>
      <c r="H1132" s="145"/>
      <c r="I1132" s="145"/>
      <c r="J1132" s="145"/>
      <c r="K1132" s="145"/>
      <c r="L1132" s="145"/>
      <c r="M1132" s="145"/>
      <c r="N1132" s="148"/>
      <c r="O1132" s="149"/>
    </row>
    <row r="1133" spans="1:15">
      <c r="A1133" s="80"/>
      <c r="B1133" s="39" t="str">
        <f>'Gene Table'!E1133</f>
        <v>NC</v>
      </c>
      <c r="C1133" s="39" t="str">
        <f>'Gene Table'!B1133</f>
        <v>P03</v>
      </c>
      <c r="D1133" s="145"/>
      <c r="E1133" s="145"/>
      <c r="F1133" s="145"/>
      <c r="G1133" s="145"/>
      <c r="H1133" s="145"/>
      <c r="I1133" s="145"/>
      <c r="J1133" s="145"/>
      <c r="K1133" s="145"/>
      <c r="L1133" s="145"/>
      <c r="M1133" s="145"/>
      <c r="N1133" s="148"/>
      <c r="O1133" s="149"/>
    </row>
    <row r="1134" spans="1:15">
      <c r="A1134" s="80"/>
      <c r="B1134" s="39" t="str">
        <f>'Gene Table'!E1134</f>
        <v>NC</v>
      </c>
      <c r="C1134" s="39" t="str">
        <f>'Gene Table'!B1134</f>
        <v>P04</v>
      </c>
      <c r="D1134" s="145"/>
      <c r="E1134" s="145"/>
      <c r="F1134" s="145"/>
      <c r="G1134" s="145"/>
      <c r="H1134" s="145"/>
      <c r="I1134" s="145"/>
      <c r="J1134" s="145"/>
      <c r="K1134" s="145"/>
      <c r="L1134" s="145"/>
      <c r="M1134" s="145"/>
      <c r="N1134" s="148"/>
      <c r="O1134" s="149"/>
    </row>
    <row r="1135" spans="1:15">
      <c r="A1135" s="80"/>
      <c r="B1135" s="39" t="str">
        <f>'Gene Table'!E1135</f>
        <v>MK1</v>
      </c>
      <c r="C1135" s="39" t="str">
        <f>'Gene Table'!B1135</f>
        <v>P05</v>
      </c>
      <c r="D1135" s="145"/>
      <c r="E1135" s="145"/>
      <c r="F1135" s="145"/>
      <c r="G1135" s="145"/>
      <c r="H1135" s="145"/>
      <c r="I1135" s="145"/>
      <c r="J1135" s="145"/>
      <c r="K1135" s="145"/>
      <c r="L1135" s="145"/>
      <c r="M1135" s="145"/>
      <c r="N1135" s="148"/>
      <c r="O1135" s="149"/>
    </row>
    <row r="1136" spans="1:15">
      <c r="A1136" s="80"/>
      <c r="B1136" s="39" t="str">
        <f>'Gene Table'!E1136</f>
        <v>MK1</v>
      </c>
      <c r="C1136" s="39" t="str">
        <f>'Gene Table'!B1136</f>
        <v>P06</v>
      </c>
      <c r="D1136" s="145"/>
      <c r="E1136" s="145"/>
      <c r="F1136" s="145"/>
      <c r="G1136" s="145"/>
      <c r="H1136" s="145"/>
      <c r="I1136" s="145"/>
      <c r="J1136" s="145"/>
      <c r="K1136" s="145"/>
      <c r="L1136" s="145"/>
      <c r="M1136" s="145"/>
      <c r="N1136" s="148"/>
      <c r="O1136" s="149"/>
    </row>
    <row r="1137" spans="1:15">
      <c r="A1137" s="80"/>
      <c r="B1137" s="39" t="str">
        <f>'Gene Table'!E1137</f>
        <v>MK2</v>
      </c>
      <c r="C1137" s="39" t="str">
        <f>'Gene Table'!B1137</f>
        <v>P07</v>
      </c>
      <c r="D1137" s="145"/>
      <c r="E1137" s="145"/>
      <c r="F1137" s="145"/>
      <c r="G1137" s="145"/>
      <c r="H1137" s="145"/>
      <c r="I1137" s="145"/>
      <c r="J1137" s="145"/>
      <c r="K1137" s="145"/>
      <c r="L1137" s="145"/>
      <c r="M1137" s="145"/>
      <c r="N1137" s="148"/>
      <c r="O1137" s="149"/>
    </row>
    <row r="1138" spans="1:15">
      <c r="A1138" s="80"/>
      <c r="B1138" s="39" t="str">
        <f>'Gene Table'!E1138</f>
        <v>MK2</v>
      </c>
      <c r="C1138" s="39" t="str">
        <f>'Gene Table'!B1138</f>
        <v>P08</v>
      </c>
      <c r="D1138" s="145"/>
      <c r="E1138" s="145"/>
      <c r="F1138" s="145"/>
      <c r="G1138" s="145"/>
      <c r="H1138" s="145"/>
      <c r="I1138" s="145"/>
      <c r="J1138" s="145"/>
      <c r="K1138" s="145"/>
      <c r="L1138" s="145"/>
      <c r="M1138" s="145"/>
      <c r="N1138" s="148"/>
      <c r="O1138" s="149"/>
    </row>
    <row r="1139" spans="1:15">
      <c r="A1139" s="80"/>
      <c r="B1139" s="39" t="str">
        <f>'Gene Table'!E1139</f>
        <v>MK3</v>
      </c>
      <c r="C1139" s="39" t="str">
        <f>'Gene Table'!B1139</f>
        <v>P09</v>
      </c>
      <c r="D1139" s="145"/>
      <c r="E1139" s="145"/>
      <c r="F1139" s="145"/>
      <c r="G1139" s="145"/>
      <c r="H1139" s="145"/>
      <c r="I1139" s="145"/>
      <c r="J1139" s="145"/>
      <c r="K1139" s="145"/>
      <c r="L1139" s="145"/>
      <c r="M1139" s="145"/>
      <c r="N1139" s="148"/>
      <c r="O1139" s="149"/>
    </row>
    <row r="1140" spans="1:15">
      <c r="A1140" s="80"/>
      <c r="B1140" s="39" t="str">
        <f>'Gene Table'!E1140</f>
        <v>MK3</v>
      </c>
      <c r="C1140" s="39" t="str">
        <f>'Gene Table'!B1140</f>
        <v>P10</v>
      </c>
      <c r="D1140" s="145"/>
      <c r="E1140" s="145"/>
      <c r="F1140" s="145"/>
      <c r="G1140" s="145"/>
      <c r="H1140" s="145"/>
      <c r="I1140" s="145"/>
      <c r="J1140" s="145"/>
      <c r="K1140" s="145"/>
      <c r="L1140" s="145"/>
      <c r="M1140" s="145"/>
      <c r="N1140" s="148"/>
      <c r="O1140" s="149"/>
    </row>
    <row r="1141" spans="1:15">
      <c r="A1141" s="80"/>
      <c r="B1141" s="39" t="str">
        <f>'Gene Table'!E1141</f>
        <v>MK4</v>
      </c>
      <c r="C1141" s="39" t="str">
        <f>'Gene Table'!B1141</f>
        <v>P11</v>
      </c>
      <c r="D1141" s="145"/>
      <c r="E1141" s="145"/>
      <c r="F1141" s="145"/>
      <c r="G1141" s="145"/>
      <c r="H1141" s="145"/>
      <c r="I1141" s="145"/>
      <c r="J1141" s="145"/>
      <c r="K1141" s="145"/>
      <c r="L1141" s="145"/>
      <c r="M1141" s="145"/>
      <c r="N1141" s="148"/>
      <c r="O1141" s="149"/>
    </row>
    <row r="1142" spans="1:15">
      <c r="A1142" s="80"/>
      <c r="B1142" s="39" t="str">
        <f>'Gene Table'!E1142</f>
        <v>MK4</v>
      </c>
      <c r="C1142" s="39" t="str">
        <f>'Gene Table'!B1142</f>
        <v>P12</v>
      </c>
      <c r="D1142" s="145"/>
      <c r="E1142" s="145"/>
      <c r="F1142" s="145"/>
      <c r="G1142" s="145"/>
      <c r="H1142" s="145"/>
      <c r="I1142" s="145"/>
      <c r="J1142" s="145"/>
      <c r="K1142" s="145"/>
      <c r="L1142" s="145"/>
      <c r="M1142" s="145"/>
      <c r="N1142" s="148"/>
      <c r="O1142" s="149"/>
    </row>
    <row r="1143" spans="1:15">
      <c r="A1143" s="80"/>
      <c r="B1143" s="39" t="str">
        <f>'Gene Table'!E1143</f>
        <v>MK5</v>
      </c>
      <c r="C1143" s="39" t="str">
        <f>'Gene Table'!B1143</f>
        <v>P13</v>
      </c>
      <c r="D1143" s="145"/>
      <c r="E1143" s="145"/>
      <c r="F1143" s="145"/>
      <c r="G1143" s="145"/>
      <c r="H1143" s="145"/>
      <c r="I1143" s="145"/>
      <c r="J1143" s="145"/>
      <c r="K1143" s="145"/>
      <c r="L1143" s="145"/>
      <c r="M1143" s="145"/>
      <c r="N1143" s="148"/>
      <c r="O1143" s="149"/>
    </row>
    <row r="1144" spans="1:15">
      <c r="A1144" s="80"/>
      <c r="B1144" s="39" t="str">
        <f>'Gene Table'!E1144</f>
        <v>MK5</v>
      </c>
      <c r="C1144" s="39" t="str">
        <f>'Gene Table'!B1144</f>
        <v>P14</v>
      </c>
      <c r="D1144" s="145"/>
      <c r="E1144" s="145"/>
      <c r="F1144" s="145"/>
      <c r="G1144" s="145"/>
      <c r="H1144" s="145"/>
      <c r="I1144" s="145"/>
      <c r="J1144" s="145"/>
      <c r="K1144" s="145"/>
      <c r="L1144" s="145"/>
      <c r="M1144" s="145"/>
      <c r="N1144" s="148"/>
      <c r="O1144" s="149"/>
    </row>
    <row r="1145" spans="1:15">
      <c r="A1145" s="80"/>
      <c r="B1145" s="39" t="str">
        <f>'Gene Table'!E1145</f>
        <v>MK6</v>
      </c>
      <c r="C1145" s="39" t="str">
        <f>'Gene Table'!B1145</f>
        <v>P15</v>
      </c>
      <c r="D1145" s="145"/>
      <c r="E1145" s="145"/>
      <c r="F1145" s="145"/>
      <c r="G1145" s="145"/>
      <c r="H1145" s="145"/>
      <c r="I1145" s="145"/>
      <c r="J1145" s="145"/>
      <c r="K1145" s="145"/>
      <c r="L1145" s="145"/>
      <c r="M1145" s="145"/>
      <c r="N1145" s="148"/>
      <c r="O1145" s="149"/>
    </row>
    <row r="1146" spans="1:15">
      <c r="A1146" s="80"/>
      <c r="B1146" s="39" t="str">
        <f>'Gene Table'!E1146</f>
        <v>MK6</v>
      </c>
      <c r="C1146" s="39" t="str">
        <f>'Gene Table'!B1146</f>
        <v>P16</v>
      </c>
      <c r="D1146" s="145"/>
      <c r="E1146" s="145"/>
      <c r="F1146" s="145"/>
      <c r="G1146" s="145"/>
      <c r="H1146" s="145"/>
      <c r="I1146" s="145"/>
      <c r="J1146" s="145"/>
      <c r="K1146" s="145"/>
      <c r="L1146" s="145"/>
      <c r="M1146" s="145"/>
      <c r="N1146" s="148"/>
      <c r="O1146" s="149"/>
    </row>
    <row r="1147" spans="1:15">
      <c r="A1147" s="80"/>
      <c r="B1147" s="39" t="str">
        <f>'Gene Table'!E1147</f>
        <v>RT</v>
      </c>
      <c r="C1147" s="39" t="str">
        <f>'Gene Table'!B1147</f>
        <v>P17</v>
      </c>
      <c r="D1147" s="145"/>
      <c r="E1147" s="145"/>
      <c r="F1147" s="145"/>
      <c r="G1147" s="145"/>
      <c r="H1147" s="145"/>
      <c r="I1147" s="145"/>
      <c r="J1147" s="145"/>
      <c r="K1147" s="145"/>
      <c r="L1147" s="145"/>
      <c r="M1147" s="145"/>
      <c r="N1147" s="148"/>
      <c r="O1147" s="149"/>
    </row>
    <row r="1148" spans="1:15">
      <c r="A1148" s="80"/>
      <c r="B1148" s="39" t="str">
        <f>'Gene Table'!E1148</f>
        <v>RT</v>
      </c>
      <c r="C1148" s="39" t="str">
        <f>'Gene Table'!B1148</f>
        <v>P18</v>
      </c>
      <c r="D1148" s="145"/>
      <c r="E1148" s="145"/>
      <c r="F1148" s="145"/>
      <c r="G1148" s="145"/>
      <c r="H1148" s="145"/>
      <c r="I1148" s="145"/>
      <c r="J1148" s="145"/>
      <c r="K1148" s="145"/>
      <c r="L1148" s="145"/>
      <c r="M1148" s="145"/>
      <c r="N1148" s="148"/>
      <c r="O1148" s="149"/>
    </row>
    <row r="1149" spans="1:15">
      <c r="A1149" s="80"/>
      <c r="B1149" s="39" t="str">
        <f>'Gene Table'!E1149</f>
        <v>RT</v>
      </c>
      <c r="C1149" s="39" t="str">
        <f>'Gene Table'!B1149</f>
        <v>P19</v>
      </c>
      <c r="D1149" s="145"/>
      <c r="E1149" s="145"/>
      <c r="F1149" s="145"/>
      <c r="G1149" s="145"/>
      <c r="H1149" s="145"/>
      <c r="I1149" s="145"/>
      <c r="J1149" s="145"/>
      <c r="K1149" s="145"/>
      <c r="L1149" s="145"/>
      <c r="M1149" s="145"/>
      <c r="N1149" s="148"/>
      <c r="O1149" s="149"/>
    </row>
    <row r="1150" spans="1:15">
      <c r="A1150" s="80"/>
      <c r="B1150" s="39" t="str">
        <f>'Gene Table'!E1150</f>
        <v>RT</v>
      </c>
      <c r="C1150" s="39" t="str">
        <f>'Gene Table'!B1150</f>
        <v>P20</v>
      </c>
      <c r="D1150" s="145"/>
      <c r="E1150" s="145"/>
      <c r="F1150" s="145"/>
      <c r="G1150" s="145"/>
      <c r="H1150" s="145"/>
      <c r="I1150" s="145"/>
      <c r="J1150" s="145"/>
      <c r="K1150" s="145"/>
      <c r="L1150" s="145"/>
      <c r="M1150" s="145"/>
      <c r="N1150" s="148"/>
      <c r="O1150" s="149"/>
    </row>
    <row r="1151" spans="1:15">
      <c r="A1151" s="80"/>
      <c r="B1151" s="39" t="str">
        <f>'Gene Table'!E1151</f>
        <v>PCR</v>
      </c>
      <c r="C1151" s="39" t="str">
        <f>'Gene Table'!B1151</f>
        <v>P21</v>
      </c>
      <c r="D1151" s="145"/>
      <c r="E1151" s="145"/>
      <c r="F1151" s="145"/>
      <c r="G1151" s="145"/>
      <c r="H1151" s="145"/>
      <c r="I1151" s="145"/>
      <c r="J1151" s="145"/>
      <c r="K1151" s="145"/>
      <c r="L1151" s="145"/>
      <c r="M1151" s="145"/>
      <c r="N1151" s="148"/>
      <c r="O1151" s="149"/>
    </row>
    <row r="1152" spans="1:15">
      <c r="A1152" s="80"/>
      <c r="B1152" s="39" t="str">
        <f>'Gene Table'!E1152</f>
        <v>PCR</v>
      </c>
      <c r="C1152" s="39" t="str">
        <f>'Gene Table'!B1152</f>
        <v>P22</v>
      </c>
      <c r="D1152" s="145"/>
      <c r="E1152" s="145"/>
      <c r="F1152" s="145"/>
      <c r="G1152" s="145"/>
      <c r="H1152" s="145"/>
      <c r="I1152" s="145"/>
      <c r="J1152" s="145"/>
      <c r="K1152" s="145"/>
      <c r="L1152" s="145"/>
      <c r="M1152" s="145"/>
      <c r="N1152" s="148"/>
      <c r="O1152" s="149"/>
    </row>
    <row r="1153" spans="1:15">
      <c r="A1153" s="80"/>
      <c r="B1153" s="39" t="str">
        <f>'Gene Table'!E1153</f>
        <v>PCR</v>
      </c>
      <c r="C1153" s="39" t="str">
        <f>'Gene Table'!B1153</f>
        <v>P23</v>
      </c>
      <c r="D1153" s="145"/>
      <c r="E1153" s="145"/>
      <c r="F1153" s="145"/>
      <c r="G1153" s="145"/>
      <c r="H1153" s="145"/>
      <c r="I1153" s="145"/>
      <c r="J1153" s="145"/>
      <c r="K1153" s="145"/>
      <c r="L1153" s="145"/>
      <c r="M1153" s="145"/>
      <c r="N1153" s="148"/>
      <c r="O1153" s="149"/>
    </row>
    <row r="1154" spans="1:15">
      <c r="A1154" s="156"/>
      <c r="B1154" s="39" t="str">
        <f>'Gene Table'!E1154</f>
        <v>PCR</v>
      </c>
      <c r="C1154" s="39" t="str">
        <f>'Gene Table'!B1154</f>
        <v>P24</v>
      </c>
      <c r="D1154" s="145"/>
      <c r="E1154" s="145"/>
      <c r="F1154" s="145"/>
      <c r="G1154" s="145"/>
      <c r="H1154" s="145"/>
      <c r="I1154" s="145"/>
      <c r="J1154" s="145"/>
      <c r="K1154" s="145"/>
      <c r="L1154" s="145"/>
      <c r="M1154" s="145"/>
      <c r="N1154" s="148"/>
      <c r="O1154" s="149"/>
    </row>
  </sheetData>
  <mergeCells count="12">
    <mergeCell ref="D1:O1"/>
    <mergeCell ref="R1:AA1"/>
    <mergeCell ref="Q7:AC7"/>
    <mergeCell ref="A1:A2"/>
    <mergeCell ref="A3:A386"/>
    <mergeCell ref="A387:A770"/>
    <mergeCell ref="A771:A1154"/>
    <mergeCell ref="B1:B2"/>
    <mergeCell ref="C1:C2"/>
    <mergeCell ref="Q1:Q2"/>
    <mergeCell ref="AB1:AB2"/>
    <mergeCell ref="AC1:AC2"/>
  </mergeCells>
  <conditionalFormatting sqref="D3:M115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5"/>
  <sheetViews>
    <sheetView workbookViewId="0">
      <selection activeCell="N11" sqref="N11"/>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7" t="s">
        <v>3</v>
      </c>
      <c r="B1" s="92" t="s">
        <v>2940</v>
      </c>
      <c r="C1" s="67" t="s">
        <v>2919</v>
      </c>
      <c r="D1" s="99" t="str">
        <f>Results!D2</f>
        <v>Test Sample</v>
      </c>
      <c r="E1" s="100"/>
      <c r="F1" s="100"/>
      <c r="G1" s="100"/>
      <c r="H1" s="100"/>
      <c r="I1" s="100"/>
      <c r="J1" s="100"/>
      <c r="K1" s="100"/>
      <c r="L1" s="100"/>
      <c r="M1" s="124"/>
      <c r="N1" s="92" t="s">
        <v>2940</v>
      </c>
      <c r="O1" s="67" t="s">
        <v>2919</v>
      </c>
      <c r="P1" s="31" t="str">
        <f>Results!E2</f>
        <v>Control Sample</v>
      </c>
      <c r="Q1" s="31"/>
      <c r="R1" s="31"/>
      <c r="S1" s="31"/>
      <c r="T1" s="31"/>
      <c r="U1" s="31"/>
      <c r="V1" s="31"/>
      <c r="W1" s="31"/>
      <c r="X1" s="31"/>
      <c r="Y1" s="31"/>
    </row>
    <row r="2" customHeight="1" spans="1:25">
      <c r="A2" s="67"/>
      <c r="B2" s="126"/>
      <c r="C2" s="66"/>
      <c r="D2" s="127" t="s">
        <v>2924</v>
      </c>
      <c r="E2" s="127" t="s">
        <v>2925</v>
      </c>
      <c r="F2" s="127" t="s">
        <v>2926</v>
      </c>
      <c r="G2" s="127" t="s">
        <v>2927</v>
      </c>
      <c r="H2" s="127" t="s">
        <v>2928</v>
      </c>
      <c r="I2" s="127" t="s">
        <v>2929</v>
      </c>
      <c r="J2" s="127" t="s">
        <v>2930</v>
      </c>
      <c r="K2" s="127" t="s">
        <v>2931</v>
      </c>
      <c r="L2" s="127" t="s">
        <v>2932</v>
      </c>
      <c r="M2" s="127" t="s">
        <v>2933</v>
      </c>
      <c r="N2" s="126"/>
      <c r="O2" s="66"/>
      <c r="P2" s="137" t="s">
        <v>2924</v>
      </c>
      <c r="Q2" s="137" t="s">
        <v>2925</v>
      </c>
      <c r="R2" s="137" t="s">
        <v>2926</v>
      </c>
      <c r="S2" s="137" t="s">
        <v>2927</v>
      </c>
      <c r="T2" s="137" t="s">
        <v>2928</v>
      </c>
      <c r="U2" s="137" t="s">
        <v>2929</v>
      </c>
      <c r="V2" s="137" t="s">
        <v>2930</v>
      </c>
      <c r="W2" s="137" t="s">
        <v>2931</v>
      </c>
      <c r="X2" s="137" t="s">
        <v>2932</v>
      </c>
      <c r="Y2" s="137" t="s">
        <v>2933</v>
      </c>
    </row>
    <row r="3" customHeight="1" spans="1:25">
      <c r="A3" s="128" t="s">
        <v>8</v>
      </c>
      <c r="B3" s="129" t="str">
        <f>IF(C3="","",VLOOKUP(C3,'Gene Table'!B$3:E$386,2,FALSE))</f>
        <v>MmiRQP9002</v>
      </c>
      <c r="C3" s="130" t="s">
        <v>1454</v>
      </c>
      <c r="D3" s="131" t="str">
        <f>IF(C3="","",IF(VLOOKUP($C3,'Test Sample Data'!$C$3:$M$386,2,FALSE)=0,"",VLOOKUP($C3,'Test Sample Data'!$C$3:$M$386,2,FALSE)))</f>
        <v/>
      </c>
      <c r="E3" s="131" t="str">
        <f>IF(C3="","",IF(VLOOKUP($C3,'Test Sample Data'!$C$3:$M$386,3,FALSE)=0,"",VLOOKUP($C3,'Test Sample Data'!$C$3:$M$386,3,FALSE)))</f>
        <v/>
      </c>
      <c r="F3" s="131" t="str">
        <f>IF(C3="","",IF(VLOOKUP($C3,'Test Sample Data'!$C$3:$M$386,4,FALSE)=0,"",VLOOKUP($C3,'Test Sample Data'!$C$3:$M$386,4,FALSE)))</f>
        <v/>
      </c>
      <c r="G3" s="131" t="str">
        <f>IF(C3="","",IF(VLOOKUP($C3,'Test Sample Data'!$C$3:$M$386,5,FALSE)=0,"",VLOOKUP($C3,'Test Sample Data'!$C$3:$M$386,5,FALSE)))</f>
        <v/>
      </c>
      <c r="H3" s="131" t="str">
        <f>IF(C3="","",IF(VLOOKUP($C3,'Test Sample Data'!$C$3:$M$386,6,FALSE)=0,"",VLOOKUP($C3,'Test Sample Data'!$C$3:$M$386,6,FALSE)))</f>
        <v/>
      </c>
      <c r="I3" s="131" t="str">
        <f>IF(C3="","",IF(VLOOKUP($C3,'Test Sample Data'!$C$3:$M$386,7,FALSE)=0,"",VLOOKUP($C3,'Test Sample Data'!$C$3:$M$386,7,FALSE)))</f>
        <v/>
      </c>
      <c r="J3" s="131" t="str">
        <f>IF(C3="","",IF(VLOOKUP($C3,'Test Sample Data'!$C$3:$M$386,8,FALSE)=0,"",VLOOKUP($C3,'Test Sample Data'!$C$3:$M$386,8,FALSE)))</f>
        <v/>
      </c>
      <c r="K3" s="131" t="str">
        <f>IF(C3="","",IF(VLOOKUP($C3,'Test Sample Data'!$C$3:$M$386,9,FALSE)=0,"",VLOOKUP($C3,'Test Sample Data'!$C$3:$M$386,9,FALSE)))</f>
        <v/>
      </c>
      <c r="L3" s="131" t="str">
        <f>IF(C3="","",IF(VLOOKUP($C3,'Test Sample Data'!$C$3:$M$386,10,FALSE)=0,"",VLOOKUP($C3,'Test Sample Data'!$C$3:$M$386,10,FALSE)))</f>
        <v/>
      </c>
      <c r="M3" s="131" t="str">
        <f>IF(C3="","",IF(VLOOKUP($C3,'Test Sample Data'!$C$3:$M$386,11,FALSE)=0,"",VLOOKUP($C3,'Test Sample Data'!$C$3:$M$386,11,FALSE)))</f>
        <v/>
      </c>
      <c r="N3" s="138" t="str">
        <f>IF(B3=0,"",B3)</f>
        <v>MmiRQP9002</v>
      </c>
      <c r="O3" s="139" t="str">
        <f>IF('Choose Housekeeping Genes'!C3=0,"",'Choose Housekeeping Genes'!C3)</f>
        <v>P05</v>
      </c>
      <c r="P3" s="136" t="str">
        <f>IF(C3="","",IF(VLOOKUP($C3,'Control Sample Data'!$C$3:$M$386,2,FALSE)=0,"",VLOOKUP($C3,'Control Sample Data'!$C$3:$M$386,2,FALSE)))</f>
        <v/>
      </c>
      <c r="Q3" s="136" t="str">
        <f>IF(C3="","",IF(VLOOKUP($C3,'Control Sample Data'!$C$3:$M$386,3,FALSE)=0,"",VLOOKUP($C3,'Control Sample Data'!$C$3:$M$386,3,FALSE)))</f>
        <v/>
      </c>
      <c r="R3" s="136" t="str">
        <f>IF(C3="","",IF(VLOOKUP($C3,'Control Sample Data'!$C$3:$M$386,4,FALSE)=0,"",VLOOKUP($C3,'Control Sample Data'!$C$3:$M$386,4,FALSE)))</f>
        <v/>
      </c>
      <c r="S3" s="136" t="str">
        <f>IF(C3="","",IF(VLOOKUP($C3,'Control Sample Data'!$C$3:$M$386,5,FALSE)=0,"",VLOOKUP($C3,'Control Sample Data'!$C$3:$M$386,5,FALSE)))</f>
        <v/>
      </c>
      <c r="T3" s="136" t="str">
        <f>IF(C3="","",IF(VLOOKUP($C3,'Control Sample Data'!$C$3:$M$386,6,FALSE)=0,"",VLOOKUP($C3,'Control Sample Data'!$C$3:$M$386,6,FALSE)))</f>
        <v/>
      </c>
      <c r="U3" s="136" t="str">
        <f>IF(C3="","",IF(VLOOKUP($C3,'Control Sample Data'!$C$3:$M$386,7,FALSE)=0,"",VLOOKUP($C3,'Control Sample Data'!$C$3:$M$386,7,FALSE)))</f>
        <v/>
      </c>
      <c r="V3" s="136" t="str">
        <f>IF(C3="","",IF(VLOOKUP($C3,'Control Sample Data'!$C$3:$M$386,8,FALSE)=0,"",VLOOKUP($C3,'Control Sample Data'!$C$3:$M$386,8,FALSE)))</f>
        <v/>
      </c>
      <c r="W3" s="136" t="str">
        <f>IF(C3="","",IF(VLOOKUP($C3,'Control Sample Data'!$C$3:$M$386,9,FALSE)=0,"",VLOOKUP($C3,'Control Sample Data'!$C$3:$M$386,9,FALSE)))</f>
        <v/>
      </c>
      <c r="X3" s="136" t="str">
        <f>IF(C3="","",IF(VLOOKUP($C3,'Control Sample Data'!$C$3:$M$386,10,FALSE)=0,"",VLOOKUP($C3,'Control Sample Data'!$C$3:$M$386,10,FALSE)))</f>
        <v/>
      </c>
      <c r="Y3" s="136" t="str">
        <f>IF(C3="","",IF(VLOOKUP($C3,'Control Sample Data'!$C$3:$M$386,11,FALSE)=0,"",VLOOKUP($C3,'Control Sample Data'!$C$3:$M$386,11,FALSE)))</f>
        <v/>
      </c>
    </row>
    <row r="4" customHeight="1" spans="1:25">
      <c r="A4" s="128"/>
      <c r="B4" s="129" t="str">
        <f>IF(C4="","",VLOOKUP(C4,'Gene Table'!B$3:E$386,2,FALSE))</f>
        <v>MmiRQP9002</v>
      </c>
      <c r="C4" s="130" t="s">
        <v>1458</v>
      </c>
      <c r="D4" s="131" t="str">
        <f>IF(C4="","",IF(VLOOKUP($C4,'Test Sample Data'!$C$3:$M$386,2,FALSE)=0,"",VLOOKUP($C4,'Test Sample Data'!$C$3:$M$386,2,FALSE)))</f>
        <v/>
      </c>
      <c r="E4" s="131" t="str">
        <f>IF(C4="","",IF(VLOOKUP($C4,'Test Sample Data'!$C$3:$M$386,3,FALSE)=0,"",VLOOKUP($C4,'Test Sample Data'!$C$3:$M$386,3,FALSE)))</f>
        <v/>
      </c>
      <c r="F4" s="131" t="str">
        <f>IF(C4="","",IF(VLOOKUP($C4,'Test Sample Data'!$C$3:$M$386,4,FALSE)=0,"",VLOOKUP($C4,'Test Sample Data'!$C$3:$M$386,4,FALSE)))</f>
        <v/>
      </c>
      <c r="G4" s="131" t="str">
        <f>IF(C4="","",IF(VLOOKUP($C4,'Test Sample Data'!$C$3:$M$386,5,FALSE)=0,"",VLOOKUP($C4,'Test Sample Data'!$C$3:$M$386,5,FALSE)))</f>
        <v/>
      </c>
      <c r="H4" s="131" t="str">
        <f>IF(C4="","",IF(VLOOKUP($C4,'Test Sample Data'!$C$3:$M$386,6,FALSE)=0,"",VLOOKUP($C4,'Test Sample Data'!$C$3:$M$386,6,FALSE)))</f>
        <v/>
      </c>
      <c r="I4" s="131" t="str">
        <f>IF(C4="","",IF(VLOOKUP($C4,'Test Sample Data'!$C$3:$M$386,7,FALSE)=0,"",VLOOKUP($C4,'Test Sample Data'!$C$3:$M$386,7,FALSE)))</f>
        <v/>
      </c>
      <c r="J4" s="131" t="str">
        <f>IF(C4="","",IF(VLOOKUP($C4,'Test Sample Data'!$C$3:$M$386,8,FALSE)=0,"",VLOOKUP($C4,'Test Sample Data'!$C$3:$M$386,8,FALSE)))</f>
        <v/>
      </c>
      <c r="K4" s="131" t="str">
        <f>IF(C4="","",IF(VLOOKUP($C4,'Test Sample Data'!$C$3:$M$386,9,FALSE)=0,"",VLOOKUP($C4,'Test Sample Data'!$C$3:$M$386,9,FALSE)))</f>
        <v/>
      </c>
      <c r="L4" s="131" t="str">
        <f>IF(C4="","",IF(VLOOKUP($C4,'Test Sample Data'!$C$3:$M$386,10,FALSE)=0,"",VLOOKUP($C4,'Test Sample Data'!$C$3:$M$386,10,FALSE)))</f>
        <v/>
      </c>
      <c r="M4" s="131" t="str">
        <f>IF(C4="","",IF(VLOOKUP($C4,'Test Sample Data'!$C$3:$M$386,11,FALSE)=0,"",VLOOKUP($C4,'Test Sample Data'!$C$3:$M$386,11,FALSE)))</f>
        <v/>
      </c>
      <c r="N4" s="140" t="str">
        <f t="shared" ref="N4:N22" si="0">IF(B4=0,"",B4)</f>
        <v>MmiRQP9002</v>
      </c>
      <c r="O4" s="32" t="str">
        <f>IF('Choose Housekeeping Genes'!C4=0,"",'Choose Housekeeping Genes'!C4)</f>
        <v>P06</v>
      </c>
      <c r="P4" s="131" t="str">
        <f>IF(C4="","",IF(VLOOKUP($C4,'Control Sample Data'!$C$3:$M$386,2,FALSE)=0,"",VLOOKUP($C4,'Control Sample Data'!$C$3:$M$386,2,FALSE)))</f>
        <v/>
      </c>
      <c r="Q4" s="131" t="str">
        <f>IF(C4="","",IF(VLOOKUP($C4,'Control Sample Data'!$C$3:$M$386,3,FALSE)=0,"",VLOOKUP($C4,'Control Sample Data'!$C$3:$M$386,3,FALSE)))</f>
        <v/>
      </c>
      <c r="R4" s="131" t="str">
        <f>IF(C4="","",IF(VLOOKUP($C4,'Control Sample Data'!$C$3:$M$386,4,FALSE)=0,"",VLOOKUP($C4,'Control Sample Data'!$C$3:$M$386,4,FALSE)))</f>
        <v/>
      </c>
      <c r="S4" s="131" t="str">
        <f>IF(C4="","",IF(VLOOKUP($C4,'Control Sample Data'!$C$3:$M$386,5,FALSE)=0,"",VLOOKUP($C4,'Control Sample Data'!$C$3:$M$386,5,FALSE)))</f>
        <v/>
      </c>
      <c r="T4" s="131" t="str">
        <f>IF(C4="","",IF(VLOOKUP($C4,'Control Sample Data'!$C$3:$M$386,6,FALSE)=0,"",VLOOKUP($C4,'Control Sample Data'!$C$3:$M$386,6,FALSE)))</f>
        <v/>
      </c>
      <c r="U4" s="131" t="str">
        <f>IF(C4="","",IF(VLOOKUP($C4,'Control Sample Data'!$C$3:$M$386,7,FALSE)=0,"",VLOOKUP($C4,'Control Sample Data'!$C$3:$M$386,7,FALSE)))</f>
        <v/>
      </c>
      <c r="V4" s="131" t="str">
        <f>IF(C4="","",IF(VLOOKUP($C4,'Control Sample Data'!$C$3:$M$386,8,FALSE)=0,"",VLOOKUP($C4,'Control Sample Data'!$C$3:$M$386,8,FALSE)))</f>
        <v/>
      </c>
      <c r="W4" s="131" t="str">
        <f>IF(C4="","",IF(VLOOKUP($C4,'Control Sample Data'!$C$3:$M$386,9,FALSE)=0,"",VLOOKUP($C4,'Control Sample Data'!$C$3:$M$386,9,FALSE)))</f>
        <v/>
      </c>
      <c r="X4" s="131" t="str">
        <f>IF(C4="","",IF(VLOOKUP($C4,'Control Sample Data'!$C$3:$M$386,10,FALSE)=0,"",VLOOKUP($C4,'Control Sample Data'!$C$3:$M$386,10,FALSE)))</f>
        <v/>
      </c>
      <c r="Y4" s="131" t="str">
        <f>IF(C4="","",IF(VLOOKUP($C4,'Control Sample Data'!$C$3:$M$386,11,FALSE)=0,"",VLOOKUP($C4,'Control Sample Data'!$C$3:$M$386,11,FALSE)))</f>
        <v/>
      </c>
    </row>
    <row r="5" customHeight="1" spans="1:25">
      <c r="A5" s="128"/>
      <c r="B5" s="129" t="str">
        <f>IF(C5="","",VLOOKUP(C5,'Gene Table'!B$3:E$386,2,FALSE))</f>
        <v>MmiRQP9012</v>
      </c>
      <c r="C5" s="130" t="s">
        <v>1459</v>
      </c>
      <c r="D5" s="131" t="str">
        <f>IF(C5="","",IF(VLOOKUP($C5,'Test Sample Data'!$C$3:$M$386,2,FALSE)=0,"",VLOOKUP($C5,'Test Sample Data'!$C$3:$M$386,2,FALSE)))</f>
        <v/>
      </c>
      <c r="E5" s="131" t="str">
        <f>IF(C5="","",IF(VLOOKUP($C5,'Test Sample Data'!$C$3:$M$386,3,FALSE)=0,"",VLOOKUP($C5,'Test Sample Data'!$C$3:$M$386,3,FALSE)))</f>
        <v/>
      </c>
      <c r="F5" s="131" t="str">
        <f>IF(C5="","",IF(VLOOKUP($C5,'Test Sample Data'!$C$3:$M$386,4,FALSE)=0,"",VLOOKUP($C5,'Test Sample Data'!$C$3:$M$386,4,FALSE)))</f>
        <v/>
      </c>
      <c r="G5" s="131" t="str">
        <f>IF(C5="","",IF(VLOOKUP($C5,'Test Sample Data'!$C$3:$M$386,5,FALSE)=0,"",VLOOKUP($C5,'Test Sample Data'!$C$3:$M$386,5,FALSE)))</f>
        <v/>
      </c>
      <c r="H5" s="131" t="str">
        <f>IF(C5="","",IF(VLOOKUP($C5,'Test Sample Data'!$C$3:$M$386,6,FALSE)=0,"",VLOOKUP($C5,'Test Sample Data'!$C$3:$M$386,6,FALSE)))</f>
        <v/>
      </c>
      <c r="I5" s="131" t="str">
        <f>IF(C5="","",IF(VLOOKUP($C5,'Test Sample Data'!$C$3:$M$386,7,FALSE)=0,"",VLOOKUP($C5,'Test Sample Data'!$C$3:$M$386,7,FALSE)))</f>
        <v/>
      </c>
      <c r="J5" s="131" t="str">
        <f>IF(C5="","",IF(VLOOKUP($C5,'Test Sample Data'!$C$3:$M$386,8,FALSE)=0,"",VLOOKUP($C5,'Test Sample Data'!$C$3:$M$386,8,FALSE)))</f>
        <v/>
      </c>
      <c r="K5" s="131" t="str">
        <f>IF(C5="","",IF(VLOOKUP($C5,'Test Sample Data'!$C$3:$M$386,9,FALSE)=0,"",VLOOKUP($C5,'Test Sample Data'!$C$3:$M$386,9,FALSE)))</f>
        <v/>
      </c>
      <c r="L5" s="131" t="str">
        <f>IF(C5="","",IF(VLOOKUP($C5,'Test Sample Data'!$C$3:$M$386,10,FALSE)=0,"",VLOOKUP($C5,'Test Sample Data'!$C$3:$M$386,10,FALSE)))</f>
        <v/>
      </c>
      <c r="M5" s="131" t="str">
        <f>IF(C5="","",IF(VLOOKUP($C5,'Test Sample Data'!$C$3:$M$386,11,FALSE)=0,"",VLOOKUP($C5,'Test Sample Data'!$C$3:$M$386,11,FALSE)))</f>
        <v/>
      </c>
      <c r="N5" s="140" t="str">
        <f t="shared" si="0"/>
        <v>MmiRQP9012</v>
      </c>
      <c r="O5" s="32" t="str">
        <f>IF('Choose Housekeeping Genes'!C5=0,"",'Choose Housekeeping Genes'!C5)</f>
        <v>P07</v>
      </c>
      <c r="P5" s="131" t="str">
        <f>IF(C5="","",IF(VLOOKUP($C5,'Control Sample Data'!$C$3:$M$386,2,FALSE)=0,"",VLOOKUP($C5,'Control Sample Data'!$C$3:$M$386,2,FALSE)))</f>
        <v/>
      </c>
      <c r="Q5" s="131" t="str">
        <f>IF(C5="","",IF(VLOOKUP($C5,'Control Sample Data'!$C$3:$M$386,3,FALSE)=0,"",VLOOKUP($C5,'Control Sample Data'!$C$3:$M$386,3,FALSE)))</f>
        <v/>
      </c>
      <c r="R5" s="131" t="str">
        <f>IF(C5="","",IF(VLOOKUP($C5,'Control Sample Data'!$C$3:$M$386,4,FALSE)=0,"",VLOOKUP($C5,'Control Sample Data'!$C$3:$M$386,4,FALSE)))</f>
        <v/>
      </c>
      <c r="S5" s="131" t="str">
        <f>IF(C5="","",IF(VLOOKUP($C5,'Control Sample Data'!$C$3:$M$386,5,FALSE)=0,"",VLOOKUP($C5,'Control Sample Data'!$C$3:$M$386,5,FALSE)))</f>
        <v/>
      </c>
      <c r="T5" s="131" t="str">
        <f>IF(C5="","",IF(VLOOKUP($C5,'Control Sample Data'!$C$3:$M$386,6,FALSE)=0,"",VLOOKUP($C5,'Control Sample Data'!$C$3:$M$386,6,FALSE)))</f>
        <v/>
      </c>
      <c r="U5" s="131" t="str">
        <f>IF(C5="","",IF(VLOOKUP($C5,'Control Sample Data'!$C$3:$M$386,7,FALSE)=0,"",VLOOKUP($C5,'Control Sample Data'!$C$3:$M$386,7,FALSE)))</f>
        <v/>
      </c>
      <c r="V5" s="131" t="str">
        <f>IF(C5="","",IF(VLOOKUP($C5,'Control Sample Data'!$C$3:$M$386,8,FALSE)=0,"",VLOOKUP($C5,'Control Sample Data'!$C$3:$M$386,8,FALSE)))</f>
        <v/>
      </c>
      <c r="W5" s="131" t="str">
        <f>IF(C5="","",IF(VLOOKUP($C5,'Control Sample Data'!$C$3:$M$386,9,FALSE)=0,"",VLOOKUP($C5,'Control Sample Data'!$C$3:$M$386,9,FALSE)))</f>
        <v/>
      </c>
      <c r="X5" s="131" t="str">
        <f>IF(C5="","",IF(VLOOKUP($C5,'Control Sample Data'!$C$3:$M$386,10,FALSE)=0,"",VLOOKUP($C5,'Control Sample Data'!$C$3:$M$386,10,FALSE)))</f>
        <v/>
      </c>
      <c r="Y5" s="131" t="str">
        <f>IF(C5="","",IF(VLOOKUP($C5,'Control Sample Data'!$C$3:$M$386,11,FALSE)=0,"",VLOOKUP($C5,'Control Sample Data'!$C$3:$M$386,11,FALSE)))</f>
        <v/>
      </c>
    </row>
    <row r="6" customHeight="1" spans="1:25">
      <c r="A6" s="128"/>
      <c r="B6" s="129" t="str">
        <f>IF(C6="","",VLOOKUP(C6,'Gene Table'!B$3:E$386,2,FALSE))</f>
        <v>MmiRQP9012</v>
      </c>
      <c r="C6" s="130" t="s">
        <v>1463</v>
      </c>
      <c r="D6" s="131" t="str">
        <f>IF(C6="","",IF(VLOOKUP($C6,'Test Sample Data'!$C$3:$M$386,2,FALSE)=0,"",VLOOKUP($C6,'Test Sample Data'!$C$3:$M$386,2,FALSE)))</f>
        <v/>
      </c>
      <c r="E6" s="131" t="str">
        <f>IF(C6="","",IF(VLOOKUP($C6,'Test Sample Data'!$C$3:$M$386,3,FALSE)=0,"",VLOOKUP($C6,'Test Sample Data'!$C$3:$M$386,3,FALSE)))</f>
        <v/>
      </c>
      <c r="F6" s="131" t="str">
        <f>IF(C6="","",IF(VLOOKUP($C6,'Test Sample Data'!$C$3:$M$386,4,FALSE)=0,"",VLOOKUP($C6,'Test Sample Data'!$C$3:$M$386,4,FALSE)))</f>
        <v/>
      </c>
      <c r="G6" s="131" t="str">
        <f>IF(C6="","",IF(VLOOKUP($C6,'Test Sample Data'!$C$3:$M$386,5,FALSE)=0,"",VLOOKUP($C6,'Test Sample Data'!$C$3:$M$386,5,FALSE)))</f>
        <v/>
      </c>
      <c r="H6" s="131" t="str">
        <f>IF(C6="","",IF(VLOOKUP($C6,'Test Sample Data'!$C$3:$M$386,6,FALSE)=0,"",VLOOKUP($C6,'Test Sample Data'!$C$3:$M$386,6,FALSE)))</f>
        <v/>
      </c>
      <c r="I6" s="131" t="str">
        <f>IF(C6="","",IF(VLOOKUP($C6,'Test Sample Data'!$C$3:$M$386,7,FALSE)=0,"",VLOOKUP($C6,'Test Sample Data'!$C$3:$M$386,7,FALSE)))</f>
        <v/>
      </c>
      <c r="J6" s="131" t="str">
        <f>IF(C6="","",IF(VLOOKUP($C6,'Test Sample Data'!$C$3:$M$386,8,FALSE)=0,"",VLOOKUP($C6,'Test Sample Data'!$C$3:$M$386,8,FALSE)))</f>
        <v/>
      </c>
      <c r="K6" s="131" t="str">
        <f>IF(C6="","",IF(VLOOKUP($C6,'Test Sample Data'!$C$3:$M$386,9,FALSE)=0,"",VLOOKUP($C6,'Test Sample Data'!$C$3:$M$386,9,FALSE)))</f>
        <v/>
      </c>
      <c r="L6" s="131" t="str">
        <f>IF(C6="","",IF(VLOOKUP($C6,'Test Sample Data'!$C$3:$M$386,10,FALSE)=0,"",VLOOKUP($C6,'Test Sample Data'!$C$3:$M$386,10,FALSE)))</f>
        <v/>
      </c>
      <c r="M6" s="131" t="str">
        <f>IF(C6="","",IF(VLOOKUP($C6,'Test Sample Data'!$C$3:$M$386,11,FALSE)=0,"",VLOOKUP($C6,'Test Sample Data'!$C$3:$M$386,11,FALSE)))</f>
        <v/>
      </c>
      <c r="N6" s="140" t="str">
        <f t="shared" si="0"/>
        <v>MmiRQP9012</v>
      </c>
      <c r="O6" s="32" t="str">
        <f>IF('Choose Housekeeping Genes'!C6=0,"",'Choose Housekeeping Genes'!C6)</f>
        <v>P08</v>
      </c>
      <c r="P6" s="131" t="str">
        <f>IF(C6="","",IF(VLOOKUP($C6,'Control Sample Data'!$C$3:$M$386,2,FALSE)=0,"",VLOOKUP($C6,'Control Sample Data'!$C$3:$M$386,2,FALSE)))</f>
        <v/>
      </c>
      <c r="Q6" s="131" t="str">
        <f>IF(C6="","",IF(VLOOKUP($C6,'Control Sample Data'!$C$3:$M$386,3,FALSE)=0,"",VLOOKUP($C6,'Control Sample Data'!$C$3:$M$386,3,FALSE)))</f>
        <v/>
      </c>
      <c r="R6" s="131" t="str">
        <f>IF(C6="","",IF(VLOOKUP($C6,'Control Sample Data'!$C$3:$M$386,4,FALSE)=0,"",VLOOKUP($C6,'Control Sample Data'!$C$3:$M$386,4,FALSE)))</f>
        <v/>
      </c>
      <c r="S6" s="131" t="str">
        <f>IF(C6="","",IF(VLOOKUP($C6,'Control Sample Data'!$C$3:$M$386,5,FALSE)=0,"",VLOOKUP($C6,'Control Sample Data'!$C$3:$M$386,5,FALSE)))</f>
        <v/>
      </c>
      <c r="T6" s="131" t="str">
        <f>IF(C6="","",IF(VLOOKUP($C6,'Control Sample Data'!$C$3:$M$386,6,FALSE)=0,"",VLOOKUP($C6,'Control Sample Data'!$C$3:$M$386,6,FALSE)))</f>
        <v/>
      </c>
      <c r="U6" s="131" t="str">
        <f>IF(C6="","",IF(VLOOKUP($C6,'Control Sample Data'!$C$3:$M$386,7,FALSE)=0,"",VLOOKUP($C6,'Control Sample Data'!$C$3:$M$386,7,FALSE)))</f>
        <v/>
      </c>
      <c r="V6" s="131" t="str">
        <f>IF(C6="","",IF(VLOOKUP($C6,'Control Sample Data'!$C$3:$M$386,8,FALSE)=0,"",VLOOKUP($C6,'Control Sample Data'!$C$3:$M$386,8,FALSE)))</f>
        <v/>
      </c>
      <c r="W6" s="131" t="str">
        <f>IF(C6="","",IF(VLOOKUP($C6,'Control Sample Data'!$C$3:$M$386,9,FALSE)=0,"",VLOOKUP($C6,'Control Sample Data'!$C$3:$M$386,9,FALSE)))</f>
        <v/>
      </c>
      <c r="X6" s="131" t="str">
        <f>IF(C6="","",IF(VLOOKUP($C6,'Control Sample Data'!$C$3:$M$386,10,FALSE)=0,"",VLOOKUP($C6,'Control Sample Data'!$C$3:$M$386,10,FALSE)))</f>
        <v/>
      </c>
      <c r="Y6" s="131" t="str">
        <f>IF(C6="","",IF(VLOOKUP($C6,'Control Sample Data'!$C$3:$M$386,11,FALSE)=0,"",VLOOKUP($C6,'Control Sample Data'!$C$3:$M$386,11,FALSE)))</f>
        <v/>
      </c>
    </row>
    <row r="7" customHeight="1" spans="1:25">
      <c r="A7" s="128"/>
      <c r="B7" s="129" t="str">
        <f>IF(C7="","",VLOOKUP(C7,'Gene Table'!B$3:E$386,2,FALSE))</f>
        <v>MmiRQP9022</v>
      </c>
      <c r="C7" s="130" t="s">
        <v>1464</v>
      </c>
      <c r="D7" s="131" t="str">
        <f>IF(C7="","",IF(VLOOKUP($C7,'Test Sample Data'!$C$3:$M$386,2,FALSE)=0,"",VLOOKUP($C7,'Test Sample Data'!$C$3:$M$386,2,FALSE)))</f>
        <v/>
      </c>
      <c r="E7" s="131" t="str">
        <f>IF(C7="","",IF(VLOOKUP($C7,'Test Sample Data'!$C$3:$M$386,3,FALSE)=0,"",VLOOKUP($C7,'Test Sample Data'!$C$3:$M$386,3,FALSE)))</f>
        <v/>
      </c>
      <c r="F7" s="131" t="str">
        <f>IF(C7="","",IF(VLOOKUP($C7,'Test Sample Data'!$C$3:$M$386,4,FALSE)=0,"",VLOOKUP($C7,'Test Sample Data'!$C$3:$M$386,4,FALSE)))</f>
        <v/>
      </c>
      <c r="G7" s="131" t="str">
        <f>IF(C7="","",IF(VLOOKUP($C7,'Test Sample Data'!$C$3:$M$386,5,FALSE)=0,"",VLOOKUP($C7,'Test Sample Data'!$C$3:$M$386,5,FALSE)))</f>
        <v/>
      </c>
      <c r="H7" s="131" t="str">
        <f>IF(C7="","",IF(VLOOKUP($C7,'Test Sample Data'!$C$3:$M$386,6,FALSE)=0,"",VLOOKUP($C7,'Test Sample Data'!$C$3:$M$386,6,FALSE)))</f>
        <v/>
      </c>
      <c r="I7" s="131" t="str">
        <f>IF(C7="","",IF(VLOOKUP($C7,'Test Sample Data'!$C$3:$M$386,7,FALSE)=0,"",VLOOKUP($C7,'Test Sample Data'!$C$3:$M$386,7,FALSE)))</f>
        <v/>
      </c>
      <c r="J7" s="131" t="str">
        <f>IF(C7="","",IF(VLOOKUP($C7,'Test Sample Data'!$C$3:$M$386,8,FALSE)=0,"",VLOOKUP($C7,'Test Sample Data'!$C$3:$M$386,8,FALSE)))</f>
        <v/>
      </c>
      <c r="K7" s="131" t="str">
        <f>IF(C7="","",IF(VLOOKUP($C7,'Test Sample Data'!$C$3:$M$386,9,FALSE)=0,"",VLOOKUP($C7,'Test Sample Data'!$C$3:$M$386,9,FALSE)))</f>
        <v/>
      </c>
      <c r="L7" s="131" t="str">
        <f>IF(C7="","",IF(VLOOKUP($C7,'Test Sample Data'!$C$3:$M$386,10,FALSE)=0,"",VLOOKUP($C7,'Test Sample Data'!$C$3:$M$386,10,FALSE)))</f>
        <v/>
      </c>
      <c r="M7" s="131" t="str">
        <f>IF(C7="","",IF(VLOOKUP($C7,'Test Sample Data'!$C$3:$M$386,11,FALSE)=0,"",VLOOKUP($C7,'Test Sample Data'!$C$3:$M$386,11,FALSE)))</f>
        <v/>
      </c>
      <c r="N7" s="140" t="str">
        <f t="shared" si="0"/>
        <v>MmiRQP9022</v>
      </c>
      <c r="O7" s="32" t="str">
        <f>IF('Choose Housekeeping Genes'!C7=0,"",'Choose Housekeeping Genes'!C7)</f>
        <v>P09</v>
      </c>
      <c r="P7" s="131" t="str">
        <f>IF(C7="","",IF(VLOOKUP($C7,'Control Sample Data'!$C$3:$M$386,2,FALSE)=0,"",VLOOKUP($C7,'Control Sample Data'!$C$3:$M$386,2,FALSE)))</f>
        <v/>
      </c>
      <c r="Q7" s="131" t="str">
        <f>IF(C7="","",IF(VLOOKUP($C7,'Control Sample Data'!$C$3:$M$386,3,FALSE)=0,"",VLOOKUP($C7,'Control Sample Data'!$C$3:$M$386,3,FALSE)))</f>
        <v/>
      </c>
      <c r="R7" s="131" t="str">
        <f>IF(C7="","",IF(VLOOKUP($C7,'Control Sample Data'!$C$3:$M$386,4,FALSE)=0,"",VLOOKUP($C7,'Control Sample Data'!$C$3:$M$386,4,FALSE)))</f>
        <v/>
      </c>
      <c r="S7" s="131" t="str">
        <f>IF(C7="","",IF(VLOOKUP($C7,'Control Sample Data'!$C$3:$M$386,5,FALSE)=0,"",VLOOKUP($C7,'Control Sample Data'!$C$3:$M$386,5,FALSE)))</f>
        <v/>
      </c>
      <c r="T7" s="131" t="str">
        <f>IF(C7="","",IF(VLOOKUP($C7,'Control Sample Data'!$C$3:$M$386,6,FALSE)=0,"",VLOOKUP($C7,'Control Sample Data'!$C$3:$M$386,6,FALSE)))</f>
        <v/>
      </c>
      <c r="U7" s="131" t="str">
        <f>IF(C7="","",IF(VLOOKUP($C7,'Control Sample Data'!$C$3:$M$386,7,FALSE)=0,"",VLOOKUP($C7,'Control Sample Data'!$C$3:$M$386,7,FALSE)))</f>
        <v/>
      </c>
      <c r="V7" s="131" t="str">
        <f>IF(C7="","",IF(VLOOKUP($C7,'Control Sample Data'!$C$3:$M$386,8,FALSE)=0,"",VLOOKUP($C7,'Control Sample Data'!$C$3:$M$386,8,FALSE)))</f>
        <v/>
      </c>
      <c r="W7" s="131" t="str">
        <f>IF(C7="","",IF(VLOOKUP($C7,'Control Sample Data'!$C$3:$M$386,9,FALSE)=0,"",VLOOKUP($C7,'Control Sample Data'!$C$3:$M$386,9,FALSE)))</f>
        <v/>
      </c>
      <c r="X7" s="131" t="str">
        <f>IF(C7="","",IF(VLOOKUP($C7,'Control Sample Data'!$C$3:$M$386,10,FALSE)=0,"",VLOOKUP($C7,'Control Sample Data'!$C$3:$M$386,10,FALSE)))</f>
        <v/>
      </c>
      <c r="Y7" s="131" t="str">
        <f>IF(C7="","",IF(VLOOKUP($C7,'Control Sample Data'!$C$3:$M$386,11,FALSE)=0,"",VLOOKUP($C7,'Control Sample Data'!$C$3:$M$386,11,FALSE)))</f>
        <v/>
      </c>
    </row>
    <row r="8" customHeight="1" spans="1:25">
      <c r="A8" s="128"/>
      <c r="B8" s="129" t="str">
        <f>IF(C8="","",VLOOKUP(C8,'Gene Table'!B$3:E$386,2,FALSE))</f>
        <v>MmiRQP9022</v>
      </c>
      <c r="C8" s="130" t="s">
        <v>1468</v>
      </c>
      <c r="D8" s="131" t="str">
        <f>IF(C8="","",IF(VLOOKUP($C8,'Test Sample Data'!$C$3:$M$386,2,FALSE)=0,"",VLOOKUP($C8,'Test Sample Data'!$C$3:$M$386,2,FALSE)))</f>
        <v/>
      </c>
      <c r="E8" s="131" t="str">
        <f>IF(C8="","",IF(VLOOKUP($C8,'Test Sample Data'!$C$3:$M$386,3,FALSE)=0,"",VLOOKUP($C8,'Test Sample Data'!$C$3:$M$386,3,FALSE)))</f>
        <v/>
      </c>
      <c r="F8" s="131" t="str">
        <f>IF(C8="","",IF(VLOOKUP($C8,'Test Sample Data'!$C$3:$M$386,4,FALSE)=0,"",VLOOKUP($C8,'Test Sample Data'!$C$3:$M$386,4,FALSE)))</f>
        <v/>
      </c>
      <c r="G8" s="131" t="str">
        <f>IF(C8="","",IF(VLOOKUP($C8,'Test Sample Data'!$C$3:$M$386,5,FALSE)=0,"",VLOOKUP($C8,'Test Sample Data'!$C$3:$M$386,5,FALSE)))</f>
        <v/>
      </c>
      <c r="H8" s="131" t="str">
        <f>IF(C8="","",IF(VLOOKUP($C8,'Test Sample Data'!$C$3:$M$386,6,FALSE)=0,"",VLOOKUP($C8,'Test Sample Data'!$C$3:$M$386,6,FALSE)))</f>
        <v/>
      </c>
      <c r="I8" s="131" t="str">
        <f>IF(C8="","",IF(VLOOKUP($C8,'Test Sample Data'!$C$3:$M$386,7,FALSE)=0,"",VLOOKUP($C8,'Test Sample Data'!$C$3:$M$386,7,FALSE)))</f>
        <v/>
      </c>
      <c r="J8" s="131" t="str">
        <f>IF(C8="","",IF(VLOOKUP($C8,'Test Sample Data'!$C$3:$M$386,8,FALSE)=0,"",VLOOKUP($C8,'Test Sample Data'!$C$3:$M$386,8,FALSE)))</f>
        <v/>
      </c>
      <c r="K8" s="131" t="str">
        <f>IF(C8="","",IF(VLOOKUP($C8,'Test Sample Data'!$C$3:$M$386,9,FALSE)=0,"",VLOOKUP($C8,'Test Sample Data'!$C$3:$M$386,9,FALSE)))</f>
        <v/>
      </c>
      <c r="L8" s="131" t="str">
        <f>IF(C8="","",IF(VLOOKUP($C8,'Test Sample Data'!$C$3:$M$386,10,FALSE)=0,"",VLOOKUP($C8,'Test Sample Data'!$C$3:$M$386,10,FALSE)))</f>
        <v/>
      </c>
      <c r="M8" s="131" t="str">
        <f>IF(C8="","",IF(VLOOKUP($C8,'Test Sample Data'!$C$3:$M$386,11,FALSE)=0,"",VLOOKUP($C8,'Test Sample Data'!$C$3:$M$386,11,FALSE)))</f>
        <v/>
      </c>
      <c r="N8" s="140" t="str">
        <f t="shared" si="0"/>
        <v>MmiRQP9022</v>
      </c>
      <c r="O8" s="32" t="str">
        <f>IF('Choose Housekeeping Genes'!C8=0,"",'Choose Housekeeping Genes'!C8)</f>
        <v>P10</v>
      </c>
      <c r="P8" s="131" t="str">
        <f>IF(C8="","",IF(VLOOKUP($C8,'Control Sample Data'!$C$3:$M$386,2,FALSE)=0,"",VLOOKUP($C8,'Control Sample Data'!$C$3:$M$386,2,FALSE)))</f>
        <v/>
      </c>
      <c r="Q8" s="131" t="str">
        <f>IF(C8="","",IF(VLOOKUP($C8,'Control Sample Data'!$C$3:$M$386,3,FALSE)=0,"",VLOOKUP($C8,'Control Sample Data'!$C$3:$M$386,3,FALSE)))</f>
        <v/>
      </c>
      <c r="R8" s="131" t="str">
        <f>IF(C8="","",IF(VLOOKUP($C8,'Control Sample Data'!$C$3:$M$386,4,FALSE)=0,"",VLOOKUP($C8,'Control Sample Data'!$C$3:$M$386,4,FALSE)))</f>
        <v/>
      </c>
      <c r="S8" s="131" t="str">
        <f>IF(C8="","",IF(VLOOKUP($C8,'Control Sample Data'!$C$3:$M$386,5,FALSE)=0,"",VLOOKUP($C8,'Control Sample Data'!$C$3:$M$386,5,FALSE)))</f>
        <v/>
      </c>
      <c r="T8" s="131" t="str">
        <f>IF(C8="","",IF(VLOOKUP($C8,'Control Sample Data'!$C$3:$M$386,6,FALSE)=0,"",VLOOKUP($C8,'Control Sample Data'!$C$3:$M$386,6,FALSE)))</f>
        <v/>
      </c>
      <c r="U8" s="131" t="str">
        <f>IF(C8="","",IF(VLOOKUP($C8,'Control Sample Data'!$C$3:$M$386,7,FALSE)=0,"",VLOOKUP($C8,'Control Sample Data'!$C$3:$M$386,7,FALSE)))</f>
        <v/>
      </c>
      <c r="V8" s="131" t="str">
        <f>IF(C8="","",IF(VLOOKUP($C8,'Control Sample Data'!$C$3:$M$386,8,FALSE)=0,"",VLOOKUP($C8,'Control Sample Data'!$C$3:$M$386,8,FALSE)))</f>
        <v/>
      </c>
      <c r="W8" s="131" t="str">
        <f>IF(C8="","",IF(VLOOKUP($C8,'Control Sample Data'!$C$3:$M$386,9,FALSE)=0,"",VLOOKUP($C8,'Control Sample Data'!$C$3:$M$386,9,FALSE)))</f>
        <v/>
      </c>
      <c r="X8" s="131" t="str">
        <f>IF(C8="","",IF(VLOOKUP($C8,'Control Sample Data'!$C$3:$M$386,10,FALSE)=0,"",VLOOKUP($C8,'Control Sample Data'!$C$3:$M$386,10,FALSE)))</f>
        <v/>
      </c>
      <c r="Y8" s="131" t="str">
        <f>IF(C8="","",IF(VLOOKUP($C8,'Control Sample Data'!$C$3:$M$386,11,FALSE)=0,"",VLOOKUP($C8,'Control Sample Data'!$C$3:$M$386,11,FALSE)))</f>
        <v/>
      </c>
    </row>
    <row r="9" customHeight="1" spans="1:25">
      <c r="A9" s="128"/>
      <c r="B9" s="129" t="str">
        <f>IF(C9="","",VLOOKUP(C9,'Gene Table'!B$3:E$386,2,FALSE))</f>
        <v>MmiRQP9042</v>
      </c>
      <c r="C9" s="130" t="s">
        <v>1469</v>
      </c>
      <c r="D9" s="131" t="str">
        <f>IF(C9="","",IF(VLOOKUP($C9,'Test Sample Data'!$C$3:$M$386,2,FALSE)=0,"",VLOOKUP($C9,'Test Sample Data'!$C$3:$M$386,2,FALSE)))</f>
        <v/>
      </c>
      <c r="E9" s="131" t="str">
        <f>IF(C9="","",IF(VLOOKUP($C9,'Test Sample Data'!$C$3:$M$386,3,FALSE)=0,"",VLOOKUP($C9,'Test Sample Data'!$C$3:$M$386,3,FALSE)))</f>
        <v/>
      </c>
      <c r="F9" s="131" t="str">
        <f>IF(C9="","",IF(VLOOKUP($C9,'Test Sample Data'!$C$3:$M$386,4,FALSE)=0,"",VLOOKUP($C9,'Test Sample Data'!$C$3:$M$386,4,FALSE)))</f>
        <v/>
      </c>
      <c r="G9" s="131" t="str">
        <f>IF(C9="","",IF(VLOOKUP($C9,'Test Sample Data'!$C$3:$M$386,5,FALSE)=0,"",VLOOKUP($C9,'Test Sample Data'!$C$3:$M$386,5,FALSE)))</f>
        <v/>
      </c>
      <c r="H9" s="131" t="str">
        <f>IF(C9="","",IF(VLOOKUP($C9,'Test Sample Data'!$C$3:$M$386,6,FALSE)=0,"",VLOOKUP($C9,'Test Sample Data'!$C$3:$M$386,6,FALSE)))</f>
        <v/>
      </c>
      <c r="I9" s="131" t="str">
        <f>IF(C9="","",IF(VLOOKUP($C9,'Test Sample Data'!$C$3:$M$386,7,FALSE)=0,"",VLOOKUP($C9,'Test Sample Data'!$C$3:$M$386,7,FALSE)))</f>
        <v/>
      </c>
      <c r="J9" s="131" t="str">
        <f>IF(C9="","",IF(VLOOKUP($C9,'Test Sample Data'!$C$3:$M$386,8,FALSE)=0,"",VLOOKUP($C9,'Test Sample Data'!$C$3:$M$386,8,FALSE)))</f>
        <v/>
      </c>
      <c r="K9" s="131" t="str">
        <f>IF(C9="","",IF(VLOOKUP($C9,'Test Sample Data'!$C$3:$M$386,9,FALSE)=0,"",VLOOKUP($C9,'Test Sample Data'!$C$3:$M$386,9,FALSE)))</f>
        <v/>
      </c>
      <c r="L9" s="131" t="str">
        <f>IF(C9="","",IF(VLOOKUP($C9,'Test Sample Data'!$C$3:$M$386,10,FALSE)=0,"",VLOOKUP($C9,'Test Sample Data'!$C$3:$M$386,10,FALSE)))</f>
        <v/>
      </c>
      <c r="M9" s="131" t="str">
        <f>IF(C9="","",IF(VLOOKUP($C9,'Test Sample Data'!$C$3:$M$386,11,FALSE)=0,"",VLOOKUP($C9,'Test Sample Data'!$C$3:$M$386,11,FALSE)))</f>
        <v/>
      </c>
      <c r="N9" s="140" t="str">
        <f t="shared" si="0"/>
        <v>MmiRQP9042</v>
      </c>
      <c r="O9" s="32" t="str">
        <f>IF('Choose Housekeeping Genes'!C9=0,"",'Choose Housekeeping Genes'!C9)</f>
        <v>P11</v>
      </c>
      <c r="P9" s="131" t="str">
        <f>IF(C9="","",IF(VLOOKUP($C9,'Control Sample Data'!$C$3:$M$386,2,FALSE)=0,"",VLOOKUP($C9,'Control Sample Data'!$C$3:$M$386,2,FALSE)))</f>
        <v/>
      </c>
      <c r="Q9" s="131" t="str">
        <f>IF(C9="","",IF(VLOOKUP($C9,'Control Sample Data'!$C$3:$M$386,3,FALSE)=0,"",VLOOKUP($C9,'Control Sample Data'!$C$3:$M$386,3,FALSE)))</f>
        <v/>
      </c>
      <c r="R9" s="131" t="str">
        <f>IF(C9="","",IF(VLOOKUP($C9,'Control Sample Data'!$C$3:$M$386,4,FALSE)=0,"",VLOOKUP($C9,'Control Sample Data'!$C$3:$M$386,4,FALSE)))</f>
        <v/>
      </c>
      <c r="S9" s="131" t="str">
        <f>IF(C9="","",IF(VLOOKUP($C9,'Control Sample Data'!$C$3:$M$386,5,FALSE)=0,"",VLOOKUP($C9,'Control Sample Data'!$C$3:$M$386,5,FALSE)))</f>
        <v/>
      </c>
      <c r="T9" s="131" t="str">
        <f>IF(C9="","",IF(VLOOKUP($C9,'Control Sample Data'!$C$3:$M$386,6,FALSE)=0,"",VLOOKUP($C9,'Control Sample Data'!$C$3:$M$386,6,FALSE)))</f>
        <v/>
      </c>
      <c r="U9" s="131" t="str">
        <f>IF(C9="","",IF(VLOOKUP($C9,'Control Sample Data'!$C$3:$M$386,7,FALSE)=0,"",VLOOKUP($C9,'Control Sample Data'!$C$3:$M$386,7,FALSE)))</f>
        <v/>
      </c>
      <c r="V9" s="131" t="str">
        <f>IF(C9="","",IF(VLOOKUP($C9,'Control Sample Data'!$C$3:$M$386,8,FALSE)=0,"",VLOOKUP($C9,'Control Sample Data'!$C$3:$M$386,8,FALSE)))</f>
        <v/>
      </c>
      <c r="W9" s="131" t="str">
        <f>IF(C9="","",IF(VLOOKUP($C9,'Control Sample Data'!$C$3:$M$386,9,FALSE)=0,"",VLOOKUP($C9,'Control Sample Data'!$C$3:$M$386,9,FALSE)))</f>
        <v/>
      </c>
      <c r="X9" s="131" t="str">
        <f>IF(C9="","",IF(VLOOKUP($C9,'Control Sample Data'!$C$3:$M$386,10,FALSE)=0,"",VLOOKUP($C9,'Control Sample Data'!$C$3:$M$386,10,FALSE)))</f>
        <v/>
      </c>
      <c r="Y9" s="131" t="str">
        <f>IF(C9="","",IF(VLOOKUP($C9,'Control Sample Data'!$C$3:$M$386,11,FALSE)=0,"",VLOOKUP($C9,'Control Sample Data'!$C$3:$M$386,11,FALSE)))</f>
        <v/>
      </c>
    </row>
    <row r="10" customHeight="1" spans="1:25">
      <c r="A10" s="128"/>
      <c r="B10" s="129" t="str">
        <f>IF(C10="","",VLOOKUP(C10,'Gene Table'!B$3:E$386,2,FALSE))</f>
        <v>MmiRQP9042</v>
      </c>
      <c r="C10" s="130" t="s">
        <v>1473</v>
      </c>
      <c r="D10" s="131" t="str">
        <f>IF(C10="","",IF(VLOOKUP($C10,'Test Sample Data'!$C$3:$M$386,2,FALSE)=0,"",VLOOKUP($C10,'Test Sample Data'!$C$3:$M$386,2,FALSE)))</f>
        <v/>
      </c>
      <c r="E10" s="131" t="str">
        <f>IF(C10="","",IF(VLOOKUP($C10,'Test Sample Data'!$C$3:$M$386,3,FALSE)=0,"",VLOOKUP($C10,'Test Sample Data'!$C$3:$M$386,3,FALSE)))</f>
        <v/>
      </c>
      <c r="F10" s="131" t="str">
        <f>IF(C10="","",IF(VLOOKUP($C10,'Test Sample Data'!$C$3:$M$386,4,FALSE)=0,"",VLOOKUP($C10,'Test Sample Data'!$C$3:$M$386,4,FALSE)))</f>
        <v/>
      </c>
      <c r="G10" s="131" t="str">
        <f>IF(C10="","",IF(VLOOKUP($C10,'Test Sample Data'!$C$3:$M$386,5,FALSE)=0,"",VLOOKUP($C10,'Test Sample Data'!$C$3:$M$386,5,FALSE)))</f>
        <v/>
      </c>
      <c r="H10" s="131" t="str">
        <f>IF(C10="","",IF(VLOOKUP($C10,'Test Sample Data'!$C$3:$M$386,6,FALSE)=0,"",VLOOKUP($C10,'Test Sample Data'!$C$3:$M$386,6,FALSE)))</f>
        <v/>
      </c>
      <c r="I10" s="131" t="str">
        <f>IF(C10="","",IF(VLOOKUP($C10,'Test Sample Data'!$C$3:$M$386,7,FALSE)=0,"",VLOOKUP($C10,'Test Sample Data'!$C$3:$M$386,7,FALSE)))</f>
        <v/>
      </c>
      <c r="J10" s="131" t="str">
        <f>IF(C10="","",IF(VLOOKUP($C10,'Test Sample Data'!$C$3:$M$386,8,FALSE)=0,"",VLOOKUP($C10,'Test Sample Data'!$C$3:$M$386,8,FALSE)))</f>
        <v/>
      </c>
      <c r="K10" s="131" t="str">
        <f>IF(C10="","",IF(VLOOKUP($C10,'Test Sample Data'!$C$3:$M$386,9,FALSE)=0,"",VLOOKUP($C10,'Test Sample Data'!$C$3:$M$386,9,FALSE)))</f>
        <v/>
      </c>
      <c r="L10" s="131" t="str">
        <f>IF(C10="","",IF(VLOOKUP($C10,'Test Sample Data'!$C$3:$M$386,10,FALSE)=0,"",VLOOKUP($C10,'Test Sample Data'!$C$3:$M$386,10,FALSE)))</f>
        <v/>
      </c>
      <c r="M10" s="131" t="str">
        <f>IF(C10="","",IF(VLOOKUP($C10,'Test Sample Data'!$C$3:$M$386,11,FALSE)=0,"",VLOOKUP($C10,'Test Sample Data'!$C$3:$M$386,11,FALSE)))</f>
        <v/>
      </c>
      <c r="N10" s="140" t="str">
        <f t="shared" si="0"/>
        <v>MmiRQP9042</v>
      </c>
      <c r="O10" s="32" t="str">
        <f>IF('Choose Housekeeping Genes'!C10=0,"",'Choose Housekeeping Genes'!C10)</f>
        <v>P12</v>
      </c>
      <c r="P10" s="131" t="str">
        <f>IF(C10="","",IF(VLOOKUP($C10,'Control Sample Data'!$C$3:$M$386,2,FALSE)=0,"",VLOOKUP($C10,'Control Sample Data'!$C$3:$M$386,2,FALSE)))</f>
        <v/>
      </c>
      <c r="Q10" s="131" t="str">
        <f>IF(C10="","",IF(VLOOKUP($C10,'Control Sample Data'!$C$3:$M$386,3,FALSE)=0,"",VLOOKUP($C10,'Control Sample Data'!$C$3:$M$386,3,FALSE)))</f>
        <v/>
      </c>
      <c r="R10" s="131" t="str">
        <f>IF(C10="","",IF(VLOOKUP($C10,'Control Sample Data'!$C$3:$M$386,4,FALSE)=0,"",VLOOKUP($C10,'Control Sample Data'!$C$3:$M$386,4,FALSE)))</f>
        <v/>
      </c>
      <c r="S10" s="131" t="str">
        <f>IF(C10="","",IF(VLOOKUP($C10,'Control Sample Data'!$C$3:$M$386,5,FALSE)=0,"",VLOOKUP($C10,'Control Sample Data'!$C$3:$M$386,5,FALSE)))</f>
        <v/>
      </c>
      <c r="T10" s="131" t="str">
        <f>IF(C10="","",IF(VLOOKUP($C10,'Control Sample Data'!$C$3:$M$386,6,FALSE)=0,"",VLOOKUP($C10,'Control Sample Data'!$C$3:$M$386,6,FALSE)))</f>
        <v/>
      </c>
      <c r="U10" s="131" t="str">
        <f>IF(C10="","",IF(VLOOKUP($C10,'Control Sample Data'!$C$3:$M$386,7,FALSE)=0,"",VLOOKUP($C10,'Control Sample Data'!$C$3:$M$386,7,FALSE)))</f>
        <v/>
      </c>
      <c r="V10" s="131" t="str">
        <f>IF(C10="","",IF(VLOOKUP($C10,'Control Sample Data'!$C$3:$M$386,8,FALSE)=0,"",VLOOKUP($C10,'Control Sample Data'!$C$3:$M$386,8,FALSE)))</f>
        <v/>
      </c>
      <c r="W10" s="131" t="str">
        <f>IF(C10="","",IF(VLOOKUP($C10,'Control Sample Data'!$C$3:$M$386,9,FALSE)=0,"",VLOOKUP($C10,'Control Sample Data'!$C$3:$M$386,9,FALSE)))</f>
        <v/>
      </c>
      <c r="X10" s="131" t="str">
        <f>IF(C10="","",IF(VLOOKUP($C10,'Control Sample Data'!$C$3:$M$386,10,FALSE)=0,"",VLOOKUP($C10,'Control Sample Data'!$C$3:$M$386,10,FALSE)))</f>
        <v/>
      </c>
      <c r="Y10" s="131" t="str">
        <f>IF(C10="","",IF(VLOOKUP($C10,'Control Sample Data'!$C$3:$M$386,11,FALSE)=0,"",VLOOKUP($C10,'Control Sample Data'!$C$3:$M$386,11,FALSE)))</f>
        <v/>
      </c>
    </row>
    <row r="11" customHeight="1" spans="1:25">
      <c r="A11" s="128"/>
      <c r="B11" s="129" t="str">
        <f>IF(C11="","",VLOOKUP(C11,'Gene Table'!B$3:E$386,2,FALSE))</f>
        <v>MmiRQP9052</v>
      </c>
      <c r="C11" s="130" t="s">
        <v>1474</v>
      </c>
      <c r="D11" s="131" t="str">
        <f>IF(C11="","",IF(VLOOKUP($C11,'Test Sample Data'!$C$3:$M$386,2,FALSE)=0,"",VLOOKUP($C11,'Test Sample Data'!$C$3:$M$386,2,FALSE)))</f>
        <v/>
      </c>
      <c r="E11" s="131" t="str">
        <f>IF(C11="","",IF(VLOOKUP($C11,'Test Sample Data'!$C$3:$M$386,3,FALSE)=0,"",VLOOKUP($C11,'Test Sample Data'!$C$3:$M$386,3,FALSE)))</f>
        <v/>
      </c>
      <c r="F11" s="131" t="str">
        <f>IF(C11="","",IF(VLOOKUP($C11,'Test Sample Data'!$C$3:$M$386,4,FALSE)=0,"",VLOOKUP($C11,'Test Sample Data'!$C$3:$M$386,4,FALSE)))</f>
        <v/>
      </c>
      <c r="G11" s="131" t="str">
        <f>IF(C11="","",IF(VLOOKUP($C11,'Test Sample Data'!$C$3:$M$386,5,FALSE)=0,"",VLOOKUP($C11,'Test Sample Data'!$C$3:$M$386,5,FALSE)))</f>
        <v/>
      </c>
      <c r="H11" s="131" t="str">
        <f>IF(C11="","",IF(VLOOKUP($C11,'Test Sample Data'!$C$3:$M$386,6,FALSE)=0,"",VLOOKUP($C11,'Test Sample Data'!$C$3:$M$386,6,FALSE)))</f>
        <v/>
      </c>
      <c r="I11" s="131" t="str">
        <f>IF(C11="","",IF(VLOOKUP($C11,'Test Sample Data'!$C$3:$M$386,7,FALSE)=0,"",VLOOKUP($C11,'Test Sample Data'!$C$3:$M$386,7,FALSE)))</f>
        <v/>
      </c>
      <c r="J11" s="131" t="str">
        <f>IF(C11="","",IF(VLOOKUP($C11,'Test Sample Data'!$C$3:$M$386,8,FALSE)=0,"",VLOOKUP($C11,'Test Sample Data'!$C$3:$M$386,8,FALSE)))</f>
        <v/>
      </c>
      <c r="K11" s="131" t="str">
        <f>IF(C11="","",IF(VLOOKUP($C11,'Test Sample Data'!$C$3:$M$386,9,FALSE)=0,"",VLOOKUP($C11,'Test Sample Data'!$C$3:$M$386,9,FALSE)))</f>
        <v/>
      </c>
      <c r="L11" s="131" t="str">
        <f>IF(C11="","",IF(VLOOKUP($C11,'Test Sample Data'!$C$3:$M$386,10,FALSE)=0,"",VLOOKUP($C11,'Test Sample Data'!$C$3:$M$386,10,FALSE)))</f>
        <v/>
      </c>
      <c r="M11" s="131" t="str">
        <f>IF(C11="","",IF(VLOOKUP($C11,'Test Sample Data'!$C$3:$M$386,11,FALSE)=0,"",VLOOKUP($C11,'Test Sample Data'!$C$3:$M$386,11,FALSE)))</f>
        <v/>
      </c>
      <c r="N11" s="140" t="str">
        <f t="shared" si="0"/>
        <v>MmiRQP9052</v>
      </c>
      <c r="O11" s="32" t="str">
        <f>IF('Choose Housekeeping Genes'!C11=0,"",'Choose Housekeeping Genes'!C11)</f>
        <v>P13</v>
      </c>
      <c r="P11" s="131" t="str">
        <f>IF(C11="","",IF(VLOOKUP($C11,'Control Sample Data'!$C$3:$M$386,2,FALSE)=0,"",VLOOKUP($C11,'Control Sample Data'!$C$3:$M$386,2,FALSE)))</f>
        <v/>
      </c>
      <c r="Q11" s="131" t="str">
        <f>IF(C11="","",IF(VLOOKUP($C11,'Control Sample Data'!$C$3:$M$386,3,FALSE)=0,"",VLOOKUP($C11,'Control Sample Data'!$C$3:$M$386,3,FALSE)))</f>
        <v/>
      </c>
      <c r="R11" s="131" t="str">
        <f>IF(C11="","",IF(VLOOKUP($C11,'Control Sample Data'!$C$3:$M$386,4,FALSE)=0,"",VLOOKUP($C11,'Control Sample Data'!$C$3:$M$386,4,FALSE)))</f>
        <v/>
      </c>
      <c r="S11" s="131" t="str">
        <f>IF(C11="","",IF(VLOOKUP($C11,'Control Sample Data'!$C$3:$M$386,5,FALSE)=0,"",VLOOKUP($C11,'Control Sample Data'!$C$3:$M$386,5,FALSE)))</f>
        <v/>
      </c>
      <c r="T11" s="131" t="str">
        <f>IF(C11="","",IF(VLOOKUP($C11,'Control Sample Data'!$C$3:$M$386,6,FALSE)=0,"",VLOOKUP($C11,'Control Sample Data'!$C$3:$M$386,6,FALSE)))</f>
        <v/>
      </c>
      <c r="U11" s="131" t="str">
        <f>IF(C11="","",IF(VLOOKUP($C11,'Control Sample Data'!$C$3:$M$386,7,FALSE)=0,"",VLOOKUP($C11,'Control Sample Data'!$C$3:$M$386,7,FALSE)))</f>
        <v/>
      </c>
      <c r="V11" s="131" t="str">
        <f>IF(C11="","",IF(VLOOKUP($C11,'Control Sample Data'!$C$3:$M$386,8,FALSE)=0,"",VLOOKUP($C11,'Control Sample Data'!$C$3:$M$386,8,FALSE)))</f>
        <v/>
      </c>
      <c r="W11" s="131" t="str">
        <f>IF(C11="","",IF(VLOOKUP($C11,'Control Sample Data'!$C$3:$M$386,9,FALSE)=0,"",VLOOKUP($C11,'Control Sample Data'!$C$3:$M$386,9,FALSE)))</f>
        <v/>
      </c>
      <c r="X11" s="131" t="str">
        <f>IF(C11="","",IF(VLOOKUP($C11,'Control Sample Data'!$C$3:$M$386,10,FALSE)=0,"",VLOOKUP($C11,'Control Sample Data'!$C$3:$M$386,10,FALSE)))</f>
        <v/>
      </c>
      <c r="Y11" s="131" t="str">
        <f>IF(C11="","",IF(VLOOKUP($C11,'Control Sample Data'!$C$3:$M$386,11,FALSE)=0,"",VLOOKUP($C11,'Control Sample Data'!$C$3:$M$386,11,FALSE)))</f>
        <v/>
      </c>
    </row>
    <row r="12" customHeight="1" spans="1:25">
      <c r="A12" s="128"/>
      <c r="B12" s="129" t="str">
        <f>IF(C12="","",VLOOKUP(C12,'Gene Table'!B$3:E$386,2,FALSE))</f>
        <v>MmiRQP9052</v>
      </c>
      <c r="C12" s="130" t="s">
        <v>1478</v>
      </c>
      <c r="D12" s="131" t="str">
        <f>IF(C12="","",IF(VLOOKUP($C12,'Test Sample Data'!$C$3:$M$386,2,FALSE)=0,"",VLOOKUP($C12,'Test Sample Data'!$C$3:$M$386,2,FALSE)))</f>
        <v/>
      </c>
      <c r="E12" s="131" t="str">
        <f>IF(C12="","",IF(VLOOKUP($C12,'Test Sample Data'!$C$3:$M$386,3,FALSE)=0,"",VLOOKUP($C12,'Test Sample Data'!$C$3:$M$386,3,FALSE)))</f>
        <v/>
      </c>
      <c r="F12" s="131" t="str">
        <f>IF(C12="","",IF(VLOOKUP($C12,'Test Sample Data'!$C$3:$M$386,4,FALSE)=0,"",VLOOKUP($C12,'Test Sample Data'!$C$3:$M$386,4,FALSE)))</f>
        <v/>
      </c>
      <c r="G12" s="131" t="str">
        <f>IF(C12="","",IF(VLOOKUP($C12,'Test Sample Data'!$C$3:$M$386,5,FALSE)=0,"",VLOOKUP($C12,'Test Sample Data'!$C$3:$M$386,5,FALSE)))</f>
        <v/>
      </c>
      <c r="H12" s="131" t="str">
        <f>IF(C12="","",IF(VLOOKUP($C12,'Test Sample Data'!$C$3:$M$386,6,FALSE)=0,"",VLOOKUP($C12,'Test Sample Data'!$C$3:$M$386,6,FALSE)))</f>
        <v/>
      </c>
      <c r="I12" s="131" t="str">
        <f>IF(C12="","",IF(VLOOKUP($C12,'Test Sample Data'!$C$3:$M$386,7,FALSE)=0,"",VLOOKUP($C12,'Test Sample Data'!$C$3:$M$386,7,FALSE)))</f>
        <v/>
      </c>
      <c r="J12" s="131" t="str">
        <f>IF(C12="","",IF(VLOOKUP($C12,'Test Sample Data'!$C$3:$M$386,8,FALSE)=0,"",VLOOKUP($C12,'Test Sample Data'!$C$3:$M$386,8,FALSE)))</f>
        <v/>
      </c>
      <c r="K12" s="131" t="str">
        <f>IF(C12="","",IF(VLOOKUP($C12,'Test Sample Data'!$C$3:$M$386,9,FALSE)=0,"",VLOOKUP($C12,'Test Sample Data'!$C$3:$M$386,9,FALSE)))</f>
        <v/>
      </c>
      <c r="L12" s="131" t="str">
        <f>IF(C12="","",IF(VLOOKUP($C12,'Test Sample Data'!$C$3:$M$386,10,FALSE)=0,"",VLOOKUP($C12,'Test Sample Data'!$C$3:$M$386,10,FALSE)))</f>
        <v/>
      </c>
      <c r="M12" s="131" t="str">
        <f>IF(C12="","",IF(VLOOKUP($C12,'Test Sample Data'!$C$3:$M$386,11,FALSE)=0,"",VLOOKUP($C12,'Test Sample Data'!$C$3:$M$386,11,FALSE)))</f>
        <v/>
      </c>
      <c r="N12" s="140" t="str">
        <f t="shared" si="0"/>
        <v>MmiRQP9052</v>
      </c>
      <c r="O12" s="32" t="str">
        <f>IF('Choose Housekeeping Genes'!C12=0,"",'Choose Housekeeping Genes'!C12)</f>
        <v>P14</v>
      </c>
      <c r="P12" s="131" t="str">
        <f>IF(C12="","",IF(VLOOKUP($C12,'Control Sample Data'!$C$3:$M$386,2,FALSE)=0,"",VLOOKUP($C12,'Control Sample Data'!$C$3:$M$386,2,FALSE)))</f>
        <v/>
      </c>
      <c r="Q12" s="131" t="str">
        <f>IF(C12="","",IF(VLOOKUP($C12,'Control Sample Data'!$C$3:$M$386,3,FALSE)=0,"",VLOOKUP($C12,'Control Sample Data'!$C$3:$M$386,3,FALSE)))</f>
        <v/>
      </c>
      <c r="R12" s="131" t="str">
        <f>IF(C12="","",IF(VLOOKUP($C12,'Control Sample Data'!$C$3:$M$386,4,FALSE)=0,"",VLOOKUP($C12,'Control Sample Data'!$C$3:$M$386,4,FALSE)))</f>
        <v/>
      </c>
      <c r="S12" s="131" t="str">
        <f>IF(C12="","",IF(VLOOKUP($C12,'Control Sample Data'!$C$3:$M$386,5,FALSE)=0,"",VLOOKUP($C12,'Control Sample Data'!$C$3:$M$386,5,FALSE)))</f>
        <v/>
      </c>
      <c r="T12" s="131" t="str">
        <f>IF(C12="","",IF(VLOOKUP($C12,'Control Sample Data'!$C$3:$M$386,6,FALSE)=0,"",VLOOKUP($C12,'Control Sample Data'!$C$3:$M$386,6,FALSE)))</f>
        <v/>
      </c>
      <c r="U12" s="131" t="str">
        <f>IF(C12="","",IF(VLOOKUP($C12,'Control Sample Data'!$C$3:$M$386,7,FALSE)=0,"",VLOOKUP($C12,'Control Sample Data'!$C$3:$M$386,7,FALSE)))</f>
        <v/>
      </c>
      <c r="V12" s="131" t="str">
        <f>IF(C12="","",IF(VLOOKUP($C12,'Control Sample Data'!$C$3:$M$386,8,FALSE)=0,"",VLOOKUP($C12,'Control Sample Data'!$C$3:$M$386,8,FALSE)))</f>
        <v/>
      </c>
      <c r="W12" s="131" t="str">
        <f>IF(C12="","",IF(VLOOKUP($C12,'Control Sample Data'!$C$3:$M$386,9,FALSE)=0,"",VLOOKUP($C12,'Control Sample Data'!$C$3:$M$386,9,FALSE)))</f>
        <v/>
      </c>
      <c r="X12" s="131" t="str">
        <f>IF(C12="","",IF(VLOOKUP($C12,'Control Sample Data'!$C$3:$M$386,10,FALSE)=0,"",VLOOKUP($C12,'Control Sample Data'!$C$3:$M$386,10,FALSE)))</f>
        <v/>
      </c>
      <c r="Y12" s="131" t="str">
        <f>IF(C12="","",IF(VLOOKUP($C12,'Control Sample Data'!$C$3:$M$386,11,FALSE)=0,"",VLOOKUP($C12,'Control Sample Data'!$C$3:$M$386,11,FALSE)))</f>
        <v/>
      </c>
    </row>
    <row r="13" customHeight="1" spans="1:25">
      <c r="A13" s="128"/>
      <c r="B13" s="129" t="str">
        <f>IF(C13="","",VLOOKUP(C13,'Gene Table'!B$3:E$386,2,FALSE))</f>
        <v>MmiRQP9062</v>
      </c>
      <c r="C13" s="130" t="s">
        <v>1479</v>
      </c>
      <c r="D13" s="131" t="str">
        <f>IF(C13="","",IF(VLOOKUP($C13,'Test Sample Data'!$C$3:$M$386,2,FALSE)=0,"",VLOOKUP($C13,'Test Sample Data'!$C$3:$M$386,2,FALSE)))</f>
        <v/>
      </c>
      <c r="E13" s="131" t="str">
        <f>IF(C13="","",IF(VLOOKUP($C13,'Test Sample Data'!$C$3:$M$386,3,FALSE)=0,"",VLOOKUP($C13,'Test Sample Data'!$C$3:$M$386,3,FALSE)))</f>
        <v/>
      </c>
      <c r="F13" s="131" t="str">
        <f>IF(C13="","",IF(VLOOKUP($C13,'Test Sample Data'!$C$3:$M$386,4,FALSE)=0,"",VLOOKUP($C13,'Test Sample Data'!$C$3:$M$386,4,FALSE)))</f>
        <v/>
      </c>
      <c r="G13" s="131" t="str">
        <f>IF(C13="","",IF(VLOOKUP($C13,'Test Sample Data'!$C$3:$M$386,5,FALSE)=0,"",VLOOKUP($C13,'Test Sample Data'!$C$3:$M$386,5,FALSE)))</f>
        <v/>
      </c>
      <c r="H13" s="131" t="str">
        <f>IF(C13="","",IF(VLOOKUP($C13,'Test Sample Data'!$C$3:$M$386,6,FALSE)=0,"",VLOOKUP($C13,'Test Sample Data'!$C$3:$M$386,6,FALSE)))</f>
        <v/>
      </c>
      <c r="I13" s="131" t="str">
        <f>IF(C13="","",IF(VLOOKUP($C13,'Test Sample Data'!$C$3:$M$386,7,FALSE)=0,"",VLOOKUP($C13,'Test Sample Data'!$C$3:$M$386,7,FALSE)))</f>
        <v/>
      </c>
      <c r="J13" s="131" t="str">
        <f>IF(C13="","",IF(VLOOKUP($C13,'Test Sample Data'!$C$3:$M$386,8,FALSE)=0,"",VLOOKUP($C13,'Test Sample Data'!$C$3:$M$386,8,FALSE)))</f>
        <v/>
      </c>
      <c r="K13" s="131" t="str">
        <f>IF(C13="","",IF(VLOOKUP($C13,'Test Sample Data'!$C$3:$M$386,9,FALSE)=0,"",VLOOKUP($C13,'Test Sample Data'!$C$3:$M$386,9,FALSE)))</f>
        <v/>
      </c>
      <c r="L13" s="131" t="str">
        <f>IF(C13="","",IF(VLOOKUP($C13,'Test Sample Data'!$C$3:$M$386,10,FALSE)=0,"",VLOOKUP($C13,'Test Sample Data'!$C$3:$M$386,10,FALSE)))</f>
        <v/>
      </c>
      <c r="M13" s="131" t="str">
        <f>IF(C13="","",IF(VLOOKUP($C13,'Test Sample Data'!$C$3:$M$386,11,FALSE)=0,"",VLOOKUP($C13,'Test Sample Data'!$C$3:$M$386,11,FALSE)))</f>
        <v/>
      </c>
      <c r="N13" s="140" t="str">
        <f t="shared" si="0"/>
        <v>MmiRQP9062</v>
      </c>
      <c r="O13" s="32" t="str">
        <f>IF('Choose Housekeeping Genes'!C13=0,"",'Choose Housekeeping Genes'!C13)</f>
        <v>P15</v>
      </c>
      <c r="P13" s="131" t="str">
        <f>IF(C13="","",IF(VLOOKUP($C13,'Control Sample Data'!$C$3:$M$386,2,FALSE)=0,"",VLOOKUP($C13,'Control Sample Data'!$C$3:$M$386,2,FALSE)))</f>
        <v/>
      </c>
      <c r="Q13" s="131" t="str">
        <f>IF(C13="","",IF(VLOOKUP($C13,'Control Sample Data'!$C$3:$M$386,3,FALSE)=0,"",VLOOKUP($C13,'Control Sample Data'!$C$3:$M$386,3,FALSE)))</f>
        <v/>
      </c>
      <c r="R13" s="131" t="str">
        <f>IF(C13="","",IF(VLOOKUP($C13,'Control Sample Data'!$C$3:$M$386,4,FALSE)=0,"",VLOOKUP($C13,'Control Sample Data'!$C$3:$M$386,4,FALSE)))</f>
        <v/>
      </c>
      <c r="S13" s="131" t="str">
        <f>IF(C13="","",IF(VLOOKUP($C13,'Control Sample Data'!$C$3:$M$386,5,FALSE)=0,"",VLOOKUP($C13,'Control Sample Data'!$C$3:$M$386,5,FALSE)))</f>
        <v/>
      </c>
      <c r="T13" s="131" t="str">
        <f>IF(C13="","",IF(VLOOKUP($C13,'Control Sample Data'!$C$3:$M$386,6,FALSE)=0,"",VLOOKUP($C13,'Control Sample Data'!$C$3:$M$386,6,FALSE)))</f>
        <v/>
      </c>
      <c r="U13" s="131" t="str">
        <f>IF(C13="","",IF(VLOOKUP($C13,'Control Sample Data'!$C$3:$M$386,7,FALSE)=0,"",VLOOKUP($C13,'Control Sample Data'!$C$3:$M$386,7,FALSE)))</f>
        <v/>
      </c>
      <c r="V13" s="131" t="str">
        <f>IF(C13="","",IF(VLOOKUP($C13,'Control Sample Data'!$C$3:$M$386,8,FALSE)=0,"",VLOOKUP($C13,'Control Sample Data'!$C$3:$M$386,8,FALSE)))</f>
        <v/>
      </c>
      <c r="W13" s="131" t="str">
        <f>IF(C13="","",IF(VLOOKUP($C13,'Control Sample Data'!$C$3:$M$386,9,FALSE)=0,"",VLOOKUP($C13,'Control Sample Data'!$C$3:$M$386,9,FALSE)))</f>
        <v/>
      </c>
      <c r="X13" s="131" t="str">
        <f>IF(C13="","",IF(VLOOKUP($C13,'Control Sample Data'!$C$3:$M$386,10,FALSE)=0,"",VLOOKUP($C13,'Control Sample Data'!$C$3:$M$386,10,FALSE)))</f>
        <v/>
      </c>
      <c r="Y13" s="131" t="str">
        <f>IF(C13="","",IF(VLOOKUP($C13,'Control Sample Data'!$C$3:$M$386,11,FALSE)=0,"",VLOOKUP($C13,'Control Sample Data'!$C$3:$M$386,11,FALSE)))</f>
        <v/>
      </c>
    </row>
    <row r="14" customHeight="1" spans="1:25">
      <c r="A14" s="128"/>
      <c r="B14" s="129" t="str">
        <f>IF(C14="","",VLOOKUP(C14,'Gene Table'!B$3:E$386,2,FALSE))</f>
        <v>MmiRQP9062</v>
      </c>
      <c r="C14" s="130" t="s">
        <v>1483</v>
      </c>
      <c r="D14" s="131" t="str">
        <f>IF(C14="","",IF(VLOOKUP($C14,'Test Sample Data'!$C$3:$M$386,2,FALSE)=0,"",VLOOKUP($C14,'Test Sample Data'!$C$3:$M$386,2,FALSE)))</f>
        <v/>
      </c>
      <c r="E14" s="131" t="str">
        <f>IF(C14="","",IF(VLOOKUP($C14,'Test Sample Data'!$C$3:$M$386,3,FALSE)=0,"",VLOOKUP($C14,'Test Sample Data'!$C$3:$M$386,3,FALSE)))</f>
        <v/>
      </c>
      <c r="F14" s="131" t="str">
        <f>IF(C14="","",IF(VLOOKUP($C14,'Test Sample Data'!$C$3:$M$386,4,FALSE)=0,"",VLOOKUP($C14,'Test Sample Data'!$C$3:$M$386,4,FALSE)))</f>
        <v/>
      </c>
      <c r="G14" s="131" t="str">
        <f>IF(C14="","",IF(VLOOKUP($C14,'Test Sample Data'!$C$3:$M$386,5,FALSE)=0,"",VLOOKUP($C14,'Test Sample Data'!$C$3:$M$386,5,FALSE)))</f>
        <v/>
      </c>
      <c r="H14" s="131" t="str">
        <f>IF(C14="","",IF(VLOOKUP($C14,'Test Sample Data'!$C$3:$M$386,6,FALSE)=0,"",VLOOKUP($C14,'Test Sample Data'!$C$3:$M$386,6,FALSE)))</f>
        <v/>
      </c>
      <c r="I14" s="131" t="str">
        <f>IF(C14="","",IF(VLOOKUP($C14,'Test Sample Data'!$C$3:$M$386,7,FALSE)=0,"",VLOOKUP($C14,'Test Sample Data'!$C$3:$M$386,7,FALSE)))</f>
        <v/>
      </c>
      <c r="J14" s="131" t="str">
        <f>IF(C14="","",IF(VLOOKUP($C14,'Test Sample Data'!$C$3:$M$386,8,FALSE)=0,"",VLOOKUP($C14,'Test Sample Data'!$C$3:$M$386,8,FALSE)))</f>
        <v/>
      </c>
      <c r="K14" s="131" t="str">
        <f>IF(C14="","",IF(VLOOKUP($C14,'Test Sample Data'!$C$3:$M$386,9,FALSE)=0,"",VLOOKUP($C14,'Test Sample Data'!$C$3:$M$386,9,FALSE)))</f>
        <v/>
      </c>
      <c r="L14" s="131" t="str">
        <f>IF(C14="","",IF(VLOOKUP($C14,'Test Sample Data'!$C$3:$M$386,10,FALSE)=0,"",VLOOKUP($C14,'Test Sample Data'!$C$3:$M$386,10,FALSE)))</f>
        <v/>
      </c>
      <c r="M14" s="131" t="str">
        <f>IF(C14="","",IF(VLOOKUP($C14,'Test Sample Data'!$C$3:$M$386,11,FALSE)=0,"",VLOOKUP($C14,'Test Sample Data'!$C$3:$M$386,11,FALSE)))</f>
        <v/>
      </c>
      <c r="N14" s="140" t="str">
        <f t="shared" si="0"/>
        <v>MmiRQP9062</v>
      </c>
      <c r="O14" s="32" t="str">
        <f>IF('Choose Housekeeping Genes'!C14=0,"",'Choose Housekeeping Genes'!C14)</f>
        <v>P16</v>
      </c>
      <c r="P14" s="131" t="str">
        <f>IF(C14="","",IF(VLOOKUP($C14,'Control Sample Data'!$C$3:$M$386,2,FALSE)=0,"",VLOOKUP($C14,'Control Sample Data'!$C$3:$M$386,2,FALSE)))</f>
        <v/>
      </c>
      <c r="Q14" s="131" t="str">
        <f>IF(C14="","",IF(VLOOKUP($C14,'Control Sample Data'!$C$3:$M$386,3,FALSE)=0,"",VLOOKUP($C14,'Control Sample Data'!$C$3:$M$386,3,FALSE)))</f>
        <v/>
      </c>
      <c r="R14" s="131" t="str">
        <f>IF(C14="","",IF(VLOOKUP($C14,'Control Sample Data'!$C$3:$M$386,4,FALSE)=0,"",VLOOKUP($C14,'Control Sample Data'!$C$3:$M$386,4,FALSE)))</f>
        <v/>
      </c>
      <c r="S14" s="131" t="str">
        <f>IF(C14="","",IF(VLOOKUP($C14,'Control Sample Data'!$C$3:$M$386,5,FALSE)=0,"",VLOOKUP($C14,'Control Sample Data'!$C$3:$M$386,5,FALSE)))</f>
        <v/>
      </c>
      <c r="T14" s="131" t="str">
        <f>IF(C14="","",IF(VLOOKUP($C14,'Control Sample Data'!$C$3:$M$386,6,FALSE)=0,"",VLOOKUP($C14,'Control Sample Data'!$C$3:$M$386,6,FALSE)))</f>
        <v/>
      </c>
      <c r="U14" s="131" t="str">
        <f>IF(C14="","",IF(VLOOKUP($C14,'Control Sample Data'!$C$3:$M$386,7,FALSE)=0,"",VLOOKUP($C14,'Control Sample Data'!$C$3:$M$386,7,FALSE)))</f>
        <v/>
      </c>
      <c r="V14" s="131" t="str">
        <f>IF(C14="","",IF(VLOOKUP($C14,'Control Sample Data'!$C$3:$M$386,8,FALSE)=0,"",VLOOKUP($C14,'Control Sample Data'!$C$3:$M$386,8,FALSE)))</f>
        <v/>
      </c>
      <c r="W14" s="131" t="str">
        <f>IF(C14="","",IF(VLOOKUP($C14,'Control Sample Data'!$C$3:$M$386,9,FALSE)=0,"",VLOOKUP($C14,'Control Sample Data'!$C$3:$M$386,9,FALSE)))</f>
        <v/>
      </c>
      <c r="X14" s="131" t="str">
        <f>IF(C14="","",IF(VLOOKUP($C14,'Control Sample Data'!$C$3:$M$386,10,FALSE)=0,"",VLOOKUP($C14,'Control Sample Data'!$C$3:$M$386,10,FALSE)))</f>
        <v/>
      </c>
      <c r="Y14" s="131" t="str">
        <f>IF(C14="","",IF(VLOOKUP($C14,'Control Sample Data'!$C$3:$M$386,11,FALSE)=0,"",VLOOKUP($C14,'Control Sample Data'!$C$3:$M$386,11,FALSE)))</f>
        <v/>
      </c>
    </row>
    <row r="15" customHeight="1" spans="1:25">
      <c r="A15" s="128"/>
      <c r="B15" s="129" t="str">
        <f>IF(C15="","",VLOOKUP(C15,'Gene Table'!B$3:E$386,2,FALSE))</f>
        <v/>
      </c>
      <c r="C15" s="130"/>
      <c r="D15" s="131" t="str">
        <f>IF(C15="","",IF(VLOOKUP($C15,'Test Sample Data'!$C$3:$M$386,2,FALSE)=0,"",VLOOKUP($C15,'Test Sample Data'!$C$3:$M$386,2,FALSE)))</f>
        <v/>
      </c>
      <c r="E15" s="131" t="str">
        <f>IF(C15="","",IF(VLOOKUP($C15,'Test Sample Data'!$C$3:$M$386,3,FALSE)=0,"",VLOOKUP($C15,'Test Sample Data'!$C$3:$M$386,3,FALSE)))</f>
        <v/>
      </c>
      <c r="F15" s="131" t="str">
        <f>IF(C15="","",IF(VLOOKUP($C15,'Test Sample Data'!$C$3:$M$386,4,FALSE)=0,"",VLOOKUP($C15,'Test Sample Data'!$C$3:$M$386,4,FALSE)))</f>
        <v/>
      </c>
      <c r="G15" s="131" t="str">
        <f>IF(C15="","",IF(VLOOKUP($C15,'Test Sample Data'!$C$3:$M$386,5,FALSE)=0,"",VLOOKUP($C15,'Test Sample Data'!$C$3:$M$386,5,FALSE)))</f>
        <v/>
      </c>
      <c r="H15" s="131" t="str">
        <f>IF(C15="","",IF(VLOOKUP($C15,'Test Sample Data'!$C$3:$M$386,6,FALSE)=0,"",VLOOKUP($C15,'Test Sample Data'!$C$3:$M$386,6,FALSE)))</f>
        <v/>
      </c>
      <c r="I15" s="131" t="str">
        <f>IF(C15="","",IF(VLOOKUP($C15,'Test Sample Data'!$C$3:$M$386,7,FALSE)=0,"",VLOOKUP($C15,'Test Sample Data'!$C$3:$M$386,7,FALSE)))</f>
        <v/>
      </c>
      <c r="J15" s="131" t="str">
        <f>IF(C15="","",IF(VLOOKUP($C15,'Test Sample Data'!$C$3:$M$386,8,FALSE)=0,"",VLOOKUP($C15,'Test Sample Data'!$C$3:$M$386,8,FALSE)))</f>
        <v/>
      </c>
      <c r="K15" s="131" t="str">
        <f>IF(C15="","",IF(VLOOKUP($C15,'Test Sample Data'!$C$3:$M$386,9,FALSE)=0,"",VLOOKUP($C15,'Test Sample Data'!$C$3:$M$386,9,FALSE)))</f>
        <v/>
      </c>
      <c r="L15" s="131" t="str">
        <f>IF(C15="","",IF(VLOOKUP($C15,'Test Sample Data'!$C$3:$M$386,10,FALSE)=0,"",VLOOKUP($C15,'Test Sample Data'!$C$3:$M$386,10,FALSE)))</f>
        <v/>
      </c>
      <c r="M15" s="131" t="str">
        <f>IF(C15="","",IF(VLOOKUP($C15,'Test Sample Data'!$C$3:$M$386,11,FALSE)=0,"",VLOOKUP($C15,'Test Sample Data'!$C$3:$M$386,11,FALSE)))</f>
        <v/>
      </c>
      <c r="N15" s="140" t="str">
        <f t="shared" si="0"/>
        <v/>
      </c>
      <c r="O15" s="32" t="str">
        <f>IF('Choose Housekeeping Genes'!C15=0,"",'Choose Housekeeping Genes'!C15)</f>
        <v/>
      </c>
      <c r="P15" s="131" t="str">
        <f>IF(C15="","",IF(VLOOKUP($C15,'Control Sample Data'!$C$3:$M$386,2,FALSE)=0,"",VLOOKUP($C15,'Control Sample Data'!$C$3:$M$386,2,FALSE)))</f>
        <v/>
      </c>
      <c r="Q15" s="131" t="str">
        <f>IF(C15="","",IF(VLOOKUP($C15,'Control Sample Data'!$C$3:$M$386,3,FALSE)=0,"",VLOOKUP($C15,'Control Sample Data'!$C$3:$M$386,3,FALSE)))</f>
        <v/>
      </c>
      <c r="R15" s="131" t="str">
        <f>IF(C15="","",IF(VLOOKUP($C15,'Control Sample Data'!$C$3:$M$386,4,FALSE)=0,"",VLOOKUP($C15,'Control Sample Data'!$C$3:$M$386,4,FALSE)))</f>
        <v/>
      </c>
      <c r="S15" s="131" t="str">
        <f>IF(C15="","",IF(VLOOKUP($C15,'Control Sample Data'!$C$3:$M$386,5,FALSE)=0,"",VLOOKUP($C15,'Control Sample Data'!$C$3:$M$386,5,FALSE)))</f>
        <v/>
      </c>
      <c r="T15" s="131" t="str">
        <f>IF(C15="","",IF(VLOOKUP($C15,'Control Sample Data'!$C$3:$M$386,6,FALSE)=0,"",VLOOKUP($C15,'Control Sample Data'!$C$3:$M$386,6,FALSE)))</f>
        <v/>
      </c>
      <c r="U15" s="131" t="str">
        <f>IF(C15="","",IF(VLOOKUP($C15,'Control Sample Data'!$C$3:$M$386,7,FALSE)=0,"",VLOOKUP($C15,'Control Sample Data'!$C$3:$M$386,7,FALSE)))</f>
        <v/>
      </c>
      <c r="V15" s="131" t="str">
        <f>IF(C15="","",IF(VLOOKUP($C15,'Control Sample Data'!$C$3:$M$386,8,FALSE)=0,"",VLOOKUP($C15,'Control Sample Data'!$C$3:$M$386,8,FALSE)))</f>
        <v/>
      </c>
      <c r="W15" s="131" t="str">
        <f>IF(C15="","",IF(VLOOKUP($C15,'Control Sample Data'!$C$3:$M$386,9,FALSE)=0,"",VLOOKUP($C15,'Control Sample Data'!$C$3:$M$386,9,FALSE)))</f>
        <v/>
      </c>
      <c r="X15" s="131" t="str">
        <f>IF(C15="","",IF(VLOOKUP($C15,'Control Sample Data'!$C$3:$M$386,10,FALSE)=0,"",VLOOKUP($C15,'Control Sample Data'!$C$3:$M$386,10,FALSE)))</f>
        <v/>
      </c>
      <c r="Y15" s="131" t="str">
        <f>IF(C15="","",IF(VLOOKUP($C15,'Control Sample Data'!$C$3:$M$386,11,FALSE)=0,"",VLOOKUP($C15,'Control Sample Data'!$C$3:$M$386,11,FALSE)))</f>
        <v/>
      </c>
    </row>
    <row r="16" customHeight="1" spans="1:25">
      <c r="A16" s="128"/>
      <c r="B16" s="129" t="str">
        <f>IF(C16="","",VLOOKUP(C16,'Gene Table'!B$3:E$386,2,FALSE))</f>
        <v/>
      </c>
      <c r="C16" s="130"/>
      <c r="D16" s="131" t="str">
        <f>IF(C16="","",IF(VLOOKUP($C16,'Test Sample Data'!$C$3:$M$386,2,FALSE)=0,"",VLOOKUP($C16,'Test Sample Data'!$C$3:$M$386,2,FALSE)))</f>
        <v/>
      </c>
      <c r="E16" s="131" t="str">
        <f>IF(C16="","",IF(VLOOKUP($C16,'Test Sample Data'!$C$3:$M$386,3,FALSE)=0,"",VLOOKUP($C16,'Test Sample Data'!$C$3:$M$386,3,FALSE)))</f>
        <v/>
      </c>
      <c r="F16" s="131" t="str">
        <f>IF(C16="","",IF(VLOOKUP($C16,'Test Sample Data'!$C$3:$M$386,4,FALSE)=0,"",VLOOKUP($C16,'Test Sample Data'!$C$3:$M$386,4,FALSE)))</f>
        <v/>
      </c>
      <c r="G16" s="131" t="str">
        <f>IF(C16="","",IF(VLOOKUP($C16,'Test Sample Data'!$C$3:$M$386,5,FALSE)=0,"",VLOOKUP($C16,'Test Sample Data'!$C$3:$M$386,5,FALSE)))</f>
        <v/>
      </c>
      <c r="H16" s="131" t="str">
        <f>IF(C16="","",IF(VLOOKUP($C16,'Test Sample Data'!$C$3:$M$386,6,FALSE)=0,"",VLOOKUP($C16,'Test Sample Data'!$C$3:$M$386,6,FALSE)))</f>
        <v/>
      </c>
      <c r="I16" s="131" t="str">
        <f>IF(C16="","",IF(VLOOKUP($C16,'Test Sample Data'!$C$3:$M$386,7,FALSE)=0,"",VLOOKUP($C16,'Test Sample Data'!$C$3:$M$386,7,FALSE)))</f>
        <v/>
      </c>
      <c r="J16" s="131" t="str">
        <f>IF(C16="","",IF(VLOOKUP($C16,'Test Sample Data'!$C$3:$M$386,8,FALSE)=0,"",VLOOKUP($C16,'Test Sample Data'!$C$3:$M$386,8,FALSE)))</f>
        <v/>
      </c>
      <c r="K16" s="131" t="str">
        <f>IF(C16="","",IF(VLOOKUP($C16,'Test Sample Data'!$C$3:$M$386,9,FALSE)=0,"",VLOOKUP($C16,'Test Sample Data'!$C$3:$M$386,9,FALSE)))</f>
        <v/>
      </c>
      <c r="L16" s="131" t="str">
        <f>IF(C16="","",IF(VLOOKUP($C16,'Test Sample Data'!$C$3:$M$386,10,FALSE)=0,"",VLOOKUP($C16,'Test Sample Data'!$C$3:$M$386,10,FALSE)))</f>
        <v/>
      </c>
      <c r="M16" s="131" t="str">
        <f>IF(C16="","",IF(VLOOKUP($C16,'Test Sample Data'!$C$3:$M$386,11,FALSE)=0,"",VLOOKUP($C16,'Test Sample Data'!$C$3:$M$386,11,FALSE)))</f>
        <v/>
      </c>
      <c r="N16" s="140" t="str">
        <f t="shared" si="0"/>
        <v/>
      </c>
      <c r="O16" s="32" t="str">
        <f>IF('Choose Housekeeping Genes'!C16=0,"",'Choose Housekeeping Genes'!C16)</f>
        <v/>
      </c>
      <c r="P16" s="131" t="str">
        <f>IF(C16="","",IF(VLOOKUP($C16,'Control Sample Data'!$C$3:$M$386,2,FALSE)=0,"",VLOOKUP($C16,'Control Sample Data'!$C$3:$M$386,2,FALSE)))</f>
        <v/>
      </c>
      <c r="Q16" s="131" t="str">
        <f>IF(C16="","",IF(VLOOKUP($C16,'Control Sample Data'!$C$3:$M$386,3,FALSE)=0,"",VLOOKUP($C16,'Control Sample Data'!$C$3:$M$386,3,FALSE)))</f>
        <v/>
      </c>
      <c r="R16" s="131" t="str">
        <f>IF(C16="","",IF(VLOOKUP($C16,'Control Sample Data'!$C$3:$M$386,4,FALSE)=0,"",VLOOKUP($C16,'Control Sample Data'!$C$3:$M$386,4,FALSE)))</f>
        <v/>
      </c>
      <c r="S16" s="131" t="str">
        <f>IF(C16="","",IF(VLOOKUP($C16,'Control Sample Data'!$C$3:$M$386,5,FALSE)=0,"",VLOOKUP($C16,'Control Sample Data'!$C$3:$M$386,5,FALSE)))</f>
        <v/>
      </c>
      <c r="T16" s="131" t="str">
        <f>IF(C16="","",IF(VLOOKUP($C16,'Control Sample Data'!$C$3:$M$386,6,FALSE)=0,"",VLOOKUP($C16,'Control Sample Data'!$C$3:$M$386,6,FALSE)))</f>
        <v/>
      </c>
      <c r="U16" s="131" t="str">
        <f>IF(C16="","",IF(VLOOKUP($C16,'Control Sample Data'!$C$3:$M$386,7,FALSE)=0,"",VLOOKUP($C16,'Control Sample Data'!$C$3:$M$386,7,FALSE)))</f>
        <v/>
      </c>
      <c r="V16" s="131" t="str">
        <f>IF(C16="","",IF(VLOOKUP($C16,'Control Sample Data'!$C$3:$M$386,8,FALSE)=0,"",VLOOKUP($C16,'Control Sample Data'!$C$3:$M$386,8,FALSE)))</f>
        <v/>
      </c>
      <c r="W16" s="131" t="str">
        <f>IF(C16="","",IF(VLOOKUP($C16,'Control Sample Data'!$C$3:$M$386,9,FALSE)=0,"",VLOOKUP($C16,'Control Sample Data'!$C$3:$M$386,9,FALSE)))</f>
        <v/>
      </c>
      <c r="X16" s="131" t="str">
        <f>IF(C16="","",IF(VLOOKUP($C16,'Control Sample Data'!$C$3:$M$386,10,FALSE)=0,"",VLOOKUP($C16,'Control Sample Data'!$C$3:$M$386,10,FALSE)))</f>
        <v/>
      </c>
      <c r="Y16" s="131" t="str">
        <f>IF(C16="","",IF(VLOOKUP($C16,'Control Sample Data'!$C$3:$M$386,11,FALSE)=0,"",VLOOKUP($C16,'Control Sample Data'!$C$3:$M$386,11,FALSE)))</f>
        <v/>
      </c>
    </row>
    <row r="17" customHeight="1" spans="1:25">
      <c r="A17" s="128"/>
      <c r="B17" s="129" t="str">
        <f>IF(C17="","",VLOOKUP(C17,'Gene Table'!B$3:E$386,2,FALSE))</f>
        <v/>
      </c>
      <c r="C17" s="130"/>
      <c r="D17" s="131" t="str">
        <f>IF(C17="","",IF(VLOOKUP($C17,'Test Sample Data'!$C$3:$M$386,2,FALSE)=0,"",VLOOKUP($C17,'Test Sample Data'!$C$3:$M$386,2,FALSE)))</f>
        <v/>
      </c>
      <c r="E17" s="131" t="str">
        <f>IF(C17="","",IF(VLOOKUP($C17,'Test Sample Data'!$C$3:$M$386,3,FALSE)=0,"",VLOOKUP($C17,'Test Sample Data'!$C$3:$M$386,3,FALSE)))</f>
        <v/>
      </c>
      <c r="F17" s="131" t="str">
        <f>IF(C17="","",IF(VLOOKUP($C17,'Test Sample Data'!$C$3:$M$386,4,FALSE)=0,"",VLOOKUP($C17,'Test Sample Data'!$C$3:$M$386,4,FALSE)))</f>
        <v/>
      </c>
      <c r="G17" s="131" t="str">
        <f>IF(C17="","",IF(VLOOKUP($C17,'Test Sample Data'!$C$3:$M$386,5,FALSE)=0,"",VLOOKUP($C17,'Test Sample Data'!$C$3:$M$386,5,FALSE)))</f>
        <v/>
      </c>
      <c r="H17" s="131" t="str">
        <f>IF(C17="","",IF(VLOOKUP($C17,'Test Sample Data'!$C$3:$M$386,6,FALSE)=0,"",VLOOKUP($C17,'Test Sample Data'!$C$3:$M$386,6,FALSE)))</f>
        <v/>
      </c>
      <c r="I17" s="131" t="str">
        <f>IF(C17="","",IF(VLOOKUP($C17,'Test Sample Data'!$C$3:$M$386,7,FALSE)=0,"",VLOOKUP($C17,'Test Sample Data'!$C$3:$M$386,7,FALSE)))</f>
        <v/>
      </c>
      <c r="J17" s="131" t="str">
        <f>IF(C17="","",IF(VLOOKUP($C17,'Test Sample Data'!$C$3:$M$386,8,FALSE)=0,"",VLOOKUP($C17,'Test Sample Data'!$C$3:$M$386,8,FALSE)))</f>
        <v/>
      </c>
      <c r="K17" s="131" t="str">
        <f>IF(C17="","",IF(VLOOKUP($C17,'Test Sample Data'!$C$3:$M$386,9,FALSE)=0,"",VLOOKUP($C17,'Test Sample Data'!$C$3:$M$386,9,FALSE)))</f>
        <v/>
      </c>
      <c r="L17" s="131" t="str">
        <f>IF(C17="","",IF(VLOOKUP($C17,'Test Sample Data'!$C$3:$M$386,10,FALSE)=0,"",VLOOKUP($C17,'Test Sample Data'!$C$3:$M$386,10,FALSE)))</f>
        <v/>
      </c>
      <c r="M17" s="131" t="str">
        <f>IF(C17="","",IF(VLOOKUP($C17,'Test Sample Data'!$C$3:$M$386,11,FALSE)=0,"",VLOOKUP($C17,'Test Sample Data'!$C$3:$M$386,11,FALSE)))</f>
        <v/>
      </c>
      <c r="N17" s="140" t="str">
        <f t="shared" si="0"/>
        <v/>
      </c>
      <c r="O17" s="32" t="str">
        <f>IF('Choose Housekeeping Genes'!C17=0,"",'Choose Housekeeping Genes'!C17)</f>
        <v/>
      </c>
      <c r="P17" s="131" t="str">
        <f>IF(C17="","",IF(VLOOKUP($C17,'Control Sample Data'!$C$3:$M$386,2,FALSE)=0,"",VLOOKUP($C17,'Control Sample Data'!$C$3:$M$386,2,FALSE)))</f>
        <v/>
      </c>
      <c r="Q17" s="131" t="str">
        <f>IF(C17="","",IF(VLOOKUP($C17,'Control Sample Data'!$C$3:$M$386,3,FALSE)=0,"",VLOOKUP($C17,'Control Sample Data'!$C$3:$M$386,3,FALSE)))</f>
        <v/>
      </c>
      <c r="R17" s="131" t="str">
        <f>IF(C17="","",IF(VLOOKUP($C17,'Control Sample Data'!$C$3:$M$386,4,FALSE)=0,"",VLOOKUP($C17,'Control Sample Data'!$C$3:$M$386,4,FALSE)))</f>
        <v/>
      </c>
      <c r="S17" s="131" t="str">
        <f>IF(C17="","",IF(VLOOKUP($C17,'Control Sample Data'!$C$3:$M$386,5,FALSE)=0,"",VLOOKUP($C17,'Control Sample Data'!$C$3:$M$386,5,FALSE)))</f>
        <v/>
      </c>
      <c r="T17" s="131" t="str">
        <f>IF(C17="","",IF(VLOOKUP($C17,'Control Sample Data'!$C$3:$M$386,6,FALSE)=0,"",VLOOKUP($C17,'Control Sample Data'!$C$3:$M$386,6,FALSE)))</f>
        <v/>
      </c>
      <c r="U17" s="131" t="str">
        <f>IF(C17="","",IF(VLOOKUP($C17,'Control Sample Data'!$C$3:$M$386,7,FALSE)=0,"",VLOOKUP($C17,'Control Sample Data'!$C$3:$M$386,7,FALSE)))</f>
        <v/>
      </c>
      <c r="V17" s="131" t="str">
        <f>IF(C17="","",IF(VLOOKUP($C17,'Control Sample Data'!$C$3:$M$386,8,FALSE)=0,"",VLOOKUP($C17,'Control Sample Data'!$C$3:$M$386,8,FALSE)))</f>
        <v/>
      </c>
      <c r="W17" s="131" t="str">
        <f>IF(C17="","",IF(VLOOKUP($C17,'Control Sample Data'!$C$3:$M$386,9,FALSE)=0,"",VLOOKUP($C17,'Control Sample Data'!$C$3:$M$386,9,FALSE)))</f>
        <v/>
      </c>
      <c r="X17" s="131" t="str">
        <f>IF(C17="","",IF(VLOOKUP($C17,'Control Sample Data'!$C$3:$M$386,10,FALSE)=0,"",VLOOKUP($C17,'Control Sample Data'!$C$3:$M$386,10,FALSE)))</f>
        <v/>
      </c>
      <c r="Y17" s="131" t="str">
        <f>IF(C17="","",IF(VLOOKUP($C17,'Control Sample Data'!$C$3:$M$386,11,FALSE)=0,"",VLOOKUP($C17,'Control Sample Data'!$C$3:$M$386,11,FALSE)))</f>
        <v/>
      </c>
    </row>
    <row r="18" customHeight="1" spans="1:25">
      <c r="A18" s="128"/>
      <c r="B18" s="129" t="str">
        <f>IF(C18="","",VLOOKUP(C18,'Gene Table'!B$3:E$386,2,FALSE))</f>
        <v/>
      </c>
      <c r="C18" s="130"/>
      <c r="D18" s="131" t="str">
        <f>IF(C18="","",IF(VLOOKUP($C18,'Test Sample Data'!$C$3:$M$386,2,FALSE)=0,"",VLOOKUP($C18,'Test Sample Data'!$C$3:$M$386,2,FALSE)))</f>
        <v/>
      </c>
      <c r="E18" s="131" t="str">
        <f>IF(C18="","",IF(VLOOKUP($C18,'Test Sample Data'!$C$3:$M$386,3,FALSE)=0,"",VLOOKUP($C18,'Test Sample Data'!$C$3:$M$386,3,FALSE)))</f>
        <v/>
      </c>
      <c r="F18" s="131" t="str">
        <f>IF(C18="","",IF(VLOOKUP($C18,'Test Sample Data'!$C$3:$M$386,4,FALSE)=0,"",VLOOKUP($C18,'Test Sample Data'!$C$3:$M$386,4,FALSE)))</f>
        <v/>
      </c>
      <c r="G18" s="131" t="str">
        <f>IF(C18="","",IF(VLOOKUP($C18,'Test Sample Data'!$C$3:$M$386,5,FALSE)=0,"",VLOOKUP($C18,'Test Sample Data'!$C$3:$M$386,5,FALSE)))</f>
        <v/>
      </c>
      <c r="H18" s="131" t="str">
        <f>IF(C18="","",IF(VLOOKUP($C18,'Test Sample Data'!$C$3:$M$386,6,FALSE)=0,"",VLOOKUP($C18,'Test Sample Data'!$C$3:$M$386,6,FALSE)))</f>
        <v/>
      </c>
      <c r="I18" s="131" t="str">
        <f>IF(C18="","",IF(VLOOKUP($C18,'Test Sample Data'!$C$3:$M$386,7,FALSE)=0,"",VLOOKUP($C18,'Test Sample Data'!$C$3:$M$386,7,FALSE)))</f>
        <v/>
      </c>
      <c r="J18" s="131" t="str">
        <f>IF(C18="","",IF(VLOOKUP($C18,'Test Sample Data'!$C$3:$M$386,8,FALSE)=0,"",VLOOKUP($C18,'Test Sample Data'!$C$3:$M$386,8,FALSE)))</f>
        <v/>
      </c>
      <c r="K18" s="131" t="str">
        <f>IF(C18="","",IF(VLOOKUP($C18,'Test Sample Data'!$C$3:$M$386,9,FALSE)=0,"",VLOOKUP($C18,'Test Sample Data'!$C$3:$M$386,9,FALSE)))</f>
        <v/>
      </c>
      <c r="L18" s="131" t="str">
        <f>IF(C18="","",IF(VLOOKUP($C18,'Test Sample Data'!$C$3:$M$386,10,FALSE)=0,"",VLOOKUP($C18,'Test Sample Data'!$C$3:$M$386,10,FALSE)))</f>
        <v/>
      </c>
      <c r="M18" s="131" t="str">
        <f>IF(C18="","",IF(VLOOKUP($C18,'Test Sample Data'!$C$3:$M$386,11,FALSE)=0,"",VLOOKUP($C18,'Test Sample Data'!$C$3:$M$386,11,FALSE)))</f>
        <v/>
      </c>
      <c r="N18" s="140" t="str">
        <f t="shared" si="0"/>
        <v/>
      </c>
      <c r="O18" s="32" t="str">
        <f>IF('Choose Housekeeping Genes'!C18=0,"",'Choose Housekeeping Genes'!C18)</f>
        <v/>
      </c>
      <c r="P18" s="131" t="str">
        <f>IF(C18="","",IF(VLOOKUP($C18,'Control Sample Data'!$C$3:$M$386,2,FALSE)=0,"",VLOOKUP($C18,'Control Sample Data'!$C$3:$M$386,2,FALSE)))</f>
        <v/>
      </c>
      <c r="Q18" s="131" t="str">
        <f>IF(C18="","",IF(VLOOKUP($C18,'Control Sample Data'!$C$3:$M$386,3,FALSE)=0,"",VLOOKUP($C18,'Control Sample Data'!$C$3:$M$386,3,FALSE)))</f>
        <v/>
      </c>
      <c r="R18" s="131" t="str">
        <f>IF(C18="","",IF(VLOOKUP($C18,'Control Sample Data'!$C$3:$M$386,4,FALSE)=0,"",VLOOKUP($C18,'Control Sample Data'!$C$3:$M$386,4,FALSE)))</f>
        <v/>
      </c>
      <c r="S18" s="131" t="str">
        <f>IF(C18="","",IF(VLOOKUP($C18,'Control Sample Data'!$C$3:$M$386,5,FALSE)=0,"",VLOOKUP($C18,'Control Sample Data'!$C$3:$M$386,5,FALSE)))</f>
        <v/>
      </c>
      <c r="T18" s="131" t="str">
        <f>IF(C18="","",IF(VLOOKUP($C18,'Control Sample Data'!$C$3:$M$386,6,FALSE)=0,"",VLOOKUP($C18,'Control Sample Data'!$C$3:$M$386,6,FALSE)))</f>
        <v/>
      </c>
      <c r="U18" s="131" t="str">
        <f>IF(C18="","",IF(VLOOKUP($C18,'Control Sample Data'!$C$3:$M$386,7,FALSE)=0,"",VLOOKUP($C18,'Control Sample Data'!$C$3:$M$386,7,FALSE)))</f>
        <v/>
      </c>
      <c r="V18" s="131" t="str">
        <f>IF(C18="","",IF(VLOOKUP($C18,'Control Sample Data'!$C$3:$M$386,8,FALSE)=0,"",VLOOKUP($C18,'Control Sample Data'!$C$3:$M$386,8,FALSE)))</f>
        <v/>
      </c>
      <c r="W18" s="131" t="str">
        <f>IF(C18="","",IF(VLOOKUP($C18,'Control Sample Data'!$C$3:$M$386,9,FALSE)=0,"",VLOOKUP($C18,'Control Sample Data'!$C$3:$M$386,9,FALSE)))</f>
        <v/>
      </c>
      <c r="X18" s="131" t="str">
        <f>IF(C18="","",IF(VLOOKUP($C18,'Control Sample Data'!$C$3:$M$386,10,FALSE)=0,"",VLOOKUP($C18,'Control Sample Data'!$C$3:$M$386,10,FALSE)))</f>
        <v/>
      </c>
      <c r="Y18" s="131" t="str">
        <f>IF(C18="","",IF(VLOOKUP($C18,'Control Sample Data'!$C$3:$M$386,11,FALSE)=0,"",VLOOKUP($C18,'Control Sample Data'!$C$3:$M$386,11,FALSE)))</f>
        <v/>
      </c>
    </row>
    <row r="19" customHeight="1" spans="1:25">
      <c r="A19" s="128"/>
      <c r="B19" s="129" t="str">
        <f>IF(C19="","",VLOOKUP(C19,'Gene Table'!B$3:E$386,2,FALSE))</f>
        <v/>
      </c>
      <c r="C19" s="130"/>
      <c r="D19" s="131" t="str">
        <f>IF(C19="","",IF(VLOOKUP($C19,'Test Sample Data'!$C$3:$M$386,2,FALSE)=0,"",VLOOKUP($C19,'Test Sample Data'!$C$3:$M$386,2,FALSE)))</f>
        <v/>
      </c>
      <c r="E19" s="131" t="str">
        <f>IF(C19="","",IF(VLOOKUP($C19,'Test Sample Data'!$C$3:$M$386,3,FALSE)=0,"",VLOOKUP($C19,'Test Sample Data'!$C$3:$M$386,3,FALSE)))</f>
        <v/>
      </c>
      <c r="F19" s="131" t="str">
        <f>IF(C19="","",IF(VLOOKUP($C19,'Test Sample Data'!$C$3:$M$386,4,FALSE)=0,"",VLOOKUP($C19,'Test Sample Data'!$C$3:$M$386,4,FALSE)))</f>
        <v/>
      </c>
      <c r="G19" s="131" t="str">
        <f>IF(C19="","",IF(VLOOKUP($C19,'Test Sample Data'!$C$3:$M$386,5,FALSE)=0,"",VLOOKUP($C19,'Test Sample Data'!$C$3:$M$386,5,FALSE)))</f>
        <v/>
      </c>
      <c r="H19" s="131" t="str">
        <f>IF(C19="","",IF(VLOOKUP($C19,'Test Sample Data'!$C$3:$M$386,6,FALSE)=0,"",VLOOKUP($C19,'Test Sample Data'!$C$3:$M$386,6,FALSE)))</f>
        <v/>
      </c>
      <c r="I19" s="131" t="str">
        <f>IF(C19="","",IF(VLOOKUP($C19,'Test Sample Data'!$C$3:$M$386,7,FALSE)=0,"",VLOOKUP($C19,'Test Sample Data'!$C$3:$M$386,7,FALSE)))</f>
        <v/>
      </c>
      <c r="J19" s="131" t="str">
        <f>IF(C19="","",IF(VLOOKUP($C19,'Test Sample Data'!$C$3:$M$386,8,FALSE)=0,"",VLOOKUP($C19,'Test Sample Data'!$C$3:$M$386,8,FALSE)))</f>
        <v/>
      </c>
      <c r="K19" s="131" t="str">
        <f>IF(C19="","",IF(VLOOKUP($C19,'Test Sample Data'!$C$3:$M$386,9,FALSE)=0,"",VLOOKUP($C19,'Test Sample Data'!$C$3:$M$386,9,FALSE)))</f>
        <v/>
      </c>
      <c r="L19" s="131" t="str">
        <f>IF(C19="","",IF(VLOOKUP($C19,'Test Sample Data'!$C$3:$M$386,10,FALSE)=0,"",VLOOKUP($C19,'Test Sample Data'!$C$3:$M$386,10,FALSE)))</f>
        <v/>
      </c>
      <c r="M19" s="131" t="str">
        <f>IF(C19="","",IF(VLOOKUP($C19,'Test Sample Data'!$C$3:$M$386,11,FALSE)=0,"",VLOOKUP($C19,'Test Sample Data'!$C$3:$M$386,11,FALSE)))</f>
        <v/>
      </c>
      <c r="N19" s="140" t="str">
        <f t="shared" si="0"/>
        <v/>
      </c>
      <c r="O19" s="32" t="str">
        <f>IF('Choose Housekeeping Genes'!C19=0,"",'Choose Housekeeping Genes'!C19)</f>
        <v/>
      </c>
      <c r="P19" s="131" t="str">
        <f>IF(C19="","",IF(VLOOKUP($C19,'Control Sample Data'!$C$3:$M$386,2,FALSE)=0,"",VLOOKUP($C19,'Control Sample Data'!$C$3:$M$386,2,FALSE)))</f>
        <v/>
      </c>
      <c r="Q19" s="131" t="str">
        <f>IF(C19="","",IF(VLOOKUP($C19,'Control Sample Data'!$C$3:$M$386,3,FALSE)=0,"",VLOOKUP($C19,'Control Sample Data'!$C$3:$M$386,3,FALSE)))</f>
        <v/>
      </c>
      <c r="R19" s="131" t="str">
        <f>IF(C19="","",IF(VLOOKUP($C19,'Control Sample Data'!$C$3:$M$386,4,FALSE)=0,"",VLOOKUP($C19,'Control Sample Data'!$C$3:$M$386,4,FALSE)))</f>
        <v/>
      </c>
      <c r="S19" s="131" t="str">
        <f>IF(C19="","",IF(VLOOKUP($C19,'Control Sample Data'!$C$3:$M$386,5,FALSE)=0,"",VLOOKUP($C19,'Control Sample Data'!$C$3:$M$386,5,FALSE)))</f>
        <v/>
      </c>
      <c r="T19" s="131" t="str">
        <f>IF(C19="","",IF(VLOOKUP($C19,'Control Sample Data'!$C$3:$M$386,6,FALSE)=0,"",VLOOKUP($C19,'Control Sample Data'!$C$3:$M$386,6,FALSE)))</f>
        <v/>
      </c>
      <c r="U19" s="131" t="str">
        <f>IF(C19="","",IF(VLOOKUP($C19,'Control Sample Data'!$C$3:$M$386,7,FALSE)=0,"",VLOOKUP($C19,'Control Sample Data'!$C$3:$M$386,7,FALSE)))</f>
        <v/>
      </c>
      <c r="V19" s="131" t="str">
        <f>IF(C19="","",IF(VLOOKUP($C19,'Control Sample Data'!$C$3:$M$386,8,FALSE)=0,"",VLOOKUP($C19,'Control Sample Data'!$C$3:$M$386,8,FALSE)))</f>
        <v/>
      </c>
      <c r="W19" s="131" t="str">
        <f>IF(C19="","",IF(VLOOKUP($C19,'Control Sample Data'!$C$3:$M$386,9,FALSE)=0,"",VLOOKUP($C19,'Control Sample Data'!$C$3:$M$386,9,FALSE)))</f>
        <v/>
      </c>
      <c r="X19" s="131" t="str">
        <f>IF(C19="","",IF(VLOOKUP($C19,'Control Sample Data'!$C$3:$M$386,10,FALSE)=0,"",VLOOKUP($C19,'Control Sample Data'!$C$3:$M$386,10,FALSE)))</f>
        <v/>
      </c>
      <c r="Y19" s="131" t="str">
        <f>IF(C19="","",IF(VLOOKUP($C19,'Control Sample Data'!$C$3:$M$386,11,FALSE)=0,"",VLOOKUP($C19,'Control Sample Data'!$C$3:$M$386,11,FALSE)))</f>
        <v/>
      </c>
    </row>
    <row r="20" customHeight="1" spans="1:25">
      <c r="A20" s="128"/>
      <c r="B20" s="129" t="str">
        <f>IF(C20="","",VLOOKUP(C20,'Gene Table'!B$3:E$386,2,FALSE))</f>
        <v/>
      </c>
      <c r="C20" s="130"/>
      <c r="D20" s="131" t="str">
        <f>IF(C20="","",IF(VLOOKUP($C20,'Test Sample Data'!$C$3:$M$386,2,FALSE)=0,"",VLOOKUP($C20,'Test Sample Data'!$C$3:$M$386,2,FALSE)))</f>
        <v/>
      </c>
      <c r="E20" s="131" t="str">
        <f>IF(C20="","",IF(VLOOKUP($C20,'Test Sample Data'!$C$3:$M$386,3,FALSE)=0,"",VLOOKUP($C20,'Test Sample Data'!$C$3:$M$386,3,FALSE)))</f>
        <v/>
      </c>
      <c r="F20" s="131" t="str">
        <f>IF(C20="","",IF(VLOOKUP($C20,'Test Sample Data'!$C$3:$M$386,4,FALSE)=0,"",VLOOKUP($C20,'Test Sample Data'!$C$3:$M$386,4,FALSE)))</f>
        <v/>
      </c>
      <c r="G20" s="131" t="str">
        <f>IF(C20="","",IF(VLOOKUP($C20,'Test Sample Data'!$C$3:$M$386,5,FALSE)=0,"",VLOOKUP($C20,'Test Sample Data'!$C$3:$M$386,5,FALSE)))</f>
        <v/>
      </c>
      <c r="H20" s="131" t="str">
        <f>IF(C20="","",IF(VLOOKUP($C20,'Test Sample Data'!$C$3:$M$386,6,FALSE)=0,"",VLOOKUP($C20,'Test Sample Data'!$C$3:$M$386,6,FALSE)))</f>
        <v/>
      </c>
      <c r="I20" s="131" t="str">
        <f>IF(C20="","",IF(VLOOKUP($C20,'Test Sample Data'!$C$3:$M$386,7,FALSE)=0,"",VLOOKUP($C20,'Test Sample Data'!$C$3:$M$386,7,FALSE)))</f>
        <v/>
      </c>
      <c r="J20" s="131" t="str">
        <f>IF(C20="","",IF(VLOOKUP($C20,'Test Sample Data'!$C$3:$M$386,8,FALSE)=0,"",VLOOKUP($C20,'Test Sample Data'!$C$3:$M$386,8,FALSE)))</f>
        <v/>
      </c>
      <c r="K20" s="131" t="str">
        <f>IF(C20="","",IF(VLOOKUP($C20,'Test Sample Data'!$C$3:$M$386,9,FALSE)=0,"",VLOOKUP($C20,'Test Sample Data'!$C$3:$M$386,9,FALSE)))</f>
        <v/>
      </c>
      <c r="L20" s="131" t="str">
        <f>IF(C20="","",IF(VLOOKUP($C20,'Test Sample Data'!$C$3:$M$386,10,FALSE)=0,"",VLOOKUP($C20,'Test Sample Data'!$C$3:$M$386,10,FALSE)))</f>
        <v/>
      </c>
      <c r="M20" s="131" t="str">
        <f>IF(C20="","",IF(VLOOKUP($C20,'Test Sample Data'!$C$3:$M$386,11,FALSE)=0,"",VLOOKUP($C20,'Test Sample Data'!$C$3:$M$386,11,FALSE)))</f>
        <v/>
      </c>
      <c r="N20" s="140" t="str">
        <f t="shared" si="0"/>
        <v/>
      </c>
      <c r="O20" s="32" t="str">
        <f>IF('Choose Housekeeping Genes'!C20=0,"",'Choose Housekeeping Genes'!C20)</f>
        <v/>
      </c>
      <c r="P20" s="131" t="str">
        <f>IF(C20="","",IF(VLOOKUP($C20,'Control Sample Data'!$C$3:$M$386,2,FALSE)=0,"",VLOOKUP($C20,'Control Sample Data'!$C$3:$M$386,2,FALSE)))</f>
        <v/>
      </c>
      <c r="Q20" s="131" t="str">
        <f>IF(C20="","",IF(VLOOKUP($C20,'Control Sample Data'!$C$3:$M$386,3,FALSE)=0,"",VLOOKUP($C20,'Control Sample Data'!$C$3:$M$386,3,FALSE)))</f>
        <v/>
      </c>
      <c r="R20" s="131" t="str">
        <f>IF(C20="","",IF(VLOOKUP($C20,'Control Sample Data'!$C$3:$M$386,4,FALSE)=0,"",VLOOKUP($C20,'Control Sample Data'!$C$3:$M$386,4,FALSE)))</f>
        <v/>
      </c>
      <c r="S20" s="131" t="str">
        <f>IF(C20="","",IF(VLOOKUP($C20,'Control Sample Data'!$C$3:$M$386,5,FALSE)=0,"",VLOOKUP($C20,'Control Sample Data'!$C$3:$M$386,5,FALSE)))</f>
        <v/>
      </c>
      <c r="T20" s="131" t="str">
        <f>IF(C20="","",IF(VLOOKUP($C20,'Control Sample Data'!$C$3:$M$386,6,FALSE)=0,"",VLOOKUP($C20,'Control Sample Data'!$C$3:$M$386,6,FALSE)))</f>
        <v/>
      </c>
      <c r="U20" s="131" t="str">
        <f>IF(C20="","",IF(VLOOKUP($C20,'Control Sample Data'!$C$3:$M$386,7,FALSE)=0,"",VLOOKUP($C20,'Control Sample Data'!$C$3:$M$386,7,FALSE)))</f>
        <v/>
      </c>
      <c r="V20" s="131" t="str">
        <f>IF(C20="","",IF(VLOOKUP($C20,'Control Sample Data'!$C$3:$M$386,8,FALSE)=0,"",VLOOKUP($C20,'Control Sample Data'!$C$3:$M$386,8,FALSE)))</f>
        <v/>
      </c>
      <c r="W20" s="131" t="str">
        <f>IF(C20="","",IF(VLOOKUP($C20,'Control Sample Data'!$C$3:$M$386,9,FALSE)=0,"",VLOOKUP($C20,'Control Sample Data'!$C$3:$M$386,9,FALSE)))</f>
        <v/>
      </c>
      <c r="X20" s="131" t="str">
        <f>IF(C20="","",IF(VLOOKUP($C20,'Control Sample Data'!$C$3:$M$386,10,FALSE)=0,"",VLOOKUP($C20,'Control Sample Data'!$C$3:$M$386,10,FALSE)))</f>
        <v/>
      </c>
      <c r="Y20" s="131" t="str">
        <f>IF(C20="","",IF(VLOOKUP($C20,'Control Sample Data'!$C$3:$M$386,11,FALSE)=0,"",VLOOKUP($C20,'Control Sample Data'!$C$3:$M$386,11,FALSE)))</f>
        <v/>
      </c>
    </row>
    <row r="21" customHeight="1" spans="1:25">
      <c r="A21" s="128"/>
      <c r="B21" s="129" t="str">
        <f>IF(C21="","",VLOOKUP(C21,'Gene Table'!B$3:E$386,2,FALSE))</f>
        <v/>
      </c>
      <c r="C21" s="130"/>
      <c r="D21" s="131" t="str">
        <f>IF(C21="","",IF(VLOOKUP($C21,'Test Sample Data'!$C$3:$M$386,2,FALSE)=0,"",VLOOKUP($C21,'Test Sample Data'!$C$3:$M$386,2,FALSE)))</f>
        <v/>
      </c>
      <c r="E21" s="131" t="str">
        <f>IF(C21="","",IF(VLOOKUP($C21,'Test Sample Data'!$C$3:$M$386,3,FALSE)=0,"",VLOOKUP($C21,'Test Sample Data'!$C$3:$M$386,3,FALSE)))</f>
        <v/>
      </c>
      <c r="F21" s="131" t="str">
        <f>IF(C21="","",IF(VLOOKUP($C21,'Test Sample Data'!$C$3:$M$386,4,FALSE)=0,"",VLOOKUP($C21,'Test Sample Data'!$C$3:$M$386,4,FALSE)))</f>
        <v/>
      </c>
      <c r="G21" s="131" t="str">
        <f>IF(C21="","",IF(VLOOKUP($C21,'Test Sample Data'!$C$3:$M$386,5,FALSE)=0,"",VLOOKUP($C21,'Test Sample Data'!$C$3:$M$386,5,FALSE)))</f>
        <v/>
      </c>
      <c r="H21" s="131" t="str">
        <f>IF(C21="","",IF(VLOOKUP($C21,'Test Sample Data'!$C$3:$M$386,6,FALSE)=0,"",VLOOKUP($C21,'Test Sample Data'!$C$3:$M$386,6,FALSE)))</f>
        <v/>
      </c>
      <c r="I21" s="131" t="str">
        <f>IF(C21="","",IF(VLOOKUP($C21,'Test Sample Data'!$C$3:$M$386,7,FALSE)=0,"",VLOOKUP($C21,'Test Sample Data'!$C$3:$M$386,7,FALSE)))</f>
        <v/>
      </c>
      <c r="J21" s="131" t="str">
        <f>IF(C21="","",IF(VLOOKUP($C21,'Test Sample Data'!$C$3:$M$386,8,FALSE)=0,"",VLOOKUP($C21,'Test Sample Data'!$C$3:$M$386,8,FALSE)))</f>
        <v/>
      </c>
      <c r="K21" s="131" t="str">
        <f>IF(C21="","",IF(VLOOKUP($C21,'Test Sample Data'!$C$3:$M$386,9,FALSE)=0,"",VLOOKUP($C21,'Test Sample Data'!$C$3:$M$386,9,FALSE)))</f>
        <v/>
      </c>
      <c r="L21" s="131" t="str">
        <f>IF(C21="","",IF(VLOOKUP($C21,'Test Sample Data'!$C$3:$M$386,10,FALSE)=0,"",VLOOKUP($C21,'Test Sample Data'!$C$3:$M$386,10,FALSE)))</f>
        <v/>
      </c>
      <c r="M21" s="131" t="str">
        <f>IF(C21="","",IF(VLOOKUP($C21,'Test Sample Data'!$C$3:$M$386,11,FALSE)=0,"",VLOOKUP($C21,'Test Sample Data'!$C$3:$M$386,11,FALSE)))</f>
        <v/>
      </c>
      <c r="N21" s="140" t="str">
        <f t="shared" si="0"/>
        <v/>
      </c>
      <c r="O21" s="32" t="str">
        <f>IF('Choose Housekeeping Genes'!C21=0,"",'Choose Housekeeping Genes'!C21)</f>
        <v/>
      </c>
      <c r="P21" s="131" t="str">
        <f>IF(C21="","",IF(VLOOKUP($C21,'Control Sample Data'!$C$3:$M$386,2,FALSE)=0,"",VLOOKUP($C21,'Control Sample Data'!$C$3:$M$386,2,FALSE)))</f>
        <v/>
      </c>
      <c r="Q21" s="131" t="str">
        <f>IF(C21="","",IF(VLOOKUP($C21,'Control Sample Data'!$C$3:$M$386,3,FALSE)=0,"",VLOOKUP($C21,'Control Sample Data'!$C$3:$M$386,3,FALSE)))</f>
        <v/>
      </c>
      <c r="R21" s="131" t="str">
        <f>IF(C21="","",IF(VLOOKUP($C21,'Control Sample Data'!$C$3:$M$386,4,FALSE)=0,"",VLOOKUP($C21,'Control Sample Data'!$C$3:$M$386,4,FALSE)))</f>
        <v/>
      </c>
      <c r="S21" s="131" t="str">
        <f>IF(C21="","",IF(VLOOKUP($C21,'Control Sample Data'!$C$3:$M$386,5,FALSE)=0,"",VLOOKUP($C21,'Control Sample Data'!$C$3:$M$386,5,FALSE)))</f>
        <v/>
      </c>
      <c r="T21" s="131" t="str">
        <f>IF(C21="","",IF(VLOOKUP($C21,'Control Sample Data'!$C$3:$M$386,6,FALSE)=0,"",VLOOKUP($C21,'Control Sample Data'!$C$3:$M$386,6,FALSE)))</f>
        <v/>
      </c>
      <c r="U21" s="131" t="str">
        <f>IF(C21="","",IF(VLOOKUP($C21,'Control Sample Data'!$C$3:$M$386,7,FALSE)=0,"",VLOOKUP($C21,'Control Sample Data'!$C$3:$M$386,7,FALSE)))</f>
        <v/>
      </c>
      <c r="V21" s="131" t="str">
        <f>IF(C21="","",IF(VLOOKUP($C21,'Control Sample Data'!$C$3:$M$386,8,FALSE)=0,"",VLOOKUP($C21,'Control Sample Data'!$C$3:$M$386,8,FALSE)))</f>
        <v/>
      </c>
      <c r="W21" s="131" t="str">
        <f>IF(C21="","",IF(VLOOKUP($C21,'Control Sample Data'!$C$3:$M$386,9,FALSE)=0,"",VLOOKUP($C21,'Control Sample Data'!$C$3:$M$386,9,FALSE)))</f>
        <v/>
      </c>
      <c r="X21" s="131" t="str">
        <f>IF(C21="","",IF(VLOOKUP($C21,'Control Sample Data'!$C$3:$M$386,10,FALSE)=0,"",VLOOKUP($C21,'Control Sample Data'!$C$3:$M$386,10,FALSE)))</f>
        <v/>
      </c>
      <c r="Y21" s="131" t="str">
        <f>IF(C21="","",IF(VLOOKUP($C21,'Control Sample Data'!$C$3:$M$386,11,FALSE)=0,"",VLOOKUP($C21,'Control Sample Data'!$C$3:$M$386,11,FALSE)))</f>
        <v/>
      </c>
    </row>
    <row r="22" customHeight="1" spans="1:25">
      <c r="A22" s="128"/>
      <c r="B22" s="129" t="str">
        <f>IF(C22="","",VLOOKUP(C22,'Gene Table'!B$3:E$386,2,FALSE))</f>
        <v/>
      </c>
      <c r="C22" s="130"/>
      <c r="D22" s="131" t="str">
        <f>IF(C22="","",IF(VLOOKUP($C22,'Test Sample Data'!$C$3:$M$386,2,FALSE)=0,"",VLOOKUP($C22,'Test Sample Data'!$C$3:$M$386,2,FALSE)))</f>
        <v/>
      </c>
      <c r="E22" s="131" t="str">
        <f>IF(C22="","",IF(VLOOKUP($C22,'Test Sample Data'!$C$3:$M$386,3,FALSE)=0,"",VLOOKUP($C22,'Test Sample Data'!$C$3:$M$386,3,FALSE)))</f>
        <v/>
      </c>
      <c r="F22" s="131" t="str">
        <f>IF(C22="","",IF(VLOOKUP($C22,'Test Sample Data'!$C$3:$M$386,4,FALSE)=0,"",VLOOKUP($C22,'Test Sample Data'!$C$3:$M$386,4,FALSE)))</f>
        <v/>
      </c>
      <c r="G22" s="131" t="str">
        <f>IF(C22="","",IF(VLOOKUP($C22,'Test Sample Data'!$C$3:$M$386,5,FALSE)=0,"",VLOOKUP($C22,'Test Sample Data'!$C$3:$M$386,5,FALSE)))</f>
        <v/>
      </c>
      <c r="H22" s="131" t="str">
        <f>IF(C22="","",IF(VLOOKUP($C22,'Test Sample Data'!$C$3:$M$386,6,FALSE)=0,"",VLOOKUP($C22,'Test Sample Data'!$C$3:$M$386,6,FALSE)))</f>
        <v/>
      </c>
      <c r="I22" s="131" t="str">
        <f>IF(C22="","",IF(VLOOKUP($C22,'Test Sample Data'!$C$3:$M$386,7,FALSE)=0,"",VLOOKUP($C22,'Test Sample Data'!$C$3:$M$386,7,FALSE)))</f>
        <v/>
      </c>
      <c r="J22" s="131" t="str">
        <f>IF(C22="","",IF(VLOOKUP($C22,'Test Sample Data'!$C$3:$M$386,8,FALSE)=0,"",VLOOKUP($C22,'Test Sample Data'!$C$3:$M$386,8,FALSE)))</f>
        <v/>
      </c>
      <c r="K22" s="131" t="str">
        <f>IF(C22="","",IF(VLOOKUP($C22,'Test Sample Data'!$C$3:$M$386,9,FALSE)=0,"",VLOOKUP($C22,'Test Sample Data'!$C$3:$M$386,9,FALSE)))</f>
        <v/>
      </c>
      <c r="L22" s="131" t="str">
        <f>IF(C22="","",IF(VLOOKUP($C22,'Test Sample Data'!$C$3:$M$386,10,FALSE)=0,"",VLOOKUP($C22,'Test Sample Data'!$C$3:$M$386,10,FALSE)))</f>
        <v/>
      </c>
      <c r="M22" s="131" t="str">
        <f>IF(C22="","",IF(VLOOKUP($C22,'Test Sample Data'!$C$3:$M$386,11,FALSE)=0,"",VLOOKUP($C22,'Test Sample Data'!$C$3:$M$386,11,FALSE)))</f>
        <v/>
      </c>
      <c r="N22" s="140" t="str">
        <f t="shared" si="0"/>
        <v/>
      </c>
      <c r="O22" s="32" t="str">
        <f>IF('Choose Housekeeping Genes'!C22=0,"",'Choose Housekeeping Genes'!C22)</f>
        <v/>
      </c>
      <c r="P22" s="131" t="str">
        <f>IF(C22="","",IF(VLOOKUP($C22,'Control Sample Data'!$C$3:$M$386,2,FALSE)=0,"",VLOOKUP($C22,'Control Sample Data'!$C$3:$M$386,2,FALSE)))</f>
        <v/>
      </c>
      <c r="Q22" s="131" t="str">
        <f>IF(C22="","",IF(VLOOKUP($C22,'Control Sample Data'!$C$3:$M$386,3,FALSE)=0,"",VLOOKUP($C22,'Control Sample Data'!$C$3:$M$386,3,FALSE)))</f>
        <v/>
      </c>
      <c r="R22" s="131" t="str">
        <f>IF(C22="","",IF(VLOOKUP($C22,'Control Sample Data'!$C$3:$M$386,4,FALSE)=0,"",VLOOKUP($C22,'Control Sample Data'!$C$3:$M$386,4,FALSE)))</f>
        <v/>
      </c>
      <c r="S22" s="131" t="str">
        <f>IF(C22="","",IF(VLOOKUP($C22,'Control Sample Data'!$C$3:$M$386,5,FALSE)=0,"",VLOOKUP($C22,'Control Sample Data'!$C$3:$M$386,5,FALSE)))</f>
        <v/>
      </c>
      <c r="T22" s="131" t="str">
        <f>IF(C22="","",IF(VLOOKUP($C22,'Control Sample Data'!$C$3:$M$386,6,FALSE)=0,"",VLOOKUP($C22,'Control Sample Data'!$C$3:$M$386,6,FALSE)))</f>
        <v/>
      </c>
      <c r="U22" s="131" t="str">
        <f>IF(C22="","",IF(VLOOKUP($C22,'Control Sample Data'!$C$3:$M$386,7,FALSE)=0,"",VLOOKUP($C22,'Control Sample Data'!$C$3:$M$386,7,FALSE)))</f>
        <v/>
      </c>
      <c r="V22" s="131" t="str">
        <f>IF(C22="","",IF(VLOOKUP($C22,'Control Sample Data'!$C$3:$M$386,8,FALSE)=0,"",VLOOKUP($C22,'Control Sample Data'!$C$3:$M$386,8,FALSE)))</f>
        <v/>
      </c>
      <c r="W22" s="131" t="str">
        <f>IF(C22="","",IF(VLOOKUP($C22,'Control Sample Data'!$C$3:$M$386,9,FALSE)=0,"",VLOOKUP($C22,'Control Sample Data'!$C$3:$M$386,9,FALSE)))</f>
        <v/>
      </c>
      <c r="X22" s="131" t="str">
        <f>IF(C22="","",IF(VLOOKUP($C22,'Control Sample Data'!$C$3:$M$386,10,FALSE)=0,"",VLOOKUP($C22,'Control Sample Data'!$C$3:$M$386,10,FALSE)))</f>
        <v/>
      </c>
      <c r="Y22" s="131" t="str">
        <f>IF(C22="","",IF(VLOOKUP($C22,'Control Sample Data'!$C$3:$M$386,11,FALSE)=0,"",VLOOKUP($C22,'Control Sample Data'!$C$3:$M$386,11,FALSE)))</f>
        <v/>
      </c>
    </row>
    <row r="23" customHeight="1" spans="1:25">
      <c r="A23" s="128"/>
      <c r="B23" s="132" t="s">
        <v>2941</v>
      </c>
      <c r="C23" s="133"/>
      <c r="D23" s="134" t="str">
        <f>IF(ISERROR(AVERAGE(D3:D22)),"",AVERAGE(D3:D22))</f>
        <v/>
      </c>
      <c r="E23" s="134" t="str">
        <f t="shared" ref="E23:M23" si="1">IF(ISERROR(AVERAGE(E3:E22)),"",AVERAGE(E3:E22))</f>
        <v/>
      </c>
      <c r="F23" s="134" t="str">
        <f t="shared" si="1"/>
        <v/>
      </c>
      <c r="G23" s="134" t="str">
        <f t="shared" si="1"/>
        <v/>
      </c>
      <c r="H23" s="134" t="str">
        <f t="shared" si="1"/>
        <v/>
      </c>
      <c r="I23" s="134" t="str">
        <f t="shared" si="1"/>
        <v/>
      </c>
      <c r="J23" s="134" t="str">
        <f t="shared" si="1"/>
        <v/>
      </c>
      <c r="K23" s="134" t="str">
        <f t="shared" si="1"/>
        <v/>
      </c>
      <c r="L23" s="134" t="str">
        <f t="shared" si="1"/>
        <v/>
      </c>
      <c r="M23" s="141" t="str">
        <f t="shared" si="1"/>
        <v/>
      </c>
      <c r="N23" s="132" t="s">
        <v>2941</v>
      </c>
      <c r="O23" s="133"/>
      <c r="P23" s="134" t="str">
        <f>IF(ISERROR(AVERAGE(P3:P22)),"",AVERAGE(P3:P22))</f>
        <v/>
      </c>
      <c r="Q23" s="134" t="str">
        <f t="shared" ref="Q23:Y23" si="2">IF(ISERROR(AVERAGE(Q3:Q22)),"",AVERAGE(Q3:Q22))</f>
        <v/>
      </c>
      <c r="R23" s="134" t="str">
        <f t="shared" si="2"/>
        <v/>
      </c>
      <c r="S23" s="134" t="str">
        <f t="shared" si="2"/>
        <v/>
      </c>
      <c r="T23" s="134" t="str">
        <f t="shared" si="2"/>
        <v/>
      </c>
      <c r="U23" s="134" t="str">
        <f t="shared" si="2"/>
        <v/>
      </c>
      <c r="V23" s="134" t="str">
        <f t="shared" si="2"/>
        <v/>
      </c>
      <c r="W23" s="134" t="str">
        <f t="shared" si="2"/>
        <v/>
      </c>
      <c r="X23" s="134" t="str">
        <f t="shared" si="2"/>
        <v/>
      </c>
      <c r="Y23" s="141" t="str">
        <f t="shared" si="2"/>
        <v/>
      </c>
    </row>
    <row r="24" customHeight="1" spans="1:25">
      <c r="A24" s="128" t="s">
        <v>1494</v>
      </c>
      <c r="B24" s="135" t="str">
        <f>IF(C3="","",VLOOKUP(C3,'Gene Table'!B$387:E$770,2,FALSE))</f>
        <v>MmiRQP9002</v>
      </c>
      <c r="C24" s="136" t="str">
        <f>IF('Choose Housekeeping Genes'!C3=0,"",'Choose Housekeeping Genes'!C3)</f>
        <v>P05</v>
      </c>
      <c r="D24" s="136" t="str">
        <f>IF($C3="","",IF(VLOOKUP($C3,'Test Sample Data'!$C$387:$M$770,2,FALSE)=0,"",VLOOKUP($C3,'Test Sample Data'!$C$387:$M$770,2,FALSE)))</f>
        <v/>
      </c>
      <c r="E24" s="136" t="str">
        <f>IF($C3="","",IF(VLOOKUP($C3,'Test Sample Data'!$C$387:$M$770,3,FALSE)=0,"",VLOOKUP($C3,'Test Sample Data'!$C$387:$M$770,3,FALSE)))</f>
        <v/>
      </c>
      <c r="F24" s="136" t="str">
        <f>IF($C3="","",IF(VLOOKUP($C3,'Test Sample Data'!$C$387:$M$770,4,FALSE)=0,"",VLOOKUP($C3,'Test Sample Data'!$C$387:$M$770,4,FALSE)))</f>
        <v/>
      </c>
      <c r="G24" s="136" t="str">
        <f>IF($C3="","",IF(VLOOKUP($C3,'Test Sample Data'!$C$387:$M$770,5,FALSE)=0,"",VLOOKUP($C3,'Test Sample Data'!$C$387:$M$770,5,FALSE)))</f>
        <v/>
      </c>
      <c r="H24" s="136" t="str">
        <f>IF($C3="","",IF(VLOOKUP($C3,'Test Sample Data'!$C$387:$M$770,6,FALSE)=0,"",VLOOKUP($C3,'Test Sample Data'!$C$387:$M$770,6,FALSE)))</f>
        <v/>
      </c>
      <c r="I24" s="136" t="str">
        <f>IF($C3="","",IF(VLOOKUP($C3,'Test Sample Data'!$C$387:$M$770,7,FALSE)=0,"",VLOOKUP($C3,'Test Sample Data'!$C$387:$M$770,7,FALSE)))</f>
        <v/>
      </c>
      <c r="J24" s="136" t="str">
        <f>IF($C3="","",IF(VLOOKUP($C3,'Test Sample Data'!$C$387:$M$770,8,FALSE)=0,"",VLOOKUP($C3,'Test Sample Data'!$C$387:$M$770,8,FALSE)))</f>
        <v/>
      </c>
      <c r="K24" s="136" t="str">
        <f>IF($C3="","",IF(VLOOKUP($C3,'Test Sample Data'!$C$387:$M$770,9,FALSE)=0,"",VLOOKUP($C3,'Test Sample Data'!$C$387:$M$770,9,FALSE)))</f>
        <v/>
      </c>
      <c r="L24" s="136" t="str">
        <f>IF($C3="","",IF(VLOOKUP($C3,'Test Sample Data'!$C$387:$M$770,10,FALSE)=0,"",VLOOKUP($C3,'Test Sample Data'!$C$387:$M$770,10,FALSE)))</f>
        <v/>
      </c>
      <c r="M24" s="136" t="str">
        <f>IF($C3="","",IF(VLOOKUP($C3,'Test Sample Data'!$C$387:$M$770,11,FALSE)=0,"",VLOOKUP($C3,'Test Sample Data'!$C$387:$M$770,11,FALSE)))</f>
        <v/>
      </c>
      <c r="N24" s="142" t="str">
        <f>IF(B24=0,"",B24)</f>
        <v>MmiRQP9002</v>
      </c>
      <c r="O24" s="143" t="str">
        <f>IF('Choose Housekeeping Genes'!C24=0,"",'Choose Housekeeping Genes'!C24)</f>
        <v>P05</v>
      </c>
      <c r="P24" s="136" t="str">
        <f>IF(C3="","",IF(VLOOKUP($C3,'Control Sample Data'!$C$387:$M$770,2,FALSE)=0,"",VLOOKUP($C3,'Control Sample Data'!$C$387:$M$770,2,FALSE)))</f>
        <v/>
      </c>
      <c r="Q24" s="136" t="str">
        <f>IF(C3="","",IF(VLOOKUP($C3,'Control Sample Data'!$C$387:$M$770,3,FALSE)=0,"",VLOOKUP($C3,'Control Sample Data'!$C$387:$M$770,3,FALSE)))</f>
        <v/>
      </c>
      <c r="R24" s="136" t="str">
        <f>IF(C3="","",IF(VLOOKUP($C3,'Control Sample Data'!$C$387:$M$770,4,FALSE)=0,"",VLOOKUP($C3,'Control Sample Data'!$C$387:$M$770,4,FALSE)))</f>
        <v/>
      </c>
      <c r="S24" s="136" t="str">
        <f>IF(C3="","",IF(VLOOKUP($C3,'Control Sample Data'!$C$387:$M$770,5,FALSE)=0,"",VLOOKUP($C3,'Control Sample Data'!$C$387:$M$770,5,FALSE)))</f>
        <v/>
      </c>
      <c r="T24" s="136" t="str">
        <f>IF(C3="","",IF(VLOOKUP($C3,'Control Sample Data'!$C$387:$M$770,6,FALSE)=0,"",VLOOKUP($C3,'Control Sample Data'!$C$387:$M$770,6,FALSE)))</f>
        <v/>
      </c>
      <c r="U24" s="136" t="str">
        <f>IF(C3="","",IF(VLOOKUP($C3,'Control Sample Data'!$C$387:$M$770,7,FALSE)=0,"",VLOOKUP($C3,'Control Sample Data'!$C$387:$M$770,7,FALSE)))</f>
        <v/>
      </c>
      <c r="V24" s="136" t="str">
        <f>IF(C3="","",IF(VLOOKUP($C3,'Control Sample Data'!$C$387:$M$770,8,FALSE)=0,"",VLOOKUP($C3,'Control Sample Data'!$C$387:$M$770,8,FALSE)))</f>
        <v/>
      </c>
      <c r="W24" s="136" t="str">
        <f>IF(C3="","",IF(VLOOKUP($C3,'Control Sample Data'!$C$387:$M$770,9,FALSE)=0,"",VLOOKUP($C3,'Control Sample Data'!$C$387:$M$770,9,FALSE)))</f>
        <v/>
      </c>
      <c r="X24" s="136" t="str">
        <f>IF(C3="","",IF(VLOOKUP($C3,'Control Sample Data'!$C$387:$M$770,10,FALSE)=0,"",VLOOKUP($C3,'Control Sample Data'!$C$387:$M$770,10,FALSE)))</f>
        <v/>
      </c>
      <c r="Y24" s="136" t="str">
        <f>IF(C3="","",IF(VLOOKUP($C3,'Control Sample Data'!$C$387:$M$770,11,FALSE)=0,"",VLOOKUP($C3,'Control Sample Data'!$C$387:$M$770,11,FALSE)))</f>
        <v/>
      </c>
    </row>
    <row r="25" customHeight="1" spans="1:25">
      <c r="A25" s="128"/>
      <c r="B25" s="114" t="str">
        <f>IF(C4="","",VLOOKUP(C4,'Gene Table'!B$387:E$770,2,FALSE))</f>
        <v>MmiRQP9002</v>
      </c>
      <c r="C25" s="131" t="str">
        <f>IF('Choose Housekeeping Genes'!C4=0,"",'Choose Housekeeping Genes'!C4)</f>
        <v>P06</v>
      </c>
      <c r="D25" s="131" t="str">
        <f>IF($C4="","",IF(VLOOKUP($C4,'Test Sample Data'!$C$387:$M$770,2,FALSE)=0,"",VLOOKUP($C4,'Test Sample Data'!$C$387:$M$770,2,FALSE)))</f>
        <v/>
      </c>
      <c r="E25" s="131" t="str">
        <f>IF($C4="","",IF(VLOOKUP($C4,'Test Sample Data'!$C$387:$M$770,3,FALSE)=0,"",VLOOKUP($C4,'Test Sample Data'!$C$387:$M$770,3,FALSE)))</f>
        <v/>
      </c>
      <c r="F25" s="131" t="str">
        <f>IF($C4="","",IF(VLOOKUP($C4,'Test Sample Data'!$C$387:$M$770,4,FALSE)=0,"",VLOOKUP($C4,'Test Sample Data'!$C$387:$M$770,4,FALSE)))</f>
        <v/>
      </c>
      <c r="G25" s="131" t="str">
        <f>IF($C4="","",IF(VLOOKUP($C4,'Test Sample Data'!$C$387:$M$770,5,FALSE)=0,"",VLOOKUP($C4,'Test Sample Data'!$C$387:$M$770,5,FALSE)))</f>
        <v/>
      </c>
      <c r="H25" s="131" t="str">
        <f>IF($C4="","",IF(VLOOKUP($C4,'Test Sample Data'!$C$387:$M$770,6,FALSE)=0,"",VLOOKUP($C4,'Test Sample Data'!$C$387:$M$770,6,FALSE)))</f>
        <v/>
      </c>
      <c r="I25" s="131" t="str">
        <f>IF($C4="","",IF(VLOOKUP($C4,'Test Sample Data'!$C$387:$M$770,7,FALSE)=0,"",VLOOKUP($C4,'Test Sample Data'!$C$387:$M$770,7,FALSE)))</f>
        <v/>
      </c>
      <c r="J25" s="131" t="str">
        <f>IF($C4="","",IF(VLOOKUP($C4,'Test Sample Data'!$C$387:$M$770,8,FALSE)=0,"",VLOOKUP($C4,'Test Sample Data'!$C$387:$M$770,8,FALSE)))</f>
        <v/>
      </c>
      <c r="K25" s="131" t="str">
        <f>IF($C4="","",IF(VLOOKUP($C4,'Test Sample Data'!$C$387:$M$770,9,FALSE)=0,"",VLOOKUP($C4,'Test Sample Data'!$C$387:$M$770,9,FALSE)))</f>
        <v/>
      </c>
      <c r="L25" s="131" t="str">
        <f>IF($C4="","",IF(VLOOKUP($C4,'Test Sample Data'!$C$387:$M$770,10,FALSE)=0,"",VLOOKUP($C4,'Test Sample Data'!$C$387:$M$770,10,FALSE)))</f>
        <v/>
      </c>
      <c r="M25" s="131" t="str">
        <f>IF($C4="","",IF(VLOOKUP($C4,'Test Sample Data'!$C$387:$M$770,11,FALSE)=0,"",VLOOKUP($C4,'Test Sample Data'!$C$387:$M$770,11,FALSE)))</f>
        <v/>
      </c>
      <c r="N25" s="140" t="str">
        <f t="shared" ref="N25:N37" si="3">IF(B25=0,"",B25)</f>
        <v>MmiRQP9002</v>
      </c>
      <c r="O25" s="32" t="str">
        <f>IF('Choose Housekeeping Genes'!C25=0,"",'Choose Housekeeping Genes'!C25)</f>
        <v>P06</v>
      </c>
      <c r="P25" s="131" t="str">
        <f>IF(C4="","",IF(VLOOKUP($C4,'Control Sample Data'!$C$387:$M$770,2,FALSE)=0,"",VLOOKUP($C4,'Control Sample Data'!$C$387:$M$770,2,FALSE)))</f>
        <v/>
      </c>
      <c r="Q25" s="131" t="str">
        <f>IF(C4="","",IF(VLOOKUP($C4,'Control Sample Data'!$C$387:$M$770,3,FALSE)=0,"",VLOOKUP($C4,'Control Sample Data'!$C$387:$M$770,3,FALSE)))</f>
        <v/>
      </c>
      <c r="R25" s="131" t="str">
        <f>IF(C4="","",IF(VLOOKUP($C4,'Control Sample Data'!$C$387:$M$770,4,FALSE)=0,"",VLOOKUP($C4,'Control Sample Data'!$C$387:$M$770,4,FALSE)))</f>
        <v/>
      </c>
      <c r="S25" s="131" t="str">
        <f>IF(C4="","",IF(VLOOKUP($C4,'Control Sample Data'!$C$387:$M$770,5,FALSE)=0,"",VLOOKUP($C4,'Control Sample Data'!$C$387:$M$770,5,FALSE)))</f>
        <v/>
      </c>
      <c r="T25" s="131" t="str">
        <f>IF(C4="","",IF(VLOOKUP($C4,'Control Sample Data'!$C$387:$M$770,6,FALSE)=0,"",VLOOKUP($C4,'Control Sample Data'!$C$387:$M$770,6,FALSE)))</f>
        <v/>
      </c>
      <c r="U25" s="131" t="str">
        <f>IF(C4="","",IF(VLOOKUP($C4,'Control Sample Data'!$C$387:$M$770,7,FALSE)=0,"",VLOOKUP($C4,'Control Sample Data'!$C$387:$M$770,7,FALSE)))</f>
        <v/>
      </c>
      <c r="V25" s="131" t="str">
        <f>IF(C4="","",IF(VLOOKUP($C4,'Control Sample Data'!$C$387:$M$770,8,FALSE)=0,"",VLOOKUP($C4,'Control Sample Data'!$C$387:$M$770,8,FALSE)))</f>
        <v/>
      </c>
      <c r="W25" s="131" t="str">
        <f>IF(C4="","",IF(VLOOKUP($C4,'Control Sample Data'!$C$387:$M$770,9,FALSE)=0,"",VLOOKUP($C4,'Control Sample Data'!$C$387:$M$770,9,FALSE)))</f>
        <v/>
      </c>
      <c r="X25" s="131" t="str">
        <f>IF(C4="","",IF(VLOOKUP($C4,'Control Sample Data'!$C$387:$M$770,10,FALSE)=0,"",VLOOKUP($C4,'Control Sample Data'!$C$387:$M$770,10,FALSE)))</f>
        <v/>
      </c>
      <c r="Y25" s="131" t="str">
        <f>IF(C4="","",IF(VLOOKUP($C4,'Control Sample Data'!$C$387:$M$770,11,FALSE)=0,"",VLOOKUP($C4,'Control Sample Data'!$C$387:$M$770,11,FALSE)))</f>
        <v/>
      </c>
    </row>
    <row r="26" customHeight="1" spans="1:25">
      <c r="A26" s="128"/>
      <c r="B26" s="114" t="str">
        <f>IF(C5="","",VLOOKUP(C5,'Gene Table'!B$387:E$770,2,FALSE))</f>
        <v>MmiRQP9012</v>
      </c>
      <c r="C26" s="131" t="str">
        <f>IF('Choose Housekeeping Genes'!C5=0,"",'Choose Housekeeping Genes'!C5)</f>
        <v>P07</v>
      </c>
      <c r="D26" s="131" t="str">
        <f>IF($C5="","",IF(VLOOKUP($C5,'Test Sample Data'!$C$387:$M$770,2,FALSE)=0,"",VLOOKUP($C5,'Test Sample Data'!$C$387:$M$770,2,FALSE)))</f>
        <v/>
      </c>
      <c r="E26" s="131" t="str">
        <f>IF($C5="","",IF(VLOOKUP($C5,'Test Sample Data'!$C$387:$M$770,3,FALSE)=0,"",VLOOKUP($C5,'Test Sample Data'!$C$387:$M$770,3,FALSE)))</f>
        <v/>
      </c>
      <c r="F26" s="131" t="str">
        <f>IF($C5="","",IF(VLOOKUP($C5,'Test Sample Data'!$C$387:$M$770,4,FALSE)=0,"",VLOOKUP($C5,'Test Sample Data'!$C$387:$M$770,4,FALSE)))</f>
        <v/>
      </c>
      <c r="G26" s="131" t="str">
        <f>IF($C5="","",IF(VLOOKUP($C5,'Test Sample Data'!$C$387:$M$770,5,FALSE)=0,"",VLOOKUP($C5,'Test Sample Data'!$C$387:$M$770,5,FALSE)))</f>
        <v/>
      </c>
      <c r="H26" s="131" t="str">
        <f>IF($C5="","",IF(VLOOKUP($C5,'Test Sample Data'!$C$387:$M$770,6,FALSE)=0,"",VLOOKUP($C5,'Test Sample Data'!$C$387:$M$770,6,FALSE)))</f>
        <v/>
      </c>
      <c r="I26" s="131" t="str">
        <f>IF($C5="","",IF(VLOOKUP($C5,'Test Sample Data'!$C$387:$M$770,7,FALSE)=0,"",VLOOKUP($C5,'Test Sample Data'!$C$387:$M$770,7,FALSE)))</f>
        <v/>
      </c>
      <c r="J26" s="131" t="str">
        <f>IF($C5="","",IF(VLOOKUP($C5,'Test Sample Data'!$C$387:$M$770,8,FALSE)=0,"",VLOOKUP($C5,'Test Sample Data'!$C$387:$M$770,8,FALSE)))</f>
        <v/>
      </c>
      <c r="K26" s="131" t="str">
        <f>IF($C5="","",IF(VLOOKUP($C5,'Test Sample Data'!$C$387:$M$770,9,FALSE)=0,"",VLOOKUP($C5,'Test Sample Data'!$C$387:$M$770,9,FALSE)))</f>
        <v/>
      </c>
      <c r="L26" s="131" t="str">
        <f>IF($C5="","",IF(VLOOKUP($C5,'Test Sample Data'!$C$387:$M$770,10,FALSE)=0,"",VLOOKUP($C5,'Test Sample Data'!$C$387:$M$770,10,FALSE)))</f>
        <v/>
      </c>
      <c r="M26" s="131" t="str">
        <f>IF($C5="","",IF(VLOOKUP($C5,'Test Sample Data'!$C$387:$M$770,11,FALSE)=0,"",VLOOKUP($C5,'Test Sample Data'!$C$387:$M$770,11,FALSE)))</f>
        <v/>
      </c>
      <c r="N26" s="140" t="str">
        <f t="shared" si="3"/>
        <v>MmiRQP9012</v>
      </c>
      <c r="O26" s="32" t="str">
        <f>IF('Choose Housekeeping Genes'!C26=0,"",'Choose Housekeeping Genes'!C26)</f>
        <v>P07</v>
      </c>
      <c r="P26" s="131" t="str">
        <f>IF(C5="","",IF(VLOOKUP($C5,'Control Sample Data'!$C$387:$M$770,2,FALSE)=0,"",VLOOKUP($C5,'Control Sample Data'!$C$387:$M$770,2,FALSE)))</f>
        <v/>
      </c>
      <c r="Q26" s="131" t="str">
        <f>IF(C5="","",IF(VLOOKUP($C5,'Control Sample Data'!$C$387:$M$770,3,FALSE)=0,"",VLOOKUP($C5,'Control Sample Data'!$C$387:$M$770,3,FALSE)))</f>
        <v/>
      </c>
      <c r="R26" s="131" t="str">
        <f>IF(C5="","",IF(VLOOKUP($C5,'Control Sample Data'!$C$387:$M$770,4,FALSE)=0,"",VLOOKUP($C5,'Control Sample Data'!$C$387:$M$770,4,FALSE)))</f>
        <v/>
      </c>
      <c r="S26" s="131" t="str">
        <f>IF(C5="","",IF(VLOOKUP($C5,'Control Sample Data'!$C$387:$M$770,5,FALSE)=0,"",VLOOKUP($C5,'Control Sample Data'!$C$387:$M$770,5,FALSE)))</f>
        <v/>
      </c>
      <c r="T26" s="131" t="str">
        <f>IF(C5="","",IF(VLOOKUP($C5,'Control Sample Data'!$C$387:$M$770,6,FALSE)=0,"",VLOOKUP($C5,'Control Sample Data'!$C$387:$M$770,6,FALSE)))</f>
        <v/>
      </c>
      <c r="U26" s="131" t="str">
        <f>IF(C5="","",IF(VLOOKUP($C5,'Control Sample Data'!$C$387:$M$770,7,FALSE)=0,"",VLOOKUP($C5,'Control Sample Data'!$C$387:$M$770,7,FALSE)))</f>
        <v/>
      </c>
      <c r="V26" s="131" t="str">
        <f>IF(C5="","",IF(VLOOKUP($C5,'Control Sample Data'!$C$387:$M$770,8,FALSE)=0,"",VLOOKUP($C5,'Control Sample Data'!$C$387:$M$770,8,FALSE)))</f>
        <v/>
      </c>
      <c r="W26" s="131" t="str">
        <f>IF(C5="","",IF(VLOOKUP($C5,'Control Sample Data'!$C$387:$M$770,9,FALSE)=0,"",VLOOKUP($C5,'Control Sample Data'!$C$387:$M$770,9,FALSE)))</f>
        <v/>
      </c>
      <c r="X26" s="131" t="str">
        <f>IF(C5="","",IF(VLOOKUP($C5,'Control Sample Data'!$C$387:$M$770,10,FALSE)=0,"",VLOOKUP($C5,'Control Sample Data'!$C$387:$M$770,10,FALSE)))</f>
        <v/>
      </c>
      <c r="Y26" s="131" t="str">
        <f>IF(C5="","",IF(VLOOKUP($C5,'Control Sample Data'!$C$387:$M$770,11,FALSE)=0,"",VLOOKUP($C5,'Control Sample Data'!$C$387:$M$770,11,FALSE)))</f>
        <v/>
      </c>
    </row>
    <row r="27" customHeight="1" spans="1:25">
      <c r="A27" s="128"/>
      <c r="B27" s="114" t="str">
        <f>IF(C6="","",VLOOKUP(C6,'Gene Table'!B$387:E$770,2,FALSE))</f>
        <v>MmiRQP9012</v>
      </c>
      <c r="C27" s="131" t="str">
        <f>IF('Choose Housekeeping Genes'!C6=0,"",'Choose Housekeeping Genes'!C6)</f>
        <v>P08</v>
      </c>
      <c r="D27" s="131" t="str">
        <f>IF($C6="","",IF(VLOOKUP($C6,'Test Sample Data'!$C$387:$M$770,2,FALSE)=0,"",VLOOKUP($C6,'Test Sample Data'!$C$387:$M$770,2,FALSE)))</f>
        <v/>
      </c>
      <c r="E27" s="131" t="str">
        <f>IF($C6="","",IF(VLOOKUP($C6,'Test Sample Data'!$C$387:$M$770,3,FALSE)=0,"",VLOOKUP($C6,'Test Sample Data'!$C$387:$M$770,3,FALSE)))</f>
        <v/>
      </c>
      <c r="F27" s="131" t="str">
        <f>IF($C6="","",IF(VLOOKUP($C6,'Test Sample Data'!$C$387:$M$770,4,FALSE)=0,"",VLOOKUP($C6,'Test Sample Data'!$C$387:$M$770,4,FALSE)))</f>
        <v/>
      </c>
      <c r="G27" s="131" t="str">
        <f>IF($C6="","",IF(VLOOKUP($C6,'Test Sample Data'!$C$387:$M$770,5,FALSE)=0,"",VLOOKUP($C6,'Test Sample Data'!$C$387:$M$770,5,FALSE)))</f>
        <v/>
      </c>
      <c r="H27" s="131" t="str">
        <f>IF($C6="","",IF(VLOOKUP($C6,'Test Sample Data'!$C$387:$M$770,6,FALSE)=0,"",VLOOKUP($C6,'Test Sample Data'!$C$387:$M$770,6,FALSE)))</f>
        <v/>
      </c>
      <c r="I27" s="131" t="str">
        <f>IF($C6="","",IF(VLOOKUP($C6,'Test Sample Data'!$C$387:$M$770,7,FALSE)=0,"",VLOOKUP($C6,'Test Sample Data'!$C$387:$M$770,7,FALSE)))</f>
        <v/>
      </c>
      <c r="J27" s="131" t="str">
        <f>IF($C6="","",IF(VLOOKUP($C6,'Test Sample Data'!$C$387:$M$770,8,FALSE)=0,"",VLOOKUP($C6,'Test Sample Data'!$C$387:$M$770,8,FALSE)))</f>
        <v/>
      </c>
      <c r="K27" s="131" t="str">
        <f>IF($C6="","",IF(VLOOKUP($C6,'Test Sample Data'!$C$387:$M$770,9,FALSE)=0,"",VLOOKUP($C6,'Test Sample Data'!$C$387:$M$770,9,FALSE)))</f>
        <v/>
      </c>
      <c r="L27" s="131" t="str">
        <f>IF($C6="","",IF(VLOOKUP($C6,'Test Sample Data'!$C$387:$M$770,10,FALSE)=0,"",VLOOKUP($C6,'Test Sample Data'!$C$387:$M$770,10,FALSE)))</f>
        <v/>
      </c>
      <c r="M27" s="131" t="str">
        <f>IF($C6="","",IF(VLOOKUP($C6,'Test Sample Data'!$C$387:$M$770,11,FALSE)=0,"",VLOOKUP($C6,'Test Sample Data'!$C$387:$M$770,11,FALSE)))</f>
        <v/>
      </c>
      <c r="N27" s="140" t="str">
        <f t="shared" si="3"/>
        <v>MmiRQP9012</v>
      </c>
      <c r="O27" s="32" t="str">
        <f>IF('Choose Housekeeping Genes'!C27=0,"",'Choose Housekeeping Genes'!C27)</f>
        <v>P08</v>
      </c>
      <c r="P27" s="131" t="str">
        <f>IF(C6="","",IF(VLOOKUP($C6,'Control Sample Data'!$C$387:$M$770,2,FALSE)=0,"",VLOOKUP($C6,'Control Sample Data'!$C$387:$M$770,2,FALSE)))</f>
        <v/>
      </c>
      <c r="Q27" s="131" t="str">
        <f>IF(C6="","",IF(VLOOKUP($C6,'Control Sample Data'!$C$387:$M$770,3,FALSE)=0,"",VLOOKUP($C6,'Control Sample Data'!$C$387:$M$770,3,FALSE)))</f>
        <v/>
      </c>
      <c r="R27" s="131" t="str">
        <f>IF(C6="","",IF(VLOOKUP($C6,'Control Sample Data'!$C$387:$M$770,4,FALSE)=0,"",VLOOKUP($C6,'Control Sample Data'!$C$387:$M$770,4,FALSE)))</f>
        <v/>
      </c>
      <c r="S27" s="131" t="str">
        <f>IF(C6="","",IF(VLOOKUP($C6,'Control Sample Data'!$C$387:$M$770,5,FALSE)=0,"",VLOOKUP($C6,'Control Sample Data'!$C$387:$M$770,5,FALSE)))</f>
        <v/>
      </c>
      <c r="T27" s="131" t="str">
        <f>IF(C6="","",IF(VLOOKUP($C6,'Control Sample Data'!$C$387:$M$770,6,FALSE)=0,"",VLOOKUP($C6,'Control Sample Data'!$C$387:$M$770,6,FALSE)))</f>
        <v/>
      </c>
      <c r="U27" s="131" t="str">
        <f>IF(C6="","",IF(VLOOKUP($C6,'Control Sample Data'!$C$387:$M$770,7,FALSE)=0,"",VLOOKUP($C6,'Control Sample Data'!$C$387:$M$770,7,FALSE)))</f>
        <v/>
      </c>
      <c r="V27" s="131" t="str">
        <f>IF(C6="","",IF(VLOOKUP($C6,'Control Sample Data'!$C$387:$M$770,8,FALSE)=0,"",VLOOKUP($C6,'Control Sample Data'!$C$387:$M$770,8,FALSE)))</f>
        <v/>
      </c>
      <c r="W27" s="131" t="str">
        <f>IF(C6="","",IF(VLOOKUP($C6,'Control Sample Data'!$C$387:$M$770,9,FALSE)=0,"",VLOOKUP($C6,'Control Sample Data'!$C$387:$M$770,9,FALSE)))</f>
        <v/>
      </c>
      <c r="X27" s="131" t="str">
        <f>IF(C6="","",IF(VLOOKUP($C6,'Control Sample Data'!$C$387:$M$770,10,FALSE)=0,"",VLOOKUP($C6,'Control Sample Data'!$C$387:$M$770,10,FALSE)))</f>
        <v/>
      </c>
      <c r="Y27" s="131" t="str">
        <f>IF(C6="","",IF(VLOOKUP($C6,'Control Sample Data'!$C$387:$M$770,11,FALSE)=0,"",VLOOKUP($C6,'Control Sample Data'!$C$387:$M$770,11,FALSE)))</f>
        <v/>
      </c>
    </row>
    <row r="28" customHeight="1" spans="1:25">
      <c r="A28" s="128"/>
      <c r="B28" s="114" t="str">
        <f>IF(C7="","",VLOOKUP(C7,'Gene Table'!B$387:E$770,2,FALSE))</f>
        <v>MmiRQP9022</v>
      </c>
      <c r="C28" s="131" t="str">
        <f>IF('Choose Housekeeping Genes'!C7=0,"",'Choose Housekeeping Genes'!C7)</f>
        <v>P09</v>
      </c>
      <c r="D28" s="131" t="str">
        <f>IF($C7="","",IF(VLOOKUP($C7,'Test Sample Data'!$C$387:$M$770,2,FALSE)=0,"",VLOOKUP($C7,'Test Sample Data'!$C$387:$M$770,2,FALSE)))</f>
        <v/>
      </c>
      <c r="E28" s="131" t="str">
        <f>IF($C7="","",IF(VLOOKUP($C7,'Test Sample Data'!$C$387:$M$770,3,FALSE)=0,"",VLOOKUP($C7,'Test Sample Data'!$C$387:$M$770,3,FALSE)))</f>
        <v/>
      </c>
      <c r="F28" s="131" t="str">
        <f>IF($C7="","",IF(VLOOKUP($C7,'Test Sample Data'!$C$387:$M$770,4,FALSE)=0,"",VLOOKUP($C7,'Test Sample Data'!$C$387:$M$770,4,FALSE)))</f>
        <v/>
      </c>
      <c r="G28" s="131" t="str">
        <f>IF($C7="","",IF(VLOOKUP($C7,'Test Sample Data'!$C$387:$M$770,5,FALSE)=0,"",VLOOKUP($C7,'Test Sample Data'!$C$387:$M$770,5,FALSE)))</f>
        <v/>
      </c>
      <c r="H28" s="131" t="str">
        <f>IF($C7="","",IF(VLOOKUP($C7,'Test Sample Data'!$C$387:$M$770,6,FALSE)=0,"",VLOOKUP($C7,'Test Sample Data'!$C$387:$M$770,6,FALSE)))</f>
        <v/>
      </c>
      <c r="I28" s="131" t="str">
        <f>IF($C7="","",IF(VLOOKUP($C7,'Test Sample Data'!$C$387:$M$770,7,FALSE)=0,"",VLOOKUP($C7,'Test Sample Data'!$C$387:$M$770,7,FALSE)))</f>
        <v/>
      </c>
      <c r="J28" s="131" t="str">
        <f>IF($C7="","",IF(VLOOKUP($C7,'Test Sample Data'!$C$387:$M$770,8,FALSE)=0,"",VLOOKUP($C7,'Test Sample Data'!$C$387:$M$770,8,FALSE)))</f>
        <v/>
      </c>
      <c r="K28" s="131" t="str">
        <f>IF($C7="","",IF(VLOOKUP($C7,'Test Sample Data'!$C$387:$M$770,9,FALSE)=0,"",VLOOKUP($C7,'Test Sample Data'!$C$387:$M$770,9,FALSE)))</f>
        <v/>
      </c>
      <c r="L28" s="131" t="str">
        <f>IF($C7="","",IF(VLOOKUP($C7,'Test Sample Data'!$C$387:$M$770,10,FALSE)=0,"",VLOOKUP($C7,'Test Sample Data'!$C$387:$M$770,10,FALSE)))</f>
        <v/>
      </c>
      <c r="M28" s="131" t="str">
        <f>IF($C7="","",IF(VLOOKUP($C7,'Test Sample Data'!$C$387:$M$770,11,FALSE)=0,"",VLOOKUP($C7,'Test Sample Data'!$C$387:$M$770,11,FALSE)))</f>
        <v/>
      </c>
      <c r="N28" s="140" t="str">
        <f t="shared" si="3"/>
        <v>MmiRQP9022</v>
      </c>
      <c r="O28" s="32" t="str">
        <f>IF('Choose Housekeeping Genes'!C28=0,"",'Choose Housekeeping Genes'!C28)</f>
        <v>P09</v>
      </c>
      <c r="P28" s="131" t="str">
        <f>IF(C7="","",IF(VLOOKUP($C7,'Control Sample Data'!$C$387:$M$770,2,FALSE)=0,"",VLOOKUP($C7,'Control Sample Data'!$C$387:$M$770,2,FALSE)))</f>
        <v/>
      </c>
      <c r="Q28" s="131" t="str">
        <f>IF(C7="","",IF(VLOOKUP($C7,'Control Sample Data'!$C$387:$M$770,3,FALSE)=0,"",VLOOKUP($C7,'Control Sample Data'!$C$387:$M$770,3,FALSE)))</f>
        <v/>
      </c>
      <c r="R28" s="131" t="str">
        <f>IF(C7="","",IF(VLOOKUP($C7,'Control Sample Data'!$C$387:$M$770,4,FALSE)=0,"",VLOOKUP($C7,'Control Sample Data'!$C$387:$M$770,4,FALSE)))</f>
        <v/>
      </c>
      <c r="S28" s="131" t="str">
        <f>IF(C7="","",IF(VLOOKUP($C7,'Control Sample Data'!$C$387:$M$770,5,FALSE)=0,"",VLOOKUP($C7,'Control Sample Data'!$C$387:$M$770,5,FALSE)))</f>
        <v/>
      </c>
      <c r="T28" s="131" t="str">
        <f>IF(C7="","",IF(VLOOKUP($C7,'Control Sample Data'!$C$387:$M$770,6,FALSE)=0,"",VLOOKUP($C7,'Control Sample Data'!$C$387:$M$770,6,FALSE)))</f>
        <v/>
      </c>
      <c r="U28" s="131" t="str">
        <f>IF(C7="","",IF(VLOOKUP($C7,'Control Sample Data'!$C$387:$M$770,7,FALSE)=0,"",VLOOKUP($C7,'Control Sample Data'!$C$387:$M$770,7,FALSE)))</f>
        <v/>
      </c>
      <c r="V28" s="131" t="str">
        <f>IF(C7="","",IF(VLOOKUP($C7,'Control Sample Data'!$C$387:$M$770,8,FALSE)=0,"",VLOOKUP($C7,'Control Sample Data'!$C$387:$M$770,8,FALSE)))</f>
        <v/>
      </c>
      <c r="W28" s="131" t="str">
        <f>IF(C7="","",IF(VLOOKUP($C7,'Control Sample Data'!$C$387:$M$770,9,FALSE)=0,"",VLOOKUP($C7,'Control Sample Data'!$C$387:$M$770,9,FALSE)))</f>
        <v/>
      </c>
      <c r="X28" s="131" t="str">
        <f>IF(C7="","",IF(VLOOKUP($C7,'Control Sample Data'!$C$387:$M$770,10,FALSE)=0,"",VLOOKUP($C7,'Control Sample Data'!$C$387:$M$770,10,FALSE)))</f>
        <v/>
      </c>
      <c r="Y28" s="131" t="str">
        <f>IF(C7="","",IF(VLOOKUP($C7,'Control Sample Data'!$C$387:$M$770,11,FALSE)=0,"",VLOOKUP($C7,'Control Sample Data'!$C$387:$M$770,11,FALSE)))</f>
        <v/>
      </c>
    </row>
    <row r="29" customHeight="1" spans="1:25">
      <c r="A29" s="128"/>
      <c r="B29" s="114" t="str">
        <f>IF(C8="","",VLOOKUP(C8,'Gene Table'!B$387:E$770,2,FALSE))</f>
        <v>MmiRQP9022</v>
      </c>
      <c r="C29" s="131" t="str">
        <f>IF('Choose Housekeeping Genes'!C8=0,"",'Choose Housekeeping Genes'!C8)</f>
        <v>P10</v>
      </c>
      <c r="D29" s="131" t="str">
        <f>IF($C8="","",IF(VLOOKUP($C8,'Test Sample Data'!$C$387:$M$770,2,FALSE)=0,"",VLOOKUP($C8,'Test Sample Data'!$C$387:$M$770,2,FALSE)))</f>
        <v/>
      </c>
      <c r="E29" s="131" t="str">
        <f>IF($C8="","",IF(VLOOKUP($C8,'Test Sample Data'!$C$387:$M$770,3,FALSE)=0,"",VLOOKUP($C8,'Test Sample Data'!$C$387:$M$770,3,FALSE)))</f>
        <v/>
      </c>
      <c r="F29" s="131" t="str">
        <f>IF($C8="","",IF(VLOOKUP($C8,'Test Sample Data'!$C$387:$M$770,4,FALSE)=0,"",VLOOKUP($C8,'Test Sample Data'!$C$387:$M$770,4,FALSE)))</f>
        <v/>
      </c>
      <c r="G29" s="131" t="str">
        <f>IF($C8="","",IF(VLOOKUP($C8,'Test Sample Data'!$C$387:$M$770,5,FALSE)=0,"",VLOOKUP($C8,'Test Sample Data'!$C$387:$M$770,5,FALSE)))</f>
        <v/>
      </c>
      <c r="H29" s="131" t="str">
        <f>IF($C8="","",IF(VLOOKUP($C8,'Test Sample Data'!$C$387:$M$770,6,FALSE)=0,"",VLOOKUP($C8,'Test Sample Data'!$C$387:$M$770,6,FALSE)))</f>
        <v/>
      </c>
      <c r="I29" s="131" t="str">
        <f>IF($C8="","",IF(VLOOKUP($C8,'Test Sample Data'!$C$387:$M$770,7,FALSE)=0,"",VLOOKUP($C8,'Test Sample Data'!$C$387:$M$770,7,FALSE)))</f>
        <v/>
      </c>
      <c r="J29" s="131" t="str">
        <f>IF($C8="","",IF(VLOOKUP($C8,'Test Sample Data'!$C$387:$M$770,8,FALSE)=0,"",VLOOKUP($C8,'Test Sample Data'!$C$387:$M$770,8,FALSE)))</f>
        <v/>
      </c>
      <c r="K29" s="131" t="str">
        <f>IF($C8="","",IF(VLOOKUP($C8,'Test Sample Data'!$C$387:$M$770,9,FALSE)=0,"",VLOOKUP($C8,'Test Sample Data'!$C$387:$M$770,9,FALSE)))</f>
        <v/>
      </c>
      <c r="L29" s="131" t="str">
        <f>IF($C8="","",IF(VLOOKUP($C8,'Test Sample Data'!$C$387:$M$770,10,FALSE)=0,"",VLOOKUP($C8,'Test Sample Data'!$C$387:$M$770,10,FALSE)))</f>
        <v/>
      </c>
      <c r="M29" s="131" t="str">
        <f>IF($C8="","",IF(VLOOKUP($C8,'Test Sample Data'!$C$387:$M$770,11,FALSE)=0,"",VLOOKUP($C8,'Test Sample Data'!$C$387:$M$770,11,FALSE)))</f>
        <v/>
      </c>
      <c r="N29" s="140" t="str">
        <f t="shared" si="3"/>
        <v>MmiRQP9022</v>
      </c>
      <c r="O29" s="32" t="str">
        <f>IF('Choose Housekeeping Genes'!C29=0,"",'Choose Housekeeping Genes'!C29)</f>
        <v>P10</v>
      </c>
      <c r="P29" s="131" t="str">
        <f>IF(C8="","",IF(VLOOKUP($C8,'Control Sample Data'!$C$387:$M$770,2,FALSE)=0,"",VLOOKUP($C8,'Control Sample Data'!$C$387:$M$770,2,FALSE)))</f>
        <v/>
      </c>
      <c r="Q29" s="131" t="str">
        <f>IF(C8="","",IF(VLOOKUP($C8,'Control Sample Data'!$C$387:$M$770,3,FALSE)=0,"",VLOOKUP($C8,'Control Sample Data'!$C$387:$M$770,3,FALSE)))</f>
        <v/>
      </c>
      <c r="R29" s="131" t="str">
        <f>IF(C8="","",IF(VLOOKUP($C8,'Control Sample Data'!$C$387:$M$770,4,FALSE)=0,"",VLOOKUP($C8,'Control Sample Data'!$C$387:$M$770,4,FALSE)))</f>
        <v/>
      </c>
      <c r="S29" s="131" t="str">
        <f>IF(C8="","",IF(VLOOKUP($C8,'Control Sample Data'!$C$387:$M$770,5,FALSE)=0,"",VLOOKUP($C8,'Control Sample Data'!$C$387:$M$770,5,FALSE)))</f>
        <v/>
      </c>
      <c r="T29" s="131" t="str">
        <f>IF(C8="","",IF(VLOOKUP($C8,'Control Sample Data'!$C$387:$M$770,6,FALSE)=0,"",VLOOKUP($C8,'Control Sample Data'!$C$387:$M$770,6,FALSE)))</f>
        <v/>
      </c>
      <c r="U29" s="131" t="str">
        <f>IF(C8="","",IF(VLOOKUP($C8,'Control Sample Data'!$C$387:$M$770,7,FALSE)=0,"",VLOOKUP($C8,'Control Sample Data'!$C$387:$M$770,7,FALSE)))</f>
        <v/>
      </c>
      <c r="V29" s="131" t="str">
        <f>IF(C8="","",IF(VLOOKUP($C8,'Control Sample Data'!$C$387:$M$770,8,FALSE)=0,"",VLOOKUP($C8,'Control Sample Data'!$C$387:$M$770,8,FALSE)))</f>
        <v/>
      </c>
      <c r="W29" s="131" t="str">
        <f>IF(C8="","",IF(VLOOKUP($C8,'Control Sample Data'!$C$387:$M$770,9,FALSE)=0,"",VLOOKUP($C8,'Control Sample Data'!$C$387:$M$770,9,FALSE)))</f>
        <v/>
      </c>
      <c r="X29" s="131" t="str">
        <f>IF(C8="","",IF(VLOOKUP($C8,'Control Sample Data'!$C$387:$M$770,10,FALSE)=0,"",VLOOKUP($C8,'Control Sample Data'!$C$387:$M$770,10,FALSE)))</f>
        <v/>
      </c>
      <c r="Y29" s="131" t="str">
        <f>IF(C8="","",IF(VLOOKUP($C8,'Control Sample Data'!$C$387:$M$770,11,FALSE)=0,"",VLOOKUP($C8,'Control Sample Data'!$C$387:$M$770,11,FALSE)))</f>
        <v/>
      </c>
    </row>
    <row r="30" customHeight="1" spans="1:25">
      <c r="A30" s="128"/>
      <c r="B30" s="114" t="str">
        <f>IF(C9="","",VLOOKUP(C9,'Gene Table'!B$387:E$770,2,FALSE))</f>
        <v>MmiRQP9042</v>
      </c>
      <c r="C30" s="131" t="str">
        <f>IF('Choose Housekeeping Genes'!C9=0,"",'Choose Housekeeping Genes'!C9)</f>
        <v>P11</v>
      </c>
      <c r="D30" s="131" t="str">
        <f>IF($C9="","",IF(VLOOKUP($C9,'Test Sample Data'!$C$387:$M$770,2,FALSE)=0,"",VLOOKUP($C9,'Test Sample Data'!$C$387:$M$770,2,FALSE)))</f>
        <v/>
      </c>
      <c r="E30" s="131" t="str">
        <f>IF($C9="","",IF(VLOOKUP($C9,'Test Sample Data'!$C$387:$M$770,3,FALSE)=0,"",VLOOKUP($C9,'Test Sample Data'!$C$387:$M$770,3,FALSE)))</f>
        <v/>
      </c>
      <c r="F30" s="131" t="str">
        <f>IF($C9="","",IF(VLOOKUP($C9,'Test Sample Data'!$C$387:$M$770,4,FALSE)=0,"",VLOOKUP($C9,'Test Sample Data'!$C$387:$M$770,4,FALSE)))</f>
        <v/>
      </c>
      <c r="G30" s="131" t="str">
        <f>IF($C9="","",IF(VLOOKUP($C9,'Test Sample Data'!$C$387:$M$770,5,FALSE)=0,"",VLOOKUP($C9,'Test Sample Data'!$C$387:$M$770,5,FALSE)))</f>
        <v/>
      </c>
      <c r="H30" s="131" t="str">
        <f>IF($C9="","",IF(VLOOKUP($C9,'Test Sample Data'!$C$387:$M$770,6,FALSE)=0,"",VLOOKUP($C9,'Test Sample Data'!$C$387:$M$770,6,FALSE)))</f>
        <v/>
      </c>
      <c r="I30" s="131" t="str">
        <f>IF($C9="","",IF(VLOOKUP($C9,'Test Sample Data'!$C$387:$M$770,7,FALSE)=0,"",VLOOKUP($C9,'Test Sample Data'!$C$387:$M$770,7,FALSE)))</f>
        <v/>
      </c>
      <c r="J30" s="131" t="str">
        <f>IF($C9="","",IF(VLOOKUP($C9,'Test Sample Data'!$C$387:$M$770,8,FALSE)=0,"",VLOOKUP($C9,'Test Sample Data'!$C$387:$M$770,8,FALSE)))</f>
        <v/>
      </c>
      <c r="K30" s="131" t="str">
        <f>IF($C9="","",IF(VLOOKUP($C9,'Test Sample Data'!$C$387:$M$770,9,FALSE)=0,"",VLOOKUP($C9,'Test Sample Data'!$C$387:$M$770,9,FALSE)))</f>
        <v/>
      </c>
      <c r="L30" s="131" t="str">
        <f>IF($C9="","",IF(VLOOKUP($C9,'Test Sample Data'!$C$387:$M$770,10,FALSE)=0,"",VLOOKUP($C9,'Test Sample Data'!$C$387:$M$770,10,FALSE)))</f>
        <v/>
      </c>
      <c r="M30" s="131" t="str">
        <f>IF($C9="","",IF(VLOOKUP($C9,'Test Sample Data'!$C$387:$M$770,11,FALSE)=0,"",VLOOKUP($C9,'Test Sample Data'!$C$387:$M$770,11,FALSE)))</f>
        <v/>
      </c>
      <c r="N30" s="140" t="str">
        <f t="shared" si="3"/>
        <v>MmiRQP9042</v>
      </c>
      <c r="O30" s="32" t="str">
        <f>IF('Choose Housekeeping Genes'!C30=0,"",'Choose Housekeeping Genes'!C30)</f>
        <v>P11</v>
      </c>
      <c r="P30" s="131" t="str">
        <f>IF(C9="","",IF(VLOOKUP($C9,'Control Sample Data'!$C$387:$M$770,2,FALSE)=0,"",VLOOKUP($C9,'Control Sample Data'!$C$387:$M$770,2,FALSE)))</f>
        <v/>
      </c>
      <c r="Q30" s="131" t="str">
        <f>IF(C9="","",IF(VLOOKUP($C9,'Control Sample Data'!$C$387:$M$770,3,FALSE)=0,"",VLOOKUP($C9,'Control Sample Data'!$C$387:$M$770,3,FALSE)))</f>
        <v/>
      </c>
      <c r="R30" s="131" t="str">
        <f>IF(C9="","",IF(VLOOKUP($C9,'Control Sample Data'!$C$387:$M$770,4,FALSE)=0,"",VLOOKUP($C9,'Control Sample Data'!$C$387:$M$770,4,FALSE)))</f>
        <v/>
      </c>
      <c r="S30" s="131" t="str">
        <f>IF(C9="","",IF(VLOOKUP($C9,'Control Sample Data'!$C$387:$M$770,5,FALSE)=0,"",VLOOKUP($C9,'Control Sample Data'!$C$387:$M$770,5,FALSE)))</f>
        <v/>
      </c>
      <c r="T30" s="131" t="str">
        <f>IF(C9="","",IF(VLOOKUP($C9,'Control Sample Data'!$C$387:$M$770,6,FALSE)=0,"",VLOOKUP($C9,'Control Sample Data'!$C$387:$M$770,6,FALSE)))</f>
        <v/>
      </c>
      <c r="U30" s="131" t="str">
        <f>IF(C9="","",IF(VLOOKUP($C9,'Control Sample Data'!$C$387:$M$770,7,FALSE)=0,"",VLOOKUP($C9,'Control Sample Data'!$C$387:$M$770,7,FALSE)))</f>
        <v/>
      </c>
      <c r="V30" s="131" t="str">
        <f>IF(C9="","",IF(VLOOKUP($C9,'Control Sample Data'!$C$387:$M$770,8,FALSE)=0,"",VLOOKUP($C9,'Control Sample Data'!$C$387:$M$770,8,FALSE)))</f>
        <v/>
      </c>
      <c r="W30" s="131" t="str">
        <f>IF(C9="","",IF(VLOOKUP($C9,'Control Sample Data'!$C$387:$M$770,9,FALSE)=0,"",VLOOKUP($C9,'Control Sample Data'!$C$387:$M$770,9,FALSE)))</f>
        <v/>
      </c>
      <c r="X30" s="131" t="str">
        <f>IF(C9="","",IF(VLOOKUP($C9,'Control Sample Data'!$C$387:$M$770,10,FALSE)=0,"",VLOOKUP($C9,'Control Sample Data'!$C$387:$M$770,10,FALSE)))</f>
        <v/>
      </c>
      <c r="Y30" s="131" t="str">
        <f>IF(C9="","",IF(VLOOKUP($C9,'Control Sample Data'!$C$387:$M$770,11,FALSE)=0,"",VLOOKUP($C9,'Control Sample Data'!$C$387:$M$770,11,FALSE)))</f>
        <v/>
      </c>
    </row>
    <row r="31" customHeight="1" spans="1:25">
      <c r="A31" s="128"/>
      <c r="B31" s="114" t="str">
        <f>IF(C10="","",VLOOKUP(C10,'Gene Table'!B$387:E$770,2,FALSE))</f>
        <v>MmiRQP9042</v>
      </c>
      <c r="C31" s="131" t="str">
        <f>IF('Choose Housekeeping Genes'!C10=0,"",'Choose Housekeeping Genes'!C10)</f>
        <v>P12</v>
      </c>
      <c r="D31" s="131" t="str">
        <f>IF($C10="","",IF(VLOOKUP($C10,'Test Sample Data'!$C$387:$M$770,2,FALSE)=0,"",VLOOKUP($C10,'Test Sample Data'!$C$387:$M$770,2,FALSE)))</f>
        <v/>
      </c>
      <c r="E31" s="131" t="str">
        <f>IF($C10="","",IF(VLOOKUP($C10,'Test Sample Data'!$C$387:$M$770,3,FALSE)=0,"",VLOOKUP($C10,'Test Sample Data'!$C$387:$M$770,3,FALSE)))</f>
        <v/>
      </c>
      <c r="F31" s="131" t="str">
        <f>IF($C10="","",IF(VLOOKUP($C10,'Test Sample Data'!$C$387:$M$770,4,FALSE)=0,"",VLOOKUP($C10,'Test Sample Data'!$C$387:$M$770,4,FALSE)))</f>
        <v/>
      </c>
      <c r="G31" s="131" t="str">
        <f>IF($C10="","",IF(VLOOKUP($C10,'Test Sample Data'!$C$387:$M$770,5,FALSE)=0,"",VLOOKUP($C10,'Test Sample Data'!$C$387:$M$770,5,FALSE)))</f>
        <v/>
      </c>
      <c r="H31" s="131" t="str">
        <f>IF($C10="","",IF(VLOOKUP($C10,'Test Sample Data'!$C$387:$M$770,6,FALSE)=0,"",VLOOKUP($C10,'Test Sample Data'!$C$387:$M$770,6,FALSE)))</f>
        <v/>
      </c>
      <c r="I31" s="131" t="str">
        <f>IF($C10="","",IF(VLOOKUP($C10,'Test Sample Data'!$C$387:$M$770,7,FALSE)=0,"",VLOOKUP($C10,'Test Sample Data'!$C$387:$M$770,7,FALSE)))</f>
        <v/>
      </c>
      <c r="J31" s="131" t="str">
        <f>IF($C10="","",IF(VLOOKUP($C10,'Test Sample Data'!$C$387:$M$770,8,FALSE)=0,"",VLOOKUP($C10,'Test Sample Data'!$C$387:$M$770,8,FALSE)))</f>
        <v/>
      </c>
      <c r="K31" s="131" t="str">
        <f>IF($C10="","",IF(VLOOKUP($C10,'Test Sample Data'!$C$387:$M$770,9,FALSE)=0,"",VLOOKUP($C10,'Test Sample Data'!$C$387:$M$770,9,FALSE)))</f>
        <v/>
      </c>
      <c r="L31" s="131" t="str">
        <f>IF($C10="","",IF(VLOOKUP($C10,'Test Sample Data'!$C$387:$M$770,10,FALSE)=0,"",VLOOKUP($C10,'Test Sample Data'!$C$387:$M$770,10,FALSE)))</f>
        <v/>
      </c>
      <c r="M31" s="131" t="str">
        <f>IF($C10="","",IF(VLOOKUP($C10,'Test Sample Data'!$C$387:$M$770,11,FALSE)=0,"",VLOOKUP($C10,'Test Sample Data'!$C$387:$M$770,11,FALSE)))</f>
        <v/>
      </c>
      <c r="N31" s="140" t="str">
        <f t="shared" si="3"/>
        <v>MmiRQP9042</v>
      </c>
      <c r="O31" s="32" t="str">
        <f>IF('Choose Housekeeping Genes'!C31=0,"",'Choose Housekeeping Genes'!C31)</f>
        <v>P12</v>
      </c>
      <c r="P31" s="131" t="str">
        <f>IF(C10="","",IF(VLOOKUP($C10,'Control Sample Data'!$C$387:$M$770,2,FALSE)=0,"",VLOOKUP($C10,'Control Sample Data'!$C$387:$M$770,2,FALSE)))</f>
        <v/>
      </c>
      <c r="Q31" s="131" t="str">
        <f>IF(C10="","",IF(VLOOKUP($C10,'Control Sample Data'!$C$387:$M$770,3,FALSE)=0,"",VLOOKUP($C10,'Control Sample Data'!$C$387:$M$770,3,FALSE)))</f>
        <v/>
      </c>
      <c r="R31" s="131" t="str">
        <f>IF(C10="","",IF(VLOOKUP($C10,'Control Sample Data'!$C$387:$M$770,4,FALSE)=0,"",VLOOKUP($C10,'Control Sample Data'!$C$387:$M$770,4,FALSE)))</f>
        <v/>
      </c>
      <c r="S31" s="131" t="str">
        <f>IF(C10="","",IF(VLOOKUP($C10,'Control Sample Data'!$C$387:$M$770,5,FALSE)=0,"",VLOOKUP($C10,'Control Sample Data'!$C$387:$M$770,5,FALSE)))</f>
        <v/>
      </c>
      <c r="T31" s="131" t="str">
        <f>IF(C10="","",IF(VLOOKUP($C10,'Control Sample Data'!$C$387:$M$770,6,FALSE)=0,"",VLOOKUP($C10,'Control Sample Data'!$C$387:$M$770,6,FALSE)))</f>
        <v/>
      </c>
      <c r="U31" s="131" t="str">
        <f>IF(C10="","",IF(VLOOKUP($C10,'Control Sample Data'!$C$387:$M$770,7,FALSE)=0,"",VLOOKUP($C10,'Control Sample Data'!$C$387:$M$770,7,FALSE)))</f>
        <v/>
      </c>
      <c r="V31" s="131" t="str">
        <f>IF(C10="","",IF(VLOOKUP($C10,'Control Sample Data'!$C$387:$M$770,8,FALSE)=0,"",VLOOKUP($C10,'Control Sample Data'!$C$387:$M$770,8,FALSE)))</f>
        <v/>
      </c>
      <c r="W31" s="131" t="str">
        <f>IF(C10="","",IF(VLOOKUP($C10,'Control Sample Data'!$C$387:$M$770,9,FALSE)=0,"",VLOOKUP($C10,'Control Sample Data'!$C$387:$M$770,9,FALSE)))</f>
        <v/>
      </c>
      <c r="X31" s="131" t="str">
        <f>IF(C10="","",IF(VLOOKUP($C10,'Control Sample Data'!$C$387:$M$770,10,FALSE)=0,"",VLOOKUP($C10,'Control Sample Data'!$C$387:$M$770,10,FALSE)))</f>
        <v/>
      </c>
      <c r="Y31" s="131" t="str">
        <f>IF(C10="","",IF(VLOOKUP($C10,'Control Sample Data'!$C$387:$M$770,11,FALSE)=0,"",VLOOKUP($C10,'Control Sample Data'!$C$387:$M$770,11,FALSE)))</f>
        <v/>
      </c>
    </row>
    <row r="32" customHeight="1" spans="1:25">
      <c r="A32" s="128"/>
      <c r="B32" s="114" t="str">
        <f>IF(C11="","",VLOOKUP(C11,'Gene Table'!B$387:E$770,2,FALSE))</f>
        <v>MmiRQP9052</v>
      </c>
      <c r="C32" s="131" t="str">
        <f>IF('Choose Housekeeping Genes'!C11=0,"",'Choose Housekeeping Genes'!C11)</f>
        <v>P13</v>
      </c>
      <c r="D32" s="131" t="str">
        <f>IF($C11="","",IF(VLOOKUP($C11,'Test Sample Data'!$C$387:$M$770,2,FALSE)=0,"",VLOOKUP($C11,'Test Sample Data'!$C$387:$M$770,2,FALSE)))</f>
        <v/>
      </c>
      <c r="E32" s="131" t="str">
        <f>IF($C11="","",IF(VLOOKUP($C11,'Test Sample Data'!$C$387:$M$770,3,FALSE)=0,"",VLOOKUP($C11,'Test Sample Data'!$C$387:$M$770,3,FALSE)))</f>
        <v/>
      </c>
      <c r="F32" s="131" t="str">
        <f>IF($C11="","",IF(VLOOKUP($C11,'Test Sample Data'!$C$387:$M$770,4,FALSE)=0,"",VLOOKUP($C11,'Test Sample Data'!$C$387:$M$770,4,FALSE)))</f>
        <v/>
      </c>
      <c r="G32" s="131" t="str">
        <f>IF($C11="","",IF(VLOOKUP($C11,'Test Sample Data'!$C$387:$M$770,5,FALSE)=0,"",VLOOKUP($C11,'Test Sample Data'!$C$387:$M$770,5,FALSE)))</f>
        <v/>
      </c>
      <c r="H32" s="131" t="str">
        <f>IF($C11="","",IF(VLOOKUP($C11,'Test Sample Data'!$C$387:$M$770,6,FALSE)=0,"",VLOOKUP($C11,'Test Sample Data'!$C$387:$M$770,6,FALSE)))</f>
        <v/>
      </c>
      <c r="I32" s="131" t="str">
        <f>IF($C11="","",IF(VLOOKUP($C11,'Test Sample Data'!$C$387:$M$770,7,FALSE)=0,"",VLOOKUP($C11,'Test Sample Data'!$C$387:$M$770,7,FALSE)))</f>
        <v/>
      </c>
      <c r="J32" s="131" t="str">
        <f>IF($C11="","",IF(VLOOKUP($C11,'Test Sample Data'!$C$387:$M$770,8,FALSE)=0,"",VLOOKUP($C11,'Test Sample Data'!$C$387:$M$770,8,FALSE)))</f>
        <v/>
      </c>
      <c r="K32" s="131" t="str">
        <f>IF($C11="","",IF(VLOOKUP($C11,'Test Sample Data'!$C$387:$M$770,9,FALSE)=0,"",VLOOKUP($C11,'Test Sample Data'!$C$387:$M$770,9,FALSE)))</f>
        <v/>
      </c>
      <c r="L32" s="131" t="str">
        <f>IF($C11="","",IF(VLOOKUP($C11,'Test Sample Data'!$C$387:$M$770,10,FALSE)=0,"",VLOOKUP($C11,'Test Sample Data'!$C$387:$M$770,10,FALSE)))</f>
        <v/>
      </c>
      <c r="M32" s="131" t="str">
        <f>IF($C11="","",IF(VLOOKUP($C11,'Test Sample Data'!$C$387:$M$770,11,FALSE)=0,"",VLOOKUP($C11,'Test Sample Data'!$C$387:$M$770,11,FALSE)))</f>
        <v/>
      </c>
      <c r="N32" s="140" t="str">
        <f t="shared" si="3"/>
        <v>MmiRQP9052</v>
      </c>
      <c r="O32" s="32" t="str">
        <f>IF('Choose Housekeeping Genes'!C32=0,"",'Choose Housekeeping Genes'!C32)</f>
        <v>P13</v>
      </c>
      <c r="P32" s="131" t="str">
        <f>IF(C11="","",IF(VLOOKUP($C11,'Control Sample Data'!$C$387:$M$770,2,FALSE)=0,"",VLOOKUP($C11,'Control Sample Data'!$C$387:$M$770,2,FALSE)))</f>
        <v/>
      </c>
      <c r="Q32" s="131" t="str">
        <f>IF(C11="","",IF(VLOOKUP($C11,'Control Sample Data'!$C$387:$M$770,3,FALSE)=0,"",VLOOKUP($C11,'Control Sample Data'!$C$387:$M$770,3,FALSE)))</f>
        <v/>
      </c>
      <c r="R32" s="131" t="str">
        <f>IF(C11="","",IF(VLOOKUP($C11,'Control Sample Data'!$C$387:$M$770,4,FALSE)=0,"",VLOOKUP($C11,'Control Sample Data'!$C$387:$M$770,4,FALSE)))</f>
        <v/>
      </c>
      <c r="S32" s="131" t="str">
        <f>IF(C11="","",IF(VLOOKUP($C11,'Control Sample Data'!$C$387:$M$770,5,FALSE)=0,"",VLOOKUP($C11,'Control Sample Data'!$C$387:$M$770,5,FALSE)))</f>
        <v/>
      </c>
      <c r="T32" s="131" t="str">
        <f>IF(C11="","",IF(VLOOKUP($C11,'Control Sample Data'!$C$387:$M$770,6,FALSE)=0,"",VLOOKUP($C11,'Control Sample Data'!$C$387:$M$770,6,FALSE)))</f>
        <v/>
      </c>
      <c r="U32" s="131" t="str">
        <f>IF(C11="","",IF(VLOOKUP($C11,'Control Sample Data'!$C$387:$M$770,7,FALSE)=0,"",VLOOKUP($C11,'Control Sample Data'!$C$387:$M$770,7,FALSE)))</f>
        <v/>
      </c>
      <c r="V32" s="131" t="str">
        <f>IF(C11="","",IF(VLOOKUP($C11,'Control Sample Data'!$C$387:$M$770,8,FALSE)=0,"",VLOOKUP($C11,'Control Sample Data'!$C$387:$M$770,8,FALSE)))</f>
        <v/>
      </c>
      <c r="W32" s="131" t="str">
        <f>IF(C11="","",IF(VLOOKUP($C11,'Control Sample Data'!$C$387:$M$770,9,FALSE)=0,"",VLOOKUP($C11,'Control Sample Data'!$C$387:$M$770,9,FALSE)))</f>
        <v/>
      </c>
      <c r="X32" s="131" t="str">
        <f>IF(C11="","",IF(VLOOKUP($C11,'Control Sample Data'!$C$387:$M$770,10,FALSE)=0,"",VLOOKUP($C11,'Control Sample Data'!$C$387:$M$770,10,FALSE)))</f>
        <v/>
      </c>
      <c r="Y32" s="131" t="str">
        <f>IF(C11="","",IF(VLOOKUP($C11,'Control Sample Data'!$C$387:$M$770,11,FALSE)=0,"",VLOOKUP($C11,'Control Sample Data'!$C$387:$M$770,11,FALSE)))</f>
        <v/>
      </c>
    </row>
    <row r="33" customHeight="1" spans="1:25">
      <c r="A33" s="128"/>
      <c r="B33" s="114" t="str">
        <f>IF(C12="","",VLOOKUP(C12,'Gene Table'!B$387:E$770,2,FALSE))</f>
        <v>MmiRQP9052</v>
      </c>
      <c r="C33" s="131" t="str">
        <f>IF('Choose Housekeeping Genes'!C12=0,"",'Choose Housekeeping Genes'!C12)</f>
        <v>P14</v>
      </c>
      <c r="D33" s="131" t="str">
        <f>IF($C12="","",IF(VLOOKUP($C12,'Test Sample Data'!$C$387:$M$770,2,FALSE)=0,"",VLOOKUP($C12,'Test Sample Data'!$C$387:$M$770,2,FALSE)))</f>
        <v/>
      </c>
      <c r="E33" s="131" t="str">
        <f>IF($C12="","",IF(VLOOKUP($C12,'Test Sample Data'!$C$387:$M$770,3,FALSE)=0,"",VLOOKUP($C12,'Test Sample Data'!$C$387:$M$770,3,FALSE)))</f>
        <v/>
      </c>
      <c r="F33" s="131" t="str">
        <f>IF($C12="","",IF(VLOOKUP($C12,'Test Sample Data'!$C$387:$M$770,4,FALSE)=0,"",VLOOKUP($C12,'Test Sample Data'!$C$387:$M$770,4,FALSE)))</f>
        <v/>
      </c>
      <c r="G33" s="131" t="str">
        <f>IF($C12="","",IF(VLOOKUP($C12,'Test Sample Data'!$C$387:$M$770,5,FALSE)=0,"",VLOOKUP($C12,'Test Sample Data'!$C$387:$M$770,5,FALSE)))</f>
        <v/>
      </c>
      <c r="H33" s="131" t="str">
        <f>IF($C12="","",IF(VLOOKUP($C12,'Test Sample Data'!$C$387:$M$770,6,FALSE)=0,"",VLOOKUP($C12,'Test Sample Data'!$C$387:$M$770,6,FALSE)))</f>
        <v/>
      </c>
      <c r="I33" s="131" t="str">
        <f>IF($C12="","",IF(VLOOKUP($C12,'Test Sample Data'!$C$387:$M$770,7,FALSE)=0,"",VLOOKUP($C12,'Test Sample Data'!$C$387:$M$770,7,FALSE)))</f>
        <v/>
      </c>
      <c r="J33" s="131" t="str">
        <f>IF($C12="","",IF(VLOOKUP($C12,'Test Sample Data'!$C$387:$M$770,8,FALSE)=0,"",VLOOKUP($C12,'Test Sample Data'!$C$387:$M$770,8,FALSE)))</f>
        <v/>
      </c>
      <c r="K33" s="131" t="str">
        <f>IF($C12="","",IF(VLOOKUP($C12,'Test Sample Data'!$C$387:$M$770,9,FALSE)=0,"",VLOOKUP($C12,'Test Sample Data'!$C$387:$M$770,9,FALSE)))</f>
        <v/>
      </c>
      <c r="L33" s="131" t="str">
        <f>IF($C12="","",IF(VLOOKUP($C12,'Test Sample Data'!$C$387:$M$770,10,FALSE)=0,"",VLOOKUP($C12,'Test Sample Data'!$C$387:$M$770,10,FALSE)))</f>
        <v/>
      </c>
      <c r="M33" s="131" t="str">
        <f>IF($C12="","",IF(VLOOKUP($C12,'Test Sample Data'!$C$387:$M$770,11,FALSE)=0,"",VLOOKUP($C12,'Test Sample Data'!$C$387:$M$770,11,FALSE)))</f>
        <v/>
      </c>
      <c r="N33" s="140" t="str">
        <f t="shared" si="3"/>
        <v>MmiRQP9052</v>
      </c>
      <c r="O33" s="32" t="str">
        <f>IF('Choose Housekeeping Genes'!C33=0,"",'Choose Housekeeping Genes'!C33)</f>
        <v>P14</v>
      </c>
      <c r="P33" s="131" t="str">
        <f>IF(C12="","",IF(VLOOKUP($C12,'Control Sample Data'!$C$387:$M$770,2,FALSE)=0,"",VLOOKUP($C12,'Control Sample Data'!$C$387:$M$770,2,FALSE)))</f>
        <v/>
      </c>
      <c r="Q33" s="131" t="str">
        <f>IF(C12="","",IF(VLOOKUP($C12,'Control Sample Data'!$C$387:$M$770,3,FALSE)=0,"",VLOOKUP($C12,'Control Sample Data'!$C$387:$M$770,3,FALSE)))</f>
        <v/>
      </c>
      <c r="R33" s="131" t="str">
        <f>IF(C12="","",IF(VLOOKUP($C12,'Control Sample Data'!$C$387:$M$770,4,FALSE)=0,"",VLOOKUP($C12,'Control Sample Data'!$C$387:$M$770,4,FALSE)))</f>
        <v/>
      </c>
      <c r="S33" s="131" t="str">
        <f>IF(C12="","",IF(VLOOKUP($C12,'Control Sample Data'!$C$387:$M$770,5,FALSE)=0,"",VLOOKUP($C12,'Control Sample Data'!$C$387:$M$770,5,FALSE)))</f>
        <v/>
      </c>
      <c r="T33" s="131" t="str">
        <f>IF(C12="","",IF(VLOOKUP($C12,'Control Sample Data'!$C$387:$M$770,6,FALSE)=0,"",VLOOKUP($C12,'Control Sample Data'!$C$387:$M$770,6,FALSE)))</f>
        <v/>
      </c>
      <c r="U33" s="131" t="str">
        <f>IF(C12="","",IF(VLOOKUP($C12,'Control Sample Data'!$C$387:$M$770,7,FALSE)=0,"",VLOOKUP($C12,'Control Sample Data'!$C$387:$M$770,7,FALSE)))</f>
        <v/>
      </c>
      <c r="V33" s="131" t="str">
        <f>IF(C12="","",IF(VLOOKUP($C12,'Control Sample Data'!$C$387:$M$770,8,FALSE)=0,"",VLOOKUP($C12,'Control Sample Data'!$C$387:$M$770,8,FALSE)))</f>
        <v/>
      </c>
      <c r="W33" s="131" t="str">
        <f>IF(C12="","",IF(VLOOKUP($C12,'Control Sample Data'!$C$387:$M$770,9,FALSE)=0,"",VLOOKUP($C12,'Control Sample Data'!$C$387:$M$770,9,FALSE)))</f>
        <v/>
      </c>
      <c r="X33" s="131" t="str">
        <f>IF(C12="","",IF(VLOOKUP($C12,'Control Sample Data'!$C$387:$M$770,10,FALSE)=0,"",VLOOKUP($C12,'Control Sample Data'!$C$387:$M$770,10,FALSE)))</f>
        <v/>
      </c>
      <c r="Y33" s="131" t="str">
        <f>IF(C12="","",IF(VLOOKUP($C12,'Control Sample Data'!$C$387:$M$770,11,FALSE)=0,"",VLOOKUP($C12,'Control Sample Data'!$C$387:$M$770,11,FALSE)))</f>
        <v/>
      </c>
    </row>
    <row r="34" customHeight="1" spans="1:25">
      <c r="A34" s="128"/>
      <c r="B34" s="114" t="str">
        <f>IF(C13="","",VLOOKUP(C13,'Gene Table'!B$387:E$770,2,FALSE))</f>
        <v>MmiRQP9062</v>
      </c>
      <c r="C34" s="131" t="str">
        <f>IF('Choose Housekeeping Genes'!C13=0,"",'Choose Housekeeping Genes'!C13)</f>
        <v>P15</v>
      </c>
      <c r="D34" s="131" t="str">
        <f>IF($C13="","",IF(VLOOKUP($C13,'Test Sample Data'!$C$387:$M$770,2,FALSE)=0,"",VLOOKUP($C13,'Test Sample Data'!$C$387:$M$770,2,FALSE)))</f>
        <v/>
      </c>
      <c r="E34" s="131" t="str">
        <f>IF($C13="","",IF(VLOOKUP($C13,'Test Sample Data'!$C$387:$M$770,3,FALSE)=0,"",VLOOKUP($C13,'Test Sample Data'!$C$387:$M$770,3,FALSE)))</f>
        <v/>
      </c>
      <c r="F34" s="131" t="str">
        <f>IF($C13="","",IF(VLOOKUP($C13,'Test Sample Data'!$C$387:$M$770,4,FALSE)=0,"",VLOOKUP($C13,'Test Sample Data'!$C$387:$M$770,4,FALSE)))</f>
        <v/>
      </c>
      <c r="G34" s="131" t="str">
        <f>IF($C13="","",IF(VLOOKUP($C13,'Test Sample Data'!$C$387:$M$770,5,FALSE)=0,"",VLOOKUP($C13,'Test Sample Data'!$C$387:$M$770,5,FALSE)))</f>
        <v/>
      </c>
      <c r="H34" s="131" t="str">
        <f>IF($C13="","",IF(VLOOKUP($C13,'Test Sample Data'!$C$387:$M$770,6,FALSE)=0,"",VLOOKUP($C13,'Test Sample Data'!$C$387:$M$770,6,FALSE)))</f>
        <v/>
      </c>
      <c r="I34" s="131" t="str">
        <f>IF($C13="","",IF(VLOOKUP($C13,'Test Sample Data'!$C$387:$M$770,7,FALSE)=0,"",VLOOKUP($C13,'Test Sample Data'!$C$387:$M$770,7,FALSE)))</f>
        <v/>
      </c>
      <c r="J34" s="131" t="str">
        <f>IF($C13="","",IF(VLOOKUP($C13,'Test Sample Data'!$C$387:$M$770,8,FALSE)=0,"",VLOOKUP($C13,'Test Sample Data'!$C$387:$M$770,8,FALSE)))</f>
        <v/>
      </c>
      <c r="K34" s="131" t="str">
        <f>IF($C13="","",IF(VLOOKUP($C13,'Test Sample Data'!$C$387:$M$770,9,FALSE)=0,"",VLOOKUP($C13,'Test Sample Data'!$C$387:$M$770,9,FALSE)))</f>
        <v/>
      </c>
      <c r="L34" s="131" t="str">
        <f>IF($C13="","",IF(VLOOKUP($C13,'Test Sample Data'!$C$387:$M$770,10,FALSE)=0,"",VLOOKUP($C13,'Test Sample Data'!$C$387:$M$770,10,FALSE)))</f>
        <v/>
      </c>
      <c r="M34" s="131" t="str">
        <f>IF($C13="","",IF(VLOOKUP($C13,'Test Sample Data'!$C$387:$M$770,11,FALSE)=0,"",VLOOKUP($C13,'Test Sample Data'!$C$387:$M$770,11,FALSE)))</f>
        <v/>
      </c>
      <c r="N34" s="140" t="str">
        <f t="shared" si="3"/>
        <v>MmiRQP9062</v>
      </c>
      <c r="O34" s="32" t="str">
        <f>IF('Choose Housekeeping Genes'!C34=0,"",'Choose Housekeeping Genes'!C34)</f>
        <v>P15</v>
      </c>
      <c r="P34" s="131" t="str">
        <f>IF(C13="","",IF(VLOOKUP($C13,'Control Sample Data'!$C$387:$M$770,2,FALSE)=0,"",VLOOKUP($C13,'Control Sample Data'!$C$387:$M$770,2,FALSE)))</f>
        <v/>
      </c>
      <c r="Q34" s="131" t="str">
        <f>IF(C13="","",IF(VLOOKUP($C13,'Control Sample Data'!$C$387:$M$770,3,FALSE)=0,"",VLOOKUP($C13,'Control Sample Data'!$C$387:$M$770,3,FALSE)))</f>
        <v/>
      </c>
      <c r="R34" s="131" t="str">
        <f>IF(C13="","",IF(VLOOKUP($C13,'Control Sample Data'!$C$387:$M$770,4,FALSE)=0,"",VLOOKUP($C13,'Control Sample Data'!$C$387:$M$770,4,FALSE)))</f>
        <v/>
      </c>
      <c r="S34" s="131" t="str">
        <f>IF(C13="","",IF(VLOOKUP($C13,'Control Sample Data'!$C$387:$M$770,5,FALSE)=0,"",VLOOKUP($C13,'Control Sample Data'!$C$387:$M$770,5,FALSE)))</f>
        <v/>
      </c>
      <c r="T34" s="131" t="str">
        <f>IF(C13="","",IF(VLOOKUP($C13,'Control Sample Data'!$C$387:$M$770,6,FALSE)=0,"",VLOOKUP($C13,'Control Sample Data'!$C$387:$M$770,6,FALSE)))</f>
        <v/>
      </c>
      <c r="U34" s="131" t="str">
        <f>IF(C13="","",IF(VLOOKUP($C13,'Control Sample Data'!$C$387:$M$770,7,FALSE)=0,"",VLOOKUP($C13,'Control Sample Data'!$C$387:$M$770,7,FALSE)))</f>
        <v/>
      </c>
      <c r="V34" s="131" t="str">
        <f>IF(C13="","",IF(VLOOKUP($C13,'Control Sample Data'!$C$387:$M$770,8,FALSE)=0,"",VLOOKUP($C13,'Control Sample Data'!$C$387:$M$770,8,FALSE)))</f>
        <v/>
      </c>
      <c r="W34" s="131" t="str">
        <f>IF(C13="","",IF(VLOOKUP($C13,'Control Sample Data'!$C$387:$M$770,9,FALSE)=0,"",VLOOKUP($C13,'Control Sample Data'!$C$387:$M$770,9,FALSE)))</f>
        <v/>
      </c>
      <c r="X34" s="131" t="str">
        <f>IF(C13="","",IF(VLOOKUP($C13,'Control Sample Data'!$C$387:$M$770,10,FALSE)=0,"",VLOOKUP($C13,'Control Sample Data'!$C$387:$M$770,10,FALSE)))</f>
        <v/>
      </c>
      <c r="Y34" s="131" t="str">
        <f>IF(C13="","",IF(VLOOKUP($C13,'Control Sample Data'!$C$387:$M$770,11,FALSE)=0,"",VLOOKUP($C13,'Control Sample Data'!$C$387:$M$770,11,FALSE)))</f>
        <v/>
      </c>
    </row>
    <row r="35" customHeight="1" spans="1:25">
      <c r="A35" s="128"/>
      <c r="B35" s="114" t="str">
        <f>IF(C14="","",VLOOKUP(C14,'Gene Table'!B$387:E$770,2,FALSE))</f>
        <v>MmiRQP9062</v>
      </c>
      <c r="C35" s="131" t="str">
        <f>IF('Choose Housekeeping Genes'!C14=0,"",'Choose Housekeeping Genes'!C14)</f>
        <v>P16</v>
      </c>
      <c r="D35" s="131" t="str">
        <f>IF($C14="","",IF(VLOOKUP($C14,'Test Sample Data'!$C$387:$M$770,2,FALSE)=0,"",VLOOKUP($C14,'Test Sample Data'!$C$387:$M$770,2,FALSE)))</f>
        <v/>
      </c>
      <c r="E35" s="131" t="str">
        <f>IF($C14="","",IF(VLOOKUP($C14,'Test Sample Data'!$C$387:$M$770,3,FALSE)=0,"",VLOOKUP($C14,'Test Sample Data'!$C$387:$M$770,3,FALSE)))</f>
        <v/>
      </c>
      <c r="F35" s="131" t="str">
        <f>IF($C14="","",IF(VLOOKUP($C14,'Test Sample Data'!$C$387:$M$770,4,FALSE)=0,"",VLOOKUP($C14,'Test Sample Data'!$C$387:$M$770,4,FALSE)))</f>
        <v/>
      </c>
      <c r="G35" s="131" t="str">
        <f>IF($C14="","",IF(VLOOKUP($C14,'Test Sample Data'!$C$387:$M$770,5,FALSE)=0,"",VLOOKUP($C14,'Test Sample Data'!$C$387:$M$770,5,FALSE)))</f>
        <v/>
      </c>
      <c r="H35" s="131" t="str">
        <f>IF($C14="","",IF(VLOOKUP($C14,'Test Sample Data'!$C$387:$M$770,6,FALSE)=0,"",VLOOKUP($C14,'Test Sample Data'!$C$387:$M$770,6,FALSE)))</f>
        <v/>
      </c>
      <c r="I35" s="131" t="str">
        <f>IF($C14="","",IF(VLOOKUP($C14,'Test Sample Data'!$C$387:$M$770,7,FALSE)=0,"",VLOOKUP($C14,'Test Sample Data'!$C$387:$M$770,7,FALSE)))</f>
        <v/>
      </c>
      <c r="J35" s="131" t="str">
        <f>IF($C14="","",IF(VLOOKUP($C14,'Test Sample Data'!$C$387:$M$770,8,FALSE)=0,"",VLOOKUP($C14,'Test Sample Data'!$C$387:$M$770,8,FALSE)))</f>
        <v/>
      </c>
      <c r="K35" s="131" t="str">
        <f>IF($C14="","",IF(VLOOKUP($C14,'Test Sample Data'!$C$387:$M$770,9,FALSE)=0,"",VLOOKUP($C14,'Test Sample Data'!$C$387:$M$770,9,FALSE)))</f>
        <v/>
      </c>
      <c r="L35" s="131" t="str">
        <f>IF($C14="","",IF(VLOOKUP($C14,'Test Sample Data'!$C$387:$M$770,10,FALSE)=0,"",VLOOKUP($C14,'Test Sample Data'!$C$387:$M$770,10,FALSE)))</f>
        <v/>
      </c>
      <c r="M35" s="131" t="str">
        <f>IF($C14="","",IF(VLOOKUP($C14,'Test Sample Data'!$C$387:$M$770,11,FALSE)=0,"",VLOOKUP($C14,'Test Sample Data'!$C$387:$M$770,11,FALSE)))</f>
        <v/>
      </c>
      <c r="N35" s="140" t="str">
        <f t="shared" si="3"/>
        <v>MmiRQP9062</v>
      </c>
      <c r="O35" s="32" t="str">
        <f>IF('Choose Housekeeping Genes'!C35=0,"",'Choose Housekeeping Genes'!C35)</f>
        <v>P16</v>
      </c>
      <c r="P35" s="131" t="str">
        <f>IF(C14="","",IF(VLOOKUP($C14,'Control Sample Data'!$C$387:$M$770,2,FALSE)=0,"",VLOOKUP($C14,'Control Sample Data'!$C$387:$M$770,2,FALSE)))</f>
        <v/>
      </c>
      <c r="Q35" s="131" t="str">
        <f>IF(C14="","",IF(VLOOKUP($C14,'Control Sample Data'!$C$387:$M$770,3,FALSE)=0,"",VLOOKUP($C14,'Control Sample Data'!$C$387:$M$770,3,FALSE)))</f>
        <v/>
      </c>
      <c r="R35" s="131" t="str">
        <f>IF(C14="","",IF(VLOOKUP($C14,'Control Sample Data'!$C$387:$M$770,4,FALSE)=0,"",VLOOKUP($C14,'Control Sample Data'!$C$387:$M$770,4,FALSE)))</f>
        <v/>
      </c>
      <c r="S35" s="131" t="str">
        <f>IF(C14="","",IF(VLOOKUP($C14,'Control Sample Data'!$C$387:$M$770,5,FALSE)=0,"",VLOOKUP($C14,'Control Sample Data'!$C$387:$M$770,5,FALSE)))</f>
        <v/>
      </c>
      <c r="T35" s="131" t="str">
        <f>IF(C14="","",IF(VLOOKUP($C14,'Control Sample Data'!$C$387:$M$770,6,FALSE)=0,"",VLOOKUP($C14,'Control Sample Data'!$C$387:$M$770,6,FALSE)))</f>
        <v/>
      </c>
      <c r="U35" s="131" t="str">
        <f>IF(C14="","",IF(VLOOKUP($C14,'Control Sample Data'!$C$387:$M$770,7,FALSE)=0,"",VLOOKUP($C14,'Control Sample Data'!$C$387:$M$770,7,FALSE)))</f>
        <v/>
      </c>
      <c r="V35" s="131" t="str">
        <f>IF(C14="","",IF(VLOOKUP($C14,'Control Sample Data'!$C$387:$M$770,8,FALSE)=0,"",VLOOKUP($C14,'Control Sample Data'!$C$387:$M$770,8,FALSE)))</f>
        <v/>
      </c>
      <c r="W35" s="131" t="str">
        <f>IF(C14="","",IF(VLOOKUP($C14,'Control Sample Data'!$C$387:$M$770,9,FALSE)=0,"",VLOOKUP($C14,'Control Sample Data'!$C$387:$M$770,9,FALSE)))</f>
        <v/>
      </c>
      <c r="X35" s="131" t="str">
        <f>IF(C14="","",IF(VLOOKUP($C14,'Control Sample Data'!$C$387:$M$770,10,FALSE)=0,"",VLOOKUP($C14,'Control Sample Data'!$C$387:$M$770,10,FALSE)))</f>
        <v/>
      </c>
      <c r="Y35" s="131" t="str">
        <f>IF(C14="","",IF(VLOOKUP($C14,'Control Sample Data'!$C$387:$M$770,11,FALSE)=0,"",VLOOKUP($C14,'Control Sample Data'!$C$387:$M$770,11,FALSE)))</f>
        <v/>
      </c>
    </row>
    <row r="36" customHeight="1" spans="1:25">
      <c r="A36" s="128"/>
      <c r="B36" s="114" t="str">
        <f>IF(C15="","",VLOOKUP(C15,'Gene Table'!B$387:E$770,2,FALSE))</f>
        <v/>
      </c>
      <c r="C36" s="131" t="str">
        <f>IF('Choose Housekeeping Genes'!C15=0,"",'Choose Housekeeping Genes'!C15)</f>
        <v/>
      </c>
      <c r="D36" s="131" t="str">
        <f>IF($C15="","",IF(VLOOKUP($C15,'Test Sample Data'!$C$387:$M$770,2,FALSE)=0,"",VLOOKUP($C15,'Test Sample Data'!$C$387:$M$770,2,FALSE)))</f>
        <v/>
      </c>
      <c r="E36" s="131" t="str">
        <f>IF($C15="","",IF(VLOOKUP($C15,'Test Sample Data'!$C$387:$M$770,3,FALSE)=0,"",VLOOKUP($C15,'Test Sample Data'!$C$387:$M$770,3,FALSE)))</f>
        <v/>
      </c>
      <c r="F36" s="131" t="str">
        <f>IF($C15="","",IF(VLOOKUP($C15,'Test Sample Data'!$C$387:$M$770,4,FALSE)=0,"",VLOOKUP($C15,'Test Sample Data'!$C$387:$M$770,4,FALSE)))</f>
        <v/>
      </c>
      <c r="G36" s="131" t="str">
        <f>IF($C15="","",IF(VLOOKUP($C15,'Test Sample Data'!$C$387:$M$770,5,FALSE)=0,"",VLOOKUP($C15,'Test Sample Data'!$C$387:$M$770,5,FALSE)))</f>
        <v/>
      </c>
      <c r="H36" s="131" t="str">
        <f>IF($C15="","",IF(VLOOKUP($C15,'Test Sample Data'!$C$387:$M$770,6,FALSE)=0,"",VLOOKUP($C15,'Test Sample Data'!$C$387:$M$770,6,FALSE)))</f>
        <v/>
      </c>
      <c r="I36" s="131" t="str">
        <f>IF($C15="","",IF(VLOOKUP($C15,'Test Sample Data'!$C$387:$M$770,7,FALSE)=0,"",VLOOKUP($C15,'Test Sample Data'!$C$387:$M$770,7,FALSE)))</f>
        <v/>
      </c>
      <c r="J36" s="131" t="str">
        <f>IF($C15="","",IF(VLOOKUP($C15,'Test Sample Data'!$C$387:$M$770,8,FALSE)=0,"",VLOOKUP($C15,'Test Sample Data'!$C$387:$M$770,8,FALSE)))</f>
        <v/>
      </c>
      <c r="K36" s="131" t="str">
        <f>IF($C15="","",IF(VLOOKUP($C15,'Test Sample Data'!$C$387:$M$770,9,FALSE)=0,"",VLOOKUP($C15,'Test Sample Data'!$C$387:$M$770,9,FALSE)))</f>
        <v/>
      </c>
      <c r="L36" s="131" t="str">
        <f>IF($C15="","",IF(VLOOKUP($C15,'Test Sample Data'!$C$387:$M$770,10,FALSE)=0,"",VLOOKUP($C15,'Test Sample Data'!$C$387:$M$770,10,FALSE)))</f>
        <v/>
      </c>
      <c r="M36" s="131" t="str">
        <f>IF($C15="","",IF(VLOOKUP($C15,'Test Sample Data'!$C$387:$M$770,11,FALSE)=0,"",VLOOKUP($C15,'Test Sample Data'!$C$387:$M$770,11,FALSE)))</f>
        <v/>
      </c>
      <c r="N36" s="140" t="str">
        <f t="shared" si="3"/>
        <v/>
      </c>
      <c r="O36" s="32" t="str">
        <f>IF('Choose Housekeeping Genes'!C36=0,"",'Choose Housekeeping Genes'!C36)</f>
        <v/>
      </c>
      <c r="P36" s="131" t="str">
        <f>IF(C15="","",IF(VLOOKUP($C15,'Control Sample Data'!$C$387:$M$770,2,FALSE)=0,"",VLOOKUP($C15,'Control Sample Data'!$C$387:$M$770,2,FALSE)))</f>
        <v/>
      </c>
      <c r="Q36" s="131" t="str">
        <f>IF(C15="","",IF(VLOOKUP($C15,'Control Sample Data'!$C$387:$M$770,3,FALSE)=0,"",VLOOKUP($C15,'Control Sample Data'!$C$387:$M$770,3,FALSE)))</f>
        <v/>
      </c>
      <c r="R36" s="131" t="str">
        <f>IF(C15="","",IF(VLOOKUP($C15,'Control Sample Data'!$C$387:$M$770,4,FALSE)=0,"",VLOOKUP($C15,'Control Sample Data'!$C$387:$M$770,4,FALSE)))</f>
        <v/>
      </c>
      <c r="S36" s="131" t="str">
        <f>IF(C15="","",IF(VLOOKUP($C15,'Control Sample Data'!$C$387:$M$770,5,FALSE)=0,"",VLOOKUP($C15,'Control Sample Data'!$C$387:$M$770,5,FALSE)))</f>
        <v/>
      </c>
      <c r="T36" s="131" t="str">
        <f>IF(C15="","",IF(VLOOKUP($C15,'Control Sample Data'!$C$387:$M$770,6,FALSE)=0,"",VLOOKUP($C15,'Control Sample Data'!$C$387:$M$770,6,FALSE)))</f>
        <v/>
      </c>
      <c r="U36" s="131" t="str">
        <f>IF(C15="","",IF(VLOOKUP($C15,'Control Sample Data'!$C$387:$M$770,7,FALSE)=0,"",VLOOKUP($C15,'Control Sample Data'!$C$387:$M$770,7,FALSE)))</f>
        <v/>
      </c>
      <c r="V36" s="131" t="str">
        <f>IF(C15="","",IF(VLOOKUP($C15,'Control Sample Data'!$C$387:$M$770,8,FALSE)=0,"",VLOOKUP($C15,'Control Sample Data'!$C$387:$M$770,8,FALSE)))</f>
        <v/>
      </c>
      <c r="W36" s="131" t="str">
        <f>IF(C15="","",IF(VLOOKUP($C15,'Control Sample Data'!$C$387:$M$770,9,FALSE)=0,"",VLOOKUP($C15,'Control Sample Data'!$C$387:$M$770,9,FALSE)))</f>
        <v/>
      </c>
      <c r="X36" s="131" t="str">
        <f>IF(C15="","",IF(VLOOKUP($C15,'Control Sample Data'!$C$387:$M$770,10,FALSE)=0,"",VLOOKUP($C15,'Control Sample Data'!$C$387:$M$770,10,FALSE)))</f>
        <v/>
      </c>
      <c r="Y36" s="131" t="str">
        <f>IF(C15="","",IF(VLOOKUP($C15,'Control Sample Data'!$C$387:$M$770,11,FALSE)=0,"",VLOOKUP($C15,'Control Sample Data'!$C$387:$M$770,11,FALSE)))</f>
        <v/>
      </c>
    </row>
    <row r="37" customHeight="1" spans="1:25">
      <c r="A37" s="128"/>
      <c r="B37" s="114" t="str">
        <f>IF(C16="","",VLOOKUP(C16,'Gene Table'!B$387:E$770,2,FALSE))</f>
        <v/>
      </c>
      <c r="C37" s="131" t="str">
        <f>IF('Choose Housekeeping Genes'!C16=0,"",'Choose Housekeeping Genes'!C16)</f>
        <v/>
      </c>
      <c r="D37" s="131" t="str">
        <f>IF($C16="","",IF(VLOOKUP($C16,'Test Sample Data'!$C$387:$M$770,2,FALSE)=0,"",VLOOKUP($C16,'Test Sample Data'!$C$387:$M$770,2,FALSE)))</f>
        <v/>
      </c>
      <c r="E37" s="131" t="str">
        <f>IF($C16="","",IF(VLOOKUP($C16,'Test Sample Data'!$C$387:$M$770,3,FALSE)=0,"",VLOOKUP($C16,'Test Sample Data'!$C$387:$M$770,3,FALSE)))</f>
        <v/>
      </c>
      <c r="F37" s="131" t="str">
        <f>IF($C16="","",IF(VLOOKUP($C16,'Test Sample Data'!$C$387:$M$770,4,FALSE)=0,"",VLOOKUP($C16,'Test Sample Data'!$C$387:$M$770,4,FALSE)))</f>
        <v/>
      </c>
      <c r="G37" s="131" t="str">
        <f>IF($C16="","",IF(VLOOKUP($C16,'Test Sample Data'!$C$387:$M$770,5,FALSE)=0,"",VLOOKUP($C16,'Test Sample Data'!$C$387:$M$770,5,FALSE)))</f>
        <v/>
      </c>
      <c r="H37" s="131" t="str">
        <f>IF($C16="","",IF(VLOOKUP($C16,'Test Sample Data'!$C$387:$M$770,6,FALSE)=0,"",VLOOKUP($C16,'Test Sample Data'!$C$387:$M$770,6,FALSE)))</f>
        <v/>
      </c>
      <c r="I37" s="131" t="str">
        <f>IF($C16="","",IF(VLOOKUP($C16,'Test Sample Data'!$C$387:$M$770,7,FALSE)=0,"",VLOOKUP($C16,'Test Sample Data'!$C$387:$M$770,7,FALSE)))</f>
        <v/>
      </c>
      <c r="J37" s="131" t="str">
        <f>IF($C16="","",IF(VLOOKUP($C16,'Test Sample Data'!$C$387:$M$770,8,FALSE)=0,"",VLOOKUP($C16,'Test Sample Data'!$C$387:$M$770,8,FALSE)))</f>
        <v/>
      </c>
      <c r="K37" s="131" t="str">
        <f>IF($C16="","",IF(VLOOKUP($C16,'Test Sample Data'!$C$387:$M$770,9,FALSE)=0,"",VLOOKUP($C16,'Test Sample Data'!$C$387:$M$770,9,FALSE)))</f>
        <v/>
      </c>
      <c r="L37" s="131" t="str">
        <f>IF($C16="","",IF(VLOOKUP($C16,'Test Sample Data'!$C$387:$M$770,10,FALSE)=0,"",VLOOKUP($C16,'Test Sample Data'!$C$387:$M$770,10,FALSE)))</f>
        <v/>
      </c>
      <c r="M37" s="131" t="str">
        <f>IF($C16="","",IF(VLOOKUP($C16,'Test Sample Data'!$C$387:$M$770,11,FALSE)=0,"",VLOOKUP($C16,'Test Sample Data'!$C$387:$M$770,11,FALSE)))</f>
        <v/>
      </c>
      <c r="N37" s="140" t="str">
        <f t="shared" si="3"/>
        <v/>
      </c>
      <c r="O37" s="32" t="str">
        <f>IF('Choose Housekeeping Genes'!C37=0,"",'Choose Housekeeping Genes'!C37)</f>
        <v/>
      </c>
      <c r="P37" s="131" t="str">
        <f>IF(C16="","",IF(VLOOKUP($C16,'Control Sample Data'!$C$387:$M$770,2,FALSE)=0,"",VLOOKUP($C16,'Control Sample Data'!$C$387:$M$770,2,FALSE)))</f>
        <v/>
      </c>
      <c r="Q37" s="131" t="str">
        <f>IF(C16="","",IF(VLOOKUP($C16,'Control Sample Data'!$C$387:$M$770,3,FALSE)=0,"",VLOOKUP($C16,'Control Sample Data'!$C$387:$M$770,3,FALSE)))</f>
        <v/>
      </c>
      <c r="R37" s="131" t="str">
        <f>IF(C16="","",IF(VLOOKUP($C16,'Control Sample Data'!$C$387:$M$770,4,FALSE)=0,"",VLOOKUP($C16,'Control Sample Data'!$C$387:$M$770,4,FALSE)))</f>
        <v/>
      </c>
      <c r="S37" s="131" t="str">
        <f>IF(C16="","",IF(VLOOKUP($C16,'Control Sample Data'!$C$387:$M$770,5,FALSE)=0,"",VLOOKUP($C16,'Control Sample Data'!$C$387:$M$770,5,FALSE)))</f>
        <v/>
      </c>
      <c r="T37" s="131" t="str">
        <f>IF(C16="","",IF(VLOOKUP($C16,'Control Sample Data'!$C$387:$M$770,6,FALSE)=0,"",VLOOKUP($C16,'Control Sample Data'!$C$387:$M$770,6,FALSE)))</f>
        <v/>
      </c>
      <c r="U37" s="131" t="str">
        <f>IF(C16="","",IF(VLOOKUP($C16,'Control Sample Data'!$C$387:$M$770,7,FALSE)=0,"",VLOOKUP($C16,'Control Sample Data'!$C$387:$M$770,7,FALSE)))</f>
        <v/>
      </c>
      <c r="V37" s="131" t="str">
        <f>IF(C16="","",IF(VLOOKUP($C16,'Control Sample Data'!$C$387:$M$770,8,FALSE)=0,"",VLOOKUP($C16,'Control Sample Data'!$C$387:$M$770,8,FALSE)))</f>
        <v/>
      </c>
      <c r="W37" s="131" t="str">
        <f>IF(C16="","",IF(VLOOKUP($C16,'Control Sample Data'!$C$387:$M$770,9,FALSE)=0,"",VLOOKUP($C16,'Control Sample Data'!$C$387:$M$770,9,FALSE)))</f>
        <v/>
      </c>
      <c r="X37" s="131" t="str">
        <f>IF(C16="","",IF(VLOOKUP($C16,'Control Sample Data'!$C$387:$M$770,10,FALSE)=0,"",VLOOKUP($C16,'Control Sample Data'!$C$387:$M$770,10,FALSE)))</f>
        <v/>
      </c>
      <c r="Y37" s="131" t="str">
        <f>IF(C16="","",IF(VLOOKUP($C16,'Control Sample Data'!$C$387:$M$770,11,FALSE)=0,"",VLOOKUP($C16,'Control Sample Data'!$C$387:$M$770,11,FALSE)))</f>
        <v/>
      </c>
    </row>
    <row r="38" customHeight="1" spans="1:25">
      <c r="A38" s="128"/>
      <c r="B38" s="114" t="str">
        <f>IF(C17="","",VLOOKUP(C17,'Gene Table'!B$387:E$770,2,FALSE))</f>
        <v/>
      </c>
      <c r="C38" s="131" t="str">
        <f>IF('Choose Housekeeping Genes'!C17=0,"",'Choose Housekeeping Genes'!C17)</f>
        <v/>
      </c>
      <c r="D38" s="131" t="str">
        <f>IF($C17="","",IF(VLOOKUP($C17,'Test Sample Data'!$C$387:$M$770,2,FALSE)=0,"",VLOOKUP($C17,'Test Sample Data'!$C$387:$M$770,2,FALSE)))</f>
        <v/>
      </c>
      <c r="E38" s="131" t="str">
        <f>IF($C17="","",IF(VLOOKUP($C17,'Test Sample Data'!$C$387:$M$770,3,FALSE)=0,"",VLOOKUP($C17,'Test Sample Data'!$C$387:$M$770,3,FALSE)))</f>
        <v/>
      </c>
      <c r="F38" s="131" t="str">
        <f>IF($C17="","",IF(VLOOKUP($C17,'Test Sample Data'!$C$387:$M$770,4,FALSE)=0,"",VLOOKUP($C17,'Test Sample Data'!$C$387:$M$770,4,FALSE)))</f>
        <v/>
      </c>
      <c r="G38" s="131" t="str">
        <f>IF($C17="","",IF(VLOOKUP($C17,'Test Sample Data'!$C$387:$M$770,5,FALSE)=0,"",VLOOKUP($C17,'Test Sample Data'!$C$387:$M$770,5,FALSE)))</f>
        <v/>
      </c>
      <c r="H38" s="131" t="str">
        <f>IF($C17="","",IF(VLOOKUP($C17,'Test Sample Data'!$C$387:$M$770,6,FALSE)=0,"",VLOOKUP($C17,'Test Sample Data'!$C$387:$M$770,6,FALSE)))</f>
        <v/>
      </c>
      <c r="I38" s="131" t="str">
        <f>IF($C17="","",IF(VLOOKUP($C17,'Test Sample Data'!$C$387:$M$770,7,FALSE)=0,"",VLOOKUP($C17,'Test Sample Data'!$C$387:$M$770,7,FALSE)))</f>
        <v/>
      </c>
      <c r="J38" s="131" t="str">
        <f>IF($C17="","",IF(VLOOKUP($C17,'Test Sample Data'!$C$387:$M$770,8,FALSE)=0,"",VLOOKUP($C17,'Test Sample Data'!$C$387:$M$770,8,FALSE)))</f>
        <v/>
      </c>
      <c r="K38" s="131" t="str">
        <f>IF($C17="","",IF(VLOOKUP($C17,'Test Sample Data'!$C$387:$M$770,9,FALSE)=0,"",VLOOKUP($C17,'Test Sample Data'!$C$387:$M$770,9,FALSE)))</f>
        <v/>
      </c>
      <c r="L38" s="131" t="str">
        <f>IF($C17="","",IF(VLOOKUP($C17,'Test Sample Data'!$C$387:$M$770,10,FALSE)=0,"",VLOOKUP($C17,'Test Sample Data'!$C$387:$M$770,10,FALSE)))</f>
        <v/>
      </c>
      <c r="M38" s="131" t="str">
        <f>IF($C17="","",IF(VLOOKUP($C17,'Test Sample Data'!$C$387:$M$770,11,FALSE)=0,"",VLOOKUP($C17,'Test Sample Data'!$C$387:$M$770,11,FALSE)))</f>
        <v/>
      </c>
      <c r="N38" s="140" t="str">
        <f t="shared" ref="N38:N43" si="4">IF(B38=0,"",B38)</f>
        <v/>
      </c>
      <c r="O38" s="32" t="str">
        <f>IF('Choose Housekeeping Genes'!C38=0,"",'Choose Housekeeping Genes'!C38)</f>
        <v/>
      </c>
      <c r="P38" s="131" t="str">
        <f>IF(C17="","",IF(VLOOKUP($C17,'Control Sample Data'!$C$387:$M$770,2,FALSE)=0,"",VLOOKUP($C17,'Control Sample Data'!$C$387:$M$770,2,FALSE)))</f>
        <v/>
      </c>
      <c r="Q38" s="131" t="str">
        <f>IF(C17="","",IF(VLOOKUP($C17,'Control Sample Data'!$C$387:$M$770,3,FALSE)=0,"",VLOOKUP($C17,'Control Sample Data'!$C$387:$M$770,3,FALSE)))</f>
        <v/>
      </c>
      <c r="R38" s="131" t="str">
        <f>IF(C17="","",IF(VLOOKUP($C17,'Control Sample Data'!$C$387:$M$770,4,FALSE)=0,"",VLOOKUP($C17,'Control Sample Data'!$C$387:$M$770,4,FALSE)))</f>
        <v/>
      </c>
      <c r="S38" s="131" t="str">
        <f>IF(C17="","",IF(VLOOKUP($C17,'Control Sample Data'!$C$387:$M$770,5,FALSE)=0,"",VLOOKUP($C17,'Control Sample Data'!$C$387:$M$770,5,FALSE)))</f>
        <v/>
      </c>
      <c r="T38" s="131" t="str">
        <f>IF(C17="","",IF(VLOOKUP($C17,'Control Sample Data'!$C$387:$M$770,6,FALSE)=0,"",VLOOKUP($C17,'Control Sample Data'!$C$387:$M$770,6,FALSE)))</f>
        <v/>
      </c>
      <c r="U38" s="131" t="str">
        <f>IF(C17="","",IF(VLOOKUP($C17,'Control Sample Data'!$C$387:$M$770,7,FALSE)=0,"",VLOOKUP($C17,'Control Sample Data'!$C$387:$M$770,7,FALSE)))</f>
        <v/>
      </c>
      <c r="V38" s="131" t="str">
        <f>IF(C17="","",IF(VLOOKUP($C17,'Control Sample Data'!$C$387:$M$770,8,FALSE)=0,"",VLOOKUP($C17,'Control Sample Data'!$C$387:$M$770,8,FALSE)))</f>
        <v/>
      </c>
      <c r="W38" s="131" t="str">
        <f>IF(C17="","",IF(VLOOKUP($C17,'Control Sample Data'!$C$387:$M$770,9,FALSE)=0,"",VLOOKUP($C17,'Control Sample Data'!$C$387:$M$770,9,FALSE)))</f>
        <v/>
      </c>
      <c r="X38" s="131" t="str">
        <f>IF(C17="","",IF(VLOOKUP($C17,'Control Sample Data'!$C$387:$M$770,10,FALSE)=0,"",VLOOKUP($C17,'Control Sample Data'!$C$387:$M$770,10,FALSE)))</f>
        <v/>
      </c>
      <c r="Y38" s="131" t="str">
        <f>IF(C17="","",IF(VLOOKUP($C17,'Control Sample Data'!$C$387:$M$770,11,FALSE)=0,"",VLOOKUP($C17,'Control Sample Data'!$C$387:$M$770,11,FALSE)))</f>
        <v/>
      </c>
    </row>
    <row r="39" customHeight="1" spans="1:25">
      <c r="A39" s="128"/>
      <c r="B39" s="114" t="str">
        <f>IF(C18="","",VLOOKUP(C18,'Gene Table'!B$387:E$770,2,FALSE))</f>
        <v/>
      </c>
      <c r="C39" s="131" t="str">
        <f>IF('Choose Housekeeping Genes'!C18=0,"",'Choose Housekeeping Genes'!C18)</f>
        <v/>
      </c>
      <c r="D39" s="131" t="str">
        <f>IF($C18="","",IF(VLOOKUP($C18,'Test Sample Data'!$C$387:$M$770,2,FALSE)=0,"",VLOOKUP($C18,'Test Sample Data'!$C$387:$M$770,2,FALSE)))</f>
        <v/>
      </c>
      <c r="E39" s="131" t="str">
        <f>IF($C18="","",IF(VLOOKUP($C18,'Test Sample Data'!$C$387:$M$770,3,FALSE)=0,"",VLOOKUP($C18,'Test Sample Data'!$C$387:$M$770,3,FALSE)))</f>
        <v/>
      </c>
      <c r="F39" s="131" t="str">
        <f>IF($C18="","",IF(VLOOKUP($C18,'Test Sample Data'!$C$387:$M$770,4,FALSE)=0,"",VLOOKUP($C18,'Test Sample Data'!$C$387:$M$770,4,FALSE)))</f>
        <v/>
      </c>
      <c r="G39" s="131" t="str">
        <f>IF($C18="","",IF(VLOOKUP($C18,'Test Sample Data'!$C$387:$M$770,5,FALSE)=0,"",VLOOKUP($C18,'Test Sample Data'!$C$387:$M$770,5,FALSE)))</f>
        <v/>
      </c>
      <c r="H39" s="131" t="str">
        <f>IF($C18="","",IF(VLOOKUP($C18,'Test Sample Data'!$C$387:$M$770,6,FALSE)=0,"",VLOOKUP($C18,'Test Sample Data'!$C$387:$M$770,6,FALSE)))</f>
        <v/>
      </c>
      <c r="I39" s="131" t="str">
        <f>IF($C18="","",IF(VLOOKUP($C18,'Test Sample Data'!$C$387:$M$770,7,FALSE)=0,"",VLOOKUP($C18,'Test Sample Data'!$C$387:$M$770,7,FALSE)))</f>
        <v/>
      </c>
      <c r="J39" s="131" t="str">
        <f>IF($C18="","",IF(VLOOKUP($C18,'Test Sample Data'!$C$387:$M$770,8,FALSE)=0,"",VLOOKUP($C18,'Test Sample Data'!$C$387:$M$770,8,FALSE)))</f>
        <v/>
      </c>
      <c r="K39" s="131" t="str">
        <f>IF($C18="","",IF(VLOOKUP($C18,'Test Sample Data'!$C$387:$M$770,9,FALSE)=0,"",VLOOKUP($C18,'Test Sample Data'!$C$387:$M$770,9,FALSE)))</f>
        <v/>
      </c>
      <c r="L39" s="131" t="str">
        <f>IF($C18="","",IF(VLOOKUP($C18,'Test Sample Data'!$C$387:$M$770,10,FALSE)=0,"",VLOOKUP($C18,'Test Sample Data'!$C$387:$M$770,10,FALSE)))</f>
        <v/>
      </c>
      <c r="M39" s="131" t="str">
        <f>IF($C18="","",IF(VLOOKUP($C18,'Test Sample Data'!$C$387:$M$770,11,FALSE)=0,"",VLOOKUP($C18,'Test Sample Data'!$C$387:$M$770,11,FALSE)))</f>
        <v/>
      </c>
      <c r="N39" s="140" t="str">
        <f t="shared" si="4"/>
        <v/>
      </c>
      <c r="O39" s="32" t="str">
        <f>IF('Choose Housekeeping Genes'!C39=0,"",'Choose Housekeeping Genes'!C39)</f>
        <v/>
      </c>
      <c r="P39" s="131" t="str">
        <f>IF(C18="","",IF(VLOOKUP($C18,'Control Sample Data'!$C$387:$M$770,2,FALSE)=0,"",VLOOKUP($C18,'Control Sample Data'!$C$387:$M$770,2,FALSE)))</f>
        <v/>
      </c>
      <c r="Q39" s="131" t="str">
        <f>IF(C18="","",IF(VLOOKUP($C18,'Control Sample Data'!$C$387:$M$770,3,FALSE)=0,"",VLOOKUP($C18,'Control Sample Data'!$C$387:$M$770,3,FALSE)))</f>
        <v/>
      </c>
      <c r="R39" s="131" t="str">
        <f>IF(C18="","",IF(VLOOKUP($C18,'Control Sample Data'!$C$387:$M$770,4,FALSE)=0,"",VLOOKUP($C18,'Control Sample Data'!$C$387:$M$770,4,FALSE)))</f>
        <v/>
      </c>
      <c r="S39" s="131" t="str">
        <f>IF(C18="","",IF(VLOOKUP($C18,'Control Sample Data'!$C$387:$M$770,5,FALSE)=0,"",VLOOKUP($C18,'Control Sample Data'!$C$387:$M$770,5,FALSE)))</f>
        <v/>
      </c>
      <c r="T39" s="131" t="str">
        <f>IF(C18="","",IF(VLOOKUP($C18,'Control Sample Data'!$C$387:$M$770,6,FALSE)=0,"",VLOOKUP($C18,'Control Sample Data'!$C$387:$M$770,6,FALSE)))</f>
        <v/>
      </c>
      <c r="U39" s="131" t="str">
        <f>IF(C18="","",IF(VLOOKUP($C18,'Control Sample Data'!$C$387:$M$770,7,FALSE)=0,"",VLOOKUP($C18,'Control Sample Data'!$C$387:$M$770,7,FALSE)))</f>
        <v/>
      </c>
      <c r="V39" s="131" t="str">
        <f>IF(C18="","",IF(VLOOKUP($C18,'Control Sample Data'!$C$387:$M$770,8,FALSE)=0,"",VLOOKUP($C18,'Control Sample Data'!$C$387:$M$770,8,FALSE)))</f>
        <v/>
      </c>
      <c r="W39" s="131" t="str">
        <f>IF(C18="","",IF(VLOOKUP($C18,'Control Sample Data'!$C$387:$M$770,9,FALSE)=0,"",VLOOKUP($C18,'Control Sample Data'!$C$387:$M$770,9,FALSE)))</f>
        <v/>
      </c>
      <c r="X39" s="131" t="str">
        <f>IF(C18="","",IF(VLOOKUP($C18,'Control Sample Data'!$C$387:$M$770,10,FALSE)=0,"",VLOOKUP($C18,'Control Sample Data'!$C$387:$M$770,10,FALSE)))</f>
        <v/>
      </c>
      <c r="Y39" s="131" t="str">
        <f>IF(C18="","",IF(VLOOKUP($C18,'Control Sample Data'!$C$387:$M$770,11,FALSE)=0,"",VLOOKUP($C18,'Control Sample Data'!$C$387:$M$770,11,FALSE)))</f>
        <v/>
      </c>
    </row>
    <row r="40" customHeight="1" spans="1:25">
      <c r="A40" s="128"/>
      <c r="B40" s="114" t="str">
        <f>IF(C19="","",VLOOKUP(C19,'Gene Table'!B$387:E$770,2,FALSE))</f>
        <v/>
      </c>
      <c r="C40" s="131" t="str">
        <f>IF('Choose Housekeeping Genes'!C19=0,"",'Choose Housekeeping Genes'!C19)</f>
        <v/>
      </c>
      <c r="D40" s="131" t="str">
        <f>IF($C19="","",IF(VLOOKUP($C19,'Test Sample Data'!$C$387:$M$770,2,FALSE)=0,"",VLOOKUP($C19,'Test Sample Data'!$C$387:$M$770,2,FALSE)))</f>
        <v/>
      </c>
      <c r="E40" s="131" t="str">
        <f>IF($C19="","",IF(VLOOKUP($C19,'Test Sample Data'!$C$387:$M$770,3,FALSE)=0,"",VLOOKUP($C19,'Test Sample Data'!$C$387:$M$770,3,FALSE)))</f>
        <v/>
      </c>
      <c r="F40" s="131" t="str">
        <f>IF($C19="","",IF(VLOOKUP($C19,'Test Sample Data'!$C$387:$M$770,4,FALSE)=0,"",VLOOKUP($C19,'Test Sample Data'!$C$387:$M$770,4,FALSE)))</f>
        <v/>
      </c>
      <c r="G40" s="131" t="str">
        <f>IF($C19="","",IF(VLOOKUP($C19,'Test Sample Data'!$C$387:$M$770,5,FALSE)=0,"",VLOOKUP($C19,'Test Sample Data'!$C$387:$M$770,5,FALSE)))</f>
        <v/>
      </c>
      <c r="H40" s="131" t="str">
        <f>IF($C19="","",IF(VLOOKUP($C19,'Test Sample Data'!$C$387:$M$770,6,FALSE)=0,"",VLOOKUP($C19,'Test Sample Data'!$C$387:$M$770,6,FALSE)))</f>
        <v/>
      </c>
      <c r="I40" s="131" t="str">
        <f>IF($C19="","",IF(VLOOKUP($C19,'Test Sample Data'!$C$387:$M$770,7,FALSE)=0,"",VLOOKUP($C19,'Test Sample Data'!$C$387:$M$770,7,FALSE)))</f>
        <v/>
      </c>
      <c r="J40" s="131" t="str">
        <f>IF($C19="","",IF(VLOOKUP($C19,'Test Sample Data'!$C$387:$M$770,8,FALSE)=0,"",VLOOKUP($C19,'Test Sample Data'!$C$387:$M$770,8,FALSE)))</f>
        <v/>
      </c>
      <c r="K40" s="131" t="str">
        <f>IF($C19="","",IF(VLOOKUP($C19,'Test Sample Data'!$C$387:$M$770,9,FALSE)=0,"",VLOOKUP($C19,'Test Sample Data'!$C$387:$M$770,9,FALSE)))</f>
        <v/>
      </c>
      <c r="L40" s="131" t="str">
        <f>IF($C19="","",IF(VLOOKUP($C19,'Test Sample Data'!$C$387:$M$770,10,FALSE)=0,"",VLOOKUP($C19,'Test Sample Data'!$C$387:$M$770,10,FALSE)))</f>
        <v/>
      </c>
      <c r="M40" s="131" t="str">
        <f>IF($C19="","",IF(VLOOKUP($C19,'Test Sample Data'!$C$387:$M$770,11,FALSE)=0,"",VLOOKUP($C19,'Test Sample Data'!$C$387:$M$770,11,FALSE)))</f>
        <v/>
      </c>
      <c r="N40" s="140" t="str">
        <f t="shared" si="4"/>
        <v/>
      </c>
      <c r="O40" s="32" t="str">
        <f>IF('Choose Housekeeping Genes'!C40=0,"",'Choose Housekeeping Genes'!C40)</f>
        <v/>
      </c>
      <c r="P40" s="131" t="str">
        <f>IF(C19="","",IF(VLOOKUP($C19,'Control Sample Data'!$C$387:$M$770,2,FALSE)=0,"",VLOOKUP($C19,'Control Sample Data'!$C$387:$M$770,2,FALSE)))</f>
        <v/>
      </c>
      <c r="Q40" s="131" t="str">
        <f>IF(C19="","",IF(VLOOKUP($C19,'Control Sample Data'!$C$387:$M$770,3,FALSE)=0,"",VLOOKUP($C19,'Control Sample Data'!$C$387:$M$770,3,FALSE)))</f>
        <v/>
      </c>
      <c r="R40" s="131" t="str">
        <f>IF(C19="","",IF(VLOOKUP($C19,'Control Sample Data'!$C$387:$M$770,4,FALSE)=0,"",VLOOKUP($C19,'Control Sample Data'!$C$387:$M$770,4,FALSE)))</f>
        <v/>
      </c>
      <c r="S40" s="131" t="str">
        <f>IF(C19="","",IF(VLOOKUP($C19,'Control Sample Data'!$C$387:$M$770,5,FALSE)=0,"",VLOOKUP($C19,'Control Sample Data'!$C$387:$M$770,5,FALSE)))</f>
        <v/>
      </c>
      <c r="T40" s="131" t="str">
        <f>IF(C19="","",IF(VLOOKUP($C19,'Control Sample Data'!$C$387:$M$770,6,FALSE)=0,"",VLOOKUP($C19,'Control Sample Data'!$C$387:$M$770,6,FALSE)))</f>
        <v/>
      </c>
      <c r="U40" s="131" t="str">
        <f>IF(C19="","",IF(VLOOKUP($C19,'Control Sample Data'!$C$387:$M$770,7,FALSE)=0,"",VLOOKUP($C19,'Control Sample Data'!$C$387:$M$770,7,FALSE)))</f>
        <v/>
      </c>
      <c r="V40" s="131" t="str">
        <f>IF(C19="","",IF(VLOOKUP($C19,'Control Sample Data'!$C$387:$M$770,8,FALSE)=0,"",VLOOKUP($C19,'Control Sample Data'!$C$387:$M$770,8,FALSE)))</f>
        <v/>
      </c>
      <c r="W40" s="131" t="str">
        <f>IF(C19="","",IF(VLOOKUP($C19,'Control Sample Data'!$C$387:$M$770,9,FALSE)=0,"",VLOOKUP($C19,'Control Sample Data'!$C$387:$M$770,9,FALSE)))</f>
        <v/>
      </c>
      <c r="X40" s="131" t="str">
        <f>IF(C19="","",IF(VLOOKUP($C19,'Control Sample Data'!$C$387:$M$770,10,FALSE)=0,"",VLOOKUP($C19,'Control Sample Data'!$C$387:$M$770,10,FALSE)))</f>
        <v/>
      </c>
      <c r="Y40" s="131" t="str">
        <f>IF(C19="","",IF(VLOOKUP($C19,'Control Sample Data'!$C$387:$M$770,11,FALSE)=0,"",VLOOKUP($C19,'Control Sample Data'!$C$387:$M$770,11,FALSE)))</f>
        <v/>
      </c>
    </row>
    <row r="41" customHeight="1" spans="1:25">
      <c r="A41" s="128"/>
      <c r="B41" s="114" t="str">
        <f>IF(C20="","",VLOOKUP(C20,'Gene Table'!B$387:E$770,2,FALSE))</f>
        <v/>
      </c>
      <c r="C41" s="131" t="str">
        <f>IF('Choose Housekeeping Genes'!C20=0,"",'Choose Housekeeping Genes'!C20)</f>
        <v/>
      </c>
      <c r="D41" s="131" t="str">
        <f>IF($C20="","",IF(VLOOKUP($C20,'Test Sample Data'!$C$387:$M$770,2,FALSE)=0,"",VLOOKUP($C20,'Test Sample Data'!$C$387:$M$770,2,FALSE)))</f>
        <v/>
      </c>
      <c r="E41" s="131" t="str">
        <f>IF($C20="","",IF(VLOOKUP($C20,'Test Sample Data'!$C$387:$M$770,3,FALSE)=0,"",VLOOKUP($C20,'Test Sample Data'!$C$387:$M$770,3,FALSE)))</f>
        <v/>
      </c>
      <c r="F41" s="131" t="str">
        <f>IF($C20="","",IF(VLOOKUP($C20,'Test Sample Data'!$C$387:$M$770,4,FALSE)=0,"",VLOOKUP($C20,'Test Sample Data'!$C$387:$M$770,4,FALSE)))</f>
        <v/>
      </c>
      <c r="G41" s="131" t="str">
        <f>IF($C20="","",IF(VLOOKUP($C20,'Test Sample Data'!$C$387:$M$770,5,FALSE)=0,"",VLOOKUP($C20,'Test Sample Data'!$C$387:$M$770,5,FALSE)))</f>
        <v/>
      </c>
      <c r="H41" s="131" t="str">
        <f>IF($C20="","",IF(VLOOKUP($C20,'Test Sample Data'!$C$387:$M$770,6,FALSE)=0,"",VLOOKUP($C20,'Test Sample Data'!$C$387:$M$770,6,FALSE)))</f>
        <v/>
      </c>
      <c r="I41" s="131" t="str">
        <f>IF($C20="","",IF(VLOOKUP($C20,'Test Sample Data'!$C$387:$M$770,7,FALSE)=0,"",VLOOKUP($C20,'Test Sample Data'!$C$387:$M$770,7,FALSE)))</f>
        <v/>
      </c>
      <c r="J41" s="131" t="str">
        <f>IF($C20="","",IF(VLOOKUP($C20,'Test Sample Data'!$C$387:$M$770,8,FALSE)=0,"",VLOOKUP($C20,'Test Sample Data'!$C$387:$M$770,8,FALSE)))</f>
        <v/>
      </c>
      <c r="K41" s="131" t="str">
        <f>IF($C20="","",IF(VLOOKUP($C20,'Test Sample Data'!$C$387:$M$770,9,FALSE)=0,"",VLOOKUP($C20,'Test Sample Data'!$C$387:$M$770,9,FALSE)))</f>
        <v/>
      </c>
      <c r="L41" s="131" t="str">
        <f>IF($C20="","",IF(VLOOKUP($C20,'Test Sample Data'!$C$387:$M$770,10,FALSE)=0,"",VLOOKUP($C20,'Test Sample Data'!$C$387:$M$770,10,FALSE)))</f>
        <v/>
      </c>
      <c r="M41" s="131" t="str">
        <f>IF($C20="","",IF(VLOOKUP($C20,'Test Sample Data'!$C$387:$M$770,11,FALSE)=0,"",VLOOKUP($C20,'Test Sample Data'!$C$387:$M$770,11,FALSE)))</f>
        <v/>
      </c>
      <c r="N41" s="140" t="str">
        <f t="shared" si="4"/>
        <v/>
      </c>
      <c r="O41" s="32" t="str">
        <f>IF('Choose Housekeeping Genes'!C41=0,"",'Choose Housekeeping Genes'!C41)</f>
        <v/>
      </c>
      <c r="P41" s="131" t="str">
        <f>IF(C20="","",IF(VLOOKUP($C20,'Control Sample Data'!$C$387:$M$770,2,FALSE)=0,"",VLOOKUP($C20,'Control Sample Data'!$C$387:$M$770,2,FALSE)))</f>
        <v/>
      </c>
      <c r="Q41" s="131" t="str">
        <f>IF(C20="","",IF(VLOOKUP($C20,'Control Sample Data'!$C$387:$M$770,3,FALSE)=0,"",VLOOKUP($C20,'Control Sample Data'!$C$387:$M$770,3,FALSE)))</f>
        <v/>
      </c>
      <c r="R41" s="131" t="str">
        <f>IF(C20="","",IF(VLOOKUP($C20,'Control Sample Data'!$C$387:$M$770,4,FALSE)=0,"",VLOOKUP($C20,'Control Sample Data'!$C$387:$M$770,4,FALSE)))</f>
        <v/>
      </c>
      <c r="S41" s="131" t="str">
        <f>IF(C20="","",IF(VLOOKUP($C20,'Control Sample Data'!$C$387:$M$770,5,FALSE)=0,"",VLOOKUP($C20,'Control Sample Data'!$C$387:$M$770,5,FALSE)))</f>
        <v/>
      </c>
      <c r="T41" s="131" t="str">
        <f>IF(C20="","",IF(VLOOKUP($C20,'Control Sample Data'!$C$387:$M$770,6,FALSE)=0,"",VLOOKUP($C20,'Control Sample Data'!$C$387:$M$770,6,FALSE)))</f>
        <v/>
      </c>
      <c r="U41" s="131" t="str">
        <f>IF(C20="","",IF(VLOOKUP($C20,'Control Sample Data'!$C$387:$M$770,7,FALSE)=0,"",VLOOKUP($C20,'Control Sample Data'!$C$387:$M$770,7,FALSE)))</f>
        <v/>
      </c>
      <c r="V41" s="131" t="str">
        <f>IF(C20="","",IF(VLOOKUP($C20,'Control Sample Data'!$C$387:$M$770,8,FALSE)=0,"",VLOOKUP($C20,'Control Sample Data'!$C$387:$M$770,8,FALSE)))</f>
        <v/>
      </c>
      <c r="W41" s="131" t="str">
        <f>IF(C20="","",IF(VLOOKUP($C20,'Control Sample Data'!$C$387:$M$770,9,FALSE)=0,"",VLOOKUP($C20,'Control Sample Data'!$C$387:$M$770,9,FALSE)))</f>
        <v/>
      </c>
      <c r="X41" s="131" t="str">
        <f>IF(C20="","",IF(VLOOKUP($C20,'Control Sample Data'!$C$387:$M$770,10,FALSE)=0,"",VLOOKUP($C20,'Control Sample Data'!$C$387:$M$770,10,FALSE)))</f>
        <v/>
      </c>
      <c r="Y41" s="131" t="str">
        <f>IF(C20="","",IF(VLOOKUP($C20,'Control Sample Data'!$C$387:$M$770,11,FALSE)=0,"",VLOOKUP($C20,'Control Sample Data'!$C$387:$M$770,11,FALSE)))</f>
        <v/>
      </c>
    </row>
    <row r="42" customHeight="1" spans="1:25">
      <c r="A42" s="128"/>
      <c r="B42" s="114" t="str">
        <f>IF(C21="","",VLOOKUP(C21,'Gene Table'!B$387:E$770,2,FALSE))</f>
        <v/>
      </c>
      <c r="C42" s="131" t="str">
        <f>IF('Choose Housekeeping Genes'!C21=0,"",'Choose Housekeeping Genes'!C21)</f>
        <v/>
      </c>
      <c r="D42" s="131" t="str">
        <f>IF($C21="","",IF(VLOOKUP($C21,'Test Sample Data'!$C$387:$M$770,2,FALSE)=0,"",VLOOKUP($C21,'Test Sample Data'!$C$387:$M$770,2,FALSE)))</f>
        <v/>
      </c>
      <c r="E42" s="131" t="str">
        <f>IF($C21="","",IF(VLOOKUP($C21,'Test Sample Data'!$C$387:$M$770,3,FALSE)=0,"",VLOOKUP($C21,'Test Sample Data'!$C$387:$M$770,3,FALSE)))</f>
        <v/>
      </c>
      <c r="F42" s="131" t="str">
        <f>IF($C21="","",IF(VLOOKUP($C21,'Test Sample Data'!$C$387:$M$770,4,FALSE)=0,"",VLOOKUP($C21,'Test Sample Data'!$C$387:$M$770,4,FALSE)))</f>
        <v/>
      </c>
      <c r="G42" s="131" t="str">
        <f>IF($C21="","",IF(VLOOKUP($C21,'Test Sample Data'!$C$387:$M$770,5,FALSE)=0,"",VLOOKUP($C21,'Test Sample Data'!$C$387:$M$770,5,FALSE)))</f>
        <v/>
      </c>
      <c r="H42" s="131" t="str">
        <f>IF($C21="","",IF(VLOOKUP($C21,'Test Sample Data'!$C$387:$M$770,6,FALSE)=0,"",VLOOKUP($C21,'Test Sample Data'!$C$387:$M$770,6,FALSE)))</f>
        <v/>
      </c>
      <c r="I42" s="131" t="str">
        <f>IF($C21="","",IF(VLOOKUP($C21,'Test Sample Data'!$C$387:$M$770,7,FALSE)=0,"",VLOOKUP($C21,'Test Sample Data'!$C$387:$M$770,7,FALSE)))</f>
        <v/>
      </c>
      <c r="J42" s="131" t="str">
        <f>IF($C21="","",IF(VLOOKUP($C21,'Test Sample Data'!$C$387:$M$770,8,FALSE)=0,"",VLOOKUP($C21,'Test Sample Data'!$C$387:$M$770,8,FALSE)))</f>
        <v/>
      </c>
      <c r="K42" s="131" t="str">
        <f>IF($C21="","",IF(VLOOKUP($C21,'Test Sample Data'!$C$387:$M$770,9,FALSE)=0,"",VLOOKUP($C21,'Test Sample Data'!$C$387:$M$770,9,FALSE)))</f>
        <v/>
      </c>
      <c r="L42" s="131" t="str">
        <f>IF($C21="","",IF(VLOOKUP($C21,'Test Sample Data'!$C$387:$M$770,10,FALSE)=0,"",VLOOKUP($C21,'Test Sample Data'!$C$387:$M$770,10,FALSE)))</f>
        <v/>
      </c>
      <c r="M42" s="131" t="str">
        <f>IF($C21="","",IF(VLOOKUP($C21,'Test Sample Data'!$C$387:$M$770,11,FALSE)=0,"",VLOOKUP($C21,'Test Sample Data'!$C$387:$M$770,11,FALSE)))</f>
        <v/>
      </c>
      <c r="N42" s="140" t="str">
        <f t="shared" si="4"/>
        <v/>
      </c>
      <c r="O42" s="32" t="str">
        <f>IF('Choose Housekeeping Genes'!C42=0,"",'Choose Housekeeping Genes'!C42)</f>
        <v/>
      </c>
      <c r="P42" s="131" t="str">
        <f>IF(C21="","",IF(VLOOKUP($C21,'Control Sample Data'!$C$387:$M$770,2,FALSE)=0,"",VLOOKUP($C21,'Control Sample Data'!$C$387:$M$770,2,FALSE)))</f>
        <v/>
      </c>
      <c r="Q42" s="131" t="str">
        <f>IF(C21="","",IF(VLOOKUP($C21,'Control Sample Data'!$C$387:$M$770,3,FALSE)=0,"",VLOOKUP($C21,'Control Sample Data'!$C$387:$M$770,3,FALSE)))</f>
        <v/>
      </c>
      <c r="R42" s="131" t="str">
        <f>IF(C21="","",IF(VLOOKUP($C21,'Control Sample Data'!$C$387:$M$770,4,FALSE)=0,"",VLOOKUP($C21,'Control Sample Data'!$C$387:$M$770,4,FALSE)))</f>
        <v/>
      </c>
      <c r="S42" s="131" t="str">
        <f>IF(C21="","",IF(VLOOKUP($C21,'Control Sample Data'!$C$387:$M$770,5,FALSE)=0,"",VLOOKUP($C21,'Control Sample Data'!$C$387:$M$770,5,FALSE)))</f>
        <v/>
      </c>
      <c r="T42" s="131" t="str">
        <f>IF(C21="","",IF(VLOOKUP($C21,'Control Sample Data'!$C$387:$M$770,6,FALSE)=0,"",VLOOKUP($C21,'Control Sample Data'!$C$387:$M$770,6,FALSE)))</f>
        <v/>
      </c>
      <c r="U42" s="131" t="str">
        <f>IF(C21="","",IF(VLOOKUP($C21,'Control Sample Data'!$C$387:$M$770,7,FALSE)=0,"",VLOOKUP($C21,'Control Sample Data'!$C$387:$M$770,7,FALSE)))</f>
        <v/>
      </c>
      <c r="V42" s="131" t="str">
        <f>IF(C21="","",IF(VLOOKUP($C21,'Control Sample Data'!$C$387:$M$770,8,FALSE)=0,"",VLOOKUP($C21,'Control Sample Data'!$C$387:$M$770,8,FALSE)))</f>
        <v/>
      </c>
      <c r="W42" s="131" t="str">
        <f>IF(C21="","",IF(VLOOKUP($C21,'Control Sample Data'!$C$387:$M$770,9,FALSE)=0,"",VLOOKUP($C21,'Control Sample Data'!$C$387:$M$770,9,FALSE)))</f>
        <v/>
      </c>
      <c r="X42" s="131" t="str">
        <f>IF(C21="","",IF(VLOOKUP($C21,'Control Sample Data'!$C$387:$M$770,10,FALSE)=0,"",VLOOKUP($C21,'Control Sample Data'!$C$387:$M$770,10,FALSE)))</f>
        <v/>
      </c>
      <c r="Y42" s="131" t="str">
        <f>IF(C21="","",IF(VLOOKUP($C21,'Control Sample Data'!$C$387:$M$770,11,FALSE)=0,"",VLOOKUP($C21,'Control Sample Data'!$C$387:$M$770,11,FALSE)))</f>
        <v/>
      </c>
    </row>
    <row r="43" customHeight="1" spans="1:25">
      <c r="A43" s="128"/>
      <c r="B43" s="114" t="str">
        <f>IF(C22="","",VLOOKUP(C22,'Gene Table'!B$387:E$770,2,FALSE))</f>
        <v/>
      </c>
      <c r="C43" s="131" t="str">
        <f>IF('Choose Housekeeping Genes'!C22=0,"",'Choose Housekeeping Genes'!C22)</f>
        <v/>
      </c>
      <c r="D43" s="131" t="str">
        <f>IF($C22="","",IF(VLOOKUP($C22,'Test Sample Data'!$C$387:$M$770,2,FALSE)=0,"",VLOOKUP($C22,'Test Sample Data'!$C$387:$M$770,2,FALSE)))</f>
        <v/>
      </c>
      <c r="E43" s="131" t="str">
        <f>IF($C22="","",IF(VLOOKUP($C22,'Test Sample Data'!$C$387:$M$770,3,FALSE)=0,"",VLOOKUP($C22,'Test Sample Data'!$C$387:$M$770,3,FALSE)))</f>
        <v/>
      </c>
      <c r="F43" s="131" t="str">
        <f>IF($C22="","",IF(VLOOKUP($C22,'Test Sample Data'!$C$387:$M$770,4,FALSE)=0,"",VLOOKUP($C22,'Test Sample Data'!$C$387:$M$770,4,FALSE)))</f>
        <v/>
      </c>
      <c r="G43" s="131" t="str">
        <f>IF($C22="","",IF(VLOOKUP($C22,'Test Sample Data'!$C$387:$M$770,5,FALSE)=0,"",VLOOKUP($C22,'Test Sample Data'!$C$387:$M$770,5,FALSE)))</f>
        <v/>
      </c>
      <c r="H43" s="131" t="str">
        <f>IF($C22="","",IF(VLOOKUP($C22,'Test Sample Data'!$C$387:$M$770,6,FALSE)=0,"",VLOOKUP($C22,'Test Sample Data'!$C$387:$M$770,6,FALSE)))</f>
        <v/>
      </c>
      <c r="I43" s="131" t="str">
        <f>IF($C22="","",IF(VLOOKUP($C22,'Test Sample Data'!$C$387:$M$770,7,FALSE)=0,"",VLOOKUP($C22,'Test Sample Data'!$C$387:$M$770,7,FALSE)))</f>
        <v/>
      </c>
      <c r="J43" s="131" t="str">
        <f>IF($C22="","",IF(VLOOKUP($C22,'Test Sample Data'!$C$387:$M$770,8,FALSE)=0,"",VLOOKUP($C22,'Test Sample Data'!$C$387:$M$770,8,FALSE)))</f>
        <v/>
      </c>
      <c r="K43" s="131" t="str">
        <f>IF($C22="","",IF(VLOOKUP($C22,'Test Sample Data'!$C$387:$M$770,9,FALSE)=0,"",VLOOKUP($C22,'Test Sample Data'!$C$387:$M$770,9,FALSE)))</f>
        <v/>
      </c>
      <c r="L43" s="131" t="str">
        <f>IF($C22="","",IF(VLOOKUP($C22,'Test Sample Data'!$C$387:$M$770,10,FALSE)=0,"",VLOOKUP($C22,'Test Sample Data'!$C$387:$M$770,10,FALSE)))</f>
        <v/>
      </c>
      <c r="M43" s="131" t="str">
        <f>IF($C22="","",IF(VLOOKUP($C22,'Test Sample Data'!$C$387:$M$770,11,FALSE)=0,"",VLOOKUP($C22,'Test Sample Data'!$C$387:$M$770,11,FALSE)))</f>
        <v/>
      </c>
      <c r="N43" s="140" t="str">
        <f t="shared" si="4"/>
        <v/>
      </c>
      <c r="O43" s="32" t="str">
        <f>IF('Choose Housekeeping Genes'!C43=0,"",'Choose Housekeeping Genes'!C43)</f>
        <v/>
      </c>
      <c r="P43" s="131" t="str">
        <f>IF(C22="","",IF(VLOOKUP($C22,'Control Sample Data'!$C$387:$M$770,2,FALSE)=0,"",VLOOKUP($C22,'Control Sample Data'!$C$387:$M$770,2,FALSE)))</f>
        <v/>
      </c>
      <c r="Q43" s="131" t="str">
        <f>IF(C22="","",IF(VLOOKUP($C22,'Control Sample Data'!$C$387:$M$770,3,FALSE)=0,"",VLOOKUP($C22,'Control Sample Data'!$C$387:$M$770,3,FALSE)))</f>
        <v/>
      </c>
      <c r="R43" s="131" t="str">
        <f>IF(C22="","",IF(VLOOKUP($C22,'Control Sample Data'!$C$387:$M$770,4,FALSE)=0,"",VLOOKUP($C22,'Control Sample Data'!$C$387:$M$770,4,FALSE)))</f>
        <v/>
      </c>
      <c r="S43" s="131" t="str">
        <f>IF(C22="","",IF(VLOOKUP($C22,'Control Sample Data'!$C$387:$M$770,5,FALSE)=0,"",VLOOKUP($C22,'Control Sample Data'!$C$387:$M$770,5,FALSE)))</f>
        <v/>
      </c>
      <c r="T43" s="131" t="str">
        <f>IF(C22="","",IF(VLOOKUP($C22,'Control Sample Data'!$C$387:$M$770,6,FALSE)=0,"",VLOOKUP($C22,'Control Sample Data'!$C$387:$M$770,6,FALSE)))</f>
        <v/>
      </c>
      <c r="U43" s="131" t="str">
        <f>IF(C22="","",IF(VLOOKUP($C22,'Control Sample Data'!$C$387:$M$770,7,FALSE)=0,"",VLOOKUP($C22,'Control Sample Data'!$C$387:$M$770,7,FALSE)))</f>
        <v/>
      </c>
      <c r="V43" s="131" t="str">
        <f>IF(C22="","",IF(VLOOKUP($C22,'Control Sample Data'!$C$387:$M$770,8,FALSE)=0,"",VLOOKUP($C22,'Control Sample Data'!$C$387:$M$770,8,FALSE)))</f>
        <v/>
      </c>
      <c r="W43" s="131" t="str">
        <f>IF(C22="","",IF(VLOOKUP($C22,'Control Sample Data'!$C$387:$M$770,9,FALSE)=0,"",VLOOKUP($C22,'Control Sample Data'!$C$387:$M$770,9,FALSE)))</f>
        <v/>
      </c>
      <c r="X43" s="131" t="str">
        <f>IF(C22="","",IF(VLOOKUP($C22,'Control Sample Data'!$C$387:$M$770,10,FALSE)=0,"",VLOOKUP($C22,'Control Sample Data'!$C$387:$M$770,10,FALSE)))</f>
        <v/>
      </c>
      <c r="Y43" s="131" t="str">
        <f>IF(C22="","",IF(VLOOKUP($C22,'Control Sample Data'!$C$387:$M$770,11,FALSE)=0,"",VLOOKUP($C22,'Control Sample Data'!$C$387:$M$770,11,FALSE)))</f>
        <v/>
      </c>
    </row>
    <row r="44" customHeight="1" spans="1:25">
      <c r="A44" s="128"/>
      <c r="B44" s="132" t="s">
        <v>2941</v>
      </c>
      <c r="C44" s="133"/>
      <c r="D44" s="134" t="str">
        <f>IF(ISERROR(AVERAGE(D24:D43)),"",AVERAGE(D24:D43))</f>
        <v/>
      </c>
      <c r="E44" s="134" t="str">
        <f t="shared" ref="E44:M44" si="5">IF(ISERROR(AVERAGE(E24:E43)),"",AVERAGE(E24:E43))</f>
        <v/>
      </c>
      <c r="F44" s="134" t="str">
        <f t="shared" si="5"/>
        <v/>
      </c>
      <c r="G44" s="134" t="str">
        <f t="shared" si="5"/>
        <v/>
      </c>
      <c r="H44" s="134" t="str">
        <f t="shared" si="5"/>
        <v/>
      </c>
      <c r="I44" s="134" t="str">
        <f t="shared" si="5"/>
        <v/>
      </c>
      <c r="J44" s="134" t="str">
        <f t="shared" si="5"/>
        <v/>
      </c>
      <c r="K44" s="134" t="str">
        <f t="shared" si="5"/>
        <v/>
      </c>
      <c r="L44" s="134" t="str">
        <f t="shared" si="5"/>
        <v/>
      </c>
      <c r="M44" s="141" t="str">
        <f t="shared" si="5"/>
        <v/>
      </c>
      <c r="N44" s="132" t="s">
        <v>2941</v>
      </c>
      <c r="O44" s="133"/>
      <c r="P44" s="134" t="str">
        <f>IF(ISERROR(AVERAGE(P24:P43)),"",AVERAGE(P24:P43))</f>
        <v/>
      </c>
      <c r="Q44" s="134" t="str">
        <f t="shared" ref="Q44:Y44" si="6">IF(ISERROR(AVERAGE(Q24:Q43)),"",AVERAGE(Q24:Q43))</f>
        <v/>
      </c>
      <c r="R44" s="134" t="str">
        <f t="shared" si="6"/>
        <v/>
      </c>
      <c r="S44" s="134" t="str">
        <f t="shared" si="6"/>
        <v/>
      </c>
      <c r="T44" s="134" t="str">
        <f t="shared" si="6"/>
        <v/>
      </c>
      <c r="U44" s="134" t="str">
        <f t="shared" si="6"/>
        <v/>
      </c>
      <c r="V44" s="134" t="str">
        <f t="shared" si="6"/>
        <v/>
      </c>
      <c r="W44" s="134" t="str">
        <f t="shared" si="6"/>
        <v/>
      </c>
      <c r="X44" s="134" t="str">
        <f t="shared" si="6"/>
        <v/>
      </c>
      <c r="Y44" s="141" t="str">
        <f t="shared" si="6"/>
        <v/>
      </c>
    </row>
    <row r="45" customHeight="1" spans="1:25">
      <c r="A45" s="128" t="s">
        <v>2575</v>
      </c>
      <c r="B45" s="135" t="str">
        <f>IF(C3="","",VLOOKUP(C3,'Gene Table'!B$771:E$1154,2,FALSE))</f>
        <v>MmiRQP9002</v>
      </c>
      <c r="C45" s="135" t="str">
        <f>IF('Choose Housekeeping Genes'!C3=0,"",'Choose Housekeeping Genes'!C3)</f>
        <v>P05</v>
      </c>
      <c r="D45" s="136" t="str">
        <f>IF($C3="","",IF(VLOOKUP($C3,'Test Sample Data'!$C$771:$M$1154,2,FALSE)=0,"",VLOOKUP($C3,'Test Sample Data'!$C$771:$M$1154,2,FALSE)))</f>
        <v/>
      </c>
      <c r="E45" s="136" t="str">
        <f>IF($C3="","",IF(VLOOKUP($C3,'Test Sample Data'!$C$771:$M$1154,3,FALSE)=0,"",VLOOKUP($C3,'Test Sample Data'!$C$771:$M$1154,3,FALSE)))</f>
        <v/>
      </c>
      <c r="F45" s="136" t="str">
        <f>IF($C3="","",IF(VLOOKUP($C3,'Test Sample Data'!$C$771:$M$1154,4,FALSE)=0,"",VLOOKUP($C3,'Test Sample Data'!$C$771:$M$1154,4,FALSE)))</f>
        <v/>
      </c>
      <c r="G45" s="136" t="str">
        <f>IF($C3="","",IF(VLOOKUP($C3,'Test Sample Data'!$C$771:$M$1154,5,FALSE)=0,"",VLOOKUP($C3,'Test Sample Data'!$C$771:$M$1154,5,FALSE)))</f>
        <v/>
      </c>
      <c r="H45" s="136" t="str">
        <f>IF($C3="","",IF(VLOOKUP($C3,'Test Sample Data'!$C$771:$M$1154,6,FALSE)=0,"",VLOOKUP($C3,'Test Sample Data'!$C$771:$M$1154,6,FALSE)))</f>
        <v/>
      </c>
      <c r="I45" s="136" t="str">
        <f>IF($C3="","",IF(VLOOKUP($C3,'Test Sample Data'!$C$771:$M$1154,7,FALSE)=0,"",VLOOKUP($C3,'Test Sample Data'!$C$771:$M$1154,7,FALSE)))</f>
        <v/>
      </c>
      <c r="J45" s="136" t="str">
        <f>IF($C3="","",IF(VLOOKUP($C3,'Test Sample Data'!$C$771:$M$1154,8,FALSE)=0,"",VLOOKUP($C3,'Test Sample Data'!$C$771:$M$1154,8,FALSE)))</f>
        <v/>
      </c>
      <c r="K45" s="136" t="str">
        <f>IF($C3="","",IF(VLOOKUP($C3,'Test Sample Data'!$C$771:$M$1154,9,FALSE)=0,"",VLOOKUP($C3,'Test Sample Data'!$C$771:$M$1154,9,FALSE)))</f>
        <v/>
      </c>
      <c r="L45" s="136" t="str">
        <f>IF($C3="","",IF(VLOOKUP($C3,'Test Sample Data'!$C$771:$M$1154,10,FALSE)=0,"",VLOOKUP($C3,'Test Sample Data'!$C$771:$M$1154,10,FALSE)))</f>
        <v/>
      </c>
      <c r="M45" s="136" t="str">
        <f>IF($C3="","",IF(VLOOKUP($C3,'Test Sample Data'!$C$771:$M$1154,11,FALSE)=0,"",VLOOKUP($C3,'Test Sample Data'!$C$771:$M$1154,11,FALSE)))</f>
        <v/>
      </c>
      <c r="N45" s="142" t="str">
        <f>IF(B45=0,"",B45)</f>
        <v>MmiRQP9002</v>
      </c>
      <c r="O45" s="143" t="str">
        <f>IF('Choose Housekeeping Genes'!C45=0,"",'Choose Housekeeping Genes'!C45)</f>
        <v>P05</v>
      </c>
      <c r="P45" s="136" t="str">
        <f>IF($C3="","",IF(VLOOKUP($C3,'Control Sample Data'!$C$771:$M$1154,2,FALSE)=0,"",VLOOKUP($C3,'Control Sample Data'!$C$771:$M$1154,2,FALSE)))</f>
        <v/>
      </c>
      <c r="Q45" s="136" t="str">
        <f>IF($C3="","",IF(VLOOKUP($C3,'Control Sample Data'!$C$771:$M$1154,3,FALSE)=0,"",VLOOKUP($C3,'Control Sample Data'!$C$771:$M$1154,3,FALSE)))</f>
        <v/>
      </c>
      <c r="R45" s="136" t="str">
        <f>IF($C3="","",IF(VLOOKUP($C3,'Control Sample Data'!$C$771:$M$1154,4,FALSE)=0,"",VLOOKUP($C3,'Control Sample Data'!$C$771:$M$1154,4,FALSE)))</f>
        <v/>
      </c>
      <c r="S45" s="136" t="str">
        <f>IF($C3="","",IF(VLOOKUP($C3,'Control Sample Data'!$C$771:$M$1154,5,FALSE)=0,"",VLOOKUP($C3,'Control Sample Data'!$C$771:$M$1154,5,FALSE)))</f>
        <v/>
      </c>
      <c r="T45" s="136" t="str">
        <f>IF($C3="","",IF(VLOOKUP($C3,'Control Sample Data'!$C$771:$M$1154,6,FALSE)=0,"",VLOOKUP($C3,'Control Sample Data'!$C$771:$M$1154,6,FALSE)))</f>
        <v/>
      </c>
      <c r="U45" s="136" t="str">
        <f>IF($C3="","",IF(VLOOKUP($C3,'Control Sample Data'!$C$771:$M$1154,7,FALSE)=0,"",VLOOKUP($C3,'Control Sample Data'!$C$771:$M$1154,7,FALSE)))</f>
        <v/>
      </c>
      <c r="V45" s="136" t="str">
        <f>IF($C3="","",IF(VLOOKUP($C3,'Control Sample Data'!$C$771:$M$1154,8,FALSE)=0,"",VLOOKUP($C3,'Control Sample Data'!$C$771:$M$1154,8,FALSE)))</f>
        <v/>
      </c>
      <c r="W45" s="136" t="str">
        <f>IF($C3="","",IF(VLOOKUP($C3,'Control Sample Data'!$C$771:$M$1154,9,FALSE)=0,"",VLOOKUP($C3,'Control Sample Data'!$C$771:$M$1154,9,FALSE)))</f>
        <v/>
      </c>
      <c r="X45" s="136" t="str">
        <f>IF($C3="","",IF(VLOOKUP($C3,'Control Sample Data'!$C$771:$M$1154,10,FALSE)=0,"",VLOOKUP($C3,'Control Sample Data'!$C$771:$M$1154,10,FALSE)))</f>
        <v/>
      </c>
      <c r="Y45" s="136" t="str">
        <f>IF($C3="","",IF(VLOOKUP($C3,'Control Sample Data'!$C$771:$M$1154,11,FALSE)=0,"",VLOOKUP($C3,'Control Sample Data'!$C$771:$M$1154,11,FALSE)))</f>
        <v/>
      </c>
    </row>
    <row r="46" customHeight="1" spans="1:25">
      <c r="A46" s="128"/>
      <c r="B46" s="114" t="str">
        <f>IF(C4="","",VLOOKUP(C4,'Gene Table'!B$771:E$1154,2,FALSE))</f>
        <v>MmiRQP9002</v>
      </c>
      <c r="C46" s="114" t="str">
        <f>IF('Choose Housekeeping Genes'!C4=0,"",'Choose Housekeeping Genes'!C4)</f>
        <v>P06</v>
      </c>
      <c r="D46" s="131" t="str">
        <f>IF($C4="","",IF(VLOOKUP($C4,'Test Sample Data'!$C$771:$M$1154,2,FALSE)=0,"",VLOOKUP($C4,'Test Sample Data'!$C$771:$M$1154,2,FALSE)))</f>
        <v/>
      </c>
      <c r="E46" s="131" t="str">
        <f>IF($C4="","",IF(VLOOKUP($C4,'Test Sample Data'!$C$771:$M$1154,3,FALSE)=0,"",VLOOKUP($C4,'Test Sample Data'!$C$771:$M$1154,3,FALSE)))</f>
        <v/>
      </c>
      <c r="F46" s="131" t="str">
        <f>IF($C4="","",IF(VLOOKUP($C4,'Test Sample Data'!$C$771:$M$1154,4,FALSE)=0,"",VLOOKUP($C4,'Test Sample Data'!$C$771:$M$1154,4,FALSE)))</f>
        <v/>
      </c>
      <c r="G46" s="131" t="str">
        <f>IF($C4="","",IF(VLOOKUP($C4,'Test Sample Data'!$C$771:$M$1154,5,FALSE)=0,"",VLOOKUP($C4,'Test Sample Data'!$C$771:$M$1154,5,FALSE)))</f>
        <v/>
      </c>
      <c r="H46" s="131" t="str">
        <f>IF($C4="","",IF(VLOOKUP($C4,'Test Sample Data'!$C$771:$M$1154,6,FALSE)=0,"",VLOOKUP($C4,'Test Sample Data'!$C$771:$M$1154,6,FALSE)))</f>
        <v/>
      </c>
      <c r="I46" s="131" t="str">
        <f>IF($C4="","",IF(VLOOKUP($C4,'Test Sample Data'!$C$771:$M$1154,7,FALSE)=0,"",VLOOKUP($C4,'Test Sample Data'!$C$771:$M$1154,7,FALSE)))</f>
        <v/>
      </c>
      <c r="J46" s="131" t="str">
        <f>IF($C4="","",IF(VLOOKUP($C4,'Test Sample Data'!$C$771:$M$1154,8,FALSE)=0,"",VLOOKUP($C4,'Test Sample Data'!$C$771:$M$1154,8,FALSE)))</f>
        <v/>
      </c>
      <c r="K46" s="131" t="str">
        <f>IF($C4="","",IF(VLOOKUP($C4,'Test Sample Data'!$C$771:$M$1154,9,FALSE)=0,"",VLOOKUP($C4,'Test Sample Data'!$C$771:$M$1154,9,FALSE)))</f>
        <v/>
      </c>
      <c r="L46" s="131" t="str">
        <f>IF($C4="","",IF(VLOOKUP($C4,'Test Sample Data'!$C$771:$M$1154,10,FALSE)=0,"",VLOOKUP($C4,'Test Sample Data'!$C$771:$M$1154,10,FALSE)))</f>
        <v/>
      </c>
      <c r="M46" s="131" t="str">
        <f>IF($C4="","",IF(VLOOKUP($C4,'Test Sample Data'!$C$771:$M$1154,11,FALSE)=0,"",VLOOKUP($C4,'Test Sample Data'!$C$771:$M$1154,11,FALSE)))</f>
        <v/>
      </c>
      <c r="N46" s="140" t="str">
        <f t="shared" ref="N46:N58" si="7">IF(B46=0,"",B46)</f>
        <v>MmiRQP9002</v>
      </c>
      <c r="O46" s="32" t="str">
        <f>IF('Choose Housekeeping Genes'!C46=0,"",'Choose Housekeeping Genes'!C46)</f>
        <v>P06</v>
      </c>
      <c r="P46" s="131" t="str">
        <f>IF($C4="","",IF(VLOOKUP($C4,'Control Sample Data'!$C$771:$M$1154,2,FALSE)=0,"",VLOOKUP($C4,'Control Sample Data'!$C$771:$M$1154,2,FALSE)))</f>
        <v/>
      </c>
      <c r="Q46" s="131" t="str">
        <f>IF($C4="","",IF(VLOOKUP($C4,'Control Sample Data'!$C$771:$M$1154,3,FALSE)=0,"",VLOOKUP($C4,'Control Sample Data'!$C$771:$M$1154,3,FALSE)))</f>
        <v/>
      </c>
      <c r="R46" s="131" t="str">
        <f>IF($C4="","",IF(VLOOKUP($C4,'Control Sample Data'!$C$771:$M$1154,4,FALSE)=0,"",VLOOKUP($C4,'Control Sample Data'!$C$771:$M$1154,4,FALSE)))</f>
        <v/>
      </c>
      <c r="S46" s="131" t="str">
        <f>IF($C4="","",IF(VLOOKUP($C4,'Control Sample Data'!$C$771:$M$1154,5,FALSE)=0,"",VLOOKUP($C4,'Control Sample Data'!$C$771:$M$1154,5,FALSE)))</f>
        <v/>
      </c>
      <c r="T46" s="131" t="str">
        <f>IF($C4="","",IF(VLOOKUP($C4,'Control Sample Data'!$C$771:$M$1154,6,FALSE)=0,"",VLOOKUP($C4,'Control Sample Data'!$C$771:$M$1154,6,FALSE)))</f>
        <v/>
      </c>
      <c r="U46" s="131" t="str">
        <f>IF($C4="","",IF(VLOOKUP($C4,'Control Sample Data'!$C$771:$M$1154,7,FALSE)=0,"",VLOOKUP($C4,'Control Sample Data'!$C$771:$M$1154,7,FALSE)))</f>
        <v/>
      </c>
      <c r="V46" s="131" t="str">
        <f>IF($C4="","",IF(VLOOKUP($C4,'Control Sample Data'!$C$771:$M$1154,8,FALSE)=0,"",VLOOKUP($C4,'Control Sample Data'!$C$771:$M$1154,8,FALSE)))</f>
        <v/>
      </c>
      <c r="W46" s="131" t="str">
        <f>IF($C4="","",IF(VLOOKUP($C4,'Control Sample Data'!$C$771:$M$1154,9,FALSE)=0,"",VLOOKUP($C4,'Control Sample Data'!$C$771:$M$1154,9,FALSE)))</f>
        <v/>
      </c>
      <c r="X46" s="131" t="str">
        <f>IF($C4="","",IF(VLOOKUP($C4,'Control Sample Data'!$C$771:$M$1154,10,FALSE)=0,"",VLOOKUP($C4,'Control Sample Data'!$C$771:$M$1154,10,FALSE)))</f>
        <v/>
      </c>
      <c r="Y46" s="131" t="str">
        <f>IF($C4="","",IF(VLOOKUP($C4,'Control Sample Data'!$C$771:$M$1154,11,FALSE)=0,"",VLOOKUP($C4,'Control Sample Data'!$C$771:$M$1154,11,FALSE)))</f>
        <v/>
      </c>
    </row>
    <row r="47" customHeight="1" spans="1:25">
      <c r="A47" s="128"/>
      <c r="B47" s="114" t="str">
        <f>IF(C5="","",VLOOKUP(C5,'Gene Table'!B$771:E$1154,2,FALSE))</f>
        <v>MmiRQP9012</v>
      </c>
      <c r="C47" s="114" t="str">
        <f>IF('Choose Housekeeping Genes'!C5=0,"",'Choose Housekeeping Genes'!C5)</f>
        <v>P07</v>
      </c>
      <c r="D47" s="131" t="str">
        <f>IF($C5="","",IF(VLOOKUP($C5,'Test Sample Data'!$C$771:$M$1154,2,FALSE)=0,"",VLOOKUP($C5,'Test Sample Data'!$C$771:$M$1154,2,FALSE)))</f>
        <v/>
      </c>
      <c r="E47" s="131" t="str">
        <f>IF($C5="","",IF(VLOOKUP($C5,'Test Sample Data'!$C$771:$M$1154,3,FALSE)=0,"",VLOOKUP($C5,'Test Sample Data'!$C$771:$M$1154,3,FALSE)))</f>
        <v/>
      </c>
      <c r="F47" s="131" t="str">
        <f>IF($C5="","",IF(VLOOKUP($C5,'Test Sample Data'!$C$771:$M$1154,4,FALSE)=0,"",VLOOKUP($C5,'Test Sample Data'!$C$771:$M$1154,4,FALSE)))</f>
        <v/>
      </c>
      <c r="G47" s="131" t="str">
        <f>IF($C5="","",IF(VLOOKUP($C5,'Test Sample Data'!$C$771:$M$1154,5,FALSE)=0,"",VLOOKUP($C5,'Test Sample Data'!$C$771:$M$1154,5,FALSE)))</f>
        <v/>
      </c>
      <c r="H47" s="131" t="str">
        <f>IF($C5="","",IF(VLOOKUP($C5,'Test Sample Data'!$C$771:$M$1154,6,FALSE)=0,"",VLOOKUP($C5,'Test Sample Data'!$C$771:$M$1154,6,FALSE)))</f>
        <v/>
      </c>
      <c r="I47" s="131" t="str">
        <f>IF($C5="","",IF(VLOOKUP($C5,'Test Sample Data'!$C$771:$M$1154,7,FALSE)=0,"",VLOOKUP($C5,'Test Sample Data'!$C$771:$M$1154,7,FALSE)))</f>
        <v/>
      </c>
      <c r="J47" s="131" t="str">
        <f>IF($C5="","",IF(VLOOKUP($C5,'Test Sample Data'!$C$771:$M$1154,8,FALSE)=0,"",VLOOKUP($C5,'Test Sample Data'!$C$771:$M$1154,8,FALSE)))</f>
        <v/>
      </c>
      <c r="K47" s="131" t="str">
        <f>IF($C5="","",IF(VLOOKUP($C5,'Test Sample Data'!$C$771:$M$1154,9,FALSE)=0,"",VLOOKUP($C5,'Test Sample Data'!$C$771:$M$1154,9,FALSE)))</f>
        <v/>
      </c>
      <c r="L47" s="131" t="str">
        <f>IF($C5="","",IF(VLOOKUP($C5,'Test Sample Data'!$C$771:$M$1154,10,FALSE)=0,"",VLOOKUP($C5,'Test Sample Data'!$C$771:$M$1154,10,FALSE)))</f>
        <v/>
      </c>
      <c r="M47" s="131" t="str">
        <f>IF($C5="","",IF(VLOOKUP($C5,'Test Sample Data'!$C$771:$M$1154,11,FALSE)=0,"",VLOOKUP($C5,'Test Sample Data'!$C$771:$M$1154,11,FALSE)))</f>
        <v/>
      </c>
      <c r="N47" s="140" t="str">
        <f t="shared" si="7"/>
        <v>MmiRQP9012</v>
      </c>
      <c r="O47" s="32" t="str">
        <f>IF('Choose Housekeeping Genes'!C47=0,"",'Choose Housekeeping Genes'!C47)</f>
        <v>P07</v>
      </c>
      <c r="P47" s="131" t="str">
        <f>IF($C5="","",IF(VLOOKUP($C5,'Control Sample Data'!$C$771:$M$1154,2,FALSE)=0,"",VLOOKUP($C5,'Control Sample Data'!$C$771:$M$1154,2,FALSE)))</f>
        <v/>
      </c>
      <c r="Q47" s="131" t="str">
        <f>IF($C5="","",IF(VLOOKUP($C5,'Control Sample Data'!$C$771:$M$1154,3,FALSE)=0,"",VLOOKUP($C5,'Control Sample Data'!$C$771:$M$1154,3,FALSE)))</f>
        <v/>
      </c>
      <c r="R47" s="131" t="str">
        <f>IF($C5="","",IF(VLOOKUP($C5,'Control Sample Data'!$C$771:$M$1154,4,FALSE)=0,"",VLOOKUP($C5,'Control Sample Data'!$C$771:$M$1154,4,FALSE)))</f>
        <v/>
      </c>
      <c r="S47" s="131" t="str">
        <f>IF($C5="","",IF(VLOOKUP($C5,'Control Sample Data'!$C$771:$M$1154,5,FALSE)=0,"",VLOOKUP($C5,'Control Sample Data'!$C$771:$M$1154,5,FALSE)))</f>
        <v/>
      </c>
      <c r="T47" s="131" t="str">
        <f>IF($C5="","",IF(VLOOKUP($C5,'Control Sample Data'!$C$771:$M$1154,6,FALSE)=0,"",VLOOKUP($C5,'Control Sample Data'!$C$771:$M$1154,6,FALSE)))</f>
        <v/>
      </c>
      <c r="U47" s="131" t="str">
        <f>IF($C5="","",IF(VLOOKUP($C5,'Control Sample Data'!$C$771:$M$1154,7,FALSE)=0,"",VLOOKUP($C5,'Control Sample Data'!$C$771:$M$1154,7,FALSE)))</f>
        <v/>
      </c>
      <c r="V47" s="131" t="str">
        <f>IF($C5="","",IF(VLOOKUP($C5,'Control Sample Data'!$C$771:$M$1154,8,FALSE)=0,"",VLOOKUP($C5,'Control Sample Data'!$C$771:$M$1154,8,FALSE)))</f>
        <v/>
      </c>
      <c r="W47" s="131" t="str">
        <f>IF($C5="","",IF(VLOOKUP($C5,'Control Sample Data'!$C$771:$M$1154,9,FALSE)=0,"",VLOOKUP($C5,'Control Sample Data'!$C$771:$M$1154,9,FALSE)))</f>
        <v/>
      </c>
      <c r="X47" s="131" t="str">
        <f>IF($C5="","",IF(VLOOKUP($C5,'Control Sample Data'!$C$771:$M$1154,10,FALSE)=0,"",VLOOKUP($C5,'Control Sample Data'!$C$771:$M$1154,10,FALSE)))</f>
        <v/>
      </c>
      <c r="Y47" s="131" t="str">
        <f>IF($C5="","",IF(VLOOKUP($C5,'Control Sample Data'!$C$771:$M$1154,11,FALSE)=0,"",VLOOKUP($C5,'Control Sample Data'!$C$771:$M$1154,11,FALSE)))</f>
        <v/>
      </c>
    </row>
    <row r="48" customHeight="1" spans="1:25">
      <c r="A48" s="128"/>
      <c r="B48" s="114" t="str">
        <f>IF(C6="","",VLOOKUP(C6,'Gene Table'!B$771:E$1154,2,FALSE))</f>
        <v>MmiRQP9012</v>
      </c>
      <c r="C48" s="114" t="str">
        <f>IF('Choose Housekeeping Genes'!C6=0,"",'Choose Housekeeping Genes'!C6)</f>
        <v>P08</v>
      </c>
      <c r="D48" s="131" t="str">
        <f>IF($C6="","",IF(VLOOKUP($C6,'Test Sample Data'!$C$771:$M$1154,2,FALSE)=0,"",VLOOKUP($C6,'Test Sample Data'!$C$771:$M$1154,2,FALSE)))</f>
        <v/>
      </c>
      <c r="E48" s="131" t="str">
        <f>IF($C6="","",IF(VLOOKUP($C6,'Test Sample Data'!$C$771:$M$1154,3,FALSE)=0,"",VLOOKUP($C6,'Test Sample Data'!$C$771:$M$1154,3,FALSE)))</f>
        <v/>
      </c>
      <c r="F48" s="131" t="str">
        <f>IF($C6="","",IF(VLOOKUP($C6,'Test Sample Data'!$C$771:$M$1154,4,FALSE)=0,"",VLOOKUP($C6,'Test Sample Data'!$C$771:$M$1154,4,FALSE)))</f>
        <v/>
      </c>
      <c r="G48" s="131" t="str">
        <f>IF($C6="","",IF(VLOOKUP($C6,'Test Sample Data'!$C$771:$M$1154,5,FALSE)=0,"",VLOOKUP($C6,'Test Sample Data'!$C$771:$M$1154,5,FALSE)))</f>
        <v/>
      </c>
      <c r="H48" s="131" t="str">
        <f>IF($C6="","",IF(VLOOKUP($C6,'Test Sample Data'!$C$771:$M$1154,6,FALSE)=0,"",VLOOKUP($C6,'Test Sample Data'!$C$771:$M$1154,6,FALSE)))</f>
        <v/>
      </c>
      <c r="I48" s="131" t="str">
        <f>IF($C6="","",IF(VLOOKUP($C6,'Test Sample Data'!$C$771:$M$1154,7,FALSE)=0,"",VLOOKUP($C6,'Test Sample Data'!$C$771:$M$1154,7,FALSE)))</f>
        <v/>
      </c>
      <c r="J48" s="131" t="str">
        <f>IF($C6="","",IF(VLOOKUP($C6,'Test Sample Data'!$C$771:$M$1154,8,FALSE)=0,"",VLOOKUP($C6,'Test Sample Data'!$C$771:$M$1154,8,FALSE)))</f>
        <v/>
      </c>
      <c r="K48" s="131" t="str">
        <f>IF($C6="","",IF(VLOOKUP($C6,'Test Sample Data'!$C$771:$M$1154,9,FALSE)=0,"",VLOOKUP($C6,'Test Sample Data'!$C$771:$M$1154,9,FALSE)))</f>
        <v/>
      </c>
      <c r="L48" s="131" t="str">
        <f>IF($C6="","",IF(VLOOKUP($C6,'Test Sample Data'!$C$771:$M$1154,10,FALSE)=0,"",VLOOKUP($C6,'Test Sample Data'!$C$771:$M$1154,10,FALSE)))</f>
        <v/>
      </c>
      <c r="M48" s="131" t="str">
        <f>IF($C6="","",IF(VLOOKUP($C6,'Test Sample Data'!$C$771:$M$1154,11,FALSE)=0,"",VLOOKUP($C6,'Test Sample Data'!$C$771:$M$1154,11,FALSE)))</f>
        <v/>
      </c>
      <c r="N48" s="140" t="str">
        <f t="shared" si="7"/>
        <v>MmiRQP9012</v>
      </c>
      <c r="O48" s="32" t="str">
        <f>IF('Choose Housekeeping Genes'!C48=0,"",'Choose Housekeeping Genes'!C48)</f>
        <v>P08</v>
      </c>
      <c r="P48" s="131" t="str">
        <f>IF($C6="","",IF(VLOOKUP($C6,'Control Sample Data'!$C$771:$M$1154,2,FALSE)=0,"",VLOOKUP($C6,'Control Sample Data'!$C$771:$M$1154,2,FALSE)))</f>
        <v/>
      </c>
      <c r="Q48" s="131" t="str">
        <f>IF($C6="","",IF(VLOOKUP($C6,'Control Sample Data'!$C$771:$M$1154,3,FALSE)=0,"",VLOOKUP($C6,'Control Sample Data'!$C$771:$M$1154,3,FALSE)))</f>
        <v/>
      </c>
      <c r="R48" s="131" t="str">
        <f>IF($C6="","",IF(VLOOKUP($C6,'Control Sample Data'!$C$771:$M$1154,4,FALSE)=0,"",VLOOKUP($C6,'Control Sample Data'!$C$771:$M$1154,4,FALSE)))</f>
        <v/>
      </c>
      <c r="S48" s="131" t="str">
        <f>IF($C6="","",IF(VLOOKUP($C6,'Control Sample Data'!$C$771:$M$1154,5,FALSE)=0,"",VLOOKUP($C6,'Control Sample Data'!$C$771:$M$1154,5,FALSE)))</f>
        <v/>
      </c>
      <c r="T48" s="131" t="str">
        <f>IF($C6="","",IF(VLOOKUP($C6,'Control Sample Data'!$C$771:$M$1154,6,FALSE)=0,"",VLOOKUP($C6,'Control Sample Data'!$C$771:$M$1154,6,FALSE)))</f>
        <v/>
      </c>
      <c r="U48" s="131" t="str">
        <f>IF($C6="","",IF(VLOOKUP($C6,'Control Sample Data'!$C$771:$M$1154,7,FALSE)=0,"",VLOOKUP($C6,'Control Sample Data'!$C$771:$M$1154,7,FALSE)))</f>
        <v/>
      </c>
      <c r="V48" s="131" t="str">
        <f>IF($C6="","",IF(VLOOKUP($C6,'Control Sample Data'!$C$771:$M$1154,8,FALSE)=0,"",VLOOKUP($C6,'Control Sample Data'!$C$771:$M$1154,8,FALSE)))</f>
        <v/>
      </c>
      <c r="W48" s="131" t="str">
        <f>IF($C6="","",IF(VLOOKUP($C6,'Control Sample Data'!$C$771:$M$1154,9,FALSE)=0,"",VLOOKUP($C6,'Control Sample Data'!$C$771:$M$1154,9,FALSE)))</f>
        <v/>
      </c>
      <c r="X48" s="131" t="str">
        <f>IF($C6="","",IF(VLOOKUP($C6,'Control Sample Data'!$C$771:$M$1154,10,FALSE)=0,"",VLOOKUP($C6,'Control Sample Data'!$C$771:$M$1154,10,FALSE)))</f>
        <v/>
      </c>
      <c r="Y48" s="131" t="str">
        <f>IF($C6="","",IF(VLOOKUP($C6,'Control Sample Data'!$C$771:$M$1154,11,FALSE)=0,"",VLOOKUP($C6,'Control Sample Data'!$C$771:$M$1154,11,FALSE)))</f>
        <v/>
      </c>
    </row>
    <row r="49" customHeight="1" spans="1:25">
      <c r="A49" s="128"/>
      <c r="B49" s="114" t="str">
        <f>IF(C7="","",VLOOKUP(C7,'Gene Table'!B$771:E$1154,2,FALSE))</f>
        <v>MmiRQP9022</v>
      </c>
      <c r="C49" s="114" t="str">
        <f>IF('Choose Housekeeping Genes'!C7=0,"",'Choose Housekeeping Genes'!C7)</f>
        <v>P09</v>
      </c>
      <c r="D49" s="131" t="str">
        <f>IF($C7="","",IF(VLOOKUP($C7,'Test Sample Data'!$C$771:$M$1154,2,FALSE)=0,"",VLOOKUP($C7,'Test Sample Data'!$C$771:$M$1154,2,FALSE)))</f>
        <v/>
      </c>
      <c r="E49" s="131" t="str">
        <f>IF($C7="","",IF(VLOOKUP($C7,'Test Sample Data'!$C$771:$M$1154,3,FALSE)=0,"",VLOOKUP($C7,'Test Sample Data'!$C$771:$M$1154,3,FALSE)))</f>
        <v/>
      </c>
      <c r="F49" s="131" t="str">
        <f>IF($C7="","",IF(VLOOKUP($C7,'Test Sample Data'!$C$771:$M$1154,4,FALSE)=0,"",VLOOKUP($C7,'Test Sample Data'!$C$771:$M$1154,4,FALSE)))</f>
        <v/>
      </c>
      <c r="G49" s="131" t="str">
        <f>IF($C7="","",IF(VLOOKUP($C7,'Test Sample Data'!$C$771:$M$1154,5,FALSE)=0,"",VLOOKUP($C7,'Test Sample Data'!$C$771:$M$1154,5,FALSE)))</f>
        <v/>
      </c>
      <c r="H49" s="131" t="str">
        <f>IF($C7="","",IF(VLOOKUP($C7,'Test Sample Data'!$C$771:$M$1154,6,FALSE)=0,"",VLOOKUP($C7,'Test Sample Data'!$C$771:$M$1154,6,FALSE)))</f>
        <v/>
      </c>
      <c r="I49" s="131" t="str">
        <f>IF($C7="","",IF(VLOOKUP($C7,'Test Sample Data'!$C$771:$M$1154,7,FALSE)=0,"",VLOOKUP($C7,'Test Sample Data'!$C$771:$M$1154,7,FALSE)))</f>
        <v/>
      </c>
      <c r="J49" s="131" t="str">
        <f>IF($C7="","",IF(VLOOKUP($C7,'Test Sample Data'!$C$771:$M$1154,8,FALSE)=0,"",VLOOKUP($C7,'Test Sample Data'!$C$771:$M$1154,8,FALSE)))</f>
        <v/>
      </c>
      <c r="K49" s="131" t="str">
        <f>IF($C7="","",IF(VLOOKUP($C7,'Test Sample Data'!$C$771:$M$1154,9,FALSE)=0,"",VLOOKUP($C7,'Test Sample Data'!$C$771:$M$1154,9,FALSE)))</f>
        <v/>
      </c>
      <c r="L49" s="131" t="str">
        <f>IF($C7="","",IF(VLOOKUP($C7,'Test Sample Data'!$C$771:$M$1154,10,FALSE)=0,"",VLOOKUP($C7,'Test Sample Data'!$C$771:$M$1154,10,FALSE)))</f>
        <v/>
      </c>
      <c r="M49" s="131" t="str">
        <f>IF($C7="","",IF(VLOOKUP($C7,'Test Sample Data'!$C$771:$M$1154,11,FALSE)=0,"",VLOOKUP($C7,'Test Sample Data'!$C$771:$M$1154,11,FALSE)))</f>
        <v/>
      </c>
      <c r="N49" s="140" t="str">
        <f t="shared" si="7"/>
        <v>MmiRQP9022</v>
      </c>
      <c r="O49" s="32" t="str">
        <f>IF('Choose Housekeeping Genes'!C49=0,"",'Choose Housekeeping Genes'!C49)</f>
        <v>P09</v>
      </c>
      <c r="P49" s="131" t="str">
        <f>IF($C7="","",IF(VLOOKUP($C7,'Control Sample Data'!$C$771:$M$1154,2,FALSE)=0,"",VLOOKUP($C7,'Control Sample Data'!$C$771:$M$1154,2,FALSE)))</f>
        <v/>
      </c>
      <c r="Q49" s="131" t="str">
        <f>IF($C7="","",IF(VLOOKUP($C7,'Control Sample Data'!$C$771:$M$1154,3,FALSE)=0,"",VLOOKUP($C7,'Control Sample Data'!$C$771:$M$1154,3,FALSE)))</f>
        <v/>
      </c>
      <c r="R49" s="131" t="str">
        <f>IF($C7="","",IF(VLOOKUP($C7,'Control Sample Data'!$C$771:$M$1154,4,FALSE)=0,"",VLOOKUP($C7,'Control Sample Data'!$C$771:$M$1154,4,FALSE)))</f>
        <v/>
      </c>
      <c r="S49" s="131" t="str">
        <f>IF($C7="","",IF(VLOOKUP($C7,'Control Sample Data'!$C$771:$M$1154,5,FALSE)=0,"",VLOOKUP($C7,'Control Sample Data'!$C$771:$M$1154,5,FALSE)))</f>
        <v/>
      </c>
      <c r="T49" s="131" t="str">
        <f>IF($C7="","",IF(VLOOKUP($C7,'Control Sample Data'!$C$771:$M$1154,6,FALSE)=0,"",VLOOKUP($C7,'Control Sample Data'!$C$771:$M$1154,6,FALSE)))</f>
        <v/>
      </c>
      <c r="U49" s="131" t="str">
        <f>IF($C7="","",IF(VLOOKUP($C7,'Control Sample Data'!$C$771:$M$1154,7,FALSE)=0,"",VLOOKUP($C7,'Control Sample Data'!$C$771:$M$1154,7,FALSE)))</f>
        <v/>
      </c>
      <c r="V49" s="131" t="str">
        <f>IF($C7="","",IF(VLOOKUP($C7,'Control Sample Data'!$C$771:$M$1154,8,FALSE)=0,"",VLOOKUP($C7,'Control Sample Data'!$C$771:$M$1154,8,FALSE)))</f>
        <v/>
      </c>
      <c r="W49" s="131" t="str">
        <f>IF($C7="","",IF(VLOOKUP($C7,'Control Sample Data'!$C$771:$M$1154,9,FALSE)=0,"",VLOOKUP($C7,'Control Sample Data'!$C$771:$M$1154,9,FALSE)))</f>
        <v/>
      </c>
      <c r="X49" s="131" t="str">
        <f>IF($C7="","",IF(VLOOKUP($C7,'Control Sample Data'!$C$771:$M$1154,10,FALSE)=0,"",VLOOKUP($C7,'Control Sample Data'!$C$771:$M$1154,10,FALSE)))</f>
        <v/>
      </c>
      <c r="Y49" s="131" t="str">
        <f>IF($C7="","",IF(VLOOKUP($C7,'Control Sample Data'!$C$771:$M$1154,11,FALSE)=0,"",VLOOKUP($C7,'Control Sample Data'!$C$771:$M$1154,11,FALSE)))</f>
        <v/>
      </c>
    </row>
    <row r="50" customHeight="1" spans="1:25">
      <c r="A50" s="128"/>
      <c r="B50" s="114" t="str">
        <f>IF(C8="","",VLOOKUP(C8,'Gene Table'!B$771:E$1154,2,FALSE))</f>
        <v>MmiRQP9022</v>
      </c>
      <c r="C50" s="114" t="str">
        <f>IF('Choose Housekeeping Genes'!C8=0,"",'Choose Housekeeping Genes'!C8)</f>
        <v>P10</v>
      </c>
      <c r="D50" s="131" t="str">
        <f>IF($C8="","",IF(VLOOKUP($C8,'Test Sample Data'!$C$771:$M$1154,2,FALSE)=0,"",VLOOKUP($C8,'Test Sample Data'!$C$771:$M$1154,2,FALSE)))</f>
        <v/>
      </c>
      <c r="E50" s="131" t="str">
        <f>IF($C8="","",IF(VLOOKUP($C8,'Test Sample Data'!$C$771:$M$1154,3,FALSE)=0,"",VLOOKUP($C8,'Test Sample Data'!$C$771:$M$1154,3,FALSE)))</f>
        <v/>
      </c>
      <c r="F50" s="131" t="str">
        <f>IF($C8="","",IF(VLOOKUP($C8,'Test Sample Data'!$C$771:$M$1154,4,FALSE)=0,"",VLOOKUP($C8,'Test Sample Data'!$C$771:$M$1154,4,FALSE)))</f>
        <v/>
      </c>
      <c r="G50" s="131" t="str">
        <f>IF($C8="","",IF(VLOOKUP($C8,'Test Sample Data'!$C$771:$M$1154,5,FALSE)=0,"",VLOOKUP($C8,'Test Sample Data'!$C$771:$M$1154,5,FALSE)))</f>
        <v/>
      </c>
      <c r="H50" s="131" t="str">
        <f>IF($C8="","",IF(VLOOKUP($C8,'Test Sample Data'!$C$771:$M$1154,6,FALSE)=0,"",VLOOKUP($C8,'Test Sample Data'!$C$771:$M$1154,6,FALSE)))</f>
        <v/>
      </c>
      <c r="I50" s="131" t="str">
        <f>IF($C8="","",IF(VLOOKUP($C8,'Test Sample Data'!$C$771:$M$1154,7,FALSE)=0,"",VLOOKUP($C8,'Test Sample Data'!$C$771:$M$1154,7,FALSE)))</f>
        <v/>
      </c>
      <c r="J50" s="131" t="str">
        <f>IF($C8="","",IF(VLOOKUP($C8,'Test Sample Data'!$C$771:$M$1154,8,FALSE)=0,"",VLOOKUP($C8,'Test Sample Data'!$C$771:$M$1154,8,FALSE)))</f>
        <v/>
      </c>
      <c r="K50" s="131" t="str">
        <f>IF($C8="","",IF(VLOOKUP($C8,'Test Sample Data'!$C$771:$M$1154,9,FALSE)=0,"",VLOOKUP($C8,'Test Sample Data'!$C$771:$M$1154,9,FALSE)))</f>
        <v/>
      </c>
      <c r="L50" s="131" t="str">
        <f>IF($C8="","",IF(VLOOKUP($C8,'Test Sample Data'!$C$771:$M$1154,10,FALSE)=0,"",VLOOKUP($C8,'Test Sample Data'!$C$771:$M$1154,10,FALSE)))</f>
        <v/>
      </c>
      <c r="M50" s="131" t="str">
        <f>IF($C8="","",IF(VLOOKUP($C8,'Test Sample Data'!$C$771:$M$1154,11,FALSE)=0,"",VLOOKUP($C8,'Test Sample Data'!$C$771:$M$1154,11,FALSE)))</f>
        <v/>
      </c>
      <c r="N50" s="140" t="str">
        <f t="shared" si="7"/>
        <v>MmiRQP9022</v>
      </c>
      <c r="O50" s="32" t="str">
        <f>IF('Choose Housekeeping Genes'!C50=0,"",'Choose Housekeeping Genes'!C50)</f>
        <v>P10</v>
      </c>
      <c r="P50" s="131" t="str">
        <f>IF($C8="","",IF(VLOOKUP($C8,'Control Sample Data'!$C$771:$M$1154,2,FALSE)=0,"",VLOOKUP($C8,'Control Sample Data'!$C$771:$M$1154,2,FALSE)))</f>
        <v/>
      </c>
      <c r="Q50" s="131" t="str">
        <f>IF($C8="","",IF(VLOOKUP($C8,'Control Sample Data'!$C$771:$M$1154,3,FALSE)=0,"",VLOOKUP($C8,'Control Sample Data'!$C$771:$M$1154,3,FALSE)))</f>
        <v/>
      </c>
      <c r="R50" s="131" t="str">
        <f>IF($C8="","",IF(VLOOKUP($C8,'Control Sample Data'!$C$771:$M$1154,4,FALSE)=0,"",VLOOKUP($C8,'Control Sample Data'!$C$771:$M$1154,4,FALSE)))</f>
        <v/>
      </c>
      <c r="S50" s="131" t="str">
        <f>IF($C8="","",IF(VLOOKUP($C8,'Control Sample Data'!$C$771:$M$1154,5,FALSE)=0,"",VLOOKUP($C8,'Control Sample Data'!$C$771:$M$1154,5,FALSE)))</f>
        <v/>
      </c>
      <c r="T50" s="131" t="str">
        <f>IF($C8="","",IF(VLOOKUP($C8,'Control Sample Data'!$C$771:$M$1154,6,FALSE)=0,"",VLOOKUP($C8,'Control Sample Data'!$C$771:$M$1154,6,FALSE)))</f>
        <v/>
      </c>
      <c r="U50" s="131" t="str">
        <f>IF($C8="","",IF(VLOOKUP($C8,'Control Sample Data'!$C$771:$M$1154,7,FALSE)=0,"",VLOOKUP($C8,'Control Sample Data'!$C$771:$M$1154,7,FALSE)))</f>
        <v/>
      </c>
      <c r="V50" s="131" t="str">
        <f>IF($C8="","",IF(VLOOKUP($C8,'Control Sample Data'!$C$771:$M$1154,8,FALSE)=0,"",VLOOKUP($C8,'Control Sample Data'!$C$771:$M$1154,8,FALSE)))</f>
        <v/>
      </c>
      <c r="W50" s="131" t="str">
        <f>IF($C8="","",IF(VLOOKUP($C8,'Control Sample Data'!$C$771:$M$1154,9,FALSE)=0,"",VLOOKUP($C8,'Control Sample Data'!$C$771:$M$1154,9,FALSE)))</f>
        <v/>
      </c>
      <c r="X50" s="131" t="str">
        <f>IF($C8="","",IF(VLOOKUP($C8,'Control Sample Data'!$C$771:$M$1154,10,FALSE)=0,"",VLOOKUP($C8,'Control Sample Data'!$C$771:$M$1154,10,FALSE)))</f>
        <v/>
      </c>
      <c r="Y50" s="131" t="str">
        <f>IF($C8="","",IF(VLOOKUP($C8,'Control Sample Data'!$C$771:$M$1154,11,FALSE)=0,"",VLOOKUP($C8,'Control Sample Data'!$C$771:$M$1154,11,FALSE)))</f>
        <v/>
      </c>
    </row>
    <row r="51" customHeight="1" spans="1:25">
      <c r="A51" s="128"/>
      <c r="B51" s="114" t="str">
        <f>IF(C9="","",VLOOKUP(C9,'Gene Table'!B$771:E$1154,2,FALSE))</f>
        <v>MmiRQP9042</v>
      </c>
      <c r="C51" s="114" t="str">
        <f>IF('Choose Housekeeping Genes'!C9=0,"",'Choose Housekeeping Genes'!C9)</f>
        <v>P11</v>
      </c>
      <c r="D51" s="131" t="str">
        <f>IF($C9="","",IF(VLOOKUP($C9,'Test Sample Data'!$C$771:$M$1154,2,FALSE)=0,"",VLOOKUP($C9,'Test Sample Data'!$C$771:$M$1154,2,FALSE)))</f>
        <v/>
      </c>
      <c r="E51" s="131" t="str">
        <f>IF($C9="","",IF(VLOOKUP($C9,'Test Sample Data'!$C$771:$M$1154,3,FALSE)=0,"",VLOOKUP($C9,'Test Sample Data'!$C$771:$M$1154,3,FALSE)))</f>
        <v/>
      </c>
      <c r="F51" s="131" t="str">
        <f>IF($C9="","",IF(VLOOKUP($C9,'Test Sample Data'!$C$771:$M$1154,4,FALSE)=0,"",VLOOKUP($C9,'Test Sample Data'!$C$771:$M$1154,4,FALSE)))</f>
        <v/>
      </c>
      <c r="G51" s="131" t="str">
        <f>IF($C9="","",IF(VLOOKUP($C9,'Test Sample Data'!$C$771:$M$1154,5,FALSE)=0,"",VLOOKUP($C9,'Test Sample Data'!$C$771:$M$1154,5,FALSE)))</f>
        <v/>
      </c>
      <c r="H51" s="131" t="str">
        <f>IF($C9="","",IF(VLOOKUP($C9,'Test Sample Data'!$C$771:$M$1154,6,FALSE)=0,"",VLOOKUP($C9,'Test Sample Data'!$C$771:$M$1154,6,FALSE)))</f>
        <v/>
      </c>
      <c r="I51" s="131" t="str">
        <f>IF($C9="","",IF(VLOOKUP($C9,'Test Sample Data'!$C$771:$M$1154,7,FALSE)=0,"",VLOOKUP($C9,'Test Sample Data'!$C$771:$M$1154,7,FALSE)))</f>
        <v/>
      </c>
      <c r="J51" s="131" t="str">
        <f>IF($C9="","",IF(VLOOKUP($C9,'Test Sample Data'!$C$771:$M$1154,8,FALSE)=0,"",VLOOKUP($C9,'Test Sample Data'!$C$771:$M$1154,8,FALSE)))</f>
        <v/>
      </c>
      <c r="K51" s="131" t="str">
        <f>IF($C9="","",IF(VLOOKUP($C9,'Test Sample Data'!$C$771:$M$1154,9,FALSE)=0,"",VLOOKUP($C9,'Test Sample Data'!$C$771:$M$1154,9,FALSE)))</f>
        <v/>
      </c>
      <c r="L51" s="131" t="str">
        <f>IF($C9="","",IF(VLOOKUP($C9,'Test Sample Data'!$C$771:$M$1154,10,FALSE)=0,"",VLOOKUP($C9,'Test Sample Data'!$C$771:$M$1154,10,FALSE)))</f>
        <v/>
      </c>
      <c r="M51" s="131" t="str">
        <f>IF($C9="","",IF(VLOOKUP($C9,'Test Sample Data'!$C$771:$M$1154,11,FALSE)=0,"",VLOOKUP($C9,'Test Sample Data'!$C$771:$M$1154,11,FALSE)))</f>
        <v/>
      </c>
      <c r="N51" s="140" t="str">
        <f t="shared" si="7"/>
        <v>MmiRQP9042</v>
      </c>
      <c r="O51" s="32" t="str">
        <f>IF('Choose Housekeeping Genes'!C51=0,"",'Choose Housekeeping Genes'!C51)</f>
        <v>P11</v>
      </c>
      <c r="P51" s="131" t="str">
        <f>IF($C9="","",IF(VLOOKUP($C9,'Control Sample Data'!$C$771:$M$1154,2,FALSE)=0,"",VLOOKUP($C9,'Control Sample Data'!$C$771:$M$1154,2,FALSE)))</f>
        <v/>
      </c>
      <c r="Q51" s="131" t="str">
        <f>IF($C9="","",IF(VLOOKUP($C9,'Control Sample Data'!$C$771:$M$1154,3,FALSE)=0,"",VLOOKUP($C9,'Control Sample Data'!$C$771:$M$1154,3,FALSE)))</f>
        <v/>
      </c>
      <c r="R51" s="131" t="str">
        <f>IF($C9="","",IF(VLOOKUP($C9,'Control Sample Data'!$C$771:$M$1154,4,FALSE)=0,"",VLOOKUP($C9,'Control Sample Data'!$C$771:$M$1154,4,FALSE)))</f>
        <v/>
      </c>
      <c r="S51" s="131" t="str">
        <f>IF($C9="","",IF(VLOOKUP($C9,'Control Sample Data'!$C$771:$M$1154,5,FALSE)=0,"",VLOOKUP($C9,'Control Sample Data'!$C$771:$M$1154,5,FALSE)))</f>
        <v/>
      </c>
      <c r="T51" s="131" t="str">
        <f>IF($C9="","",IF(VLOOKUP($C9,'Control Sample Data'!$C$771:$M$1154,6,FALSE)=0,"",VLOOKUP($C9,'Control Sample Data'!$C$771:$M$1154,6,FALSE)))</f>
        <v/>
      </c>
      <c r="U51" s="131" t="str">
        <f>IF($C9="","",IF(VLOOKUP($C9,'Control Sample Data'!$C$771:$M$1154,7,FALSE)=0,"",VLOOKUP($C9,'Control Sample Data'!$C$771:$M$1154,7,FALSE)))</f>
        <v/>
      </c>
      <c r="V51" s="131" t="str">
        <f>IF($C9="","",IF(VLOOKUP($C9,'Control Sample Data'!$C$771:$M$1154,8,FALSE)=0,"",VLOOKUP($C9,'Control Sample Data'!$C$771:$M$1154,8,FALSE)))</f>
        <v/>
      </c>
      <c r="W51" s="131" t="str">
        <f>IF($C9="","",IF(VLOOKUP($C9,'Control Sample Data'!$C$771:$M$1154,9,FALSE)=0,"",VLOOKUP($C9,'Control Sample Data'!$C$771:$M$1154,9,FALSE)))</f>
        <v/>
      </c>
      <c r="X51" s="131" t="str">
        <f>IF($C9="","",IF(VLOOKUP($C9,'Control Sample Data'!$C$771:$M$1154,10,FALSE)=0,"",VLOOKUP($C9,'Control Sample Data'!$C$771:$M$1154,10,FALSE)))</f>
        <v/>
      </c>
      <c r="Y51" s="131" t="str">
        <f>IF($C9="","",IF(VLOOKUP($C9,'Control Sample Data'!$C$771:$M$1154,11,FALSE)=0,"",VLOOKUP($C9,'Control Sample Data'!$C$771:$M$1154,11,FALSE)))</f>
        <v/>
      </c>
    </row>
    <row r="52" customHeight="1" spans="1:25">
      <c r="A52" s="128"/>
      <c r="B52" s="114" t="str">
        <f>IF(C10="","",VLOOKUP(C10,'Gene Table'!B$771:E$1154,2,FALSE))</f>
        <v>MmiRQP9042</v>
      </c>
      <c r="C52" s="114" t="str">
        <f>IF('Choose Housekeeping Genes'!C10=0,"",'Choose Housekeeping Genes'!C10)</f>
        <v>P12</v>
      </c>
      <c r="D52" s="131" t="str">
        <f>IF($C10="","",IF(VLOOKUP($C10,'Test Sample Data'!$C$771:$M$1154,2,FALSE)=0,"",VLOOKUP($C10,'Test Sample Data'!$C$771:$M$1154,2,FALSE)))</f>
        <v/>
      </c>
      <c r="E52" s="131" t="str">
        <f>IF($C10="","",IF(VLOOKUP($C10,'Test Sample Data'!$C$771:$M$1154,3,FALSE)=0,"",VLOOKUP($C10,'Test Sample Data'!$C$771:$M$1154,3,FALSE)))</f>
        <v/>
      </c>
      <c r="F52" s="131" t="str">
        <f>IF($C10="","",IF(VLOOKUP($C10,'Test Sample Data'!$C$771:$M$1154,4,FALSE)=0,"",VLOOKUP($C10,'Test Sample Data'!$C$771:$M$1154,4,FALSE)))</f>
        <v/>
      </c>
      <c r="G52" s="131" t="str">
        <f>IF($C10="","",IF(VLOOKUP($C10,'Test Sample Data'!$C$771:$M$1154,5,FALSE)=0,"",VLOOKUP($C10,'Test Sample Data'!$C$771:$M$1154,5,FALSE)))</f>
        <v/>
      </c>
      <c r="H52" s="131" t="str">
        <f>IF($C10="","",IF(VLOOKUP($C10,'Test Sample Data'!$C$771:$M$1154,6,FALSE)=0,"",VLOOKUP($C10,'Test Sample Data'!$C$771:$M$1154,6,FALSE)))</f>
        <v/>
      </c>
      <c r="I52" s="131" t="str">
        <f>IF($C10="","",IF(VLOOKUP($C10,'Test Sample Data'!$C$771:$M$1154,7,FALSE)=0,"",VLOOKUP($C10,'Test Sample Data'!$C$771:$M$1154,7,FALSE)))</f>
        <v/>
      </c>
      <c r="J52" s="131" t="str">
        <f>IF($C10="","",IF(VLOOKUP($C10,'Test Sample Data'!$C$771:$M$1154,8,FALSE)=0,"",VLOOKUP($C10,'Test Sample Data'!$C$771:$M$1154,8,FALSE)))</f>
        <v/>
      </c>
      <c r="K52" s="131" t="str">
        <f>IF($C10="","",IF(VLOOKUP($C10,'Test Sample Data'!$C$771:$M$1154,9,FALSE)=0,"",VLOOKUP($C10,'Test Sample Data'!$C$771:$M$1154,9,FALSE)))</f>
        <v/>
      </c>
      <c r="L52" s="131" t="str">
        <f>IF($C10="","",IF(VLOOKUP($C10,'Test Sample Data'!$C$771:$M$1154,10,FALSE)=0,"",VLOOKUP($C10,'Test Sample Data'!$C$771:$M$1154,10,FALSE)))</f>
        <v/>
      </c>
      <c r="M52" s="131" t="str">
        <f>IF($C10="","",IF(VLOOKUP($C10,'Test Sample Data'!$C$771:$M$1154,11,FALSE)=0,"",VLOOKUP($C10,'Test Sample Data'!$C$771:$M$1154,11,FALSE)))</f>
        <v/>
      </c>
      <c r="N52" s="140" t="str">
        <f t="shared" si="7"/>
        <v>MmiRQP9042</v>
      </c>
      <c r="O52" s="32" t="str">
        <f>IF('Choose Housekeeping Genes'!C52=0,"",'Choose Housekeeping Genes'!C52)</f>
        <v>P12</v>
      </c>
      <c r="P52" s="131" t="str">
        <f>IF($C10="","",IF(VLOOKUP($C10,'Control Sample Data'!$C$771:$M$1154,2,FALSE)=0,"",VLOOKUP($C10,'Control Sample Data'!$C$771:$M$1154,2,FALSE)))</f>
        <v/>
      </c>
      <c r="Q52" s="131" t="str">
        <f>IF($C10="","",IF(VLOOKUP($C10,'Control Sample Data'!$C$771:$M$1154,3,FALSE)=0,"",VLOOKUP($C10,'Control Sample Data'!$C$771:$M$1154,3,FALSE)))</f>
        <v/>
      </c>
      <c r="R52" s="131" t="str">
        <f>IF($C10="","",IF(VLOOKUP($C10,'Control Sample Data'!$C$771:$M$1154,4,FALSE)=0,"",VLOOKUP($C10,'Control Sample Data'!$C$771:$M$1154,4,FALSE)))</f>
        <v/>
      </c>
      <c r="S52" s="131" t="str">
        <f>IF($C10="","",IF(VLOOKUP($C10,'Control Sample Data'!$C$771:$M$1154,5,FALSE)=0,"",VLOOKUP($C10,'Control Sample Data'!$C$771:$M$1154,5,FALSE)))</f>
        <v/>
      </c>
      <c r="T52" s="131" t="str">
        <f>IF($C10="","",IF(VLOOKUP($C10,'Control Sample Data'!$C$771:$M$1154,6,FALSE)=0,"",VLOOKUP($C10,'Control Sample Data'!$C$771:$M$1154,6,FALSE)))</f>
        <v/>
      </c>
      <c r="U52" s="131" t="str">
        <f>IF($C10="","",IF(VLOOKUP($C10,'Control Sample Data'!$C$771:$M$1154,7,FALSE)=0,"",VLOOKUP($C10,'Control Sample Data'!$C$771:$M$1154,7,FALSE)))</f>
        <v/>
      </c>
      <c r="V52" s="131" t="str">
        <f>IF($C10="","",IF(VLOOKUP($C10,'Control Sample Data'!$C$771:$M$1154,8,FALSE)=0,"",VLOOKUP($C10,'Control Sample Data'!$C$771:$M$1154,8,FALSE)))</f>
        <v/>
      </c>
      <c r="W52" s="131" t="str">
        <f>IF($C10="","",IF(VLOOKUP($C10,'Control Sample Data'!$C$771:$M$1154,9,FALSE)=0,"",VLOOKUP($C10,'Control Sample Data'!$C$771:$M$1154,9,FALSE)))</f>
        <v/>
      </c>
      <c r="X52" s="131" t="str">
        <f>IF($C10="","",IF(VLOOKUP($C10,'Control Sample Data'!$C$771:$M$1154,10,FALSE)=0,"",VLOOKUP($C10,'Control Sample Data'!$C$771:$M$1154,10,FALSE)))</f>
        <v/>
      </c>
      <c r="Y52" s="131" t="str">
        <f>IF($C10="","",IF(VLOOKUP($C10,'Control Sample Data'!$C$771:$M$1154,11,FALSE)=0,"",VLOOKUP($C10,'Control Sample Data'!$C$771:$M$1154,11,FALSE)))</f>
        <v/>
      </c>
    </row>
    <row r="53" customHeight="1" spans="1:25">
      <c r="A53" s="128"/>
      <c r="B53" s="114" t="str">
        <f>IF(C11="","",VLOOKUP(C11,'Gene Table'!B$771:E$1154,2,FALSE))</f>
        <v>MmiRQP9052</v>
      </c>
      <c r="C53" s="114" t="str">
        <f>IF('Choose Housekeeping Genes'!C11=0,"",'Choose Housekeeping Genes'!C11)</f>
        <v>P13</v>
      </c>
      <c r="D53" s="131" t="str">
        <f>IF($C11="","",IF(VLOOKUP($C11,'Test Sample Data'!$C$771:$M$1154,2,FALSE)=0,"",VLOOKUP($C11,'Test Sample Data'!$C$771:$M$1154,2,FALSE)))</f>
        <v/>
      </c>
      <c r="E53" s="131" t="str">
        <f>IF($C11="","",IF(VLOOKUP($C11,'Test Sample Data'!$C$771:$M$1154,3,FALSE)=0,"",VLOOKUP($C11,'Test Sample Data'!$C$771:$M$1154,3,FALSE)))</f>
        <v/>
      </c>
      <c r="F53" s="131" t="str">
        <f>IF($C11="","",IF(VLOOKUP($C11,'Test Sample Data'!$C$771:$M$1154,4,FALSE)=0,"",VLOOKUP($C11,'Test Sample Data'!$C$771:$M$1154,4,FALSE)))</f>
        <v/>
      </c>
      <c r="G53" s="131" t="str">
        <f>IF($C11="","",IF(VLOOKUP($C11,'Test Sample Data'!$C$771:$M$1154,5,FALSE)=0,"",VLOOKUP($C11,'Test Sample Data'!$C$771:$M$1154,5,FALSE)))</f>
        <v/>
      </c>
      <c r="H53" s="131" t="str">
        <f>IF($C11="","",IF(VLOOKUP($C11,'Test Sample Data'!$C$771:$M$1154,6,FALSE)=0,"",VLOOKUP($C11,'Test Sample Data'!$C$771:$M$1154,6,FALSE)))</f>
        <v/>
      </c>
      <c r="I53" s="131" t="str">
        <f>IF($C11="","",IF(VLOOKUP($C11,'Test Sample Data'!$C$771:$M$1154,7,FALSE)=0,"",VLOOKUP($C11,'Test Sample Data'!$C$771:$M$1154,7,FALSE)))</f>
        <v/>
      </c>
      <c r="J53" s="131" t="str">
        <f>IF($C11="","",IF(VLOOKUP($C11,'Test Sample Data'!$C$771:$M$1154,8,FALSE)=0,"",VLOOKUP($C11,'Test Sample Data'!$C$771:$M$1154,8,FALSE)))</f>
        <v/>
      </c>
      <c r="K53" s="131" t="str">
        <f>IF($C11="","",IF(VLOOKUP($C11,'Test Sample Data'!$C$771:$M$1154,9,FALSE)=0,"",VLOOKUP($C11,'Test Sample Data'!$C$771:$M$1154,9,FALSE)))</f>
        <v/>
      </c>
      <c r="L53" s="131" t="str">
        <f>IF($C11="","",IF(VLOOKUP($C11,'Test Sample Data'!$C$771:$M$1154,10,FALSE)=0,"",VLOOKUP($C11,'Test Sample Data'!$C$771:$M$1154,10,FALSE)))</f>
        <v/>
      </c>
      <c r="M53" s="131" t="str">
        <f>IF($C11="","",IF(VLOOKUP($C11,'Test Sample Data'!$C$771:$M$1154,11,FALSE)=0,"",VLOOKUP($C11,'Test Sample Data'!$C$771:$M$1154,11,FALSE)))</f>
        <v/>
      </c>
      <c r="N53" s="140" t="str">
        <f t="shared" si="7"/>
        <v>MmiRQP9052</v>
      </c>
      <c r="O53" s="32" t="str">
        <f>IF('Choose Housekeeping Genes'!C53=0,"",'Choose Housekeeping Genes'!C53)</f>
        <v>P13</v>
      </c>
      <c r="P53" s="131" t="str">
        <f>IF($C11="","",IF(VLOOKUP($C11,'Control Sample Data'!$C$771:$M$1154,2,FALSE)=0,"",VLOOKUP($C11,'Control Sample Data'!$C$771:$M$1154,2,FALSE)))</f>
        <v/>
      </c>
      <c r="Q53" s="131" t="str">
        <f>IF($C11="","",IF(VLOOKUP($C11,'Control Sample Data'!$C$771:$M$1154,3,FALSE)=0,"",VLOOKUP($C11,'Control Sample Data'!$C$771:$M$1154,3,FALSE)))</f>
        <v/>
      </c>
      <c r="R53" s="131" t="str">
        <f>IF($C11="","",IF(VLOOKUP($C11,'Control Sample Data'!$C$771:$M$1154,4,FALSE)=0,"",VLOOKUP($C11,'Control Sample Data'!$C$771:$M$1154,4,FALSE)))</f>
        <v/>
      </c>
      <c r="S53" s="131" t="str">
        <f>IF($C11="","",IF(VLOOKUP($C11,'Control Sample Data'!$C$771:$M$1154,5,FALSE)=0,"",VLOOKUP($C11,'Control Sample Data'!$C$771:$M$1154,5,FALSE)))</f>
        <v/>
      </c>
      <c r="T53" s="131" t="str">
        <f>IF($C11="","",IF(VLOOKUP($C11,'Control Sample Data'!$C$771:$M$1154,6,FALSE)=0,"",VLOOKUP($C11,'Control Sample Data'!$C$771:$M$1154,6,FALSE)))</f>
        <v/>
      </c>
      <c r="U53" s="131" t="str">
        <f>IF($C11="","",IF(VLOOKUP($C11,'Control Sample Data'!$C$771:$M$1154,7,FALSE)=0,"",VLOOKUP($C11,'Control Sample Data'!$C$771:$M$1154,7,FALSE)))</f>
        <v/>
      </c>
      <c r="V53" s="131" t="str">
        <f>IF($C11="","",IF(VLOOKUP($C11,'Control Sample Data'!$C$771:$M$1154,8,FALSE)=0,"",VLOOKUP($C11,'Control Sample Data'!$C$771:$M$1154,8,FALSE)))</f>
        <v/>
      </c>
      <c r="W53" s="131" t="str">
        <f>IF($C11="","",IF(VLOOKUP($C11,'Control Sample Data'!$C$771:$M$1154,9,FALSE)=0,"",VLOOKUP($C11,'Control Sample Data'!$C$771:$M$1154,9,FALSE)))</f>
        <v/>
      </c>
      <c r="X53" s="131" t="str">
        <f>IF($C11="","",IF(VLOOKUP($C11,'Control Sample Data'!$C$771:$M$1154,10,FALSE)=0,"",VLOOKUP($C11,'Control Sample Data'!$C$771:$M$1154,10,FALSE)))</f>
        <v/>
      </c>
      <c r="Y53" s="131" t="str">
        <f>IF($C11="","",IF(VLOOKUP($C11,'Control Sample Data'!$C$771:$M$1154,11,FALSE)=0,"",VLOOKUP($C11,'Control Sample Data'!$C$771:$M$1154,11,FALSE)))</f>
        <v/>
      </c>
    </row>
    <row r="54" customHeight="1" spans="1:25">
      <c r="A54" s="128"/>
      <c r="B54" s="114" t="str">
        <f>IF(C12="","",VLOOKUP(C12,'Gene Table'!B$771:E$1154,2,FALSE))</f>
        <v>MmiRQP9052</v>
      </c>
      <c r="C54" s="114" t="str">
        <f>IF('Choose Housekeeping Genes'!C12=0,"",'Choose Housekeeping Genes'!C12)</f>
        <v>P14</v>
      </c>
      <c r="D54" s="131" t="str">
        <f>IF($C12="","",IF(VLOOKUP($C12,'Test Sample Data'!$C$771:$M$1154,2,FALSE)=0,"",VLOOKUP($C12,'Test Sample Data'!$C$771:$M$1154,2,FALSE)))</f>
        <v/>
      </c>
      <c r="E54" s="131" t="str">
        <f>IF($C12="","",IF(VLOOKUP($C12,'Test Sample Data'!$C$771:$M$1154,3,FALSE)=0,"",VLOOKUP($C12,'Test Sample Data'!$C$771:$M$1154,3,FALSE)))</f>
        <v/>
      </c>
      <c r="F54" s="131" t="str">
        <f>IF($C12="","",IF(VLOOKUP($C12,'Test Sample Data'!$C$771:$M$1154,4,FALSE)=0,"",VLOOKUP($C12,'Test Sample Data'!$C$771:$M$1154,4,FALSE)))</f>
        <v/>
      </c>
      <c r="G54" s="131" t="str">
        <f>IF($C12="","",IF(VLOOKUP($C12,'Test Sample Data'!$C$771:$M$1154,5,FALSE)=0,"",VLOOKUP($C12,'Test Sample Data'!$C$771:$M$1154,5,FALSE)))</f>
        <v/>
      </c>
      <c r="H54" s="131" t="str">
        <f>IF($C12="","",IF(VLOOKUP($C12,'Test Sample Data'!$C$771:$M$1154,6,FALSE)=0,"",VLOOKUP($C12,'Test Sample Data'!$C$771:$M$1154,6,FALSE)))</f>
        <v/>
      </c>
      <c r="I54" s="131" t="str">
        <f>IF($C12="","",IF(VLOOKUP($C12,'Test Sample Data'!$C$771:$M$1154,7,FALSE)=0,"",VLOOKUP($C12,'Test Sample Data'!$C$771:$M$1154,7,FALSE)))</f>
        <v/>
      </c>
      <c r="J54" s="131" t="str">
        <f>IF($C12="","",IF(VLOOKUP($C12,'Test Sample Data'!$C$771:$M$1154,8,FALSE)=0,"",VLOOKUP($C12,'Test Sample Data'!$C$771:$M$1154,8,FALSE)))</f>
        <v/>
      </c>
      <c r="K54" s="131" t="str">
        <f>IF($C12="","",IF(VLOOKUP($C12,'Test Sample Data'!$C$771:$M$1154,9,FALSE)=0,"",VLOOKUP($C12,'Test Sample Data'!$C$771:$M$1154,9,FALSE)))</f>
        <v/>
      </c>
      <c r="L54" s="131" t="str">
        <f>IF($C12="","",IF(VLOOKUP($C12,'Test Sample Data'!$C$771:$M$1154,10,FALSE)=0,"",VLOOKUP($C12,'Test Sample Data'!$C$771:$M$1154,10,FALSE)))</f>
        <v/>
      </c>
      <c r="M54" s="131" t="str">
        <f>IF($C12="","",IF(VLOOKUP($C12,'Test Sample Data'!$C$771:$M$1154,11,FALSE)=0,"",VLOOKUP($C12,'Test Sample Data'!$C$771:$M$1154,11,FALSE)))</f>
        <v/>
      </c>
      <c r="N54" s="140" t="str">
        <f t="shared" si="7"/>
        <v>MmiRQP9052</v>
      </c>
      <c r="O54" s="32" t="str">
        <f>IF('Choose Housekeeping Genes'!C54=0,"",'Choose Housekeeping Genes'!C54)</f>
        <v>P14</v>
      </c>
      <c r="P54" s="131" t="str">
        <f>IF($C12="","",IF(VLOOKUP($C12,'Control Sample Data'!$C$771:$M$1154,2,FALSE)=0,"",VLOOKUP($C12,'Control Sample Data'!$C$771:$M$1154,2,FALSE)))</f>
        <v/>
      </c>
      <c r="Q54" s="131" t="str">
        <f>IF($C12="","",IF(VLOOKUP($C12,'Control Sample Data'!$C$771:$M$1154,3,FALSE)=0,"",VLOOKUP($C12,'Control Sample Data'!$C$771:$M$1154,3,FALSE)))</f>
        <v/>
      </c>
      <c r="R54" s="131" t="str">
        <f>IF($C12="","",IF(VLOOKUP($C12,'Control Sample Data'!$C$771:$M$1154,4,FALSE)=0,"",VLOOKUP($C12,'Control Sample Data'!$C$771:$M$1154,4,FALSE)))</f>
        <v/>
      </c>
      <c r="S54" s="131" t="str">
        <f>IF($C12="","",IF(VLOOKUP($C12,'Control Sample Data'!$C$771:$M$1154,5,FALSE)=0,"",VLOOKUP($C12,'Control Sample Data'!$C$771:$M$1154,5,FALSE)))</f>
        <v/>
      </c>
      <c r="T54" s="131" t="str">
        <f>IF($C12="","",IF(VLOOKUP($C12,'Control Sample Data'!$C$771:$M$1154,6,FALSE)=0,"",VLOOKUP($C12,'Control Sample Data'!$C$771:$M$1154,6,FALSE)))</f>
        <v/>
      </c>
      <c r="U54" s="131" t="str">
        <f>IF($C12="","",IF(VLOOKUP($C12,'Control Sample Data'!$C$771:$M$1154,7,FALSE)=0,"",VLOOKUP($C12,'Control Sample Data'!$C$771:$M$1154,7,FALSE)))</f>
        <v/>
      </c>
      <c r="V54" s="131" t="str">
        <f>IF($C12="","",IF(VLOOKUP($C12,'Control Sample Data'!$C$771:$M$1154,8,FALSE)=0,"",VLOOKUP($C12,'Control Sample Data'!$C$771:$M$1154,8,FALSE)))</f>
        <v/>
      </c>
      <c r="W54" s="131" t="str">
        <f>IF($C12="","",IF(VLOOKUP($C12,'Control Sample Data'!$C$771:$M$1154,9,FALSE)=0,"",VLOOKUP($C12,'Control Sample Data'!$C$771:$M$1154,9,FALSE)))</f>
        <v/>
      </c>
      <c r="X54" s="131" t="str">
        <f>IF($C12="","",IF(VLOOKUP($C12,'Control Sample Data'!$C$771:$M$1154,10,FALSE)=0,"",VLOOKUP($C12,'Control Sample Data'!$C$771:$M$1154,10,FALSE)))</f>
        <v/>
      </c>
      <c r="Y54" s="131" t="str">
        <f>IF($C12="","",IF(VLOOKUP($C12,'Control Sample Data'!$C$771:$M$1154,11,FALSE)=0,"",VLOOKUP($C12,'Control Sample Data'!$C$771:$M$1154,11,FALSE)))</f>
        <v/>
      </c>
    </row>
    <row r="55" customHeight="1" spans="1:25">
      <c r="A55" s="128"/>
      <c r="B55" s="114" t="str">
        <f>IF(C13="","",VLOOKUP(C13,'Gene Table'!B$771:E$1154,2,FALSE))</f>
        <v>MmiRQP9062</v>
      </c>
      <c r="C55" s="114" t="str">
        <f>IF('Choose Housekeeping Genes'!C13=0,"",'Choose Housekeeping Genes'!C13)</f>
        <v>P15</v>
      </c>
      <c r="D55" s="131" t="str">
        <f>IF($C13="","",IF(VLOOKUP($C13,'Test Sample Data'!$C$771:$M$1154,2,FALSE)=0,"",VLOOKUP($C13,'Test Sample Data'!$C$771:$M$1154,2,FALSE)))</f>
        <v/>
      </c>
      <c r="E55" s="131" t="str">
        <f>IF($C13="","",IF(VLOOKUP($C13,'Test Sample Data'!$C$771:$M$1154,3,FALSE)=0,"",VLOOKUP($C13,'Test Sample Data'!$C$771:$M$1154,3,FALSE)))</f>
        <v/>
      </c>
      <c r="F55" s="131" t="str">
        <f>IF($C13="","",IF(VLOOKUP($C13,'Test Sample Data'!$C$771:$M$1154,4,FALSE)=0,"",VLOOKUP($C13,'Test Sample Data'!$C$771:$M$1154,4,FALSE)))</f>
        <v/>
      </c>
      <c r="G55" s="131" t="str">
        <f>IF($C13="","",IF(VLOOKUP($C13,'Test Sample Data'!$C$771:$M$1154,5,FALSE)=0,"",VLOOKUP($C13,'Test Sample Data'!$C$771:$M$1154,5,FALSE)))</f>
        <v/>
      </c>
      <c r="H55" s="131" t="str">
        <f>IF($C13="","",IF(VLOOKUP($C13,'Test Sample Data'!$C$771:$M$1154,6,FALSE)=0,"",VLOOKUP($C13,'Test Sample Data'!$C$771:$M$1154,6,FALSE)))</f>
        <v/>
      </c>
      <c r="I55" s="131" t="str">
        <f>IF($C13="","",IF(VLOOKUP($C13,'Test Sample Data'!$C$771:$M$1154,7,FALSE)=0,"",VLOOKUP($C13,'Test Sample Data'!$C$771:$M$1154,7,FALSE)))</f>
        <v/>
      </c>
      <c r="J55" s="131" t="str">
        <f>IF($C13="","",IF(VLOOKUP($C13,'Test Sample Data'!$C$771:$M$1154,8,FALSE)=0,"",VLOOKUP($C13,'Test Sample Data'!$C$771:$M$1154,8,FALSE)))</f>
        <v/>
      </c>
      <c r="K55" s="131" t="str">
        <f>IF($C13="","",IF(VLOOKUP($C13,'Test Sample Data'!$C$771:$M$1154,9,FALSE)=0,"",VLOOKUP($C13,'Test Sample Data'!$C$771:$M$1154,9,FALSE)))</f>
        <v/>
      </c>
      <c r="L55" s="131" t="str">
        <f>IF($C13="","",IF(VLOOKUP($C13,'Test Sample Data'!$C$771:$M$1154,10,FALSE)=0,"",VLOOKUP($C13,'Test Sample Data'!$C$771:$M$1154,10,FALSE)))</f>
        <v/>
      </c>
      <c r="M55" s="131" t="str">
        <f>IF($C13="","",IF(VLOOKUP($C13,'Test Sample Data'!$C$771:$M$1154,11,FALSE)=0,"",VLOOKUP($C13,'Test Sample Data'!$C$771:$M$1154,11,FALSE)))</f>
        <v/>
      </c>
      <c r="N55" s="140" t="str">
        <f t="shared" si="7"/>
        <v>MmiRQP9062</v>
      </c>
      <c r="O55" s="32" t="str">
        <f>IF('Choose Housekeeping Genes'!C55=0,"",'Choose Housekeeping Genes'!C55)</f>
        <v>P15</v>
      </c>
      <c r="P55" s="131" t="str">
        <f>IF($C13="","",IF(VLOOKUP($C13,'Control Sample Data'!$C$771:$M$1154,2,FALSE)=0,"",VLOOKUP($C13,'Control Sample Data'!$C$771:$M$1154,2,FALSE)))</f>
        <v/>
      </c>
      <c r="Q55" s="131" t="str">
        <f>IF($C13="","",IF(VLOOKUP($C13,'Control Sample Data'!$C$771:$M$1154,3,FALSE)=0,"",VLOOKUP($C13,'Control Sample Data'!$C$771:$M$1154,3,FALSE)))</f>
        <v/>
      </c>
      <c r="R55" s="131" t="str">
        <f>IF($C13="","",IF(VLOOKUP($C13,'Control Sample Data'!$C$771:$M$1154,4,FALSE)=0,"",VLOOKUP($C13,'Control Sample Data'!$C$771:$M$1154,4,FALSE)))</f>
        <v/>
      </c>
      <c r="S55" s="131" t="str">
        <f>IF($C13="","",IF(VLOOKUP($C13,'Control Sample Data'!$C$771:$M$1154,5,FALSE)=0,"",VLOOKUP($C13,'Control Sample Data'!$C$771:$M$1154,5,FALSE)))</f>
        <v/>
      </c>
      <c r="T55" s="131" t="str">
        <f>IF($C13="","",IF(VLOOKUP($C13,'Control Sample Data'!$C$771:$M$1154,6,FALSE)=0,"",VLOOKUP($C13,'Control Sample Data'!$C$771:$M$1154,6,FALSE)))</f>
        <v/>
      </c>
      <c r="U55" s="131" t="str">
        <f>IF($C13="","",IF(VLOOKUP($C13,'Control Sample Data'!$C$771:$M$1154,7,FALSE)=0,"",VLOOKUP($C13,'Control Sample Data'!$C$771:$M$1154,7,FALSE)))</f>
        <v/>
      </c>
      <c r="V55" s="131" t="str">
        <f>IF($C13="","",IF(VLOOKUP($C13,'Control Sample Data'!$C$771:$M$1154,8,FALSE)=0,"",VLOOKUP($C13,'Control Sample Data'!$C$771:$M$1154,8,FALSE)))</f>
        <v/>
      </c>
      <c r="W55" s="131" t="str">
        <f>IF($C13="","",IF(VLOOKUP($C13,'Control Sample Data'!$C$771:$M$1154,9,FALSE)=0,"",VLOOKUP($C13,'Control Sample Data'!$C$771:$M$1154,9,FALSE)))</f>
        <v/>
      </c>
      <c r="X55" s="131" t="str">
        <f>IF($C13="","",IF(VLOOKUP($C13,'Control Sample Data'!$C$771:$M$1154,10,FALSE)=0,"",VLOOKUP($C13,'Control Sample Data'!$C$771:$M$1154,10,FALSE)))</f>
        <v/>
      </c>
      <c r="Y55" s="131" t="str">
        <f>IF($C13="","",IF(VLOOKUP($C13,'Control Sample Data'!$C$771:$M$1154,11,FALSE)=0,"",VLOOKUP($C13,'Control Sample Data'!$C$771:$M$1154,11,FALSE)))</f>
        <v/>
      </c>
    </row>
    <row r="56" customHeight="1" spans="1:25">
      <c r="A56" s="128"/>
      <c r="B56" s="114" t="str">
        <f>IF(C14="","",VLOOKUP(C14,'Gene Table'!B$771:E$1154,2,FALSE))</f>
        <v>MmiRQP9062</v>
      </c>
      <c r="C56" s="114" t="str">
        <f>IF('Choose Housekeeping Genes'!C14=0,"",'Choose Housekeeping Genes'!C14)</f>
        <v>P16</v>
      </c>
      <c r="D56" s="131" t="str">
        <f>IF($C14="","",IF(VLOOKUP($C14,'Test Sample Data'!$C$771:$M$1154,2,FALSE)=0,"",VLOOKUP($C14,'Test Sample Data'!$C$771:$M$1154,2,FALSE)))</f>
        <v/>
      </c>
      <c r="E56" s="131" t="str">
        <f>IF($C14="","",IF(VLOOKUP($C14,'Test Sample Data'!$C$771:$M$1154,3,FALSE)=0,"",VLOOKUP($C14,'Test Sample Data'!$C$771:$M$1154,3,FALSE)))</f>
        <v/>
      </c>
      <c r="F56" s="131" t="str">
        <f>IF($C14="","",IF(VLOOKUP($C14,'Test Sample Data'!$C$771:$M$1154,4,FALSE)=0,"",VLOOKUP($C14,'Test Sample Data'!$C$771:$M$1154,4,FALSE)))</f>
        <v/>
      </c>
      <c r="G56" s="131" t="str">
        <f>IF($C14="","",IF(VLOOKUP($C14,'Test Sample Data'!$C$771:$M$1154,5,FALSE)=0,"",VLOOKUP($C14,'Test Sample Data'!$C$771:$M$1154,5,FALSE)))</f>
        <v/>
      </c>
      <c r="H56" s="131" t="str">
        <f>IF($C14="","",IF(VLOOKUP($C14,'Test Sample Data'!$C$771:$M$1154,6,FALSE)=0,"",VLOOKUP($C14,'Test Sample Data'!$C$771:$M$1154,6,FALSE)))</f>
        <v/>
      </c>
      <c r="I56" s="131" t="str">
        <f>IF($C14="","",IF(VLOOKUP($C14,'Test Sample Data'!$C$771:$M$1154,7,FALSE)=0,"",VLOOKUP($C14,'Test Sample Data'!$C$771:$M$1154,7,FALSE)))</f>
        <v/>
      </c>
      <c r="J56" s="131" t="str">
        <f>IF($C14="","",IF(VLOOKUP($C14,'Test Sample Data'!$C$771:$M$1154,8,FALSE)=0,"",VLOOKUP($C14,'Test Sample Data'!$C$771:$M$1154,8,FALSE)))</f>
        <v/>
      </c>
      <c r="K56" s="131" t="str">
        <f>IF($C14="","",IF(VLOOKUP($C14,'Test Sample Data'!$C$771:$M$1154,9,FALSE)=0,"",VLOOKUP($C14,'Test Sample Data'!$C$771:$M$1154,9,FALSE)))</f>
        <v/>
      </c>
      <c r="L56" s="131" t="str">
        <f>IF($C14="","",IF(VLOOKUP($C14,'Test Sample Data'!$C$771:$M$1154,10,FALSE)=0,"",VLOOKUP($C14,'Test Sample Data'!$C$771:$M$1154,10,FALSE)))</f>
        <v/>
      </c>
      <c r="M56" s="131" t="str">
        <f>IF($C14="","",IF(VLOOKUP($C14,'Test Sample Data'!$C$771:$M$1154,11,FALSE)=0,"",VLOOKUP($C14,'Test Sample Data'!$C$771:$M$1154,11,FALSE)))</f>
        <v/>
      </c>
      <c r="N56" s="140" t="str">
        <f t="shared" si="7"/>
        <v>MmiRQP9062</v>
      </c>
      <c r="O56" s="32" t="str">
        <f>IF('Choose Housekeeping Genes'!C56=0,"",'Choose Housekeeping Genes'!C56)</f>
        <v>P16</v>
      </c>
      <c r="P56" s="131" t="str">
        <f>IF($C14="","",IF(VLOOKUP($C14,'Control Sample Data'!$C$771:$M$1154,2,FALSE)=0,"",VLOOKUP($C14,'Control Sample Data'!$C$771:$M$1154,2,FALSE)))</f>
        <v/>
      </c>
      <c r="Q56" s="131" t="str">
        <f>IF($C14="","",IF(VLOOKUP($C14,'Control Sample Data'!$C$771:$M$1154,3,FALSE)=0,"",VLOOKUP($C14,'Control Sample Data'!$C$771:$M$1154,3,FALSE)))</f>
        <v/>
      </c>
      <c r="R56" s="131" t="str">
        <f>IF($C14="","",IF(VLOOKUP($C14,'Control Sample Data'!$C$771:$M$1154,4,FALSE)=0,"",VLOOKUP($C14,'Control Sample Data'!$C$771:$M$1154,4,FALSE)))</f>
        <v/>
      </c>
      <c r="S56" s="131" t="str">
        <f>IF($C14="","",IF(VLOOKUP($C14,'Control Sample Data'!$C$771:$M$1154,5,FALSE)=0,"",VLOOKUP($C14,'Control Sample Data'!$C$771:$M$1154,5,FALSE)))</f>
        <v/>
      </c>
      <c r="T56" s="131" t="str">
        <f>IF($C14="","",IF(VLOOKUP($C14,'Control Sample Data'!$C$771:$M$1154,6,FALSE)=0,"",VLOOKUP($C14,'Control Sample Data'!$C$771:$M$1154,6,FALSE)))</f>
        <v/>
      </c>
      <c r="U56" s="131" t="str">
        <f>IF($C14="","",IF(VLOOKUP($C14,'Control Sample Data'!$C$771:$M$1154,7,FALSE)=0,"",VLOOKUP($C14,'Control Sample Data'!$C$771:$M$1154,7,FALSE)))</f>
        <v/>
      </c>
      <c r="V56" s="131" t="str">
        <f>IF($C14="","",IF(VLOOKUP($C14,'Control Sample Data'!$C$771:$M$1154,8,FALSE)=0,"",VLOOKUP($C14,'Control Sample Data'!$C$771:$M$1154,8,FALSE)))</f>
        <v/>
      </c>
      <c r="W56" s="131" t="str">
        <f>IF($C14="","",IF(VLOOKUP($C14,'Control Sample Data'!$C$771:$M$1154,9,FALSE)=0,"",VLOOKUP($C14,'Control Sample Data'!$C$771:$M$1154,9,FALSE)))</f>
        <v/>
      </c>
      <c r="X56" s="131" t="str">
        <f>IF($C14="","",IF(VLOOKUP($C14,'Control Sample Data'!$C$771:$M$1154,10,FALSE)=0,"",VLOOKUP($C14,'Control Sample Data'!$C$771:$M$1154,10,FALSE)))</f>
        <v/>
      </c>
      <c r="Y56" s="131" t="str">
        <f>IF($C14="","",IF(VLOOKUP($C14,'Control Sample Data'!$C$771:$M$1154,11,FALSE)=0,"",VLOOKUP($C14,'Control Sample Data'!$C$771:$M$1154,11,FALSE)))</f>
        <v/>
      </c>
    </row>
    <row r="57" customHeight="1" spans="1:25">
      <c r="A57" s="128"/>
      <c r="B57" s="114" t="str">
        <f>IF(C15="","",VLOOKUP(C15,'Gene Table'!B$771:E$1154,2,FALSE))</f>
        <v/>
      </c>
      <c r="C57" s="114" t="str">
        <f>IF('Choose Housekeeping Genes'!C15=0,"",'Choose Housekeeping Genes'!C15)</f>
        <v/>
      </c>
      <c r="D57" s="131" t="str">
        <f>IF($C15="","",IF(VLOOKUP($C15,'Test Sample Data'!$C$771:$M$1154,2,FALSE)=0,"",VLOOKUP($C15,'Test Sample Data'!$C$771:$M$1154,2,FALSE)))</f>
        <v/>
      </c>
      <c r="E57" s="131" t="str">
        <f>IF($C15="","",IF(VLOOKUP($C15,'Test Sample Data'!$C$771:$M$1154,3,FALSE)=0,"",VLOOKUP($C15,'Test Sample Data'!$C$771:$M$1154,3,FALSE)))</f>
        <v/>
      </c>
      <c r="F57" s="131" t="str">
        <f>IF($C15="","",IF(VLOOKUP($C15,'Test Sample Data'!$C$771:$M$1154,4,FALSE)=0,"",VLOOKUP($C15,'Test Sample Data'!$C$771:$M$1154,4,FALSE)))</f>
        <v/>
      </c>
      <c r="G57" s="131" t="str">
        <f>IF($C15="","",IF(VLOOKUP($C15,'Test Sample Data'!$C$771:$M$1154,5,FALSE)=0,"",VLOOKUP($C15,'Test Sample Data'!$C$771:$M$1154,5,FALSE)))</f>
        <v/>
      </c>
      <c r="H57" s="131" t="str">
        <f>IF($C15="","",IF(VLOOKUP($C15,'Test Sample Data'!$C$771:$M$1154,6,FALSE)=0,"",VLOOKUP($C15,'Test Sample Data'!$C$771:$M$1154,6,FALSE)))</f>
        <v/>
      </c>
      <c r="I57" s="131" t="str">
        <f>IF($C15="","",IF(VLOOKUP($C15,'Test Sample Data'!$C$771:$M$1154,7,FALSE)=0,"",VLOOKUP($C15,'Test Sample Data'!$C$771:$M$1154,7,FALSE)))</f>
        <v/>
      </c>
      <c r="J57" s="131" t="str">
        <f>IF($C15="","",IF(VLOOKUP($C15,'Test Sample Data'!$C$771:$M$1154,8,FALSE)=0,"",VLOOKUP($C15,'Test Sample Data'!$C$771:$M$1154,8,FALSE)))</f>
        <v/>
      </c>
      <c r="K57" s="131" t="str">
        <f>IF($C15="","",IF(VLOOKUP($C15,'Test Sample Data'!$C$771:$M$1154,9,FALSE)=0,"",VLOOKUP($C15,'Test Sample Data'!$C$771:$M$1154,9,FALSE)))</f>
        <v/>
      </c>
      <c r="L57" s="131" t="str">
        <f>IF($C15="","",IF(VLOOKUP($C15,'Test Sample Data'!$C$771:$M$1154,10,FALSE)=0,"",VLOOKUP($C15,'Test Sample Data'!$C$771:$M$1154,10,FALSE)))</f>
        <v/>
      </c>
      <c r="M57" s="131" t="str">
        <f>IF($C15="","",IF(VLOOKUP($C15,'Test Sample Data'!$C$771:$M$1154,11,FALSE)=0,"",VLOOKUP($C15,'Test Sample Data'!$C$771:$M$1154,11,FALSE)))</f>
        <v/>
      </c>
      <c r="N57" s="140" t="str">
        <f t="shared" si="7"/>
        <v/>
      </c>
      <c r="O57" s="32" t="str">
        <f>IF('Choose Housekeeping Genes'!C57=0,"",'Choose Housekeeping Genes'!C57)</f>
        <v/>
      </c>
      <c r="P57" s="131" t="str">
        <f>IF($C15="","",IF(VLOOKUP($C15,'Control Sample Data'!$C$771:$M$1154,2,FALSE)=0,"",VLOOKUP($C15,'Control Sample Data'!$C$771:$M$1154,2,FALSE)))</f>
        <v/>
      </c>
      <c r="Q57" s="131" t="str">
        <f>IF($C15="","",IF(VLOOKUP($C15,'Control Sample Data'!$C$771:$M$1154,3,FALSE)=0,"",VLOOKUP($C15,'Control Sample Data'!$C$771:$M$1154,3,FALSE)))</f>
        <v/>
      </c>
      <c r="R57" s="131" t="str">
        <f>IF($C15="","",IF(VLOOKUP($C15,'Control Sample Data'!$C$771:$M$1154,4,FALSE)=0,"",VLOOKUP($C15,'Control Sample Data'!$C$771:$M$1154,4,FALSE)))</f>
        <v/>
      </c>
      <c r="S57" s="131" t="str">
        <f>IF($C15="","",IF(VLOOKUP($C15,'Control Sample Data'!$C$771:$M$1154,5,FALSE)=0,"",VLOOKUP($C15,'Control Sample Data'!$C$771:$M$1154,5,FALSE)))</f>
        <v/>
      </c>
      <c r="T57" s="131" t="str">
        <f>IF($C15="","",IF(VLOOKUP($C15,'Control Sample Data'!$C$771:$M$1154,6,FALSE)=0,"",VLOOKUP($C15,'Control Sample Data'!$C$771:$M$1154,6,FALSE)))</f>
        <v/>
      </c>
      <c r="U57" s="131" t="str">
        <f>IF($C15="","",IF(VLOOKUP($C15,'Control Sample Data'!$C$771:$M$1154,7,FALSE)=0,"",VLOOKUP($C15,'Control Sample Data'!$C$771:$M$1154,7,FALSE)))</f>
        <v/>
      </c>
      <c r="V57" s="131" t="str">
        <f>IF($C15="","",IF(VLOOKUP($C15,'Control Sample Data'!$C$771:$M$1154,8,FALSE)=0,"",VLOOKUP($C15,'Control Sample Data'!$C$771:$M$1154,8,FALSE)))</f>
        <v/>
      </c>
      <c r="W57" s="131" t="str">
        <f>IF($C15="","",IF(VLOOKUP($C15,'Control Sample Data'!$C$771:$M$1154,9,FALSE)=0,"",VLOOKUP($C15,'Control Sample Data'!$C$771:$M$1154,9,FALSE)))</f>
        <v/>
      </c>
      <c r="X57" s="131" t="str">
        <f>IF($C15="","",IF(VLOOKUP($C15,'Control Sample Data'!$C$771:$M$1154,10,FALSE)=0,"",VLOOKUP($C15,'Control Sample Data'!$C$771:$M$1154,10,FALSE)))</f>
        <v/>
      </c>
      <c r="Y57" s="131" t="str">
        <f>IF($C15="","",IF(VLOOKUP($C15,'Control Sample Data'!$C$771:$M$1154,11,FALSE)=0,"",VLOOKUP($C15,'Control Sample Data'!$C$771:$M$1154,11,FALSE)))</f>
        <v/>
      </c>
    </row>
    <row r="58" customHeight="1" spans="1:25">
      <c r="A58" s="128"/>
      <c r="B58" s="114" t="str">
        <f>IF(C16="","",VLOOKUP(C16,'Gene Table'!B$771:E$1154,2,FALSE))</f>
        <v/>
      </c>
      <c r="C58" s="114" t="str">
        <f>IF('Choose Housekeeping Genes'!C16=0,"",'Choose Housekeeping Genes'!C16)</f>
        <v/>
      </c>
      <c r="D58" s="131" t="str">
        <f>IF($C16="","",IF(VLOOKUP($C16,'Test Sample Data'!$C$771:$M$1154,2,FALSE)=0,"",VLOOKUP($C16,'Test Sample Data'!$C$771:$M$1154,2,FALSE)))</f>
        <v/>
      </c>
      <c r="E58" s="131" t="str">
        <f>IF($C16="","",IF(VLOOKUP($C16,'Test Sample Data'!$C$771:$M$1154,3,FALSE)=0,"",VLOOKUP($C16,'Test Sample Data'!$C$771:$M$1154,3,FALSE)))</f>
        <v/>
      </c>
      <c r="F58" s="131" t="str">
        <f>IF($C16="","",IF(VLOOKUP($C16,'Test Sample Data'!$C$771:$M$1154,4,FALSE)=0,"",VLOOKUP($C16,'Test Sample Data'!$C$771:$M$1154,4,FALSE)))</f>
        <v/>
      </c>
      <c r="G58" s="131" t="str">
        <f>IF($C16="","",IF(VLOOKUP($C16,'Test Sample Data'!$C$771:$M$1154,5,FALSE)=0,"",VLOOKUP($C16,'Test Sample Data'!$C$771:$M$1154,5,FALSE)))</f>
        <v/>
      </c>
      <c r="H58" s="131" t="str">
        <f>IF($C16="","",IF(VLOOKUP($C16,'Test Sample Data'!$C$771:$M$1154,6,FALSE)=0,"",VLOOKUP($C16,'Test Sample Data'!$C$771:$M$1154,6,FALSE)))</f>
        <v/>
      </c>
      <c r="I58" s="131" t="str">
        <f>IF($C16="","",IF(VLOOKUP($C16,'Test Sample Data'!$C$771:$M$1154,7,FALSE)=0,"",VLOOKUP($C16,'Test Sample Data'!$C$771:$M$1154,7,FALSE)))</f>
        <v/>
      </c>
      <c r="J58" s="131" t="str">
        <f>IF($C16="","",IF(VLOOKUP($C16,'Test Sample Data'!$C$771:$M$1154,8,FALSE)=0,"",VLOOKUP($C16,'Test Sample Data'!$C$771:$M$1154,8,FALSE)))</f>
        <v/>
      </c>
      <c r="K58" s="131" t="str">
        <f>IF($C16="","",IF(VLOOKUP($C16,'Test Sample Data'!$C$771:$M$1154,9,FALSE)=0,"",VLOOKUP($C16,'Test Sample Data'!$C$771:$M$1154,9,FALSE)))</f>
        <v/>
      </c>
      <c r="L58" s="131" t="str">
        <f>IF($C16="","",IF(VLOOKUP($C16,'Test Sample Data'!$C$771:$M$1154,10,FALSE)=0,"",VLOOKUP($C16,'Test Sample Data'!$C$771:$M$1154,10,FALSE)))</f>
        <v/>
      </c>
      <c r="M58" s="131" t="str">
        <f>IF($C16="","",IF(VLOOKUP($C16,'Test Sample Data'!$C$771:$M$1154,11,FALSE)=0,"",VLOOKUP($C16,'Test Sample Data'!$C$771:$M$1154,11,FALSE)))</f>
        <v/>
      </c>
      <c r="N58" s="140" t="str">
        <f t="shared" si="7"/>
        <v/>
      </c>
      <c r="O58" s="32" t="str">
        <f>IF('Choose Housekeeping Genes'!C58=0,"",'Choose Housekeeping Genes'!C58)</f>
        <v/>
      </c>
      <c r="P58" s="131" t="str">
        <f>IF($C16="","",IF(VLOOKUP($C16,'Control Sample Data'!$C$771:$M$1154,2,FALSE)=0,"",VLOOKUP($C16,'Control Sample Data'!$C$771:$M$1154,2,FALSE)))</f>
        <v/>
      </c>
      <c r="Q58" s="131" t="str">
        <f>IF($C16="","",IF(VLOOKUP($C16,'Control Sample Data'!$C$771:$M$1154,3,FALSE)=0,"",VLOOKUP($C16,'Control Sample Data'!$C$771:$M$1154,3,FALSE)))</f>
        <v/>
      </c>
      <c r="R58" s="131" t="str">
        <f>IF($C16="","",IF(VLOOKUP($C16,'Control Sample Data'!$C$771:$M$1154,4,FALSE)=0,"",VLOOKUP($C16,'Control Sample Data'!$C$771:$M$1154,4,FALSE)))</f>
        <v/>
      </c>
      <c r="S58" s="131" t="str">
        <f>IF($C16="","",IF(VLOOKUP($C16,'Control Sample Data'!$C$771:$M$1154,5,FALSE)=0,"",VLOOKUP($C16,'Control Sample Data'!$C$771:$M$1154,5,FALSE)))</f>
        <v/>
      </c>
      <c r="T58" s="131" t="str">
        <f>IF($C16="","",IF(VLOOKUP($C16,'Control Sample Data'!$C$771:$M$1154,6,FALSE)=0,"",VLOOKUP($C16,'Control Sample Data'!$C$771:$M$1154,6,FALSE)))</f>
        <v/>
      </c>
      <c r="U58" s="131" t="str">
        <f>IF($C16="","",IF(VLOOKUP($C16,'Control Sample Data'!$C$771:$M$1154,7,FALSE)=0,"",VLOOKUP($C16,'Control Sample Data'!$C$771:$M$1154,7,FALSE)))</f>
        <v/>
      </c>
      <c r="V58" s="131" t="str">
        <f>IF($C16="","",IF(VLOOKUP($C16,'Control Sample Data'!$C$771:$M$1154,8,FALSE)=0,"",VLOOKUP($C16,'Control Sample Data'!$C$771:$M$1154,8,FALSE)))</f>
        <v/>
      </c>
      <c r="W58" s="131" t="str">
        <f>IF($C16="","",IF(VLOOKUP($C16,'Control Sample Data'!$C$771:$M$1154,9,FALSE)=0,"",VLOOKUP($C16,'Control Sample Data'!$C$771:$M$1154,9,FALSE)))</f>
        <v/>
      </c>
      <c r="X58" s="131" t="str">
        <f>IF($C16="","",IF(VLOOKUP($C16,'Control Sample Data'!$C$771:$M$1154,10,FALSE)=0,"",VLOOKUP($C16,'Control Sample Data'!$C$771:$M$1154,10,FALSE)))</f>
        <v/>
      </c>
      <c r="Y58" s="131" t="str">
        <f>IF($C16="","",IF(VLOOKUP($C16,'Control Sample Data'!$C$771:$M$1154,11,FALSE)=0,"",VLOOKUP($C16,'Control Sample Data'!$C$771:$M$1154,11,FALSE)))</f>
        <v/>
      </c>
    </row>
    <row r="59" customHeight="1" spans="1:25">
      <c r="A59" s="128"/>
      <c r="B59" s="114" t="str">
        <f>IF(C17="","",VLOOKUP(C17,'Gene Table'!B$771:E$1154,2,FALSE))</f>
        <v/>
      </c>
      <c r="C59" s="114" t="str">
        <f>IF('Choose Housekeeping Genes'!C17=0,"",'Choose Housekeeping Genes'!C17)</f>
        <v/>
      </c>
      <c r="D59" s="131" t="str">
        <f>IF($C17="","",IF(VLOOKUP($C17,'Test Sample Data'!$C$771:$M$1154,2,FALSE)=0,"",VLOOKUP($C17,'Test Sample Data'!$C$771:$M$1154,2,FALSE)))</f>
        <v/>
      </c>
      <c r="E59" s="131" t="str">
        <f>IF($C17="","",IF(VLOOKUP($C17,'Test Sample Data'!$C$771:$M$1154,3,FALSE)=0,"",VLOOKUP($C17,'Test Sample Data'!$C$771:$M$1154,3,FALSE)))</f>
        <v/>
      </c>
      <c r="F59" s="131" t="str">
        <f>IF($C17="","",IF(VLOOKUP($C17,'Test Sample Data'!$C$771:$M$1154,4,FALSE)=0,"",VLOOKUP($C17,'Test Sample Data'!$C$771:$M$1154,4,FALSE)))</f>
        <v/>
      </c>
      <c r="G59" s="131" t="str">
        <f>IF($C17="","",IF(VLOOKUP($C17,'Test Sample Data'!$C$771:$M$1154,5,FALSE)=0,"",VLOOKUP($C17,'Test Sample Data'!$C$771:$M$1154,5,FALSE)))</f>
        <v/>
      </c>
      <c r="H59" s="131" t="str">
        <f>IF($C17="","",IF(VLOOKUP($C17,'Test Sample Data'!$C$771:$M$1154,6,FALSE)=0,"",VLOOKUP($C17,'Test Sample Data'!$C$771:$M$1154,6,FALSE)))</f>
        <v/>
      </c>
      <c r="I59" s="131" t="str">
        <f>IF($C17="","",IF(VLOOKUP($C17,'Test Sample Data'!$C$771:$M$1154,7,FALSE)=0,"",VLOOKUP($C17,'Test Sample Data'!$C$771:$M$1154,7,FALSE)))</f>
        <v/>
      </c>
      <c r="J59" s="131" t="str">
        <f>IF($C17="","",IF(VLOOKUP($C17,'Test Sample Data'!$C$771:$M$1154,8,FALSE)=0,"",VLOOKUP($C17,'Test Sample Data'!$C$771:$M$1154,8,FALSE)))</f>
        <v/>
      </c>
      <c r="K59" s="131" t="str">
        <f>IF($C17="","",IF(VLOOKUP($C17,'Test Sample Data'!$C$771:$M$1154,9,FALSE)=0,"",VLOOKUP($C17,'Test Sample Data'!$C$771:$M$1154,9,FALSE)))</f>
        <v/>
      </c>
      <c r="L59" s="131" t="str">
        <f>IF($C17="","",IF(VLOOKUP($C17,'Test Sample Data'!$C$771:$M$1154,10,FALSE)=0,"",VLOOKUP($C17,'Test Sample Data'!$C$771:$M$1154,10,FALSE)))</f>
        <v/>
      </c>
      <c r="M59" s="131" t="str">
        <f>IF($C17="","",IF(VLOOKUP($C17,'Test Sample Data'!$C$771:$M$1154,11,FALSE)=0,"",VLOOKUP($C17,'Test Sample Data'!$C$771:$M$1154,11,FALSE)))</f>
        <v/>
      </c>
      <c r="N59" s="140" t="str">
        <f t="shared" ref="N59:N64" si="8">IF(B59=0,"",B59)</f>
        <v/>
      </c>
      <c r="O59" s="32" t="str">
        <f>IF('Choose Housekeeping Genes'!C59=0,"",'Choose Housekeeping Genes'!C59)</f>
        <v/>
      </c>
      <c r="P59" s="131" t="str">
        <f>IF($C17="","",IF(VLOOKUP($C17,'Control Sample Data'!$C$771:$M$1154,2,FALSE)=0,"",VLOOKUP($C17,'Control Sample Data'!$C$771:$M$1154,2,FALSE)))</f>
        <v/>
      </c>
      <c r="Q59" s="131" t="str">
        <f>IF($C17="","",IF(VLOOKUP($C17,'Control Sample Data'!$C$771:$M$1154,3,FALSE)=0,"",VLOOKUP($C17,'Control Sample Data'!$C$771:$M$1154,3,FALSE)))</f>
        <v/>
      </c>
      <c r="R59" s="131" t="str">
        <f>IF($C17="","",IF(VLOOKUP($C17,'Control Sample Data'!$C$771:$M$1154,4,FALSE)=0,"",VLOOKUP($C17,'Control Sample Data'!$C$771:$M$1154,4,FALSE)))</f>
        <v/>
      </c>
      <c r="S59" s="131" t="str">
        <f>IF($C17="","",IF(VLOOKUP($C17,'Control Sample Data'!$C$771:$M$1154,5,FALSE)=0,"",VLOOKUP($C17,'Control Sample Data'!$C$771:$M$1154,5,FALSE)))</f>
        <v/>
      </c>
      <c r="T59" s="131" t="str">
        <f>IF($C17="","",IF(VLOOKUP($C17,'Control Sample Data'!$C$771:$M$1154,6,FALSE)=0,"",VLOOKUP($C17,'Control Sample Data'!$C$771:$M$1154,6,FALSE)))</f>
        <v/>
      </c>
      <c r="U59" s="131" t="str">
        <f>IF($C17="","",IF(VLOOKUP($C17,'Control Sample Data'!$C$771:$M$1154,7,FALSE)=0,"",VLOOKUP($C17,'Control Sample Data'!$C$771:$M$1154,7,FALSE)))</f>
        <v/>
      </c>
      <c r="V59" s="131" t="str">
        <f>IF($C17="","",IF(VLOOKUP($C17,'Control Sample Data'!$C$771:$M$1154,8,FALSE)=0,"",VLOOKUP($C17,'Control Sample Data'!$C$771:$M$1154,8,FALSE)))</f>
        <v/>
      </c>
      <c r="W59" s="131" t="str">
        <f>IF($C17="","",IF(VLOOKUP($C17,'Control Sample Data'!$C$771:$M$1154,9,FALSE)=0,"",VLOOKUP($C17,'Control Sample Data'!$C$771:$M$1154,9,FALSE)))</f>
        <v/>
      </c>
      <c r="X59" s="131" t="str">
        <f>IF($C17="","",IF(VLOOKUP($C17,'Control Sample Data'!$C$771:$M$1154,10,FALSE)=0,"",VLOOKUP($C17,'Control Sample Data'!$C$771:$M$1154,10,FALSE)))</f>
        <v/>
      </c>
      <c r="Y59" s="131" t="str">
        <f>IF($C17="","",IF(VLOOKUP($C17,'Control Sample Data'!$C$771:$M$1154,11,FALSE)=0,"",VLOOKUP($C17,'Control Sample Data'!$C$771:$M$1154,11,FALSE)))</f>
        <v/>
      </c>
    </row>
    <row r="60" customHeight="1" spans="1:25">
      <c r="A60" s="128"/>
      <c r="B60" s="114" t="str">
        <f>IF(C18="","",VLOOKUP(C18,'Gene Table'!B$771:E$1154,2,FALSE))</f>
        <v/>
      </c>
      <c r="C60" s="114" t="str">
        <f>IF('Choose Housekeeping Genes'!C18=0,"",'Choose Housekeeping Genes'!C18)</f>
        <v/>
      </c>
      <c r="D60" s="131" t="str">
        <f>IF($C18="","",IF(VLOOKUP($C18,'Test Sample Data'!$C$771:$M$1154,2,FALSE)=0,"",VLOOKUP($C18,'Test Sample Data'!$C$771:$M$1154,2,FALSE)))</f>
        <v/>
      </c>
      <c r="E60" s="131" t="str">
        <f>IF($C18="","",IF(VLOOKUP($C18,'Test Sample Data'!$C$771:$M$1154,3,FALSE)=0,"",VLOOKUP($C18,'Test Sample Data'!$C$771:$M$1154,3,FALSE)))</f>
        <v/>
      </c>
      <c r="F60" s="131" t="str">
        <f>IF($C18="","",IF(VLOOKUP($C18,'Test Sample Data'!$C$771:$M$1154,4,FALSE)=0,"",VLOOKUP($C18,'Test Sample Data'!$C$771:$M$1154,4,FALSE)))</f>
        <v/>
      </c>
      <c r="G60" s="131" t="str">
        <f>IF($C18="","",IF(VLOOKUP($C18,'Test Sample Data'!$C$771:$M$1154,5,FALSE)=0,"",VLOOKUP($C18,'Test Sample Data'!$C$771:$M$1154,5,FALSE)))</f>
        <v/>
      </c>
      <c r="H60" s="131" t="str">
        <f>IF($C18="","",IF(VLOOKUP($C18,'Test Sample Data'!$C$771:$M$1154,6,FALSE)=0,"",VLOOKUP($C18,'Test Sample Data'!$C$771:$M$1154,6,FALSE)))</f>
        <v/>
      </c>
      <c r="I60" s="131" t="str">
        <f>IF($C18="","",IF(VLOOKUP($C18,'Test Sample Data'!$C$771:$M$1154,7,FALSE)=0,"",VLOOKUP($C18,'Test Sample Data'!$C$771:$M$1154,7,FALSE)))</f>
        <v/>
      </c>
      <c r="J60" s="131" t="str">
        <f>IF($C18="","",IF(VLOOKUP($C18,'Test Sample Data'!$C$771:$M$1154,8,FALSE)=0,"",VLOOKUP($C18,'Test Sample Data'!$C$771:$M$1154,8,FALSE)))</f>
        <v/>
      </c>
      <c r="K60" s="131" t="str">
        <f>IF($C18="","",IF(VLOOKUP($C18,'Test Sample Data'!$C$771:$M$1154,9,FALSE)=0,"",VLOOKUP($C18,'Test Sample Data'!$C$771:$M$1154,9,FALSE)))</f>
        <v/>
      </c>
      <c r="L60" s="131" t="str">
        <f>IF($C18="","",IF(VLOOKUP($C18,'Test Sample Data'!$C$771:$M$1154,10,FALSE)=0,"",VLOOKUP($C18,'Test Sample Data'!$C$771:$M$1154,10,FALSE)))</f>
        <v/>
      </c>
      <c r="M60" s="131" t="str">
        <f>IF($C18="","",IF(VLOOKUP($C18,'Test Sample Data'!$C$771:$M$1154,11,FALSE)=0,"",VLOOKUP($C18,'Test Sample Data'!$C$771:$M$1154,11,FALSE)))</f>
        <v/>
      </c>
      <c r="N60" s="140" t="str">
        <f t="shared" si="8"/>
        <v/>
      </c>
      <c r="O60" s="32" t="str">
        <f>IF('Choose Housekeeping Genes'!C60=0,"",'Choose Housekeeping Genes'!C60)</f>
        <v/>
      </c>
      <c r="P60" s="131" t="str">
        <f>IF($C18="","",IF(VLOOKUP($C18,'Control Sample Data'!$C$771:$M$1154,2,FALSE)=0,"",VLOOKUP($C18,'Control Sample Data'!$C$771:$M$1154,2,FALSE)))</f>
        <v/>
      </c>
      <c r="Q60" s="131" t="str">
        <f>IF($C18="","",IF(VLOOKUP($C18,'Control Sample Data'!$C$771:$M$1154,3,FALSE)=0,"",VLOOKUP($C18,'Control Sample Data'!$C$771:$M$1154,3,FALSE)))</f>
        <v/>
      </c>
      <c r="R60" s="131" t="str">
        <f>IF($C18="","",IF(VLOOKUP($C18,'Control Sample Data'!$C$771:$M$1154,4,FALSE)=0,"",VLOOKUP($C18,'Control Sample Data'!$C$771:$M$1154,4,FALSE)))</f>
        <v/>
      </c>
      <c r="S60" s="131" t="str">
        <f>IF($C18="","",IF(VLOOKUP($C18,'Control Sample Data'!$C$771:$M$1154,5,FALSE)=0,"",VLOOKUP($C18,'Control Sample Data'!$C$771:$M$1154,5,FALSE)))</f>
        <v/>
      </c>
      <c r="T60" s="131" t="str">
        <f>IF($C18="","",IF(VLOOKUP($C18,'Control Sample Data'!$C$771:$M$1154,6,FALSE)=0,"",VLOOKUP($C18,'Control Sample Data'!$C$771:$M$1154,6,FALSE)))</f>
        <v/>
      </c>
      <c r="U60" s="131" t="str">
        <f>IF($C18="","",IF(VLOOKUP($C18,'Control Sample Data'!$C$771:$M$1154,7,FALSE)=0,"",VLOOKUP($C18,'Control Sample Data'!$C$771:$M$1154,7,FALSE)))</f>
        <v/>
      </c>
      <c r="V60" s="131" t="str">
        <f>IF($C18="","",IF(VLOOKUP($C18,'Control Sample Data'!$C$771:$M$1154,8,FALSE)=0,"",VLOOKUP($C18,'Control Sample Data'!$C$771:$M$1154,8,FALSE)))</f>
        <v/>
      </c>
      <c r="W60" s="131" t="str">
        <f>IF($C18="","",IF(VLOOKUP($C18,'Control Sample Data'!$C$771:$M$1154,9,FALSE)=0,"",VLOOKUP($C18,'Control Sample Data'!$C$771:$M$1154,9,FALSE)))</f>
        <v/>
      </c>
      <c r="X60" s="131" t="str">
        <f>IF($C18="","",IF(VLOOKUP($C18,'Control Sample Data'!$C$771:$M$1154,10,FALSE)=0,"",VLOOKUP($C18,'Control Sample Data'!$C$771:$M$1154,10,FALSE)))</f>
        <v/>
      </c>
      <c r="Y60" s="131" t="str">
        <f>IF($C18="","",IF(VLOOKUP($C18,'Control Sample Data'!$C$771:$M$1154,11,FALSE)=0,"",VLOOKUP($C18,'Control Sample Data'!$C$771:$M$1154,11,FALSE)))</f>
        <v/>
      </c>
    </row>
    <row r="61" customHeight="1" spans="1:25">
      <c r="A61" s="128"/>
      <c r="B61" s="114" t="str">
        <f>IF(C19="","",VLOOKUP(C19,'Gene Table'!B$771:E$1154,2,FALSE))</f>
        <v/>
      </c>
      <c r="C61" s="114" t="str">
        <f>IF('Choose Housekeeping Genes'!C19=0,"",'Choose Housekeeping Genes'!C19)</f>
        <v/>
      </c>
      <c r="D61" s="131" t="str">
        <f>IF($C19="","",IF(VLOOKUP($C19,'Test Sample Data'!$C$771:$M$1154,2,FALSE)=0,"",VLOOKUP($C19,'Test Sample Data'!$C$771:$M$1154,2,FALSE)))</f>
        <v/>
      </c>
      <c r="E61" s="131" t="str">
        <f>IF($C19="","",IF(VLOOKUP($C19,'Test Sample Data'!$C$771:$M$1154,3,FALSE)=0,"",VLOOKUP($C19,'Test Sample Data'!$C$771:$M$1154,3,FALSE)))</f>
        <v/>
      </c>
      <c r="F61" s="131" t="str">
        <f>IF($C19="","",IF(VLOOKUP($C19,'Test Sample Data'!$C$771:$M$1154,4,FALSE)=0,"",VLOOKUP($C19,'Test Sample Data'!$C$771:$M$1154,4,FALSE)))</f>
        <v/>
      </c>
      <c r="G61" s="131" t="str">
        <f>IF($C19="","",IF(VLOOKUP($C19,'Test Sample Data'!$C$771:$M$1154,5,FALSE)=0,"",VLOOKUP($C19,'Test Sample Data'!$C$771:$M$1154,5,FALSE)))</f>
        <v/>
      </c>
      <c r="H61" s="131" t="str">
        <f>IF($C19="","",IF(VLOOKUP($C19,'Test Sample Data'!$C$771:$M$1154,6,FALSE)=0,"",VLOOKUP($C19,'Test Sample Data'!$C$771:$M$1154,6,FALSE)))</f>
        <v/>
      </c>
      <c r="I61" s="131" t="str">
        <f>IF($C19="","",IF(VLOOKUP($C19,'Test Sample Data'!$C$771:$M$1154,7,FALSE)=0,"",VLOOKUP($C19,'Test Sample Data'!$C$771:$M$1154,7,FALSE)))</f>
        <v/>
      </c>
      <c r="J61" s="131" t="str">
        <f>IF($C19="","",IF(VLOOKUP($C19,'Test Sample Data'!$C$771:$M$1154,8,FALSE)=0,"",VLOOKUP($C19,'Test Sample Data'!$C$771:$M$1154,8,FALSE)))</f>
        <v/>
      </c>
      <c r="K61" s="131" t="str">
        <f>IF($C19="","",IF(VLOOKUP($C19,'Test Sample Data'!$C$771:$M$1154,9,FALSE)=0,"",VLOOKUP($C19,'Test Sample Data'!$C$771:$M$1154,9,FALSE)))</f>
        <v/>
      </c>
      <c r="L61" s="131" t="str">
        <f>IF($C19="","",IF(VLOOKUP($C19,'Test Sample Data'!$C$771:$M$1154,10,FALSE)=0,"",VLOOKUP($C19,'Test Sample Data'!$C$771:$M$1154,10,FALSE)))</f>
        <v/>
      </c>
      <c r="M61" s="131" t="str">
        <f>IF($C19="","",IF(VLOOKUP($C19,'Test Sample Data'!$C$771:$M$1154,11,FALSE)=0,"",VLOOKUP($C19,'Test Sample Data'!$C$771:$M$1154,11,FALSE)))</f>
        <v/>
      </c>
      <c r="N61" s="140" t="str">
        <f t="shared" si="8"/>
        <v/>
      </c>
      <c r="O61" s="32" t="str">
        <f>IF('Choose Housekeeping Genes'!C61=0,"",'Choose Housekeeping Genes'!C61)</f>
        <v/>
      </c>
      <c r="P61" s="131" t="str">
        <f>IF($C19="","",IF(VLOOKUP($C19,'Control Sample Data'!$C$771:$M$1154,2,FALSE)=0,"",VLOOKUP($C19,'Control Sample Data'!$C$771:$M$1154,2,FALSE)))</f>
        <v/>
      </c>
      <c r="Q61" s="131" t="str">
        <f>IF($C19="","",IF(VLOOKUP($C19,'Control Sample Data'!$C$771:$M$1154,3,FALSE)=0,"",VLOOKUP($C19,'Control Sample Data'!$C$771:$M$1154,3,FALSE)))</f>
        <v/>
      </c>
      <c r="R61" s="131" t="str">
        <f>IF($C19="","",IF(VLOOKUP($C19,'Control Sample Data'!$C$771:$M$1154,4,FALSE)=0,"",VLOOKUP($C19,'Control Sample Data'!$C$771:$M$1154,4,FALSE)))</f>
        <v/>
      </c>
      <c r="S61" s="131" t="str">
        <f>IF($C19="","",IF(VLOOKUP($C19,'Control Sample Data'!$C$771:$M$1154,5,FALSE)=0,"",VLOOKUP($C19,'Control Sample Data'!$C$771:$M$1154,5,FALSE)))</f>
        <v/>
      </c>
      <c r="T61" s="131" t="str">
        <f>IF($C19="","",IF(VLOOKUP($C19,'Control Sample Data'!$C$771:$M$1154,6,FALSE)=0,"",VLOOKUP($C19,'Control Sample Data'!$C$771:$M$1154,6,FALSE)))</f>
        <v/>
      </c>
      <c r="U61" s="131" t="str">
        <f>IF($C19="","",IF(VLOOKUP($C19,'Control Sample Data'!$C$771:$M$1154,7,FALSE)=0,"",VLOOKUP($C19,'Control Sample Data'!$C$771:$M$1154,7,FALSE)))</f>
        <v/>
      </c>
      <c r="V61" s="131" t="str">
        <f>IF($C19="","",IF(VLOOKUP($C19,'Control Sample Data'!$C$771:$M$1154,8,FALSE)=0,"",VLOOKUP($C19,'Control Sample Data'!$C$771:$M$1154,8,FALSE)))</f>
        <v/>
      </c>
      <c r="W61" s="131" t="str">
        <f>IF($C19="","",IF(VLOOKUP($C19,'Control Sample Data'!$C$771:$M$1154,9,FALSE)=0,"",VLOOKUP($C19,'Control Sample Data'!$C$771:$M$1154,9,FALSE)))</f>
        <v/>
      </c>
      <c r="X61" s="131" t="str">
        <f>IF($C19="","",IF(VLOOKUP($C19,'Control Sample Data'!$C$771:$M$1154,10,FALSE)=0,"",VLOOKUP($C19,'Control Sample Data'!$C$771:$M$1154,10,FALSE)))</f>
        <v/>
      </c>
      <c r="Y61" s="131" t="str">
        <f>IF($C19="","",IF(VLOOKUP($C19,'Control Sample Data'!$C$771:$M$1154,11,FALSE)=0,"",VLOOKUP($C19,'Control Sample Data'!$C$771:$M$1154,11,FALSE)))</f>
        <v/>
      </c>
    </row>
    <row r="62" customHeight="1" spans="1:25">
      <c r="A62" s="128"/>
      <c r="B62" s="114" t="str">
        <f>IF(C20="","",VLOOKUP(C20,'Gene Table'!B$771:E$1154,2,FALSE))</f>
        <v/>
      </c>
      <c r="C62" s="114" t="str">
        <f>IF('Choose Housekeeping Genes'!C20=0,"",'Choose Housekeeping Genes'!C20)</f>
        <v/>
      </c>
      <c r="D62" s="131" t="str">
        <f>IF($C20="","",IF(VLOOKUP($C20,'Test Sample Data'!$C$771:$M$1154,2,FALSE)=0,"",VLOOKUP($C20,'Test Sample Data'!$C$771:$M$1154,2,FALSE)))</f>
        <v/>
      </c>
      <c r="E62" s="131" t="str">
        <f>IF($C20="","",IF(VLOOKUP($C20,'Test Sample Data'!$C$771:$M$1154,3,FALSE)=0,"",VLOOKUP($C20,'Test Sample Data'!$C$771:$M$1154,3,FALSE)))</f>
        <v/>
      </c>
      <c r="F62" s="131" t="str">
        <f>IF($C20="","",IF(VLOOKUP($C20,'Test Sample Data'!$C$771:$M$1154,4,FALSE)=0,"",VLOOKUP($C20,'Test Sample Data'!$C$771:$M$1154,4,FALSE)))</f>
        <v/>
      </c>
      <c r="G62" s="131" t="str">
        <f>IF($C20="","",IF(VLOOKUP($C20,'Test Sample Data'!$C$771:$M$1154,5,FALSE)=0,"",VLOOKUP($C20,'Test Sample Data'!$C$771:$M$1154,5,FALSE)))</f>
        <v/>
      </c>
      <c r="H62" s="131" t="str">
        <f>IF($C20="","",IF(VLOOKUP($C20,'Test Sample Data'!$C$771:$M$1154,6,FALSE)=0,"",VLOOKUP($C20,'Test Sample Data'!$C$771:$M$1154,6,FALSE)))</f>
        <v/>
      </c>
      <c r="I62" s="131" t="str">
        <f>IF($C20="","",IF(VLOOKUP($C20,'Test Sample Data'!$C$771:$M$1154,7,FALSE)=0,"",VLOOKUP($C20,'Test Sample Data'!$C$771:$M$1154,7,FALSE)))</f>
        <v/>
      </c>
      <c r="J62" s="131" t="str">
        <f>IF($C20="","",IF(VLOOKUP($C20,'Test Sample Data'!$C$771:$M$1154,8,FALSE)=0,"",VLOOKUP($C20,'Test Sample Data'!$C$771:$M$1154,8,FALSE)))</f>
        <v/>
      </c>
      <c r="K62" s="131" t="str">
        <f>IF($C20="","",IF(VLOOKUP($C20,'Test Sample Data'!$C$771:$M$1154,9,FALSE)=0,"",VLOOKUP($C20,'Test Sample Data'!$C$771:$M$1154,9,FALSE)))</f>
        <v/>
      </c>
      <c r="L62" s="131" t="str">
        <f>IF($C20="","",IF(VLOOKUP($C20,'Test Sample Data'!$C$771:$M$1154,10,FALSE)=0,"",VLOOKUP($C20,'Test Sample Data'!$C$771:$M$1154,10,FALSE)))</f>
        <v/>
      </c>
      <c r="M62" s="131" t="str">
        <f>IF($C20="","",IF(VLOOKUP($C20,'Test Sample Data'!$C$771:$M$1154,11,FALSE)=0,"",VLOOKUP($C20,'Test Sample Data'!$C$771:$M$1154,11,FALSE)))</f>
        <v/>
      </c>
      <c r="N62" s="140" t="str">
        <f t="shared" si="8"/>
        <v/>
      </c>
      <c r="O62" s="32" t="str">
        <f>IF('Choose Housekeeping Genes'!C62=0,"",'Choose Housekeeping Genes'!C62)</f>
        <v/>
      </c>
      <c r="P62" s="131" t="str">
        <f>IF($C20="","",IF(VLOOKUP($C20,'Control Sample Data'!$C$771:$M$1154,2,FALSE)=0,"",VLOOKUP($C20,'Control Sample Data'!$C$771:$M$1154,2,FALSE)))</f>
        <v/>
      </c>
      <c r="Q62" s="131" t="str">
        <f>IF($C20="","",IF(VLOOKUP($C20,'Control Sample Data'!$C$771:$M$1154,3,FALSE)=0,"",VLOOKUP($C20,'Control Sample Data'!$C$771:$M$1154,3,FALSE)))</f>
        <v/>
      </c>
      <c r="R62" s="131" t="str">
        <f>IF($C20="","",IF(VLOOKUP($C20,'Control Sample Data'!$C$771:$M$1154,4,FALSE)=0,"",VLOOKUP($C20,'Control Sample Data'!$C$771:$M$1154,4,FALSE)))</f>
        <v/>
      </c>
      <c r="S62" s="131" t="str">
        <f>IF($C20="","",IF(VLOOKUP($C20,'Control Sample Data'!$C$771:$M$1154,5,FALSE)=0,"",VLOOKUP($C20,'Control Sample Data'!$C$771:$M$1154,5,FALSE)))</f>
        <v/>
      </c>
      <c r="T62" s="131" t="str">
        <f>IF($C20="","",IF(VLOOKUP($C20,'Control Sample Data'!$C$771:$M$1154,6,FALSE)=0,"",VLOOKUP($C20,'Control Sample Data'!$C$771:$M$1154,6,FALSE)))</f>
        <v/>
      </c>
      <c r="U62" s="131" t="str">
        <f>IF($C20="","",IF(VLOOKUP($C20,'Control Sample Data'!$C$771:$M$1154,7,FALSE)=0,"",VLOOKUP($C20,'Control Sample Data'!$C$771:$M$1154,7,FALSE)))</f>
        <v/>
      </c>
      <c r="V62" s="131" t="str">
        <f>IF($C20="","",IF(VLOOKUP($C20,'Control Sample Data'!$C$771:$M$1154,8,FALSE)=0,"",VLOOKUP($C20,'Control Sample Data'!$C$771:$M$1154,8,FALSE)))</f>
        <v/>
      </c>
      <c r="W62" s="131" t="str">
        <f>IF($C20="","",IF(VLOOKUP($C20,'Control Sample Data'!$C$771:$M$1154,9,FALSE)=0,"",VLOOKUP($C20,'Control Sample Data'!$C$771:$M$1154,9,FALSE)))</f>
        <v/>
      </c>
      <c r="X62" s="131" t="str">
        <f>IF($C20="","",IF(VLOOKUP($C20,'Control Sample Data'!$C$771:$M$1154,10,FALSE)=0,"",VLOOKUP($C20,'Control Sample Data'!$C$771:$M$1154,10,FALSE)))</f>
        <v/>
      </c>
      <c r="Y62" s="131" t="str">
        <f>IF($C20="","",IF(VLOOKUP($C20,'Control Sample Data'!$C$771:$M$1154,11,FALSE)=0,"",VLOOKUP($C20,'Control Sample Data'!$C$771:$M$1154,11,FALSE)))</f>
        <v/>
      </c>
    </row>
    <row r="63" customHeight="1" spans="1:25">
      <c r="A63" s="128"/>
      <c r="B63" s="114" t="str">
        <f>IF(C21="","",VLOOKUP(C21,'Gene Table'!B$771:E$1154,2,FALSE))</f>
        <v/>
      </c>
      <c r="C63" s="114" t="str">
        <f>IF('Choose Housekeeping Genes'!C21=0,"",'Choose Housekeeping Genes'!C21)</f>
        <v/>
      </c>
      <c r="D63" s="131" t="str">
        <f>IF($C21="","",IF(VLOOKUP($C21,'Test Sample Data'!$C$771:$M$1154,2,FALSE)=0,"",VLOOKUP($C21,'Test Sample Data'!$C$771:$M$1154,2,FALSE)))</f>
        <v/>
      </c>
      <c r="E63" s="131" t="str">
        <f>IF($C21="","",IF(VLOOKUP($C21,'Test Sample Data'!$C$771:$M$1154,3,FALSE)=0,"",VLOOKUP($C21,'Test Sample Data'!$C$771:$M$1154,3,FALSE)))</f>
        <v/>
      </c>
      <c r="F63" s="131" t="str">
        <f>IF($C21="","",IF(VLOOKUP($C21,'Test Sample Data'!$C$771:$M$1154,4,FALSE)=0,"",VLOOKUP($C21,'Test Sample Data'!$C$771:$M$1154,4,FALSE)))</f>
        <v/>
      </c>
      <c r="G63" s="131" t="str">
        <f>IF($C21="","",IF(VLOOKUP($C21,'Test Sample Data'!$C$771:$M$1154,5,FALSE)=0,"",VLOOKUP($C21,'Test Sample Data'!$C$771:$M$1154,5,FALSE)))</f>
        <v/>
      </c>
      <c r="H63" s="131" t="str">
        <f>IF($C21="","",IF(VLOOKUP($C21,'Test Sample Data'!$C$771:$M$1154,6,FALSE)=0,"",VLOOKUP($C21,'Test Sample Data'!$C$771:$M$1154,6,FALSE)))</f>
        <v/>
      </c>
      <c r="I63" s="131" t="str">
        <f>IF($C21="","",IF(VLOOKUP($C21,'Test Sample Data'!$C$771:$M$1154,7,FALSE)=0,"",VLOOKUP($C21,'Test Sample Data'!$C$771:$M$1154,7,FALSE)))</f>
        <v/>
      </c>
      <c r="J63" s="131" t="str">
        <f>IF($C21="","",IF(VLOOKUP($C21,'Test Sample Data'!$C$771:$M$1154,8,FALSE)=0,"",VLOOKUP($C21,'Test Sample Data'!$C$771:$M$1154,8,FALSE)))</f>
        <v/>
      </c>
      <c r="K63" s="131" t="str">
        <f>IF($C21="","",IF(VLOOKUP($C21,'Test Sample Data'!$C$771:$M$1154,9,FALSE)=0,"",VLOOKUP($C21,'Test Sample Data'!$C$771:$M$1154,9,FALSE)))</f>
        <v/>
      </c>
      <c r="L63" s="131" t="str">
        <f>IF($C21="","",IF(VLOOKUP($C21,'Test Sample Data'!$C$771:$M$1154,10,FALSE)=0,"",VLOOKUP($C21,'Test Sample Data'!$C$771:$M$1154,10,FALSE)))</f>
        <v/>
      </c>
      <c r="M63" s="131" t="str">
        <f>IF($C21="","",IF(VLOOKUP($C21,'Test Sample Data'!$C$771:$M$1154,11,FALSE)=0,"",VLOOKUP($C21,'Test Sample Data'!$C$771:$M$1154,11,FALSE)))</f>
        <v/>
      </c>
      <c r="N63" s="140" t="str">
        <f t="shared" si="8"/>
        <v/>
      </c>
      <c r="O63" s="32" t="str">
        <f>IF('Choose Housekeeping Genes'!C63=0,"",'Choose Housekeeping Genes'!C63)</f>
        <v/>
      </c>
      <c r="P63" s="131" t="str">
        <f>IF($C21="","",IF(VLOOKUP($C21,'Control Sample Data'!$C$771:$M$1154,2,FALSE)=0,"",VLOOKUP($C21,'Control Sample Data'!$C$771:$M$1154,2,FALSE)))</f>
        <v/>
      </c>
      <c r="Q63" s="131" t="str">
        <f>IF($C21="","",IF(VLOOKUP($C21,'Control Sample Data'!$C$771:$M$1154,3,FALSE)=0,"",VLOOKUP($C21,'Control Sample Data'!$C$771:$M$1154,3,FALSE)))</f>
        <v/>
      </c>
      <c r="R63" s="131" t="str">
        <f>IF($C21="","",IF(VLOOKUP($C21,'Control Sample Data'!$C$771:$M$1154,4,FALSE)=0,"",VLOOKUP($C21,'Control Sample Data'!$C$771:$M$1154,4,FALSE)))</f>
        <v/>
      </c>
      <c r="S63" s="131" t="str">
        <f>IF($C21="","",IF(VLOOKUP($C21,'Control Sample Data'!$C$771:$M$1154,5,FALSE)=0,"",VLOOKUP($C21,'Control Sample Data'!$C$771:$M$1154,5,FALSE)))</f>
        <v/>
      </c>
      <c r="T63" s="131" t="str">
        <f>IF($C21="","",IF(VLOOKUP($C21,'Control Sample Data'!$C$771:$M$1154,6,FALSE)=0,"",VLOOKUP($C21,'Control Sample Data'!$C$771:$M$1154,6,FALSE)))</f>
        <v/>
      </c>
      <c r="U63" s="131" t="str">
        <f>IF($C21="","",IF(VLOOKUP($C21,'Control Sample Data'!$C$771:$M$1154,7,FALSE)=0,"",VLOOKUP($C21,'Control Sample Data'!$C$771:$M$1154,7,FALSE)))</f>
        <v/>
      </c>
      <c r="V63" s="131" t="str">
        <f>IF($C21="","",IF(VLOOKUP($C21,'Control Sample Data'!$C$771:$M$1154,8,FALSE)=0,"",VLOOKUP($C21,'Control Sample Data'!$C$771:$M$1154,8,FALSE)))</f>
        <v/>
      </c>
      <c r="W63" s="131" t="str">
        <f>IF($C21="","",IF(VLOOKUP($C21,'Control Sample Data'!$C$771:$M$1154,9,FALSE)=0,"",VLOOKUP($C21,'Control Sample Data'!$C$771:$M$1154,9,FALSE)))</f>
        <v/>
      </c>
      <c r="X63" s="131" t="str">
        <f>IF($C21="","",IF(VLOOKUP($C21,'Control Sample Data'!$C$771:$M$1154,10,FALSE)=0,"",VLOOKUP($C21,'Control Sample Data'!$C$771:$M$1154,10,FALSE)))</f>
        <v/>
      </c>
      <c r="Y63" s="131" t="str">
        <f>IF($C21="","",IF(VLOOKUP($C21,'Control Sample Data'!$C$771:$M$1154,11,FALSE)=0,"",VLOOKUP($C21,'Control Sample Data'!$C$771:$M$1154,11,FALSE)))</f>
        <v/>
      </c>
    </row>
    <row r="64" customHeight="1" spans="1:25">
      <c r="A64" s="128"/>
      <c r="B64" s="114" t="str">
        <f>IF(C22="","",VLOOKUP(C22,'Gene Table'!B$771:E$1154,2,FALSE))</f>
        <v/>
      </c>
      <c r="C64" s="114" t="str">
        <f>IF('Choose Housekeeping Genes'!C22=0,"",'Choose Housekeeping Genes'!C22)</f>
        <v/>
      </c>
      <c r="D64" s="131" t="str">
        <f>IF($C22="","",IF(VLOOKUP($C22,'Test Sample Data'!$C$771:$M$1154,2,FALSE)=0,"",VLOOKUP($C22,'Test Sample Data'!$C$771:$M$1154,2,FALSE)))</f>
        <v/>
      </c>
      <c r="E64" s="131" t="str">
        <f>IF($C22="","",IF(VLOOKUP($C22,'Test Sample Data'!$C$771:$M$1154,3,FALSE)=0,"",VLOOKUP($C22,'Test Sample Data'!$C$771:$M$1154,3,FALSE)))</f>
        <v/>
      </c>
      <c r="F64" s="131" t="str">
        <f>IF($C22="","",IF(VLOOKUP($C22,'Test Sample Data'!$C$771:$M$1154,4,FALSE)=0,"",VLOOKUP($C22,'Test Sample Data'!$C$771:$M$1154,4,FALSE)))</f>
        <v/>
      </c>
      <c r="G64" s="131" t="str">
        <f>IF($C22="","",IF(VLOOKUP($C22,'Test Sample Data'!$C$771:$M$1154,5,FALSE)=0,"",VLOOKUP($C22,'Test Sample Data'!$C$771:$M$1154,5,FALSE)))</f>
        <v/>
      </c>
      <c r="H64" s="131" t="str">
        <f>IF($C22="","",IF(VLOOKUP($C22,'Test Sample Data'!$C$771:$M$1154,6,FALSE)=0,"",VLOOKUP($C22,'Test Sample Data'!$C$771:$M$1154,6,FALSE)))</f>
        <v/>
      </c>
      <c r="I64" s="131" t="str">
        <f>IF($C22="","",IF(VLOOKUP($C22,'Test Sample Data'!$C$771:$M$1154,7,FALSE)=0,"",VLOOKUP($C22,'Test Sample Data'!$C$771:$M$1154,7,FALSE)))</f>
        <v/>
      </c>
      <c r="J64" s="131" t="str">
        <f>IF($C22="","",IF(VLOOKUP($C22,'Test Sample Data'!$C$771:$M$1154,8,FALSE)=0,"",VLOOKUP($C22,'Test Sample Data'!$C$771:$M$1154,8,FALSE)))</f>
        <v/>
      </c>
      <c r="K64" s="131" t="str">
        <f>IF($C22="","",IF(VLOOKUP($C22,'Test Sample Data'!$C$771:$M$1154,9,FALSE)=0,"",VLOOKUP($C22,'Test Sample Data'!$C$771:$M$1154,9,FALSE)))</f>
        <v/>
      </c>
      <c r="L64" s="131" t="str">
        <f>IF($C22="","",IF(VLOOKUP($C22,'Test Sample Data'!$C$771:$M$1154,10,FALSE)=0,"",VLOOKUP($C22,'Test Sample Data'!$C$771:$M$1154,10,FALSE)))</f>
        <v/>
      </c>
      <c r="M64" s="131" t="str">
        <f>IF($C22="","",IF(VLOOKUP($C22,'Test Sample Data'!$C$771:$M$1154,11,FALSE)=0,"",VLOOKUP($C22,'Test Sample Data'!$C$771:$M$1154,11,FALSE)))</f>
        <v/>
      </c>
      <c r="N64" s="140" t="str">
        <f t="shared" si="8"/>
        <v/>
      </c>
      <c r="O64" s="32" t="str">
        <f>IF('Choose Housekeeping Genes'!C64=0,"",'Choose Housekeeping Genes'!C64)</f>
        <v/>
      </c>
      <c r="P64" s="131" t="str">
        <f>IF($C22="","",IF(VLOOKUP($C22,'Control Sample Data'!$C$771:$M$1154,2,FALSE)=0,"",VLOOKUP($C22,'Control Sample Data'!$C$771:$M$1154,2,FALSE)))</f>
        <v/>
      </c>
      <c r="Q64" s="131" t="str">
        <f>IF($C22="","",IF(VLOOKUP($C22,'Control Sample Data'!$C$771:$M$1154,3,FALSE)=0,"",VLOOKUP($C22,'Control Sample Data'!$C$771:$M$1154,3,FALSE)))</f>
        <v/>
      </c>
      <c r="R64" s="131" t="str">
        <f>IF($C22="","",IF(VLOOKUP($C22,'Control Sample Data'!$C$771:$M$1154,4,FALSE)=0,"",VLOOKUP($C22,'Control Sample Data'!$C$771:$M$1154,4,FALSE)))</f>
        <v/>
      </c>
      <c r="S64" s="131" t="str">
        <f>IF($C22="","",IF(VLOOKUP($C22,'Control Sample Data'!$C$771:$M$1154,5,FALSE)=0,"",VLOOKUP($C22,'Control Sample Data'!$C$771:$M$1154,5,FALSE)))</f>
        <v/>
      </c>
      <c r="T64" s="131" t="str">
        <f>IF($C22="","",IF(VLOOKUP($C22,'Control Sample Data'!$C$771:$M$1154,6,FALSE)=0,"",VLOOKUP($C22,'Control Sample Data'!$C$771:$M$1154,6,FALSE)))</f>
        <v/>
      </c>
      <c r="U64" s="131" t="str">
        <f>IF($C22="","",IF(VLOOKUP($C22,'Control Sample Data'!$C$771:$M$1154,7,FALSE)=0,"",VLOOKUP($C22,'Control Sample Data'!$C$771:$M$1154,7,FALSE)))</f>
        <v/>
      </c>
      <c r="V64" s="131" t="str">
        <f>IF($C22="","",IF(VLOOKUP($C22,'Control Sample Data'!$C$771:$M$1154,8,FALSE)=0,"",VLOOKUP($C22,'Control Sample Data'!$C$771:$M$1154,8,FALSE)))</f>
        <v/>
      </c>
      <c r="W64" s="131" t="str">
        <f>IF($C22="","",IF(VLOOKUP($C22,'Control Sample Data'!$C$771:$M$1154,9,FALSE)=0,"",VLOOKUP($C22,'Control Sample Data'!$C$771:$M$1154,9,FALSE)))</f>
        <v/>
      </c>
      <c r="X64" s="131" t="str">
        <f>IF($C22="","",IF(VLOOKUP($C22,'Control Sample Data'!$C$771:$M$1154,10,FALSE)=0,"",VLOOKUP($C22,'Control Sample Data'!$C$771:$M$1154,10,FALSE)))</f>
        <v/>
      </c>
      <c r="Y64" s="131" t="str">
        <f>IF($C22="","",IF(VLOOKUP($C22,'Control Sample Data'!$C$771:$M$1154,11,FALSE)=0,"",VLOOKUP($C22,'Control Sample Data'!$C$771:$M$1154,11,FALSE)))</f>
        <v/>
      </c>
    </row>
    <row r="65" customHeight="1" spans="1:25">
      <c r="A65" s="128"/>
      <c r="B65" s="132" t="s">
        <v>2941</v>
      </c>
      <c r="C65" s="133"/>
      <c r="D65" s="134" t="str">
        <f>IF(ISERROR(AVERAGE(D45:D64)),"",AVERAGE(D45:D64))</f>
        <v/>
      </c>
      <c r="E65" s="134" t="str">
        <f t="shared" ref="E65:M65" si="9">IF(ISERROR(AVERAGE(E45:E64)),"",AVERAGE(E45:E64))</f>
        <v/>
      </c>
      <c r="F65" s="134" t="str">
        <f t="shared" si="9"/>
        <v/>
      </c>
      <c r="G65" s="134" t="str">
        <f t="shared" si="9"/>
        <v/>
      </c>
      <c r="H65" s="134" t="str">
        <f t="shared" si="9"/>
        <v/>
      </c>
      <c r="I65" s="134" t="str">
        <f t="shared" si="9"/>
        <v/>
      </c>
      <c r="J65" s="134" t="str">
        <f t="shared" si="9"/>
        <v/>
      </c>
      <c r="K65" s="134" t="str">
        <f t="shared" si="9"/>
        <v/>
      </c>
      <c r="L65" s="134" t="str">
        <f t="shared" si="9"/>
        <v/>
      </c>
      <c r="M65" s="141" t="str">
        <f t="shared" si="9"/>
        <v/>
      </c>
      <c r="N65" s="132" t="s">
        <v>2941</v>
      </c>
      <c r="O65" s="133"/>
      <c r="P65" s="134" t="str">
        <f>IF(ISERROR(AVERAGE(P45:P64)),"",AVERAGE(P45:P64))</f>
        <v/>
      </c>
      <c r="Q65" s="134" t="str">
        <f t="shared" ref="Q65:Y65" si="10">IF(ISERROR(AVERAGE(Q45:Q64)),"",AVERAGE(Q45:Q64))</f>
        <v/>
      </c>
      <c r="R65" s="134" t="str">
        <f t="shared" si="10"/>
        <v/>
      </c>
      <c r="S65" s="134" t="str">
        <f t="shared" si="10"/>
        <v/>
      </c>
      <c r="T65" s="134" t="str">
        <f t="shared" si="10"/>
        <v/>
      </c>
      <c r="U65" s="134" t="str">
        <f t="shared" si="10"/>
        <v/>
      </c>
      <c r="V65" s="134" t="str">
        <f t="shared" si="10"/>
        <v/>
      </c>
      <c r="W65" s="134" t="str">
        <f t="shared" si="10"/>
        <v/>
      </c>
      <c r="X65" s="134" t="str">
        <f t="shared" si="10"/>
        <v/>
      </c>
      <c r="Y65" s="141" t="str">
        <f t="shared" si="10"/>
        <v/>
      </c>
    </row>
  </sheetData>
  <mergeCells count="16">
    <mergeCell ref="D1:M1"/>
    <mergeCell ref="P1:Y1"/>
    <mergeCell ref="B23:C23"/>
    <mergeCell ref="N23:O23"/>
    <mergeCell ref="B44:C44"/>
    <mergeCell ref="N44:O44"/>
    <mergeCell ref="B65:C65"/>
    <mergeCell ref="N65:O65"/>
    <mergeCell ref="A1:A2"/>
    <mergeCell ref="A3:A23"/>
    <mergeCell ref="A24:A44"/>
    <mergeCell ref="A45:A65"/>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7"/>
  <sheetViews>
    <sheetView workbookViewId="0">
      <pane ySplit="2" topLeftCell="A3" activePane="bottomLeft" state="frozen"/>
      <selection/>
      <selection pane="bottomLeft" activeCell="L136" sqref="L136"/>
    </sheetView>
  </sheetViews>
  <sheetFormatPr defaultColWidth="9" defaultRowHeight="15" customHeight="1"/>
  <cols>
    <col min="1" max="1" width="25.7142857142857" customWidth="1"/>
    <col min="2" max="2" width="9" customWidth="1"/>
    <col min="3" max="3" width="6.71428571428571" customWidth="1"/>
    <col min="4" max="11" width="7.71428571428571" customWidth="1"/>
    <col min="12" max="13" width="14.7142857142857" customWidth="1"/>
  </cols>
  <sheetData>
    <row r="1" customHeight="1" spans="1:13">
      <c r="A1" s="96" t="s">
        <v>2942</v>
      </c>
      <c r="B1" s="97"/>
      <c r="C1" s="97"/>
      <c r="D1" s="97"/>
      <c r="E1" s="97"/>
      <c r="F1" s="97"/>
      <c r="G1" s="97"/>
      <c r="H1" s="98"/>
      <c r="I1" s="31" t="s">
        <v>2943</v>
      </c>
      <c r="J1" s="48"/>
      <c r="K1" s="48"/>
      <c r="L1" s="114" t="str">
        <f>Results!F2</f>
        <v>Test Sample</v>
      </c>
      <c r="M1" s="25"/>
    </row>
    <row r="2" s="65" customFormat="1" customHeight="1" spans="1:13">
      <c r="A2" s="99" t="s">
        <v>2944</v>
      </c>
      <c r="B2" s="100"/>
      <c r="C2" s="100" t="str">
        <f>'Gene Table'!E1</f>
        <v>QM043</v>
      </c>
      <c r="D2" s="101"/>
      <c r="E2" s="102"/>
      <c r="F2" s="103"/>
      <c r="G2" s="103"/>
      <c r="H2" s="104"/>
      <c r="I2" s="31" t="s">
        <v>2945</v>
      </c>
      <c r="J2" s="48"/>
      <c r="K2" s="48"/>
      <c r="L2" s="114" t="str">
        <f>Results!G2</f>
        <v>Control Sample</v>
      </c>
      <c r="M2" s="114"/>
    </row>
    <row r="3" s="65" customFormat="1" customHeight="1" spans="1:13">
      <c r="A3" s="105"/>
      <c r="B3" s="106"/>
      <c r="C3" s="106"/>
      <c r="D3" s="106"/>
      <c r="E3" s="106"/>
      <c r="F3" s="106"/>
      <c r="G3" s="106"/>
      <c r="H3" s="106"/>
      <c r="I3" s="106"/>
      <c r="J3" s="106"/>
      <c r="K3" s="106"/>
      <c r="L3" s="106"/>
      <c r="M3" s="115"/>
    </row>
    <row r="4" s="65" customFormat="1" customHeight="1" spans="1:18">
      <c r="A4" s="107"/>
      <c r="B4" s="108"/>
      <c r="C4" s="108"/>
      <c r="D4" s="108"/>
      <c r="E4" s="108"/>
      <c r="F4" s="108"/>
      <c r="G4" s="108"/>
      <c r="H4" s="108"/>
      <c r="I4" s="108"/>
      <c r="J4" s="108"/>
      <c r="K4" s="108"/>
      <c r="L4" s="108"/>
      <c r="M4" s="108"/>
      <c r="N4" s="116"/>
      <c r="O4" s="116"/>
      <c r="P4" s="116"/>
      <c r="Q4" s="116"/>
      <c r="R4" s="116"/>
    </row>
    <row r="5" s="65" customFormat="1" customHeight="1" spans="1:18">
      <c r="A5" s="99" t="str">
        <f>'Gene Table'!A3</f>
        <v>Plate 1</v>
      </c>
      <c r="B5" s="97"/>
      <c r="C5" s="97"/>
      <c r="D5" s="97"/>
      <c r="E5" s="97"/>
      <c r="F5" s="97"/>
      <c r="G5" s="97"/>
      <c r="H5" s="97"/>
      <c r="I5" s="97"/>
      <c r="J5" s="97"/>
      <c r="K5" s="97"/>
      <c r="L5" s="97"/>
      <c r="M5" s="98"/>
      <c r="N5" s="116"/>
      <c r="O5" s="116"/>
      <c r="P5" s="116"/>
      <c r="Q5" s="116"/>
      <c r="R5" s="116"/>
    </row>
    <row r="6" customHeight="1" spans="1:13">
      <c r="A6" s="109" t="s">
        <v>2946</v>
      </c>
      <c r="B6" s="97"/>
      <c r="C6" s="97"/>
      <c r="D6" s="97"/>
      <c r="E6" s="97"/>
      <c r="F6" s="97"/>
      <c r="G6" s="97"/>
      <c r="H6" s="97"/>
      <c r="I6" s="97"/>
      <c r="J6" s="97"/>
      <c r="K6" s="97"/>
      <c r="L6" s="97"/>
      <c r="M6" s="98"/>
    </row>
    <row r="7" customHeight="1" spans="1:13">
      <c r="A7" s="67" t="str">
        <f>L1</f>
        <v>Test Sample</v>
      </c>
      <c r="B7" s="67"/>
      <c r="C7" s="67"/>
      <c r="D7" s="67"/>
      <c r="E7" s="67"/>
      <c r="F7" s="67"/>
      <c r="G7" s="67"/>
      <c r="H7" s="67"/>
      <c r="I7" s="67"/>
      <c r="J7" s="67"/>
      <c r="K7" s="67"/>
      <c r="L7" s="67"/>
      <c r="M7" s="67"/>
    </row>
    <row r="8" customHeight="1" spans="1:13">
      <c r="A8" s="67" t="s">
        <v>2919</v>
      </c>
      <c r="B8" s="67" t="s">
        <v>2924</v>
      </c>
      <c r="C8" s="67" t="s">
        <v>2925</v>
      </c>
      <c r="D8" s="67" t="s">
        <v>2926</v>
      </c>
      <c r="E8" s="67" t="s">
        <v>2927</v>
      </c>
      <c r="F8" s="67" t="s">
        <v>2928</v>
      </c>
      <c r="G8" s="67" t="s">
        <v>2929</v>
      </c>
      <c r="H8" s="67" t="s">
        <v>2930</v>
      </c>
      <c r="I8" s="67" t="s">
        <v>2931</v>
      </c>
      <c r="J8" s="67" t="s">
        <v>2932</v>
      </c>
      <c r="K8" s="67" t="s">
        <v>2933</v>
      </c>
      <c r="L8" s="77" t="s">
        <v>2947</v>
      </c>
      <c r="M8" s="117" t="s">
        <v>2948</v>
      </c>
    </row>
    <row r="9" customHeight="1" spans="1:13">
      <c r="A9" s="67" t="s">
        <v>2949</v>
      </c>
      <c r="B9" s="110" t="str">
        <f>IF(ISERROR(AVERAGE(Calculations!D384:D387)),"",AVERAGE(Calculations!D384:D387))</f>
        <v/>
      </c>
      <c r="C9" s="110" t="str">
        <f>IF(ISERROR(AVERAGE(Calculations!E384:E387)),"",AVERAGE(Calculations!E384:E387))</f>
        <v/>
      </c>
      <c r="D9" s="110" t="str">
        <f>IF(ISERROR(AVERAGE(Calculations!F384:F387)),"",AVERAGE(Calculations!F384:F387))</f>
        <v/>
      </c>
      <c r="E9" s="110" t="str">
        <f>IF(ISERROR(AVERAGE(Calculations!G384:G387)),"",AVERAGE(Calculations!G384:G387))</f>
        <v/>
      </c>
      <c r="F9" s="110" t="str">
        <f>IF(ISERROR(AVERAGE(Calculations!H384:H387)),"",AVERAGE(Calculations!H384:H387))</f>
        <v/>
      </c>
      <c r="G9" s="110" t="str">
        <f>IF(ISERROR(AVERAGE(Calculations!I384:I387)),"",AVERAGE(Calculations!I384:I387))</f>
        <v/>
      </c>
      <c r="H9" s="110" t="str">
        <f>IF(ISERROR(AVERAGE(Calculations!J384:J387)),"",AVERAGE(Calculations!J384:J387))</f>
        <v/>
      </c>
      <c r="I9" s="110" t="str">
        <f>IF(ISERROR(AVERAGE(Calculations!K384:K387)),"",AVERAGE(Calculations!K384:K387))</f>
        <v/>
      </c>
      <c r="J9" s="110" t="str">
        <f>IF(ISERROR(AVERAGE(Calculations!L384:L387)),"",AVERAGE(Calculations!L384:L387))</f>
        <v/>
      </c>
      <c r="K9" s="110" t="str">
        <f>IF(ISERROR(AVERAGE(Calculations!M384:M387)),"",AVERAGE(Calculations!M384:M387))</f>
        <v/>
      </c>
      <c r="L9" s="118" t="e">
        <f>AVERAGE(B9:K9)</f>
        <v>#DIV/0!</v>
      </c>
      <c r="M9" s="118" t="e">
        <f>STDEV(B9:K9)</f>
        <v>#DIV/0!</v>
      </c>
    </row>
    <row r="10" customHeight="1" spans="1:13">
      <c r="A10" s="77" t="s">
        <v>2950</v>
      </c>
      <c r="B10" s="110" t="str">
        <f>IF(ISERROR(STDEV(Calculations!D384:D387)),"",STDEV(Calculations!D384:D387))</f>
        <v/>
      </c>
      <c r="C10" s="110" t="str">
        <f>IF(ISERROR(STDEV(Calculations!E384:E387)),"",STDEV(Calculations!E384:E387))</f>
        <v/>
      </c>
      <c r="D10" s="110" t="str">
        <f>IF(ISERROR(STDEV(Calculations!F384:F387)),"",STDEV(Calculations!F384:F387))</f>
        <v/>
      </c>
      <c r="E10" s="110" t="str">
        <f>IF(ISERROR(STDEV(Calculations!G384:G387)),"",STDEV(Calculations!G384:G387))</f>
        <v/>
      </c>
      <c r="F10" s="110" t="str">
        <f>IF(ISERROR(STDEV(Calculations!H384:H387)),"",STDEV(Calculations!H384:H387))</f>
        <v/>
      </c>
      <c r="G10" s="110" t="str">
        <f>IF(ISERROR(STDEV(Calculations!I384:I387)),"",STDEV(Calculations!I384:I387))</f>
        <v/>
      </c>
      <c r="H10" s="110" t="str">
        <f>IF(ISERROR(STDEV(Calculations!J384:J387)),"",STDEV(Calculations!J384:J387))</f>
        <v/>
      </c>
      <c r="I10" s="110" t="str">
        <f>IF(ISERROR(STDEV(Calculations!K384:K387)),"",STDEV(Calculations!K384:K387))</f>
        <v/>
      </c>
      <c r="J10" s="110" t="str">
        <f>IF(ISERROR(STDEV(Calculations!L384:L387)),"",STDEV(Calculations!L384:L387))</f>
        <v/>
      </c>
      <c r="K10" s="110" t="str">
        <f>IF(ISERROR(STDEV(Calculations!M384:M387)),"",STDEV(Calculations!M384:M387))</f>
        <v/>
      </c>
      <c r="L10" s="118" t="e">
        <f>AVERAGE(B10:K10)</f>
        <v>#DIV/0!</v>
      </c>
      <c r="M10" s="118" t="s">
        <v>2951</v>
      </c>
    </row>
    <row r="11" customHeight="1" spans="1:13">
      <c r="A11" s="67" t="s">
        <v>2952</v>
      </c>
      <c r="B11" s="110" t="str">
        <f>IF(ISERROR(AVERAGE(Calculations!D380:D383)),"",AVERAGE(Calculations!D380:D383))</f>
        <v/>
      </c>
      <c r="C11" s="110" t="str">
        <f>IF(ISERROR(AVERAGE(Calculations!E380:E383)),"",AVERAGE(Calculations!E380:E383))</f>
        <v/>
      </c>
      <c r="D11" s="110" t="str">
        <f>IF(ISERROR(AVERAGE(Calculations!F380:F383)),"",AVERAGE(Calculations!F380:F383))</f>
        <v/>
      </c>
      <c r="E11" s="110" t="str">
        <f>IF(ISERROR(AVERAGE(Calculations!G380:G383)),"",AVERAGE(Calculations!G380:G383))</f>
        <v/>
      </c>
      <c r="F11" s="110" t="str">
        <f>IF(ISERROR(AVERAGE(Calculations!H380:H383)),"",AVERAGE(Calculations!H380:H383))</f>
        <v/>
      </c>
      <c r="G11" s="110" t="str">
        <f>IF(ISERROR(AVERAGE(Calculations!I380:I383)),"",AVERAGE(Calculations!I380:I383))</f>
        <v/>
      </c>
      <c r="H11" s="110" t="str">
        <f>IF(ISERROR(AVERAGE(Calculations!J380:J383)),"",AVERAGE(Calculations!J380:J383))</f>
        <v/>
      </c>
      <c r="I11" s="110" t="str">
        <f>IF(ISERROR(AVERAGE(Calculations!K380:K383)),"",AVERAGE(Calculations!K380:K383))</f>
        <v/>
      </c>
      <c r="J11" s="110" t="str">
        <f>IF(ISERROR(AVERAGE(Calculations!L380:L383)),"",AVERAGE(Calculations!L380:L383))</f>
        <v/>
      </c>
      <c r="K11" s="110" t="str">
        <f>IF(ISERROR(AVERAGE(Calculations!M380:M383)),"",AVERAGE(Calculations!M380:M383))</f>
        <v/>
      </c>
      <c r="L11" s="118" t="e">
        <f>AVERAGE(B11:K11)</f>
        <v>#DIV/0!</v>
      </c>
      <c r="M11" s="118" t="e">
        <f>STDEV(B11:K11)</f>
        <v>#DIV/0!</v>
      </c>
    </row>
    <row r="12" customHeight="1" spans="1:13">
      <c r="A12" s="77" t="s">
        <v>2953</v>
      </c>
      <c r="B12" s="110" t="str">
        <f>IF(ISERROR(STDEV(Calculations!D380:D383)),"",STDEV(Calculations!D380:D383))</f>
        <v/>
      </c>
      <c r="C12" s="110" t="str">
        <f>IF(ISERROR(STDEV(Calculations!E380:E383)),"",STDEV(Calculations!E380:E383))</f>
        <v/>
      </c>
      <c r="D12" s="110" t="str">
        <f>IF(ISERROR(STDEV(Calculations!F380:F383)),"",STDEV(Calculations!F380:F383))</f>
        <v/>
      </c>
      <c r="E12" s="110" t="str">
        <f>IF(ISERROR(STDEV(Calculations!G380:G383)),"",STDEV(Calculations!G380:G383))</f>
        <v/>
      </c>
      <c r="F12" s="110" t="str">
        <f>IF(ISERROR(STDEV(Calculations!H380:H383)),"",STDEV(Calculations!H380:H383))</f>
        <v/>
      </c>
      <c r="G12" s="110" t="str">
        <f>IF(ISERROR(STDEV(Calculations!I380:I383)),"",STDEV(Calculations!I380:I383))</f>
        <v/>
      </c>
      <c r="H12" s="110" t="str">
        <f>IF(ISERROR(STDEV(Calculations!J380:J383)),"",STDEV(Calculations!J380:J383))</f>
        <v/>
      </c>
      <c r="I12" s="110" t="str">
        <f>IF(ISERROR(STDEV(Calculations!K380:K383)),"",STDEV(Calculations!K380:K383))</f>
        <v/>
      </c>
      <c r="J12" s="110" t="str">
        <f>IF(ISERROR(STDEV(Calculations!L380:L383)),"",STDEV(Calculations!L380:L383))</f>
        <v/>
      </c>
      <c r="K12" s="110" t="str">
        <f>IF(ISERROR(STDEV(Calculations!M380:M383)),"",STDEV(Calculations!M380:M383))</f>
        <v/>
      </c>
      <c r="L12" s="118" t="e">
        <f>AVERAGE(B12:K12)</f>
        <v>#DIV/0!</v>
      </c>
      <c r="M12" s="118" t="s">
        <v>2951</v>
      </c>
    </row>
    <row r="13" customHeight="1" spans="1:13">
      <c r="A13" s="62" t="str">
        <f>L2</f>
        <v>Control Sample</v>
      </c>
      <c r="B13" s="63"/>
      <c r="C13" s="63"/>
      <c r="D13" s="63"/>
      <c r="E13" s="63"/>
      <c r="F13" s="63"/>
      <c r="G13" s="63"/>
      <c r="H13" s="63"/>
      <c r="I13" s="63"/>
      <c r="J13" s="63"/>
      <c r="K13" s="63"/>
      <c r="L13" s="63"/>
      <c r="M13" s="64"/>
    </row>
    <row r="14" customHeight="1" spans="1:13">
      <c r="A14" s="67" t="s">
        <v>2919</v>
      </c>
      <c r="B14" s="67" t="s">
        <v>2924</v>
      </c>
      <c r="C14" s="67" t="s">
        <v>2925</v>
      </c>
      <c r="D14" s="67" t="s">
        <v>2926</v>
      </c>
      <c r="E14" s="67" t="s">
        <v>2927</v>
      </c>
      <c r="F14" s="67" t="s">
        <v>2928</v>
      </c>
      <c r="G14" s="67" t="s">
        <v>2929</v>
      </c>
      <c r="H14" s="67" t="s">
        <v>2930</v>
      </c>
      <c r="I14" s="67" t="s">
        <v>2931</v>
      </c>
      <c r="J14" s="67" t="s">
        <v>2932</v>
      </c>
      <c r="K14" s="67" t="s">
        <v>2933</v>
      </c>
      <c r="L14" s="77" t="s">
        <v>2947</v>
      </c>
      <c r="M14" s="117" t="s">
        <v>2948</v>
      </c>
    </row>
    <row r="15" customHeight="1" spans="1:13">
      <c r="A15" s="67" t="s">
        <v>2949</v>
      </c>
      <c r="B15" s="110" t="str">
        <f>IF(ISERROR(AVERAGE(Calculations!P384:P387)),"",AVERAGE(Calculations!P384:P387))</f>
        <v/>
      </c>
      <c r="C15" s="110" t="str">
        <f>IF(ISERROR(AVERAGE(Calculations!Q384:Q387)),"",AVERAGE(Calculations!Q384:Q387))</f>
        <v/>
      </c>
      <c r="D15" s="110" t="str">
        <f>IF(ISERROR(AVERAGE(Calculations!R384:R387)),"",AVERAGE(Calculations!R384:R387))</f>
        <v/>
      </c>
      <c r="E15" s="110" t="str">
        <f>IF(ISERROR(AVERAGE(Calculations!S384:S387)),"",AVERAGE(Calculations!S384:S387))</f>
        <v/>
      </c>
      <c r="F15" s="110" t="str">
        <f>IF(ISERROR(AVERAGE(Calculations!T384:T387)),"",AVERAGE(Calculations!T384:T387))</f>
        <v/>
      </c>
      <c r="G15" s="110" t="str">
        <f>IF(ISERROR(AVERAGE(Calculations!U384:U387)),"",AVERAGE(Calculations!U384:U387))</f>
        <v/>
      </c>
      <c r="H15" s="110" t="str">
        <f>IF(ISERROR(AVERAGE(Calculations!V384:V387)),"",AVERAGE(Calculations!V384:V387))</f>
        <v/>
      </c>
      <c r="I15" s="110" t="str">
        <f>IF(ISERROR(AVERAGE(Calculations!W384:W387)),"",AVERAGE(Calculations!W384:W387))</f>
        <v/>
      </c>
      <c r="J15" s="110" t="str">
        <f>IF(ISERROR(AVERAGE(Calculations!X384:X387)),"",AVERAGE(Calculations!X384:X387))</f>
        <v/>
      </c>
      <c r="K15" s="110" t="str">
        <f>IF(ISERROR(AVERAGE(Calculations!Y384:Y387)),"",AVERAGE(Calculations!Y384:Y387))</f>
        <v/>
      </c>
      <c r="L15" s="118" t="e">
        <f>AVERAGE(B15:K15)</f>
        <v>#DIV/0!</v>
      </c>
      <c r="M15" s="118" t="e">
        <f>STDEV(B15:K15)</f>
        <v>#DIV/0!</v>
      </c>
    </row>
    <row r="16" customHeight="1" spans="1:13">
      <c r="A16" s="77" t="s">
        <v>2950</v>
      </c>
      <c r="B16" s="110" t="str">
        <f>IF(ISERROR(STDEV(Calculations!P384:P387)),"",STDEV(Calculations!P384:P387))</f>
        <v/>
      </c>
      <c r="C16" s="110" t="str">
        <f>IF(ISERROR(STDEV(Calculations!Q384:Q387)),"",STDEV(Calculations!Q384:Q387))</f>
        <v/>
      </c>
      <c r="D16" s="110" t="str">
        <f>IF(ISERROR(STDEV(Calculations!R384:R387)),"",STDEV(Calculations!R384:R387))</f>
        <v/>
      </c>
      <c r="E16" s="110" t="str">
        <f>IF(ISERROR(STDEV(Calculations!S384:S387)),"",STDEV(Calculations!S384:S387))</f>
        <v/>
      </c>
      <c r="F16" s="110" t="str">
        <f>IF(ISERROR(STDEV(Calculations!T384:T387)),"",STDEV(Calculations!T384:T387))</f>
        <v/>
      </c>
      <c r="G16" s="110" t="str">
        <f>IF(ISERROR(STDEV(Calculations!U384:U387)),"",STDEV(Calculations!U384:U387))</f>
        <v/>
      </c>
      <c r="H16" s="110" t="str">
        <f>IF(ISERROR(STDEV(Calculations!V384:V387)),"",STDEV(Calculations!V384:V387))</f>
        <v/>
      </c>
      <c r="I16" s="110" t="str">
        <f>IF(ISERROR(STDEV(Calculations!W384:W387)),"",STDEV(Calculations!W384:W387))</f>
        <v/>
      </c>
      <c r="J16" s="110" t="str">
        <f>IF(ISERROR(STDEV(Calculations!X384:X387)),"",STDEV(Calculations!X384:X387))</f>
        <v/>
      </c>
      <c r="K16" s="110" t="str">
        <f>IF(ISERROR(STDEV(Calculations!Y384:Y387)),"",STDEV(Calculations!Y384:Y387))</f>
        <v/>
      </c>
      <c r="L16" s="118" t="e">
        <f>AVERAGE(B16:K16)</f>
        <v>#DIV/0!</v>
      </c>
      <c r="M16" s="118" t="s">
        <v>2951</v>
      </c>
    </row>
    <row r="17" customHeight="1" spans="1:13">
      <c r="A17" s="67" t="s">
        <v>2952</v>
      </c>
      <c r="B17" s="110" t="str">
        <f>IF(ISERROR(AVERAGE(Calculations!P380:P383)),"",AVERAGE(Calculations!P380:P383))</f>
        <v/>
      </c>
      <c r="C17" s="110" t="str">
        <f>IF(ISERROR(AVERAGE(Calculations!Q380:Q383)),"",AVERAGE(Calculations!Q380:Q383))</f>
        <v/>
      </c>
      <c r="D17" s="110" t="str">
        <f>IF(ISERROR(AVERAGE(Calculations!R380:R383)),"",AVERAGE(Calculations!R380:R383))</f>
        <v/>
      </c>
      <c r="E17" s="110" t="str">
        <f>IF(ISERROR(AVERAGE(Calculations!S380:S383)),"",AVERAGE(Calculations!S380:S383))</f>
        <v/>
      </c>
      <c r="F17" s="110" t="str">
        <f>IF(ISERROR(AVERAGE(Calculations!T380:T383)),"",AVERAGE(Calculations!T380:T383))</f>
        <v/>
      </c>
      <c r="G17" s="110" t="str">
        <f>IF(ISERROR(AVERAGE(Calculations!U380:U383)),"",AVERAGE(Calculations!U380:U383))</f>
        <v/>
      </c>
      <c r="H17" s="110" t="str">
        <f>IF(ISERROR(AVERAGE(Calculations!V380:V383)),"",AVERAGE(Calculations!V380:V383))</f>
        <v/>
      </c>
      <c r="I17" s="110" t="str">
        <f>IF(ISERROR(AVERAGE(Calculations!W380:W383)),"",AVERAGE(Calculations!W380:W383))</f>
        <v/>
      </c>
      <c r="J17" s="110" t="str">
        <f>IF(ISERROR(AVERAGE(Calculations!X380:X383)),"",AVERAGE(Calculations!X380:X383))</f>
        <v/>
      </c>
      <c r="K17" s="110" t="str">
        <f>IF(ISERROR(AVERAGE(Calculations!Y380:Y383)),"",AVERAGE(Calculations!Y380:Y383))</f>
        <v/>
      </c>
      <c r="L17" s="118" t="e">
        <f>AVERAGE(B17:K17)</f>
        <v>#DIV/0!</v>
      </c>
      <c r="M17" s="118" t="e">
        <f>STDEV(B17:K17)</f>
        <v>#DIV/0!</v>
      </c>
    </row>
    <row r="18" customHeight="1" spans="1:13">
      <c r="A18" s="77" t="s">
        <v>2953</v>
      </c>
      <c r="B18" s="110" t="str">
        <f>IF(ISERROR(STDEV(Calculations!P380:P383)),"",STDEV(Calculations!P380:P383))</f>
        <v/>
      </c>
      <c r="C18" s="110" t="str">
        <f>IF(ISERROR(STDEV(Calculations!Q380:Q383)),"",STDEV(Calculations!Q380:Q383))</f>
        <v/>
      </c>
      <c r="D18" s="110" t="str">
        <f>IF(ISERROR(STDEV(Calculations!R380:R383)),"",STDEV(Calculations!R380:R383))</f>
        <v/>
      </c>
      <c r="E18" s="110" t="str">
        <f>IF(ISERROR(STDEV(Calculations!S380:S383)),"",STDEV(Calculations!S380:S383))</f>
        <v/>
      </c>
      <c r="F18" s="110" t="str">
        <f>IF(ISERROR(STDEV(Calculations!T380:T383)),"",STDEV(Calculations!T380:T383))</f>
        <v/>
      </c>
      <c r="G18" s="110" t="str">
        <f>IF(ISERROR(STDEV(Calculations!U380:U383)),"",STDEV(Calculations!U380:U383))</f>
        <v/>
      </c>
      <c r="H18" s="110" t="str">
        <f>IF(ISERROR(STDEV(Calculations!V380:V383)),"",STDEV(Calculations!V380:V383))</f>
        <v/>
      </c>
      <c r="I18" s="110" t="str">
        <f>IF(ISERROR(STDEV(Calculations!W380:W383)),"",STDEV(Calculations!W380:W383))</f>
        <v/>
      </c>
      <c r="J18" s="110" t="str">
        <f>IF(ISERROR(STDEV(Calculations!X380:X383)),"",STDEV(Calculations!X380:X383))</f>
        <v/>
      </c>
      <c r="K18" s="110" t="str">
        <f>IF(ISERROR(STDEV(Calculations!Y380:Y383)),"",STDEV(Calculations!Y380:Y383))</f>
        <v/>
      </c>
      <c r="L18" s="118" t="e">
        <f>AVERAGE(B18:K18)</f>
        <v>#DIV/0!</v>
      </c>
      <c r="M18" s="118" t="s">
        <v>2951</v>
      </c>
    </row>
    <row r="19" customHeight="1" spans="1:13">
      <c r="A19" s="109" t="s">
        <v>2954</v>
      </c>
      <c r="B19" s="97"/>
      <c r="C19" s="97"/>
      <c r="D19" s="97"/>
      <c r="E19" s="97"/>
      <c r="F19" s="97"/>
      <c r="G19" s="97"/>
      <c r="H19" s="97"/>
      <c r="I19" s="97"/>
      <c r="J19" s="97"/>
      <c r="K19" s="98"/>
      <c r="L19" s="119"/>
      <c r="M19" s="119"/>
    </row>
    <row r="20" customHeight="1" spans="1:13">
      <c r="A20" s="67" t="str">
        <f>$L$1</f>
        <v>Test Sample</v>
      </c>
      <c r="B20" s="67"/>
      <c r="C20" s="67"/>
      <c r="D20" s="67"/>
      <c r="E20" s="67"/>
      <c r="F20" s="67"/>
      <c r="G20" s="67"/>
      <c r="H20" s="67"/>
      <c r="I20" s="67"/>
      <c r="J20" s="67"/>
      <c r="K20" s="67"/>
      <c r="L20" s="119"/>
      <c r="M20" s="119"/>
    </row>
    <row r="21" customHeight="1" spans="1:13">
      <c r="A21" s="67" t="s">
        <v>2919</v>
      </c>
      <c r="B21" s="67" t="s">
        <v>2924</v>
      </c>
      <c r="C21" s="67" t="s">
        <v>2925</v>
      </c>
      <c r="D21" s="67" t="s">
        <v>2926</v>
      </c>
      <c r="E21" s="67" t="s">
        <v>2927</v>
      </c>
      <c r="F21" s="67" t="s">
        <v>2928</v>
      </c>
      <c r="G21" s="67" t="s">
        <v>2929</v>
      </c>
      <c r="H21" s="67" t="s">
        <v>2930</v>
      </c>
      <c r="I21" s="67" t="s">
        <v>2931</v>
      </c>
      <c r="J21" s="67" t="s">
        <v>2932</v>
      </c>
      <c r="K21" s="67" t="s">
        <v>2933</v>
      </c>
      <c r="L21" s="119"/>
      <c r="M21" s="119"/>
    </row>
    <row r="22" customHeight="1" spans="1:13">
      <c r="A22" s="67" t="s">
        <v>2955</v>
      </c>
      <c r="B22" s="110" t="str">
        <f>IF(ISERROR(B11),"",B11)</f>
        <v/>
      </c>
      <c r="C22" s="110" t="str">
        <f t="shared" ref="C22:K22" si="0">IF(ISERROR(C11),"",C11)</f>
        <v/>
      </c>
      <c r="D22" s="110" t="str">
        <f t="shared" si="0"/>
        <v/>
      </c>
      <c r="E22" s="110" t="str">
        <f t="shared" si="0"/>
        <v/>
      </c>
      <c r="F22" s="110" t="str">
        <f t="shared" si="0"/>
        <v/>
      </c>
      <c r="G22" s="110" t="str">
        <f t="shared" si="0"/>
        <v/>
      </c>
      <c r="H22" s="110" t="str">
        <f t="shared" si="0"/>
        <v/>
      </c>
      <c r="I22" s="110" t="str">
        <f t="shared" si="0"/>
        <v/>
      </c>
      <c r="J22" s="110" t="str">
        <f t="shared" si="0"/>
        <v/>
      </c>
      <c r="K22" s="110" t="str">
        <f t="shared" si="0"/>
        <v/>
      </c>
      <c r="L22" s="119"/>
      <c r="M22" s="119"/>
    </row>
    <row r="23" customHeight="1" spans="1:13">
      <c r="A23" s="77" t="s">
        <v>2956</v>
      </c>
      <c r="B23" s="111" t="str">
        <f>IF(B22="","",IF(AND(B22&gt;17,B22&lt;23),"Pass","Inquiry"))</f>
        <v/>
      </c>
      <c r="C23" s="111" t="str">
        <f t="shared" ref="C23:K23" si="1">IF(C22="","",IF(AND(C22&gt;17,C22&lt;23),"Pass","Inquiry"))</f>
        <v/>
      </c>
      <c r="D23" s="111" t="str">
        <f t="shared" si="1"/>
        <v/>
      </c>
      <c r="E23" s="111" t="str">
        <f t="shared" si="1"/>
        <v/>
      </c>
      <c r="F23" s="111" t="str">
        <f t="shared" si="1"/>
        <v/>
      </c>
      <c r="G23" s="111" t="str">
        <f t="shared" si="1"/>
        <v/>
      </c>
      <c r="H23" s="111" t="str">
        <f t="shared" si="1"/>
        <v/>
      </c>
      <c r="I23" s="111" t="str">
        <f t="shared" si="1"/>
        <v/>
      </c>
      <c r="J23" s="111" t="str">
        <f t="shared" si="1"/>
        <v/>
      </c>
      <c r="K23" s="111" t="str">
        <f t="shared" si="1"/>
        <v/>
      </c>
      <c r="L23" s="119"/>
      <c r="M23" s="119"/>
    </row>
    <row r="24" customHeight="1" spans="1:13">
      <c r="A24" s="67" t="str">
        <f>$L$2</f>
        <v>Control Sample</v>
      </c>
      <c r="B24" s="67"/>
      <c r="C24" s="67"/>
      <c r="D24" s="67"/>
      <c r="E24" s="67"/>
      <c r="F24" s="67"/>
      <c r="G24" s="67"/>
      <c r="H24" s="67"/>
      <c r="I24" s="67"/>
      <c r="J24" s="67"/>
      <c r="K24" s="67"/>
      <c r="L24" s="119"/>
      <c r="M24" s="119"/>
    </row>
    <row r="25" customHeight="1" spans="1:13">
      <c r="A25" s="67" t="s">
        <v>2919</v>
      </c>
      <c r="B25" s="67" t="s">
        <v>2924</v>
      </c>
      <c r="C25" s="67" t="s">
        <v>2925</v>
      </c>
      <c r="D25" s="67" t="s">
        <v>2926</v>
      </c>
      <c r="E25" s="67" t="s">
        <v>2927</v>
      </c>
      <c r="F25" s="67" t="s">
        <v>2928</v>
      </c>
      <c r="G25" s="67" t="s">
        <v>2929</v>
      </c>
      <c r="H25" s="67" t="s">
        <v>2930</v>
      </c>
      <c r="I25" s="67" t="s">
        <v>2931</v>
      </c>
      <c r="J25" s="67" t="s">
        <v>2932</v>
      </c>
      <c r="K25" s="67" t="s">
        <v>2933</v>
      </c>
      <c r="L25" s="119"/>
      <c r="M25" s="119"/>
    </row>
    <row r="26" customHeight="1" spans="1:13">
      <c r="A26" s="67" t="s">
        <v>2955</v>
      </c>
      <c r="B26" s="110" t="str">
        <f>IF(ISERROR(B17),"",B17)</f>
        <v/>
      </c>
      <c r="C26" s="110" t="str">
        <f t="shared" ref="C26:K26" si="2">IF(ISERROR(C17),"",C17)</f>
        <v/>
      </c>
      <c r="D26" s="110" t="str">
        <f t="shared" si="2"/>
        <v/>
      </c>
      <c r="E26" s="110" t="str">
        <f t="shared" si="2"/>
        <v/>
      </c>
      <c r="F26" s="110" t="str">
        <f t="shared" si="2"/>
        <v/>
      </c>
      <c r="G26" s="110" t="str">
        <f t="shared" si="2"/>
        <v/>
      </c>
      <c r="H26" s="110" t="str">
        <f t="shared" si="2"/>
        <v/>
      </c>
      <c r="I26" s="110" t="str">
        <f t="shared" si="2"/>
        <v/>
      </c>
      <c r="J26" s="110" t="str">
        <f t="shared" si="2"/>
        <v/>
      </c>
      <c r="K26" s="110" t="str">
        <f t="shared" si="2"/>
        <v/>
      </c>
      <c r="L26" s="119"/>
      <c r="M26" s="119"/>
    </row>
    <row r="27" customHeight="1" spans="1:13">
      <c r="A27" s="77" t="s">
        <v>2956</v>
      </c>
      <c r="B27" s="111" t="str">
        <f>IF(B26="","",IF(AND(B26&gt;17,B26&lt;23),"Pass","Inquiry"))</f>
        <v/>
      </c>
      <c r="C27" s="111" t="str">
        <f t="shared" ref="C27:K27" si="3">IF(C26="","",IF(AND(C26&gt;17,C26&lt;23),"Pass","Inquiry"))</f>
        <v/>
      </c>
      <c r="D27" s="111" t="str">
        <f t="shared" si="3"/>
        <v/>
      </c>
      <c r="E27" s="111" t="str">
        <f t="shared" si="3"/>
        <v/>
      </c>
      <c r="F27" s="111" t="str">
        <f t="shared" si="3"/>
        <v/>
      </c>
      <c r="G27" s="111" t="str">
        <f t="shared" si="3"/>
        <v/>
      </c>
      <c r="H27" s="111" t="str">
        <f t="shared" si="3"/>
        <v/>
      </c>
      <c r="I27" s="111" t="str">
        <f t="shared" si="3"/>
        <v/>
      </c>
      <c r="J27" s="111" t="str">
        <f t="shared" si="3"/>
        <v/>
      </c>
      <c r="K27" s="111" t="str">
        <f t="shared" si="3"/>
        <v/>
      </c>
      <c r="L27" s="119"/>
      <c r="M27" s="119"/>
    </row>
    <row r="28" customHeight="1" spans="1:11">
      <c r="A28" s="109" t="s">
        <v>2957</v>
      </c>
      <c r="B28" s="97"/>
      <c r="C28" s="97"/>
      <c r="D28" s="97"/>
      <c r="E28" s="97"/>
      <c r="F28" s="97"/>
      <c r="G28" s="97"/>
      <c r="H28" s="97"/>
      <c r="I28" s="97"/>
      <c r="J28" s="97"/>
      <c r="K28" s="98"/>
    </row>
    <row r="29" customHeight="1" spans="1:13">
      <c r="A29" s="67" t="str">
        <f>$L$1</f>
        <v>Test Sample</v>
      </c>
      <c r="B29" s="67"/>
      <c r="C29" s="67"/>
      <c r="D29" s="67"/>
      <c r="E29" s="67"/>
      <c r="F29" s="67"/>
      <c r="G29" s="67"/>
      <c r="H29" s="67"/>
      <c r="I29" s="67"/>
      <c r="J29" s="67"/>
      <c r="K29" s="67"/>
      <c r="L29" s="120"/>
      <c r="M29" s="120"/>
    </row>
    <row r="30" customHeight="1" spans="1:13">
      <c r="A30" s="67" t="s">
        <v>2919</v>
      </c>
      <c r="B30" s="67" t="s">
        <v>2924</v>
      </c>
      <c r="C30" s="67" t="s">
        <v>2925</v>
      </c>
      <c r="D30" s="67" t="s">
        <v>2926</v>
      </c>
      <c r="E30" s="67" t="s">
        <v>2927</v>
      </c>
      <c r="F30" s="67" t="s">
        <v>2928</v>
      </c>
      <c r="G30" s="67" t="s">
        <v>2929</v>
      </c>
      <c r="H30" s="67" t="s">
        <v>2930</v>
      </c>
      <c r="I30" s="67" t="s">
        <v>2931</v>
      </c>
      <c r="J30" s="67" t="s">
        <v>2932</v>
      </c>
      <c r="K30" s="67" t="s">
        <v>2933</v>
      </c>
      <c r="L30" s="120"/>
      <c r="M30" s="120"/>
    </row>
    <row r="31" customHeight="1" spans="1:13">
      <c r="A31" s="67" t="s">
        <v>2958</v>
      </c>
      <c r="B31" s="110" t="str">
        <f>IF(ISERROR(B9),"",B9)</f>
        <v/>
      </c>
      <c r="C31" s="110" t="str">
        <f t="shared" ref="C31:K31" si="4">IF(ISERROR(C9),"",C9)</f>
        <v/>
      </c>
      <c r="D31" s="110" t="str">
        <f t="shared" si="4"/>
        <v/>
      </c>
      <c r="E31" s="110" t="str">
        <f t="shared" si="4"/>
        <v/>
      </c>
      <c r="F31" s="110" t="str">
        <f t="shared" si="4"/>
        <v/>
      </c>
      <c r="G31" s="110" t="str">
        <f t="shared" si="4"/>
        <v/>
      </c>
      <c r="H31" s="110" t="str">
        <f t="shared" si="4"/>
        <v/>
      </c>
      <c r="I31" s="110" t="str">
        <f t="shared" si="4"/>
        <v/>
      </c>
      <c r="J31" s="110" t="str">
        <f t="shared" si="4"/>
        <v/>
      </c>
      <c r="K31" s="110" t="str">
        <f t="shared" si="4"/>
        <v/>
      </c>
      <c r="L31" s="121"/>
      <c r="M31" s="122"/>
    </row>
    <row r="32" customHeight="1" spans="1:13">
      <c r="A32" s="77" t="s">
        <v>2959</v>
      </c>
      <c r="B32" s="111" t="str">
        <f>IF(B31="","",IF(AND(B31&gt;18,B31&lt;22),"Pass","Inquiry"))</f>
        <v/>
      </c>
      <c r="C32" s="111" t="str">
        <f t="shared" ref="C32:K32" si="5">IF(C31="","",IF(AND(C31&gt;18,C31&lt;22),"Pass","Inquiry"))</f>
        <v/>
      </c>
      <c r="D32" s="111" t="str">
        <f t="shared" si="5"/>
        <v/>
      </c>
      <c r="E32" s="111" t="str">
        <f t="shared" si="5"/>
        <v/>
      </c>
      <c r="F32" s="111" t="str">
        <f t="shared" si="5"/>
        <v/>
      </c>
      <c r="G32" s="111" t="str">
        <f t="shared" si="5"/>
        <v/>
      </c>
      <c r="H32" s="111" t="str">
        <f t="shared" si="5"/>
        <v/>
      </c>
      <c r="I32" s="111" t="str">
        <f t="shared" si="5"/>
        <v/>
      </c>
      <c r="J32" s="111" t="str">
        <f t="shared" si="5"/>
        <v/>
      </c>
      <c r="K32" s="111" t="str">
        <f t="shared" si="5"/>
        <v/>
      </c>
      <c r="L32" s="123"/>
      <c r="M32" s="123"/>
    </row>
    <row r="33" customHeight="1" spans="1:11">
      <c r="A33" s="67" t="str">
        <f>$L$2</f>
        <v>Control Sample</v>
      </c>
      <c r="B33" s="67"/>
      <c r="C33" s="67"/>
      <c r="D33" s="67"/>
      <c r="E33" s="67"/>
      <c r="F33" s="67"/>
      <c r="G33" s="67"/>
      <c r="H33" s="67"/>
      <c r="I33" s="67"/>
      <c r="J33" s="67"/>
      <c r="K33" s="67"/>
    </row>
    <row r="34" customHeight="1" spans="1:11">
      <c r="A34" s="67" t="s">
        <v>2919</v>
      </c>
      <c r="B34" s="67" t="s">
        <v>2924</v>
      </c>
      <c r="C34" s="67" t="s">
        <v>2925</v>
      </c>
      <c r="D34" s="67" t="s">
        <v>2926</v>
      </c>
      <c r="E34" s="67" t="s">
        <v>2927</v>
      </c>
      <c r="F34" s="67" t="s">
        <v>2928</v>
      </c>
      <c r="G34" s="67" t="s">
        <v>2929</v>
      </c>
      <c r="H34" s="67" t="s">
        <v>2930</v>
      </c>
      <c r="I34" s="67" t="s">
        <v>2931</v>
      </c>
      <c r="J34" s="67" t="s">
        <v>2932</v>
      </c>
      <c r="K34" s="67" t="s">
        <v>2933</v>
      </c>
    </row>
    <row r="35" customHeight="1" spans="1:11">
      <c r="A35" s="67" t="s">
        <v>2958</v>
      </c>
      <c r="B35" s="110" t="str">
        <f>IF(ISERROR(B15),"",B15)</f>
        <v/>
      </c>
      <c r="C35" s="110" t="str">
        <f t="shared" ref="C35:K35" si="6">IF(ISERROR(C15),"",C15)</f>
        <v/>
      </c>
      <c r="D35" s="110" t="str">
        <f t="shared" si="6"/>
        <v/>
      </c>
      <c r="E35" s="110" t="str">
        <f t="shared" si="6"/>
        <v/>
      </c>
      <c r="F35" s="110" t="str">
        <f t="shared" si="6"/>
        <v/>
      </c>
      <c r="G35" s="110" t="str">
        <f t="shared" si="6"/>
        <v/>
      </c>
      <c r="H35" s="110" t="str">
        <f t="shared" si="6"/>
        <v/>
      </c>
      <c r="I35" s="110" t="str">
        <f t="shared" si="6"/>
        <v/>
      </c>
      <c r="J35" s="110" t="str">
        <f t="shared" si="6"/>
        <v/>
      </c>
      <c r="K35" s="110" t="str">
        <f t="shared" si="6"/>
        <v/>
      </c>
    </row>
    <row r="36" customHeight="1" spans="1:11">
      <c r="A36" s="77" t="s">
        <v>2959</v>
      </c>
      <c r="B36" s="111" t="str">
        <f>IF(B35="","",IF(AND(B35&gt;18,B35&lt;22),"Pass","Inquiry"))</f>
        <v/>
      </c>
      <c r="C36" s="111" t="str">
        <f t="shared" ref="C36:K36" si="7">IF(C35="","",IF(AND(C35&gt;18,C35&lt;22),"Pass","Inquiry"))</f>
        <v/>
      </c>
      <c r="D36" s="111" t="str">
        <f t="shared" si="7"/>
        <v/>
      </c>
      <c r="E36" s="111" t="str">
        <f t="shared" si="7"/>
        <v/>
      </c>
      <c r="F36" s="111" t="str">
        <f t="shared" si="7"/>
        <v/>
      </c>
      <c r="G36" s="111" t="str">
        <f t="shared" si="7"/>
        <v/>
      </c>
      <c r="H36" s="111" t="str">
        <f t="shared" si="7"/>
        <v/>
      </c>
      <c r="I36" s="111" t="str">
        <f t="shared" si="7"/>
        <v/>
      </c>
      <c r="J36" s="111" t="str">
        <f t="shared" si="7"/>
        <v/>
      </c>
      <c r="K36" s="111" t="str">
        <f t="shared" si="7"/>
        <v/>
      </c>
    </row>
    <row r="37" customHeight="1" spans="1:11">
      <c r="A37" s="109" t="s">
        <v>2960</v>
      </c>
      <c r="B37" s="97"/>
      <c r="C37" s="97"/>
      <c r="D37" s="97"/>
      <c r="E37" s="97"/>
      <c r="F37" s="97"/>
      <c r="G37" s="97"/>
      <c r="H37" s="97"/>
      <c r="I37" s="97"/>
      <c r="J37" s="97"/>
      <c r="K37" s="98"/>
    </row>
    <row r="38" customHeight="1" spans="1:11">
      <c r="A38" s="67" t="str">
        <f>L1</f>
        <v>Test Sample</v>
      </c>
      <c r="B38" s="67"/>
      <c r="C38" s="67"/>
      <c r="D38" s="67"/>
      <c r="E38" s="67"/>
      <c r="F38" s="67"/>
      <c r="G38" s="67"/>
      <c r="H38" s="67"/>
      <c r="I38" s="67"/>
      <c r="J38" s="67"/>
      <c r="K38" s="67"/>
    </row>
    <row r="39" customHeight="1" spans="1:11">
      <c r="A39" s="67" t="s">
        <v>2919</v>
      </c>
      <c r="B39" s="67" t="s">
        <v>2924</v>
      </c>
      <c r="C39" s="67" t="s">
        <v>2925</v>
      </c>
      <c r="D39" s="67" t="s">
        <v>2926</v>
      </c>
      <c r="E39" s="67" t="s">
        <v>2927</v>
      </c>
      <c r="F39" s="67" t="s">
        <v>2928</v>
      </c>
      <c r="G39" s="67" t="s">
        <v>2929</v>
      </c>
      <c r="H39" s="67" t="s">
        <v>2930</v>
      </c>
      <c r="I39" s="67" t="s">
        <v>2931</v>
      </c>
      <c r="J39" s="67" t="s">
        <v>2932</v>
      </c>
      <c r="K39" s="67" t="s">
        <v>2933</v>
      </c>
    </row>
    <row r="40" customHeight="1" spans="1:11">
      <c r="A40" s="67" t="s">
        <v>2961</v>
      </c>
      <c r="B40" s="110" t="str">
        <f>IF(ISERR(AVERAGE(Calculations!D364:D367)),"",AVERAGE(Calculations!D364:D367))</f>
        <v/>
      </c>
      <c r="C40" s="110" t="str">
        <f>IF(ISERR(AVERAGE(Calculations!E364:E367)),"",AVERAGE(Calculations!E364:E367))</f>
        <v/>
      </c>
      <c r="D40" s="110" t="str">
        <f>IF(ISERR(AVERAGE(Calculations!F364:F367)),"",AVERAGE(Calculations!F364:F367))</f>
        <v/>
      </c>
      <c r="E40" s="110" t="str">
        <f>IF(ISERR(AVERAGE(Calculations!G364:G367)),"",AVERAGE(Calculations!G364:G367))</f>
        <v/>
      </c>
      <c r="F40" s="110" t="str">
        <f>IF(ISERR(AVERAGE(Calculations!H364:H367)),"",AVERAGE(Calculations!H364:H367))</f>
        <v/>
      </c>
      <c r="G40" s="110" t="str">
        <f>IF(ISERR(AVERAGE(Calculations!I364:I367)),"",AVERAGE(Calculations!I364:I367))</f>
        <v/>
      </c>
      <c r="H40" s="110" t="str">
        <f>IF(ISERR(AVERAGE(Calculations!J364:J367)),"",AVERAGE(Calculations!J364:J367))</f>
        <v/>
      </c>
      <c r="I40" s="110" t="str">
        <f>IF(ISERR(AVERAGE(Calculations!K364:K367)),"",AVERAGE(Calculations!K364:K367))</f>
        <v/>
      </c>
      <c r="J40" s="110" t="str">
        <f>IF(ISERR(AVERAGE(Calculations!L364:L367)),"",AVERAGE(Calculations!L364:L367))</f>
        <v/>
      </c>
      <c r="K40" s="110" t="str">
        <f>IF(ISERR(AVERAGE(Calculations!M364:M367)),"",AVERAGE(Calculations!M364:M367))</f>
        <v/>
      </c>
    </row>
    <row r="41" customHeight="1" spans="1:11">
      <c r="A41" s="77" t="s">
        <v>2962</v>
      </c>
      <c r="B41" s="112" t="str">
        <f>IF(B40="","",IF(B40&lt;35,"Inquiry","PASS"))</f>
        <v/>
      </c>
      <c r="C41" s="112" t="str">
        <f t="shared" ref="C41:K41" si="8">IF(C40="","",IF(C40&lt;35,"Inquiry","PASS"))</f>
        <v/>
      </c>
      <c r="D41" s="112" t="str">
        <f t="shared" si="8"/>
        <v/>
      </c>
      <c r="E41" s="112" t="str">
        <f t="shared" si="8"/>
        <v/>
      </c>
      <c r="F41" s="112" t="str">
        <f t="shared" si="8"/>
        <v/>
      </c>
      <c r="G41" s="112" t="str">
        <f t="shared" si="8"/>
        <v/>
      </c>
      <c r="H41" s="112" t="str">
        <f t="shared" si="8"/>
        <v/>
      </c>
      <c r="I41" s="112" t="str">
        <f t="shared" si="8"/>
        <v/>
      </c>
      <c r="J41" s="112" t="str">
        <f t="shared" si="8"/>
        <v/>
      </c>
      <c r="K41" s="112" t="str">
        <f t="shared" si="8"/>
        <v/>
      </c>
    </row>
    <row r="42" customHeight="1" spans="1:11">
      <c r="A42" s="67" t="str">
        <f>L2</f>
        <v>Control Sample</v>
      </c>
      <c r="B42" s="67"/>
      <c r="C42" s="67"/>
      <c r="D42" s="67"/>
      <c r="E42" s="67"/>
      <c r="F42" s="67"/>
      <c r="G42" s="67"/>
      <c r="H42" s="67"/>
      <c r="I42" s="67"/>
      <c r="J42" s="67"/>
      <c r="K42" s="67"/>
    </row>
    <row r="43" customHeight="1" spans="1:11">
      <c r="A43" s="67" t="s">
        <v>2919</v>
      </c>
      <c r="B43" s="67" t="s">
        <v>2924</v>
      </c>
      <c r="C43" s="67" t="s">
        <v>2925</v>
      </c>
      <c r="D43" s="67" t="s">
        <v>2926</v>
      </c>
      <c r="E43" s="67" t="s">
        <v>2927</v>
      </c>
      <c r="F43" s="67" t="s">
        <v>2928</v>
      </c>
      <c r="G43" s="67" t="s">
        <v>2929</v>
      </c>
      <c r="H43" s="67" t="s">
        <v>2930</v>
      </c>
      <c r="I43" s="67" t="s">
        <v>2931</v>
      </c>
      <c r="J43" s="67" t="s">
        <v>2932</v>
      </c>
      <c r="K43" s="67" t="s">
        <v>2933</v>
      </c>
    </row>
    <row r="44" customHeight="1" spans="1:11">
      <c r="A44" s="67" t="s">
        <v>2961</v>
      </c>
      <c r="B44" s="110" t="str">
        <f>IF(ISERR(AVERAGE(Calculations!P364:P367)),"",AVERAGE(Calculations!P364:P367))</f>
        <v/>
      </c>
      <c r="C44" s="110" t="str">
        <f>IF(ISERR(AVERAGE(Calculations!Q364:Q367)),"",AVERAGE(Calculations!Q364:Q367))</f>
        <v/>
      </c>
      <c r="D44" s="110" t="str">
        <f>IF(ISERR(AVERAGE(Calculations!R364:R367)),"",AVERAGE(Calculations!R364:R367))</f>
        <v/>
      </c>
      <c r="E44" s="110" t="str">
        <f>IF(ISERR(AVERAGE(Calculations!S364:S367)),"",AVERAGE(Calculations!S364:S367))</f>
        <v/>
      </c>
      <c r="F44" s="110" t="str">
        <f>IF(ISERR(AVERAGE(Calculations!T364:T367)),"",AVERAGE(Calculations!T364:T367))</f>
        <v/>
      </c>
      <c r="G44" s="110" t="str">
        <f>IF(ISERR(AVERAGE(Calculations!U364:U367)),"",AVERAGE(Calculations!U364:U367))</f>
        <v/>
      </c>
      <c r="H44" s="110" t="str">
        <f>IF(ISERR(AVERAGE(Calculations!V364:V367)),"",AVERAGE(Calculations!V364:V367))</f>
        <v/>
      </c>
      <c r="I44" s="110" t="str">
        <f>IF(ISERR(AVERAGE(Calculations!W364:W367)),"",AVERAGE(Calculations!W364:W367))</f>
        <v/>
      </c>
      <c r="J44" s="110" t="str">
        <f>IF(ISERR(AVERAGE(Calculations!X364:X367)),"",AVERAGE(Calculations!X364:X367))</f>
        <v/>
      </c>
      <c r="K44" s="110" t="str">
        <f>IF(ISERR(AVERAGE(Calculations!Y364:Y367)),"",AVERAGE(Calculations!Y364:Y367))</f>
        <v/>
      </c>
    </row>
    <row r="45" customHeight="1" spans="1:11">
      <c r="A45" s="77" t="s">
        <v>2962</v>
      </c>
      <c r="B45" s="112" t="str">
        <f>IF(B44="","",IF(B44&lt;35,"Inquiry","PASS"))</f>
        <v/>
      </c>
      <c r="C45" s="112" t="str">
        <f t="shared" ref="C45:K45" si="9">IF(C44="","",IF(C44&lt;35,"Inquiry","PASS"))</f>
        <v/>
      </c>
      <c r="D45" s="112" t="str">
        <f t="shared" si="9"/>
        <v/>
      </c>
      <c r="E45" s="112" t="str">
        <f t="shared" si="9"/>
        <v/>
      </c>
      <c r="F45" s="112" t="str">
        <f t="shared" si="9"/>
        <v/>
      </c>
      <c r="G45" s="112" t="str">
        <f t="shared" si="9"/>
        <v/>
      </c>
      <c r="H45" s="112" t="str">
        <f t="shared" si="9"/>
        <v/>
      </c>
      <c r="I45" s="112" t="str">
        <f t="shared" si="9"/>
        <v/>
      </c>
      <c r="J45" s="112" t="str">
        <f t="shared" si="9"/>
        <v/>
      </c>
      <c r="K45" s="112" t="str">
        <f t="shared" si="9"/>
        <v/>
      </c>
    </row>
    <row r="46" s="65" customFormat="1" customHeight="1" spans="1:18">
      <c r="A46" s="99" t="str">
        <f>'Gene Table'!A387</f>
        <v>Plate 2</v>
      </c>
      <c r="B46" s="100"/>
      <c r="C46" s="100"/>
      <c r="D46" s="100"/>
      <c r="E46" s="100"/>
      <c r="F46" s="100"/>
      <c r="G46" s="100"/>
      <c r="H46" s="100"/>
      <c r="I46" s="100"/>
      <c r="J46" s="100"/>
      <c r="K46" s="100"/>
      <c r="L46" s="100"/>
      <c r="M46" s="124"/>
      <c r="N46" s="116"/>
      <c r="O46" s="116"/>
      <c r="P46" s="116"/>
      <c r="Q46" s="116"/>
      <c r="R46" s="116"/>
    </row>
    <row r="47" customHeight="1" spans="1:13">
      <c r="A47" s="109" t="s">
        <v>2946</v>
      </c>
      <c r="B47" s="113"/>
      <c r="C47" s="113"/>
      <c r="D47" s="113"/>
      <c r="E47" s="113"/>
      <c r="F47" s="113"/>
      <c r="G47" s="113"/>
      <c r="H47" s="113"/>
      <c r="I47" s="113"/>
      <c r="J47" s="113"/>
      <c r="K47" s="113"/>
      <c r="L47" s="113"/>
      <c r="M47" s="125"/>
    </row>
    <row r="48" customHeight="1" spans="1:13">
      <c r="A48" s="62" t="str">
        <f>L1</f>
        <v>Test Sample</v>
      </c>
      <c r="B48" s="63"/>
      <c r="C48" s="63"/>
      <c r="D48" s="63"/>
      <c r="E48" s="63"/>
      <c r="F48" s="63"/>
      <c r="G48" s="63"/>
      <c r="H48" s="63"/>
      <c r="I48" s="63"/>
      <c r="J48" s="63"/>
      <c r="K48" s="63"/>
      <c r="L48" s="63"/>
      <c r="M48" s="64"/>
    </row>
    <row r="49" customHeight="1" spans="1:13">
      <c r="A49" s="67" t="s">
        <v>2919</v>
      </c>
      <c r="B49" s="67" t="s">
        <v>2924</v>
      </c>
      <c r="C49" s="67" t="s">
        <v>2925</v>
      </c>
      <c r="D49" s="67" t="s">
        <v>2926</v>
      </c>
      <c r="E49" s="67" t="s">
        <v>2927</v>
      </c>
      <c r="F49" s="67" t="s">
        <v>2928</v>
      </c>
      <c r="G49" s="67" t="s">
        <v>2929</v>
      </c>
      <c r="H49" s="67" t="s">
        <v>2930</v>
      </c>
      <c r="I49" s="67" t="s">
        <v>2931</v>
      </c>
      <c r="J49" s="67" t="s">
        <v>2932</v>
      </c>
      <c r="K49" s="67" t="s">
        <v>2933</v>
      </c>
      <c r="L49" s="77" t="s">
        <v>2947</v>
      </c>
      <c r="M49" s="117" t="s">
        <v>2948</v>
      </c>
    </row>
    <row r="50" customHeight="1" spans="1:13">
      <c r="A50" s="67" t="s">
        <v>2949</v>
      </c>
      <c r="B50" s="110" t="str">
        <f>IF(ISERROR(AVERAGE(Calculations!D768:D771)),"",AVERAGE(Calculations!D768:D771))</f>
        <v/>
      </c>
      <c r="C50" s="110" t="str">
        <f>IF(ISERROR(AVERAGE(Calculations!E768:E771)),"",AVERAGE(Calculations!E768:E771))</f>
        <v/>
      </c>
      <c r="D50" s="110" t="str">
        <f>IF(ISERROR(AVERAGE(Calculations!F768:F771)),"",AVERAGE(Calculations!F768:F771))</f>
        <v/>
      </c>
      <c r="E50" s="110" t="str">
        <f>IF(ISERROR(AVERAGE(Calculations!G768:G771)),"",AVERAGE(Calculations!G768:G771))</f>
        <v/>
      </c>
      <c r="F50" s="110" t="str">
        <f>IF(ISERROR(AVERAGE(Calculations!H768:H771)),"",AVERAGE(Calculations!H768:H771))</f>
        <v/>
      </c>
      <c r="G50" s="110" t="str">
        <f>IF(ISERROR(AVERAGE(Calculations!I768:I771)),"",AVERAGE(Calculations!I768:I771))</f>
        <v/>
      </c>
      <c r="H50" s="110" t="str">
        <f>IF(ISERROR(AVERAGE(Calculations!J768:J771)),"",AVERAGE(Calculations!J768:J771))</f>
        <v/>
      </c>
      <c r="I50" s="110" t="str">
        <f>IF(ISERROR(AVERAGE(Calculations!K768:K771)),"",AVERAGE(Calculations!K768:K771))</f>
        <v/>
      </c>
      <c r="J50" s="110" t="str">
        <f>IF(ISERROR(AVERAGE(Calculations!L768:L771)),"",AVERAGE(Calculations!L768:L771))</f>
        <v/>
      </c>
      <c r="K50" s="110" t="str">
        <f>IF(ISERROR(AVERAGE(Calculations!M768:M771)),"",AVERAGE(Calculations!M768:M771))</f>
        <v/>
      </c>
      <c r="L50" s="118" t="e">
        <f>AVERAGE(B50:K50)</f>
        <v>#DIV/0!</v>
      </c>
      <c r="M50" s="118" t="e">
        <f>STDEV(B50:K50)</f>
        <v>#DIV/0!</v>
      </c>
    </row>
    <row r="51" customHeight="1" spans="1:13">
      <c r="A51" s="77" t="s">
        <v>2950</v>
      </c>
      <c r="B51" s="110" t="str">
        <f>IF(ISERROR(STDEV(Calculations!D768:D771)),"",STDEV(Calculations!D768:D771))</f>
        <v/>
      </c>
      <c r="C51" s="110" t="str">
        <f>IF(ISERROR(STDEV(Calculations!E768:E771)),"",STDEV(Calculations!E768:E771))</f>
        <v/>
      </c>
      <c r="D51" s="110" t="str">
        <f>IF(ISERROR(STDEV(Calculations!F768:F771)),"",STDEV(Calculations!F768:F771))</f>
        <v/>
      </c>
      <c r="E51" s="110" t="str">
        <f>IF(ISERROR(STDEV(Calculations!G768:G771)),"",STDEV(Calculations!G768:G771))</f>
        <v/>
      </c>
      <c r="F51" s="110" t="str">
        <f>IF(ISERROR(STDEV(Calculations!H768:H771)),"",STDEV(Calculations!H768:H771))</f>
        <v/>
      </c>
      <c r="G51" s="110" t="str">
        <f>IF(ISERROR(STDEV(Calculations!I768:I771)),"",STDEV(Calculations!I768:I771))</f>
        <v/>
      </c>
      <c r="H51" s="110" t="str">
        <f>IF(ISERROR(STDEV(Calculations!J768:J771)),"",STDEV(Calculations!J768:J771))</f>
        <v/>
      </c>
      <c r="I51" s="110" t="str">
        <f>IF(ISERROR(STDEV(Calculations!K768:K771)),"",STDEV(Calculations!K768:K771))</f>
        <v/>
      </c>
      <c r="J51" s="110" t="str">
        <f>IF(ISERROR(STDEV(Calculations!L768:L771)),"",STDEV(Calculations!L768:L771))</f>
        <v/>
      </c>
      <c r="K51" s="110" t="str">
        <f>IF(ISERROR(STDEV(Calculations!M768:M771)),"",STDEV(Calculations!M768:M771))</f>
        <v/>
      </c>
      <c r="L51" s="118" t="e">
        <f>AVERAGE(B51:K51)</f>
        <v>#DIV/0!</v>
      </c>
      <c r="M51" s="118" t="s">
        <v>2951</v>
      </c>
    </row>
    <row r="52" customHeight="1" spans="1:13">
      <c r="A52" s="67" t="s">
        <v>2952</v>
      </c>
      <c r="B52" s="110" t="str">
        <f>IF(ISERROR(AVERAGE(Calculations!D764:D767)),"",AVERAGE(Calculations!D764:D767))</f>
        <v/>
      </c>
      <c r="C52" s="110" t="str">
        <f>IF(ISERROR(AVERAGE(Calculations!E764:E767)),"",AVERAGE(Calculations!E764:E767))</f>
        <v/>
      </c>
      <c r="D52" s="110" t="str">
        <f>IF(ISERROR(AVERAGE(Calculations!F764:F767)),"",AVERAGE(Calculations!F764:F767))</f>
        <v/>
      </c>
      <c r="E52" s="110" t="str">
        <f>IF(ISERROR(AVERAGE(Calculations!G764:G767)),"",AVERAGE(Calculations!G764:G767))</f>
        <v/>
      </c>
      <c r="F52" s="110" t="str">
        <f>IF(ISERROR(AVERAGE(Calculations!H764:H767)),"",AVERAGE(Calculations!H764:H767))</f>
        <v/>
      </c>
      <c r="G52" s="110" t="str">
        <f>IF(ISERROR(AVERAGE(Calculations!I764:I767)),"",AVERAGE(Calculations!I764:I767))</f>
        <v/>
      </c>
      <c r="H52" s="110" t="str">
        <f>IF(ISERROR(AVERAGE(Calculations!J764:J767)),"",AVERAGE(Calculations!J764:J767))</f>
        <v/>
      </c>
      <c r="I52" s="110" t="str">
        <f>IF(ISERROR(AVERAGE(Calculations!K764:K767)),"",AVERAGE(Calculations!K764:K767))</f>
        <v/>
      </c>
      <c r="J52" s="110" t="str">
        <f>IF(ISERROR(AVERAGE(Calculations!L764:L767)),"",AVERAGE(Calculations!L764:L767))</f>
        <v/>
      </c>
      <c r="K52" s="110" t="str">
        <f>IF(ISERROR(AVERAGE(Calculations!M764:M767)),"",AVERAGE(Calculations!M764:M767))</f>
        <v/>
      </c>
      <c r="L52" s="118" t="e">
        <f>AVERAGE(B52:K52)</f>
        <v>#DIV/0!</v>
      </c>
      <c r="M52" s="118" t="e">
        <f>STDEV(B52:K52)</f>
        <v>#DIV/0!</v>
      </c>
    </row>
    <row r="53" customHeight="1" spans="1:13">
      <c r="A53" s="77" t="s">
        <v>2953</v>
      </c>
      <c r="B53" s="110" t="str">
        <f>IF(ISERROR(STDEV(Calculations!D764:D767)),"",STDEV(Calculations!D764:D767))</f>
        <v/>
      </c>
      <c r="C53" s="110" t="str">
        <f>IF(ISERROR(STDEV(Calculations!E764:E767)),"",STDEV(Calculations!E764:E767))</f>
        <v/>
      </c>
      <c r="D53" s="110" t="str">
        <f>IF(ISERROR(STDEV(Calculations!F764:F767)),"",STDEV(Calculations!F764:F767))</f>
        <v/>
      </c>
      <c r="E53" s="110" t="str">
        <f>IF(ISERROR(STDEV(Calculations!G764:G767)),"",STDEV(Calculations!G764:G767))</f>
        <v/>
      </c>
      <c r="F53" s="110" t="str">
        <f>IF(ISERROR(STDEV(Calculations!H764:H767)),"",STDEV(Calculations!H764:H767))</f>
        <v/>
      </c>
      <c r="G53" s="110" t="str">
        <f>IF(ISERROR(STDEV(Calculations!I764:I767)),"",STDEV(Calculations!I764:I767))</f>
        <v/>
      </c>
      <c r="H53" s="110" t="str">
        <f>IF(ISERROR(STDEV(Calculations!J764:J767)),"",STDEV(Calculations!J764:J767))</f>
        <v/>
      </c>
      <c r="I53" s="110" t="str">
        <f>IF(ISERROR(STDEV(Calculations!K764:K767)),"",STDEV(Calculations!K764:K767))</f>
        <v/>
      </c>
      <c r="J53" s="110" t="str">
        <f>IF(ISERROR(STDEV(Calculations!L764:L767)),"",STDEV(Calculations!L764:L767))</f>
        <v/>
      </c>
      <c r="K53" s="110" t="str">
        <f>IF(ISERROR(STDEV(Calculations!M764:M767)),"",STDEV(Calculations!M764:M767))</f>
        <v/>
      </c>
      <c r="L53" s="118" t="e">
        <f>AVERAGE(B53:K53)</f>
        <v>#DIV/0!</v>
      </c>
      <c r="M53" s="118" t="s">
        <v>2951</v>
      </c>
    </row>
    <row r="54" customHeight="1" spans="1:13">
      <c r="A54" s="62" t="str">
        <f>L2</f>
        <v>Control Sample</v>
      </c>
      <c r="B54" s="63"/>
      <c r="C54" s="63"/>
      <c r="D54" s="63"/>
      <c r="E54" s="63"/>
      <c r="F54" s="63"/>
      <c r="G54" s="63"/>
      <c r="H54" s="63"/>
      <c r="I54" s="63"/>
      <c r="J54" s="63"/>
      <c r="K54" s="63"/>
      <c r="L54" s="63"/>
      <c r="M54" s="64"/>
    </row>
    <row r="55" customHeight="1" spans="1:13">
      <c r="A55" s="67" t="s">
        <v>2919</v>
      </c>
      <c r="B55" s="67" t="s">
        <v>2924</v>
      </c>
      <c r="C55" s="67" t="s">
        <v>2925</v>
      </c>
      <c r="D55" s="67" t="s">
        <v>2926</v>
      </c>
      <c r="E55" s="67" t="s">
        <v>2927</v>
      </c>
      <c r="F55" s="67" t="s">
        <v>2928</v>
      </c>
      <c r="G55" s="67" t="s">
        <v>2929</v>
      </c>
      <c r="H55" s="67" t="s">
        <v>2930</v>
      </c>
      <c r="I55" s="67" t="s">
        <v>2931</v>
      </c>
      <c r="J55" s="67" t="s">
        <v>2932</v>
      </c>
      <c r="K55" s="67" t="s">
        <v>2933</v>
      </c>
      <c r="L55" s="77" t="s">
        <v>2947</v>
      </c>
      <c r="M55" s="117" t="s">
        <v>2948</v>
      </c>
    </row>
    <row r="56" customHeight="1" spans="1:13">
      <c r="A56" s="67" t="s">
        <v>2949</v>
      </c>
      <c r="B56" s="110" t="str">
        <f>IF(ISERROR(AVERAGE(Calculations!P768:P771)),"",AVERAGE(Calculations!P768:P771))</f>
        <v/>
      </c>
      <c r="C56" s="110" t="str">
        <f>IF(ISERROR(AVERAGE(Calculations!Q768:Q771)),"",AVERAGE(Calculations!Q768:Q771))</f>
        <v/>
      </c>
      <c r="D56" s="110" t="str">
        <f>IF(ISERROR(AVERAGE(Calculations!R768:R771)),"",AVERAGE(Calculations!R768:R771))</f>
        <v/>
      </c>
      <c r="E56" s="110" t="str">
        <f>IF(ISERROR(AVERAGE(Calculations!S768:S771)),"",AVERAGE(Calculations!S768:S771))</f>
        <v/>
      </c>
      <c r="F56" s="110" t="str">
        <f>IF(ISERROR(AVERAGE(Calculations!T768:T771)),"",AVERAGE(Calculations!T768:T771))</f>
        <v/>
      </c>
      <c r="G56" s="110" t="str">
        <f>IF(ISERROR(AVERAGE(Calculations!U768:U771)),"",AVERAGE(Calculations!U768:U771))</f>
        <v/>
      </c>
      <c r="H56" s="110" t="str">
        <f>IF(ISERROR(AVERAGE(Calculations!V768:V771)),"",AVERAGE(Calculations!V768:V771))</f>
        <v/>
      </c>
      <c r="I56" s="110" t="str">
        <f>IF(ISERROR(AVERAGE(Calculations!W768:W771)),"",AVERAGE(Calculations!W768:W771))</f>
        <v/>
      </c>
      <c r="J56" s="110" t="str">
        <f>IF(ISERROR(AVERAGE(Calculations!X768:X771)),"",AVERAGE(Calculations!X768:X771))</f>
        <v/>
      </c>
      <c r="K56" s="110" t="str">
        <f>IF(ISERROR(AVERAGE(Calculations!Y768:Y771)),"",AVERAGE(Calculations!Y768:Y771))</f>
        <v/>
      </c>
      <c r="L56" s="118" t="e">
        <f>AVERAGE(B56:K56)</f>
        <v>#DIV/0!</v>
      </c>
      <c r="M56" s="118" t="e">
        <f>STDEV(B56:K56)</f>
        <v>#DIV/0!</v>
      </c>
    </row>
    <row r="57" customHeight="1" spans="1:13">
      <c r="A57" s="77" t="s">
        <v>2950</v>
      </c>
      <c r="B57" s="110" t="str">
        <f>IF(ISERROR(STDEV(Calculations!P768:P771)),"",STDEV(Calculations!P768:P771))</f>
        <v/>
      </c>
      <c r="C57" s="110" t="str">
        <f>IF(ISERROR(STDEV(Calculations!Q768:Q771)),"",STDEV(Calculations!Q768:Q771))</f>
        <v/>
      </c>
      <c r="D57" s="110" t="str">
        <f>IF(ISERROR(STDEV(Calculations!R768:R771)),"",STDEV(Calculations!R768:R771))</f>
        <v/>
      </c>
      <c r="E57" s="110" t="str">
        <f>IF(ISERROR(STDEV(Calculations!S768:S771)),"",STDEV(Calculations!S768:S771))</f>
        <v/>
      </c>
      <c r="F57" s="110" t="str">
        <f>IF(ISERROR(STDEV(Calculations!T768:T771)),"",STDEV(Calculations!T768:T771))</f>
        <v/>
      </c>
      <c r="G57" s="110" t="str">
        <f>IF(ISERROR(STDEV(Calculations!U768:U771)),"",STDEV(Calculations!U768:U771))</f>
        <v/>
      </c>
      <c r="H57" s="110" t="str">
        <f>IF(ISERROR(STDEV(Calculations!V768:V771)),"",STDEV(Calculations!V768:V771))</f>
        <v/>
      </c>
      <c r="I57" s="110" t="str">
        <f>IF(ISERROR(STDEV(Calculations!W768:W771)),"",STDEV(Calculations!W768:W771))</f>
        <v/>
      </c>
      <c r="J57" s="110" t="str">
        <f>IF(ISERROR(STDEV(Calculations!X768:X771)),"",STDEV(Calculations!X768:X771))</f>
        <v/>
      </c>
      <c r="K57" s="110" t="str">
        <f>IF(ISERROR(STDEV(Calculations!Y768:Y771)),"",STDEV(Calculations!Y768:Y771))</f>
        <v/>
      </c>
      <c r="L57" s="118" t="e">
        <f>AVERAGE(B57:K57)</f>
        <v>#DIV/0!</v>
      </c>
      <c r="M57" s="118" t="s">
        <v>2951</v>
      </c>
    </row>
    <row r="58" customHeight="1" spans="1:13">
      <c r="A58" s="67" t="s">
        <v>2952</v>
      </c>
      <c r="B58" s="110" t="str">
        <f>IF(ISERROR(AVERAGE(Calculations!P764:P767)),"",AVERAGE(Calculations!P764:P767))</f>
        <v/>
      </c>
      <c r="C58" s="110" t="str">
        <f>IF(ISERROR(AVERAGE(Calculations!Q764:Q767)),"",AVERAGE(Calculations!Q764:Q767))</f>
        <v/>
      </c>
      <c r="D58" s="110" t="str">
        <f>IF(ISERROR(AVERAGE(Calculations!R764:R767)),"",AVERAGE(Calculations!R764:R767))</f>
        <v/>
      </c>
      <c r="E58" s="110" t="str">
        <f>IF(ISERROR(AVERAGE(Calculations!S764:S767)),"",AVERAGE(Calculations!S764:S767))</f>
        <v/>
      </c>
      <c r="F58" s="110" t="str">
        <f>IF(ISERROR(AVERAGE(Calculations!T764:T767)),"",AVERAGE(Calculations!T764:T767))</f>
        <v/>
      </c>
      <c r="G58" s="110" t="str">
        <f>IF(ISERROR(AVERAGE(Calculations!U764:U767)),"",AVERAGE(Calculations!U764:U767))</f>
        <v/>
      </c>
      <c r="H58" s="110" t="str">
        <f>IF(ISERROR(AVERAGE(Calculations!V764:V767)),"",AVERAGE(Calculations!V764:V767))</f>
        <v/>
      </c>
      <c r="I58" s="110" t="str">
        <f>IF(ISERROR(AVERAGE(Calculations!W764:W767)),"",AVERAGE(Calculations!W764:W767))</f>
        <v/>
      </c>
      <c r="J58" s="110" t="str">
        <f>IF(ISERROR(AVERAGE(Calculations!X764:X767)),"",AVERAGE(Calculations!X764:X767))</f>
        <v/>
      </c>
      <c r="K58" s="110" t="str">
        <f>IF(ISERROR(AVERAGE(Calculations!Y764:Y767)),"",AVERAGE(Calculations!Y764:Y767))</f>
        <v/>
      </c>
      <c r="L58" s="118" t="e">
        <f>AVERAGE(B58:K58)</f>
        <v>#DIV/0!</v>
      </c>
      <c r="M58" s="118" t="e">
        <f>STDEV(B58:K58)</f>
        <v>#DIV/0!</v>
      </c>
    </row>
    <row r="59" customHeight="1" spans="1:13">
      <c r="A59" s="77" t="s">
        <v>2953</v>
      </c>
      <c r="B59" s="110" t="str">
        <f>IF(ISERROR(STDEV(Calculations!P764:P767)),"",STDEV(Calculations!P764:P767))</f>
        <v/>
      </c>
      <c r="C59" s="110" t="str">
        <f>IF(ISERROR(STDEV(Calculations!Q764:Q767)),"",STDEV(Calculations!Q764:Q767))</f>
        <v/>
      </c>
      <c r="D59" s="110" t="str">
        <f>IF(ISERROR(STDEV(Calculations!R764:R767)),"",STDEV(Calculations!R764:R767))</f>
        <v/>
      </c>
      <c r="E59" s="110" t="str">
        <f>IF(ISERROR(STDEV(Calculations!S764:S767)),"",STDEV(Calculations!S764:S767))</f>
        <v/>
      </c>
      <c r="F59" s="110" t="str">
        <f>IF(ISERROR(STDEV(Calculations!T764:T767)),"",STDEV(Calculations!T764:T767))</f>
        <v/>
      </c>
      <c r="G59" s="110" t="str">
        <f>IF(ISERROR(STDEV(Calculations!U764:U767)),"",STDEV(Calculations!U764:U767))</f>
        <v/>
      </c>
      <c r="H59" s="110" t="str">
        <f>IF(ISERROR(STDEV(Calculations!V764:V767)),"",STDEV(Calculations!V764:V767))</f>
        <v/>
      </c>
      <c r="I59" s="110" t="str">
        <f>IF(ISERROR(STDEV(Calculations!W764:W767)),"",STDEV(Calculations!W764:W767))</f>
        <v/>
      </c>
      <c r="J59" s="110" t="str">
        <f>IF(ISERROR(STDEV(Calculations!X764:X767)),"",STDEV(Calculations!X764:X767))</f>
        <v/>
      </c>
      <c r="K59" s="110" t="str">
        <f>IF(ISERROR(STDEV(Calculations!Y764:Y767)),"",STDEV(Calculations!Y764:Y767))</f>
        <v/>
      </c>
      <c r="L59" s="118" t="e">
        <f>AVERAGE(B59:K59)</f>
        <v>#DIV/0!</v>
      </c>
      <c r="M59" s="118" t="s">
        <v>2951</v>
      </c>
    </row>
    <row r="60" customHeight="1" spans="1:13">
      <c r="A60" s="109" t="s">
        <v>2954</v>
      </c>
      <c r="B60" s="113"/>
      <c r="C60" s="113"/>
      <c r="D60" s="113"/>
      <c r="E60" s="113"/>
      <c r="F60" s="113"/>
      <c r="G60" s="113"/>
      <c r="H60" s="113"/>
      <c r="I60" s="113"/>
      <c r="J60" s="113"/>
      <c r="K60" s="125"/>
      <c r="L60" s="119"/>
      <c r="M60" s="119"/>
    </row>
    <row r="61" customHeight="1" spans="1:13">
      <c r="A61" s="62" t="str">
        <f>$L$1</f>
        <v>Test Sample</v>
      </c>
      <c r="B61" s="63"/>
      <c r="C61" s="63"/>
      <c r="D61" s="63"/>
      <c r="E61" s="63"/>
      <c r="F61" s="63"/>
      <c r="G61" s="63"/>
      <c r="H61" s="63"/>
      <c r="I61" s="63"/>
      <c r="J61" s="63"/>
      <c r="K61" s="64"/>
      <c r="L61" s="119"/>
      <c r="M61" s="119"/>
    </row>
    <row r="62" customHeight="1" spans="1:13">
      <c r="A62" s="67" t="s">
        <v>2919</v>
      </c>
      <c r="B62" s="67" t="s">
        <v>2924</v>
      </c>
      <c r="C62" s="67" t="s">
        <v>2925</v>
      </c>
      <c r="D62" s="67" t="s">
        <v>2926</v>
      </c>
      <c r="E62" s="67" t="s">
        <v>2927</v>
      </c>
      <c r="F62" s="67" t="s">
        <v>2928</v>
      </c>
      <c r="G62" s="67" t="s">
        <v>2929</v>
      </c>
      <c r="H62" s="67" t="s">
        <v>2930</v>
      </c>
      <c r="I62" s="67" t="s">
        <v>2931</v>
      </c>
      <c r="J62" s="67" t="s">
        <v>2932</v>
      </c>
      <c r="K62" s="67" t="s">
        <v>2933</v>
      </c>
      <c r="L62" s="119"/>
      <c r="M62" s="119"/>
    </row>
    <row r="63" customHeight="1" spans="1:13">
      <c r="A63" s="67" t="s">
        <v>2955</v>
      </c>
      <c r="B63" s="110" t="str">
        <f>IF(ISERR(B52),"",B52)</f>
        <v/>
      </c>
      <c r="C63" s="110" t="str">
        <f t="shared" ref="C63:K63" si="10">IF(ISERR(C52),"",C52)</f>
        <v/>
      </c>
      <c r="D63" s="110" t="str">
        <f t="shared" si="10"/>
        <v/>
      </c>
      <c r="E63" s="110" t="str">
        <f t="shared" si="10"/>
        <v/>
      </c>
      <c r="F63" s="110" t="str">
        <f t="shared" si="10"/>
        <v/>
      </c>
      <c r="G63" s="110" t="str">
        <f t="shared" si="10"/>
        <v/>
      </c>
      <c r="H63" s="110" t="str">
        <f t="shared" si="10"/>
        <v/>
      </c>
      <c r="I63" s="110" t="str">
        <f t="shared" si="10"/>
        <v/>
      </c>
      <c r="J63" s="110" t="str">
        <f t="shared" si="10"/>
        <v/>
      </c>
      <c r="K63" s="110" t="str">
        <f t="shared" si="10"/>
        <v/>
      </c>
      <c r="L63" s="119"/>
      <c r="M63" s="119"/>
    </row>
    <row r="64" customHeight="1" spans="1:13">
      <c r="A64" s="77" t="s">
        <v>2956</v>
      </c>
      <c r="B64" s="111" t="str">
        <f>IF(B63="","",IF(AND(B63&gt;17,B63&lt;23),"Pass","Inquiry"))</f>
        <v/>
      </c>
      <c r="C64" s="111" t="str">
        <f t="shared" ref="C64:K64" si="11">IF(C63="","",IF(AND(C63&gt;17,C63&lt;23),"Pass","Inquiry"))</f>
        <v/>
      </c>
      <c r="D64" s="111" t="str">
        <f t="shared" si="11"/>
        <v/>
      </c>
      <c r="E64" s="111" t="str">
        <f t="shared" si="11"/>
        <v/>
      </c>
      <c r="F64" s="111" t="str">
        <f t="shared" si="11"/>
        <v/>
      </c>
      <c r="G64" s="111" t="str">
        <f t="shared" si="11"/>
        <v/>
      </c>
      <c r="H64" s="111" t="str">
        <f t="shared" si="11"/>
        <v/>
      </c>
      <c r="I64" s="111" t="str">
        <f t="shared" si="11"/>
        <v/>
      </c>
      <c r="J64" s="111" t="str">
        <f t="shared" si="11"/>
        <v/>
      </c>
      <c r="K64" s="111" t="str">
        <f t="shared" si="11"/>
        <v/>
      </c>
      <c r="L64" s="119"/>
      <c r="M64" s="119"/>
    </row>
    <row r="65" customHeight="1" spans="1:13">
      <c r="A65" s="62" t="str">
        <f>$L$2</f>
        <v>Control Sample</v>
      </c>
      <c r="B65" s="63"/>
      <c r="C65" s="63"/>
      <c r="D65" s="63"/>
      <c r="E65" s="63"/>
      <c r="F65" s="63"/>
      <c r="G65" s="63"/>
      <c r="H65" s="63"/>
      <c r="I65" s="63"/>
      <c r="J65" s="63"/>
      <c r="K65" s="64"/>
      <c r="L65" s="119"/>
      <c r="M65" s="119"/>
    </row>
    <row r="66" customHeight="1" spans="1:13">
      <c r="A66" s="67" t="s">
        <v>2919</v>
      </c>
      <c r="B66" s="67" t="s">
        <v>2924</v>
      </c>
      <c r="C66" s="67" t="s">
        <v>2925</v>
      </c>
      <c r="D66" s="67" t="s">
        <v>2926</v>
      </c>
      <c r="E66" s="67" t="s">
        <v>2927</v>
      </c>
      <c r="F66" s="67" t="s">
        <v>2928</v>
      </c>
      <c r="G66" s="67" t="s">
        <v>2929</v>
      </c>
      <c r="H66" s="67" t="s">
        <v>2930</v>
      </c>
      <c r="I66" s="67" t="s">
        <v>2931</v>
      </c>
      <c r="J66" s="67" t="s">
        <v>2932</v>
      </c>
      <c r="K66" s="67" t="s">
        <v>2933</v>
      </c>
      <c r="L66" s="119"/>
      <c r="M66" s="119"/>
    </row>
    <row r="67" customHeight="1" spans="1:13">
      <c r="A67" s="67" t="s">
        <v>2955</v>
      </c>
      <c r="B67" s="110" t="str">
        <f>IF(ISERR(B58),"",B58)</f>
        <v/>
      </c>
      <c r="C67" s="110" t="str">
        <f t="shared" ref="C67:K67" si="12">IF(ISERR(C58),"",C58)</f>
        <v/>
      </c>
      <c r="D67" s="110" t="str">
        <f t="shared" si="12"/>
        <v/>
      </c>
      <c r="E67" s="110" t="str">
        <f t="shared" si="12"/>
        <v/>
      </c>
      <c r="F67" s="110" t="str">
        <f t="shared" si="12"/>
        <v/>
      </c>
      <c r="G67" s="110" t="str">
        <f t="shared" si="12"/>
        <v/>
      </c>
      <c r="H67" s="110" t="str">
        <f t="shared" si="12"/>
        <v/>
      </c>
      <c r="I67" s="110" t="str">
        <f t="shared" si="12"/>
        <v/>
      </c>
      <c r="J67" s="110" t="str">
        <f t="shared" si="12"/>
        <v/>
      </c>
      <c r="K67" s="110" t="str">
        <f t="shared" si="12"/>
        <v/>
      </c>
      <c r="L67" s="119"/>
      <c r="M67" s="119"/>
    </row>
    <row r="68" customHeight="1" spans="1:13">
      <c r="A68" s="77" t="s">
        <v>2956</v>
      </c>
      <c r="B68" s="111" t="str">
        <f>IF(B67="","",IF(AND(B67&gt;17,B67&lt;23),"Pass","Inquiry"))</f>
        <v/>
      </c>
      <c r="C68" s="111" t="str">
        <f t="shared" ref="C68:K68" si="13">IF(C67="","",IF(AND(C67&gt;17,C67&lt;23),"Pass","Inquiry"))</f>
        <v/>
      </c>
      <c r="D68" s="111" t="str">
        <f t="shared" si="13"/>
        <v/>
      </c>
      <c r="E68" s="111" t="str">
        <f t="shared" si="13"/>
        <v/>
      </c>
      <c r="F68" s="111" t="str">
        <f t="shared" si="13"/>
        <v/>
      </c>
      <c r="G68" s="111" t="str">
        <f t="shared" si="13"/>
        <v/>
      </c>
      <c r="H68" s="111" t="str">
        <f t="shared" si="13"/>
        <v/>
      </c>
      <c r="I68" s="111" t="str">
        <f t="shared" si="13"/>
        <v/>
      </c>
      <c r="J68" s="111" t="str">
        <f t="shared" si="13"/>
        <v/>
      </c>
      <c r="K68" s="111" t="str">
        <f t="shared" si="13"/>
        <v/>
      </c>
      <c r="L68" s="119"/>
      <c r="M68" s="119"/>
    </row>
    <row r="69" customHeight="1" spans="1:11">
      <c r="A69" s="109" t="s">
        <v>2957</v>
      </c>
      <c r="B69" s="113"/>
      <c r="C69" s="113"/>
      <c r="D69" s="113"/>
      <c r="E69" s="113"/>
      <c r="F69" s="113"/>
      <c r="G69" s="113"/>
      <c r="H69" s="113"/>
      <c r="I69" s="113"/>
      <c r="J69" s="113"/>
      <c r="K69" s="125"/>
    </row>
    <row r="70" customHeight="1" spans="1:13">
      <c r="A70" s="62" t="str">
        <f>$L$1</f>
        <v>Test Sample</v>
      </c>
      <c r="B70" s="63"/>
      <c r="C70" s="63"/>
      <c r="D70" s="63"/>
      <c r="E70" s="63"/>
      <c r="F70" s="63"/>
      <c r="G70" s="63"/>
      <c r="H70" s="63"/>
      <c r="I70" s="63"/>
      <c r="J70" s="63"/>
      <c r="K70" s="64"/>
      <c r="L70" s="120"/>
      <c r="M70" s="120"/>
    </row>
    <row r="71" customHeight="1" spans="1:13">
      <c r="A71" s="67" t="s">
        <v>2919</v>
      </c>
      <c r="B71" s="67" t="s">
        <v>2924</v>
      </c>
      <c r="C71" s="67" t="s">
        <v>2925</v>
      </c>
      <c r="D71" s="67" t="s">
        <v>2926</v>
      </c>
      <c r="E71" s="67" t="s">
        <v>2927</v>
      </c>
      <c r="F71" s="67" t="s">
        <v>2928</v>
      </c>
      <c r="G71" s="67" t="s">
        <v>2929</v>
      </c>
      <c r="H71" s="67" t="s">
        <v>2930</v>
      </c>
      <c r="I71" s="67" t="s">
        <v>2931</v>
      </c>
      <c r="J71" s="67" t="s">
        <v>2932</v>
      </c>
      <c r="K71" s="67" t="s">
        <v>2933</v>
      </c>
      <c r="L71" s="120"/>
      <c r="M71" s="120"/>
    </row>
    <row r="72" customHeight="1" spans="1:13">
      <c r="A72" s="67" t="s">
        <v>2958</v>
      </c>
      <c r="B72" s="110" t="str">
        <f>IF(ISERR(B50),"",B50)</f>
        <v/>
      </c>
      <c r="C72" s="110" t="str">
        <f t="shared" ref="C72:K72" si="14">IF(ISERR(C50),"",C50)</f>
        <v/>
      </c>
      <c r="D72" s="110" t="str">
        <f t="shared" si="14"/>
        <v/>
      </c>
      <c r="E72" s="110" t="str">
        <f t="shared" si="14"/>
        <v/>
      </c>
      <c r="F72" s="110" t="str">
        <f t="shared" si="14"/>
        <v/>
      </c>
      <c r="G72" s="110" t="str">
        <f t="shared" si="14"/>
        <v/>
      </c>
      <c r="H72" s="110" t="str">
        <f t="shared" si="14"/>
        <v/>
      </c>
      <c r="I72" s="110" t="str">
        <f t="shared" si="14"/>
        <v/>
      </c>
      <c r="J72" s="110" t="str">
        <f t="shared" si="14"/>
        <v/>
      </c>
      <c r="K72" s="110" t="str">
        <f t="shared" si="14"/>
        <v/>
      </c>
      <c r="L72" s="121"/>
      <c r="M72" s="122"/>
    </row>
    <row r="73" customHeight="1" spans="1:13">
      <c r="A73" s="77" t="s">
        <v>2959</v>
      </c>
      <c r="B73" s="111" t="str">
        <f>IF(B72="","",IF(AND(B72&gt;18,B72&lt;22),"Pass","Inquiry"))</f>
        <v/>
      </c>
      <c r="C73" s="111" t="str">
        <f t="shared" ref="C73:K73" si="15">IF(C72="","",IF(AND(C72&gt;18,C72&lt;22),"Pass","Inquiry"))</f>
        <v/>
      </c>
      <c r="D73" s="111" t="str">
        <f t="shared" si="15"/>
        <v/>
      </c>
      <c r="E73" s="111" t="str">
        <f t="shared" si="15"/>
        <v/>
      </c>
      <c r="F73" s="111" t="str">
        <f t="shared" si="15"/>
        <v/>
      </c>
      <c r="G73" s="111" t="str">
        <f t="shared" si="15"/>
        <v/>
      </c>
      <c r="H73" s="111" t="str">
        <f t="shared" si="15"/>
        <v/>
      </c>
      <c r="I73" s="111" t="str">
        <f t="shared" si="15"/>
        <v/>
      </c>
      <c r="J73" s="111" t="str">
        <f t="shared" si="15"/>
        <v/>
      </c>
      <c r="K73" s="111" t="str">
        <f t="shared" si="15"/>
        <v/>
      </c>
      <c r="L73" s="123"/>
      <c r="M73" s="123"/>
    </row>
    <row r="74" customHeight="1" spans="1:11">
      <c r="A74" s="62" t="str">
        <f>$L$2</f>
        <v>Control Sample</v>
      </c>
      <c r="B74" s="63"/>
      <c r="C74" s="63"/>
      <c r="D74" s="63"/>
      <c r="E74" s="63"/>
      <c r="F74" s="63"/>
      <c r="G74" s="63"/>
      <c r="H74" s="63"/>
      <c r="I74" s="63"/>
      <c r="J74" s="63"/>
      <c r="K74" s="64"/>
    </row>
    <row r="75" customHeight="1" spans="1:11">
      <c r="A75" s="67" t="s">
        <v>2919</v>
      </c>
      <c r="B75" s="67" t="s">
        <v>2924</v>
      </c>
      <c r="C75" s="67" t="s">
        <v>2925</v>
      </c>
      <c r="D75" s="67" t="s">
        <v>2926</v>
      </c>
      <c r="E75" s="67" t="s">
        <v>2927</v>
      </c>
      <c r="F75" s="67" t="s">
        <v>2928</v>
      </c>
      <c r="G75" s="67" t="s">
        <v>2929</v>
      </c>
      <c r="H75" s="67" t="s">
        <v>2930</v>
      </c>
      <c r="I75" s="67" t="s">
        <v>2931</v>
      </c>
      <c r="J75" s="67" t="s">
        <v>2932</v>
      </c>
      <c r="K75" s="67" t="s">
        <v>2933</v>
      </c>
    </row>
    <row r="76" customHeight="1" spans="1:11">
      <c r="A76" s="67" t="s">
        <v>2958</v>
      </c>
      <c r="B76" s="110" t="str">
        <f>IF(ISERR(B56),"",B56)</f>
        <v/>
      </c>
      <c r="C76" s="110" t="str">
        <f t="shared" ref="C76:K76" si="16">IF(ISERR(C56),"",C56)</f>
        <v/>
      </c>
      <c r="D76" s="110" t="str">
        <f t="shared" si="16"/>
        <v/>
      </c>
      <c r="E76" s="110" t="str">
        <f t="shared" si="16"/>
        <v/>
      </c>
      <c r="F76" s="110" t="str">
        <f t="shared" si="16"/>
        <v/>
      </c>
      <c r="G76" s="110" t="str">
        <f t="shared" si="16"/>
        <v/>
      </c>
      <c r="H76" s="110" t="str">
        <f t="shared" si="16"/>
        <v/>
      </c>
      <c r="I76" s="110" t="str">
        <f t="shared" si="16"/>
        <v/>
      </c>
      <c r="J76" s="110" t="str">
        <f t="shared" si="16"/>
        <v/>
      </c>
      <c r="K76" s="110" t="str">
        <f t="shared" si="16"/>
        <v/>
      </c>
    </row>
    <row r="77" customHeight="1" spans="1:11">
      <c r="A77" s="77" t="s">
        <v>2959</v>
      </c>
      <c r="B77" s="111" t="str">
        <f>IF(B76="","",IF(AND(B76&gt;18,B76&lt;22),"Pass","Inquiry"))</f>
        <v/>
      </c>
      <c r="C77" s="111" t="str">
        <f t="shared" ref="C77:K77" si="17">IF(C76="","",IF(AND(C76&gt;18,C76&lt;22),"Pass","Inquiry"))</f>
        <v/>
      </c>
      <c r="D77" s="111" t="str">
        <f t="shared" si="17"/>
        <v/>
      </c>
      <c r="E77" s="111" t="str">
        <f t="shared" si="17"/>
        <v/>
      </c>
      <c r="F77" s="111" t="str">
        <f t="shared" si="17"/>
        <v/>
      </c>
      <c r="G77" s="111" t="str">
        <f t="shared" si="17"/>
        <v/>
      </c>
      <c r="H77" s="111" t="str">
        <f t="shared" si="17"/>
        <v/>
      </c>
      <c r="I77" s="111" t="str">
        <f t="shared" si="17"/>
        <v/>
      </c>
      <c r="J77" s="111" t="str">
        <f t="shared" si="17"/>
        <v/>
      </c>
      <c r="K77" s="111" t="str">
        <f t="shared" si="17"/>
        <v/>
      </c>
    </row>
    <row r="78" customHeight="1" spans="1:11">
      <c r="A78" s="109" t="s">
        <v>2960</v>
      </c>
      <c r="B78" s="97"/>
      <c r="C78" s="97"/>
      <c r="D78" s="97"/>
      <c r="E78" s="97"/>
      <c r="F78" s="97"/>
      <c r="G78" s="97"/>
      <c r="H78" s="97"/>
      <c r="I78" s="97"/>
      <c r="J78" s="97"/>
      <c r="K78" s="98"/>
    </row>
    <row r="79" customHeight="1" spans="1:11">
      <c r="A79" s="67" t="str">
        <f>L1</f>
        <v>Test Sample</v>
      </c>
      <c r="B79" s="67"/>
      <c r="C79" s="67"/>
      <c r="D79" s="67"/>
      <c r="E79" s="67"/>
      <c r="F79" s="67"/>
      <c r="G79" s="67"/>
      <c r="H79" s="67"/>
      <c r="I79" s="67"/>
      <c r="J79" s="67"/>
      <c r="K79" s="67"/>
    </row>
    <row r="80" customHeight="1" spans="1:11">
      <c r="A80" s="67" t="s">
        <v>2919</v>
      </c>
      <c r="B80" s="67" t="s">
        <v>2924</v>
      </c>
      <c r="C80" s="67" t="s">
        <v>2925</v>
      </c>
      <c r="D80" s="67" t="s">
        <v>2926</v>
      </c>
      <c r="E80" s="67" t="s">
        <v>2927</v>
      </c>
      <c r="F80" s="67" t="s">
        <v>2928</v>
      </c>
      <c r="G80" s="67" t="s">
        <v>2929</v>
      </c>
      <c r="H80" s="67" t="s">
        <v>2930</v>
      </c>
      <c r="I80" s="67" t="s">
        <v>2931</v>
      </c>
      <c r="J80" s="67" t="s">
        <v>2932</v>
      </c>
      <c r="K80" s="67" t="s">
        <v>2933</v>
      </c>
    </row>
    <row r="81" customHeight="1" spans="1:11">
      <c r="A81" s="67" t="s">
        <v>2961</v>
      </c>
      <c r="B81" s="110" t="str">
        <f>IF(ISERR(AVERAGE(Calculations!D748:D751)),"",AVERAGE(Calculations!D748:D751))</f>
        <v/>
      </c>
      <c r="C81" s="110" t="str">
        <f>IF(ISERR(AVERAGE(Calculations!E748:E751)),"",AVERAGE(Calculations!E748:E751))</f>
        <v/>
      </c>
      <c r="D81" s="110" t="str">
        <f>IF(ISERR(AVERAGE(Calculations!F748:F751)),"",AVERAGE(Calculations!F748:F751))</f>
        <v/>
      </c>
      <c r="E81" s="110" t="str">
        <f>IF(ISERR(AVERAGE(Calculations!G748:G751)),"",AVERAGE(Calculations!G748:G751))</f>
        <v/>
      </c>
      <c r="F81" s="110" t="str">
        <f>IF(ISERR(AVERAGE(Calculations!H748:H751)),"",AVERAGE(Calculations!H748:H751))</f>
        <v/>
      </c>
      <c r="G81" s="110" t="str">
        <f>IF(ISERR(AVERAGE(Calculations!I748:I751)),"",AVERAGE(Calculations!I748:I751))</f>
        <v/>
      </c>
      <c r="H81" s="110" t="str">
        <f>IF(ISERR(AVERAGE(Calculations!J748:J751)),"",AVERAGE(Calculations!J748:J751))</f>
        <v/>
      </c>
      <c r="I81" s="110" t="str">
        <f>IF(ISERR(AVERAGE(Calculations!K748:K751)),"",AVERAGE(Calculations!K748:K751))</f>
        <v/>
      </c>
      <c r="J81" s="110" t="str">
        <f>IF(ISERR(AVERAGE(Calculations!L748:L751)),"",AVERAGE(Calculations!L748:L751))</f>
        <v/>
      </c>
      <c r="K81" s="110" t="str">
        <f>IF(ISERR(AVERAGE(Calculations!M748:M751)),"",AVERAGE(Calculations!M748:M751))</f>
        <v/>
      </c>
    </row>
    <row r="82" customHeight="1" spans="1:11">
      <c r="A82" s="77" t="s">
        <v>2962</v>
      </c>
      <c r="B82" s="112" t="str">
        <f>IF(B81="","",IF(B81&lt;35,"Inquiry","PASS"))</f>
        <v/>
      </c>
      <c r="C82" s="112" t="str">
        <f t="shared" ref="C82:K82" si="18">IF(C81="","",IF(C81&lt;35,"Inquiry","PASS"))</f>
        <v/>
      </c>
      <c r="D82" s="112" t="str">
        <f t="shared" si="18"/>
        <v/>
      </c>
      <c r="E82" s="112" t="str">
        <f t="shared" si="18"/>
        <v/>
      </c>
      <c r="F82" s="112" t="str">
        <f t="shared" si="18"/>
        <v/>
      </c>
      <c r="G82" s="112" t="str">
        <f t="shared" si="18"/>
        <v/>
      </c>
      <c r="H82" s="112" t="str">
        <f t="shared" si="18"/>
        <v/>
      </c>
      <c r="I82" s="112" t="str">
        <f t="shared" si="18"/>
        <v/>
      </c>
      <c r="J82" s="112" t="str">
        <f t="shared" si="18"/>
        <v/>
      </c>
      <c r="K82" s="112" t="str">
        <f t="shared" si="18"/>
        <v/>
      </c>
    </row>
    <row r="83" customHeight="1" spans="1:11">
      <c r="A83" s="67" t="str">
        <f>L2</f>
        <v>Control Sample</v>
      </c>
      <c r="B83" s="67"/>
      <c r="C83" s="67"/>
      <c r="D83" s="67"/>
      <c r="E83" s="67"/>
      <c r="F83" s="67"/>
      <c r="G83" s="67"/>
      <c r="H83" s="67"/>
      <c r="I83" s="67"/>
      <c r="J83" s="67"/>
      <c r="K83" s="67"/>
    </row>
    <row r="84" customHeight="1" spans="1:11">
      <c r="A84" s="67" t="s">
        <v>2919</v>
      </c>
      <c r="B84" s="67" t="s">
        <v>2924</v>
      </c>
      <c r="C84" s="67" t="s">
        <v>2925</v>
      </c>
      <c r="D84" s="67" t="s">
        <v>2926</v>
      </c>
      <c r="E84" s="67" t="s">
        <v>2927</v>
      </c>
      <c r="F84" s="67" t="s">
        <v>2928</v>
      </c>
      <c r="G84" s="67" t="s">
        <v>2929</v>
      </c>
      <c r="H84" s="67" t="s">
        <v>2930</v>
      </c>
      <c r="I84" s="67" t="s">
        <v>2931</v>
      </c>
      <c r="J84" s="67" t="s">
        <v>2932</v>
      </c>
      <c r="K84" s="67" t="s">
        <v>2933</v>
      </c>
    </row>
    <row r="85" customHeight="1" spans="1:11">
      <c r="A85" s="67" t="s">
        <v>2961</v>
      </c>
      <c r="B85" s="110" t="str">
        <f>IF(ISERR(AVERAGE(Calculations!P748:P751)),"",AVERAGE(Calculations!P748:P751))</f>
        <v/>
      </c>
      <c r="C85" s="110" t="str">
        <f>IF(ISERR(AVERAGE(Calculations!Q748:Q751)),"",AVERAGE(Calculations!Q748:Q751))</f>
        <v/>
      </c>
      <c r="D85" s="110" t="str">
        <f>IF(ISERR(AVERAGE(Calculations!R748:R751)),"",AVERAGE(Calculations!R748:R751))</f>
        <v/>
      </c>
      <c r="E85" s="110" t="str">
        <f>IF(ISERR(AVERAGE(Calculations!S748:S751)),"",AVERAGE(Calculations!S748:S751))</f>
        <v/>
      </c>
      <c r="F85" s="110" t="str">
        <f>IF(ISERR(AVERAGE(Calculations!T748:T751)),"",AVERAGE(Calculations!T748:T751))</f>
        <v/>
      </c>
      <c r="G85" s="110" t="str">
        <f>IF(ISERR(AVERAGE(Calculations!U748:U751)),"",AVERAGE(Calculations!U748:U751))</f>
        <v/>
      </c>
      <c r="H85" s="110" t="str">
        <f>IF(ISERR(AVERAGE(Calculations!V748:V751)),"",AVERAGE(Calculations!V748:V751))</f>
        <v/>
      </c>
      <c r="I85" s="110" t="str">
        <f>IF(ISERR(AVERAGE(Calculations!W748:W751)),"",AVERAGE(Calculations!W748:W751))</f>
        <v/>
      </c>
      <c r="J85" s="110" t="str">
        <f>IF(ISERR(AVERAGE(Calculations!X748:X751)),"",AVERAGE(Calculations!X748:X751))</f>
        <v/>
      </c>
      <c r="K85" s="110" t="str">
        <f>IF(ISERR(AVERAGE(Calculations!Y748:Y751)),"",AVERAGE(Calculations!Y748:Y751))</f>
        <v/>
      </c>
    </row>
    <row r="86" customHeight="1" spans="1:11">
      <c r="A86" s="77" t="s">
        <v>2962</v>
      </c>
      <c r="B86" s="112" t="str">
        <f>IF(B85="","",IF(B85&lt;35,"Inquiry","PASS"))</f>
        <v/>
      </c>
      <c r="C86" s="112" t="str">
        <f t="shared" ref="C86:K86" si="19">IF(C85="","",IF(C85&lt;35,"Inquiry","PASS"))</f>
        <v/>
      </c>
      <c r="D86" s="112" t="str">
        <f t="shared" si="19"/>
        <v/>
      </c>
      <c r="E86" s="112" t="str">
        <f t="shared" si="19"/>
        <v/>
      </c>
      <c r="F86" s="112" t="str">
        <f t="shared" si="19"/>
        <v/>
      </c>
      <c r="G86" s="112" t="str">
        <f t="shared" si="19"/>
        <v/>
      </c>
      <c r="H86" s="112" t="str">
        <f t="shared" si="19"/>
        <v/>
      </c>
      <c r="I86" s="112" t="str">
        <f t="shared" si="19"/>
        <v/>
      </c>
      <c r="J86" s="112" t="str">
        <f t="shared" si="19"/>
        <v/>
      </c>
      <c r="K86" s="112" t="str">
        <f t="shared" si="19"/>
        <v/>
      </c>
    </row>
    <row r="87" s="65" customFormat="1" customHeight="1" spans="1:18">
      <c r="A87" s="99" t="str">
        <f>'Gene Table'!A771</f>
        <v>Plate 3</v>
      </c>
      <c r="B87" s="97"/>
      <c r="C87" s="97"/>
      <c r="D87" s="97"/>
      <c r="E87" s="97"/>
      <c r="F87" s="97"/>
      <c r="G87" s="97"/>
      <c r="H87" s="97"/>
      <c r="I87" s="97"/>
      <c r="J87" s="97"/>
      <c r="K87" s="97"/>
      <c r="L87" s="97"/>
      <c r="M87" s="98"/>
      <c r="N87" s="116"/>
      <c r="O87" s="116"/>
      <c r="P87" s="116"/>
      <c r="Q87" s="116"/>
      <c r="R87" s="116"/>
    </row>
    <row r="88" customHeight="1" spans="1:13">
      <c r="A88" s="109" t="s">
        <v>2946</v>
      </c>
      <c r="B88" s="97"/>
      <c r="C88" s="97"/>
      <c r="D88" s="97"/>
      <c r="E88" s="97"/>
      <c r="F88" s="97"/>
      <c r="G88" s="97"/>
      <c r="H88" s="97"/>
      <c r="I88" s="97"/>
      <c r="J88" s="97"/>
      <c r="K88" s="97"/>
      <c r="L88" s="97"/>
      <c r="M88" s="98"/>
    </row>
    <row r="89" customHeight="1" spans="1:13">
      <c r="A89" s="67" t="str">
        <f>L1</f>
        <v>Test Sample</v>
      </c>
      <c r="B89" s="67"/>
      <c r="C89" s="67"/>
      <c r="D89" s="67"/>
      <c r="E89" s="67"/>
      <c r="F89" s="67"/>
      <c r="G89" s="67"/>
      <c r="H89" s="67"/>
      <c r="I89" s="67"/>
      <c r="J89" s="67"/>
      <c r="K89" s="67"/>
      <c r="L89" s="67"/>
      <c r="M89" s="67"/>
    </row>
    <row r="90" customHeight="1" spans="1:13">
      <c r="A90" s="67" t="s">
        <v>2919</v>
      </c>
      <c r="B90" s="67" t="s">
        <v>2924</v>
      </c>
      <c r="C90" s="67" t="s">
        <v>2925</v>
      </c>
      <c r="D90" s="67" t="s">
        <v>2926</v>
      </c>
      <c r="E90" s="67" t="s">
        <v>2927</v>
      </c>
      <c r="F90" s="67" t="s">
        <v>2928</v>
      </c>
      <c r="G90" s="67" t="s">
        <v>2929</v>
      </c>
      <c r="H90" s="67" t="s">
        <v>2930</v>
      </c>
      <c r="I90" s="67" t="s">
        <v>2931</v>
      </c>
      <c r="J90" s="67" t="s">
        <v>2932</v>
      </c>
      <c r="K90" s="67" t="s">
        <v>2933</v>
      </c>
      <c r="L90" s="77" t="s">
        <v>2947</v>
      </c>
      <c r="M90" s="117" t="s">
        <v>2948</v>
      </c>
    </row>
    <row r="91" customHeight="1" spans="1:13">
      <c r="A91" s="67" t="s">
        <v>2949</v>
      </c>
      <c r="B91" s="110" t="str">
        <f>IF(ISERROR(AVERAGE(Calculations!D1152:D1155)),"",AVERAGE(Calculations!D1152:D1155))</f>
        <v/>
      </c>
      <c r="C91" s="110" t="str">
        <f>IF(ISERROR(AVERAGE(Calculations!E1152:E1155)),"",AVERAGE(Calculations!E1152:E1155))</f>
        <v/>
      </c>
      <c r="D91" s="110" t="str">
        <f>IF(ISERROR(AVERAGE(Calculations!F1152:F1155)),"",AVERAGE(Calculations!F1152:F1155))</f>
        <v/>
      </c>
      <c r="E91" s="110" t="str">
        <f>IF(ISERROR(AVERAGE(Calculations!G1152:G1155)),"",AVERAGE(Calculations!G1152:G1155))</f>
        <v/>
      </c>
      <c r="F91" s="110" t="str">
        <f>IF(ISERROR(AVERAGE(Calculations!H1152:H1155)),"",AVERAGE(Calculations!H1152:H1155))</f>
        <v/>
      </c>
      <c r="G91" s="110" t="str">
        <f>IF(ISERROR(AVERAGE(Calculations!I1152:I1155)),"",AVERAGE(Calculations!I1152:I1155))</f>
        <v/>
      </c>
      <c r="H91" s="110" t="str">
        <f>IF(ISERROR(AVERAGE(Calculations!J1152:J1155)),"",AVERAGE(Calculations!J1152:J1155))</f>
        <v/>
      </c>
      <c r="I91" s="110" t="str">
        <f>IF(ISERROR(AVERAGE(Calculations!K1152:K1155)),"",AVERAGE(Calculations!K1152:K1155))</f>
        <v/>
      </c>
      <c r="J91" s="110" t="str">
        <f>IF(ISERROR(AVERAGE(Calculations!L1152:L1155)),"",AVERAGE(Calculations!L1152:L1155))</f>
        <v/>
      </c>
      <c r="K91" s="110" t="str">
        <f>IF(ISERROR(AVERAGE(Calculations!M1152:M1155)),"",AVERAGE(Calculations!M1152:M1155))</f>
        <v/>
      </c>
      <c r="L91" s="118" t="e">
        <f>AVERAGE(B91:K91)</f>
        <v>#DIV/0!</v>
      </c>
      <c r="M91" s="118" t="e">
        <f>STDEV(B91:K91)</f>
        <v>#DIV/0!</v>
      </c>
    </row>
    <row r="92" customHeight="1" spans="1:13">
      <c r="A92" s="77" t="s">
        <v>2950</v>
      </c>
      <c r="B92" s="110" t="str">
        <f>IF(ISERROR(STDEV(Calculations!D1152:D1155)),"",STDEV(Calculations!D1152:D1155))</f>
        <v/>
      </c>
      <c r="C92" s="110" t="str">
        <f>IF(ISERROR(STDEV(Calculations!E1152:E1155)),"",STDEV(Calculations!E1152:E1155))</f>
        <v/>
      </c>
      <c r="D92" s="110" t="str">
        <f>IF(ISERROR(STDEV(Calculations!F1152:F1155)),"",STDEV(Calculations!F1152:F1155))</f>
        <v/>
      </c>
      <c r="E92" s="110" t="str">
        <f>IF(ISERROR(STDEV(Calculations!G1152:G1155)),"",STDEV(Calculations!G1152:G1155))</f>
        <v/>
      </c>
      <c r="F92" s="110" t="str">
        <f>IF(ISERROR(STDEV(Calculations!H1152:H1155)),"",STDEV(Calculations!H1152:H1155))</f>
        <v/>
      </c>
      <c r="G92" s="110" t="str">
        <f>IF(ISERROR(STDEV(Calculations!I1152:I1155)),"",STDEV(Calculations!I1152:I1155))</f>
        <v/>
      </c>
      <c r="H92" s="110" t="str">
        <f>IF(ISERROR(STDEV(Calculations!J1152:J1155)),"",STDEV(Calculations!J1152:J1155))</f>
        <v/>
      </c>
      <c r="I92" s="110" t="str">
        <f>IF(ISERROR(STDEV(Calculations!K1152:K1155)),"",STDEV(Calculations!K1152:K1155))</f>
        <v/>
      </c>
      <c r="J92" s="110" t="str">
        <f>IF(ISERROR(STDEV(Calculations!L1152:L1155)),"",STDEV(Calculations!L1152:L1155))</f>
        <v/>
      </c>
      <c r="K92" s="110" t="str">
        <f>IF(ISERROR(STDEV(Calculations!M1152:M1155)),"",STDEV(Calculations!M1152:M1155))</f>
        <v/>
      </c>
      <c r="L92" s="118" t="e">
        <f>AVERAGE(B92:K92)</f>
        <v>#DIV/0!</v>
      </c>
      <c r="M92" s="118" t="s">
        <v>2951</v>
      </c>
    </row>
    <row r="93" customHeight="1" spans="1:13">
      <c r="A93" s="67" t="s">
        <v>2952</v>
      </c>
      <c r="B93" s="110" t="str">
        <f>IF(ISERROR(AVERAGE(Calculations!D1148:D1151)),"",AVERAGE(Calculations!D1148:D1151))</f>
        <v/>
      </c>
      <c r="C93" s="110" t="str">
        <f>IF(ISERROR(AVERAGE(Calculations!E1148:E1151)),"",AVERAGE(Calculations!E1148:E1151))</f>
        <v/>
      </c>
      <c r="D93" s="110" t="str">
        <f>IF(ISERROR(AVERAGE(Calculations!F1148:F1151)),"",AVERAGE(Calculations!F1148:F1151))</f>
        <v/>
      </c>
      <c r="E93" s="110" t="str">
        <f>IF(ISERROR(AVERAGE(Calculations!G1148:G1151)),"",AVERAGE(Calculations!G1148:G1151))</f>
        <v/>
      </c>
      <c r="F93" s="110" t="str">
        <f>IF(ISERROR(AVERAGE(Calculations!H1148:H1151)),"",AVERAGE(Calculations!H1148:H1151))</f>
        <v/>
      </c>
      <c r="G93" s="110" t="str">
        <f>IF(ISERROR(AVERAGE(Calculations!I1148:I1151)),"",AVERAGE(Calculations!I1148:I1151))</f>
        <v/>
      </c>
      <c r="H93" s="110" t="str">
        <f>IF(ISERROR(AVERAGE(Calculations!J1148:J1151)),"",AVERAGE(Calculations!J1148:J1151))</f>
        <v/>
      </c>
      <c r="I93" s="110" t="str">
        <f>IF(ISERROR(AVERAGE(Calculations!K1148:K1151)),"",AVERAGE(Calculations!K1148:K1151))</f>
        <v/>
      </c>
      <c r="J93" s="110" t="str">
        <f>IF(ISERROR(AVERAGE(Calculations!L1148:L1151)),"",AVERAGE(Calculations!L1148:L1151))</f>
        <v/>
      </c>
      <c r="K93" s="110" t="str">
        <f>IF(ISERROR(AVERAGE(Calculations!M1148:M1151)),"",AVERAGE(Calculations!M1148:M1151))</f>
        <v/>
      </c>
      <c r="L93" s="118" t="e">
        <f>AVERAGE(B93:K93)</f>
        <v>#DIV/0!</v>
      </c>
      <c r="M93" s="118" t="e">
        <f>STDEV(B93:K93)</f>
        <v>#DIV/0!</v>
      </c>
    </row>
    <row r="94" customHeight="1" spans="1:13">
      <c r="A94" s="77" t="s">
        <v>2953</v>
      </c>
      <c r="B94" s="110" t="str">
        <f>IF(ISERROR(STDEV(Calculations!D1148:D1151)),"",STDEV(Calculations!D1148:D1151))</f>
        <v/>
      </c>
      <c r="C94" s="110" t="str">
        <f>IF(ISERROR(STDEV(Calculations!E1148:E1151)),"",STDEV(Calculations!E1148:E1151))</f>
        <v/>
      </c>
      <c r="D94" s="110" t="str">
        <f>IF(ISERROR(STDEV(Calculations!F1148:F1151)),"",STDEV(Calculations!F1148:F1151))</f>
        <v/>
      </c>
      <c r="E94" s="110" t="str">
        <f>IF(ISERROR(STDEV(Calculations!G1148:G1151)),"",STDEV(Calculations!G1148:G1151))</f>
        <v/>
      </c>
      <c r="F94" s="110" t="str">
        <f>IF(ISERROR(STDEV(Calculations!H1148:H1151)),"",STDEV(Calculations!H1148:H1151))</f>
        <v/>
      </c>
      <c r="G94" s="110" t="str">
        <f>IF(ISERROR(STDEV(Calculations!I1148:I1151)),"",STDEV(Calculations!I1148:I1151))</f>
        <v/>
      </c>
      <c r="H94" s="110" t="str">
        <f>IF(ISERROR(STDEV(Calculations!J1148:J1151)),"",STDEV(Calculations!J1148:J1151))</f>
        <v/>
      </c>
      <c r="I94" s="110" t="str">
        <f>IF(ISERROR(STDEV(Calculations!K1148:K1151)),"",STDEV(Calculations!K1148:K1151))</f>
        <v/>
      </c>
      <c r="J94" s="110" t="str">
        <f>IF(ISERROR(STDEV(Calculations!L1148:L1151)),"",STDEV(Calculations!L1148:L1151))</f>
        <v/>
      </c>
      <c r="K94" s="110" t="str">
        <f>IF(ISERROR(STDEV(Calculations!M1148:M1151)),"",STDEV(Calculations!M1148:M1151))</f>
        <v/>
      </c>
      <c r="L94" s="118" t="e">
        <f>AVERAGE(B94:K94)</f>
        <v>#DIV/0!</v>
      </c>
      <c r="M94" s="118" t="s">
        <v>2951</v>
      </c>
    </row>
    <row r="95" customHeight="1" spans="1:13">
      <c r="A95" s="62" t="str">
        <f>L2</f>
        <v>Control Sample</v>
      </c>
      <c r="B95" s="63"/>
      <c r="C95" s="63"/>
      <c r="D95" s="63"/>
      <c r="E95" s="63"/>
      <c r="F95" s="63"/>
      <c r="G95" s="63"/>
      <c r="H95" s="63"/>
      <c r="I95" s="63"/>
      <c r="J95" s="63"/>
      <c r="K95" s="63"/>
      <c r="L95" s="63"/>
      <c r="M95" s="64"/>
    </row>
    <row r="96" customHeight="1" spans="1:13">
      <c r="A96" s="67" t="s">
        <v>2919</v>
      </c>
      <c r="B96" s="67" t="s">
        <v>2924</v>
      </c>
      <c r="C96" s="67" t="s">
        <v>2925</v>
      </c>
      <c r="D96" s="67" t="s">
        <v>2926</v>
      </c>
      <c r="E96" s="67" t="s">
        <v>2927</v>
      </c>
      <c r="F96" s="67" t="s">
        <v>2928</v>
      </c>
      <c r="G96" s="67" t="s">
        <v>2929</v>
      </c>
      <c r="H96" s="67" t="s">
        <v>2930</v>
      </c>
      <c r="I96" s="67" t="s">
        <v>2931</v>
      </c>
      <c r="J96" s="67" t="s">
        <v>2932</v>
      </c>
      <c r="K96" s="67" t="s">
        <v>2933</v>
      </c>
      <c r="L96" s="77" t="s">
        <v>2947</v>
      </c>
      <c r="M96" s="117" t="s">
        <v>2948</v>
      </c>
    </row>
    <row r="97" customHeight="1" spans="1:13">
      <c r="A97" s="67" t="s">
        <v>2949</v>
      </c>
      <c r="B97" s="110" t="str">
        <f>IF(ISERROR(AVERAGE(Calculations!P1152:P1155)),"",AVERAGE(Calculations!P1152:P1155))</f>
        <v/>
      </c>
      <c r="C97" s="110" t="str">
        <f>IF(ISERROR(AVERAGE(Calculations!Q1152:Q1155)),"",AVERAGE(Calculations!Q1152:Q1155))</f>
        <v/>
      </c>
      <c r="D97" s="110" t="str">
        <f>IF(ISERROR(AVERAGE(Calculations!R1152:R1155)),"",AVERAGE(Calculations!R1152:R1155))</f>
        <v/>
      </c>
      <c r="E97" s="110" t="str">
        <f>IF(ISERROR(AVERAGE(Calculations!S1152:S1155)),"",AVERAGE(Calculations!S1152:S1155))</f>
        <v/>
      </c>
      <c r="F97" s="110" t="str">
        <f>IF(ISERROR(AVERAGE(Calculations!T1152:T1155)),"",AVERAGE(Calculations!T1152:T1155))</f>
        <v/>
      </c>
      <c r="G97" s="110" t="str">
        <f>IF(ISERROR(AVERAGE(Calculations!U1152:U1155)),"",AVERAGE(Calculations!U1152:U1155))</f>
        <v/>
      </c>
      <c r="H97" s="110" t="str">
        <f>IF(ISERROR(AVERAGE(Calculations!V1152:V1155)),"",AVERAGE(Calculations!V1152:V1155))</f>
        <v/>
      </c>
      <c r="I97" s="110" t="str">
        <f>IF(ISERROR(AVERAGE(Calculations!W1152:W1155)),"",AVERAGE(Calculations!W1152:W1155))</f>
        <v/>
      </c>
      <c r="J97" s="110" t="str">
        <f>IF(ISERROR(AVERAGE(Calculations!X1152:X1155)),"",AVERAGE(Calculations!X1152:X1155))</f>
        <v/>
      </c>
      <c r="K97" s="110" t="str">
        <f>IF(ISERROR(AVERAGE(Calculations!Y1152:Y1155)),"",AVERAGE(Calculations!Y1152:Y1155))</f>
        <v/>
      </c>
      <c r="L97" s="118" t="e">
        <f>AVERAGE(B97:K97)</f>
        <v>#DIV/0!</v>
      </c>
      <c r="M97" s="118" t="e">
        <f>STDEV(B97:K97)</f>
        <v>#DIV/0!</v>
      </c>
    </row>
    <row r="98" customHeight="1" spans="1:13">
      <c r="A98" s="77" t="s">
        <v>2950</v>
      </c>
      <c r="B98" s="110" t="str">
        <f>IF(ISERROR(STDEV(Calculations!P1152:P1155)),"",STDEV(Calculations!P1152:P1155))</f>
        <v/>
      </c>
      <c r="C98" s="110" t="str">
        <f>IF(ISERROR(STDEV(Calculations!Q1152:Q1155)),"",STDEV(Calculations!Q1152:Q1155))</f>
        <v/>
      </c>
      <c r="D98" s="110" t="str">
        <f>IF(ISERROR(STDEV(Calculations!R1152:R1155)),"",STDEV(Calculations!R1152:R1155))</f>
        <v/>
      </c>
      <c r="E98" s="110" t="str">
        <f>IF(ISERROR(STDEV(Calculations!S1152:S1155)),"",STDEV(Calculations!S1152:S1155))</f>
        <v/>
      </c>
      <c r="F98" s="110" t="str">
        <f>IF(ISERROR(STDEV(Calculations!T1152:T1155)),"",STDEV(Calculations!T1152:T1155))</f>
        <v/>
      </c>
      <c r="G98" s="110" t="str">
        <f>IF(ISERROR(STDEV(Calculations!U1152:U1155)),"",STDEV(Calculations!U1152:U1155))</f>
        <v/>
      </c>
      <c r="H98" s="110" t="str">
        <f>IF(ISERROR(STDEV(Calculations!V1152:V1155)),"",STDEV(Calculations!V1152:V1155))</f>
        <v/>
      </c>
      <c r="I98" s="110" t="str">
        <f>IF(ISERROR(STDEV(Calculations!W1152:W1155)),"",STDEV(Calculations!W1152:W1155))</f>
        <v/>
      </c>
      <c r="J98" s="110" t="str">
        <f>IF(ISERROR(STDEV(Calculations!X1152:X1155)),"",STDEV(Calculations!X1152:X1155))</f>
        <v/>
      </c>
      <c r="K98" s="110" t="str">
        <f>IF(ISERROR(STDEV(Calculations!Y1152:Y1155)),"",STDEV(Calculations!Y1152:Y1155))</f>
        <v/>
      </c>
      <c r="L98" s="118" t="e">
        <f>AVERAGE(B98:K98)</f>
        <v>#DIV/0!</v>
      </c>
      <c r="M98" s="118" t="s">
        <v>2951</v>
      </c>
    </row>
    <row r="99" customHeight="1" spans="1:13">
      <c r="A99" s="67" t="s">
        <v>2952</v>
      </c>
      <c r="B99" s="110" t="str">
        <f>IF(ISERROR(AVERAGE(Calculations!P1148:P1151)),"",AVERAGE(Calculations!P1148:P1151))</f>
        <v/>
      </c>
      <c r="C99" s="110" t="str">
        <f>IF(ISERROR(AVERAGE(Calculations!Q1148:Q1151)),"",AVERAGE(Calculations!Q1148:Q1151))</f>
        <v/>
      </c>
      <c r="D99" s="110" t="str">
        <f>IF(ISERROR(AVERAGE(Calculations!R1148:R1151)),"",AVERAGE(Calculations!R1148:R1151))</f>
        <v/>
      </c>
      <c r="E99" s="110" t="str">
        <f>IF(ISERROR(AVERAGE(Calculations!S1148:S1151)),"",AVERAGE(Calculations!S1148:S1151))</f>
        <v/>
      </c>
      <c r="F99" s="110" t="str">
        <f>IF(ISERROR(AVERAGE(Calculations!T1148:T1151)),"",AVERAGE(Calculations!T1148:T1151))</f>
        <v/>
      </c>
      <c r="G99" s="110" t="str">
        <f>IF(ISERROR(AVERAGE(Calculations!U1148:U1151)),"",AVERAGE(Calculations!U1148:U1151))</f>
        <v/>
      </c>
      <c r="H99" s="110" t="str">
        <f>IF(ISERROR(AVERAGE(Calculations!V1148:V1151)),"",AVERAGE(Calculations!V1148:V1151))</f>
        <v/>
      </c>
      <c r="I99" s="110" t="str">
        <f>IF(ISERROR(AVERAGE(Calculations!W1148:W1151)),"",AVERAGE(Calculations!W1148:W1151))</f>
        <v/>
      </c>
      <c r="J99" s="110" t="str">
        <f>IF(ISERROR(AVERAGE(Calculations!X1148:X1151)),"",AVERAGE(Calculations!X1148:X1151))</f>
        <v/>
      </c>
      <c r="K99" s="110" t="str">
        <f>IF(ISERROR(AVERAGE(Calculations!Y1148:Y1151)),"",AVERAGE(Calculations!Y1148:Y1151))</f>
        <v/>
      </c>
      <c r="L99" s="118" t="e">
        <f>AVERAGE(B99:K99)</f>
        <v>#DIV/0!</v>
      </c>
      <c r="M99" s="118" t="e">
        <f>STDEV(B99:K99)</f>
        <v>#DIV/0!</v>
      </c>
    </row>
    <row r="100" customHeight="1" spans="1:13">
      <c r="A100" s="77" t="s">
        <v>2953</v>
      </c>
      <c r="B100" s="110" t="str">
        <f>IF(ISERROR(STDEV(Calculations!P1148:P1151)),"",STDEV(Calculations!P1148:P1151))</f>
        <v/>
      </c>
      <c r="C100" s="110" t="str">
        <f>IF(ISERROR(STDEV(Calculations!Q1148:Q1151)),"",STDEV(Calculations!Q1148:Q1151))</f>
        <v/>
      </c>
      <c r="D100" s="110" t="str">
        <f>IF(ISERROR(STDEV(Calculations!R1148:R1151)),"",STDEV(Calculations!R1148:R1151))</f>
        <v/>
      </c>
      <c r="E100" s="110" t="str">
        <f>IF(ISERROR(STDEV(Calculations!S1148:S1151)),"",STDEV(Calculations!S1148:S1151))</f>
        <v/>
      </c>
      <c r="F100" s="110" t="str">
        <f>IF(ISERROR(STDEV(Calculations!T1148:T1151)),"",STDEV(Calculations!T1148:T1151))</f>
        <v/>
      </c>
      <c r="G100" s="110" t="str">
        <f>IF(ISERROR(STDEV(Calculations!U1148:U1151)),"",STDEV(Calculations!U1148:U1151))</f>
        <v/>
      </c>
      <c r="H100" s="110" t="str">
        <f>IF(ISERROR(STDEV(Calculations!V1148:V1151)),"",STDEV(Calculations!V1148:V1151))</f>
        <v/>
      </c>
      <c r="I100" s="110" t="str">
        <f>IF(ISERROR(STDEV(Calculations!W1148:W1151)),"",STDEV(Calculations!W1148:W1151))</f>
        <v/>
      </c>
      <c r="J100" s="110" t="str">
        <f>IF(ISERROR(STDEV(Calculations!X1148:X1151)),"",STDEV(Calculations!X1148:X1151))</f>
        <v/>
      </c>
      <c r="K100" s="110" t="str">
        <f>IF(ISERROR(STDEV(Calculations!Y1148:Y1151)),"",STDEV(Calculations!Y1148:Y1151))</f>
        <v/>
      </c>
      <c r="L100" s="118" t="e">
        <f>AVERAGE(B100:K100)</f>
        <v>#DIV/0!</v>
      </c>
      <c r="M100" s="118" t="s">
        <v>2951</v>
      </c>
    </row>
    <row r="101" customHeight="1" spans="1:13">
      <c r="A101" s="109" t="s">
        <v>2954</v>
      </c>
      <c r="B101" s="97"/>
      <c r="C101" s="97"/>
      <c r="D101" s="97"/>
      <c r="E101" s="97"/>
      <c r="F101" s="97"/>
      <c r="G101" s="97"/>
      <c r="H101" s="97"/>
      <c r="I101" s="97"/>
      <c r="J101" s="97"/>
      <c r="K101" s="98"/>
      <c r="L101" s="119"/>
      <c r="M101" s="119"/>
    </row>
    <row r="102" customHeight="1" spans="1:13">
      <c r="A102" s="67" t="str">
        <f>$L$1</f>
        <v>Test Sample</v>
      </c>
      <c r="B102" s="67"/>
      <c r="C102" s="67"/>
      <c r="D102" s="67"/>
      <c r="E102" s="67"/>
      <c r="F102" s="67"/>
      <c r="G102" s="67"/>
      <c r="H102" s="67"/>
      <c r="I102" s="67"/>
      <c r="J102" s="67"/>
      <c r="K102" s="67"/>
      <c r="L102" s="119"/>
      <c r="M102" s="119"/>
    </row>
    <row r="103" customHeight="1" spans="1:13">
      <c r="A103" s="67" t="s">
        <v>2919</v>
      </c>
      <c r="B103" s="67" t="s">
        <v>2924</v>
      </c>
      <c r="C103" s="67" t="s">
        <v>2925</v>
      </c>
      <c r="D103" s="67" t="s">
        <v>2926</v>
      </c>
      <c r="E103" s="67" t="s">
        <v>2927</v>
      </c>
      <c r="F103" s="67" t="s">
        <v>2928</v>
      </c>
      <c r="G103" s="67" t="s">
        <v>2929</v>
      </c>
      <c r="H103" s="67" t="s">
        <v>2930</v>
      </c>
      <c r="I103" s="67" t="s">
        <v>2931</v>
      </c>
      <c r="J103" s="67" t="s">
        <v>2932</v>
      </c>
      <c r="K103" s="67" t="s">
        <v>2933</v>
      </c>
      <c r="L103" s="119"/>
      <c r="M103" s="119"/>
    </row>
    <row r="104" customHeight="1" spans="1:13">
      <c r="A104" s="67" t="s">
        <v>2955</v>
      </c>
      <c r="B104" s="110" t="str">
        <f>IF(ISERR(B93),"",B93)</f>
        <v/>
      </c>
      <c r="C104" s="110" t="str">
        <f t="shared" ref="C104:K104" si="20">IF(ISERR(C93),"",C93)</f>
        <v/>
      </c>
      <c r="D104" s="110" t="str">
        <f t="shared" si="20"/>
        <v/>
      </c>
      <c r="E104" s="110" t="str">
        <f t="shared" si="20"/>
        <v/>
      </c>
      <c r="F104" s="110" t="str">
        <f t="shared" si="20"/>
        <v/>
      </c>
      <c r="G104" s="110" t="str">
        <f t="shared" si="20"/>
        <v/>
      </c>
      <c r="H104" s="110" t="str">
        <f t="shared" si="20"/>
        <v/>
      </c>
      <c r="I104" s="110" t="str">
        <f t="shared" si="20"/>
        <v/>
      </c>
      <c r="J104" s="110" t="str">
        <f t="shared" si="20"/>
        <v/>
      </c>
      <c r="K104" s="110" t="str">
        <f t="shared" si="20"/>
        <v/>
      </c>
      <c r="L104" s="119"/>
      <c r="M104" s="119"/>
    </row>
    <row r="105" customHeight="1" spans="1:13">
      <c r="A105" s="77" t="s">
        <v>2956</v>
      </c>
      <c r="B105" s="111" t="str">
        <f>IF(B104="","",IF(AND(B104&gt;17,B104&lt;23),"Pass","Inquiry"))</f>
        <v/>
      </c>
      <c r="C105" s="111" t="str">
        <f t="shared" ref="C105:K105" si="21">IF(C104="","",IF(AND(C104&gt;17,C104&lt;23),"Pass","Inquiry"))</f>
        <v/>
      </c>
      <c r="D105" s="111" t="str">
        <f t="shared" si="21"/>
        <v/>
      </c>
      <c r="E105" s="111" t="str">
        <f t="shared" si="21"/>
        <v/>
      </c>
      <c r="F105" s="111" t="str">
        <f t="shared" si="21"/>
        <v/>
      </c>
      <c r="G105" s="111" t="str">
        <f t="shared" si="21"/>
        <v/>
      </c>
      <c r="H105" s="111" t="str">
        <f t="shared" si="21"/>
        <v/>
      </c>
      <c r="I105" s="111" t="str">
        <f t="shared" si="21"/>
        <v/>
      </c>
      <c r="J105" s="111" t="str">
        <f t="shared" si="21"/>
        <v/>
      </c>
      <c r="K105" s="111" t="str">
        <f t="shared" si="21"/>
        <v/>
      </c>
      <c r="L105" s="119"/>
      <c r="M105" s="119"/>
    </row>
    <row r="106" customHeight="1" spans="1:13">
      <c r="A106" s="67" t="str">
        <f>$L$2</f>
        <v>Control Sample</v>
      </c>
      <c r="B106" s="67"/>
      <c r="C106" s="67"/>
      <c r="D106" s="67"/>
      <c r="E106" s="67"/>
      <c r="F106" s="67"/>
      <c r="G106" s="67"/>
      <c r="H106" s="67"/>
      <c r="I106" s="67"/>
      <c r="J106" s="67"/>
      <c r="K106" s="67"/>
      <c r="L106" s="119"/>
      <c r="M106" s="119"/>
    </row>
    <row r="107" customHeight="1" spans="1:13">
      <c r="A107" s="67" t="s">
        <v>2919</v>
      </c>
      <c r="B107" s="67" t="s">
        <v>2924</v>
      </c>
      <c r="C107" s="67" t="s">
        <v>2925</v>
      </c>
      <c r="D107" s="67" t="s">
        <v>2926</v>
      </c>
      <c r="E107" s="67" t="s">
        <v>2927</v>
      </c>
      <c r="F107" s="67" t="s">
        <v>2928</v>
      </c>
      <c r="G107" s="67" t="s">
        <v>2929</v>
      </c>
      <c r="H107" s="67" t="s">
        <v>2930</v>
      </c>
      <c r="I107" s="67" t="s">
        <v>2931</v>
      </c>
      <c r="J107" s="67" t="s">
        <v>2932</v>
      </c>
      <c r="K107" s="67" t="s">
        <v>2933</v>
      </c>
      <c r="L107" s="119"/>
      <c r="M107" s="119"/>
    </row>
    <row r="108" customHeight="1" spans="1:13">
      <c r="A108" s="67" t="s">
        <v>2955</v>
      </c>
      <c r="B108" s="110" t="str">
        <f>IF(ISERR(B99),"",B99)</f>
        <v/>
      </c>
      <c r="C108" s="110" t="str">
        <f t="shared" ref="C108:K108" si="22">IF(ISERR(C99),"",C99)</f>
        <v/>
      </c>
      <c r="D108" s="110" t="str">
        <f t="shared" si="22"/>
        <v/>
      </c>
      <c r="E108" s="110" t="str">
        <f t="shared" si="22"/>
        <v/>
      </c>
      <c r="F108" s="110" t="str">
        <f t="shared" si="22"/>
        <v/>
      </c>
      <c r="G108" s="110" t="str">
        <f t="shared" si="22"/>
        <v/>
      </c>
      <c r="H108" s="110" t="str">
        <f t="shared" si="22"/>
        <v/>
      </c>
      <c r="I108" s="110" t="str">
        <f t="shared" si="22"/>
        <v/>
      </c>
      <c r="J108" s="110" t="str">
        <f t="shared" si="22"/>
        <v/>
      </c>
      <c r="K108" s="110" t="str">
        <f t="shared" si="22"/>
        <v/>
      </c>
      <c r="L108" s="119"/>
      <c r="M108" s="119"/>
    </row>
    <row r="109" customHeight="1" spans="1:13">
      <c r="A109" s="77" t="s">
        <v>2956</v>
      </c>
      <c r="B109" s="111" t="str">
        <f>IF(B108="","",IF(AND(B108&gt;17,B108&lt;23),"Pass","Inquiry"))</f>
        <v/>
      </c>
      <c r="C109" s="111" t="str">
        <f t="shared" ref="C109:K109" si="23">IF(C108="","",IF(AND(C108&gt;17,C108&lt;23),"Pass","Inquiry"))</f>
        <v/>
      </c>
      <c r="D109" s="111" t="str">
        <f t="shared" si="23"/>
        <v/>
      </c>
      <c r="E109" s="111" t="str">
        <f t="shared" si="23"/>
        <v/>
      </c>
      <c r="F109" s="111" t="str">
        <f t="shared" si="23"/>
        <v/>
      </c>
      <c r="G109" s="111" t="str">
        <f t="shared" si="23"/>
        <v/>
      </c>
      <c r="H109" s="111" t="str">
        <f t="shared" si="23"/>
        <v/>
      </c>
      <c r="I109" s="111" t="str">
        <f t="shared" si="23"/>
        <v/>
      </c>
      <c r="J109" s="111" t="str">
        <f t="shared" si="23"/>
        <v/>
      </c>
      <c r="K109" s="111" t="str">
        <f t="shared" si="23"/>
        <v/>
      </c>
      <c r="L109" s="119"/>
      <c r="M109" s="119"/>
    </row>
    <row r="110" customHeight="1" spans="1:11">
      <c r="A110" s="109" t="s">
        <v>2957</v>
      </c>
      <c r="B110" s="97"/>
      <c r="C110" s="97"/>
      <c r="D110" s="97"/>
      <c r="E110" s="97"/>
      <c r="F110" s="97"/>
      <c r="G110" s="97"/>
      <c r="H110" s="97"/>
      <c r="I110" s="97"/>
      <c r="J110" s="97"/>
      <c r="K110" s="98"/>
    </row>
    <row r="111" customHeight="1" spans="1:13">
      <c r="A111" s="67" t="str">
        <f>$L$1</f>
        <v>Test Sample</v>
      </c>
      <c r="B111" s="67"/>
      <c r="C111" s="67"/>
      <c r="D111" s="67"/>
      <c r="E111" s="67"/>
      <c r="F111" s="67"/>
      <c r="G111" s="67"/>
      <c r="H111" s="67"/>
      <c r="I111" s="67"/>
      <c r="J111" s="67"/>
      <c r="K111" s="67"/>
      <c r="L111" s="120"/>
      <c r="M111" s="120"/>
    </row>
    <row r="112" customHeight="1" spans="1:13">
      <c r="A112" s="67" t="s">
        <v>2919</v>
      </c>
      <c r="B112" s="67" t="s">
        <v>2924</v>
      </c>
      <c r="C112" s="67" t="s">
        <v>2925</v>
      </c>
      <c r="D112" s="67" t="s">
        <v>2926</v>
      </c>
      <c r="E112" s="67" t="s">
        <v>2927</v>
      </c>
      <c r="F112" s="67" t="s">
        <v>2928</v>
      </c>
      <c r="G112" s="67" t="s">
        <v>2929</v>
      </c>
      <c r="H112" s="67" t="s">
        <v>2930</v>
      </c>
      <c r="I112" s="67" t="s">
        <v>2931</v>
      </c>
      <c r="J112" s="67" t="s">
        <v>2932</v>
      </c>
      <c r="K112" s="67" t="s">
        <v>2933</v>
      </c>
      <c r="L112" s="120"/>
      <c r="M112" s="120"/>
    </row>
    <row r="113" customHeight="1" spans="1:13">
      <c r="A113" s="67" t="s">
        <v>1490</v>
      </c>
      <c r="B113" s="110" t="str">
        <f>IF(ISERR(B91),"",B91)</f>
        <v/>
      </c>
      <c r="C113" s="110" t="str">
        <f t="shared" ref="C113:K113" si="24">IF(ISERR(C91),"",C91)</f>
        <v/>
      </c>
      <c r="D113" s="110" t="str">
        <f t="shared" si="24"/>
        <v/>
      </c>
      <c r="E113" s="110" t="str">
        <f t="shared" si="24"/>
        <v/>
      </c>
      <c r="F113" s="110" t="str">
        <f t="shared" si="24"/>
        <v/>
      </c>
      <c r="G113" s="110" t="str">
        <f t="shared" si="24"/>
        <v/>
      </c>
      <c r="H113" s="110" t="str">
        <f t="shared" si="24"/>
        <v/>
      </c>
      <c r="I113" s="110" t="str">
        <f t="shared" si="24"/>
        <v/>
      </c>
      <c r="J113" s="110" t="str">
        <f t="shared" si="24"/>
        <v/>
      </c>
      <c r="K113" s="110" t="str">
        <f t="shared" si="24"/>
        <v/>
      </c>
      <c r="L113" s="121"/>
      <c r="M113" s="122"/>
    </row>
    <row r="114" customHeight="1" spans="1:13">
      <c r="A114" s="77" t="s">
        <v>2959</v>
      </c>
      <c r="B114" s="111" t="str">
        <f>IF(B113="","",IF(AND(B113&gt;18,B113&lt;22),"Pass","Inquiry"))</f>
        <v/>
      </c>
      <c r="C114" s="111" t="str">
        <f t="shared" ref="C114:K114" si="25">IF(C113="","",IF(AND(C113&gt;18,C113&lt;22),"Pass","Inquiry"))</f>
        <v/>
      </c>
      <c r="D114" s="111" t="str">
        <f t="shared" si="25"/>
        <v/>
      </c>
      <c r="E114" s="111" t="str">
        <f t="shared" si="25"/>
        <v/>
      </c>
      <c r="F114" s="111" t="str">
        <f t="shared" si="25"/>
        <v/>
      </c>
      <c r="G114" s="111" t="str">
        <f t="shared" si="25"/>
        <v/>
      </c>
      <c r="H114" s="111" t="str">
        <f t="shared" si="25"/>
        <v/>
      </c>
      <c r="I114" s="111" t="str">
        <f t="shared" si="25"/>
        <v/>
      </c>
      <c r="J114" s="111" t="str">
        <f t="shared" si="25"/>
        <v/>
      </c>
      <c r="K114" s="111" t="str">
        <f t="shared" si="25"/>
        <v/>
      </c>
      <c r="L114" s="123"/>
      <c r="M114" s="123"/>
    </row>
    <row r="115" customHeight="1" spans="1:11">
      <c r="A115" s="67" t="str">
        <f>$L$2</f>
        <v>Control Sample</v>
      </c>
      <c r="B115" s="67"/>
      <c r="C115" s="67"/>
      <c r="D115" s="67"/>
      <c r="E115" s="67"/>
      <c r="F115" s="67"/>
      <c r="G115" s="67"/>
      <c r="H115" s="67"/>
      <c r="I115" s="67"/>
      <c r="J115" s="67"/>
      <c r="K115" s="67"/>
    </row>
    <row r="116" customHeight="1" spans="1:11">
      <c r="A116" s="67" t="s">
        <v>2919</v>
      </c>
      <c r="B116" s="67" t="s">
        <v>2924</v>
      </c>
      <c r="C116" s="67" t="s">
        <v>2925</v>
      </c>
      <c r="D116" s="67" t="s">
        <v>2926</v>
      </c>
      <c r="E116" s="67" t="s">
        <v>2927</v>
      </c>
      <c r="F116" s="67" t="s">
        <v>2928</v>
      </c>
      <c r="G116" s="67" t="s">
        <v>2929</v>
      </c>
      <c r="H116" s="67" t="s">
        <v>2930</v>
      </c>
      <c r="I116" s="67" t="s">
        <v>2931</v>
      </c>
      <c r="J116" s="67" t="s">
        <v>2932</v>
      </c>
      <c r="K116" s="67" t="s">
        <v>2933</v>
      </c>
    </row>
    <row r="117" customHeight="1" spans="1:11">
      <c r="A117" s="67" t="s">
        <v>1490</v>
      </c>
      <c r="B117" s="110" t="str">
        <f>IF(ISERR(B97),"",B97)</f>
        <v/>
      </c>
      <c r="C117" s="110" t="str">
        <f t="shared" ref="C117:K117" si="26">IF(ISERR(C97),"",C97)</f>
        <v/>
      </c>
      <c r="D117" s="110" t="str">
        <f t="shared" si="26"/>
        <v/>
      </c>
      <c r="E117" s="110" t="str">
        <f t="shared" si="26"/>
        <v/>
      </c>
      <c r="F117" s="110" t="str">
        <f t="shared" si="26"/>
        <v/>
      </c>
      <c r="G117" s="110" t="str">
        <f t="shared" si="26"/>
        <v/>
      </c>
      <c r="H117" s="110" t="str">
        <f t="shared" si="26"/>
        <v/>
      </c>
      <c r="I117" s="110" t="str">
        <f t="shared" si="26"/>
        <v/>
      </c>
      <c r="J117" s="110" t="str">
        <f t="shared" si="26"/>
        <v/>
      </c>
      <c r="K117" s="110" t="str">
        <f t="shared" si="26"/>
        <v/>
      </c>
    </row>
    <row r="118" customHeight="1" spans="1:11">
      <c r="A118" s="77" t="s">
        <v>2959</v>
      </c>
      <c r="B118" s="111" t="str">
        <f>IF(B117="","",IF(AND(B117&gt;18,B117&lt;22),"Pass","Inquiry"))</f>
        <v/>
      </c>
      <c r="C118" s="111" t="str">
        <f t="shared" ref="C118:K118" si="27">IF(C117="","",IF(AND(C117&gt;18,C117&lt;22),"Pass","Inquiry"))</f>
        <v/>
      </c>
      <c r="D118" s="111" t="str">
        <f t="shared" si="27"/>
        <v/>
      </c>
      <c r="E118" s="111" t="str">
        <f t="shared" si="27"/>
        <v/>
      </c>
      <c r="F118" s="111" t="str">
        <f t="shared" si="27"/>
        <v/>
      </c>
      <c r="G118" s="111" t="str">
        <f t="shared" si="27"/>
        <v/>
      </c>
      <c r="H118" s="111" t="str">
        <f t="shared" si="27"/>
        <v/>
      </c>
      <c r="I118" s="111" t="str">
        <f t="shared" si="27"/>
        <v/>
      </c>
      <c r="J118" s="111" t="str">
        <f t="shared" si="27"/>
        <v/>
      </c>
      <c r="K118" s="111" t="str">
        <f t="shared" si="27"/>
        <v/>
      </c>
    </row>
    <row r="119" customHeight="1" spans="1:11">
      <c r="A119" s="109" t="s">
        <v>2960</v>
      </c>
      <c r="B119" s="97"/>
      <c r="C119" s="97"/>
      <c r="D119" s="97"/>
      <c r="E119" s="97"/>
      <c r="F119" s="97"/>
      <c r="G119" s="97"/>
      <c r="H119" s="97"/>
      <c r="I119" s="97"/>
      <c r="J119" s="97"/>
      <c r="K119" s="98"/>
    </row>
    <row r="120" customHeight="1" spans="1:11">
      <c r="A120" s="67" t="str">
        <f>L1</f>
        <v>Test Sample</v>
      </c>
      <c r="B120" s="67"/>
      <c r="C120" s="67"/>
      <c r="D120" s="67"/>
      <c r="E120" s="67"/>
      <c r="F120" s="67"/>
      <c r="G120" s="67"/>
      <c r="H120" s="67"/>
      <c r="I120" s="67"/>
      <c r="J120" s="67"/>
      <c r="K120" s="67"/>
    </row>
    <row r="121" customHeight="1" spans="1:11">
      <c r="A121" s="67" t="s">
        <v>2919</v>
      </c>
      <c r="B121" s="67" t="s">
        <v>2924</v>
      </c>
      <c r="C121" s="67" t="s">
        <v>2925</v>
      </c>
      <c r="D121" s="67" t="s">
        <v>2926</v>
      </c>
      <c r="E121" s="67" t="s">
        <v>2927</v>
      </c>
      <c r="F121" s="67" t="s">
        <v>2928</v>
      </c>
      <c r="G121" s="67" t="s">
        <v>2929</v>
      </c>
      <c r="H121" s="67" t="s">
        <v>2930</v>
      </c>
      <c r="I121" s="67" t="s">
        <v>2931</v>
      </c>
      <c r="J121" s="67" t="s">
        <v>2932</v>
      </c>
      <c r="K121" s="67" t="s">
        <v>2933</v>
      </c>
    </row>
    <row r="122" customHeight="1" spans="1:11">
      <c r="A122" s="67" t="s">
        <v>2961</v>
      </c>
      <c r="B122" s="110" t="str">
        <f>IF(ISERR(AVERAGE(Calculations!D1132:D1135)),"",AVERAGE(Calculations!D1132:D1135))</f>
        <v/>
      </c>
      <c r="C122" s="110" t="str">
        <f>IF(ISERR(AVERAGE(Calculations!E1132:E1135)),"",AVERAGE(Calculations!E1132:E1135))</f>
        <v/>
      </c>
      <c r="D122" s="110" t="str">
        <f>IF(ISERR(AVERAGE(Calculations!F1132:F1135)),"",AVERAGE(Calculations!F1132:F1135))</f>
        <v/>
      </c>
      <c r="E122" s="110" t="str">
        <f>IF(ISERR(AVERAGE(Calculations!G1132:G1135)),"",AVERAGE(Calculations!G1132:G1135))</f>
        <v/>
      </c>
      <c r="F122" s="110" t="str">
        <f>IF(ISERR(AVERAGE(Calculations!H1132:H1135)),"",AVERAGE(Calculations!H1132:H1135))</f>
        <v/>
      </c>
      <c r="G122" s="110" t="str">
        <f>IF(ISERR(AVERAGE(Calculations!I1132:I1135)),"",AVERAGE(Calculations!I1132:I1135))</f>
        <v/>
      </c>
      <c r="H122" s="110" t="str">
        <f>IF(ISERR(AVERAGE(Calculations!J1132:J1135)),"",AVERAGE(Calculations!J1132:J1135))</f>
        <v/>
      </c>
      <c r="I122" s="110" t="str">
        <f>IF(ISERR(AVERAGE(Calculations!K1132:K1135)),"",AVERAGE(Calculations!K1132:K1135))</f>
        <v/>
      </c>
      <c r="J122" s="110" t="str">
        <f>IF(ISERR(AVERAGE(Calculations!L1132:L1135)),"",AVERAGE(Calculations!L1132:L1135))</f>
        <v/>
      </c>
      <c r="K122" s="110" t="str">
        <f>IF(ISERR(AVERAGE(Calculations!M1132:M1135)),"",AVERAGE(Calculations!M1132:M1135))</f>
        <v/>
      </c>
    </row>
    <row r="123" customHeight="1" spans="1:11">
      <c r="A123" s="77" t="s">
        <v>2962</v>
      </c>
      <c r="B123" s="112" t="str">
        <f>IF(B122="","",IF(B122&lt;35,"Inquiry","PASS"))</f>
        <v/>
      </c>
      <c r="C123" s="112" t="str">
        <f t="shared" ref="C123:K123" si="28">IF(C122="","",IF(C122&lt;35,"Inquiry","PASS"))</f>
        <v/>
      </c>
      <c r="D123" s="112" t="str">
        <f t="shared" si="28"/>
        <v/>
      </c>
      <c r="E123" s="112" t="str">
        <f t="shared" si="28"/>
        <v/>
      </c>
      <c r="F123" s="112" t="str">
        <f t="shared" si="28"/>
        <v/>
      </c>
      <c r="G123" s="112" t="str">
        <f t="shared" si="28"/>
        <v/>
      </c>
      <c r="H123" s="112" t="str">
        <f t="shared" si="28"/>
        <v/>
      </c>
      <c r="I123" s="112" t="str">
        <f t="shared" si="28"/>
        <v/>
      </c>
      <c r="J123" s="112" t="str">
        <f t="shared" si="28"/>
        <v/>
      </c>
      <c r="K123" s="112" t="str">
        <f t="shared" si="28"/>
        <v/>
      </c>
    </row>
    <row r="124" customHeight="1" spans="1:11">
      <c r="A124" s="67" t="str">
        <f>L2</f>
        <v>Control Sample</v>
      </c>
      <c r="B124" s="67"/>
      <c r="C124" s="67"/>
      <c r="D124" s="67"/>
      <c r="E124" s="67"/>
      <c r="F124" s="67"/>
      <c r="G124" s="67"/>
      <c r="H124" s="67"/>
      <c r="I124" s="67"/>
      <c r="J124" s="67"/>
      <c r="K124" s="67"/>
    </row>
    <row r="125" customHeight="1" spans="1:11">
      <c r="A125" s="67" t="s">
        <v>2919</v>
      </c>
      <c r="B125" s="67" t="s">
        <v>2924</v>
      </c>
      <c r="C125" s="67" t="s">
        <v>2925</v>
      </c>
      <c r="D125" s="67" t="s">
        <v>2926</v>
      </c>
      <c r="E125" s="67" t="s">
        <v>2927</v>
      </c>
      <c r="F125" s="67" t="s">
        <v>2928</v>
      </c>
      <c r="G125" s="67" t="s">
        <v>2929</v>
      </c>
      <c r="H125" s="67" t="s">
        <v>2930</v>
      </c>
      <c r="I125" s="67" t="s">
        <v>2931</v>
      </c>
      <c r="J125" s="67" t="s">
        <v>2932</v>
      </c>
      <c r="K125" s="67" t="s">
        <v>2933</v>
      </c>
    </row>
    <row r="126" customHeight="1" spans="1:11">
      <c r="A126" s="67" t="s">
        <v>2961</v>
      </c>
      <c r="B126" s="110" t="str">
        <f>IF(ISERR(AVERAGE(Calculations!P1132:P1135)),"",AVERAGE(Calculations!P1132:P1135))</f>
        <v/>
      </c>
      <c r="C126" s="110" t="str">
        <f>IF(ISERR(AVERAGE(Calculations!Q1132:Q1135)),"",AVERAGE(Calculations!Q1132:Q1135))</f>
        <v/>
      </c>
      <c r="D126" s="110" t="str">
        <f>IF(ISERR(AVERAGE(Calculations!R1132:R1135)),"",AVERAGE(Calculations!R1132:R1135))</f>
        <v/>
      </c>
      <c r="E126" s="110" t="str">
        <f>IF(ISERR(AVERAGE(Calculations!S1132:S1135)),"",AVERAGE(Calculations!S1132:S1135))</f>
        <v/>
      </c>
      <c r="F126" s="110" t="str">
        <f>IF(ISERR(AVERAGE(Calculations!T1132:T1135)),"",AVERAGE(Calculations!T1132:T1135))</f>
        <v/>
      </c>
      <c r="G126" s="110" t="str">
        <f>IF(ISERR(AVERAGE(Calculations!U1132:U1135)),"",AVERAGE(Calculations!U1132:U1135))</f>
        <v/>
      </c>
      <c r="H126" s="110" t="str">
        <f>IF(ISERR(AVERAGE(Calculations!V1132:V1135)),"",AVERAGE(Calculations!V1132:V1135))</f>
        <v/>
      </c>
      <c r="I126" s="110" t="str">
        <f>IF(ISERR(AVERAGE(Calculations!W1132:W1135)),"",AVERAGE(Calculations!W1132:W1135))</f>
        <v/>
      </c>
      <c r="J126" s="110" t="str">
        <f>IF(ISERR(AVERAGE(Calculations!X1132:X1135)),"",AVERAGE(Calculations!X1132:X1135))</f>
        <v/>
      </c>
      <c r="K126" s="110" t="str">
        <f>IF(ISERR(AVERAGE(Calculations!Y1132:Y1135)),"",AVERAGE(Calculations!Y1132:Y1135))</f>
        <v/>
      </c>
    </row>
    <row r="127" customHeight="1" spans="1:11">
      <c r="A127" s="77" t="s">
        <v>2962</v>
      </c>
      <c r="B127" s="112" t="str">
        <f>IF(B126="","",IF(B126&lt;35,"Inquiry","PASS"))</f>
        <v/>
      </c>
      <c r="C127" s="112" t="str">
        <f t="shared" ref="C127:K127" si="29">IF(C126="","",IF(C126&lt;35,"Inquiry","PASS"))</f>
        <v/>
      </c>
      <c r="D127" s="112" t="str">
        <f t="shared" si="29"/>
        <v/>
      </c>
      <c r="E127" s="112" t="str">
        <f t="shared" si="29"/>
        <v/>
      </c>
      <c r="F127" s="112" t="str">
        <f t="shared" si="29"/>
        <v/>
      </c>
      <c r="G127" s="112" t="str">
        <f t="shared" si="29"/>
        <v/>
      </c>
      <c r="H127" s="112" t="str">
        <f t="shared" si="29"/>
        <v/>
      </c>
      <c r="I127" s="112" t="str">
        <f t="shared" si="29"/>
        <v/>
      </c>
      <c r="J127" s="112" t="str">
        <f t="shared" si="29"/>
        <v/>
      </c>
      <c r="K127" s="112" t="str">
        <f t="shared" si="29"/>
        <v/>
      </c>
    </row>
  </sheetData>
  <mergeCells count="49">
    <mergeCell ref="A1:H1"/>
    <mergeCell ref="I1:K1"/>
    <mergeCell ref="L1:M1"/>
    <mergeCell ref="A2:B2"/>
    <mergeCell ref="C2:D2"/>
    <mergeCell ref="E2:H2"/>
    <mergeCell ref="I2:K2"/>
    <mergeCell ref="L2:M2"/>
    <mergeCell ref="A3:M3"/>
    <mergeCell ref="A4:M4"/>
    <mergeCell ref="A5:M5"/>
    <mergeCell ref="A6:M6"/>
    <mergeCell ref="A7:M7"/>
    <mergeCell ref="A13:M13"/>
    <mergeCell ref="A19:K19"/>
    <mergeCell ref="A20:K20"/>
    <mergeCell ref="A24:K24"/>
    <mergeCell ref="A28:K28"/>
    <mergeCell ref="A29:K29"/>
    <mergeCell ref="A33:K33"/>
    <mergeCell ref="A37:K37"/>
    <mergeCell ref="A38:K38"/>
    <mergeCell ref="A42:K42"/>
    <mergeCell ref="A46:M46"/>
    <mergeCell ref="A47:M47"/>
    <mergeCell ref="A48:M48"/>
    <mergeCell ref="A54:M54"/>
    <mergeCell ref="A60:K60"/>
    <mergeCell ref="A61:K61"/>
    <mergeCell ref="A65:K65"/>
    <mergeCell ref="A69:K69"/>
    <mergeCell ref="A70:K70"/>
    <mergeCell ref="A74:K74"/>
    <mergeCell ref="A78:K78"/>
    <mergeCell ref="A79:K79"/>
    <mergeCell ref="A83:K83"/>
    <mergeCell ref="A87:M87"/>
    <mergeCell ref="A88:M88"/>
    <mergeCell ref="A89:M89"/>
    <mergeCell ref="A95:M95"/>
    <mergeCell ref="A101:K101"/>
    <mergeCell ref="A102:K102"/>
    <mergeCell ref="A106:K106"/>
    <mergeCell ref="A110:K110"/>
    <mergeCell ref="A111:K111"/>
    <mergeCell ref="A115:K115"/>
    <mergeCell ref="A119:K119"/>
    <mergeCell ref="A120:K120"/>
    <mergeCell ref="A124:K124"/>
  </mergeCells>
  <conditionalFormatting sqref="L114:M114 L73:M73 L32:M32 B51:K51 B57:K57 B10:K10 B92:K92 B98:K98">
    <cfRule type="cellIs" dxfId="0" priority="5" stopIfTrue="1" operator="equal">
      <formula>"Please check"</formula>
    </cfRule>
  </conditionalFormatting>
  <conditionalFormatting sqref="B83:K85 B42:K44 B38:K40 B78:K81">
    <cfRule type="cellIs" dxfId="0" priority="6" stopIfTrue="1" operator="equal">
      <formula>"?"</formula>
    </cfRule>
  </conditionalFormatting>
  <conditionalFormatting sqref="B119:K122 B124:K126">
    <cfRule type="cellIs" dxfId="0" priority="4" stopIfTrue="1" operator="equal">
      <formula>"?"</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129</xdr:row>
                <xdr:rowOff>161925</xdr:rowOff>
              </from>
              <to>
                <xdr:col>10</xdr:col>
                <xdr:colOff>476250</xdr:colOff>
                <xdr:row>137</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4"/>
  <sheetViews>
    <sheetView tabSelected="1" workbookViewId="0">
      <pane ySplit="2" topLeftCell="A1145" activePane="bottomLeft" state="frozen"/>
      <selection/>
      <selection pane="bottomLeft" activeCell="L1167" sqref="L1167"/>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7" t="s">
        <v>3</v>
      </c>
      <c r="B1" s="66" t="s">
        <v>2918</v>
      </c>
      <c r="C1" s="66" t="s">
        <v>2919</v>
      </c>
      <c r="D1" s="85" t="s">
        <v>2963</v>
      </c>
      <c r="E1" s="86"/>
      <c r="F1" s="85" t="s">
        <v>2964</v>
      </c>
      <c r="G1" s="86"/>
      <c r="H1" s="77" t="s">
        <v>2965</v>
      </c>
      <c r="I1" s="77" t="s">
        <v>2966</v>
      </c>
      <c r="J1" s="77" t="s">
        <v>2967</v>
      </c>
      <c r="K1" s="92" t="s">
        <v>2968</v>
      </c>
    </row>
    <row r="2" ht="29.25" customHeight="1" spans="1:11">
      <c r="A2" s="67"/>
      <c r="B2" s="76"/>
      <c r="C2" s="76"/>
      <c r="D2" s="77" t="str">
        <f>F2</f>
        <v>Test Sample</v>
      </c>
      <c r="E2" s="77" t="str">
        <f>G2</f>
        <v>Control Sample</v>
      </c>
      <c r="F2" s="87" t="s">
        <v>2969</v>
      </c>
      <c r="G2" s="87" t="s">
        <v>2970</v>
      </c>
      <c r="H2" s="77" t="str">
        <f>D2&amp;" /"&amp;E2</f>
        <v>Test Sample /Control Sample</v>
      </c>
      <c r="I2" s="77" t="s">
        <v>2971</v>
      </c>
      <c r="J2" s="77" t="str">
        <f>D2&amp;" /"&amp;E2</f>
        <v>Test Sample /Control Sample</v>
      </c>
      <c r="K2" s="93"/>
    </row>
    <row r="3" customHeight="1" spans="1:11">
      <c r="A3" s="68" t="s">
        <v>8</v>
      </c>
      <c r="B3" s="88" t="str">
        <f>IF('Gene Table'!E3="","",'Gene Table'!E3)</f>
        <v>mmu-miR-202-3p</v>
      </c>
      <c r="C3" s="89" t="str">
        <f>'Gene Table'!B3</f>
        <v>A01</v>
      </c>
      <c r="D3" s="90" t="e">
        <f>Calculations!BN4</f>
        <v>#DIV/0!</v>
      </c>
      <c r="E3" s="90" t="e">
        <f>Calculations!BO4</f>
        <v>#DIV/0!</v>
      </c>
      <c r="F3" s="91" t="e">
        <f>2^-D3</f>
        <v>#DIV/0!</v>
      </c>
      <c r="G3" s="91" t="e">
        <f>2^-E3</f>
        <v>#DIV/0!</v>
      </c>
      <c r="H3" s="90" t="e">
        <f>F3/G3</f>
        <v>#DIV/0!</v>
      </c>
      <c r="I3" s="94" t="str">
        <f>IF(OR(COUNT(Calculations!BP4:BY4)&lt;3,COUNT(Calculations!BZ4:CI4)&lt;3),"N/A",IF(ISERROR(TTEST(Calculations!BP4:BY4,Calculations!BZ4:CI4,2,2)),"N/A",TTEST(Calculations!BP4:BY4,Calculations!BZ4:CI4,2,2)))</f>
        <v>N/A</v>
      </c>
      <c r="J3" s="90" t="e">
        <f t="shared" ref="J3:J66" si="0">IF(H3&gt;1,H3,-1/H3)</f>
        <v>#DIV/0!</v>
      </c>
      <c r="K3" s="95"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68"/>
      <c r="B4" s="88" t="str">
        <f>IF('Gene Table'!E4="","",'Gene Table'!E4)</f>
        <v>mmu-miR-335-5p</v>
      </c>
      <c r="C4" s="89" t="str">
        <f>'Gene Table'!B4</f>
        <v>A02</v>
      </c>
      <c r="D4" s="90" t="e">
        <f>Calculations!BN5</f>
        <v>#DIV/0!</v>
      </c>
      <c r="E4" s="90" t="e">
        <f>Calculations!BO5</f>
        <v>#DIV/0!</v>
      </c>
      <c r="F4" s="91" t="e">
        <f t="shared" ref="F4:F67" si="1">2^-D4</f>
        <v>#DIV/0!</v>
      </c>
      <c r="G4" s="91" t="e">
        <f t="shared" ref="G4:G67" si="2">2^-E4</f>
        <v>#DIV/0!</v>
      </c>
      <c r="H4" s="90" t="e">
        <f t="shared" ref="H4:H67" si="3">F4/G4</f>
        <v>#DIV/0!</v>
      </c>
      <c r="I4" s="94" t="str">
        <f>IF(OR(COUNT(Calculations!BP5:BY5)&lt;3,COUNT(Calculations!BZ5:CI5)&lt;3),"N/A",IF(ISERROR(TTEST(Calculations!BP5:BY5,Calculations!BZ5:CI5,2,2)),"N/A",TTEST(Calculations!BP5:BY5,Calculations!BZ5:CI5,2,2)))</f>
        <v>N/A</v>
      </c>
      <c r="J4" s="90" t="e">
        <f t="shared" si="0"/>
        <v>#DIV/0!</v>
      </c>
      <c r="K4" s="95"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68"/>
      <c r="B5" s="88" t="str">
        <f>IF('Gene Table'!E5="","",'Gene Table'!E5)</f>
        <v>mmu-miR-106b-5p</v>
      </c>
      <c r="C5" s="89" t="str">
        <f>'Gene Table'!B5</f>
        <v>A03</v>
      </c>
      <c r="D5" s="90" t="e">
        <f>Calculations!BN6</f>
        <v>#DIV/0!</v>
      </c>
      <c r="E5" s="90" t="e">
        <f>Calculations!BO6</f>
        <v>#DIV/0!</v>
      </c>
      <c r="F5" s="91" t="e">
        <f t="shared" si="1"/>
        <v>#DIV/0!</v>
      </c>
      <c r="G5" s="91" t="e">
        <f t="shared" si="2"/>
        <v>#DIV/0!</v>
      </c>
      <c r="H5" s="90" t="e">
        <f t="shared" si="3"/>
        <v>#DIV/0!</v>
      </c>
      <c r="I5" s="94" t="str">
        <f>IF(OR(COUNT(Calculations!BP6:BY6)&lt;3,COUNT(Calculations!BZ6:CI6)&lt;3),"N/A",IF(ISERROR(TTEST(Calculations!BP6:BY6,Calculations!BZ6:CI6,2,2)),"N/A",TTEST(Calculations!BP6:BY6,Calculations!BZ6:CI6,2,2)))</f>
        <v>N/A</v>
      </c>
      <c r="J5" s="90" t="e">
        <f t="shared" si="0"/>
        <v>#DIV/0!</v>
      </c>
      <c r="K5" s="95"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68"/>
      <c r="B6" s="88" t="str">
        <f>IF('Gene Table'!E6="","",'Gene Table'!E6)</f>
        <v>mmu-miR-335-3p</v>
      </c>
      <c r="C6" s="89" t="str">
        <f>'Gene Table'!B6</f>
        <v>A04</v>
      </c>
      <c r="D6" s="90" t="e">
        <f>Calculations!BN7</f>
        <v>#DIV/0!</v>
      </c>
      <c r="E6" s="90" t="e">
        <f>Calculations!BO7</f>
        <v>#DIV/0!</v>
      </c>
      <c r="F6" s="91" t="e">
        <f t="shared" si="1"/>
        <v>#DIV/0!</v>
      </c>
      <c r="G6" s="91" t="e">
        <f t="shared" si="2"/>
        <v>#DIV/0!</v>
      </c>
      <c r="H6" s="90" t="e">
        <f t="shared" si="3"/>
        <v>#DIV/0!</v>
      </c>
      <c r="I6" s="94" t="str">
        <f>IF(OR(COUNT(Calculations!BP7:BY7)&lt;3,COUNT(Calculations!BZ7:CI7)&lt;3),"N/A",IF(ISERROR(TTEST(Calculations!BP7:BY7,Calculations!BZ7:CI7,2,2)),"N/A",TTEST(Calculations!BP7:BY7,Calculations!BZ7:CI7,2,2)))</f>
        <v>N/A</v>
      </c>
      <c r="J6" s="90" t="e">
        <f t="shared" si="0"/>
        <v>#DIV/0!</v>
      </c>
      <c r="K6" s="95"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68"/>
      <c r="B7" s="88" t="str">
        <f>IF('Gene Table'!E7="","",'Gene Table'!E7)</f>
        <v>mmu-miR-1197-3p</v>
      </c>
      <c r="C7" s="89" t="str">
        <f>'Gene Table'!B7</f>
        <v>A05</v>
      </c>
      <c r="D7" s="90" t="e">
        <f>Calculations!BN8</f>
        <v>#DIV/0!</v>
      </c>
      <c r="E7" s="90" t="e">
        <f>Calculations!BO8</f>
        <v>#DIV/0!</v>
      </c>
      <c r="F7" s="91" t="e">
        <f t="shared" si="1"/>
        <v>#DIV/0!</v>
      </c>
      <c r="G7" s="91" t="e">
        <f t="shared" si="2"/>
        <v>#DIV/0!</v>
      </c>
      <c r="H7" s="90" t="e">
        <f t="shared" si="3"/>
        <v>#DIV/0!</v>
      </c>
      <c r="I7" s="94" t="str">
        <f>IF(OR(COUNT(Calculations!BP8:BY8)&lt;3,COUNT(Calculations!BZ8:CI8)&lt;3),"N/A",IF(ISERROR(TTEST(Calculations!BP8:BY8,Calculations!BZ8:CI8,2,2)),"N/A",TTEST(Calculations!BP8:BY8,Calculations!BZ8:CI8,2,2)))</f>
        <v>N/A</v>
      </c>
      <c r="J7" s="90" t="e">
        <f t="shared" si="0"/>
        <v>#DIV/0!</v>
      </c>
      <c r="K7" s="95"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68"/>
      <c r="B8" s="88" t="str">
        <f>IF('Gene Table'!E8="","",'Gene Table'!E8)</f>
        <v>mmu-miR-338-3p</v>
      </c>
      <c r="C8" s="89" t="str">
        <f>'Gene Table'!B8</f>
        <v>A06</v>
      </c>
      <c r="D8" s="90" t="e">
        <f>Calculations!BN9</f>
        <v>#DIV/0!</v>
      </c>
      <c r="E8" s="90" t="e">
        <f>Calculations!BO9</f>
        <v>#DIV/0!</v>
      </c>
      <c r="F8" s="91" t="e">
        <f t="shared" si="1"/>
        <v>#DIV/0!</v>
      </c>
      <c r="G8" s="91" t="e">
        <f t="shared" si="2"/>
        <v>#DIV/0!</v>
      </c>
      <c r="H8" s="90" t="e">
        <f t="shared" si="3"/>
        <v>#DIV/0!</v>
      </c>
      <c r="I8" s="94" t="str">
        <f>IF(OR(COUNT(Calculations!BP9:BY9)&lt;3,COUNT(Calculations!BZ9:CI9)&lt;3),"N/A",IF(ISERROR(TTEST(Calculations!BP9:BY9,Calculations!BZ9:CI9,2,2)),"N/A",TTEST(Calculations!BP9:BY9,Calculations!BZ9:CI9,2,2)))</f>
        <v>N/A</v>
      </c>
      <c r="J8" s="90" t="e">
        <f t="shared" si="0"/>
        <v>#DIV/0!</v>
      </c>
      <c r="K8" s="95"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68"/>
      <c r="B9" s="88" t="str">
        <f>IF('Gene Table'!E9="","",'Gene Table'!E9)</f>
        <v>mmu-miR-1a-3p</v>
      </c>
      <c r="C9" s="89" t="str">
        <f>'Gene Table'!B9</f>
        <v>A07</v>
      </c>
      <c r="D9" s="90" t="e">
        <f>Calculations!BN10</f>
        <v>#DIV/0!</v>
      </c>
      <c r="E9" s="90" t="e">
        <f>Calculations!BO10</f>
        <v>#DIV/0!</v>
      </c>
      <c r="F9" s="91" t="e">
        <f t="shared" si="1"/>
        <v>#DIV/0!</v>
      </c>
      <c r="G9" s="91" t="e">
        <f t="shared" si="2"/>
        <v>#DIV/0!</v>
      </c>
      <c r="H9" s="90" t="e">
        <f t="shared" si="3"/>
        <v>#DIV/0!</v>
      </c>
      <c r="I9" s="94" t="str">
        <f>IF(OR(COUNT(Calculations!BP10:BY10)&lt;3,COUNT(Calculations!BZ10:CI10)&lt;3),"N/A",IF(ISERROR(TTEST(Calculations!BP10:BY10,Calculations!BZ10:CI10,2,2)),"N/A",TTEST(Calculations!BP10:BY10,Calculations!BZ10:CI10,2,2)))</f>
        <v>N/A</v>
      </c>
      <c r="J9" s="90" t="e">
        <f t="shared" si="0"/>
        <v>#DIV/0!</v>
      </c>
      <c r="K9" s="95"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68"/>
      <c r="B10" s="88" t="str">
        <f>IF('Gene Table'!E10="","",'Gene Table'!E10)</f>
        <v>mmu-miR-339-5p</v>
      </c>
      <c r="C10" s="89" t="str">
        <f>'Gene Table'!B10</f>
        <v>A08</v>
      </c>
      <c r="D10" s="90" t="e">
        <f>Calculations!BN11</f>
        <v>#DIV/0!</v>
      </c>
      <c r="E10" s="90" t="e">
        <f>Calculations!BO11</f>
        <v>#DIV/0!</v>
      </c>
      <c r="F10" s="91" t="e">
        <f t="shared" si="1"/>
        <v>#DIV/0!</v>
      </c>
      <c r="G10" s="91" t="e">
        <f t="shared" si="2"/>
        <v>#DIV/0!</v>
      </c>
      <c r="H10" s="90" t="e">
        <f t="shared" si="3"/>
        <v>#DIV/0!</v>
      </c>
      <c r="I10" s="94" t="str">
        <f>IF(OR(COUNT(Calculations!BP11:BY11)&lt;3,COUNT(Calculations!BZ11:CI11)&lt;3),"N/A",IF(ISERROR(TTEST(Calculations!BP11:BY11,Calculations!BZ11:CI11,2,2)),"N/A",TTEST(Calculations!BP11:BY11,Calculations!BZ11:CI11,2,2)))</f>
        <v>N/A</v>
      </c>
      <c r="J10" s="90" t="e">
        <f t="shared" si="0"/>
        <v>#DIV/0!</v>
      </c>
      <c r="K10" s="95"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68"/>
      <c r="B11" s="88" t="str">
        <f>IF('Gene Table'!E11="","",'Gene Table'!E11)</f>
        <v>mmu-miR-122-5p</v>
      </c>
      <c r="C11" s="89" t="str">
        <f>'Gene Table'!B11</f>
        <v>A09</v>
      </c>
      <c r="D11" s="90" t="e">
        <f>Calculations!BN12</f>
        <v>#DIV/0!</v>
      </c>
      <c r="E11" s="90" t="e">
        <f>Calculations!BO12</f>
        <v>#DIV/0!</v>
      </c>
      <c r="F11" s="91" t="e">
        <f t="shared" si="1"/>
        <v>#DIV/0!</v>
      </c>
      <c r="G11" s="91" t="e">
        <f t="shared" si="2"/>
        <v>#DIV/0!</v>
      </c>
      <c r="H11" s="90" t="e">
        <f t="shared" si="3"/>
        <v>#DIV/0!</v>
      </c>
      <c r="I11" s="94" t="str">
        <f>IF(OR(COUNT(Calculations!BP12:BY12)&lt;3,COUNT(Calculations!BZ12:CI12)&lt;3),"N/A",IF(ISERROR(TTEST(Calculations!BP12:BY12,Calculations!BZ12:CI12,2,2)),"N/A",TTEST(Calculations!BP12:BY12,Calculations!BZ12:CI12,2,2)))</f>
        <v>N/A</v>
      </c>
      <c r="J11" s="90" t="e">
        <f t="shared" si="0"/>
        <v>#DIV/0!</v>
      </c>
      <c r="K11" s="95"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68"/>
      <c r="B12" s="88" t="str">
        <f>IF('Gene Table'!E12="","",'Gene Table'!E12)</f>
        <v>mmu-miR-33-5p</v>
      </c>
      <c r="C12" s="89" t="str">
        <f>'Gene Table'!B12</f>
        <v>A10</v>
      </c>
      <c r="D12" s="90" t="e">
        <f>Calculations!BN13</f>
        <v>#DIV/0!</v>
      </c>
      <c r="E12" s="90" t="e">
        <f>Calculations!BO13</f>
        <v>#DIV/0!</v>
      </c>
      <c r="F12" s="91" t="e">
        <f t="shared" si="1"/>
        <v>#DIV/0!</v>
      </c>
      <c r="G12" s="91" t="e">
        <f t="shared" si="2"/>
        <v>#DIV/0!</v>
      </c>
      <c r="H12" s="90" t="e">
        <f t="shared" si="3"/>
        <v>#DIV/0!</v>
      </c>
      <c r="I12" s="94" t="str">
        <f>IF(OR(COUNT(Calculations!BP13:BY13)&lt;3,COUNT(Calculations!BZ13:CI13)&lt;3),"N/A",IF(ISERROR(TTEST(Calculations!BP13:BY13,Calculations!BZ13:CI13,2,2)),"N/A",TTEST(Calculations!BP13:BY13,Calculations!BZ13:CI13,2,2)))</f>
        <v>N/A</v>
      </c>
      <c r="J12" s="90" t="e">
        <f t="shared" si="0"/>
        <v>#DIV/0!</v>
      </c>
      <c r="K12" s="95"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68"/>
      <c r="B13" s="88" t="str">
        <f>IF('Gene Table'!E13="","",'Gene Table'!E13)</f>
        <v>mmu-miR-124-3p</v>
      </c>
      <c r="C13" s="89" t="str">
        <f>'Gene Table'!B13</f>
        <v>A11</v>
      </c>
      <c r="D13" s="90" t="e">
        <f>Calculations!BN14</f>
        <v>#DIV/0!</v>
      </c>
      <c r="E13" s="90" t="e">
        <f>Calculations!BO14</f>
        <v>#DIV/0!</v>
      </c>
      <c r="F13" s="91" t="e">
        <f t="shared" si="1"/>
        <v>#DIV/0!</v>
      </c>
      <c r="G13" s="91" t="e">
        <f t="shared" si="2"/>
        <v>#DIV/0!</v>
      </c>
      <c r="H13" s="90" t="e">
        <f t="shared" si="3"/>
        <v>#DIV/0!</v>
      </c>
      <c r="I13" s="94" t="str">
        <f>IF(OR(COUNT(Calculations!BP14:BY14)&lt;3,COUNT(Calculations!BZ14:CI14)&lt;3),"N/A",IF(ISERROR(TTEST(Calculations!BP14:BY14,Calculations!BZ14:CI14,2,2)),"N/A",TTEST(Calculations!BP14:BY14,Calculations!BZ14:CI14,2,2)))</f>
        <v>N/A</v>
      </c>
      <c r="J13" s="90" t="e">
        <f t="shared" si="0"/>
        <v>#DIV/0!</v>
      </c>
      <c r="K13" s="95"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68"/>
      <c r="B14" s="88" t="str">
        <f>IF('Gene Table'!E14="","",'Gene Table'!E14)</f>
        <v>mmu-miR-340-3p</v>
      </c>
      <c r="C14" s="89" t="str">
        <f>'Gene Table'!B14</f>
        <v>A12</v>
      </c>
      <c r="D14" s="90" t="e">
        <f>Calculations!BN15</f>
        <v>#DIV/0!</v>
      </c>
      <c r="E14" s="90" t="e">
        <f>Calculations!BO15</f>
        <v>#DIV/0!</v>
      </c>
      <c r="F14" s="91" t="e">
        <f t="shared" si="1"/>
        <v>#DIV/0!</v>
      </c>
      <c r="G14" s="91" t="e">
        <f t="shared" si="2"/>
        <v>#DIV/0!</v>
      </c>
      <c r="H14" s="90" t="e">
        <f t="shared" si="3"/>
        <v>#DIV/0!</v>
      </c>
      <c r="I14" s="94" t="str">
        <f>IF(OR(COUNT(Calculations!BP15:BY15)&lt;3,COUNT(Calculations!BZ15:CI15)&lt;3),"N/A",IF(ISERROR(TTEST(Calculations!BP15:BY15,Calculations!BZ15:CI15,2,2)),"N/A",TTEST(Calculations!BP15:BY15,Calculations!BZ15:CI15,2,2)))</f>
        <v>N/A</v>
      </c>
      <c r="J14" s="90" t="e">
        <f t="shared" si="0"/>
        <v>#DIV/0!</v>
      </c>
      <c r="K14" s="95"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68"/>
      <c r="B15" s="88" t="str">
        <f>IF('Gene Table'!E15="","",'Gene Table'!E15)</f>
        <v>mmu-miR-125a-3p</v>
      </c>
      <c r="C15" s="89" t="str">
        <f>'Gene Table'!B15</f>
        <v>A13</v>
      </c>
      <c r="D15" s="90" t="e">
        <f>Calculations!BN16</f>
        <v>#DIV/0!</v>
      </c>
      <c r="E15" s="90" t="e">
        <f>Calculations!BO16</f>
        <v>#DIV/0!</v>
      </c>
      <c r="F15" s="91" t="e">
        <f t="shared" si="1"/>
        <v>#DIV/0!</v>
      </c>
      <c r="G15" s="91" t="e">
        <f t="shared" si="2"/>
        <v>#DIV/0!</v>
      </c>
      <c r="H15" s="90" t="e">
        <f t="shared" si="3"/>
        <v>#DIV/0!</v>
      </c>
      <c r="I15" s="94" t="str">
        <f>IF(OR(COUNT(Calculations!BP16:BY16)&lt;3,COUNT(Calculations!BZ16:CI16)&lt;3),"N/A",IF(ISERROR(TTEST(Calculations!BP16:BY16,Calculations!BZ16:CI16,2,2)),"N/A",TTEST(Calculations!BP16:BY16,Calculations!BZ16:CI16,2,2)))</f>
        <v>N/A</v>
      </c>
      <c r="J15" s="90" t="e">
        <f t="shared" si="0"/>
        <v>#DIV/0!</v>
      </c>
      <c r="K15" s="95"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68"/>
      <c r="B16" s="88" t="str">
        <f>IF('Gene Table'!E16="","",'Gene Table'!E16)</f>
        <v>mmu-miR-340-5p</v>
      </c>
      <c r="C16" s="89" t="str">
        <f>'Gene Table'!B16</f>
        <v>A14</v>
      </c>
      <c r="D16" s="90" t="e">
        <f>Calculations!BN17</f>
        <v>#DIV/0!</v>
      </c>
      <c r="E16" s="90" t="e">
        <f>Calculations!BO17</f>
        <v>#DIV/0!</v>
      </c>
      <c r="F16" s="91" t="e">
        <f t="shared" si="1"/>
        <v>#DIV/0!</v>
      </c>
      <c r="G16" s="91" t="e">
        <f t="shared" si="2"/>
        <v>#DIV/0!</v>
      </c>
      <c r="H16" s="90" t="e">
        <f t="shared" si="3"/>
        <v>#DIV/0!</v>
      </c>
      <c r="I16" s="94" t="str">
        <f>IF(OR(COUNT(Calculations!BP17:BY17)&lt;3,COUNT(Calculations!BZ17:CI17)&lt;3),"N/A",IF(ISERROR(TTEST(Calculations!BP17:BY17,Calculations!BZ17:CI17,2,2)),"N/A",TTEST(Calculations!BP17:BY17,Calculations!BZ17:CI17,2,2)))</f>
        <v>N/A</v>
      </c>
      <c r="J16" s="90" t="e">
        <f t="shared" si="0"/>
        <v>#DIV/0!</v>
      </c>
      <c r="K16" s="95"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68"/>
      <c r="B17" s="88" t="str">
        <f>IF('Gene Table'!E17="","",'Gene Table'!E17)</f>
        <v>mmu-miR-125b-5p</v>
      </c>
      <c r="C17" s="89" t="str">
        <f>'Gene Table'!B17</f>
        <v>A15</v>
      </c>
      <c r="D17" s="90" t="e">
        <f>Calculations!BN18</f>
        <v>#DIV/0!</v>
      </c>
      <c r="E17" s="90" t="e">
        <f>Calculations!BO18</f>
        <v>#DIV/0!</v>
      </c>
      <c r="F17" s="91" t="e">
        <f t="shared" si="1"/>
        <v>#DIV/0!</v>
      </c>
      <c r="G17" s="91" t="e">
        <f t="shared" si="2"/>
        <v>#DIV/0!</v>
      </c>
      <c r="H17" s="90" t="e">
        <f t="shared" si="3"/>
        <v>#DIV/0!</v>
      </c>
      <c r="I17" s="94" t="str">
        <f>IF(OR(COUNT(Calculations!BP18:BY18)&lt;3,COUNT(Calculations!BZ18:CI18)&lt;3),"N/A",IF(ISERROR(TTEST(Calculations!BP18:BY18,Calculations!BZ18:CI18,2,2)),"N/A",TTEST(Calculations!BP18:BY18,Calculations!BZ18:CI18,2,2)))</f>
        <v>N/A</v>
      </c>
      <c r="J17" s="90" t="e">
        <f t="shared" si="0"/>
        <v>#DIV/0!</v>
      </c>
      <c r="K17" s="95"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68"/>
      <c r="B18" s="88" t="str">
        <f>IF('Gene Table'!E18="","",'Gene Table'!E18)</f>
        <v>mmu-miR-342-3p</v>
      </c>
      <c r="C18" s="89" t="str">
        <f>'Gene Table'!B18</f>
        <v>A16</v>
      </c>
      <c r="D18" s="90" t="e">
        <f>Calculations!BN19</f>
        <v>#DIV/0!</v>
      </c>
      <c r="E18" s="90" t="e">
        <f>Calculations!BO19</f>
        <v>#DIV/0!</v>
      </c>
      <c r="F18" s="91" t="e">
        <f t="shared" si="1"/>
        <v>#DIV/0!</v>
      </c>
      <c r="G18" s="91" t="e">
        <f t="shared" si="2"/>
        <v>#DIV/0!</v>
      </c>
      <c r="H18" s="90" t="e">
        <f t="shared" si="3"/>
        <v>#DIV/0!</v>
      </c>
      <c r="I18" s="94" t="str">
        <f>IF(OR(COUNT(Calculations!BP19:BY19)&lt;3,COUNT(Calculations!BZ19:CI19)&lt;3),"N/A",IF(ISERROR(TTEST(Calculations!BP19:BY19,Calculations!BZ19:CI19,2,2)),"N/A",TTEST(Calculations!BP19:BY19,Calculations!BZ19:CI19,2,2)))</f>
        <v>N/A</v>
      </c>
      <c r="J18" s="90" t="e">
        <f t="shared" si="0"/>
        <v>#DIV/0!</v>
      </c>
      <c r="K18" s="95"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68"/>
      <c r="B19" s="88" t="str">
        <f>IF('Gene Table'!E19="","",'Gene Table'!E19)</f>
        <v>mmu-miR-126-5p</v>
      </c>
      <c r="C19" s="89" t="str">
        <f>'Gene Table'!B19</f>
        <v>A17</v>
      </c>
      <c r="D19" s="90" t="e">
        <f>Calculations!BN20</f>
        <v>#DIV/0!</v>
      </c>
      <c r="E19" s="90" t="e">
        <f>Calculations!BO20</f>
        <v>#DIV/0!</v>
      </c>
      <c r="F19" s="91" t="e">
        <f t="shared" si="1"/>
        <v>#DIV/0!</v>
      </c>
      <c r="G19" s="91" t="e">
        <f t="shared" si="2"/>
        <v>#DIV/0!</v>
      </c>
      <c r="H19" s="90" t="e">
        <f t="shared" si="3"/>
        <v>#DIV/0!</v>
      </c>
      <c r="I19" s="94" t="str">
        <f>IF(OR(COUNT(Calculations!BP20:BY20)&lt;3,COUNT(Calculations!BZ20:CI20)&lt;3),"N/A",IF(ISERROR(TTEST(Calculations!BP20:BY20,Calculations!BZ20:CI20,2,2)),"N/A",TTEST(Calculations!BP20:BY20,Calculations!BZ20:CI20,2,2)))</f>
        <v>N/A</v>
      </c>
      <c r="J19" s="90" t="e">
        <f t="shared" si="0"/>
        <v>#DIV/0!</v>
      </c>
      <c r="K19" s="95"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68"/>
      <c r="B20" s="88" t="str">
        <f>IF('Gene Table'!E20="","",'Gene Table'!E20)</f>
        <v>mmu-miR-34a-5p</v>
      </c>
      <c r="C20" s="89" t="str">
        <f>'Gene Table'!B20</f>
        <v>A18</v>
      </c>
      <c r="D20" s="90" t="e">
        <f>Calculations!BN21</f>
        <v>#DIV/0!</v>
      </c>
      <c r="E20" s="90" t="e">
        <f>Calculations!BO21</f>
        <v>#DIV/0!</v>
      </c>
      <c r="F20" s="91" t="e">
        <f t="shared" si="1"/>
        <v>#DIV/0!</v>
      </c>
      <c r="G20" s="91" t="e">
        <f t="shared" si="2"/>
        <v>#DIV/0!</v>
      </c>
      <c r="H20" s="90" t="e">
        <f t="shared" si="3"/>
        <v>#DIV/0!</v>
      </c>
      <c r="I20" s="94" t="str">
        <f>IF(OR(COUNT(Calculations!BP21:BY21)&lt;3,COUNT(Calculations!BZ21:CI21)&lt;3),"N/A",IF(ISERROR(TTEST(Calculations!BP21:BY21,Calculations!BZ21:CI21,2,2)),"N/A",TTEST(Calculations!BP21:BY21,Calculations!BZ21:CI21,2,2)))</f>
        <v>N/A</v>
      </c>
      <c r="J20" s="90" t="e">
        <f t="shared" si="0"/>
        <v>#DIV/0!</v>
      </c>
      <c r="K20" s="95"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68"/>
      <c r="B21" s="88" t="str">
        <f>IF('Gene Table'!E21="","",'Gene Table'!E21)</f>
        <v>mmu-miR-126-3p</v>
      </c>
      <c r="C21" s="89" t="str">
        <f>'Gene Table'!B21</f>
        <v>A19</v>
      </c>
      <c r="D21" s="90" t="e">
        <f>Calculations!BN22</f>
        <v>#DIV/0!</v>
      </c>
      <c r="E21" s="90" t="e">
        <f>Calculations!BO22</f>
        <v>#DIV/0!</v>
      </c>
      <c r="F21" s="91" t="e">
        <f t="shared" si="1"/>
        <v>#DIV/0!</v>
      </c>
      <c r="G21" s="91" t="e">
        <f t="shared" si="2"/>
        <v>#DIV/0!</v>
      </c>
      <c r="H21" s="90" t="e">
        <f t="shared" si="3"/>
        <v>#DIV/0!</v>
      </c>
      <c r="I21" s="94" t="str">
        <f>IF(OR(COUNT(Calculations!BP22:BY22)&lt;3,COUNT(Calculations!BZ22:CI22)&lt;3),"N/A",IF(ISERROR(TTEST(Calculations!BP22:BY22,Calculations!BZ22:CI22,2,2)),"N/A",TTEST(Calculations!BP22:BY22,Calculations!BZ22:CI22,2,2)))</f>
        <v>N/A</v>
      </c>
      <c r="J21" s="90" t="e">
        <f t="shared" si="0"/>
        <v>#DIV/0!</v>
      </c>
      <c r="K21" s="95"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68"/>
      <c r="B22" s="88" t="str">
        <f>IF('Gene Table'!E22="","",'Gene Table'!E22)</f>
        <v>mmu-miR-361-5p</v>
      </c>
      <c r="C22" s="89" t="str">
        <f>'Gene Table'!B22</f>
        <v>A20</v>
      </c>
      <c r="D22" s="90" t="e">
        <f>Calculations!BN23</f>
        <v>#DIV/0!</v>
      </c>
      <c r="E22" s="90" t="e">
        <f>Calculations!BO23</f>
        <v>#DIV/0!</v>
      </c>
      <c r="F22" s="91" t="e">
        <f t="shared" si="1"/>
        <v>#DIV/0!</v>
      </c>
      <c r="G22" s="91" t="e">
        <f t="shared" si="2"/>
        <v>#DIV/0!</v>
      </c>
      <c r="H22" s="90" t="e">
        <f t="shared" si="3"/>
        <v>#DIV/0!</v>
      </c>
      <c r="I22" s="94" t="str">
        <f>IF(OR(COUNT(Calculations!BP23:BY23)&lt;3,COUNT(Calculations!BZ23:CI23)&lt;3),"N/A",IF(ISERROR(TTEST(Calculations!BP23:BY23,Calculations!BZ23:CI23,2,2)),"N/A",TTEST(Calculations!BP23:BY23,Calculations!BZ23:CI23,2,2)))</f>
        <v>N/A</v>
      </c>
      <c r="J22" s="90" t="e">
        <f t="shared" si="0"/>
        <v>#DIV/0!</v>
      </c>
      <c r="K22" s="95"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68"/>
      <c r="B23" s="88" t="str">
        <f>IF('Gene Table'!E23="","",'Gene Table'!E23)</f>
        <v>mmu-miR-127-3p</v>
      </c>
      <c r="C23" s="89" t="str">
        <f>'Gene Table'!B23</f>
        <v>A21</v>
      </c>
      <c r="D23" s="90" t="e">
        <f>Calculations!BN24</f>
        <v>#DIV/0!</v>
      </c>
      <c r="E23" s="90" t="e">
        <f>Calculations!BO24</f>
        <v>#DIV/0!</v>
      </c>
      <c r="F23" s="91" t="e">
        <f t="shared" si="1"/>
        <v>#DIV/0!</v>
      </c>
      <c r="G23" s="91" t="e">
        <f t="shared" si="2"/>
        <v>#DIV/0!</v>
      </c>
      <c r="H23" s="90" t="e">
        <f t="shared" si="3"/>
        <v>#DIV/0!</v>
      </c>
      <c r="I23" s="94" t="str">
        <f>IF(OR(COUNT(Calculations!BP24:BY24)&lt;3,COUNT(Calculations!BZ24:CI24)&lt;3),"N/A",IF(ISERROR(TTEST(Calculations!BP24:BY24,Calculations!BZ24:CI24,2,2)),"N/A",TTEST(Calculations!BP24:BY24,Calculations!BZ24:CI24,2,2)))</f>
        <v>N/A</v>
      </c>
      <c r="J23" s="90" t="e">
        <f t="shared" si="0"/>
        <v>#DIV/0!</v>
      </c>
      <c r="K23" s="95"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68"/>
      <c r="B24" s="88" t="str">
        <f>IF('Gene Table'!E24="","",'Gene Table'!E24)</f>
        <v>mmu-miR-363-3p</v>
      </c>
      <c r="C24" s="89" t="str">
        <f>'Gene Table'!B24</f>
        <v>A22</v>
      </c>
      <c r="D24" s="90" t="e">
        <f>Calculations!BN25</f>
        <v>#DIV/0!</v>
      </c>
      <c r="E24" s="90" t="e">
        <f>Calculations!BO25</f>
        <v>#DIV/0!</v>
      </c>
      <c r="F24" s="91" t="e">
        <f t="shared" si="1"/>
        <v>#DIV/0!</v>
      </c>
      <c r="G24" s="91" t="e">
        <f t="shared" si="2"/>
        <v>#DIV/0!</v>
      </c>
      <c r="H24" s="90" t="e">
        <f t="shared" si="3"/>
        <v>#DIV/0!</v>
      </c>
      <c r="I24" s="94" t="str">
        <f>IF(OR(COUNT(Calculations!BP25:BY25)&lt;3,COUNT(Calculations!BZ25:CI25)&lt;3),"N/A",IF(ISERROR(TTEST(Calculations!BP25:BY25,Calculations!BZ25:CI25,2,2)),"N/A",TTEST(Calculations!BP25:BY25,Calculations!BZ25:CI25,2,2)))</f>
        <v>N/A</v>
      </c>
      <c r="J24" s="90" t="e">
        <f t="shared" si="0"/>
        <v>#DIV/0!</v>
      </c>
      <c r="K24" s="95"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68"/>
      <c r="B25" s="88" t="str">
        <f>IF('Gene Table'!E25="","",'Gene Table'!E25)</f>
        <v>mmu-miR-128-3p</v>
      </c>
      <c r="C25" s="89" t="str">
        <f>'Gene Table'!B25</f>
        <v>A23</v>
      </c>
      <c r="D25" s="90" t="e">
        <f>Calculations!BN26</f>
        <v>#DIV/0!</v>
      </c>
      <c r="E25" s="90" t="e">
        <f>Calculations!BO26</f>
        <v>#DIV/0!</v>
      </c>
      <c r="F25" s="91" t="e">
        <f t="shared" si="1"/>
        <v>#DIV/0!</v>
      </c>
      <c r="G25" s="91" t="e">
        <f t="shared" si="2"/>
        <v>#DIV/0!</v>
      </c>
      <c r="H25" s="90" t="e">
        <f t="shared" si="3"/>
        <v>#DIV/0!</v>
      </c>
      <c r="I25" s="94" t="str">
        <f>IF(OR(COUNT(Calculations!BP26:BY26)&lt;3,COUNT(Calculations!BZ26:CI26)&lt;3),"N/A",IF(ISERROR(TTEST(Calculations!BP26:BY26,Calculations!BZ26:CI26,2,2)),"N/A",TTEST(Calculations!BP26:BY26,Calculations!BZ26:CI26,2,2)))</f>
        <v>N/A</v>
      </c>
      <c r="J25" s="90" t="e">
        <f t="shared" si="0"/>
        <v>#DIV/0!</v>
      </c>
      <c r="K25" s="95"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68"/>
      <c r="B26" s="88" t="str">
        <f>IF('Gene Table'!E26="","",'Gene Table'!E26)</f>
        <v>mmu-miR-365-3p</v>
      </c>
      <c r="C26" s="89" t="str">
        <f>'Gene Table'!B26</f>
        <v>A24</v>
      </c>
      <c r="D26" s="90" t="e">
        <f>Calculations!BN27</f>
        <v>#DIV/0!</v>
      </c>
      <c r="E26" s="90" t="e">
        <f>Calculations!BO27</f>
        <v>#DIV/0!</v>
      </c>
      <c r="F26" s="91" t="e">
        <f t="shared" si="1"/>
        <v>#DIV/0!</v>
      </c>
      <c r="G26" s="91" t="e">
        <f t="shared" si="2"/>
        <v>#DIV/0!</v>
      </c>
      <c r="H26" s="90" t="e">
        <f t="shared" si="3"/>
        <v>#DIV/0!</v>
      </c>
      <c r="I26" s="94" t="str">
        <f>IF(OR(COUNT(Calculations!BP27:BY27)&lt;3,COUNT(Calculations!BZ27:CI27)&lt;3),"N/A",IF(ISERROR(TTEST(Calculations!BP27:BY27,Calculations!BZ27:CI27,2,2)),"N/A",TTEST(Calculations!BP27:BY27,Calculations!BZ27:CI27,2,2)))</f>
        <v>N/A</v>
      </c>
      <c r="J26" s="90" t="e">
        <f t="shared" si="0"/>
        <v>#DIV/0!</v>
      </c>
      <c r="K26" s="95"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68"/>
      <c r="B27" s="88" t="str">
        <f>IF('Gene Table'!E27="","",'Gene Table'!E27)</f>
        <v>mmu-miR-182-5p</v>
      </c>
      <c r="C27" s="89" t="str">
        <f>'Gene Table'!B27</f>
        <v>B01</v>
      </c>
      <c r="D27" s="90" t="e">
        <f>Calculations!BN28</f>
        <v>#DIV/0!</v>
      </c>
      <c r="E27" s="90" t="e">
        <f>Calculations!BO28</f>
        <v>#DIV/0!</v>
      </c>
      <c r="F27" s="91" t="e">
        <f t="shared" si="1"/>
        <v>#DIV/0!</v>
      </c>
      <c r="G27" s="91" t="e">
        <f t="shared" si="2"/>
        <v>#DIV/0!</v>
      </c>
      <c r="H27" s="90" t="e">
        <f t="shared" si="3"/>
        <v>#DIV/0!</v>
      </c>
      <c r="I27" s="94" t="str">
        <f>IF(OR(COUNT(Calculations!BP28:BY28)&lt;3,COUNT(Calculations!BZ28:CI28)&lt;3),"N/A",IF(ISERROR(TTEST(Calculations!BP28:BY28,Calculations!BZ28:CI28,2,2)),"N/A",TTEST(Calculations!BP28:BY28,Calculations!BZ28:CI28,2,2)))</f>
        <v>N/A</v>
      </c>
      <c r="J27" s="90" t="e">
        <f t="shared" si="0"/>
        <v>#DIV/0!</v>
      </c>
      <c r="K27" s="95"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68"/>
      <c r="B28" s="88" t="str">
        <f>IF('Gene Table'!E28="","",'Gene Table'!E28)</f>
        <v>mmu-miR-582-3p</v>
      </c>
      <c r="C28" s="89" t="str">
        <f>'Gene Table'!B28</f>
        <v>B02</v>
      </c>
      <c r="D28" s="90" t="e">
        <f>Calculations!BN29</f>
        <v>#DIV/0!</v>
      </c>
      <c r="E28" s="90" t="e">
        <f>Calculations!BO29</f>
        <v>#DIV/0!</v>
      </c>
      <c r="F28" s="91" t="e">
        <f t="shared" si="1"/>
        <v>#DIV/0!</v>
      </c>
      <c r="G28" s="91" t="e">
        <f t="shared" si="2"/>
        <v>#DIV/0!</v>
      </c>
      <c r="H28" s="90" t="e">
        <f t="shared" si="3"/>
        <v>#DIV/0!</v>
      </c>
      <c r="I28" s="94" t="str">
        <f>IF(OR(COUNT(Calculations!BP29:BY29)&lt;3,COUNT(Calculations!BZ29:CI29)&lt;3),"N/A",IF(ISERROR(TTEST(Calculations!BP29:BY29,Calculations!BZ29:CI29,2,2)),"N/A",TTEST(Calculations!BP29:BY29,Calculations!BZ29:CI29,2,2)))</f>
        <v>N/A</v>
      </c>
      <c r="J28" s="90" t="e">
        <f t="shared" si="0"/>
        <v>#DIV/0!</v>
      </c>
      <c r="K28" s="95"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68"/>
      <c r="B29" s="88" t="str">
        <f>IF('Gene Table'!E29="","",'Gene Table'!E29)</f>
        <v>mmu-miR-1892</v>
      </c>
      <c r="C29" s="89" t="str">
        <f>'Gene Table'!B29</f>
        <v>B03</v>
      </c>
      <c r="D29" s="90" t="e">
        <f>Calculations!BN30</f>
        <v>#DIV/0!</v>
      </c>
      <c r="E29" s="90" t="e">
        <f>Calculations!BO30</f>
        <v>#DIV/0!</v>
      </c>
      <c r="F29" s="91" t="e">
        <f t="shared" si="1"/>
        <v>#DIV/0!</v>
      </c>
      <c r="G29" s="91" t="e">
        <f t="shared" si="2"/>
        <v>#DIV/0!</v>
      </c>
      <c r="H29" s="90" t="e">
        <f t="shared" si="3"/>
        <v>#DIV/0!</v>
      </c>
      <c r="I29" s="94" t="str">
        <f>IF(OR(COUNT(Calculations!BP30:BY30)&lt;3,COUNT(Calculations!BZ30:CI30)&lt;3),"N/A",IF(ISERROR(TTEST(Calculations!BP30:BY30,Calculations!BZ30:CI30,2,2)),"N/A",TTEST(Calculations!BP30:BY30,Calculations!BZ30:CI30,2,2)))</f>
        <v>N/A</v>
      </c>
      <c r="J29" s="90" t="e">
        <f t="shared" si="0"/>
        <v>#DIV/0!</v>
      </c>
      <c r="K29" s="95"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68"/>
      <c r="B30" s="88" t="str">
        <f>IF('Gene Table'!E30="","",'Gene Table'!E30)</f>
        <v>mmu-miR-582-5p</v>
      </c>
      <c r="C30" s="89" t="str">
        <f>'Gene Table'!B30</f>
        <v>B04</v>
      </c>
      <c r="D30" s="90" t="e">
        <f>Calculations!BN31</f>
        <v>#DIV/0!</v>
      </c>
      <c r="E30" s="90" t="e">
        <f>Calculations!BO31</f>
        <v>#DIV/0!</v>
      </c>
      <c r="F30" s="91" t="e">
        <f t="shared" si="1"/>
        <v>#DIV/0!</v>
      </c>
      <c r="G30" s="91" t="e">
        <f t="shared" si="2"/>
        <v>#DIV/0!</v>
      </c>
      <c r="H30" s="90" t="e">
        <f t="shared" si="3"/>
        <v>#DIV/0!</v>
      </c>
      <c r="I30" s="94" t="str">
        <f>IF(OR(COUNT(Calculations!BP31:BY31)&lt;3,COUNT(Calculations!BZ31:CI31)&lt;3),"N/A",IF(ISERROR(TTEST(Calculations!BP31:BY31,Calculations!BZ31:CI31,2,2)),"N/A",TTEST(Calculations!BP31:BY31,Calculations!BZ31:CI31,2,2)))</f>
        <v>N/A</v>
      </c>
      <c r="J30" s="90" t="e">
        <f t="shared" si="0"/>
        <v>#DIV/0!</v>
      </c>
      <c r="K30" s="95"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68"/>
      <c r="B31" s="88" t="str">
        <f>IF('Gene Table'!E31="","",'Gene Table'!E31)</f>
        <v>mmu-miR-1893</v>
      </c>
      <c r="C31" s="89" t="str">
        <f>'Gene Table'!B31</f>
        <v>B05</v>
      </c>
      <c r="D31" s="90" t="e">
        <f>Calculations!BN32</f>
        <v>#DIV/0!</v>
      </c>
      <c r="E31" s="90" t="e">
        <f>Calculations!BO32</f>
        <v>#DIV/0!</v>
      </c>
      <c r="F31" s="91" t="e">
        <f t="shared" si="1"/>
        <v>#DIV/0!</v>
      </c>
      <c r="G31" s="91" t="e">
        <f t="shared" si="2"/>
        <v>#DIV/0!</v>
      </c>
      <c r="H31" s="90" t="e">
        <f t="shared" si="3"/>
        <v>#DIV/0!</v>
      </c>
      <c r="I31" s="94" t="str">
        <f>IF(OR(COUNT(Calculations!BP32:BY32)&lt;3,COUNT(Calculations!BZ32:CI32)&lt;3),"N/A",IF(ISERROR(TTEST(Calculations!BP32:BY32,Calculations!BZ32:CI32,2,2)),"N/A",TTEST(Calculations!BP32:BY32,Calculations!BZ32:CI32,2,2)))</f>
        <v>N/A</v>
      </c>
      <c r="J31" s="90" t="e">
        <f t="shared" si="0"/>
        <v>#DIV/0!</v>
      </c>
      <c r="K31" s="95"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68"/>
      <c r="B32" s="88" t="str">
        <f>IF('Gene Table'!E32="","",'Gene Table'!E32)</f>
        <v>mmu-miR-592-5p</v>
      </c>
      <c r="C32" s="89" t="str">
        <f>'Gene Table'!B32</f>
        <v>B06</v>
      </c>
      <c r="D32" s="90" t="e">
        <f>Calculations!BN33</f>
        <v>#DIV/0!</v>
      </c>
      <c r="E32" s="90" t="e">
        <f>Calculations!BO33</f>
        <v>#DIV/0!</v>
      </c>
      <c r="F32" s="91" t="e">
        <f t="shared" si="1"/>
        <v>#DIV/0!</v>
      </c>
      <c r="G32" s="91" t="e">
        <f t="shared" si="2"/>
        <v>#DIV/0!</v>
      </c>
      <c r="H32" s="90" t="e">
        <f t="shared" si="3"/>
        <v>#DIV/0!</v>
      </c>
      <c r="I32" s="94" t="str">
        <f>IF(OR(COUNT(Calculations!BP33:BY33)&lt;3,COUNT(Calculations!BZ33:CI33)&lt;3),"N/A",IF(ISERROR(TTEST(Calculations!BP33:BY33,Calculations!BZ33:CI33,2,2)),"N/A",TTEST(Calculations!BP33:BY33,Calculations!BZ33:CI33,2,2)))</f>
        <v>N/A</v>
      </c>
      <c r="J32" s="90" t="e">
        <f t="shared" si="0"/>
        <v>#DIV/0!</v>
      </c>
      <c r="K32" s="95"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68"/>
      <c r="B33" s="88" t="str">
        <f>IF('Gene Table'!E33="","",'Gene Table'!E33)</f>
        <v>mmu-miR-1894-5p</v>
      </c>
      <c r="C33" s="89" t="str">
        <f>'Gene Table'!B33</f>
        <v>B07</v>
      </c>
      <c r="D33" s="90" t="e">
        <f>Calculations!BN34</f>
        <v>#DIV/0!</v>
      </c>
      <c r="E33" s="90" t="e">
        <f>Calculations!BO34</f>
        <v>#DIV/0!</v>
      </c>
      <c r="F33" s="91" t="e">
        <f t="shared" si="1"/>
        <v>#DIV/0!</v>
      </c>
      <c r="G33" s="91" t="e">
        <f t="shared" si="2"/>
        <v>#DIV/0!</v>
      </c>
      <c r="H33" s="90" t="e">
        <f t="shared" si="3"/>
        <v>#DIV/0!</v>
      </c>
      <c r="I33" s="94" t="str">
        <f>IF(OR(COUNT(Calculations!BP34:BY34)&lt;3,COUNT(Calculations!BZ34:CI34)&lt;3),"N/A",IF(ISERROR(TTEST(Calculations!BP34:BY34,Calculations!BZ34:CI34,2,2)),"N/A",TTEST(Calculations!BP34:BY34,Calculations!BZ34:CI34,2,2)))</f>
        <v>N/A</v>
      </c>
      <c r="J33" s="90" t="e">
        <f t="shared" si="0"/>
        <v>#DIV/0!</v>
      </c>
      <c r="K33" s="95"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68"/>
      <c r="B34" s="88" t="str">
        <f>IF('Gene Table'!E34="","",'Gene Table'!E34)</f>
        <v>mmu-miR-598-3p</v>
      </c>
      <c r="C34" s="89" t="str">
        <f>'Gene Table'!B34</f>
        <v>B08</v>
      </c>
      <c r="D34" s="90" t="e">
        <f>Calculations!BN35</f>
        <v>#DIV/0!</v>
      </c>
      <c r="E34" s="90" t="e">
        <f>Calculations!BO35</f>
        <v>#DIV/0!</v>
      </c>
      <c r="F34" s="91" t="e">
        <f t="shared" si="1"/>
        <v>#DIV/0!</v>
      </c>
      <c r="G34" s="91" t="e">
        <f t="shared" si="2"/>
        <v>#DIV/0!</v>
      </c>
      <c r="H34" s="90" t="e">
        <f t="shared" si="3"/>
        <v>#DIV/0!</v>
      </c>
      <c r="I34" s="94" t="str">
        <f>IF(OR(COUNT(Calculations!BP35:BY35)&lt;3,COUNT(Calculations!BZ35:CI35)&lt;3),"N/A",IF(ISERROR(TTEST(Calculations!BP35:BY35,Calculations!BZ35:CI35,2,2)),"N/A",TTEST(Calculations!BP35:BY35,Calculations!BZ35:CI35,2,2)))</f>
        <v>N/A</v>
      </c>
      <c r="J34" s="90" t="e">
        <f t="shared" si="0"/>
        <v>#DIV/0!</v>
      </c>
      <c r="K34" s="95"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68"/>
      <c r="B35" s="88" t="str">
        <f>IF('Gene Table'!E35="","",'Gene Table'!E35)</f>
        <v>mmu-miR-1896</v>
      </c>
      <c r="C35" s="89" t="str">
        <f>'Gene Table'!B35</f>
        <v>B09</v>
      </c>
      <c r="D35" s="90" t="e">
        <f>Calculations!BN36</f>
        <v>#DIV/0!</v>
      </c>
      <c r="E35" s="90" t="e">
        <f>Calculations!BO36</f>
        <v>#DIV/0!</v>
      </c>
      <c r="F35" s="91" t="e">
        <f t="shared" si="1"/>
        <v>#DIV/0!</v>
      </c>
      <c r="G35" s="91" t="e">
        <f t="shared" si="2"/>
        <v>#DIV/0!</v>
      </c>
      <c r="H35" s="90" t="e">
        <f t="shared" si="3"/>
        <v>#DIV/0!</v>
      </c>
      <c r="I35" s="94" t="str">
        <f>IF(OR(COUNT(Calculations!BP36:BY36)&lt;3,COUNT(Calculations!BZ36:CI36)&lt;3),"N/A",IF(ISERROR(TTEST(Calculations!BP36:BY36,Calculations!BZ36:CI36,2,2)),"N/A",TTEST(Calculations!BP36:BY36,Calculations!BZ36:CI36,2,2)))</f>
        <v>N/A</v>
      </c>
      <c r="J35" s="90" t="e">
        <f t="shared" si="0"/>
        <v>#DIV/0!</v>
      </c>
      <c r="K35" s="95"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68"/>
      <c r="B36" s="88" t="str">
        <f>IF('Gene Table'!E36="","",'Gene Table'!E36)</f>
        <v>mmu-miR-666-5p</v>
      </c>
      <c r="C36" s="89" t="str">
        <f>'Gene Table'!B36</f>
        <v>B10</v>
      </c>
      <c r="D36" s="90" t="e">
        <f>Calculations!BN37</f>
        <v>#DIV/0!</v>
      </c>
      <c r="E36" s="90" t="e">
        <f>Calculations!BO37</f>
        <v>#DIV/0!</v>
      </c>
      <c r="F36" s="91" t="e">
        <f t="shared" si="1"/>
        <v>#DIV/0!</v>
      </c>
      <c r="G36" s="91" t="e">
        <f t="shared" si="2"/>
        <v>#DIV/0!</v>
      </c>
      <c r="H36" s="90" t="e">
        <f t="shared" si="3"/>
        <v>#DIV/0!</v>
      </c>
      <c r="I36" s="94" t="str">
        <f>IF(OR(COUNT(Calculations!BP37:BY37)&lt;3,COUNT(Calculations!BZ37:CI37)&lt;3),"N/A",IF(ISERROR(TTEST(Calculations!BP37:BY37,Calculations!BZ37:CI37,2,2)),"N/A",TTEST(Calculations!BP37:BY37,Calculations!BZ37:CI37,2,2)))</f>
        <v>N/A</v>
      </c>
      <c r="J36" s="90" t="e">
        <f t="shared" si="0"/>
        <v>#DIV/0!</v>
      </c>
      <c r="K36" s="95"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68"/>
      <c r="B37" s="88" t="str">
        <f>IF('Gene Table'!E37="","",'Gene Table'!E37)</f>
        <v>mmu-miR-1898</v>
      </c>
      <c r="C37" s="89" t="str">
        <f>'Gene Table'!B37</f>
        <v>B11</v>
      </c>
      <c r="D37" s="90" t="e">
        <f>Calculations!BN38</f>
        <v>#DIV/0!</v>
      </c>
      <c r="E37" s="90" t="e">
        <f>Calculations!BO38</f>
        <v>#DIV/0!</v>
      </c>
      <c r="F37" s="91" t="e">
        <f t="shared" si="1"/>
        <v>#DIV/0!</v>
      </c>
      <c r="G37" s="91" t="e">
        <f t="shared" si="2"/>
        <v>#DIV/0!</v>
      </c>
      <c r="H37" s="90" t="e">
        <f t="shared" si="3"/>
        <v>#DIV/0!</v>
      </c>
      <c r="I37" s="94" t="str">
        <f>IF(OR(COUNT(Calculations!BP38:BY38)&lt;3,COUNT(Calculations!BZ38:CI38)&lt;3),"N/A",IF(ISERROR(TTEST(Calculations!BP38:BY38,Calculations!BZ38:CI38,2,2)),"N/A",TTEST(Calculations!BP38:BY38,Calculations!BZ38:CI38,2,2)))</f>
        <v>N/A</v>
      </c>
      <c r="J37" s="90" t="e">
        <f t="shared" si="0"/>
        <v>#DIV/0!</v>
      </c>
      <c r="K37" s="95"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68"/>
      <c r="B38" s="88" t="str">
        <f>IF('Gene Table'!E38="","",'Gene Table'!E38)</f>
        <v>mmu-miR-666-3p</v>
      </c>
      <c r="C38" s="89" t="str">
        <f>'Gene Table'!B38</f>
        <v>B12</v>
      </c>
      <c r="D38" s="90" t="e">
        <f>Calculations!BN39</f>
        <v>#DIV/0!</v>
      </c>
      <c r="E38" s="90" t="e">
        <f>Calculations!BO39</f>
        <v>#DIV/0!</v>
      </c>
      <c r="F38" s="91" t="e">
        <f t="shared" si="1"/>
        <v>#DIV/0!</v>
      </c>
      <c r="G38" s="91" t="e">
        <f t="shared" si="2"/>
        <v>#DIV/0!</v>
      </c>
      <c r="H38" s="90" t="e">
        <f t="shared" si="3"/>
        <v>#DIV/0!</v>
      </c>
      <c r="I38" s="94" t="str">
        <f>IF(OR(COUNT(Calculations!BP39:BY39)&lt;3,COUNT(Calculations!BZ39:CI39)&lt;3),"N/A",IF(ISERROR(TTEST(Calculations!BP39:BY39,Calculations!BZ39:CI39,2,2)),"N/A",TTEST(Calculations!BP39:BY39,Calculations!BZ39:CI39,2,2)))</f>
        <v>N/A</v>
      </c>
      <c r="J38" s="90" t="e">
        <f t="shared" si="0"/>
        <v>#DIV/0!</v>
      </c>
      <c r="K38" s="95"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68"/>
      <c r="B39" s="88" t="str">
        <f>IF('Gene Table'!E39="","",'Gene Table'!E39)</f>
        <v>mmu-miR-1900</v>
      </c>
      <c r="C39" s="89" t="str">
        <f>'Gene Table'!B39</f>
        <v>B13</v>
      </c>
      <c r="D39" s="90" t="e">
        <f>Calculations!BN40</f>
        <v>#DIV/0!</v>
      </c>
      <c r="E39" s="90" t="e">
        <f>Calculations!BO40</f>
        <v>#DIV/0!</v>
      </c>
      <c r="F39" s="91" t="e">
        <f t="shared" si="1"/>
        <v>#DIV/0!</v>
      </c>
      <c r="G39" s="91" t="e">
        <f t="shared" si="2"/>
        <v>#DIV/0!</v>
      </c>
      <c r="H39" s="90" t="e">
        <f t="shared" si="3"/>
        <v>#DIV/0!</v>
      </c>
      <c r="I39" s="94" t="str">
        <f>IF(OR(COUNT(Calculations!BP40:BY40)&lt;3,COUNT(Calculations!BZ40:CI40)&lt;3),"N/A",IF(ISERROR(TTEST(Calculations!BP40:BY40,Calculations!BZ40:CI40,2,2)),"N/A",TTEST(Calculations!BP40:BY40,Calculations!BZ40:CI40,2,2)))</f>
        <v>N/A</v>
      </c>
      <c r="J39" s="90" t="e">
        <f t="shared" si="0"/>
        <v>#DIV/0!</v>
      </c>
      <c r="K39" s="95"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68"/>
      <c r="B40" s="88" t="str">
        <f>IF('Gene Table'!E40="","",'Gene Table'!E40)</f>
        <v>mmu-miR-667-3p</v>
      </c>
      <c r="C40" s="89" t="str">
        <f>'Gene Table'!B40</f>
        <v>B14</v>
      </c>
      <c r="D40" s="90" t="e">
        <f>Calculations!BN41</f>
        <v>#DIV/0!</v>
      </c>
      <c r="E40" s="90" t="e">
        <f>Calculations!BO41</f>
        <v>#DIV/0!</v>
      </c>
      <c r="F40" s="91" t="e">
        <f t="shared" si="1"/>
        <v>#DIV/0!</v>
      </c>
      <c r="G40" s="91" t="e">
        <f t="shared" si="2"/>
        <v>#DIV/0!</v>
      </c>
      <c r="H40" s="90" t="e">
        <f t="shared" si="3"/>
        <v>#DIV/0!</v>
      </c>
      <c r="I40" s="94" t="str">
        <f>IF(OR(COUNT(Calculations!BP41:BY41)&lt;3,COUNT(Calculations!BZ41:CI41)&lt;3),"N/A",IF(ISERROR(TTEST(Calculations!BP41:BY41,Calculations!BZ41:CI41,2,2)),"N/A",TTEST(Calculations!BP41:BY41,Calculations!BZ41:CI41,2,2)))</f>
        <v>N/A</v>
      </c>
      <c r="J40" s="90" t="e">
        <f t="shared" si="0"/>
        <v>#DIV/0!</v>
      </c>
      <c r="K40" s="95"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68"/>
      <c r="B41" s="88" t="str">
        <f>IF('Gene Table'!E41="","",'Gene Table'!E41)</f>
        <v>mmu-miR-1901</v>
      </c>
      <c r="C41" s="89" t="str">
        <f>'Gene Table'!B41</f>
        <v>B15</v>
      </c>
      <c r="D41" s="90" t="e">
        <f>Calculations!BN42</f>
        <v>#DIV/0!</v>
      </c>
      <c r="E41" s="90" t="e">
        <f>Calculations!BO42</f>
        <v>#DIV/0!</v>
      </c>
      <c r="F41" s="91" t="e">
        <f t="shared" si="1"/>
        <v>#DIV/0!</v>
      </c>
      <c r="G41" s="91" t="e">
        <f t="shared" si="2"/>
        <v>#DIV/0!</v>
      </c>
      <c r="H41" s="90" t="e">
        <f t="shared" si="3"/>
        <v>#DIV/0!</v>
      </c>
      <c r="I41" s="94" t="str">
        <f>IF(OR(COUNT(Calculations!BP42:BY42)&lt;3,COUNT(Calculations!BZ42:CI42)&lt;3),"N/A",IF(ISERROR(TTEST(Calculations!BP42:BY42,Calculations!BZ42:CI42,2,2)),"N/A",TTEST(Calculations!BP42:BY42,Calculations!BZ42:CI42,2,2)))</f>
        <v>N/A</v>
      </c>
      <c r="J41" s="90" t="e">
        <f t="shared" si="0"/>
        <v>#DIV/0!</v>
      </c>
      <c r="K41" s="95"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68"/>
      <c r="B42" s="88" t="str">
        <f>IF('Gene Table'!E42="","",'Gene Table'!E42)</f>
        <v>mmu-miR-668-3p</v>
      </c>
      <c r="C42" s="89" t="str">
        <f>'Gene Table'!B42</f>
        <v>B16</v>
      </c>
      <c r="D42" s="90" t="e">
        <f>Calculations!BN43</f>
        <v>#DIV/0!</v>
      </c>
      <c r="E42" s="90" t="e">
        <f>Calculations!BO43</f>
        <v>#DIV/0!</v>
      </c>
      <c r="F42" s="91" t="e">
        <f t="shared" si="1"/>
        <v>#DIV/0!</v>
      </c>
      <c r="G42" s="91" t="e">
        <f t="shared" si="2"/>
        <v>#DIV/0!</v>
      </c>
      <c r="H42" s="90" t="e">
        <f t="shared" si="3"/>
        <v>#DIV/0!</v>
      </c>
      <c r="I42" s="94" t="str">
        <f>IF(OR(COUNT(Calculations!BP43:BY43)&lt;3,COUNT(Calculations!BZ43:CI43)&lt;3),"N/A",IF(ISERROR(TTEST(Calculations!BP43:BY43,Calculations!BZ43:CI43,2,2)),"N/A",TTEST(Calculations!BP43:BY43,Calculations!BZ43:CI43,2,2)))</f>
        <v>N/A</v>
      </c>
      <c r="J42" s="90" t="e">
        <f t="shared" si="0"/>
        <v>#DIV/0!</v>
      </c>
      <c r="K42" s="95"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68"/>
      <c r="B43" s="88" t="str">
        <f>IF('Gene Table'!E43="","",'Gene Table'!E43)</f>
        <v>mmu-miR-1902</v>
      </c>
      <c r="C43" s="89" t="str">
        <f>'Gene Table'!B43</f>
        <v>B17</v>
      </c>
      <c r="D43" s="90" t="e">
        <f>Calculations!BN44</f>
        <v>#DIV/0!</v>
      </c>
      <c r="E43" s="90" t="e">
        <f>Calculations!BO44</f>
        <v>#DIV/0!</v>
      </c>
      <c r="F43" s="91" t="e">
        <f t="shared" si="1"/>
        <v>#DIV/0!</v>
      </c>
      <c r="G43" s="91" t="e">
        <f t="shared" si="2"/>
        <v>#DIV/0!</v>
      </c>
      <c r="H43" s="90" t="e">
        <f t="shared" si="3"/>
        <v>#DIV/0!</v>
      </c>
      <c r="I43" s="94" t="str">
        <f>IF(OR(COUNT(Calculations!BP44:BY44)&lt;3,COUNT(Calculations!BZ44:CI44)&lt;3),"N/A",IF(ISERROR(TTEST(Calculations!BP44:BY44,Calculations!BZ44:CI44,2,2)),"N/A",TTEST(Calculations!BP44:BY44,Calculations!BZ44:CI44,2,2)))</f>
        <v>N/A</v>
      </c>
      <c r="J43" s="90" t="e">
        <f t="shared" si="0"/>
        <v>#DIV/0!</v>
      </c>
      <c r="K43" s="95"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68"/>
      <c r="B44" s="88" t="str">
        <f>IF('Gene Table'!E44="","",'Gene Table'!E44)</f>
        <v>mmu-miR-669e-5p</v>
      </c>
      <c r="C44" s="89" t="str">
        <f>'Gene Table'!B44</f>
        <v>B18</v>
      </c>
      <c r="D44" s="90" t="e">
        <f>Calculations!BN45</f>
        <v>#DIV/0!</v>
      </c>
      <c r="E44" s="90" t="e">
        <f>Calculations!BO45</f>
        <v>#DIV/0!</v>
      </c>
      <c r="F44" s="91" t="e">
        <f t="shared" si="1"/>
        <v>#DIV/0!</v>
      </c>
      <c r="G44" s="91" t="e">
        <f t="shared" si="2"/>
        <v>#DIV/0!</v>
      </c>
      <c r="H44" s="90" t="e">
        <f t="shared" si="3"/>
        <v>#DIV/0!</v>
      </c>
      <c r="I44" s="94" t="str">
        <f>IF(OR(COUNT(Calculations!BP45:BY45)&lt;3,COUNT(Calculations!BZ45:CI45)&lt;3),"N/A",IF(ISERROR(TTEST(Calculations!BP45:BY45,Calculations!BZ45:CI45,2,2)),"N/A",TTEST(Calculations!BP45:BY45,Calculations!BZ45:CI45,2,2)))</f>
        <v>N/A</v>
      </c>
      <c r="J44" s="90" t="e">
        <f t="shared" si="0"/>
        <v>#DIV/0!</v>
      </c>
      <c r="K44" s="95"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68"/>
      <c r="B45" s="88" t="str">
        <f>IF('Gene Table'!E45="","",'Gene Table'!E45)</f>
        <v>mmu-miR-193b-3p</v>
      </c>
      <c r="C45" s="89" t="str">
        <f>'Gene Table'!B45</f>
        <v>B19</v>
      </c>
      <c r="D45" s="90" t="e">
        <f>Calculations!BN46</f>
        <v>#DIV/0!</v>
      </c>
      <c r="E45" s="90" t="e">
        <f>Calculations!BO46</f>
        <v>#DIV/0!</v>
      </c>
      <c r="F45" s="91" t="e">
        <f t="shared" si="1"/>
        <v>#DIV/0!</v>
      </c>
      <c r="G45" s="91" t="e">
        <f t="shared" si="2"/>
        <v>#DIV/0!</v>
      </c>
      <c r="H45" s="90" t="e">
        <f t="shared" si="3"/>
        <v>#DIV/0!</v>
      </c>
      <c r="I45" s="94" t="str">
        <f>IF(OR(COUNT(Calculations!BP46:BY46)&lt;3,COUNT(Calculations!BZ46:CI46)&lt;3),"N/A",IF(ISERROR(TTEST(Calculations!BP46:BY46,Calculations!BZ46:CI46,2,2)),"N/A",TTEST(Calculations!BP46:BY46,Calculations!BZ46:CI46,2,2)))</f>
        <v>N/A</v>
      </c>
      <c r="J45" s="90" t="e">
        <f t="shared" si="0"/>
        <v>#DIV/0!</v>
      </c>
      <c r="K45" s="95"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68"/>
      <c r="B46" s="88" t="str">
        <f>IF('Gene Table'!E46="","",'Gene Table'!E46)</f>
        <v>mmu-miR-669f-3p</v>
      </c>
      <c r="C46" s="89" t="str">
        <f>'Gene Table'!B46</f>
        <v>B20</v>
      </c>
      <c r="D46" s="90" t="e">
        <f>Calculations!BN47</f>
        <v>#DIV/0!</v>
      </c>
      <c r="E46" s="90" t="e">
        <f>Calculations!BO47</f>
        <v>#DIV/0!</v>
      </c>
      <c r="F46" s="91" t="e">
        <f t="shared" si="1"/>
        <v>#DIV/0!</v>
      </c>
      <c r="G46" s="91" t="e">
        <f t="shared" si="2"/>
        <v>#DIV/0!</v>
      </c>
      <c r="H46" s="90" t="e">
        <f t="shared" si="3"/>
        <v>#DIV/0!</v>
      </c>
      <c r="I46" s="94" t="str">
        <f>IF(OR(COUNT(Calculations!BP47:BY47)&lt;3,COUNT(Calculations!BZ47:CI47)&lt;3),"N/A",IF(ISERROR(TTEST(Calculations!BP47:BY47,Calculations!BZ47:CI47,2,2)),"N/A",TTEST(Calculations!BP47:BY47,Calculations!BZ47:CI47,2,2)))</f>
        <v>N/A</v>
      </c>
      <c r="J46" s="90" t="e">
        <f t="shared" si="0"/>
        <v>#DIV/0!</v>
      </c>
      <c r="K46" s="95"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68"/>
      <c r="B47" s="88" t="str">
        <f>IF('Gene Table'!E47="","",'Gene Table'!E47)</f>
        <v>mmu-miR-201-5p</v>
      </c>
      <c r="C47" s="89" t="str">
        <f>'Gene Table'!B47</f>
        <v>B21</v>
      </c>
      <c r="D47" s="90" t="e">
        <f>Calculations!BN48</f>
        <v>#DIV/0!</v>
      </c>
      <c r="E47" s="90" t="e">
        <f>Calculations!BO48</f>
        <v>#DIV/0!</v>
      </c>
      <c r="F47" s="91" t="e">
        <f t="shared" si="1"/>
        <v>#DIV/0!</v>
      </c>
      <c r="G47" s="91" t="e">
        <f t="shared" si="2"/>
        <v>#DIV/0!</v>
      </c>
      <c r="H47" s="90" t="e">
        <f t="shared" si="3"/>
        <v>#DIV/0!</v>
      </c>
      <c r="I47" s="94" t="str">
        <f>IF(OR(COUNT(Calculations!BP48:BY48)&lt;3,COUNT(Calculations!BZ48:CI48)&lt;3),"N/A",IF(ISERROR(TTEST(Calculations!BP48:BY48,Calculations!BZ48:CI48,2,2)),"N/A",TTEST(Calculations!BP48:BY48,Calculations!BZ48:CI48,2,2)))</f>
        <v>N/A</v>
      </c>
      <c r="J47" s="90" t="e">
        <f t="shared" si="0"/>
        <v>#DIV/0!</v>
      </c>
      <c r="K47" s="95"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68"/>
      <c r="B48" s="88" t="str">
        <f>IF('Gene Table'!E48="","",'Gene Table'!E48)</f>
        <v>mmu-miR-669h-5p</v>
      </c>
      <c r="C48" s="89" t="str">
        <f>'Gene Table'!B48</f>
        <v>B22</v>
      </c>
      <c r="D48" s="90" t="e">
        <f>Calculations!BN49</f>
        <v>#DIV/0!</v>
      </c>
      <c r="E48" s="90" t="e">
        <f>Calculations!BO49</f>
        <v>#DIV/0!</v>
      </c>
      <c r="F48" s="91" t="e">
        <f t="shared" si="1"/>
        <v>#DIV/0!</v>
      </c>
      <c r="G48" s="91" t="e">
        <f t="shared" si="2"/>
        <v>#DIV/0!</v>
      </c>
      <c r="H48" s="90" t="e">
        <f t="shared" si="3"/>
        <v>#DIV/0!</v>
      </c>
      <c r="I48" s="94" t="str">
        <f>IF(OR(COUNT(Calculations!BP49:BY49)&lt;3,COUNT(Calculations!BZ49:CI49)&lt;3),"N/A",IF(ISERROR(TTEST(Calculations!BP49:BY49,Calculations!BZ49:CI49,2,2)),"N/A",TTEST(Calculations!BP49:BY49,Calculations!BZ49:CI49,2,2)))</f>
        <v>N/A</v>
      </c>
      <c r="J48" s="90" t="e">
        <f t="shared" si="0"/>
        <v>#DIV/0!</v>
      </c>
      <c r="K48" s="95"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68"/>
      <c r="B49" s="88" t="str">
        <f>IF('Gene Table'!E49="","",'Gene Table'!E49)</f>
        <v>mmu-miR-202-5p</v>
      </c>
      <c r="C49" s="89" t="str">
        <f>'Gene Table'!B49</f>
        <v>B23</v>
      </c>
      <c r="D49" s="90" t="e">
        <f>Calculations!BN50</f>
        <v>#DIV/0!</v>
      </c>
      <c r="E49" s="90" t="e">
        <f>Calculations!BO50</f>
        <v>#DIV/0!</v>
      </c>
      <c r="F49" s="91" t="e">
        <f t="shared" si="1"/>
        <v>#DIV/0!</v>
      </c>
      <c r="G49" s="91" t="e">
        <f t="shared" si="2"/>
        <v>#DIV/0!</v>
      </c>
      <c r="H49" s="90" t="e">
        <f t="shared" si="3"/>
        <v>#DIV/0!</v>
      </c>
      <c r="I49" s="94" t="str">
        <f>IF(OR(COUNT(Calculations!BP50:BY50)&lt;3,COUNT(Calculations!BZ50:CI50)&lt;3),"N/A",IF(ISERROR(TTEST(Calculations!BP50:BY50,Calculations!BZ50:CI50,2,2)),"N/A",TTEST(Calculations!BP50:BY50,Calculations!BZ50:CI50,2,2)))</f>
        <v>N/A</v>
      </c>
      <c r="J49" s="90" t="e">
        <f t="shared" si="0"/>
        <v>#DIV/0!</v>
      </c>
      <c r="K49" s="95"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68"/>
      <c r="B50" s="88" t="str">
        <f>IF('Gene Table'!E50="","",'Gene Table'!E50)</f>
        <v>mmu-miR-670-5p</v>
      </c>
      <c r="C50" s="89" t="str">
        <f>'Gene Table'!B50</f>
        <v>B24</v>
      </c>
      <c r="D50" s="90" t="e">
        <f>Calculations!BN51</f>
        <v>#DIV/0!</v>
      </c>
      <c r="E50" s="90" t="e">
        <f>Calculations!BO51</f>
        <v>#DIV/0!</v>
      </c>
      <c r="F50" s="91" t="e">
        <f t="shared" si="1"/>
        <v>#DIV/0!</v>
      </c>
      <c r="G50" s="91" t="e">
        <f t="shared" si="2"/>
        <v>#DIV/0!</v>
      </c>
      <c r="H50" s="90" t="e">
        <f t="shared" si="3"/>
        <v>#DIV/0!</v>
      </c>
      <c r="I50" s="94" t="str">
        <f>IF(OR(COUNT(Calculations!BP51:BY51)&lt;3,COUNT(Calculations!BZ51:CI51)&lt;3),"N/A",IF(ISERROR(TTEST(Calculations!BP51:BY51,Calculations!BZ51:CI51,2,2)),"N/A",TTEST(Calculations!BP51:BY51,Calculations!BZ51:CI51,2,2)))</f>
        <v>N/A</v>
      </c>
      <c r="J50" s="90" t="e">
        <f t="shared" si="0"/>
        <v>#DIV/0!</v>
      </c>
      <c r="K50" s="95"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68"/>
      <c r="B51" s="88" t="str">
        <f>IF('Gene Table'!E51="","",'Gene Table'!E51)</f>
        <v>mmu-miR-129-5p</v>
      </c>
      <c r="C51" s="89" t="str">
        <f>'Gene Table'!B51</f>
        <v>C01</v>
      </c>
      <c r="D51" s="90" t="e">
        <f>Calculations!BN52</f>
        <v>#DIV/0!</v>
      </c>
      <c r="E51" s="90" t="e">
        <f>Calculations!BO52</f>
        <v>#DIV/0!</v>
      </c>
      <c r="F51" s="91" t="e">
        <f t="shared" si="1"/>
        <v>#DIV/0!</v>
      </c>
      <c r="G51" s="91" t="e">
        <f t="shared" si="2"/>
        <v>#DIV/0!</v>
      </c>
      <c r="H51" s="90" t="e">
        <f t="shared" si="3"/>
        <v>#DIV/0!</v>
      </c>
      <c r="I51" s="94" t="str">
        <f>IF(OR(COUNT(Calculations!BP52:BY52)&lt;3,COUNT(Calculations!BZ52:CI52)&lt;3),"N/A",IF(ISERROR(TTEST(Calculations!BP52:BY52,Calculations!BZ52:CI52,2,2)),"N/A",TTEST(Calculations!BP52:BY52,Calculations!BZ52:CI52,2,2)))</f>
        <v>N/A</v>
      </c>
      <c r="J51" s="90" t="e">
        <f t="shared" si="0"/>
        <v>#DIV/0!</v>
      </c>
      <c r="K51" s="95"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68"/>
      <c r="B52" s="88" t="str">
        <f>IF('Gene Table'!E52="","",'Gene Table'!E52)</f>
        <v>mmu-miR-369-3p</v>
      </c>
      <c r="C52" s="89" t="str">
        <f>'Gene Table'!B52</f>
        <v>C02</v>
      </c>
      <c r="D52" s="90" t="e">
        <f>Calculations!BN53</f>
        <v>#DIV/0!</v>
      </c>
      <c r="E52" s="90" t="e">
        <f>Calculations!BO53</f>
        <v>#DIV/0!</v>
      </c>
      <c r="F52" s="91" t="e">
        <f t="shared" si="1"/>
        <v>#DIV/0!</v>
      </c>
      <c r="G52" s="91" t="e">
        <f t="shared" si="2"/>
        <v>#DIV/0!</v>
      </c>
      <c r="H52" s="90" t="e">
        <f t="shared" si="3"/>
        <v>#DIV/0!</v>
      </c>
      <c r="I52" s="94" t="str">
        <f>IF(OR(COUNT(Calculations!BP53:BY53)&lt;3,COUNT(Calculations!BZ53:CI53)&lt;3),"N/A",IF(ISERROR(TTEST(Calculations!BP53:BY53,Calculations!BZ53:CI53,2,2)),"N/A",TTEST(Calculations!BP53:BY53,Calculations!BZ53:CI53,2,2)))</f>
        <v>N/A</v>
      </c>
      <c r="J52" s="90" t="e">
        <f t="shared" si="0"/>
        <v>#DIV/0!</v>
      </c>
      <c r="K52" s="95"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68"/>
      <c r="B53" s="88" t="str">
        <f>IF('Gene Table'!E53="","",'Gene Table'!E53)</f>
        <v>mmu-miR-129-2-3p</v>
      </c>
      <c r="C53" s="89" t="str">
        <f>'Gene Table'!B53</f>
        <v>C03</v>
      </c>
      <c r="D53" s="90" t="e">
        <f>Calculations!BN54</f>
        <v>#DIV/0!</v>
      </c>
      <c r="E53" s="90" t="e">
        <f>Calculations!BO54</f>
        <v>#DIV/0!</v>
      </c>
      <c r="F53" s="91" t="e">
        <f t="shared" si="1"/>
        <v>#DIV/0!</v>
      </c>
      <c r="G53" s="91" t="e">
        <f t="shared" si="2"/>
        <v>#DIV/0!</v>
      </c>
      <c r="H53" s="90" t="e">
        <f t="shared" si="3"/>
        <v>#DIV/0!</v>
      </c>
      <c r="I53" s="94" t="str">
        <f>IF(OR(COUNT(Calculations!BP54:BY54)&lt;3,COUNT(Calculations!BZ54:CI54)&lt;3),"N/A",IF(ISERROR(TTEST(Calculations!BP54:BY54,Calculations!BZ54:CI54,2,2)),"N/A",TTEST(Calculations!BP54:BY54,Calculations!BZ54:CI54,2,2)))</f>
        <v>N/A</v>
      </c>
      <c r="J53" s="90" t="e">
        <f t="shared" si="0"/>
        <v>#DIV/0!</v>
      </c>
      <c r="K53" s="95"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68"/>
      <c r="B54" s="88" t="str">
        <f>IF('Gene Table'!E54="","",'Gene Table'!E54)</f>
        <v>mmu-miR-369-5p</v>
      </c>
      <c r="C54" s="89" t="str">
        <f>'Gene Table'!B54</f>
        <v>C04</v>
      </c>
      <c r="D54" s="90" t="e">
        <f>Calculations!BN55</f>
        <v>#DIV/0!</v>
      </c>
      <c r="E54" s="90" t="e">
        <f>Calculations!BO55</f>
        <v>#DIV/0!</v>
      </c>
      <c r="F54" s="91" t="e">
        <f t="shared" si="1"/>
        <v>#DIV/0!</v>
      </c>
      <c r="G54" s="91" t="e">
        <f t="shared" si="2"/>
        <v>#DIV/0!</v>
      </c>
      <c r="H54" s="90" t="e">
        <f t="shared" si="3"/>
        <v>#DIV/0!</v>
      </c>
      <c r="I54" s="94" t="str">
        <f>IF(OR(COUNT(Calculations!BP55:BY55)&lt;3,COUNT(Calculations!BZ55:CI55)&lt;3),"N/A",IF(ISERROR(TTEST(Calculations!BP55:BY55,Calculations!BZ55:CI55,2,2)),"N/A",TTEST(Calculations!BP55:BY55,Calculations!BZ55:CI55,2,2)))</f>
        <v>N/A</v>
      </c>
      <c r="J54" s="90" t="e">
        <f t="shared" si="0"/>
        <v>#DIV/0!</v>
      </c>
      <c r="K54" s="95"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68"/>
      <c r="B55" s="88" t="str">
        <f>IF('Gene Table'!E55="","",'Gene Table'!E55)</f>
        <v>mmu-miR-132-3p</v>
      </c>
      <c r="C55" s="89" t="str">
        <f>'Gene Table'!B55</f>
        <v>C05</v>
      </c>
      <c r="D55" s="90" t="e">
        <f>Calculations!BN56</f>
        <v>#DIV/0!</v>
      </c>
      <c r="E55" s="90" t="e">
        <f>Calculations!BO56</f>
        <v>#DIV/0!</v>
      </c>
      <c r="F55" s="91" t="e">
        <f t="shared" si="1"/>
        <v>#DIV/0!</v>
      </c>
      <c r="G55" s="91" t="e">
        <f t="shared" si="2"/>
        <v>#DIV/0!</v>
      </c>
      <c r="H55" s="90" t="e">
        <f t="shared" si="3"/>
        <v>#DIV/0!</v>
      </c>
      <c r="I55" s="94" t="str">
        <f>IF(OR(COUNT(Calculations!BP56:BY56)&lt;3,COUNT(Calculations!BZ56:CI56)&lt;3),"N/A",IF(ISERROR(TTEST(Calculations!BP56:BY56,Calculations!BZ56:CI56,2,2)),"N/A",TTEST(Calculations!BP56:BY56,Calculations!BZ56:CI56,2,2)))</f>
        <v>N/A</v>
      </c>
      <c r="J55" s="90" t="e">
        <f t="shared" si="0"/>
        <v>#DIV/0!</v>
      </c>
      <c r="K55" s="95"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68"/>
      <c r="B56" s="88" t="str">
        <f>IF('Gene Table'!E56="","",'Gene Table'!E56)</f>
        <v>mmu-miR-370-3p</v>
      </c>
      <c r="C56" s="89" t="str">
        <f>'Gene Table'!B56</f>
        <v>C06</v>
      </c>
      <c r="D56" s="90" t="e">
        <f>Calculations!BN57</f>
        <v>#DIV/0!</v>
      </c>
      <c r="E56" s="90" t="e">
        <f>Calculations!BO57</f>
        <v>#DIV/0!</v>
      </c>
      <c r="F56" s="91" t="e">
        <f t="shared" si="1"/>
        <v>#DIV/0!</v>
      </c>
      <c r="G56" s="91" t="e">
        <f t="shared" si="2"/>
        <v>#DIV/0!</v>
      </c>
      <c r="H56" s="90" t="e">
        <f t="shared" si="3"/>
        <v>#DIV/0!</v>
      </c>
      <c r="I56" s="94" t="str">
        <f>IF(OR(COUNT(Calculations!BP57:BY57)&lt;3,COUNT(Calculations!BZ57:CI57)&lt;3),"N/A",IF(ISERROR(TTEST(Calculations!BP57:BY57,Calculations!BZ57:CI57,2,2)),"N/A",TTEST(Calculations!BP57:BY57,Calculations!BZ57:CI57,2,2)))</f>
        <v>N/A</v>
      </c>
      <c r="J56" s="90" t="e">
        <f t="shared" si="0"/>
        <v>#DIV/0!</v>
      </c>
      <c r="K56" s="95"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68"/>
      <c r="B57" s="88" t="str">
        <f>IF('Gene Table'!E57="","",'Gene Table'!E57)</f>
        <v>mmu-miR-134-5p</v>
      </c>
      <c r="C57" s="89" t="str">
        <f>'Gene Table'!B57</f>
        <v>C07</v>
      </c>
      <c r="D57" s="90" t="e">
        <f>Calculations!BN58</f>
        <v>#DIV/0!</v>
      </c>
      <c r="E57" s="90" t="e">
        <f>Calculations!BO58</f>
        <v>#DIV/0!</v>
      </c>
      <c r="F57" s="91" t="e">
        <f t="shared" si="1"/>
        <v>#DIV/0!</v>
      </c>
      <c r="G57" s="91" t="e">
        <f t="shared" si="2"/>
        <v>#DIV/0!</v>
      </c>
      <c r="H57" s="90" t="e">
        <f t="shared" si="3"/>
        <v>#DIV/0!</v>
      </c>
      <c r="I57" s="94" t="str">
        <f>IF(OR(COUNT(Calculations!BP58:BY58)&lt;3,COUNT(Calculations!BZ58:CI58)&lt;3),"N/A",IF(ISERROR(TTEST(Calculations!BP58:BY58,Calculations!BZ58:CI58,2,2)),"N/A",TTEST(Calculations!BP58:BY58,Calculations!BZ58:CI58,2,2)))</f>
        <v>N/A</v>
      </c>
      <c r="J57" s="90" t="e">
        <f t="shared" si="0"/>
        <v>#DIV/0!</v>
      </c>
      <c r="K57" s="95"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68"/>
      <c r="B58" s="88" t="str">
        <f>IF('Gene Table'!E58="","",'Gene Table'!E58)</f>
        <v>mmu-miR-374-5p</v>
      </c>
      <c r="C58" s="89" t="str">
        <f>'Gene Table'!B58</f>
        <v>C08</v>
      </c>
      <c r="D58" s="90" t="e">
        <f>Calculations!BN59</f>
        <v>#DIV/0!</v>
      </c>
      <c r="E58" s="90" t="e">
        <f>Calculations!BO59</f>
        <v>#DIV/0!</v>
      </c>
      <c r="F58" s="91" t="e">
        <f t="shared" si="1"/>
        <v>#DIV/0!</v>
      </c>
      <c r="G58" s="91" t="e">
        <f t="shared" si="2"/>
        <v>#DIV/0!</v>
      </c>
      <c r="H58" s="90" t="e">
        <f t="shared" si="3"/>
        <v>#DIV/0!</v>
      </c>
      <c r="I58" s="94" t="str">
        <f>IF(OR(COUNT(Calculations!BP59:BY59)&lt;3,COUNT(Calculations!BZ59:CI59)&lt;3),"N/A",IF(ISERROR(TTEST(Calculations!BP59:BY59,Calculations!BZ59:CI59,2,2)),"N/A",TTEST(Calculations!BP59:BY59,Calculations!BZ59:CI59,2,2)))</f>
        <v>N/A</v>
      </c>
      <c r="J58" s="90" t="e">
        <f t="shared" si="0"/>
        <v>#DIV/0!</v>
      </c>
      <c r="K58" s="95"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68"/>
      <c r="B59" s="88" t="str">
        <f>IF('Gene Table'!E59="","",'Gene Table'!E59)</f>
        <v>mmu-miR-137-3p</v>
      </c>
      <c r="C59" s="89" t="str">
        <f>'Gene Table'!B59</f>
        <v>C09</v>
      </c>
      <c r="D59" s="90" t="e">
        <f>Calculations!BN60</f>
        <v>#DIV/0!</v>
      </c>
      <c r="E59" s="90" t="e">
        <f>Calculations!BO60</f>
        <v>#DIV/0!</v>
      </c>
      <c r="F59" s="91" t="e">
        <f t="shared" si="1"/>
        <v>#DIV/0!</v>
      </c>
      <c r="G59" s="91" t="e">
        <f t="shared" si="2"/>
        <v>#DIV/0!</v>
      </c>
      <c r="H59" s="90" t="e">
        <f t="shared" si="3"/>
        <v>#DIV/0!</v>
      </c>
      <c r="I59" s="94" t="str">
        <f>IF(OR(COUNT(Calculations!BP60:BY60)&lt;3,COUNT(Calculations!BZ60:CI60)&lt;3),"N/A",IF(ISERROR(TTEST(Calculations!BP60:BY60,Calculations!BZ60:CI60,2,2)),"N/A",TTEST(Calculations!BP60:BY60,Calculations!BZ60:CI60,2,2)))</f>
        <v>N/A</v>
      </c>
      <c r="J59" s="90" t="e">
        <f t="shared" si="0"/>
        <v>#DIV/0!</v>
      </c>
      <c r="K59" s="95"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68"/>
      <c r="B60" s="88" t="str">
        <f>IF('Gene Table'!E60="","",'Gene Table'!E60)</f>
        <v>mmu-miR-375-3p</v>
      </c>
      <c r="C60" s="89" t="str">
        <f>'Gene Table'!B60</f>
        <v>C10</v>
      </c>
      <c r="D60" s="90" t="e">
        <f>Calculations!BN61</f>
        <v>#DIV/0!</v>
      </c>
      <c r="E60" s="90" t="e">
        <f>Calculations!BO61</f>
        <v>#DIV/0!</v>
      </c>
      <c r="F60" s="91" t="e">
        <f t="shared" si="1"/>
        <v>#DIV/0!</v>
      </c>
      <c r="G60" s="91" t="e">
        <f t="shared" si="2"/>
        <v>#DIV/0!</v>
      </c>
      <c r="H60" s="90" t="e">
        <f t="shared" si="3"/>
        <v>#DIV/0!</v>
      </c>
      <c r="I60" s="94" t="str">
        <f>IF(OR(COUNT(Calculations!BP61:BY61)&lt;3,COUNT(Calculations!BZ61:CI61)&lt;3),"N/A",IF(ISERROR(TTEST(Calculations!BP61:BY61,Calculations!BZ61:CI61,2,2)),"N/A",TTEST(Calculations!BP61:BY61,Calculations!BZ61:CI61,2,2)))</f>
        <v>N/A</v>
      </c>
      <c r="J60" s="90" t="e">
        <f t="shared" si="0"/>
        <v>#DIV/0!</v>
      </c>
      <c r="K60" s="95"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68"/>
      <c r="B61" s="88" t="str">
        <f>IF('Gene Table'!E61="","",'Gene Table'!E61)</f>
        <v>mmu-miR-139-5p</v>
      </c>
      <c r="C61" s="89" t="str">
        <f>'Gene Table'!B61</f>
        <v>C11</v>
      </c>
      <c r="D61" s="90" t="e">
        <f>Calculations!BN62</f>
        <v>#DIV/0!</v>
      </c>
      <c r="E61" s="90" t="e">
        <f>Calculations!BO62</f>
        <v>#DIV/0!</v>
      </c>
      <c r="F61" s="91" t="e">
        <f t="shared" si="1"/>
        <v>#DIV/0!</v>
      </c>
      <c r="G61" s="91" t="e">
        <f t="shared" si="2"/>
        <v>#DIV/0!</v>
      </c>
      <c r="H61" s="90" t="e">
        <f t="shared" si="3"/>
        <v>#DIV/0!</v>
      </c>
      <c r="I61" s="94" t="str">
        <f>IF(OR(COUNT(Calculations!BP62:BY62)&lt;3,COUNT(Calculations!BZ62:CI62)&lt;3),"N/A",IF(ISERROR(TTEST(Calculations!BP62:BY62,Calculations!BZ62:CI62,2,2)),"N/A",TTEST(Calculations!BP62:BY62,Calculations!BZ62:CI62,2,2)))</f>
        <v>N/A</v>
      </c>
      <c r="J61" s="90" t="e">
        <f t="shared" si="0"/>
        <v>#DIV/0!</v>
      </c>
      <c r="K61" s="95"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68"/>
      <c r="B62" s="88" t="str">
        <f>IF('Gene Table'!E62="","",'Gene Table'!E62)</f>
        <v>mmu-miR-377-3p</v>
      </c>
      <c r="C62" s="89" t="str">
        <f>'Gene Table'!B62</f>
        <v>C12</v>
      </c>
      <c r="D62" s="90" t="e">
        <f>Calculations!BN63</f>
        <v>#DIV/0!</v>
      </c>
      <c r="E62" s="90" t="e">
        <f>Calculations!BO63</f>
        <v>#DIV/0!</v>
      </c>
      <c r="F62" s="91" t="e">
        <f t="shared" si="1"/>
        <v>#DIV/0!</v>
      </c>
      <c r="G62" s="91" t="e">
        <f t="shared" si="2"/>
        <v>#DIV/0!</v>
      </c>
      <c r="H62" s="90" t="e">
        <f t="shared" si="3"/>
        <v>#DIV/0!</v>
      </c>
      <c r="I62" s="94" t="str">
        <f>IF(OR(COUNT(Calculations!BP63:BY63)&lt;3,COUNT(Calculations!BZ63:CI63)&lt;3),"N/A",IF(ISERROR(TTEST(Calculations!BP63:BY63,Calculations!BZ63:CI63,2,2)),"N/A",TTEST(Calculations!BP63:BY63,Calculations!BZ63:CI63,2,2)))</f>
        <v>N/A</v>
      </c>
      <c r="J62" s="90" t="e">
        <f t="shared" si="0"/>
        <v>#DIV/0!</v>
      </c>
      <c r="K62" s="95"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68"/>
      <c r="B63" s="88" t="str">
        <f>IF('Gene Table'!E63="","",'Gene Table'!E63)</f>
        <v>mmu-miR-140-5p</v>
      </c>
      <c r="C63" s="89" t="str">
        <f>'Gene Table'!B63</f>
        <v>C13</v>
      </c>
      <c r="D63" s="90" t="e">
        <f>Calculations!BN64</f>
        <v>#DIV/0!</v>
      </c>
      <c r="E63" s="90" t="e">
        <f>Calculations!BO64</f>
        <v>#DIV/0!</v>
      </c>
      <c r="F63" s="91" t="e">
        <f t="shared" si="1"/>
        <v>#DIV/0!</v>
      </c>
      <c r="G63" s="91" t="e">
        <f t="shared" si="2"/>
        <v>#DIV/0!</v>
      </c>
      <c r="H63" s="90" t="e">
        <f t="shared" si="3"/>
        <v>#DIV/0!</v>
      </c>
      <c r="I63" s="94" t="str">
        <f>IF(OR(COUNT(Calculations!BP64:BY64)&lt;3,COUNT(Calculations!BZ64:CI64)&lt;3),"N/A",IF(ISERROR(TTEST(Calculations!BP64:BY64,Calculations!BZ64:CI64,2,2)),"N/A",TTEST(Calculations!BP64:BY64,Calculations!BZ64:CI64,2,2)))</f>
        <v>N/A</v>
      </c>
      <c r="J63" s="90" t="e">
        <f t="shared" si="0"/>
        <v>#DIV/0!</v>
      </c>
      <c r="K63" s="95"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68"/>
      <c r="B64" s="88" t="str">
        <f>IF('Gene Table'!E64="","",'Gene Table'!E64)</f>
        <v>mmu-miR-378-3p</v>
      </c>
      <c r="C64" s="89" t="str">
        <f>'Gene Table'!B64</f>
        <v>C14</v>
      </c>
      <c r="D64" s="90" t="e">
        <f>Calculations!BN65</f>
        <v>#DIV/0!</v>
      </c>
      <c r="E64" s="90" t="e">
        <f>Calculations!BO65</f>
        <v>#DIV/0!</v>
      </c>
      <c r="F64" s="91" t="e">
        <f t="shared" si="1"/>
        <v>#DIV/0!</v>
      </c>
      <c r="G64" s="91" t="e">
        <f t="shared" si="2"/>
        <v>#DIV/0!</v>
      </c>
      <c r="H64" s="90" t="e">
        <f t="shared" si="3"/>
        <v>#DIV/0!</v>
      </c>
      <c r="I64" s="94" t="str">
        <f>IF(OR(COUNT(Calculations!BP65:BY65)&lt;3,COUNT(Calculations!BZ65:CI65)&lt;3),"N/A",IF(ISERROR(TTEST(Calculations!BP65:BY65,Calculations!BZ65:CI65,2,2)),"N/A",TTEST(Calculations!BP65:BY65,Calculations!BZ65:CI65,2,2)))</f>
        <v>N/A</v>
      </c>
      <c r="J64" s="90" t="e">
        <f t="shared" si="0"/>
        <v>#DIV/0!</v>
      </c>
      <c r="K64" s="95"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68"/>
      <c r="B65" s="88" t="str">
        <f>IF('Gene Table'!E65="","",'Gene Table'!E65)</f>
        <v>mmu-miR-142-5p</v>
      </c>
      <c r="C65" s="89" t="str">
        <f>'Gene Table'!B65</f>
        <v>C15</v>
      </c>
      <c r="D65" s="90" t="e">
        <f>Calculations!BN66</f>
        <v>#DIV/0!</v>
      </c>
      <c r="E65" s="90" t="e">
        <f>Calculations!BO66</f>
        <v>#DIV/0!</v>
      </c>
      <c r="F65" s="91" t="e">
        <f t="shared" si="1"/>
        <v>#DIV/0!</v>
      </c>
      <c r="G65" s="91" t="e">
        <f t="shared" si="2"/>
        <v>#DIV/0!</v>
      </c>
      <c r="H65" s="90" t="e">
        <f t="shared" si="3"/>
        <v>#DIV/0!</v>
      </c>
      <c r="I65" s="94" t="str">
        <f>IF(OR(COUNT(Calculations!BP66:BY66)&lt;3,COUNT(Calculations!BZ66:CI66)&lt;3),"N/A",IF(ISERROR(TTEST(Calculations!BP66:BY66,Calculations!BZ66:CI66,2,2)),"N/A",TTEST(Calculations!BP66:BY66,Calculations!BZ66:CI66,2,2)))</f>
        <v>N/A</v>
      </c>
      <c r="J65" s="90" t="e">
        <f t="shared" si="0"/>
        <v>#DIV/0!</v>
      </c>
      <c r="K65" s="95"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68"/>
      <c r="B66" s="88" t="str">
        <f>IF('Gene Table'!E66="","",'Gene Table'!E66)</f>
        <v>mmu-miR-379-5p</v>
      </c>
      <c r="C66" s="89" t="str">
        <f>'Gene Table'!B66</f>
        <v>C16</v>
      </c>
      <c r="D66" s="90" t="e">
        <f>Calculations!BN67</f>
        <v>#DIV/0!</v>
      </c>
      <c r="E66" s="90" t="e">
        <f>Calculations!BO67</f>
        <v>#DIV/0!</v>
      </c>
      <c r="F66" s="91" t="e">
        <f t="shared" si="1"/>
        <v>#DIV/0!</v>
      </c>
      <c r="G66" s="91" t="e">
        <f t="shared" si="2"/>
        <v>#DIV/0!</v>
      </c>
      <c r="H66" s="90" t="e">
        <f t="shared" si="3"/>
        <v>#DIV/0!</v>
      </c>
      <c r="I66" s="94" t="str">
        <f>IF(OR(COUNT(Calculations!BP67:BY67)&lt;3,COUNT(Calculations!BZ67:CI67)&lt;3),"N/A",IF(ISERROR(TTEST(Calculations!BP67:BY67,Calculations!BZ67:CI67,2,2)),"N/A",TTEST(Calculations!BP67:BY67,Calculations!BZ67:CI67,2,2)))</f>
        <v>N/A</v>
      </c>
      <c r="J66" s="90" t="e">
        <f t="shared" si="0"/>
        <v>#DIV/0!</v>
      </c>
      <c r="K66" s="95"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68"/>
      <c r="B67" s="88" t="str">
        <f>IF('Gene Table'!E67="","",'Gene Table'!E67)</f>
        <v>mmu-miR-142-3p</v>
      </c>
      <c r="C67" s="89" t="str">
        <f>'Gene Table'!B67</f>
        <v>C17</v>
      </c>
      <c r="D67" s="90" t="e">
        <f>Calculations!BN68</f>
        <v>#DIV/0!</v>
      </c>
      <c r="E67" s="90" t="e">
        <f>Calculations!BO68</f>
        <v>#DIV/0!</v>
      </c>
      <c r="F67" s="91" t="e">
        <f t="shared" si="1"/>
        <v>#DIV/0!</v>
      </c>
      <c r="G67" s="91" t="e">
        <f t="shared" si="2"/>
        <v>#DIV/0!</v>
      </c>
      <c r="H67" s="90" t="e">
        <f t="shared" si="3"/>
        <v>#DIV/0!</v>
      </c>
      <c r="I67" s="94" t="str">
        <f>IF(OR(COUNT(Calculations!BP68:BY68)&lt;3,COUNT(Calculations!BZ68:CI68)&lt;3),"N/A",IF(ISERROR(TTEST(Calculations!BP68:BY68,Calculations!BZ68:CI68,2,2)),"N/A",TTEST(Calculations!BP68:BY68,Calculations!BZ68:CI68,2,2)))</f>
        <v>N/A</v>
      </c>
      <c r="J67" s="90" t="e">
        <f t="shared" ref="J67:J87" si="4">IF(H67&gt;1,H67,-1/H67)</f>
        <v>#DIV/0!</v>
      </c>
      <c r="K67" s="95"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68"/>
      <c r="B68" s="88" t="str">
        <f>IF('Gene Table'!E68="","",'Gene Table'!E68)</f>
        <v>mmu-miR-381-3p</v>
      </c>
      <c r="C68" s="89" t="str">
        <f>'Gene Table'!B68</f>
        <v>C18</v>
      </c>
      <c r="D68" s="90" t="e">
        <f>Calculations!BN69</f>
        <v>#DIV/0!</v>
      </c>
      <c r="E68" s="90" t="e">
        <f>Calculations!BO69</f>
        <v>#DIV/0!</v>
      </c>
      <c r="F68" s="91" t="e">
        <f t="shared" ref="F68:F87" si="5">2^-D68</f>
        <v>#DIV/0!</v>
      </c>
      <c r="G68" s="91" t="e">
        <f t="shared" ref="G68:G87" si="6">2^-E68</f>
        <v>#DIV/0!</v>
      </c>
      <c r="H68" s="90" t="e">
        <f t="shared" ref="H68:H87" si="7">F68/G68</f>
        <v>#DIV/0!</v>
      </c>
      <c r="I68" s="94" t="str">
        <f>IF(OR(COUNT(Calculations!BP69:BY69)&lt;3,COUNT(Calculations!BZ69:CI69)&lt;3),"N/A",IF(ISERROR(TTEST(Calculations!BP69:BY69,Calculations!BZ69:CI69,2,2)),"N/A",TTEST(Calculations!BP69:BY69,Calculations!BZ69:CI69,2,2)))</f>
        <v>N/A</v>
      </c>
      <c r="J68" s="90" t="e">
        <f t="shared" si="4"/>
        <v>#DIV/0!</v>
      </c>
      <c r="K68" s="95"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68"/>
      <c r="B69" s="88" t="str">
        <f>IF('Gene Table'!E69="","",'Gene Table'!E69)</f>
        <v>mmu-miR-143-3p</v>
      </c>
      <c r="C69" s="89" t="str">
        <f>'Gene Table'!B69</f>
        <v>C19</v>
      </c>
      <c r="D69" s="90" t="e">
        <f>Calculations!BN70</f>
        <v>#DIV/0!</v>
      </c>
      <c r="E69" s="90" t="e">
        <f>Calculations!BO70</f>
        <v>#DIV/0!</v>
      </c>
      <c r="F69" s="91" t="e">
        <f t="shared" si="5"/>
        <v>#DIV/0!</v>
      </c>
      <c r="G69" s="91" t="e">
        <f t="shared" si="6"/>
        <v>#DIV/0!</v>
      </c>
      <c r="H69" s="90" t="e">
        <f t="shared" si="7"/>
        <v>#DIV/0!</v>
      </c>
      <c r="I69" s="94" t="str">
        <f>IF(OR(COUNT(Calculations!BP70:BY70)&lt;3,COUNT(Calculations!BZ70:CI70)&lt;3),"N/A",IF(ISERROR(TTEST(Calculations!BP70:BY70,Calculations!BZ70:CI70,2,2)),"N/A",TTEST(Calculations!BP70:BY70,Calculations!BZ70:CI70,2,2)))</f>
        <v>N/A</v>
      </c>
      <c r="J69" s="90" t="e">
        <f t="shared" si="4"/>
        <v>#DIV/0!</v>
      </c>
      <c r="K69" s="95"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68"/>
      <c r="B70" s="88" t="str">
        <f>IF('Gene Table'!E70="","",'Gene Table'!E70)</f>
        <v>mmu-miR-382-5p</v>
      </c>
      <c r="C70" s="89" t="str">
        <f>'Gene Table'!B70</f>
        <v>C20</v>
      </c>
      <c r="D70" s="90" t="e">
        <f>Calculations!BN71</f>
        <v>#DIV/0!</v>
      </c>
      <c r="E70" s="90" t="e">
        <f>Calculations!BO71</f>
        <v>#DIV/0!</v>
      </c>
      <c r="F70" s="91" t="e">
        <f t="shared" si="5"/>
        <v>#DIV/0!</v>
      </c>
      <c r="G70" s="91" t="e">
        <f t="shared" si="6"/>
        <v>#DIV/0!</v>
      </c>
      <c r="H70" s="90" t="e">
        <f t="shared" si="7"/>
        <v>#DIV/0!</v>
      </c>
      <c r="I70" s="94" t="str">
        <f>IF(OR(COUNT(Calculations!BP71:BY71)&lt;3,COUNT(Calculations!BZ71:CI71)&lt;3),"N/A",IF(ISERROR(TTEST(Calculations!BP71:BY71,Calculations!BZ71:CI71,2,2)),"N/A",TTEST(Calculations!BP71:BY71,Calculations!BZ71:CI71,2,2)))</f>
        <v>N/A</v>
      </c>
      <c r="J70" s="90" t="e">
        <f t="shared" si="4"/>
        <v>#DIV/0!</v>
      </c>
      <c r="K70" s="95"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68"/>
      <c r="B71" s="88" t="str">
        <f>IF('Gene Table'!E71="","",'Gene Table'!E71)</f>
        <v>mmu-miR-144-3p</v>
      </c>
      <c r="C71" s="89" t="str">
        <f>'Gene Table'!B71</f>
        <v>C21</v>
      </c>
      <c r="D71" s="90" t="e">
        <f>Calculations!BN72</f>
        <v>#DIV/0!</v>
      </c>
      <c r="E71" s="90" t="e">
        <f>Calculations!BO72</f>
        <v>#DIV/0!</v>
      </c>
      <c r="F71" s="91" t="e">
        <f t="shared" si="5"/>
        <v>#DIV/0!</v>
      </c>
      <c r="G71" s="91" t="e">
        <f t="shared" si="6"/>
        <v>#DIV/0!</v>
      </c>
      <c r="H71" s="90" t="e">
        <f t="shared" si="7"/>
        <v>#DIV/0!</v>
      </c>
      <c r="I71" s="94" t="str">
        <f>IF(OR(COUNT(Calculations!BP72:BY72)&lt;3,COUNT(Calculations!BZ72:CI72)&lt;3),"N/A",IF(ISERROR(TTEST(Calculations!BP72:BY72,Calculations!BZ72:CI72,2,2)),"N/A",TTEST(Calculations!BP72:BY72,Calculations!BZ72:CI72,2,2)))</f>
        <v>N/A</v>
      </c>
      <c r="J71" s="90" t="e">
        <f t="shared" si="4"/>
        <v>#DIV/0!</v>
      </c>
      <c r="K71" s="95"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68"/>
      <c r="B72" s="88" t="str">
        <f>IF('Gene Table'!E72="","",'Gene Table'!E72)</f>
        <v>mmu-miR-409-5p</v>
      </c>
      <c r="C72" s="89" t="str">
        <f>'Gene Table'!B72</f>
        <v>C22</v>
      </c>
      <c r="D72" s="90" t="e">
        <f>Calculations!BN73</f>
        <v>#DIV/0!</v>
      </c>
      <c r="E72" s="90" t="e">
        <f>Calculations!BO73</f>
        <v>#DIV/0!</v>
      </c>
      <c r="F72" s="91" t="e">
        <f t="shared" si="5"/>
        <v>#DIV/0!</v>
      </c>
      <c r="G72" s="91" t="e">
        <f t="shared" si="6"/>
        <v>#DIV/0!</v>
      </c>
      <c r="H72" s="90" t="e">
        <f t="shared" si="7"/>
        <v>#DIV/0!</v>
      </c>
      <c r="I72" s="94" t="str">
        <f>IF(OR(COUNT(Calculations!BP73:BY73)&lt;3,COUNT(Calculations!BZ73:CI73)&lt;3),"N/A",IF(ISERROR(TTEST(Calculations!BP73:BY73,Calculations!BZ73:CI73,2,2)),"N/A",TTEST(Calculations!BP73:BY73,Calculations!BZ73:CI73,2,2)))</f>
        <v>N/A</v>
      </c>
      <c r="J72" s="90" t="e">
        <f t="shared" si="4"/>
        <v>#DIV/0!</v>
      </c>
      <c r="K72" s="95"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68"/>
      <c r="B73" s="88" t="str">
        <f>IF('Gene Table'!E73="","",'Gene Table'!E73)</f>
        <v>mmu-miR-145-5p</v>
      </c>
      <c r="C73" s="89" t="str">
        <f>'Gene Table'!B73</f>
        <v>C23</v>
      </c>
      <c r="D73" s="90" t="e">
        <f>Calculations!BN74</f>
        <v>#DIV/0!</v>
      </c>
      <c r="E73" s="90" t="e">
        <f>Calculations!BO74</f>
        <v>#DIV/0!</v>
      </c>
      <c r="F73" s="91" t="e">
        <f t="shared" si="5"/>
        <v>#DIV/0!</v>
      </c>
      <c r="G73" s="91" t="e">
        <f t="shared" si="6"/>
        <v>#DIV/0!</v>
      </c>
      <c r="H73" s="90" t="e">
        <f t="shared" si="7"/>
        <v>#DIV/0!</v>
      </c>
      <c r="I73" s="94" t="str">
        <f>IF(OR(COUNT(Calculations!BP74:BY74)&lt;3,COUNT(Calculations!BZ74:CI74)&lt;3),"N/A",IF(ISERROR(TTEST(Calculations!BP74:BY74,Calculations!BZ74:CI74,2,2)),"N/A",TTEST(Calculations!BP74:BY74,Calculations!BZ74:CI74,2,2)))</f>
        <v>N/A</v>
      </c>
      <c r="J73" s="90" t="e">
        <f t="shared" si="4"/>
        <v>#DIV/0!</v>
      </c>
      <c r="K73" s="95"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68"/>
      <c r="B74" s="88" t="str">
        <f>IF('Gene Table'!E74="","",'Gene Table'!E74)</f>
        <v>mmu-miR-409-3p</v>
      </c>
      <c r="C74" s="89" t="str">
        <f>'Gene Table'!B74</f>
        <v>C24</v>
      </c>
      <c r="D74" s="90" t="e">
        <f>Calculations!BN75</f>
        <v>#DIV/0!</v>
      </c>
      <c r="E74" s="90" t="e">
        <f>Calculations!BO75</f>
        <v>#DIV/0!</v>
      </c>
      <c r="F74" s="91" t="e">
        <f t="shared" si="5"/>
        <v>#DIV/0!</v>
      </c>
      <c r="G74" s="91" t="e">
        <f t="shared" si="6"/>
        <v>#DIV/0!</v>
      </c>
      <c r="H74" s="90" t="e">
        <f t="shared" si="7"/>
        <v>#DIV/0!</v>
      </c>
      <c r="I74" s="94" t="str">
        <f>IF(OR(COUNT(Calculations!BP75:BY75)&lt;3,COUNT(Calculations!BZ75:CI75)&lt;3),"N/A",IF(ISERROR(TTEST(Calculations!BP75:BY75,Calculations!BZ75:CI75,2,2)),"N/A",TTEST(Calculations!BP75:BY75,Calculations!BZ75:CI75,2,2)))</f>
        <v>N/A</v>
      </c>
      <c r="J74" s="90" t="e">
        <f t="shared" si="4"/>
        <v>#DIV/0!</v>
      </c>
      <c r="K74" s="95"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68"/>
      <c r="B75" s="88" t="str">
        <f>IF('Gene Table'!E75="","",'Gene Table'!E75)</f>
        <v>mmu-miR-212-3p</v>
      </c>
      <c r="C75" s="89" t="str">
        <f>'Gene Table'!B75</f>
        <v>D01</v>
      </c>
      <c r="D75" s="90" t="e">
        <f>Calculations!BN76</f>
        <v>#DIV/0!</v>
      </c>
      <c r="E75" s="90" t="e">
        <f>Calculations!BO76</f>
        <v>#DIV/0!</v>
      </c>
      <c r="F75" s="91" t="e">
        <f t="shared" si="5"/>
        <v>#DIV/0!</v>
      </c>
      <c r="G75" s="91" t="e">
        <f t="shared" si="6"/>
        <v>#DIV/0!</v>
      </c>
      <c r="H75" s="90" t="e">
        <f t="shared" si="7"/>
        <v>#DIV/0!</v>
      </c>
      <c r="I75" s="94" t="str">
        <f>IF(OR(COUNT(Calculations!BP76:BY76)&lt;3,COUNT(Calculations!BZ76:CI76)&lt;3),"N/A",IF(ISERROR(TTEST(Calculations!BP76:BY76,Calculations!BZ76:CI76,2,2)),"N/A",TTEST(Calculations!BP76:BY76,Calculations!BZ76:CI76,2,2)))</f>
        <v>N/A</v>
      </c>
      <c r="J75" s="90" t="e">
        <f t="shared" si="4"/>
        <v>#DIV/0!</v>
      </c>
      <c r="K75" s="95"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68"/>
      <c r="B76" s="88" t="str">
        <f>IF('Gene Table'!E76="","",'Gene Table'!E76)</f>
        <v>mmu-miR-672-5p</v>
      </c>
      <c r="C76" s="89" t="str">
        <f>'Gene Table'!B76</f>
        <v>D02</v>
      </c>
      <c r="D76" s="90" t="e">
        <f>Calculations!BN77</f>
        <v>#DIV/0!</v>
      </c>
      <c r="E76" s="90" t="e">
        <f>Calculations!BO77</f>
        <v>#DIV/0!</v>
      </c>
      <c r="F76" s="91" t="e">
        <f t="shared" si="5"/>
        <v>#DIV/0!</v>
      </c>
      <c r="G76" s="91" t="e">
        <f t="shared" si="6"/>
        <v>#DIV/0!</v>
      </c>
      <c r="H76" s="90" t="e">
        <f t="shared" si="7"/>
        <v>#DIV/0!</v>
      </c>
      <c r="I76" s="94" t="str">
        <f>IF(OR(COUNT(Calculations!BP77:BY77)&lt;3,COUNT(Calculations!BZ77:CI77)&lt;3),"N/A",IF(ISERROR(TTEST(Calculations!BP77:BY77,Calculations!BZ77:CI77,2,2)),"N/A",TTEST(Calculations!BP77:BY77,Calculations!BZ77:CI77,2,2)))</f>
        <v>N/A</v>
      </c>
      <c r="J76" s="90" t="e">
        <f t="shared" si="4"/>
        <v>#DIV/0!</v>
      </c>
      <c r="K76" s="95"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68"/>
      <c r="B77" s="88" t="str">
        <f>IF('Gene Table'!E77="","",'Gene Table'!E77)</f>
        <v>mmu-miR-215-5p</v>
      </c>
      <c r="C77" s="89" t="str">
        <f>'Gene Table'!B77</f>
        <v>D03</v>
      </c>
      <c r="D77" s="90" t="e">
        <f>Calculations!BN78</f>
        <v>#DIV/0!</v>
      </c>
      <c r="E77" s="90" t="e">
        <f>Calculations!BO78</f>
        <v>#DIV/0!</v>
      </c>
      <c r="F77" s="91" t="e">
        <f t="shared" si="5"/>
        <v>#DIV/0!</v>
      </c>
      <c r="G77" s="91" t="e">
        <f t="shared" si="6"/>
        <v>#DIV/0!</v>
      </c>
      <c r="H77" s="90" t="e">
        <f t="shared" si="7"/>
        <v>#DIV/0!</v>
      </c>
      <c r="I77" s="94" t="str">
        <f>IF(OR(COUNT(Calculations!BP78:BY78)&lt;3,COUNT(Calculations!BZ78:CI78)&lt;3),"N/A",IF(ISERROR(TTEST(Calculations!BP78:BY78,Calculations!BZ78:CI78,2,2)),"N/A",TTEST(Calculations!BP78:BY78,Calculations!BZ78:CI78,2,2)))</f>
        <v>N/A</v>
      </c>
      <c r="J77" s="90" t="e">
        <f t="shared" si="4"/>
        <v>#DIV/0!</v>
      </c>
      <c r="K77" s="95"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68"/>
      <c r="B78" s="88" t="str">
        <f>IF('Gene Table'!E78="","",'Gene Table'!E78)</f>
        <v>mmu-miR-673-5p</v>
      </c>
      <c r="C78" s="89" t="str">
        <f>'Gene Table'!B78</f>
        <v>D04</v>
      </c>
      <c r="D78" s="90" t="e">
        <f>Calculations!BN79</f>
        <v>#DIV/0!</v>
      </c>
      <c r="E78" s="90" t="e">
        <f>Calculations!BO79</f>
        <v>#DIV/0!</v>
      </c>
      <c r="F78" s="91" t="e">
        <f t="shared" si="5"/>
        <v>#DIV/0!</v>
      </c>
      <c r="G78" s="91" t="e">
        <f t="shared" si="6"/>
        <v>#DIV/0!</v>
      </c>
      <c r="H78" s="90" t="e">
        <f t="shared" si="7"/>
        <v>#DIV/0!</v>
      </c>
      <c r="I78" s="94" t="str">
        <f>IF(OR(COUNT(Calculations!BP79:BY79)&lt;3,COUNT(Calculations!BZ79:CI79)&lt;3),"N/A",IF(ISERROR(TTEST(Calculations!BP79:BY79,Calculations!BZ79:CI79,2,2)),"N/A",TTEST(Calculations!BP79:BY79,Calculations!BZ79:CI79,2,2)))</f>
        <v>N/A</v>
      </c>
      <c r="J78" s="90" t="e">
        <f t="shared" si="4"/>
        <v>#DIV/0!</v>
      </c>
      <c r="K78" s="95"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68"/>
      <c r="B79" s="88" t="str">
        <f>IF('Gene Table'!E79="","",'Gene Table'!E79)</f>
        <v>mmu-miR-217-5p</v>
      </c>
      <c r="C79" s="89" t="str">
        <f>'Gene Table'!B79</f>
        <v>D05</v>
      </c>
      <c r="D79" s="90" t="e">
        <f>Calculations!BN80</f>
        <v>#DIV/0!</v>
      </c>
      <c r="E79" s="90" t="e">
        <f>Calculations!BO80</f>
        <v>#DIV/0!</v>
      </c>
      <c r="F79" s="91" t="e">
        <f t="shared" si="5"/>
        <v>#DIV/0!</v>
      </c>
      <c r="G79" s="91" t="e">
        <f t="shared" si="6"/>
        <v>#DIV/0!</v>
      </c>
      <c r="H79" s="90" t="e">
        <f t="shared" si="7"/>
        <v>#DIV/0!</v>
      </c>
      <c r="I79" s="94" t="str">
        <f>IF(OR(COUNT(Calculations!BP80:BY80)&lt;3,COUNT(Calculations!BZ80:CI80)&lt;3),"N/A",IF(ISERROR(TTEST(Calculations!BP80:BY80,Calculations!BZ80:CI80,2,2)),"N/A",TTEST(Calculations!BP80:BY80,Calculations!BZ80:CI80,2,2)))</f>
        <v>N/A</v>
      </c>
      <c r="J79" s="90" t="e">
        <f t="shared" si="4"/>
        <v>#DIV/0!</v>
      </c>
      <c r="K79" s="95"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68"/>
      <c r="B80" s="88" t="str">
        <f>IF('Gene Table'!E80="","",'Gene Table'!E80)</f>
        <v>mmu-miR-673-3p</v>
      </c>
      <c r="C80" s="89" t="str">
        <f>'Gene Table'!B80</f>
        <v>D06</v>
      </c>
      <c r="D80" s="90" t="e">
        <f>Calculations!BN81</f>
        <v>#DIV/0!</v>
      </c>
      <c r="E80" s="90" t="e">
        <f>Calculations!BO81</f>
        <v>#DIV/0!</v>
      </c>
      <c r="F80" s="91" t="e">
        <f t="shared" si="5"/>
        <v>#DIV/0!</v>
      </c>
      <c r="G80" s="91" t="e">
        <f t="shared" si="6"/>
        <v>#DIV/0!</v>
      </c>
      <c r="H80" s="90" t="e">
        <f t="shared" si="7"/>
        <v>#DIV/0!</v>
      </c>
      <c r="I80" s="94" t="str">
        <f>IF(OR(COUNT(Calculations!BP81:BY81)&lt;3,COUNT(Calculations!BZ81:CI81)&lt;3),"N/A",IF(ISERROR(TTEST(Calculations!BP81:BY81,Calculations!BZ81:CI81,2,2)),"N/A",TTEST(Calculations!BP81:BY81,Calculations!BZ81:CI81,2,2)))</f>
        <v>N/A</v>
      </c>
      <c r="J80" s="90" t="e">
        <f t="shared" si="4"/>
        <v>#DIV/0!</v>
      </c>
      <c r="K80" s="95"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68"/>
      <c r="B81" s="88" t="str">
        <f>IF('Gene Table'!E81="","",'Gene Table'!E81)</f>
        <v>mmu-miR-220</v>
      </c>
      <c r="C81" s="89" t="str">
        <f>'Gene Table'!B81</f>
        <v>D07</v>
      </c>
      <c r="D81" s="90" t="e">
        <f>Calculations!BN82</f>
        <v>#DIV/0!</v>
      </c>
      <c r="E81" s="90" t="e">
        <f>Calculations!BO82</f>
        <v>#DIV/0!</v>
      </c>
      <c r="F81" s="91" t="e">
        <f t="shared" si="5"/>
        <v>#DIV/0!</v>
      </c>
      <c r="G81" s="91" t="e">
        <f t="shared" si="6"/>
        <v>#DIV/0!</v>
      </c>
      <c r="H81" s="90" t="e">
        <f t="shared" si="7"/>
        <v>#DIV/0!</v>
      </c>
      <c r="I81" s="94" t="str">
        <f>IF(OR(COUNT(Calculations!BP82:BY82)&lt;3,COUNT(Calculations!BZ82:CI82)&lt;3),"N/A",IF(ISERROR(TTEST(Calculations!BP82:BY82,Calculations!BZ82:CI82,2,2)),"N/A",TTEST(Calculations!BP82:BY82,Calculations!BZ82:CI82,2,2)))</f>
        <v>N/A</v>
      </c>
      <c r="J81" s="90" t="e">
        <f t="shared" si="4"/>
        <v>#DIV/0!</v>
      </c>
      <c r="K81" s="95"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68"/>
      <c r="B82" s="88" t="str">
        <f>IF('Gene Table'!E82="","",'Gene Table'!E82)</f>
        <v>mmu-miR-676-3p</v>
      </c>
      <c r="C82" s="89" t="str">
        <f>'Gene Table'!B82</f>
        <v>D08</v>
      </c>
      <c r="D82" s="90" t="e">
        <f>Calculations!BN83</f>
        <v>#DIV/0!</v>
      </c>
      <c r="E82" s="90" t="e">
        <f>Calculations!BO83</f>
        <v>#DIV/0!</v>
      </c>
      <c r="F82" s="91" t="e">
        <f t="shared" si="5"/>
        <v>#DIV/0!</v>
      </c>
      <c r="G82" s="91" t="e">
        <f t="shared" si="6"/>
        <v>#DIV/0!</v>
      </c>
      <c r="H82" s="90" t="e">
        <f t="shared" si="7"/>
        <v>#DIV/0!</v>
      </c>
      <c r="I82" s="94" t="str">
        <f>IF(OR(COUNT(Calculations!BP83:BY83)&lt;3,COUNT(Calculations!BZ83:CI83)&lt;3),"N/A",IF(ISERROR(TTEST(Calculations!BP83:BY83,Calculations!BZ83:CI83,2,2)),"N/A",TTEST(Calculations!BP83:BY83,Calculations!BZ83:CI83,2,2)))</f>
        <v>N/A</v>
      </c>
      <c r="J82" s="90" t="e">
        <f t="shared" si="4"/>
        <v>#DIV/0!</v>
      </c>
      <c r="K82" s="95"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68"/>
      <c r="B83" s="88" t="str">
        <f>IF('Gene Table'!E83="","",'Gene Table'!E83)</f>
        <v>mmu-miR-224-5p</v>
      </c>
      <c r="C83" s="89" t="str">
        <f>'Gene Table'!B83</f>
        <v>D09</v>
      </c>
      <c r="D83" s="90" t="e">
        <f>Calculations!BN84</f>
        <v>#DIV/0!</v>
      </c>
      <c r="E83" s="90" t="e">
        <f>Calculations!BO84</f>
        <v>#DIV/0!</v>
      </c>
      <c r="F83" s="91" t="e">
        <f t="shared" si="5"/>
        <v>#DIV/0!</v>
      </c>
      <c r="G83" s="91" t="e">
        <f t="shared" si="6"/>
        <v>#DIV/0!</v>
      </c>
      <c r="H83" s="90" t="e">
        <f t="shared" si="7"/>
        <v>#DIV/0!</v>
      </c>
      <c r="I83" s="94" t="str">
        <f>IF(OR(COUNT(Calculations!BP84:BY84)&lt;3,COUNT(Calculations!BZ84:CI84)&lt;3),"N/A",IF(ISERROR(TTEST(Calculations!BP84:BY84,Calculations!BZ84:CI84,2,2)),"N/A",TTEST(Calculations!BP84:BY84,Calculations!BZ84:CI84,2,2)))</f>
        <v>N/A</v>
      </c>
      <c r="J83" s="90" t="e">
        <f t="shared" si="4"/>
        <v>#DIV/0!</v>
      </c>
      <c r="K83" s="95"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68"/>
      <c r="B84" s="88" t="str">
        <f>IF('Gene Table'!E84="","",'Gene Table'!E84)</f>
        <v>mmu-miR-677-5p</v>
      </c>
      <c r="C84" s="89" t="str">
        <f>'Gene Table'!B84</f>
        <v>D10</v>
      </c>
      <c r="D84" s="90" t="e">
        <f>Calculations!BN85</f>
        <v>#DIV/0!</v>
      </c>
      <c r="E84" s="90" t="e">
        <f>Calculations!BO85</f>
        <v>#DIV/0!</v>
      </c>
      <c r="F84" s="91" t="e">
        <f t="shared" si="5"/>
        <v>#DIV/0!</v>
      </c>
      <c r="G84" s="91" t="e">
        <f t="shared" si="6"/>
        <v>#DIV/0!</v>
      </c>
      <c r="H84" s="90" t="e">
        <f t="shared" si="7"/>
        <v>#DIV/0!</v>
      </c>
      <c r="I84" s="94" t="str">
        <f>IF(OR(COUNT(Calculations!BP85:BY85)&lt;3,COUNT(Calculations!BZ85:CI85)&lt;3),"N/A",IF(ISERROR(TTEST(Calculations!BP85:BY85,Calculations!BZ85:CI85,2,2)),"N/A",TTEST(Calculations!BP85:BY85,Calculations!BZ85:CI85,2,2)))</f>
        <v>N/A</v>
      </c>
      <c r="J84" s="90" t="e">
        <f t="shared" si="4"/>
        <v>#DIV/0!</v>
      </c>
      <c r="K84" s="95"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68"/>
      <c r="B85" s="88" t="str">
        <f>IF('Gene Table'!E85="","",'Gene Table'!E85)</f>
        <v>mmu-miR-290-3p</v>
      </c>
      <c r="C85" s="89" t="str">
        <f>'Gene Table'!B85</f>
        <v>D11</v>
      </c>
      <c r="D85" s="90" t="e">
        <f>Calculations!BN86</f>
        <v>#DIV/0!</v>
      </c>
      <c r="E85" s="90" t="e">
        <f>Calculations!BO86</f>
        <v>#DIV/0!</v>
      </c>
      <c r="F85" s="91" t="e">
        <f t="shared" si="5"/>
        <v>#DIV/0!</v>
      </c>
      <c r="G85" s="91" t="e">
        <f t="shared" si="6"/>
        <v>#DIV/0!</v>
      </c>
      <c r="H85" s="90" t="e">
        <f t="shared" si="7"/>
        <v>#DIV/0!</v>
      </c>
      <c r="I85" s="94" t="str">
        <f>IF(OR(COUNT(Calculations!BP86:BY86)&lt;3,COUNT(Calculations!BZ86:CI86)&lt;3),"N/A",IF(ISERROR(TTEST(Calculations!BP86:BY86,Calculations!BZ86:CI86,2,2)),"N/A",TTEST(Calculations!BP86:BY86,Calculations!BZ86:CI86,2,2)))</f>
        <v>N/A</v>
      </c>
      <c r="J85" s="90" t="e">
        <f t="shared" si="4"/>
        <v>#DIV/0!</v>
      </c>
      <c r="K85" s="95"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68"/>
      <c r="B86" s="88" t="str">
        <f>IF('Gene Table'!E86="","",'Gene Table'!E86)</f>
        <v>mmu-miR-683</v>
      </c>
      <c r="C86" s="89" t="str">
        <f>'Gene Table'!B86</f>
        <v>D12</v>
      </c>
      <c r="D86" s="90" t="e">
        <f>Calculations!BN87</f>
        <v>#DIV/0!</v>
      </c>
      <c r="E86" s="90" t="e">
        <f>Calculations!BO87</f>
        <v>#DIV/0!</v>
      </c>
      <c r="F86" s="91" t="e">
        <f t="shared" si="5"/>
        <v>#DIV/0!</v>
      </c>
      <c r="G86" s="91" t="e">
        <f t="shared" si="6"/>
        <v>#DIV/0!</v>
      </c>
      <c r="H86" s="90" t="e">
        <f t="shared" si="7"/>
        <v>#DIV/0!</v>
      </c>
      <c r="I86" s="94" t="str">
        <f>IF(OR(COUNT(Calculations!BP87:BY87)&lt;3,COUNT(Calculations!BZ87:CI87)&lt;3),"N/A",IF(ISERROR(TTEST(Calculations!BP87:BY87,Calculations!BZ87:CI87,2,2)),"N/A",TTEST(Calculations!BP87:BY87,Calculations!BZ87:CI87,2,2)))</f>
        <v>N/A</v>
      </c>
      <c r="J86" s="90" t="e">
        <f t="shared" si="4"/>
        <v>#DIV/0!</v>
      </c>
      <c r="K86" s="95"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68"/>
      <c r="B87" s="88" t="str">
        <f>IF('Gene Table'!E87="","",'Gene Table'!E87)</f>
        <v>mmu-miR-290-5p</v>
      </c>
      <c r="C87" s="89" t="str">
        <f>'Gene Table'!B87</f>
        <v>D13</v>
      </c>
      <c r="D87" s="90" t="e">
        <f>Calculations!BN88</f>
        <v>#DIV/0!</v>
      </c>
      <c r="E87" s="90" t="e">
        <f>Calculations!BO88</f>
        <v>#DIV/0!</v>
      </c>
      <c r="F87" s="91" t="e">
        <f t="shared" si="5"/>
        <v>#DIV/0!</v>
      </c>
      <c r="G87" s="91" t="e">
        <f t="shared" si="6"/>
        <v>#DIV/0!</v>
      </c>
      <c r="H87" s="90" t="e">
        <f t="shared" si="7"/>
        <v>#DIV/0!</v>
      </c>
      <c r="I87" s="94" t="str">
        <f>IF(OR(COUNT(Calculations!BP88:BY88)&lt;3,COUNT(Calculations!BZ88:CI88)&lt;3),"N/A",IF(ISERROR(TTEST(Calculations!BP88:BY88,Calculations!BZ88:CI88,2,2)),"N/A",TTEST(Calculations!BP88:BY88,Calculations!BZ88:CI88,2,2)))</f>
        <v>N/A</v>
      </c>
      <c r="J87" s="90" t="e">
        <f t="shared" si="4"/>
        <v>#DIV/0!</v>
      </c>
      <c r="K87" s="95"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68"/>
      <c r="B88" s="88" t="str">
        <f>IF('Gene Table'!E88="","",'Gene Table'!E88)</f>
        <v>mmu-miR-684</v>
      </c>
      <c r="C88" s="89" t="str">
        <f>'Gene Table'!B88</f>
        <v>D14</v>
      </c>
      <c r="D88" s="90" t="e">
        <f>Calculations!BN89</f>
        <v>#DIV/0!</v>
      </c>
      <c r="E88" s="90" t="e">
        <f>Calculations!BO89</f>
        <v>#DIV/0!</v>
      </c>
      <c r="F88" s="91" t="e">
        <f t="shared" ref="F88:F151" si="8">2^-D88</f>
        <v>#DIV/0!</v>
      </c>
      <c r="G88" s="91" t="e">
        <f t="shared" ref="G88:G151" si="9">2^-E88</f>
        <v>#DIV/0!</v>
      </c>
      <c r="H88" s="90" t="e">
        <f t="shared" ref="H88:H151" si="10">F88/G88</f>
        <v>#DIV/0!</v>
      </c>
      <c r="I88" s="94" t="str">
        <f>IF(OR(COUNT(Calculations!BP89:BY89)&lt;3,COUNT(Calculations!BZ89:CI89)&lt;3),"N/A",IF(ISERROR(TTEST(Calculations!BP89:BY89,Calculations!BZ89:CI89,2,2)),"N/A",TTEST(Calculations!BP89:BY89,Calculations!BZ89:CI89,2,2)))</f>
        <v>N/A</v>
      </c>
      <c r="J88" s="90" t="e">
        <f t="shared" ref="J88:J151" si="11">IF(H88&gt;1,H88,-1/H88)</f>
        <v>#DIV/0!</v>
      </c>
      <c r="K88" s="95"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68"/>
      <c r="B89" s="88" t="str">
        <f>IF('Gene Table'!E89="","",'Gene Table'!E89)</f>
        <v>mmu-miR-291b-3p</v>
      </c>
      <c r="C89" s="89" t="str">
        <f>'Gene Table'!B89</f>
        <v>D15</v>
      </c>
      <c r="D89" s="90" t="e">
        <f>Calculations!BN90</f>
        <v>#DIV/0!</v>
      </c>
      <c r="E89" s="90" t="e">
        <f>Calculations!BO90</f>
        <v>#DIV/0!</v>
      </c>
      <c r="F89" s="91" t="e">
        <f t="shared" si="8"/>
        <v>#DIV/0!</v>
      </c>
      <c r="G89" s="91" t="e">
        <f t="shared" si="9"/>
        <v>#DIV/0!</v>
      </c>
      <c r="H89" s="90" t="e">
        <f t="shared" si="10"/>
        <v>#DIV/0!</v>
      </c>
      <c r="I89" s="94" t="str">
        <f>IF(OR(COUNT(Calculations!BP90:BY90)&lt;3,COUNT(Calculations!BZ90:CI90)&lt;3),"N/A",IF(ISERROR(TTEST(Calculations!BP90:BY90,Calculations!BZ90:CI90,2,2)),"N/A",TTEST(Calculations!BP90:BY90,Calculations!BZ90:CI90,2,2)))</f>
        <v>N/A</v>
      </c>
      <c r="J89" s="90" t="e">
        <f t="shared" si="11"/>
        <v>#DIV/0!</v>
      </c>
      <c r="K89" s="95"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68"/>
      <c r="B90" s="88" t="str">
        <f>IF('Gene Table'!E90="","",'Gene Table'!E90)</f>
        <v>mmu-miR-685</v>
      </c>
      <c r="C90" s="89" t="str">
        <f>'Gene Table'!B90</f>
        <v>D16</v>
      </c>
      <c r="D90" s="90" t="e">
        <f>Calculations!BN91</f>
        <v>#DIV/0!</v>
      </c>
      <c r="E90" s="90" t="e">
        <f>Calculations!BO91</f>
        <v>#DIV/0!</v>
      </c>
      <c r="F90" s="91" t="e">
        <f t="shared" si="8"/>
        <v>#DIV/0!</v>
      </c>
      <c r="G90" s="91" t="e">
        <f t="shared" si="9"/>
        <v>#DIV/0!</v>
      </c>
      <c r="H90" s="90" t="e">
        <f t="shared" si="10"/>
        <v>#DIV/0!</v>
      </c>
      <c r="I90" s="94" t="str">
        <f>IF(OR(COUNT(Calculations!BP91:BY91)&lt;3,COUNT(Calculations!BZ91:CI91)&lt;3),"N/A",IF(ISERROR(TTEST(Calculations!BP91:BY91,Calculations!BZ91:CI91,2,2)),"N/A",TTEST(Calculations!BP91:BY91,Calculations!BZ91:CI91,2,2)))</f>
        <v>N/A</v>
      </c>
      <c r="J90" s="90" t="e">
        <f t="shared" si="11"/>
        <v>#DIV/0!</v>
      </c>
      <c r="K90" s="95"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68"/>
      <c r="B91" s="88" t="str">
        <f>IF('Gene Table'!E91="","",'Gene Table'!E91)</f>
        <v>mmu-miR-292-3p</v>
      </c>
      <c r="C91" s="89" t="str">
        <f>'Gene Table'!B91</f>
        <v>D17</v>
      </c>
      <c r="D91" s="90" t="e">
        <f>Calculations!BN92</f>
        <v>#DIV/0!</v>
      </c>
      <c r="E91" s="90" t="e">
        <f>Calculations!BO92</f>
        <v>#DIV/0!</v>
      </c>
      <c r="F91" s="91" t="e">
        <f t="shared" si="8"/>
        <v>#DIV/0!</v>
      </c>
      <c r="G91" s="91" t="e">
        <f t="shared" si="9"/>
        <v>#DIV/0!</v>
      </c>
      <c r="H91" s="90" t="e">
        <f t="shared" si="10"/>
        <v>#DIV/0!</v>
      </c>
      <c r="I91" s="94" t="str">
        <f>IF(OR(COUNT(Calculations!BP92:BY92)&lt;3,COUNT(Calculations!BZ92:CI92)&lt;3),"N/A",IF(ISERROR(TTEST(Calculations!BP92:BY92,Calculations!BZ92:CI92,2,2)),"N/A",TTEST(Calculations!BP92:BY92,Calculations!BZ92:CI92,2,2)))</f>
        <v>N/A</v>
      </c>
      <c r="J91" s="90" t="e">
        <f t="shared" si="11"/>
        <v>#DIV/0!</v>
      </c>
      <c r="K91" s="95"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68"/>
      <c r="B92" s="88" t="str">
        <f>IF('Gene Table'!E92="","",'Gene Table'!E92)</f>
        <v>mmu-miR-686</v>
      </c>
      <c r="C92" s="89" t="str">
        <f>'Gene Table'!B92</f>
        <v>D18</v>
      </c>
      <c r="D92" s="90" t="e">
        <f>Calculations!BN93</f>
        <v>#DIV/0!</v>
      </c>
      <c r="E92" s="90" t="e">
        <f>Calculations!BO93</f>
        <v>#DIV/0!</v>
      </c>
      <c r="F92" s="91" t="e">
        <f t="shared" si="8"/>
        <v>#DIV/0!</v>
      </c>
      <c r="G92" s="91" t="e">
        <f t="shared" si="9"/>
        <v>#DIV/0!</v>
      </c>
      <c r="H92" s="90" t="e">
        <f t="shared" si="10"/>
        <v>#DIV/0!</v>
      </c>
      <c r="I92" s="94" t="str">
        <f>IF(OR(COUNT(Calculations!BP93:BY93)&lt;3,COUNT(Calculations!BZ93:CI93)&lt;3),"N/A",IF(ISERROR(TTEST(Calculations!BP93:BY93,Calculations!BZ93:CI93,2,2)),"N/A",TTEST(Calculations!BP93:BY93,Calculations!BZ93:CI93,2,2)))</f>
        <v>N/A</v>
      </c>
      <c r="J92" s="90" t="e">
        <f t="shared" si="11"/>
        <v>#DIV/0!</v>
      </c>
      <c r="K92" s="95"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68"/>
      <c r="B93" s="88" t="str">
        <f>IF('Gene Table'!E93="","",'Gene Table'!E93)</f>
        <v>mmu-miR-293-3p</v>
      </c>
      <c r="C93" s="89" t="str">
        <f>'Gene Table'!B93</f>
        <v>D19</v>
      </c>
      <c r="D93" s="90" t="e">
        <f>Calculations!BN94</f>
        <v>#DIV/0!</v>
      </c>
      <c r="E93" s="90" t="e">
        <f>Calculations!BO94</f>
        <v>#DIV/0!</v>
      </c>
      <c r="F93" s="91" t="e">
        <f t="shared" si="8"/>
        <v>#DIV/0!</v>
      </c>
      <c r="G93" s="91" t="e">
        <f t="shared" si="9"/>
        <v>#DIV/0!</v>
      </c>
      <c r="H93" s="90" t="e">
        <f t="shared" si="10"/>
        <v>#DIV/0!</v>
      </c>
      <c r="I93" s="94" t="str">
        <f>IF(OR(COUNT(Calculations!BP94:BY94)&lt;3,COUNT(Calculations!BZ94:CI94)&lt;3),"N/A",IF(ISERROR(TTEST(Calculations!BP94:BY94,Calculations!BZ94:CI94,2,2)),"N/A",TTEST(Calculations!BP94:BY94,Calculations!BZ94:CI94,2,2)))</f>
        <v>N/A</v>
      </c>
      <c r="J93" s="90" t="e">
        <f t="shared" si="11"/>
        <v>#DIV/0!</v>
      </c>
      <c r="K93" s="95"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spans="1:11">
      <c r="A94" s="68"/>
      <c r="B94" s="88" t="str">
        <f>IF('Gene Table'!E94="","",'Gene Table'!E94)</f>
        <v>mmu-miR-687</v>
      </c>
      <c r="C94" s="89" t="str">
        <f>'Gene Table'!B94</f>
        <v>D20</v>
      </c>
      <c r="D94" s="90" t="e">
        <f>Calculations!BN95</f>
        <v>#DIV/0!</v>
      </c>
      <c r="E94" s="90" t="e">
        <f>Calculations!BO95</f>
        <v>#DIV/0!</v>
      </c>
      <c r="F94" s="91" t="e">
        <f t="shared" si="8"/>
        <v>#DIV/0!</v>
      </c>
      <c r="G94" s="91" t="e">
        <f t="shared" si="9"/>
        <v>#DIV/0!</v>
      </c>
      <c r="H94" s="90" t="e">
        <f t="shared" si="10"/>
        <v>#DIV/0!</v>
      </c>
      <c r="I94" s="94" t="str">
        <f>IF(OR(COUNT(Calculations!BP95:BY95)&lt;3,COUNT(Calculations!BZ95:CI95)&lt;3),"N/A",IF(ISERROR(TTEST(Calculations!BP95:BY95,Calculations!BZ95:CI95,2,2)),"N/A",TTEST(Calculations!BP95:BY95,Calculations!BZ95:CI95,2,2)))</f>
        <v>N/A</v>
      </c>
      <c r="J94" s="90" t="e">
        <f t="shared" si="11"/>
        <v>#DIV/0!</v>
      </c>
      <c r="K94" s="95"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customHeight="1" spans="1:11">
      <c r="A95" s="68"/>
      <c r="B95" s="88" t="str">
        <f>IF('Gene Table'!E95="","",'Gene Table'!E95)</f>
        <v>mmu-miR-294-3p</v>
      </c>
      <c r="C95" s="89" t="str">
        <f>'Gene Table'!B95</f>
        <v>D21</v>
      </c>
      <c r="D95" s="90" t="e">
        <f>Calculations!BN96</f>
        <v>#DIV/0!</v>
      </c>
      <c r="E95" s="90" t="e">
        <f>Calculations!BO96</f>
        <v>#DIV/0!</v>
      </c>
      <c r="F95" s="91" t="e">
        <f t="shared" si="8"/>
        <v>#DIV/0!</v>
      </c>
      <c r="G95" s="91" t="e">
        <f t="shared" si="9"/>
        <v>#DIV/0!</v>
      </c>
      <c r="H95" s="90" t="e">
        <f t="shared" si="10"/>
        <v>#DIV/0!</v>
      </c>
      <c r="I95" s="94" t="str">
        <f>IF(OR(COUNT(Calculations!BP96:BY96)&lt;3,COUNT(Calculations!BZ96:CI96)&lt;3),"N/A",IF(ISERROR(TTEST(Calculations!BP96:BY96,Calculations!BZ96:CI96,2,2)),"N/A",TTEST(Calculations!BP96:BY96,Calculations!BZ96:CI96,2,2)))</f>
        <v>N/A</v>
      </c>
      <c r="J95" s="90" t="e">
        <f t="shared" si="11"/>
        <v>#DIV/0!</v>
      </c>
      <c r="K95" s="95"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spans="1:11">
      <c r="A96" s="68"/>
      <c r="B96" s="88" t="str">
        <f>IF('Gene Table'!E96="","",'Gene Table'!E96)</f>
        <v>mmu-miR-688</v>
      </c>
      <c r="C96" s="89" t="str">
        <f>'Gene Table'!B96</f>
        <v>D22</v>
      </c>
      <c r="D96" s="90" t="e">
        <f>Calculations!BN97</f>
        <v>#DIV/0!</v>
      </c>
      <c r="E96" s="90" t="e">
        <f>Calculations!BO97</f>
        <v>#DIV/0!</v>
      </c>
      <c r="F96" s="91" t="e">
        <f t="shared" si="8"/>
        <v>#DIV/0!</v>
      </c>
      <c r="G96" s="91" t="e">
        <f t="shared" si="9"/>
        <v>#DIV/0!</v>
      </c>
      <c r="H96" s="90" t="e">
        <f t="shared" si="10"/>
        <v>#DIV/0!</v>
      </c>
      <c r="I96" s="94" t="str">
        <f>IF(OR(COUNT(Calculations!BP97:BY97)&lt;3,COUNT(Calculations!BZ97:CI97)&lt;3),"N/A",IF(ISERROR(TTEST(Calculations!BP97:BY97,Calculations!BZ97:CI97,2,2)),"N/A",TTEST(Calculations!BP97:BY97,Calculations!BZ97:CI97,2,2)))</f>
        <v>N/A</v>
      </c>
      <c r="J96" s="90" t="e">
        <f t="shared" si="11"/>
        <v>#DIV/0!</v>
      </c>
      <c r="K96" s="95"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spans="1:11">
      <c r="A97" s="68"/>
      <c r="B97" s="88" t="str">
        <f>IF('Gene Table'!E97="","",'Gene Table'!E97)</f>
        <v>mmu-miR-295-3p</v>
      </c>
      <c r="C97" s="89" t="str">
        <f>'Gene Table'!B97</f>
        <v>D23</v>
      </c>
      <c r="D97" s="90" t="e">
        <f>Calculations!BN98</f>
        <v>#DIV/0!</v>
      </c>
      <c r="E97" s="90" t="e">
        <f>Calculations!BO98</f>
        <v>#DIV/0!</v>
      </c>
      <c r="F97" s="91" t="e">
        <f t="shared" si="8"/>
        <v>#DIV/0!</v>
      </c>
      <c r="G97" s="91" t="e">
        <f t="shared" si="9"/>
        <v>#DIV/0!</v>
      </c>
      <c r="H97" s="90" t="e">
        <f t="shared" si="10"/>
        <v>#DIV/0!</v>
      </c>
      <c r="I97" s="94" t="str">
        <f>IF(OR(COUNT(Calculations!BP98:BY98)&lt;3,COUNT(Calculations!BZ98:CI98)&lt;3),"N/A",IF(ISERROR(TTEST(Calculations!BP98:BY98,Calculations!BZ98:CI98,2,2)),"N/A",TTEST(Calculations!BP98:BY98,Calculations!BZ98:CI98,2,2)))</f>
        <v>N/A</v>
      </c>
      <c r="J97" s="90" t="e">
        <f t="shared" si="11"/>
        <v>#DIV/0!</v>
      </c>
      <c r="K97" s="95"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spans="1:11">
      <c r="A98" s="68"/>
      <c r="B98" s="88" t="str">
        <f>IF('Gene Table'!E98="","",'Gene Table'!E98)</f>
        <v>mmu-miR-689</v>
      </c>
      <c r="C98" s="89" t="str">
        <f>'Gene Table'!B98</f>
        <v>D24</v>
      </c>
      <c r="D98" s="90" t="e">
        <f>Calculations!BN99</f>
        <v>#DIV/0!</v>
      </c>
      <c r="E98" s="90" t="e">
        <f>Calculations!BO99</f>
        <v>#DIV/0!</v>
      </c>
      <c r="F98" s="91" t="e">
        <f t="shared" si="8"/>
        <v>#DIV/0!</v>
      </c>
      <c r="G98" s="91" t="e">
        <f t="shared" si="9"/>
        <v>#DIV/0!</v>
      </c>
      <c r="H98" s="90" t="e">
        <f t="shared" si="10"/>
        <v>#DIV/0!</v>
      </c>
      <c r="I98" s="94" t="str">
        <f>IF(OR(COUNT(Calculations!BP99:BY99)&lt;3,COUNT(Calculations!BZ99:CI99)&lt;3),"N/A",IF(ISERROR(TTEST(Calculations!BP99:BY99,Calculations!BZ99:CI99,2,2)),"N/A",TTEST(Calculations!BP99:BY99,Calculations!BZ99:CI99,2,2)))</f>
        <v>N/A</v>
      </c>
      <c r="J98" s="90" t="e">
        <f t="shared" si="11"/>
        <v>#DIV/0!</v>
      </c>
      <c r="K98" s="95"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spans="1:11">
      <c r="A99" s="68"/>
      <c r="B99" s="88" t="str">
        <f>IF('Gene Table'!E99="","",'Gene Table'!E99)</f>
        <v>mmu-miR-147-3p</v>
      </c>
      <c r="C99" s="89" t="str">
        <f>'Gene Table'!B99</f>
        <v>E01</v>
      </c>
      <c r="D99" s="90" t="e">
        <f>Calculations!BN100</f>
        <v>#DIV/0!</v>
      </c>
      <c r="E99" s="90" t="e">
        <f>Calculations!BO100</f>
        <v>#DIV/0!</v>
      </c>
      <c r="F99" s="91" t="e">
        <f t="shared" si="8"/>
        <v>#DIV/0!</v>
      </c>
      <c r="G99" s="91" t="e">
        <f t="shared" si="9"/>
        <v>#DIV/0!</v>
      </c>
      <c r="H99" s="90" t="e">
        <f t="shared" si="10"/>
        <v>#DIV/0!</v>
      </c>
      <c r="I99" s="94" t="str">
        <f>IF(OR(COUNT(Calculations!BP100:BY100)&lt;3,COUNT(Calculations!BZ100:CI100)&lt;3),"N/A",IF(ISERROR(TTEST(Calculations!BP100:BY100,Calculations!BZ100:CI100,2,2)),"N/A",TTEST(Calculations!BP100:BY100,Calculations!BZ100:CI100,2,2)))</f>
        <v>N/A</v>
      </c>
      <c r="J99" s="90" t="e">
        <f t="shared" si="11"/>
        <v>#DIV/0!</v>
      </c>
      <c r="K99" s="95"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68"/>
      <c r="B100" s="88" t="str">
        <f>IF('Gene Table'!E100="","",'Gene Table'!E100)</f>
        <v>mmu-miR-410-3p</v>
      </c>
      <c r="C100" s="89" t="str">
        <f>'Gene Table'!B100</f>
        <v>E02</v>
      </c>
      <c r="D100" s="90" t="e">
        <f>Calculations!BN101</f>
        <v>#DIV/0!</v>
      </c>
      <c r="E100" s="90" t="e">
        <f>Calculations!BO101</f>
        <v>#DIV/0!</v>
      </c>
      <c r="F100" s="91" t="e">
        <f t="shared" si="8"/>
        <v>#DIV/0!</v>
      </c>
      <c r="G100" s="91" t="e">
        <f t="shared" si="9"/>
        <v>#DIV/0!</v>
      </c>
      <c r="H100" s="90" t="e">
        <f t="shared" si="10"/>
        <v>#DIV/0!</v>
      </c>
      <c r="I100" s="94" t="str">
        <f>IF(OR(COUNT(Calculations!BP101:BY101)&lt;3,COUNT(Calculations!BZ101:CI101)&lt;3),"N/A",IF(ISERROR(TTEST(Calculations!BP101:BY101,Calculations!BZ101:CI101,2,2)),"N/A",TTEST(Calculations!BP101:BY101,Calculations!BZ101:CI101,2,2)))</f>
        <v>N/A</v>
      </c>
      <c r="J100" s="90" t="e">
        <f t="shared" si="11"/>
        <v>#DIV/0!</v>
      </c>
      <c r="K100" s="95"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68"/>
      <c r="B101" s="88" t="str">
        <f>IF('Gene Table'!E101="","",'Gene Table'!E101)</f>
        <v>mmu-miR-149-5p</v>
      </c>
      <c r="C101" s="89" t="str">
        <f>'Gene Table'!B101</f>
        <v>E03</v>
      </c>
      <c r="D101" s="90" t="e">
        <f>Calculations!BN102</f>
        <v>#DIV/0!</v>
      </c>
      <c r="E101" s="90" t="e">
        <f>Calculations!BO102</f>
        <v>#DIV/0!</v>
      </c>
      <c r="F101" s="91" t="e">
        <f t="shared" si="8"/>
        <v>#DIV/0!</v>
      </c>
      <c r="G101" s="91" t="e">
        <f t="shared" si="9"/>
        <v>#DIV/0!</v>
      </c>
      <c r="H101" s="90" t="e">
        <f t="shared" si="10"/>
        <v>#DIV/0!</v>
      </c>
      <c r="I101" s="94" t="str">
        <f>IF(OR(COUNT(Calculations!BP102:BY102)&lt;3,COUNT(Calculations!BZ102:CI102)&lt;3),"N/A",IF(ISERROR(TTEST(Calculations!BP102:BY102,Calculations!BZ102:CI102,2,2)),"N/A",TTEST(Calculations!BP102:BY102,Calculations!BZ102:CI102,2,2)))</f>
        <v>N/A</v>
      </c>
      <c r="J101" s="90" t="e">
        <f t="shared" si="11"/>
        <v>#DIV/0!</v>
      </c>
      <c r="K101" s="95"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68"/>
      <c r="B102" s="88" t="str">
        <f>IF('Gene Table'!E102="","",'Gene Table'!E102)</f>
        <v>mmu-miR-411-5p</v>
      </c>
      <c r="C102" s="89" t="str">
        <f>'Gene Table'!B102</f>
        <v>E04</v>
      </c>
      <c r="D102" s="90" t="e">
        <f>Calculations!BN103</f>
        <v>#DIV/0!</v>
      </c>
      <c r="E102" s="90" t="e">
        <f>Calculations!BO103</f>
        <v>#DIV/0!</v>
      </c>
      <c r="F102" s="91" t="e">
        <f t="shared" si="8"/>
        <v>#DIV/0!</v>
      </c>
      <c r="G102" s="91" t="e">
        <f t="shared" si="9"/>
        <v>#DIV/0!</v>
      </c>
      <c r="H102" s="90" t="e">
        <f t="shared" si="10"/>
        <v>#DIV/0!</v>
      </c>
      <c r="I102" s="94" t="str">
        <f>IF(OR(COUNT(Calculations!BP103:BY103)&lt;3,COUNT(Calculations!BZ103:CI103)&lt;3),"N/A",IF(ISERROR(TTEST(Calculations!BP103:BY103,Calculations!BZ103:CI103,2,2)),"N/A",TTEST(Calculations!BP103:BY103,Calculations!BZ103:CI103,2,2)))</f>
        <v>N/A</v>
      </c>
      <c r="J102" s="90" t="e">
        <f t="shared" si="11"/>
        <v>#DIV/0!</v>
      </c>
      <c r="K102" s="95"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68"/>
      <c r="B103" s="88" t="str">
        <f>IF('Gene Table'!E103="","",'Gene Table'!E103)</f>
        <v>mmu-miR-150-5p</v>
      </c>
      <c r="C103" s="89" t="str">
        <f>'Gene Table'!B103</f>
        <v>E05</v>
      </c>
      <c r="D103" s="90" t="e">
        <f>Calculations!BN104</f>
        <v>#DIV/0!</v>
      </c>
      <c r="E103" s="90" t="e">
        <f>Calculations!BO104</f>
        <v>#DIV/0!</v>
      </c>
      <c r="F103" s="91" t="e">
        <f t="shared" si="8"/>
        <v>#DIV/0!</v>
      </c>
      <c r="G103" s="91" t="e">
        <f t="shared" si="9"/>
        <v>#DIV/0!</v>
      </c>
      <c r="H103" s="90" t="e">
        <f t="shared" si="10"/>
        <v>#DIV/0!</v>
      </c>
      <c r="I103" s="94" t="str">
        <f>IF(OR(COUNT(Calculations!BP104:BY104)&lt;3,COUNT(Calculations!BZ104:CI104)&lt;3),"N/A",IF(ISERROR(TTEST(Calculations!BP104:BY104,Calculations!BZ104:CI104,2,2)),"N/A",TTEST(Calculations!BP104:BY104,Calculations!BZ104:CI104,2,2)))</f>
        <v>N/A</v>
      </c>
      <c r="J103" s="90" t="e">
        <f t="shared" si="11"/>
        <v>#DIV/0!</v>
      </c>
      <c r="K103" s="95"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68"/>
      <c r="B104" s="88" t="str">
        <f>IF('Gene Table'!E104="","",'Gene Table'!E104)</f>
        <v>mmu-miR-421-3p</v>
      </c>
      <c r="C104" s="89" t="str">
        <f>'Gene Table'!B104</f>
        <v>E06</v>
      </c>
      <c r="D104" s="90" t="e">
        <f>Calculations!BN105</f>
        <v>#DIV/0!</v>
      </c>
      <c r="E104" s="90" t="e">
        <f>Calculations!BO105</f>
        <v>#DIV/0!</v>
      </c>
      <c r="F104" s="91" t="e">
        <f t="shared" si="8"/>
        <v>#DIV/0!</v>
      </c>
      <c r="G104" s="91" t="e">
        <f t="shared" si="9"/>
        <v>#DIV/0!</v>
      </c>
      <c r="H104" s="90" t="e">
        <f t="shared" si="10"/>
        <v>#DIV/0!</v>
      </c>
      <c r="I104" s="94" t="str">
        <f>IF(OR(COUNT(Calculations!BP105:BY105)&lt;3,COUNT(Calculations!BZ105:CI105)&lt;3),"N/A",IF(ISERROR(TTEST(Calculations!BP105:BY105,Calculations!BZ105:CI105,2,2)),"N/A",TTEST(Calculations!BP105:BY105,Calculations!BZ105:CI105,2,2)))</f>
        <v>N/A</v>
      </c>
      <c r="J104" s="90" t="e">
        <f t="shared" si="11"/>
        <v>#DIV/0!</v>
      </c>
      <c r="K104" s="95"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68"/>
      <c r="B105" s="88" t="str">
        <f>IF('Gene Table'!E105="","",'Gene Table'!E105)</f>
        <v>mmu-miR-151-5p</v>
      </c>
      <c r="C105" s="89" t="str">
        <f>'Gene Table'!B105</f>
        <v>E07</v>
      </c>
      <c r="D105" s="90" t="e">
        <f>Calculations!BN106</f>
        <v>#DIV/0!</v>
      </c>
      <c r="E105" s="90" t="e">
        <f>Calculations!BO106</f>
        <v>#DIV/0!</v>
      </c>
      <c r="F105" s="91" t="e">
        <f t="shared" si="8"/>
        <v>#DIV/0!</v>
      </c>
      <c r="G105" s="91" t="e">
        <f t="shared" si="9"/>
        <v>#DIV/0!</v>
      </c>
      <c r="H105" s="90" t="e">
        <f t="shared" si="10"/>
        <v>#DIV/0!</v>
      </c>
      <c r="I105" s="94" t="str">
        <f>IF(OR(COUNT(Calculations!BP106:BY106)&lt;3,COUNT(Calculations!BZ106:CI106)&lt;3),"N/A",IF(ISERROR(TTEST(Calculations!BP106:BY106,Calculations!BZ106:CI106,2,2)),"N/A",TTEST(Calculations!BP106:BY106,Calculations!BZ106:CI106,2,2)))</f>
        <v>N/A</v>
      </c>
      <c r="J105" s="90" t="e">
        <f t="shared" si="11"/>
        <v>#DIV/0!</v>
      </c>
      <c r="K105" s="95"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68"/>
      <c r="B106" s="88" t="str">
        <f>IF('Gene Table'!E106="","",'Gene Table'!E106)</f>
        <v>mmu-miR-423-3p</v>
      </c>
      <c r="C106" s="89" t="str">
        <f>'Gene Table'!B106</f>
        <v>E08</v>
      </c>
      <c r="D106" s="90" t="e">
        <f>Calculations!BN107</f>
        <v>#DIV/0!</v>
      </c>
      <c r="E106" s="90" t="e">
        <f>Calculations!BO107</f>
        <v>#DIV/0!</v>
      </c>
      <c r="F106" s="91" t="e">
        <f t="shared" si="8"/>
        <v>#DIV/0!</v>
      </c>
      <c r="G106" s="91" t="e">
        <f t="shared" si="9"/>
        <v>#DIV/0!</v>
      </c>
      <c r="H106" s="90" t="e">
        <f t="shared" si="10"/>
        <v>#DIV/0!</v>
      </c>
      <c r="I106" s="94" t="str">
        <f>IF(OR(COUNT(Calculations!BP107:BY107)&lt;3,COUNT(Calculations!BZ107:CI107)&lt;3),"N/A",IF(ISERROR(TTEST(Calculations!BP107:BY107,Calculations!BZ107:CI107,2,2)),"N/A",TTEST(Calculations!BP107:BY107,Calculations!BZ107:CI107,2,2)))</f>
        <v>N/A</v>
      </c>
      <c r="J106" s="90" t="e">
        <f t="shared" si="11"/>
        <v>#DIV/0!</v>
      </c>
      <c r="K106" s="95"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68"/>
      <c r="B107" s="88" t="str">
        <f>IF('Gene Table'!E107="","",'Gene Table'!E107)</f>
        <v>mmu-miR-153-3p</v>
      </c>
      <c r="C107" s="89" t="str">
        <f>'Gene Table'!B107</f>
        <v>E09</v>
      </c>
      <c r="D107" s="90" t="e">
        <f>Calculations!BN108</f>
        <v>#DIV/0!</v>
      </c>
      <c r="E107" s="90" t="e">
        <f>Calculations!BO108</f>
        <v>#DIV/0!</v>
      </c>
      <c r="F107" s="91" t="e">
        <f t="shared" si="8"/>
        <v>#DIV/0!</v>
      </c>
      <c r="G107" s="91" t="e">
        <f t="shared" si="9"/>
        <v>#DIV/0!</v>
      </c>
      <c r="H107" s="90" t="e">
        <f t="shared" si="10"/>
        <v>#DIV/0!</v>
      </c>
      <c r="I107" s="94" t="str">
        <f>IF(OR(COUNT(Calculations!BP108:BY108)&lt;3,COUNT(Calculations!BZ108:CI108)&lt;3),"N/A",IF(ISERROR(TTEST(Calculations!BP108:BY108,Calculations!BZ108:CI108,2,2)),"N/A",TTEST(Calculations!BP108:BY108,Calculations!BZ108:CI108,2,2)))</f>
        <v>N/A</v>
      </c>
      <c r="J107" s="90" t="e">
        <f t="shared" si="11"/>
        <v>#DIV/0!</v>
      </c>
      <c r="K107" s="95"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68"/>
      <c r="B108" s="88" t="str">
        <f>IF('Gene Table'!E108="","",'Gene Table'!E108)</f>
        <v>mmu-miR-423-5p</v>
      </c>
      <c r="C108" s="89" t="str">
        <f>'Gene Table'!B108</f>
        <v>E10</v>
      </c>
      <c r="D108" s="90" t="e">
        <f>Calculations!BN109</f>
        <v>#DIV/0!</v>
      </c>
      <c r="E108" s="90" t="e">
        <f>Calculations!BO109</f>
        <v>#DIV/0!</v>
      </c>
      <c r="F108" s="91" t="e">
        <f t="shared" si="8"/>
        <v>#DIV/0!</v>
      </c>
      <c r="G108" s="91" t="e">
        <f t="shared" si="9"/>
        <v>#DIV/0!</v>
      </c>
      <c r="H108" s="90" t="e">
        <f t="shared" si="10"/>
        <v>#DIV/0!</v>
      </c>
      <c r="I108" s="94" t="str">
        <f>IF(OR(COUNT(Calculations!BP109:BY109)&lt;3,COUNT(Calculations!BZ109:CI109)&lt;3),"N/A",IF(ISERROR(TTEST(Calculations!BP109:BY109,Calculations!BZ109:CI109,2,2)),"N/A",TTEST(Calculations!BP109:BY109,Calculations!BZ109:CI109,2,2)))</f>
        <v>N/A</v>
      </c>
      <c r="J108" s="90" t="e">
        <f t="shared" si="11"/>
        <v>#DIV/0!</v>
      </c>
      <c r="K108" s="95"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68"/>
      <c r="B109" s="88" t="str">
        <f>IF('Gene Table'!E109="","",'Gene Table'!E109)</f>
        <v>mmu-miR-154-5p</v>
      </c>
      <c r="C109" s="89" t="str">
        <f>'Gene Table'!B109</f>
        <v>E11</v>
      </c>
      <c r="D109" s="90" t="e">
        <f>Calculations!BN110</f>
        <v>#DIV/0!</v>
      </c>
      <c r="E109" s="90" t="e">
        <f>Calculations!BO110</f>
        <v>#DIV/0!</v>
      </c>
      <c r="F109" s="91" t="e">
        <f t="shared" si="8"/>
        <v>#DIV/0!</v>
      </c>
      <c r="G109" s="91" t="e">
        <f t="shared" si="9"/>
        <v>#DIV/0!</v>
      </c>
      <c r="H109" s="90" t="e">
        <f t="shared" si="10"/>
        <v>#DIV/0!</v>
      </c>
      <c r="I109" s="94" t="str">
        <f>IF(OR(COUNT(Calculations!BP110:BY110)&lt;3,COUNT(Calculations!BZ110:CI110)&lt;3),"N/A",IF(ISERROR(TTEST(Calculations!BP110:BY110,Calculations!BZ110:CI110,2,2)),"N/A",TTEST(Calculations!BP110:BY110,Calculations!BZ110:CI110,2,2)))</f>
        <v>N/A</v>
      </c>
      <c r="J109" s="90" t="e">
        <f t="shared" si="11"/>
        <v>#DIV/0!</v>
      </c>
      <c r="K109" s="95"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68"/>
      <c r="B110" s="88" t="str">
        <f>IF('Gene Table'!E110="","",'Gene Table'!E110)</f>
        <v>mmu-miR-425-5p</v>
      </c>
      <c r="C110" s="89" t="str">
        <f>'Gene Table'!B110</f>
        <v>E12</v>
      </c>
      <c r="D110" s="90" t="e">
        <f>Calculations!BN111</f>
        <v>#DIV/0!</v>
      </c>
      <c r="E110" s="90" t="e">
        <f>Calculations!BO111</f>
        <v>#DIV/0!</v>
      </c>
      <c r="F110" s="91" t="e">
        <f t="shared" si="8"/>
        <v>#DIV/0!</v>
      </c>
      <c r="G110" s="91" t="e">
        <f t="shared" si="9"/>
        <v>#DIV/0!</v>
      </c>
      <c r="H110" s="90" t="e">
        <f t="shared" si="10"/>
        <v>#DIV/0!</v>
      </c>
      <c r="I110" s="94" t="str">
        <f>IF(OR(COUNT(Calculations!BP111:BY111)&lt;3,COUNT(Calculations!BZ111:CI111)&lt;3),"N/A",IF(ISERROR(TTEST(Calculations!BP111:BY111,Calculations!BZ111:CI111,2,2)),"N/A",TTEST(Calculations!BP111:BY111,Calculations!BZ111:CI111,2,2)))</f>
        <v>N/A</v>
      </c>
      <c r="J110" s="90" t="e">
        <f t="shared" si="11"/>
        <v>#DIV/0!</v>
      </c>
      <c r="K110" s="95"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68"/>
      <c r="B111" s="88" t="str">
        <f>IF('Gene Table'!E111="","",'Gene Table'!E111)</f>
        <v>mmu-miR-15a-5p</v>
      </c>
      <c r="C111" s="89" t="str">
        <f>'Gene Table'!B111</f>
        <v>E13</v>
      </c>
      <c r="D111" s="90" t="e">
        <f>Calculations!BN112</f>
        <v>#DIV/0!</v>
      </c>
      <c r="E111" s="90" t="e">
        <f>Calculations!BO112</f>
        <v>#DIV/0!</v>
      </c>
      <c r="F111" s="91" t="e">
        <f t="shared" si="8"/>
        <v>#DIV/0!</v>
      </c>
      <c r="G111" s="91" t="e">
        <f t="shared" si="9"/>
        <v>#DIV/0!</v>
      </c>
      <c r="H111" s="90" t="e">
        <f t="shared" si="10"/>
        <v>#DIV/0!</v>
      </c>
      <c r="I111" s="94" t="str">
        <f>IF(OR(COUNT(Calculations!BP112:BY112)&lt;3,COUNT(Calculations!BZ112:CI112)&lt;3),"N/A",IF(ISERROR(TTEST(Calculations!BP112:BY112,Calculations!BZ112:CI112,2,2)),"N/A",TTEST(Calculations!BP112:BY112,Calculations!BZ112:CI112,2,2)))</f>
        <v>N/A</v>
      </c>
      <c r="J111" s="90" t="e">
        <f t="shared" si="11"/>
        <v>#DIV/0!</v>
      </c>
      <c r="K111" s="95"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68"/>
      <c r="B112" s="88" t="str">
        <f>IF('Gene Table'!E112="","",'Gene Table'!E112)</f>
        <v>mmu-miR-431-5p</v>
      </c>
      <c r="C112" s="89" t="str">
        <f>'Gene Table'!B112</f>
        <v>E14</v>
      </c>
      <c r="D112" s="90" t="e">
        <f>Calculations!BN113</f>
        <v>#DIV/0!</v>
      </c>
      <c r="E112" s="90" t="e">
        <f>Calculations!BO113</f>
        <v>#DIV/0!</v>
      </c>
      <c r="F112" s="91" t="e">
        <f t="shared" si="8"/>
        <v>#DIV/0!</v>
      </c>
      <c r="G112" s="91" t="e">
        <f t="shared" si="9"/>
        <v>#DIV/0!</v>
      </c>
      <c r="H112" s="90" t="e">
        <f t="shared" si="10"/>
        <v>#DIV/0!</v>
      </c>
      <c r="I112" s="94" t="str">
        <f>IF(OR(COUNT(Calculations!BP113:BY113)&lt;3,COUNT(Calculations!BZ113:CI113)&lt;3),"N/A",IF(ISERROR(TTEST(Calculations!BP113:BY113,Calculations!BZ113:CI113,2,2)),"N/A",TTEST(Calculations!BP113:BY113,Calculations!BZ113:CI113,2,2)))</f>
        <v>N/A</v>
      </c>
      <c r="J112" s="90" t="e">
        <f t="shared" si="11"/>
        <v>#DIV/0!</v>
      </c>
      <c r="K112" s="95"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68"/>
      <c r="B113" s="88" t="str">
        <f>IF('Gene Table'!E113="","",'Gene Table'!E113)</f>
        <v>mmu-miR-15b-5p</v>
      </c>
      <c r="C113" s="89" t="str">
        <f>'Gene Table'!B113</f>
        <v>E15</v>
      </c>
      <c r="D113" s="90" t="e">
        <f>Calculations!BN114</f>
        <v>#DIV/0!</v>
      </c>
      <c r="E113" s="90" t="e">
        <f>Calculations!BO114</f>
        <v>#DIV/0!</v>
      </c>
      <c r="F113" s="91" t="e">
        <f t="shared" si="8"/>
        <v>#DIV/0!</v>
      </c>
      <c r="G113" s="91" t="e">
        <f t="shared" si="9"/>
        <v>#DIV/0!</v>
      </c>
      <c r="H113" s="90" t="e">
        <f t="shared" si="10"/>
        <v>#DIV/0!</v>
      </c>
      <c r="I113" s="94" t="str">
        <f>IF(OR(COUNT(Calculations!BP114:BY114)&lt;3,COUNT(Calculations!BZ114:CI114)&lt;3),"N/A",IF(ISERROR(TTEST(Calculations!BP114:BY114,Calculations!BZ114:CI114,2,2)),"N/A",TTEST(Calculations!BP114:BY114,Calculations!BZ114:CI114,2,2)))</f>
        <v>N/A</v>
      </c>
      <c r="J113" s="90" t="e">
        <f t="shared" si="11"/>
        <v>#DIV/0!</v>
      </c>
      <c r="K113" s="95"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68"/>
      <c r="B114" s="88" t="str">
        <f>IF('Gene Table'!E114="","",'Gene Table'!E114)</f>
        <v>mmu-miR-433-3p</v>
      </c>
      <c r="C114" s="89" t="str">
        <f>'Gene Table'!B114</f>
        <v>E16</v>
      </c>
      <c r="D114" s="90" t="e">
        <f>Calculations!BN115</f>
        <v>#DIV/0!</v>
      </c>
      <c r="E114" s="90" t="e">
        <f>Calculations!BO115</f>
        <v>#DIV/0!</v>
      </c>
      <c r="F114" s="91" t="e">
        <f t="shared" si="8"/>
        <v>#DIV/0!</v>
      </c>
      <c r="G114" s="91" t="e">
        <f t="shared" si="9"/>
        <v>#DIV/0!</v>
      </c>
      <c r="H114" s="90" t="e">
        <f t="shared" si="10"/>
        <v>#DIV/0!</v>
      </c>
      <c r="I114" s="94" t="str">
        <f>IF(OR(COUNT(Calculations!BP115:BY115)&lt;3,COUNT(Calculations!BZ115:CI115)&lt;3),"N/A",IF(ISERROR(TTEST(Calculations!BP115:BY115,Calculations!BZ115:CI115,2,2)),"N/A",TTEST(Calculations!BP115:BY115,Calculations!BZ115:CI115,2,2)))</f>
        <v>N/A</v>
      </c>
      <c r="J114" s="90" t="e">
        <f t="shared" si="11"/>
        <v>#DIV/0!</v>
      </c>
      <c r="K114" s="95"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68"/>
      <c r="B115" s="88" t="str">
        <f>IF('Gene Table'!E115="","",'Gene Table'!E115)</f>
        <v>mmu-miR-16-5p</v>
      </c>
      <c r="C115" s="89" t="str">
        <f>'Gene Table'!B115</f>
        <v>E17</v>
      </c>
      <c r="D115" s="90" t="e">
        <f>Calculations!BN116</f>
        <v>#DIV/0!</v>
      </c>
      <c r="E115" s="90" t="e">
        <f>Calculations!BO116</f>
        <v>#DIV/0!</v>
      </c>
      <c r="F115" s="91" t="e">
        <f t="shared" si="8"/>
        <v>#DIV/0!</v>
      </c>
      <c r="G115" s="91" t="e">
        <f t="shared" si="9"/>
        <v>#DIV/0!</v>
      </c>
      <c r="H115" s="90" t="e">
        <f t="shared" si="10"/>
        <v>#DIV/0!</v>
      </c>
      <c r="I115" s="94" t="str">
        <f>IF(OR(COUNT(Calculations!BP116:BY116)&lt;3,COUNT(Calculations!BZ116:CI116)&lt;3),"N/A",IF(ISERROR(TTEST(Calculations!BP116:BY116,Calculations!BZ116:CI116,2,2)),"N/A",TTEST(Calculations!BP116:BY116,Calculations!BZ116:CI116,2,2)))</f>
        <v>N/A</v>
      </c>
      <c r="J115" s="90" t="e">
        <f t="shared" si="11"/>
        <v>#DIV/0!</v>
      </c>
      <c r="K115" s="95"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68"/>
      <c r="B116" s="88" t="str">
        <f>IF('Gene Table'!E116="","",'Gene Table'!E116)</f>
        <v>mmu-miR-448-3p</v>
      </c>
      <c r="C116" s="89" t="str">
        <f>'Gene Table'!B116</f>
        <v>E18</v>
      </c>
      <c r="D116" s="90" t="e">
        <f>Calculations!BN117</f>
        <v>#DIV/0!</v>
      </c>
      <c r="E116" s="90" t="e">
        <f>Calculations!BO117</f>
        <v>#DIV/0!</v>
      </c>
      <c r="F116" s="91" t="e">
        <f t="shared" si="8"/>
        <v>#DIV/0!</v>
      </c>
      <c r="G116" s="91" t="e">
        <f t="shared" si="9"/>
        <v>#DIV/0!</v>
      </c>
      <c r="H116" s="90" t="e">
        <f t="shared" si="10"/>
        <v>#DIV/0!</v>
      </c>
      <c r="I116" s="94" t="str">
        <f>IF(OR(COUNT(Calculations!BP117:BY117)&lt;3,COUNT(Calculations!BZ117:CI117)&lt;3),"N/A",IF(ISERROR(TTEST(Calculations!BP117:BY117,Calculations!BZ117:CI117,2,2)),"N/A",TTEST(Calculations!BP117:BY117,Calculations!BZ117:CI117,2,2)))</f>
        <v>N/A</v>
      </c>
      <c r="J116" s="90" t="e">
        <f t="shared" si="11"/>
        <v>#DIV/0!</v>
      </c>
      <c r="K116" s="95"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68"/>
      <c r="B117" s="88" t="str">
        <f>IF('Gene Table'!E117="","",'Gene Table'!E117)</f>
        <v>mmu-miR-183-5p</v>
      </c>
      <c r="C117" s="89" t="str">
        <f>'Gene Table'!B117</f>
        <v>E19</v>
      </c>
      <c r="D117" s="90" t="e">
        <f>Calculations!BN118</f>
        <v>#DIV/0!</v>
      </c>
      <c r="E117" s="90" t="e">
        <f>Calculations!BO118</f>
        <v>#DIV/0!</v>
      </c>
      <c r="F117" s="91" t="e">
        <f t="shared" si="8"/>
        <v>#DIV/0!</v>
      </c>
      <c r="G117" s="91" t="e">
        <f t="shared" si="9"/>
        <v>#DIV/0!</v>
      </c>
      <c r="H117" s="90" t="e">
        <f t="shared" si="10"/>
        <v>#DIV/0!</v>
      </c>
      <c r="I117" s="94" t="str">
        <f>IF(OR(COUNT(Calculations!BP118:BY118)&lt;3,COUNT(Calculations!BZ118:CI118)&lt;3),"N/A",IF(ISERROR(TTEST(Calculations!BP118:BY118,Calculations!BZ118:CI118,2,2)),"N/A",TTEST(Calculations!BP118:BY118,Calculations!BZ118:CI118,2,2)))</f>
        <v>N/A</v>
      </c>
      <c r="J117" s="90" t="e">
        <f t="shared" si="11"/>
        <v>#DIV/0!</v>
      </c>
      <c r="K117" s="95"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68"/>
      <c r="B118" s="88" t="str">
        <f>IF('Gene Table'!E118="","",'Gene Table'!E118)</f>
        <v>mmu-miR-449a-5p</v>
      </c>
      <c r="C118" s="89" t="str">
        <f>'Gene Table'!B118</f>
        <v>E20</v>
      </c>
      <c r="D118" s="90" t="e">
        <f>Calculations!BN119</f>
        <v>#DIV/0!</v>
      </c>
      <c r="E118" s="90" t="e">
        <f>Calculations!BO119</f>
        <v>#DIV/0!</v>
      </c>
      <c r="F118" s="91" t="e">
        <f t="shared" si="8"/>
        <v>#DIV/0!</v>
      </c>
      <c r="G118" s="91" t="e">
        <f t="shared" si="9"/>
        <v>#DIV/0!</v>
      </c>
      <c r="H118" s="90" t="e">
        <f t="shared" si="10"/>
        <v>#DIV/0!</v>
      </c>
      <c r="I118" s="94" t="str">
        <f>IF(OR(COUNT(Calculations!BP119:BY119)&lt;3,COUNT(Calculations!BZ119:CI119)&lt;3),"N/A",IF(ISERROR(TTEST(Calculations!BP119:BY119,Calculations!BZ119:CI119,2,2)),"N/A",TTEST(Calculations!BP119:BY119,Calculations!BZ119:CI119,2,2)))</f>
        <v>N/A</v>
      </c>
      <c r="J118" s="90" t="e">
        <f t="shared" si="11"/>
        <v>#DIV/0!</v>
      </c>
      <c r="K118" s="95"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68"/>
      <c r="B119" s="88" t="str">
        <f>IF('Gene Table'!E119="","",'Gene Table'!E119)</f>
        <v>mmu-miR-184-3p</v>
      </c>
      <c r="C119" s="89" t="str">
        <f>'Gene Table'!B119</f>
        <v>E21</v>
      </c>
      <c r="D119" s="90" t="e">
        <f>Calculations!BN120</f>
        <v>#DIV/0!</v>
      </c>
      <c r="E119" s="90" t="e">
        <f>Calculations!BO120</f>
        <v>#DIV/0!</v>
      </c>
      <c r="F119" s="91" t="e">
        <f t="shared" si="8"/>
        <v>#DIV/0!</v>
      </c>
      <c r="G119" s="91" t="e">
        <f t="shared" si="9"/>
        <v>#DIV/0!</v>
      </c>
      <c r="H119" s="90" t="e">
        <f t="shared" si="10"/>
        <v>#DIV/0!</v>
      </c>
      <c r="I119" s="94" t="str">
        <f>IF(OR(COUNT(Calculations!BP120:BY120)&lt;3,COUNT(Calculations!BZ120:CI120)&lt;3),"N/A",IF(ISERROR(TTEST(Calculations!BP120:BY120,Calculations!BZ120:CI120,2,2)),"N/A",TTEST(Calculations!BP120:BY120,Calculations!BZ120:CI120,2,2)))</f>
        <v>N/A</v>
      </c>
      <c r="J119" s="90" t="e">
        <f t="shared" si="11"/>
        <v>#DIV/0!</v>
      </c>
      <c r="K119" s="95"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68"/>
      <c r="B120" s="88" t="str">
        <f>IF('Gene Table'!E120="","",'Gene Table'!E120)</f>
        <v>mmu-miR-450a-5p</v>
      </c>
      <c r="C120" s="89" t="str">
        <f>'Gene Table'!B120</f>
        <v>E22</v>
      </c>
      <c r="D120" s="90" t="e">
        <f>Calculations!BN121</f>
        <v>#DIV/0!</v>
      </c>
      <c r="E120" s="90" t="e">
        <f>Calculations!BO121</f>
        <v>#DIV/0!</v>
      </c>
      <c r="F120" s="91" t="e">
        <f t="shared" si="8"/>
        <v>#DIV/0!</v>
      </c>
      <c r="G120" s="91" t="e">
        <f t="shared" si="9"/>
        <v>#DIV/0!</v>
      </c>
      <c r="H120" s="90" t="e">
        <f t="shared" si="10"/>
        <v>#DIV/0!</v>
      </c>
      <c r="I120" s="94" t="str">
        <f>IF(OR(COUNT(Calculations!BP121:BY121)&lt;3,COUNT(Calculations!BZ121:CI121)&lt;3),"N/A",IF(ISERROR(TTEST(Calculations!BP121:BY121,Calculations!BZ121:CI121,2,2)),"N/A",TTEST(Calculations!BP121:BY121,Calculations!BZ121:CI121,2,2)))</f>
        <v>N/A</v>
      </c>
      <c r="J120" s="90" t="e">
        <f t="shared" si="11"/>
        <v>#DIV/0!</v>
      </c>
      <c r="K120" s="95"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68"/>
      <c r="B121" s="88" t="str">
        <f>IF('Gene Table'!E121="","",'Gene Table'!E121)</f>
        <v>mmu-miR-185-5p</v>
      </c>
      <c r="C121" s="89" t="str">
        <f>'Gene Table'!B121</f>
        <v>E23</v>
      </c>
      <c r="D121" s="90" t="e">
        <f>Calculations!BN122</f>
        <v>#DIV/0!</v>
      </c>
      <c r="E121" s="90" t="e">
        <f>Calculations!BO122</f>
        <v>#DIV/0!</v>
      </c>
      <c r="F121" s="91" t="e">
        <f t="shared" si="8"/>
        <v>#DIV/0!</v>
      </c>
      <c r="G121" s="91" t="e">
        <f t="shared" si="9"/>
        <v>#DIV/0!</v>
      </c>
      <c r="H121" s="90" t="e">
        <f t="shared" si="10"/>
        <v>#DIV/0!</v>
      </c>
      <c r="I121" s="94" t="str">
        <f>IF(OR(COUNT(Calculations!BP122:BY122)&lt;3,COUNT(Calculations!BZ122:CI122)&lt;3),"N/A",IF(ISERROR(TTEST(Calculations!BP122:BY122,Calculations!BZ122:CI122,2,2)),"N/A",TTEST(Calculations!BP122:BY122,Calculations!BZ122:CI122,2,2)))</f>
        <v>N/A</v>
      </c>
      <c r="J121" s="90" t="e">
        <f t="shared" si="11"/>
        <v>#DIV/0!</v>
      </c>
      <c r="K121" s="95"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68"/>
      <c r="B122" s="88" t="str">
        <f>IF('Gene Table'!E122="","",'Gene Table'!E122)</f>
        <v>mmu-miR-451</v>
      </c>
      <c r="C122" s="89" t="str">
        <f>'Gene Table'!B122</f>
        <v>E24</v>
      </c>
      <c r="D122" s="90" t="e">
        <f>Calculations!BN123</f>
        <v>#DIV/0!</v>
      </c>
      <c r="E122" s="90" t="e">
        <f>Calculations!BO123</f>
        <v>#DIV/0!</v>
      </c>
      <c r="F122" s="91" t="e">
        <f t="shared" si="8"/>
        <v>#DIV/0!</v>
      </c>
      <c r="G122" s="91" t="e">
        <f t="shared" si="9"/>
        <v>#DIV/0!</v>
      </c>
      <c r="H122" s="90" t="e">
        <f t="shared" si="10"/>
        <v>#DIV/0!</v>
      </c>
      <c r="I122" s="94" t="str">
        <f>IF(OR(COUNT(Calculations!BP123:BY123)&lt;3,COUNT(Calculations!BZ123:CI123)&lt;3),"N/A",IF(ISERROR(TTEST(Calculations!BP123:BY123,Calculations!BZ123:CI123,2,2)),"N/A",TTEST(Calculations!BP123:BY123,Calculations!BZ123:CI123,2,2)))</f>
        <v>N/A</v>
      </c>
      <c r="J122" s="90" t="e">
        <f t="shared" si="11"/>
        <v>#DIV/0!</v>
      </c>
      <c r="K122" s="95"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68"/>
      <c r="B123" s="88" t="str">
        <f>IF('Gene Table'!E123="","",'Gene Table'!E123)</f>
        <v>mmu-miR-297b-3p</v>
      </c>
      <c r="C123" s="89" t="str">
        <f>'Gene Table'!B123</f>
        <v>F01</v>
      </c>
      <c r="D123" s="90" t="e">
        <f>Calculations!BN124</f>
        <v>#DIV/0!</v>
      </c>
      <c r="E123" s="90" t="e">
        <f>Calculations!BO124</f>
        <v>#DIV/0!</v>
      </c>
      <c r="F123" s="91" t="e">
        <f t="shared" si="8"/>
        <v>#DIV/0!</v>
      </c>
      <c r="G123" s="91" t="e">
        <f t="shared" si="9"/>
        <v>#DIV/0!</v>
      </c>
      <c r="H123" s="90" t="e">
        <f t="shared" si="10"/>
        <v>#DIV/0!</v>
      </c>
      <c r="I123" s="94" t="str">
        <f>IF(OR(COUNT(Calculations!BP124:BY124)&lt;3,COUNT(Calculations!BZ124:CI124)&lt;3),"N/A",IF(ISERROR(TTEST(Calculations!BP124:BY124,Calculations!BZ124:CI124,2,2)),"N/A",TTEST(Calculations!BP124:BY124,Calculations!BZ124:CI124,2,2)))</f>
        <v>N/A</v>
      </c>
      <c r="J123" s="90" t="e">
        <f t="shared" si="11"/>
        <v>#DIV/0!</v>
      </c>
      <c r="K123" s="95"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68"/>
      <c r="B124" s="88" t="str">
        <f>IF('Gene Table'!E124="","",'Gene Table'!E124)</f>
        <v>mmu-miR-691</v>
      </c>
      <c r="C124" s="89" t="str">
        <f>'Gene Table'!B124</f>
        <v>F02</v>
      </c>
      <c r="D124" s="90" t="e">
        <f>Calculations!BN125</f>
        <v>#DIV/0!</v>
      </c>
      <c r="E124" s="90" t="e">
        <f>Calculations!BO125</f>
        <v>#DIV/0!</v>
      </c>
      <c r="F124" s="91" t="e">
        <f t="shared" si="8"/>
        <v>#DIV/0!</v>
      </c>
      <c r="G124" s="91" t="e">
        <f t="shared" si="9"/>
        <v>#DIV/0!</v>
      </c>
      <c r="H124" s="90" t="e">
        <f t="shared" si="10"/>
        <v>#DIV/0!</v>
      </c>
      <c r="I124" s="94" t="str">
        <f>IF(OR(COUNT(Calculations!BP125:BY125)&lt;3,COUNT(Calculations!BZ125:CI125)&lt;3),"N/A",IF(ISERROR(TTEST(Calculations!BP125:BY125,Calculations!BZ125:CI125,2,2)),"N/A",TTEST(Calculations!BP125:BY125,Calculations!BZ125:CI125,2,2)))</f>
        <v>N/A</v>
      </c>
      <c r="J124" s="90" t="e">
        <f t="shared" si="11"/>
        <v>#DIV/0!</v>
      </c>
      <c r="K124" s="95"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68"/>
      <c r="B125" s="88" t="str">
        <f>IF('Gene Table'!E125="","",'Gene Table'!E125)</f>
        <v>mmu-miR-298-5p</v>
      </c>
      <c r="C125" s="89" t="str">
        <f>'Gene Table'!B125</f>
        <v>F03</v>
      </c>
      <c r="D125" s="90" t="e">
        <f>Calculations!BN126</f>
        <v>#DIV/0!</v>
      </c>
      <c r="E125" s="90" t="e">
        <f>Calculations!BO126</f>
        <v>#DIV/0!</v>
      </c>
      <c r="F125" s="91" t="e">
        <f t="shared" si="8"/>
        <v>#DIV/0!</v>
      </c>
      <c r="G125" s="91" t="e">
        <f t="shared" si="9"/>
        <v>#DIV/0!</v>
      </c>
      <c r="H125" s="90" t="e">
        <f t="shared" si="10"/>
        <v>#DIV/0!</v>
      </c>
      <c r="I125" s="94" t="str">
        <f>IF(OR(COUNT(Calculations!BP126:BY126)&lt;3,COUNT(Calculations!BZ126:CI126)&lt;3),"N/A",IF(ISERROR(TTEST(Calculations!BP126:BY126,Calculations!BZ126:CI126,2,2)),"N/A",TTEST(Calculations!BP126:BY126,Calculations!BZ126:CI126,2,2)))</f>
        <v>N/A</v>
      </c>
      <c r="J125" s="90" t="e">
        <f t="shared" si="11"/>
        <v>#DIV/0!</v>
      </c>
      <c r="K125" s="95"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68"/>
      <c r="B126" s="88" t="str">
        <f>IF('Gene Table'!E126="","",'Gene Table'!E126)</f>
        <v>mmu-miR-693-3p</v>
      </c>
      <c r="C126" s="89" t="str">
        <f>'Gene Table'!B126</f>
        <v>F04</v>
      </c>
      <c r="D126" s="90" t="e">
        <f>Calculations!BN127</f>
        <v>#DIV/0!</v>
      </c>
      <c r="E126" s="90" t="e">
        <f>Calculations!BO127</f>
        <v>#DIV/0!</v>
      </c>
      <c r="F126" s="91" t="e">
        <f t="shared" si="8"/>
        <v>#DIV/0!</v>
      </c>
      <c r="G126" s="91" t="e">
        <f t="shared" si="9"/>
        <v>#DIV/0!</v>
      </c>
      <c r="H126" s="90" t="e">
        <f t="shared" si="10"/>
        <v>#DIV/0!</v>
      </c>
      <c r="I126" s="94" t="str">
        <f>IF(OR(COUNT(Calculations!BP127:BY127)&lt;3,COUNT(Calculations!BZ127:CI127)&lt;3),"N/A",IF(ISERROR(TTEST(Calculations!BP127:BY127,Calculations!BZ127:CI127,2,2)),"N/A",TTEST(Calculations!BP127:BY127,Calculations!BZ127:CI127,2,2)))</f>
        <v>N/A</v>
      </c>
      <c r="J126" s="90" t="e">
        <f t="shared" si="11"/>
        <v>#DIV/0!</v>
      </c>
      <c r="K126" s="95"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68"/>
      <c r="B127" s="88" t="str">
        <f>IF('Gene Table'!E127="","",'Gene Table'!E127)</f>
        <v>mmu-miR-299-3p</v>
      </c>
      <c r="C127" s="89" t="str">
        <f>'Gene Table'!B127</f>
        <v>F05</v>
      </c>
      <c r="D127" s="90" t="e">
        <f>Calculations!BN128</f>
        <v>#DIV/0!</v>
      </c>
      <c r="E127" s="90" t="e">
        <f>Calculations!BO128</f>
        <v>#DIV/0!</v>
      </c>
      <c r="F127" s="91" t="e">
        <f t="shared" si="8"/>
        <v>#DIV/0!</v>
      </c>
      <c r="G127" s="91" t="e">
        <f t="shared" si="9"/>
        <v>#DIV/0!</v>
      </c>
      <c r="H127" s="90" t="e">
        <f t="shared" si="10"/>
        <v>#DIV/0!</v>
      </c>
      <c r="I127" s="94" t="str">
        <f>IF(OR(COUNT(Calculations!BP128:BY128)&lt;3,COUNT(Calculations!BZ128:CI128)&lt;3),"N/A",IF(ISERROR(TTEST(Calculations!BP128:BY128,Calculations!BZ128:CI128,2,2)),"N/A",TTEST(Calculations!BP128:BY128,Calculations!BZ128:CI128,2,2)))</f>
        <v>N/A</v>
      </c>
      <c r="J127" s="90" t="e">
        <f t="shared" si="11"/>
        <v>#DIV/0!</v>
      </c>
      <c r="K127" s="95"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68"/>
      <c r="B128" s="88" t="str">
        <f>IF('Gene Table'!E128="","",'Gene Table'!E128)</f>
        <v>mmu-miR-694</v>
      </c>
      <c r="C128" s="89" t="str">
        <f>'Gene Table'!B128</f>
        <v>F06</v>
      </c>
      <c r="D128" s="90" t="e">
        <f>Calculations!BN129</f>
        <v>#DIV/0!</v>
      </c>
      <c r="E128" s="90" t="e">
        <f>Calculations!BO129</f>
        <v>#DIV/0!</v>
      </c>
      <c r="F128" s="91" t="e">
        <f t="shared" si="8"/>
        <v>#DIV/0!</v>
      </c>
      <c r="G128" s="91" t="e">
        <f t="shared" si="9"/>
        <v>#DIV/0!</v>
      </c>
      <c r="H128" s="90" t="e">
        <f t="shared" si="10"/>
        <v>#DIV/0!</v>
      </c>
      <c r="I128" s="94" t="str">
        <f>IF(OR(COUNT(Calculations!BP129:BY129)&lt;3,COUNT(Calculations!BZ129:CI129)&lt;3),"N/A",IF(ISERROR(TTEST(Calculations!BP129:BY129,Calculations!BZ129:CI129,2,2)),"N/A",TTEST(Calculations!BP129:BY129,Calculations!BZ129:CI129,2,2)))</f>
        <v>N/A</v>
      </c>
      <c r="J128" s="90" t="e">
        <f t="shared" si="11"/>
        <v>#DIV/0!</v>
      </c>
      <c r="K128" s="95"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68"/>
      <c r="B129" s="88" t="str">
        <f>IF('Gene Table'!E129="","",'Gene Table'!E129)</f>
        <v>mmu-miR-300-3p</v>
      </c>
      <c r="C129" s="89" t="str">
        <f>'Gene Table'!B129</f>
        <v>F07</v>
      </c>
      <c r="D129" s="90" t="e">
        <f>Calculations!BN130</f>
        <v>#DIV/0!</v>
      </c>
      <c r="E129" s="90" t="e">
        <f>Calculations!BO130</f>
        <v>#DIV/0!</v>
      </c>
      <c r="F129" s="91" t="e">
        <f t="shared" si="8"/>
        <v>#DIV/0!</v>
      </c>
      <c r="G129" s="91" t="e">
        <f t="shared" si="9"/>
        <v>#DIV/0!</v>
      </c>
      <c r="H129" s="90" t="e">
        <f t="shared" si="10"/>
        <v>#DIV/0!</v>
      </c>
      <c r="I129" s="94" t="str">
        <f>IF(OR(COUNT(Calculations!BP130:BY130)&lt;3,COUNT(Calculations!BZ130:CI130)&lt;3),"N/A",IF(ISERROR(TTEST(Calculations!BP130:BY130,Calculations!BZ130:CI130,2,2)),"N/A",TTEST(Calculations!BP130:BY130,Calculations!BZ130:CI130,2,2)))</f>
        <v>N/A</v>
      </c>
      <c r="J129" s="90" t="e">
        <f t="shared" si="11"/>
        <v>#DIV/0!</v>
      </c>
      <c r="K129" s="95"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68"/>
      <c r="B130" s="88" t="str">
        <f>IF('Gene Table'!E130="","",'Gene Table'!E130)</f>
        <v>mmu-miR-695</v>
      </c>
      <c r="C130" s="89" t="str">
        <f>'Gene Table'!B130</f>
        <v>F08</v>
      </c>
      <c r="D130" s="90" t="e">
        <f>Calculations!BN131</f>
        <v>#DIV/0!</v>
      </c>
      <c r="E130" s="90" t="e">
        <f>Calculations!BO131</f>
        <v>#DIV/0!</v>
      </c>
      <c r="F130" s="91" t="e">
        <f t="shared" si="8"/>
        <v>#DIV/0!</v>
      </c>
      <c r="G130" s="91" t="e">
        <f t="shared" si="9"/>
        <v>#DIV/0!</v>
      </c>
      <c r="H130" s="90" t="e">
        <f t="shared" si="10"/>
        <v>#DIV/0!</v>
      </c>
      <c r="I130" s="94" t="str">
        <f>IF(OR(COUNT(Calculations!BP131:BY131)&lt;3,COUNT(Calculations!BZ131:CI131)&lt;3),"N/A",IF(ISERROR(TTEST(Calculations!BP131:BY131,Calculations!BZ131:CI131,2,2)),"N/A",TTEST(Calculations!BP131:BY131,Calculations!BZ131:CI131,2,2)))</f>
        <v>N/A</v>
      </c>
      <c r="J130" s="90" t="e">
        <f t="shared" si="11"/>
        <v>#DIV/0!</v>
      </c>
      <c r="K130" s="95"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ht="12" customHeight="1" spans="1:11">
      <c r="A131" s="68"/>
      <c r="B131" s="88" t="str">
        <f>IF('Gene Table'!E131="","",'Gene Table'!E131)</f>
        <v>mmu-miR-324-3p</v>
      </c>
      <c r="C131" s="89" t="str">
        <f>'Gene Table'!B131</f>
        <v>F09</v>
      </c>
      <c r="D131" s="90" t="e">
        <f>Calculations!BN132</f>
        <v>#DIV/0!</v>
      </c>
      <c r="E131" s="90" t="e">
        <f>Calculations!BO132</f>
        <v>#DIV/0!</v>
      </c>
      <c r="F131" s="91" t="e">
        <f t="shared" si="8"/>
        <v>#DIV/0!</v>
      </c>
      <c r="G131" s="91" t="e">
        <f t="shared" si="9"/>
        <v>#DIV/0!</v>
      </c>
      <c r="H131" s="90" t="e">
        <f t="shared" si="10"/>
        <v>#DIV/0!</v>
      </c>
      <c r="I131" s="94" t="str">
        <f>IF(OR(COUNT(Calculations!BP132:BY132)&lt;3,COUNT(Calculations!BZ132:CI132)&lt;3),"N/A",IF(ISERROR(TTEST(Calculations!BP132:BY132,Calculations!BZ132:CI132,2,2)),"N/A",TTEST(Calculations!BP132:BY132,Calculations!BZ132:CI132,2,2)))</f>
        <v>N/A</v>
      </c>
      <c r="J131" s="90" t="e">
        <f t="shared" si="11"/>
        <v>#DIV/0!</v>
      </c>
      <c r="K131" s="95"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68"/>
      <c r="B132" s="88" t="str">
        <f>IF('Gene Table'!E132="","",'Gene Table'!E132)</f>
        <v>mmu-miR-696</v>
      </c>
      <c r="C132" s="89" t="str">
        <f>'Gene Table'!B132</f>
        <v>F10</v>
      </c>
      <c r="D132" s="90" t="e">
        <f>Calculations!BN133</f>
        <v>#DIV/0!</v>
      </c>
      <c r="E132" s="90" t="e">
        <f>Calculations!BO133</f>
        <v>#DIV/0!</v>
      </c>
      <c r="F132" s="91" t="e">
        <f t="shared" si="8"/>
        <v>#DIV/0!</v>
      </c>
      <c r="G132" s="91" t="e">
        <f t="shared" si="9"/>
        <v>#DIV/0!</v>
      </c>
      <c r="H132" s="90" t="e">
        <f t="shared" si="10"/>
        <v>#DIV/0!</v>
      </c>
      <c r="I132" s="94" t="str">
        <f>IF(OR(COUNT(Calculations!BP133:BY133)&lt;3,COUNT(Calculations!BZ133:CI133)&lt;3),"N/A",IF(ISERROR(TTEST(Calculations!BP133:BY133,Calculations!BZ133:CI133,2,2)),"N/A",TTEST(Calculations!BP133:BY133,Calculations!BZ133:CI133,2,2)))</f>
        <v>N/A</v>
      </c>
      <c r="J132" s="90" t="e">
        <f t="shared" si="11"/>
        <v>#DIV/0!</v>
      </c>
      <c r="K132" s="95"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68"/>
      <c r="B133" s="88" t="str">
        <f>IF('Gene Table'!E133="","",'Gene Table'!E133)</f>
        <v>mmu-miR-325-3p</v>
      </c>
      <c r="C133" s="89" t="str">
        <f>'Gene Table'!B133</f>
        <v>F11</v>
      </c>
      <c r="D133" s="90" t="e">
        <f>Calculations!BN134</f>
        <v>#DIV/0!</v>
      </c>
      <c r="E133" s="90" t="e">
        <f>Calculations!BO134</f>
        <v>#DIV/0!</v>
      </c>
      <c r="F133" s="91" t="e">
        <f t="shared" si="8"/>
        <v>#DIV/0!</v>
      </c>
      <c r="G133" s="91" t="e">
        <f t="shared" si="9"/>
        <v>#DIV/0!</v>
      </c>
      <c r="H133" s="90" t="e">
        <f t="shared" si="10"/>
        <v>#DIV/0!</v>
      </c>
      <c r="I133" s="94" t="str">
        <f>IF(OR(COUNT(Calculations!BP134:BY134)&lt;3,COUNT(Calculations!BZ134:CI134)&lt;3),"N/A",IF(ISERROR(TTEST(Calculations!BP134:BY134,Calculations!BZ134:CI134,2,2)),"N/A",TTEST(Calculations!BP134:BY134,Calculations!BZ134:CI134,2,2)))</f>
        <v>N/A</v>
      </c>
      <c r="J133" s="90" t="e">
        <f t="shared" si="11"/>
        <v>#DIV/0!</v>
      </c>
      <c r="K133" s="95"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68"/>
      <c r="B134" s="88" t="str">
        <f>IF('Gene Table'!E134="","",'Gene Table'!E134)</f>
        <v>mmu-miR-697</v>
      </c>
      <c r="C134" s="89" t="str">
        <f>'Gene Table'!B134</f>
        <v>F12</v>
      </c>
      <c r="D134" s="90" t="e">
        <f>Calculations!BN135</f>
        <v>#DIV/0!</v>
      </c>
      <c r="E134" s="90" t="e">
        <f>Calculations!BO135</f>
        <v>#DIV/0!</v>
      </c>
      <c r="F134" s="91" t="e">
        <f t="shared" si="8"/>
        <v>#DIV/0!</v>
      </c>
      <c r="G134" s="91" t="e">
        <f t="shared" si="9"/>
        <v>#DIV/0!</v>
      </c>
      <c r="H134" s="90" t="e">
        <f t="shared" si="10"/>
        <v>#DIV/0!</v>
      </c>
      <c r="I134" s="94" t="str">
        <f>IF(OR(COUNT(Calculations!BP135:BY135)&lt;3,COUNT(Calculations!BZ135:CI135)&lt;3),"N/A",IF(ISERROR(TTEST(Calculations!BP135:BY135,Calculations!BZ135:CI135,2,2)),"N/A",TTEST(Calculations!BP135:BY135,Calculations!BZ135:CI135,2,2)))</f>
        <v>N/A</v>
      </c>
      <c r="J134" s="90" t="e">
        <f t="shared" si="11"/>
        <v>#DIV/0!</v>
      </c>
      <c r="K134" s="95"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spans="1:11">
      <c r="A135" s="68"/>
      <c r="B135" s="88" t="str">
        <f>IF('Gene Table'!E135="","",'Gene Table'!E135)</f>
        <v>mmu-miR-327</v>
      </c>
      <c r="C135" s="89" t="str">
        <f>'Gene Table'!B135</f>
        <v>F13</v>
      </c>
      <c r="D135" s="90" t="e">
        <f>Calculations!BN136</f>
        <v>#DIV/0!</v>
      </c>
      <c r="E135" s="90" t="e">
        <f>Calculations!BO136</f>
        <v>#DIV/0!</v>
      </c>
      <c r="F135" s="91" t="e">
        <f t="shared" si="8"/>
        <v>#DIV/0!</v>
      </c>
      <c r="G135" s="91" t="e">
        <f t="shared" si="9"/>
        <v>#DIV/0!</v>
      </c>
      <c r="H135" s="90" t="e">
        <f t="shared" si="10"/>
        <v>#DIV/0!</v>
      </c>
      <c r="I135" s="94" t="str">
        <f>IF(OR(COUNT(Calculations!BP136:BY136)&lt;3,COUNT(Calculations!BZ136:CI136)&lt;3),"N/A",IF(ISERROR(TTEST(Calculations!BP136:BY136,Calculations!BZ136:CI136,2,2)),"N/A",TTEST(Calculations!BP136:BY136,Calculations!BZ136:CI136,2,2)))</f>
        <v>N/A</v>
      </c>
      <c r="J135" s="90" t="e">
        <f t="shared" si="11"/>
        <v>#DIV/0!</v>
      </c>
      <c r="K135" s="95"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68"/>
      <c r="B136" s="88" t="str">
        <f>IF('Gene Table'!E136="","",'Gene Table'!E136)</f>
        <v>mmu-miR-698</v>
      </c>
      <c r="C136" s="89" t="str">
        <f>'Gene Table'!B136</f>
        <v>F14</v>
      </c>
      <c r="D136" s="90" t="e">
        <f>Calculations!BN137</f>
        <v>#DIV/0!</v>
      </c>
      <c r="E136" s="90" t="e">
        <f>Calculations!BO137</f>
        <v>#DIV/0!</v>
      </c>
      <c r="F136" s="91" t="e">
        <f t="shared" si="8"/>
        <v>#DIV/0!</v>
      </c>
      <c r="G136" s="91" t="e">
        <f t="shared" si="9"/>
        <v>#DIV/0!</v>
      </c>
      <c r="H136" s="90" t="e">
        <f t="shared" si="10"/>
        <v>#DIV/0!</v>
      </c>
      <c r="I136" s="94" t="str">
        <f>IF(OR(COUNT(Calculations!BP137:BY137)&lt;3,COUNT(Calculations!BZ137:CI137)&lt;3),"N/A",IF(ISERROR(TTEST(Calculations!BP137:BY137,Calculations!BZ137:CI137,2,2)),"N/A",TTEST(Calculations!BP137:BY137,Calculations!BZ137:CI137,2,2)))</f>
        <v>N/A</v>
      </c>
      <c r="J136" s="90" t="e">
        <f t="shared" si="11"/>
        <v>#DIV/0!</v>
      </c>
      <c r="K136" s="95"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ht="13.5" customHeight="1" spans="1:11">
      <c r="A137" s="68"/>
      <c r="B137" s="88" t="str">
        <f>IF('Gene Table'!E137="","",'Gene Table'!E137)</f>
        <v>mmu-miR-337-5p</v>
      </c>
      <c r="C137" s="89" t="str">
        <f>'Gene Table'!B137</f>
        <v>F15</v>
      </c>
      <c r="D137" s="90" t="e">
        <f>Calculations!BN138</f>
        <v>#DIV/0!</v>
      </c>
      <c r="E137" s="90" t="e">
        <f>Calculations!BO138</f>
        <v>#DIV/0!</v>
      </c>
      <c r="F137" s="91" t="e">
        <f t="shared" si="8"/>
        <v>#DIV/0!</v>
      </c>
      <c r="G137" s="91" t="e">
        <f t="shared" si="9"/>
        <v>#DIV/0!</v>
      </c>
      <c r="H137" s="90" t="e">
        <f t="shared" si="10"/>
        <v>#DIV/0!</v>
      </c>
      <c r="I137" s="94" t="str">
        <f>IF(OR(COUNT(Calculations!BP138:BY138)&lt;3,COUNT(Calculations!BZ138:CI138)&lt;3),"N/A",IF(ISERROR(TTEST(Calculations!BP138:BY138,Calculations!BZ138:CI138,2,2)),"N/A",TTEST(Calculations!BP138:BY138,Calculations!BZ138:CI138,2,2)))</f>
        <v>N/A</v>
      </c>
      <c r="J137" s="90" t="e">
        <f t="shared" si="11"/>
        <v>#DIV/0!</v>
      </c>
      <c r="K137" s="95"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68"/>
      <c r="B138" s="88" t="str">
        <f>IF('Gene Table'!E138="","",'Gene Table'!E138)</f>
        <v>mmu-miR-700-3p</v>
      </c>
      <c r="C138" s="89" t="str">
        <f>'Gene Table'!B138</f>
        <v>F16</v>
      </c>
      <c r="D138" s="90" t="e">
        <f>Calculations!BN139</f>
        <v>#DIV/0!</v>
      </c>
      <c r="E138" s="90" t="e">
        <f>Calculations!BO139</f>
        <v>#DIV/0!</v>
      </c>
      <c r="F138" s="91" t="e">
        <f t="shared" si="8"/>
        <v>#DIV/0!</v>
      </c>
      <c r="G138" s="91" t="e">
        <f t="shared" si="9"/>
        <v>#DIV/0!</v>
      </c>
      <c r="H138" s="90" t="e">
        <f t="shared" si="10"/>
        <v>#DIV/0!</v>
      </c>
      <c r="I138" s="94" t="str">
        <f>IF(OR(COUNT(Calculations!BP139:BY139)&lt;3,COUNT(Calculations!BZ139:CI139)&lt;3),"N/A",IF(ISERROR(TTEST(Calculations!BP139:BY139,Calculations!BZ139:CI139,2,2)),"N/A",TTEST(Calculations!BP139:BY139,Calculations!BZ139:CI139,2,2)))</f>
        <v>N/A</v>
      </c>
      <c r="J138" s="90" t="e">
        <f t="shared" si="11"/>
        <v>#DIV/0!</v>
      </c>
      <c r="K138" s="95"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68"/>
      <c r="B139" s="88" t="str">
        <f>IF('Gene Table'!E139="","",'Gene Table'!E139)</f>
        <v>mmu-miR-337-3p</v>
      </c>
      <c r="C139" s="89" t="str">
        <f>'Gene Table'!B139</f>
        <v>F17</v>
      </c>
      <c r="D139" s="90" t="e">
        <f>Calculations!BN140</f>
        <v>#DIV/0!</v>
      </c>
      <c r="E139" s="90" t="e">
        <f>Calculations!BO140</f>
        <v>#DIV/0!</v>
      </c>
      <c r="F139" s="91" t="e">
        <f t="shared" si="8"/>
        <v>#DIV/0!</v>
      </c>
      <c r="G139" s="91" t="e">
        <f t="shared" si="9"/>
        <v>#DIV/0!</v>
      </c>
      <c r="H139" s="90" t="e">
        <f t="shared" si="10"/>
        <v>#DIV/0!</v>
      </c>
      <c r="I139" s="94" t="str">
        <f>IF(OR(COUNT(Calculations!BP140:BY140)&lt;3,COUNT(Calculations!BZ140:CI140)&lt;3),"N/A",IF(ISERROR(TTEST(Calculations!BP140:BY140,Calculations!BZ140:CI140,2,2)),"N/A",TTEST(Calculations!BP140:BY140,Calculations!BZ140:CI140,2,2)))</f>
        <v>N/A</v>
      </c>
      <c r="J139" s="90" t="e">
        <f t="shared" si="11"/>
        <v>#DIV/0!</v>
      </c>
      <c r="K139" s="95"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68"/>
      <c r="B140" s="88" t="str">
        <f>IF('Gene Table'!E140="","",'Gene Table'!E140)</f>
        <v>mmu-miR-701-5p</v>
      </c>
      <c r="C140" s="89" t="str">
        <f>'Gene Table'!B140</f>
        <v>F18</v>
      </c>
      <c r="D140" s="90" t="e">
        <f>Calculations!BN141</f>
        <v>#DIV/0!</v>
      </c>
      <c r="E140" s="90" t="e">
        <f>Calculations!BO141</f>
        <v>#DIV/0!</v>
      </c>
      <c r="F140" s="91" t="e">
        <f t="shared" si="8"/>
        <v>#DIV/0!</v>
      </c>
      <c r="G140" s="91" t="e">
        <f t="shared" si="9"/>
        <v>#DIV/0!</v>
      </c>
      <c r="H140" s="90" t="e">
        <f t="shared" si="10"/>
        <v>#DIV/0!</v>
      </c>
      <c r="I140" s="94" t="str">
        <f>IF(OR(COUNT(Calculations!BP141:BY141)&lt;3,COUNT(Calculations!BZ141:CI141)&lt;3),"N/A",IF(ISERROR(TTEST(Calculations!BP141:BY141,Calculations!BZ141:CI141,2,2)),"N/A",TTEST(Calculations!BP141:BY141,Calculations!BZ141:CI141,2,2)))</f>
        <v>N/A</v>
      </c>
      <c r="J140" s="90" t="e">
        <f t="shared" si="11"/>
        <v>#DIV/0!</v>
      </c>
      <c r="K140" s="95"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spans="1:11">
      <c r="A141" s="68"/>
      <c r="B141" s="88" t="str">
        <f>IF('Gene Table'!E141="","",'Gene Table'!E141)</f>
        <v>mmu-miR-339-3p</v>
      </c>
      <c r="C141" s="89" t="str">
        <f>'Gene Table'!B141</f>
        <v>F19</v>
      </c>
      <c r="D141" s="90" t="e">
        <f>Calculations!BN142</f>
        <v>#DIV/0!</v>
      </c>
      <c r="E141" s="90" t="e">
        <f>Calculations!BO142</f>
        <v>#DIV/0!</v>
      </c>
      <c r="F141" s="91" t="e">
        <f t="shared" si="8"/>
        <v>#DIV/0!</v>
      </c>
      <c r="G141" s="91" t="e">
        <f t="shared" si="9"/>
        <v>#DIV/0!</v>
      </c>
      <c r="H141" s="90" t="e">
        <f t="shared" si="10"/>
        <v>#DIV/0!</v>
      </c>
      <c r="I141" s="94" t="str">
        <f>IF(OR(COUNT(Calculations!BP142:BY142)&lt;3,COUNT(Calculations!BZ142:CI142)&lt;3),"N/A",IF(ISERROR(TTEST(Calculations!BP142:BY142,Calculations!BZ142:CI142,2,2)),"N/A",TTEST(Calculations!BP142:BY142,Calculations!BZ142:CI142,2,2)))</f>
        <v>N/A</v>
      </c>
      <c r="J141" s="90" t="e">
        <f t="shared" si="11"/>
        <v>#DIV/0!</v>
      </c>
      <c r="K141" s="95"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68"/>
      <c r="B142" s="88" t="str">
        <f>IF('Gene Table'!E142="","",'Gene Table'!E142)</f>
        <v>mmu-miR-703</v>
      </c>
      <c r="C142" s="89" t="str">
        <f>'Gene Table'!B142</f>
        <v>F20</v>
      </c>
      <c r="D142" s="90" t="e">
        <f>Calculations!BN143</f>
        <v>#DIV/0!</v>
      </c>
      <c r="E142" s="90" t="e">
        <f>Calculations!BO143</f>
        <v>#DIV/0!</v>
      </c>
      <c r="F142" s="91" t="e">
        <f t="shared" si="8"/>
        <v>#DIV/0!</v>
      </c>
      <c r="G142" s="91" t="e">
        <f t="shared" si="9"/>
        <v>#DIV/0!</v>
      </c>
      <c r="H142" s="90" t="e">
        <f t="shared" si="10"/>
        <v>#DIV/0!</v>
      </c>
      <c r="I142" s="94" t="str">
        <f>IF(OR(COUNT(Calculations!BP143:BY143)&lt;3,COUNT(Calculations!BZ143:CI143)&lt;3),"N/A",IF(ISERROR(TTEST(Calculations!BP143:BY143,Calculations!BZ143:CI143,2,2)),"N/A",TTEST(Calculations!BP143:BY143,Calculations!BZ143:CI143,2,2)))</f>
        <v>N/A</v>
      </c>
      <c r="J142" s="90" t="e">
        <f t="shared" si="11"/>
        <v>#DIV/0!</v>
      </c>
      <c r="K142" s="95"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68"/>
      <c r="B143" s="88" t="str">
        <f>IF('Gene Table'!E143="","",'Gene Table'!E143)</f>
        <v>mmu-miR-343</v>
      </c>
      <c r="C143" s="89" t="str">
        <f>'Gene Table'!B143</f>
        <v>F21</v>
      </c>
      <c r="D143" s="90" t="e">
        <f>Calculations!BN144</f>
        <v>#DIV/0!</v>
      </c>
      <c r="E143" s="90" t="e">
        <f>Calculations!BO144</f>
        <v>#DIV/0!</v>
      </c>
      <c r="F143" s="91" t="e">
        <f t="shared" si="8"/>
        <v>#DIV/0!</v>
      </c>
      <c r="G143" s="91" t="e">
        <f t="shared" si="9"/>
        <v>#DIV/0!</v>
      </c>
      <c r="H143" s="90" t="e">
        <f t="shared" si="10"/>
        <v>#DIV/0!</v>
      </c>
      <c r="I143" s="94" t="str">
        <f>IF(OR(COUNT(Calculations!BP144:BY144)&lt;3,COUNT(Calculations!BZ144:CI144)&lt;3),"N/A",IF(ISERROR(TTEST(Calculations!BP144:BY144,Calculations!BZ144:CI144,2,2)),"N/A",TTEST(Calculations!BP144:BY144,Calculations!BZ144:CI144,2,2)))</f>
        <v>N/A</v>
      </c>
      <c r="J143" s="90" t="e">
        <f t="shared" si="11"/>
        <v>#DIV/0!</v>
      </c>
      <c r="K143" s="95"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68"/>
      <c r="B144" s="88" t="str">
        <f>IF('Gene Table'!E144="","",'Gene Table'!E144)</f>
        <v>mmu-miR-705</v>
      </c>
      <c r="C144" s="89" t="str">
        <f>'Gene Table'!B144</f>
        <v>F22</v>
      </c>
      <c r="D144" s="90" t="e">
        <f>Calculations!BN145</f>
        <v>#DIV/0!</v>
      </c>
      <c r="E144" s="90" t="e">
        <f>Calculations!BO145</f>
        <v>#DIV/0!</v>
      </c>
      <c r="F144" s="91" t="e">
        <f t="shared" si="8"/>
        <v>#DIV/0!</v>
      </c>
      <c r="G144" s="91" t="e">
        <f t="shared" si="9"/>
        <v>#DIV/0!</v>
      </c>
      <c r="H144" s="90" t="e">
        <f t="shared" si="10"/>
        <v>#DIV/0!</v>
      </c>
      <c r="I144" s="94" t="str">
        <f>IF(OR(COUNT(Calculations!BP145:BY145)&lt;3,COUNT(Calculations!BZ145:CI145)&lt;3),"N/A",IF(ISERROR(TTEST(Calculations!BP145:BY145,Calculations!BZ145:CI145,2,2)),"N/A",TTEST(Calculations!BP145:BY145,Calculations!BZ145:CI145,2,2)))</f>
        <v>N/A</v>
      </c>
      <c r="J144" s="90" t="e">
        <f t="shared" si="11"/>
        <v>#DIV/0!</v>
      </c>
      <c r="K144" s="95"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68"/>
      <c r="B145" s="88" t="str">
        <f>IF('Gene Table'!E145="","",'Gene Table'!E145)</f>
        <v>mmu-miR-344-3p</v>
      </c>
      <c r="C145" s="89" t="str">
        <f>'Gene Table'!B145</f>
        <v>F23</v>
      </c>
      <c r="D145" s="90" t="e">
        <f>Calculations!BN146</f>
        <v>#DIV/0!</v>
      </c>
      <c r="E145" s="90" t="e">
        <f>Calculations!BO146</f>
        <v>#DIV/0!</v>
      </c>
      <c r="F145" s="91" t="e">
        <f t="shared" si="8"/>
        <v>#DIV/0!</v>
      </c>
      <c r="G145" s="91" t="e">
        <f t="shared" si="9"/>
        <v>#DIV/0!</v>
      </c>
      <c r="H145" s="90" t="e">
        <f t="shared" si="10"/>
        <v>#DIV/0!</v>
      </c>
      <c r="I145" s="94" t="str">
        <f>IF(OR(COUNT(Calculations!BP146:BY146)&lt;3,COUNT(Calculations!BZ146:CI146)&lt;3),"N/A",IF(ISERROR(TTEST(Calculations!BP146:BY146,Calculations!BZ146:CI146,2,2)),"N/A",TTEST(Calculations!BP146:BY146,Calculations!BZ146:CI146,2,2)))</f>
        <v>N/A</v>
      </c>
      <c r="J145" s="90" t="e">
        <f t="shared" si="11"/>
        <v>#DIV/0!</v>
      </c>
      <c r="K145" s="95"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68"/>
      <c r="B146" s="88" t="str">
        <f>IF('Gene Table'!E146="","",'Gene Table'!E146)</f>
        <v>mmu-miR-706</v>
      </c>
      <c r="C146" s="89" t="str">
        <f>'Gene Table'!B146</f>
        <v>F24</v>
      </c>
      <c r="D146" s="90" t="e">
        <f>Calculations!BN147</f>
        <v>#DIV/0!</v>
      </c>
      <c r="E146" s="90" t="e">
        <f>Calculations!BO147</f>
        <v>#DIV/0!</v>
      </c>
      <c r="F146" s="91" t="e">
        <f t="shared" si="8"/>
        <v>#DIV/0!</v>
      </c>
      <c r="G146" s="91" t="e">
        <f t="shared" si="9"/>
        <v>#DIV/0!</v>
      </c>
      <c r="H146" s="90" t="e">
        <f t="shared" si="10"/>
        <v>#DIV/0!</v>
      </c>
      <c r="I146" s="94" t="str">
        <f>IF(OR(COUNT(Calculations!BP147:BY147)&lt;3,COUNT(Calculations!BZ147:CI147)&lt;3),"N/A",IF(ISERROR(TTEST(Calculations!BP147:BY147,Calculations!BZ147:CI147,2,2)),"N/A",TTEST(Calculations!BP147:BY147,Calculations!BZ147:CI147,2,2)))</f>
        <v>N/A</v>
      </c>
      <c r="J146" s="90" t="e">
        <f t="shared" si="11"/>
        <v>#DIV/0!</v>
      </c>
      <c r="K146" s="95"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68"/>
      <c r="B147" s="88" t="str">
        <f>IF('Gene Table'!E147="","",'Gene Table'!E147)</f>
        <v>mmu-miR-186-5p</v>
      </c>
      <c r="C147" s="89" t="str">
        <f>'Gene Table'!B147</f>
        <v>G01</v>
      </c>
      <c r="D147" s="90" t="e">
        <f>Calculations!BN148</f>
        <v>#DIV/0!</v>
      </c>
      <c r="E147" s="90" t="e">
        <f>Calculations!BO148</f>
        <v>#DIV/0!</v>
      </c>
      <c r="F147" s="91" t="e">
        <f t="shared" si="8"/>
        <v>#DIV/0!</v>
      </c>
      <c r="G147" s="91" t="e">
        <f t="shared" si="9"/>
        <v>#DIV/0!</v>
      </c>
      <c r="H147" s="90" t="e">
        <f t="shared" si="10"/>
        <v>#DIV/0!</v>
      </c>
      <c r="I147" s="94" t="str">
        <f>IF(OR(COUNT(Calculations!BP148:BY148)&lt;3,COUNT(Calculations!BZ148:CI148)&lt;3),"N/A",IF(ISERROR(TTEST(Calculations!BP148:BY148,Calculations!BZ148:CI148,2,2)),"N/A",TTEST(Calculations!BP148:BY148,Calculations!BZ148:CI148,2,2)))</f>
        <v>N/A</v>
      </c>
      <c r="J147" s="90" t="e">
        <f t="shared" si="11"/>
        <v>#DIV/0!</v>
      </c>
      <c r="K147" s="95"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68"/>
      <c r="B148" s="88" t="str">
        <f>IF('Gene Table'!E148="","",'Gene Table'!E148)</f>
        <v>mmu-miR-484</v>
      </c>
      <c r="C148" s="89" t="str">
        <f>'Gene Table'!B148</f>
        <v>G02</v>
      </c>
      <c r="D148" s="90" t="e">
        <f>Calculations!BN149</f>
        <v>#DIV/0!</v>
      </c>
      <c r="E148" s="90" t="e">
        <f>Calculations!BO149</f>
        <v>#DIV/0!</v>
      </c>
      <c r="F148" s="91" t="e">
        <f t="shared" si="8"/>
        <v>#DIV/0!</v>
      </c>
      <c r="G148" s="91" t="e">
        <f t="shared" si="9"/>
        <v>#DIV/0!</v>
      </c>
      <c r="H148" s="90" t="e">
        <f t="shared" si="10"/>
        <v>#DIV/0!</v>
      </c>
      <c r="I148" s="94" t="str">
        <f>IF(OR(COUNT(Calculations!BP149:BY149)&lt;3,COUNT(Calculations!BZ149:CI149)&lt;3),"N/A",IF(ISERROR(TTEST(Calculations!BP149:BY149,Calculations!BZ149:CI149,2,2)),"N/A",TTEST(Calculations!BP149:BY149,Calculations!BZ149:CI149,2,2)))</f>
        <v>N/A</v>
      </c>
      <c r="J148" s="90" t="e">
        <f t="shared" si="11"/>
        <v>#DIV/0!</v>
      </c>
      <c r="K148" s="95"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68"/>
      <c r="B149" s="88" t="str">
        <f>IF('Gene Table'!E149="","",'Gene Table'!E149)</f>
        <v>mmu-miR-188-5p</v>
      </c>
      <c r="C149" s="89" t="str">
        <f>'Gene Table'!B149</f>
        <v>G03</v>
      </c>
      <c r="D149" s="90" t="e">
        <f>Calculations!BN150</f>
        <v>#DIV/0!</v>
      </c>
      <c r="E149" s="90" t="e">
        <f>Calculations!BO150</f>
        <v>#DIV/0!</v>
      </c>
      <c r="F149" s="91" t="e">
        <f t="shared" si="8"/>
        <v>#DIV/0!</v>
      </c>
      <c r="G149" s="91" t="e">
        <f t="shared" si="9"/>
        <v>#DIV/0!</v>
      </c>
      <c r="H149" s="90" t="e">
        <f t="shared" si="10"/>
        <v>#DIV/0!</v>
      </c>
      <c r="I149" s="94" t="str">
        <f>IF(OR(COUNT(Calculations!BP150:BY150)&lt;3,COUNT(Calculations!BZ150:CI150)&lt;3),"N/A",IF(ISERROR(TTEST(Calculations!BP150:BY150,Calculations!BZ150:CI150,2,2)),"N/A",TTEST(Calculations!BP150:BY150,Calculations!BZ150:CI150,2,2)))</f>
        <v>N/A</v>
      </c>
      <c r="J149" s="90" t="e">
        <f t="shared" si="11"/>
        <v>#DIV/0!</v>
      </c>
      <c r="K149" s="95"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68"/>
      <c r="B150" s="88" t="str">
        <f>IF('Gene Table'!E150="","",'Gene Table'!E150)</f>
        <v>mmu-miR-485-5p</v>
      </c>
      <c r="C150" s="89" t="str">
        <f>'Gene Table'!B150</f>
        <v>G04</v>
      </c>
      <c r="D150" s="90" t="e">
        <f>Calculations!BN151</f>
        <v>#DIV/0!</v>
      </c>
      <c r="E150" s="90" t="e">
        <f>Calculations!BO151</f>
        <v>#DIV/0!</v>
      </c>
      <c r="F150" s="91" t="e">
        <f t="shared" si="8"/>
        <v>#DIV/0!</v>
      </c>
      <c r="G150" s="91" t="e">
        <f t="shared" si="9"/>
        <v>#DIV/0!</v>
      </c>
      <c r="H150" s="90" t="e">
        <f t="shared" si="10"/>
        <v>#DIV/0!</v>
      </c>
      <c r="I150" s="94" t="str">
        <f>IF(OR(COUNT(Calculations!BP151:BY151)&lt;3,COUNT(Calculations!BZ151:CI151)&lt;3),"N/A",IF(ISERROR(TTEST(Calculations!BP151:BY151,Calculations!BZ151:CI151,2,2)),"N/A",TTEST(Calculations!BP151:BY151,Calculations!BZ151:CI151,2,2)))</f>
        <v>N/A</v>
      </c>
      <c r="J150" s="90" t="e">
        <f t="shared" si="11"/>
        <v>#DIV/0!</v>
      </c>
      <c r="K150" s="95"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68"/>
      <c r="B151" s="88" t="str">
        <f>IF('Gene Table'!E151="","",'Gene Table'!E151)</f>
        <v>mmu-miR-188-3p</v>
      </c>
      <c r="C151" s="89" t="str">
        <f>'Gene Table'!B151</f>
        <v>G05</v>
      </c>
      <c r="D151" s="90" t="e">
        <f>Calculations!BN152</f>
        <v>#DIV/0!</v>
      </c>
      <c r="E151" s="90" t="e">
        <f>Calculations!BO152</f>
        <v>#DIV/0!</v>
      </c>
      <c r="F151" s="91" t="e">
        <f t="shared" si="8"/>
        <v>#DIV/0!</v>
      </c>
      <c r="G151" s="91" t="e">
        <f t="shared" si="9"/>
        <v>#DIV/0!</v>
      </c>
      <c r="H151" s="90" t="e">
        <f t="shared" si="10"/>
        <v>#DIV/0!</v>
      </c>
      <c r="I151" s="94" t="str">
        <f>IF(OR(COUNT(Calculations!BP152:BY152)&lt;3,COUNT(Calculations!BZ152:CI152)&lt;3),"N/A",IF(ISERROR(TTEST(Calculations!BP152:BY152,Calculations!BZ152:CI152,2,2)),"N/A",TTEST(Calculations!BP152:BY152,Calculations!BZ152:CI152,2,2)))</f>
        <v>N/A</v>
      </c>
      <c r="J151" s="90" t="e">
        <f t="shared" si="11"/>
        <v>#DIV/0!</v>
      </c>
      <c r="K151" s="95"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68"/>
      <c r="B152" s="88" t="str">
        <f>IF('Gene Table'!E152="","",'Gene Table'!E152)</f>
        <v>mmu-miR-487b-3p</v>
      </c>
      <c r="C152" s="89" t="str">
        <f>'Gene Table'!B152</f>
        <v>G06</v>
      </c>
      <c r="D152" s="90" t="e">
        <f>Calculations!BN153</f>
        <v>#DIV/0!</v>
      </c>
      <c r="E152" s="90" t="e">
        <f>Calculations!BO153</f>
        <v>#DIV/0!</v>
      </c>
      <c r="F152" s="91" t="e">
        <f t="shared" ref="F152:F215" si="12">2^-D152</f>
        <v>#DIV/0!</v>
      </c>
      <c r="G152" s="91" t="e">
        <f t="shared" ref="G152:G215" si="13">2^-E152</f>
        <v>#DIV/0!</v>
      </c>
      <c r="H152" s="90" t="e">
        <f t="shared" ref="H152:H215" si="14">F152/G152</f>
        <v>#DIV/0!</v>
      </c>
      <c r="I152" s="94" t="str">
        <f>IF(OR(COUNT(Calculations!BP153:BY153)&lt;3,COUNT(Calculations!BZ153:CI153)&lt;3),"N/A",IF(ISERROR(TTEST(Calculations!BP153:BY153,Calculations!BZ153:CI153,2,2)),"N/A",TTEST(Calculations!BP153:BY153,Calculations!BZ153:CI153,2,2)))</f>
        <v>N/A</v>
      </c>
      <c r="J152" s="90" t="e">
        <f t="shared" ref="J152:J215" si="15">IF(H152&gt;1,H152,-1/H152)</f>
        <v>#DIV/0!</v>
      </c>
      <c r="K152" s="95"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68"/>
      <c r="B153" s="88" t="str">
        <f>IF('Gene Table'!E153="","",'Gene Table'!E153)</f>
        <v>mmu-miR-190-5p</v>
      </c>
      <c r="C153" s="89" t="str">
        <f>'Gene Table'!B153</f>
        <v>G07</v>
      </c>
      <c r="D153" s="90" t="e">
        <f>Calculations!BN154</f>
        <v>#DIV/0!</v>
      </c>
      <c r="E153" s="90" t="e">
        <f>Calculations!BO154</f>
        <v>#DIV/0!</v>
      </c>
      <c r="F153" s="91" t="e">
        <f t="shared" si="12"/>
        <v>#DIV/0!</v>
      </c>
      <c r="G153" s="91" t="e">
        <f t="shared" si="13"/>
        <v>#DIV/0!</v>
      </c>
      <c r="H153" s="90" t="e">
        <f t="shared" si="14"/>
        <v>#DIV/0!</v>
      </c>
      <c r="I153" s="94" t="str">
        <f>IF(OR(COUNT(Calculations!BP154:BY154)&lt;3,COUNT(Calculations!BZ154:CI154)&lt;3),"N/A",IF(ISERROR(TTEST(Calculations!BP154:BY154,Calculations!BZ154:CI154,2,2)),"N/A",TTEST(Calculations!BP154:BY154,Calculations!BZ154:CI154,2,2)))</f>
        <v>N/A</v>
      </c>
      <c r="J153" s="90" t="e">
        <f t="shared" si="15"/>
        <v>#DIV/0!</v>
      </c>
      <c r="K153" s="95"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68"/>
      <c r="B154" s="88" t="str">
        <f>IF('Gene Table'!E154="","",'Gene Table'!E154)</f>
        <v>mmu-miR-490-3p</v>
      </c>
      <c r="C154" s="89" t="str">
        <f>'Gene Table'!B154</f>
        <v>G08</v>
      </c>
      <c r="D154" s="90" t="e">
        <f>Calculations!BN155</f>
        <v>#DIV/0!</v>
      </c>
      <c r="E154" s="90" t="e">
        <f>Calculations!BO155</f>
        <v>#DIV/0!</v>
      </c>
      <c r="F154" s="91" t="e">
        <f t="shared" si="12"/>
        <v>#DIV/0!</v>
      </c>
      <c r="G154" s="91" t="e">
        <f t="shared" si="13"/>
        <v>#DIV/0!</v>
      </c>
      <c r="H154" s="90" t="e">
        <f t="shared" si="14"/>
        <v>#DIV/0!</v>
      </c>
      <c r="I154" s="94" t="str">
        <f>IF(OR(COUNT(Calculations!BP155:BY155)&lt;3,COUNT(Calculations!BZ155:CI155)&lt;3),"N/A",IF(ISERROR(TTEST(Calculations!BP155:BY155,Calculations!BZ155:CI155,2,2)),"N/A",TTEST(Calculations!BP155:BY155,Calculations!BZ155:CI155,2,2)))</f>
        <v>N/A</v>
      </c>
      <c r="J154" s="90" t="e">
        <f t="shared" si="15"/>
        <v>#DIV/0!</v>
      </c>
      <c r="K154" s="95"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68"/>
      <c r="B155" s="88" t="str">
        <f>IF('Gene Table'!E155="","",'Gene Table'!E155)</f>
        <v>mmu-miR-190b-5p</v>
      </c>
      <c r="C155" s="89" t="str">
        <f>'Gene Table'!B155</f>
        <v>G09</v>
      </c>
      <c r="D155" s="90" t="e">
        <f>Calculations!BN156</f>
        <v>#DIV/0!</v>
      </c>
      <c r="E155" s="90" t="e">
        <f>Calculations!BO156</f>
        <v>#DIV/0!</v>
      </c>
      <c r="F155" s="91" t="e">
        <f t="shared" si="12"/>
        <v>#DIV/0!</v>
      </c>
      <c r="G155" s="91" t="e">
        <f t="shared" si="13"/>
        <v>#DIV/0!</v>
      </c>
      <c r="H155" s="90" t="e">
        <f t="shared" si="14"/>
        <v>#DIV/0!</v>
      </c>
      <c r="I155" s="94" t="str">
        <f>IF(OR(COUNT(Calculations!BP156:BY156)&lt;3,COUNT(Calculations!BZ156:CI156)&lt;3),"N/A",IF(ISERROR(TTEST(Calculations!BP156:BY156,Calculations!BZ156:CI156,2,2)),"N/A",TTEST(Calculations!BP156:BY156,Calculations!BZ156:CI156,2,2)))</f>
        <v>N/A</v>
      </c>
      <c r="J155" s="90" t="e">
        <f t="shared" si="15"/>
        <v>#DIV/0!</v>
      </c>
      <c r="K155" s="95"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68"/>
      <c r="B156" s="88" t="str">
        <f>IF('Gene Table'!E156="","",'Gene Table'!E156)</f>
        <v>mmu-miR-491-5p</v>
      </c>
      <c r="C156" s="89" t="str">
        <f>'Gene Table'!B156</f>
        <v>G10</v>
      </c>
      <c r="D156" s="90" t="e">
        <f>Calculations!BN157</f>
        <v>#DIV/0!</v>
      </c>
      <c r="E156" s="90" t="e">
        <f>Calculations!BO157</f>
        <v>#DIV/0!</v>
      </c>
      <c r="F156" s="91" t="e">
        <f t="shared" si="12"/>
        <v>#DIV/0!</v>
      </c>
      <c r="G156" s="91" t="e">
        <f t="shared" si="13"/>
        <v>#DIV/0!</v>
      </c>
      <c r="H156" s="90" t="e">
        <f t="shared" si="14"/>
        <v>#DIV/0!</v>
      </c>
      <c r="I156" s="94" t="str">
        <f>IF(OR(COUNT(Calculations!BP157:BY157)&lt;3,COUNT(Calculations!BZ157:CI157)&lt;3),"N/A",IF(ISERROR(TTEST(Calculations!BP157:BY157,Calculations!BZ157:CI157,2,2)),"N/A",TTEST(Calculations!BP157:BY157,Calculations!BZ157:CI157,2,2)))</f>
        <v>N/A</v>
      </c>
      <c r="J156" s="90" t="e">
        <f t="shared" si="15"/>
        <v>#DIV/0!</v>
      </c>
      <c r="K156" s="95"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68"/>
      <c r="B157" s="88" t="str">
        <f>IF('Gene Table'!E157="","",'Gene Table'!E157)</f>
        <v>mmu-miR-191-5p</v>
      </c>
      <c r="C157" s="89" t="str">
        <f>'Gene Table'!B157</f>
        <v>G11</v>
      </c>
      <c r="D157" s="90" t="e">
        <f>Calculations!BN158</f>
        <v>#DIV/0!</v>
      </c>
      <c r="E157" s="90" t="e">
        <f>Calculations!BO158</f>
        <v>#DIV/0!</v>
      </c>
      <c r="F157" s="91" t="e">
        <f t="shared" si="12"/>
        <v>#DIV/0!</v>
      </c>
      <c r="G157" s="91" t="e">
        <f t="shared" si="13"/>
        <v>#DIV/0!</v>
      </c>
      <c r="H157" s="90" t="e">
        <f t="shared" si="14"/>
        <v>#DIV/0!</v>
      </c>
      <c r="I157" s="94" t="str">
        <f>IF(OR(COUNT(Calculations!BP158:BY158)&lt;3,COUNT(Calculations!BZ158:CI158)&lt;3),"N/A",IF(ISERROR(TTEST(Calculations!BP158:BY158,Calculations!BZ158:CI158,2,2)),"N/A",TTEST(Calculations!BP158:BY158,Calculations!BZ158:CI158,2,2)))</f>
        <v>N/A</v>
      </c>
      <c r="J157" s="90" t="e">
        <f t="shared" si="15"/>
        <v>#DIV/0!</v>
      </c>
      <c r="K157" s="95"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68"/>
      <c r="B158" s="88" t="str">
        <f>IF('Gene Table'!E158="","",'Gene Table'!E158)</f>
        <v>mmu-miR-494-3p</v>
      </c>
      <c r="C158" s="89" t="str">
        <f>'Gene Table'!B158</f>
        <v>G12</v>
      </c>
      <c r="D158" s="90" t="e">
        <f>Calculations!BN159</f>
        <v>#DIV/0!</v>
      </c>
      <c r="E158" s="90" t="e">
        <f>Calculations!BO159</f>
        <v>#DIV/0!</v>
      </c>
      <c r="F158" s="91" t="e">
        <f t="shared" si="12"/>
        <v>#DIV/0!</v>
      </c>
      <c r="G158" s="91" t="e">
        <f t="shared" si="13"/>
        <v>#DIV/0!</v>
      </c>
      <c r="H158" s="90" t="e">
        <f t="shared" si="14"/>
        <v>#DIV/0!</v>
      </c>
      <c r="I158" s="94" t="str">
        <f>IF(OR(COUNT(Calculations!BP159:BY159)&lt;3,COUNT(Calculations!BZ159:CI159)&lt;3),"N/A",IF(ISERROR(TTEST(Calculations!BP159:BY159,Calculations!BZ159:CI159,2,2)),"N/A",TTEST(Calculations!BP159:BY159,Calculations!BZ159:CI159,2,2)))</f>
        <v>N/A</v>
      </c>
      <c r="J158" s="90" t="e">
        <f t="shared" si="15"/>
        <v>#DIV/0!</v>
      </c>
      <c r="K158" s="95"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68"/>
      <c r="B159" s="88" t="str">
        <f>IF('Gene Table'!E159="","",'Gene Table'!E159)</f>
        <v>mmu-miR-192-5p</v>
      </c>
      <c r="C159" s="89" t="str">
        <f>'Gene Table'!B159</f>
        <v>G13</v>
      </c>
      <c r="D159" s="90" t="e">
        <f>Calculations!BN160</f>
        <v>#DIV/0!</v>
      </c>
      <c r="E159" s="90" t="e">
        <f>Calculations!BO160</f>
        <v>#DIV/0!</v>
      </c>
      <c r="F159" s="91" t="e">
        <f t="shared" si="12"/>
        <v>#DIV/0!</v>
      </c>
      <c r="G159" s="91" t="e">
        <f t="shared" si="13"/>
        <v>#DIV/0!</v>
      </c>
      <c r="H159" s="90" t="e">
        <f t="shared" si="14"/>
        <v>#DIV/0!</v>
      </c>
      <c r="I159" s="94" t="str">
        <f>IF(OR(COUNT(Calculations!BP160:BY160)&lt;3,COUNT(Calculations!BZ160:CI160)&lt;3),"N/A",IF(ISERROR(TTEST(Calculations!BP160:BY160,Calculations!BZ160:CI160,2,2)),"N/A",TTEST(Calculations!BP160:BY160,Calculations!BZ160:CI160,2,2)))</f>
        <v>N/A</v>
      </c>
      <c r="J159" s="90" t="e">
        <f t="shared" si="15"/>
        <v>#DIV/0!</v>
      </c>
      <c r="K159" s="95"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68"/>
      <c r="B160" s="88" t="str">
        <f>IF('Gene Table'!E160="","",'Gene Table'!E160)</f>
        <v>mmu-miR-495-3p</v>
      </c>
      <c r="C160" s="89" t="str">
        <f>'Gene Table'!B160</f>
        <v>G14</v>
      </c>
      <c r="D160" s="90" t="e">
        <f>Calculations!BN161</f>
        <v>#DIV/0!</v>
      </c>
      <c r="E160" s="90" t="e">
        <f>Calculations!BO161</f>
        <v>#DIV/0!</v>
      </c>
      <c r="F160" s="91" t="e">
        <f t="shared" si="12"/>
        <v>#DIV/0!</v>
      </c>
      <c r="G160" s="91" t="e">
        <f t="shared" si="13"/>
        <v>#DIV/0!</v>
      </c>
      <c r="H160" s="90" t="e">
        <f t="shared" si="14"/>
        <v>#DIV/0!</v>
      </c>
      <c r="I160" s="94" t="str">
        <f>IF(OR(COUNT(Calculations!BP161:BY161)&lt;3,COUNT(Calculations!BZ161:CI161)&lt;3),"N/A",IF(ISERROR(TTEST(Calculations!BP161:BY161,Calculations!BZ161:CI161,2,2)),"N/A",TTEST(Calculations!BP161:BY161,Calculations!BZ161:CI161,2,2)))</f>
        <v>N/A</v>
      </c>
      <c r="J160" s="90" t="e">
        <f t="shared" si="15"/>
        <v>#DIV/0!</v>
      </c>
      <c r="K160" s="95"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68"/>
      <c r="B161" s="88" t="str">
        <f>IF('Gene Table'!E161="","",'Gene Table'!E161)</f>
        <v>mmu-miR-193-3p</v>
      </c>
      <c r="C161" s="89" t="str">
        <f>'Gene Table'!B161</f>
        <v>G15</v>
      </c>
      <c r="D161" s="90" t="e">
        <f>Calculations!BN162</f>
        <v>#DIV/0!</v>
      </c>
      <c r="E161" s="90" t="e">
        <f>Calculations!BO162</f>
        <v>#DIV/0!</v>
      </c>
      <c r="F161" s="91" t="e">
        <f t="shared" si="12"/>
        <v>#DIV/0!</v>
      </c>
      <c r="G161" s="91" t="e">
        <f t="shared" si="13"/>
        <v>#DIV/0!</v>
      </c>
      <c r="H161" s="90" t="e">
        <f t="shared" si="14"/>
        <v>#DIV/0!</v>
      </c>
      <c r="I161" s="94" t="str">
        <f>IF(OR(COUNT(Calculations!BP162:BY162)&lt;3,COUNT(Calculations!BZ162:CI162)&lt;3),"N/A",IF(ISERROR(TTEST(Calculations!BP162:BY162,Calculations!BZ162:CI162,2,2)),"N/A",TTEST(Calculations!BP162:BY162,Calculations!BZ162:CI162,2,2)))</f>
        <v>N/A</v>
      </c>
      <c r="J161" s="90" t="e">
        <f t="shared" si="15"/>
        <v>#DIV/0!</v>
      </c>
      <c r="K161" s="95"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68"/>
      <c r="B162" s="88" t="str">
        <f>IF('Gene Table'!E162="","",'Gene Table'!E162)</f>
        <v>mmu-miR-496-3p</v>
      </c>
      <c r="C162" s="89" t="str">
        <f>'Gene Table'!B162</f>
        <v>G16</v>
      </c>
      <c r="D162" s="90" t="e">
        <f>Calculations!BN163</f>
        <v>#DIV/0!</v>
      </c>
      <c r="E162" s="90" t="e">
        <f>Calculations!BO163</f>
        <v>#DIV/0!</v>
      </c>
      <c r="F162" s="91" t="e">
        <f t="shared" si="12"/>
        <v>#DIV/0!</v>
      </c>
      <c r="G162" s="91" t="e">
        <f t="shared" si="13"/>
        <v>#DIV/0!</v>
      </c>
      <c r="H162" s="90" t="e">
        <f t="shared" si="14"/>
        <v>#DIV/0!</v>
      </c>
      <c r="I162" s="94" t="str">
        <f>IF(OR(COUNT(Calculations!BP163:BY163)&lt;3,COUNT(Calculations!BZ163:CI163)&lt;3),"N/A",IF(ISERROR(TTEST(Calculations!BP163:BY163,Calculations!BZ163:CI163,2,2)),"N/A",TTEST(Calculations!BP163:BY163,Calculations!BZ163:CI163,2,2)))</f>
        <v>N/A</v>
      </c>
      <c r="J162" s="90" t="e">
        <f t="shared" si="15"/>
        <v>#DIV/0!</v>
      </c>
      <c r="K162" s="95"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68"/>
      <c r="B163" s="88" t="str">
        <f>IF('Gene Table'!E163="","",'Gene Table'!E163)</f>
        <v>mmu-miR-194-5p</v>
      </c>
      <c r="C163" s="89" t="str">
        <f>'Gene Table'!B163</f>
        <v>G17</v>
      </c>
      <c r="D163" s="90" t="e">
        <f>Calculations!BN164</f>
        <v>#DIV/0!</v>
      </c>
      <c r="E163" s="90" t="e">
        <f>Calculations!BO164</f>
        <v>#DIV/0!</v>
      </c>
      <c r="F163" s="91" t="e">
        <f t="shared" si="12"/>
        <v>#DIV/0!</v>
      </c>
      <c r="G163" s="91" t="e">
        <f t="shared" si="13"/>
        <v>#DIV/0!</v>
      </c>
      <c r="H163" s="90" t="e">
        <f t="shared" si="14"/>
        <v>#DIV/0!</v>
      </c>
      <c r="I163" s="94" t="str">
        <f>IF(OR(COUNT(Calculations!BP164:BY164)&lt;3,COUNT(Calculations!BZ164:CI164)&lt;3),"N/A",IF(ISERROR(TTEST(Calculations!BP164:BY164,Calculations!BZ164:CI164,2,2)),"N/A",TTEST(Calculations!BP164:BY164,Calculations!BZ164:CI164,2,2)))</f>
        <v>N/A</v>
      </c>
      <c r="J163" s="90" t="e">
        <f t="shared" si="15"/>
        <v>#DIV/0!</v>
      </c>
      <c r="K163" s="95"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68"/>
      <c r="B164" s="88" t="str">
        <f>IF('Gene Table'!E164="","",'Gene Table'!E164)</f>
        <v>mmu-miR-499-5p</v>
      </c>
      <c r="C164" s="89" t="str">
        <f>'Gene Table'!B164</f>
        <v>G18</v>
      </c>
      <c r="D164" s="90" t="e">
        <f>Calculations!BN165</f>
        <v>#DIV/0!</v>
      </c>
      <c r="E164" s="90" t="e">
        <f>Calculations!BO165</f>
        <v>#DIV/0!</v>
      </c>
      <c r="F164" s="91" t="e">
        <f t="shared" si="12"/>
        <v>#DIV/0!</v>
      </c>
      <c r="G164" s="91" t="e">
        <f t="shared" si="13"/>
        <v>#DIV/0!</v>
      </c>
      <c r="H164" s="90" t="e">
        <f t="shared" si="14"/>
        <v>#DIV/0!</v>
      </c>
      <c r="I164" s="94" t="str">
        <f>IF(OR(COUNT(Calculations!BP165:BY165)&lt;3,COUNT(Calculations!BZ165:CI165)&lt;3),"N/A",IF(ISERROR(TTEST(Calculations!BP165:BY165,Calculations!BZ165:CI165,2,2)),"N/A",TTEST(Calculations!BP165:BY165,Calculations!BZ165:CI165,2,2)))</f>
        <v>N/A</v>
      </c>
      <c r="J164" s="90" t="e">
        <f t="shared" si="15"/>
        <v>#DIV/0!</v>
      </c>
      <c r="K164" s="95"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68"/>
      <c r="B165" s="88" t="str">
        <f>IF('Gene Table'!E165="","",'Gene Table'!E165)</f>
        <v>mmu-miR-195-5p</v>
      </c>
      <c r="C165" s="89" t="str">
        <f>'Gene Table'!B165</f>
        <v>G19</v>
      </c>
      <c r="D165" s="90" t="e">
        <f>Calculations!BN166</f>
        <v>#DIV/0!</v>
      </c>
      <c r="E165" s="90" t="e">
        <f>Calculations!BO166</f>
        <v>#DIV/0!</v>
      </c>
      <c r="F165" s="91" t="e">
        <f t="shared" si="12"/>
        <v>#DIV/0!</v>
      </c>
      <c r="G165" s="91" t="e">
        <f t="shared" si="13"/>
        <v>#DIV/0!</v>
      </c>
      <c r="H165" s="90" t="e">
        <f t="shared" si="14"/>
        <v>#DIV/0!</v>
      </c>
      <c r="I165" s="94" t="str">
        <f>IF(OR(COUNT(Calculations!BP166:BY166)&lt;3,COUNT(Calculations!BZ166:CI166)&lt;3),"N/A",IF(ISERROR(TTEST(Calculations!BP166:BY166,Calculations!BZ166:CI166,2,2)),"N/A",TTEST(Calculations!BP166:BY166,Calculations!BZ166:CI166,2,2)))</f>
        <v>N/A</v>
      </c>
      <c r="J165" s="90" t="e">
        <f t="shared" si="15"/>
        <v>#DIV/0!</v>
      </c>
      <c r="K165" s="95"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68"/>
      <c r="B166" s="88" t="str">
        <f>IF('Gene Table'!E166="","",'Gene Table'!E166)</f>
        <v>mmu-miR-504-5p</v>
      </c>
      <c r="C166" s="89" t="str">
        <f>'Gene Table'!B166</f>
        <v>G20</v>
      </c>
      <c r="D166" s="90" t="e">
        <f>Calculations!BN167</f>
        <v>#DIV/0!</v>
      </c>
      <c r="E166" s="90" t="e">
        <f>Calculations!BO167</f>
        <v>#DIV/0!</v>
      </c>
      <c r="F166" s="91" t="e">
        <f t="shared" si="12"/>
        <v>#DIV/0!</v>
      </c>
      <c r="G166" s="91" t="e">
        <f t="shared" si="13"/>
        <v>#DIV/0!</v>
      </c>
      <c r="H166" s="90" t="e">
        <f t="shared" si="14"/>
        <v>#DIV/0!</v>
      </c>
      <c r="I166" s="94" t="str">
        <f>IF(OR(COUNT(Calculations!BP167:BY167)&lt;3,COUNT(Calculations!BZ167:CI167)&lt;3),"N/A",IF(ISERROR(TTEST(Calculations!BP167:BY167,Calculations!BZ167:CI167,2,2)),"N/A",TTEST(Calculations!BP167:BY167,Calculations!BZ167:CI167,2,2)))</f>
        <v>N/A</v>
      </c>
      <c r="J166" s="90" t="e">
        <f t="shared" si="15"/>
        <v>#DIV/0!</v>
      </c>
      <c r="K166" s="95"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68"/>
      <c r="B167" s="88" t="str">
        <f>IF('Gene Table'!E167="","",'Gene Table'!E167)</f>
        <v>mmu-miR-199a-5p</v>
      </c>
      <c r="C167" s="89" t="str">
        <f>'Gene Table'!B167</f>
        <v>G21</v>
      </c>
      <c r="D167" s="90" t="e">
        <f>Calculations!BN168</f>
        <v>#DIV/0!</v>
      </c>
      <c r="E167" s="90" t="e">
        <f>Calculations!BO168</f>
        <v>#DIV/0!</v>
      </c>
      <c r="F167" s="91" t="e">
        <f t="shared" si="12"/>
        <v>#DIV/0!</v>
      </c>
      <c r="G167" s="91" t="e">
        <f t="shared" si="13"/>
        <v>#DIV/0!</v>
      </c>
      <c r="H167" s="90" t="e">
        <f t="shared" si="14"/>
        <v>#DIV/0!</v>
      </c>
      <c r="I167" s="94" t="str">
        <f>IF(OR(COUNT(Calculations!BP168:BY168)&lt;3,COUNT(Calculations!BZ168:CI168)&lt;3),"N/A",IF(ISERROR(TTEST(Calculations!BP168:BY168,Calculations!BZ168:CI168,2,2)),"N/A",TTEST(Calculations!BP168:BY168,Calculations!BZ168:CI168,2,2)))</f>
        <v>N/A</v>
      </c>
      <c r="J167" s="90" t="e">
        <f t="shared" si="15"/>
        <v>#DIV/0!</v>
      </c>
      <c r="K167" s="95"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68"/>
      <c r="B168" s="88" t="str">
        <f>IF('Gene Table'!E168="","",'Gene Table'!E168)</f>
        <v>mmu-miR-532-5p</v>
      </c>
      <c r="C168" s="89" t="str">
        <f>'Gene Table'!B168</f>
        <v>G22</v>
      </c>
      <c r="D168" s="90" t="e">
        <f>Calculations!BN169</f>
        <v>#DIV/0!</v>
      </c>
      <c r="E168" s="90" t="e">
        <f>Calculations!BO169</f>
        <v>#DIV/0!</v>
      </c>
      <c r="F168" s="91" t="e">
        <f t="shared" si="12"/>
        <v>#DIV/0!</v>
      </c>
      <c r="G168" s="91" t="e">
        <f t="shared" si="13"/>
        <v>#DIV/0!</v>
      </c>
      <c r="H168" s="90" t="e">
        <f t="shared" si="14"/>
        <v>#DIV/0!</v>
      </c>
      <c r="I168" s="94" t="str">
        <f>IF(OR(COUNT(Calculations!BP169:BY169)&lt;3,COUNT(Calculations!BZ169:CI169)&lt;3),"N/A",IF(ISERROR(TTEST(Calculations!BP169:BY169,Calculations!BZ169:CI169,2,2)),"N/A",TTEST(Calculations!BP169:BY169,Calculations!BZ169:CI169,2,2)))</f>
        <v>N/A</v>
      </c>
      <c r="J168" s="90" t="e">
        <f t="shared" si="15"/>
        <v>#DIV/0!</v>
      </c>
      <c r="K168" s="95"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68"/>
      <c r="B169" s="88" t="str">
        <f>IF('Gene Table'!E169="","",'Gene Table'!E169)</f>
        <v>mmu-miR-200b-3p</v>
      </c>
      <c r="C169" s="89" t="str">
        <f>'Gene Table'!B169</f>
        <v>G23</v>
      </c>
      <c r="D169" s="90" t="e">
        <f>Calculations!BN170</f>
        <v>#DIV/0!</v>
      </c>
      <c r="E169" s="90" t="e">
        <f>Calculations!BO170</f>
        <v>#DIV/0!</v>
      </c>
      <c r="F169" s="91" t="e">
        <f t="shared" si="12"/>
        <v>#DIV/0!</v>
      </c>
      <c r="G169" s="91" t="e">
        <f t="shared" si="13"/>
        <v>#DIV/0!</v>
      </c>
      <c r="H169" s="90" t="e">
        <f t="shared" si="14"/>
        <v>#DIV/0!</v>
      </c>
      <c r="I169" s="94" t="str">
        <f>IF(OR(COUNT(Calculations!BP170:BY170)&lt;3,COUNT(Calculations!BZ170:CI170)&lt;3),"N/A",IF(ISERROR(TTEST(Calculations!BP170:BY170,Calculations!BZ170:CI170,2,2)),"N/A",TTEST(Calculations!BP170:BY170,Calculations!BZ170:CI170,2,2)))</f>
        <v>N/A</v>
      </c>
      <c r="J169" s="90" t="e">
        <f t="shared" si="15"/>
        <v>#DIV/0!</v>
      </c>
      <c r="K169" s="95"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68"/>
      <c r="B170" s="88" t="str">
        <f>IF('Gene Table'!E170="","",'Gene Table'!E170)</f>
        <v>mmu-miR-532-3p</v>
      </c>
      <c r="C170" s="89" t="str">
        <f>'Gene Table'!B170</f>
        <v>G24</v>
      </c>
      <c r="D170" s="90" t="e">
        <f>Calculations!BN171</f>
        <v>#DIV/0!</v>
      </c>
      <c r="E170" s="90" t="e">
        <f>Calculations!BO171</f>
        <v>#DIV/0!</v>
      </c>
      <c r="F170" s="91" t="e">
        <f t="shared" si="12"/>
        <v>#DIV/0!</v>
      </c>
      <c r="G170" s="91" t="e">
        <f t="shared" si="13"/>
        <v>#DIV/0!</v>
      </c>
      <c r="H170" s="90" t="e">
        <f t="shared" si="14"/>
        <v>#DIV/0!</v>
      </c>
      <c r="I170" s="94" t="str">
        <f>IF(OR(COUNT(Calculations!BP171:BY171)&lt;3,COUNT(Calculations!BZ171:CI171)&lt;3),"N/A",IF(ISERROR(TTEST(Calculations!BP171:BY171,Calculations!BZ171:CI171,2,2)),"N/A",TTEST(Calculations!BP171:BY171,Calculations!BZ171:CI171,2,2)))</f>
        <v>N/A</v>
      </c>
      <c r="J170" s="90" t="e">
        <f t="shared" si="15"/>
        <v>#DIV/0!</v>
      </c>
      <c r="K170" s="95"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68"/>
      <c r="B171" s="88" t="str">
        <f>IF('Gene Table'!E171="","",'Gene Table'!E171)</f>
        <v>mmu-miR-345-5p</v>
      </c>
      <c r="C171" s="89" t="str">
        <f>'Gene Table'!B171</f>
        <v>H01</v>
      </c>
      <c r="D171" s="90" t="e">
        <f>Calculations!BN172</f>
        <v>#DIV/0!</v>
      </c>
      <c r="E171" s="90" t="e">
        <f>Calculations!BO172</f>
        <v>#DIV/0!</v>
      </c>
      <c r="F171" s="91" t="e">
        <f t="shared" si="12"/>
        <v>#DIV/0!</v>
      </c>
      <c r="G171" s="91" t="e">
        <f t="shared" si="13"/>
        <v>#DIV/0!</v>
      </c>
      <c r="H171" s="90" t="e">
        <f t="shared" si="14"/>
        <v>#DIV/0!</v>
      </c>
      <c r="I171" s="94" t="str">
        <f>IF(OR(COUNT(Calculations!BP172:BY172)&lt;3,COUNT(Calculations!BZ172:CI172)&lt;3),"N/A",IF(ISERROR(TTEST(Calculations!BP172:BY172,Calculations!BZ172:CI172,2,2)),"N/A",TTEST(Calculations!BP172:BY172,Calculations!BZ172:CI172,2,2)))</f>
        <v>N/A</v>
      </c>
      <c r="J171" s="90" t="e">
        <f t="shared" si="15"/>
        <v>#DIV/0!</v>
      </c>
      <c r="K171" s="95"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68"/>
      <c r="B172" s="88" t="str">
        <f>IF('Gene Table'!E172="","",'Gene Table'!E172)</f>
        <v>mmu-miR-707</v>
      </c>
      <c r="C172" s="89" t="str">
        <f>'Gene Table'!B172</f>
        <v>H02</v>
      </c>
      <c r="D172" s="90" t="e">
        <f>Calculations!BN173</f>
        <v>#DIV/0!</v>
      </c>
      <c r="E172" s="90" t="e">
        <f>Calculations!BO173</f>
        <v>#DIV/0!</v>
      </c>
      <c r="F172" s="91" t="e">
        <f t="shared" si="12"/>
        <v>#DIV/0!</v>
      </c>
      <c r="G172" s="91" t="e">
        <f t="shared" si="13"/>
        <v>#DIV/0!</v>
      </c>
      <c r="H172" s="90" t="e">
        <f t="shared" si="14"/>
        <v>#DIV/0!</v>
      </c>
      <c r="I172" s="94" t="str">
        <f>IF(OR(COUNT(Calculations!BP173:BY173)&lt;3,COUNT(Calculations!BZ173:CI173)&lt;3),"N/A",IF(ISERROR(TTEST(Calculations!BP173:BY173,Calculations!BZ173:CI173,2,2)),"N/A",TTEST(Calculations!BP173:BY173,Calculations!BZ173:CI173,2,2)))</f>
        <v>N/A</v>
      </c>
      <c r="J172" s="90" t="e">
        <f t="shared" si="15"/>
        <v>#DIV/0!</v>
      </c>
      <c r="K172" s="95"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68"/>
      <c r="B173" s="88" t="str">
        <f>IF('Gene Table'!E173="","",'Gene Table'!E173)</f>
        <v>mmu-miR-346-5p</v>
      </c>
      <c r="C173" s="89" t="str">
        <f>'Gene Table'!B173</f>
        <v>H03</v>
      </c>
      <c r="D173" s="90" t="e">
        <f>Calculations!BN174</f>
        <v>#DIV/0!</v>
      </c>
      <c r="E173" s="90" t="e">
        <f>Calculations!BO174</f>
        <v>#DIV/0!</v>
      </c>
      <c r="F173" s="91" t="e">
        <f t="shared" si="12"/>
        <v>#DIV/0!</v>
      </c>
      <c r="G173" s="91" t="e">
        <f t="shared" si="13"/>
        <v>#DIV/0!</v>
      </c>
      <c r="H173" s="90" t="e">
        <f t="shared" si="14"/>
        <v>#DIV/0!</v>
      </c>
      <c r="I173" s="94" t="str">
        <f>IF(OR(COUNT(Calculations!BP174:BY174)&lt;3,COUNT(Calculations!BZ174:CI174)&lt;3),"N/A",IF(ISERROR(TTEST(Calculations!BP174:BY174,Calculations!BZ174:CI174,2,2)),"N/A",TTEST(Calculations!BP174:BY174,Calculations!BZ174:CI174,2,2)))</f>
        <v>N/A</v>
      </c>
      <c r="J173" s="90" t="e">
        <f t="shared" si="15"/>
        <v>#DIV/0!</v>
      </c>
      <c r="K173" s="95"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68"/>
      <c r="B174" s="88" t="str">
        <f>IF('Gene Table'!E174="","",'Gene Table'!E174)</f>
        <v>mmu-miR-712-5p</v>
      </c>
      <c r="C174" s="89" t="str">
        <f>'Gene Table'!B174</f>
        <v>H04</v>
      </c>
      <c r="D174" s="90" t="e">
        <f>Calculations!BN175</f>
        <v>#DIV/0!</v>
      </c>
      <c r="E174" s="90" t="e">
        <f>Calculations!BO175</f>
        <v>#DIV/0!</v>
      </c>
      <c r="F174" s="91" t="e">
        <f t="shared" si="12"/>
        <v>#DIV/0!</v>
      </c>
      <c r="G174" s="91" t="e">
        <f t="shared" si="13"/>
        <v>#DIV/0!</v>
      </c>
      <c r="H174" s="90" t="e">
        <f t="shared" si="14"/>
        <v>#DIV/0!</v>
      </c>
      <c r="I174" s="94" t="str">
        <f>IF(OR(COUNT(Calculations!BP175:BY175)&lt;3,COUNT(Calculations!BZ175:CI175)&lt;3),"N/A",IF(ISERROR(TTEST(Calculations!BP175:BY175,Calculations!BZ175:CI175,2,2)),"N/A",TTEST(Calculations!BP175:BY175,Calculations!BZ175:CI175,2,2)))</f>
        <v>N/A</v>
      </c>
      <c r="J174" s="90" t="e">
        <f t="shared" si="15"/>
        <v>#DIV/0!</v>
      </c>
      <c r="K174" s="95"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68"/>
      <c r="B175" s="88" t="str">
        <f>IF('Gene Table'!E175="","",'Gene Table'!E175)</f>
        <v>mmu-miR-34b-3p</v>
      </c>
      <c r="C175" s="89" t="str">
        <f>'Gene Table'!B175</f>
        <v>H05</v>
      </c>
      <c r="D175" s="90" t="e">
        <f>Calculations!BN176</f>
        <v>#DIV/0!</v>
      </c>
      <c r="E175" s="90" t="e">
        <f>Calculations!BO176</f>
        <v>#DIV/0!</v>
      </c>
      <c r="F175" s="91" t="e">
        <f t="shared" si="12"/>
        <v>#DIV/0!</v>
      </c>
      <c r="G175" s="91" t="e">
        <f t="shared" si="13"/>
        <v>#DIV/0!</v>
      </c>
      <c r="H175" s="90" t="e">
        <f t="shared" si="14"/>
        <v>#DIV/0!</v>
      </c>
      <c r="I175" s="94" t="str">
        <f>IF(OR(COUNT(Calculations!BP176:BY176)&lt;3,COUNT(Calculations!BZ176:CI176)&lt;3),"N/A",IF(ISERROR(TTEST(Calculations!BP176:BY176,Calculations!BZ176:CI176,2,2)),"N/A",TTEST(Calculations!BP176:BY176,Calculations!BZ176:CI176,2,2)))</f>
        <v>N/A</v>
      </c>
      <c r="J175" s="90" t="e">
        <f t="shared" si="15"/>
        <v>#DIV/0!</v>
      </c>
      <c r="K175" s="95"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68"/>
      <c r="B176" s="88" t="str">
        <f>IF('Gene Table'!E176="","",'Gene Table'!E176)</f>
        <v>mmu-miR-714</v>
      </c>
      <c r="C176" s="89" t="str">
        <f>'Gene Table'!B176</f>
        <v>H06</v>
      </c>
      <c r="D176" s="90" t="e">
        <f>Calculations!BN177</f>
        <v>#DIV/0!</v>
      </c>
      <c r="E176" s="90" t="e">
        <f>Calculations!BO177</f>
        <v>#DIV/0!</v>
      </c>
      <c r="F176" s="91" t="e">
        <f t="shared" si="12"/>
        <v>#DIV/0!</v>
      </c>
      <c r="G176" s="91" t="e">
        <f t="shared" si="13"/>
        <v>#DIV/0!</v>
      </c>
      <c r="H176" s="90" t="e">
        <f t="shared" si="14"/>
        <v>#DIV/0!</v>
      </c>
      <c r="I176" s="94" t="str">
        <f>IF(OR(COUNT(Calculations!BP177:BY177)&lt;3,COUNT(Calculations!BZ177:CI177)&lt;3),"N/A",IF(ISERROR(TTEST(Calculations!BP177:BY177,Calculations!BZ177:CI177,2,2)),"N/A",TTEST(Calculations!BP177:BY177,Calculations!BZ177:CI177,2,2)))</f>
        <v>N/A</v>
      </c>
      <c r="J176" s="90" t="e">
        <f t="shared" si="15"/>
        <v>#DIV/0!</v>
      </c>
      <c r="K176" s="95"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68"/>
      <c r="B177" s="88" t="str">
        <f>IF('Gene Table'!E177="","",'Gene Table'!E177)</f>
        <v>mmu-miR-350-3p</v>
      </c>
      <c r="C177" s="89" t="str">
        <f>'Gene Table'!B177</f>
        <v>H07</v>
      </c>
      <c r="D177" s="90" t="e">
        <f>Calculations!BN178</f>
        <v>#DIV/0!</v>
      </c>
      <c r="E177" s="90" t="e">
        <f>Calculations!BO178</f>
        <v>#DIV/0!</v>
      </c>
      <c r="F177" s="91" t="e">
        <f t="shared" si="12"/>
        <v>#DIV/0!</v>
      </c>
      <c r="G177" s="91" t="e">
        <f t="shared" si="13"/>
        <v>#DIV/0!</v>
      </c>
      <c r="H177" s="90" t="e">
        <f t="shared" si="14"/>
        <v>#DIV/0!</v>
      </c>
      <c r="I177" s="94" t="str">
        <f>IF(OR(COUNT(Calculations!BP178:BY178)&lt;3,COUNT(Calculations!BZ178:CI178)&lt;3),"N/A",IF(ISERROR(TTEST(Calculations!BP178:BY178,Calculations!BZ178:CI178,2,2)),"N/A",TTEST(Calculations!BP178:BY178,Calculations!BZ178:CI178,2,2)))</f>
        <v>N/A</v>
      </c>
      <c r="J177" s="90" t="e">
        <f t="shared" si="15"/>
        <v>#DIV/0!</v>
      </c>
      <c r="K177" s="95"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68"/>
      <c r="B178" s="88" t="str">
        <f>IF('Gene Table'!E178="","",'Gene Table'!E178)</f>
        <v>mmu-miR-715</v>
      </c>
      <c r="C178" s="89" t="str">
        <f>'Gene Table'!B178</f>
        <v>H08</v>
      </c>
      <c r="D178" s="90" t="e">
        <f>Calculations!BN179</f>
        <v>#DIV/0!</v>
      </c>
      <c r="E178" s="90" t="e">
        <f>Calculations!BO179</f>
        <v>#DIV/0!</v>
      </c>
      <c r="F178" s="91" t="e">
        <f t="shared" si="12"/>
        <v>#DIV/0!</v>
      </c>
      <c r="G178" s="91" t="e">
        <f t="shared" si="13"/>
        <v>#DIV/0!</v>
      </c>
      <c r="H178" s="90" t="e">
        <f t="shared" si="14"/>
        <v>#DIV/0!</v>
      </c>
      <c r="I178" s="94" t="str">
        <f>IF(OR(COUNT(Calculations!BP179:BY179)&lt;3,COUNT(Calculations!BZ179:CI179)&lt;3),"N/A",IF(ISERROR(TTEST(Calculations!BP179:BY179,Calculations!BZ179:CI179,2,2)),"N/A",TTEST(Calculations!BP179:BY179,Calculations!BZ179:CI179,2,2)))</f>
        <v>N/A</v>
      </c>
      <c r="J178" s="90" t="e">
        <f t="shared" si="15"/>
        <v>#DIV/0!</v>
      </c>
      <c r="K178" s="95"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customHeight="1" spans="1:11">
      <c r="A179" s="68"/>
      <c r="B179" s="88" t="str">
        <f>IF('Gene Table'!E179="","",'Gene Table'!E179)</f>
        <v>mmu-miR-362-3p</v>
      </c>
      <c r="C179" s="89" t="str">
        <f>'Gene Table'!B179</f>
        <v>H09</v>
      </c>
      <c r="D179" s="90" t="e">
        <f>Calculations!BN180</f>
        <v>#DIV/0!</v>
      </c>
      <c r="E179" s="90" t="e">
        <f>Calculations!BO180</f>
        <v>#DIV/0!</v>
      </c>
      <c r="F179" s="91" t="e">
        <f t="shared" si="12"/>
        <v>#DIV/0!</v>
      </c>
      <c r="G179" s="91" t="e">
        <f t="shared" si="13"/>
        <v>#DIV/0!</v>
      </c>
      <c r="H179" s="90" t="e">
        <f t="shared" si="14"/>
        <v>#DIV/0!</v>
      </c>
      <c r="I179" s="94" t="str">
        <f>IF(OR(COUNT(Calculations!BP180:BY180)&lt;3,COUNT(Calculations!BZ180:CI180)&lt;3),"N/A",IF(ISERROR(TTEST(Calculations!BP180:BY180,Calculations!BZ180:CI180,2,2)),"N/A",TTEST(Calculations!BP180:BY180,Calculations!BZ180:CI180,2,2)))</f>
        <v>N/A</v>
      </c>
      <c r="J179" s="90" t="e">
        <f t="shared" si="15"/>
        <v>#DIV/0!</v>
      </c>
      <c r="K179" s="95"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68"/>
      <c r="B180" s="88" t="str">
        <f>IF('Gene Table'!E180="","",'Gene Table'!E180)</f>
        <v>mmu-miR-717</v>
      </c>
      <c r="C180" s="89" t="str">
        <f>'Gene Table'!B180</f>
        <v>H10</v>
      </c>
      <c r="D180" s="90" t="e">
        <f>Calculations!BN181</f>
        <v>#DIV/0!</v>
      </c>
      <c r="E180" s="90" t="e">
        <f>Calculations!BO181</f>
        <v>#DIV/0!</v>
      </c>
      <c r="F180" s="91" t="e">
        <f t="shared" si="12"/>
        <v>#DIV/0!</v>
      </c>
      <c r="G180" s="91" t="e">
        <f t="shared" si="13"/>
        <v>#DIV/0!</v>
      </c>
      <c r="H180" s="90" t="e">
        <f t="shared" si="14"/>
        <v>#DIV/0!</v>
      </c>
      <c r="I180" s="94" t="str">
        <f>IF(OR(COUNT(Calculations!BP181:BY181)&lt;3,COUNT(Calculations!BZ181:CI181)&lt;3),"N/A",IF(ISERROR(TTEST(Calculations!BP181:BY181,Calculations!BZ181:CI181,2,2)),"N/A",TTEST(Calculations!BP181:BY181,Calculations!BZ181:CI181,2,2)))</f>
        <v>N/A</v>
      </c>
      <c r="J180" s="90" t="e">
        <f t="shared" si="15"/>
        <v>#DIV/0!</v>
      </c>
      <c r="K180" s="95"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68"/>
      <c r="B181" s="88" t="str">
        <f>IF('Gene Table'!E181="","",'Gene Table'!E181)</f>
        <v>mmu-miR-362-5p</v>
      </c>
      <c r="C181" s="89" t="str">
        <f>'Gene Table'!B181</f>
        <v>H11</v>
      </c>
      <c r="D181" s="90" t="e">
        <f>Calculations!BN182</f>
        <v>#DIV/0!</v>
      </c>
      <c r="E181" s="90" t="e">
        <f>Calculations!BO182</f>
        <v>#DIV/0!</v>
      </c>
      <c r="F181" s="91" t="e">
        <f t="shared" si="12"/>
        <v>#DIV/0!</v>
      </c>
      <c r="G181" s="91" t="e">
        <f t="shared" si="13"/>
        <v>#DIV/0!</v>
      </c>
      <c r="H181" s="90" t="e">
        <f t="shared" si="14"/>
        <v>#DIV/0!</v>
      </c>
      <c r="I181" s="94" t="str">
        <f>IF(OR(COUNT(Calculations!BP182:BY182)&lt;3,COUNT(Calculations!BZ182:CI182)&lt;3),"N/A",IF(ISERROR(TTEST(Calculations!BP182:BY182,Calculations!BZ182:CI182,2,2)),"N/A",TTEST(Calculations!BP182:BY182,Calculations!BZ182:CI182,2,2)))</f>
        <v>N/A</v>
      </c>
      <c r="J181" s="90" t="e">
        <f t="shared" si="15"/>
        <v>#DIV/0!</v>
      </c>
      <c r="K181" s="95"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68"/>
      <c r="B182" s="88" t="str">
        <f>IF('Gene Table'!E182="","",'Gene Table'!E182)</f>
        <v>mmu-miR-718</v>
      </c>
      <c r="C182" s="89" t="str">
        <f>'Gene Table'!B182</f>
        <v>H12</v>
      </c>
      <c r="D182" s="90" t="e">
        <f>Calculations!BN183</f>
        <v>#DIV/0!</v>
      </c>
      <c r="E182" s="90" t="e">
        <f>Calculations!BO183</f>
        <v>#DIV/0!</v>
      </c>
      <c r="F182" s="91" t="e">
        <f t="shared" si="12"/>
        <v>#DIV/0!</v>
      </c>
      <c r="G182" s="91" t="e">
        <f t="shared" si="13"/>
        <v>#DIV/0!</v>
      </c>
      <c r="H182" s="90" t="e">
        <f t="shared" si="14"/>
        <v>#DIV/0!</v>
      </c>
      <c r="I182" s="94" t="str">
        <f>IF(OR(COUNT(Calculations!BP183:BY183)&lt;3,COUNT(Calculations!BZ183:CI183)&lt;3),"N/A",IF(ISERROR(TTEST(Calculations!BP183:BY183,Calculations!BZ183:CI183,2,2)),"N/A",TTEST(Calculations!BP183:BY183,Calculations!BZ183:CI183,2,2)))</f>
        <v>N/A</v>
      </c>
      <c r="J182" s="90" t="e">
        <f t="shared" si="15"/>
        <v>#DIV/0!</v>
      </c>
      <c r="K182" s="95"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spans="1:11">
      <c r="A183" s="68"/>
      <c r="B183" s="88" t="str">
        <f>IF('Gene Table'!E183="","",'Gene Table'!E183)</f>
        <v>mmu-miR-376a-3p</v>
      </c>
      <c r="C183" s="89" t="str">
        <f>'Gene Table'!B183</f>
        <v>H13</v>
      </c>
      <c r="D183" s="90" t="e">
        <f>Calculations!BN184</f>
        <v>#DIV/0!</v>
      </c>
      <c r="E183" s="90" t="e">
        <f>Calculations!BO184</f>
        <v>#DIV/0!</v>
      </c>
      <c r="F183" s="91" t="e">
        <f t="shared" si="12"/>
        <v>#DIV/0!</v>
      </c>
      <c r="G183" s="91" t="e">
        <f t="shared" si="13"/>
        <v>#DIV/0!</v>
      </c>
      <c r="H183" s="90" t="e">
        <f t="shared" si="14"/>
        <v>#DIV/0!</v>
      </c>
      <c r="I183" s="94" t="str">
        <f>IF(OR(COUNT(Calculations!BP184:BY184)&lt;3,COUNT(Calculations!BZ184:CI184)&lt;3),"N/A",IF(ISERROR(TTEST(Calculations!BP184:BY184,Calculations!BZ184:CI184,2,2)),"N/A",TTEST(Calculations!BP184:BY184,Calculations!BZ184:CI184,2,2)))</f>
        <v>N/A</v>
      </c>
      <c r="J183" s="90" t="e">
        <f t="shared" si="15"/>
        <v>#DIV/0!</v>
      </c>
      <c r="K183" s="95"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68"/>
      <c r="B184" s="88" t="str">
        <f>IF('Gene Table'!E184="","",'Gene Table'!E184)</f>
        <v>mmu-miR-719</v>
      </c>
      <c r="C184" s="89" t="str">
        <f>'Gene Table'!B184</f>
        <v>H14</v>
      </c>
      <c r="D184" s="90" t="e">
        <f>Calculations!BN185</f>
        <v>#DIV/0!</v>
      </c>
      <c r="E184" s="90" t="e">
        <f>Calculations!BO185</f>
        <v>#DIV/0!</v>
      </c>
      <c r="F184" s="91" t="e">
        <f t="shared" si="12"/>
        <v>#DIV/0!</v>
      </c>
      <c r="G184" s="91" t="e">
        <f t="shared" si="13"/>
        <v>#DIV/0!</v>
      </c>
      <c r="H184" s="90" t="e">
        <f t="shared" si="14"/>
        <v>#DIV/0!</v>
      </c>
      <c r="I184" s="94" t="str">
        <f>IF(OR(COUNT(Calculations!BP185:BY185)&lt;3,COUNT(Calculations!BZ185:CI185)&lt;3),"N/A",IF(ISERROR(TTEST(Calculations!BP185:BY185,Calculations!BZ185:CI185,2,2)),"N/A",TTEST(Calculations!BP185:BY185,Calculations!BZ185:CI185,2,2)))</f>
        <v>N/A</v>
      </c>
      <c r="J184" s="90" t="e">
        <f t="shared" si="15"/>
        <v>#DIV/0!</v>
      </c>
      <c r="K184" s="95"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68"/>
      <c r="B185" s="88" t="str">
        <f>IF('Gene Table'!E185="","",'Gene Table'!E185)</f>
        <v>mmu-miR-376b-3p</v>
      </c>
      <c r="C185" s="89" t="str">
        <f>'Gene Table'!B185</f>
        <v>H15</v>
      </c>
      <c r="D185" s="90" t="e">
        <f>Calculations!BN186</f>
        <v>#DIV/0!</v>
      </c>
      <c r="E185" s="90" t="e">
        <f>Calculations!BO186</f>
        <v>#DIV/0!</v>
      </c>
      <c r="F185" s="91" t="e">
        <f t="shared" si="12"/>
        <v>#DIV/0!</v>
      </c>
      <c r="G185" s="91" t="e">
        <f t="shared" si="13"/>
        <v>#DIV/0!</v>
      </c>
      <c r="H185" s="90" t="e">
        <f t="shared" si="14"/>
        <v>#DIV/0!</v>
      </c>
      <c r="I185" s="94" t="str">
        <f>IF(OR(COUNT(Calculations!BP186:BY186)&lt;3,COUNT(Calculations!BZ186:CI186)&lt;3),"N/A",IF(ISERROR(TTEST(Calculations!BP186:BY186,Calculations!BZ186:CI186,2,2)),"N/A",TTEST(Calculations!BP186:BY186,Calculations!BZ186:CI186,2,2)))</f>
        <v>N/A</v>
      </c>
      <c r="J185" s="90" t="e">
        <f t="shared" si="15"/>
        <v>#DIV/0!</v>
      </c>
      <c r="K185" s="95"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68"/>
      <c r="B186" s="88" t="str">
        <f>IF('Gene Table'!E186="","",'Gene Table'!E186)</f>
        <v>mmu-miR-720</v>
      </c>
      <c r="C186" s="89" t="str">
        <f>'Gene Table'!B186</f>
        <v>H16</v>
      </c>
      <c r="D186" s="90" t="e">
        <f>Calculations!BN187</f>
        <v>#DIV/0!</v>
      </c>
      <c r="E186" s="90" t="e">
        <f>Calculations!BO187</f>
        <v>#DIV/0!</v>
      </c>
      <c r="F186" s="91" t="e">
        <f t="shared" si="12"/>
        <v>#DIV/0!</v>
      </c>
      <c r="G186" s="91" t="e">
        <f t="shared" si="13"/>
        <v>#DIV/0!</v>
      </c>
      <c r="H186" s="90" t="e">
        <f t="shared" si="14"/>
        <v>#DIV/0!</v>
      </c>
      <c r="I186" s="94" t="str">
        <f>IF(OR(COUNT(Calculations!BP187:BY187)&lt;3,COUNT(Calculations!BZ187:CI187)&lt;3),"N/A",IF(ISERROR(TTEST(Calculations!BP187:BY187,Calculations!BZ187:CI187,2,2)),"N/A",TTEST(Calculations!BP187:BY187,Calculations!BZ187:CI187,2,2)))</f>
        <v>N/A</v>
      </c>
      <c r="J186" s="90" t="e">
        <f t="shared" si="15"/>
        <v>#DIV/0!</v>
      </c>
      <c r="K186" s="95"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customHeight="1" spans="1:11">
      <c r="A187" s="68"/>
      <c r="B187" s="88" t="str">
        <f>IF('Gene Table'!E187="","",'Gene Table'!E187)</f>
        <v>mmu-miR-376c-3p</v>
      </c>
      <c r="C187" s="89" t="str">
        <f>'Gene Table'!B187</f>
        <v>H17</v>
      </c>
      <c r="D187" s="90" t="e">
        <f>Calculations!BN188</f>
        <v>#DIV/0!</v>
      </c>
      <c r="E187" s="90" t="e">
        <f>Calculations!BO188</f>
        <v>#DIV/0!</v>
      </c>
      <c r="F187" s="91" t="e">
        <f t="shared" si="12"/>
        <v>#DIV/0!</v>
      </c>
      <c r="G187" s="91" t="e">
        <f t="shared" si="13"/>
        <v>#DIV/0!</v>
      </c>
      <c r="H187" s="90" t="e">
        <f t="shared" si="14"/>
        <v>#DIV/0!</v>
      </c>
      <c r="I187" s="94" t="str">
        <f>IF(OR(COUNT(Calculations!BP188:BY188)&lt;3,COUNT(Calculations!BZ188:CI188)&lt;3),"N/A",IF(ISERROR(TTEST(Calculations!BP188:BY188,Calculations!BZ188:CI188,2,2)),"N/A",TTEST(Calculations!BP188:BY188,Calculations!BZ188:CI188,2,2)))</f>
        <v>N/A</v>
      </c>
      <c r="J187" s="90" t="e">
        <f t="shared" si="15"/>
        <v>#DIV/0!</v>
      </c>
      <c r="K187" s="95"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68"/>
      <c r="B188" s="88" t="str">
        <f>IF('Gene Table'!E188="","",'Gene Table'!E188)</f>
        <v>mmu-miR-721</v>
      </c>
      <c r="C188" s="89" t="str">
        <f>'Gene Table'!B188</f>
        <v>H18</v>
      </c>
      <c r="D188" s="90" t="e">
        <f>Calculations!BN189</f>
        <v>#DIV/0!</v>
      </c>
      <c r="E188" s="90" t="e">
        <f>Calculations!BO189</f>
        <v>#DIV/0!</v>
      </c>
      <c r="F188" s="91" t="e">
        <f t="shared" si="12"/>
        <v>#DIV/0!</v>
      </c>
      <c r="G188" s="91" t="e">
        <f t="shared" si="13"/>
        <v>#DIV/0!</v>
      </c>
      <c r="H188" s="90" t="e">
        <f t="shared" si="14"/>
        <v>#DIV/0!</v>
      </c>
      <c r="I188" s="94" t="str">
        <f>IF(OR(COUNT(Calculations!BP189:BY189)&lt;3,COUNT(Calculations!BZ189:CI189)&lt;3),"N/A",IF(ISERROR(TTEST(Calculations!BP189:BY189,Calculations!BZ189:CI189,2,2)),"N/A",TTEST(Calculations!BP189:BY189,Calculations!BZ189:CI189,2,2)))</f>
        <v>N/A</v>
      </c>
      <c r="J188" s="90" t="e">
        <f t="shared" si="15"/>
        <v>#DIV/0!</v>
      </c>
      <c r="K188" s="95"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68"/>
      <c r="B189" s="88" t="str">
        <f>IF('Gene Table'!E189="","",'Gene Table'!E189)</f>
        <v>mmu-miR-380-5p</v>
      </c>
      <c r="C189" s="89" t="str">
        <f>'Gene Table'!B189</f>
        <v>H19</v>
      </c>
      <c r="D189" s="90" t="e">
        <f>Calculations!BN190</f>
        <v>#DIV/0!</v>
      </c>
      <c r="E189" s="90" t="e">
        <f>Calculations!BO190</f>
        <v>#DIV/0!</v>
      </c>
      <c r="F189" s="91" t="e">
        <f t="shared" si="12"/>
        <v>#DIV/0!</v>
      </c>
      <c r="G189" s="91" t="e">
        <f t="shared" si="13"/>
        <v>#DIV/0!</v>
      </c>
      <c r="H189" s="90" t="e">
        <f t="shared" si="14"/>
        <v>#DIV/0!</v>
      </c>
      <c r="I189" s="94" t="str">
        <f>IF(OR(COUNT(Calculations!BP190:BY190)&lt;3,COUNT(Calculations!BZ190:CI190)&lt;3),"N/A",IF(ISERROR(TTEST(Calculations!BP190:BY190,Calculations!BZ190:CI190,2,2)),"N/A",TTEST(Calculations!BP190:BY190,Calculations!BZ190:CI190,2,2)))</f>
        <v>N/A</v>
      </c>
      <c r="J189" s="90" t="e">
        <f t="shared" si="15"/>
        <v>#DIV/0!</v>
      </c>
      <c r="K189" s="95"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68"/>
      <c r="B190" s="88" t="str">
        <f>IF('Gene Table'!E190="","",'Gene Table'!E190)</f>
        <v>mmu-miR-741-3p</v>
      </c>
      <c r="C190" s="89" t="str">
        <f>'Gene Table'!B190</f>
        <v>H20</v>
      </c>
      <c r="D190" s="90" t="e">
        <f>Calculations!BN191</f>
        <v>#DIV/0!</v>
      </c>
      <c r="E190" s="90" t="e">
        <f>Calculations!BO191</f>
        <v>#DIV/0!</v>
      </c>
      <c r="F190" s="91" t="e">
        <f t="shared" si="12"/>
        <v>#DIV/0!</v>
      </c>
      <c r="G190" s="91" t="e">
        <f t="shared" si="13"/>
        <v>#DIV/0!</v>
      </c>
      <c r="H190" s="90" t="e">
        <f t="shared" si="14"/>
        <v>#DIV/0!</v>
      </c>
      <c r="I190" s="94" t="str">
        <f>IF(OR(COUNT(Calculations!BP191:BY191)&lt;3,COUNT(Calculations!BZ191:CI191)&lt;3),"N/A",IF(ISERROR(TTEST(Calculations!BP191:BY191,Calculations!BZ191:CI191,2,2)),"N/A",TTEST(Calculations!BP191:BY191,Calculations!BZ191:CI191,2,2)))</f>
        <v>N/A</v>
      </c>
      <c r="J190" s="90" t="e">
        <f t="shared" si="15"/>
        <v>#DIV/0!</v>
      </c>
      <c r="K190" s="95"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spans="1:11">
      <c r="A191" s="68"/>
      <c r="B191" s="88" t="str">
        <f>IF('Gene Table'!E191="","",'Gene Table'!E191)</f>
        <v>mmu-miR-380-3p</v>
      </c>
      <c r="C191" s="89" t="str">
        <f>'Gene Table'!B191</f>
        <v>H21</v>
      </c>
      <c r="D191" s="90" t="e">
        <f>Calculations!BN192</f>
        <v>#DIV/0!</v>
      </c>
      <c r="E191" s="90" t="e">
        <f>Calculations!BO192</f>
        <v>#DIV/0!</v>
      </c>
      <c r="F191" s="91" t="e">
        <f t="shared" si="12"/>
        <v>#DIV/0!</v>
      </c>
      <c r="G191" s="91" t="e">
        <f t="shared" si="13"/>
        <v>#DIV/0!</v>
      </c>
      <c r="H191" s="90" t="e">
        <f t="shared" si="14"/>
        <v>#DIV/0!</v>
      </c>
      <c r="I191" s="94" t="str">
        <f>IF(OR(COUNT(Calculations!BP192:BY192)&lt;3,COUNT(Calculations!BZ192:CI192)&lt;3),"N/A",IF(ISERROR(TTEST(Calculations!BP192:BY192,Calculations!BZ192:CI192,2,2)),"N/A",TTEST(Calculations!BP192:BY192,Calculations!BZ192:CI192,2,2)))</f>
        <v>N/A</v>
      </c>
      <c r="J191" s="90" t="e">
        <f t="shared" si="15"/>
        <v>#DIV/0!</v>
      </c>
      <c r="K191" s="95"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spans="1:11">
      <c r="A192" s="68"/>
      <c r="B192" s="88" t="str">
        <f>IF('Gene Table'!E192="","",'Gene Table'!E192)</f>
        <v>mmu-miR-742-3p</v>
      </c>
      <c r="C192" s="89" t="str">
        <f>'Gene Table'!B192</f>
        <v>H22</v>
      </c>
      <c r="D192" s="90" t="e">
        <f>Calculations!BN193</f>
        <v>#DIV/0!</v>
      </c>
      <c r="E192" s="90" t="e">
        <f>Calculations!BO193</f>
        <v>#DIV/0!</v>
      </c>
      <c r="F192" s="91" t="e">
        <f t="shared" si="12"/>
        <v>#DIV/0!</v>
      </c>
      <c r="G192" s="91" t="e">
        <f t="shared" si="13"/>
        <v>#DIV/0!</v>
      </c>
      <c r="H192" s="90" t="e">
        <f t="shared" si="14"/>
        <v>#DIV/0!</v>
      </c>
      <c r="I192" s="94" t="str">
        <f>IF(OR(COUNT(Calculations!BP193:BY193)&lt;3,COUNT(Calculations!BZ193:CI193)&lt;3),"N/A",IF(ISERROR(TTEST(Calculations!BP193:BY193,Calculations!BZ193:CI193,2,2)),"N/A",TTEST(Calculations!BP193:BY193,Calculations!BZ193:CI193,2,2)))</f>
        <v>N/A</v>
      </c>
      <c r="J192" s="90" t="e">
        <f t="shared" si="15"/>
        <v>#DIV/0!</v>
      </c>
      <c r="K192" s="95"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spans="1:11">
      <c r="A193" s="68"/>
      <c r="B193" s="88" t="str">
        <f>IF('Gene Table'!E193="","",'Gene Table'!E193)</f>
        <v>mmu-miR-383-5p</v>
      </c>
      <c r="C193" s="89" t="str">
        <f>'Gene Table'!B193</f>
        <v>H23</v>
      </c>
      <c r="D193" s="90" t="e">
        <f>Calculations!BN194</f>
        <v>#DIV/0!</v>
      </c>
      <c r="E193" s="90" t="e">
        <f>Calculations!BO194</f>
        <v>#DIV/0!</v>
      </c>
      <c r="F193" s="91" t="e">
        <f t="shared" si="12"/>
        <v>#DIV/0!</v>
      </c>
      <c r="G193" s="91" t="e">
        <f t="shared" si="13"/>
        <v>#DIV/0!</v>
      </c>
      <c r="H193" s="90" t="e">
        <f t="shared" si="14"/>
        <v>#DIV/0!</v>
      </c>
      <c r="I193" s="94" t="str">
        <f>IF(OR(COUNT(Calculations!BP194:BY194)&lt;3,COUNT(Calculations!BZ194:CI194)&lt;3),"N/A",IF(ISERROR(TTEST(Calculations!BP194:BY194,Calculations!BZ194:CI194,2,2)),"N/A",TTEST(Calculations!BP194:BY194,Calculations!BZ194:CI194,2,2)))</f>
        <v>N/A</v>
      </c>
      <c r="J193" s="90" t="e">
        <f t="shared" si="15"/>
        <v>#DIV/0!</v>
      </c>
      <c r="K193" s="95"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spans="1:11">
      <c r="A194" s="68"/>
      <c r="B194" s="88" t="str">
        <f>IF('Gene Table'!E194="","",'Gene Table'!E194)</f>
        <v>mmu-miR-743a-3p</v>
      </c>
      <c r="C194" s="89" t="str">
        <f>'Gene Table'!B194</f>
        <v>H24</v>
      </c>
      <c r="D194" s="90" t="e">
        <f>Calculations!BN195</f>
        <v>#DIV/0!</v>
      </c>
      <c r="E194" s="90" t="e">
        <f>Calculations!BO195</f>
        <v>#DIV/0!</v>
      </c>
      <c r="F194" s="91" t="e">
        <f t="shared" si="12"/>
        <v>#DIV/0!</v>
      </c>
      <c r="G194" s="91" t="e">
        <f t="shared" si="13"/>
        <v>#DIV/0!</v>
      </c>
      <c r="H194" s="90" t="e">
        <f t="shared" si="14"/>
        <v>#DIV/0!</v>
      </c>
      <c r="I194" s="94" t="str">
        <f>IF(OR(COUNT(Calculations!BP195:BY195)&lt;3,COUNT(Calculations!BZ195:CI195)&lt;3),"N/A",IF(ISERROR(TTEST(Calculations!BP195:BY195,Calculations!BZ195:CI195,2,2)),"N/A",TTEST(Calculations!BP195:BY195,Calculations!BZ195:CI195,2,2)))</f>
        <v>N/A</v>
      </c>
      <c r="J194" s="90" t="e">
        <f t="shared" si="15"/>
        <v>#DIV/0!</v>
      </c>
      <c r="K194" s="95"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row r="195" spans="1:11">
      <c r="A195" s="68"/>
      <c r="B195" s="88" t="str">
        <f>IF('Gene Table'!E195="","",'Gene Table'!E195)</f>
        <v>mmu-miR-200c-3p</v>
      </c>
      <c r="C195" s="89" t="str">
        <f>'Gene Table'!B195</f>
        <v>I01</v>
      </c>
      <c r="D195" s="90" t="e">
        <f>Calculations!BN196</f>
        <v>#DIV/0!</v>
      </c>
      <c r="E195" s="90" t="e">
        <f>Calculations!BO196</f>
        <v>#DIV/0!</v>
      </c>
      <c r="F195" s="91" t="e">
        <f t="shared" si="12"/>
        <v>#DIV/0!</v>
      </c>
      <c r="G195" s="91" t="e">
        <f t="shared" si="13"/>
        <v>#DIV/0!</v>
      </c>
      <c r="H195" s="90" t="e">
        <f t="shared" si="14"/>
        <v>#DIV/0!</v>
      </c>
      <c r="I195" s="94" t="str">
        <f>IF(OR(COUNT(Calculations!BP196:BY196)&lt;3,COUNT(Calculations!BZ196:CI196)&lt;3),"N/A",IF(ISERROR(TTEST(Calculations!BP196:BY196,Calculations!BZ196:CI196,2,2)),"N/A",TTEST(Calculations!BP196:BY196,Calculations!BZ196:CI196,2,2)))</f>
        <v>N/A</v>
      </c>
      <c r="J195" s="90" t="e">
        <f t="shared" si="15"/>
        <v>#DIV/0!</v>
      </c>
      <c r="K195" s="95" t="str">
        <f>IF(AND('Test Sample Data'!N195&gt;=35,'Control Sample Data'!N195&gt;=35),"Type 3",IF(AND('Test Sample Data'!N195&gt;=30,'Control Sample Data'!N195&gt;=30,OR(I195&gt;=0.05,I195="N/A")),"Type 2",IF(OR(AND('Test Sample Data'!N195&gt;=30,'Control Sample Data'!N195&lt;=30),AND('Test Sample Data'!N195&lt;=30,'Control Sample Data'!N195&gt;=30)),"Type 1","OKAY")))</f>
        <v>OKAY</v>
      </c>
    </row>
    <row r="196" spans="1:11">
      <c r="A196" s="68"/>
      <c r="B196" s="88" t="str">
        <f>IF('Gene Table'!E196="","",'Gene Table'!E196)</f>
        <v>mmu-miR-539-5p</v>
      </c>
      <c r="C196" s="89" t="str">
        <f>'Gene Table'!B196</f>
        <v>I02</v>
      </c>
      <c r="D196" s="90" t="e">
        <f>Calculations!BN197</f>
        <v>#DIV/0!</v>
      </c>
      <c r="E196" s="90" t="e">
        <f>Calculations!BO197</f>
        <v>#DIV/0!</v>
      </c>
      <c r="F196" s="91" t="e">
        <f t="shared" si="12"/>
        <v>#DIV/0!</v>
      </c>
      <c r="G196" s="91" t="e">
        <f t="shared" si="13"/>
        <v>#DIV/0!</v>
      </c>
      <c r="H196" s="90" t="e">
        <f t="shared" si="14"/>
        <v>#DIV/0!</v>
      </c>
      <c r="I196" s="94" t="str">
        <f>IF(OR(COUNT(Calculations!BP197:BY197)&lt;3,COUNT(Calculations!BZ197:CI197)&lt;3),"N/A",IF(ISERROR(TTEST(Calculations!BP197:BY197,Calculations!BZ197:CI197,2,2)),"N/A",TTEST(Calculations!BP197:BY197,Calculations!BZ197:CI197,2,2)))</f>
        <v>N/A</v>
      </c>
      <c r="J196" s="90" t="e">
        <f t="shared" si="15"/>
        <v>#DIV/0!</v>
      </c>
      <c r="K196" s="95" t="str">
        <f>IF(AND('Test Sample Data'!N196&gt;=35,'Control Sample Data'!N196&gt;=35),"Type 3",IF(AND('Test Sample Data'!N196&gt;=30,'Control Sample Data'!N196&gt;=30,OR(I196&gt;=0.05,I196="N/A")),"Type 2",IF(OR(AND('Test Sample Data'!N196&gt;=30,'Control Sample Data'!N196&lt;=30),AND('Test Sample Data'!N196&lt;=30,'Control Sample Data'!N196&gt;=30)),"Type 1","OKAY")))</f>
        <v>OKAY</v>
      </c>
    </row>
    <row r="197" spans="1:11">
      <c r="A197" s="68"/>
      <c r="B197" s="88" t="str">
        <f>IF('Gene Table'!E197="","",'Gene Table'!E197)</f>
        <v>mmu-miR-203-3p</v>
      </c>
      <c r="C197" s="89" t="str">
        <f>'Gene Table'!B197</f>
        <v>I03</v>
      </c>
      <c r="D197" s="90" t="e">
        <f>Calculations!BN198</f>
        <v>#DIV/0!</v>
      </c>
      <c r="E197" s="90" t="e">
        <f>Calculations!BO198</f>
        <v>#DIV/0!</v>
      </c>
      <c r="F197" s="91" t="e">
        <f t="shared" si="12"/>
        <v>#DIV/0!</v>
      </c>
      <c r="G197" s="91" t="e">
        <f t="shared" si="13"/>
        <v>#DIV/0!</v>
      </c>
      <c r="H197" s="90" t="e">
        <f t="shared" si="14"/>
        <v>#DIV/0!</v>
      </c>
      <c r="I197" s="94" t="str">
        <f>IF(OR(COUNT(Calculations!BP198:BY198)&lt;3,COUNT(Calculations!BZ198:CI198)&lt;3),"N/A",IF(ISERROR(TTEST(Calculations!BP198:BY198,Calculations!BZ198:CI198,2,2)),"N/A",TTEST(Calculations!BP198:BY198,Calculations!BZ198:CI198,2,2)))</f>
        <v>N/A</v>
      </c>
      <c r="J197" s="90" t="e">
        <f t="shared" si="15"/>
        <v>#DIV/0!</v>
      </c>
      <c r="K197" s="95" t="str">
        <f>IF(AND('Test Sample Data'!N197&gt;=35,'Control Sample Data'!N197&gt;=35),"Type 3",IF(AND('Test Sample Data'!N197&gt;=30,'Control Sample Data'!N197&gt;=30,OR(I197&gt;=0.05,I197="N/A")),"Type 2",IF(OR(AND('Test Sample Data'!N197&gt;=30,'Control Sample Data'!N197&lt;=30),AND('Test Sample Data'!N197&lt;=30,'Control Sample Data'!N197&gt;=30)),"Type 1","OKAY")))</f>
        <v>OKAY</v>
      </c>
    </row>
    <row r="198" spans="1:11">
      <c r="A198" s="68"/>
      <c r="B198" s="88" t="str">
        <f>IF('Gene Table'!E198="","",'Gene Table'!E198)</f>
        <v>mmu-miR-542-3p</v>
      </c>
      <c r="C198" s="89" t="str">
        <f>'Gene Table'!B198</f>
        <v>I04</v>
      </c>
      <c r="D198" s="90" t="e">
        <f>Calculations!BN199</f>
        <v>#DIV/0!</v>
      </c>
      <c r="E198" s="90" t="e">
        <f>Calculations!BO199</f>
        <v>#DIV/0!</v>
      </c>
      <c r="F198" s="91" t="e">
        <f t="shared" si="12"/>
        <v>#DIV/0!</v>
      </c>
      <c r="G198" s="91" t="e">
        <f t="shared" si="13"/>
        <v>#DIV/0!</v>
      </c>
      <c r="H198" s="90" t="e">
        <f t="shared" si="14"/>
        <v>#DIV/0!</v>
      </c>
      <c r="I198" s="94" t="str">
        <f>IF(OR(COUNT(Calculations!BP199:BY199)&lt;3,COUNT(Calculations!BZ199:CI199)&lt;3),"N/A",IF(ISERROR(TTEST(Calculations!BP199:BY199,Calculations!BZ199:CI199,2,2)),"N/A",TTEST(Calculations!BP199:BY199,Calculations!BZ199:CI199,2,2)))</f>
        <v>N/A</v>
      </c>
      <c r="J198" s="90" t="e">
        <f t="shared" si="15"/>
        <v>#DIV/0!</v>
      </c>
      <c r="K198" s="95" t="str">
        <f>IF(AND('Test Sample Data'!N198&gt;=35,'Control Sample Data'!N198&gt;=35),"Type 3",IF(AND('Test Sample Data'!N198&gt;=30,'Control Sample Data'!N198&gt;=30,OR(I198&gt;=0.05,I198="N/A")),"Type 2",IF(OR(AND('Test Sample Data'!N198&gt;=30,'Control Sample Data'!N198&lt;=30),AND('Test Sample Data'!N198&lt;=30,'Control Sample Data'!N198&gt;=30)),"Type 1","OKAY")))</f>
        <v>OKAY</v>
      </c>
    </row>
    <row r="199" spans="1:11">
      <c r="A199" s="68"/>
      <c r="B199" s="88" t="str">
        <f>IF('Gene Table'!E199="","",'Gene Table'!E199)</f>
        <v>mmu-miR-205-5p</v>
      </c>
      <c r="C199" s="89" t="str">
        <f>'Gene Table'!B199</f>
        <v>I05</v>
      </c>
      <c r="D199" s="90" t="e">
        <f>Calculations!BN200</f>
        <v>#DIV/0!</v>
      </c>
      <c r="E199" s="90" t="e">
        <f>Calculations!BO200</f>
        <v>#DIV/0!</v>
      </c>
      <c r="F199" s="91" t="e">
        <f t="shared" si="12"/>
        <v>#DIV/0!</v>
      </c>
      <c r="G199" s="91" t="e">
        <f t="shared" si="13"/>
        <v>#DIV/0!</v>
      </c>
      <c r="H199" s="90" t="e">
        <f t="shared" si="14"/>
        <v>#DIV/0!</v>
      </c>
      <c r="I199" s="94" t="str">
        <f>IF(OR(COUNT(Calculations!BP200:BY200)&lt;3,COUNT(Calculations!BZ200:CI200)&lt;3),"N/A",IF(ISERROR(TTEST(Calculations!BP200:BY200,Calculations!BZ200:CI200,2,2)),"N/A",TTEST(Calculations!BP200:BY200,Calculations!BZ200:CI200,2,2)))</f>
        <v>N/A</v>
      </c>
      <c r="J199" s="90" t="e">
        <f t="shared" si="15"/>
        <v>#DIV/0!</v>
      </c>
      <c r="K199" s="95" t="str">
        <f>IF(AND('Test Sample Data'!N199&gt;=35,'Control Sample Data'!N199&gt;=35),"Type 3",IF(AND('Test Sample Data'!N199&gt;=30,'Control Sample Data'!N199&gt;=30,OR(I199&gt;=0.05,I199="N/A")),"Type 2",IF(OR(AND('Test Sample Data'!N199&gt;=30,'Control Sample Data'!N199&lt;=30),AND('Test Sample Data'!N199&lt;=30,'Control Sample Data'!N199&gt;=30)),"Type 1","OKAY")))</f>
        <v>OKAY</v>
      </c>
    </row>
    <row r="200" spans="1:11">
      <c r="A200" s="68"/>
      <c r="B200" s="88" t="str">
        <f>IF('Gene Table'!E200="","",'Gene Table'!E200)</f>
        <v>mmu-miR-543-3p</v>
      </c>
      <c r="C200" s="89" t="str">
        <f>'Gene Table'!B200</f>
        <v>I06</v>
      </c>
      <c r="D200" s="90" t="e">
        <f>Calculations!BN201</f>
        <v>#DIV/0!</v>
      </c>
      <c r="E200" s="90" t="e">
        <f>Calculations!BO201</f>
        <v>#DIV/0!</v>
      </c>
      <c r="F200" s="91" t="e">
        <f t="shared" si="12"/>
        <v>#DIV/0!</v>
      </c>
      <c r="G200" s="91" t="e">
        <f t="shared" si="13"/>
        <v>#DIV/0!</v>
      </c>
      <c r="H200" s="90" t="e">
        <f t="shared" si="14"/>
        <v>#DIV/0!</v>
      </c>
      <c r="I200" s="94" t="str">
        <f>IF(OR(COUNT(Calculations!BP201:BY201)&lt;3,COUNT(Calculations!BZ201:CI201)&lt;3),"N/A",IF(ISERROR(TTEST(Calculations!BP201:BY201,Calculations!BZ201:CI201,2,2)),"N/A",TTEST(Calculations!BP201:BY201,Calculations!BZ201:CI201,2,2)))</f>
        <v>N/A</v>
      </c>
      <c r="J200" s="90" t="e">
        <f t="shared" si="15"/>
        <v>#DIV/0!</v>
      </c>
      <c r="K200" s="95" t="str">
        <f>IF(AND('Test Sample Data'!N200&gt;=35,'Control Sample Data'!N200&gt;=35),"Type 3",IF(AND('Test Sample Data'!N200&gt;=30,'Control Sample Data'!N200&gt;=30,OR(I200&gt;=0.05,I200="N/A")),"Type 2",IF(OR(AND('Test Sample Data'!N200&gt;=30,'Control Sample Data'!N200&lt;=30),AND('Test Sample Data'!N200&lt;=30,'Control Sample Data'!N200&gt;=30)),"Type 1","OKAY")))</f>
        <v>OKAY</v>
      </c>
    </row>
    <row r="201" spans="1:11">
      <c r="A201" s="68"/>
      <c r="B201" s="88" t="str">
        <f>IF('Gene Table'!E201="","",'Gene Table'!E201)</f>
        <v>mmu-miR-206-3p</v>
      </c>
      <c r="C201" s="89" t="str">
        <f>'Gene Table'!B201</f>
        <v>I07</v>
      </c>
      <c r="D201" s="90" t="e">
        <f>Calculations!BN202</f>
        <v>#DIV/0!</v>
      </c>
      <c r="E201" s="90" t="e">
        <f>Calculations!BO202</f>
        <v>#DIV/0!</v>
      </c>
      <c r="F201" s="91" t="e">
        <f t="shared" si="12"/>
        <v>#DIV/0!</v>
      </c>
      <c r="G201" s="91" t="e">
        <f t="shared" si="13"/>
        <v>#DIV/0!</v>
      </c>
      <c r="H201" s="90" t="e">
        <f t="shared" si="14"/>
        <v>#DIV/0!</v>
      </c>
      <c r="I201" s="94" t="str">
        <f>IF(OR(COUNT(Calculations!BP202:BY202)&lt;3,COUNT(Calculations!BZ202:CI202)&lt;3),"N/A",IF(ISERROR(TTEST(Calculations!BP202:BY202,Calculations!BZ202:CI202,2,2)),"N/A",TTEST(Calculations!BP202:BY202,Calculations!BZ202:CI202,2,2)))</f>
        <v>N/A</v>
      </c>
      <c r="J201" s="90" t="e">
        <f t="shared" si="15"/>
        <v>#DIV/0!</v>
      </c>
      <c r="K201" s="95" t="str">
        <f>IF(AND('Test Sample Data'!N201&gt;=35,'Control Sample Data'!N201&gt;=35),"Type 3",IF(AND('Test Sample Data'!N201&gt;=30,'Control Sample Data'!N201&gt;=30,OR(I201&gt;=0.05,I201="N/A")),"Type 2",IF(OR(AND('Test Sample Data'!N201&gt;=30,'Control Sample Data'!N201&lt;=30),AND('Test Sample Data'!N201&lt;=30,'Control Sample Data'!N201&gt;=30)),"Type 1","OKAY")))</f>
        <v>OKAY</v>
      </c>
    </row>
    <row r="202" spans="1:11">
      <c r="A202" s="68"/>
      <c r="B202" s="88" t="str">
        <f>IF('Gene Table'!E202="","",'Gene Table'!E202)</f>
        <v>mmu-miR-551b-3p</v>
      </c>
      <c r="C202" s="89" t="str">
        <f>'Gene Table'!B202</f>
        <v>I08</v>
      </c>
      <c r="D202" s="90" t="e">
        <f>Calculations!BN203</f>
        <v>#DIV/0!</v>
      </c>
      <c r="E202" s="90" t="e">
        <f>Calculations!BO203</f>
        <v>#DIV/0!</v>
      </c>
      <c r="F202" s="91" t="e">
        <f t="shared" si="12"/>
        <v>#DIV/0!</v>
      </c>
      <c r="G202" s="91" t="e">
        <f t="shared" si="13"/>
        <v>#DIV/0!</v>
      </c>
      <c r="H202" s="90" t="e">
        <f t="shared" si="14"/>
        <v>#DIV/0!</v>
      </c>
      <c r="I202" s="94" t="str">
        <f>IF(OR(COUNT(Calculations!BP203:BY203)&lt;3,COUNT(Calculations!BZ203:CI203)&lt;3),"N/A",IF(ISERROR(TTEST(Calculations!BP203:BY203,Calculations!BZ203:CI203,2,2)),"N/A",TTEST(Calculations!BP203:BY203,Calculations!BZ203:CI203,2,2)))</f>
        <v>N/A</v>
      </c>
      <c r="J202" s="90" t="e">
        <f t="shared" si="15"/>
        <v>#DIV/0!</v>
      </c>
      <c r="K202" s="95" t="str">
        <f>IF(AND('Test Sample Data'!N202&gt;=35,'Control Sample Data'!N202&gt;=35),"Type 3",IF(AND('Test Sample Data'!N202&gt;=30,'Control Sample Data'!N202&gt;=30,OR(I202&gt;=0.05,I202="N/A")),"Type 2",IF(OR(AND('Test Sample Data'!N202&gt;=30,'Control Sample Data'!N202&lt;=30),AND('Test Sample Data'!N202&lt;=30,'Control Sample Data'!N202&gt;=30)),"Type 1","OKAY")))</f>
        <v>OKAY</v>
      </c>
    </row>
    <row r="203" spans="1:11">
      <c r="A203" s="68"/>
      <c r="B203" s="88" t="str">
        <f>IF('Gene Table'!E203="","",'Gene Table'!E203)</f>
        <v>mmu-miR-208a-3p</v>
      </c>
      <c r="C203" s="89" t="str">
        <f>'Gene Table'!B203</f>
        <v>I09</v>
      </c>
      <c r="D203" s="90" t="e">
        <f>Calculations!BN204</f>
        <v>#DIV/0!</v>
      </c>
      <c r="E203" s="90" t="e">
        <f>Calculations!BO204</f>
        <v>#DIV/0!</v>
      </c>
      <c r="F203" s="91" t="e">
        <f t="shared" si="12"/>
        <v>#DIV/0!</v>
      </c>
      <c r="G203" s="91" t="e">
        <f t="shared" si="13"/>
        <v>#DIV/0!</v>
      </c>
      <c r="H203" s="90" t="e">
        <f t="shared" si="14"/>
        <v>#DIV/0!</v>
      </c>
      <c r="I203" s="94" t="str">
        <f>IF(OR(COUNT(Calculations!BP204:BY204)&lt;3,COUNT(Calculations!BZ204:CI204)&lt;3),"N/A",IF(ISERROR(TTEST(Calculations!BP204:BY204,Calculations!BZ204:CI204,2,2)),"N/A",TTEST(Calculations!BP204:BY204,Calculations!BZ204:CI204,2,2)))</f>
        <v>N/A</v>
      </c>
      <c r="J203" s="90" t="e">
        <f t="shared" si="15"/>
        <v>#DIV/0!</v>
      </c>
      <c r="K203" s="95" t="str">
        <f>IF(AND('Test Sample Data'!N203&gt;=35,'Control Sample Data'!N203&gt;=35),"Type 3",IF(AND('Test Sample Data'!N203&gt;=30,'Control Sample Data'!N203&gt;=30,OR(I203&gt;=0.05,I203="N/A")),"Type 2",IF(OR(AND('Test Sample Data'!N203&gt;=30,'Control Sample Data'!N203&lt;=30),AND('Test Sample Data'!N203&lt;=30,'Control Sample Data'!N203&gt;=30)),"Type 1","OKAY")))</f>
        <v>OKAY</v>
      </c>
    </row>
    <row r="204" spans="1:11">
      <c r="A204" s="68"/>
      <c r="B204" s="88" t="str">
        <f>IF('Gene Table'!E204="","",'Gene Table'!E204)</f>
        <v>mmu-miR-568</v>
      </c>
      <c r="C204" s="89" t="str">
        <f>'Gene Table'!B204</f>
        <v>I10</v>
      </c>
      <c r="D204" s="90" t="e">
        <f>Calculations!BN205</f>
        <v>#DIV/0!</v>
      </c>
      <c r="E204" s="90" t="e">
        <f>Calculations!BO205</f>
        <v>#DIV/0!</v>
      </c>
      <c r="F204" s="91" t="e">
        <f t="shared" si="12"/>
        <v>#DIV/0!</v>
      </c>
      <c r="G204" s="91" t="e">
        <f t="shared" si="13"/>
        <v>#DIV/0!</v>
      </c>
      <c r="H204" s="90" t="e">
        <f t="shared" si="14"/>
        <v>#DIV/0!</v>
      </c>
      <c r="I204" s="94" t="str">
        <f>IF(OR(COUNT(Calculations!BP205:BY205)&lt;3,COUNT(Calculations!BZ205:CI205)&lt;3),"N/A",IF(ISERROR(TTEST(Calculations!BP205:BY205,Calculations!BZ205:CI205,2,2)),"N/A",TTEST(Calculations!BP205:BY205,Calculations!BZ205:CI205,2,2)))</f>
        <v>N/A</v>
      </c>
      <c r="J204" s="90" t="e">
        <f t="shared" si="15"/>
        <v>#DIV/0!</v>
      </c>
      <c r="K204" s="95" t="str">
        <f>IF(AND('Test Sample Data'!N204&gt;=35,'Control Sample Data'!N204&gt;=35),"Type 3",IF(AND('Test Sample Data'!N204&gt;=30,'Control Sample Data'!N204&gt;=30,OR(I204&gt;=0.05,I204="N/A")),"Type 2",IF(OR(AND('Test Sample Data'!N204&gt;=30,'Control Sample Data'!N204&lt;=30),AND('Test Sample Data'!N204&lt;=30,'Control Sample Data'!N204&gt;=30)),"Type 1","OKAY")))</f>
        <v>OKAY</v>
      </c>
    </row>
    <row r="205" spans="1:11">
      <c r="A205" s="68"/>
      <c r="B205" s="88" t="str">
        <f>IF('Gene Table'!E205="","",'Gene Table'!E205)</f>
        <v>mmu-miR-208b-3p</v>
      </c>
      <c r="C205" s="89" t="str">
        <f>'Gene Table'!B205</f>
        <v>I11</v>
      </c>
      <c r="D205" s="90" t="e">
        <f>Calculations!BN206</f>
        <v>#DIV/0!</v>
      </c>
      <c r="E205" s="90" t="e">
        <f>Calculations!BO206</f>
        <v>#DIV/0!</v>
      </c>
      <c r="F205" s="91" t="e">
        <f t="shared" si="12"/>
        <v>#DIV/0!</v>
      </c>
      <c r="G205" s="91" t="e">
        <f t="shared" si="13"/>
        <v>#DIV/0!</v>
      </c>
      <c r="H205" s="90" t="e">
        <f t="shared" si="14"/>
        <v>#DIV/0!</v>
      </c>
      <c r="I205" s="94" t="str">
        <f>IF(OR(COUNT(Calculations!BP206:BY206)&lt;3,COUNT(Calculations!BZ206:CI206)&lt;3),"N/A",IF(ISERROR(TTEST(Calculations!BP206:BY206,Calculations!BZ206:CI206,2,2)),"N/A",TTEST(Calculations!BP206:BY206,Calculations!BZ206:CI206,2,2)))</f>
        <v>N/A</v>
      </c>
      <c r="J205" s="90" t="e">
        <f t="shared" si="15"/>
        <v>#DIV/0!</v>
      </c>
      <c r="K205" s="95" t="str">
        <f>IF(AND('Test Sample Data'!N205&gt;=35,'Control Sample Data'!N205&gt;=35),"Type 3",IF(AND('Test Sample Data'!N205&gt;=30,'Control Sample Data'!N205&gt;=30,OR(I205&gt;=0.05,I205="N/A")),"Type 2",IF(OR(AND('Test Sample Data'!N205&gt;=30,'Control Sample Data'!N205&lt;=30),AND('Test Sample Data'!N205&lt;=30,'Control Sample Data'!N205&gt;=30)),"Type 1","OKAY")))</f>
        <v>OKAY</v>
      </c>
    </row>
    <row r="206" spans="1:11">
      <c r="A206" s="68"/>
      <c r="B206" s="88" t="str">
        <f>IF('Gene Table'!E206="","",'Gene Table'!E206)</f>
        <v>mmu-miR-574-3p</v>
      </c>
      <c r="C206" s="89" t="str">
        <f>'Gene Table'!B206</f>
        <v>I12</v>
      </c>
      <c r="D206" s="90" t="e">
        <f>Calculations!BN207</f>
        <v>#DIV/0!</v>
      </c>
      <c r="E206" s="90" t="e">
        <f>Calculations!BO207</f>
        <v>#DIV/0!</v>
      </c>
      <c r="F206" s="91" t="e">
        <f t="shared" si="12"/>
        <v>#DIV/0!</v>
      </c>
      <c r="G206" s="91" t="e">
        <f t="shared" si="13"/>
        <v>#DIV/0!</v>
      </c>
      <c r="H206" s="90" t="e">
        <f t="shared" si="14"/>
        <v>#DIV/0!</v>
      </c>
      <c r="I206" s="94" t="str">
        <f>IF(OR(COUNT(Calculations!BP207:BY207)&lt;3,COUNT(Calculations!BZ207:CI207)&lt;3),"N/A",IF(ISERROR(TTEST(Calculations!BP207:BY207,Calculations!BZ207:CI207,2,2)),"N/A",TTEST(Calculations!BP207:BY207,Calculations!BZ207:CI207,2,2)))</f>
        <v>N/A</v>
      </c>
      <c r="J206" s="90" t="e">
        <f t="shared" si="15"/>
        <v>#DIV/0!</v>
      </c>
      <c r="K206" s="95" t="str">
        <f>IF(AND('Test Sample Data'!N206&gt;=35,'Control Sample Data'!N206&gt;=35),"Type 3",IF(AND('Test Sample Data'!N206&gt;=30,'Control Sample Data'!N206&gt;=30,OR(I206&gt;=0.05,I206="N/A")),"Type 2",IF(OR(AND('Test Sample Data'!N206&gt;=30,'Control Sample Data'!N206&lt;=30),AND('Test Sample Data'!N206&lt;=30,'Control Sample Data'!N206&gt;=30)),"Type 1","OKAY")))</f>
        <v>OKAY</v>
      </c>
    </row>
    <row r="207" spans="1:11">
      <c r="A207" s="68"/>
      <c r="B207" s="88" t="str">
        <f>IF('Gene Table'!E207="","",'Gene Table'!E207)</f>
        <v>mmu-miR-21-5p</v>
      </c>
      <c r="C207" s="89" t="str">
        <f>'Gene Table'!B207</f>
        <v>I13</v>
      </c>
      <c r="D207" s="90" t="e">
        <f>Calculations!BN208</f>
        <v>#DIV/0!</v>
      </c>
      <c r="E207" s="90" t="e">
        <f>Calculations!BO208</f>
        <v>#DIV/0!</v>
      </c>
      <c r="F207" s="91" t="e">
        <f t="shared" si="12"/>
        <v>#DIV/0!</v>
      </c>
      <c r="G207" s="91" t="e">
        <f t="shared" si="13"/>
        <v>#DIV/0!</v>
      </c>
      <c r="H207" s="90" t="e">
        <f t="shared" si="14"/>
        <v>#DIV/0!</v>
      </c>
      <c r="I207" s="94" t="str">
        <f>IF(OR(COUNT(Calculations!BP208:BY208)&lt;3,COUNT(Calculations!BZ208:CI208)&lt;3),"N/A",IF(ISERROR(TTEST(Calculations!BP208:BY208,Calculations!BZ208:CI208,2,2)),"N/A",TTEST(Calculations!BP208:BY208,Calculations!BZ208:CI208,2,2)))</f>
        <v>N/A</v>
      </c>
      <c r="J207" s="90" t="e">
        <f t="shared" si="15"/>
        <v>#DIV/0!</v>
      </c>
      <c r="K207" s="95" t="str">
        <f>IF(AND('Test Sample Data'!N207&gt;=35,'Control Sample Data'!N207&gt;=35),"Type 3",IF(AND('Test Sample Data'!N207&gt;=30,'Control Sample Data'!N207&gt;=30,OR(I207&gt;=0.05,I207="N/A")),"Type 2",IF(OR(AND('Test Sample Data'!N207&gt;=30,'Control Sample Data'!N207&lt;=30),AND('Test Sample Data'!N207&lt;=30,'Control Sample Data'!N207&gt;=30)),"Type 1","OKAY")))</f>
        <v>OKAY</v>
      </c>
    </row>
    <row r="208" spans="1:11">
      <c r="A208" s="68"/>
      <c r="B208" s="88" t="str">
        <f>IF('Gene Table'!E208="","",'Gene Table'!E208)</f>
        <v>mmu-miR-574-5p</v>
      </c>
      <c r="C208" s="89" t="str">
        <f>'Gene Table'!B208</f>
        <v>I14</v>
      </c>
      <c r="D208" s="90" t="e">
        <f>Calculations!BN209</f>
        <v>#DIV/0!</v>
      </c>
      <c r="E208" s="90" t="e">
        <f>Calculations!BO209</f>
        <v>#DIV/0!</v>
      </c>
      <c r="F208" s="91" t="e">
        <f t="shared" si="12"/>
        <v>#DIV/0!</v>
      </c>
      <c r="G208" s="91" t="e">
        <f t="shared" si="13"/>
        <v>#DIV/0!</v>
      </c>
      <c r="H208" s="90" t="e">
        <f t="shared" si="14"/>
        <v>#DIV/0!</v>
      </c>
      <c r="I208" s="94" t="str">
        <f>IF(OR(COUNT(Calculations!BP209:BY209)&lt;3,COUNT(Calculations!BZ209:CI209)&lt;3),"N/A",IF(ISERROR(TTEST(Calculations!BP209:BY209,Calculations!BZ209:CI209,2,2)),"N/A",TTEST(Calculations!BP209:BY209,Calculations!BZ209:CI209,2,2)))</f>
        <v>N/A</v>
      </c>
      <c r="J208" s="90" t="e">
        <f t="shared" si="15"/>
        <v>#DIV/0!</v>
      </c>
      <c r="K208" s="95" t="str">
        <f>IF(AND('Test Sample Data'!N208&gt;=35,'Control Sample Data'!N208&gt;=35),"Type 3",IF(AND('Test Sample Data'!N208&gt;=30,'Control Sample Data'!N208&gt;=30,OR(I208&gt;=0.05,I208="N/A")),"Type 2",IF(OR(AND('Test Sample Data'!N208&gt;=30,'Control Sample Data'!N208&lt;=30),AND('Test Sample Data'!N208&lt;=30,'Control Sample Data'!N208&gt;=30)),"Type 1","OKAY")))</f>
        <v>OKAY</v>
      </c>
    </row>
    <row r="209" spans="1:11">
      <c r="A209" s="68"/>
      <c r="B209" s="88" t="str">
        <f>IF('Gene Table'!E209="","",'Gene Table'!E209)</f>
        <v>mmu-miR-210-3p</v>
      </c>
      <c r="C209" s="89" t="str">
        <f>'Gene Table'!B209</f>
        <v>I15</v>
      </c>
      <c r="D209" s="90" t="e">
        <f>Calculations!BN210</f>
        <v>#DIV/0!</v>
      </c>
      <c r="E209" s="90" t="e">
        <f>Calculations!BO210</f>
        <v>#DIV/0!</v>
      </c>
      <c r="F209" s="91" t="e">
        <f t="shared" si="12"/>
        <v>#DIV/0!</v>
      </c>
      <c r="G209" s="91" t="e">
        <f t="shared" si="13"/>
        <v>#DIV/0!</v>
      </c>
      <c r="H209" s="90" t="e">
        <f t="shared" si="14"/>
        <v>#DIV/0!</v>
      </c>
      <c r="I209" s="94" t="str">
        <f>IF(OR(COUNT(Calculations!BP210:BY210)&lt;3,COUNT(Calculations!BZ210:CI210)&lt;3),"N/A",IF(ISERROR(TTEST(Calculations!BP210:BY210,Calculations!BZ210:CI210,2,2)),"N/A",TTEST(Calculations!BP210:BY210,Calculations!BZ210:CI210,2,2)))</f>
        <v>N/A</v>
      </c>
      <c r="J209" s="90" t="e">
        <f t="shared" si="15"/>
        <v>#DIV/0!</v>
      </c>
      <c r="K209" s="95" t="str">
        <f>IF(AND('Test Sample Data'!N209&gt;=35,'Control Sample Data'!N209&gt;=35),"Type 3",IF(AND('Test Sample Data'!N209&gt;=30,'Control Sample Data'!N209&gt;=30,OR(I209&gt;=0.05,I209="N/A")),"Type 2",IF(OR(AND('Test Sample Data'!N209&gt;=30,'Control Sample Data'!N209&lt;=30),AND('Test Sample Data'!N209&lt;=30,'Control Sample Data'!N209&gt;=30)),"Type 1","OKAY")))</f>
        <v>OKAY</v>
      </c>
    </row>
    <row r="210" spans="1:11">
      <c r="A210" s="68"/>
      <c r="B210" s="88" t="str">
        <f>IF('Gene Table'!E210="","",'Gene Table'!E210)</f>
        <v>mmu-miR-590-5p</v>
      </c>
      <c r="C210" s="89" t="str">
        <f>'Gene Table'!B210</f>
        <v>I16</v>
      </c>
      <c r="D210" s="90" t="e">
        <f>Calculations!BN211</f>
        <v>#DIV/0!</v>
      </c>
      <c r="E210" s="90" t="e">
        <f>Calculations!BO211</f>
        <v>#DIV/0!</v>
      </c>
      <c r="F210" s="91" t="e">
        <f t="shared" si="12"/>
        <v>#DIV/0!</v>
      </c>
      <c r="G210" s="91" t="e">
        <f t="shared" si="13"/>
        <v>#DIV/0!</v>
      </c>
      <c r="H210" s="90" t="e">
        <f t="shared" si="14"/>
        <v>#DIV/0!</v>
      </c>
      <c r="I210" s="94" t="str">
        <f>IF(OR(COUNT(Calculations!BP211:BY211)&lt;3,COUNT(Calculations!BZ211:CI211)&lt;3),"N/A",IF(ISERROR(TTEST(Calculations!BP211:BY211,Calculations!BZ211:CI211,2,2)),"N/A",TTEST(Calculations!BP211:BY211,Calculations!BZ211:CI211,2,2)))</f>
        <v>N/A</v>
      </c>
      <c r="J210" s="90" t="e">
        <f t="shared" si="15"/>
        <v>#DIV/0!</v>
      </c>
      <c r="K210" s="95" t="str">
        <f>IF(AND('Test Sample Data'!N210&gt;=35,'Control Sample Data'!N210&gt;=35),"Type 3",IF(AND('Test Sample Data'!N210&gt;=30,'Control Sample Data'!N210&gt;=30,OR(I210&gt;=0.05,I210="N/A")),"Type 2",IF(OR(AND('Test Sample Data'!N210&gt;=30,'Control Sample Data'!N210&lt;=30),AND('Test Sample Data'!N210&lt;=30,'Control Sample Data'!N210&gt;=30)),"Type 1","OKAY")))</f>
        <v>OKAY</v>
      </c>
    </row>
    <row r="211" spans="1:11">
      <c r="A211" s="68"/>
      <c r="B211" s="88" t="str">
        <f>IF('Gene Table'!E211="","",'Gene Table'!E211)</f>
        <v>mmu-miR-214-3p</v>
      </c>
      <c r="C211" s="89" t="str">
        <f>'Gene Table'!B211</f>
        <v>I17</v>
      </c>
      <c r="D211" s="90" t="e">
        <f>Calculations!BN212</f>
        <v>#DIV/0!</v>
      </c>
      <c r="E211" s="90" t="e">
        <f>Calculations!BO212</f>
        <v>#DIV/0!</v>
      </c>
      <c r="F211" s="91" t="e">
        <f t="shared" si="12"/>
        <v>#DIV/0!</v>
      </c>
      <c r="G211" s="91" t="e">
        <f t="shared" si="13"/>
        <v>#DIV/0!</v>
      </c>
      <c r="H211" s="90" t="e">
        <f t="shared" si="14"/>
        <v>#DIV/0!</v>
      </c>
      <c r="I211" s="94" t="str">
        <f>IF(OR(COUNT(Calculations!BP212:BY212)&lt;3,COUNT(Calculations!BZ212:CI212)&lt;3),"N/A",IF(ISERROR(TTEST(Calculations!BP212:BY212,Calculations!BZ212:CI212,2,2)),"N/A",TTEST(Calculations!BP212:BY212,Calculations!BZ212:CI212,2,2)))</f>
        <v>N/A</v>
      </c>
      <c r="J211" s="90" t="e">
        <f t="shared" si="15"/>
        <v>#DIV/0!</v>
      </c>
      <c r="K211" s="95" t="str">
        <f>IF(AND('Test Sample Data'!N211&gt;=35,'Control Sample Data'!N211&gt;=35),"Type 3",IF(AND('Test Sample Data'!N211&gt;=30,'Control Sample Data'!N211&gt;=30,OR(I211&gt;=0.05,I211="N/A")),"Type 2",IF(OR(AND('Test Sample Data'!N211&gt;=30,'Control Sample Data'!N211&lt;=30),AND('Test Sample Data'!N211&lt;=30,'Control Sample Data'!N211&gt;=30)),"Type 1","OKAY")))</f>
        <v>OKAY</v>
      </c>
    </row>
    <row r="212" spans="1:11">
      <c r="A212" s="68"/>
      <c r="B212" s="88" t="str">
        <f>IF('Gene Table'!E212="","",'Gene Table'!E212)</f>
        <v>mmu-miR-590-3p</v>
      </c>
      <c r="C212" s="89" t="str">
        <f>'Gene Table'!B212</f>
        <v>I18</v>
      </c>
      <c r="D212" s="90" t="e">
        <f>Calculations!BN213</f>
        <v>#DIV/0!</v>
      </c>
      <c r="E212" s="90" t="e">
        <f>Calculations!BO213</f>
        <v>#DIV/0!</v>
      </c>
      <c r="F212" s="91" t="e">
        <f t="shared" si="12"/>
        <v>#DIV/0!</v>
      </c>
      <c r="G212" s="91" t="e">
        <f t="shared" si="13"/>
        <v>#DIV/0!</v>
      </c>
      <c r="H212" s="90" t="e">
        <f t="shared" si="14"/>
        <v>#DIV/0!</v>
      </c>
      <c r="I212" s="94" t="str">
        <f>IF(OR(COUNT(Calculations!BP213:BY213)&lt;3,COUNT(Calculations!BZ213:CI213)&lt;3),"N/A",IF(ISERROR(TTEST(Calculations!BP213:BY213,Calculations!BZ213:CI213,2,2)),"N/A",TTEST(Calculations!BP213:BY213,Calculations!BZ213:CI213,2,2)))</f>
        <v>N/A</v>
      </c>
      <c r="J212" s="90" t="e">
        <f t="shared" si="15"/>
        <v>#DIV/0!</v>
      </c>
      <c r="K212" s="95" t="str">
        <f>IF(AND('Test Sample Data'!N212&gt;=35,'Control Sample Data'!N212&gt;=35),"Type 3",IF(AND('Test Sample Data'!N212&gt;=30,'Control Sample Data'!N212&gt;=30,OR(I212&gt;=0.05,I212="N/A")),"Type 2",IF(OR(AND('Test Sample Data'!N212&gt;=30,'Control Sample Data'!N212&lt;=30),AND('Test Sample Data'!N212&lt;=30,'Control Sample Data'!N212&gt;=30)),"Type 1","OKAY")))</f>
        <v>OKAY</v>
      </c>
    </row>
    <row r="213" spans="1:11">
      <c r="A213" s="68"/>
      <c r="B213" s="88" t="str">
        <f>IF('Gene Table'!E213="","",'Gene Table'!E213)</f>
        <v>mmu-miR-216b-5p</v>
      </c>
      <c r="C213" s="89" t="str">
        <f>'Gene Table'!B213</f>
        <v>I19</v>
      </c>
      <c r="D213" s="90" t="e">
        <f>Calculations!BN214</f>
        <v>#DIV/0!</v>
      </c>
      <c r="E213" s="90" t="e">
        <f>Calculations!BO214</f>
        <v>#DIV/0!</v>
      </c>
      <c r="F213" s="91" t="e">
        <f t="shared" si="12"/>
        <v>#DIV/0!</v>
      </c>
      <c r="G213" s="91" t="e">
        <f t="shared" si="13"/>
        <v>#DIV/0!</v>
      </c>
      <c r="H213" s="90" t="e">
        <f t="shared" si="14"/>
        <v>#DIV/0!</v>
      </c>
      <c r="I213" s="94" t="str">
        <f>IF(OR(COUNT(Calculations!BP214:BY214)&lt;3,COUNT(Calculations!BZ214:CI214)&lt;3),"N/A",IF(ISERROR(TTEST(Calculations!BP214:BY214,Calculations!BZ214:CI214,2,2)),"N/A",TTEST(Calculations!BP214:BY214,Calculations!BZ214:CI214,2,2)))</f>
        <v>N/A</v>
      </c>
      <c r="J213" s="90" t="e">
        <f t="shared" si="15"/>
        <v>#DIV/0!</v>
      </c>
      <c r="K213" s="95" t="str">
        <f>IF(AND('Test Sample Data'!N213&gt;=35,'Control Sample Data'!N213&gt;=35),"Type 3",IF(AND('Test Sample Data'!N213&gt;=30,'Control Sample Data'!N213&gt;=30,OR(I213&gt;=0.05,I213="N/A")),"Type 2",IF(OR(AND('Test Sample Data'!N213&gt;=30,'Control Sample Data'!N213&lt;=30),AND('Test Sample Data'!N213&lt;=30,'Control Sample Data'!N213&gt;=30)),"Type 1","OKAY")))</f>
        <v>OKAY</v>
      </c>
    </row>
    <row r="214" spans="1:11">
      <c r="A214" s="68"/>
      <c r="B214" s="88" t="str">
        <f>IF('Gene Table'!E214="","",'Gene Table'!E214)</f>
        <v>mmu-miR-615-5p</v>
      </c>
      <c r="C214" s="89" t="str">
        <f>'Gene Table'!B214</f>
        <v>I20</v>
      </c>
      <c r="D214" s="90" t="e">
        <f>Calculations!BN215</f>
        <v>#DIV/0!</v>
      </c>
      <c r="E214" s="90" t="e">
        <f>Calculations!BO215</f>
        <v>#DIV/0!</v>
      </c>
      <c r="F214" s="91" t="e">
        <f t="shared" si="12"/>
        <v>#DIV/0!</v>
      </c>
      <c r="G214" s="91" t="e">
        <f t="shared" si="13"/>
        <v>#DIV/0!</v>
      </c>
      <c r="H214" s="90" t="e">
        <f t="shared" si="14"/>
        <v>#DIV/0!</v>
      </c>
      <c r="I214" s="94" t="str">
        <f>IF(OR(COUNT(Calculations!BP215:BY215)&lt;3,COUNT(Calculations!BZ215:CI215)&lt;3),"N/A",IF(ISERROR(TTEST(Calculations!BP215:BY215,Calculations!BZ215:CI215,2,2)),"N/A",TTEST(Calculations!BP215:BY215,Calculations!BZ215:CI215,2,2)))</f>
        <v>N/A</v>
      </c>
      <c r="J214" s="90" t="e">
        <f t="shared" si="15"/>
        <v>#DIV/0!</v>
      </c>
      <c r="K214" s="95" t="str">
        <f>IF(AND('Test Sample Data'!N214&gt;=35,'Control Sample Data'!N214&gt;=35),"Type 3",IF(AND('Test Sample Data'!N214&gt;=30,'Control Sample Data'!N214&gt;=30,OR(I214&gt;=0.05,I214="N/A")),"Type 2",IF(OR(AND('Test Sample Data'!N214&gt;=30,'Control Sample Data'!N214&lt;=30),AND('Test Sample Data'!N214&lt;=30,'Control Sample Data'!N214&gt;=30)),"Type 1","OKAY")))</f>
        <v>OKAY</v>
      </c>
    </row>
    <row r="215" spans="1:11">
      <c r="A215" s="68"/>
      <c r="B215" s="88" t="str">
        <f>IF('Gene Table'!E215="","",'Gene Table'!E215)</f>
        <v>mmu-miR-218-5p</v>
      </c>
      <c r="C215" s="89" t="str">
        <f>'Gene Table'!B215</f>
        <v>I21</v>
      </c>
      <c r="D215" s="90" t="e">
        <f>Calculations!BN216</f>
        <v>#DIV/0!</v>
      </c>
      <c r="E215" s="90" t="e">
        <f>Calculations!BO216</f>
        <v>#DIV/0!</v>
      </c>
      <c r="F215" s="91" t="e">
        <f t="shared" si="12"/>
        <v>#DIV/0!</v>
      </c>
      <c r="G215" s="91" t="e">
        <f t="shared" si="13"/>
        <v>#DIV/0!</v>
      </c>
      <c r="H215" s="90" t="e">
        <f t="shared" si="14"/>
        <v>#DIV/0!</v>
      </c>
      <c r="I215" s="94" t="str">
        <f>IF(OR(COUNT(Calculations!BP216:BY216)&lt;3,COUNT(Calculations!BZ216:CI216)&lt;3),"N/A",IF(ISERROR(TTEST(Calculations!BP216:BY216,Calculations!BZ216:CI216,2,2)),"N/A",TTEST(Calculations!BP216:BY216,Calculations!BZ216:CI216,2,2)))</f>
        <v>N/A</v>
      </c>
      <c r="J215" s="90" t="e">
        <f t="shared" si="15"/>
        <v>#DIV/0!</v>
      </c>
      <c r="K215" s="95" t="str">
        <f>IF(AND('Test Sample Data'!N215&gt;=35,'Control Sample Data'!N215&gt;=35),"Type 3",IF(AND('Test Sample Data'!N215&gt;=30,'Control Sample Data'!N215&gt;=30,OR(I215&gt;=0.05,I215="N/A")),"Type 2",IF(OR(AND('Test Sample Data'!N215&gt;=30,'Control Sample Data'!N215&lt;=30),AND('Test Sample Data'!N215&lt;=30,'Control Sample Data'!N215&gt;=30)),"Type 1","OKAY")))</f>
        <v>OKAY</v>
      </c>
    </row>
    <row r="216" spans="1:11">
      <c r="A216" s="68"/>
      <c r="B216" s="88" t="str">
        <f>IF('Gene Table'!E216="","",'Gene Table'!E216)</f>
        <v>mmu-miR-615-3p</v>
      </c>
      <c r="C216" s="89" t="str">
        <f>'Gene Table'!B216</f>
        <v>I22</v>
      </c>
      <c r="D216" s="90" t="e">
        <f>Calculations!BN217</f>
        <v>#DIV/0!</v>
      </c>
      <c r="E216" s="90" t="e">
        <f>Calculations!BO217</f>
        <v>#DIV/0!</v>
      </c>
      <c r="F216" s="91" t="e">
        <f t="shared" ref="F216:F279" si="16">2^-D216</f>
        <v>#DIV/0!</v>
      </c>
      <c r="G216" s="91" t="e">
        <f t="shared" ref="G216:G279" si="17">2^-E216</f>
        <v>#DIV/0!</v>
      </c>
      <c r="H216" s="90" t="e">
        <f t="shared" ref="H216:H279" si="18">F216/G216</f>
        <v>#DIV/0!</v>
      </c>
      <c r="I216" s="94" t="str">
        <f>IF(OR(COUNT(Calculations!BP217:BY217)&lt;3,COUNT(Calculations!BZ217:CI217)&lt;3),"N/A",IF(ISERROR(TTEST(Calculations!BP217:BY217,Calculations!BZ217:CI217,2,2)),"N/A",TTEST(Calculations!BP217:BY217,Calculations!BZ217:CI217,2,2)))</f>
        <v>N/A</v>
      </c>
      <c r="J216" s="90" t="e">
        <f t="shared" ref="J216:J279" si="19">IF(H216&gt;1,H216,-1/H216)</f>
        <v>#DIV/0!</v>
      </c>
      <c r="K216" s="95" t="str">
        <f>IF(AND('Test Sample Data'!N216&gt;=35,'Control Sample Data'!N216&gt;=35),"Type 3",IF(AND('Test Sample Data'!N216&gt;=30,'Control Sample Data'!N216&gt;=30,OR(I216&gt;=0.05,I216="N/A")),"Type 2",IF(OR(AND('Test Sample Data'!N216&gt;=30,'Control Sample Data'!N216&lt;=30),AND('Test Sample Data'!N216&lt;=30,'Control Sample Data'!N216&gt;=30)),"Type 1","OKAY")))</f>
        <v>OKAY</v>
      </c>
    </row>
    <row r="217" spans="1:11">
      <c r="A217" s="68"/>
      <c r="B217" s="88" t="str">
        <f>IF('Gene Table'!E217="","",'Gene Table'!E217)</f>
        <v>mmu-miR-219-5p</v>
      </c>
      <c r="C217" s="89" t="str">
        <f>'Gene Table'!B217</f>
        <v>I23</v>
      </c>
      <c r="D217" s="90" t="e">
        <f>Calculations!BN218</f>
        <v>#DIV/0!</v>
      </c>
      <c r="E217" s="90" t="e">
        <f>Calculations!BO218</f>
        <v>#DIV/0!</v>
      </c>
      <c r="F217" s="91" t="e">
        <f t="shared" si="16"/>
        <v>#DIV/0!</v>
      </c>
      <c r="G217" s="91" t="e">
        <f t="shared" si="17"/>
        <v>#DIV/0!</v>
      </c>
      <c r="H217" s="90" t="e">
        <f t="shared" si="18"/>
        <v>#DIV/0!</v>
      </c>
      <c r="I217" s="94" t="str">
        <f>IF(OR(COUNT(Calculations!BP218:BY218)&lt;3,COUNT(Calculations!BZ218:CI218)&lt;3),"N/A",IF(ISERROR(TTEST(Calculations!BP218:BY218,Calculations!BZ218:CI218,2,2)),"N/A",TTEST(Calculations!BP218:BY218,Calculations!BZ218:CI218,2,2)))</f>
        <v>N/A</v>
      </c>
      <c r="J217" s="90" t="e">
        <f t="shared" si="19"/>
        <v>#DIV/0!</v>
      </c>
      <c r="K217" s="95" t="str">
        <f>IF(AND('Test Sample Data'!N217&gt;=35,'Control Sample Data'!N217&gt;=35),"Type 3",IF(AND('Test Sample Data'!N217&gt;=30,'Control Sample Data'!N217&gt;=30,OR(I217&gt;=0.05,I217="N/A")),"Type 2",IF(OR(AND('Test Sample Data'!N217&gt;=30,'Control Sample Data'!N217&lt;=30),AND('Test Sample Data'!N217&lt;=30,'Control Sample Data'!N217&gt;=30)),"Type 1","OKAY")))</f>
        <v>OKAY</v>
      </c>
    </row>
    <row r="218" spans="1:11">
      <c r="A218" s="68"/>
      <c r="B218" s="88" t="str">
        <f>IF('Gene Table'!E218="","",'Gene Table'!E218)</f>
        <v>mmu-miR-652-3p</v>
      </c>
      <c r="C218" s="89" t="str">
        <f>'Gene Table'!B218</f>
        <v>I24</v>
      </c>
      <c r="D218" s="90" t="e">
        <f>Calculations!BN219</f>
        <v>#DIV/0!</v>
      </c>
      <c r="E218" s="90" t="e">
        <f>Calculations!BO219</f>
        <v>#DIV/0!</v>
      </c>
      <c r="F218" s="91" t="e">
        <f t="shared" si="16"/>
        <v>#DIV/0!</v>
      </c>
      <c r="G218" s="91" t="e">
        <f t="shared" si="17"/>
        <v>#DIV/0!</v>
      </c>
      <c r="H218" s="90" t="e">
        <f t="shared" si="18"/>
        <v>#DIV/0!</v>
      </c>
      <c r="I218" s="94" t="str">
        <f>IF(OR(COUNT(Calculations!BP219:BY219)&lt;3,COUNT(Calculations!BZ219:CI219)&lt;3),"N/A",IF(ISERROR(TTEST(Calculations!BP219:BY219,Calculations!BZ219:CI219,2,2)),"N/A",TTEST(Calculations!BP219:BY219,Calculations!BZ219:CI219,2,2)))</f>
        <v>N/A</v>
      </c>
      <c r="J218" s="90" t="e">
        <f t="shared" si="19"/>
        <v>#DIV/0!</v>
      </c>
      <c r="K218" s="95" t="str">
        <f>IF(AND('Test Sample Data'!N218&gt;=35,'Control Sample Data'!N218&gt;=35),"Type 3",IF(AND('Test Sample Data'!N218&gt;=30,'Control Sample Data'!N218&gt;=30,OR(I218&gt;=0.05,I218="N/A")),"Type 2",IF(OR(AND('Test Sample Data'!N218&gt;=30,'Control Sample Data'!N218&lt;=30),AND('Test Sample Data'!N218&lt;=30,'Control Sample Data'!N218&gt;=30)),"Type 1","OKAY")))</f>
        <v>OKAY</v>
      </c>
    </row>
    <row r="219" spans="1:11">
      <c r="A219" s="68"/>
      <c r="B219" s="88" t="str">
        <f>IF('Gene Table'!E219="","",'Gene Table'!E219)</f>
        <v>mmu-miR-384-3p</v>
      </c>
      <c r="C219" s="89" t="str">
        <f>'Gene Table'!B219</f>
        <v>J01</v>
      </c>
      <c r="D219" s="90" t="e">
        <f>Calculations!BN220</f>
        <v>#DIV/0!</v>
      </c>
      <c r="E219" s="90" t="e">
        <f>Calculations!BO220</f>
        <v>#DIV/0!</v>
      </c>
      <c r="F219" s="91" t="e">
        <f t="shared" si="16"/>
        <v>#DIV/0!</v>
      </c>
      <c r="G219" s="91" t="e">
        <f t="shared" si="17"/>
        <v>#DIV/0!</v>
      </c>
      <c r="H219" s="90" t="e">
        <f t="shared" si="18"/>
        <v>#DIV/0!</v>
      </c>
      <c r="I219" s="94" t="str">
        <f>IF(OR(COUNT(Calculations!BP220:BY220)&lt;3,COUNT(Calculations!BZ220:CI220)&lt;3),"N/A",IF(ISERROR(TTEST(Calculations!BP220:BY220,Calculations!BZ220:CI220,2,2)),"N/A",TTEST(Calculations!BP220:BY220,Calculations!BZ220:CI220,2,2)))</f>
        <v>N/A</v>
      </c>
      <c r="J219" s="90" t="e">
        <f t="shared" si="19"/>
        <v>#DIV/0!</v>
      </c>
      <c r="K219" s="95" t="str">
        <f>IF(AND('Test Sample Data'!N219&gt;=35,'Control Sample Data'!N219&gt;=35),"Type 3",IF(AND('Test Sample Data'!N219&gt;=30,'Control Sample Data'!N219&gt;=30,OR(I219&gt;=0.05,I219="N/A")),"Type 2",IF(OR(AND('Test Sample Data'!N219&gt;=30,'Control Sample Data'!N219&lt;=30),AND('Test Sample Data'!N219&lt;=30,'Control Sample Data'!N219&gt;=30)),"Type 1","OKAY")))</f>
        <v>OKAY</v>
      </c>
    </row>
    <row r="220" spans="1:11">
      <c r="A220" s="68"/>
      <c r="B220" s="88" t="str">
        <f>IF('Gene Table'!E220="","",'Gene Table'!E220)</f>
        <v>mmu-miR-743b-3p</v>
      </c>
      <c r="C220" s="89" t="str">
        <f>'Gene Table'!B220</f>
        <v>J02</v>
      </c>
      <c r="D220" s="90" t="e">
        <f>Calculations!BN221</f>
        <v>#DIV/0!</v>
      </c>
      <c r="E220" s="90" t="e">
        <f>Calculations!BO221</f>
        <v>#DIV/0!</v>
      </c>
      <c r="F220" s="91" t="e">
        <f t="shared" si="16"/>
        <v>#DIV/0!</v>
      </c>
      <c r="G220" s="91" t="e">
        <f t="shared" si="17"/>
        <v>#DIV/0!</v>
      </c>
      <c r="H220" s="90" t="e">
        <f t="shared" si="18"/>
        <v>#DIV/0!</v>
      </c>
      <c r="I220" s="94" t="str">
        <f>IF(OR(COUNT(Calculations!BP221:BY221)&lt;3,COUNT(Calculations!BZ221:CI221)&lt;3),"N/A",IF(ISERROR(TTEST(Calculations!BP221:BY221,Calculations!BZ221:CI221,2,2)),"N/A",TTEST(Calculations!BP221:BY221,Calculations!BZ221:CI221,2,2)))</f>
        <v>N/A</v>
      </c>
      <c r="J220" s="90" t="e">
        <f t="shared" si="19"/>
        <v>#DIV/0!</v>
      </c>
      <c r="K220" s="95" t="str">
        <f>IF(AND('Test Sample Data'!N220&gt;=35,'Control Sample Data'!N220&gt;=35),"Type 3",IF(AND('Test Sample Data'!N220&gt;=30,'Control Sample Data'!N220&gt;=30,OR(I220&gt;=0.05,I220="N/A")),"Type 2",IF(OR(AND('Test Sample Data'!N220&gt;=30,'Control Sample Data'!N220&lt;=30),AND('Test Sample Data'!N220&lt;=30,'Control Sample Data'!N220&gt;=30)),"Type 1","OKAY")))</f>
        <v>OKAY</v>
      </c>
    </row>
    <row r="221" spans="1:11">
      <c r="A221" s="68"/>
      <c r="B221" s="88" t="str">
        <f>IF('Gene Table'!E221="","",'Gene Table'!E221)</f>
        <v>mmu-miR-412-3p</v>
      </c>
      <c r="C221" s="89" t="str">
        <f>'Gene Table'!B221</f>
        <v>J03</v>
      </c>
      <c r="D221" s="90" t="e">
        <f>Calculations!BN222</f>
        <v>#DIV/0!</v>
      </c>
      <c r="E221" s="90" t="e">
        <f>Calculations!BO222</f>
        <v>#DIV/0!</v>
      </c>
      <c r="F221" s="91" t="e">
        <f t="shared" si="16"/>
        <v>#DIV/0!</v>
      </c>
      <c r="G221" s="91" t="e">
        <f t="shared" si="17"/>
        <v>#DIV/0!</v>
      </c>
      <c r="H221" s="90" t="e">
        <f t="shared" si="18"/>
        <v>#DIV/0!</v>
      </c>
      <c r="I221" s="94" t="str">
        <f>IF(OR(COUNT(Calculations!BP222:BY222)&lt;3,COUNT(Calculations!BZ222:CI222)&lt;3),"N/A",IF(ISERROR(TTEST(Calculations!BP222:BY222,Calculations!BZ222:CI222,2,2)),"N/A",TTEST(Calculations!BP222:BY222,Calculations!BZ222:CI222,2,2)))</f>
        <v>N/A</v>
      </c>
      <c r="J221" s="90" t="e">
        <f t="shared" si="19"/>
        <v>#DIV/0!</v>
      </c>
      <c r="K221" s="95" t="str">
        <f>IF(AND('Test Sample Data'!N221&gt;=35,'Control Sample Data'!N221&gt;=35),"Type 3",IF(AND('Test Sample Data'!N221&gt;=30,'Control Sample Data'!N221&gt;=30,OR(I221&gt;=0.05,I221="N/A")),"Type 2",IF(OR(AND('Test Sample Data'!N221&gt;=30,'Control Sample Data'!N221&lt;=30),AND('Test Sample Data'!N221&lt;=30,'Control Sample Data'!N221&gt;=30)),"Type 1","OKAY")))</f>
        <v>OKAY</v>
      </c>
    </row>
    <row r="222" spans="1:11">
      <c r="A222" s="68"/>
      <c r="B222" s="88" t="str">
        <f>IF('Gene Table'!E222="","",'Gene Table'!E222)</f>
        <v>mmu-miR-743b-5p</v>
      </c>
      <c r="C222" s="89" t="str">
        <f>'Gene Table'!B222</f>
        <v>J04</v>
      </c>
      <c r="D222" s="90" t="e">
        <f>Calculations!BN223</f>
        <v>#DIV/0!</v>
      </c>
      <c r="E222" s="90" t="e">
        <f>Calculations!BO223</f>
        <v>#DIV/0!</v>
      </c>
      <c r="F222" s="91" t="e">
        <f t="shared" si="16"/>
        <v>#DIV/0!</v>
      </c>
      <c r="G222" s="91" t="e">
        <f t="shared" si="17"/>
        <v>#DIV/0!</v>
      </c>
      <c r="H222" s="90" t="e">
        <f t="shared" si="18"/>
        <v>#DIV/0!</v>
      </c>
      <c r="I222" s="94" t="str">
        <f>IF(OR(COUNT(Calculations!BP223:BY223)&lt;3,COUNT(Calculations!BZ223:CI223)&lt;3),"N/A",IF(ISERROR(TTEST(Calculations!BP223:BY223,Calculations!BZ223:CI223,2,2)),"N/A",TTEST(Calculations!BP223:BY223,Calculations!BZ223:CI223,2,2)))</f>
        <v>N/A</v>
      </c>
      <c r="J222" s="90" t="e">
        <f t="shared" si="19"/>
        <v>#DIV/0!</v>
      </c>
      <c r="K222" s="95" t="str">
        <f>IF(AND('Test Sample Data'!N222&gt;=35,'Control Sample Data'!N222&gt;=35),"Type 3",IF(AND('Test Sample Data'!N222&gt;=30,'Control Sample Data'!N222&gt;=30,OR(I222&gt;=0.05,I222="N/A")),"Type 2",IF(OR(AND('Test Sample Data'!N222&gt;=30,'Control Sample Data'!N222&lt;=30),AND('Test Sample Data'!N222&lt;=30,'Control Sample Data'!N222&gt;=30)),"Type 1","OKAY")))</f>
        <v>OKAY</v>
      </c>
    </row>
    <row r="223" spans="1:11">
      <c r="A223" s="68"/>
      <c r="B223" s="88" t="str">
        <f>IF('Gene Table'!E223="","",'Gene Table'!E223)</f>
        <v>mmu-miR-429-3p</v>
      </c>
      <c r="C223" s="89" t="str">
        <f>'Gene Table'!B223</f>
        <v>J05</v>
      </c>
      <c r="D223" s="90" t="e">
        <f>Calculations!BN224</f>
        <v>#DIV/0!</v>
      </c>
      <c r="E223" s="90" t="e">
        <f>Calculations!BO224</f>
        <v>#DIV/0!</v>
      </c>
      <c r="F223" s="91" t="e">
        <f t="shared" si="16"/>
        <v>#DIV/0!</v>
      </c>
      <c r="G223" s="91" t="e">
        <f t="shared" si="17"/>
        <v>#DIV/0!</v>
      </c>
      <c r="H223" s="90" t="e">
        <f t="shared" si="18"/>
        <v>#DIV/0!</v>
      </c>
      <c r="I223" s="94" t="str">
        <f>IF(OR(COUNT(Calculations!BP224:BY224)&lt;3,COUNT(Calculations!BZ224:CI224)&lt;3),"N/A",IF(ISERROR(TTEST(Calculations!BP224:BY224,Calculations!BZ224:CI224,2,2)),"N/A",TTEST(Calculations!BP224:BY224,Calculations!BZ224:CI224,2,2)))</f>
        <v>N/A</v>
      </c>
      <c r="J223" s="90" t="e">
        <f t="shared" si="19"/>
        <v>#DIV/0!</v>
      </c>
      <c r="K223" s="95" t="str">
        <f>IF(AND('Test Sample Data'!N223&gt;=35,'Control Sample Data'!N223&gt;=35),"Type 3",IF(AND('Test Sample Data'!N223&gt;=30,'Control Sample Data'!N223&gt;=30,OR(I223&gt;=0.05,I223="N/A")),"Type 2",IF(OR(AND('Test Sample Data'!N223&gt;=30,'Control Sample Data'!N223&lt;=30),AND('Test Sample Data'!N223&lt;=30,'Control Sample Data'!N223&gt;=30)),"Type 1","OKAY")))</f>
        <v>OKAY</v>
      </c>
    </row>
    <row r="224" spans="1:11">
      <c r="A224" s="68"/>
      <c r="B224" s="88" t="str">
        <f>IF('Gene Table'!E224="","",'Gene Table'!E224)</f>
        <v>mmu-miR-758-3p</v>
      </c>
      <c r="C224" s="89" t="str">
        <f>'Gene Table'!B224</f>
        <v>J06</v>
      </c>
      <c r="D224" s="90" t="e">
        <f>Calculations!BN225</f>
        <v>#DIV/0!</v>
      </c>
      <c r="E224" s="90" t="e">
        <f>Calculations!BO225</f>
        <v>#DIV/0!</v>
      </c>
      <c r="F224" s="91" t="e">
        <f t="shared" si="16"/>
        <v>#DIV/0!</v>
      </c>
      <c r="G224" s="91" t="e">
        <f t="shared" si="17"/>
        <v>#DIV/0!</v>
      </c>
      <c r="H224" s="90" t="e">
        <f t="shared" si="18"/>
        <v>#DIV/0!</v>
      </c>
      <c r="I224" s="94" t="str">
        <f>IF(OR(COUNT(Calculations!BP225:BY225)&lt;3,COUNT(Calculations!BZ225:CI225)&lt;3),"N/A",IF(ISERROR(TTEST(Calculations!BP225:BY225,Calculations!BZ225:CI225,2,2)),"N/A",TTEST(Calculations!BP225:BY225,Calculations!BZ225:CI225,2,2)))</f>
        <v>N/A</v>
      </c>
      <c r="J224" s="90" t="e">
        <f t="shared" si="19"/>
        <v>#DIV/0!</v>
      </c>
      <c r="K224" s="95" t="str">
        <f>IF(AND('Test Sample Data'!N224&gt;=35,'Control Sample Data'!N224&gt;=35),"Type 3",IF(AND('Test Sample Data'!N224&gt;=30,'Control Sample Data'!N224&gt;=30,OR(I224&gt;=0.05,I224="N/A")),"Type 2",IF(OR(AND('Test Sample Data'!N224&gt;=30,'Control Sample Data'!N224&lt;=30),AND('Test Sample Data'!N224&lt;=30,'Control Sample Data'!N224&gt;=30)),"Type 1","OKAY")))</f>
        <v>OKAY</v>
      </c>
    </row>
    <row r="225" spans="1:11">
      <c r="A225" s="68"/>
      <c r="B225" s="88" t="str">
        <f>IF('Gene Table'!E225="","",'Gene Table'!E225)</f>
        <v>mmu-miR-434-5p</v>
      </c>
      <c r="C225" s="89" t="str">
        <f>'Gene Table'!B225</f>
        <v>J07</v>
      </c>
      <c r="D225" s="90" t="e">
        <f>Calculations!BN226</f>
        <v>#DIV/0!</v>
      </c>
      <c r="E225" s="90" t="e">
        <f>Calculations!BO226</f>
        <v>#DIV/0!</v>
      </c>
      <c r="F225" s="91" t="e">
        <f t="shared" si="16"/>
        <v>#DIV/0!</v>
      </c>
      <c r="G225" s="91" t="e">
        <f t="shared" si="17"/>
        <v>#DIV/0!</v>
      </c>
      <c r="H225" s="90" t="e">
        <f t="shared" si="18"/>
        <v>#DIV/0!</v>
      </c>
      <c r="I225" s="94" t="str">
        <f>IF(OR(COUNT(Calculations!BP226:BY226)&lt;3,COUNT(Calculations!BZ226:CI226)&lt;3),"N/A",IF(ISERROR(TTEST(Calculations!BP226:BY226,Calculations!BZ226:CI226,2,2)),"N/A",TTEST(Calculations!BP226:BY226,Calculations!BZ226:CI226,2,2)))</f>
        <v>N/A</v>
      </c>
      <c r="J225" s="90" t="e">
        <f t="shared" si="19"/>
        <v>#DIV/0!</v>
      </c>
      <c r="K225" s="95" t="str">
        <f>IF(AND('Test Sample Data'!N225&gt;=35,'Control Sample Data'!N225&gt;=35),"Type 3",IF(AND('Test Sample Data'!N225&gt;=30,'Control Sample Data'!N225&gt;=30,OR(I225&gt;=0.05,I225="N/A")),"Type 2",IF(OR(AND('Test Sample Data'!N225&gt;=30,'Control Sample Data'!N225&lt;=30),AND('Test Sample Data'!N225&lt;=30,'Control Sample Data'!N225&gt;=30)),"Type 1","OKAY")))</f>
        <v>OKAY</v>
      </c>
    </row>
    <row r="226" spans="1:11">
      <c r="A226" s="68"/>
      <c r="B226" s="88" t="str">
        <f>IF('Gene Table'!E226="","",'Gene Table'!E226)</f>
        <v>mmu-miR-759</v>
      </c>
      <c r="C226" s="89" t="str">
        <f>'Gene Table'!B226</f>
        <v>J08</v>
      </c>
      <c r="D226" s="90" t="e">
        <f>Calculations!BN227</f>
        <v>#DIV/0!</v>
      </c>
      <c r="E226" s="90" t="e">
        <f>Calculations!BO227</f>
        <v>#DIV/0!</v>
      </c>
      <c r="F226" s="91" t="e">
        <f t="shared" si="16"/>
        <v>#DIV/0!</v>
      </c>
      <c r="G226" s="91" t="e">
        <f t="shared" si="17"/>
        <v>#DIV/0!</v>
      </c>
      <c r="H226" s="90" t="e">
        <f t="shared" si="18"/>
        <v>#DIV/0!</v>
      </c>
      <c r="I226" s="94" t="str">
        <f>IF(OR(COUNT(Calculations!BP227:BY227)&lt;3,COUNT(Calculations!BZ227:CI227)&lt;3),"N/A",IF(ISERROR(TTEST(Calculations!BP227:BY227,Calculations!BZ227:CI227,2,2)),"N/A",TTEST(Calculations!BP227:BY227,Calculations!BZ227:CI227,2,2)))</f>
        <v>N/A</v>
      </c>
      <c r="J226" s="90" t="e">
        <f t="shared" si="19"/>
        <v>#DIV/0!</v>
      </c>
      <c r="K226" s="95" t="str">
        <f>IF(AND('Test Sample Data'!N226&gt;=35,'Control Sample Data'!N226&gt;=35),"Type 3",IF(AND('Test Sample Data'!N226&gt;=30,'Control Sample Data'!N226&gt;=30,OR(I226&gt;=0.05,I226="N/A")),"Type 2",IF(OR(AND('Test Sample Data'!N226&gt;=30,'Control Sample Data'!N226&lt;=30),AND('Test Sample Data'!N226&lt;=30,'Control Sample Data'!N226&gt;=30)),"Type 1","OKAY")))</f>
        <v>OKAY</v>
      </c>
    </row>
    <row r="227" spans="1:11">
      <c r="A227" s="68"/>
      <c r="B227" s="88" t="str">
        <f>IF('Gene Table'!E227="","",'Gene Table'!E227)</f>
        <v>mmu-miR-434-3p</v>
      </c>
      <c r="C227" s="89" t="str">
        <f>'Gene Table'!B227</f>
        <v>J09</v>
      </c>
      <c r="D227" s="90" t="e">
        <f>Calculations!BN228</f>
        <v>#DIV/0!</v>
      </c>
      <c r="E227" s="90" t="e">
        <f>Calculations!BO228</f>
        <v>#DIV/0!</v>
      </c>
      <c r="F227" s="91" t="e">
        <f t="shared" si="16"/>
        <v>#DIV/0!</v>
      </c>
      <c r="G227" s="91" t="e">
        <f t="shared" si="17"/>
        <v>#DIV/0!</v>
      </c>
      <c r="H227" s="90" t="e">
        <f t="shared" si="18"/>
        <v>#DIV/0!</v>
      </c>
      <c r="I227" s="94" t="str">
        <f>IF(OR(COUNT(Calculations!BP228:BY228)&lt;3,COUNT(Calculations!BZ228:CI228)&lt;3),"N/A",IF(ISERROR(TTEST(Calculations!BP228:BY228,Calculations!BZ228:CI228,2,2)),"N/A",TTEST(Calculations!BP228:BY228,Calculations!BZ228:CI228,2,2)))</f>
        <v>N/A</v>
      </c>
      <c r="J227" s="90" t="e">
        <f t="shared" si="19"/>
        <v>#DIV/0!</v>
      </c>
      <c r="K227" s="95" t="str">
        <f>IF(AND('Test Sample Data'!N227&gt;=35,'Control Sample Data'!N227&gt;=35),"Type 3",IF(AND('Test Sample Data'!N227&gt;=30,'Control Sample Data'!N227&gt;=30,OR(I227&gt;=0.05,I227="N/A")),"Type 2",IF(OR(AND('Test Sample Data'!N227&gt;=30,'Control Sample Data'!N227&lt;=30),AND('Test Sample Data'!N227&lt;=30,'Control Sample Data'!N227&gt;=30)),"Type 1","OKAY")))</f>
        <v>OKAY</v>
      </c>
    </row>
    <row r="228" spans="1:11">
      <c r="A228" s="68"/>
      <c r="B228" s="88" t="str">
        <f>IF('Gene Table'!E228="","",'Gene Table'!E228)</f>
        <v>mmu-miR-761</v>
      </c>
      <c r="C228" s="89" t="str">
        <f>'Gene Table'!B228</f>
        <v>J10</v>
      </c>
      <c r="D228" s="90" t="e">
        <f>Calculations!BN229</f>
        <v>#DIV/0!</v>
      </c>
      <c r="E228" s="90" t="e">
        <f>Calculations!BO229</f>
        <v>#DIV/0!</v>
      </c>
      <c r="F228" s="91" t="e">
        <f t="shared" si="16"/>
        <v>#DIV/0!</v>
      </c>
      <c r="G228" s="91" t="e">
        <f t="shared" si="17"/>
        <v>#DIV/0!</v>
      </c>
      <c r="H228" s="90" t="e">
        <f t="shared" si="18"/>
        <v>#DIV/0!</v>
      </c>
      <c r="I228" s="94" t="str">
        <f>IF(OR(COUNT(Calculations!BP229:BY229)&lt;3,COUNT(Calculations!BZ229:CI229)&lt;3),"N/A",IF(ISERROR(TTEST(Calculations!BP229:BY229,Calculations!BZ229:CI229,2,2)),"N/A",TTEST(Calculations!BP229:BY229,Calculations!BZ229:CI229,2,2)))</f>
        <v>N/A</v>
      </c>
      <c r="J228" s="90" t="e">
        <f t="shared" si="19"/>
        <v>#DIV/0!</v>
      </c>
      <c r="K228" s="95" t="str">
        <f>IF(AND('Test Sample Data'!N228&gt;=35,'Control Sample Data'!N228&gt;=35),"Type 3",IF(AND('Test Sample Data'!N228&gt;=30,'Control Sample Data'!N228&gt;=30,OR(I228&gt;=0.05,I228="N/A")),"Type 2",IF(OR(AND('Test Sample Data'!N228&gt;=30,'Control Sample Data'!N228&lt;=30),AND('Test Sample Data'!N228&lt;=30,'Control Sample Data'!N228&gt;=30)),"Type 1","OKAY")))</f>
        <v>OKAY</v>
      </c>
    </row>
    <row r="229" spans="1:11">
      <c r="A229" s="68"/>
      <c r="B229" s="88" t="str">
        <f>IF('Gene Table'!E229="","",'Gene Table'!E229)</f>
        <v>mmu-miR-450b-3p</v>
      </c>
      <c r="C229" s="89" t="str">
        <f>'Gene Table'!B229</f>
        <v>J11</v>
      </c>
      <c r="D229" s="90" t="e">
        <f>Calculations!BN230</f>
        <v>#DIV/0!</v>
      </c>
      <c r="E229" s="90" t="e">
        <f>Calculations!BO230</f>
        <v>#DIV/0!</v>
      </c>
      <c r="F229" s="91" t="e">
        <f t="shared" si="16"/>
        <v>#DIV/0!</v>
      </c>
      <c r="G229" s="91" t="e">
        <f t="shared" si="17"/>
        <v>#DIV/0!</v>
      </c>
      <c r="H229" s="90" t="e">
        <f t="shared" si="18"/>
        <v>#DIV/0!</v>
      </c>
      <c r="I229" s="94" t="str">
        <f>IF(OR(COUNT(Calculations!BP230:BY230)&lt;3,COUNT(Calculations!BZ230:CI230)&lt;3),"N/A",IF(ISERROR(TTEST(Calculations!BP230:BY230,Calculations!BZ230:CI230,2,2)),"N/A",TTEST(Calculations!BP230:BY230,Calculations!BZ230:CI230,2,2)))</f>
        <v>N/A</v>
      </c>
      <c r="J229" s="90" t="e">
        <f t="shared" si="19"/>
        <v>#DIV/0!</v>
      </c>
      <c r="K229" s="95" t="str">
        <f>IF(AND('Test Sample Data'!N229&gt;=35,'Control Sample Data'!N229&gt;=35),"Type 3",IF(AND('Test Sample Data'!N229&gt;=30,'Control Sample Data'!N229&gt;=30,OR(I229&gt;=0.05,I229="N/A")),"Type 2",IF(OR(AND('Test Sample Data'!N229&gt;=30,'Control Sample Data'!N229&lt;=30),AND('Test Sample Data'!N229&lt;=30,'Control Sample Data'!N229&gt;=30)),"Type 1","OKAY")))</f>
        <v>OKAY</v>
      </c>
    </row>
    <row r="230" spans="1:11">
      <c r="A230" s="68"/>
      <c r="B230" s="88" t="str">
        <f>IF('Gene Table'!E230="","",'Gene Table'!E230)</f>
        <v>mmu-miR-763</v>
      </c>
      <c r="C230" s="89" t="str">
        <f>'Gene Table'!B230</f>
        <v>J12</v>
      </c>
      <c r="D230" s="90" t="e">
        <f>Calculations!BN231</f>
        <v>#DIV/0!</v>
      </c>
      <c r="E230" s="90" t="e">
        <f>Calculations!BO231</f>
        <v>#DIV/0!</v>
      </c>
      <c r="F230" s="91" t="e">
        <f t="shared" si="16"/>
        <v>#DIV/0!</v>
      </c>
      <c r="G230" s="91" t="e">
        <f t="shared" si="17"/>
        <v>#DIV/0!</v>
      </c>
      <c r="H230" s="90" t="e">
        <f t="shared" si="18"/>
        <v>#DIV/0!</v>
      </c>
      <c r="I230" s="94" t="str">
        <f>IF(OR(COUNT(Calculations!BP231:BY231)&lt;3,COUNT(Calculations!BZ231:CI231)&lt;3),"N/A",IF(ISERROR(TTEST(Calculations!BP231:BY231,Calculations!BZ231:CI231,2,2)),"N/A",TTEST(Calculations!BP231:BY231,Calculations!BZ231:CI231,2,2)))</f>
        <v>N/A</v>
      </c>
      <c r="J230" s="90" t="e">
        <f t="shared" si="19"/>
        <v>#DIV/0!</v>
      </c>
      <c r="K230" s="95" t="str">
        <f>IF(AND('Test Sample Data'!N230&gt;=35,'Control Sample Data'!N230&gt;=35),"Type 3",IF(AND('Test Sample Data'!N230&gt;=30,'Control Sample Data'!N230&gt;=30,OR(I230&gt;=0.05,I230="N/A")),"Type 2",IF(OR(AND('Test Sample Data'!N230&gt;=30,'Control Sample Data'!N230&lt;=30),AND('Test Sample Data'!N230&lt;=30,'Control Sample Data'!N230&gt;=30)),"Type 1","OKAY")))</f>
        <v>OKAY</v>
      </c>
    </row>
    <row r="231" spans="1:11">
      <c r="A231" s="68"/>
      <c r="B231" s="88" t="str">
        <f>IF('Gene Table'!E231="","",'Gene Table'!E231)</f>
        <v>mmu-miR-450b-5p</v>
      </c>
      <c r="C231" s="89" t="str">
        <f>'Gene Table'!B231</f>
        <v>J13</v>
      </c>
      <c r="D231" s="90" t="e">
        <f>Calculations!BN232</f>
        <v>#DIV/0!</v>
      </c>
      <c r="E231" s="90" t="e">
        <f>Calculations!BO232</f>
        <v>#DIV/0!</v>
      </c>
      <c r="F231" s="91" t="e">
        <f t="shared" si="16"/>
        <v>#DIV/0!</v>
      </c>
      <c r="G231" s="91" t="e">
        <f t="shared" si="17"/>
        <v>#DIV/0!</v>
      </c>
      <c r="H231" s="90" t="e">
        <f t="shared" si="18"/>
        <v>#DIV/0!</v>
      </c>
      <c r="I231" s="94" t="str">
        <f>IF(OR(COUNT(Calculations!BP232:BY232)&lt;3,COUNT(Calculations!BZ232:CI232)&lt;3),"N/A",IF(ISERROR(TTEST(Calculations!BP232:BY232,Calculations!BZ232:CI232,2,2)),"N/A",TTEST(Calculations!BP232:BY232,Calculations!BZ232:CI232,2,2)))</f>
        <v>N/A</v>
      </c>
      <c r="J231" s="90" t="e">
        <f t="shared" si="19"/>
        <v>#DIV/0!</v>
      </c>
      <c r="K231" s="95" t="str">
        <f>IF(AND('Test Sample Data'!N231&gt;=35,'Control Sample Data'!N231&gt;=35),"Type 3",IF(AND('Test Sample Data'!N231&gt;=30,'Control Sample Data'!N231&gt;=30,OR(I231&gt;=0.05,I231="N/A")),"Type 2",IF(OR(AND('Test Sample Data'!N231&gt;=30,'Control Sample Data'!N231&lt;=30),AND('Test Sample Data'!N231&lt;=30,'Control Sample Data'!N231&gt;=30)),"Type 1","OKAY")))</f>
        <v>OKAY</v>
      </c>
    </row>
    <row r="232" spans="1:11">
      <c r="A232" s="68"/>
      <c r="B232" s="88" t="str">
        <f>IF('Gene Table'!E232="","",'Gene Table'!E232)</f>
        <v>mmu-miR-764-3p</v>
      </c>
      <c r="C232" s="89" t="str">
        <f>'Gene Table'!B232</f>
        <v>J14</v>
      </c>
      <c r="D232" s="90" t="e">
        <f>Calculations!BN233</f>
        <v>#DIV/0!</v>
      </c>
      <c r="E232" s="90" t="e">
        <f>Calculations!BO233</f>
        <v>#DIV/0!</v>
      </c>
      <c r="F232" s="91" t="e">
        <f t="shared" si="16"/>
        <v>#DIV/0!</v>
      </c>
      <c r="G232" s="91" t="e">
        <f t="shared" si="17"/>
        <v>#DIV/0!</v>
      </c>
      <c r="H232" s="90" t="e">
        <f t="shared" si="18"/>
        <v>#DIV/0!</v>
      </c>
      <c r="I232" s="94" t="str">
        <f>IF(OR(COUNT(Calculations!BP233:BY233)&lt;3,COUNT(Calculations!BZ233:CI233)&lt;3),"N/A",IF(ISERROR(TTEST(Calculations!BP233:BY233,Calculations!BZ233:CI233,2,2)),"N/A",TTEST(Calculations!BP233:BY233,Calculations!BZ233:CI233,2,2)))</f>
        <v>N/A</v>
      </c>
      <c r="J232" s="90" t="e">
        <f t="shared" si="19"/>
        <v>#DIV/0!</v>
      </c>
      <c r="K232" s="95" t="str">
        <f>IF(AND('Test Sample Data'!N232&gt;=35,'Control Sample Data'!N232&gt;=35),"Type 3",IF(AND('Test Sample Data'!N232&gt;=30,'Control Sample Data'!N232&gt;=30,OR(I232&gt;=0.05,I232="N/A")),"Type 2",IF(OR(AND('Test Sample Data'!N232&gt;=30,'Control Sample Data'!N232&lt;=30),AND('Test Sample Data'!N232&lt;=30,'Control Sample Data'!N232&gt;=30)),"Type 1","OKAY")))</f>
        <v>OKAY</v>
      </c>
    </row>
    <row r="233" spans="1:11">
      <c r="A233" s="68"/>
      <c r="B233" s="88" t="str">
        <f>IF('Gene Table'!E233="","",'Gene Table'!E233)</f>
        <v>mmu-miR-455-3p</v>
      </c>
      <c r="C233" s="89" t="str">
        <f>'Gene Table'!B233</f>
        <v>J15</v>
      </c>
      <c r="D233" s="90" t="e">
        <f>Calculations!BN234</f>
        <v>#DIV/0!</v>
      </c>
      <c r="E233" s="90" t="e">
        <f>Calculations!BO234</f>
        <v>#DIV/0!</v>
      </c>
      <c r="F233" s="91" t="e">
        <f t="shared" si="16"/>
        <v>#DIV/0!</v>
      </c>
      <c r="G233" s="91" t="e">
        <f t="shared" si="17"/>
        <v>#DIV/0!</v>
      </c>
      <c r="H233" s="90" t="e">
        <f t="shared" si="18"/>
        <v>#DIV/0!</v>
      </c>
      <c r="I233" s="94" t="str">
        <f>IF(OR(COUNT(Calculations!BP234:BY234)&lt;3,COUNT(Calculations!BZ234:CI234)&lt;3),"N/A",IF(ISERROR(TTEST(Calculations!BP234:BY234,Calculations!BZ234:CI234,2,2)),"N/A",TTEST(Calculations!BP234:BY234,Calculations!BZ234:CI234,2,2)))</f>
        <v>N/A</v>
      </c>
      <c r="J233" s="90" t="e">
        <f t="shared" si="19"/>
        <v>#DIV/0!</v>
      </c>
      <c r="K233" s="95" t="str">
        <f>IF(AND('Test Sample Data'!N233&gt;=35,'Control Sample Data'!N233&gt;=35),"Type 3",IF(AND('Test Sample Data'!N233&gt;=30,'Control Sample Data'!N233&gt;=30,OR(I233&gt;=0.05,I233="N/A")),"Type 2",IF(OR(AND('Test Sample Data'!N233&gt;=30,'Control Sample Data'!N233&lt;=30),AND('Test Sample Data'!N233&lt;=30,'Control Sample Data'!N233&gt;=30)),"Type 1","OKAY")))</f>
        <v>OKAY</v>
      </c>
    </row>
    <row r="234" spans="1:11">
      <c r="A234" s="68"/>
      <c r="B234" s="88" t="str">
        <f>IF('Gene Table'!E234="","",'Gene Table'!E234)</f>
        <v>mmu-miR-764-5p</v>
      </c>
      <c r="C234" s="89" t="str">
        <f>'Gene Table'!B234</f>
        <v>J16</v>
      </c>
      <c r="D234" s="90" t="e">
        <f>Calculations!BN235</f>
        <v>#DIV/0!</v>
      </c>
      <c r="E234" s="90" t="e">
        <f>Calculations!BO235</f>
        <v>#DIV/0!</v>
      </c>
      <c r="F234" s="91" t="e">
        <f t="shared" si="16"/>
        <v>#DIV/0!</v>
      </c>
      <c r="G234" s="91" t="e">
        <f t="shared" si="17"/>
        <v>#DIV/0!</v>
      </c>
      <c r="H234" s="90" t="e">
        <f t="shared" si="18"/>
        <v>#DIV/0!</v>
      </c>
      <c r="I234" s="94" t="str">
        <f>IF(OR(COUNT(Calculations!BP235:BY235)&lt;3,COUNT(Calculations!BZ235:CI235)&lt;3),"N/A",IF(ISERROR(TTEST(Calculations!BP235:BY235,Calculations!BZ235:CI235,2,2)),"N/A",TTEST(Calculations!BP235:BY235,Calculations!BZ235:CI235,2,2)))</f>
        <v>N/A</v>
      </c>
      <c r="J234" s="90" t="e">
        <f t="shared" si="19"/>
        <v>#DIV/0!</v>
      </c>
      <c r="K234" s="95" t="str">
        <f>IF(AND('Test Sample Data'!N234&gt;=35,'Control Sample Data'!N234&gt;=35),"Type 3",IF(AND('Test Sample Data'!N234&gt;=30,'Control Sample Data'!N234&gt;=30,OR(I234&gt;=0.05,I234="N/A")),"Type 2",IF(OR(AND('Test Sample Data'!N234&gt;=30,'Control Sample Data'!N234&lt;=30),AND('Test Sample Data'!N234&lt;=30,'Control Sample Data'!N234&gt;=30)),"Type 1","OKAY")))</f>
        <v>OKAY</v>
      </c>
    </row>
    <row r="235" spans="1:11">
      <c r="A235" s="68"/>
      <c r="B235" s="88" t="str">
        <f>IF('Gene Table'!E235="","",'Gene Table'!E235)</f>
        <v>mmu-miR-463-3p</v>
      </c>
      <c r="C235" s="89" t="str">
        <f>'Gene Table'!B235</f>
        <v>J17</v>
      </c>
      <c r="D235" s="90" t="e">
        <f>Calculations!BN236</f>
        <v>#DIV/0!</v>
      </c>
      <c r="E235" s="90" t="e">
        <f>Calculations!BO236</f>
        <v>#DIV/0!</v>
      </c>
      <c r="F235" s="91" t="e">
        <f t="shared" si="16"/>
        <v>#DIV/0!</v>
      </c>
      <c r="G235" s="91" t="e">
        <f t="shared" si="17"/>
        <v>#DIV/0!</v>
      </c>
      <c r="H235" s="90" t="e">
        <f t="shared" si="18"/>
        <v>#DIV/0!</v>
      </c>
      <c r="I235" s="94" t="str">
        <f>IF(OR(COUNT(Calculations!BP236:BY236)&lt;3,COUNT(Calculations!BZ236:CI236)&lt;3),"N/A",IF(ISERROR(TTEST(Calculations!BP236:BY236,Calculations!BZ236:CI236,2,2)),"N/A",TTEST(Calculations!BP236:BY236,Calculations!BZ236:CI236,2,2)))</f>
        <v>N/A</v>
      </c>
      <c r="J235" s="90" t="e">
        <f t="shared" si="19"/>
        <v>#DIV/0!</v>
      </c>
      <c r="K235" s="95" t="str">
        <f>IF(AND('Test Sample Data'!N235&gt;=35,'Control Sample Data'!N235&gt;=35),"Type 3",IF(AND('Test Sample Data'!N235&gt;=30,'Control Sample Data'!N235&gt;=30,OR(I235&gt;=0.05,I235="N/A")),"Type 2",IF(OR(AND('Test Sample Data'!N235&gt;=30,'Control Sample Data'!N235&lt;=30),AND('Test Sample Data'!N235&lt;=30,'Control Sample Data'!N235&gt;=30)),"Type 1","OKAY")))</f>
        <v>OKAY</v>
      </c>
    </row>
    <row r="236" spans="1:11">
      <c r="A236" s="68"/>
      <c r="B236" s="88" t="str">
        <f>IF('Gene Table'!E236="","",'Gene Table'!E236)</f>
        <v>mmu-miR-770-5p</v>
      </c>
      <c r="C236" s="89" t="str">
        <f>'Gene Table'!B236</f>
        <v>J18</v>
      </c>
      <c r="D236" s="90" t="e">
        <f>Calculations!BN237</f>
        <v>#DIV/0!</v>
      </c>
      <c r="E236" s="90" t="e">
        <f>Calculations!BO237</f>
        <v>#DIV/0!</v>
      </c>
      <c r="F236" s="91" t="e">
        <f t="shared" si="16"/>
        <v>#DIV/0!</v>
      </c>
      <c r="G236" s="91" t="e">
        <f t="shared" si="17"/>
        <v>#DIV/0!</v>
      </c>
      <c r="H236" s="90" t="e">
        <f t="shared" si="18"/>
        <v>#DIV/0!</v>
      </c>
      <c r="I236" s="94" t="str">
        <f>IF(OR(COUNT(Calculations!BP237:BY237)&lt;3,COUNT(Calculations!BZ237:CI237)&lt;3),"N/A",IF(ISERROR(TTEST(Calculations!BP237:BY237,Calculations!BZ237:CI237,2,2)),"N/A",TTEST(Calculations!BP237:BY237,Calculations!BZ237:CI237,2,2)))</f>
        <v>N/A</v>
      </c>
      <c r="J236" s="90" t="e">
        <f t="shared" si="19"/>
        <v>#DIV/0!</v>
      </c>
      <c r="K236" s="95" t="str">
        <f>IF(AND('Test Sample Data'!N236&gt;=35,'Control Sample Data'!N236&gt;=35),"Type 3",IF(AND('Test Sample Data'!N236&gt;=30,'Control Sample Data'!N236&gt;=30,OR(I236&gt;=0.05,I236="N/A")),"Type 2",IF(OR(AND('Test Sample Data'!N236&gt;=30,'Control Sample Data'!N236&lt;=30),AND('Test Sample Data'!N236&lt;=30,'Control Sample Data'!N236&gt;=30)),"Type 1","OKAY")))</f>
        <v>OKAY</v>
      </c>
    </row>
    <row r="237" spans="1:11">
      <c r="A237" s="68"/>
      <c r="B237" s="88" t="str">
        <f>IF('Gene Table'!E237="","",'Gene Table'!E237)</f>
        <v>mmu-miR-464</v>
      </c>
      <c r="C237" s="89" t="str">
        <f>'Gene Table'!B237</f>
        <v>J19</v>
      </c>
      <c r="D237" s="90" t="e">
        <f>Calculations!BN238</f>
        <v>#DIV/0!</v>
      </c>
      <c r="E237" s="90" t="e">
        <f>Calculations!BO238</f>
        <v>#DIV/0!</v>
      </c>
      <c r="F237" s="91" t="e">
        <f t="shared" si="16"/>
        <v>#DIV/0!</v>
      </c>
      <c r="G237" s="91" t="e">
        <f t="shared" si="17"/>
        <v>#DIV/0!</v>
      </c>
      <c r="H237" s="90" t="e">
        <f t="shared" si="18"/>
        <v>#DIV/0!</v>
      </c>
      <c r="I237" s="94" t="str">
        <f>IF(OR(COUNT(Calculations!BP238:BY238)&lt;3,COUNT(Calculations!BZ238:CI238)&lt;3),"N/A",IF(ISERROR(TTEST(Calculations!BP238:BY238,Calculations!BZ238:CI238,2,2)),"N/A",TTEST(Calculations!BP238:BY238,Calculations!BZ238:CI238,2,2)))</f>
        <v>N/A</v>
      </c>
      <c r="J237" s="90" t="e">
        <f t="shared" si="19"/>
        <v>#DIV/0!</v>
      </c>
      <c r="K237" s="95" t="str">
        <f>IF(AND('Test Sample Data'!N237&gt;=35,'Control Sample Data'!N237&gt;=35),"Type 3",IF(AND('Test Sample Data'!N237&gt;=30,'Control Sample Data'!N237&gt;=30,OR(I237&gt;=0.05,I237="N/A")),"Type 2",IF(OR(AND('Test Sample Data'!N237&gt;=30,'Control Sample Data'!N237&lt;=30),AND('Test Sample Data'!N237&lt;=30,'Control Sample Data'!N237&gt;=30)),"Type 1","OKAY")))</f>
        <v>OKAY</v>
      </c>
    </row>
    <row r="238" spans="1:11">
      <c r="A238" s="68"/>
      <c r="B238" s="88" t="str">
        <f>IF('Gene Table'!E238="","",'Gene Table'!E238)</f>
        <v>mmu-miR-802-5p</v>
      </c>
      <c r="C238" s="89" t="str">
        <f>'Gene Table'!B238</f>
        <v>J20</v>
      </c>
      <c r="D238" s="90" t="e">
        <f>Calculations!BN239</f>
        <v>#DIV/0!</v>
      </c>
      <c r="E238" s="90" t="e">
        <f>Calculations!BO239</f>
        <v>#DIV/0!</v>
      </c>
      <c r="F238" s="91" t="e">
        <f t="shared" si="16"/>
        <v>#DIV/0!</v>
      </c>
      <c r="G238" s="91" t="e">
        <f t="shared" si="17"/>
        <v>#DIV/0!</v>
      </c>
      <c r="H238" s="90" t="e">
        <f t="shared" si="18"/>
        <v>#DIV/0!</v>
      </c>
      <c r="I238" s="94" t="str">
        <f>IF(OR(COUNT(Calculations!BP239:BY239)&lt;3,COUNT(Calculations!BZ239:CI239)&lt;3),"N/A",IF(ISERROR(TTEST(Calculations!BP239:BY239,Calculations!BZ239:CI239,2,2)),"N/A",TTEST(Calculations!BP239:BY239,Calculations!BZ239:CI239,2,2)))</f>
        <v>N/A</v>
      </c>
      <c r="J238" s="90" t="e">
        <f t="shared" si="19"/>
        <v>#DIV/0!</v>
      </c>
      <c r="K238" s="95" t="str">
        <f>IF(AND('Test Sample Data'!N238&gt;=35,'Control Sample Data'!N238&gt;=35),"Type 3",IF(AND('Test Sample Data'!N238&gt;=30,'Control Sample Data'!N238&gt;=30,OR(I238&gt;=0.05,I238="N/A")),"Type 2",IF(OR(AND('Test Sample Data'!N238&gt;=30,'Control Sample Data'!N238&lt;=30),AND('Test Sample Data'!N238&lt;=30,'Control Sample Data'!N238&gt;=30)),"Type 1","OKAY")))</f>
        <v>OKAY</v>
      </c>
    </row>
    <row r="239" spans="1:11">
      <c r="A239" s="68"/>
      <c r="B239" s="88" t="str">
        <f>IF('Gene Table'!E239="","",'Gene Table'!E239)</f>
        <v>mmu-miR-465a-5p</v>
      </c>
      <c r="C239" s="89" t="str">
        <f>'Gene Table'!B239</f>
        <v>J21</v>
      </c>
      <c r="D239" s="90" t="e">
        <f>Calculations!BN240</f>
        <v>#DIV/0!</v>
      </c>
      <c r="E239" s="90" t="e">
        <f>Calculations!BO240</f>
        <v>#DIV/0!</v>
      </c>
      <c r="F239" s="91" t="e">
        <f t="shared" si="16"/>
        <v>#DIV/0!</v>
      </c>
      <c r="G239" s="91" t="e">
        <f t="shared" si="17"/>
        <v>#DIV/0!</v>
      </c>
      <c r="H239" s="90" t="e">
        <f t="shared" si="18"/>
        <v>#DIV/0!</v>
      </c>
      <c r="I239" s="94" t="str">
        <f>IF(OR(COUNT(Calculations!BP240:BY240)&lt;3,COUNT(Calculations!BZ240:CI240)&lt;3),"N/A",IF(ISERROR(TTEST(Calculations!BP240:BY240,Calculations!BZ240:CI240,2,2)),"N/A",TTEST(Calculations!BP240:BY240,Calculations!BZ240:CI240,2,2)))</f>
        <v>N/A</v>
      </c>
      <c r="J239" s="90" t="e">
        <f t="shared" si="19"/>
        <v>#DIV/0!</v>
      </c>
      <c r="K239" s="95" t="str">
        <f>IF(AND('Test Sample Data'!N239&gt;=35,'Control Sample Data'!N239&gt;=35),"Type 3",IF(AND('Test Sample Data'!N239&gt;=30,'Control Sample Data'!N239&gt;=30,OR(I239&gt;=0.05,I239="N/A")),"Type 2",IF(OR(AND('Test Sample Data'!N239&gt;=30,'Control Sample Data'!N239&lt;=30),AND('Test Sample Data'!N239&lt;=30,'Control Sample Data'!N239&gt;=30)),"Type 1","OKAY")))</f>
        <v>OKAY</v>
      </c>
    </row>
    <row r="240" spans="1:11">
      <c r="A240" s="68"/>
      <c r="B240" s="88" t="str">
        <f>IF('Gene Table'!E240="","",'Gene Table'!E240)</f>
        <v>mmu-miR-804</v>
      </c>
      <c r="C240" s="89" t="str">
        <f>'Gene Table'!B240</f>
        <v>J22</v>
      </c>
      <c r="D240" s="90" t="e">
        <f>Calculations!BN241</f>
        <v>#DIV/0!</v>
      </c>
      <c r="E240" s="90" t="e">
        <f>Calculations!BO241</f>
        <v>#DIV/0!</v>
      </c>
      <c r="F240" s="91" t="e">
        <f t="shared" si="16"/>
        <v>#DIV/0!</v>
      </c>
      <c r="G240" s="91" t="e">
        <f t="shared" si="17"/>
        <v>#DIV/0!</v>
      </c>
      <c r="H240" s="90" t="e">
        <f t="shared" si="18"/>
        <v>#DIV/0!</v>
      </c>
      <c r="I240" s="94" t="str">
        <f>IF(OR(COUNT(Calculations!BP241:BY241)&lt;3,COUNT(Calculations!BZ241:CI241)&lt;3),"N/A",IF(ISERROR(TTEST(Calculations!BP241:BY241,Calculations!BZ241:CI241,2,2)),"N/A",TTEST(Calculations!BP241:BY241,Calculations!BZ241:CI241,2,2)))</f>
        <v>N/A</v>
      </c>
      <c r="J240" s="90" t="e">
        <f t="shared" si="19"/>
        <v>#DIV/0!</v>
      </c>
      <c r="K240" s="95" t="str">
        <f>IF(AND('Test Sample Data'!N240&gt;=35,'Control Sample Data'!N240&gt;=35),"Type 3",IF(AND('Test Sample Data'!N240&gt;=30,'Control Sample Data'!N240&gt;=30,OR(I240&gt;=0.05,I240="N/A")),"Type 2",IF(OR(AND('Test Sample Data'!N240&gt;=30,'Control Sample Data'!N240&lt;=30),AND('Test Sample Data'!N240&lt;=30,'Control Sample Data'!N240&gt;=30)),"Type 1","OKAY")))</f>
        <v>OKAY</v>
      </c>
    </row>
    <row r="241" spans="1:11">
      <c r="A241" s="68"/>
      <c r="B241" s="88" t="str">
        <f>IF('Gene Table'!E241="","",'Gene Table'!E241)</f>
        <v>mmu-miR-466d-5p</v>
      </c>
      <c r="C241" s="89" t="str">
        <f>'Gene Table'!B241</f>
        <v>J23</v>
      </c>
      <c r="D241" s="90" t="e">
        <f>Calculations!BN242</f>
        <v>#DIV/0!</v>
      </c>
      <c r="E241" s="90" t="e">
        <f>Calculations!BO242</f>
        <v>#DIV/0!</v>
      </c>
      <c r="F241" s="91" t="e">
        <f t="shared" si="16"/>
        <v>#DIV/0!</v>
      </c>
      <c r="G241" s="91" t="e">
        <f t="shared" si="17"/>
        <v>#DIV/0!</v>
      </c>
      <c r="H241" s="90" t="e">
        <f t="shared" si="18"/>
        <v>#DIV/0!</v>
      </c>
      <c r="I241" s="94" t="str">
        <f>IF(OR(COUNT(Calculations!BP242:BY242)&lt;3,COUNT(Calculations!BZ242:CI242)&lt;3),"N/A",IF(ISERROR(TTEST(Calculations!BP242:BY242,Calculations!BZ242:CI242,2,2)),"N/A",TTEST(Calculations!BP242:BY242,Calculations!BZ242:CI242,2,2)))</f>
        <v>N/A</v>
      </c>
      <c r="J241" s="90" t="e">
        <f t="shared" si="19"/>
        <v>#DIV/0!</v>
      </c>
      <c r="K241" s="95" t="str">
        <f>IF(AND('Test Sample Data'!N241&gt;=35,'Control Sample Data'!N241&gt;=35),"Type 3",IF(AND('Test Sample Data'!N241&gt;=30,'Control Sample Data'!N241&gt;=30,OR(I241&gt;=0.05,I241="N/A")),"Type 2",IF(OR(AND('Test Sample Data'!N241&gt;=30,'Control Sample Data'!N241&lt;=30),AND('Test Sample Data'!N241&lt;=30,'Control Sample Data'!N241&gt;=30)),"Type 1","OKAY")))</f>
        <v>OKAY</v>
      </c>
    </row>
    <row r="242" spans="1:11">
      <c r="A242" s="68"/>
      <c r="B242" s="88" t="str">
        <f>IF('Gene Table'!E242="","",'Gene Table'!E242)</f>
        <v>mmu-miR-805</v>
      </c>
      <c r="C242" s="89" t="str">
        <f>'Gene Table'!B242</f>
        <v>J24</v>
      </c>
      <c r="D242" s="90" t="e">
        <f>Calculations!BN243</f>
        <v>#DIV/0!</v>
      </c>
      <c r="E242" s="90" t="e">
        <f>Calculations!BO243</f>
        <v>#DIV/0!</v>
      </c>
      <c r="F242" s="91" t="e">
        <f t="shared" si="16"/>
        <v>#DIV/0!</v>
      </c>
      <c r="G242" s="91" t="e">
        <f t="shared" si="17"/>
        <v>#DIV/0!</v>
      </c>
      <c r="H242" s="90" t="e">
        <f t="shared" si="18"/>
        <v>#DIV/0!</v>
      </c>
      <c r="I242" s="94" t="str">
        <f>IF(OR(COUNT(Calculations!BP243:BY243)&lt;3,COUNT(Calculations!BZ243:CI243)&lt;3),"N/A",IF(ISERROR(TTEST(Calculations!BP243:BY243,Calculations!BZ243:CI243,2,2)),"N/A",TTEST(Calculations!BP243:BY243,Calculations!BZ243:CI243,2,2)))</f>
        <v>N/A</v>
      </c>
      <c r="J242" s="90" t="e">
        <f t="shared" si="19"/>
        <v>#DIV/0!</v>
      </c>
      <c r="K242" s="95" t="str">
        <f>IF(AND('Test Sample Data'!N242&gt;=35,'Control Sample Data'!N242&gt;=35),"Type 3",IF(AND('Test Sample Data'!N242&gt;=30,'Control Sample Data'!N242&gt;=30,OR(I242&gt;=0.05,I242="N/A")),"Type 2",IF(OR(AND('Test Sample Data'!N242&gt;=30,'Control Sample Data'!N242&lt;=30),AND('Test Sample Data'!N242&lt;=30,'Control Sample Data'!N242&gt;=30)),"Type 1","OKAY")))</f>
        <v>OKAY</v>
      </c>
    </row>
    <row r="243" spans="1:11">
      <c r="A243" s="68"/>
      <c r="B243" s="88" t="str">
        <f>IF('Gene Table'!E243="","",'Gene Table'!E243)</f>
        <v>mmu-miR-22-3p</v>
      </c>
      <c r="C243" s="89" t="str">
        <f>'Gene Table'!B243</f>
        <v>K01</v>
      </c>
      <c r="D243" s="90" t="e">
        <f>Calculations!BN244</f>
        <v>#DIV/0!</v>
      </c>
      <c r="E243" s="90" t="e">
        <f>Calculations!BO244</f>
        <v>#DIV/0!</v>
      </c>
      <c r="F243" s="91" t="e">
        <f t="shared" si="16"/>
        <v>#DIV/0!</v>
      </c>
      <c r="G243" s="91" t="e">
        <f t="shared" si="17"/>
        <v>#DIV/0!</v>
      </c>
      <c r="H243" s="90" t="e">
        <f t="shared" si="18"/>
        <v>#DIV/0!</v>
      </c>
      <c r="I243" s="94" t="str">
        <f>IF(OR(COUNT(Calculations!BP244:BY244)&lt;3,COUNT(Calculations!BZ244:CI244)&lt;3),"N/A",IF(ISERROR(TTEST(Calculations!BP244:BY244,Calculations!BZ244:CI244,2,2)),"N/A",TTEST(Calculations!BP244:BY244,Calculations!BZ244:CI244,2,2)))</f>
        <v>N/A</v>
      </c>
      <c r="J243" s="90" t="e">
        <f t="shared" si="19"/>
        <v>#DIV/0!</v>
      </c>
      <c r="K243" s="95" t="str">
        <f>IF(AND('Test Sample Data'!N243&gt;=35,'Control Sample Data'!N243&gt;=35),"Type 3",IF(AND('Test Sample Data'!N243&gt;=30,'Control Sample Data'!N243&gt;=30,OR(I243&gt;=0.05,I243="N/A")),"Type 2",IF(OR(AND('Test Sample Data'!N243&gt;=30,'Control Sample Data'!N243&lt;=30),AND('Test Sample Data'!N243&lt;=30,'Control Sample Data'!N243&gt;=30)),"Type 1","OKAY")))</f>
        <v>OKAY</v>
      </c>
    </row>
    <row r="244" spans="1:11">
      <c r="A244" s="68"/>
      <c r="B244" s="88" t="str">
        <f>IF('Gene Table'!E244="","",'Gene Table'!E244)</f>
        <v>mmu-miR-653-5p</v>
      </c>
      <c r="C244" s="89" t="str">
        <f>'Gene Table'!B244</f>
        <v>K02</v>
      </c>
      <c r="D244" s="90" t="e">
        <f>Calculations!BN245</f>
        <v>#DIV/0!</v>
      </c>
      <c r="E244" s="90" t="e">
        <f>Calculations!BO245</f>
        <v>#DIV/0!</v>
      </c>
      <c r="F244" s="91" t="e">
        <f t="shared" si="16"/>
        <v>#DIV/0!</v>
      </c>
      <c r="G244" s="91" t="e">
        <f t="shared" si="17"/>
        <v>#DIV/0!</v>
      </c>
      <c r="H244" s="90" t="e">
        <f t="shared" si="18"/>
        <v>#DIV/0!</v>
      </c>
      <c r="I244" s="94" t="str">
        <f>IF(OR(COUNT(Calculations!BP245:BY245)&lt;3,COUNT(Calculations!BZ245:CI245)&lt;3),"N/A",IF(ISERROR(TTEST(Calculations!BP245:BY245,Calculations!BZ245:CI245,2,2)),"N/A",TTEST(Calculations!BP245:BY245,Calculations!BZ245:CI245,2,2)))</f>
        <v>N/A</v>
      </c>
      <c r="J244" s="90" t="e">
        <f t="shared" si="19"/>
        <v>#DIV/0!</v>
      </c>
      <c r="K244" s="95" t="str">
        <f>IF(AND('Test Sample Data'!N244&gt;=35,'Control Sample Data'!N244&gt;=35),"Type 3",IF(AND('Test Sample Data'!N244&gt;=30,'Control Sample Data'!N244&gt;=30,OR(I244&gt;=0.05,I244="N/A")),"Type 2",IF(OR(AND('Test Sample Data'!N244&gt;=30,'Control Sample Data'!N244&lt;=30),AND('Test Sample Data'!N244&lt;=30,'Control Sample Data'!N244&gt;=30)),"Type 1","OKAY")))</f>
        <v>OKAY</v>
      </c>
    </row>
    <row r="245" spans="1:11">
      <c r="A245" s="68"/>
      <c r="B245" s="88" t="str">
        <f>IF('Gene Table'!E245="","",'Gene Table'!E245)</f>
        <v>mmu-miR-221-3p</v>
      </c>
      <c r="C245" s="89" t="str">
        <f>'Gene Table'!B245</f>
        <v>K03</v>
      </c>
      <c r="D245" s="90" t="e">
        <f>Calculations!BN246</f>
        <v>#DIV/0!</v>
      </c>
      <c r="E245" s="90" t="e">
        <f>Calculations!BO246</f>
        <v>#DIV/0!</v>
      </c>
      <c r="F245" s="91" t="e">
        <f t="shared" si="16"/>
        <v>#DIV/0!</v>
      </c>
      <c r="G245" s="91" t="e">
        <f t="shared" si="17"/>
        <v>#DIV/0!</v>
      </c>
      <c r="H245" s="90" t="e">
        <f t="shared" si="18"/>
        <v>#DIV/0!</v>
      </c>
      <c r="I245" s="94" t="str">
        <f>IF(OR(COUNT(Calculations!BP246:BY246)&lt;3,COUNT(Calculations!BZ246:CI246)&lt;3),"N/A",IF(ISERROR(TTEST(Calculations!BP246:BY246,Calculations!BZ246:CI246,2,2)),"N/A",TTEST(Calculations!BP246:BY246,Calculations!BZ246:CI246,2,2)))</f>
        <v>N/A</v>
      </c>
      <c r="J245" s="90" t="e">
        <f t="shared" si="19"/>
        <v>#DIV/0!</v>
      </c>
      <c r="K245" s="95" t="str">
        <f>IF(AND('Test Sample Data'!N245&gt;=35,'Control Sample Data'!N245&gt;=35),"Type 3",IF(AND('Test Sample Data'!N245&gt;=30,'Control Sample Data'!N245&gt;=30,OR(I245&gt;=0.05,I245="N/A")),"Type 2",IF(OR(AND('Test Sample Data'!N245&gt;=30,'Control Sample Data'!N245&lt;=30),AND('Test Sample Data'!N245&lt;=30,'Control Sample Data'!N245&gt;=30)),"Type 1","OKAY")))</f>
        <v>OKAY</v>
      </c>
    </row>
    <row r="246" spans="1:11">
      <c r="A246" s="68"/>
      <c r="B246" s="88" t="str">
        <f>IF('Gene Table'!E246="","",'Gene Table'!E246)</f>
        <v>mmu-miR-654-3p</v>
      </c>
      <c r="C246" s="89" t="str">
        <f>'Gene Table'!B246</f>
        <v>K04</v>
      </c>
      <c r="D246" s="90" t="e">
        <f>Calculations!BN247</f>
        <v>#DIV/0!</v>
      </c>
      <c r="E246" s="90" t="e">
        <f>Calculations!BO247</f>
        <v>#DIV/0!</v>
      </c>
      <c r="F246" s="91" t="e">
        <f t="shared" si="16"/>
        <v>#DIV/0!</v>
      </c>
      <c r="G246" s="91" t="e">
        <f t="shared" si="17"/>
        <v>#DIV/0!</v>
      </c>
      <c r="H246" s="90" t="e">
        <f t="shared" si="18"/>
        <v>#DIV/0!</v>
      </c>
      <c r="I246" s="94" t="str">
        <f>IF(OR(COUNT(Calculations!BP247:BY247)&lt;3,COUNT(Calculations!BZ247:CI247)&lt;3),"N/A",IF(ISERROR(TTEST(Calculations!BP247:BY247,Calculations!BZ247:CI247,2,2)),"N/A",TTEST(Calculations!BP247:BY247,Calculations!BZ247:CI247,2,2)))</f>
        <v>N/A</v>
      </c>
      <c r="J246" s="90" t="e">
        <f t="shared" si="19"/>
        <v>#DIV/0!</v>
      </c>
      <c r="K246" s="95" t="str">
        <f>IF(AND('Test Sample Data'!N246&gt;=35,'Control Sample Data'!N246&gt;=35),"Type 3",IF(AND('Test Sample Data'!N246&gt;=30,'Control Sample Data'!N246&gt;=30,OR(I246&gt;=0.05,I246="N/A")),"Type 2",IF(OR(AND('Test Sample Data'!N246&gt;=30,'Control Sample Data'!N246&lt;=30),AND('Test Sample Data'!N246&lt;=30,'Control Sample Data'!N246&gt;=30)),"Type 1","OKAY")))</f>
        <v>OKAY</v>
      </c>
    </row>
    <row r="247" spans="1:11">
      <c r="A247" s="68"/>
      <c r="B247" s="88" t="str">
        <f>IF('Gene Table'!E247="","",'Gene Table'!E247)</f>
        <v>mmu-miR-222-3p</v>
      </c>
      <c r="C247" s="89" t="str">
        <f>'Gene Table'!B247</f>
        <v>K05</v>
      </c>
      <c r="D247" s="90" t="e">
        <f>Calculations!BN248</f>
        <v>#DIV/0!</v>
      </c>
      <c r="E247" s="90" t="e">
        <f>Calculations!BO248</f>
        <v>#DIV/0!</v>
      </c>
      <c r="F247" s="91" t="e">
        <f t="shared" si="16"/>
        <v>#DIV/0!</v>
      </c>
      <c r="G247" s="91" t="e">
        <f t="shared" si="17"/>
        <v>#DIV/0!</v>
      </c>
      <c r="H247" s="90" t="e">
        <f t="shared" si="18"/>
        <v>#DIV/0!</v>
      </c>
      <c r="I247" s="94" t="str">
        <f>IF(OR(COUNT(Calculations!BP248:BY248)&lt;3,COUNT(Calculations!BZ248:CI248)&lt;3),"N/A",IF(ISERROR(TTEST(Calculations!BP248:BY248,Calculations!BZ248:CI248,2,2)),"N/A",TTEST(Calculations!BP248:BY248,Calculations!BZ248:CI248,2,2)))</f>
        <v>N/A</v>
      </c>
      <c r="J247" s="90" t="e">
        <f t="shared" si="19"/>
        <v>#DIV/0!</v>
      </c>
      <c r="K247" s="95" t="str">
        <f>IF(AND('Test Sample Data'!N247&gt;=35,'Control Sample Data'!N247&gt;=35),"Type 3",IF(AND('Test Sample Data'!N247&gt;=30,'Control Sample Data'!N247&gt;=30,OR(I247&gt;=0.05,I247="N/A")),"Type 2",IF(OR(AND('Test Sample Data'!N247&gt;=30,'Control Sample Data'!N247&lt;=30),AND('Test Sample Data'!N247&lt;=30,'Control Sample Data'!N247&gt;=30)),"Type 1","OKAY")))</f>
        <v>OKAY</v>
      </c>
    </row>
    <row r="248" spans="1:11">
      <c r="A248" s="68"/>
      <c r="B248" s="88" t="str">
        <f>IF('Gene Table'!E248="","",'Gene Table'!E248)</f>
        <v>mmu-miR-671-3p</v>
      </c>
      <c r="C248" s="89" t="str">
        <f>'Gene Table'!B248</f>
        <v>K06</v>
      </c>
      <c r="D248" s="90" t="e">
        <f>Calculations!BN249</f>
        <v>#DIV/0!</v>
      </c>
      <c r="E248" s="90" t="e">
        <f>Calculations!BO249</f>
        <v>#DIV/0!</v>
      </c>
      <c r="F248" s="91" t="e">
        <f t="shared" si="16"/>
        <v>#DIV/0!</v>
      </c>
      <c r="G248" s="91" t="e">
        <f t="shared" si="17"/>
        <v>#DIV/0!</v>
      </c>
      <c r="H248" s="90" t="e">
        <f t="shared" si="18"/>
        <v>#DIV/0!</v>
      </c>
      <c r="I248" s="94" t="str">
        <f>IF(OR(COUNT(Calculations!BP249:BY249)&lt;3,COUNT(Calculations!BZ249:CI249)&lt;3),"N/A",IF(ISERROR(TTEST(Calculations!BP249:BY249,Calculations!BZ249:CI249,2,2)),"N/A",TTEST(Calculations!BP249:BY249,Calculations!BZ249:CI249,2,2)))</f>
        <v>N/A</v>
      </c>
      <c r="J248" s="90" t="e">
        <f t="shared" si="19"/>
        <v>#DIV/0!</v>
      </c>
      <c r="K248" s="95" t="str">
        <f>IF(AND('Test Sample Data'!N248&gt;=35,'Control Sample Data'!N248&gt;=35),"Type 3",IF(AND('Test Sample Data'!N248&gt;=30,'Control Sample Data'!N248&gt;=30,OR(I248&gt;=0.05,I248="N/A")),"Type 2",IF(OR(AND('Test Sample Data'!N248&gt;=30,'Control Sample Data'!N248&lt;=30),AND('Test Sample Data'!N248&lt;=30,'Control Sample Data'!N248&gt;=30)),"Type 1","OKAY")))</f>
        <v>OKAY</v>
      </c>
    </row>
    <row r="249" spans="1:11">
      <c r="A249" s="68"/>
      <c r="B249" s="88" t="str">
        <f>IF('Gene Table'!E249="","",'Gene Table'!E249)</f>
        <v>mmu-miR-223-3p</v>
      </c>
      <c r="C249" s="89" t="str">
        <f>'Gene Table'!B249</f>
        <v>K07</v>
      </c>
      <c r="D249" s="90" t="e">
        <f>Calculations!BN250</f>
        <v>#DIV/0!</v>
      </c>
      <c r="E249" s="90" t="e">
        <f>Calculations!BO250</f>
        <v>#DIV/0!</v>
      </c>
      <c r="F249" s="91" t="e">
        <f t="shared" si="16"/>
        <v>#DIV/0!</v>
      </c>
      <c r="G249" s="91" t="e">
        <f t="shared" si="17"/>
        <v>#DIV/0!</v>
      </c>
      <c r="H249" s="90" t="e">
        <f t="shared" si="18"/>
        <v>#DIV/0!</v>
      </c>
      <c r="I249" s="94" t="str">
        <f>IF(OR(COUNT(Calculations!BP250:BY250)&lt;3,COUNT(Calculations!BZ250:CI250)&lt;3),"N/A",IF(ISERROR(TTEST(Calculations!BP250:BY250,Calculations!BZ250:CI250,2,2)),"N/A",TTEST(Calculations!BP250:BY250,Calculations!BZ250:CI250,2,2)))</f>
        <v>N/A</v>
      </c>
      <c r="J249" s="90" t="e">
        <f t="shared" si="19"/>
        <v>#DIV/0!</v>
      </c>
      <c r="K249" s="95" t="str">
        <f>IF(AND('Test Sample Data'!N249&gt;=35,'Control Sample Data'!N249&gt;=35),"Type 3",IF(AND('Test Sample Data'!N249&gt;=30,'Control Sample Data'!N249&gt;=30,OR(I249&gt;=0.05,I249="N/A")),"Type 2",IF(OR(AND('Test Sample Data'!N249&gt;=30,'Control Sample Data'!N249&lt;=30),AND('Test Sample Data'!N249&lt;=30,'Control Sample Data'!N249&gt;=30)),"Type 1","OKAY")))</f>
        <v>OKAY</v>
      </c>
    </row>
    <row r="250" spans="1:11">
      <c r="A250" s="68"/>
      <c r="B250" s="88" t="str">
        <f>IF('Gene Table'!E250="","",'Gene Table'!E250)</f>
        <v>mmu-miR-708-5p</v>
      </c>
      <c r="C250" s="89" t="str">
        <f>'Gene Table'!B250</f>
        <v>K08</v>
      </c>
      <c r="D250" s="90" t="e">
        <f>Calculations!BN251</f>
        <v>#DIV/0!</v>
      </c>
      <c r="E250" s="90" t="e">
        <f>Calculations!BO251</f>
        <v>#DIV/0!</v>
      </c>
      <c r="F250" s="91" t="e">
        <f t="shared" si="16"/>
        <v>#DIV/0!</v>
      </c>
      <c r="G250" s="91" t="e">
        <f t="shared" si="17"/>
        <v>#DIV/0!</v>
      </c>
      <c r="H250" s="90" t="e">
        <f t="shared" si="18"/>
        <v>#DIV/0!</v>
      </c>
      <c r="I250" s="94" t="str">
        <f>IF(OR(COUNT(Calculations!BP251:BY251)&lt;3,COUNT(Calculations!BZ251:CI251)&lt;3),"N/A",IF(ISERROR(TTEST(Calculations!BP251:BY251,Calculations!BZ251:CI251,2,2)),"N/A",TTEST(Calculations!BP251:BY251,Calculations!BZ251:CI251,2,2)))</f>
        <v>N/A</v>
      </c>
      <c r="J250" s="90" t="e">
        <f t="shared" si="19"/>
        <v>#DIV/0!</v>
      </c>
      <c r="K250" s="95" t="str">
        <f>IF(AND('Test Sample Data'!N250&gt;=35,'Control Sample Data'!N250&gt;=35),"Type 3",IF(AND('Test Sample Data'!N250&gt;=30,'Control Sample Data'!N250&gt;=30,OR(I250&gt;=0.05,I250="N/A")),"Type 2",IF(OR(AND('Test Sample Data'!N250&gt;=30,'Control Sample Data'!N250&lt;=30),AND('Test Sample Data'!N250&lt;=30,'Control Sample Data'!N250&gt;=30)),"Type 1","OKAY")))</f>
        <v>OKAY</v>
      </c>
    </row>
    <row r="251" spans="1:11">
      <c r="A251" s="68"/>
      <c r="B251" s="88" t="str">
        <f>IF('Gene Table'!E251="","",'Gene Table'!E251)</f>
        <v>mmu-miR-24-3p</v>
      </c>
      <c r="C251" s="89" t="str">
        <f>'Gene Table'!B251</f>
        <v>K09</v>
      </c>
      <c r="D251" s="90" t="e">
        <f>Calculations!BN252</f>
        <v>#DIV/0!</v>
      </c>
      <c r="E251" s="90" t="e">
        <f>Calculations!BO252</f>
        <v>#DIV/0!</v>
      </c>
      <c r="F251" s="91" t="e">
        <f t="shared" si="16"/>
        <v>#DIV/0!</v>
      </c>
      <c r="G251" s="91" t="e">
        <f t="shared" si="17"/>
        <v>#DIV/0!</v>
      </c>
      <c r="H251" s="90" t="e">
        <f t="shared" si="18"/>
        <v>#DIV/0!</v>
      </c>
      <c r="I251" s="94" t="str">
        <f>IF(OR(COUNT(Calculations!BP252:BY252)&lt;3,COUNT(Calculations!BZ252:CI252)&lt;3),"N/A",IF(ISERROR(TTEST(Calculations!BP252:BY252,Calculations!BZ252:CI252,2,2)),"N/A",TTEST(Calculations!BP252:BY252,Calculations!BZ252:CI252,2,2)))</f>
        <v>N/A</v>
      </c>
      <c r="J251" s="90" t="e">
        <f t="shared" si="19"/>
        <v>#DIV/0!</v>
      </c>
      <c r="K251" s="95" t="str">
        <f>IF(AND('Test Sample Data'!N251&gt;=35,'Control Sample Data'!N251&gt;=35),"Type 3",IF(AND('Test Sample Data'!N251&gt;=30,'Control Sample Data'!N251&gt;=30,OR(I251&gt;=0.05,I251="N/A")),"Type 2",IF(OR(AND('Test Sample Data'!N251&gt;=30,'Control Sample Data'!N251&lt;=30),AND('Test Sample Data'!N251&lt;=30,'Control Sample Data'!N251&gt;=30)),"Type 1","OKAY")))</f>
        <v>OKAY</v>
      </c>
    </row>
    <row r="252" spans="1:11">
      <c r="A252" s="68"/>
      <c r="B252" s="88" t="str">
        <f>IF('Gene Table'!E252="","",'Gene Table'!E252)</f>
        <v>mmu-miR-744-5p</v>
      </c>
      <c r="C252" s="89" t="str">
        <f>'Gene Table'!B252</f>
        <v>K10</v>
      </c>
      <c r="D252" s="90" t="e">
        <f>Calculations!BN253</f>
        <v>#DIV/0!</v>
      </c>
      <c r="E252" s="90" t="e">
        <f>Calculations!BO253</f>
        <v>#DIV/0!</v>
      </c>
      <c r="F252" s="91" t="e">
        <f t="shared" si="16"/>
        <v>#DIV/0!</v>
      </c>
      <c r="G252" s="91" t="e">
        <f t="shared" si="17"/>
        <v>#DIV/0!</v>
      </c>
      <c r="H252" s="90" t="e">
        <f t="shared" si="18"/>
        <v>#DIV/0!</v>
      </c>
      <c r="I252" s="94" t="str">
        <f>IF(OR(COUNT(Calculations!BP253:BY253)&lt;3,COUNT(Calculations!BZ253:CI253)&lt;3),"N/A",IF(ISERROR(TTEST(Calculations!BP253:BY253,Calculations!BZ253:CI253,2,2)),"N/A",TTEST(Calculations!BP253:BY253,Calculations!BZ253:CI253,2,2)))</f>
        <v>N/A</v>
      </c>
      <c r="J252" s="90" t="e">
        <f t="shared" si="19"/>
        <v>#DIV/0!</v>
      </c>
      <c r="K252" s="95" t="str">
        <f>IF(AND('Test Sample Data'!N252&gt;=35,'Control Sample Data'!N252&gt;=35),"Type 3",IF(AND('Test Sample Data'!N252&gt;=30,'Control Sample Data'!N252&gt;=30,OR(I252&gt;=0.05,I252="N/A")),"Type 2",IF(OR(AND('Test Sample Data'!N252&gt;=30,'Control Sample Data'!N252&lt;=30),AND('Test Sample Data'!N252&lt;=30,'Control Sample Data'!N252&gt;=30)),"Type 1","OKAY")))</f>
        <v>OKAY</v>
      </c>
    </row>
    <row r="253" spans="1:11">
      <c r="A253" s="68"/>
      <c r="B253" s="88" t="str">
        <f>IF('Gene Table'!E253="","",'Gene Table'!E253)</f>
        <v>mmu-miR-25-3p</v>
      </c>
      <c r="C253" s="89" t="str">
        <f>'Gene Table'!B253</f>
        <v>K11</v>
      </c>
      <c r="D253" s="90" t="e">
        <f>Calculations!BN254</f>
        <v>#DIV/0!</v>
      </c>
      <c r="E253" s="90" t="e">
        <f>Calculations!BO254</f>
        <v>#DIV/0!</v>
      </c>
      <c r="F253" s="91" t="e">
        <f t="shared" si="16"/>
        <v>#DIV/0!</v>
      </c>
      <c r="G253" s="91" t="e">
        <f t="shared" si="17"/>
        <v>#DIV/0!</v>
      </c>
      <c r="H253" s="90" t="e">
        <f t="shared" si="18"/>
        <v>#DIV/0!</v>
      </c>
      <c r="I253" s="94" t="str">
        <f>IF(OR(COUNT(Calculations!BP254:BY254)&lt;3,COUNT(Calculations!BZ254:CI254)&lt;3),"N/A",IF(ISERROR(TTEST(Calculations!BP254:BY254,Calculations!BZ254:CI254,2,2)),"N/A",TTEST(Calculations!BP254:BY254,Calculations!BZ254:CI254,2,2)))</f>
        <v>N/A</v>
      </c>
      <c r="J253" s="90" t="e">
        <f t="shared" si="19"/>
        <v>#DIV/0!</v>
      </c>
      <c r="K253" s="95" t="str">
        <f>IF(AND('Test Sample Data'!N253&gt;=35,'Control Sample Data'!N253&gt;=35),"Type 3",IF(AND('Test Sample Data'!N253&gt;=30,'Control Sample Data'!N253&gt;=30,OR(I253&gt;=0.05,I253="N/A")),"Type 2",IF(OR(AND('Test Sample Data'!N253&gt;=30,'Control Sample Data'!N253&lt;=30),AND('Test Sample Data'!N253&lt;=30,'Control Sample Data'!N253&gt;=30)),"Type 1","OKAY")))</f>
        <v>OKAY</v>
      </c>
    </row>
    <row r="254" spans="1:11">
      <c r="A254" s="68"/>
      <c r="B254" s="88" t="str">
        <f>IF('Gene Table'!E254="","",'Gene Table'!E254)</f>
        <v>mmu-miR-760-3p</v>
      </c>
      <c r="C254" s="89" t="str">
        <f>'Gene Table'!B254</f>
        <v>K12</v>
      </c>
      <c r="D254" s="90" t="e">
        <f>Calculations!BN255</f>
        <v>#DIV/0!</v>
      </c>
      <c r="E254" s="90" t="e">
        <f>Calculations!BO255</f>
        <v>#DIV/0!</v>
      </c>
      <c r="F254" s="91" t="e">
        <f t="shared" si="16"/>
        <v>#DIV/0!</v>
      </c>
      <c r="G254" s="91" t="e">
        <f t="shared" si="17"/>
        <v>#DIV/0!</v>
      </c>
      <c r="H254" s="90" t="e">
        <f t="shared" si="18"/>
        <v>#DIV/0!</v>
      </c>
      <c r="I254" s="94" t="str">
        <f>IF(OR(COUNT(Calculations!BP255:BY255)&lt;3,COUNT(Calculations!BZ255:CI255)&lt;3),"N/A",IF(ISERROR(TTEST(Calculations!BP255:BY255,Calculations!BZ255:CI255,2,2)),"N/A",TTEST(Calculations!BP255:BY255,Calculations!BZ255:CI255,2,2)))</f>
        <v>N/A</v>
      </c>
      <c r="J254" s="90" t="e">
        <f t="shared" si="19"/>
        <v>#DIV/0!</v>
      </c>
      <c r="K254" s="95" t="str">
        <f>IF(AND('Test Sample Data'!N254&gt;=35,'Control Sample Data'!N254&gt;=35),"Type 3",IF(AND('Test Sample Data'!N254&gt;=30,'Control Sample Data'!N254&gt;=30,OR(I254&gt;=0.05,I254="N/A")),"Type 2",IF(OR(AND('Test Sample Data'!N254&gt;=30,'Control Sample Data'!N254&lt;=30),AND('Test Sample Data'!N254&lt;=30,'Control Sample Data'!N254&gt;=30)),"Type 1","OKAY")))</f>
        <v>OKAY</v>
      </c>
    </row>
    <row r="255" spans="1:11">
      <c r="A255" s="68"/>
      <c r="B255" s="88" t="str">
        <f>IF('Gene Table'!E255="","",'Gene Table'!E255)</f>
        <v>mmu-miR-26a-5p</v>
      </c>
      <c r="C255" s="89" t="str">
        <f>'Gene Table'!B255</f>
        <v>K13</v>
      </c>
      <c r="D255" s="90" t="e">
        <f>Calculations!BN256</f>
        <v>#DIV/0!</v>
      </c>
      <c r="E255" s="90" t="e">
        <f>Calculations!BO256</f>
        <v>#DIV/0!</v>
      </c>
      <c r="F255" s="91" t="e">
        <f t="shared" si="16"/>
        <v>#DIV/0!</v>
      </c>
      <c r="G255" s="91" t="e">
        <f t="shared" si="17"/>
        <v>#DIV/0!</v>
      </c>
      <c r="H255" s="90" t="e">
        <f t="shared" si="18"/>
        <v>#DIV/0!</v>
      </c>
      <c r="I255" s="94" t="str">
        <f>IF(OR(COUNT(Calculations!BP256:BY256)&lt;3,COUNT(Calculations!BZ256:CI256)&lt;3),"N/A",IF(ISERROR(TTEST(Calculations!BP256:BY256,Calculations!BZ256:CI256,2,2)),"N/A",TTEST(Calculations!BP256:BY256,Calculations!BZ256:CI256,2,2)))</f>
        <v>N/A</v>
      </c>
      <c r="J255" s="90" t="e">
        <f t="shared" si="19"/>
        <v>#DIV/0!</v>
      </c>
      <c r="K255" s="95" t="str">
        <f>IF(AND('Test Sample Data'!N255&gt;=35,'Control Sample Data'!N255&gt;=35),"Type 3",IF(AND('Test Sample Data'!N255&gt;=30,'Control Sample Data'!N255&gt;=30,OR(I255&gt;=0.05,I255="N/A")),"Type 2",IF(OR(AND('Test Sample Data'!N255&gt;=30,'Control Sample Data'!N255&lt;=30),AND('Test Sample Data'!N255&lt;=30,'Control Sample Data'!N255&gt;=30)),"Type 1","OKAY")))</f>
        <v>OKAY</v>
      </c>
    </row>
    <row r="256" spans="1:11">
      <c r="A256" s="68"/>
      <c r="B256" s="88" t="str">
        <f>IF('Gene Table'!E256="","",'Gene Table'!E256)</f>
        <v>mmu-miR-873-5p</v>
      </c>
      <c r="C256" s="89" t="str">
        <f>'Gene Table'!B256</f>
        <v>K14</v>
      </c>
      <c r="D256" s="90" t="e">
        <f>Calculations!BN257</f>
        <v>#DIV/0!</v>
      </c>
      <c r="E256" s="90" t="e">
        <f>Calculations!BO257</f>
        <v>#DIV/0!</v>
      </c>
      <c r="F256" s="91" t="e">
        <f t="shared" si="16"/>
        <v>#DIV/0!</v>
      </c>
      <c r="G256" s="91" t="e">
        <f t="shared" si="17"/>
        <v>#DIV/0!</v>
      </c>
      <c r="H256" s="90" t="e">
        <f t="shared" si="18"/>
        <v>#DIV/0!</v>
      </c>
      <c r="I256" s="94" t="str">
        <f>IF(OR(COUNT(Calculations!BP257:BY257)&lt;3,COUNT(Calculations!BZ257:CI257)&lt;3),"N/A",IF(ISERROR(TTEST(Calculations!BP257:BY257,Calculations!BZ257:CI257,2,2)),"N/A",TTEST(Calculations!BP257:BY257,Calculations!BZ257:CI257,2,2)))</f>
        <v>N/A</v>
      </c>
      <c r="J256" s="90" t="e">
        <f t="shared" si="19"/>
        <v>#DIV/0!</v>
      </c>
      <c r="K256" s="95" t="str">
        <f>IF(AND('Test Sample Data'!N256&gt;=35,'Control Sample Data'!N256&gt;=35),"Type 3",IF(AND('Test Sample Data'!N256&gt;=30,'Control Sample Data'!N256&gt;=30,OR(I256&gt;=0.05,I256="N/A")),"Type 2",IF(OR(AND('Test Sample Data'!N256&gt;=30,'Control Sample Data'!N256&lt;=30),AND('Test Sample Data'!N256&lt;=30,'Control Sample Data'!N256&gt;=30)),"Type 1","OKAY")))</f>
        <v>OKAY</v>
      </c>
    </row>
    <row r="257" spans="1:11">
      <c r="A257" s="68"/>
      <c r="B257" s="88" t="str">
        <f>IF('Gene Table'!E257="","",'Gene Table'!E257)</f>
        <v>mmu-miR-26b-5p</v>
      </c>
      <c r="C257" s="89" t="str">
        <f>'Gene Table'!B257</f>
        <v>K15</v>
      </c>
      <c r="D257" s="90" t="e">
        <f>Calculations!BN258</f>
        <v>#DIV/0!</v>
      </c>
      <c r="E257" s="90" t="e">
        <f>Calculations!BO258</f>
        <v>#DIV/0!</v>
      </c>
      <c r="F257" s="91" t="e">
        <f t="shared" si="16"/>
        <v>#DIV/0!</v>
      </c>
      <c r="G257" s="91" t="e">
        <f t="shared" si="17"/>
        <v>#DIV/0!</v>
      </c>
      <c r="H257" s="90" t="e">
        <f t="shared" si="18"/>
        <v>#DIV/0!</v>
      </c>
      <c r="I257" s="94" t="str">
        <f>IF(OR(COUNT(Calculations!BP258:BY258)&lt;3,COUNT(Calculations!BZ258:CI258)&lt;3),"N/A",IF(ISERROR(TTEST(Calculations!BP258:BY258,Calculations!BZ258:CI258,2,2)),"N/A",TTEST(Calculations!BP258:BY258,Calculations!BZ258:CI258,2,2)))</f>
        <v>N/A</v>
      </c>
      <c r="J257" s="90" t="e">
        <f t="shared" si="19"/>
        <v>#DIV/0!</v>
      </c>
      <c r="K257" s="95" t="str">
        <f>IF(AND('Test Sample Data'!N257&gt;=35,'Control Sample Data'!N257&gt;=35),"Type 3",IF(AND('Test Sample Data'!N257&gt;=30,'Control Sample Data'!N257&gt;=30,OR(I257&gt;=0.05,I257="N/A")),"Type 2",IF(OR(AND('Test Sample Data'!N257&gt;=30,'Control Sample Data'!N257&lt;=30),AND('Test Sample Data'!N257&lt;=30,'Control Sample Data'!N257&gt;=30)),"Type 1","OKAY")))</f>
        <v>OKAY</v>
      </c>
    </row>
    <row r="258" spans="1:11">
      <c r="A258" s="68"/>
      <c r="B258" s="88" t="str">
        <f>IF('Gene Table'!E258="","",'Gene Table'!E258)</f>
        <v>mmu-miR-874-3p</v>
      </c>
      <c r="C258" s="89" t="str">
        <f>'Gene Table'!B258</f>
        <v>K16</v>
      </c>
      <c r="D258" s="90" t="e">
        <f>Calculations!BN259</f>
        <v>#DIV/0!</v>
      </c>
      <c r="E258" s="90" t="e">
        <f>Calculations!BO259</f>
        <v>#DIV/0!</v>
      </c>
      <c r="F258" s="91" t="e">
        <f t="shared" si="16"/>
        <v>#DIV/0!</v>
      </c>
      <c r="G258" s="91" t="e">
        <f t="shared" si="17"/>
        <v>#DIV/0!</v>
      </c>
      <c r="H258" s="90" t="e">
        <f t="shared" si="18"/>
        <v>#DIV/0!</v>
      </c>
      <c r="I258" s="94" t="str">
        <f>IF(OR(COUNT(Calculations!BP259:BY259)&lt;3,COUNT(Calculations!BZ259:CI259)&lt;3),"N/A",IF(ISERROR(TTEST(Calculations!BP259:BY259,Calculations!BZ259:CI259,2,2)),"N/A",TTEST(Calculations!BP259:BY259,Calculations!BZ259:CI259,2,2)))</f>
        <v>N/A</v>
      </c>
      <c r="J258" s="90" t="e">
        <f t="shared" si="19"/>
        <v>#DIV/0!</v>
      </c>
      <c r="K258" s="95" t="str">
        <f>IF(AND('Test Sample Data'!N258&gt;=35,'Control Sample Data'!N258&gt;=35),"Type 3",IF(AND('Test Sample Data'!N258&gt;=30,'Control Sample Data'!N258&gt;=30,OR(I258&gt;=0.05,I258="N/A")),"Type 2",IF(OR(AND('Test Sample Data'!N258&gt;=30,'Control Sample Data'!N258&lt;=30),AND('Test Sample Data'!N258&lt;=30,'Control Sample Data'!N258&gt;=30)),"Type 1","OKAY")))</f>
        <v>OKAY</v>
      </c>
    </row>
    <row r="259" spans="1:11">
      <c r="A259" s="68"/>
      <c r="B259" s="88" t="str">
        <f>IF('Gene Table'!E259="","",'Gene Table'!E259)</f>
        <v>mmu-miR-28-5p</v>
      </c>
      <c r="C259" s="89" t="str">
        <f>'Gene Table'!B259</f>
        <v>K17</v>
      </c>
      <c r="D259" s="90" t="e">
        <f>Calculations!BN260</f>
        <v>#DIV/0!</v>
      </c>
      <c r="E259" s="90" t="e">
        <f>Calculations!BO260</f>
        <v>#DIV/0!</v>
      </c>
      <c r="F259" s="91" t="e">
        <f t="shared" si="16"/>
        <v>#DIV/0!</v>
      </c>
      <c r="G259" s="91" t="e">
        <f t="shared" si="17"/>
        <v>#DIV/0!</v>
      </c>
      <c r="H259" s="90" t="e">
        <f t="shared" si="18"/>
        <v>#DIV/0!</v>
      </c>
      <c r="I259" s="94" t="str">
        <f>IF(OR(COUNT(Calculations!BP260:BY260)&lt;3,COUNT(Calculations!BZ260:CI260)&lt;3),"N/A",IF(ISERROR(TTEST(Calculations!BP260:BY260,Calculations!BZ260:CI260,2,2)),"N/A",TTEST(Calculations!BP260:BY260,Calculations!BZ260:CI260,2,2)))</f>
        <v>N/A</v>
      </c>
      <c r="J259" s="90" t="e">
        <f t="shared" si="19"/>
        <v>#DIV/0!</v>
      </c>
      <c r="K259" s="95" t="str">
        <f>IF(AND('Test Sample Data'!N259&gt;=35,'Control Sample Data'!N259&gt;=35),"Type 3",IF(AND('Test Sample Data'!N259&gt;=30,'Control Sample Data'!N259&gt;=30,OR(I259&gt;=0.05,I259="N/A")),"Type 2",IF(OR(AND('Test Sample Data'!N259&gt;=30,'Control Sample Data'!N259&lt;=30),AND('Test Sample Data'!N259&lt;=30,'Control Sample Data'!N259&gt;=30)),"Type 1","OKAY")))</f>
        <v>OKAY</v>
      </c>
    </row>
    <row r="260" spans="1:11">
      <c r="A260" s="68"/>
      <c r="B260" s="88" t="str">
        <f>IF('Gene Table'!E260="","",'Gene Table'!E260)</f>
        <v>mmu-miR-875-5p</v>
      </c>
      <c r="C260" s="89" t="str">
        <f>'Gene Table'!B260</f>
        <v>K18</v>
      </c>
      <c r="D260" s="90" t="e">
        <f>Calculations!BN261</f>
        <v>#DIV/0!</v>
      </c>
      <c r="E260" s="90" t="e">
        <f>Calculations!BO261</f>
        <v>#DIV/0!</v>
      </c>
      <c r="F260" s="91" t="e">
        <f t="shared" si="16"/>
        <v>#DIV/0!</v>
      </c>
      <c r="G260" s="91" t="e">
        <f t="shared" si="17"/>
        <v>#DIV/0!</v>
      </c>
      <c r="H260" s="90" t="e">
        <f t="shared" si="18"/>
        <v>#DIV/0!</v>
      </c>
      <c r="I260" s="94" t="str">
        <f>IF(OR(COUNT(Calculations!BP261:BY261)&lt;3,COUNT(Calculations!BZ261:CI261)&lt;3),"N/A",IF(ISERROR(TTEST(Calculations!BP261:BY261,Calculations!BZ261:CI261,2,2)),"N/A",TTEST(Calculations!BP261:BY261,Calculations!BZ261:CI261,2,2)))</f>
        <v>N/A</v>
      </c>
      <c r="J260" s="90" t="e">
        <f t="shared" si="19"/>
        <v>#DIV/0!</v>
      </c>
      <c r="K260" s="95" t="str">
        <f>IF(AND('Test Sample Data'!N260&gt;=35,'Control Sample Data'!N260&gt;=35),"Type 3",IF(AND('Test Sample Data'!N260&gt;=30,'Control Sample Data'!N260&gt;=30,OR(I260&gt;=0.05,I260="N/A")),"Type 2",IF(OR(AND('Test Sample Data'!N260&gt;=30,'Control Sample Data'!N260&lt;=30),AND('Test Sample Data'!N260&lt;=30,'Control Sample Data'!N260&gt;=30)),"Type 1","OKAY")))</f>
        <v>OKAY</v>
      </c>
    </row>
    <row r="261" spans="1:11">
      <c r="A261" s="68"/>
      <c r="B261" s="88" t="str">
        <f>IF('Gene Table'!E261="","",'Gene Table'!E261)</f>
        <v>mmu-miR-296-5p</v>
      </c>
      <c r="C261" s="89" t="str">
        <f>'Gene Table'!B261</f>
        <v>K19</v>
      </c>
      <c r="D261" s="90" t="e">
        <f>Calculations!BN262</f>
        <v>#DIV/0!</v>
      </c>
      <c r="E261" s="90" t="e">
        <f>Calculations!BO262</f>
        <v>#DIV/0!</v>
      </c>
      <c r="F261" s="91" t="e">
        <f t="shared" si="16"/>
        <v>#DIV/0!</v>
      </c>
      <c r="G261" s="91" t="e">
        <f t="shared" si="17"/>
        <v>#DIV/0!</v>
      </c>
      <c r="H261" s="90" t="e">
        <f t="shared" si="18"/>
        <v>#DIV/0!</v>
      </c>
      <c r="I261" s="94" t="str">
        <f>IF(OR(COUNT(Calculations!BP262:BY262)&lt;3,COUNT(Calculations!BZ262:CI262)&lt;3),"N/A",IF(ISERROR(TTEST(Calculations!BP262:BY262,Calculations!BZ262:CI262,2,2)),"N/A",TTEST(Calculations!BP262:BY262,Calculations!BZ262:CI262,2,2)))</f>
        <v>N/A</v>
      </c>
      <c r="J261" s="90" t="e">
        <f t="shared" si="19"/>
        <v>#DIV/0!</v>
      </c>
      <c r="K261" s="95" t="str">
        <f>IF(AND('Test Sample Data'!N261&gt;=35,'Control Sample Data'!N261&gt;=35),"Type 3",IF(AND('Test Sample Data'!N261&gt;=30,'Control Sample Data'!N261&gt;=30,OR(I261&gt;=0.05,I261="N/A")),"Type 2",IF(OR(AND('Test Sample Data'!N261&gt;=30,'Control Sample Data'!N261&lt;=30),AND('Test Sample Data'!N261&lt;=30,'Control Sample Data'!N261&gt;=30)),"Type 1","OKAY")))</f>
        <v>OKAY</v>
      </c>
    </row>
    <row r="262" spans="1:11">
      <c r="A262" s="68"/>
      <c r="B262" s="88" t="str">
        <f>IF('Gene Table'!E262="","",'Gene Table'!E262)</f>
        <v>mmu-miR-877-5p</v>
      </c>
      <c r="C262" s="89" t="str">
        <f>'Gene Table'!B262</f>
        <v>K20</v>
      </c>
      <c r="D262" s="90" t="e">
        <f>Calculations!BN263</f>
        <v>#DIV/0!</v>
      </c>
      <c r="E262" s="90" t="e">
        <f>Calculations!BO263</f>
        <v>#DIV/0!</v>
      </c>
      <c r="F262" s="91" t="e">
        <f t="shared" si="16"/>
        <v>#DIV/0!</v>
      </c>
      <c r="G262" s="91" t="e">
        <f t="shared" si="17"/>
        <v>#DIV/0!</v>
      </c>
      <c r="H262" s="90" t="e">
        <f t="shared" si="18"/>
        <v>#DIV/0!</v>
      </c>
      <c r="I262" s="94" t="str">
        <f>IF(OR(COUNT(Calculations!BP263:BY263)&lt;3,COUNT(Calculations!BZ263:CI263)&lt;3),"N/A",IF(ISERROR(TTEST(Calculations!BP263:BY263,Calculations!BZ263:CI263,2,2)),"N/A",TTEST(Calculations!BP263:BY263,Calculations!BZ263:CI263,2,2)))</f>
        <v>N/A</v>
      </c>
      <c r="J262" s="90" t="e">
        <f t="shared" si="19"/>
        <v>#DIV/0!</v>
      </c>
      <c r="K262" s="95" t="str">
        <f>IF(AND('Test Sample Data'!N262&gt;=35,'Control Sample Data'!N262&gt;=35),"Type 3",IF(AND('Test Sample Data'!N262&gt;=30,'Control Sample Data'!N262&gt;=30,OR(I262&gt;=0.05,I262="N/A")),"Type 2",IF(OR(AND('Test Sample Data'!N262&gt;=30,'Control Sample Data'!N262&lt;=30),AND('Test Sample Data'!N262&lt;=30,'Control Sample Data'!N262&gt;=30)),"Type 1","OKAY")))</f>
        <v>OKAY</v>
      </c>
    </row>
    <row r="263" spans="1:11">
      <c r="A263" s="68"/>
      <c r="B263" s="88" t="str">
        <f>IF('Gene Table'!E263="","",'Gene Table'!E263)</f>
        <v>mmu-miR-296-3p</v>
      </c>
      <c r="C263" s="89" t="str">
        <f>'Gene Table'!B263</f>
        <v>K21</v>
      </c>
      <c r="D263" s="90" t="e">
        <f>Calculations!BN264</f>
        <v>#DIV/0!</v>
      </c>
      <c r="E263" s="90" t="e">
        <f>Calculations!BO264</f>
        <v>#DIV/0!</v>
      </c>
      <c r="F263" s="91" t="e">
        <f t="shared" si="16"/>
        <v>#DIV/0!</v>
      </c>
      <c r="G263" s="91" t="e">
        <f t="shared" si="17"/>
        <v>#DIV/0!</v>
      </c>
      <c r="H263" s="90" t="e">
        <f t="shared" si="18"/>
        <v>#DIV/0!</v>
      </c>
      <c r="I263" s="94" t="str">
        <f>IF(OR(COUNT(Calculations!BP264:BY264)&lt;3,COUNT(Calculations!BZ264:CI264)&lt;3),"N/A",IF(ISERROR(TTEST(Calculations!BP264:BY264,Calculations!BZ264:CI264,2,2)),"N/A",TTEST(Calculations!BP264:BY264,Calculations!BZ264:CI264,2,2)))</f>
        <v>N/A</v>
      </c>
      <c r="J263" s="90" t="e">
        <f t="shared" si="19"/>
        <v>#DIV/0!</v>
      </c>
      <c r="K263" s="95" t="str">
        <f>IF(AND('Test Sample Data'!N263&gt;=35,'Control Sample Data'!N263&gt;=35),"Type 3",IF(AND('Test Sample Data'!N263&gt;=30,'Control Sample Data'!N263&gt;=30,OR(I263&gt;=0.05,I263="N/A")),"Type 2",IF(OR(AND('Test Sample Data'!N263&gt;=30,'Control Sample Data'!N263&lt;=30),AND('Test Sample Data'!N263&lt;=30,'Control Sample Data'!N263&gt;=30)),"Type 1","OKAY")))</f>
        <v>OKAY</v>
      </c>
    </row>
    <row r="264" spans="1:11">
      <c r="A264" s="68"/>
      <c r="B264" s="88" t="str">
        <f>IF('Gene Table'!E264="","",'Gene Table'!E264)</f>
        <v>mmu-miR-9-5p</v>
      </c>
      <c r="C264" s="89" t="str">
        <f>'Gene Table'!B264</f>
        <v>K22</v>
      </c>
      <c r="D264" s="90" t="e">
        <f>Calculations!BN265</f>
        <v>#DIV/0!</v>
      </c>
      <c r="E264" s="90" t="e">
        <f>Calculations!BO265</f>
        <v>#DIV/0!</v>
      </c>
      <c r="F264" s="91" t="e">
        <f t="shared" si="16"/>
        <v>#DIV/0!</v>
      </c>
      <c r="G264" s="91" t="e">
        <f t="shared" si="17"/>
        <v>#DIV/0!</v>
      </c>
      <c r="H264" s="90" t="e">
        <f t="shared" si="18"/>
        <v>#DIV/0!</v>
      </c>
      <c r="I264" s="94" t="str">
        <f>IF(OR(COUNT(Calculations!BP265:BY265)&lt;3,COUNT(Calculations!BZ265:CI265)&lt;3),"N/A",IF(ISERROR(TTEST(Calculations!BP265:BY265,Calculations!BZ265:CI265,2,2)),"N/A",TTEST(Calculations!BP265:BY265,Calculations!BZ265:CI265,2,2)))</f>
        <v>N/A</v>
      </c>
      <c r="J264" s="90" t="e">
        <f t="shared" si="19"/>
        <v>#DIV/0!</v>
      </c>
      <c r="K264" s="95" t="str">
        <f>IF(AND('Test Sample Data'!N264&gt;=35,'Control Sample Data'!N264&gt;=35),"Type 3",IF(AND('Test Sample Data'!N264&gt;=30,'Control Sample Data'!N264&gt;=30,OR(I264&gt;=0.05,I264="N/A")),"Type 2",IF(OR(AND('Test Sample Data'!N264&gt;=30,'Control Sample Data'!N264&lt;=30),AND('Test Sample Data'!N264&lt;=30,'Control Sample Data'!N264&gt;=30)),"Type 1","OKAY")))</f>
        <v>OKAY</v>
      </c>
    </row>
    <row r="265" spans="1:11">
      <c r="A265" s="68"/>
      <c r="B265" s="88" t="str">
        <f>IF('Gene Table'!E265="","",'Gene Table'!E265)</f>
        <v>mmu-miR-29b-3p</v>
      </c>
      <c r="C265" s="89" t="str">
        <f>'Gene Table'!B265</f>
        <v>K23</v>
      </c>
      <c r="D265" s="90" t="e">
        <f>Calculations!BN266</f>
        <v>#DIV/0!</v>
      </c>
      <c r="E265" s="90" t="e">
        <f>Calculations!BO266</f>
        <v>#DIV/0!</v>
      </c>
      <c r="F265" s="91" t="e">
        <f t="shared" si="16"/>
        <v>#DIV/0!</v>
      </c>
      <c r="G265" s="91" t="e">
        <f t="shared" si="17"/>
        <v>#DIV/0!</v>
      </c>
      <c r="H265" s="90" t="e">
        <f t="shared" si="18"/>
        <v>#DIV/0!</v>
      </c>
      <c r="I265" s="94" t="str">
        <f>IF(OR(COUNT(Calculations!BP266:BY266)&lt;3,COUNT(Calculations!BZ266:CI266)&lt;3),"N/A",IF(ISERROR(TTEST(Calculations!BP266:BY266,Calculations!BZ266:CI266,2,2)),"N/A",TTEST(Calculations!BP266:BY266,Calculations!BZ266:CI266,2,2)))</f>
        <v>N/A</v>
      </c>
      <c r="J265" s="90" t="e">
        <f t="shared" si="19"/>
        <v>#DIV/0!</v>
      </c>
      <c r="K265" s="95" t="str">
        <f>IF(AND('Test Sample Data'!N265&gt;=35,'Control Sample Data'!N265&gt;=35),"Type 3",IF(AND('Test Sample Data'!N265&gt;=30,'Control Sample Data'!N265&gt;=30,OR(I265&gt;=0.05,I265="N/A")),"Type 2",IF(OR(AND('Test Sample Data'!N265&gt;=30,'Control Sample Data'!N265&lt;=30),AND('Test Sample Data'!N265&lt;=30,'Control Sample Data'!N265&gt;=30)),"Type 1","OKAY")))</f>
        <v>OKAY</v>
      </c>
    </row>
    <row r="266" spans="1:11">
      <c r="A266" s="68"/>
      <c r="B266" s="88" t="str">
        <f>IF('Gene Table'!E266="","",'Gene Table'!E266)</f>
        <v>mmu-miR-93-5p</v>
      </c>
      <c r="C266" s="89" t="str">
        <f>'Gene Table'!B266</f>
        <v>K24</v>
      </c>
      <c r="D266" s="90" t="e">
        <f>Calculations!BN267</f>
        <v>#DIV/0!</v>
      </c>
      <c r="E266" s="90" t="e">
        <f>Calculations!BO267</f>
        <v>#DIV/0!</v>
      </c>
      <c r="F266" s="91" t="e">
        <f t="shared" si="16"/>
        <v>#DIV/0!</v>
      </c>
      <c r="G266" s="91" t="e">
        <f t="shared" si="17"/>
        <v>#DIV/0!</v>
      </c>
      <c r="H266" s="90" t="e">
        <f t="shared" si="18"/>
        <v>#DIV/0!</v>
      </c>
      <c r="I266" s="94" t="str">
        <f>IF(OR(COUNT(Calculations!BP267:BY267)&lt;3,COUNT(Calculations!BZ267:CI267)&lt;3),"N/A",IF(ISERROR(TTEST(Calculations!BP267:BY267,Calculations!BZ267:CI267,2,2)),"N/A",TTEST(Calculations!BP267:BY267,Calculations!BZ267:CI267,2,2)))</f>
        <v>N/A</v>
      </c>
      <c r="J266" s="90" t="e">
        <f t="shared" si="19"/>
        <v>#DIV/0!</v>
      </c>
      <c r="K266" s="95" t="str">
        <f>IF(AND('Test Sample Data'!N266&gt;=35,'Control Sample Data'!N266&gt;=35),"Type 3",IF(AND('Test Sample Data'!N266&gt;=30,'Control Sample Data'!N266&gt;=30,OR(I266&gt;=0.05,I266="N/A")),"Type 2",IF(OR(AND('Test Sample Data'!N266&gt;=30,'Control Sample Data'!N266&lt;=30),AND('Test Sample Data'!N266&lt;=30,'Control Sample Data'!N266&gt;=30)),"Type 1","OKAY")))</f>
        <v>OKAY</v>
      </c>
    </row>
    <row r="267" customHeight="1" spans="1:11">
      <c r="A267" s="68"/>
      <c r="B267" s="88" t="str">
        <f>IF('Gene Table'!E267="","",'Gene Table'!E267)</f>
        <v>mmu-miR-466f-3p</v>
      </c>
      <c r="C267" s="89" t="str">
        <f>'Gene Table'!B267</f>
        <v>L01</v>
      </c>
      <c r="D267" s="90" t="e">
        <f>Calculations!BN268</f>
        <v>#DIV/0!</v>
      </c>
      <c r="E267" s="90" t="e">
        <f>Calculations!BO268</f>
        <v>#DIV/0!</v>
      </c>
      <c r="F267" s="91" t="e">
        <f t="shared" si="16"/>
        <v>#DIV/0!</v>
      </c>
      <c r="G267" s="91" t="e">
        <f t="shared" si="17"/>
        <v>#DIV/0!</v>
      </c>
      <c r="H267" s="90" t="e">
        <f t="shared" si="18"/>
        <v>#DIV/0!</v>
      </c>
      <c r="I267" s="94" t="str">
        <f>IF(OR(COUNT(Calculations!BP268:BY268)&lt;3,COUNT(Calculations!BZ268:CI268)&lt;3),"N/A",IF(ISERROR(TTEST(Calculations!BP268:BY268,Calculations!BZ268:CI268,2,2)),"N/A",TTEST(Calculations!BP268:BY268,Calculations!BZ268:CI268,2,2)))</f>
        <v>N/A</v>
      </c>
      <c r="J267" s="90" t="e">
        <f t="shared" si="19"/>
        <v>#DIV/0!</v>
      </c>
      <c r="K267" s="95" t="str">
        <f>IF(AND('Test Sample Data'!N267&gt;=35,'Control Sample Data'!N267&gt;=35),"Type 3",IF(AND('Test Sample Data'!N267&gt;=30,'Control Sample Data'!N267&gt;=30,OR(I267&gt;=0.05,I267="N/A")),"Type 2",IF(OR(AND('Test Sample Data'!N267&gt;=30,'Control Sample Data'!N267&lt;=30),AND('Test Sample Data'!N267&lt;=30,'Control Sample Data'!N267&gt;=30)),"Type 1","OKAY")))</f>
        <v>OKAY</v>
      </c>
    </row>
    <row r="268" spans="1:11">
      <c r="A268" s="68"/>
      <c r="B268" s="88" t="str">
        <f>IF('Gene Table'!E268="","",'Gene Table'!E268)</f>
        <v>mmu-miR-871-5p</v>
      </c>
      <c r="C268" s="89" t="str">
        <f>'Gene Table'!B268</f>
        <v>L02</v>
      </c>
      <c r="D268" s="90" t="e">
        <f>Calculations!BN269</f>
        <v>#DIV/0!</v>
      </c>
      <c r="E268" s="90" t="e">
        <f>Calculations!BO269</f>
        <v>#DIV/0!</v>
      </c>
      <c r="F268" s="91" t="e">
        <f t="shared" si="16"/>
        <v>#DIV/0!</v>
      </c>
      <c r="G268" s="91" t="e">
        <f t="shared" si="17"/>
        <v>#DIV/0!</v>
      </c>
      <c r="H268" s="90" t="e">
        <f t="shared" si="18"/>
        <v>#DIV/0!</v>
      </c>
      <c r="I268" s="94" t="str">
        <f>IF(OR(COUNT(Calculations!BP269:BY269)&lt;3,COUNT(Calculations!BZ269:CI269)&lt;3),"N/A",IF(ISERROR(TTEST(Calculations!BP269:BY269,Calculations!BZ269:CI269,2,2)),"N/A",TTEST(Calculations!BP269:BY269,Calculations!BZ269:CI269,2,2)))</f>
        <v>N/A</v>
      </c>
      <c r="J268" s="90" t="e">
        <f t="shared" si="19"/>
        <v>#DIV/0!</v>
      </c>
      <c r="K268" s="95" t="str">
        <f>IF(AND('Test Sample Data'!N268&gt;=35,'Control Sample Data'!N268&gt;=35),"Type 3",IF(AND('Test Sample Data'!N268&gt;=30,'Control Sample Data'!N268&gt;=30,OR(I268&gt;=0.05,I268="N/A")),"Type 2",IF(OR(AND('Test Sample Data'!N268&gt;=30,'Control Sample Data'!N268&lt;=30),AND('Test Sample Data'!N268&lt;=30,'Control Sample Data'!N268&gt;=30)),"Type 1","OKAY")))</f>
        <v>OKAY</v>
      </c>
    </row>
    <row r="269" spans="1:11">
      <c r="A269" s="68"/>
      <c r="B269" s="88" t="str">
        <f>IF('Gene Table'!E269="","",'Gene Table'!E269)</f>
        <v>mmu-miR-466g</v>
      </c>
      <c r="C269" s="89" t="str">
        <f>'Gene Table'!B269</f>
        <v>L03</v>
      </c>
      <c r="D269" s="90" t="e">
        <f>Calculations!BN270</f>
        <v>#DIV/0!</v>
      </c>
      <c r="E269" s="90" t="e">
        <f>Calculations!BO270</f>
        <v>#DIV/0!</v>
      </c>
      <c r="F269" s="91" t="e">
        <f t="shared" si="16"/>
        <v>#DIV/0!</v>
      </c>
      <c r="G269" s="91" t="e">
        <f t="shared" si="17"/>
        <v>#DIV/0!</v>
      </c>
      <c r="H269" s="90" t="e">
        <f t="shared" si="18"/>
        <v>#DIV/0!</v>
      </c>
      <c r="I269" s="94" t="str">
        <f>IF(OR(COUNT(Calculations!BP270:BY270)&lt;3,COUNT(Calculations!BZ270:CI270)&lt;3),"N/A",IF(ISERROR(TTEST(Calculations!BP270:BY270,Calculations!BZ270:CI270,2,2)),"N/A",TTEST(Calculations!BP270:BY270,Calculations!BZ270:CI270,2,2)))</f>
        <v>N/A</v>
      </c>
      <c r="J269" s="90" t="e">
        <f t="shared" si="19"/>
        <v>#DIV/0!</v>
      </c>
      <c r="K269" s="95" t="str">
        <f>IF(AND('Test Sample Data'!N269&gt;=35,'Control Sample Data'!N269&gt;=35),"Type 3",IF(AND('Test Sample Data'!N269&gt;=30,'Control Sample Data'!N269&gt;=30,OR(I269&gt;=0.05,I269="N/A")),"Type 2",IF(OR(AND('Test Sample Data'!N269&gt;=30,'Control Sample Data'!N269&lt;=30),AND('Test Sample Data'!N269&lt;=30,'Control Sample Data'!N269&gt;=30)),"Type 1","OKAY")))</f>
        <v>OKAY</v>
      </c>
    </row>
    <row r="270" spans="1:11">
      <c r="A270" s="68"/>
      <c r="B270" s="88" t="str">
        <f>IF('Gene Table'!E270="","",'Gene Table'!E270)</f>
        <v>mmu-miR-875-3p</v>
      </c>
      <c r="C270" s="89" t="str">
        <f>'Gene Table'!B270</f>
        <v>L04</v>
      </c>
      <c r="D270" s="90" t="e">
        <f>Calculations!BN271</f>
        <v>#DIV/0!</v>
      </c>
      <c r="E270" s="90" t="e">
        <f>Calculations!BO271</f>
        <v>#DIV/0!</v>
      </c>
      <c r="F270" s="91" t="e">
        <f t="shared" si="16"/>
        <v>#DIV/0!</v>
      </c>
      <c r="G270" s="91" t="e">
        <f t="shared" si="17"/>
        <v>#DIV/0!</v>
      </c>
      <c r="H270" s="90" t="e">
        <f t="shared" si="18"/>
        <v>#DIV/0!</v>
      </c>
      <c r="I270" s="94" t="str">
        <f>IF(OR(COUNT(Calculations!BP271:BY271)&lt;3,COUNT(Calculations!BZ271:CI271)&lt;3),"N/A",IF(ISERROR(TTEST(Calculations!BP271:BY271,Calculations!BZ271:CI271,2,2)),"N/A",TTEST(Calculations!BP271:BY271,Calculations!BZ271:CI271,2,2)))</f>
        <v>N/A</v>
      </c>
      <c r="J270" s="90" t="e">
        <f t="shared" si="19"/>
        <v>#DIV/0!</v>
      </c>
      <c r="K270" s="95" t="str">
        <f>IF(AND('Test Sample Data'!N270&gt;=35,'Control Sample Data'!N270&gt;=35),"Type 3",IF(AND('Test Sample Data'!N270&gt;=30,'Control Sample Data'!N270&gt;=30,OR(I270&gt;=0.05,I270="N/A")),"Type 2",IF(OR(AND('Test Sample Data'!N270&gt;=30,'Control Sample Data'!N270&lt;=30),AND('Test Sample Data'!N270&lt;=30,'Control Sample Data'!N270&gt;=30)),"Type 1","OKAY")))</f>
        <v>OKAY</v>
      </c>
    </row>
    <row r="271" spans="1:11">
      <c r="A271" s="68"/>
      <c r="B271" s="88" t="str">
        <f>IF('Gene Table'!E271="","",'Gene Table'!E271)</f>
        <v>mmu-miR-466i-3p</v>
      </c>
      <c r="C271" s="89" t="str">
        <f>'Gene Table'!B271</f>
        <v>L05</v>
      </c>
      <c r="D271" s="90" t="e">
        <f>Calculations!BN272</f>
        <v>#DIV/0!</v>
      </c>
      <c r="E271" s="90" t="e">
        <f>Calculations!BO272</f>
        <v>#DIV/0!</v>
      </c>
      <c r="F271" s="91" t="e">
        <f t="shared" si="16"/>
        <v>#DIV/0!</v>
      </c>
      <c r="G271" s="91" t="e">
        <f t="shared" si="17"/>
        <v>#DIV/0!</v>
      </c>
      <c r="H271" s="90" t="e">
        <f t="shared" si="18"/>
        <v>#DIV/0!</v>
      </c>
      <c r="I271" s="94" t="str">
        <f>IF(OR(COUNT(Calculations!BP272:BY272)&lt;3,COUNT(Calculations!BZ272:CI272)&lt;3),"N/A",IF(ISERROR(TTEST(Calculations!BP272:BY272,Calculations!BZ272:CI272,2,2)),"N/A",TTEST(Calculations!BP272:BY272,Calculations!BZ272:CI272,2,2)))</f>
        <v>N/A</v>
      </c>
      <c r="J271" s="90" t="e">
        <f t="shared" si="19"/>
        <v>#DIV/0!</v>
      </c>
      <c r="K271" s="95" t="str">
        <f>IF(AND('Test Sample Data'!N271&gt;=35,'Control Sample Data'!N271&gt;=35),"Type 3",IF(AND('Test Sample Data'!N271&gt;=30,'Control Sample Data'!N271&gt;=30,OR(I271&gt;=0.05,I271="N/A")),"Type 2",IF(OR(AND('Test Sample Data'!N271&gt;=30,'Control Sample Data'!N271&lt;=30),AND('Test Sample Data'!N271&lt;=30,'Control Sample Data'!N271&gt;=30)),"Type 1","OKAY")))</f>
        <v>OKAY</v>
      </c>
    </row>
    <row r="272" spans="1:11">
      <c r="A272" s="68"/>
      <c r="B272" s="88" t="str">
        <f>IF('Gene Table'!E272="","",'Gene Table'!E272)</f>
        <v>mmu-miR-876-3p</v>
      </c>
      <c r="C272" s="89" t="str">
        <f>'Gene Table'!B272</f>
        <v>L06</v>
      </c>
      <c r="D272" s="90" t="e">
        <f>Calculations!BN273</f>
        <v>#DIV/0!</v>
      </c>
      <c r="E272" s="90" t="e">
        <f>Calculations!BO273</f>
        <v>#DIV/0!</v>
      </c>
      <c r="F272" s="91" t="e">
        <f t="shared" si="16"/>
        <v>#DIV/0!</v>
      </c>
      <c r="G272" s="91" t="e">
        <f t="shared" si="17"/>
        <v>#DIV/0!</v>
      </c>
      <c r="H272" s="90" t="e">
        <f t="shared" si="18"/>
        <v>#DIV/0!</v>
      </c>
      <c r="I272" s="94" t="str">
        <f>IF(OR(COUNT(Calculations!BP273:BY273)&lt;3,COUNT(Calculations!BZ273:CI273)&lt;3),"N/A",IF(ISERROR(TTEST(Calculations!BP273:BY273,Calculations!BZ273:CI273,2,2)),"N/A",TTEST(Calculations!BP273:BY273,Calculations!BZ273:CI273,2,2)))</f>
        <v>N/A</v>
      </c>
      <c r="J272" s="90" t="e">
        <f t="shared" si="19"/>
        <v>#DIV/0!</v>
      </c>
      <c r="K272" s="95" t="str">
        <f>IF(AND('Test Sample Data'!N272&gt;=35,'Control Sample Data'!N272&gt;=35),"Type 3",IF(AND('Test Sample Data'!N272&gt;=30,'Control Sample Data'!N272&gt;=30,OR(I272&gt;=0.05,I272="N/A")),"Type 2",IF(OR(AND('Test Sample Data'!N272&gt;=30,'Control Sample Data'!N272&lt;=30),AND('Test Sample Data'!N272&lt;=30,'Control Sample Data'!N272&gt;=30)),"Type 1","OKAY")))</f>
        <v>OKAY</v>
      </c>
    </row>
    <row r="273" spans="1:11">
      <c r="A273" s="68"/>
      <c r="B273" s="88" t="str">
        <f>IF('Gene Table'!E273="","",'Gene Table'!E273)</f>
        <v>mmu-miR-466k</v>
      </c>
      <c r="C273" s="89" t="str">
        <f>'Gene Table'!B273</f>
        <v>L07</v>
      </c>
      <c r="D273" s="90" t="e">
        <f>Calculations!BN274</f>
        <v>#DIV/0!</v>
      </c>
      <c r="E273" s="90" t="e">
        <f>Calculations!BO274</f>
        <v>#DIV/0!</v>
      </c>
      <c r="F273" s="91" t="e">
        <f t="shared" si="16"/>
        <v>#DIV/0!</v>
      </c>
      <c r="G273" s="91" t="e">
        <f t="shared" si="17"/>
        <v>#DIV/0!</v>
      </c>
      <c r="H273" s="90" t="e">
        <f t="shared" si="18"/>
        <v>#DIV/0!</v>
      </c>
      <c r="I273" s="94" t="str">
        <f>IF(OR(COUNT(Calculations!BP274:BY274)&lt;3,COUNT(Calculations!BZ274:CI274)&lt;3),"N/A",IF(ISERROR(TTEST(Calculations!BP274:BY274,Calculations!BZ274:CI274,2,2)),"N/A",TTEST(Calculations!BP274:BY274,Calculations!BZ274:CI274,2,2)))</f>
        <v>N/A</v>
      </c>
      <c r="J273" s="90" t="e">
        <f t="shared" si="19"/>
        <v>#DIV/0!</v>
      </c>
      <c r="K273" s="95" t="str">
        <f>IF(AND('Test Sample Data'!N273&gt;=35,'Control Sample Data'!N273&gt;=35),"Type 3",IF(AND('Test Sample Data'!N273&gt;=30,'Control Sample Data'!N273&gt;=30,OR(I273&gt;=0.05,I273="N/A")),"Type 2",IF(OR(AND('Test Sample Data'!N273&gt;=30,'Control Sample Data'!N273&lt;=30),AND('Test Sample Data'!N273&lt;=30,'Control Sample Data'!N273&gt;=30)),"Type 1","OKAY")))</f>
        <v>OKAY</v>
      </c>
    </row>
    <row r="274" spans="1:11">
      <c r="A274" s="68"/>
      <c r="B274" s="88" t="str">
        <f>IF('Gene Table'!E274="","",'Gene Table'!E274)</f>
        <v>mmu-miR-876-5p</v>
      </c>
      <c r="C274" s="89" t="str">
        <f>'Gene Table'!B274</f>
        <v>L08</v>
      </c>
      <c r="D274" s="90" t="e">
        <f>Calculations!BN275</f>
        <v>#DIV/0!</v>
      </c>
      <c r="E274" s="90" t="e">
        <f>Calculations!BO275</f>
        <v>#DIV/0!</v>
      </c>
      <c r="F274" s="91" t="e">
        <f t="shared" si="16"/>
        <v>#DIV/0!</v>
      </c>
      <c r="G274" s="91" t="e">
        <f t="shared" si="17"/>
        <v>#DIV/0!</v>
      </c>
      <c r="H274" s="90" t="e">
        <f t="shared" si="18"/>
        <v>#DIV/0!</v>
      </c>
      <c r="I274" s="94" t="str">
        <f>IF(OR(COUNT(Calculations!BP275:BY275)&lt;3,COUNT(Calculations!BZ275:CI275)&lt;3),"N/A",IF(ISERROR(TTEST(Calculations!BP275:BY275,Calculations!BZ275:CI275,2,2)),"N/A",TTEST(Calculations!BP275:BY275,Calculations!BZ275:CI275,2,2)))</f>
        <v>N/A</v>
      </c>
      <c r="J274" s="90" t="e">
        <f t="shared" si="19"/>
        <v>#DIV/0!</v>
      </c>
      <c r="K274" s="95" t="str">
        <f>IF(AND('Test Sample Data'!N274&gt;=35,'Control Sample Data'!N274&gt;=35),"Type 3",IF(AND('Test Sample Data'!N274&gt;=30,'Control Sample Data'!N274&gt;=30,OR(I274&gt;=0.05,I274="N/A")),"Type 2",IF(OR(AND('Test Sample Data'!N274&gt;=30,'Control Sample Data'!N274&lt;=30),AND('Test Sample Data'!N274&lt;=30,'Control Sample Data'!N274&gt;=30)),"Type 1","OKAY")))</f>
        <v>OKAY</v>
      </c>
    </row>
    <row r="275" spans="1:11">
      <c r="A275" s="68"/>
      <c r="B275" s="88" t="str">
        <f>IF('Gene Table'!E275="","",'Gene Table'!E275)</f>
        <v>mmu-miR-466l-3p</v>
      </c>
      <c r="C275" s="89" t="str">
        <f>'Gene Table'!B275</f>
        <v>L09</v>
      </c>
      <c r="D275" s="90" t="e">
        <f>Calculations!BN276</f>
        <v>#DIV/0!</v>
      </c>
      <c r="E275" s="90" t="e">
        <f>Calculations!BO276</f>
        <v>#DIV/0!</v>
      </c>
      <c r="F275" s="91" t="e">
        <f t="shared" si="16"/>
        <v>#DIV/0!</v>
      </c>
      <c r="G275" s="91" t="e">
        <f t="shared" si="17"/>
        <v>#DIV/0!</v>
      </c>
      <c r="H275" s="90" t="e">
        <f t="shared" si="18"/>
        <v>#DIV/0!</v>
      </c>
      <c r="I275" s="94" t="str">
        <f>IF(OR(COUNT(Calculations!BP276:BY276)&lt;3,COUNT(Calculations!BZ276:CI276)&lt;3),"N/A",IF(ISERROR(TTEST(Calculations!BP276:BY276,Calculations!BZ276:CI276,2,2)),"N/A",TTEST(Calculations!BP276:BY276,Calculations!BZ276:CI276,2,2)))</f>
        <v>N/A</v>
      </c>
      <c r="J275" s="90" t="e">
        <f t="shared" si="19"/>
        <v>#DIV/0!</v>
      </c>
      <c r="K275" s="95" t="str">
        <f>IF(AND('Test Sample Data'!N275&gt;=35,'Control Sample Data'!N275&gt;=35),"Type 3",IF(AND('Test Sample Data'!N275&gt;=30,'Control Sample Data'!N275&gt;=30,OR(I275&gt;=0.05,I275="N/A")),"Type 2",IF(OR(AND('Test Sample Data'!N275&gt;=30,'Control Sample Data'!N275&lt;=30),AND('Test Sample Data'!N275&lt;=30,'Control Sample Data'!N275&gt;=30)),"Type 1","OKAY")))</f>
        <v>OKAY</v>
      </c>
    </row>
    <row r="276" spans="1:11">
      <c r="A276" s="68"/>
      <c r="B276" s="88" t="str">
        <f>IF('Gene Table'!E276="","",'Gene Table'!E276)</f>
        <v>mmu-miR-878-3p</v>
      </c>
      <c r="C276" s="89" t="str">
        <f>'Gene Table'!B276</f>
        <v>L10</v>
      </c>
      <c r="D276" s="90" t="e">
        <f>Calculations!BN277</f>
        <v>#DIV/0!</v>
      </c>
      <c r="E276" s="90" t="e">
        <f>Calculations!BO277</f>
        <v>#DIV/0!</v>
      </c>
      <c r="F276" s="91" t="e">
        <f t="shared" si="16"/>
        <v>#DIV/0!</v>
      </c>
      <c r="G276" s="91" t="e">
        <f t="shared" si="17"/>
        <v>#DIV/0!</v>
      </c>
      <c r="H276" s="90" t="e">
        <f t="shared" si="18"/>
        <v>#DIV/0!</v>
      </c>
      <c r="I276" s="94" t="str">
        <f>IF(OR(COUNT(Calculations!BP277:BY277)&lt;3,COUNT(Calculations!BZ277:CI277)&lt;3),"N/A",IF(ISERROR(TTEST(Calculations!BP277:BY277,Calculations!BZ277:CI277,2,2)),"N/A",TTEST(Calculations!BP277:BY277,Calculations!BZ277:CI277,2,2)))</f>
        <v>N/A</v>
      </c>
      <c r="J276" s="90" t="e">
        <f t="shared" si="19"/>
        <v>#DIV/0!</v>
      </c>
      <c r="K276" s="95" t="str">
        <f>IF(AND('Test Sample Data'!N276&gt;=35,'Control Sample Data'!N276&gt;=35),"Type 3",IF(AND('Test Sample Data'!N276&gt;=30,'Control Sample Data'!N276&gt;=30,OR(I276&gt;=0.05,I276="N/A")),"Type 2",IF(OR(AND('Test Sample Data'!N276&gt;=30,'Control Sample Data'!N276&lt;=30),AND('Test Sample Data'!N276&lt;=30,'Control Sample Data'!N276&gt;=30)),"Type 1","OKAY")))</f>
        <v>OKAY</v>
      </c>
    </row>
    <row r="277" spans="1:11">
      <c r="A277" s="68"/>
      <c r="B277" s="88" t="str">
        <f>IF('Gene Table'!E277="","",'Gene Table'!E277)</f>
        <v>mmu-miR-467b-5p</v>
      </c>
      <c r="C277" s="89" t="str">
        <f>'Gene Table'!B277</f>
        <v>L11</v>
      </c>
      <c r="D277" s="90" t="e">
        <f>Calculations!BN278</f>
        <v>#DIV/0!</v>
      </c>
      <c r="E277" s="90" t="e">
        <f>Calculations!BO278</f>
        <v>#DIV/0!</v>
      </c>
      <c r="F277" s="91" t="e">
        <f t="shared" si="16"/>
        <v>#DIV/0!</v>
      </c>
      <c r="G277" s="91" t="e">
        <f t="shared" si="17"/>
        <v>#DIV/0!</v>
      </c>
      <c r="H277" s="90" t="e">
        <f t="shared" si="18"/>
        <v>#DIV/0!</v>
      </c>
      <c r="I277" s="94" t="str">
        <f>IF(OR(COUNT(Calculations!BP278:BY278)&lt;3,COUNT(Calculations!BZ278:CI278)&lt;3),"N/A",IF(ISERROR(TTEST(Calculations!BP278:BY278,Calculations!BZ278:CI278,2,2)),"N/A",TTEST(Calculations!BP278:BY278,Calculations!BZ278:CI278,2,2)))</f>
        <v>N/A</v>
      </c>
      <c r="J277" s="90" t="e">
        <f t="shared" si="19"/>
        <v>#DIV/0!</v>
      </c>
      <c r="K277" s="95" t="str">
        <f>IF(AND('Test Sample Data'!N277&gt;=35,'Control Sample Data'!N277&gt;=35),"Type 3",IF(AND('Test Sample Data'!N277&gt;=30,'Control Sample Data'!N277&gt;=30,OR(I277&gt;=0.05,I277="N/A")),"Type 2",IF(OR(AND('Test Sample Data'!N277&gt;=30,'Control Sample Data'!N277&lt;=30),AND('Test Sample Data'!N277&lt;=30,'Control Sample Data'!N277&gt;=30)),"Type 1","OKAY")))</f>
        <v>OKAY</v>
      </c>
    </row>
    <row r="278" spans="1:11">
      <c r="A278" s="68"/>
      <c r="B278" s="88" t="str">
        <f>IF('Gene Table'!E278="","",'Gene Table'!E278)</f>
        <v>mmu-miR-878-5p</v>
      </c>
      <c r="C278" s="89" t="str">
        <f>'Gene Table'!B278</f>
        <v>L12</v>
      </c>
      <c r="D278" s="90" t="e">
        <f>Calculations!BN279</f>
        <v>#DIV/0!</v>
      </c>
      <c r="E278" s="90" t="e">
        <f>Calculations!BO279</f>
        <v>#DIV/0!</v>
      </c>
      <c r="F278" s="91" t="e">
        <f t="shared" si="16"/>
        <v>#DIV/0!</v>
      </c>
      <c r="G278" s="91" t="e">
        <f t="shared" si="17"/>
        <v>#DIV/0!</v>
      </c>
      <c r="H278" s="90" t="e">
        <f t="shared" si="18"/>
        <v>#DIV/0!</v>
      </c>
      <c r="I278" s="94" t="str">
        <f>IF(OR(COUNT(Calculations!BP279:BY279)&lt;3,COUNT(Calculations!BZ279:CI279)&lt;3),"N/A",IF(ISERROR(TTEST(Calculations!BP279:BY279,Calculations!BZ279:CI279,2,2)),"N/A",TTEST(Calculations!BP279:BY279,Calculations!BZ279:CI279,2,2)))</f>
        <v>N/A</v>
      </c>
      <c r="J278" s="90" t="e">
        <f t="shared" si="19"/>
        <v>#DIV/0!</v>
      </c>
      <c r="K278" s="95" t="str">
        <f>IF(AND('Test Sample Data'!N278&gt;=35,'Control Sample Data'!N278&gt;=35),"Type 3",IF(AND('Test Sample Data'!N278&gt;=30,'Control Sample Data'!N278&gt;=30,OR(I278&gt;=0.05,I278="N/A")),"Type 2",IF(OR(AND('Test Sample Data'!N278&gt;=30,'Control Sample Data'!N278&lt;=30),AND('Test Sample Data'!N278&lt;=30,'Control Sample Data'!N278&gt;=30)),"Type 1","OKAY")))</f>
        <v>OKAY</v>
      </c>
    </row>
    <row r="279" customHeight="1" spans="1:11">
      <c r="A279" s="68"/>
      <c r="B279" s="88" t="str">
        <f>IF('Gene Table'!E279="","",'Gene Table'!E279)</f>
        <v>mmu-miR-467f</v>
      </c>
      <c r="C279" s="89" t="str">
        <f>'Gene Table'!B279</f>
        <v>L13</v>
      </c>
      <c r="D279" s="90" t="e">
        <f>Calculations!BN280</f>
        <v>#DIV/0!</v>
      </c>
      <c r="E279" s="90" t="e">
        <f>Calculations!BO280</f>
        <v>#DIV/0!</v>
      </c>
      <c r="F279" s="91" t="e">
        <f t="shared" si="16"/>
        <v>#DIV/0!</v>
      </c>
      <c r="G279" s="91" t="e">
        <f t="shared" si="17"/>
        <v>#DIV/0!</v>
      </c>
      <c r="H279" s="90" t="e">
        <f t="shared" si="18"/>
        <v>#DIV/0!</v>
      </c>
      <c r="I279" s="94" t="str">
        <f>IF(OR(COUNT(Calculations!BP280:BY280)&lt;3,COUNT(Calculations!BZ280:CI280)&lt;3),"N/A",IF(ISERROR(TTEST(Calculations!BP280:BY280,Calculations!BZ280:CI280,2,2)),"N/A",TTEST(Calculations!BP280:BY280,Calculations!BZ280:CI280,2,2)))</f>
        <v>N/A</v>
      </c>
      <c r="J279" s="90" t="e">
        <f t="shared" si="19"/>
        <v>#DIV/0!</v>
      </c>
      <c r="K279" s="95" t="str">
        <f>IF(AND('Test Sample Data'!N279&gt;=35,'Control Sample Data'!N279&gt;=35),"Type 3",IF(AND('Test Sample Data'!N279&gt;=30,'Control Sample Data'!N279&gt;=30,OR(I279&gt;=0.05,I279="N/A")),"Type 2",IF(OR(AND('Test Sample Data'!N279&gt;=30,'Control Sample Data'!N279&lt;=30),AND('Test Sample Data'!N279&lt;=30,'Control Sample Data'!N279&gt;=30)),"Type 1","OKAY")))</f>
        <v>OKAY</v>
      </c>
    </row>
    <row r="280" spans="1:11">
      <c r="A280" s="68"/>
      <c r="B280" s="88" t="str">
        <f>IF('Gene Table'!E280="","",'Gene Table'!E280)</f>
        <v>mmu-miR-881-3p</v>
      </c>
      <c r="C280" s="89" t="str">
        <f>'Gene Table'!B280</f>
        <v>L14</v>
      </c>
      <c r="D280" s="90" t="e">
        <f>Calculations!BN281</f>
        <v>#DIV/0!</v>
      </c>
      <c r="E280" s="90" t="e">
        <f>Calculations!BO281</f>
        <v>#DIV/0!</v>
      </c>
      <c r="F280" s="91" t="e">
        <f t="shared" ref="F280:F343" si="20">2^-D280</f>
        <v>#DIV/0!</v>
      </c>
      <c r="G280" s="91" t="e">
        <f t="shared" ref="G280:G343" si="21">2^-E280</f>
        <v>#DIV/0!</v>
      </c>
      <c r="H280" s="90" t="e">
        <f t="shared" ref="H280:H343" si="22">F280/G280</f>
        <v>#DIV/0!</v>
      </c>
      <c r="I280" s="94" t="str">
        <f>IF(OR(COUNT(Calculations!BP281:BY281)&lt;3,COUNT(Calculations!BZ281:CI281)&lt;3),"N/A",IF(ISERROR(TTEST(Calculations!BP281:BY281,Calculations!BZ281:CI281,2,2)),"N/A",TTEST(Calculations!BP281:BY281,Calculations!BZ281:CI281,2,2)))</f>
        <v>N/A</v>
      </c>
      <c r="J280" s="90" t="e">
        <f t="shared" ref="J280:J343" si="23">IF(H280&gt;1,H280,-1/H280)</f>
        <v>#DIV/0!</v>
      </c>
      <c r="K280" s="95" t="str">
        <f>IF(AND('Test Sample Data'!N280&gt;=35,'Control Sample Data'!N280&gt;=35),"Type 3",IF(AND('Test Sample Data'!N280&gt;=30,'Control Sample Data'!N280&gt;=30,OR(I280&gt;=0.05,I280="N/A")),"Type 2",IF(OR(AND('Test Sample Data'!N280&gt;=30,'Control Sample Data'!N280&lt;=30),AND('Test Sample Data'!N280&lt;=30,'Control Sample Data'!N280&gt;=30)),"Type 1","OKAY")))</f>
        <v>OKAY</v>
      </c>
    </row>
    <row r="281" spans="1:11">
      <c r="A281" s="68"/>
      <c r="B281" s="88" t="str">
        <f>IF('Gene Table'!E281="","",'Gene Table'!E281)</f>
        <v>mmu-miR-469</v>
      </c>
      <c r="C281" s="89" t="str">
        <f>'Gene Table'!B281</f>
        <v>L15</v>
      </c>
      <c r="D281" s="90" t="e">
        <f>Calculations!BN282</f>
        <v>#DIV/0!</v>
      </c>
      <c r="E281" s="90" t="e">
        <f>Calculations!BO282</f>
        <v>#DIV/0!</v>
      </c>
      <c r="F281" s="91" t="e">
        <f t="shared" si="20"/>
        <v>#DIV/0!</v>
      </c>
      <c r="G281" s="91" t="e">
        <f t="shared" si="21"/>
        <v>#DIV/0!</v>
      </c>
      <c r="H281" s="90" t="e">
        <f t="shared" si="22"/>
        <v>#DIV/0!</v>
      </c>
      <c r="I281" s="94" t="str">
        <f>IF(OR(COUNT(Calculations!BP282:BY282)&lt;3,COUNT(Calculations!BZ282:CI282)&lt;3),"N/A",IF(ISERROR(TTEST(Calculations!BP282:BY282,Calculations!BZ282:CI282,2,2)),"N/A",TTEST(Calculations!BP282:BY282,Calculations!BZ282:CI282,2,2)))</f>
        <v>N/A</v>
      </c>
      <c r="J281" s="90" t="e">
        <f t="shared" si="23"/>
        <v>#DIV/0!</v>
      </c>
      <c r="K281" s="95" t="str">
        <f>IF(AND('Test Sample Data'!N281&gt;=35,'Control Sample Data'!N281&gt;=35),"Type 3",IF(AND('Test Sample Data'!N281&gt;=30,'Control Sample Data'!N281&gt;=30,OR(I281&gt;=0.05,I281="N/A")),"Type 2",IF(OR(AND('Test Sample Data'!N281&gt;=30,'Control Sample Data'!N281&lt;=30),AND('Test Sample Data'!N281&lt;=30,'Control Sample Data'!N281&gt;=30)),"Type 1","OKAY")))</f>
        <v>OKAY</v>
      </c>
    </row>
    <row r="282" spans="1:11">
      <c r="A282" s="68"/>
      <c r="B282" s="88" t="str">
        <f>IF('Gene Table'!E282="","",'Gene Table'!E282)</f>
        <v>mmu-miR-882</v>
      </c>
      <c r="C282" s="89" t="str">
        <f>'Gene Table'!B282</f>
        <v>L16</v>
      </c>
      <c r="D282" s="90" t="e">
        <f>Calculations!BN283</f>
        <v>#DIV/0!</v>
      </c>
      <c r="E282" s="90" t="e">
        <f>Calculations!BO283</f>
        <v>#DIV/0!</v>
      </c>
      <c r="F282" s="91" t="e">
        <f t="shared" si="20"/>
        <v>#DIV/0!</v>
      </c>
      <c r="G282" s="91" t="e">
        <f t="shared" si="21"/>
        <v>#DIV/0!</v>
      </c>
      <c r="H282" s="90" t="e">
        <f t="shared" si="22"/>
        <v>#DIV/0!</v>
      </c>
      <c r="I282" s="94" t="str">
        <f>IF(OR(COUNT(Calculations!BP283:BY283)&lt;3,COUNT(Calculations!BZ283:CI283)&lt;3),"N/A",IF(ISERROR(TTEST(Calculations!BP283:BY283,Calculations!BZ283:CI283,2,2)),"N/A",TTEST(Calculations!BP283:BY283,Calculations!BZ283:CI283,2,2)))</f>
        <v>N/A</v>
      </c>
      <c r="J282" s="90" t="e">
        <f t="shared" si="23"/>
        <v>#DIV/0!</v>
      </c>
      <c r="K282" s="95" t="str">
        <f>IF(AND('Test Sample Data'!N282&gt;=35,'Control Sample Data'!N282&gt;=35),"Type 3",IF(AND('Test Sample Data'!N282&gt;=30,'Control Sample Data'!N282&gt;=30,OR(I282&gt;=0.05,I282="N/A")),"Type 2",IF(OR(AND('Test Sample Data'!N282&gt;=30,'Control Sample Data'!N282&lt;=30),AND('Test Sample Data'!N282&lt;=30,'Control Sample Data'!N282&gt;=30)),"Type 1","OKAY")))</f>
        <v>OKAY</v>
      </c>
    </row>
    <row r="283" spans="1:11">
      <c r="A283" s="68"/>
      <c r="B283" s="88" t="str">
        <f>IF('Gene Table'!E283="","",'Gene Table'!E283)</f>
        <v>mmu-miR-470-5p</v>
      </c>
      <c r="C283" s="89" t="str">
        <f>'Gene Table'!B283</f>
        <v>L17</v>
      </c>
      <c r="D283" s="90" t="e">
        <f>Calculations!BN284</f>
        <v>#DIV/0!</v>
      </c>
      <c r="E283" s="90" t="e">
        <f>Calculations!BO284</f>
        <v>#DIV/0!</v>
      </c>
      <c r="F283" s="91" t="e">
        <f t="shared" si="20"/>
        <v>#DIV/0!</v>
      </c>
      <c r="G283" s="91" t="e">
        <f t="shared" si="21"/>
        <v>#DIV/0!</v>
      </c>
      <c r="H283" s="90" t="e">
        <f t="shared" si="22"/>
        <v>#DIV/0!</v>
      </c>
      <c r="I283" s="94" t="str">
        <f>IF(OR(COUNT(Calculations!BP284:BY284)&lt;3,COUNT(Calculations!BZ284:CI284)&lt;3),"N/A",IF(ISERROR(TTEST(Calculations!BP284:BY284,Calculations!BZ284:CI284,2,2)),"N/A",TTEST(Calculations!BP284:BY284,Calculations!BZ284:CI284,2,2)))</f>
        <v>N/A</v>
      </c>
      <c r="J283" s="90" t="e">
        <f t="shared" si="23"/>
        <v>#DIV/0!</v>
      </c>
      <c r="K283" s="95" t="str">
        <f>IF(AND('Test Sample Data'!N283&gt;=35,'Control Sample Data'!N283&gt;=35),"Type 3",IF(AND('Test Sample Data'!N283&gt;=30,'Control Sample Data'!N283&gt;=30,OR(I283&gt;=0.05,I283="N/A")),"Type 2",IF(OR(AND('Test Sample Data'!N283&gt;=30,'Control Sample Data'!N283&lt;=30),AND('Test Sample Data'!N283&lt;=30,'Control Sample Data'!N283&gt;=30)),"Type 1","OKAY")))</f>
        <v>OKAY</v>
      </c>
    </row>
    <row r="284" spans="1:11">
      <c r="A284" s="68"/>
      <c r="B284" s="88" t="str">
        <f>IF('Gene Table'!E284="","",'Gene Table'!E284)</f>
        <v>mmu-miR-883a-5p</v>
      </c>
      <c r="C284" s="89" t="str">
        <f>'Gene Table'!B284</f>
        <v>L18</v>
      </c>
      <c r="D284" s="90" t="e">
        <f>Calculations!BN285</f>
        <v>#DIV/0!</v>
      </c>
      <c r="E284" s="90" t="e">
        <f>Calculations!BO285</f>
        <v>#DIV/0!</v>
      </c>
      <c r="F284" s="91" t="e">
        <f t="shared" si="20"/>
        <v>#DIV/0!</v>
      </c>
      <c r="G284" s="91" t="e">
        <f t="shared" si="21"/>
        <v>#DIV/0!</v>
      </c>
      <c r="H284" s="90" t="e">
        <f t="shared" si="22"/>
        <v>#DIV/0!</v>
      </c>
      <c r="I284" s="94" t="str">
        <f>IF(OR(COUNT(Calculations!BP285:BY285)&lt;3,COUNT(Calculations!BZ285:CI285)&lt;3),"N/A",IF(ISERROR(TTEST(Calculations!BP285:BY285,Calculations!BZ285:CI285,2,2)),"N/A",TTEST(Calculations!BP285:BY285,Calculations!BZ285:CI285,2,2)))</f>
        <v>N/A</v>
      </c>
      <c r="J284" s="90" t="e">
        <f t="shared" si="23"/>
        <v>#DIV/0!</v>
      </c>
      <c r="K284" s="95" t="str">
        <f>IF(AND('Test Sample Data'!N284&gt;=35,'Control Sample Data'!N284&gt;=35),"Type 3",IF(AND('Test Sample Data'!N284&gt;=30,'Control Sample Data'!N284&gt;=30,OR(I284&gt;=0.05,I284="N/A")),"Type 2",IF(OR(AND('Test Sample Data'!N284&gt;=30,'Control Sample Data'!N284&lt;=30),AND('Test Sample Data'!N284&lt;=30,'Control Sample Data'!N284&gt;=30)),"Type 1","OKAY")))</f>
        <v>OKAY</v>
      </c>
    </row>
    <row r="285" spans="1:11">
      <c r="A285" s="68"/>
      <c r="B285" s="88" t="str">
        <f>IF('Gene Table'!E285="","",'Gene Table'!E285)</f>
        <v>mmu-miR-471-5p</v>
      </c>
      <c r="C285" s="89" t="str">
        <f>'Gene Table'!B285</f>
        <v>L19</v>
      </c>
      <c r="D285" s="90" t="e">
        <f>Calculations!BN286</f>
        <v>#DIV/0!</v>
      </c>
      <c r="E285" s="90" t="e">
        <f>Calculations!BO286</f>
        <v>#DIV/0!</v>
      </c>
      <c r="F285" s="91" t="e">
        <f t="shared" si="20"/>
        <v>#DIV/0!</v>
      </c>
      <c r="G285" s="91" t="e">
        <f t="shared" si="21"/>
        <v>#DIV/0!</v>
      </c>
      <c r="H285" s="90" t="e">
        <f t="shared" si="22"/>
        <v>#DIV/0!</v>
      </c>
      <c r="I285" s="94" t="str">
        <f>IF(OR(COUNT(Calculations!BP286:BY286)&lt;3,COUNT(Calculations!BZ286:CI286)&lt;3),"N/A",IF(ISERROR(TTEST(Calculations!BP286:BY286,Calculations!BZ286:CI286,2,2)),"N/A",TTEST(Calculations!BP286:BY286,Calculations!BZ286:CI286,2,2)))</f>
        <v>N/A</v>
      </c>
      <c r="J285" s="90" t="e">
        <f t="shared" si="23"/>
        <v>#DIV/0!</v>
      </c>
      <c r="K285" s="95" t="str">
        <f>IF(AND('Test Sample Data'!N285&gt;=35,'Control Sample Data'!N285&gt;=35),"Type 3",IF(AND('Test Sample Data'!N285&gt;=30,'Control Sample Data'!N285&gt;=30,OR(I285&gt;=0.05,I285="N/A")),"Type 2",IF(OR(AND('Test Sample Data'!N285&gt;=30,'Control Sample Data'!N285&lt;=30),AND('Test Sample Data'!N285&lt;=30,'Control Sample Data'!N285&gt;=30)),"Type 1","OKAY")))</f>
        <v>OKAY</v>
      </c>
    </row>
    <row r="286" spans="1:11">
      <c r="A286" s="68"/>
      <c r="B286" s="88" t="str">
        <f>IF('Gene Table'!E286="","",'Gene Table'!E286)</f>
        <v>mmu-miR-31-5p</v>
      </c>
      <c r="C286" s="89" t="str">
        <f>'Gene Table'!B286</f>
        <v>L20</v>
      </c>
      <c r="D286" s="90" t="e">
        <f>Calculations!BN287</f>
        <v>#DIV/0!</v>
      </c>
      <c r="E286" s="90" t="e">
        <f>Calculations!BO287</f>
        <v>#DIV/0!</v>
      </c>
      <c r="F286" s="91" t="e">
        <f t="shared" si="20"/>
        <v>#DIV/0!</v>
      </c>
      <c r="G286" s="91" t="e">
        <f t="shared" si="21"/>
        <v>#DIV/0!</v>
      </c>
      <c r="H286" s="90" t="e">
        <f t="shared" si="22"/>
        <v>#DIV/0!</v>
      </c>
      <c r="I286" s="94" t="str">
        <f>IF(OR(COUNT(Calculations!BP287:BY287)&lt;3,COUNT(Calculations!BZ287:CI287)&lt;3),"N/A",IF(ISERROR(TTEST(Calculations!BP287:BY287,Calculations!BZ287:CI287,2,2)),"N/A",TTEST(Calculations!BP287:BY287,Calculations!BZ287:CI287,2,2)))</f>
        <v>N/A</v>
      </c>
      <c r="J286" s="90" t="e">
        <f t="shared" si="23"/>
        <v>#DIV/0!</v>
      </c>
      <c r="K286" s="95" t="str">
        <f>IF(AND('Test Sample Data'!N286&gt;=35,'Control Sample Data'!N286&gt;=35),"Type 3",IF(AND('Test Sample Data'!N286&gt;=30,'Control Sample Data'!N286&gt;=30,OR(I286&gt;=0.05,I286="N/A")),"Type 2",IF(OR(AND('Test Sample Data'!N286&gt;=30,'Control Sample Data'!N286&lt;=30),AND('Test Sample Data'!N286&lt;=30,'Control Sample Data'!N286&gt;=30)),"Type 1","OKAY")))</f>
        <v>OKAY</v>
      </c>
    </row>
    <row r="287" spans="1:11">
      <c r="A287" s="68"/>
      <c r="B287" s="88" t="str">
        <f>IF('Gene Table'!E287="","",'Gene Table'!E287)</f>
        <v>mmu-miR-488-3p</v>
      </c>
      <c r="C287" s="89" t="str">
        <f>'Gene Table'!B287</f>
        <v>L21</v>
      </c>
      <c r="D287" s="90" t="e">
        <f>Calculations!BN288</f>
        <v>#DIV/0!</v>
      </c>
      <c r="E287" s="90" t="e">
        <f>Calculations!BO288</f>
        <v>#DIV/0!</v>
      </c>
      <c r="F287" s="91" t="e">
        <f t="shared" si="20"/>
        <v>#DIV/0!</v>
      </c>
      <c r="G287" s="91" t="e">
        <f t="shared" si="21"/>
        <v>#DIV/0!</v>
      </c>
      <c r="H287" s="90" t="e">
        <f t="shared" si="22"/>
        <v>#DIV/0!</v>
      </c>
      <c r="I287" s="94" t="str">
        <f>IF(OR(COUNT(Calculations!BP288:BY288)&lt;3,COUNT(Calculations!BZ288:CI288)&lt;3),"N/A",IF(ISERROR(TTEST(Calculations!BP288:BY288,Calculations!BZ288:CI288,2,2)),"N/A",TTEST(Calculations!BP288:BY288,Calculations!BZ288:CI288,2,2)))</f>
        <v>N/A</v>
      </c>
      <c r="J287" s="90" t="e">
        <f t="shared" si="23"/>
        <v>#DIV/0!</v>
      </c>
      <c r="K287" s="95" t="str">
        <f>IF(AND('Test Sample Data'!N287&gt;=35,'Control Sample Data'!N287&gt;=35),"Type 3",IF(AND('Test Sample Data'!N287&gt;=30,'Control Sample Data'!N287&gt;=30,OR(I287&gt;=0.05,I287="N/A")),"Type 2",IF(OR(AND('Test Sample Data'!N287&gt;=30,'Control Sample Data'!N287&lt;=30),AND('Test Sample Data'!N287&lt;=30,'Control Sample Data'!N287&gt;=30)),"Type 1","OKAY")))</f>
        <v>OKAY</v>
      </c>
    </row>
    <row r="288" spans="1:11">
      <c r="A288" s="68"/>
      <c r="B288" s="88" t="str">
        <f>IF('Gene Table'!E288="","",'Gene Table'!E288)</f>
        <v>mmu-miR-322-5p</v>
      </c>
      <c r="C288" s="89" t="str">
        <f>'Gene Table'!B288</f>
        <v>L22</v>
      </c>
      <c r="D288" s="90" t="e">
        <f>Calculations!BN289</f>
        <v>#DIV/0!</v>
      </c>
      <c r="E288" s="90" t="e">
        <f>Calculations!BO289</f>
        <v>#DIV/0!</v>
      </c>
      <c r="F288" s="91" t="e">
        <f t="shared" si="20"/>
        <v>#DIV/0!</v>
      </c>
      <c r="G288" s="91" t="e">
        <f t="shared" si="21"/>
        <v>#DIV/0!</v>
      </c>
      <c r="H288" s="90" t="e">
        <f t="shared" si="22"/>
        <v>#DIV/0!</v>
      </c>
      <c r="I288" s="94" t="str">
        <f>IF(OR(COUNT(Calculations!BP289:BY289)&lt;3,COUNT(Calculations!BZ289:CI289)&lt;3),"N/A",IF(ISERROR(TTEST(Calculations!BP289:BY289,Calculations!BZ289:CI289,2,2)),"N/A",TTEST(Calculations!BP289:BY289,Calculations!BZ289:CI289,2,2)))</f>
        <v>N/A</v>
      </c>
      <c r="J288" s="90" t="e">
        <f t="shared" si="23"/>
        <v>#DIV/0!</v>
      </c>
      <c r="K288" s="95" t="str">
        <f>IF(AND('Test Sample Data'!N288&gt;=35,'Control Sample Data'!N288&gt;=35),"Type 3",IF(AND('Test Sample Data'!N288&gt;=30,'Control Sample Data'!N288&gt;=30,OR(I288&gt;=0.05,I288="N/A")),"Type 2",IF(OR(AND('Test Sample Data'!N288&gt;=30,'Control Sample Data'!N288&lt;=30),AND('Test Sample Data'!N288&lt;=30,'Control Sample Data'!N288&gt;=30)),"Type 1","OKAY")))</f>
        <v>OKAY</v>
      </c>
    </row>
    <row r="289" spans="1:11">
      <c r="A289" s="68"/>
      <c r="B289" s="88" t="str">
        <f>IF('Gene Table'!E289="","",'Gene Table'!E289)</f>
        <v>mmu-miR-489-3p</v>
      </c>
      <c r="C289" s="89" t="str">
        <f>'Gene Table'!B289</f>
        <v>L23</v>
      </c>
      <c r="D289" s="90" t="e">
        <f>Calculations!BN290</f>
        <v>#DIV/0!</v>
      </c>
      <c r="E289" s="90" t="e">
        <f>Calculations!BO290</f>
        <v>#DIV/0!</v>
      </c>
      <c r="F289" s="91" t="e">
        <f t="shared" si="20"/>
        <v>#DIV/0!</v>
      </c>
      <c r="G289" s="91" t="e">
        <f t="shared" si="21"/>
        <v>#DIV/0!</v>
      </c>
      <c r="H289" s="90" t="e">
        <f t="shared" si="22"/>
        <v>#DIV/0!</v>
      </c>
      <c r="I289" s="94" t="str">
        <f>IF(OR(COUNT(Calculations!BP290:BY290)&lt;3,COUNT(Calculations!BZ290:CI290)&lt;3),"N/A",IF(ISERROR(TTEST(Calculations!BP290:BY290,Calculations!BZ290:CI290,2,2)),"N/A",TTEST(Calculations!BP290:BY290,Calculations!BZ290:CI290,2,2)))</f>
        <v>N/A</v>
      </c>
      <c r="J289" s="90" t="e">
        <f t="shared" si="23"/>
        <v>#DIV/0!</v>
      </c>
      <c r="K289" s="95" t="str">
        <f>IF(AND('Test Sample Data'!N289&gt;=35,'Control Sample Data'!N289&gt;=35),"Type 3",IF(AND('Test Sample Data'!N289&gt;=30,'Control Sample Data'!N289&gt;=30,OR(I289&gt;=0.05,I289="N/A")),"Type 2",IF(OR(AND('Test Sample Data'!N289&gt;=30,'Control Sample Data'!N289&lt;=30),AND('Test Sample Data'!N289&lt;=30,'Control Sample Data'!N289&gt;=30)),"Type 1","OKAY")))</f>
        <v>OKAY</v>
      </c>
    </row>
    <row r="290" spans="1:11">
      <c r="A290" s="68"/>
      <c r="B290" s="88" t="str">
        <f>IF('Gene Table'!E290="","",'Gene Table'!E290)</f>
        <v>mmu-miR-326-3p</v>
      </c>
      <c r="C290" s="89" t="str">
        <f>'Gene Table'!B290</f>
        <v>L24</v>
      </c>
      <c r="D290" s="90" t="e">
        <f>Calculations!BN291</f>
        <v>#DIV/0!</v>
      </c>
      <c r="E290" s="90" t="e">
        <f>Calculations!BO291</f>
        <v>#DIV/0!</v>
      </c>
      <c r="F290" s="91" t="e">
        <f t="shared" si="20"/>
        <v>#DIV/0!</v>
      </c>
      <c r="G290" s="91" t="e">
        <f t="shared" si="21"/>
        <v>#DIV/0!</v>
      </c>
      <c r="H290" s="90" t="e">
        <f t="shared" si="22"/>
        <v>#DIV/0!</v>
      </c>
      <c r="I290" s="94" t="str">
        <f>IF(OR(COUNT(Calculations!BP291:BY291)&lt;3,COUNT(Calculations!BZ291:CI291)&lt;3),"N/A",IF(ISERROR(TTEST(Calculations!BP291:BY291,Calculations!BZ291:CI291,2,2)),"N/A",TTEST(Calculations!BP291:BY291,Calculations!BZ291:CI291,2,2)))</f>
        <v>N/A</v>
      </c>
      <c r="J290" s="90" t="e">
        <f t="shared" si="23"/>
        <v>#DIV/0!</v>
      </c>
      <c r="K290" s="95" t="str">
        <f>IF(AND('Test Sample Data'!N290&gt;=35,'Control Sample Data'!N290&gt;=35),"Type 3",IF(AND('Test Sample Data'!N290&gt;=30,'Control Sample Data'!N290&gt;=30,OR(I290&gt;=0.05,I290="N/A")),"Type 2",IF(OR(AND('Test Sample Data'!N290&gt;=30,'Control Sample Data'!N290&lt;=30),AND('Test Sample Data'!N290&lt;=30,'Control Sample Data'!N290&gt;=30)),"Type 1","OKAY")))</f>
        <v>OKAY</v>
      </c>
    </row>
    <row r="291" spans="1:11">
      <c r="A291" s="68"/>
      <c r="B291" s="88" t="str">
        <f>IF('Gene Table'!E291="","",'Gene Table'!E291)</f>
        <v>mmu-miR-302a-3p</v>
      </c>
      <c r="C291" s="89" t="str">
        <f>'Gene Table'!B291</f>
        <v>M01</v>
      </c>
      <c r="D291" s="90" t="e">
        <f>Calculations!BN292</f>
        <v>#DIV/0!</v>
      </c>
      <c r="E291" s="90" t="e">
        <f>Calculations!BO292</f>
        <v>#DIV/0!</v>
      </c>
      <c r="F291" s="91" t="e">
        <f t="shared" si="20"/>
        <v>#DIV/0!</v>
      </c>
      <c r="G291" s="91" t="e">
        <f t="shared" si="21"/>
        <v>#DIV/0!</v>
      </c>
      <c r="H291" s="90" t="e">
        <f t="shared" si="22"/>
        <v>#DIV/0!</v>
      </c>
      <c r="I291" s="94" t="str">
        <f>IF(OR(COUNT(Calculations!BP292:BY292)&lt;3,COUNT(Calculations!BZ292:CI292)&lt;3),"N/A",IF(ISERROR(TTEST(Calculations!BP292:BY292,Calculations!BZ292:CI292,2,2)),"N/A",TTEST(Calculations!BP292:BY292,Calculations!BZ292:CI292,2,2)))</f>
        <v>N/A</v>
      </c>
      <c r="J291" s="90" t="e">
        <f t="shared" si="23"/>
        <v>#DIV/0!</v>
      </c>
      <c r="K291" s="95" t="str">
        <f>IF(AND('Test Sample Data'!N291&gt;=35,'Control Sample Data'!N291&gt;=35),"Type 3",IF(AND('Test Sample Data'!N291&gt;=30,'Control Sample Data'!N291&gt;=30,OR(I291&gt;=0.05,I291="N/A")),"Type 2",IF(OR(AND('Test Sample Data'!N291&gt;=30,'Control Sample Data'!N291&lt;=30),AND('Test Sample Data'!N291&lt;=30,'Control Sample Data'!N291&gt;=30)),"Type 1","OKAY")))</f>
        <v>OKAY</v>
      </c>
    </row>
    <row r="292" spans="1:11">
      <c r="A292" s="68"/>
      <c r="B292" s="88" t="str">
        <f>IF('Gene Table'!E292="","",'Gene Table'!E292)</f>
        <v>mmu-miR-96-5p</v>
      </c>
      <c r="C292" s="89" t="str">
        <f>'Gene Table'!B292</f>
        <v>M02</v>
      </c>
      <c r="D292" s="90" t="e">
        <f>Calculations!BN293</f>
        <v>#DIV/0!</v>
      </c>
      <c r="E292" s="90" t="e">
        <f>Calculations!BO293</f>
        <v>#DIV/0!</v>
      </c>
      <c r="F292" s="91" t="e">
        <f t="shared" si="20"/>
        <v>#DIV/0!</v>
      </c>
      <c r="G292" s="91" t="e">
        <f t="shared" si="21"/>
        <v>#DIV/0!</v>
      </c>
      <c r="H292" s="90" t="e">
        <f t="shared" si="22"/>
        <v>#DIV/0!</v>
      </c>
      <c r="I292" s="94" t="str">
        <f>IF(OR(COUNT(Calculations!BP293:BY293)&lt;3,COUNT(Calculations!BZ293:CI293)&lt;3),"N/A",IF(ISERROR(TTEST(Calculations!BP293:BY293,Calculations!BZ293:CI293,2,2)),"N/A",TTEST(Calculations!BP293:BY293,Calculations!BZ293:CI293,2,2)))</f>
        <v>N/A</v>
      </c>
      <c r="J292" s="90" t="e">
        <f t="shared" si="23"/>
        <v>#DIV/0!</v>
      </c>
      <c r="K292" s="95" t="str">
        <f>IF(AND('Test Sample Data'!N292&gt;=35,'Control Sample Data'!N292&gt;=35),"Type 3",IF(AND('Test Sample Data'!N292&gt;=30,'Control Sample Data'!N292&gt;=30,OR(I292&gt;=0.05,I292="N/A")),"Type 2",IF(OR(AND('Test Sample Data'!N292&gt;=30,'Control Sample Data'!N292&lt;=30),AND('Test Sample Data'!N292&lt;=30,'Control Sample Data'!N292&gt;=30)),"Type 1","OKAY")))</f>
        <v>OKAY</v>
      </c>
    </row>
    <row r="293" spans="1:11">
      <c r="A293" s="68"/>
      <c r="B293" s="88" t="str">
        <f>IF('Gene Table'!E293="","",'Gene Table'!E293)</f>
        <v>mmu-miR-30b-5p</v>
      </c>
      <c r="C293" s="89" t="str">
        <f>'Gene Table'!B293</f>
        <v>M03</v>
      </c>
      <c r="D293" s="90" t="e">
        <f>Calculations!BN294</f>
        <v>#DIV/0!</v>
      </c>
      <c r="E293" s="90" t="e">
        <f>Calculations!BO294</f>
        <v>#DIV/0!</v>
      </c>
      <c r="F293" s="91" t="e">
        <f t="shared" si="20"/>
        <v>#DIV/0!</v>
      </c>
      <c r="G293" s="91" t="e">
        <f t="shared" si="21"/>
        <v>#DIV/0!</v>
      </c>
      <c r="H293" s="90" t="e">
        <f t="shared" si="22"/>
        <v>#DIV/0!</v>
      </c>
      <c r="I293" s="94" t="str">
        <f>IF(OR(COUNT(Calculations!BP294:BY294)&lt;3,COUNT(Calculations!BZ294:CI294)&lt;3),"N/A",IF(ISERROR(TTEST(Calculations!BP294:BY294,Calculations!BZ294:CI294,2,2)),"N/A",TTEST(Calculations!BP294:BY294,Calculations!BZ294:CI294,2,2)))</f>
        <v>N/A</v>
      </c>
      <c r="J293" s="90" t="e">
        <f t="shared" si="23"/>
        <v>#DIV/0!</v>
      </c>
      <c r="K293" s="95" t="str">
        <f>IF(AND('Test Sample Data'!N293&gt;=35,'Control Sample Data'!N293&gt;=35),"Type 3",IF(AND('Test Sample Data'!N293&gt;=30,'Control Sample Data'!N293&gt;=30,OR(I293&gt;=0.05,I293="N/A")),"Type 2",IF(OR(AND('Test Sample Data'!N293&gt;=30,'Control Sample Data'!N293&lt;=30),AND('Test Sample Data'!N293&lt;=30,'Control Sample Data'!N293&gt;=30)),"Type 1","OKAY")))</f>
        <v>OKAY</v>
      </c>
    </row>
    <row r="294" spans="1:11">
      <c r="A294" s="68"/>
      <c r="B294" s="88" t="str">
        <f>IF('Gene Table'!E294="","",'Gene Table'!E294)</f>
        <v>mmu-miR-99b-5p</v>
      </c>
      <c r="C294" s="89" t="str">
        <f>'Gene Table'!B294</f>
        <v>M04</v>
      </c>
      <c r="D294" s="90" t="e">
        <f>Calculations!BN295</f>
        <v>#DIV/0!</v>
      </c>
      <c r="E294" s="90" t="e">
        <f>Calculations!BO295</f>
        <v>#DIV/0!</v>
      </c>
      <c r="F294" s="91" t="e">
        <f t="shared" si="20"/>
        <v>#DIV/0!</v>
      </c>
      <c r="G294" s="91" t="e">
        <f t="shared" si="21"/>
        <v>#DIV/0!</v>
      </c>
      <c r="H294" s="90" t="e">
        <f t="shared" si="22"/>
        <v>#DIV/0!</v>
      </c>
      <c r="I294" s="94" t="str">
        <f>IF(OR(COUNT(Calculations!BP295:BY295)&lt;3,COUNT(Calculations!BZ295:CI295)&lt;3),"N/A",IF(ISERROR(TTEST(Calculations!BP295:BY295,Calculations!BZ295:CI295,2,2)),"N/A",TTEST(Calculations!BP295:BY295,Calculations!BZ295:CI295,2,2)))</f>
        <v>N/A</v>
      </c>
      <c r="J294" s="90" t="e">
        <f t="shared" si="23"/>
        <v>#DIV/0!</v>
      </c>
      <c r="K294" s="95" t="str">
        <f>IF(AND('Test Sample Data'!N294&gt;=35,'Control Sample Data'!N294&gt;=35),"Type 3",IF(AND('Test Sample Data'!N294&gt;=30,'Control Sample Data'!N294&gt;=30,OR(I294&gt;=0.05,I294="N/A")),"Type 2",IF(OR(AND('Test Sample Data'!N294&gt;=30,'Control Sample Data'!N294&lt;=30),AND('Test Sample Data'!N294&lt;=30,'Control Sample Data'!N294&gt;=30)),"Type 1","OKAY")))</f>
        <v>OKAY</v>
      </c>
    </row>
    <row r="295" spans="1:11">
      <c r="A295" s="68"/>
      <c r="B295" s="88" t="str">
        <f>IF('Gene Table'!E295="","",'Gene Table'!E295)</f>
        <v>mmu-miR-30c-5p</v>
      </c>
      <c r="C295" s="89" t="str">
        <f>'Gene Table'!B295</f>
        <v>M05</v>
      </c>
      <c r="D295" s="90" t="e">
        <f>Calculations!BN296</f>
        <v>#DIV/0!</v>
      </c>
      <c r="E295" s="90" t="e">
        <f>Calculations!BO296</f>
        <v>#DIV/0!</v>
      </c>
      <c r="F295" s="91" t="e">
        <f t="shared" si="20"/>
        <v>#DIV/0!</v>
      </c>
      <c r="G295" s="91" t="e">
        <f t="shared" si="21"/>
        <v>#DIV/0!</v>
      </c>
      <c r="H295" s="90" t="e">
        <f t="shared" si="22"/>
        <v>#DIV/0!</v>
      </c>
      <c r="I295" s="94" t="str">
        <f>IF(OR(COUNT(Calculations!BP296:BY296)&lt;3,COUNT(Calculations!BZ296:CI296)&lt;3),"N/A",IF(ISERROR(TTEST(Calculations!BP296:BY296,Calculations!BZ296:CI296,2,2)),"N/A",TTEST(Calculations!BP296:BY296,Calculations!BZ296:CI296,2,2)))</f>
        <v>N/A</v>
      </c>
      <c r="J295" s="90" t="e">
        <f t="shared" si="23"/>
        <v>#DIV/0!</v>
      </c>
      <c r="K295" s="95" t="str">
        <f>IF(AND('Test Sample Data'!N295&gt;=35,'Control Sample Data'!N295&gt;=35),"Type 3",IF(AND('Test Sample Data'!N295&gt;=30,'Control Sample Data'!N295&gt;=30,OR(I295&gt;=0.05,I295="N/A")),"Type 2",IF(OR(AND('Test Sample Data'!N295&gt;=30,'Control Sample Data'!N295&lt;=30),AND('Test Sample Data'!N295&lt;=30,'Control Sample Data'!N295&gt;=30)),"Type 1","OKAY")))</f>
        <v>OKAY</v>
      </c>
    </row>
    <row r="296" spans="1:11">
      <c r="A296" s="68"/>
      <c r="B296" s="88" t="str">
        <f>IF('Gene Table'!E296="","",'Gene Table'!E296)</f>
        <v>mmu-miR-105</v>
      </c>
      <c r="C296" s="89" t="str">
        <f>'Gene Table'!B296</f>
        <v>M06</v>
      </c>
      <c r="D296" s="90" t="e">
        <f>Calculations!BN297</f>
        <v>#DIV/0!</v>
      </c>
      <c r="E296" s="90" t="e">
        <f>Calculations!BO297</f>
        <v>#DIV/0!</v>
      </c>
      <c r="F296" s="91" t="e">
        <f t="shared" si="20"/>
        <v>#DIV/0!</v>
      </c>
      <c r="G296" s="91" t="e">
        <f t="shared" si="21"/>
        <v>#DIV/0!</v>
      </c>
      <c r="H296" s="90" t="e">
        <f t="shared" si="22"/>
        <v>#DIV/0!</v>
      </c>
      <c r="I296" s="94" t="str">
        <f>IF(OR(COUNT(Calculations!BP297:BY297)&lt;3,COUNT(Calculations!BZ297:CI297)&lt;3),"N/A",IF(ISERROR(TTEST(Calculations!BP297:BY297,Calculations!BZ297:CI297,2,2)),"N/A",TTEST(Calculations!BP297:BY297,Calculations!BZ297:CI297,2,2)))</f>
        <v>N/A</v>
      </c>
      <c r="J296" s="90" t="e">
        <f t="shared" si="23"/>
        <v>#DIV/0!</v>
      </c>
      <c r="K296" s="95" t="str">
        <f>IF(AND('Test Sample Data'!N296&gt;=35,'Control Sample Data'!N296&gt;=35),"Type 3",IF(AND('Test Sample Data'!N296&gt;=30,'Control Sample Data'!N296&gt;=30,OR(I296&gt;=0.05,I296="N/A")),"Type 2",IF(OR(AND('Test Sample Data'!N296&gt;=30,'Control Sample Data'!N296&lt;=30),AND('Test Sample Data'!N296&lt;=30,'Control Sample Data'!N296&gt;=30)),"Type 1","OKAY")))</f>
        <v>OKAY</v>
      </c>
    </row>
    <row r="297" spans="1:11">
      <c r="A297" s="68"/>
      <c r="B297" s="88" t="str">
        <f>IF('Gene Table'!E297="","",'Gene Table'!E297)</f>
        <v>mmu-miR-32-5p</v>
      </c>
      <c r="C297" s="89" t="str">
        <f>'Gene Table'!B297</f>
        <v>M07</v>
      </c>
      <c r="D297" s="90" t="e">
        <f>Calculations!BN298</f>
        <v>#DIV/0!</v>
      </c>
      <c r="E297" s="90" t="e">
        <f>Calculations!BO298</f>
        <v>#DIV/0!</v>
      </c>
      <c r="F297" s="91" t="e">
        <f t="shared" si="20"/>
        <v>#DIV/0!</v>
      </c>
      <c r="G297" s="91" t="e">
        <f t="shared" si="21"/>
        <v>#DIV/0!</v>
      </c>
      <c r="H297" s="90" t="e">
        <f t="shared" si="22"/>
        <v>#DIV/0!</v>
      </c>
      <c r="I297" s="94" t="str">
        <f>IF(OR(COUNT(Calculations!BP298:BY298)&lt;3,COUNT(Calculations!BZ298:CI298)&lt;3),"N/A",IF(ISERROR(TTEST(Calculations!BP298:BY298,Calculations!BZ298:CI298,2,2)),"N/A",TTEST(Calculations!BP298:BY298,Calculations!BZ298:CI298,2,2)))</f>
        <v>N/A</v>
      </c>
      <c r="J297" s="90" t="e">
        <f t="shared" si="23"/>
        <v>#DIV/0!</v>
      </c>
      <c r="K297" s="95" t="str">
        <f>IF(AND('Test Sample Data'!N297&gt;=35,'Control Sample Data'!N297&gt;=35),"Type 3",IF(AND('Test Sample Data'!N297&gt;=30,'Control Sample Data'!N297&gt;=30,OR(I297&gt;=0.05,I297="N/A")),"Type 2",IF(OR(AND('Test Sample Data'!N297&gt;=30,'Control Sample Data'!N297&lt;=30),AND('Test Sample Data'!N297&lt;=30,'Control Sample Data'!N297&gt;=30)),"Type 1","OKAY")))</f>
        <v>OKAY</v>
      </c>
    </row>
    <row r="298" spans="1:11">
      <c r="A298" s="68"/>
      <c r="B298" s="88" t="str">
        <f>IF('Gene Table'!E298="","",'Gene Table'!E298)</f>
        <v>mmu-miR-1191</v>
      </c>
      <c r="C298" s="89" t="str">
        <f>'Gene Table'!B298</f>
        <v>M08</v>
      </c>
      <c r="D298" s="90" t="e">
        <f>Calculations!BN299</f>
        <v>#DIV/0!</v>
      </c>
      <c r="E298" s="90" t="e">
        <f>Calculations!BO299</f>
        <v>#DIV/0!</v>
      </c>
      <c r="F298" s="91" t="e">
        <f t="shared" si="20"/>
        <v>#DIV/0!</v>
      </c>
      <c r="G298" s="91" t="e">
        <f t="shared" si="21"/>
        <v>#DIV/0!</v>
      </c>
      <c r="H298" s="90" t="e">
        <f t="shared" si="22"/>
        <v>#DIV/0!</v>
      </c>
      <c r="I298" s="94" t="str">
        <f>IF(OR(COUNT(Calculations!BP299:BY299)&lt;3,COUNT(Calculations!BZ299:CI299)&lt;3),"N/A",IF(ISERROR(TTEST(Calculations!BP299:BY299,Calculations!BZ299:CI299,2,2)),"N/A",TTEST(Calculations!BP299:BY299,Calculations!BZ299:CI299,2,2)))</f>
        <v>N/A</v>
      </c>
      <c r="J298" s="90" t="e">
        <f t="shared" si="23"/>
        <v>#DIV/0!</v>
      </c>
      <c r="K298" s="95" t="str">
        <f>IF(AND('Test Sample Data'!N298&gt;=35,'Control Sample Data'!N298&gt;=35),"Type 3",IF(AND('Test Sample Data'!N298&gt;=30,'Control Sample Data'!N298&gt;=30,OR(I298&gt;=0.05,I298="N/A")),"Type 2",IF(OR(AND('Test Sample Data'!N298&gt;=30,'Control Sample Data'!N298&lt;=30),AND('Test Sample Data'!N298&lt;=30,'Control Sample Data'!N298&gt;=30)),"Type 1","OKAY")))</f>
        <v>OKAY</v>
      </c>
    </row>
    <row r="299" spans="1:11">
      <c r="A299" s="68"/>
      <c r="B299" s="88" t="str">
        <f>IF('Gene Table'!E299="","",'Gene Table'!E299)</f>
        <v>mmu-miR-320-3p</v>
      </c>
      <c r="C299" s="89" t="str">
        <f>'Gene Table'!B299</f>
        <v>M09</v>
      </c>
      <c r="D299" s="90" t="e">
        <f>Calculations!BN300</f>
        <v>#DIV/0!</v>
      </c>
      <c r="E299" s="90" t="e">
        <f>Calculations!BO300</f>
        <v>#DIV/0!</v>
      </c>
      <c r="F299" s="91" t="e">
        <f t="shared" si="20"/>
        <v>#DIV/0!</v>
      </c>
      <c r="G299" s="91" t="e">
        <f t="shared" si="21"/>
        <v>#DIV/0!</v>
      </c>
      <c r="H299" s="90" t="e">
        <f t="shared" si="22"/>
        <v>#DIV/0!</v>
      </c>
      <c r="I299" s="94" t="str">
        <f>IF(OR(COUNT(Calculations!BP300:BY300)&lt;3,COUNT(Calculations!BZ300:CI300)&lt;3),"N/A",IF(ISERROR(TTEST(Calculations!BP300:BY300,Calculations!BZ300:CI300,2,2)),"N/A",TTEST(Calculations!BP300:BY300,Calculations!BZ300:CI300,2,2)))</f>
        <v>N/A</v>
      </c>
      <c r="J299" s="90" t="e">
        <f t="shared" si="23"/>
        <v>#DIV/0!</v>
      </c>
      <c r="K299" s="95" t="str">
        <f>IF(AND('Test Sample Data'!N299&gt;=35,'Control Sample Data'!N299&gt;=35),"Type 3",IF(AND('Test Sample Data'!N299&gt;=30,'Control Sample Data'!N299&gt;=30,OR(I299&gt;=0.05,I299="N/A")),"Type 2",IF(OR(AND('Test Sample Data'!N299&gt;=30,'Control Sample Data'!N299&lt;=30),AND('Test Sample Data'!N299&lt;=30,'Control Sample Data'!N299&gt;=30)),"Type 1","OKAY")))</f>
        <v>OKAY</v>
      </c>
    </row>
    <row r="300" spans="1:11">
      <c r="A300" s="68"/>
      <c r="B300" s="88" t="str">
        <f>IF('Gene Table'!E300="","",'Gene Table'!E300)</f>
        <v>mmu-miR-1192</v>
      </c>
      <c r="C300" s="89" t="str">
        <f>'Gene Table'!B300</f>
        <v>M10</v>
      </c>
      <c r="D300" s="90" t="e">
        <f>Calculations!BN301</f>
        <v>#DIV/0!</v>
      </c>
      <c r="E300" s="90" t="e">
        <f>Calculations!BO301</f>
        <v>#DIV/0!</v>
      </c>
      <c r="F300" s="91" t="e">
        <f t="shared" si="20"/>
        <v>#DIV/0!</v>
      </c>
      <c r="G300" s="91" t="e">
        <f t="shared" si="21"/>
        <v>#DIV/0!</v>
      </c>
      <c r="H300" s="90" t="e">
        <f t="shared" si="22"/>
        <v>#DIV/0!</v>
      </c>
      <c r="I300" s="94" t="str">
        <f>IF(OR(COUNT(Calculations!BP301:BY301)&lt;3,COUNT(Calculations!BZ301:CI301)&lt;3),"N/A",IF(ISERROR(TTEST(Calculations!BP301:BY301,Calculations!BZ301:CI301,2,2)),"N/A",TTEST(Calculations!BP301:BY301,Calculations!BZ301:CI301,2,2)))</f>
        <v>N/A</v>
      </c>
      <c r="J300" s="90" t="e">
        <f t="shared" si="23"/>
        <v>#DIV/0!</v>
      </c>
      <c r="K300" s="95" t="str">
        <f>IF(AND('Test Sample Data'!N300&gt;=35,'Control Sample Data'!N300&gt;=35),"Type 3",IF(AND('Test Sample Data'!N300&gt;=30,'Control Sample Data'!N300&gt;=30,OR(I300&gt;=0.05,I300="N/A")),"Type 2",IF(OR(AND('Test Sample Data'!N300&gt;=30,'Control Sample Data'!N300&lt;=30),AND('Test Sample Data'!N300&lt;=30,'Control Sample Data'!N300&gt;=30)),"Type 1","OKAY")))</f>
        <v>OKAY</v>
      </c>
    </row>
    <row r="301" spans="1:11">
      <c r="A301" s="68"/>
      <c r="B301" s="88" t="str">
        <f>IF('Gene Table'!E301="","",'Gene Table'!E301)</f>
        <v>mmu-miR-323-5p</v>
      </c>
      <c r="C301" s="89" t="str">
        <f>'Gene Table'!B301</f>
        <v>M11</v>
      </c>
      <c r="D301" s="90" t="e">
        <f>Calculations!BN302</f>
        <v>#DIV/0!</v>
      </c>
      <c r="E301" s="90" t="e">
        <f>Calculations!BO302</f>
        <v>#DIV/0!</v>
      </c>
      <c r="F301" s="91" t="e">
        <f t="shared" si="20"/>
        <v>#DIV/0!</v>
      </c>
      <c r="G301" s="91" t="e">
        <f t="shared" si="21"/>
        <v>#DIV/0!</v>
      </c>
      <c r="H301" s="90" t="e">
        <f t="shared" si="22"/>
        <v>#DIV/0!</v>
      </c>
      <c r="I301" s="94" t="str">
        <f>IF(OR(COUNT(Calculations!BP302:BY302)&lt;3,COUNT(Calculations!BZ302:CI302)&lt;3),"N/A",IF(ISERROR(TTEST(Calculations!BP302:BY302,Calculations!BZ302:CI302,2,2)),"N/A",TTEST(Calculations!BP302:BY302,Calculations!BZ302:CI302,2,2)))</f>
        <v>N/A</v>
      </c>
      <c r="J301" s="90" t="e">
        <f t="shared" si="23"/>
        <v>#DIV/0!</v>
      </c>
      <c r="K301" s="95" t="str">
        <f>IF(AND('Test Sample Data'!N301&gt;=35,'Control Sample Data'!N301&gt;=35),"Type 3",IF(AND('Test Sample Data'!N301&gt;=30,'Control Sample Data'!N301&gt;=30,OR(I301&gt;=0.05,I301="N/A")),"Type 2",IF(OR(AND('Test Sample Data'!N301&gt;=30,'Control Sample Data'!N301&lt;=30),AND('Test Sample Data'!N301&lt;=30,'Control Sample Data'!N301&gt;=30)),"Type 1","OKAY")))</f>
        <v>OKAY</v>
      </c>
    </row>
    <row r="302" spans="1:11">
      <c r="A302" s="68"/>
      <c r="B302" s="88" t="str">
        <f>IF('Gene Table'!E302="","",'Gene Table'!E302)</f>
        <v>mmu-miR-1193-3p</v>
      </c>
      <c r="C302" s="89" t="str">
        <f>'Gene Table'!B302</f>
        <v>M12</v>
      </c>
      <c r="D302" s="90" t="e">
        <f>Calculations!BN303</f>
        <v>#DIV/0!</v>
      </c>
      <c r="E302" s="90" t="e">
        <f>Calculations!BO303</f>
        <v>#DIV/0!</v>
      </c>
      <c r="F302" s="91" t="e">
        <f t="shared" si="20"/>
        <v>#DIV/0!</v>
      </c>
      <c r="G302" s="91" t="e">
        <f t="shared" si="21"/>
        <v>#DIV/0!</v>
      </c>
      <c r="H302" s="90" t="e">
        <f t="shared" si="22"/>
        <v>#DIV/0!</v>
      </c>
      <c r="I302" s="94" t="str">
        <f>IF(OR(COUNT(Calculations!BP303:BY303)&lt;3,COUNT(Calculations!BZ303:CI303)&lt;3),"N/A",IF(ISERROR(TTEST(Calculations!BP303:BY303,Calculations!BZ303:CI303,2,2)),"N/A",TTEST(Calculations!BP303:BY303,Calculations!BZ303:CI303,2,2)))</f>
        <v>N/A</v>
      </c>
      <c r="J302" s="90" t="e">
        <f t="shared" si="23"/>
        <v>#DIV/0!</v>
      </c>
      <c r="K302" s="95" t="str">
        <f>IF(AND('Test Sample Data'!N302&gt;=35,'Control Sample Data'!N302&gt;=35),"Type 3",IF(AND('Test Sample Data'!N302&gt;=30,'Control Sample Data'!N302&gt;=30,OR(I302&gt;=0.05,I302="N/A")),"Type 2",IF(OR(AND('Test Sample Data'!N302&gt;=30,'Control Sample Data'!N302&lt;=30),AND('Test Sample Data'!N302&lt;=30,'Control Sample Data'!N302&gt;=30)),"Type 1","OKAY")))</f>
        <v>OKAY</v>
      </c>
    </row>
    <row r="303" spans="1:11">
      <c r="A303" s="68"/>
      <c r="B303" s="88" t="str">
        <f>IF('Gene Table'!E303="","",'Gene Table'!E303)</f>
        <v>mmu-miR-323-3p</v>
      </c>
      <c r="C303" s="89" t="str">
        <f>'Gene Table'!B303</f>
        <v>M13</v>
      </c>
      <c r="D303" s="90" t="e">
        <f>Calculations!BN304</f>
        <v>#DIV/0!</v>
      </c>
      <c r="E303" s="90" t="e">
        <f>Calculations!BO304</f>
        <v>#DIV/0!</v>
      </c>
      <c r="F303" s="91" t="e">
        <f t="shared" si="20"/>
        <v>#DIV/0!</v>
      </c>
      <c r="G303" s="91" t="e">
        <f t="shared" si="21"/>
        <v>#DIV/0!</v>
      </c>
      <c r="H303" s="90" t="e">
        <f t="shared" si="22"/>
        <v>#DIV/0!</v>
      </c>
      <c r="I303" s="94" t="str">
        <f>IF(OR(COUNT(Calculations!BP304:BY304)&lt;3,COUNT(Calculations!BZ304:CI304)&lt;3),"N/A",IF(ISERROR(TTEST(Calculations!BP304:BY304,Calculations!BZ304:CI304,2,2)),"N/A",TTEST(Calculations!BP304:BY304,Calculations!BZ304:CI304,2,2)))</f>
        <v>N/A</v>
      </c>
      <c r="J303" s="90" t="e">
        <f t="shared" si="23"/>
        <v>#DIV/0!</v>
      </c>
      <c r="K303" s="95" t="str">
        <f>IF(AND('Test Sample Data'!N303&gt;=35,'Control Sample Data'!N303&gt;=35),"Type 3",IF(AND('Test Sample Data'!N303&gt;=30,'Control Sample Data'!N303&gt;=30,OR(I303&gt;=0.05,I303="N/A")),"Type 2",IF(OR(AND('Test Sample Data'!N303&gt;=30,'Control Sample Data'!N303&lt;=30),AND('Test Sample Data'!N303&lt;=30,'Control Sample Data'!N303&gt;=30)),"Type 1","OKAY")))</f>
        <v>OKAY</v>
      </c>
    </row>
    <row r="304" spans="1:11">
      <c r="A304" s="68"/>
      <c r="B304" s="88" t="str">
        <f>IF('Gene Table'!E304="","",'Gene Table'!E304)</f>
        <v>mmu-miR-1194</v>
      </c>
      <c r="C304" s="89" t="str">
        <f>'Gene Table'!B304</f>
        <v>M14</v>
      </c>
      <c r="D304" s="90" t="e">
        <f>Calculations!BN305</f>
        <v>#DIV/0!</v>
      </c>
      <c r="E304" s="90" t="e">
        <f>Calculations!BO305</f>
        <v>#DIV/0!</v>
      </c>
      <c r="F304" s="91" t="e">
        <f t="shared" si="20"/>
        <v>#DIV/0!</v>
      </c>
      <c r="G304" s="91" t="e">
        <f t="shared" si="21"/>
        <v>#DIV/0!</v>
      </c>
      <c r="H304" s="90" t="e">
        <f t="shared" si="22"/>
        <v>#DIV/0!</v>
      </c>
      <c r="I304" s="94" t="str">
        <f>IF(OR(COUNT(Calculations!BP305:BY305)&lt;3,COUNT(Calculations!BZ305:CI305)&lt;3),"N/A",IF(ISERROR(TTEST(Calculations!BP305:BY305,Calculations!BZ305:CI305,2,2)),"N/A",TTEST(Calculations!BP305:BY305,Calculations!BZ305:CI305,2,2)))</f>
        <v>N/A</v>
      </c>
      <c r="J304" s="90" t="e">
        <f t="shared" si="23"/>
        <v>#DIV/0!</v>
      </c>
      <c r="K304" s="95" t="str">
        <f>IF(AND('Test Sample Data'!N304&gt;=35,'Control Sample Data'!N304&gt;=35),"Type 3",IF(AND('Test Sample Data'!N304&gt;=30,'Control Sample Data'!N304&gt;=30,OR(I304&gt;=0.05,I304="N/A")),"Type 2",IF(OR(AND('Test Sample Data'!N304&gt;=30,'Control Sample Data'!N304&lt;=30),AND('Test Sample Data'!N304&lt;=30,'Control Sample Data'!N304&gt;=30)),"Type 1","OKAY")))</f>
        <v>OKAY</v>
      </c>
    </row>
    <row r="305" spans="1:11">
      <c r="A305" s="68"/>
      <c r="B305" s="88" t="str">
        <f>IF('Gene Table'!E305="","",'Gene Table'!E305)</f>
        <v>mmu-miR-324-5p</v>
      </c>
      <c r="C305" s="89" t="str">
        <f>'Gene Table'!B305</f>
        <v>M15</v>
      </c>
      <c r="D305" s="90" t="e">
        <f>Calculations!BN306</f>
        <v>#DIV/0!</v>
      </c>
      <c r="E305" s="90" t="e">
        <f>Calculations!BO306</f>
        <v>#DIV/0!</v>
      </c>
      <c r="F305" s="91" t="e">
        <f t="shared" si="20"/>
        <v>#DIV/0!</v>
      </c>
      <c r="G305" s="91" t="e">
        <f t="shared" si="21"/>
        <v>#DIV/0!</v>
      </c>
      <c r="H305" s="90" t="e">
        <f t="shared" si="22"/>
        <v>#DIV/0!</v>
      </c>
      <c r="I305" s="94" t="str">
        <f>IF(OR(COUNT(Calculations!BP306:BY306)&lt;3,COUNT(Calculations!BZ306:CI306)&lt;3),"N/A",IF(ISERROR(TTEST(Calculations!BP306:BY306,Calculations!BZ306:CI306,2,2)),"N/A",TTEST(Calculations!BP306:BY306,Calculations!BZ306:CI306,2,2)))</f>
        <v>N/A</v>
      </c>
      <c r="J305" s="90" t="e">
        <f t="shared" si="23"/>
        <v>#DIV/0!</v>
      </c>
      <c r="K305" s="95" t="str">
        <f>IF(AND('Test Sample Data'!N305&gt;=35,'Control Sample Data'!N305&gt;=35),"Type 3",IF(AND('Test Sample Data'!N305&gt;=30,'Control Sample Data'!N305&gt;=30,OR(I305&gt;=0.05,I305="N/A")),"Type 2",IF(OR(AND('Test Sample Data'!N305&gt;=30,'Control Sample Data'!N305&lt;=30),AND('Test Sample Data'!N305&lt;=30,'Control Sample Data'!N305&gt;=30)),"Type 1","OKAY")))</f>
        <v>OKAY</v>
      </c>
    </row>
    <row r="306" spans="1:11">
      <c r="A306" s="68"/>
      <c r="B306" s="88" t="str">
        <f>IF('Gene Table'!E306="","",'Gene Table'!E306)</f>
        <v>mmu-miR-1199-5p</v>
      </c>
      <c r="C306" s="89" t="str">
        <f>'Gene Table'!B306</f>
        <v>M16</v>
      </c>
      <c r="D306" s="90" t="e">
        <f>Calculations!BN307</f>
        <v>#DIV/0!</v>
      </c>
      <c r="E306" s="90" t="e">
        <f>Calculations!BO307</f>
        <v>#DIV/0!</v>
      </c>
      <c r="F306" s="91" t="e">
        <f t="shared" si="20"/>
        <v>#DIV/0!</v>
      </c>
      <c r="G306" s="91" t="e">
        <f t="shared" si="21"/>
        <v>#DIV/0!</v>
      </c>
      <c r="H306" s="90" t="e">
        <f t="shared" si="22"/>
        <v>#DIV/0!</v>
      </c>
      <c r="I306" s="94" t="str">
        <f>IF(OR(COUNT(Calculations!BP307:BY307)&lt;3,COUNT(Calculations!BZ307:CI307)&lt;3),"N/A",IF(ISERROR(TTEST(Calculations!BP307:BY307,Calculations!BZ307:CI307,2,2)),"N/A",TTEST(Calculations!BP307:BY307,Calculations!BZ307:CI307,2,2)))</f>
        <v>N/A</v>
      </c>
      <c r="J306" s="90" t="e">
        <f t="shared" si="23"/>
        <v>#DIV/0!</v>
      </c>
      <c r="K306" s="95" t="str">
        <f>IF(AND('Test Sample Data'!N306&gt;=35,'Control Sample Data'!N306&gt;=35),"Type 3",IF(AND('Test Sample Data'!N306&gt;=30,'Control Sample Data'!N306&gt;=30,OR(I306&gt;=0.05,I306="N/A")),"Type 2",IF(OR(AND('Test Sample Data'!N306&gt;=30,'Control Sample Data'!N306&lt;=30),AND('Test Sample Data'!N306&lt;=30,'Control Sample Data'!N306&gt;=30)),"Type 1","OKAY")))</f>
        <v>OKAY</v>
      </c>
    </row>
    <row r="307" spans="1:11">
      <c r="A307" s="68"/>
      <c r="B307" s="88" t="str">
        <f>IF('Gene Table'!E307="","",'Gene Table'!E307)</f>
        <v>mmu-miR-328-3p</v>
      </c>
      <c r="C307" s="89" t="str">
        <f>'Gene Table'!B307</f>
        <v>M17</v>
      </c>
      <c r="D307" s="90" t="e">
        <f>Calculations!BN308</f>
        <v>#DIV/0!</v>
      </c>
      <c r="E307" s="90" t="e">
        <f>Calculations!BO308</f>
        <v>#DIV/0!</v>
      </c>
      <c r="F307" s="91" t="e">
        <f t="shared" si="20"/>
        <v>#DIV/0!</v>
      </c>
      <c r="G307" s="91" t="e">
        <f t="shared" si="21"/>
        <v>#DIV/0!</v>
      </c>
      <c r="H307" s="90" t="e">
        <f t="shared" si="22"/>
        <v>#DIV/0!</v>
      </c>
      <c r="I307" s="94" t="str">
        <f>IF(OR(COUNT(Calculations!BP308:BY308)&lt;3,COUNT(Calculations!BZ308:CI308)&lt;3),"N/A",IF(ISERROR(TTEST(Calculations!BP308:BY308,Calculations!BZ308:CI308,2,2)),"N/A",TTEST(Calculations!BP308:BY308,Calculations!BZ308:CI308,2,2)))</f>
        <v>N/A</v>
      </c>
      <c r="J307" s="90" t="e">
        <f t="shared" si="23"/>
        <v>#DIV/0!</v>
      </c>
      <c r="K307" s="95" t="str">
        <f>IF(AND('Test Sample Data'!N307&gt;=35,'Control Sample Data'!N307&gt;=35),"Type 3",IF(AND('Test Sample Data'!N307&gt;=30,'Control Sample Data'!N307&gt;=30,OR(I307&gt;=0.05,I307="N/A")),"Type 2",IF(OR(AND('Test Sample Data'!N307&gt;=30,'Control Sample Data'!N307&lt;=30),AND('Test Sample Data'!N307&lt;=30,'Control Sample Data'!N307&gt;=30)),"Type 1","OKAY")))</f>
        <v>OKAY</v>
      </c>
    </row>
    <row r="308" spans="1:11">
      <c r="A308" s="68"/>
      <c r="B308" s="88" t="str">
        <f>IF('Gene Table'!E308="","",'Gene Table'!E308)</f>
        <v>mmu-miR-1b-5p</v>
      </c>
      <c r="C308" s="89" t="str">
        <f>'Gene Table'!B308</f>
        <v>M18</v>
      </c>
      <c r="D308" s="90" t="e">
        <f>Calculations!BN309</f>
        <v>#DIV/0!</v>
      </c>
      <c r="E308" s="90" t="e">
        <f>Calculations!BO309</f>
        <v>#DIV/0!</v>
      </c>
      <c r="F308" s="91" t="e">
        <f t="shared" si="20"/>
        <v>#DIV/0!</v>
      </c>
      <c r="G308" s="91" t="e">
        <f t="shared" si="21"/>
        <v>#DIV/0!</v>
      </c>
      <c r="H308" s="90" t="e">
        <f t="shared" si="22"/>
        <v>#DIV/0!</v>
      </c>
      <c r="I308" s="94" t="str">
        <f>IF(OR(COUNT(Calculations!BP309:BY309)&lt;3,COUNT(Calculations!BZ309:CI309)&lt;3),"N/A",IF(ISERROR(TTEST(Calculations!BP309:BY309,Calculations!BZ309:CI309,2,2)),"N/A",TTEST(Calculations!BP309:BY309,Calculations!BZ309:CI309,2,2)))</f>
        <v>N/A</v>
      </c>
      <c r="J308" s="90" t="e">
        <f t="shared" si="23"/>
        <v>#DIV/0!</v>
      </c>
      <c r="K308" s="95" t="str">
        <f>IF(AND('Test Sample Data'!N308&gt;=35,'Control Sample Data'!N308&gt;=35),"Type 3",IF(AND('Test Sample Data'!N308&gt;=30,'Control Sample Data'!N308&gt;=30,OR(I308&gt;=0.05,I308="N/A")),"Type 2",IF(OR(AND('Test Sample Data'!N308&gt;=30,'Control Sample Data'!N308&lt;=30),AND('Test Sample Data'!N308&lt;=30,'Control Sample Data'!N308&gt;=30)),"Type 1","OKAY")))</f>
        <v>OKAY</v>
      </c>
    </row>
    <row r="309" spans="1:11">
      <c r="A309" s="68"/>
      <c r="B309" s="88" t="str">
        <f>IF('Gene Table'!E309="","",'Gene Table'!E309)</f>
        <v>mmu-miR-330-5p</v>
      </c>
      <c r="C309" s="89" t="str">
        <f>'Gene Table'!B309</f>
        <v>M19</v>
      </c>
      <c r="D309" s="90" t="e">
        <f>Calculations!BN310</f>
        <v>#DIV/0!</v>
      </c>
      <c r="E309" s="90" t="e">
        <f>Calculations!BO310</f>
        <v>#DIV/0!</v>
      </c>
      <c r="F309" s="91" t="e">
        <f t="shared" si="20"/>
        <v>#DIV/0!</v>
      </c>
      <c r="G309" s="91" t="e">
        <f t="shared" si="21"/>
        <v>#DIV/0!</v>
      </c>
      <c r="H309" s="90" t="e">
        <f t="shared" si="22"/>
        <v>#DIV/0!</v>
      </c>
      <c r="I309" s="94" t="str">
        <f>IF(OR(COUNT(Calculations!BP310:BY310)&lt;3,COUNT(Calculations!BZ310:CI310)&lt;3),"N/A",IF(ISERROR(TTEST(Calculations!BP310:BY310,Calculations!BZ310:CI310,2,2)),"N/A",TTEST(Calculations!BP310:BY310,Calculations!BZ310:CI310,2,2)))</f>
        <v>N/A</v>
      </c>
      <c r="J309" s="90" t="e">
        <f t="shared" si="23"/>
        <v>#DIV/0!</v>
      </c>
      <c r="K309" s="95" t="str">
        <f>IF(AND('Test Sample Data'!N309&gt;=35,'Control Sample Data'!N309&gt;=35),"Type 3",IF(AND('Test Sample Data'!N309&gt;=30,'Control Sample Data'!N309&gt;=30,OR(I309&gt;=0.05,I309="N/A")),"Type 2",IF(OR(AND('Test Sample Data'!N309&gt;=30,'Control Sample Data'!N309&lt;=30),AND('Test Sample Data'!N309&lt;=30,'Control Sample Data'!N309&gt;=30)),"Type 1","OKAY")))</f>
        <v>OKAY</v>
      </c>
    </row>
    <row r="310" spans="1:11">
      <c r="A310" s="68"/>
      <c r="B310" s="88" t="str">
        <f>IF('Gene Table'!E310="","",'Gene Table'!E310)</f>
        <v>mmu-miR-136-5p</v>
      </c>
      <c r="C310" s="89" t="str">
        <f>'Gene Table'!B310</f>
        <v>M20</v>
      </c>
      <c r="D310" s="90" t="e">
        <f>Calculations!BN311</f>
        <v>#DIV/0!</v>
      </c>
      <c r="E310" s="90" t="e">
        <f>Calculations!BO311</f>
        <v>#DIV/0!</v>
      </c>
      <c r="F310" s="91" t="e">
        <f t="shared" si="20"/>
        <v>#DIV/0!</v>
      </c>
      <c r="G310" s="91" t="e">
        <f t="shared" si="21"/>
        <v>#DIV/0!</v>
      </c>
      <c r="H310" s="90" t="e">
        <f t="shared" si="22"/>
        <v>#DIV/0!</v>
      </c>
      <c r="I310" s="94" t="str">
        <f>IF(OR(COUNT(Calculations!BP311:BY311)&lt;3,COUNT(Calculations!BZ311:CI311)&lt;3),"N/A",IF(ISERROR(TTEST(Calculations!BP311:BY311,Calculations!BZ311:CI311,2,2)),"N/A",TTEST(Calculations!BP311:BY311,Calculations!BZ311:CI311,2,2)))</f>
        <v>N/A</v>
      </c>
      <c r="J310" s="90" t="e">
        <f t="shared" si="23"/>
        <v>#DIV/0!</v>
      </c>
      <c r="K310" s="95" t="str">
        <f>IF(AND('Test Sample Data'!N310&gt;=35,'Control Sample Data'!N310&gt;=35),"Type 3",IF(AND('Test Sample Data'!N310&gt;=30,'Control Sample Data'!N310&gt;=30,OR(I310&gt;=0.05,I310="N/A")),"Type 2",IF(OR(AND('Test Sample Data'!N310&gt;=30,'Control Sample Data'!N310&lt;=30),AND('Test Sample Data'!N310&lt;=30,'Control Sample Data'!N310&gt;=30)),"Type 1","OKAY")))</f>
        <v>OKAY</v>
      </c>
    </row>
    <row r="311" spans="1:11">
      <c r="A311" s="68"/>
      <c r="B311" s="88" t="str">
        <f>IF('Gene Table'!E311="","",'Gene Table'!E311)</f>
        <v>mmu-miR-331-5p</v>
      </c>
      <c r="C311" s="89" t="str">
        <f>'Gene Table'!B311</f>
        <v>M21</v>
      </c>
      <c r="D311" s="90" t="e">
        <f>Calculations!BN312</f>
        <v>#DIV/0!</v>
      </c>
      <c r="E311" s="90" t="e">
        <f>Calculations!BO312</f>
        <v>#DIV/0!</v>
      </c>
      <c r="F311" s="91" t="e">
        <f t="shared" si="20"/>
        <v>#DIV/0!</v>
      </c>
      <c r="G311" s="91" t="e">
        <f t="shared" si="21"/>
        <v>#DIV/0!</v>
      </c>
      <c r="H311" s="90" t="e">
        <f t="shared" si="22"/>
        <v>#DIV/0!</v>
      </c>
      <c r="I311" s="94" t="str">
        <f>IF(OR(COUNT(Calculations!BP312:BY312)&lt;3,COUNT(Calculations!BZ312:CI312)&lt;3),"N/A",IF(ISERROR(TTEST(Calculations!BP312:BY312,Calculations!BZ312:CI312,2,2)),"N/A",TTEST(Calculations!BP312:BY312,Calculations!BZ312:CI312,2,2)))</f>
        <v>N/A</v>
      </c>
      <c r="J311" s="90" t="e">
        <f t="shared" si="23"/>
        <v>#DIV/0!</v>
      </c>
      <c r="K311" s="95" t="str">
        <f>IF(AND('Test Sample Data'!N311&gt;=35,'Control Sample Data'!N311&gt;=35),"Type 3",IF(AND('Test Sample Data'!N311&gt;=30,'Control Sample Data'!N311&gt;=30,OR(I311&gt;=0.05,I311="N/A")),"Type 2",IF(OR(AND('Test Sample Data'!N311&gt;=30,'Control Sample Data'!N311&lt;=30),AND('Test Sample Data'!N311&lt;=30,'Control Sample Data'!N311&gt;=30)),"Type 1","OKAY")))</f>
        <v>OKAY</v>
      </c>
    </row>
    <row r="312" spans="1:11">
      <c r="A312" s="68"/>
      <c r="B312" s="88" t="str">
        <f>IF('Gene Table'!E312="","",'Gene Table'!E312)</f>
        <v>mmu-miR-151-3p</v>
      </c>
      <c r="C312" s="89" t="str">
        <f>'Gene Table'!B312</f>
        <v>M22</v>
      </c>
      <c r="D312" s="90" t="e">
        <f>Calculations!BN313</f>
        <v>#DIV/0!</v>
      </c>
      <c r="E312" s="90" t="e">
        <f>Calculations!BO313</f>
        <v>#DIV/0!</v>
      </c>
      <c r="F312" s="91" t="e">
        <f t="shared" si="20"/>
        <v>#DIV/0!</v>
      </c>
      <c r="G312" s="91" t="e">
        <f t="shared" si="21"/>
        <v>#DIV/0!</v>
      </c>
      <c r="H312" s="90" t="e">
        <f t="shared" si="22"/>
        <v>#DIV/0!</v>
      </c>
      <c r="I312" s="94" t="str">
        <f>IF(OR(COUNT(Calculations!BP313:BY313)&lt;3,COUNT(Calculations!BZ313:CI313)&lt;3),"N/A",IF(ISERROR(TTEST(Calculations!BP313:BY313,Calculations!BZ313:CI313,2,2)),"N/A",TTEST(Calculations!BP313:BY313,Calculations!BZ313:CI313,2,2)))</f>
        <v>N/A</v>
      </c>
      <c r="J312" s="90" t="e">
        <f t="shared" si="23"/>
        <v>#DIV/0!</v>
      </c>
      <c r="K312" s="95" t="str">
        <f>IF(AND('Test Sample Data'!N312&gt;=35,'Control Sample Data'!N312&gt;=35),"Type 3",IF(AND('Test Sample Data'!N312&gt;=30,'Control Sample Data'!N312&gt;=30,OR(I312&gt;=0.05,I312="N/A")),"Type 2",IF(OR(AND('Test Sample Data'!N312&gt;=30,'Control Sample Data'!N312&lt;=30),AND('Test Sample Data'!N312&lt;=30,'Control Sample Data'!N312&gt;=30)),"Type 1","OKAY")))</f>
        <v>OKAY</v>
      </c>
    </row>
    <row r="313" spans="1:11">
      <c r="A313" s="68"/>
      <c r="B313" s="88" t="str">
        <f>IF('Gene Table'!E313="","",'Gene Table'!E313)</f>
        <v>mmu-miR-331-3p</v>
      </c>
      <c r="C313" s="89" t="str">
        <f>'Gene Table'!B313</f>
        <v>M23</v>
      </c>
      <c r="D313" s="90" t="e">
        <f>Calculations!BN314</f>
        <v>#DIV/0!</v>
      </c>
      <c r="E313" s="90" t="e">
        <f>Calculations!BO314</f>
        <v>#DIV/0!</v>
      </c>
      <c r="F313" s="91" t="e">
        <f t="shared" si="20"/>
        <v>#DIV/0!</v>
      </c>
      <c r="G313" s="91" t="e">
        <f t="shared" si="21"/>
        <v>#DIV/0!</v>
      </c>
      <c r="H313" s="90" t="e">
        <f t="shared" si="22"/>
        <v>#DIV/0!</v>
      </c>
      <c r="I313" s="94" t="str">
        <f>IF(OR(COUNT(Calculations!BP314:BY314)&lt;3,COUNT(Calculations!BZ314:CI314)&lt;3),"N/A",IF(ISERROR(TTEST(Calculations!BP314:BY314,Calculations!BZ314:CI314,2,2)),"N/A",TTEST(Calculations!BP314:BY314,Calculations!BZ314:CI314,2,2)))</f>
        <v>N/A</v>
      </c>
      <c r="J313" s="90" t="e">
        <f t="shared" si="23"/>
        <v>#DIV/0!</v>
      </c>
      <c r="K313" s="95" t="str">
        <f>IF(AND('Test Sample Data'!N313&gt;=35,'Control Sample Data'!N313&gt;=35),"Type 3",IF(AND('Test Sample Data'!N313&gt;=30,'Control Sample Data'!N313&gt;=30,OR(I313&gt;=0.05,I313="N/A")),"Type 2",IF(OR(AND('Test Sample Data'!N313&gt;=30,'Control Sample Data'!N313&lt;=30),AND('Test Sample Data'!N313&lt;=30,'Control Sample Data'!N313&gt;=30)),"Type 1","OKAY")))</f>
        <v>OKAY</v>
      </c>
    </row>
    <row r="314" spans="1:11">
      <c r="A314" s="68"/>
      <c r="B314" s="88" t="str">
        <f>IF('Gene Table'!E314="","",'Gene Table'!E314)</f>
        <v>mmu-miR-155-5p</v>
      </c>
      <c r="C314" s="89" t="str">
        <f>'Gene Table'!B314</f>
        <v>M24</v>
      </c>
      <c r="D314" s="90" t="e">
        <f>Calculations!BN315</f>
        <v>#DIV/0!</v>
      </c>
      <c r="E314" s="90" t="e">
        <f>Calculations!BO315</f>
        <v>#DIV/0!</v>
      </c>
      <c r="F314" s="91" t="e">
        <f t="shared" si="20"/>
        <v>#DIV/0!</v>
      </c>
      <c r="G314" s="91" t="e">
        <f t="shared" si="21"/>
        <v>#DIV/0!</v>
      </c>
      <c r="H314" s="90" t="e">
        <f t="shared" si="22"/>
        <v>#DIV/0!</v>
      </c>
      <c r="I314" s="94" t="str">
        <f>IF(OR(COUNT(Calculations!BP315:BY315)&lt;3,COUNT(Calculations!BZ315:CI315)&lt;3),"N/A",IF(ISERROR(TTEST(Calculations!BP315:BY315,Calculations!BZ315:CI315,2,2)),"N/A",TTEST(Calculations!BP315:BY315,Calculations!BZ315:CI315,2,2)))</f>
        <v>N/A</v>
      </c>
      <c r="J314" s="90" t="e">
        <f t="shared" si="23"/>
        <v>#DIV/0!</v>
      </c>
      <c r="K314" s="95" t="str">
        <f>IF(AND('Test Sample Data'!N314&gt;=35,'Control Sample Data'!N314&gt;=35),"Type 3",IF(AND('Test Sample Data'!N314&gt;=30,'Control Sample Data'!N314&gt;=30,OR(I314&gt;=0.05,I314="N/A")),"Type 2",IF(OR(AND('Test Sample Data'!N314&gt;=30,'Control Sample Data'!N314&lt;=30),AND('Test Sample Data'!N314&lt;=30,'Control Sample Data'!N314&gt;=30)),"Type 1","OKAY")))</f>
        <v>OKAY</v>
      </c>
    </row>
    <row r="315" spans="1:11">
      <c r="A315" s="68"/>
      <c r="B315" s="88" t="str">
        <f>IF('Gene Table'!E315="","",'Gene Table'!E315)</f>
        <v>mmu-miR-497-5p</v>
      </c>
      <c r="C315" s="89" t="str">
        <f>'Gene Table'!B315</f>
        <v>N01</v>
      </c>
      <c r="D315" s="90" t="e">
        <f>Calculations!BN316</f>
        <v>#DIV/0!</v>
      </c>
      <c r="E315" s="90" t="e">
        <f>Calculations!BO316</f>
        <v>#DIV/0!</v>
      </c>
      <c r="F315" s="91" t="e">
        <f t="shared" si="20"/>
        <v>#DIV/0!</v>
      </c>
      <c r="G315" s="91" t="e">
        <f t="shared" si="21"/>
        <v>#DIV/0!</v>
      </c>
      <c r="H315" s="90" t="e">
        <f t="shared" si="22"/>
        <v>#DIV/0!</v>
      </c>
      <c r="I315" s="94" t="str">
        <f>IF(OR(COUNT(Calculations!BP316:BY316)&lt;3,COUNT(Calculations!BZ316:CI316)&lt;3),"N/A",IF(ISERROR(TTEST(Calculations!BP316:BY316,Calculations!BZ316:CI316,2,2)),"N/A",TTEST(Calculations!BP316:BY316,Calculations!BZ316:CI316,2,2)))</f>
        <v>N/A</v>
      </c>
      <c r="J315" s="90" t="e">
        <f t="shared" si="23"/>
        <v>#DIV/0!</v>
      </c>
      <c r="K315" s="95" t="str">
        <f>IF(AND('Test Sample Data'!N315&gt;=35,'Control Sample Data'!N315&gt;=35),"Type 3",IF(AND('Test Sample Data'!N315&gt;=30,'Control Sample Data'!N315&gt;=30,OR(I315&gt;=0.05,I315="N/A")),"Type 2",IF(OR(AND('Test Sample Data'!N315&gt;=30,'Control Sample Data'!N315&lt;=30),AND('Test Sample Data'!N315&lt;=30,'Control Sample Data'!N315&gt;=30)),"Type 1","OKAY")))</f>
        <v>OKAY</v>
      </c>
    </row>
    <row r="316" spans="1:11">
      <c r="A316" s="68"/>
      <c r="B316" s="88" t="str">
        <f>IF('Gene Table'!E316="","",'Gene Table'!E316)</f>
        <v>mmu-miR-329-3p</v>
      </c>
      <c r="C316" s="89" t="str">
        <f>'Gene Table'!B316</f>
        <v>N02</v>
      </c>
      <c r="D316" s="90" t="e">
        <f>Calculations!BN317</f>
        <v>#DIV/0!</v>
      </c>
      <c r="E316" s="90" t="e">
        <f>Calculations!BO317</f>
        <v>#DIV/0!</v>
      </c>
      <c r="F316" s="91" t="e">
        <f t="shared" si="20"/>
        <v>#DIV/0!</v>
      </c>
      <c r="G316" s="91" t="e">
        <f t="shared" si="21"/>
        <v>#DIV/0!</v>
      </c>
      <c r="H316" s="90" t="e">
        <f t="shared" si="22"/>
        <v>#DIV/0!</v>
      </c>
      <c r="I316" s="94" t="str">
        <f>IF(OR(COUNT(Calculations!BP317:BY317)&lt;3,COUNT(Calculations!BZ317:CI317)&lt;3),"N/A",IF(ISERROR(TTEST(Calculations!BP317:BY317,Calculations!BZ317:CI317,2,2)),"N/A",TTEST(Calculations!BP317:BY317,Calculations!BZ317:CI317,2,2)))</f>
        <v>N/A</v>
      </c>
      <c r="J316" s="90" t="e">
        <f t="shared" si="23"/>
        <v>#DIV/0!</v>
      </c>
      <c r="K316" s="95" t="str">
        <f>IF(AND('Test Sample Data'!N316&gt;=35,'Control Sample Data'!N316&gt;=35),"Type 3",IF(AND('Test Sample Data'!N316&gt;=30,'Control Sample Data'!N316&gt;=30,OR(I316&gt;=0.05,I316="N/A")),"Type 2",IF(OR(AND('Test Sample Data'!N316&gt;=30,'Control Sample Data'!N316&lt;=30),AND('Test Sample Data'!N316&lt;=30,'Control Sample Data'!N316&gt;=30)),"Type 1","OKAY")))</f>
        <v>OKAY</v>
      </c>
    </row>
    <row r="317" spans="1:11">
      <c r="A317" s="68"/>
      <c r="B317" s="88" t="str">
        <f>IF('Gene Table'!E317="","",'Gene Table'!E317)</f>
        <v>mmu-miR-500-3p</v>
      </c>
      <c r="C317" s="89" t="str">
        <f>'Gene Table'!B317</f>
        <v>N03</v>
      </c>
      <c r="D317" s="90" t="e">
        <f>Calculations!BN318</f>
        <v>#DIV/0!</v>
      </c>
      <c r="E317" s="90" t="e">
        <f>Calculations!BO318</f>
        <v>#DIV/0!</v>
      </c>
      <c r="F317" s="91" t="e">
        <f t="shared" si="20"/>
        <v>#DIV/0!</v>
      </c>
      <c r="G317" s="91" t="e">
        <f t="shared" si="21"/>
        <v>#DIV/0!</v>
      </c>
      <c r="H317" s="90" t="e">
        <f t="shared" si="22"/>
        <v>#DIV/0!</v>
      </c>
      <c r="I317" s="94" t="str">
        <f>IF(OR(COUNT(Calculations!BP318:BY318)&lt;3,COUNT(Calculations!BZ318:CI318)&lt;3),"N/A",IF(ISERROR(TTEST(Calculations!BP318:BY318,Calculations!BZ318:CI318,2,2)),"N/A",TTEST(Calculations!BP318:BY318,Calculations!BZ318:CI318,2,2)))</f>
        <v>N/A</v>
      </c>
      <c r="J317" s="90" t="e">
        <f t="shared" si="23"/>
        <v>#DIV/0!</v>
      </c>
      <c r="K317" s="95" t="str">
        <f>IF(AND('Test Sample Data'!N317&gt;=35,'Control Sample Data'!N317&gt;=35),"Type 3",IF(AND('Test Sample Data'!N317&gt;=30,'Control Sample Data'!N317&gt;=30,OR(I317&gt;=0.05,I317="N/A")),"Type 2",IF(OR(AND('Test Sample Data'!N317&gt;=30,'Control Sample Data'!N317&lt;=30),AND('Test Sample Data'!N317&lt;=30,'Control Sample Data'!N317&gt;=30)),"Type 1","OKAY")))</f>
        <v>OKAY</v>
      </c>
    </row>
    <row r="318" spans="1:11">
      <c r="A318" s="68"/>
      <c r="B318" s="88" t="str">
        <f>IF('Gene Table'!E318="","",'Gene Table'!E318)</f>
        <v>mmu-miR-341-3p</v>
      </c>
      <c r="C318" s="89" t="str">
        <f>'Gene Table'!B318</f>
        <v>N04</v>
      </c>
      <c r="D318" s="90" t="e">
        <f>Calculations!BN319</f>
        <v>#DIV/0!</v>
      </c>
      <c r="E318" s="90" t="e">
        <f>Calculations!BO319</f>
        <v>#DIV/0!</v>
      </c>
      <c r="F318" s="91" t="e">
        <f t="shared" si="20"/>
        <v>#DIV/0!</v>
      </c>
      <c r="G318" s="91" t="e">
        <f t="shared" si="21"/>
        <v>#DIV/0!</v>
      </c>
      <c r="H318" s="90" t="e">
        <f t="shared" si="22"/>
        <v>#DIV/0!</v>
      </c>
      <c r="I318" s="94" t="str">
        <f>IF(OR(COUNT(Calculations!BP319:BY319)&lt;3,COUNT(Calculations!BZ319:CI319)&lt;3),"N/A",IF(ISERROR(TTEST(Calculations!BP319:BY319,Calculations!BZ319:CI319,2,2)),"N/A",TTEST(Calculations!BP319:BY319,Calculations!BZ319:CI319,2,2)))</f>
        <v>N/A</v>
      </c>
      <c r="J318" s="90" t="e">
        <f t="shared" si="23"/>
        <v>#DIV/0!</v>
      </c>
      <c r="K318" s="95" t="str">
        <f>IF(AND('Test Sample Data'!N318&gt;=35,'Control Sample Data'!N318&gt;=35),"Type 3",IF(AND('Test Sample Data'!N318&gt;=30,'Control Sample Data'!N318&gt;=30,OR(I318&gt;=0.05,I318="N/A")),"Type 2",IF(OR(AND('Test Sample Data'!N318&gt;=30,'Control Sample Data'!N318&lt;=30),AND('Test Sample Data'!N318&lt;=30,'Control Sample Data'!N318&gt;=30)),"Type 1","OKAY")))</f>
        <v>OKAY</v>
      </c>
    </row>
    <row r="319" spans="1:11">
      <c r="A319" s="68"/>
      <c r="B319" s="88" t="str">
        <f>IF('Gene Table'!E319="","",'Gene Table'!E319)</f>
        <v>mmu-miR-501-5p</v>
      </c>
      <c r="C319" s="89" t="str">
        <f>'Gene Table'!B319</f>
        <v>N05</v>
      </c>
      <c r="D319" s="90" t="e">
        <f>Calculations!BN320</f>
        <v>#DIV/0!</v>
      </c>
      <c r="E319" s="90" t="e">
        <f>Calculations!BO320</f>
        <v>#DIV/0!</v>
      </c>
      <c r="F319" s="91" t="e">
        <f t="shared" si="20"/>
        <v>#DIV/0!</v>
      </c>
      <c r="G319" s="91" t="e">
        <f t="shared" si="21"/>
        <v>#DIV/0!</v>
      </c>
      <c r="H319" s="90" t="e">
        <f t="shared" si="22"/>
        <v>#DIV/0!</v>
      </c>
      <c r="I319" s="94" t="str">
        <f>IF(OR(COUNT(Calculations!BP320:BY320)&lt;3,COUNT(Calculations!BZ320:CI320)&lt;3),"N/A",IF(ISERROR(TTEST(Calculations!BP320:BY320,Calculations!BZ320:CI320,2,2)),"N/A",TTEST(Calculations!BP320:BY320,Calculations!BZ320:CI320,2,2)))</f>
        <v>N/A</v>
      </c>
      <c r="J319" s="90" t="e">
        <f t="shared" si="23"/>
        <v>#DIV/0!</v>
      </c>
      <c r="K319" s="95" t="str">
        <f>IF(AND('Test Sample Data'!N319&gt;=35,'Control Sample Data'!N319&gt;=35),"Type 3",IF(AND('Test Sample Data'!N319&gt;=30,'Control Sample Data'!N319&gt;=30,OR(I319&gt;=0.05,I319="N/A")),"Type 2",IF(OR(AND('Test Sample Data'!N319&gt;=30,'Control Sample Data'!N319&lt;=30),AND('Test Sample Data'!N319&lt;=30,'Control Sample Data'!N319&gt;=30)),"Type 1","OKAY")))</f>
        <v>OKAY</v>
      </c>
    </row>
    <row r="320" spans="1:11">
      <c r="A320" s="68"/>
      <c r="B320" s="88" t="str">
        <f>IF('Gene Table'!E320="","",'Gene Table'!E320)</f>
        <v>mmu-miR-342-5p</v>
      </c>
      <c r="C320" s="89" t="str">
        <f>'Gene Table'!B320</f>
        <v>N06</v>
      </c>
      <c r="D320" s="90" t="e">
        <f>Calculations!BN321</f>
        <v>#DIV/0!</v>
      </c>
      <c r="E320" s="90" t="e">
        <f>Calculations!BO321</f>
        <v>#DIV/0!</v>
      </c>
      <c r="F320" s="91" t="e">
        <f t="shared" si="20"/>
        <v>#DIV/0!</v>
      </c>
      <c r="G320" s="91" t="e">
        <f t="shared" si="21"/>
        <v>#DIV/0!</v>
      </c>
      <c r="H320" s="90" t="e">
        <f t="shared" si="22"/>
        <v>#DIV/0!</v>
      </c>
      <c r="I320" s="94" t="str">
        <f>IF(OR(COUNT(Calculations!BP321:BY321)&lt;3,COUNT(Calculations!BZ321:CI321)&lt;3),"N/A",IF(ISERROR(TTEST(Calculations!BP321:BY321,Calculations!BZ321:CI321,2,2)),"N/A",TTEST(Calculations!BP321:BY321,Calculations!BZ321:CI321,2,2)))</f>
        <v>N/A</v>
      </c>
      <c r="J320" s="90" t="e">
        <f t="shared" si="23"/>
        <v>#DIV/0!</v>
      </c>
      <c r="K320" s="95" t="str">
        <f>IF(AND('Test Sample Data'!N320&gt;=35,'Control Sample Data'!N320&gt;=35),"Type 3",IF(AND('Test Sample Data'!N320&gt;=30,'Control Sample Data'!N320&gt;=30,OR(I320&gt;=0.05,I320="N/A")),"Type 2",IF(OR(AND('Test Sample Data'!N320&gt;=30,'Control Sample Data'!N320&lt;=30),AND('Test Sample Data'!N320&lt;=30,'Control Sample Data'!N320&gt;=30)),"Type 1","OKAY")))</f>
        <v>OKAY</v>
      </c>
    </row>
    <row r="321" spans="1:11">
      <c r="A321" s="68"/>
      <c r="B321" s="88" t="str">
        <f>IF('Gene Table'!E321="","",'Gene Table'!E321)</f>
        <v>mmu-miR-501-3p</v>
      </c>
      <c r="C321" s="89" t="str">
        <f>'Gene Table'!B321</f>
        <v>N07</v>
      </c>
      <c r="D321" s="90" t="e">
        <f>Calculations!BN322</f>
        <v>#DIV/0!</v>
      </c>
      <c r="E321" s="90" t="e">
        <f>Calculations!BO322</f>
        <v>#DIV/0!</v>
      </c>
      <c r="F321" s="91" t="e">
        <f t="shared" si="20"/>
        <v>#DIV/0!</v>
      </c>
      <c r="G321" s="91" t="e">
        <f t="shared" si="21"/>
        <v>#DIV/0!</v>
      </c>
      <c r="H321" s="90" t="e">
        <f t="shared" si="22"/>
        <v>#DIV/0!</v>
      </c>
      <c r="I321" s="94" t="str">
        <f>IF(OR(COUNT(Calculations!BP322:BY322)&lt;3,COUNT(Calculations!BZ322:CI322)&lt;3),"N/A",IF(ISERROR(TTEST(Calculations!BP322:BY322,Calculations!BZ322:CI322,2,2)),"N/A",TTEST(Calculations!BP322:BY322,Calculations!BZ322:CI322,2,2)))</f>
        <v>N/A</v>
      </c>
      <c r="J321" s="90" t="e">
        <f t="shared" si="23"/>
        <v>#DIV/0!</v>
      </c>
      <c r="K321" s="95" t="str">
        <f>IF(AND('Test Sample Data'!N321&gt;=35,'Control Sample Data'!N321&gt;=35),"Type 3",IF(AND('Test Sample Data'!N321&gt;=30,'Control Sample Data'!N321&gt;=30,OR(I321&gt;=0.05,I321="N/A")),"Type 2",IF(OR(AND('Test Sample Data'!N321&gt;=30,'Control Sample Data'!N321&lt;=30),AND('Test Sample Data'!N321&lt;=30,'Control Sample Data'!N321&gt;=30)),"Type 1","OKAY")))</f>
        <v>OKAY</v>
      </c>
    </row>
    <row r="322" spans="1:11">
      <c r="A322" s="68"/>
      <c r="B322" s="88" t="str">
        <f>IF('Gene Table'!E322="","",'Gene Table'!E322)</f>
        <v>mmu-miR-384-5p</v>
      </c>
      <c r="C322" s="89" t="str">
        <f>'Gene Table'!B322</f>
        <v>N08</v>
      </c>
      <c r="D322" s="90" t="e">
        <f>Calculations!BN323</f>
        <v>#DIV/0!</v>
      </c>
      <c r="E322" s="90" t="e">
        <f>Calculations!BO323</f>
        <v>#DIV/0!</v>
      </c>
      <c r="F322" s="91" t="e">
        <f t="shared" si="20"/>
        <v>#DIV/0!</v>
      </c>
      <c r="G322" s="91" t="e">
        <f t="shared" si="21"/>
        <v>#DIV/0!</v>
      </c>
      <c r="H322" s="90" t="e">
        <f t="shared" si="22"/>
        <v>#DIV/0!</v>
      </c>
      <c r="I322" s="94" t="str">
        <f>IF(OR(COUNT(Calculations!BP323:BY323)&lt;3,COUNT(Calculations!BZ323:CI323)&lt;3),"N/A",IF(ISERROR(TTEST(Calculations!BP323:BY323,Calculations!BZ323:CI323,2,2)),"N/A",TTEST(Calculations!BP323:BY323,Calculations!BZ323:CI323,2,2)))</f>
        <v>N/A</v>
      </c>
      <c r="J322" s="90" t="e">
        <f t="shared" si="23"/>
        <v>#DIV/0!</v>
      </c>
      <c r="K322" s="95" t="str">
        <f>IF(AND('Test Sample Data'!N322&gt;=35,'Control Sample Data'!N322&gt;=35),"Type 3",IF(AND('Test Sample Data'!N322&gt;=30,'Control Sample Data'!N322&gt;=30,OR(I322&gt;=0.05,I322="N/A")),"Type 2",IF(OR(AND('Test Sample Data'!N322&gt;=30,'Control Sample Data'!N322&lt;=30),AND('Test Sample Data'!N322&lt;=30,'Control Sample Data'!N322&gt;=30)),"Type 1","OKAY")))</f>
        <v>OKAY</v>
      </c>
    </row>
    <row r="323" spans="1:11">
      <c r="A323" s="68"/>
      <c r="B323" s="88" t="str">
        <f>IF('Gene Table'!E323="","",'Gene Table'!E323)</f>
        <v>mmu-miR-503-5p</v>
      </c>
      <c r="C323" s="89" t="str">
        <f>'Gene Table'!B323</f>
        <v>N09</v>
      </c>
      <c r="D323" s="90" t="e">
        <f>Calculations!BN324</f>
        <v>#DIV/0!</v>
      </c>
      <c r="E323" s="90" t="e">
        <f>Calculations!BO324</f>
        <v>#DIV/0!</v>
      </c>
      <c r="F323" s="91" t="e">
        <f t="shared" si="20"/>
        <v>#DIV/0!</v>
      </c>
      <c r="G323" s="91" t="e">
        <f t="shared" si="21"/>
        <v>#DIV/0!</v>
      </c>
      <c r="H323" s="90" t="e">
        <f t="shared" si="22"/>
        <v>#DIV/0!</v>
      </c>
      <c r="I323" s="94" t="str">
        <f>IF(OR(COUNT(Calculations!BP324:BY324)&lt;3,COUNT(Calculations!BZ324:CI324)&lt;3),"N/A",IF(ISERROR(TTEST(Calculations!BP324:BY324,Calculations!BZ324:CI324,2,2)),"N/A",TTEST(Calculations!BP324:BY324,Calculations!BZ324:CI324,2,2)))</f>
        <v>N/A</v>
      </c>
      <c r="J323" s="90" t="e">
        <f t="shared" si="23"/>
        <v>#DIV/0!</v>
      </c>
      <c r="K323" s="95" t="str">
        <f>IF(AND('Test Sample Data'!N323&gt;=35,'Control Sample Data'!N323&gt;=35),"Type 3",IF(AND('Test Sample Data'!N323&gt;=30,'Control Sample Data'!N323&gt;=30,OR(I323&gt;=0.05,I323="N/A")),"Type 2",IF(OR(AND('Test Sample Data'!N323&gt;=30,'Control Sample Data'!N323&lt;=30),AND('Test Sample Data'!N323&lt;=30,'Control Sample Data'!N323&gt;=30)),"Type 1","OKAY")))</f>
        <v>OKAY</v>
      </c>
    </row>
    <row r="324" spans="1:11">
      <c r="A324" s="68"/>
      <c r="B324" s="88" t="str">
        <f>IF('Gene Table'!E324="","",'Gene Table'!E324)</f>
        <v>mmu-miR-664-3p</v>
      </c>
      <c r="C324" s="89" t="str">
        <f>'Gene Table'!B324</f>
        <v>N10</v>
      </c>
      <c r="D324" s="90" t="e">
        <f>Calculations!BN325</f>
        <v>#DIV/0!</v>
      </c>
      <c r="E324" s="90" t="e">
        <f>Calculations!BO325</f>
        <v>#DIV/0!</v>
      </c>
      <c r="F324" s="91" t="e">
        <f t="shared" si="20"/>
        <v>#DIV/0!</v>
      </c>
      <c r="G324" s="91" t="e">
        <f t="shared" si="21"/>
        <v>#DIV/0!</v>
      </c>
      <c r="H324" s="90" t="e">
        <f t="shared" si="22"/>
        <v>#DIV/0!</v>
      </c>
      <c r="I324" s="94" t="str">
        <f>IF(OR(COUNT(Calculations!BP325:BY325)&lt;3,COUNT(Calculations!BZ325:CI325)&lt;3),"N/A",IF(ISERROR(TTEST(Calculations!BP325:BY325,Calculations!BZ325:CI325,2,2)),"N/A",TTEST(Calculations!BP325:BY325,Calculations!BZ325:CI325,2,2)))</f>
        <v>N/A</v>
      </c>
      <c r="J324" s="90" t="e">
        <f t="shared" si="23"/>
        <v>#DIV/0!</v>
      </c>
      <c r="K324" s="95" t="str">
        <f>IF(AND('Test Sample Data'!N324&gt;=35,'Control Sample Data'!N324&gt;=35),"Type 3",IF(AND('Test Sample Data'!N324&gt;=30,'Control Sample Data'!N324&gt;=30,OR(I324&gt;=0.05,I324="N/A")),"Type 2",IF(OR(AND('Test Sample Data'!N324&gt;=30,'Control Sample Data'!N324&lt;=30),AND('Test Sample Data'!N324&lt;=30,'Control Sample Data'!N324&gt;=30)),"Type 1","OKAY")))</f>
        <v>OKAY</v>
      </c>
    </row>
    <row r="325" spans="1:11">
      <c r="A325" s="68"/>
      <c r="B325" s="88" t="str">
        <f>IF('Gene Table'!E325="","",'Gene Table'!E325)</f>
        <v>mmu-miR-505-3p</v>
      </c>
      <c r="C325" s="89" t="str">
        <f>'Gene Table'!B325</f>
        <v>N11</v>
      </c>
      <c r="D325" s="90" t="e">
        <f>Calculations!BN326</f>
        <v>#DIV/0!</v>
      </c>
      <c r="E325" s="90" t="e">
        <f>Calculations!BO326</f>
        <v>#DIV/0!</v>
      </c>
      <c r="F325" s="91" t="e">
        <f t="shared" si="20"/>
        <v>#DIV/0!</v>
      </c>
      <c r="G325" s="91" t="e">
        <f t="shared" si="21"/>
        <v>#DIV/0!</v>
      </c>
      <c r="H325" s="90" t="e">
        <f t="shared" si="22"/>
        <v>#DIV/0!</v>
      </c>
      <c r="I325" s="94" t="str">
        <f>IF(OR(COUNT(Calculations!BP326:BY326)&lt;3,COUNT(Calculations!BZ326:CI326)&lt;3),"N/A",IF(ISERROR(TTEST(Calculations!BP326:BY326,Calculations!BZ326:CI326,2,2)),"N/A",TTEST(Calculations!BP326:BY326,Calculations!BZ326:CI326,2,2)))</f>
        <v>N/A</v>
      </c>
      <c r="J325" s="90" t="e">
        <f t="shared" si="23"/>
        <v>#DIV/0!</v>
      </c>
      <c r="K325" s="95" t="str">
        <f>IF(AND('Test Sample Data'!N325&gt;=35,'Control Sample Data'!N325&gt;=35),"Type 3",IF(AND('Test Sample Data'!N325&gt;=30,'Control Sample Data'!N325&gt;=30,OR(I325&gt;=0.05,I325="N/A")),"Type 2",IF(OR(AND('Test Sample Data'!N325&gt;=30,'Control Sample Data'!N325&lt;=30),AND('Test Sample Data'!N325&lt;=30,'Control Sample Data'!N325&gt;=30)),"Type 1","OKAY")))</f>
        <v>OKAY</v>
      </c>
    </row>
    <row r="326" spans="1:11">
      <c r="A326" s="68"/>
      <c r="B326" s="88" t="str">
        <f>IF('Gene Table'!E326="","",'Gene Table'!E326)</f>
        <v>mmu-miR-674-5p</v>
      </c>
      <c r="C326" s="89" t="str">
        <f>'Gene Table'!B326</f>
        <v>N12</v>
      </c>
      <c r="D326" s="90" t="e">
        <f>Calculations!BN327</f>
        <v>#DIV/0!</v>
      </c>
      <c r="E326" s="90" t="e">
        <f>Calculations!BO327</f>
        <v>#DIV/0!</v>
      </c>
      <c r="F326" s="91" t="e">
        <f t="shared" si="20"/>
        <v>#DIV/0!</v>
      </c>
      <c r="G326" s="91" t="e">
        <f t="shared" si="21"/>
        <v>#DIV/0!</v>
      </c>
      <c r="H326" s="90" t="e">
        <f t="shared" si="22"/>
        <v>#DIV/0!</v>
      </c>
      <c r="I326" s="94" t="str">
        <f>IF(OR(COUNT(Calculations!BP327:BY327)&lt;3,COUNT(Calculations!BZ327:CI327)&lt;3),"N/A",IF(ISERROR(TTEST(Calculations!BP327:BY327,Calculations!BZ327:CI327,2,2)),"N/A",TTEST(Calculations!BP327:BY327,Calculations!BZ327:CI327,2,2)))</f>
        <v>N/A</v>
      </c>
      <c r="J326" s="90" t="e">
        <f t="shared" si="23"/>
        <v>#DIV/0!</v>
      </c>
      <c r="K326" s="95" t="str">
        <f>IF(AND('Test Sample Data'!N326&gt;=35,'Control Sample Data'!N326&gt;=35),"Type 3",IF(AND('Test Sample Data'!N326&gt;=30,'Control Sample Data'!N326&gt;=30,OR(I326&gt;=0.05,I326="N/A")),"Type 2",IF(OR(AND('Test Sample Data'!N326&gt;=30,'Control Sample Data'!N326&lt;=30),AND('Test Sample Data'!N326&lt;=30,'Control Sample Data'!N326&gt;=30)),"Type 1","OKAY")))</f>
        <v>OKAY</v>
      </c>
    </row>
    <row r="327" spans="1:11">
      <c r="A327" s="68"/>
      <c r="B327" s="88" t="str">
        <f>IF('Gene Table'!E327="","",'Gene Table'!E327)</f>
        <v>mmu-miR-509-5p</v>
      </c>
      <c r="C327" s="89" t="str">
        <f>'Gene Table'!B327</f>
        <v>N13</v>
      </c>
      <c r="D327" s="90" t="e">
        <f>Calculations!BN328</f>
        <v>#DIV/0!</v>
      </c>
      <c r="E327" s="90" t="e">
        <f>Calculations!BO328</f>
        <v>#DIV/0!</v>
      </c>
      <c r="F327" s="91" t="e">
        <f t="shared" si="20"/>
        <v>#DIV/0!</v>
      </c>
      <c r="G327" s="91" t="e">
        <f t="shared" si="21"/>
        <v>#DIV/0!</v>
      </c>
      <c r="H327" s="90" t="e">
        <f t="shared" si="22"/>
        <v>#DIV/0!</v>
      </c>
      <c r="I327" s="94" t="str">
        <f>IF(OR(COUNT(Calculations!BP328:BY328)&lt;3,COUNT(Calculations!BZ328:CI328)&lt;3),"N/A",IF(ISERROR(TTEST(Calculations!BP328:BY328,Calculations!BZ328:CI328,2,2)),"N/A",TTEST(Calculations!BP328:BY328,Calculations!BZ328:CI328,2,2)))</f>
        <v>N/A</v>
      </c>
      <c r="J327" s="90" t="e">
        <f t="shared" si="23"/>
        <v>#DIV/0!</v>
      </c>
      <c r="K327" s="95" t="str">
        <f>IF(AND('Test Sample Data'!N327&gt;=35,'Control Sample Data'!N327&gt;=35),"Type 3",IF(AND('Test Sample Data'!N327&gt;=30,'Control Sample Data'!N327&gt;=30,OR(I327&gt;=0.05,I327="N/A")),"Type 2",IF(OR(AND('Test Sample Data'!N327&gt;=30,'Control Sample Data'!N327&lt;=30),AND('Test Sample Data'!N327&lt;=30,'Control Sample Data'!N327&gt;=30)),"Type 1","OKAY")))</f>
        <v>OKAY</v>
      </c>
    </row>
    <row r="328" spans="1:11">
      <c r="A328" s="68"/>
      <c r="B328" s="88" t="str">
        <f>IF('Gene Table'!E328="","",'Gene Table'!E328)</f>
        <v>mmu-miR-872-5p</v>
      </c>
      <c r="C328" s="89" t="str">
        <f>'Gene Table'!B328</f>
        <v>N14</v>
      </c>
      <c r="D328" s="90" t="e">
        <f>Calculations!BN329</f>
        <v>#DIV/0!</v>
      </c>
      <c r="E328" s="90" t="e">
        <f>Calculations!BO329</f>
        <v>#DIV/0!</v>
      </c>
      <c r="F328" s="91" t="e">
        <f t="shared" si="20"/>
        <v>#DIV/0!</v>
      </c>
      <c r="G328" s="91" t="e">
        <f t="shared" si="21"/>
        <v>#DIV/0!</v>
      </c>
      <c r="H328" s="90" t="e">
        <f t="shared" si="22"/>
        <v>#DIV/0!</v>
      </c>
      <c r="I328" s="94" t="str">
        <f>IF(OR(COUNT(Calculations!BP329:BY329)&lt;3,COUNT(Calculations!BZ329:CI329)&lt;3),"N/A",IF(ISERROR(TTEST(Calculations!BP329:BY329,Calculations!BZ329:CI329,2,2)),"N/A",TTEST(Calculations!BP329:BY329,Calculations!BZ329:CI329,2,2)))</f>
        <v>N/A</v>
      </c>
      <c r="J328" s="90" t="e">
        <f t="shared" si="23"/>
        <v>#DIV/0!</v>
      </c>
      <c r="K328" s="95" t="str">
        <f>IF(AND('Test Sample Data'!N328&gt;=35,'Control Sample Data'!N328&gt;=35),"Type 3",IF(AND('Test Sample Data'!N328&gt;=30,'Control Sample Data'!N328&gt;=30,OR(I328&gt;=0.05,I328="N/A")),"Type 2",IF(OR(AND('Test Sample Data'!N328&gt;=30,'Control Sample Data'!N328&lt;=30),AND('Test Sample Data'!N328&lt;=30,'Control Sample Data'!N328&gt;=30)),"Type 1","OKAY")))</f>
        <v>OKAY</v>
      </c>
    </row>
    <row r="329" spans="1:11">
      <c r="A329" s="68"/>
      <c r="B329" s="88" t="str">
        <f>IF('Gene Table'!E329="","",'Gene Table'!E329)</f>
        <v>mmu-miR-540-3p</v>
      </c>
      <c r="C329" s="89" t="str">
        <f>'Gene Table'!B329</f>
        <v>N15</v>
      </c>
      <c r="D329" s="90" t="e">
        <f>Calculations!BN330</f>
        <v>#DIV/0!</v>
      </c>
      <c r="E329" s="90" t="e">
        <f>Calculations!BO330</f>
        <v>#DIV/0!</v>
      </c>
      <c r="F329" s="91" t="e">
        <f t="shared" si="20"/>
        <v>#DIV/0!</v>
      </c>
      <c r="G329" s="91" t="e">
        <f t="shared" si="21"/>
        <v>#DIV/0!</v>
      </c>
      <c r="H329" s="90" t="e">
        <f t="shared" si="22"/>
        <v>#DIV/0!</v>
      </c>
      <c r="I329" s="94" t="str">
        <f>IF(OR(COUNT(Calculations!BP330:BY330)&lt;3,COUNT(Calculations!BZ330:CI330)&lt;3),"N/A",IF(ISERROR(TTEST(Calculations!BP330:BY330,Calculations!BZ330:CI330,2,2)),"N/A",TTEST(Calculations!BP330:BY330,Calculations!BZ330:CI330,2,2)))</f>
        <v>N/A</v>
      </c>
      <c r="J329" s="90" t="e">
        <f t="shared" si="23"/>
        <v>#DIV/0!</v>
      </c>
      <c r="K329" s="95" t="str">
        <f>IF(AND('Test Sample Data'!N329&gt;=35,'Control Sample Data'!N329&gt;=35),"Type 3",IF(AND('Test Sample Data'!N329&gt;=30,'Control Sample Data'!N329&gt;=30,OR(I329&gt;=0.05,I329="N/A")),"Type 2",IF(OR(AND('Test Sample Data'!N329&gt;=30,'Control Sample Data'!N329&lt;=30),AND('Test Sample Data'!N329&lt;=30,'Control Sample Data'!N329&gt;=30)),"Type 1","OKAY")))</f>
        <v>OKAY</v>
      </c>
    </row>
    <row r="330" spans="1:11">
      <c r="A330" s="68"/>
      <c r="B330" s="88" t="str">
        <f>IF('Gene Table'!E330="","",'Gene Table'!E330)</f>
        <v>mmu-miR-1928</v>
      </c>
      <c r="C330" s="89" t="str">
        <f>'Gene Table'!B330</f>
        <v>N16</v>
      </c>
      <c r="D330" s="90" t="e">
        <f>Calculations!BN331</f>
        <v>#DIV/0!</v>
      </c>
      <c r="E330" s="90" t="e">
        <f>Calculations!BO331</f>
        <v>#DIV/0!</v>
      </c>
      <c r="F330" s="91" t="e">
        <f t="shared" si="20"/>
        <v>#DIV/0!</v>
      </c>
      <c r="G330" s="91" t="e">
        <f t="shared" si="21"/>
        <v>#DIV/0!</v>
      </c>
      <c r="H330" s="90" t="e">
        <f t="shared" si="22"/>
        <v>#DIV/0!</v>
      </c>
      <c r="I330" s="94" t="str">
        <f>IF(OR(COUNT(Calculations!BP331:BY331)&lt;3,COUNT(Calculations!BZ331:CI331)&lt;3),"N/A",IF(ISERROR(TTEST(Calculations!BP331:BY331,Calculations!BZ331:CI331,2,2)),"N/A",TTEST(Calculations!BP331:BY331,Calculations!BZ331:CI331,2,2)))</f>
        <v>N/A</v>
      </c>
      <c r="J330" s="90" t="e">
        <f t="shared" si="23"/>
        <v>#DIV/0!</v>
      </c>
      <c r="K330" s="95" t="str">
        <f>IF(AND('Test Sample Data'!N330&gt;=35,'Control Sample Data'!N330&gt;=35),"Type 3",IF(AND('Test Sample Data'!N330&gt;=30,'Control Sample Data'!N330&gt;=30,OR(I330&gt;=0.05,I330="N/A")),"Type 2",IF(OR(AND('Test Sample Data'!N330&gt;=30,'Control Sample Data'!N330&lt;=30),AND('Test Sample Data'!N330&lt;=30,'Control Sample Data'!N330&gt;=30)),"Type 1","OKAY")))</f>
        <v>OKAY</v>
      </c>
    </row>
    <row r="331" spans="1:11">
      <c r="A331" s="68"/>
      <c r="B331" s="88" t="str">
        <f>IF('Gene Table'!E331="","",'Gene Table'!E331)</f>
        <v>mmu-miR-540-5p</v>
      </c>
      <c r="C331" s="89" t="str">
        <f>'Gene Table'!B331</f>
        <v>N17</v>
      </c>
      <c r="D331" s="90" t="e">
        <f>Calculations!BN332</f>
        <v>#DIV/0!</v>
      </c>
      <c r="E331" s="90" t="e">
        <f>Calculations!BO332</f>
        <v>#DIV/0!</v>
      </c>
      <c r="F331" s="91" t="e">
        <f t="shared" si="20"/>
        <v>#DIV/0!</v>
      </c>
      <c r="G331" s="91" t="e">
        <f t="shared" si="21"/>
        <v>#DIV/0!</v>
      </c>
      <c r="H331" s="90" t="e">
        <f t="shared" si="22"/>
        <v>#DIV/0!</v>
      </c>
      <c r="I331" s="94" t="str">
        <f>IF(OR(COUNT(Calculations!BP332:BY332)&lt;3,COUNT(Calculations!BZ332:CI332)&lt;3),"N/A",IF(ISERROR(TTEST(Calculations!BP332:BY332,Calculations!BZ332:CI332,2,2)),"N/A",TTEST(Calculations!BP332:BY332,Calculations!BZ332:CI332,2,2)))</f>
        <v>N/A</v>
      </c>
      <c r="J331" s="90" t="e">
        <f t="shared" si="23"/>
        <v>#DIV/0!</v>
      </c>
      <c r="K331" s="95" t="str">
        <f>IF(AND('Test Sample Data'!N331&gt;=35,'Control Sample Data'!N331&gt;=35),"Type 3",IF(AND('Test Sample Data'!N331&gt;=30,'Control Sample Data'!N331&gt;=30,OR(I331&gt;=0.05,I331="N/A")),"Type 2",IF(OR(AND('Test Sample Data'!N331&gt;=30,'Control Sample Data'!N331&lt;=30),AND('Test Sample Data'!N331&lt;=30,'Control Sample Data'!N331&gt;=30)),"Type 1","OKAY")))</f>
        <v>OKAY</v>
      </c>
    </row>
    <row r="332" spans="1:11">
      <c r="A332" s="68"/>
      <c r="B332" s="88" t="str">
        <f>IF('Gene Table'!E332="","",'Gene Table'!E332)</f>
        <v>mmu-miR-1930-5p</v>
      </c>
      <c r="C332" s="89" t="str">
        <f>'Gene Table'!B332</f>
        <v>N18</v>
      </c>
      <c r="D332" s="90" t="e">
        <f>Calculations!BN333</f>
        <v>#DIV/0!</v>
      </c>
      <c r="E332" s="90" t="e">
        <f>Calculations!BO333</f>
        <v>#DIV/0!</v>
      </c>
      <c r="F332" s="91" t="e">
        <f t="shared" si="20"/>
        <v>#DIV/0!</v>
      </c>
      <c r="G332" s="91" t="e">
        <f t="shared" si="21"/>
        <v>#DIV/0!</v>
      </c>
      <c r="H332" s="90" t="e">
        <f t="shared" si="22"/>
        <v>#DIV/0!</v>
      </c>
      <c r="I332" s="94" t="str">
        <f>IF(OR(COUNT(Calculations!BP333:BY333)&lt;3,COUNT(Calculations!BZ333:CI333)&lt;3),"N/A",IF(ISERROR(TTEST(Calculations!BP333:BY333,Calculations!BZ333:CI333,2,2)),"N/A",TTEST(Calculations!BP333:BY333,Calculations!BZ333:CI333,2,2)))</f>
        <v>N/A</v>
      </c>
      <c r="J332" s="90" t="e">
        <f t="shared" si="23"/>
        <v>#DIV/0!</v>
      </c>
      <c r="K332" s="95" t="str">
        <f>IF(AND('Test Sample Data'!N332&gt;=35,'Control Sample Data'!N332&gt;=35),"Type 3",IF(AND('Test Sample Data'!N332&gt;=30,'Control Sample Data'!N332&gt;=30,OR(I332&gt;=0.05,I332="N/A")),"Type 2",IF(OR(AND('Test Sample Data'!N332&gt;=30,'Control Sample Data'!N332&lt;=30),AND('Test Sample Data'!N332&lt;=30,'Control Sample Data'!N332&gt;=30)),"Type 1","OKAY")))</f>
        <v>OKAY</v>
      </c>
    </row>
    <row r="333" spans="1:11">
      <c r="A333" s="68"/>
      <c r="B333" s="88" t="str">
        <f>IF('Gene Table'!E333="","",'Gene Table'!E333)</f>
        <v>mmu-miR-541-5p</v>
      </c>
      <c r="C333" s="89" t="str">
        <f>'Gene Table'!B333</f>
        <v>N19</v>
      </c>
      <c r="D333" s="90" t="e">
        <f>Calculations!BN334</f>
        <v>#DIV/0!</v>
      </c>
      <c r="E333" s="90" t="e">
        <f>Calculations!BO334</f>
        <v>#DIV/0!</v>
      </c>
      <c r="F333" s="91" t="e">
        <f t="shared" si="20"/>
        <v>#DIV/0!</v>
      </c>
      <c r="G333" s="91" t="e">
        <f t="shared" si="21"/>
        <v>#DIV/0!</v>
      </c>
      <c r="H333" s="90" t="e">
        <f t="shared" si="22"/>
        <v>#DIV/0!</v>
      </c>
      <c r="I333" s="94" t="str">
        <f>IF(OR(COUNT(Calculations!BP334:BY334)&lt;3,COUNT(Calculations!BZ334:CI334)&lt;3),"N/A",IF(ISERROR(TTEST(Calculations!BP334:BY334,Calculations!BZ334:CI334,2,2)),"N/A",TTEST(Calculations!BP334:BY334,Calculations!BZ334:CI334,2,2)))</f>
        <v>N/A</v>
      </c>
      <c r="J333" s="90" t="e">
        <f t="shared" si="23"/>
        <v>#DIV/0!</v>
      </c>
      <c r="K333" s="95" t="str">
        <f>IF(AND('Test Sample Data'!N333&gt;=35,'Control Sample Data'!N333&gt;=35),"Type 3",IF(AND('Test Sample Data'!N333&gt;=30,'Control Sample Data'!N333&gt;=30,OR(I333&gt;=0.05,I333="N/A")),"Type 2",IF(OR(AND('Test Sample Data'!N333&gt;=30,'Control Sample Data'!N333&lt;=30),AND('Test Sample Data'!N333&lt;=30,'Control Sample Data'!N333&gt;=30)),"Type 1","OKAY")))</f>
        <v>OKAY</v>
      </c>
    </row>
    <row r="334" spans="1:11">
      <c r="A334" s="68"/>
      <c r="B334" s="88" t="str">
        <f>IF('Gene Table'!E334="","",'Gene Table'!E334)</f>
        <v>mmu-miR-1932</v>
      </c>
      <c r="C334" s="89" t="str">
        <f>'Gene Table'!B334</f>
        <v>N20</v>
      </c>
      <c r="D334" s="90" t="e">
        <f>Calculations!BN335</f>
        <v>#DIV/0!</v>
      </c>
      <c r="E334" s="90" t="e">
        <f>Calculations!BO335</f>
        <v>#DIV/0!</v>
      </c>
      <c r="F334" s="91" t="e">
        <f t="shared" si="20"/>
        <v>#DIV/0!</v>
      </c>
      <c r="G334" s="91" t="e">
        <f t="shared" si="21"/>
        <v>#DIV/0!</v>
      </c>
      <c r="H334" s="90" t="e">
        <f t="shared" si="22"/>
        <v>#DIV/0!</v>
      </c>
      <c r="I334" s="94" t="str">
        <f>IF(OR(COUNT(Calculations!BP335:BY335)&lt;3,COUNT(Calculations!BZ335:CI335)&lt;3),"N/A",IF(ISERROR(TTEST(Calculations!BP335:BY335,Calculations!BZ335:CI335,2,2)),"N/A",TTEST(Calculations!BP335:BY335,Calculations!BZ335:CI335,2,2)))</f>
        <v>N/A</v>
      </c>
      <c r="J334" s="90" t="e">
        <f t="shared" si="23"/>
        <v>#DIV/0!</v>
      </c>
      <c r="K334" s="95" t="str">
        <f>IF(AND('Test Sample Data'!N334&gt;=35,'Control Sample Data'!N334&gt;=35),"Type 3",IF(AND('Test Sample Data'!N334&gt;=30,'Control Sample Data'!N334&gt;=30,OR(I334&gt;=0.05,I334="N/A")),"Type 2",IF(OR(AND('Test Sample Data'!N334&gt;=30,'Control Sample Data'!N334&lt;=30),AND('Test Sample Data'!N334&lt;=30,'Control Sample Data'!N334&gt;=30)),"Type 1","OKAY")))</f>
        <v>OKAY</v>
      </c>
    </row>
    <row r="335" spans="1:11">
      <c r="A335" s="68"/>
      <c r="B335" s="88" t="str">
        <f>IF('Gene Table'!E335="","",'Gene Table'!E335)</f>
        <v>mmu-miR-544-3p</v>
      </c>
      <c r="C335" s="89" t="str">
        <f>'Gene Table'!B335</f>
        <v>N21</v>
      </c>
      <c r="D335" s="90" t="e">
        <f>Calculations!BN336</f>
        <v>#DIV/0!</v>
      </c>
      <c r="E335" s="90" t="e">
        <f>Calculations!BO336</f>
        <v>#DIV/0!</v>
      </c>
      <c r="F335" s="91" t="e">
        <f t="shared" si="20"/>
        <v>#DIV/0!</v>
      </c>
      <c r="G335" s="91" t="e">
        <f t="shared" si="21"/>
        <v>#DIV/0!</v>
      </c>
      <c r="H335" s="90" t="e">
        <f t="shared" si="22"/>
        <v>#DIV/0!</v>
      </c>
      <c r="I335" s="94" t="str">
        <f>IF(OR(COUNT(Calculations!BP336:BY336)&lt;3,COUNT(Calculations!BZ336:CI336)&lt;3),"N/A",IF(ISERROR(TTEST(Calculations!BP336:BY336,Calculations!BZ336:CI336,2,2)),"N/A",TTEST(Calculations!BP336:BY336,Calculations!BZ336:CI336,2,2)))</f>
        <v>N/A</v>
      </c>
      <c r="J335" s="90" t="e">
        <f t="shared" si="23"/>
        <v>#DIV/0!</v>
      </c>
      <c r="K335" s="95" t="str">
        <f>IF(AND('Test Sample Data'!N335&gt;=35,'Control Sample Data'!N335&gt;=35),"Type 3",IF(AND('Test Sample Data'!N335&gt;=30,'Control Sample Data'!N335&gt;=30,OR(I335&gt;=0.05,I335="N/A")),"Type 2",IF(OR(AND('Test Sample Data'!N335&gt;=30,'Control Sample Data'!N335&lt;=30),AND('Test Sample Data'!N335&lt;=30,'Control Sample Data'!N335&gt;=30)),"Type 1","OKAY")))</f>
        <v>OKAY</v>
      </c>
    </row>
    <row r="336" spans="1:11">
      <c r="A336" s="68"/>
      <c r="B336" s="88" t="str">
        <f>IF('Gene Table'!E336="","",'Gene Table'!E336)</f>
        <v>mmu-miR-1933-5p</v>
      </c>
      <c r="C336" s="89" t="str">
        <f>'Gene Table'!B336</f>
        <v>N22</v>
      </c>
      <c r="D336" s="90" t="e">
        <f>Calculations!BN337</f>
        <v>#DIV/0!</v>
      </c>
      <c r="E336" s="90" t="e">
        <f>Calculations!BO337</f>
        <v>#DIV/0!</v>
      </c>
      <c r="F336" s="91" t="e">
        <f t="shared" si="20"/>
        <v>#DIV/0!</v>
      </c>
      <c r="G336" s="91" t="e">
        <f t="shared" si="21"/>
        <v>#DIV/0!</v>
      </c>
      <c r="H336" s="90" t="e">
        <f t="shared" si="22"/>
        <v>#DIV/0!</v>
      </c>
      <c r="I336" s="94" t="str">
        <f>IF(OR(COUNT(Calculations!BP337:BY337)&lt;3,COUNT(Calculations!BZ337:CI337)&lt;3),"N/A",IF(ISERROR(TTEST(Calculations!BP337:BY337,Calculations!BZ337:CI337,2,2)),"N/A",TTEST(Calculations!BP337:BY337,Calculations!BZ337:CI337,2,2)))</f>
        <v>N/A</v>
      </c>
      <c r="J336" s="90" t="e">
        <f t="shared" si="23"/>
        <v>#DIV/0!</v>
      </c>
      <c r="K336" s="95" t="str">
        <f>IF(AND('Test Sample Data'!N336&gt;=35,'Control Sample Data'!N336&gt;=35),"Type 3",IF(AND('Test Sample Data'!N336&gt;=30,'Control Sample Data'!N336&gt;=30,OR(I336&gt;=0.05,I336="N/A")),"Type 2",IF(OR(AND('Test Sample Data'!N336&gt;=30,'Control Sample Data'!N336&lt;=30),AND('Test Sample Data'!N336&lt;=30,'Control Sample Data'!N336&gt;=30)),"Type 1","OKAY")))</f>
        <v>OKAY</v>
      </c>
    </row>
    <row r="337" spans="1:11">
      <c r="A337" s="68"/>
      <c r="B337" s="88" t="str">
        <f>IF('Gene Table'!E337="","",'Gene Table'!E337)</f>
        <v>mmu-miR-547-3p</v>
      </c>
      <c r="C337" s="89" t="str">
        <f>'Gene Table'!B337</f>
        <v>N23</v>
      </c>
      <c r="D337" s="90" t="e">
        <f>Calculations!BN338</f>
        <v>#DIV/0!</v>
      </c>
      <c r="E337" s="90" t="e">
        <f>Calculations!BO338</f>
        <v>#DIV/0!</v>
      </c>
      <c r="F337" s="91" t="e">
        <f t="shared" si="20"/>
        <v>#DIV/0!</v>
      </c>
      <c r="G337" s="91" t="e">
        <f t="shared" si="21"/>
        <v>#DIV/0!</v>
      </c>
      <c r="H337" s="90" t="e">
        <f t="shared" si="22"/>
        <v>#DIV/0!</v>
      </c>
      <c r="I337" s="94" t="str">
        <f>IF(OR(COUNT(Calculations!BP338:BY338)&lt;3,COUNT(Calculations!BZ338:CI338)&lt;3),"N/A",IF(ISERROR(TTEST(Calculations!BP338:BY338,Calculations!BZ338:CI338,2,2)),"N/A",TTEST(Calculations!BP338:BY338,Calculations!BZ338:CI338,2,2)))</f>
        <v>N/A</v>
      </c>
      <c r="J337" s="90" t="e">
        <f t="shared" si="23"/>
        <v>#DIV/0!</v>
      </c>
      <c r="K337" s="95" t="str">
        <f>IF(AND('Test Sample Data'!N337&gt;=35,'Control Sample Data'!N337&gt;=35),"Type 3",IF(AND('Test Sample Data'!N337&gt;=30,'Control Sample Data'!N337&gt;=30,OR(I337&gt;=0.05,I337="N/A")),"Type 2",IF(OR(AND('Test Sample Data'!N337&gt;=30,'Control Sample Data'!N337&lt;=30),AND('Test Sample Data'!N337&lt;=30,'Control Sample Data'!N337&gt;=30)),"Type 1","OKAY")))</f>
        <v>OKAY</v>
      </c>
    </row>
    <row r="338" spans="1:11">
      <c r="A338" s="68"/>
      <c r="B338" s="88" t="str">
        <f>IF('Gene Table'!E338="","",'Gene Table'!E338)</f>
        <v>mmu-miR-1939</v>
      </c>
      <c r="C338" s="89" t="str">
        <f>'Gene Table'!B338</f>
        <v>N24</v>
      </c>
      <c r="D338" s="90" t="e">
        <f>Calculations!BN339</f>
        <v>#DIV/0!</v>
      </c>
      <c r="E338" s="90" t="e">
        <f>Calculations!BO339</f>
        <v>#DIV/0!</v>
      </c>
      <c r="F338" s="91" t="e">
        <f t="shared" si="20"/>
        <v>#DIV/0!</v>
      </c>
      <c r="G338" s="91" t="e">
        <f t="shared" si="21"/>
        <v>#DIV/0!</v>
      </c>
      <c r="H338" s="90" t="e">
        <f t="shared" si="22"/>
        <v>#DIV/0!</v>
      </c>
      <c r="I338" s="94" t="str">
        <f>IF(OR(COUNT(Calculations!BP339:BY339)&lt;3,COUNT(Calculations!BZ339:CI339)&lt;3),"N/A",IF(ISERROR(TTEST(Calculations!BP339:BY339,Calculations!BZ339:CI339,2,2)),"N/A",TTEST(Calculations!BP339:BY339,Calculations!BZ339:CI339,2,2)))</f>
        <v>N/A</v>
      </c>
      <c r="J338" s="90" t="e">
        <f t="shared" si="23"/>
        <v>#DIV/0!</v>
      </c>
      <c r="K338" s="95" t="str">
        <f>IF(AND('Test Sample Data'!N338&gt;=35,'Control Sample Data'!N338&gt;=35),"Type 3",IF(AND('Test Sample Data'!N338&gt;=30,'Control Sample Data'!N338&gt;=30,OR(I338&gt;=0.05,I338="N/A")),"Type 2",IF(OR(AND('Test Sample Data'!N338&gt;=30,'Control Sample Data'!N338&lt;=30),AND('Test Sample Data'!N338&lt;=30,'Control Sample Data'!N338&gt;=30)),"Type 1","OKAY")))</f>
        <v>OKAY</v>
      </c>
    </row>
    <row r="339" spans="1:11">
      <c r="A339" s="68"/>
      <c r="B339" s="88" t="str">
        <f>IF('Gene Table'!E339="","",'Gene Table'!E339)</f>
        <v>mmu-miR-3572</v>
      </c>
      <c r="C339" s="89" t="str">
        <f>'Gene Table'!B339</f>
        <v>O01</v>
      </c>
      <c r="D339" s="90" t="e">
        <f>Calculations!BN340</f>
        <v>#DIV/0!</v>
      </c>
      <c r="E339" s="90" t="e">
        <f>Calculations!BO340</f>
        <v>#DIV/0!</v>
      </c>
      <c r="F339" s="91" t="e">
        <f t="shared" si="20"/>
        <v>#DIV/0!</v>
      </c>
      <c r="G339" s="91" t="e">
        <f t="shared" si="21"/>
        <v>#DIV/0!</v>
      </c>
      <c r="H339" s="90" t="e">
        <f t="shared" si="22"/>
        <v>#DIV/0!</v>
      </c>
      <c r="I339" s="94" t="str">
        <f>IF(OR(COUNT(Calculations!BP340:BY340)&lt;3,COUNT(Calculations!BZ340:CI340)&lt;3),"N/A",IF(ISERROR(TTEST(Calculations!BP340:BY340,Calculations!BZ340:CI340,2,2)),"N/A",TTEST(Calculations!BP340:BY340,Calculations!BZ340:CI340,2,2)))</f>
        <v>N/A</v>
      </c>
      <c r="J339" s="90" t="e">
        <f t="shared" si="23"/>
        <v>#DIV/0!</v>
      </c>
      <c r="K339" s="95" t="str">
        <f>IF(AND('Test Sample Data'!N339&gt;=35,'Control Sample Data'!N339&gt;=35),"Type 3",IF(AND('Test Sample Data'!N339&gt;=30,'Control Sample Data'!N339&gt;=30,OR(I339&gt;=0.05,I339="N/A")),"Type 2",IF(OR(AND('Test Sample Data'!N339&gt;=30,'Control Sample Data'!N339&lt;=30),AND('Test Sample Data'!N339&lt;=30,'Control Sample Data'!N339&gt;=30)),"Type 1","OKAY")))</f>
        <v>OKAY</v>
      </c>
    </row>
    <row r="340" spans="1:11">
      <c r="A340" s="68"/>
      <c r="B340" s="88" t="str">
        <f>IF('Gene Table'!E340="","",'Gene Table'!E340)</f>
        <v>mmu-miR-299b-5p</v>
      </c>
      <c r="C340" s="89" t="str">
        <f>'Gene Table'!B340</f>
        <v>O02</v>
      </c>
      <c r="D340" s="90" t="e">
        <f>Calculations!BN341</f>
        <v>#DIV/0!</v>
      </c>
      <c r="E340" s="90" t="e">
        <f>Calculations!BO341</f>
        <v>#DIV/0!</v>
      </c>
      <c r="F340" s="91" t="e">
        <f t="shared" si="20"/>
        <v>#DIV/0!</v>
      </c>
      <c r="G340" s="91" t="e">
        <f t="shared" si="21"/>
        <v>#DIV/0!</v>
      </c>
      <c r="H340" s="90" t="e">
        <f t="shared" si="22"/>
        <v>#DIV/0!</v>
      </c>
      <c r="I340" s="94" t="str">
        <f>IF(OR(COUNT(Calculations!BP341:BY341)&lt;3,COUNT(Calculations!BZ341:CI341)&lt;3),"N/A",IF(ISERROR(TTEST(Calculations!BP341:BY341,Calculations!BZ341:CI341,2,2)),"N/A",TTEST(Calculations!BP341:BY341,Calculations!BZ341:CI341,2,2)))</f>
        <v>N/A</v>
      </c>
      <c r="J340" s="90" t="e">
        <f t="shared" si="23"/>
        <v>#DIV/0!</v>
      </c>
      <c r="K340" s="95" t="str">
        <f>IF(AND('Test Sample Data'!N340&gt;=35,'Control Sample Data'!N340&gt;=35),"Type 3",IF(AND('Test Sample Data'!N340&gt;=30,'Control Sample Data'!N340&gt;=30,OR(I340&gt;=0.05,I340="N/A")),"Type 2",IF(OR(AND('Test Sample Data'!N340&gt;=30,'Control Sample Data'!N340&lt;=30),AND('Test Sample Data'!N340&lt;=30,'Control Sample Data'!N340&gt;=30)),"Type 1","OKAY")))</f>
        <v>OKAY</v>
      </c>
    </row>
    <row r="341" spans="1:11">
      <c r="A341" s="68"/>
      <c r="B341" s="88" t="str">
        <f>IF('Gene Table'!E341="","",'Gene Table'!E341)</f>
        <v>mmu-miR-5126</v>
      </c>
      <c r="C341" s="89" t="str">
        <f>'Gene Table'!B341</f>
        <v>O03</v>
      </c>
      <c r="D341" s="90" t="e">
        <f>Calculations!BN342</f>
        <v>#DIV/0!</v>
      </c>
      <c r="E341" s="90" t="e">
        <f>Calculations!BO342</f>
        <v>#DIV/0!</v>
      </c>
      <c r="F341" s="91" t="e">
        <f t="shared" si="20"/>
        <v>#DIV/0!</v>
      </c>
      <c r="G341" s="91" t="e">
        <f t="shared" si="21"/>
        <v>#DIV/0!</v>
      </c>
      <c r="H341" s="90" t="e">
        <f t="shared" si="22"/>
        <v>#DIV/0!</v>
      </c>
      <c r="I341" s="94" t="str">
        <f>IF(OR(COUNT(Calculations!BP342:BY342)&lt;3,COUNT(Calculations!BZ342:CI342)&lt;3),"N/A",IF(ISERROR(TTEST(Calculations!BP342:BY342,Calculations!BZ342:CI342,2,2)),"N/A",TTEST(Calculations!BP342:BY342,Calculations!BZ342:CI342,2,2)))</f>
        <v>N/A</v>
      </c>
      <c r="J341" s="90" t="e">
        <f t="shared" si="23"/>
        <v>#DIV/0!</v>
      </c>
      <c r="K341" s="95" t="str">
        <f>IF(AND('Test Sample Data'!N341&gt;=35,'Control Sample Data'!N341&gt;=35),"Type 3",IF(AND('Test Sample Data'!N341&gt;=30,'Control Sample Data'!N341&gt;=30,OR(I341&gt;=0.05,I341="N/A")),"Type 2",IF(OR(AND('Test Sample Data'!N341&gt;=30,'Control Sample Data'!N341&lt;=30),AND('Test Sample Data'!N341&lt;=30,'Control Sample Data'!N341&gt;=30)),"Type 1","OKAY")))</f>
        <v>OKAY</v>
      </c>
    </row>
    <row r="342" spans="1:11">
      <c r="A342" s="68"/>
      <c r="B342" s="88" t="str">
        <f>IF('Gene Table'!E342="","",'Gene Table'!E342)</f>
        <v>mmu-miR-299b-3p</v>
      </c>
      <c r="C342" s="89" t="str">
        <f>'Gene Table'!B342</f>
        <v>O04</v>
      </c>
      <c r="D342" s="90" t="e">
        <f>Calculations!BN343</f>
        <v>#DIV/0!</v>
      </c>
      <c r="E342" s="90" t="e">
        <f>Calculations!BO343</f>
        <v>#DIV/0!</v>
      </c>
      <c r="F342" s="91" t="e">
        <f t="shared" si="20"/>
        <v>#DIV/0!</v>
      </c>
      <c r="G342" s="91" t="e">
        <f t="shared" si="21"/>
        <v>#DIV/0!</v>
      </c>
      <c r="H342" s="90" t="e">
        <f t="shared" si="22"/>
        <v>#DIV/0!</v>
      </c>
      <c r="I342" s="94" t="str">
        <f>IF(OR(COUNT(Calculations!BP343:BY343)&lt;3,COUNT(Calculations!BZ343:CI343)&lt;3),"N/A",IF(ISERROR(TTEST(Calculations!BP343:BY343,Calculations!BZ343:CI343,2,2)),"N/A",TTEST(Calculations!BP343:BY343,Calculations!BZ343:CI343,2,2)))</f>
        <v>N/A</v>
      </c>
      <c r="J342" s="90" t="e">
        <f t="shared" si="23"/>
        <v>#DIV/0!</v>
      </c>
      <c r="K342" s="95" t="str">
        <f>IF(AND('Test Sample Data'!N342&gt;=35,'Control Sample Data'!N342&gt;=35),"Type 3",IF(AND('Test Sample Data'!N342&gt;=30,'Control Sample Data'!N342&gt;=30,OR(I342&gt;=0.05,I342="N/A")),"Type 2",IF(OR(AND('Test Sample Data'!N342&gt;=30,'Control Sample Data'!N342&lt;=30),AND('Test Sample Data'!N342&lt;=30,'Control Sample Data'!N342&gt;=30)),"Type 1","OKAY")))</f>
        <v>OKAY</v>
      </c>
    </row>
    <row r="343" spans="1:11">
      <c r="A343" s="68"/>
      <c r="B343" s="88" t="str">
        <f>IF('Gene Table'!E343="","",'Gene Table'!E343)</f>
        <v>mmu-miR-5127</v>
      </c>
      <c r="C343" s="89" t="str">
        <f>'Gene Table'!B343</f>
        <v>O05</v>
      </c>
      <c r="D343" s="90" t="e">
        <f>Calculations!BN344</f>
        <v>#DIV/0!</v>
      </c>
      <c r="E343" s="90" t="e">
        <f>Calculations!BO344</f>
        <v>#DIV/0!</v>
      </c>
      <c r="F343" s="91" t="e">
        <f t="shared" si="20"/>
        <v>#DIV/0!</v>
      </c>
      <c r="G343" s="91" t="e">
        <f t="shared" si="21"/>
        <v>#DIV/0!</v>
      </c>
      <c r="H343" s="90" t="e">
        <f t="shared" si="22"/>
        <v>#DIV/0!</v>
      </c>
      <c r="I343" s="94" t="str">
        <f>IF(OR(COUNT(Calculations!BP344:BY344)&lt;3,COUNT(Calculations!BZ344:CI344)&lt;3),"N/A",IF(ISERROR(TTEST(Calculations!BP344:BY344,Calculations!BZ344:CI344,2,2)),"N/A",TTEST(Calculations!BP344:BY344,Calculations!BZ344:CI344,2,2)))</f>
        <v>N/A</v>
      </c>
      <c r="J343" s="90" t="e">
        <f t="shared" si="23"/>
        <v>#DIV/0!</v>
      </c>
      <c r="K343" s="95" t="str">
        <f>IF(AND('Test Sample Data'!N343&gt;=35,'Control Sample Data'!N343&gt;=35),"Type 3",IF(AND('Test Sample Data'!N343&gt;=30,'Control Sample Data'!N343&gt;=30,OR(I343&gt;=0.05,I343="N/A")),"Type 2",IF(OR(AND('Test Sample Data'!N343&gt;=30,'Control Sample Data'!N343&lt;=30),AND('Test Sample Data'!N343&lt;=30,'Control Sample Data'!N343&gt;=30)),"Type 1","OKAY")))</f>
        <v>OKAY</v>
      </c>
    </row>
    <row r="344" spans="1:11">
      <c r="A344" s="68"/>
      <c r="B344" s="88" t="str">
        <f>IF('Gene Table'!E344="","",'Gene Table'!E344)</f>
        <v>mmu-miR-5615-5p</v>
      </c>
      <c r="C344" s="89" t="str">
        <f>'Gene Table'!B344</f>
        <v>O06</v>
      </c>
      <c r="D344" s="90" t="e">
        <f>Calculations!BN345</f>
        <v>#DIV/0!</v>
      </c>
      <c r="E344" s="90" t="e">
        <f>Calculations!BO345</f>
        <v>#DIV/0!</v>
      </c>
      <c r="F344" s="91" t="e">
        <f t="shared" ref="F344:F387" si="24">2^-D344</f>
        <v>#DIV/0!</v>
      </c>
      <c r="G344" s="91" t="e">
        <f t="shared" ref="G344:G387" si="25">2^-E344</f>
        <v>#DIV/0!</v>
      </c>
      <c r="H344" s="90" t="e">
        <f t="shared" ref="H344:H387" si="26">F344/G344</f>
        <v>#DIV/0!</v>
      </c>
      <c r="I344" s="94" t="str">
        <f>IF(OR(COUNT(Calculations!BP345:BY345)&lt;3,COUNT(Calculations!BZ345:CI345)&lt;3),"N/A",IF(ISERROR(TTEST(Calculations!BP345:BY345,Calculations!BZ345:CI345,2,2)),"N/A",TTEST(Calculations!BP345:BY345,Calculations!BZ345:CI345,2,2)))</f>
        <v>N/A</v>
      </c>
      <c r="J344" s="90" t="e">
        <f t="shared" ref="J344:J387" si="27">IF(H344&gt;1,H344,-1/H344)</f>
        <v>#DIV/0!</v>
      </c>
      <c r="K344" s="95" t="str">
        <f>IF(AND('Test Sample Data'!N344&gt;=35,'Control Sample Data'!N344&gt;=35),"Type 3",IF(AND('Test Sample Data'!N344&gt;=30,'Control Sample Data'!N344&gt;=30,OR(I344&gt;=0.05,I344="N/A")),"Type 2",IF(OR(AND('Test Sample Data'!N344&gt;=30,'Control Sample Data'!N344&lt;=30),AND('Test Sample Data'!N344&lt;=30,'Control Sample Data'!N344&gt;=30)),"Type 1","OKAY")))</f>
        <v>OKAY</v>
      </c>
    </row>
    <row r="345" spans="1:11">
      <c r="A345" s="68"/>
      <c r="B345" s="88" t="str">
        <f>IF('Gene Table'!E345="","",'Gene Table'!E345)</f>
        <v>mmu-miR-5128</v>
      </c>
      <c r="C345" s="89" t="str">
        <f>'Gene Table'!B345</f>
        <v>O07</v>
      </c>
      <c r="D345" s="90" t="e">
        <f>Calculations!BN346</f>
        <v>#DIV/0!</v>
      </c>
      <c r="E345" s="90" t="e">
        <f>Calculations!BO346</f>
        <v>#DIV/0!</v>
      </c>
      <c r="F345" s="91" t="e">
        <f t="shared" si="24"/>
        <v>#DIV/0!</v>
      </c>
      <c r="G345" s="91" t="e">
        <f t="shared" si="25"/>
        <v>#DIV/0!</v>
      </c>
      <c r="H345" s="90" t="e">
        <f t="shared" si="26"/>
        <v>#DIV/0!</v>
      </c>
      <c r="I345" s="94" t="str">
        <f>IF(OR(COUNT(Calculations!BP346:BY346)&lt;3,COUNT(Calculations!BZ346:CI346)&lt;3),"N/A",IF(ISERROR(TTEST(Calculations!BP346:BY346,Calculations!BZ346:CI346,2,2)),"N/A",TTEST(Calculations!BP346:BY346,Calculations!BZ346:CI346,2,2)))</f>
        <v>N/A</v>
      </c>
      <c r="J345" s="90" t="e">
        <f t="shared" si="27"/>
        <v>#DIV/0!</v>
      </c>
      <c r="K345" s="95" t="str">
        <f>IF(AND('Test Sample Data'!N345&gt;=35,'Control Sample Data'!N345&gt;=35),"Type 3",IF(AND('Test Sample Data'!N345&gt;=30,'Control Sample Data'!N345&gt;=30,OR(I345&gt;=0.05,I345="N/A")),"Type 2",IF(OR(AND('Test Sample Data'!N345&gt;=30,'Control Sample Data'!N345&lt;=30),AND('Test Sample Data'!N345&lt;=30,'Control Sample Data'!N345&gt;=30)),"Type 1","OKAY")))</f>
        <v>OKAY</v>
      </c>
    </row>
    <row r="346" spans="1:11">
      <c r="A346" s="68"/>
      <c r="B346" s="88" t="str">
        <f>IF('Gene Table'!E346="","",'Gene Table'!E346)</f>
        <v>mmu-miR-5615-3p</v>
      </c>
      <c r="C346" s="89" t="str">
        <f>'Gene Table'!B346</f>
        <v>O08</v>
      </c>
      <c r="D346" s="90" t="e">
        <f>Calculations!BN347</f>
        <v>#DIV/0!</v>
      </c>
      <c r="E346" s="90" t="e">
        <f>Calculations!BO347</f>
        <v>#DIV/0!</v>
      </c>
      <c r="F346" s="91" t="e">
        <f t="shared" si="24"/>
        <v>#DIV/0!</v>
      </c>
      <c r="G346" s="91" t="e">
        <f t="shared" si="25"/>
        <v>#DIV/0!</v>
      </c>
      <c r="H346" s="90" t="e">
        <f t="shared" si="26"/>
        <v>#DIV/0!</v>
      </c>
      <c r="I346" s="94" t="str">
        <f>IF(OR(COUNT(Calculations!BP347:BY347)&lt;3,COUNT(Calculations!BZ347:CI347)&lt;3),"N/A",IF(ISERROR(TTEST(Calculations!BP347:BY347,Calculations!BZ347:CI347,2,2)),"N/A",TTEST(Calculations!BP347:BY347,Calculations!BZ347:CI347,2,2)))</f>
        <v>N/A</v>
      </c>
      <c r="J346" s="90" t="e">
        <f t="shared" si="27"/>
        <v>#DIV/0!</v>
      </c>
      <c r="K346" s="95" t="str">
        <f>IF(AND('Test Sample Data'!N346&gt;=35,'Control Sample Data'!N346&gt;=35),"Type 3",IF(AND('Test Sample Data'!N346&gt;=30,'Control Sample Data'!N346&gt;=30,OR(I346&gt;=0.05,I346="N/A")),"Type 2",IF(OR(AND('Test Sample Data'!N346&gt;=30,'Control Sample Data'!N346&lt;=30),AND('Test Sample Data'!N346&lt;=30,'Control Sample Data'!N346&gt;=30)),"Type 1","OKAY")))</f>
        <v>OKAY</v>
      </c>
    </row>
    <row r="347" spans="1:11">
      <c r="A347" s="68"/>
      <c r="B347" s="88" t="str">
        <f>IF('Gene Table'!E347="","",'Gene Table'!E347)</f>
        <v>mmu-miR-5129</v>
      </c>
      <c r="C347" s="89" t="str">
        <f>'Gene Table'!B347</f>
        <v>O09</v>
      </c>
      <c r="D347" s="90" t="e">
        <f>Calculations!BN348</f>
        <v>#DIV/0!</v>
      </c>
      <c r="E347" s="90" t="e">
        <f>Calculations!BO348</f>
        <v>#DIV/0!</v>
      </c>
      <c r="F347" s="91" t="e">
        <f t="shared" si="24"/>
        <v>#DIV/0!</v>
      </c>
      <c r="G347" s="91" t="e">
        <f t="shared" si="25"/>
        <v>#DIV/0!</v>
      </c>
      <c r="H347" s="90" t="e">
        <f t="shared" si="26"/>
        <v>#DIV/0!</v>
      </c>
      <c r="I347" s="94" t="str">
        <f>IF(OR(COUNT(Calculations!BP348:BY348)&lt;3,COUNT(Calculations!BZ348:CI348)&lt;3),"N/A",IF(ISERROR(TTEST(Calculations!BP348:BY348,Calculations!BZ348:CI348,2,2)),"N/A",TTEST(Calculations!BP348:BY348,Calculations!BZ348:CI348,2,2)))</f>
        <v>N/A</v>
      </c>
      <c r="J347" s="90" t="e">
        <f t="shared" si="27"/>
        <v>#DIV/0!</v>
      </c>
      <c r="K347" s="95" t="str">
        <f>IF(AND('Test Sample Data'!N347&gt;=35,'Control Sample Data'!N347&gt;=35),"Type 3",IF(AND('Test Sample Data'!N347&gt;=30,'Control Sample Data'!N347&gt;=30,OR(I347&gt;=0.05,I347="N/A")),"Type 2",IF(OR(AND('Test Sample Data'!N347&gt;=30,'Control Sample Data'!N347&lt;=30),AND('Test Sample Data'!N347&lt;=30,'Control Sample Data'!N347&gt;=30)),"Type 1","OKAY")))</f>
        <v>OKAY</v>
      </c>
    </row>
    <row r="348" spans="1:11">
      <c r="A348" s="68"/>
      <c r="B348" s="88" t="str">
        <f>IF('Gene Table'!E348="","",'Gene Table'!E348)</f>
        <v>mmu-miR-1231-5p</v>
      </c>
      <c r="C348" s="89" t="str">
        <f>'Gene Table'!B348</f>
        <v>O10</v>
      </c>
      <c r="D348" s="90" t="e">
        <f>Calculations!BN349</f>
        <v>#DIV/0!</v>
      </c>
      <c r="E348" s="90" t="e">
        <f>Calculations!BO349</f>
        <v>#DIV/0!</v>
      </c>
      <c r="F348" s="91" t="e">
        <f t="shared" si="24"/>
        <v>#DIV/0!</v>
      </c>
      <c r="G348" s="91" t="e">
        <f t="shared" si="25"/>
        <v>#DIV/0!</v>
      </c>
      <c r="H348" s="90" t="e">
        <f t="shared" si="26"/>
        <v>#DIV/0!</v>
      </c>
      <c r="I348" s="94" t="str">
        <f>IF(OR(COUNT(Calculations!BP349:BY349)&lt;3,COUNT(Calculations!BZ349:CI349)&lt;3),"N/A",IF(ISERROR(TTEST(Calculations!BP349:BY349,Calculations!BZ349:CI349,2,2)),"N/A",TTEST(Calculations!BP349:BY349,Calculations!BZ349:CI349,2,2)))</f>
        <v>N/A</v>
      </c>
      <c r="J348" s="90" t="e">
        <f t="shared" si="27"/>
        <v>#DIV/0!</v>
      </c>
      <c r="K348" s="95" t="str">
        <f>IF(AND('Test Sample Data'!N348&gt;=35,'Control Sample Data'!N348&gt;=35),"Type 3",IF(AND('Test Sample Data'!N348&gt;=30,'Control Sample Data'!N348&gt;=30,OR(I348&gt;=0.05,I348="N/A")),"Type 2",IF(OR(AND('Test Sample Data'!N348&gt;=30,'Control Sample Data'!N348&lt;=30),AND('Test Sample Data'!N348&lt;=30,'Control Sample Data'!N348&gt;=30)),"Type 1","OKAY")))</f>
        <v>OKAY</v>
      </c>
    </row>
    <row r="349" spans="1:11">
      <c r="A349" s="68"/>
      <c r="B349" s="88" t="str">
        <f>IF('Gene Table'!E349="","",'Gene Table'!E349)</f>
        <v>mmu-miR-5130</v>
      </c>
      <c r="C349" s="89" t="str">
        <f>'Gene Table'!B349</f>
        <v>O11</v>
      </c>
      <c r="D349" s="90" t="e">
        <f>Calculations!BN350</f>
        <v>#DIV/0!</v>
      </c>
      <c r="E349" s="90" t="e">
        <f>Calculations!BO350</f>
        <v>#DIV/0!</v>
      </c>
      <c r="F349" s="91" t="e">
        <f t="shared" si="24"/>
        <v>#DIV/0!</v>
      </c>
      <c r="G349" s="91" t="e">
        <f t="shared" si="25"/>
        <v>#DIV/0!</v>
      </c>
      <c r="H349" s="90" t="e">
        <f t="shared" si="26"/>
        <v>#DIV/0!</v>
      </c>
      <c r="I349" s="94" t="str">
        <f>IF(OR(COUNT(Calculations!BP350:BY350)&lt;3,COUNT(Calculations!BZ350:CI350)&lt;3),"N/A",IF(ISERROR(TTEST(Calculations!BP350:BY350,Calculations!BZ350:CI350,2,2)),"N/A",TTEST(Calculations!BP350:BY350,Calculations!BZ350:CI350,2,2)))</f>
        <v>N/A</v>
      </c>
      <c r="J349" s="90" t="e">
        <f t="shared" si="27"/>
        <v>#DIV/0!</v>
      </c>
      <c r="K349" s="95" t="str">
        <f>IF(AND('Test Sample Data'!N349&gt;=35,'Control Sample Data'!N349&gt;=35),"Type 3",IF(AND('Test Sample Data'!N349&gt;=30,'Control Sample Data'!N349&gt;=30,OR(I349&gt;=0.05,I349="N/A")),"Type 2",IF(OR(AND('Test Sample Data'!N349&gt;=30,'Control Sample Data'!N349&lt;=30),AND('Test Sample Data'!N349&lt;=30,'Control Sample Data'!N349&gt;=30)),"Type 1","OKAY")))</f>
        <v>OKAY</v>
      </c>
    </row>
    <row r="350" spans="1:11">
      <c r="A350" s="68"/>
      <c r="B350" s="88" t="str">
        <f>IF('Gene Table'!E350="","",'Gene Table'!E350)</f>
        <v>mmu-miR-1231-3p</v>
      </c>
      <c r="C350" s="89" t="str">
        <f>'Gene Table'!B350</f>
        <v>O12</v>
      </c>
      <c r="D350" s="90" t="e">
        <f>Calculations!BN351</f>
        <v>#DIV/0!</v>
      </c>
      <c r="E350" s="90" t="e">
        <f>Calculations!BO351</f>
        <v>#DIV/0!</v>
      </c>
      <c r="F350" s="91" t="e">
        <f t="shared" si="24"/>
        <v>#DIV/0!</v>
      </c>
      <c r="G350" s="91" t="e">
        <f t="shared" si="25"/>
        <v>#DIV/0!</v>
      </c>
      <c r="H350" s="90" t="e">
        <f t="shared" si="26"/>
        <v>#DIV/0!</v>
      </c>
      <c r="I350" s="94" t="str">
        <f>IF(OR(COUNT(Calculations!BP351:BY351)&lt;3,COUNT(Calculations!BZ351:CI351)&lt;3),"N/A",IF(ISERROR(TTEST(Calculations!BP351:BY351,Calculations!BZ351:CI351,2,2)),"N/A",TTEST(Calculations!BP351:BY351,Calculations!BZ351:CI351,2,2)))</f>
        <v>N/A</v>
      </c>
      <c r="J350" s="90" t="e">
        <f t="shared" si="27"/>
        <v>#DIV/0!</v>
      </c>
      <c r="K350" s="95" t="str">
        <f>IF(AND('Test Sample Data'!N350&gt;=35,'Control Sample Data'!N350&gt;=35),"Type 3",IF(AND('Test Sample Data'!N350&gt;=30,'Control Sample Data'!N350&gt;=30,OR(I350&gt;=0.05,I350="N/A")),"Type 2",IF(OR(AND('Test Sample Data'!N350&gt;=30,'Control Sample Data'!N350&lt;=30),AND('Test Sample Data'!N350&lt;=30,'Control Sample Data'!N350&gt;=30)),"Type 1","OKAY")))</f>
        <v>OKAY</v>
      </c>
    </row>
    <row r="351" spans="1:11">
      <c r="A351" s="68"/>
      <c r="B351" s="88" t="str">
        <f>IF('Gene Table'!E351="","",'Gene Table'!E351)</f>
        <v>mmu-miR-5131</v>
      </c>
      <c r="C351" s="89" t="str">
        <f>'Gene Table'!B351</f>
        <v>O13</v>
      </c>
      <c r="D351" s="90" t="e">
        <f>Calculations!BN352</f>
        <v>#DIV/0!</v>
      </c>
      <c r="E351" s="90" t="e">
        <f>Calculations!BO352</f>
        <v>#DIV/0!</v>
      </c>
      <c r="F351" s="91" t="e">
        <f t="shared" si="24"/>
        <v>#DIV/0!</v>
      </c>
      <c r="G351" s="91" t="e">
        <f t="shared" si="25"/>
        <v>#DIV/0!</v>
      </c>
      <c r="H351" s="90" t="e">
        <f t="shared" si="26"/>
        <v>#DIV/0!</v>
      </c>
      <c r="I351" s="94" t="str">
        <f>IF(OR(COUNT(Calculations!BP352:BY352)&lt;3,COUNT(Calculations!BZ352:CI352)&lt;3),"N/A",IF(ISERROR(TTEST(Calculations!BP352:BY352,Calculations!BZ352:CI352,2,2)),"N/A",TTEST(Calculations!BP352:BY352,Calculations!BZ352:CI352,2,2)))</f>
        <v>N/A</v>
      </c>
      <c r="J351" s="90" t="e">
        <f t="shared" si="27"/>
        <v>#DIV/0!</v>
      </c>
      <c r="K351" s="95" t="str">
        <f>IF(AND('Test Sample Data'!N351&gt;=35,'Control Sample Data'!N351&gt;=35),"Type 3",IF(AND('Test Sample Data'!N351&gt;=30,'Control Sample Data'!N351&gt;=30,OR(I351&gt;=0.05,I351="N/A")),"Type 2",IF(OR(AND('Test Sample Data'!N351&gt;=30,'Control Sample Data'!N351&lt;=30),AND('Test Sample Data'!N351&lt;=30,'Control Sample Data'!N351&gt;=30)),"Type 1","OKAY")))</f>
        <v>OKAY</v>
      </c>
    </row>
    <row r="352" spans="1:11">
      <c r="A352" s="68"/>
      <c r="B352" s="88" t="str">
        <f>IF('Gene Table'!E352="","",'Gene Table'!E352)</f>
        <v>mmu-miR-5616-5p</v>
      </c>
      <c r="C352" s="89" t="str">
        <f>'Gene Table'!B352</f>
        <v>O14</v>
      </c>
      <c r="D352" s="90" t="e">
        <f>Calculations!BN353</f>
        <v>#DIV/0!</v>
      </c>
      <c r="E352" s="90" t="e">
        <f>Calculations!BO353</f>
        <v>#DIV/0!</v>
      </c>
      <c r="F352" s="91" t="e">
        <f t="shared" si="24"/>
        <v>#DIV/0!</v>
      </c>
      <c r="G352" s="91" t="e">
        <f t="shared" si="25"/>
        <v>#DIV/0!</v>
      </c>
      <c r="H352" s="90" t="e">
        <f t="shared" si="26"/>
        <v>#DIV/0!</v>
      </c>
      <c r="I352" s="94" t="str">
        <f>IF(OR(COUNT(Calculations!BP353:BY353)&lt;3,COUNT(Calculations!BZ353:CI353)&lt;3),"N/A",IF(ISERROR(TTEST(Calculations!BP353:BY353,Calculations!BZ353:CI353,2,2)),"N/A",TTEST(Calculations!BP353:BY353,Calculations!BZ353:CI353,2,2)))</f>
        <v>N/A</v>
      </c>
      <c r="J352" s="90" t="e">
        <f t="shared" si="27"/>
        <v>#DIV/0!</v>
      </c>
      <c r="K352" s="95" t="str">
        <f>IF(AND('Test Sample Data'!N352&gt;=35,'Control Sample Data'!N352&gt;=35),"Type 3",IF(AND('Test Sample Data'!N352&gt;=30,'Control Sample Data'!N352&gt;=30,OR(I352&gt;=0.05,I352="N/A")),"Type 2",IF(OR(AND('Test Sample Data'!N352&gt;=30,'Control Sample Data'!N352&lt;=30),AND('Test Sample Data'!N352&lt;=30,'Control Sample Data'!N352&gt;=30)),"Type 1","OKAY")))</f>
        <v>OKAY</v>
      </c>
    </row>
    <row r="353" spans="1:11">
      <c r="A353" s="68"/>
      <c r="B353" s="88" t="str">
        <f>IF('Gene Table'!E353="","",'Gene Table'!E353)</f>
        <v>mmu-miR-5132</v>
      </c>
      <c r="C353" s="89" t="str">
        <f>'Gene Table'!B353</f>
        <v>O15</v>
      </c>
      <c r="D353" s="90" t="e">
        <f>Calculations!BN354</f>
        <v>#DIV/0!</v>
      </c>
      <c r="E353" s="90" t="e">
        <f>Calculations!BO354</f>
        <v>#DIV/0!</v>
      </c>
      <c r="F353" s="91" t="e">
        <f t="shared" si="24"/>
        <v>#DIV/0!</v>
      </c>
      <c r="G353" s="91" t="e">
        <f t="shared" si="25"/>
        <v>#DIV/0!</v>
      </c>
      <c r="H353" s="90" t="e">
        <f t="shared" si="26"/>
        <v>#DIV/0!</v>
      </c>
      <c r="I353" s="94" t="str">
        <f>IF(OR(COUNT(Calculations!BP354:BY354)&lt;3,COUNT(Calculations!BZ354:CI354)&lt;3),"N/A",IF(ISERROR(TTEST(Calculations!BP354:BY354,Calculations!BZ354:CI354,2,2)),"N/A",TTEST(Calculations!BP354:BY354,Calculations!BZ354:CI354,2,2)))</f>
        <v>N/A</v>
      </c>
      <c r="J353" s="90" t="e">
        <f t="shared" si="27"/>
        <v>#DIV/0!</v>
      </c>
      <c r="K353" s="95" t="str">
        <f>IF(AND('Test Sample Data'!N353&gt;=35,'Control Sample Data'!N353&gt;=35),"Type 3",IF(AND('Test Sample Data'!N353&gt;=30,'Control Sample Data'!N353&gt;=30,OR(I353&gt;=0.05,I353="N/A")),"Type 2",IF(OR(AND('Test Sample Data'!N353&gt;=30,'Control Sample Data'!N353&lt;=30),AND('Test Sample Data'!N353&lt;=30,'Control Sample Data'!N353&gt;=30)),"Type 1","OKAY")))</f>
        <v>OKAY</v>
      </c>
    </row>
    <row r="354" spans="1:11">
      <c r="A354" s="68"/>
      <c r="B354" s="88" t="str">
        <f>IF('Gene Table'!E354="","",'Gene Table'!E354)</f>
        <v>mmu-miR-5616-3p</v>
      </c>
      <c r="C354" s="89" t="str">
        <f>'Gene Table'!B354</f>
        <v>O16</v>
      </c>
      <c r="D354" s="90" t="e">
        <f>Calculations!BN355</f>
        <v>#DIV/0!</v>
      </c>
      <c r="E354" s="90" t="e">
        <f>Calculations!BO355</f>
        <v>#DIV/0!</v>
      </c>
      <c r="F354" s="91" t="e">
        <f t="shared" si="24"/>
        <v>#DIV/0!</v>
      </c>
      <c r="G354" s="91" t="e">
        <f t="shared" si="25"/>
        <v>#DIV/0!</v>
      </c>
      <c r="H354" s="90" t="e">
        <f t="shared" si="26"/>
        <v>#DIV/0!</v>
      </c>
      <c r="I354" s="94" t="str">
        <f>IF(OR(COUNT(Calculations!BP355:BY355)&lt;3,COUNT(Calculations!BZ355:CI355)&lt;3),"N/A",IF(ISERROR(TTEST(Calculations!BP355:BY355,Calculations!BZ355:CI355,2,2)),"N/A",TTEST(Calculations!BP355:BY355,Calculations!BZ355:CI355,2,2)))</f>
        <v>N/A</v>
      </c>
      <c r="J354" s="90" t="e">
        <f t="shared" si="27"/>
        <v>#DIV/0!</v>
      </c>
      <c r="K354" s="95" t="str">
        <f>IF(AND('Test Sample Data'!N354&gt;=35,'Control Sample Data'!N354&gt;=35),"Type 3",IF(AND('Test Sample Data'!N354&gt;=30,'Control Sample Data'!N354&gt;=30,OR(I354&gt;=0.05,I354="N/A")),"Type 2",IF(OR(AND('Test Sample Data'!N354&gt;=30,'Control Sample Data'!N354&lt;=30),AND('Test Sample Data'!N354&lt;=30,'Control Sample Data'!N354&gt;=30)),"Type 1","OKAY")))</f>
        <v>OKAY</v>
      </c>
    </row>
    <row r="355" spans="1:11">
      <c r="A355" s="68"/>
      <c r="B355" s="88" t="str">
        <f>IF('Gene Table'!E355="","",'Gene Table'!E355)</f>
        <v>mmu-miR-5133</v>
      </c>
      <c r="C355" s="89" t="str">
        <f>'Gene Table'!B355</f>
        <v>O17</v>
      </c>
      <c r="D355" s="90" t="e">
        <f>Calculations!BN356</f>
        <v>#DIV/0!</v>
      </c>
      <c r="E355" s="90" t="e">
        <f>Calculations!BO356</f>
        <v>#DIV/0!</v>
      </c>
      <c r="F355" s="91" t="e">
        <f t="shared" si="24"/>
        <v>#DIV/0!</v>
      </c>
      <c r="G355" s="91" t="e">
        <f t="shared" si="25"/>
        <v>#DIV/0!</v>
      </c>
      <c r="H355" s="90" t="e">
        <f t="shared" si="26"/>
        <v>#DIV/0!</v>
      </c>
      <c r="I355" s="94" t="str">
        <f>IF(OR(COUNT(Calculations!BP356:BY356)&lt;3,COUNT(Calculations!BZ356:CI356)&lt;3),"N/A",IF(ISERROR(TTEST(Calculations!BP356:BY356,Calculations!BZ356:CI356,2,2)),"N/A",TTEST(Calculations!BP356:BY356,Calculations!BZ356:CI356,2,2)))</f>
        <v>N/A</v>
      </c>
      <c r="J355" s="90" t="e">
        <f t="shared" si="27"/>
        <v>#DIV/0!</v>
      </c>
      <c r="K355" s="95" t="str">
        <f>IF(AND('Test Sample Data'!N355&gt;=35,'Control Sample Data'!N355&gt;=35),"Type 3",IF(AND('Test Sample Data'!N355&gt;=30,'Control Sample Data'!N355&gt;=30,OR(I355&gt;=0.05,I355="N/A")),"Type 2",IF(OR(AND('Test Sample Data'!N355&gt;=30,'Control Sample Data'!N355&lt;=30),AND('Test Sample Data'!N355&lt;=30,'Control Sample Data'!N355&gt;=30)),"Type 1","OKAY")))</f>
        <v>OKAY</v>
      </c>
    </row>
    <row r="356" spans="1:11">
      <c r="A356" s="68"/>
      <c r="B356" s="88" t="str">
        <f>IF('Gene Table'!E356="","",'Gene Table'!E356)</f>
        <v>mmu-miR-5617-5p</v>
      </c>
      <c r="C356" s="89" t="str">
        <f>'Gene Table'!B356</f>
        <v>O18</v>
      </c>
      <c r="D356" s="90" t="e">
        <f>Calculations!BN357</f>
        <v>#DIV/0!</v>
      </c>
      <c r="E356" s="90" t="e">
        <f>Calculations!BO357</f>
        <v>#DIV/0!</v>
      </c>
      <c r="F356" s="91" t="e">
        <f t="shared" si="24"/>
        <v>#DIV/0!</v>
      </c>
      <c r="G356" s="91" t="e">
        <f t="shared" si="25"/>
        <v>#DIV/0!</v>
      </c>
      <c r="H356" s="90" t="e">
        <f t="shared" si="26"/>
        <v>#DIV/0!</v>
      </c>
      <c r="I356" s="94" t="str">
        <f>IF(OR(COUNT(Calculations!BP357:BY357)&lt;3,COUNT(Calculations!BZ357:CI357)&lt;3),"N/A",IF(ISERROR(TTEST(Calculations!BP357:BY357,Calculations!BZ357:CI357,2,2)),"N/A",TTEST(Calculations!BP357:BY357,Calculations!BZ357:CI357,2,2)))</f>
        <v>N/A</v>
      </c>
      <c r="J356" s="90" t="e">
        <f t="shared" si="27"/>
        <v>#DIV/0!</v>
      </c>
      <c r="K356" s="95" t="str">
        <f>IF(AND('Test Sample Data'!N356&gt;=35,'Control Sample Data'!N356&gt;=35),"Type 3",IF(AND('Test Sample Data'!N356&gt;=30,'Control Sample Data'!N356&gt;=30,OR(I356&gt;=0.05,I356="N/A")),"Type 2",IF(OR(AND('Test Sample Data'!N356&gt;=30,'Control Sample Data'!N356&lt;=30),AND('Test Sample Data'!N356&lt;=30,'Control Sample Data'!N356&gt;=30)),"Type 1","OKAY")))</f>
        <v>OKAY</v>
      </c>
    </row>
    <row r="357" spans="1:11">
      <c r="A357" s="68"/>
      <c r="B357" s="88" t="str">
        <f>IF('Gene Table'!E357="","",'Gene Table'!E357)</f>
        <v>mmu-miR-5135</v>
      </c>
      <c r="C357" s="89" t="str">
        <f>'Gene Table'!B357</f>
        <v>O19</v>
      </c>
      <c r="D357" s="90" t="e">
        <f>Calculations!BN358</f>
        <v>#DIV/0!</v>
      </c>
      <c r="E357" s="90" t="e">
        <f>Calculations!BO358</f>
        <v>#DIV/0!</v>
      </c>
      <c r="F357" s="91" t="e">
        <f t="shared" si="24"/>
        <v>#DIV/0!</v>
      </c>
      <c r="G357" s="91" t="e">
        <f t="shared" si="25"/>
        <v>#DIV/0!</v>
      </c>
      <c r="H357" s="90" t="e">
        <f t="shared" si="26"/>
        <v>#DIV/0!</v>
      </c>
      <c r="I357" s="94" t="str">
        <f>IF(OR(COUNT(Calculations!BP358:BY358)&lt;3,COUNT(Calculations!BZ358:CI358)&lt;3),"N/A",IF(ISERROR(TTEST(Calculations!BP358:BY358,Calculations!BZ358:CI358,2,2)),"N/A",TTEST(Calculations!BP358:BY358,Calculations!BZ358:CI358,2,2)))</f>
        <v>N/A</v>
      </c>
      <c r="J357" s="90" t="e">
        <f t="shared" si="27"/>
        <v>#DIV/0!</v>
      </c>
      <c r="K357" s="95" t="str">
        <f>IF(AND('Test Sample Data'!N357&gt;=35,'Control Sample Data'!N357&gt;=35),"Type 3",IF(AND('Test Sample Data'!N357&gt;=30,'Control Sample Data'!N357&gt;=30,OR(I357&gt;=0.05,I357="N/A")),"Type 2",IF(OR(AND('Test Sample Data'!N357&gt;=30,'Control Sample Data'!N357&lt;=30),AND('Test Sample Data'!N357&lt;=30,'Control Sample Data'!N357&gt;=30)),"Type 1","OKAY")))</f>
        <v>OKAY</v>
      </c>
    </row>
    <row r="358" spans="1:11">
      <c r="A358" s="68"/>
      <c r="B358" s="88" t="str">
        <f>IF('Gene Table'!E358="","",'Gene Table'!E358)</f>
        <v>mmu-miR-5617-3p</v>
      </c>
      <c r="C358" s="89" t="str">
        <f>'Gene Table'!B358</f>
        <v>O20</v>
      </c>
      <c r="D358" s="90" t="e">
        <f>Calculations!BN359</f>
        <v>#DIV/0!</v>
      </c>
      <c r="E358" s="90" t="e">
        <f>Calculations!BO359</f>
        <v>#DIV/0!</v>
      </c>
      <c r="F358" s="91" t="e">
        <f t="shared" si="24"/>
        <v>#DIV/0!</v>
      </c>
      <c r="G358" s="91" t="e">
        <f t="shared" si="25"/>
        <v>#DIV/0!</v>
      </c>
      <c r="H358" s="90" t="e">
        <f t="shared" si="26"/>
        <v>#DIV/0!</v>
      </c>
      <c r="I358" s="94" t="str">
        <f>IF(OR(COUNT(Calculations!BP359:BY359)&lt;3,COUNT(Calculations!BZ359:CI359)&lt;3),"N/A",IF(ISERROR(TTEST(Calculations!BP359:BY359,Calculations!BZ359:CI359,2,2)),"N/A",TTEST(Calculations!BP359:BY359,Calculations!BZ359:CI359,2,2)))</f>
        <v>N/A</v>
      </c>
      <c r="J358" s="90" t="e">
        <f t="shared" si="27"/>
        <v>#DIV/0!</v>
      </c>
      <c r="K358" s="95" t="str">
        <f>IF(AND('Test Sample Data'!N358&gt;=35,'Control Sample Data'!N358&gt;=35),"Type 3",IF(AND('Test Sample Data'!N358&gt;=30,'Control Sample Data'!N358&gt;=30,OR(I358&gt;=0.05,I358="N/A")),"Type 2",IF(OR(AND('Test Sample Data'!N358&gt;=30,'Control Sample Data'!N358&lt;=30),AND('Test Sample Data'!N358&lt;=30,'Control Sample Data'!N358&gt;=30)),"Type 1","OKAY")))</f>
        <v>OKAY</v>
      </c>
    </row>
    <row r="359" spans="1:11">
      <c r="A359" s="68"/>
      <c r="B359" s="88" t="str">
        <f>IF('Gene Table'!E359="","",'Gene Table'!E359)</f>
        <v>mmu-miR-3544-5p</v>
      </c>
      <c r="C359" s="89" t="str">
        <f>'Gene Table'!B359</f>
        <v>O21</v>
      </c>
      <c r="D359" s="90" t="e">
        <f>Calculations!BN360</f>
        <v>#DIV/0!</v>
      </c>
      <c r="E359" s="90" t="e">
        <f>Calculations!BO360</f>
        <v>#DIV/0!</v>
      </c>
      <c r="F359" s="91" t="e">
        <f t="shared" si="24"/>
        <v>#DIV/0!</v>
      </c>
      <c r="G359" s="91" t="e">
        <f t="shared" si="25"/>
        <v>#DIV/0!</v>
      </c>
      <c r="H359" s="90" t="e">
        <f t="shared" si="26"/>
        <v>#DIV/0!</v>
      </c>
      <c r="I359" s="94" t="str">
        <f>IF(OR(COUNT(Calculations!BP360:BY360)&lt;3,COUNT(Calculations!BZ360:CI360)&lt;3),"N/A",IF(ISERROR(TTEST(Calculations!BP360:BY360,Calculations!BZ360:CI360,2,2)),"N/A",TTEST(Calculations!BP360:BY360,Calculations!BZ360:CI360,2,2)))</f>
        <v>N/A</v>
      </c>
      <c r="J359" s="90" t="e">
        <f t="shared" si="27"/>
        <v>#DIV/0!</v>
      </c>
      <c r="K359" s="95" t="str">
        <f>IF(AND('Test Sample Data'!N359&gt;=35,'Control Sample Data'!N359&gt;=35),"Type 3",IF(AND('Test Sample Data'!N359&gt;=30,'Control Sample Data'!N359&gt;=30,OR(I359&gt;=0.05,I359="N/A")),"Type 2",IF(OR(AND('Test Sample Data'!N359&gt;=30,'Control Sample Data'!N359&lt;=30),AND('Test Sample Data'!N359&lt;=30,'Control Sample Data'!N359&gt;=30)),"Type 1","OKAY")))</f>
        <v>OKAY</v>
      </c>
    </row>
    <row r="360" spans="1:11">
      <c r="A360" s="68"/>
      <c r="B360" s="88" t="str">
        <f>IF('Gene Table'!E360="","",'Gene Table'!E360)</f>
        <v>mmu-miR-5618-5p</v>
      </c>
      <c r="C360" s="89" t="str">
        <f>'Gene Table'!B360</f>
        <v>O22</v>
      </c>
      <c r="D360" s="90" t="e">
        <f>Calculations!BN361</f>
        <v>#DIV/0!</v>
      </c>
      <c r="E360" s="90" t="e">
        <f>Calculations!BO361</f>
        <v>#DIV/0!</v>
      </c>
      <c r="F360" s="91" t="e">
        <f t="shared" si="24"/>
        <v>#DIV/0!</v>
      </c>
      <c r="G360" s="91" t="e">
        <f t="shared" si="25"/>
        <v>#DIV/0!</v>
      </c>
      <c r="H360" s="90" t="e">
        <f t="shared" si="26"/>
        <v>#DIV/0!</v>
      </c>
      <c r="I360" s="94" t="str">
        <f>IF(OR(COUNT(Calculations!BP361:BY361)&lt;3,COUNT(Calculations!BZ361:CI361)&lt;3),"N/A",IF(ISERROR(TTEST(Calculations!BP361:BY361,Calculations!BZ361:CI361,2,2)),"N/A",TTEST(Calculations!BP361:BY361,Calculations!BZ361:CI361,2,2)))</f>
        <v>N/A</v>
      </c>
      <c r="J360" s="90" t="e">
        <f t="shared" si="27"/>
        <v>#DIV/0!</v>
      </c>
      <c r="K360" s="95" t="str">
        <f>IF(AND('Test Sample Data'!N360&gt;=35,'Control Sample Data'!N360&gt;=35),"Type 3",IF(AND('Test Sample Data'!N360&gt;=30,'Control Sample Data'!N360&gt;=30,OR(I360&gt;=0.05,I360="N/A")),"Type 2",IF(OR(AND('Test Sample Data'!N360&gt;=30,'Control Sample Data'!N360&lt;=30),AND('Test Sample Data'!N360&lt;=30,'Control Sample Data'!N360&gt;=30)),"Type 1","OKAY")))</f>
        <v>OKAY</v>
      </c>
    </row>
    <row r="361" spans="1:11">
      <c r="A361" s="68"/>
      <c r="B361" s="88" t="str">
        <f>IF('Gene Table'!E361="","",'Gene Table'!E361)</f>
        <v>mmu-miR-3544-3p</v>
      </c>
      <c r="C361" s="89" t="str">
        <f>'Gene Table'!B361</f>
        <v>O23</v>
      </c>
      <c r="D361" s="90" t="e">
        <f>Calculations!BN362</f>
        <v>#DIV/0!</v>
      </c>
      <c r="E361" s="90" t="e">
        <f>Calculations!BO362</f>
        <v>#DIV/0!</v>
      </c>
      <c r="F361" s="91" t="e">
        <f t="shared" si="24"/>
        <v>#DIV/0!</v>
      </c>
      <c r="G361" s="91" t="e">
        <f t="shared" si="25"/>
        <v>#DIV/0!</v>
      </c>
      <c r="H361" s="90" t="e">
        <f t="shared" si="26"/>
        <v>#DIV/0!</v>
      </c>
      <c r="I361" s="94" t="str">
        <f>IF(OR(COUNT(Calculations!BP362:BY362)&lt;3,COUNT(Calculations!BZ362:CI362)&lt;3),"N/A",IF(ISERROR(TTEST(Calculations!BP362:BY362,Calculations!BZ362:CI362,2,2)),"N/A",TTEST(Calculations!BP362:BY362,Calculations!BZ362:CI362,2,2)))</f>
        <v>N/A</v>
      </c>
      <c r="J361" s="90" t="e">
        <f t="shared" si="27"/>
        <v>#DIV/0!</v>
      </c>
      <c r="K361" s="95" t="str">
        <f>IF(AND('Test Sample Data'!N361&gt;=35,'Control Sample Data'!N361&gt;=35),"Type 3",IF(AND('Test Sample Data'!N361&gt;=30,'Control Sample Data'!N361&gt;=30,OR(I361&gt;=0.05,I361="N/A")),"Type 2",IF(OR(AND('Test Sample Data'!N361&gt;=30,'Control Sample Data'!N361&lt;=30),AND('Test Sample Data'!N361&lt;=30,'Control Sample Data'!N361&gt;=30)),"Type 1","OKAY")))</f>
        <v>OKAY</v>
      </c>
    </row>
    <row r="362" spans="1:11">
      <c r="A362" s="68"/>
      <c r="B362" s="88" t="str">
        <f>IF('Gene Table'!E362="","",'Gene Table'!E362)</f>
        <v>mmu-miR-5618-3p</v>
      </c>
      <c r="C362" s="89" t="str">
        <f>'Gene Table'!B362</f>
        <v>O24</v>
      </c>
      <c r="D362" s="90" t="e">
        <f>Calculations!BN363</f>
        <v>#DIV/0!</v>
      </c>
      <c r="E362" s="90" t="e">
        <f>Calculations!BO363</f>
        <v>#DIV/0!</v>
      </c>
      <c r="F362" s="91" t="e">
        <f t="shared" si="24"/>
        <v>#DIV/0!</v>
      </c>
      <c r="G362" s="91" t="e">
        <f t="shared" si="25"/>
        <v>#DIV/0!</v>
      </c>
      <c r="H362" s="90" t="e">
        <f t="shared" si="26"/>
        <v>#DIV/0!</v>
      </c>
      <c r="I362" s="94" t="str">
        <f>IF(OR(COUNT(Calculations!BP363:BY363)&lt;3,COUNT(Calculations!BZ363:CI363)&lt;3),"N/A",IF(ISERROR(TTEST(Calculations!BP363:BY363,Calculations!BZ363:CI363,2,2)),"N/A",TTEST(Calculations!BP363:BY363,Calculations!BZ363:CI363,2,2)))</f>
        <v>N/A</v>
      </c>
      <c r="J362" s="90" t="e">
        <f t="shared" si="27"/>
        <v>#DIV/0!</v>
      </c>
      <c r="K362" s="95" t="str">
        <f>IF(AND('Test Sample Data'!N362&gt;=35,'Control Sample Data'!N362&gt;=35),"Type 3",IF(AND('Test Sample Data'!N362&gt;=30,'Control Sample Data'!N362&gt;=30,OR(I362&gt;=0.05,I362="N/A")),"Type 2",IF(OR(AND('Test Sample Data'!N362&gt;=30,'Control Sample Data'!N362&lt;=30),AND('Test Sample Data'!N362&lt;=30,'Control Sample Data'!N362&gt;=30)),"Type 1","OKAY")))</f>
        <v>OKAY</v>
      </c>
    </row>
    <row r="363" spans="1:11">
      <c r="A363" s="68"/>
      <c r="B363" s="88" t="str">
        <f>IF('Gene Table'!E363="","",'Gene Table'!E363)</f>
        <v>NC</v>
      </c>
      <c r="C363" s="89" t="str">
        <f>'Gene Table'!B363</f>
        <v>P01</v>
      </c>
      <c r="D363" s="90" t="e">
        <f>Calculations!BN364</f>
        <v>#DIV/0!</v>
      </c>
      <c r="E363" s="90" t="e">
        <f>Calculations!BO364</f>
        <v>#DIV/0!</v>
      </c>
      <c r="F363" s="91" t="e">
        <f t="shared" si="24"/>
        <v>#DIV/0!</v>
      </c>
      <c r="G363" s="91" t="e">
        <f t="shared" si="25"/>
        <v>#DIV/0!</v>
      </c>
      <c r="H363" s="90" t="e">
        <f t="shared" si="26"/>
        <v>#DIV/0!</v>
      </c>
      <c r="I363" s="94" t="str">
        <f>IF(OR(COUNT(Calculations!BP364:BY364)&lt;3,COUNT(Calculations!BZ364:CI364)&lt;3),"N/A",IF(ISERROR(TTEST(Calculations!BP364:BY364,Calculations!BZ364:CI364,2,2)),"N/A",TTEST(Calculations!BP364:BY364,Calculations!BZ364:CI364,2,2)))</f>
        <v>N/A</v>
      </c>
      <c r="J363" s="90" t="e">
        <f t="shared" si="27"/>
        <v>#DIV/0!</v>
      </c>
      <c r="K363" s="95" t="str">
        <f>IF(AND('Test Sample Data'!N363&gt;=35,'Control Sample Data'!N363&gt;=35),"Type 3",IF(AND('Test Sample Data'!N363&gt;=30,'Control Sample Data'!N363&gt;=30,OR(I363&gt;=0.05,I363="N/A")),"Type 2",IF(OR(AND('Test Sample Data'!N363&gt;=30,'Control Sample Data'!N363&lt;=30),AND('Test Sample Data'!N363&lt;=30,'Control Sample Data'!N363&gt;=30)),"Type 1","OKAY")))</f>
        <v>OKAY</v>
      </c>
    </row>
    <row r="364" spans="1:11">
      <c r="A364" s="68"/>
      <c r="B364" s="88" t="str">
        <f>IF('Gene Table'!E364="","",'Gene Table'!E364)</f>
        <v>NC</v>
      </c>
      <c r="C364" s="89" t="str">
        <f>'Gene Table'!B364</f>
        <v>P02</v>
      </c>
      <c r="D364" s="90" t="e">
        <f>Calculations!BN365</f>
        <v>#DIV/0!</v>
      </c>
      <c r="E364" s="90" t="e">
        <f>Calculations!BO365</f>
        <v>#DIV/0!</v>
      </c>
      <c r="F364" s="91" t="e">
        <f t="shared" si="24"/>
        <v>#DIV/0!</v>
      </c>
      <c r="G364" s="91" t="e">
        <f t="shared" si="25"/>
        <v>#DIV/0!</v>
      </c>
      <c r="H364" s="90" t="e">
        <f t="shared" si="26"/>
        <v>#DIV/0!</v>
      </c>
      <c r="I364" s="94" t="str">
        <f>IF(OR(COUNT(Calculations!BP365:BY365)&lt;3,COUNT(Calculations!BZ365:CI365)&lt;3),"N/A",IF(ISERROR(TTEST(Calculations!BP365:BY365,Calculations!BZ365:CI365,2,2)),"N/A",TTEST(Calculations!BP365:BY365,Calculations!BZ365:CI365,2,2)))</f>
        <v>N/A</v>
      </c>
      <c r="J364" s="90" t="e">
        <f t="shared" si="27"/>
        <v>#DIV/0!</v>
      </c>
      <c r="K364" s="95" t="str">
        <f>IF(AND('Test Sample Data'!N364&gt;=35,'Control Sample Data'!N364&gt;=35),"Type 3",IF(AND('Test Sample Data'!N364&gt;=30,'Control Sample Data'!N364&gt;=30,OR(I364&gt;=0.05,I364="N/A")),"Type 2",IF(OR(AND('Test Sample Data'!N364&gt;=30,'Control Sample Data'!N364&lt;=30),AND('Test Sample Data'!N364&lt;=30,'Control Sample Data'!N364&gt;=30)),"Type 1","OKAY")))</f>
        <v>OKAY</v>
      </c>
    </row>
    <row r="365" spans="1:11">
      <c r="A365" s="68"/>
      <c r="B365" s="88" t="str">
        <f>IF('Gene Table'!E365="","",'Gene Table'!E365)</f>
        <v>NC</v>
      </c>
      <c r="C365" s="89" t="str">
        <f>'Gene Table'!B365</f>
        <v>P03</v>
      </c>
      <c r="D365" s="90" t="e">
        <f>Calculations!BN366</f>
        <v>#DIV/0!</v>
      </c>
      <c r="E365" s="90" t="e">
        <f>Calculations!BO366</f>
        <v>#DIV/0!</v>
      </c>
      <c r="F365" s="91" t="e">
        <f t="shared" si="24"/>
        <v>#DIV/0!</v>
      </c>
      <c r="G365" s="91" t="e">
        <f t="shared" si="25"/>
        <v>#DIV/0!</v>
      </c>
      <c r="H365" s="90" t="e">
        <f t="shared" si="26"/>
        <v>#DIV/0!</v>
      </c>
      <c r="I365" s="94" t="str">
        <f>IF(OR(COUNT(Calculations!BP366:BY366)&lt;3,COUNT(Calculations!BZ366:CI366)&lt;3),"N/A",IF(ISERROR(TTEST(Calculations!BP366:BY366,Calculations!BZ366:CI366,2,2)),"N/A",TTEST(Calculations!BP366:BY366,Calculations!BZ366:CI366,2,2)))</f>
        <v>N/A</v>
      </c>
      <c r="J365" s="90" t="e">
        <f t="shared" si="27"/>
        <v>#DIV/0!</v>
      </c>
      <c r="K365" s="95" t="str">
        <f>IF(AND('Test Sample Data'!N365&gt;=35,'Control Sample Data'!N365&gt;=35),"Type 3",IF(AND('Test Sample Data'!N365&gt;=30,'Control Sample Data'!N365&gt;=30,OR(I365&gt;=0.05,I365="N/A")),"Type 2",IF(OR(AND('Test Sample Data'!N365&gt;=30,'Control Sample Data'!N365&lt;=30),AND('Test Sample Data'!N365&lt;=30,'Control Sample Data'!N365&gt;=30)),"Type 1","OKAY")))</f>
        <v>OKAY</v>
      </c>
    </row>
    <row r="366" spans="1:11">
      <c r="A366" s="68"/>
      <c r="B366" s="88" t="str">
        <f>IF('Gene Table'!E366="","",'Gene Table'!E366)</f>
        <v>NC</v>
      </c>
      <c r="C366" s="89" t="str">
        <f>'Gene Table'!B366</f>
        <v>P04</v>
      </c>
      <c r="D366" s="90" t="e">
        <f>Calculations!BN367</f>
        <v>#DIV/0!</v>
      </c>
      <c r="E366" s="90" t="e">
        <f>Calculations!BO367</f>
        <v>#DIV/0!</v>
      </c>
      <c r="F366" s="91" t="e">
        <f t="shared" si="24"/>
        <v>#DIV/0!</v>
      </c>
      <c r="G366" s="91" t="e">
        <f t="shared" si="25"/>
        <v>#DIV/0!</v>
      </c>
      <c r="H366" s="90" t="e">
        <f t="shared" si="26"/>
        <v>#DIV/0!</v>
      </c>
      <c r="I366" s="94" t="str">
        <f>IF(OR(COUNT(Calculations!BP367:BY367)&lt;3,COUNT(Calculations!BZ367:CI367)&lt;3),"N/A",IF(ISERROR(TTEST(Calculations!BP367:BY367,Calculations!BZ367:CI367,2,2)),"N/A",TTEST(Calculations!BP367:BY367,Calculations!BZ367:CI367,2,2)))</f>
        <v>N/A</v>
      </c>
      <c r="J366" s="90" t="e">
        <f t="shared" si="27"/>
        <v>#DIV/0!</v>
      </c>
      <c r="K366" s="95" t="str">
        <f>IF(AND('Test Sample Data'!N366&gt;=35,'Control Sample Data'!N366&gt;=35),"Type 3",IF(AND('Test Sample Data'!N366&gt;=30,'Control Sample Data'!N366&gt;=30,OR(I366&gt;=0.05,I366="N/A")),"Type 2",IF(OR(AND('Test Sample Data'!N366&gt;=30,'Control Sample Data'!N366&lt;=30),AND('Test Sample Data'!N366&lt;=30,'Control Sample Data'!N366&gt;=30)),"Type 1","OKAY")))</f>
        <v>OKAY</v>
      </c>
    </row>
    <row r="367" spans="1:11">
      <c r="A367" s="68"/>
      <c r="B367" s="88" t="str">
        <f>IF('Gene Table'!E367="","",'Gene Table'!E367)</f>
        <v>MK1</v>
      </c>
      <c r="C367" s="89" t="str">
        <f>'Gene Table'!B367</f>
        <v>P05</v>
      </c>
      <c r="D367" s="90" t="e">
        <f>Calculations!BN368</f>
        <v>#DIV/0!</v>
      </c>
      <c r="E367" s="90" t="e">
        <f>Calculations!BO368</f>
        <v>#DIV/0!</v>
      </c>
      <c r="F367" s="91" t="e">
        <f t="shared" si="24"/>
        <v>#DIV/0!</v>
      </c>
      <c r="G367" s="91" t="e">
        <f t="shared" si="25"/>
        <v>#DIV/0!</v>
      </c>
      <c r="H367" s="90" t="e">
        <f t="shared" si="26"/>
        <v>#DIV/0!</v>
      </c>
      <c r="I367" s="94" t="str">
        <f>IF(OR(COUNT(Calculations!BP368:BY368)&lt;3,COUNT(Calculations!BZ368:CI368)&lt;3),"N/A",IF(ISERROR(TTEST(Calculations!BP368:BY368,Calculations!BZ368:CI368,2,2)),"N/A",TTEST(Calculations!BP368:BY368,Calculations!BZ368:CI368,2,2)))</f>
        <v>N/A</v>
      </c>
      <c r="J367" s="90" t="e">
        <f t="shared" si="27"/>
        <v>#DIV/0!</v>
      </c>
      <c r="K367" s="95" t="str">
        <f>IF(AND('Test Sample Data'!N367&gt;=35,'Control Sample Data'!N367&gt;=35),"Type 3",IF(AND('Test Sample Data'!N367&gt;=30,'Control Sample Data'!N367&gt;=30,OR(I367&gt;=0.05,I367="N/A")),"Type 2",IF(OR(AND('Test Sample Data'!N367&gt;=30,'Control Sample Data'!N367&lt;=30),AND('Test Sample Data'!N367&lt;=30,'Control Sample Data'!N367&gt;=30)),"Type 1","OKAY")))</f>
        <v>OKAY</v>
      </c>
    </row>
    <row r="368" spans="1:11">
      <c r="A368" s="68"/>
      <c r="B368" s="88" t="str">
        <f>IF('Gene Table'!E368="","",'Gene Table'!E368)</f>
        <v>MK1</v>
      </c>
      <c r="C368" s="89" t="str">
        <f>'Gene Table'!B368</f>
        <v>P06</v>
      </c>
      <c r="D368" s="90" t="e">
        <f>Calculations!BN369</f>
        <v>#DIV/0!</v>
      </c>
      <c r="E368" s="90" t="e">
        <f>Calculations!BO369</f>
        <v>#DIV/0!</v>
      </c>
      <c r="F368" s="91" t="e">
        <f t="shared" si="24"/>
        <v>#DIV/0!</v>
      </c>
      <c r="G368" s="91" t="e">
        <f t="shared" si="25"/>
        <v>#DIV/0!</v>
      </c>
      <c r="H368" s="90" t="e">
        <f t="shared" si="26"/>
        <v>#DIV/0!</v>
      </c>
      <c r="I368" s="94" t="str">
        <f>IF(OR(COUNT(Calculations!BP369:BY369)&lt;3,COUNT(Calculations!BZ369:CI369)&lt;3),"N/A",IF(ISERROR(TTEST(Calculations!BP369:BY369,Calculations!BZ369:CI369,2,2)),"N/A",TTEST(Calculations!BP369:BY369,Calculations!BZ369:CI369,2,2)))</f>
        <v>N/A</v>
      </c>
      <c r="J368" s="90" t="e">
        <f t="shared" si="27"/>
        <v>#DIV/0!</v>
      </c>
      <c r="K368" s="95" t="str">
        <f>IF(AND('Test Sample Data'!N368&gt;=35,'Control Sample Data'!N368&gt;=35),"Type 3",IF(AND('Test Sample Data'!N368&gt;=30,'Control Sample Data'!N368&gt;=30,OR(I368&gt;=0.05,I368="N/A")),"Type 2",IF(OR(AND('Test Sample Data'!N368&gt;=30,'Control Sample Data'!N368&lt;=30),AND('Test Sample Data'!N368&lt;=30,'Control Sample Data'!N368&gt;=30)),"Type 1","OKAY")))</f>
        <v>OKAY</v>
      </c>
    </row>
    <row r="369" spans="1:11">
      <c r="A369" s="68"/>
      <c r="B369" s="88" t="str">
        <f>IF('Gene Table'!E369="","",'Gene Table'!E369)</f>
        <v>MK2</v>
      </c>
      <c r="C369" s="89" t="str">
        <f>'Gene Table'!B369</f>
        <v>P07</v>
      </c>
      <c r="D369" s="90" t="e">
        <f>Calculations!BN370</f>
        <v>#DIV/0!</v>
      </c>
      <c r="E369" s="90" t="e">
        <f>Calculations!BO370</f>
        <v>#DIV/0!</v>
      </c>
      <c r="F369" s="91" t="e">
        <f t="shared" si="24"/>
        <v>#DIV/0!</v>
      </c>
      <c r="G369" s="91" t="e">
        <f t="shared" si="25"/>
        <v>#DIV/0!</v>
      </c>
      <c r="H369" s="90" t="e">
        <f t="shared" si="26"/>
        <v>#DIV/0!</v>
      </c>
      <c r="I369" s="94" t="str">
        <f>IF(OR(COUNT(Calculations!BP370:BY370)&lt;3,COUNT(Calculations!BZ370:CI370)&lt;3),"N/A",IF(ISERROR(TTEST(Calculations!BP370:BY370,Calculations!BZ370:CI370,2,2)),"N/A",TTEST(Calculations!BP370:BY370,Calculations!BZ370:CI370,2,2)))</f>
        <v>N/A</v>
      </c>
      <c r="J369" s="90" t="e">
        <f t="shared" si="27"/>
        <v>#DIV/0!</v>
      </c>
      <c r="K369" s="95" t="str">
        <f>IF(AND('Test Sample Data'!N369&gt;=35,'Control Sample Data'!N369&gt;=35),"Type 3",IF(AND('Test Sample Data'!N369&gt;=30,'Control Sample Data'!N369&gt;=30,OR(I369&gt;=0.05,I369="N/A")),"Type 2",IF(OR(AND('Test Sample Data'!N369&gt;=30,'Control Sample Data'!N369&lt;=30),AND('Test Sample Data'!N369&lt;=30,'Control Sample Data'!N369&gt;=30)),"Type 1","OKAY")))</f>
        <v>OKAY</v>
      </c>
    </row>
    <row r="370" spans="1:11">
      <c r="A370" s="68"/>
      <c r="B370" s="88" t="str">
        <f>IF('Gene Table'!E370="","",'Gene Table'!E370)</f>
        <v>MK2</v>
      </c>
      <c r="C370" s="89" t="str">
        <f>'Gene Table'!B370</f>
        <v>P08</v>
      </c>
      <c r="D370" s="90" t="e">
        <f>Calculations!BN371</f>
        <v>#DIV/0!</v>
      </c>
      <c r="E370" s="90" t="e">
        <f>Calculations!BO371</f>
        <v>#DIV/0!</v>
      </c>
      <c r="F370" s="91" t="e">
        <f t="shared" si="24"/>
        <v>#DIV/0!</v>
      </c>
      <c r="G370" s="91" t="e">
        <f t="shared" si="25"/>
        <v>#DIV/0!</v>
      </c>
      <c r="H370" s="90" t="e">
        <f t="shared" si="26"/>
        <v>#DIV/0!</v>
      </c>
      <c r="I370" s="94" t="str">
        <f>IF(OR(COUNT(Calculations!BP371:BY371)&lt;3,COUNT(Calculations!BZ371:CI371)&lt;3),"N/A",IF(ISERROR(TTEST(Calculations!BP371:BY371,Calculations!BZ371:CI371,2,2)),"N/A",TTEST(Calculations!BP371:BY371,Calculations!BZ371:CI371,2,2)))</f>
        <v>N/A</v>
      </c>
      <c r="J370" s="90" t="e">
        <f t="shared" si="27"/>
        <v>#DIV/0!</v>
      </c>
      <c r="K370" s="95" t="str">
        <f>IF(AND('Test Sample Data'!N370&gt;=35,'Control Sample Data'!N370&gt;=35),"Type 3",IF(AND('Test Sample Data'!N370&gt;=30,'Control Sample Data'!N370&gt;=30,OR(I370&gt;=0.05,I370="N/A")),"Type 2",IF(OR(AND('Test Sample Data'!N370&gt;=30,'Control Sample Data'!N370&lt;=30),AND('Test Sample Data'!N370&lt;=30,'Control Sample Data'!N370&gt;=30)),"Type 1","OKAY")))</f>
        <v>OKAY</v>
      </c>
    </row>
    <row r="371" spans="1:11">
      <c r="A371" s="68"/>
      <c r="B371" s="88" t="str">
        <f>IF('Gene Table'!E371="","",'Gene Table'!E371)</f>
        <v>MK3</v>
      </c>
      <c r="C371" s="89" t="str">
        <f>'Gene Table'!B371</f>
        <v>P09</v>
      </c>
      <c r="D371" s="90" t="e">
        <f>Calculations!BN372</f>
        <v>#DIV/0!</v>
      </c>
      <c r="E371" s="90" t="e">
        <f>Calculations!BO372</f>
        <v>#DIV/0!</v>
      </c>
      <c r="F371" s="91" t="e">
        <f t="shared" si="24"/>
        <v>#DIV/0!</v>
      </c>
      <c r="G371" s="91" t="e">
        <f t="shared" si="25"/>
        <v>#DIV/0!</v>
      </c>
      <c r="H371" s="90" t="e">
        <f t="shared" si="26"/>
        <v>#DIV/0!</v>
      </c>
      <c r="I371" s="94" t="str">
        <f>IF(OR(COUNT(Calculations!BP372:BY372)&lt;3,COUNT(Calculations!BZ372:CI372)&lt;3),"N/A",IF(ISERROR(TTEST(Calculations!BP372:BY372,Calculations!BZ372:CI372,2,2)),"N/A",TTEST(Calculations!BP372:BY372,Calculations!BZ372:CI372,2,2)))</f>
        <v>N/A</v>
      </c>
      <c r="J371" s="90" t="e">
        <f t="shared" si="27"/>
        <v>#DIV/0!</v>
      </c>
      <c r="K371" s="95" t="str">
        <f>IF(AND('Test Sample Data'!N371&gt;=35,'Control Sample Data'!N371&gt;=35),"Type 3",IF(AND('Test Sample Data'!N371&gt;=30,'Control Sample Data'!N371&gt;=30,OR(I371&gt;=0.05,I371="N/A")),"Type 2",IF(OR(AND('Test Sample Data'!N371&gt;=30,'Control Sample Data'!N371&lt;=30),AND('Test Sample Data'!N371&lt;=30,'Control Sample Data'!N371&gt;=30)),"Type 1","OKAY")))</f>
        <v>OKAY</v>
      </c>
    </row>
    <row r="372" spans="1:11">
      <c r="A372" s="68"/>
      <c r="B372" s="88" t="str">
        <f>IF('Gene Table'!E372="","",'Gene Table'!E372)</f>
        <v>MK3</v>
      </c>
      <c r="C372" s="89" t="str">
        <f>'Gene Table'!B372</f>
        <v>P10</v>
      </c>
      <c r="D372" s="90" t="e">
        <f>Calculations!BN373</f>
        <v>#DIV/0!</v>
      </c>
      <c r="E372" s="90" t="e">
        <f>Calculations!BO373</f>
        <v>#DIV/0!</v>
      </c>
      <c r="F372" s="91" t="e">
        <f t="shared" si="24"/>
        <v>#DIV/0!</v>
      </c>
      <c r="G372" s="91" t="e">
        <f t="shared" si="25"/>
        <v>#DIV/0!</v>
      </c>
      <c r="H372" s="90" t="e">
        <f t="shared" si="26"/>
        <v>#DIV/0!</v>
      </c>
      <c r="I372" s="94" t="str">
        <f>IF(OR(COUNT(Calculations!BP373:BY373)&lt;3,COUNT(Calculations!BZ373:CI373)&lt;3),"N/A",IF(ISERROR(TTEST(Calculations!BP373:BY373,Calculations!BZ373:CI373,2,2)),"N/A",TTEST(Calculations!BP373:BY373,Calculations!BZ373:CI373,2,2)))</f>
        <v>N/A</v>
      </c>
      <c r="J372" s="90" t="e">
        <f t="shared" si="27"/>
        <v>#DIV/0!</v>
      </c>
      <c r="K372" s="95" t="str">
        <f>IF(AND('Test Sample Data'!N372&gt;=35,'Control Sample Data'!N372&gt;=35),"Type 3",IF(AND('Test Sample Data'!N372&gt;=30,'Control Sample Data'!N372&gt;=30,OR(I372&gt;=0.05,I372="N/A")),"Type 2",IF(OR(AND('Test Sample Data'!N372&gt;=30,'Control Sample Data'!N372&lt;=30),AND('Test Sample Data'!N372&lt;=30,'Control Sample Data'!N372&gt;=30)),"Type 1","OKAY")))</f>
        <v>OKAY</v>
      </c>
    </row>
    <row r="373" spans="1:11">
      <c r="A373" s="68"/>
      <c r="B373" s="88" t="str">
        <f>IF('Gene Table'!E373="","",'Gene Table'!E373)</f>
        <v>MK4</v>
      </c>
      <c r="C373" s="89" t="str">
        <f>'Gene Table'!B373</f>
        <v>P11</v>
      </c>
      <c r="D373" s="90" t="e">
        <f>Calculations!BN374</f>
        <v>#DIV/0!</v>
      </c>
      <c r="E373" s="90" t="e">
        <f>Calculations!BO374</f>
        <v>#DIV/0!</v>
      </c>
      <c r="F373" s="91" t="e">
        <f t="shared" si="24"/>
        <v>#DIV/0!</v>
      </c>
      <c r="G373" s="91" t="e">
        <f t="shared" si="25"/>
        <v>#DIV/0!</v>
      </c>
      <c r="H373" s="90" t="e">
        <f t="shared" si="26"/>
        <v>#DIV/0!</v>
      </c>
      <c r="I373" s="94" t="str">
        <f>IF(OR(COUNT(Calculations!BP374:BY374)&lt;3,COUNT(Calculations!BZ374:CI374)&lt;3),"N/A",IF(ISERROR(TTEST(Calculations!BP374:BY374,Calculations!BZ374:CI374,2,2)),"N/A",TTEST(Calculations!BP374:BY374,Calculations!BZ374:CI374,2,2)))</f>
        <v>N/A</v>
      </c>
      <c r="J373" s="90" t="e">
        <f t="shared" si="27"/>
        <v>#DIV/0!</v>
      </c>
      <c r="K373" s="95" t="str">
        <f>IF(AND('Test Sample Data'!N373&gt;=35,'Control Sample Data'!N373&gt;=35),"Type 3",IF(AND('Test Sample Data'!N373&gt;=30,'Control Sample Data'!N373&gt;=30,OR(I373&gt;=0.05,I373="N/A")),"Type 2",IF(OR(AND('Test Sample Data'!N373&gt;=30,'Control Sample Data'!N373&lt;=30),AND('Test Sample Data'!N373&lt;=30,'Control Sample Data'!N373&gt;=30)),"Type 1","OKAY")))</f>
        <v>OKAY</v>
      </c>
    </row>
    <row r="374" spans="1:11">
      <c r="A374" s="68"/>
      <c r="B374" s="88" t="str">
        <f>IF('Gene Table'!E374="","",'Gene Table'!E374)</f>
        <v>MK4</v>
      </c>
      <c r="C374" s="89" t="str">
        <f>'Gene Table'!B374</f>
        <v>P12</v>
      </c>
      <c r="D374" s="90" t="e">
        <f>Calculations!BN375</f>
        <v>#DIV/0!</v>
      </c>
      <c r="E374" s="90" t="e">
        <f>Calculations!BO375</f>
        <v>#DIV/0!</v>
      </c>
      <c r="F374" s="91" t="e">
        <f t="shared" si="24"/>
        <v>#DIV/0!</v>
      </c>
      <c r="G374" s="91" t="e">
        <f t="shared" si="25"/>
        <v>#DIV/0!</v>
      </c>
      <c r="H374" s="90" t="e">
        <f t="shared" si="26"/>
        <v>#DIV/0!</v>
      </c>
      <c r="I374" s="94" t="str">
        <f>IF(OR(COUNT(Calculations!BP375:BY375)&lt;3,COUNT(Calculations!BZ375:CI375)&lt;3),"N/A",IF(ISERROR(TTEST(Calculations!BP375:BY375,Calculations!BZ375:CI375,2,2)),"N/A",TTEST(Calculations!BP375:BY375,Calculations!BZ375:CI375,2,2)))</f>
        <v>N/A</v>
      </c>
      <c r="J374" s="90" t="e">
        <f t="shared" si="27"/>
        <v>#DIV/0!</v>
      </c>
      <c r="K374" s="95" t="str">
        <f>IF(AND('Test Sample Data'!N374&gt;=35,'Control Sample Data'!N374&gt;=35),"Type 3",IF(AND('Test Sample Data'!N374&gt;=30,'Control Sample Data'!N374&gt;=30,OR(I374&gt;=0.05,I374="N/A")),"Type 2",IF(OR(AND('Test Sample Data'!N374&gt;=30,'Control Sample Data'!N374&lt;=30),AND('Test Sample Data'!N374&lt;=30,'Control Sample Data'!N374&gt;=30)),"Type 1","OKAY")))</f>
        <v>OKAY</v>
      </c>
    </row>
    <row r="375" spans="1:11">
      <c r="A375" s="68"/>
      <c r="B375" s="88" t="str">
        <f>IF('Gene Table'!E375="","",'Gene Table'!E375)</f>
        <v>MK5</v>
      </c>
      <c r="C375" s="89" t="str">
        <f>'Gene Table'!B375</f>
        <v>P13</v>
      </c>
      <c r="D375" s="90" t="e">
        <f>Calculations!BN376</f>
        <v>#DIV/0!</v>
      </c>
      <c r="E375" s="90" t="e">
        <f>Calculations!BO376</f>
        <v>#DIV/0!</v>
      </c>
      <c r="F375" s="91" t="e">
        <f t="shared" si="24"/>
        <v>#DIV/0!</v>
      </c>
      <c r="G375" s="91" t="e">
        <f t="shared" si="25"/>
        <v>#DIV/0!</v>
      </c>
      <c r="H375" s="90" t="e">
        <f t="shared" si="26"/>
        <v>#DIV/0!</v>
      </c>
      <c r="I375" s="94" t="str">
        <f>IF(OR(COUNT(Calculations!BP376:BY376)&lt;3,COUNT(Calculations!BZ376:CI376)&lt;3),"N/A",IF(ISERROR(TTEST(Calculations!BP376:BY376,Calculations!BZ376:CI376,2,2)),"N/A",TTEST(Calculations!BP376:BY376,Calculations!BZ376:CI376,2,2)))</f>
        <v>N/A</v>
      </c>
      <c r="J375" s="90" t="e">
        <f t="shared" si="27"/>
        <v>#DIV/0!</v>
      </c>
      <c r="K375" s="95" t="str">
        <f>IF(AND('Test Sample Data'!N375&gt;=35,'Control Sample Data'!N375&gt;=35),"Type 3",IF(AND('Test Sample Data'!N375&gt;=30,'Control Sample Data'!N375&gt;=30,OR(I375&gt;=0.05,I375="N/A")),"Type 2",IF(OR(AND('Test Sample Data'!N375&gt;=30,'Control Sample Data'!N375&lt;=30),AND('Test Sample Data'!N375&lt;=30,'Control Sample Data'!N375&gt;=30)),"Type 1","OKAY")))</f>
        <v>OKAY</v>
      </c>
    </row>
    <row r="376" spans="1:11">
      <c r="A376" s="68"/>
      <c r="B376" s="88" t="str">
        <f>IF('Gene Table'!E376="","",'Gene Table'!E376)</f>
        <v>MK5</v>
      </c>
      <c r="C376" s="89" t="str">
        <f>'Gene Table'!B376</f>
        <v>P14</v>
      </c>
      <c r="D376" s="90" t="e">
        <f>Calculations!BN377</f>
        <v>#DIV/0!</v>
      </c>
      <c r="E376" s="90" t="e">
        <f>Calculations!BO377</f>
        <v>#DIV/0!</v>
      </c>
      <c r="F376" s="91" t="e">
        <f t="shared" si="24"/>
        <v>#DIV/0!</v>
      </c>
      <c r="G376" s="91" t="e">
        <f t="shared" si="25"/>
        <v>#DIV/0!</v>
      </c>
      <c r="H376" s="90" t="e">
        <f t="shared" si="26"/>
        <v>#DIV/0!</v>
      </c>
      <c r="I376" s="94" t="str">
        <f>IF(OR(COUNT(Calculations!BP377:BY377)&lt;3,COUNT(Calculations!BZ377:CI377)&lt;3),"N/A",IF(ISERROR(TTEST(Calculations!BP377:BY377,Calculations!BZ377:CI377,2,2)),"N/A",TTEST(Calculations!BP377:BY377,Calculations!BZ377:CI377,2,2)))</f>
        <v>N/A</v>
      </c>
      <c r="J376" s="90" t="e">
        <f t="shared" si="27"/>
        <v>#DIV/0!</v>
      </c>
      <c r="K376" s="95" t="str">
        <f>IF(AND('Test Sample Data'!N376&gt;=35,'Control Sample Data'!N376&gt;=35),"Type 3",IF(AND('Test Sample Data'!N376&gt;=30,'Control Sample Data'!N376&gt;=30,OR(I376&gt;=0.05,I376="N/A")),"Type 2",IF(OR(AND('Test Sample Data'!N376&gt;=30,'Control Sample Data'!N376&lt;=30),AND('Test Sample Data'!N376&lt;=30,'Control Sample Data'!N376&gt;=30)),"Type 1","OKAY")))</f>
        <v>OKAY</v>
      </c>
    </row>
    <row r="377" spans="1:11">
      <c r="A377" s="68"/>
      <c r="B377" s="88" t="str">
        <f>IF('Gene Table'!E377="","",'Gene Table'!E377)</f>
        <v>MK6</v>
      </c>
      <c r="C377" s="89" t="str">
        <f>'Gene Table'!B377</f>
        <v>P15</v>
      </c>
      <c r="D377" s="90" t="e">
        <f>Calculations!BN378</f>
        <v>#DIV/0!</v>
      </c>
      <c r="E377" s="90" t="e">
        <f>Calculations!BO378</f>
        <v>#DIV/0!</v>
      </c>
      <c r="F377" s="91" t="e">
        <f t="shared" si="24"/>
        <v>#DIV/0!</v>
      </c>
      <c r="G377" s="91" t="e">
        <f t="shared" si="25"/>
        <v>#DIV/0!</v>
      </c>
      <c r="H377" s="90" t="e">
        <f t="shared" si="26"/>
        <v>#DIV/0!</v>
      </c>
      <c r="I377" s="94" t="str">
        <f>IF(OR(COUNT(Calculations!BP378:BY378)&lt;3,COUNT(Calculations!BZ378:CI378)&lt;3),"N/A",IF(ISERROR(TTEST(Calculations!BP378:BY378,Calculations!BZ378:CI378,2,2)),"N/A",TTEST(Calculations!BP378:BY378,Calculations!BZ378:CI378,2,2)))</f>
        <v>N/A</v>
      </c>
      <c r="J377" s="90" t="e">
        <f t="shared" si="27"/>
        <v>#DIV/0!</v>
      </c>
      <c r="K377" s="95" t="str">
        <f>IF(AND('Test Sample Data'!N377&gt;=35,'Control Sample Data'!N377&gt;=35),"Type 3",IF(AND('Test Sample Data'!N377&gt;=30,'Control Sample Data'!N377&gt;=30,OR(I377&gt;=0.05,I377="N/A")),"Type 2",IF(OR(AND('Test Sample Data'!N377&gt;=30,'Control Sample Data'!N377&lt;=30),AND('Test Sample Data'!N377&lt;=30,'Control Sample Data'!N377&gt;=30)),"Type 1","OKAY")))</f>
        <v>OKAY</v>
      </c>
    </row>
    <row r="378" customHeight="1" spans="1:11">
      <c r="A378" s="68"/>
      <c r="B378" s="88" t="str">
        <f>IF('Gene Table'!E378="","",'Gene Table'!E378)</f>
        <v>MK6</v>
      </c>
      <c r="C378" s="89" t="str">
        <f>'Gene Table'!B378</f>
        <v>P16</v>
      </c>
      <c r="D378" s="90" t="e">
        <f>Calculations!BN379</f>
        <v>#DIV/0!</v>
      </c>
      <c r="E378" s="90" t="e">
        <f>Calculations!BO379</f>
        <v>#DIV/0!</v>
      </c>
      <c r="F378" s="91" t="e">
        <f t="shared" si="24"/>
        <v>#DIV/0!</v>
      </c>
      <c r="G378" s="91" t="e">
        <f t="shared" si="25"/>
        <v>#DIV/0!</v>
      </c>
      <c r="H378" s="90" t="e">
        <f t="shared" si="26"/>
        <v>#DIV/0!</v>
      </c>
      <c r="I378" s="94" t="str">
        <f>IF(OR(COUNT(Calculations!BP379:BY379)&lt;3,COUNT(Calculations!BZ379:CI379)&lt;3),"N/A",IF(ISERROR(TTEST(Calculations!BP379:BY379,Calculations!BZ379:CI379,2,2)),"N/A",TTEST(Calculations!BP379:BY379,Calculations!BZ379:CI379,2,2)))</f>
        <v>N/A</v>
      </c>
      <c r="J378" s="90" t="e">
        <f t="shared" si="27"/>
        <v>#DIV/0!</v>
      </c>
      <c r="K378" s="95" t="str">
        <f>IF(AND('Test Sample Data'!N378&gt;=35,'Control Sample Data'!N378&gt;=35),"Type 3",IF(AND('Test Sample Data'!N378&gt;=30,'Control Sample Data'!N378&gt;=30,OR(I378&gt;=0.05,I378="N/A")),"Type 2",IF(OR(AND('Test Sample Data'!N378&gt;=30,'Control Sample Data'!N378&lt;=30),AND('Test Sample Data'!N378&lt;=30,'Control Sample Data'!N378&gt;=30)),"Type 1","OKAY")))</f>
        <v>OKAY</v>
      </c>
    </row>
    <row r="379" spans="1:11">
      <c r="A379" s="68"/>
      <c r="B379" s="88" t="str">
        <f>IF('Gene Table'!E379="","",'Gene Table'!E379)</f>
        <v>RT</v>
      </c>
      <c r="C379" s="89" t="str">
        <f>'Gene Table'!B379</f>
        <v>P17</v>
      </c>
      <c r="D379" s="90" t="e">
        <f>Calculations!BN380</f>
        <v>#DIV/0!</v>
      </c>
      <c r="E379" s="90" t="e">
        <f>Calculations!BO380</f>
        <v>#DIV/0!</v>
      </c>
      <c r="F379" s="91" t="e">
        <f t="shared" si="24"/>
        <v>#DIV/0!</v>
      </c>
      <c r="G379" s="91" t="e">
        <f t="shared" si="25"/>
        <v>#DIV/0!</v>
      </c>
      <c r="H379" s="90" t="e">
        <f t="shared" si="26"/>
        <v>#DIV/0!</v>
      </c>
      <c r="I379" s="94" t="str">
        <f>IF(OR(COUNT(Calculations!BP380:BY380)&lt;3,COUNT(Calculations!BZ380:CI380)&lt;3),"N/A",IF(ISERROR(TTEST(Calculations!BP380:BY380,Calculations!BZ380:CI380,2,2)),"N/A",TTEST(Calculations!BP380:BY380,Calculations!BZ380:CI380,2,2)))</f>
        <v>N/A</v>
      </c>
      <c r="J379" s="90" t="e">
        <f t="shared" si="27"/>
        <v>#DIV/0!</v>
      </c>
      <c r="K379" s="95" t="str">
        <f>IF(AND('Test Sample Data'!N379&gt;=35,'Control Sample Data'!N379&gt;=35),"Type 3",IF(AND('Test Sample Data'!N379&gt;=30,'Control Sample Data'!N379&gt;=30,OR(I379&gt;=0.05,I379="N/A")),"Type 2",IF(OR(AND('Test Sample Data'!N379&gt;=30,'Control Sample Data'!N379&lt;=30),AND('Test Sample Data'!N379&lt;=30,'Control Sample Data'!N379&gt;=30)),"Type 1","OKAY")))</f>
        <v>OKAY</v>
      </c>
    </row>
    <row r="380" spans="1:11">
      <c r="A380" s="68"/>
      <c r="B380" s="88" t="str">
        <f>IF('Gene Table'!E380="","",'Gene Table'!E380)</f>
        <v>RT</v>
      </c>
      <c r="C380" s="89" t="str">
        <f>'Gene Table'!B380</f>
        <v>P18</v>
      </c>
      <c r="D380" s="90" t="e">
        <f>Calculations!BN381</f>
        <v>#DIV/0!</v>
      </c>
      <c r="E380" s="90" t="e">
        <f>Calculations!BO381</f>
        <v>#DIV/0!</v>
      </c>
      <c r="F380" s="91" t="e">
        <f t="shared" si="24"/>
        <v>#DIV/0!</v>
      </c>
      <c r="G380" s="91" t="e">
        <f t="shared" si="25"/>
        <v>#DIV/0!</v>
      </c>
      <c r="H380" s="90" t="e">
        <f t="shared" si="26"/>
        <v>#DIV/0!</v>
      </c>
      <c r="I380" s="94" t="str">
        <f>IF(OR(COUNT(Calculations!BP381:BY381)&lt;3,COUNT(Calculations!BZ381:CI381)&lt;3),"N/A",IF(ISERROR(TTEST(Calculations!BP381:BY381,Calculations!BZ381:CI381,2,2)),"N/A",TTEST(Calculations!BP381:BY381,Calculations!BZ381:CI381,2,2)))</f>
        <v>N/A</v>
      </c>
      <c r="J380" s="90" t="e">
        <f t="shared" si="27"/>
        <v>#DIV/0!</v>
      </c>
      <c r="K380" s="95" t="str">
        <f>IF(AND('Test Sample Data'!N380&gt;=35,'Control Sample Data'!N380&gt;=35),"Type 3",IF(AND('Test Sample Data'!N380&gt;=30,'Control Sample Data'!N380&gt;=30,OR(I380&gt;=0.05,I380="N/A")),"Type 2",IF(OR(AND('Test Sample Data'!N380&gt;=30,'Control Sample Data'!N380&lt;=30),AND('Test Sample Data'!N380&lt;=30,'Control Sample Data'!N380&gt;=30)),"Type 1","OKAY")))</f>
        <v>OKAY</v>
      </c>
    </row>
    <row r="381" spans="1:11">
      <c r="A381" s="68"/>
      <c r="B381" s="88" t="str">
        <f>IF('Gene Table'!E381="","",'Gene Table'!E381)</f>
        <v>RT</v>
      </c>
      <c r="C381" s="89" t="str">
        <f>'Gene Table'!B381</f>
        <v>P19</v>
      </c>
      <c r="D381" s="90" t="e">
        <f>Calculations!BN382</f>
        <v>#DIV/0!</v>
      </c>
      <c r="E381" s="90" t="e">
        <f>Calculations!BO382</f>
        <v>#DIV/0!</v>
      </c>
      <c r="F381" s="91" t="e">
        <f t="shared" si="24"/>
        <v>#DIV/0!</v>
      </c>
      <c r="G381" s="91" t="e">
        <f t="shared" si="25"/>
        <v>#DIV/0!</v>
      </c>
      <c r="H381" s="90" t="e">
        <f t="shared" si="26"/>
        <v>#DIV/0!</v>
      </c>
      <c r="I381" s="94" t="str">
        <f>IF(OR(COUNT(Calculations!BP382:BY382)&lt;3,COUNT(Calculations!BZ382:CI382)&lt;3),"N/A",IF(ISERROR(TTEST(Calculations!BP382:BY382,Calculations!BZ382:CI382,2,2)),"N/A",TTEST(Calculations!BP382:BY382,Calculations!BZ382:CI382,2,2)))</f>
        <v>N/A</v>
      </c>
      <c r="J381" s="90" t="e">
        <f t="shared" si="27"/>
        <v>#DIV/0!</v>
      </c>
      <c r="K381" s="95" t="str">
        <f>IF(AND('Test Sample Data'!N381&gt;=35,'Control Sample Data'!N381&gt;=35),"Type 3",IF(AND('Test Sample Data'!N381&gt;=30,'Control Sample Data'!N381&gt;=30,OR(I381&gt;=0.05,I381="N/A")),"Type 2",IF(OR(AND('Test Sample Data'!N381&gt;=30,'Control Sample Data'!N381&lt;=30),AND('Test Sample Data'!N381&lt;=30,'Control Sample Data'!N381&gt;=30)),"Type 1","OKAY")))</f>
        <v>OKAY</v>
      </c>
    </row>
    <row r="382" spans="1:11">
      <c r="A382" s="68"/>
      <c r="B382" s="88" t="str">
        <f>IF('Gene Table'!E382="","",'Gene Table'!E382)</f>
        <v>RT</v>
      </c>
      <c r="C382" s="89" t="str">
        <f>'Gene Table'!B382</f>
        <v>P20</v>
      </c>
      <c r="D382" s="90" t="e">
        <f>Calculations!BN383</f>
        <v>#DIV/0!</v>
      </c>
      <c r="E382" s="90" t="e">
        <f>Calculations!BO383</f>
        <v>#DIV/0!</v>
      </c>
      <c r="F382" s="91" t="e">
        <f t="shared" si="24"/>
        <v>#DIV/0!</v>
      </c>
      <c r="G382" s="91" t="e">
        <f t="shared" si="25"/>
        <v>#DIV/0!</v>
      </c>
      <c r="H382" s="90" t="e">
        <f t="shared" si="26"/>
        <v>#DIV/0!</v>
      </c>
      <c r="I382" s="94" t="str">
        <f>IF(OR(COUNT(Calculations!BP383:BY383)&lt;3,COUNT(Calculations!BZ383:CI383)&lt;3),"N/A",IF(ISERROR(TTEST(Calculations!BP383:BY383,Calculations!BZ383:CI383,2,2)),"N/A",TTEST(Calculations!BP383:BY383,Calculations!BZ383:CI383,2,2)))</f>
        <v>N/A</v>
      </c>
      <c r="J382" s="90" t="e">
        <f t="shared" si="27"/>
        <v>#DIV/0!</v>
      </c>
      <c r="K382" s="95" t="str">
        <f>IF(AND('Test Sample Data'!N382&gt;=35,'Control Sample Data'!N382&gt;=35),"Type 3",IF(AND('Test Sample Data'!N382&gt;=30,'Control Sample Data'!N382&gt;=30,OR(I382&gt;=0.05,I382="N/A")),"Type 2",IF(OR(AND('Test Sample Data'!N382&gt;=30,'Control Sample Data'!N382&lt;=30),AND('Test Sample Data'!N382&lt;=30,'Control Sample Data'!N382&gt;=30)),"Type 1","OKAY")))</f>
        <v>OKAY</v>
      </c>
    </row>
    <row r="383" ht="13.5" customHeight="1" spans="1:11">
      <c r="A383" s="68"/>
      <c r="B383" s="88" t="str">
        <f>IF('Gene Table'!E383="","",'Gene Table'!E383)</f>
        <v>PCR</v>
      </c>
      <c r="C383" s="89" t="str">
        <f>'Gene Table'!B383</f>
        <v>P21</v>
      </c>
      <c r="D383" s="90" t="e">
        <f>Calculations!BN384</f>
        <v>#DIV/0!</v>
      </c>
      <c r="E383" s="90" t="e">
        <f>Calculations!BO384</f>
        <v>#DIV/0!</v>
      </c>
      <c r="F383" s="91" t="e">
        <f t="shared" si="24"/>
        <v>#DIV/0!</v>
      </c>
      <c r="G383" s="91" t="e">
        <f t="shared" si="25"/>
        <v>#DIV/0!</v>
      </c>
      <c r="H383" s="90" t="e">
        <f t="shared" si="26"/>
        <v>#DIV/0!</v>
      </c>
      <c r="I383" s="94" t="str">
        <f>IF(OR(COUNT(Calculations!BP384:BY384)&lt;3,COUNT(Calculations!BZ384:CI384)&lt;3),"N/A",IF(ISERROR(TTEST(Calculations!BP384:BY384,Calculations!BZ384:CI384,2,2)),"N/A",TTEST(Calculations!BP384:BY384,Calculations!BZ384:CI384,2,2)))</f>
        <v>N/A</v>
      </c>
      <c r="J383" s="90" t="e">
        <f t="shared" si="27"/>
        <v>#DIV/0!</v>
      </c>
      <c r="K383" s="95" t="str">
        <f>IF(AND('Test Sample Data'!N383&gt;=35,'Control Sample Data'!N383&gt;=35),"Type 3",IF(AND('Test Sample Data'!N383&gt;=30,'Control Sample Data'!N383&gt;=30,OR(I383&gt;=0.05,I383="N/A")),"Type 2",IF(OR(AND('Test Sample Data'!N383&gt;=30,'Control Sample Data'!N383&lt;=30),AND('Test Sample Data'!N383&lt;=30,'Control Sample Data'!N383&gt;=30)),"Type 1","OKAY")))</f>
        <v>OKAY</v>
      </c>
    </row>
    <row r="384" spans="1:11">
      <c r="A384" s="68"/>
      <c r="B384" s="88" t="str">
        <f>IF('Gene Table'!E384="","",'Gene Table'!E384)</f>
        <v>PCR</v>
      </c>
      <c r="C384" s="89" t="str">
        <f>'Gene Table'!B384</f>
        <v>P22</v>
      </c>
      <c r="D384" s="90" t="e">
        <f>Calculations!BN385</f>
        <v>#DIV/0!</v>
      </c>
      <c r="E384" s="90" t="e">
        <f>Calculations!BO385</f>
        <v>#DIV/0!</v>
      </c>
      <c r="F384" s="91" t="e">
        <f t="shared" si="24"/>
        <v>#DIV/0!</v>
      </c>
      <c r="G384" s="91" t="e">
        <f t="shared" si="25"/>
        <v>#DIV/0!</v>
      </c>
      <c r="H384" s="90" t="e">
        <f t="shared" si="26"/>
        <v>#DIV/0!</v>
      </c>
      <c r="I384" s="94" t="str">
        <f>IF(OR(COUNT(Calculations!BP385:BY385)&lt;3,COUNT(Calculations!BZ385:CI385)&lt;3),"N/A",IF(ISERROR(TTEST(Calculations!BP385:BY385,Calculations!BZ385:CI385,2,2)),"N/A",TTEST(Calculations!BP385:BY385,Calculations!BZ385:CI385,2,2)))</f>
        <v>N/A</v>
      </c>
      <c r="J384" s="90" t="e">
        <f t="shared" si="27"/>
        <v>#DIV/0!</v>
      </c>
      <c r="K384" s="95" t="str">
        <f>IF(AND('Test Sample Data'!N384&gt;=35,'Control Sample Data'!N384&gt;=35),"Type 3",IF(AND('Test Sample Data'!N384&gt;=30,'Control Sample Data'!N384&gt;=30,OR(I384&gt;=0.05,I384="N/A")),"Type 2",IF(OR(AND('Test Sample Data'!N384&gt;=30,'Control Sample Data'!N384&lt;=30),AND('Test Sample Data'!N384&lt;=30,'Control Sample Data'!N384&gt;=30)),"Type 1","OKAY")))</f>
        <v>OKAY</v>
      </c>
    </row>
    <row r="385" spans="1:11">
      <c r="A385" s="68"/>
      <c r="B385" s="88" t="str">
        <f>IF('Gene Table'!E385="","",'Gene Table'!E385)</f>
        <v>PCR</v>
      </c>
      <c r="C385" s="89" t="str">
        <f>'Gene Table'!B385</f>
        <v>P23</v>
      </c>
      <c r="D385" s="90" t="e">
        <f>Calculations!BN386</f>
        <v>#DIV/0!</v>
      </c>
      <c r="E385" s="90" t="e">
        <f>Calculations!BO386</f>
        <v>#DIV/0!</v>
      </c>
      <c r="F385" s="91" t="e">
        <f t="shared" si="24"/>
        <v>#DIV/0!</v>
      </c>
      <c r="G385" s="91" t="e">
        <f t="shared" si="25"/>
        <v>#DIV/0!</v>
      </c>
      <c r="H385" s="90" t="e">
        <f t="shared" si="26"/>
        <v>#DIV/0!</v>
      </c>
      <c r="I385" s="94" t="str">
        <f>IF(OR(COUNT(Calculations!BP386:BY386)&lt;3,COUNT(Calculations!BZ386:CI386)&lt;3),"N/A",IF(ISERROR(TTEST(Calculations!BP386:BY386,Calculations!BZ386:CI386,2,2)),"N/A",TTEST(Calculations!BP386:BY386,Calculations!BZ386:CI386,2,2)))</f>
        <v>N/A</v>
      </c>
      <c r="J385" s="90" t="e">
        <f t="shared" si="27"/>
        <v>#DIV/0!</v>
      </c>
      <c r="K385" s="95" t="str">
        <f>IF(AND('Test Sample Data'!N385&gt;=35,'Control Sample Data'!N385&gt;=35),"Type 3",IF(AND('Test Sample Data'!N385&gt;=30,'Control Sample Data'!N385&gt;=30,OR(I385&gt;=0.05,I385="N/A")),"Type 2",IF(OR(AND('Test Sample Data'!N385&gt;=30,'Control Sample Data'!N385&lt;=30),AND('Test Sample Data'!N385&lt;=30,'Control Sample Data'!N385&gt;=30)),"Type 1","OKAY")))</f>
        <v>OKAY</v>
      </c>
    </row>
    <row r="386" spans="1:11">
      <c r="A386" s="68"/>
      <c r="B386" s="88" t="str">
        <f>IF('Gene Table'!E386="","",'Gene Table'!E386)</f>
        <v>PCR</v>
      </c>
      <c r="C386" s="89" t="str">
        <f>'Gene Table'!B386</f>
        <v>P24</v>
      </c>
      <c r="D386" s="90" t="e">
        <f>Calculations!BN387</f>
        <v>#DIV/0!</v>
      </c>
      <c r="E386" s="90" t="e">
        <f>Calculations!BO387</f>
        <v>#DIV/0!</v>
      </c>
      <c r="F386" s="91" t="e">
        <f t="shared" si="24"/>
        <v>#DIV/0!</v>
      </c>
      <c r="G386" s="91" t="e">
        <f t="shared" si="25"/>
        <v>#DIV/0!</v>
      </c>
      <c r="H386" s="90" t="e">
        <f t="shared" si="26"/>
        <v>#DIV/0!</v>
      </c>
      <c r="I386" s="94" t="str">
        <f>IF(OR(COUNT(Calculations!BP387:BY387)&lt;3,COUNT(Calculations!BZ387:CI387)&lt;3),"N/A",IF(ISERROR(TTEST(Calculations!BP387:BY387,Calculations!BZ387:CI387,2,2)),"N/A",TTEST(Calculations!BP387:BY387,Calculations!BZ387:CI387,2,2)))</f>
        <v>N/A</v>
      </c>
      <c r="J386" s="90" t="e">
        <f t="shared" si="27"/>
        <v>#DIV/0!</v>
      </c>
      <c r="K386" s="95" t="str">
        <f>IF(AND('Test Sample Data'!N386&gt;=35,'Control Sample Data'!N386&gt;=35),"Type 3",IF(AND('Test Sample Data'!N386&gt;=30,'Control Sample Data'!N386&gt;=30,OR(I386&gt;=0.05,I386="N/A")),"Type 2",IF(OR(AND('Test Sample Data'!N386&gt;=30,'Control Sample Data'!N386&lt;=30),AND('Test Sample Data'!N386&lt;=30,'Control Sample Data'!N386&gt;=30)),"Type 1","OKAY")))</f>
        <v>OKAY</v>
      </c>
    </row>
    <row r="387" spans="1:11">
      <c r="A387" s="68" t="s">
        <v>1494</v>
      </c>
      <c r="B387" s="88" t="str">
        <f>IF('Gene Table'!E387="","",'Gene Table'!E387)</f>
        <v>mmu-miR-1940</v>
      </c>
      <c r="C387" s="89" t="str">
        <f>'Gene Table'!B387</f>
        <v>A01</v>
      </c>
      <c r="D387" s="90" t="e">
        <f>Calculations!BN388</f>
        <v>#DIV/0!</v>
      </c>
      <c r="E387" s="90" t="e">
        <f>Calculations!BO388</f>
        <v>#DIV/0!</v>
      </c>
      <c r="F387" s="91" t="e">
        <f t="shared" si="24"/>
        <v>#DIV/0!</v>
      </c>
      <c r="G387" s="91" t="e">
        <f t="shared" si="25"/>
        <v>#DIV/0!</v>
      </c>
      <c r="H387" s="90" t="e">
        <f t="shared" si="26"/>
        <v>#DIV/0!</v>
      </c>
      <c r="I387" s="94" t="str">
        <f>IF(OR(COUNT(Calculations!BP388:BY388)&lt;3,COUNT(Calculations!BZ388:CI388)&lt;3),"N/A",IF(ISERROR(TTEST(Calculations!BP388:BY388,Calculations!BZ388:CI388,2,2)),"N/A",TTEST(Calculations!BP388:BY388,Calculations!BZ388:CI388,2,2)))</f>
        <v>N/A</v>
      </c>
      <c r="J387" s="90" t="e">
        <f t="shared" si="27"/>
        <v>#DIV/0!</v>
      </c>
      <c r="K387" s="95" t="str">
        <f>IF(AND('Test Sample Data'!N387&gt;=35,'Control Sample Data'!N387&gt;=35),"Type 3",IF(AND('Test Sample Data'!N387&gt;=30,'Control Sample Data'!N387&gt;=30,OR(I387&gt;=0.05,I387="N/A")),"Type 2",IF(OR(AND('Test Sample Data'!N387&gt;=30,'Control Sample Data'!N387&lt;=30),AND('Test Sample Data'!N387&lt;=30,'Control Sample Data'!N387&gt;=30)),"Type 1","OKAY")))</f>
        <v>OKAY</v>
      </c>
    </row>
    <row r="388" spans="1:11">
      <c r="A388" s="68"/>
      <c r="B388" s="88" t="str">
        <f>IF('Gene Table'!E388="","",'Gene Table'!E388)</f>
        <v>mmu-miR-133a-3p</v>
      </c>
      <c r="C388" s="89" t="str">
        <f>'Gene Table'!B388</f>
        <v>A02</v>
      </c>
      <c r="D388" s="90" t="e">
        <f>Calculations!BN389</f>
        <v>#DIV/0!</v>
      </c>
      <c r="E388" s="90" t="e">
        <f>Calculations!BO389</f>
        <v>#DIV/0!</v>
      </c>
      <c r="F388" s="91" t="e">
        <f t="shared" ref="F388:F451" si="28">2^-D388</f>
        <v>#DIV/0!</v>
      </c>
      <c r="G388" s="91" t="e">
        <f t="shared" ref="G388:G451" si="29">2^-E388</f>
        <v>#DIV/0!</v>
      </c>
      <c r="H388" s="90" t="e">
        <f t="shared" ref="H388:H451" si="30">F388/G388</f>
        <v>#DIV/0!</v>
      </c>
      <c r="I388" s="94" t="str">
        <f>IF(OR(COUNT(Calculations!BP389:BY389)&lt;3,COUNT(Calculations!BZ389:CI389)&lt;3),"N/A",IF(ISERROR(TTEST(Calculations!BP389:BY389,Calculations!BZ389:CI389,2,2)),"N/A",TTEST(Calculations!BP389:BY389,Calculations!BZ389:CI389,2,2)))</f>
        <v>N/A</v>
      </c>
      <c r="J388" s="90" t="e">
        <f t="shared" ref="J388:J451" si="31">IF(H388&gt;1,H388,-1/H388)</f>
        <v>#DIV/0!</v>
      </c>
      <c r="K388" s="95" t="str">
        <f>IF(AND('Test Sample Data'!N388&gt;=35,'Control Sample Data'!N388&gt;=35),"Type 3",IF(AND('Test Sample Data'!N388&gt;=30,'Control Sample Data'!N388&gt;=30,OR(I388&gt;=0.05,I388="N/A")),"Type 2",IF(OR(AND('Test Sample Data'!N388&gt;=30,'Control Sample Data'!N388&lt;=30),AND('Test Sample Data'!N388&lt;=30,'Control Sample Data'!N388&gt;=30)),"Type 1","OKAY")))</f>
        <v>OKAY</v>
      </c>
    </row>
    <row r="389" spans="1:11">
      <c r="A389" s="68"/>
      <c r="B389" s="88" t="str">
        <f>IF('Gene Table'!E389="","",'Gene Table'!E389)</f>
        <v>mmu-miR-1941-5p</v>
      </c>
      <c r="C389" s="89" t="str">
        <f>'Gene Table'!B389</f>
        <v>A03</v>
      </c>
      <c r="D389" s="90" t="e">
        <f>Calculations!BN390</f>
        <v>#DIV/0!</v>
      </c>
      <c r="E389" s="90" t="e">
        <f>Calculations!BO390</f>
        <v>#DIV/0!</v>
      </c>
      <c r="F389" s="91" t="e">
        <f t="shared" si="28"/>
        <v>#DIV/0!</v>
      </c>
      <c r="G389" s="91" t="e">
        <f t="shared" si="29"/>
        <v>#DIV/0!</v>
      </c>
      <c r="H389" s="90" t="e">
        <f t="shared" si="30"/>
        <v>#DIV/0!</v>
      </c>
      <c r="I389" s="94" t="str">
        <f>IF(OR(COUNT(Calculations!BP390:BY390)&lt;3,COUNT(Calculations!BZ390:CI390)&lt;3),"N/A",IF(ISERROR(TTEST(Calculations!BP390:BY390,Calculations!BZ390:CI390,2,2)),"N/A",TTEST(Calculations!BP390:BY390,Calculations!BZ390:CI390,2,2)))</f>
        <v>N/A</v>
      </c>
      <c r="J389" s="90" t="e">
        <f t="shared" si="31"/>
        <v>#DIV/0!</v>
      </c>
      <c r="K389" s="95" t="str">
        <f>IF(AND('Test Sample Data'!N389&gt;=35,'Control Sample Data'!N389&gt;=35),"Type 3",IF(AND('Test Sample Data'!N389&gt;=30,'Control Sample Data'!N389&gt;=30,OR(I389&gt;=0.05,I389="N/A")),"Type 2",IF(OR(AND('Test Sample Data'!N389&gt;=30,'Control Sample Data'!N389&lt;=30),AND('Test Sample Data'!N389&lt;=30,'Control Sample Data'!N389&gt;=30)),"Type 1","OKAY")))</f>
        <v>OKAY</v>
      </c>
    </row>
    <row r="390" spans="1:11">
      <c r="A390" s="68"/>
      <c r="B390" s="88" t="str">
        <f>IF('Gene Table'!E390="","",'Gene Table'!E390)</f>
        <v>mmu-miR-133b-3p</v>
      </c>
      <c r="C390" s="89" t="str">
        <f>'Gene Table'!B390</f>
        <v>A04</v>
      </c>
      <c r="D390" s="90" t="e">
        <f>Calculations!BN391</f>
        <v>#DIV/0!</v>
      </c>
      <c r="E390" s="90" t="e">
        <f>Calculations!BO391</f>
        <v>#DIV/0!</v>
      </c>
      <c r="F390" s="91" t="e">
        <f t="shared" si="28"/>
        <v>#DIV/0!</v>
      </c>
      <c r="G390" s="91" t="e">
        <f t="shared" si="29"/>
        <v>#DIV/0!</v>
      </c>
      <c r="H390" s="90" t="e">
        <f t="shared" si="30"/>
        <v>#DIV/0!</v>
      </c>
      <c r="I390" s="94" t="str">
        <f>IF(OR(COUNT(Calculations!BP391:BY391)&lt;3,COUNT(Calculations!BZ391:CI391)&lt;3),"N/A",IF(ISERROR(TTEST(Calculations!BP391:BY391,Calculations!BZ391:CI391,2,2)),"N/A",TTEST(Calculations!BP391:BY391,Calculations!BZ391:CI391,2,2)))</f>
        <v>N/A</v>
      </c>
      <c r="J390" s="90" t="e">
        <f t="shared" si="31"/>
        <v>#DIV/0!</v>
      </c>
      <c r="K390" s="95" t="str">
        <f>IF(AND('Test Sample Data'!N390&gt;=35,'Control Sample Data'!N390&gt;=35),"Type 3",IF(AND('Test Sample Data'!N390&gt;=30,'Control Sample Data'!N390&gt;=30,OR(I390&gt;=0.05,I390="N/A")),"Type 2",IF(OR(AND('Test Sample Data'!N390&gt;=30,'Control Sample Data'!N390&lt;=30),AND('Test Sample Data'!N390&lt;=30,'Control Sample Data'!N390&gt;=30)),"Type 1","OKAY")))</f>
        <v>OKAY</v>
      </c>
    </row>
    <row r="391" spans="1:11">
      <c r="A391" s="68"/>
      <c r="B391" s="88" t="str">
        <f>IF('Gene Table'!E391="","",'Gene Table'!E391)</f>
        <v>mmu-miR-1942</v>
      </c>
      <c r="C391" s="89" t="str">
        <f>'Gene Table'!B391</f>
        <v>A05</v>
      </c>
      <c r="D391" s="90" t="e">
        <f>Calculations!BN392</f>
        <v>#DIV/0!</v>
      </c>
      <c r="E391" s="90" t="e">
        <f>Calculations!BO392</f>
        <v>#DIV/0!</v>
      </c>
      <c r="F391" s="91" t="e">
        <f t="shared" si="28"/>
        <v>#DIV/0!</v>
      </c>
      <c r="G391" s="91" t="e">
        <f t="shared" si="29"/>
        <v>#DIV/0!</v>
      </c>
      <c r="H391" s="90" t="e">
        <f t="shared" si="30"/>
        <v>#DIV/0!</v>
      </c>
      <c r="I391" s="94" t="str">
        <f>IF(OR(COUNT(Calculations!BP392:BY392)&lt;3,COUNT(Calculations!BZ392:CI392)&lt;3),"N/A",IF(ISERROR(TTEST(Calculations!BP392:BY392,Calculations!BZ392:CI392,2,2)),"N/A",TTEST(Calculations!BP392:BY392,Calculations!BZ392:CI392,2,2)))</f>
        <v>N/A</v>
      </c>
      <c r="J391" s="90" t="e">
        <f t="shared" si="31"/>
        <v>#DIV/0!</v>
      </c>
      <c r="K391" s="95" t="str">
        <f>IF(AND('Test Sample Data'!N391&gt;=35,'Control Sample Data'!N391&gt;=35),"Type 3",IF(AND('Test Sample Data'!N391&gt;=30,'Control Sample Data'!N391&gt;=30,OR(I391&gt;=0.05,I391="N/A")),"Type 2",IF(OR(AND('Test Sample Data'!N391&gt;=30,'Control Sample Data'!N391&lt;=30),AND('Test Sample Data'!N391&lt;=30,'Control Sample Data'!N391&gt;=30)),"Type 1","OKAY")))</f>
        <v>OKAY</v>
      </c>
    </row>
    <row r="392" spans="1:11">
      <c r="A392" s="68"/>
      <c r="B392" s="88" t="str">
        <f>IF('Gene Table'!E392="","",'Gene Table'!E392)</f>
        <v>mmu-miR-135a-5p</v>
      </c>
      <c r="C392" s="89" t="str">
        <f>'Gene Table'!B392</f>
        <v>A06</v>
      </c>
      <c r="D392" s="90" t="e">
        <f>Calculations!BN393</f>
        <v>#DIV/0!</v>
      </c>
      <c r="E392" s="90" t="e">
        <f>Calculations!BO393</f>
        <v>#DIV/0!</v>
      </c>
      <c r="F392" s="91" t="e">
        <f t="shared" si="28"/>
        <v>#DIV/0!</v>
      </c>
      <c r="G392" s="91" t="e">
        <f t="shared" si="29"/>
        <v>#DIV/0!</v>
      </c>
      <c r="H392" s="90" t="e">
        <f t="shared" si="30"/>
        <v>#DIV/0!</v>
      </c>
      <c r="I392" s="94" t="str">
        <f>IF(OR(COUNT(Calculations!BP393:BY393)&lt;3,COUNT(Calculations!BZ393:CI393)&lt;3),"N/A",IF(ISERROR(TTEST(Calculations!BP393:BY393,Calculations!BZ393:CI393,2,2)),"N/A",TTEST(Calculations!BP393:BY393,Calculations!BZ393:CI393,2,2)))</f>
        <v>N/A</v>
      </c>
      <c r="J392" s="90" t="e">
        <f t="shared" si="31"/>
        <v>#DIV/0!</v>
      </c>
      <c r="K392" s="95" t="str">
        <f>IF(AND('Test Sample Data'!N392&gt;=35,'Control Sample Data'!N392&gt;=35),"Type 3",IF(AND('Test Sample Data'!N392&gt;=30,'Control Sample Data'!N392&gt;=30,OR(I392&gt;=0.05,I392="N/A")),"Type 2",IF(OR(AND('Test Sample Data'!N392&gt;=30,'Control Sample Data'!N392&lt;=30),AND('Test Sample Data'!N392&lt;=30,'Control Sample Data'!N392&gt;=30)),"Type 1","OKAY")))</f>
        <v>OKAY</v>
      </c>
    </row>
    <row r="393" spans="1:11">
      <c r="A393" s="68"/>
      <c r="B393" s="88" t="str">
        <f>IF('Gene Table'!E393="","",'Gene Table'!E393)</f>
        <v>mmu-miR-1944</v>
      </c>
      <c r="C393" s="89" t="str">
        <f>'Gene Table'!B393</f>
        <v>A07</v>
      </c>
      <c r="D393" s="90" t="e">
        <f>Calculations!BN394</f>
        <v>#DIV/0!</v>
      </c>
      <c r="E393" s="90" t="e">
        <f>Calculations!BO394</f>
        <v>#DIV/0!</v>
      </c>
      <c r="F393" s="91" t="e">
        <f t="shared" si="28"/>
        <v>#DIV/0!</v>
      </c>
      <c r="G393" s="91" t="e">
        <f t="shared" si="29"/>
        <v>#DIV/0!</v>
      </c>
      <c r="H393" s="90" t="e">
        <f t="shared" si="30"/>
        <v>#DIV/0!</v>
      </c>
      <c r="I393" s="94" t="str">
        <f>IF(OR(COUNT(Calculations!BP394:BY394)&lt;3,COUNT(Calculations!BZ394:CI394)&lt;3),"N/A",IF(ISERROR(TTEST(Calculations!BP394:BY394,Calculations!BZ394:CI394,2,2)),"N/A",TTEST(Calculations!BP394:BY394,Calculations!BZ394:CI394,2,2)))</f>
        <v>N/A</v>
      </c>
      <c r="J393" s="90" t="e">
        <f t="shared" si="31"/>
        <v>#DIV/0!</v>
      </c>
      <c r="K393" s="95" t="str">
        <f>IF(AND('Test Sample Data'!N393&gt;=35,'Control Sample Data'!N393&gt;=35),"Type 3",IF(AND('Test Sample Data'!N393&gt;=30,'Control Sample Data'!N393&gt;=30,OR(I393&gt;=0.05,I393="N/A")),"Type 2",IF(OR(AND('Test Sample Data'!N393&gt;=30,'Control Sample Data'!N393&lt;=30),AND('Test Sample Data'!N393&lt;=30,'Control Sample Data'!N393&gt;=30)),"Type 1","OKAY")))</f>
        <v>OKAY</v>
      </c>
    </row>
    <row r="394" spans="1:11">
      <c r="A394" s="68"/>
      <c r="B394" s="88" t="str">
        <f>IF('Gene Table'!E394="","",'Gene Table'!E394)</f>
        <v>mmu-miR-135b-5p</v>
      </c>
      <c r="C394" s="89" t="str">
        <f>'Gene Table'!B394</f>
        <v>A08</v>
      </c>
      <c r="D394" s="90" t="e">
        <f>Calculations!BN395</f>
        <v>#DIV/0!</v>
      </c>
      <c r="E394" s="90" t="e">
        <f>Calculations!BO395</f>
        <v>#DIV/0!</v>
      </c>
      <c r="F394" s="91" t="e">
        <f t="shared" si="28"/>
        <v>#DIV/0!</v>
      </c>
      <c r="G394" s="91" t="e">
        <f t="shared" si="29"/>
        <v>#DIV/0!</v>
      </c>
      <c r="H394" s="90" t="e">
        <f t="shared" si="30"/>
        <v>#DIV/0!</v>
      </c>
      <c r="I394" s="94" t="str">
        <f>IF(OR(COUNT(Calculations!BP395:BY395)&lt;3,COUNT(Calculations!BZ395:CI395)&lt;3),"N/A",IF(ISERROR(TTEST(Calculations!BP395:BY395,Calculations!BZ395:CI395,2,2)),"N/A",TTEST(Calculations!BP395:BY395,Calculations!BZ395:CI395,2,2)))</f>
        <v>N/A</v>
      </c>
      <c r="J394" s="90" t="e">
        <f t="shared" si="31"/>
        <v>#DIV/0!</v>
      </c>
      <c r="K394" s="95" t="str">
        <f>IF(AND('Test Sample Data'!N394&gt;=35,'Control Sample Data'!N394&gt;=35),"Type 3",IF(AND('Test Sample Data'!N394&gt;=30,'Control Sample Data'!N394&gt;=30,OR(I394&gt;=0.05,I394="N/A")),"Type 2",IF(OR(AND('Test Sample Data'!N394&gt;=30,'Control Sample Data'!N394&lt;=30),AND('Test Sample Data'!N394&lt;=30,'Control Sample Data'!N394&gt;=30)),"Type 1","OKAY")))</f>
        <v>OKAY</v>
      </c>
    </row>
    <row r="395" spans="1:11">
      <c r="A395" s="68"/>
      <c r="B395" s="88" t="str">
        <f>IF('Gene Table'!E395="","",'Gene Table'!E395)</f>
        <v>mmu-miR-1945</v>
      </c>
      <c r="C395" s="89" t="str">
        <f>'Gene Table'!B395</f>
        <v>A09</v>
      </c>
      <c r="D395" s="90" t="e">
        <f>Calculations!BN396</f>
        <v>#DIV/0!</v>
      </c>
      <c r="E395" s="90" t="e">
        <f>Calculations!BO396</f>
        <v>#DIV/0!</v>
      </c>
      <c r="F395" s="91" t="e">
        <f t="shared" si="28"/>
        <v>#DIV/0!</v>
      </c>
      <c r="G395" s="91" t="e">
        <f t="shared" si="29"/>
        <v>#DIV/0!</v>
      </c>
      <c r="H395" s="90" t="e">
        <f t="shared" si="30"/>
        <v>#DIV/0!</v>
      </c>
      <c r="I395" s="94" t="str">
        <f>IF(OR(COUNT(Calculations!BP396:BY396)&lt;3,COUNT(Calculations!BZ396:CI396)&lt;3),"N/A",IF(ISERROR(TTEST(Calculations!BP396:BY396,Calculations!BZ396:CI396,2,2)),"N/A",TTEST(Calculations!BP396:BY396,Calculations!BZ396:CI396,2,2)))</f>
        <v>N/A</v>
      </c>
      <c r="J395" s="90" t="e">
        <f t="shared" si="31"/>
        <v>#DIV/0!</v>
      </c>
      <c r="K395" s="95" t="str">
        <f>IF(AND('Test Sample Data'!N395&gt;=35,'Control Sample Data'!N395&gt;=35),"Type 3",IF(AND('Test Sample Data'!N395&gt;=30,'Control Sample Data'!N395&gt;=30,OR(I395&gt;=0.05,I395="N/A")),"Type 2",IF(OR(AND('Test Sample Data'!N395&gt;=30,'Control Sample Data'!N395&lt;=30),AND('Test Sample Data'!N395&lt;=30,'Control Sample Data'!N395&gt;=30)),"Type 1","OKAY")))</f>
        <v>OKAY</v>
      </c>
    </row>
    <row r="396" spans="1:11">
      <c r="A396" s="68"/>
      <c r="B396" s="88" t="str">
        <f>IF('Gene Table'!E396="","",'Gene Table'!E396)</f>
        <v>mmu-miR-17-5p</v>
      </c>
      <c r="C396" s="89" t="str">
        <f>'Gene Table'!B396</f>
        <v>A10</v>
      </c>
      <c r="D396" s="90" t="e">
        <f>Calculations!BN397</f>
        <v>#DIV/0!</v>
      </c>
      <c r="E396" s="90" t="e">
        <f>Calculations!BO397</f>
        <v>#DIV/0!</v>
      </c>
      <c r="F396" s="91" t="e">
        <f t="shared" si="28"/>
        <v>#DIV/0!</v>
      </c>
      <c r="G396" s="91" t="e">
        <f t="shared" si="29"/>
        <v>#DIV/0!</v>
      </c>
      <c r="H396" s="90" t="e">
        <f t="shared" si="30"/>
        <v>#DIV/0!</v>
      </c>
      <c r="I396" s="94" t="str">
        <f>IF(OR(COUNT(Calculations!BP397:BY397)&lt;3,COUNT(Calculations!BZ397:CI397)&lt;3),"N/A",IF(ISERROR(TTEST(Calculations!BP397:BY397,Calculations!BZ397:CI397,2,2)),"N/A",TTEST(Calculations!BP397:BY397,Calculations!BZ397:CI397,2,2)))</f>
        <v>N/A</v>
      </c>
      <c r="J396" s="90" t="e">
        <f t="shared" si="31"/>
        <v>#DIV/0!</v>
      </c>
      <c r="K396" s="95" t="str">
        <f>IF(AND('Test Sample Data'!N396&gt;=35,'Control Sample Data'!N396&gt;=35),"Type 3",IF(AND('Test Sample Data'!N396&gt;=30,'Control Sample Data'!N396&gt;=30,OR(I396&gt;=0.05,I396="N/A")),"Type 2",IF(OR(AND('Test Sample Data'!N396&gt;=30,'Control Sample Data'!N396&lt;=30),AND('Test Sample Data'!N396&lt;=30,'Control Sample Data'!N396&gt;=30)),"Type 1","OKAY")))</f>
        <v>OKAY</v>
      </c>
    </row>
    <row r="397" spans="1:11">
      <c r="A397" s="68"/>
      <c r="B397" s="88" t="str">
        <f>IF('Gene Table'!E397="","",'Gene Table'!E397)</f>
        <v>mmu-miR-1949</v>
      </c>
      <c r="C397" s="89" t="str">
        <f>'Gene Table'!B397</f>
        <v>A11</v>
      </c>
      <c r="D397" s="90" t="e">
        <f>Calculations!BN398</f>
        <v>#DIV/0!</v>
      </c>
      <c r="E397" s="90" t="e">
        <f>Calculations!BO398</f>
        <v>#DIV/0!</v>
      </c>
      <c r="F397" s="91" t="e">
        <f t="shared" si="28"/>
        <v>#DIV/0!</v>
      </c>
      <c r="G397" s="91" t="e">
        <f t="shared" si="29"/>
        <v>#DIV/0!</v>
      </c>
      <c r="H397" s="90" t="e">
        <f t="shared" si="30"/>
        <v>#DIV/0!</v>
      </c>
      <c r="I397" s="94" t="str">
        <f>IF(OR(COUNT(Calculations!BP398:BY398)&lt;3,COUNT(Calculations!BZ398:CI398)&lt;3),"N/A",IF(ISERROR(TTEST(Calculations!BP398:BY398,Calculations!BZ398:CI398,2,2)),"N/A",TTEST(Calculations!BP398:BY398,Calculations!BZ398:CI398,2,2)))</f>
        <v>N/A</v>
      </c>
      <c r="J397" s="90" t="e">
        <f t="shared" si="31"/>
        <v>#DIV/0!</v>
      </c>
      <c r="K397" s="95" t="str">
        <f>IF(AND('Test Sample Data'!N397&gt;=35,'Control Sample Data'!N397&gt;=35),"Type 3",IF(AND('Test Sample Data'!N397&gt;=30,'Control Sample Data'!N397&gt;=30,OR(I397&gt;=0.05,I397="N/A")),"Type 2",IF(OR(AND('Test Sample Data'!N397&gt;=30,'Control Sample Data'!N397&lt;=30),AND('Test Sample Data'!N397&lt;=30,'Control Sample Data'!N397&gt;=30)),"Type 1","OKAY")))</f>
        <v>OKAY</v>
      </c>
    </row>
    <row r="398" spans="1:11">
      <c r="A398" s="68"/>
      <c r="B398" s="88" t="str">
        <f>IF('Gene Table'!E398="","",'Gene Table'!E398)</f>
        <v>mmu-miR-181a-5p</v>
      </c>
      <c r="C398" s="89" t="str">
        <f>'Gene Table'!B398</f>
        <v>A12</v>
      </c>
      <c r="D398" s="90" t="e">
        <f>Calculations!BN399</f>
        <v>#DIV/0!</v>
      </c>
      <c r="E398" s="90" t="e">
        <f>Calculations!BO399</f>
        <v>#DIV/0!</v>
      </c>
      <c r="F398" s="91" t="e">
        <f t="shared" si="28"/>
        <v>#DIV/0!</v>
      </c>
      <c r="G398" s="91" t="e">
        <f t="shared" si="29"/>
        <v>#DIV/0!</v>
      </c>
      <c r="H398" s="90" t="e">
        <f t="shared" si="30"/>
        <v>#DIV/0!</v>
      </c>
      <c r="I398" s="94" t="str">
        <f>IF(OR(COUNT(Calculations!BP399:BY399)&lt;3,COUNT(Calculations!BZ399:CI399)&lt;3),"N/A",IF(ISERROR(TTEST(Calculations!BP399:BY399,Calculations!BZ399:CI399,2,2)),"N/A",TTEST(Calculations!BP399:BY399,Calculations!BZ399:CI399,2,2)))</f>
        <v>N/A</v>
      </c>
      <c r="J398" s="90" t="e">
        <f t="shared" si="31"/>
        <v>#DIV/0!</v>
      </c>
      <c r="K398" s="95" t="str">
        <f>IF(AND('Test Sample Data'!N398&gt;=35,'Control Sample Data'!N398&gt;=35),"Type 3",IF(AND('Test Sample Data'!N398&gt;=30,'Control Sample Data'!N398&gt;=30,OR(I398&gt;=0.05,I398="N/A")),"Type 2",IF(OR(AND('Test Sample Data'!N398&gt;=30,'Control Sample Data'!N398&lt;=30),AND('Test Sample Data'!N398&lt;=30,'Control Sample Data'!N398&gt;=30)),"Type 1","OKAY")))</f>
        <v>OKAY</v>
      </c>
    </row>
    <row r="399" spans="1:11">
      <c r="A399" s="68"/>
      <c r="B399" s="88" t="str">
        <f>IF('Gene Table'!E399="","",'Gene Table'!E399)</f>
        <v>mmu-miR-1950</v>
      </c>
      <c r="C399" s="89" t="str">
        <f>'Gene Table'!B399</f>
        <v>A13</v>
      </c>
      <c r="D399" s="90" t="e">
        <f>Calculations!BN400</f>
        <v>#DIV/0!</v>
      </c>
      <c r="E399" s="90" t="e">
        <f>Calculations!BO400</f>
        <v>#DIV/0!</v>
      </c>
      <c r="F399" s="91" t="e">
        <f t="shared" si="28"/>
        <v>#DIV/0!</v>
      </c>
      <c r="G399" s="91" t="e">
        <f t="shared" si="29"/>
        <v>#DIV/0!</v>
      </c>
      <c r="H399" s="90" t="e">
        <f t="shared" si="30"/>
        <v>#DIV/0!</v>
      </c>
      <c r="I399" s="94" t="str">
        <f>IF(OR(COUNT(Calculations!BP400:BY400)&lt;3,COUNT(Calculations!BZ400:CI400)&lt;3),"N/A",IF(ISERROR(TTEST(Calculations!BP400:BY400,Calculations!BZ400:CI400,2,2)),"N/A",TTEST(Calculations!BP400:BY400,Calculations!BZ400:CI400,2,2)))</f>
        <v>N/A</v>
      </c>
      <c r="J399" s="90" t="e">
        <f t="shared" si="31"/>
        <v>#DIV/0!</v>
      </c>
      <c r="K399" s="95" t="str">
        <f>IF(AND('Test Sample Data'!N399&gt;=35,'Control Sample Data'!N399&gt;=35),"Type 3",IF(AND('Test Sample Data'!N399&gt;=30,'Control Sample Data'!N399&gt;=30,OR(I399&gt;=0.05,I399="N/A")),"Type 2",IF(OR(AND('Test Sample Data'!N399&gt;=30,'Control Sample Data'!N399&lt;=30),AND('Test Sample Data'!N399&lt;=30,'Control Sample Data'!N399&gt;=30)),"Type 1","OKAY")))</f>
        <v>OKAY</v>
      </c>
    </row>
    <row r="400" spans="1:11">
      <c r="A400" s="68"/>
      <c r="B400" s="88" t="str">
        <f>IF('Gene Table'!E400="","",'Gene Table'!E400)</f>
        <v>mmu-miR-181b-5p</v>
      </c>
      <c r="C400" s="89" t="str">
        <f>'Gene Table'!B400</f>
        <v>A14</v>
      </c>
      <c r="D400" s="90" t="e">
        <f>Calculations!BN401</f>
        <v>#DIV/0!</v>
      </c>
      <c r="E400" s="90" t="e">
        <f>Calculations!BO401</f>
        <v>#DIV/0!</v>
      </c>
      <c r="F400" s="91" t="e">
        <f t="shared" si="28"/>
        <v>#DIV/0!</v>
      </c>
      <c r="G400" s="91" t="e">
        <f t="shared" si="29"/>
        <v>#DIV/0!</v>
      </c>
      <c r="H400" s="90" t="e">
        <f t="shared" si="30"/>
        <v>#DIV/0!</v>
      </c>
      <c r="I400" s="94" t="str">
        <f>IF(OR(COUNT(Calculations!BP401:BY401)&lt;3,COUNT(Calculations!BZ401:CI401)&lt;3),"N/A",IF(ISERROR(TTEST(Calculations!BP401:BY401,Calculations!BZ401:CI401,2,2)),"N/A",TTEST(Calculations!BP401:BY401,Calculations!BZ401:CI401,2,2)))</f>
        <v>N/A</v>
      </c>
      <c r="J400" s="90" t="e">
        <f t="shared" si="31"/>
        <v>#DIV/0!</v>
      </c>
      <c r="K400" s="95" t="str">
        <f>IF(AND('Test Sample Data'!N400&gt;=35,'Control Sample Data'!N400&gt;=35),"Type 3",IF(AND('Test Sample Data'!N400&gt;=30,'Control Sample Data'!N400&gt;=30,OR(I400&gt;=0.05,I400="N/A")),"Type 2",IF(OR(AND('Test Sample Data'!N400&gt;=30,'Control Sample Data'!N400&lt;=30),AND('Test Sample Data'!N400&lt;=30,'Control Sample Data'!N400&gt;=30)),"Type 1","OKAY")))</f>
        <v>OKAY</v>
      </c>
    </row>
    <row r="401" spans="1:11">
      <c r="A401" s="68"/>
      <c r="B401" s="88" t="str">
        <f>IF('Gene Table'!E401="","",'Gene Table'!E401)</f>
        <v>mmu-miR-669m-3p</v>
      </c>
      <c r="C401" s="89" t="str">
        <f>'Gene Table'!B401</f>
        <v>A15</v>
      </c>
      <c r="D401" s="90" t="e">
        <f>Calculations!BN402</f>
        <v>#DIV/0!</v>
      </c>
      <c r="E401" s="90" t="e">
        <f>Calculations!BO402</f>
        <v>#DIV/0!</v>
      </c>
      <c r="F401" s="91" t="e">
        <f t="shared" si="28"/>
        <v>#DIV/0!</v>
      </c>
      <c r="G401" s="91" t="e">
        <f t="shared" si="29"/>
        <v>#DIV/0!</v>
      </c>
      <c r="H401" s="90" t="e">
        <f t="shared" si="30"/>
        <v>#DIV/0!</v>
      </c>
      <c r="I401" s="94" t="str">
        <f>IF(OR(COUNT(Calculations!BP402:BY402)&lt;3,COUNT(Calculations!BZ402:CI402)&lt;3),"N/A",IF(ISERROR(TTEST(Calculations!BP402:BY402,Calculations!BZ402:CI402,2,2)),"N/A",TTEST(Calculations!BP402:BY402,Calculations!BZ402:CI402,2,2)))</f>
        <v>N/A</v>
      </c>
      <c r="J401" s="90" t="e">
        <f t="shared" si="31"/>
        <v>#DIV/0!</v>
      </c>
      <c r="K401" s="95" t="str">
        <f>IF(AND('Test Sample Data'!N401&gt;=35,'Control Sample Data'!N401&gt;=35),"Type 3",IF(AND('Test Sample Data'!N401&gt;=30,'Control Sample Data'!N401&gt;=30,OR(I401&gt;=0.05,I401="N/A")),"Type 2",IF(OR(AND('Test Sample Data'!N401&gt;=30,'Control Sample Data'!N401&lt;=30),AND('Test Sample Data'!N401&lt;=30,'Control Sample Data'!N401&gt;=30)),"Type 1","OKAY")))</f>
        <v>OKAY</v>
      </c>
    </row>
    <row r="402" spans="1:11">
      <c r="A402" s="68"/>
      <c r="B402" s="88" t="str">
        <f>IF('Gene Table'!E402="","",'Gene Table'!E402)</f>
        <v>mmu-miR-181c-5p</v>
      </c>
      <c r="C402" s="89" t="str">
        <f>'Gene Table'!B402</f>
        <v>A16</v>
      </c>
      <c r="D402" s="90" t="e">
        <f>Calculations!BN403</f>
        <v>#DIV/0!</v>
      </c>
      <c r="E402" s="90" t="e">
        <f>Calculations!BO403</f>
        <v>#DIV/0!</v>
      </c>
      <c r="F402" s="91" t="e">
        <f t="shared" si="28"/>
        <v>#DIV/0!</v>
      </c>
      <c r="G402" s="91" t="e">
        <f t="shared" si="29"/>
        <v>#DIV/0!</v>
      </c>
      <c r="H402" s="90" t="e">
        <f t="shared" si="30"/>
        <v>#DIV/0!</v>
      </c>
      <c r="I402" s="94" t="str">
        <f>IF(OR(COUNT(Calculations!BP403:BY403)&lt;3,COUNT(Calculations!BZ403:CI403)&lt;3),"N/A",IF(ISERROR(TTEST(Calculations!BP403:BY403,Calculations!BZ403:CI403,2,2)),"N/A",TTEST(Calculations!BP403:BY403,Calculations!BZ403:CI403,2,2)))</f>
        <v>N/A</v>
      </c>
      <c r="J402" s="90" t="e">
        <f t="shared" si="31"/>
        <v>#DIV/0!</v>
      </c>
      <c r="K402" s="95" t="str">
        <f>IF(AND('Test Sample Data'!N402&gt;=35,'Control Sample Data'!N402&gt;=35),"Type 3",IF(AND('Test Sample Data'!N402&gt;=30,'Control Sample Data'!N402&gt;=30,OR(I402&gt;=0.05,I402="N/A")),"Type 2",IF(OR(AND('Test Sample Data'!N402&gt;=30,'Control Sample Data'!N402&lt;=30),AND('Test Sample Data'!N402&lt;=30,'Control Sample Data'!N402&gt;=30)),"Type 1","OKAY")))</f>
        <v>OKAY</v>
      </c>
    </row>
    <row r="403" spans="1:11">
      <c r="A403" s="68"/>
      <c r="B403" s="88" t="str">
        <f>IF('Gene Table'!E403="","",'Gene Table'!E403)</f>
        <v>mmu-miR-1951</v>
      </c>
      <c r="C403" s="89" t="str">
        <f>'Gene Table'!B403</f>
        <v>A17</v>
      </c>
      <c r="D403" s="90" t="e">
        <f>Calculations!BN404</f>
        <v>#DIV/0!</v>
      </c>
      <c r="E403" s="90" t="e">
        <f>Calculations!BO404</f>
        <v>#DIV/0!</v>
      </c>
      <c r="F403" s="91" t="e">
        <f t="shared" si="28"/>
        <v>#DIV/0!</v>
      </c>
      <c r="G403" s="91" t="e">
        <f t="shared" si="29"/>
        <v>#DIV/0!</v>
      </c>
      <c r="H403" s="90" t="e">
        <f t="shared" si="30"/>
        <v>#DIV/0!</v>
      </c>
      <c r="I403" s="94" t="str">
        <f>IF(OR(COUNT(Calculations!BP404:BY404)&lt;3,COUNT(Calculations!BZ404:CI404)&lt;3),"N/A",IF(ISERROR(TTEST(Calculations!BP404:BY404,Calculations!BZ404:CI404,2,2)),"N/A",TTEST(Calculations!BP404:BY404,Calculations!BZ404:CI404,2,2)))</f>
        <v>N/A</v>
      </c>
      <c r="J403" s="90" t="e">
        <f t="shared" si="31"/>
        <v>#DIV/0!</v>
      </c>
      <c r="K403" s="95" t="str">
        <f>IF(AND('Test Sample Data'!N403&gt;=35,'Control Sample Data'!N403&gt;=35),"Type 3",IF(AND('Test Sample Data'!N403&gt;=30,'Control Sample Data'!N403&gt;=30,OR(I403&gt;=0.05,I403="N/A")),"Type 2",IF(OR(AND('Test Sample Data'!N403&gt;=30,'Control Sample Data'!N403&lt;=30),AND('Test Sample Data'!N403&lt;=30,'Control Sample Data'!N403&gt;=30)),"Type 1","OKAY")))</f>
        <v>OKAY</v>
      </c>
    </row>
    <row r="404" spans="1:11">
      <c r="A404" s="68"/>
      <c r="B404" s="88" t="str">
        <f>IF('Gene Table'!E404="","",'Gene Table'!E404)</f>
        <v>mmu-miR-181d-5p</v>
      </c>
      <c r="C404" s="89" t="str">
        <f>'Gene Table'!B404</f>
        <v>A18</v>
      </c>
      <c r="D404" s="90" t="e">
        <f>Calculations!BN405</f>
        <v>#DIV/0!</v>
      </c>
      <c r="E404" s="90" t="e">
        <f>Calculations!BO405</f>
        <v>#DIV/0!</v>
      </c>
      <c r="F404" s="91" t="e">
        <f t="shared" si="28"/>
        <v>#DIV/0!</v>
      </c>
      <c r="G404" s="91" t="e">
        <f t="shared" si="29"/>
        <v>#DIV/0!</v>
      </c>
      <c r="H404" s="90" t="e">
        <f t="shared" si="30"/>
        <v>#DIV/0!</v>
      </c>
      <c r="I404" s="94" t="str">
        <f>IF(OR(COUNT(Calculations!BP405:BY405)&lt;3,COUNT(Calculations!BZ405:CI405)&lt;3),"N/A",IF(ISERROR(TTEST(Calculations!BP405:BY405,Calculations!BZ405:CI405,2,2)),"N/A",TTEST(Calculations!BP405:BY405,Calculations!BZ405:CI405,2,2)))</f>
        <v>N/A</v>
      </c>
      <c r="J404" s="90" t="e">
        <f t="shared" si="31"/>
        <v>#DIV/0!</v>
      </c>
      <c r="K404" s="95" t="str">
        <f>IF(AND('Test Sample Data'!N404&gt;=35,'Control Sample Data'!N404&gt;=35),"Type 3",IF(AND('Test Sample Data'!N404&gt;=30,'Control Sample Data'!N404&gt;=30,OR(I404&gt;=0.05,I404="N/A")),"Type 2",IF(OR(AND('Test Sample Data'!N404&gt;=30,'Control Sample Data'!N404&lt;=30),AND('Test Sample Data'!N404&lt;=30,'Control Sample Data'!N404&gt;=30)),"Type 1","OKAY")))</f>
        <v>OKAY</v>
      </c>
    </row>
    <row r="405" spans="1:11">
      <c r="A405" s="68"/>
      <c r="B405" s="88" t="str">
        <f>IF('Gene Table'!E405="","",'Gene Table'!E405)</f>
        <v>mmu-miR-1952</v>
      </c>
      <c r="C405" s="89" t="str">
        <f>'Gene Table'!B405</f>
        <v>A19</v>
      </c>
      <c r="D405" s="90" t="e">
        <f>Calculations!BN406</f>
        <v>#DIV/0!</v>
      </c>
      <c r="E405" s="90" t="e">
        <f>Calculations!BO406</f>
        <v>#DIV/0!</v>
      </c>
      <c r="F405" s="91" t="e">
        <f t="shared" si="28"/>
        <v>#DIV/0!</v>
      </c>
      <c r="G405" s="91" t="e">
        <f t="shared" si="29"/>
        <v>#DIV/0!</v>
      </c>
      <c r="H405" s="90" t="e">
        <f t="shared" si="30"/>
        <v>#DIV/0!</v>
      </c>
      <c r="I405" s="94" t="str">
        <f>IF(OR(COUNT(Calculations!BP406:BY406)&lt;3,COUNT(Calculations!BZ406:CI406)&lt;3),"N/A",IF(ISERROR(TTEST(Calculations!BP406:BY406,Calculations!BZ406:CI406,2,2)),"N/A",TTEST(Calculations!BP406:BY406,Calculations!BZ406:CI406,2,2)))</f>
        <v>N/A</v>
      </c>
      <c r="J405" s="90" t="e">
        <f t="shared" si="31"/>
        <v>#DIV/0!</v>
      </c>
      <c r="K405" s="95" t="str">
        <f>IF(AND('Test Sample Data'!N405&gt;=35,'Control Sample Data'!N405&gt;=35),"Type 3",IF(AND('Test Sample Data'!N405&gt;=30,'Control Sample Data'!N405&gt;=30,OR(I405&gt;=0.05,I405="N/A")),"Type 2",IF(OR(AND('Test Sample Data'!N405&gt;=30,'Control Sample Data'!N405&lt;=30),AND('Test Sample Data'!N405&lt;=30,'Control Sample Data'!N405&gt;=30)),"Type 1","OKAY")))</f>
        <v>OKAY</v>
      </c>
    </row>
    <row r="406" spans="1:11">
      <c r="A406" s="68"/>
      <c r="B406" s="88" t="str">
        <f>IF('Gene Table'!E406="","",'Gene Table'!E406)</f>
        <v>mmu-miR-196a-5p</v>
      </c>
      <c r="C406" s="89" t="str">
        <f>'Gene Table'!B406</f>
        <v>A20</v>
      </c>
      <c r="D406" s="90" t="e">
        <f>Calculations!BN407</f>
        <v>#DIV/0!</v>
      </c>
      <c r="E406" s="90" t="e">
        <f>Calculations!BO407</f>
        <v>#DIV/0!</v>
      </c>
      <c r="F406" s="91" t="e">
        <f t="shared" si="28"/>
        <v>#DIV/0!</v>
      </c>
      <c r="G406" s="91" t="e">
        <f t="shared" si="29"/>
        <v>#DIV/0!</v>
      </c>
      <c r="H406" s="90" t="e">
        <f t="shared" si="30"/>
        <v>#DIV/0!</v>
      </c>
      <c r="I406" s="94" t="str">
        <f>IF(OR(COUNT(Calculations!BP407:BY407)&lt;3,COUNT(Calculations!BZ407:CI407)&lt;3),"N/A",IF(ISERROR(TTEST(Calculations!BP407:BY407,Calculations!BZ407:CI407,2,2)),"N/A",TTEST(Calculations!BP407:BY407,Calculations!BZ407:CI407,2,2)))</f>
        <v>N/A</v>
      </c>
      <c r="J406" s="90" t="e">
        <f t="shared" si="31"/>
        <v>#DIV/0!</v>
      </c>
      <c r="K406" s="95" t="str">
        <f>IF(AND('Test Sample Data'!N406&gt;=35,'Control Sample Data'!N406&gt;=35),"Type 3",IF(AND('Test Sample Data'!N406&gt;=30,'Control Sample Data'!N406&gt;=30,OR(I406&gt;=0.05,I406="N/A")),"Type 2",IF(OR(AND('Test Sample Data'!N406&gt;=30,'Control Sample Data'!N406&lt;=30),AND('Test Sample Data'!N406&lt;=30,'Control Sample Data'!N406&gt;=30)),"Type 1","OKAY")))</f>
        <v>OKAY</v>
      </c>
    </row>
    <row r="407" spans="1:11">
      <c r="A407" s="68"/>
      <c r="B407" s="88" t="str">
        <f>IF('Gene Table'!E407="","",'Gene Table'!E407)</f>
        <v>mmu-miR-1954</v>
      </c>
      <c r="C407" s="89" t="str">
        <f>'Gene Table'!B407</f>
        <v>A21</v>
      </c>
      <c r="D407" s="90" t="e">
        <f>Calculations!BN408</f>
        <v>#DIV/0!</v>
      </c>
      <c r="E407" s="90" t="e">
        <f>Calculations!BO408</f>
        <v>#DIV/0!</v>
      </c>
      <c r="F407" s="91" t="e">
        <f t="shared" si="28"/>
        <v>#DIV/0!</v>
      </c>
      <c r="G407" s="91" t="e">
        <f t="shared" si="29"/>
        <v>#DIV/0!</v>
      </c>
      <c r="H407" s="90" t="e">
        <f t="shared" si="30"/>
        <v>#DIV/0!</v>
      </c>
      <c r="I407" s="94" t="str">
        <f>IF(OR(COUNT(Calculations!BP408:BY408)&lt;3,COUNT(Calculations!BZ408:CI408)&lt;3),"N/A",IF(ISERROR(TTEST(Calculations!BP408:BY408,Calculations!BZ408:CI408,2,2)),"N/A",TTEST(Calculations!BP408:BY408,Calculations!BZ408:CI408,2,2)))</f>
        <v>N/A</v>
      </c>
      <c r="J407" s="90" t="e">
        <f t="shared" si="31"/>
        <v>#DIV/0!</v>
      </c>
      <c r="K407" s="95" t="str">
        <f>IF(AND('Test Sample Data'!N407&gt;=35,'Control Sample Data'!N407&gt;=35),"Type 3",IF(AND('Test Sample Data'!N407&gt;=30,'Control Sample Data'!N407&gt;=30,OR(I407&gt;=0.05,I407="N/A")),"Type 2",IF(OR(AND('Test Sample Data'!N407&gt;=30,'Control Sample Data'!N407&lt;=30),AND('Test Sample Data'!N407&lt;=30,'Control Sample Data'!N407&gt;=30)),"Type 1","OKAY")))</f>
        <v>OKAY</v>
      </c>
    </row>
    <row r="408" spans="1:11">
      <c r="A408" s="68"/>
      <c r="B408" s="88" t="str">
        <f>IF('Gene Table'!E408="","",'Gene Table'!E408)</f>
        <v>mmu-miR-19a-3p</v>
      </c>
      <c r="C408" s="89" t="str">
        <f>'Gene Table'!B408</f>
        <v>A22</v>
      </c>
      <c r="D408" s="90" t="e">
        <f>Calculations!BN409</f>
        <v>#DIV/0!</v>
      </c>
      <c r="E408" s="90" t="e">
        <f>Calculations!BO409</f>
        <v>#DIV/0!</v>
      </c>
      <c r="F408" s="91" t="e">
        <f t="shared" si="28"/>
        <v>#DIV/0!</v>
      </c>
      <c r="G408" s="91" t="e">
        <f t="shared" si="29"/>
        <v>#DIV/0!</v>
      </c>
      <c r="H408" s="90" t="e">
        <f t="shared" si="30"/>
        <v>#DIV/0!</v>
      </c>
      <c r="I408" s="94" t="str">
        <f>IF(OR(COUNT(Calculations!BP409:BY409)&lt;3,COUNT(Calculations!BZ409:CI409)&lt;3),"N/A",IF(ISERROR(TTEST(Calculations!BP409:BY409,Calculations!BZ409:CI409,2,2)),"N/A",TTEST(Calculations!BP409:BY409,Calculations!BZ409:CI409,2,2)))</f>
        <v>N/A</v>
      </c>
      <c r="J408" s="90" t="e">
        <f t="shared" si="31"/>
        <v>#DIV/0!</v>
      </c>
      <c r="K408" s="95" t="str">
        <f>IF(AND('Test Sample Data'!N408&gt;=35,'Control Sample Data'!N408&gt;=35),"Type 3",IF(AND('Test Sample Data'!N408&gt;=30,'Control Sample Data'!N408&gt;=30,OR(I408&gt;=0.05,I408="N/A")),"Type 2",IF(OR(AND('Test Sample Data'!N408&gt;=30,'Control Sample Data'!N408&lt;=30),AND('Test Sample Data'!N408&lt;=30,'Control Sample Data'!N408&gt;=30)),"Type 1","OKAY")))</f>
        <v>OKAY</v>
      </c>
    </row>
    <row r="409" spans="1:11">
      <c r="A409" s="68"/>
      <c r="B409" s="88" t="str">
        <f>IF('Gene Table'!E409="","",'Gene Table'!E409)</f>
        <v>mmu-miR-1955-5p</v>
      </c>
      <c r="C409" s="89" t="str">
        <f>'Gene Table'!B409</f>
        <v>A23</v>
      </c>
      <c r="D409" s="90" t="e">
        <f>Calculations!BN410</f>
        <v>#DIV/0!</v>
      </c>
      <c r="E409" s="90" t="e">
        <f>Calculations!BO410</f>
        <v>#DIV/0!</v>
      </c>
      <c r="F409" s="91" t="e">
        <f t="shared" si="28"/>
        <v>#DIV/0!</v>
      </c>
      <c r="G409" s="91" t="e">
        <f t="shared" si="29"/>
        <v>#DIV/0!</v>
      </c>
      <c r="H409" s="90" t="e">
        <f t="shared" si="30"/>
        <v>#DIV/0!</v>
      </c>
      <c r="I409" s="94" t="str">
        <f>IF(OR(COUNT(Calculations!BP410:BY410)&lt;3,COUNT(Calculations!BZ410:CI410)&lt;3),"N/A",IF(ISERROR(TTEST(Calculations!BP410:BY410,Calculations!BZ410:CI410,2,2)),"N/A",TTEST(Calculations!BP410:BY410,Calculations!BZ410:CI410,2,2)))</f>
        <v>N/A</v>
      </c>
      <c r="J409" s="90" t="e">
        <f t="shared" si="31"/>
        <v>#DIV/0!</v>
      </c>
      <c r="K409" s="95" t="str">
        <f>IF(AND('Test Sample Data'!N409&gt;=35,'Control Sample Data'!N409&gt;=35),"Type 3",IF(AND('Test Sample Data'!N409&gt;=30,'Control Sample Data'!N409&gt;=30,OR(I409&gt;=0.05,I409="N/A")),"Type 2",IF(OR(AND('Test Sample Data'!N409&gt;=30,'Control Sample Data'!N409&lt;=30),AND('Test Sample Data'!N409&lt;=30,'Control Sample Data'!N409&gt;=30)),"Type 1","OKAY")))</f>
        <v>OKAY</v>
      </c>
    </row>
    <row r="410" spans="1:11">
      <c r="A410" s="68"/>
      <c r="B410" s="88" t="str">
        <f>IF('Gene Table'!E410="","",'Gene Table'!E410)</f>
        <v>mmu-miR-19b-3p</v>
      </c>
      <c r="C410" s="89" t="str">
        <f>'Gene Table'!B410</f>
        <v>A24</v>
      </c>
      <c r="D410" s="90" t="e">
        <f>Calculations!BN411</f>
        <v>#DIV/0!</v>
      </c>
      <c r="E410" s="90" t="e">
        <f>Calculations!BO411</f>
        <v>#DIV/0!</v>
      </c>
      <c r="F410" s="91" t="e">
        <f t="shared" si="28"/>
        <v>#DIV/0!</v>
      </c>
      <c r="G410" s="91" t="e">
        <f t="shared" si="29"/>
        <v>#DIV/0!</v>
      </c>
      <c r="H410" s="90" t="e">
        <f t="shared" si="30"/>
        <v>#DIV/0!</v>
      </c>
      <c r="I410" s="94" t="str">
        <f>IF(OR(COUNT(Calculations!BP411:BY411)&lt;3,COUNT(Calculations!BZ411:CI411)&lt;3),"N/A",IF(ISERROR(TTEST(Calculations!BP411:BY411,Calculations!BZ411:CI411,2,2)),"N/A",TTEST(Calculations!BP411:BY411,Calculations!BZ411:CI411,2,2)))</f>
        <v>N/A</v>
      </c>
      <c r="J410" s="90" t="e">
        <f t="shared" si="31"/>
        <v>#DIV/0!</v>
      </c>
      <c r="K410" s="95" t="str">
        <f>IF(AND('Test Sample Data'!N410&gt;=35,'Control Sample Data'!N410&gt;=35),"Type 3",IF(AND('Test Sample Data'!N410&gt;=30,'Control Sample Data'!N410&gt;=30,OR(I410&gt;=0.05,I410="N/A")),"Type 2",IF(OR(AND('Test Sample Data'!N410&gt;=30,'Control Sample Data'!N410&lt;=30),AND('Test Sample Data'!N410&lt;=30,'Control Sample Data'!N410&gt;=30)),"Type 1","OKAY")))</f>
        <v>OKAY</v>
      </c>
    </row>
    <row r="411" ht="25.5" spans="1:11">
      <c r="A411" s="68"/>
      <c r="B411" s="88" t="str">
        <f>IF('Gene Table'!E411="","",'Gene Table'!E411)</f>
        <v>mmu-miR-135a-2-3p</v>
      </c>
      <c r="C411" s="89" t="str">
        <f>'Gene Table'!B411</f>
        <v>B01</v>
      </c>
      <c r="D411" s="90" t="e">
        <f>Calculations!BN412</f>
        <v>#DIV/0!</v>
      </c>
      <c r="E411" s="90" t="e">
        <f>Calculations!BO412</f>
        <v>#DIV/0!</v>
      </c>
      <c r="F411" s="91" t="e">
        <f t="shared" si="28"/>
        <v>#DIV/0!</v>
      </c>
      <c r="G411" s="91" t="e">
        <f t="shared" si="29"/>
        <v>#DIV/0!</v>
      </c>
      <c r="H411" s="90" t="e">
        <f t="shared" si="30"/>
        <v>#DIV/0!</v>
      </c>
      <c r="I411" s="94" t="str">
        <f>IF(OR(COUNT(Calculations!BP412:BY412)&lt;3,COUNT(Calculations!BZ412:CI412)&lt;3),"N/A",IF(ISERROR(TTEST(Calculations!BP412:BY412,Calculations!BZ412:CI412,2,2)),"N/A",TTEST(Calculations!BP412:BY412,Calculations!BZ412:CI412,2,2)))</f>
        <v>N/A</v>
      </c>
      <c r="J411" s="90" t="e">
        <f t="shared" si="31"/>
        <v>#DIV/0!</v>
      </c>
      <c r="K411" s="95" t="str">
        <f>IF(AND('Test Sample Data'!N411&gt;=35,'Control Sample Data'!N411&gt;=35),"Type 3",IF(AND('Test Sample Data'!N411&gt;=30,'Control Sample Data'!N411&gt;=30,OR(I411&gt;=0.05,I411="N/A")),"Type 2",IF(OR(AND('Test Sample Data'!N411&gt;=30,'Control Sample Data'!N411&lt;=30),AND('Test Sample Data'!N411&lt;=30,'Control Sample Data'!N411&gt;=30)),"Type 1","OKAY")))</f>
        <v>OKAY</v>
      </c>
    </row>
    <row r="412" spans="1:11">
      <c r="A412" s="68"/>
      <c r="B412" s="88" t="str">
        <f>IF('Gene Table'!E412="","",'Gene Table'!E412)</f>
        <v>mmu-miR-467d-3p</v>
      </c>
      <c r="C412" s="89" t="str">
        <f>'Gene Table'!B412</f>
        <v>B02</v>
      </c>
      <c r="D412" s="90" t="e">
        <f>Calculations!BN413</f>
        <v>#DIV/0!</v>
      </c>
      <c r="E412" s="90" t="e">
        <f>Calculations!BO413</f>
        <v>#DIV/0!</v>
      </c>
      <c r="F412" s="91" t="e">
        <f t="shared" si="28"/>
        <v>#DIV/0!</v>
      </c>
      <c r="G412" s="91" t="e">
        <f t="shared" si="29"/>
        <v>#DIV/0!</v>
      </c>
      <c r="H412" s="90" t="e">
        <f t="shared" si="30"/>
        <v>#DIV/0!</v>
      </c>
      <c r="I412" s="94" t="str">
        <f>IF(OR(COUNT(Calculations!BP413:BY413)&lt;3,COUNT(Calculations!BZ413:CI413)&lt;3),"N/A",IF(ISERROR(TTEST(Calculations!BP413:BY413,Calculations!BZ413:CI413,2,2)),"N/A",TTEST(Calculations!BP413:BY413,Calculations!BZ413:CI413,2,2)))</f>
        <v>N/A</v>
      </c>
      <c r="J412" s="90" t="e">
        <f t="shared" si="31"/>
        <v>#DIV/0!</v>
      </c>
      <c r="K412" s="95" t="str">
        <f>IF(AND('Test Sample Data'!N412&gt;=35,'Control Sample Data'!N412&gt;=35),"Type 3",IF(AND('Test Sample Data'!N412&gt;=30,'Control Sample Data'!N412&gt;=30,OR(I412&gt;=0.05,I412="N/A")),"Type 2",IF(OR(AND('Test Sample Data'!N412&gt;=30,'Control Sample Data'!N412&lt;=30),AND('Test Sample Data'!N412&lt;=30,'Control Sample Data'!N412&gt;=30)),"Type 1","OKAY")))</f>
        <v>OKAY</v>
      </c>
    </row>
    <row r="413" spans="1:11">
      <c r="A413" s="68"/>
      <c r="B413" s="88" t="str">
        <f>IF('Gene Table'!E413="","",'Gene Table'!E413)</f>
        <v>mmu-miR-466c-5p</v>
      </c>
      <c r="C413" s="89" t="str">
        <f>'Gene Table'!B413</f>
        <v>B03</v>
      </c>
      <c r="D413" s="90" t="e">
        <f>Calculations!BN414</f>
        <v>#DIV/0!</v>
      </c>
      <c r="E413" s="90" t="e">
        <f>Calculations!BO414</f>
        <v>#DIV/0!</v>
      </c>
      <c r="F413" s="91" t="e">
        <f t="shared" si="28"/>
        <v>#DIV/0!</v>
      </c>
      <c r="G413" s="91" t="e">
        <f t="shared" si="29"/>
        <v>#DIV/0!</v>
      </c>
      <c r="H413" s="90" t="e">
        <f t="shared" si="30"/>
        <v>#DIV/0!</v>
      </c>
      <c r="I413" s="94" t="str">
        <f>IF(OR(COUNT(Calculations!BP414:BY414)&lt;3,COUNT(Calculations!BZ414:CI414)&lt;3),"N/A",IF(ISERROR(TTEST(Calculations!BP414:BY414,Calculations!BZ414:CI414,2,2)),"N/A",TTEST(Calculations!BP414:BY414,Calculations!BZ414:CI414,2,2)))</f>
        <v>N/A</v>
      </c>
      <c r="J413" s="90" t="e">
        <f t="shared" si="31"/>
        <v>#DIV/0!</v>
      </c>
      <c r="K413" s="95" t="str">
        <f>IF(AND('Test Sample Data'!N413&gt;=35,'Control Sample Data'!N413&gt;=35),"Type 3",IF(AND('Test Sample Data'!N413&gt;=30,'Control Sample Data'!N413&gt;=30,OR(I413&gt;=0.05,I413="N/A")),"Type 2",IF(OR(AND('Test Sample Data'!N413&gt;=30,'Control Sample Data'!N413&lt;=30),AND('Test Sample Data'!N413&lt;=30,'Control Sample Data'!N413&gt;=30)),"Type 1","OKAY")))</f>
        <v>OKAY</v>
      </c>
    </row>
    <row r="414" spans="1:11">
      <c r="A414" s="68"/>
      <c r="B414" s="88" t="str">
        <f>IF('Gene Table'!E414="","",'Gene Table'!E414)</f>
        <v>mmu-miR-467e-3p</v>
      </c>
      <c r="C414" s="89" t="str">
        <f>'Gene Table'!B414</f>
        <v>B04</v>
      </c>
      <c r="D414" s="90" t="e">
        <f>Calculations!BN415</f>
        <v>#DIV/0!</v>
      </c>
      <c r="E414" s="90" t="e">
        <f>Calculations!BO415</f>
        <v>#DIV/0!</v>
      </c>
      <c r="F414" s="91" t="e">
        <f t="shared" si="28"/>
        <v>#DIV/0!</v>
      </c>
      <c r="G414" s="91" t="e">
        <f t="shared" si="29"/>
        <v>#DIV/0!</v>
      </c>
      <c r="H414" s="90" t="e">
        <f t="shared" si="30"/>
        <v>#DIV/0!</v>
      </c>
      <c r="I414" s="94" t="str">
        <f>IF(OR(COUNT(Calculations!BP415:BY415)&lt;3,COUNT(Calculations!BZ415:CI415)&lt;3),"N/A",IF(ISERROR(TTEST(Calculations!BP415:BY415,Calculations!BZ415:CI415,2,2)),"N/A",TTEST(Calculations!BP415:BY415,Calculations!BZ415:CI415,2,2)))</f>
        <v>N/A</v>
      </c>
      <c r="J414" s="90" t="e">
        <f t="shared" si="31"/>
        <v>#DIV/0!</v>
      </c>
      <c r="K414" s="95" t="str">
        <f>IF(AND('Test Sample Data'!N414&gt;=35,'Control Sample Data'!N414&gt;=35),"Type 3",IF(AND('Test Sample Data'!N414&gt;=30,'Control Sample Data'!N414&gt;=30,OR(I414&gt;=0.05,I414="N/A")),"Type 2",IF(OR(AND('Test Sample Data'!N414&gt;=30,'Control Sample Data'!N414&lt;=30),AND('Test Sample Data'!N414&lt;=30,'Control Sample Data'!N414&gt;=30)),"Type 1","OKAY")))</f>
        <v>OKAY</v>
      </c>
    </row>
    <row r="415" spans="1:11">
      <c r="A415" s="68"/>
      <c r="B415" s="88" t="str">
        <f>IF('Gene Table'!E415="","",'Gene Table'!E415)</f>
        <v>mmu-miR-669a-5p</v>
      </c>
      <c r="C415" s="89" t="str">
        <f>'Gene Table'!B415</f>
        <v>B05</v>
      </c>
      <c r="D415" s="90" t="e">
        <f>Calculations!BN416</f>
        <v>#DIV/0!</v>
      </c>
      <c r="E415" s="90" t="e">
        <f>Calculations!BO416</f>
        <v>#DIV/0!</v>
      </c>
      <c r="F415" s="91" t="e">
        <f t="shared" si="28"/>
        <v>#DIV/0!</v>
      </c>
      <c r="G415" s="91" t="e">
        <f t="shared" si="29"/>
        <v>#DIV/0!</v>
      </c>
      <c r="H415" s="90" t="e">
        <f t="shared" si="30"/>
        <v>#DIV/0!</v>
      </c>
      <c r="I415" s="94" t="str">
        <f>IF(OR(COUNT(Calculations!BP416:BY416)&lt;3,COUNT(Calculations!BZ416:CI416)&lt;3),"N/A",IF(ISERROR(TTEST(Calculations!BP416:BY416,Calculations!BZ416:CI416,2,2)),"N/A",TTEST(Calculations!BP416:BY416,Calculations!BZ416:CI416,2,2)))</f>
        <v>N/A</v>
      </c>
      <c r="J415" s="90" t="e">
        <f t="shared" si="31"/>
        <v>#DIV/0!</v>
      </c>
      <c r="K415" s="95" t="str">
        <f>IF(AND('Test Sample Data'!N415&gt;=35,'Control Sample Data'!N415&gt;=35),"Type 3",IF(AND('Test Sample Data'!N415&gt;=30,'Control Sample Data'!N415&gt;=30,OR(I415&gt;=0.05,I415="N/A")),"Type 2",IF(OR(AND('Test Sample Data'!N415&gt;=30,'Control Sample Data'!N415&lt;=30),AND('Test Sample Data'!N415&lt;=30,'Control Sample Data'!N415&gt;=30)),"Type 1","OKAY")))</f>
        <v>OKAY</v>
      </c>
    </row>
    <row r="416" spans="1:11">
      <c r="A416" s="68"/>
      <c r="B416" s="88" t="str">
        <f>IF('Gene Table'!E416="","",'Gene Table'!E416)</f>
        <v>mmu-miR-470-3p</v>
      </c>
      <c r="C416" s="89" t="str">
        <f>'Gene Table'!B416</f>
        <v>B06</v>
      </c>
      <c r="D416" s="90" t="e">
        <f>Calculations!BN417</f>
        <v>#DIV/0!</v>
      </c>
      <c r="E416" s="90" t="e">
        <f>Calculations!BO417</f>
        <v>#DIV/0!</v>
      </c>
      <c r="F416" s="91" t="e">
        <f t="shared" si="28"/>
        <v>#DIV/0!</v>
      </c>
      <c r="G416" s="91" t="e">
        <f t="shared" si="29"/>
        <v>#DIV/0!</v>
      </c>
      <c r="H416" s="90" t="e">
        <f t="shared" si="30"/>
        <v>#DIV/0!</v>
      </c>
      <c r="I416" s="94" t="str">
        <f>IF(OR(COUNT(Calculations!BP417:BY417)&lt;3,COUNT(Calculations!BZ417:CI417)&lt;3),"N/A",IF(ISERROR(TTEST(Calculations!BP417:BY417,Calculations!BZ417:CI417,2,2)),"N/A",TTEST(Calculations!BP417:BY417,Calculations!BZ417:CI417,2,2)))</f>
        <v>N/A</v>
      </c>
      <c r="J416" s="90" t="e">
        <f t="shared" si="31"/>
        <v>#DIV/0!</v>
      </c>
      <c r="K416" s="95" t="str">
        <f>IF(AND('Test Sample Data'!N416&gt;=35,'Control Sample Data'!N416&gt;=35),"Type 3",IF(AND('Test Sample Data'!N416&gt;=30,'Control Sample Data'!N416&gt;=30,OR(I416&gt;=0.05,I416="N/A")),"Type 2",IF(OR(AND('Test Sample Data'!N416&gt;=30,'Control Sample Data'!N416&lt;=30),AND('Test Sample Data'!N416&lt;=30,'Control Sample Data'!N416&gt;=30)),"Type 1","OKAY")))</f>
        <v>OKAY</v>
      </c>
    </row>
    <row r="417" spans="1:11">
      <c r="A417" s="68"/>
      <c r="B417" s="88" t="str">
        <f>IF('Gene Table'!E417="","",'Gene Table'!E417)</f>
        <v>mmu-miR-1982.2</v>
      </c>
      <c r="C417" s="89" t="str">
        <f>'Gene Table'!B417</f>
        <v>B07</v>
      </c>
      <c r="D417" s="90" t="e">
        <f>Calculations!BN418</f>
        <v>#DIV/0!</v>
      </c>
      <c r="E417" s="90" t="e">
        <f>Calculations!BO418</f>
        <v>#DIV/0!</v>
      </c>
      <c r="F417" s="91" t="e">
        <f t="shared" si="28"/>
        <v>#DIV/0!</v>
      </c>
      <c r="G417" s="91" t="e">
        <f t="shared" si="29"/>
        <v>#DIV/0!</v>
      </c>
      <c r="H417" s="90" t="e">
        <f t="shared" si="30"/>
        <v>#DIV/0!</v>
      </c>
      <c r="I417" s="94" t="str">
        <f>IF(OR(COUNT(Calculations!BP418:BY418)&lt;3,COUNT(Calculations!BZ418:CI418)&lt;3),"N/A",IF(ISERROR(TTEST(Calculations!BP418:BY418,Calculations!BZ418:CI418,2,2)),"N/A",TTEST(Calculations!BP418:BY418,Calculations!BZ418:CI418,2,2)))</f>
        <v>N/A</v>
      </c>
      <c r="J417" s="90" t="e">
        <f t="shared" si="31"/>
        <v>#DIV/0!</v>
      </c>
      <c r="K417" s="95" t="str">
        <f>IF(AND('Test Sample Data'!N417&gt;=35,'Control Sample Data'!N417&gt;=35),"Type 3",IF(AND('Test Sample Data'!N417&gt;=30,'Control Sample Data'!N417&gt;=30,OR(I417&gt;=0.05,I417="N/A")),"Type 2",IF(OR(AND('Test Sample Data'!N417&gt;=30,'Control Sample Data'!N417&lt;=30),AND('Test Sample Data'!N417&lt;=30,'Control Sample Data'!N417&gt;=30)),"Type 1","OKAY")))</f>
        <v>OKAY</v>
      </c>
    </row>
    <row r="418" spans="1:11">
      <c r="A418" s="68"/>
      <c r="B418" s="88" t="str">
        <f>IF('Gene Table'!E418="","",'Gene Table'!E418)</f>
        <v>mmu-miR-483-3p</v>
      </c>
      <c r="C418" s="89" t="str">
        <f>'Gene Table'!B418</f>
        <v>B08</v>
      </c>
      <c r="D418" s="90" t="e">
        <f>Calculations!BN419</f>
        <v>#DIV/0!</v>
      </c>
      <c r="E418" s="90" t="e">
        <f>Calculations!BO419</f>
        <v>#DIV/0!</v>
      </c>
      <c r="F418" s="91" t="e">
        <f t="shared" si="28"/>
        <v>#DIV/0!</v>
      </c>
      <c r="G418" s="91" t="e">
        <f t="shared" si="29"/>
        <v>#DIV/0!</v>
      </c>
      <c r="H418" s="90" t="e">
        <f t="shared" si="30"/>
        <v>#DIV/0!</v>
      </c>
      <c r="I418" s="94" t="str">
        <f>IF(OR(COUNT(Calculations!BP419:BY419)&lt;3,COUNT(Calculations!BZ419:CI419)&lt;3),"N/A",IF(ISERROR(TTEST(Calculations!BP419:BY419,Calculations!BZ419:CI419,2,2)),"N/A",TTEST(Calculations!BP419:BY419,Calculations!BZ419:CI419,2,2)))</f>
        <v>N/A</v>
      </c>
      <c r="J418" s="90" t="e">
        <f t="shared" si="31"/>
        <v>#DIV/0!</v>
      </c>
      <c r="K418" s="95" t="str">
        <f>IF(AND('Test Sample Data'!N418&gt;=35,'Control Sample Data'!N418&gt;=35),"Type 3",IF(AND('Test Sample Data'!N418&gt;=30,'Control Sample Data'!N418&gt;=30,OR(I418&gt;=0.05,I418="N/A")),"Type 2",IF(OR(AND('Test Sample Data'!N418&gt;=30,'Control Sample Data'!N418&lt;=30),AND('Test Sample Data'!N418&lt;=30,'Control Sample Data'!N418&gt;=30)),"Type 1","OKAY")))</f>
        <v>OKAY</v>
      </c>
    </row>
    <row r="419" spans="1:11">
      <c r="A419" s="68"/>
      <c r="B419" s="88" t="str">
        <f>IF('Gene Table'!E419="","",'Gene Table'!E419)</f>
        <v>mmu-miR-466c-3p</v>
      </c>
      <c r="C419" s="89" t="str">
        <f>'Gene Table'!B419</f>
        <v>B09</v>
      </c>
      <c r="D419" s="90" t="e">
        <f>Calculations!BN420</f>
        <v>#DIV/0!</v>
      </c>
      <c r="E419" s="90" t="e">
        <f>Calculations!BO420</f>
        <v>#DIV/0!</v>
      </c>
      <c r="F419" s="91" t="e">
        <f t="shared" si="28"/>
        <v>#DIV/0!</v>
      </c>
      <c r="G419" s="91" t="e">
        <f t="shared" si="29"/>
        <v>#DIV/0!</v>
      </c>
      <c r="H419" s="90" t="e">
        <f t="shared" si="30"/>
        <v>#DIV/0!</v>
      </c>
      <c r="I419" s="94" t="str">
        <f>IF(OR(COUNT(Calculations!BP420:BY420)&lt;3,COUNT(Calculations!BZ420:CI420)&lt;3),"N/A",IF(ISERROR(TTEST(Calculations!BP420:BY420,Calculations!BZ420:CI420,2,2)),"N/A",TTEST(Calculations!BP420:BY420,Calculations!BZ420:CI420,2,2)))</f>
        <v>N/A</v>
      </c>
      <c r="J419" s="90" t="e">
        <f t="shared" si="31"/>
        <v>#DIV/0!</v>
      </c>
      <c r="K419" s="95" t="str">
        <f>IF(AND('Test Sample Data'!N419&gt;=35,'Control Sample Data'!N419&gt;=35),"Type 3",IF(AND('Test Sample Data'!N419&gt;=30,'Control Sample Data'!N419&gt;=30,OR(I419&gt;=0.05,I419="N/A")),"Type 2",IF(OR(AND('Test Sample Data'!N419&gt;=30,'Control Sample Data'!N419&lt;=30),AND('Test Sample Data'!N419&lt;=30,'Control Sample Data'!N419&gt;=30)),"Type 1","OKAY")))</f>
        <v>OKAY</v>
      </c>
    </row>
    <row r="420" spans="1:11">
      <c r="A420" s="68"/>
      <c r="B420" s="88" t="str">
        <f>IF('Gene Table'!E420="","",'Gene Table'!E420)</f>
        <v>mmu-miR-488-5p</v>
      </c>
      <c r="C420" s="89" t="str">
        <f>'Gene Table'!B420</f>
        <v>B10</v>
      </c>
      <c r="D420" s="90" t="e">
        <f>Calculations!BN421</f>
        <v>#DIV/0!</v>
      </c>
      <c r="E420" s="90" t="e">
        <f>Calculations!BO421</f>
        <v>#DIV/0!</v>
      </c>
      <c r="F420" s="91" t="e">
        <f t="shared" si="28"/>
        <v>#DIV/0!</v>
      </c>
      <c r="G420" s="91" t="e">
        <f t="shared" si="29"/>
        <v>#DIV/0!</v>
      </c>
      <c r="H420" s="90" t="e">
        <f t="shared" si="30"/>
        <v>#DIV/0!</v>
      </c>
      <c r="I420" s="94" t="str">
        <f>IF(OR(COUNT(Calculations!BP421:BY421)&lt;3,COUNT(Calculations!BZ421:CI421)&lt;3),"N/A",IF(ISERROR(TTEST(Calculations!BP421:BY421,Calculations!BZ421:CI421,2,2)),"N/A",TTEST(Calculations!BP421:BY421,Calculations!BZ421:CI421,2,2)))</f>
        <v>N/A</v>
      </c>
      <c r="J420" s="90" t="e">
        <f t="shared" si="31"/>
        <v>#DIV/0!</v>
      </c>
      <c r="K420" s="95" t="str">
        <f>IF(AND('Test Sample Data'!N420&gt;=35,'Control Sample Data'!N420&gt;=35),"Type 3",IF(AND('Test Sample Data'!N420&gt;=30,'Control Sample Data'!N420&gt;=30,OR(I420&gt;=0.05,I420="N/A")),"Type 2",IF(OR(AND('Test Sample Data'!N420&gt;=30,'Control Sample Data'!N420&lt;=30),AND('Test Sample Data'!N420&lt;=30,'Control Sample Data'!N420&gt;=30)),"Type 1","OKAY")))</f>
        <v>OKAY</v>
      </c>
    </row>
    <row r="421" spans="1:11">
      <c r="A421" s="68"/>
      <c r="B421" s="88" t="str">
        <f>IF('Gene Table'!E421="","",'Gene Table'!E421)</f>
        <v>mmu-miR-760-5p</v>
      </c>
      <c r="C421" s="89" t="str">
        <f>'Gene Table'!B421</f>
        <v>B11</v>
      </c>
      <c r="D421" s="90" t="e">
        <f>Calculations!BN422</f>
        <v>#DIV/0!</v>
      </c>
      <c r="E421" s="90" t="e">
        <f>Calculations!BO422</f>
        <v>#DIV/0!</v>
      </c>
      <c r="F421" s="91" t="e">
        <f t="shared" si="28"/>
        <v>#DIV/0!</v>
      </c>
      <c r="G421" s="91" t="e">
        <f t="shared" si="29"/>
        <v>#DIV/0!</v>
      </c>
      <c r="H421" s="90" t="e">
        <f t="shared" si="30"/>
        <v>#DIV/0!</v>
      </c>
      <c r="I421" s="94" t="str">
        <f>IF(OR(COUNT(Calculations!BP422:BY422)&lt;3,COUNT(Calculations!BZ422:CI422)&lt;3),"N/A",IF(ISERROR(TTEST(Calculations!BP422:BY422,Calculations!BZ422:CI422,2,2)),"N/A",TTEST(Calculations!BP422:BY422,Calculations!BZ422:CI422,2,2)))</f>
        <v>N/A</v>
      </c>
      <c r="J421" s="90" t="e">
        <f t="shared" si="31"/>
        <v>#DIV/0!</v>
      </c>
      <c r="K421" s="95" t="str">
        <f>IF(AND('Test Sample Data'!N421&gt;=35,'Control Sample Data'!N421&gt;=35),"Type 3",IF(AND('Test Sample Data'!N421&gt;=30,'Control Sample Data'!N421&gt;=30,OR(I421&gt;=0.05,I421="N/A")),"Type 2",IF(OR(AND('Test Sample Data'!N421&gt;=30,'Control Sample Data'!N421&lt;=30),AND('Test Sample Data'!N421&lt;=30,'Control Sample Data'!N421&gt;=30)),"Type 1","OKAY")))</f>
        <v>OKAY</v>
      </c>
    </row>
    <row r="422" spans="1:11">
      <c r="A422" s="68"/>
      <c r="B422" s="88" t="str">
        <f>IF('Gene Table'!E422="","",'Gene Table'!E422)</f>
        <v>mmu-miR-674-3p</v>
      </c>
      <c r="C422" s="89" t="str">
        <f>'Gene Table'!B422</f>
        <v>B12</v>
      </c>
      <c r="D422" s="90" t="e">
        <f>Calculations!BN423</f>
        <v>#DIV/0!</v>
      </c>
      <c r="E422" s="90" t="e">
        <f>Calculations!BO423</f>
        <v>#DIV/0!</v>
      </c>
      <c r="F422" s="91" t="e">
        <f t="shared" si="28"/>
        <v>#DIV/0!</v>
      </c>
      <c r="G422" s="91" t="e">
        <f t="shared" si="29"/>
        <v>#DIV/0!</v>
      </c>
      <c r="H422" s="90" t="e">
        <f t="shared" si="30"/>
        <v>#DIV/0!</v>
      </c>
      <c r="I422" s="94" t="str">
        <f>IF(OR(COUNT(Calculations!BP423:BY423)&lt;3,COUNT(Calculations!BZ423:CI423)&lt;3),"N/A",IF(ISERROR(TTEST(Calculations!BP423:BY423,Calculations!BZ423:CI423,2,2)),"N/A",TTEST(Calculations!BP423:BY423,Calculations!BZ423:CI423,2,2)))</f>
        <v>N/A</v>
      </c>
      <c r="J422" s="90" t="e">
        <f t="shared" si="31"/>
        <v>#DIV/0!</v>
      </c>
      <c r="K422" s="95" t="str">
        <f>IF(AND('Test Sample Data'!N422&gt;=35,'Control Sample Data'!N422&gt;=35),"Type 3",IF(AND('Test Sample Data'!N422&gt;=30,'Control Sample Data'!N422&gt;=30,OR(I422&gt;=0.05,I422="N/A")),"Type 2",IF(OR(AND('Test Sample Data'!N422&gt;=30,'Control Sample Data'!N422&lt;=30),AND('Test Sample Data'!N422&lt;=30,'Control Sample Data'!N422&gt;=30)),"Type 1","OKAY")))</f>
        <v>OKAY</v>
      </c>
    </row>
    <row r="423" spans="1:11">
      <c r="A423" s="68"/>
      <c r="B423" s="88" t="str">
        <f>IF('Gene Table'!E423="","",'Gene Table'!E423)</f>
        <v>mmu-let-7b-3p</v>
      </c>
      <c r="C423" s="89" t="str">
        <f>'Gene Table'!B423</f>
        <v>B13</v>
      </c>
      <c r="D423" s="90" t="e">
        <f>Calculations!BN424</f>
        <v>#DIV/0!</v>
      </c>
      <c r="E423" s="90" t="e">
        <f>Calculations!BO424</f>
        <v>#DIV/0!</v>
      </c>
      <c r="F423" s="91" t="e">
        <f t="shared" si="28"/>
        <v>#DIV/0!</v>
      </c>
      <c r="G423" s="91" t="e">
        <f t="shared" si="29"/>
        <v>#DIV/0!</v>
      </c>
      <c r="H423" s="90" t="e">
        <f t="shared" si="30"/>
        <v>#DIV/0!</v>
      </c>
      <c r="I423" s="94" t="str">
        <f>IF(OR(COUNT(Calculations!BP424:BY424)&lt;3,COUNT(Calculations!BZ424:CI424)&lt;3),"N/A",IF(ISERROR(TTEST(Calculations!BP424:BY424,Calculations!BZ424:CI424,2,2)),"N/A",TTEST(Calculations!BP424:BY424,Calculations!BZ424:CI424,2,2)))</f>
        <v>N/A</v>
      </c>
      <c r="J423" s="90" t="e">
        <f t="shared" si="31"/>
        <v>#DIV/0!</v>
      </c>
      <c r="K423" s="95" t="str">
        <f>IF(AND('Test Sample Data'!N423&gt;=35,'Control Sample Data'!N423&gt;=35),"Type 3",IF(AND('Test Sample Data'!N423&gt;=30,'Control Sample Data'!N423&gt;=30,OR(I423&gt;=0.05,I423="N/A")),"Type 2",IF(OR(AND('Test Sample Data'!N423&gt;=30,'Control Sample Data'!N423&lt;=30),AND('Test Sample Data'!N423&lt;=30,'Control Sample Data'!N423&gt;=30)),"Type 1","OKAY")))</f>
        <v>OKAY</v>
      </c>
    </row>
    <row r="424" spans="1:11">
      <c r="A424" s="68"/>
      <c r="B424" s="88" t="str">
        <f>IF('Gene Table'!E424="","",'Gene Table'!E424)</f>
        <v>mmu-miR-676-5p</v>
      </c>
      <c r="C424" s="89" t="str">
        <f>'Gene Table'!B424</f>
        <v>B14</v>
      </c>
      <c r="D424" s="90" t="e">
        <f>Calculations!BN425</f>
        <v>#DIV/0!</v>
      </c>
      <c r="E424" s="90" t="e">
        <f>Calculations!BO425</f>
        <v>#DIV/0!</v>
      </c>
      <c r="F424" s="91" t="e">
        <f t="shared" si="28"/>
        <v>#DIV/0!</v>
      </c>
      <c r="G424" s="91" t="e">
        <f t="shared" si="29"/>
        <v>#DIV/0!</v>
      </c>
      <c r="H424" s="90" t="e">
        <f t="shared" si="30"/>
        <v>#DIV/0!</v>
      </c>
      <c r="I424" s="94" t="str">
        <f>IF(OR(COUNT(Calculations!BP425:BY425)&lt;3,COUNT(Calculations!BZ425:CI425)&lt;3),"N/A",IF(ISERROR(TTEST(Calculations!BP425:BY425,Calculations!BZ425:CI425,2,2)),"N/A",TTEST(Calculations!BP425:BY425,Calculations!BZ425:CI425,2,2)))</f>
        <v>N/A</v>
      </c>
      <c r="J424" s="90" t="e">
        <f t="shared" si="31"/>
        <v>#DIV/0!</v>
      </c>
      <c r="K424" s="95" t="str">
        <f>IF(AND('Test Sample Data'!N424&gt;=35,'Control Sample Data'!N424&gt;=35),"Type 3",IF(AND('Test Sample Data'!N424&gt;=30,'Control Sample Data'!N424&gt;=30,OR(I424&gt;=0.05,I424="N/A")),"Type 2",IF(OR(AND('Test Sample Data'!N424&gt;=30,'Control Sample Data'!N424&lt;=30),AND('Test Sample Data'!N424&lt;=30,'Control Sample Data'!N424&gt;=30)),"Type 1","OKAY")))</f>
        <v>OKAY</v>
      </c>
    </row>
    <row r="425" spans="1:11">
      <c r="A425" s="68"/>
      <c r="B425" s="88" t="str">
        <f>IF('Gene Table'!E425="","",'Gene Table'!E425)</f>
        <v>mmu-let-7d-3p</v>
      </c>
      <c r="C425" s="89" t="str">
        <f>'Gene Table'!B425</f>
        <v>B15</v>
      </c>
      <c r="D425" s="90" t="e">
        <f>Calculations!BN426</f>
        <v>#DIV/0!</v>
      </c>
      <c r="E425" s="90" t="e">
        <f>Calculations!BO426</f>
        <v>#DIV/0!</v>
      </c>
      <c r="F425" s="91" t="e">
        <f t="shared" si="28"/>
        <v>#DIV/0!</v>
      </c>
      <c r="G425" s="91" t="e">
        <f t="shared" si="29"/>
        <v>#DIV/0!</v>
      </c>
      <c r="H425" s="90" t="e">
        <f t="shared" si="30"/>
        <v>#DIV/0!</v>
      </c>
      <c r="I425" s="94" t="str">
        <f>IF(OR(COUNT(Calculations!BP426:BY426)&lt;3,COUNT(Calculations!BZ426:CI426)&lt;3),"N/A",IF(ISERROR(TTEST(Calculations!BP426:BY426,Calculations!BZ426:CI426,2,2)),"N/A",TTEST(Calculations!BP426:BY426,Calculations!BZ426:CI426,2,2)))</f>
        <v>N/A</v>
      </c>
      <c r="J425" s="90" t="e">
        <f t="shared" si="31"/>
        <v>#DIV/0!</v>
      </c>
      <c r="K425" s="95" t="str">
        <f>IF(AND('Test Sample Data'!N425&gt;=35,'Control Sample Data'!N425&gt;=35),"Type 3",IF(AND('Test Sample Data'!N425&gt;=30,'Control Sample Data'!N425&gt;=30,OR(I425&gt;=0.05,I425="N/A")),"Type 2",IF(OR(AND('Test Sample Data'!N425&gt;=30,'Control Sample Data'!N425&lt;=30),AND('Test Sample Data'!N425&lt;=30,'Control Sample Data'!N425&gt;=30)),"Type 1","OKAY")))</f>
        <v>OKAY</v>
      </c>
    </row>
    <row r="426" spans="1:11">
      <c r="A426" s="68"/>
      <c r="B426" s="88" t="str">
        <f>IF('Gene Table'!E426="","",'Gene Table'!E426)</f>
        <v>mmu-miR-699</v>
      </c>
      <c r="C426" s="89" t="str">
        <f>'Gene Table'!B426</f>
        <v>B16</v>
      </c>
      <c r="D426" s="90" t="e">
        <f>Calculations!BN427</f>
        <v>#DIV/0!</v>
      </c>
      <c r="E426" s="90" t="e">
        <f>Calculations!BO427</f>
        <v>#DIV/0!</v>
      </c>
      <c r="F426" s="91" t="e">
        <f t="shared" si="28"/>
        <v>#DIV/0!</v>
      </c>
      <c r="G426" s="91" t="e">
        <f t="shared" si="29"/>
        <v>#DIV/0!</v>
      </c>
      <c r="H426" s="90" t="e">
        <f t="shared" si="30"/>
        <v>#DIV/0!</v>
      </c>
      <c r="I426" s="94" t="str">
        <f>IF(OR(COUNT(Calculations!BP427:BY427)&lt;3,COUNT(Calculations!BZ427:CI427)&lt;3),"N/A",IF(ISERROR(TTEST(Calculations!BP427:BY427,Calculations!BZ427:CI427,2,2)),"N/A",TTEST(Calculations!BP427:BY427,Calculations!BZ427:CI427,2,2)))</f>
        <v>N/A</v>
      </c>
      <c r="J426" s="90" t="e">
        <f t="shared" si="31"/>
        <v>#DIV/0!</v>
      </c>
      <c r="K426" s="95" t="str">
        <f>IF(AND('Test Sample Data'!N426&gt;=35,'Control Sample Data'!N426&gt;=35),"Type 3",IF(AND('Test Sample Data'!N426&gt;=30,'Control Sample Data'!N426&gt;=30,OR(I426&gt;=0.05,I426="N/A")),"Type 2",IF(OR(AND('Test Sample Data'!N426&gt;=30,'Control Sample Data'!N426&lt;=30),AND('Test Sample Data'!N426&lt;=30,'Control Sample Data'!N426&gt;=30)),"Type 1","OKAY")))</f>
        <v>OKAY</v>
      </c>
    </row>
    <row r="427" spans="1:11">
      <c r="A427" s="68"/>
      <c r="B427" s="88" t="str">
        <f>IF('Gene Table'!E427="","",'Gene Table'!E427)</f>
        <v>mmu-let-7f-1-3p</v>
      </c>
      <c r="C427" s="89" t="str">
        <f>'Gene Table'!B427</f>
        <v>B17</v>
      </c>
      <c r="D427" s="90" t="e">
        <f>Calculations!BN428</f>
        <v>#DIV/0!</v>
      </c>
      <c r="E427" s="90" t="e">
        <f>Calculations!BO428</f>
        <v>#DIV/0!</v>
      </c>
      <c r="F427" s="91" t="e">
        <f t="shared" si="28"/>
        <v>#DIV/0!</v>
      </c>
      <c r="G427" s="91" t="e">
        <f t="shared" si="29"/>
        <v>#DIV/0!</v>
      </c>
      <c r="H427" s="90" t="e">
        <f t="shared" si="30"/>
        <v>#DIV/0!</v>
      </c>
      <c r="I427" s="94" t="str">
        <f>IF(OR(COUNT(Calculations!BP428:BY428)&lt;3,COUNT(Calculations!BZ428:CI428)&lt;3),"N/A",IF(ISERROR(TTEST(Calculations!BP428:BY428,Calculations!BZ428:CI428,2,2)),"N/A",TTEST(Calculations!BP428:BY428,Calculations!BZ428:CI428,2,2)))</f>
        <v>N/A</v>
      </c>
      <c r="J427" s="90" t="e">
        <f t="shared" si="31"/>
        <v>#DIV/0!</v>
      </c>
      <c r="K427" s="95" t="str">
        <f>IF(AND('Test Sample Data'!N427&gt;=35,'Control Sample Data'!N427&gt;=35),"Type 3",IF(AND('Test Sample Data'!N427&gt;=30,'Control Sample Data'!N427&gt;=30,OR(I427&gt;=0.05,I427="N/A")),"Type 2",IF(OR(AND('Test Sample Data'!N427&gt;=30,'Control Sample Data'!N427&lt;=30),AND('Test Sample Data'!N427&lt;=30,'Control Sample Data'!N427&gt;=30)),"Type 1","OKAY")))</f>
        <v>OKAY</v>
      </c>
    </row>
    <row r="428" spans="1:11">
      <c r="A428" s="68"/>
      <c r="B428" s="88" t="str">
        <f>IF('Gene Table'!E428="","",'Gene Table'!E428)</f>
        <v>mmu-miR-712-3p</v>
      </c>
      <c r="C428" s="89" t="str">
        <f>'Gene Table'!B428</f>
        <v>B18</v>
      </c>
      <c r="D428" s="90" t="e">
        <f>Calculations!BN429</f>
        <v>#DIV/0!</v>
      </c>
      <c r="E428" s="90" t="e">
        <f>Calculations!BO429</f>
        <v>#DIV/0!</v>
      </c>
      <c r="F428" s="91" t="e">
        <f t="shared" si="28"/>
        <v>#DIV/0!</v>
      </c>
      <c r="G428" s="91" t="e">
        <f t="shared" si="29"/>
        <v>#DIV/0!</v>
      </c>
      <c r="H428" s="90" t="e">
        <f t="shared" si="30"/>
        <v>#DIV/0!</v>
      </c>
      <c r="I428" s="94" t="str">
        <f>IF(OR(COUNT(Calculations!BP429:BY429)&lt;3,COUNT(Calculations!BZ429:CI429)&lt;3),"N/A",IF(ISERROR(TTEST(Calculations!BP429:BY429,Calculations!BZ429:CI429,2,2)),"N/A",TTEST(Calculations!BP429:BY429,Calculations!BZ429:CI429,2,2)))</f>
        <v>N/A</v>
      </c>
      <c r="J428" s="90" t="e">
        <f t="shared" si="31"/>
        <v>#DIV/0!</v>
      </c>
      <c r="K428" s="95" t="str">
        <f>IF(AND('Test Sample Data'!N428&gt;=35,'Control Sample Data'!N428&gt;=35),"Type 3",IF(AND('Test Sample Data'!N428&gt;=30,'Control Sample Data'!N428&gt;=30,OR(I428&gt;=0.05,I428="N/A")),"Type 2",IF(OR(AND('Test Sample Data'!N428&gt;=30,'Control Sample Data'!N428&lt;=30),AND('Test Sample Data'!N428&lt;=30,'Control Sample Data'!N428&gt;=30)),"Type 1","OKAY")))</f>
        <v>OKAY</v>
      </c>
    </row>
    <row r="429" spans="1:11">
      <c r="A429" s="68"/>
      <c r="B429" s="88" t="str">
        <f>IF('Gene Table'!E429="","",'Gene Table'!E429)</f>
        <v>mmu-let-7i-3p</v>
      </c>
      <c r="C429" s="89" t="str">
        <f>'Gene Table'!B429</f>
        <v>B19</v>
      </c>
      <c r="D429" s="90" t="e">
        <f>Calculations!BN430</f>
        <v>#DIV/0!</v>
      </c>
      <c r="E429" s="90" t="e">
        <f>Calculations!BO430</f>
        <v>#DIV/0!</v>
      </c>
      <c r="F429" s="91" t="e">
        <f t="shared" si="28"/>
        <v>#DIV/0!</v>
      </c>
      <c r="G429" s="91" t="e">
        <f t="shared" si="29"/>
        <v>#DIV/0!</v>
      </c>
      <c r="H429" s="90" t="e">
        <f t="shared" si="30"/>
        <v>#DIV/0!</v>
      </c>
      <c r="I429" s="94" t="str">
        <f>IF(OR(COUNT(Calculations!BP430:BY430)&lt;3,COUNT(Calculations!BZ430:CI430)&lt;3),"N/A",IF(ISERROR(TTEST(Calculations!BP430:BY430,Calculations!BZ430:CI430,2,2)),"N/A",TTEST(Calculations!BP430:BY430,Calculations!BZ430:CI430,2,2)))</f>
        <v>N/A</v>
      </c>
      <c r="J429" s="90" t="e">
        <f t="shared" si="31"/>
        <v>#DIV/0!</v>
      </c>
      <c r="K429" s="95" t="str">
        <f>IF(AND('Test Sample Data'!N429&gt;=35,'Control Sample Data'!N429&gt;=35),"Type 3",IF(AND('Test Sample Data'!N429&gt;=30,'Control Sample Data'!N429&gt;=30,OR(I429&gt;=0.05,I429="N/A")),"Type 2",IF(OR(AND('Test Sample Data'!N429&gt;=30,'Control Sample Data'!N429&lt;=30),AND('Test Sample Data'!N429&lt;=30,'Control Sample Data'!N429&gt;=30)),"Type 1","OKAY")))</f>
        <v>OKAY</v>
      </c>
    </row>
    <row r="430" spans="1:11">
      <c r="A430" s="68"/>
      <c r="B430" s="88" t="str">
        <f>IF('Gene Table'!E430="","",'Gene Table'!E430)</f>
        <v>mmu-miR-742-5p</v>
      </c>
      <c r="C430" s="89" t="str">
        <f>'Gene Table'!B430</f>
        <v>B20</v>
      </c>
      <c r="D430" s="90" t="e">
        <f>Calculations!BN431</f>
        <v>#DIV/0!</v>
      </c>
      <c r="E430" s="90" t="e">
        <f>Calculations!BO431</f>
        <v>#DIV/0!</v>
      </c>
      <c r="F430" s="91" t="e">
        <f t="shared" si="28"/>
        <v>#DIV/0!</v>
      </c>
      <c r="G430" s="91" t="e">
        <f t="shared" si="29"/>
        <v>#DIV/0!</v>
      </c>
      <c r="H430" s="90" t="e">
        <f t="shared" si="30"/>
        <v>#DIV/0!</v>
      </c>
      <c r="I430" s="94" t="str">
        <f>IF(OR(COUNT(Calculations!BP431:BY431)&lt;3,COUNT(Calculations!BZ431:CI431)&lt;3),"N/A",IF(ISERROR(TTEST(Calculations!BP431:BY431,Calculations!BZ431:CI431,2,2)),"N/A",TTEST(Calculations!BP431:BY431,Calculations!BZ431:CI431,2,2)))</f>
        <v>N/A</v>
      </c>
      <c r="J430" s="90" t="e">
        <f t="shared" si="31"/>
        <v>#DIV/0!</v>
      </c>
      <c r="K430" s="95" t="str">
        <f>IF(AND('Test Sample Data'!N430&gt;=35,'Control Sample Data'!N430&gt;=35),"Type 3",IF(AND('Test Sample Data'!N430&gt;=30,'Control Sample Data'!N430&gt;=30,OR(I430&gt;=0.05,I430="N/A")),"Type 2",IF(OR(AND('Test Sample Data'!N430&gt;=30,'Control Sample Data'!N430&lt;=30),AND('Test Sample Data'!N430&lt;=30,'Control Sample Data'!N430&gt;=30)),"Type 1","OKAY")))</f>
        <v>OKAY</v>
      </c>
    </row>
    <row r="431" spans="1:11">
      <c r="A431" s="68"/>
      <c r="B431" s="88" t="str">
        <f>IF('Gene Table'!E431="","",'Gene Table'!E431)</f>
        <v>mmu-miR-106b-3p</v>
      </c>
      <c r="C431" s="89" t="str">
        <f>'Gene Table'!B431</f>
        <v>B21</v>
      </c>
      <c r="D431" s="90" t="e">
        <f>Calculations!BN432</f>
        <v>#DIV/0!</v>
      </c>
      <c r="E431" s="90" t="e">
        <f>Calculations!BO432</f>
        <v>#DIV/0!</v>
      </c>
      <c r="F431" s="91" t="e">
        <f t="shared" si="28"/>
        <v>#DIV/0!</v>
      </c>
      <c r="G431" s="91" t="e">
        <f t="shared" si="29"/>
        <v>#DIV/0!</v>
      </c>
      <c r="H431" s="90" t="e">
        <f t="shared" si="30"/>
        <v>#DIV/0!</v>
      </c>
      <c r="I431" s="94" t="str">
        <f>IF(OR(COUNT(Calculations!BP432:BY432)&lt;3,COUNT(Calculations!BZ432:CI432)&lt;3),"N/A",IF(ISERROR(TTEST(Calculations!BP432:BY432,Calculations!BZ432:CI432,2,2)),"N/A",TTEST(Calculations!BP432:BY432,Calculations!BZ432:CI432,2,2)))</f>
        <v>N/A</v>
      </c>
      <c r="J431" s="90" t="e">
        <f t="shared" si="31"/>
        <v>#DIV/0!</v>
      </c>
      <c r="K431" s="95" t="str">
        <f>IF(AND('Test Sample Data'!N431&gt;=35,'Control Sample Data'!N431&gt;=35),"Type 3",IF(AND('Test Sample Data'!N431&gt;=30,'Control Sample Data'!N431&gt;=30,OR(I431&gt;=0.05,I431="N/A")),"Type 2",IF(OR(AND('Test Sample Data'!N431&gt;=30,'Control Sample Data'!N431&lt;=30),AND('Test Sample Data'!N431&lt;=30,'Control Sample Data'!N431&gt;=30)),"Type 1","OKAY")))</f>
        <v>OKAY</v>
      </c>
    </row>
    <row r="432" spans="1:11">
      <c r="A432" s="68"/>
      <c r="B432" s="88" t="str">
        <f>IF('Gene Table'!E432="","",'Gene Table'!E432)</f>
        <v>mmu-miR-872-3p</v>
      </c>
      <c r="C432" s="89" t="str">
        <f>'Gene Table'!B432</f>
        <v>B22</v>
      </c>
      <c r="D432" s="90" t="e">
        <f>Calculations!BN433</f>
        <v>#DIV/0!</v>
      </c>
      <c r="E432" s="90" t="e">
        <f>Calculations!BO433</f>
        <v>#DIV/0!</v>
      </c>
      <c r="F432" s="91" t="e">
        <f t="shared" si="28"/>
        <v>#DIV/0!</v>
      </c>
      <c r="G432" s="91" t="e">
        <f t="shared" si="29"/>
        <v>#DIV/0!</v>
      </c>
      <c r="H432" s="90" t="e">
        <f t="shared" si="30"/>
        <v>#DIV/0!</v>
      </c>
      <c r="I432" s="94" t="str">
        <f>IF(OR(COUNT(Calculations!BP433:BY433)&lt;3,COUNT(Calculations!BZ433:CI433)&lt;3),"N/A",IF(ISERROR(TTEST(Calculations!BP433:BY433,Calculations!BZ433:CI433,2,2)),"N/A",TTEST(Calculations!BP433:BY433,Calculations!BZ433:CI433,2,2)))</f>
        <v>N/A</v>
      </c>
      <c r="J432" s="90" t="e">
        <f t="shared" si="31"/>
        <v>#DIV/0!</v>
      </c>
      <c r="K432" s="95" t="str">
        <f>IF(AND('Test Sample Data'!N432&gt;=35,'Control Sample Data'!N432&gt;=35),"Type 3",IF(AND('Test Sample Data'!N432&gt;=30,'Control Sample Data'!N432&gt;=30,OR(I432&gt;=0.05,I432="N/A")),"Type 2",IF(OR(AND('Test Sample Data'!N432&gt;=30,'Control Sample Data'!N432&lt;=30),AND('Test Sample Data'!N432&lt;=30,'Control Sample Data'!N432&gt;=30)),"Type 1","OKAY")))</f>
        <v>OKAY</v>
      </c>
    </row>
    <row r="433" spans="1:11">
      <c r="A433" s="68"/>
      <c r="B433" s="88" t="str">
        <f>IF('Gene Table'!E433="","",'Gene Table'!E433)</f>
        <v>mmu-miR-10a-3p</v>
      </c>
      <c r="C433" s="89" t="str">
        <f>'Gene Table'!B433</f>
        <v>B23</v>
      </c>
      <c r="D433" s="90" t="e">
        <f>Calculations!BN434</f>
        <v>#DIV/0!</v>
      </c>
      <c r="E433" s="90" t="e">
        <f>Calculations!BO434</f>
        <v>#DIV/0!</v>
      </c>
      <c r="F433" s="91" t="e">
        <f t="shared" si="28"/>
        <v>#DIV/0!</v>
      </c>
      <c r="G433" s="91" t="e">
        <f t="shared" si="29"/>
        <v>#DIV/0!</v>
      </c>
      <c r="H433" s="90" t="e">
        <f t="shared" si="30"/>
        <v>#DIV/0!</v>
      </c>
      <c r="I433" s="94" t="str">
        <f>IF(OR(COUNT(Calculations!BP434:BY434)&lt;3,COUNT(Calculations!BZ434:CI434)&lt;3),"N/A",IF(ISERROR(TTEST(Calculations!BP434:BY434,Calculations!BZ434:CI434,2,2)),"N/A",TTEST(Calculations!BP434:BY434,Calculations!BZ434:CI434,2,2)))</f>
        <v>N/A</v>
      </c>
      <c r="J433" s="90" t="e">
        <f t="shared" si="31"/>
        <v>#DIV/0!</v>
      </c>
      <c r="K433" s="95" t="str">
        <f>IF(AND('Test Sample Data'!N433&gt;=35,'Control Sample Data'!N433&gt;=35),"Type 3",IF(AND('Test Sample Data'!N433&gt;=30,'Control Sample Data'!N433&gt;=30,OR(I433&gt;=0.05,I433="N/A")),"Type 2",IF(OR(AND('Test Sample Data'!N433&gt;=30,'Control Sample Data'!N433&lt;=30),AND('Test Sample Data'!N433&lt;=30,'Control Sample Data'!N433&gt;=30)),"Type 1","OKAY")))</f>
        <v>OKAY</v>
      </c>
    </row>
    <row r="434" spans="1:11">
      <c r="A434" s="68"/>
      <c r="B434" s="88" t="str">
        <f>IF('Gene Table'!E434="","",'Gene Table'!E434)</f>
        <v>mmu-miR-877-3p</v>
      </c>
      <c r="C434" s="89" t="str">
        <f>'Gene Table'!B434</f>
        <v>B24</v>
      </c>
      <c r="D434" s="90" t="e">
        <f>Calculations!BN435</f>
        <v>#DIV/0!</v>
      </c>
      <c r="E434" s="90" t="e">
        <f>Calculations!BO435</f>
        <v>#DIV/0!</v>
      </c>
      <c r="F434" s="91" t="e">
        <f t="shared" si="28"/>
        <v>#DIV/0!</v>
      </c>
      <c r="G434" s="91" t="e">
        <f t="shared" si="29"/>
        <v>#DIV/0!</v>
      </c>
      <c r="H434" s="90" t="e">
        <f t="shared" si="30"/>
        <v>#DIV/0!</v>
      </c>
      <c r="I434" s="94" t="str">
        <f>IF(OR(COUNT(Calculations!BP435:BY435)&lt;3,COUNT(Calculations!BZ435:CI435)&lt;3),"N/A",IF(ISERROR(TTEST(Calculations!BP435:BY435,Calculations!BZ435:CI435,2,2)),"N/A",TTEST(Calculations!BP435:BY435,Calculations!BZ435:CI435,2,2)))</f>
        <v>N/A</v>
      </c>
      <c r="J434" s="90" t="e">
        <f t="shared" si="31"/>
        <v>#DIV/0!</v>
      </c>
      <c r="K434" s="95" t="str">
        <f>IF(AND('Test Sample Data'!N434&gt;=35,'Control Sample Data'!N434&gt;=35),"Type 3",IF(AND('Test Sample Data'!N434&gt;=30,'Control Sample Data'!N434&gt;=30,OR(I434&gt;=0.05,I434="N/A")),"Type 2",IF(OR(AND('Test Sample Data'!N434&gt;=30,'Control Sample Data'!N434&lt;=30),AND('Test Sample Data'!N434&lt;=30,'Control Sample Data'!N434&gt;=30)),"Type 1","OKAY")))</f>
        <v>OKAY</v>
      </c>
    </row>
    <row r="435" spans="1:11">
      <c r="A435" s="68"/>
      <c r="B435" s="88" t="str">
        <f>IF('Gene Table'!E435="","",'Gene Table'!E435)</f>
        <v>mmu-miR-1956</v>
      </c>
      <c r="C435" s="89" t="str">
        <f>'Gene Table'!B435</f>
        <v>C01</v>
      </c>
      <c r="D435" s="90" t="e">
        <f>Calculations!BN436</f>
        <v>#DIV/0!</v>
      </c>
      <c r="E435" s="90" t="e">
        <f>Calculations!BO436</f>
        <v>#DIV/0!</v>
      </c>
      <c r="F435" s="91" t="e">
        <f t="shared" si="28"/>
        <v>#DIV/0!</v>
      </c>
      <c r="G435" s="91" t="e">
        <f t="shared" si="29"/>
        <v>#DIV/0!</v>
      </c>
      <c r="H435" s="90" t="e">
        <f t="shared" si="30"/>
        <v>#DIV/0!</v>
      </c>
      <c r="I435" s="94" t="str">
        <f>IF(OR(COUNT(Calculations!BP436:BY436)&lt;3,COUNT(Calculations!BZ436:CI436)&lt;3),"N/A",IF(ISERROR(TTEST(Calculations!BP436:BY436,Calculations!BZ436:CI436,2,2)),"N/A",TTEST(Calculations!BP436:BY436,Calculations!BZ436:CI436,2,2)))</f>
        <v>N/A</v>
      </c>
      <c r="J435" s="90" t="e">
        <f t="shared" si="31"/>
        <v>#DIV/0!</v>
      </c>
      <c r="K435" s="95" t="str">
        <f>IF(AND('Test Sample Data'!N435&gt;=35,'Control Sample Data'!N435&gt;=35),"Type 3",IF(AND('Test Sample Data'!N435&gt;=30,'Control Sample Data'!N435&gt;=30,OR(I435&gt;=0.05,I435="N/A")),"Type 2",IF(OR(AND('Test Sample Data'!N435&gt;=30,'Control Sample Data'!N435&lt;=30),AND('Test Sample Data'!N435&lt;=30,'Control Sample Data'!N435&gt;=30)),"Type 1","OKAY")))</f>
        <v>OKAY</v>
      </c>
    </row>
    <row r="436" spans="1:11">
      <c r="A436" s="68"/>
      <c r="B436" s="88" t="str">
        <f>IF('Gene Table'!E436="","",'Gene Table'!E436)</f>
        <v>mmu-miR-204-5p</v>
      </c>
      <c r="C436" s="89" t="str">
        <f>'Gene Table'!B436</f>
        <v>C02</v>
      </c>
      <c r="D436" s="90" t="e">
        <f>Calculations!BN437</f>
        <v>#DIV/0!</v>
      </c>
      <c r="E436" s="90" t="e">
        <f>Calculations!BO437</f>
        <v>#DIV/0!</v>
      </c>
      <c r="F436" s="91" t="e">
        <f t="shared" si="28"/>
        <v>#DIV/0!</v>
      </c>
      <c r="G436" s="91" t="e">
        <f t="shared" si="29"/>
        <v>#DIV/0!</v>
      </c>
      <c r="H436" s="90" t="e">
        <f t="shared" si="30"/>
        <v>#DIV/0!</v>
      </c>
      <c r="I436" s="94" t="str">
        <f>IF(OR(COUNT(Calculations!BP437:BY437)&lt;3,COUNT(Calculations!BZ437:CI437)&lt;3),"N/A",IF(ISERROR(TTEST(Calculations!BP437:BY437,Calculations!BZ437:CI437,2,2)),"N/A",TTEST(Calculations!BP437:BY437,Calculations!BZ437:CI437,2,2)))</f>
        <v>N/A</v>
      </c>
      <c r="J436" s="90" t="e">
        <f t="shared" si="31"/>
        <v>#DIV/0!</v>
      </c>
      <c r="K436" s="95" t="str">
        <f>IF(AND('Test Sample Data'!N436&gt;=35,'Control Sample Data'!N436&gt;=35),"Type 3",IF(AND('Test Sample Data'!N436&gt;=30,'Control Sample Data'!N436&gt;=30,OR(I436&gt;=0.05,I436="N/A")),"Type 2",IF(OR(AND('Test Sample Data'!N436&gt;=30,'Control Sample Data'!N436&lt;=30),AND('Test Sample Data'!N436&lt;=30,'Control Sample Data'!N436&gt;=30)),"Type 1","OKAY")))</f>
        <v>OKAY</v>
      </c>
    </row>
    <row r="437" spans="1:11">
      <c r="A437" s="68"/>
      <c r="B437" s="88" t="str">
        <f>IF('Gene Table'!E437="","",'Gene Table'!E437)</f>
        <v>mmu-miR-1957</v>
      </c>
      <c r="C437" s="89" t="str">
        <f>'Gene Table'!B437</f>
        <v>C03</v>
      </c>
      <c r="D437" s="90" t="e">
        <f>Calculations!BN438</f>
        <v>#DIV/0!</v>
      </c>
      <c r="E437" s="90" t="e">
        <f>Calculations!BO438</f>
        <v>#DIV/0!</v>
      </c>
      <c r="F437" s="91" t="e">
        <f t="shared" si="28"/>
        <v>#DIV/0!</v>
      </c>
      <c r="G437" s="91" t="e">
        <f t="shared" si="29"/>
        <v>#DIV/0!</v>
      </c>
      <c r="H437" s="90" t="e">
        <f t="shared" si="30"/>
        <v>#DIV/0!</v>
      </c>
      <c r="I437" s="94" t="str">
        <f>IF(OR(COUNT(Calculations!BP438:BY438)&lt;3,COUNT(Calculations!BZ438:CI438)&lt;3),"N/A",IF(ISERROR(TTEST(Calculations!BP438:BY438,Calculations!BZ438:CI438,2,2)),"N/A",TTEST(Calculations!BP438:BY438,Calculations!BZ438:CI438,2,2)))</f>
        <v>N/A</v>
      </c>
      <c r="J437" s="90" t="e">
        <f t="shared" si="31"/>
        <v>#DIV/0!</v>
      </c>
      <c r="K437" s="95" t="str">
        <f>IF(AND('Test Sample Data'!N437&gt;=35,'Control Sample Data'!N437&gt;=35),"Type 3",IF(AND('Test Sample Data'!N437&gt;=30,'Control Sample Data'!N437&gt;=30,OR(I437&gt;=0.05,I437="N/A")),"Type 2",IF(OR(AND('Test Sample Data'!N437&gt;=30,'Control Sample Data'!N437&lt;=30),AND('Test Sample Data'!N437&lt;=30,'Control Sample Data'!N437&gt;=30)),"Type 1","OKAY")))</f>
        <v>OKAY</v>
      </c>
    </row>
    <row r="438" spans="1:11">
      <c r="A438" s="68"/>
      <c r="B438" s="88" t="str">
        <f>IF('Gene Table'!E438="","",'Gene Table'!E438)</f>
        <v>mmu-miR-23a-3p</v>
      </c>
      <c r="C438" s="89" t="str">
        <f>'Gene Table'!B438</f>
        <v>C04</v>
      </c>
      <c r="D438" s="90" t="e">
        <f>Calculations!BN439</f>
        <v>#DIV/0!</v>
      </c>
      <c r="E438" s="90" t="e">
        <f>Calculations!BO439</f>
        <v>#DIV/0!</v>
      </c>
      <c r="F438" s="91" t="e">
        <f t="shared" si="28"/>
        <v>#DIV/0!</v>
      </c>
      <c r="G438" s="91" t="e">
        <f t="shared" si="29"/>
        <v>#DIV/0!</v>
      </c>
      <c r="H438" s="90" t="e">
        <f t="shared" si="30"/>
        <v>#DIV/0!</v>
      </c>
      <c r="I438" s="94" t="str">
        <f>IF(OR(COUNT(Calculations!BP439:BY439)&lt;3,COUNT(Calculations!BZ439:CI439)&lt;3),"N/A",IF(ISERROR(TTEST(Calculations!BP439:BY439,Calculations!BZ439:CI439,2,2)),"N/A",TTEST(Calculations!BP439:BY439,Calculations!BZ439:CI439,2,2)))</f>
        <v>N/A</v>
      </c>
      <c r="J438" s="90" t="e">
        <f t="shared" si="31"/>
        <v>#DIV/0!</v>
      </c>
      <c r="K438" s="95" t="str">
        <f>IF(AND('Test Sample Data'!N438&gt;=35,'Control Sample Data'!N438&gt;=35),"Type 3",IF(AND('Test Sample Data'!N438&gt;=30,'Control Sample Data'!N438&gt;=30,OR(I438&gt;=0.05,I438="N/A")),"Type 2",IF(OR(AND('Test Sample Data'!N438&gt;=30,'Control Sample Data'!N438&lt;=30),AND('Test Sample Data'!N438&lt;=30,'Control Sample Data'!N438&gt;=30)),"Type 1","OKAY")))</f>
        <v>OKAY</v>
      </c>
    </row>
    <row r="439" spans="1:11">
      <c r="A439" s="68"/>
      <c r="B439" s="88" t="str">
        <f>IF('Gene Table'!E439="","",'Gene Table'!E439)</f>
        <v>mmu-miR-1958</v>
      </c>
      <c r="C439" s="89" t="str">
        <f>'Gene Table'!B439</f>
        <v>C05</v>
      </c>
      <c r="D439" s="90" t="e">
        <f>Calculations!BN440</f>
        <v>#DIV/0!</v>
      </c>
      <c r="E439" s="90" t="e">
        <f>Calculations!BO440</f>
        <v>#DIV/0!</v>
      </c>
      <c r="F439" s="91" t="e">
        <f t="shared" si="28"/>
        <v>#DIV/0!</v>
      </c>
      <c r="G439" s="91" t="e">
        <f t="shared" si="29"/>
        <v>#DIV/0!</v>
      </c>
      <c r="H439" s="90" t="e">
        <f t="shared" si="30"/>
        <v>#DIV/0!</v>
      </c>
      <c r="I439" s="94" t="str">
        <f>IF(OR(COUNT(Calculations!BP440:BY440)&lt;3,COUNT(Calculations!BZ440:CI440)&lt;3),"N/A",IF(ISERROR(TTEST(Calculations!BP440:BY440,Calculations!BZ440:CI440,2,2)),"N/A",TTEST(Calculations!BP440:BY440,Calculations!BZ440:CI440,2,2)))</f>
        <v>N/A</v>
      </c>
      <c r="J439" s="90" t="e">
        <f t="shared" si="31"/>
        <v>#DIV/0!</v>
      </c>
      <c r="K439" s="95" t="str">
        <f>IF(AND('Test Sample Data'!N439&gt;=35,'Control Sample Data'!N439&gt;=35),"Type 3",IF(AND('Test Sample Data'!N439&gt;=30,'Control Sample Data'!N439&gt;=30,OR(I439&gt;=0.05,I439="N/A")),"Type 2",IF(OR(AND('Test Sample Data'!N439&gt;=30,'Control Sample Data'!N439&lt;=30),AND('Test Sample Data'!N439&lt;=30,'Control Sample Data'!N439&gt;=30)),"Type 1","OKAY")))</f>
        <v>OKAY</v>
      </c>
    </row>
    <row r="440" spans="1:11">
      <c r="A440" s="68"/>
      <c r="B440" s="88" t="str">
        <f>IF('Gene Table'!E440="","",'Gene Table'!E440)</f>
        <v>mmu-miR-23b-3p</v>
      </c>
      <c r="C440" s="89" t="str">
        <f>'Gene Table'!B440</f>
        <v>C06</v>
      </c>
      <c r="D440" s="90" t="e">
        <f>Calculations!BN441</f>
        <v>#DIV/0!</v>
      </c>
      <c r="E440" s="90" t="e">
        <f>Calculations!BO441</f>
        <v>#DIV/0!</v>
      </c>
      <c r="F440" s="91" t="e">
        <f t="shared" si="28"/>
        <v>#DIV/0!</v>
      </c>
      <c r="G440" s="91" t="e">
        <f t="shared" si="29"/>
        <v>#DIV/0!</v>
      </c>
      <c r="H440" s="90" t="e">
        <f t="shared" si="30"/>
        <v>#DIV/0!</v>
      </c>
      <c r="I440" s="94" t="str">
        <f>IF(OR(COUNT(Calculations!BP441:BY441)&lt;3,COUNT(Calculations!BZ441:CI441)&lt;3),"N/A",IF(ISERROR(TTEST(Calculations!BP441:BY441,Calculations!BZ441:CI441,2,2)),"N/A",TTEST(Calculations!BP441:BY441,Calculations!BZ441:CI441,2,2)))</f>
        <v>N/A</v>
      </c>
      <c r="J440" s="90" t="e">
        <f t="shared" si="31"/>
        <v>#DIV/0!</v>
      </c>
      <c r="K440" s="95" t="str">
        <f>IF(AND('Test Sample Data'!N440&gt;=35,'Control Sample Data'!N440&gt;=35),"Type 3",IF(AND('Test Sample Data'!N440&gt;=30,'Control Sample Data'!N440&gt;=30,OR(I440&gt;=0.05,I440="N/A")),"Type 2",IF(OR(AND('Test Sample Data'!N440&gt;=30,'Control Sample Data'!N440&lt;=30),AND('Test Sample Data'!N440&lt;=30,'Control Sample Data'!N440&gt;=30)),"Type 1","OKAY")))</f>
        <v>OKAY</v>
      </c>
    </row>
    <row r="441" spans="1:11">
      <c r="A441" s="68"/>
      <c r="B441" s="88" t="str">
        <f>IF('Gene Table'!E441="","",'Gene Table'!E441)</f>
        <v>mmu-miR-1959</v>
      </c>
      <c r="C441" s="89" t="str">
        <f>'Gene Table'!B441</f>
        <v>C07</v>
      </c>
      <c r="D441" s="90" t="e">
        <f>Calculations!BN442</f>
        <v>#DIV/0!</v>
      </c>
      <c r="E441" s="90" t="e">
        <f>Calculations!BO442</f>
        <v>#DIV/0!</v>
      </c>
      <c r="F441" s="91" t="e">
        <f t="shared" si="28"/>
        <v>#DIV/0!</v>
      </c>
      <c r="G441" s="91" t="e">
        <f t="shared" si="29"/>
        <v>#DIV/0!</v>
      </c>
      <c r="H441" s="90" t="e">
        <f t="shared" si="30"/>
        <v>#DIV/0!</v>
      </c>
      <c r="I441" s="94" t="str">
        <f>IF(OR(COUNT(Calculations!BP442:BY442)&lt;3,COUNT(Calculations!BZ442:CI442)&lt;3),"N/A",IF(ISERROR(TTEST(Calculations!BP442:BY442,Calculations!BZ442:CI442,2,2)),"N/A",TTEST(Calculations!BP442:BY442,Calculations!BZ442:CI442,2,2)))</f>
        <v>N/A</v>
      </c>
      <c r="J441" s="90" t="e">
        <f t="shared" si="31"/>
        <v>#DIV/0!</v>
      </c>
      <c r="K441" s="95" t="str">
        <f>IF(AND('Test Sample Data'!N441&gt;=35,'Control Sample Data'!N441&gt;=35),"Type 3",IF(AND('Test Sample Data'!N441&gt;=30,'Control Sample Data'!N441&gt;=30,OR(I441&gt;=0.05,I441="N/A")),"Type 2",IF(OR(AND('Test Sample Data'!N441&gt;=30,'Control Sample Data'!N441&lt;=30),AND('Test Sample Data'!N441&lt;=30,'Control Sample Data'!N441&gt;=30)),"Type 1","OKAY")))</f>
        <v>OKAY</v>
      </c>
    </row>
    <row r="442" spans="1:11">
      <c r="A442" s="68"/>
      <c r="B442" s="88" t="str">
        <f>IF('Gene Table'!E442="","",'Gene Table'!E442)</f>
        <v>mmu-miR-27a-3p</v>
      </c>
      <c r="C442" s="89" t="str">
        <f>'Gene Table'!B442</f>
        <v>C08</v>
      </c>
      <c r="D442" s="90" t="e">
        <f>Calculations!BN443</f>
        <v>#DIV/0!</v>
      </c>
      <c r="E442" s="90" t="e">
        <f>Calculations!BO443</f>
        <v>#DIV/0!</v>
      </c>
      <c r="F442" s="91" t="e">
        <f t="shared" si="28"/>
        <v>#DIV/0!</v>
      </c>
      <c r="G442" s="91" t="e">
        <f t="shared" si="29"/>
        <v>#DIV/0!</v>
      </c>
      <c r="H442" s="90" t="e">
        <f t="shared" si="30"/>
        <v>#DIV/0!</v>
      </c>
      <c r="I442" s="94" t="str">
        <f>IF(OR(COUNT(Calculations!BP443:BY443)&lt;3,COUNT(Calculations!BZ443:CI443)&lt;3),"N/A",IF(ISERROR(TTEST(Calculations!BP443:BY443,Calculations!BZ443:CI443,2,2)),"N/A",TTEST(Calculations!BP443:BY443,Calculations!BZ443:CI443,2,2)))</f>
        <v>N/A</v>
      </c>
      <c r="J442" s="90" t="e">
        <f t="shared" si="31"/>
        <v>#DIV/0!</v>
      </c>
      <c r="K442" s="95" t="str">
        <f>IF(AND('Test Sample Data'!N442&gt;=35,'Control Sample Data'!N442&gt;=35),"Type 3",IF(AND('Test Sample Data'!N442&gt;=30,'Control Sample Data'!N442&gt;=30,OR(I442&gt;=0.05,I442="N/A")),"Type 2",IF(OR(AND('Test Sample Data'!N442&gt;=30,'Control Sample Data'!N442&lt;=30),AND('Test Sample Data'!N442&lt;=30,'Control Sample Data'!N442&gt;=30)),"Type 1","OKAY")))</f>
        <v>OKAY</v>
      </c>
    </row>
    <row r="443" spans="1:11">
      <c r="A443" s="68"/>
      <c r="B443" s="88" t="str">
        <f>IF('Gene Table'!E443="","",'Gene Table'!E443)</f>
        <v>mmu-miR-1961</v>
      </c>
      <c r="C443" s="89" t="str">
        <f>'Gene Table'!B443</f>
        <v>C09</v>
      </c>
      <c r="D443" s="90" t="e">
        <f>Calculations!BN444</f>
        <v>#DIV/0!</v>
      </c>
      <c r="E443" s="90" t="e">
        <f>Calculations!BO444</f>
        <v>#DIV/0!</v>
      </c>
      <c r="F443" s="91" t="e">
        <f t="shared" si="28"/>
        <v>#DIV/0!</v>
      </c>
      <c r="G443" s="91" t="e">
        <f t="shared" si="29"/>
        <v>#DIV/0!</v>
      </c>
      <c r="H443" s="90" t="e">
        <f t="shared" si="30"/>
        <v>#DIV/0!</v>
      </c>
      <c r="I443" s="94" t="str">
        <f>IF(OR(COUNT(Calculations!BP444:BY444)&lt;3,COUNT(Calculations!BZ444:CI444)&lt;3),"N/A",IF(ISERROR(TTEST(Calculations!BP444:BY444,Calculations!BZ444:CI444,2,2)),"N/A",TTEST(Calculations!BP444:BY444,Calculations!BZ444:CI444,2,2)))</f>
        <v>N/A</v>
      </c>
      <c r="J443" s="90" t="e">
        <f t="shared" si="31"/>
        <v>#DIV/0!</v>
      </c>
      <c r="K443" s="95" t="str">
        <f>IF(AND('Test Sample Data'!N443&gt;=35,'Control Sample Data'!N443&gt;=35),"Type 3",IF(AND('Test Sample Data'!N443&gt;=30,'Control Sample Data'!N443&gt;=30,OR(I443&gt;=0.05,I443="N/A")),"Type 2",IF(OR(AND('Test Sample Data'!N443&gt;=30,'Control Sample Data'!N443&lt;=30),AND('Test Sample Data'!N443&lt;=30,'Control Sample Data'!N443&gt;=30)),"Type 1","OKAY")))</f>
        <v>OKAY</v>
      </c>
    </row>
    <row r="444" spans="1:11">
      <c r="A444" s="68"/>
      <c r="B444" s="88" t="str">
        <f>IF('Gene Table'!E444="","",'Gene Table'!E444)</f>
        <v>mmu-miR-27b-3p</v>
      </c>
      <c r="C444" s="89" t="str">
        <f>'Gene Table'!B444</f>
        <v>C10</v>
      </c>
      <c r="D444" s="90" t="e">
        <f>Calculations!BN445</f>
        <v>#DIV/0!</v>
      </c>
      <c r="E444" s="90" t="e">
        <f>Calculations!BO445</f>
        <v>#DIV/0!</v>
      </c>
      <c r="F444" s="91" t="e">
        <f t="shared" si="28"/>
        <v>#DIV/0!</v>
      </c>
      <c r="G444" s="91" t="e">
        <f t="shared" si="29"/>
        <v>#DIV/0!</v>
      </c>
      <c r="H444" s="90" t="e">
        <f t="shared" si="30"/>
        <v>#DIV/0!</v>
      </c>
      <c r="I444" s="94" t="str">
        <f>IF(OR(COUNT(Calculations!BP445:BY445)&lt;3,COUNT(Calculations!BZ445:CI445)&lt;3),"N/A",IF(ISERROR(TTEST(Calculations!BP445:BY445,Calculations!BZ445:CI445,2,2)),"N/A",TTEST(Calculations!BP445:BY445,Calculations!BZ445:CI445,2,2)))</f>
        <v>N/A</v>
      </c>
      <c r="J444" s="90" t="e">
        <f t="shared" si="31"/>
        <v>#DIV/0!</v>
      </c>
      <c r="K444" s="95" t="str">
        <f>IF(AND('Test Sample Data'!N444&gt;=35,'Control Sample Data'!N444&gt;=35),"Type 3",IF(AND('Test Sample Data'!N444&gt;=30,'Control Sample Data'!N444&gt;=30,OR(I444&gt;=0.05,I444="N/A")),"Type 2",IF(OR(AND('Test Sample Data'!N444&gt;=30,'Control Sample Data'!N444&lt;=30),AND('Test Sample Data'!N444&lt;=30,'Control Sample Data'!N444&gt;=30)),"Type 1","OKAY")))</f>
        <v>OKAY</v>
      </c>
    </row>
    <row r="445" spans="1:11">
      <c r="A445" s="68"/>
      <c r="B445" s="88" t="str">
        <f>IF('Gene Table'!E445="","",'Gene Table'!E445)</f>
        <v>mmu-miR-1963</v>
      </c>
      <c r="C445" s="89" t="str">
        <f>'Gene Table'!B445</f>
        <v>C11</v>
      </c>
      <c r="D445" s="90" t="e">
        <f>Calculations!BN446</f>
        <v>#DIV/0!</v>
      </c>
      <c r="E445" s="90" t="e">
        <f>Calculations!BO446</f>
        <v>#DIV/0!</v>
      </c>
      <c r="F445" s="91" t="e">
        <f t="shared" si="28"/>
        <v>#DIV/0!</v>
      </c>
      <c r="G445" s="91" t="e">
        <f t="shared" si="29"/>
        <v>#DIV/0!</v>
      </c>
      <c r="H445" s="90" t="e">
        <f t="shared" si="30"/>
        <v>#DIV/0!</v>
      </c>
      <c r="I445" s="94" t="str">
        <f>IF(OR(COUNT(Calculations!BP446:BY446)&lt;3,COUNT(Calculations!BZ446:CI446)&lt;3),"N/A",IF(ISERROR(TTEST(Calculations!BP446:BY446,Calculations!BZ446:CI446,2,2)),"N/A",TTEST(Calculations!BP446:BY446,Calculations!BZ446:CI446,2,2)))</f>
        <v>N/A</v>
      </c>
      <c r="J445" s="90" t="e">
        <f t="shared" si="31"/>
        <v>#DIV/0!</v>
      </c>
      <c r="K445" s="95" t="str">
        <f>IF(AND('Test Sample Data'!N445&gt;=35,'Control Sample Data'!N445&gt;=35),"Type 3",IF(AND('Test Sample Data'!N445&gt;=30,'Control Sample Data'!N445&gt;=30,OR(I445&gt;=0.05,I445="N/A")),"Type 2",IF(OR(AND('Test Sample Data'!N445&gt;=30,'Control Sample Data'!N445&lt;=30),AND('Test Sample Data'!N445&lt;=30,'Control Sample Data'!N445&gt;=30)),"Type 1","OKAY")))</f>
        <v>OKAY</v>
      </c>
    </row>
    <row r="446" spans="1:11">
      <c r="A446" s="68"/>
      <c r="B446" s="88" t="str">
        <f>IF('Gene Table'!E446="","",'Gene Table'!E446)</f>
        <v>mmu-miR-29a-3p</v>
      </c>
      <c r="C446" s="89" t="str">
        <f>'Gene Table'!B446</f>
        <v>C12</v>
      </c>
      <c r="D446" s="90" t="e">
        <f>Calculations!BN447</f>
        <v>#DIV/0!</v>
      </c>
      <c r="E446" s="90" t="e">
        <f>Calculations!BO447</f>
        <v>#DIV/0!</v>
      </c>
      <c r="F446" s="91" t="e">
        <f t="shared" si="28"/>
        <v>#DIV/0!</v>
      </c>
      <c r="G446" s="91" t="e">
        <f t="shared" si="29"/>
        <v>#DIV/0!</v>
      </c>
      <c r="H446" s="90" t="e">
        <f t="shared" si="30"/>
        <v>#DIV/0!</v>
      </c>
      <c r="I446" s="94" t="str">
        <f>IF(OR(COUNT(Calculations!BP447:BY447)&lt;3,COUNT(Calculations!BZ447:CI447)&lt;3),"N/A",IF(ISERROR(TTEST(Calculations!BP447:BY447,Calculations!BZ447:CI447,2,2)),"N/A",TTEST(Calculations!BP447:BY447,Calculations!BZ447:CI447,2,2)))</f>
        <v>N/A</v>
      </c>
      <c r="J446" s="90" t="e">
        <f t="shared" si="31"/>
        <v>#DIV/0!</v>
      </c>
      <c r="K446" s="95" t="str">
        <f>IF(AND('Test Sample Data'!N446&gt;=35,'Control Sample Data'!N446&gt;=35),"Type 3",IF(AND('Test Sample Data'!N446&gt;=30,'Control Sample Data'!N446&gt;=30,OR(I446&gt;=0.05,I446="N/A")),"Type 2",IF(OR(AND('Test Sample Data'!N446&gt;=30,'Control Sample Data'!N446&lt;=30),AND('Test Sample Data'!N446&lt;=30,'Control Sample Data'!N446&gt;=30)),"Type 1","OKAY")))</f>
        <v>OKAY</v>
      </c>
    </row>
    <row r="447" spans="1:11">
      <c r="A447" s="68"/>
      <c r="B447" s="88" t="str">
        <f>IF('Gene Table'!E447="","",'Gene Table'!E447)</f>
        <v>mmu-miR-1965</v>
      </c>
      <c r="C447" s="89" t="str">
        <f>'Gene Table'!B447</f>
        <v>C13</v>
      </c>
      <c r="D447" s="90" t="e">
        <f>Calculations!BN448</f>
        <v>#DIV/0!</v>
      </c>
      <c r="E447" s="90" t="e">
        <f>Calculations!BO448</f>
        <v>#DIV/0!</v>
      </c>
      <c r="F447" s="91" t="e">
        <f t="shared" si="28"/>
        <v>#DIV/0!</v>
      </c>
      <c r="G447" s="91" t="e">
        <f t="shared" si="29"/>
        <v>#DIV/0!</v>
      </c>
      <c r="H447" s="90" t="e">
        <f t="shared" si="30"/>
        <v>#DIV/0!</v>
      </c>
      <c r="I447" s="94" t="str">
        <f>IF(OR(COUNT(Calculations!BP448:BY448)&lt;3,COUNT(Calculations!BZ448:CI448)&lt;3),"N/A",IF(ISERROR(TTEST(Calculations!BP448:BY448,Calculations!BZ448:CI448,2,2)),"N/A",TTEST(Calculations!BP448:BY448,Calculations!BZ448:CI448,2,2)))</f>
        <v>N/A</v>
      </c>
      <c r="J447" s="90" t="e">
        <f t="shared" si="31"/>
        <v>#DIV/0!</v>
      </c>
      <c r="K447" s="95" t="str">
        <f>IF(AND('Test Sample Data'!N447&gt;=35,'Control Sample Data'!N447&gt;=35),"Type 3",IF(AND('Test Sample Data'!N447&gt;=30,'Control Sample Data'!N447&gt;=30,OR(I447&gt;=0.05,I447="N/A")),"Type 2",IF(OR(AND('Test Sample Data'!N447&gt;=30,'Control Sample Data'!N447&lt;=30),AND('Test Sample Data'!N447&lt;=30,'Control Sample Data'!N447&gt;=30)),"Type 1","OKAY")))</f>
        <v>OKAY</v>
      </c>
    </row>
    <row r="448" spans="1:11">
      <c r="A448" s="68"/>
      <c r="B448" s="88" t="str">
        <f>IF('Gene Table'!E448="","",'Gene Table'!E448)</f>
        <v>mmu-miR-29c-3p</v>
      </c>
      <c r="C448" s="89" t="str">
        <f>'Gene Table'!B448</f>
        <v>C14</v>
      </c>
      <c r="D448" s="90" t="e">
        <f>Calculations!BN449</f>
        <v>#DIV/0!</v>
      </c>
      <c r="E448" s="90" t="e">
        <f>Calculations!BO449</f>
        <v>#DIV/0!</v>
      </c>
      <c r="F448" s="91" t="e">
        <f t="shared" si="28"/>
        <v>#DIV/0!</v>
      </c>
      <c r="G448" s="91" t="e">
        <f t="shared" si="29"/>
        <v>#DIV/0!</v>
      </c>
      <c r="H448" s="90" t="e">
        <f t="shared" si="30"/>
        <v>#DIV/0!</v>
      </c>
      <c r="I448" s="94" t="str">
        <f>IF(OR(COUNT(Calculations!BP449:BY449)&lt;3,COUNT(Calculations!BZ449:CI449)&lt;3),"N/A",IF(ISERROR(TTEST(Calculations!BP449:BY449,Calculations!BZ449:CI449,2,2)),"N/A",TTEST(Calculations!BP449:BY449,Calculations!BZ449:CI449,2,2)))</f>
        <v>N/A</v>
      </c>
      <c r="J448" s="90" t="e">
        <f t="shared" si="31"/>
        <v>#DIV/0!</v>
      </c>
      <c r="K448" s="95" t="str">
        <f>IF(AND('Test Sample Data'!N448&gt;=35,'Control Sample Data'!N448&gt;=35),"Type 3",IF(AND('Test Sample Data'!N448&gt;=30,'Control Sample Data'!N448&gt;=30,OR(I448&gt;=0.05,I448="N/A")),"Type 2",IF(OR(AND('Test Sample Data'!N448&gt;=30,'Control Sample Data'!N448&lt;=30),AND('Test Sample Data'!N448&lt;=30,'Control Sample Data'!N448&gt;=30)),"Type 1","OKAY")))</f>
        <v>OKAY</v>
      </c>
    </row>
    <row r="449" spans="1:11">
      <c r="A449" s="68"/>
      <c r="B449" s="88" t="str">
        <f>IF('Gene Table'!E449="","",'Gene Table'!E449)</f>
        <v>mmu-miR-1966</v>
      </c>
      <c r="C449" s="89" t="str">
        <f>'Gene Table'!B449</f>
        <v>C15</v>
      </c>
      <c r="D449" s="90" t="e">
        <f>Calculations!BN450</f>
        <v>#DIV/0!</v>
      </c>
      <c r="E449" s="90" t="e">
        <f>Calculations!BO450</f>
        <v>#DIV/0!</v>
      </c>
      <c r="F449" s="91" t="e">
        <f t="shared" si="28"/>
        <v>#DIV/0!</v>
      </c>
      <c r="G449" s="91" t="e">
        <f t="shared" si="29"/>
        <v>#DIV/0!</v>
      </c>
      <c r="H449" s="90" t="e">
        <f t="shared" si="30"/>
        <v>#DIV/0!</v>
      </c>
      <c r="I449" s="94" t="str">
        <f>IF(OR(COUNT(Calculations!BP450:BY450)&lt;3,COUNT(Calculations!BZ450:CI450)&lt;3),"N/A",IF(ISERROR(TTEST(Calculations!BP450:BY450,Calculations!BZ450:CI450,2,2)),"N/A",TTEST(Calculations!BP450:BY450,Calculations!BZ450:CI450,2,2)))</f>
        <v>N/A</v>
      </c>
      <c r="J449" s="90" t="e">
        <f t="shared" si="31"/>
        <v>#DIV/0!</v>
      </c>
      <c r="K449" s="95" t="str">
        <f>IF(AND('Test Sample Data'!N449&gt;=35,'Control Sample Data'!N449&gt;=35),"Type 3",IF(AND('Test Sample Data'!N449&gt;=30,'Control Sample Data'!N449&gt;=30,OR(I449&gt;=0.05,I449="N/A")),"Type 2",IF(OR(AND('Test Sample Data'!N449&gt;=30,'Control Sample Data'!N449&lt;=30),AND('Test Sample Data'!N449&lt;=30,'Control Sample Data'!N449&gt;=30)),"Type 1","OKAY")))</f>
        <v>OKAY</v>
      </c>
    </row>
    <row r="450" spans="1:11">
      <c r="A450" s="68"/>
      <c r="B450" s="88" t="str">
        <f>IF('Gene Table'!E450="","",'Gene Table'!E450)</f>
        <v>mmu-miR-301a-3p</v>
      </c>
      <c r="C450" s="89" t="str">
        <f>'Gene Table'!B450</f>
        <v>C16</v>
      </c>
      <c r="D450" s="90" t="e">
        <f>Calculations!BN451</f>
        <v>#DIV/0!</v>
      </c>
      <c r="E450" s="90" t="e">
        <f>Calculations!BO451</f>
        <v>#DIV/0!</v>
      </c>
      <c r="F450" s="91" t="e">
        <f t="shared" si="28"/>
        <v>#DIV/0!</v>
      </c>
      <c r="G450" s="91" t="e">
        <f t="shared" si="29"/>
        <v>#DIV/0!</v>
      </c>
      <c r="H450" s="90" t="e">
        <f t="shared" si="30"/>
        <v>#DIV/0!</v>
      </c>
      <c r="I450" s="94" t="str">
        <f>IF(OR(COUNT(Calculations!BP451:BY451)&lt;3,COUNT(Calculations!BZ451:CI451)&lt;3),"N/A",IF(ISERROR(TTEST(Calculations!BP451:BY451,Calculations!BZ451:CI451,2,2)),"N/A",TTEST(Calculations!BP451:BY451,Calculations!BZ451:CI451,2,2)))</f>
        <v>N/A</v>
      </c>
      <c r="J450" s="90" t="e">
        <f t="shared" si="31"/>
        <v>#DIV/0!</v>
      </c>
      <c r="K450" s="95" t="str">
        <f>IF(AND('Test Sample Data'!N450&gt;=35,'Control Sample Data'!N450&gt;=35),"Type 3",IF(AND('Test Sample Data'!N450&gt;=30,'Control Sample Data'!N450&gt;=30,OR(I450&gt;=0.05,I450="N/A")),"Type 2",IF(OR(AND('Test Sample Data'!N450&gt;=30,'Control Sample Data'!N450&lt;=30),AND('Test Sample Data'!N450&lt;=30,'Control Sample Data'!N450&gt;=30)),"Type 1","OKAY")))</f>
        <v>OKAY</v>
      </c>
    </row>
    <row r="451" spans="1:11">
      <c r="A451" s="68"/>
      <c r="B451" s="88" t="str">
        <f>IF('Gene Table'!E451="","",'Gene Table'!E451)</f>
        <v>mmu-miR-1968-5p</v>
      </c>
      <c r="C451" s="89" t="str">
        <f>'Gene Table'!B451</f>
        <v>C17</v>
      </c>
      <c r="D451" s="90" t="e">
        <f>Calculations!BN452</f>
        <v>#DIV/0!</v>
      </c>
      <c r="E451" s="90" t="e">
        <f>Calculations!BO452</f>
        <v>#DIV/0!</v>
      </c>
      <c r="F451" s="91" t="e">
        <f t="shared" si="28"/>
        <v>#DIV/0!</v>
      </c>
      <c r="G451" s="91" t="e">
        <f t="shared" si="29"/>
        <v>#DIV/0!</v>
      </c>
      <c r="H451" s="90" t="e">
        <f t="shared" si="30"/>
        <v>#DIV/0!</v>
      </c>
      <c r="I451" s="94" t="str">
        <f>IF(OR(COUNT(Calculations!BP452:BY452)&lt;3,COUNT(Calculations!BZ452:CI452)&lt;3),"N/A",IF(ISERROR(TTEST(Calculations!BP452:BY452,Calculations!BZ452:CI452,2,2)),"N/A",TTEST(Calculations!BP452:BY452,Calculations!BZ452:CI452,2,2)))</f>
        <v>N/A</v>
      </c>
      <c r="J451" s="90" t="e">
        <f t="shared" si="31"/>
        <v>#DIV/0!</v>
      </c>
      <c r="K451" s="95" t="str">
        <f>IF(AND('Test Sample Data'!N451&gt;=35,'Control Sample Data'!N451&gt;=35),"Type 3",IF(AND('Test Sample Data'!N451&gt;=30,'Control Sample Data'!N451&gt;=30,OR(I451&gt;=0.05,I451="N/A")),"Type 2",IF(OR(AND('Test Sample Data'!N451&gt;=30,'Control Sample Data'!N451&lt;=30),AND('Test Sample Data'!N451&lt;=30,'Control Sample Data'!N451&gt;=30)),"Type 1","OKAY")))</f>
        <v>OKAY</v>
      </c>
    </row>
    <row r="452" spans="1:11">
      <c r="A452" s="68"/>
      <c r="B452" s="88" t="str">
        <f>IF('Gene Table'!E452="","",'Gene Table'!E452)</f>
        <v>mmu-miR-30a-5p</v>
      </c>
      <c r="C452" s="89" t="str">
        <f>'Gene Table'!B452</f>
        <v>C18</v>
      </c>
      <c r="D452" s="90" t="e">
        <f>Calculations!BN453</f>
        <v>#DIV/0!</v>
      </c>
      <c r="E452" s="90" t="e">
        <f>Calculations!BO453</f>
        <v>#DIV/0!</v>
      </c>
      <c r="F452" s="91" t="e">
        <f t="shared" ref="F452:F515" si="32">2^-D452</f>
        <v>#DIV/0!</v>
      </c>
      <c r="G452" s="91" t="e">
        <f t="shared" ref="G452:G515" si="33">2^-E452</f>
        <v>#DIV/0!</v>
      </c>
      <c r="H452" s="90" t="e">
        <f t="shared" ref="H452:H515" si="34">F452/G452</f>
        <v>#DIV/0!</v>
      </c>
      <c r="I452" s="94" t="str">
        <f>IF(OR(COUNT(Calculations!BP453:BY453)&lt;3,COUNT(Calculations!BZ453:CI453)&lt;3),"N/A",IF(ISERROR(TTEST(Calculations!BP453:BY453,Calculations!BZ453:CI453,2,2)),"N/A",TTEST(Calculations!BP453:BY453,Calculations!BZ453:CI453,2,2)))</f>
        <v>N/A</v>
      </c>
      <c r="J452" s="90" t="e">
        <f t="shared" ref="J452:J515" si="35">IF(H452&gt;1,H452,-1/H452)</f>
        <v>#DIV/0!</v>
      </c>
      <c r="K452" s="95" t="str">
        <f>IF(AND('Test Sample Data'!N452&gt;=35,'Control Sample Data'!N452&gt;=35),"Type 3",IF(AND('Test Sample Data'!N452&gt;=30,'Control Sample Data'!N452&gt;=30,OR(I452&gt;=0.05,I452="N/A")),"Type 2",IF(OR(AND('Test Sample Data'!N452&gt;=30,'Control Sample Data'!N452&lt;=30),AND('Test Sample Data'!N452&lt;=30,'Control Sample Data'!N452&gt;=30)),"Type 1","OKAY")))</f>
        <v>OKAY</v>
      </c>
    </row>
    <row r="453" spans="1:11">
      <c r="A453" s="68"/>
      <c r="B453" s="88" t="str">
        <f>IF('Gene Table'!E453="","",'Gene Table'!E453)</f>
        <v>mmu-miR-1969</v>
      </c>
      <c r="C453" s="89" t="str">
        <f>'Gene Table'!B453</f>
        <v>C19</v>
      </c>
      <c r="D453" s="90" t="e">
        <f>Calculations!BN454</f>
        <v>#DIV/0!</v>
      </c>
      <c r="E453" s="90" t="e">
        <f>Calculations!BO454</f>
        <v>#DIV/0!</v>
      </c>
      <c r="F453" s="91" t="e">
        <f t="shared" si="32"/>
        <v>#DIV/0!</v>
      </c>
      <c r="G453" s="91" t="e">
        <f t="shared" si="33"/>
        <v>#DIV/0!</v>
      </c>
      <c r="H453" s="90" t="e">
        <f t="shared" si="34"/>
        <v>#DIV/0!</v>
      </c>
      <c r="I453" s="94" t="str">
        <f>IF(OR(COUNT(Calculations!BP454:BY454)&lt;3,COUNT(Calculations!BZ454:CI454)&lt;3),"N/A",IF(ISERROR(TTEST(Calculations!BP454:BY454,Calculations!BZ454:CI454,2,2)),"N/A",TTEST(Calculations!BP454:BY454,Calculations!BZ454:CI454,2,2)))</f>
        <v>N/A</v>
      </c>
      <c r="J453" s="90" t="e">
        <f t="shared" si="35"/>
        <v>#DIV/0!</v>
      </c>
      <c r="K453" s="95" t="str">
        <f>IF(AND('Test Sample Data'!N453&gt;=35,'Control Sample Data'!N453&gt;=35),"Type 3",IF(AND('Test Sample Data'!N453&gt;=30,'Control Sample Data'!N453&gt;=30,OR(I453&gt;=0.05,I453="N/A")),"Type 2",IF(OR(AND('Test Sample Data'!N453&gt;=30,'Control Sample Data'!N453&lt;=30),AND('Test Sample Data'!N453&lt;=30,'Control Sample Data'!N453&gt;=30)),"Type 1","OKAY")))</f>
        <v>OKAY</v>
      </c>
    </row>
    <row r="454" spans="1:11">
      <c r="A454" s="68"/>
      <c r="B454" s="88" t="str">
        <f>IF('Gene Table'!E454="","",'Gene Table'!E454)</f>
        <v>mmu-miR-30d-5p</v>
      </c>
      <c r="C454" s="89" t="str">
        <f>'Gene Table'!B454</f>
        <v>C20</v>
      </c>
      <c r="D454" s="90" t="e">
        <f>Calculations!BN455</f>
        <v>#DIV/0!</v>
      </c>
      <c r="E454" s="90" t="e">
        <f>Calculations!BO455</f>
        <v>#DIV/0!</v>
      </c>
      <c r="F454" s="91" t="e">
        <f t="shared" si="32"/>
        <v>#DIV/0!</v>
      </c>
      <c r="G454" s="91" t="e">
        <f t="shared" si="33"/>
        <v>#DIV/0!</v>
      </c>
      <c r="H454" s="90" t="e">
        <f t="shared" si="34"/>
        <v>#DIV/0!</v>
      </c>
      <c r="I454" s="94" t="str">
        <f>IF(OR(COUNT(Calculations!BP455:BY455)&lt;3,COUNT(Calculations!BZ455:CI455)&lt;3),"N/A",IF(ISERROR(TTEST(Calculations!BP455:BY455,Calculations!BZ455:CI455,2,2)),"N/A",TTEST(Calculations!BP455:BY455,Calculations!BZ455:CI455,2,2)))</f>
        <v>N/A</v>
      </c>
      <c r="J454" s="90" t="e">
        <f t="shared" si="35"/>
        <v>#DIV/0!</v>
      </c>
      <c r="K454" s="95" t="str">
        <f>IF(AND('Test Sample Data'!N454&gt;=35,'Control Sample Data'!N454&gt;=35),"Type 3",IF(AND('Test Sample Data'!N454&gt;=30,'Control Sample Data'!N454&gt;=30,OR(I454&gt;=0.05,I454="N/A")),"Type 2",IF(OR(AND('Test Sample Data'!N454&gt;=30,'Control Sample Data'!N454&lt;=30),AND('Test Sample Data'!N454&lt;=30,'Control Sample Data'!N454&gt;=30)),"Type 1","OKAY")))</f>
        <v>OKAY</v>
      </c>
    </row>
    <row r="455" spans="1:11">
      <c r="A455" s="68"/>
      <c r="B455" s="88" t="str">
        <f>IF('Gene Table'!E455="","",'Gene Table'!E455)</f>
        <v>mmu-miR-1970</v>
      </c>
      <c r="C455" s="89" t="str">
        <f>'Gene Table'!B455</f>
        <v>C21</v>
      </c>
      <c r="D455" s="90" t="e">
        <f>Calculations!BN456</f>
        <v>#DIV/0!</v>
      </c>
      <c r="E455" s="90" t="e">
        <f>Calculations!BO456</f>
        <v>#DIV/0!</v>
      </c>
      <c r="F455" s="91" t="e">
        <f t="shared" si="32"/>
        <v>#DIV/0!</v>
      </c>
      <c r="G455" s="91" t="e">
        <f t="shared" si="33"/>
        <v>#DIV/0!</v>
      </c>
      <c r="H455" s="90" t="e">
        <f t="shared" si="34"/>
        <v>#DIV/0!</v>
      </c>
      <c r="I455" s="94" t="str">
        <f>IF(OR(COUNT(Calculations!BP456:BY456)&lt;3,COUNT(Calculations!BZ456:CI456)&lt;3),"N/A",IF(ISERROR(TTEST(Calculations!BP456:BY456,Calculations!BZ456:CI456,2,2)),"N/A",TTEST(Calculations!BP456:BY456,Calculations!BZ456:CI456,2,2)))</f>
        <v>N/A</v>
      </c>
      <c r="J455" s="90" t="e">
        <f t="shared" si="35"/>
        <v>#DIV/0!</v>
      </c>
      <c r="K455" s="95" t="str">
        <f>IF(AND('Test Sample Data'!N455&gt;=35,'Control Sample Data'!N455&gt;=35),"Type 3",IF(AND('Test Sample Data'!N455&gt;=30,'Control Sample Data'!N455&gt;=30,OR(I455&gt;=0.05,I455="N/A")),"Type 2",IF(OR(AND('Test Sample Data'!N455&gt;=30,'Control Sample Data'!N455&lt;=30),AND('Test Sample Data'!N455&lt;=30,'Control Sample Data'!N455&gt;=30)),"Type 1","OKAY")))</f>
        <v>OKAY</v>
      </c>
    </row>
    <row r="456" spans="1:11">
      <c r="A456" s="68"/>
      <c r="B456" s="88" t="str">
        <f>IF('Gene Table'!E456="","",'Gene Table'!E456)</f>
        <v>mmu-miR-30e-5p</v>
      </c>
      <c r="C456" s="89" t="str">
        <f>'Gene Table'!B456</f>
        <v>C22</v>
      </c>
      <c r="D456" s="90" t="e">
        <f>Calculations!BN457</f>
        <v>#DIV/0!</v>
      </c>
      <c r="E456" s="90" t="e">
        <f>Calculations!BO457</f>
        <v>#DIV/0!</v>
      </c>
      <c r="F456" s="91" t="e">
        <f t="shared" si="32"/>
        <v>#DIV/0!</v>
      </c>
      <c r="G456" s="91" t="e">
        <f t="shared" si="33"/>
        <v>#DIV/0!</v>
      </c>
      <c r="H456" s="90" t="e">
        <f t="shared" si="34"/>
        <v>#DIV/0!</v>
      </c>
      <c r="I456" s="94" t="str">
        <f>IF(OR(COUNT(Calculations!BP457:BY457)&lt;3,COUNT(Calculations!BZ457:CI457)&lt;3),"N/A",IF(ISERROR(TTEST(Calculations!BP457:BY457,Calculations!BZ457:CI457,2,2)),"N/A",TTEST(Calculations!BP457:BY457,Calculations!BZ457:CI457,2,2)))</f>
        <v>N/A</v>
      </c>
      <c r="J456" s="90" t="e">
        <f t="shared" si="35"/>
        <v>#DIV/0!</v>
      </c>
      <c r="K456" s="95" t="str">
        <f>IF(AND('Test Sample Data'!N456&gt;=35,'Control Sample Data'!N456&gt;=35),"Type 3",IF(AND('Test Sample Data'!N456&gt;=30,'Control Sample Data'!N456&gt;=30,OR(I456&gt;=0.05,I456="N/A")),"Type 2",IF(OR(AND('Test Sample Data'!N456&gt;=30,'Control Sample Data'!N456&lt;=30),AND('Test Sample Data'!N456&lt;=30,'Control Sample Data'!N456&gt;=30)),"Type 1","OKAY")))</f>
        <v>OKAY</v>
      </c>
    </row>
    <row r="457" spans="1:11">
      <c r="A457" s="68"/>
      <c r="B457" s="88" t="str">
        <f>IF('Gene Table'!E457="","",'Gene Table'!E457)</f>
        <v>mmu-miR-1274a</v>
      </c>
      <c r="C457" s="89" t="str">
        <f>'Gene Table'!B457</f>
        <v>C23</v>
      </c>
      <c r="D457" s="90" t="e">
        <f>Calculations!BN458</f>
        <v>#DIV/0!</v>
      </c>
      <c r="E457" s="90" t="e">
        <f>Calculations!BO458</f>
        <v>#DIV/0!</v>
      </c>
      <c r="F457" s="91" t="e">
        <f t="shared" si="32"/>
        <v>#DIV/0!</v>
      </c>
      <c r="G457" s="91" t="e">
        <f t="shared" si="33"/>
        <v>#DIV/0!</v>
      </c>
      <c r="H457" s="90" t="e">
        <f t="shared" si="34"/>
        <v>#DIV/0!</v>
      </c>
      <c r="I457" s="94" t="str">
        <f>IF(OR(COUNT(Calculations!BP458:BY458)&lt;3,COUNT(Calculations!BZ458:CI458)&lt;3),"N/A",IF(ISERROR(TTEST(Calculations!BP458:BY458,Calculations!BZ458:CI458,2,2)),"N/A",TTEST(Calculations!BP458:BY458,Calculations!BZ458:CI458,2,2)))</f>
        <v>N/A</v>
      </c>
      <c r="J457" s="90" t="e">
        <f t="shared" si="35"/>
        <v>#DIV/0!</v>
      </c>
      <c r="K457" s="95" t="str">
        <f>IF(AND('Test Sample Data'!N457&gt;=35,'Control Sample Data'!N457&gt;=35),"Type 3",IF(AND('Test Sample Data'!N457&gt;=30,'Control Sample Data'!N457&gt;=30,OR(I457&gt;=0.05,I457="N/A")),"Type 2",IF(OR(AND('Test Sample Data'!N457&gt;=30,'Control Sample Data'!N457&lt;=30),AND('Test Sample Data'!N457&lt;=30,'Control Sample Data'!N457&gt;=30)),"Type 1","OKAY")))</f>
        <v>OKAY</v>
      </c>
    </row>
    <row r="458" spans="1:11">
      <c r="A458" s="68"/>
      <c r="B458" s="88" t="str">
        <f>IF('Gene Table'!E458="","",'Gene Table'!E458)</f>
        <v>mmu-miR-7a-5p</v>
      </c>
      <c r="C458" s="89" t="str">
        <f>'Gene Table'!B458</f>
        <v>C24</v>
      </c>
      <c r="D458" s="90" t="e">
        <f>Calculations!BN459</f>
        <v>#DIV/0!</v>
      </c>
      <c r="E458" s="90" t="e">
        <f>Calculations!BO459</f>
        <v>#DIV/0!</v>
      </c>
      <c r="F458" s="91" t="e">
        <f t="shared" si="32"/>
        <v>#DIV/0!</v>
      </c>
      <c r="G458" s="91" t="e">
        <f t="shared" si="33"/>
        <v>#DIV/0!</v>
      </c>
      <c r="H458" s="90" t="e">
        <f t="shared" si="34"/>
        <v>#DIV/0!</v>
      </c>
      <c r="I458" s="94" t="str">
        <f>IF(OR(COUNT(Calculations!BP459:BY459)&lt;3,COUNT(Calculations!BZ459:CI459)&lt;3),"N/A",IF(ISERROR(TTEST(Calculations!BP459:BY459,Calculations!BZ459:CI459,2,2)),"N/A",TTEST(Calculations!BP459:BY459,Calculations!BZ459:CI459,2,2)))</f>
        <v>N/A</v>
      </c>
      <c r="J458" s="90" t="e">
        <f t="shared" si="35"/>
        <v>#DIV/0!</v>
      </c>
      <c r="K458" s="95" t="str">
        <f>IF(AND('Test Sample Data'!N458&gt;=35,'Control Sample Data'!N458&gt;=35),"Type 3",IF(AND('Test Sample Data'!N458&gt;=30,'Control Sample Data'!N458&gt;=30,OR(I458&gt;=0.05,I458="N/A")),"Type 2",IF(OR(AND('Test Sample Data'!N458&gt;=30,'Control Sample Data'!N458&lt;=30),AND('Test Sample Data'!N458&lt;=30,'Control Sample Data'!N458&gt;=30)),"Type 1","OKAY")))</f>
        <v>OKAY</v>
      </c>
    </row>
    <row r="459" spans="1:11">
      <c r="A459" s="68"/>
      <c r="B459" s="88" t="str">
        <f>IF('Gene Table'!E459="","",'Gene Table'!E459)</f>
        <v>mmu-miR-124-5p</v>
      </c>
      <c r="C459" s="89" t="str">
        <f>'Gene Table'!B459</f>
        <v>D01</v>
      </c>
      <c r="D459" s="90" t="e">
        <f>Calculations!BN460</f>
        <v>#DIV/0!</v>
      </c>
      <c r="E459" s="90" t="e">
        <f>Calculations!BO460</f>
        <v>#DIV/0!</v>
      </c>
      <c r="F459" s="91" t="e">
        <f t="shared" si="32"/>
        <v>#DIV/0!</v>
      </c>
      <c r="G459" s="91" t="e">
        <f t="shared" si="33"/>
        <v>#DIV/0!</v>
      </c>
      <c r="H459" s="90" t="e">
        <f t="shared" si="34"/>
        <v>#DIV/0!</v>
      </c>
      <c r="I459" s="94" t="str">
        <f>IF(OR(COUNT(Calculations!BP460:BY460)&lt;3,COUNT(Calculations!BZ460:CI460)&lt;3),"N/A",IF(ISERROR(TTEST(Calculations!BP460:BY460,Calculations!BZ460:CI460,2,2)),"N/A",TTEST(Calculations!BP460:BY460,Calculations!BZ460:CI460,2,2)))</f>
        <v>N/A</v>
      </c>
      <c r="J459" s="90" t="e">
        <f t="shared" si="35"/>
        <v>#DIV/0!</v>
      </c>
      <c r="K459" s="95" t="str">
        <f>IF(AND('Test Sample Data'!N459&gt;=35,'Control Sample Data'!N459&gt;=35),"Type 3",IF(AND('Test Sample Data'!N459&gt;=30,'Control Sample Data'!N459&gt;=30,OR(I459&gt;=0.05,I459="N/A")),"Type 2",IF(OR(AND('Test Sample Data'!N459&gt;=30,'Control Sample Data'!N459&lt;=30),AND('Test Sample Data'!N459&lt;=30,'Control Sample Data'!N459&gt;=30)),"Type 1","OKAY")))</f>
        <v>OKAY</v>
      </c>
    </row>
    <row r="460" spans="1:11">
      <c r="A460" s="68"/>
      <c r="B460" s="88" t="str">
        <f>IF('Gene Table'!E460="","",'Gene Table'!E460)</f>
        <v>mmu-miR-879-3p</v>
      </c>
      <c r="C460" s="89" t="str">
        <f>'Gene Table'!B460</f>
        <v>D02</v>
      </c>
      <c r="D460" s="90" t="e">
        <f>Calculations!BN461</f>
        <v>#DIV/0!</v>
      </c>
      <c r="E460" s="90" t="e">
        <f>Calculations!BO461</f>
        <v>#DIV/0!</v>
      </c>
      <c r="F460" s="91" t="e">
        <f t="shared" si="32"/>
        <v>#DIV/0!</v>
      </c>
      <c r="G460" s="91" t="e">
        <f t="shared" si="33"/>
        <v>#DIV/0!</v>
      </c>
      <c r="H460" s="90" t="e">
        <f t="shared" si="34"/>
        <v>#DIV/0!</v>
      </c>
      <c r="I460" s="94" t="str">
        <f>IF(OR(COUNT(Calculations!BP461:BY461)&lt;3,COUNT(Calculations!BZ461:CI461)&lt;3),"N/A",IF(ISERROR(TTEST(Calculations!BP461:BY461,Calculations!BZ461:CI461,2,2)),"N/A",TTEST(Calculations!BP461:BY461,Calculations!BZ461:CI461,2,2)))</f>
        <v>N/A</v>
      </c>
      <c r="J460" s="90" t="e">
        <f t="shared" si="35"/>
        <v>#DIV/0!</v>
      </c>
      <c r="K460" s="95" t="str">
        <f>IF(AND('Test Sample Data'!N460&gt;=35,'Control Sample Data'!N460&gt;=35),"Type 3",IF(AND('Test Sample Data'!N460&gt;=30,'Control Sample Data'!N460&gt;=30,OR(I460&gt;=0.05,I460="N/A")),"Type 2",IF(OR(AND('Test Sample Data'!N460&gt;=30,'Control Sample Data'!N460&lt;=30),AND('Test Sample Data'!N460&lt;=30,'Control Sample Data'!N460&gt;=30)),"Type 1","OKAY")))</f>
        <v>OKAY</v>
      </c>
    </row>
    <row r="461" spans="1:11">
      <c r="A461" s="68"/>
      <c r="B461" s="88" t="str">
        <f>IF('Gene Table'!E461="","",'Gene Table'!E461)</f>
        <v>mmu-miR-1247-5p</v>
      </c>
      <c r="C461" s="89" t="str">
        <f>'Gene Table'!B461</f>
        <v>D03</v>
      </c>
      <c r="D461" s="90" t="e">
        <f>Calculations!BN462</f>
        <v>#DIV/0!</v>
      </c>
      <c r="E461" s="90" t="e">
        <f>Calculations!BO462</f>
        <v>#DIV/0!</v>
      </c>
      <c r="F461" s="91" t="e">
        <f t="shared" si="32"/>
        <v>#DIV/0!</v>
      </c>
      <c r="G461" s="91" t="e">
        <f t="shared" si="33"/>
        <v>#DIV/0!</v>
      </c>
      <c r="H461" s="90" t="e">
        <f t="shared" si="34"/>
        <v>#DIV/0!</v>
      </c>
      <c r="I461" s="94" t="str">
        <f>IF(OR(COUNT(Calculations!BP462:BY462)&lt;3,COUNT(Calculations!BZ462:CI462)&lt;3),"N/A",IF(ISERROR(TTEST(Calculations!BP462:BY462,Calculations!BZ462:CI462,2,2)),"N/A",TTEST(Calculations!BP462:BY462,Calculations!BZ462:CI462,2,2)))</f>
        <v>N/A</v>
      </c>
      <c r="J461" s="90" t="e">
        <f t="shared" si="35"/>
        <v>#DIV/0!</v>
      </c>
      <c r="K461" s="95" t="str">
        <f>IF(AND('Test Sample Data'!N461&gt;=35,'Control Sample Data'!N461&gt;=35),"Type 3",IF(AND('Test Sample Data'!N461&gt;=30,'Control Sample Data'!N461&gt;=30,OR(I461&gt;=0.05,I461="N/A")),"Type 2",IF(OR(AND('Test Sample Data'!N461&gt;=30,'Control Sample Data'!N461&lt;=30),AND('Test Sample Data'!N461&lt;=30,'Control Sample Data'!N461&gt;=30)),"Type 1","OKAY")))</f>
        <v>OKAY</v>
      </c>
    </row>
    <row r="462" spans="1:11">
      <c r="A462" s="68"/>
      <c r="B462" s="88" t="str">
        <f>IF('Gene Table'!E462="","",'Gene Table'!E462)</f>
        <v>mmu-miR-193-5p</v>
      </c>
      <c r="C462" s="89" t="str">
        <f>'Gene Table'!B462</f>
        <v>D04</v>
      </c>
      <c r="D462" s="90" t="e">
        <f>Calculations!BN463</f>
        <v>#DIV/0!</v>
      </c>
      <c r="E462" s="90" t="e">
        <f>Calculations!BO463</f>
        <v>#DIV/0!</v>
      </c>
      <c r="F462" s="91" t="e">
        <f t="shared" si="32"/>
        <v>#DIV/0!</v>
      </c>
      <c r="G462" s="91" t="e">
        <f t="shared" si="33"/>
        <v>#DIV/0!</v>
      </c>
      <c r="H462" s="90" t="e">
        <f t="shared" si="34"/>
        <v>#DIV/0!</v>
      </c>
      <c r="I462" s="94" t="str">
        <f>IF(OR(COUNT(Calculations!BP463:BY463)&lt;3,COUNT(Calculations!BZ463:CI463)&lt;3),"N/A",IF(ISERROR(TTEST(Calculations!BP463:BY463,Calculations!BZ463:CI463,2,2)),"N/A",TTEST(Calculations!BP463:BY463,Calculations!BZ463:CI463,2,2)))</f>
        <v>N/A</v>
      </c>
      <c r="J462" s="90" t="e">
        <f t="shared" si="35"/>
        <v>#DIV/0!</v>
      </c>
      <c r="K462" s="95" t="str">
        <f>IF(AND('Test Sample Data'!N462&gt;=35,'Control Sample Data'!N462&gt;=35),"Type 3",IF(AND('Test Sample Data'!N462&gt;=30,'Control Sample Data'!N462&gt;=30,OR(I462&gt;=0.05,I462="N/A")),"Type 2",IF(OR(AND('Test Sample Data'!N462&gt;=30,'Control Sample Data'!N462&lt;=30),AND('Test Sample Data'!N462&lt;=30,'Control Sample Data'!N462&gt;=30)),"Type 1","OKAY")))</f>
        <v>OKAY</v>
      </c>
    </row>
    <row r="463" spans="1:11">
      <c r="A463" s="68"/>
      <c r="B463" s="88" t="str">
        <f>IF('Gene Table'!E463="","",'Gene Table'!E463)</f>
        <v>mmu-miR-1249-3p</v>
      </c>
      <c r="C463" s="89" t="str">
        <f>'Gene Table'!B463</f>
        <v>D05</v>
      </c>
      <c r="D463" s="90" t="e">
        <f>Calculations!BN464</f>
        <v>#DIV/0!</v>
      </c>
      <c r="E463" s="90" t="e">
        <f>Calculations!BO464</f>
        <v>#DIV/0!</v>
      </c>
      <c r="F463" s="91" t="e">
        <f t="shared" si="32"/>
        <v>#DIV/0!</v>
      </c>
      <c r="G463" s="91" t="e">
        <f t="shared" si="33"/>
        <v>#DIV/0!</v>
      </c>
      <c r="H463" s="90" t="e">
        <f t="shared" si="34"/>
        <v>#DIV/0!</v>
      </c>
      <c r="I463" s="94" t="str">
        <f>IF(OR(COUNT(Calculations!BP464:BY464)&lt;3,COUNT(Calculations!BZ464:CI464)&lt;3),"N/A",IF(ISERROR(TTEST(Calculations!BP464:BY464,Calculations!BZ464:CI464,2,2)),"N/A",TTEST(Calculations!BP464:BY464,Calculations!BZ464:CI464,2,2)))</f>
        <v>N/A</v>
      </c>
      <c r="J463" s="90" t="e">
        <f t="shared" si="35"/>
        <v>#DIV/0!</v>
      </c>
      <c r="K463" s="95" t="str">
        <f>IF(AND('Test Sample Data'!N463&gt;=35,'Control Sample Data'!N463&gt;=35),"Type 3",IF(AND('Test Sample Data'!N463&gt;=30,'Control Sample Data'!N463&gt;=30,OR(I463&gt;=0.05,I463="N/A")),"Type 2",IF(OR(AND('Test Sample Data'!N463&gt;=30,'Control Sample Data'!N463&lt;=30),AND('Test Sample Data'!N463&lt;=30,'Control Sample Data'!N463&gt;=30)),"Type 1","OKAY")))</f>
        <v>OKAY</v>
      </c>
    </row>
    <row r="464" spans="1:11">
      <c r="A464" s="68"/>
      <c r="B464" s="88" t="str">
        <f>IF('Gene Table'!E464="","",'Gene Table'!E464)</f>
        <v>mmu-miR-24-2-5p</v>
      </c>
      <c r="C464" s="89" t="str">
        <f>'Gene Table'!B464</f>
        <v>D06</v>
      </c>
      <c r="D464" s="90" t="e">
        <f>Calculations!BN465</f>
        <v>#DIV/0!</v>
      </c>
      <c r="E464" s="90" t="e">
        <f>Calculations!BO465</f>
        <v>#DIV/0!</v>
      </c>
      <c r="F464" s="91" t="e">
        <f t="shared" si="32"/>
        <v>#DIV/0!</v>
      </c>
      <c r="G464" s="91" t="e">
        <f t="shared" si="33"/>
        <v>#DIV/0!</v>
      </c>
      <c r="H464" s="90" t="e">
        <f t="shared" si="34"/>
        <v>#DIV/0!</v>
      </c>
      <c r="I464" s="94" t="str">
        <f>IF(OR(COUNT(Calculations!BP465:BY465)&lt;3,COUNT(Calculations!BZ465:CI465)&lt;3),"N/A",IF(ISERROR(TTEST(Calculations!BP465:BY465,Calculations!BZ465:CI465,2,2)),"N/A",TTEST(Calculations!BP465:BY465,Calculations!BZ465:CI465,2,2)))</f>
        <v>N/A</v>
      </c>
      <c r="J464" s="90" t="e">
        <f t="shared" si="35"/>
        <v>#DIV/0!</v>
      </c>
      <c r="K464" s="95" t="str">
        <f>IF(AND('Test Sample Data'!N464&gt;=35,'Control Sample Data'!N464&gt;=35),"Type 3",IF(AND('Test Sample Data'!N464&gt;=30,'Control Sample Data'!N464&gt;=30,OR(I464&gt;=0.05,I464="N/A")),"Type 2",IF(OR(AND('Test Sample Data'!N464&gt;=30,'Control Sample Data'!N464&lt;=30),AND('Test Sample Data'!N464&lt;=30,'Control Sample Data'!N464&gt;=30)),"Type 1","OKAY")))</f>
        <v>OKAY</v>
      </c>
    </row>
    <row r="465" spans="1:11">
      <c r="A465" s="68"/>
      <c r="B465" s="88" t="str">
        <f>IF('Gene Table'!E465="","",'Gene Table'!E465)</f>
        <v>mmu-miR-1298-5p</v>
      </c>
      <c r="C465" s="89" t="str">
        <f>'Gene Table'!B465</f>
        <v>D07</v>
      </c>
      <c r="D465" s="90" t="e">
        <f>Calculations!BN466</f>
        <v>#DIV/0!</v>
      </c>
      <c r="E465" s="90" t="e">
        <f>Calculations!BO466</f>
        <v>#DIV/0!</v>
      </c>
      <c r="F465" s="91" t="e">
        <f t="shared" si="32"/>
        <v>#DIV/0!</v>
      </c>
      <c r="G465" s="91" t="e">
        <f t="shared" si="33"/>
        <v>#DIV/0!</v>
      </c>
      <c r="H465" s="90" t="e">
        <f t="shared" si="34"/>
        <v>#DIV/0!</v>
      </c>
      <c r="I465" s="94" t="str">
        <f>IF(OR(COUNT(Calculations!BP466:BY466)&lt;3,COUNT(Calculations!BZ466:CI466)&lt;3),"N/A",IF(ISERROR(TTEST(Calculations!BP466:BY466,Calculations!BZ466:CI466,2,2)),"N/A",TTEST(Calculations!BP466:BY466,Calculations!BZ466:CI466,2,2)))</f>
        <v>N/A</v>
      </c>
      <c r="J465" s="90" t="e">
        <f t="shared" si="35"/>
        <v>#DIV/0!</v>
      </c>
      <c r="K465" s="95" t="str">
        <f>IF(AND('Test Sample Data'!N465&gt;=35,'Control Sample Data'!N465&gt;=35),"Type 3",IF(AND('Test Sample Data'!N465&gt;=30,'Control Sample Data'!N465&gt;=30,OR(I465&gt;=0.05,I465="N/A")),"Type 2",IF(OR(AND('Test Sample Data'!N465&gt;=30,'Control Sample Data'!N465&lt;=30),AND('Test Sample Data'!N465&lt;=30,'Control Sample Data'!N465&gt;=30)),"Type 1","OKAY")))</f>
        <v>OKAY</v>
      </c>
    </row>
    <row r="466" spans="1:11">
      <c r="A466" s="68"/>
      <c r="B466" s="88" t="str">
        <f>IF('Gene Table'!E466="","",'Gene Table'!E466)</f>
        <v>mmu-miR-325-5p</v>
      </c>
      <c r="C466" s="89" t="str">
        <f>'Gene Table'!B466</f>
        <v>D08</v>
      </c>
      <c r="D466" s="90" t="e">
        <f>Calculations!BN467</f>
        <v>#DIV/0!</v>
      </c>
      <c r="E466" s="90" t="e">
        <f>Calculations!BO467</f>
        <v>#DIV/0!</v>
      </c>
      <c r="F466" s="91" t="e">
        <f t="shared" si="32"/>
        <v>#DIV/0!</v>
      </c>
      <c r="G466" s="91" t="e">
        <f t="shared" si="33"/>
        <v>#DIV/0!</v>
      </c>
      <c r="H466" s="90" t="e">
        <f t="shared" si="34"/>
        <v>#DIV/0!</v>
      </c>
      <c r="I466" s="94" t="str">
        <f>IF(OR(COUNT(Calculations!BP467:BY467)&lt;3,COUNT(Calculations!BZ467:CI467)&lt;3),"N/A",IF(ISERROR(TTEST(Calculations!BP467:BY467,Calculations!BZ467:CI467,2,2)),"N/A",TTEST(Calculations!BP467:BY467,Calculations!BZ467:CI467,2,2)))</f>
        <v>N/A</v>
      </c>
      <c r="J466" s="90" t="e">
        <f t="shared" si="35"/>
        <v>#DIV/0!</v>
      </c>
      <c r="K466" s="95" t="str">
        <f>IF(AND('Test Sample Data'!N466&gt;=35,'Control Sample Data'!N466&gt;=35),"Type 3",IF(AND('Test Sample Data'!N466&gt;=30,'Control Sample Data'!N466&gt;=30,OR(I466&gt;=0.05,I466="N/A")),"Type 2",IF(OR(AND('Test Sample Data'!N466&gt;=30,'Control Sample Data'!N466&lt;=30),AND('Test Sample Data'!N466&lt;=30,'Control Sample Data'!N466&gt;=30)),"Type 1","OKAY")))</f>
        <v>OKAY</v>
      </c>
    </row>
    <row r="467" ht="25.5" spans="1:11">
      <c r="A467" s="68"/>
      <c r="B467" s="88" t="str">
        <f>IF('Gene Table'!E467="","",'Gene Table'!E467)</f>
        <v>mmu-miR-135a-1-3p</v>
      </c>
      <c r="C467" s="89" t="str">
        <f>'Gene Table'!B467</f>
        <v>D09</v>
      </c>
      <c r="D467" s="90" t="e">
        <f>Calculations!BN468</f>
        <v>#DIV/0!</v>
      </c>
      <c r="E467" s="90" t="e">
        <f>Calculations!BO468</f>
        <v>#DIV/0!</v>
      </c>
      <c r="F467" s="91" t="e">
        <f t="shared" si="32"/>
        <v>#DIV/0!</v>
      </c>
      <c r="G467" s="91" t="e">
        <f t="shared" si="33"/>
        <v>#DIV/0!</v>
      </c>
      <c r="H467" s="90" t="e">
        <f t="shared" si="34"/>
        <v>#DIV/0!</v>
      </c>
      <c r="I467" s="94" t="str">
        <f>IF(OR(COUNT(Calculations!BP468:BY468)&lt;3,COUNT(Calculations!BZ468:CI468)&lt;3),"N/A",IF(ISERROR(TTEST(Calculations!BP468:BY468,Calculations!BZ468:CI468,2,2)),"N/A",TTEST(Calculations!BP468:BY468,Calculations!BZ468:CI468,2,2)))</f>
        <v>N/A</v>
      </c>
      <c r="J467" s="90" t="e">
        <f t="shared" si="35"/>
        <v>#DIV/0!</v>
      </c>
      <c r="K467" s="95" t="str">
        <f>IF(AND('Test Sample Data'!N467&gt;=35,'Control Sample Data'!N467&gt;=35),"Type 3",IF(AND('Test Sample Data'!N467&gt;=30,'Control Sample Data'!N467&gt;=30,OR(I467&gt;=0.05,I467="N/A")),"Type 2",IF(OR(AND('Test Sample Data'!N467&gt;=30,'Control Sample Data'!N467&lt;=30),AND('Test Sample Data'!N467&lt;=30,'Control Sample Data'!N467&gt;=30)),"Type 1","OKAY")))</f>
        <v>OKAY</v>
      </c>
    </row>
    <row r="468" spans="1:11">
      <c r="A468" s="68"/>
      <c r="B468" s="88" t="str">
        <f>IF('Gene Table'!E468="","",'Gene Table'!E468)</f>
        <v>mmu-miR-1982-5p</v>
      </c>
      <c r="C468" s="89" t="str">
        <f>'Gene Table'!B468</f>
        <v>D10</v>
      </c>
      <c r="D468" s="90" t="e">
        <f>Calculations!BN469</f>
        <v>#DIV/0!</v>
      </c>
      <c r="E468" s="90" t="e">
        <f>Calculations!BO469</f>
        <v>#DIV/0!</v>
      </c>
      <c r="F468" s="91" t="e">
        <f t="shared" si="32"/>
        <v>#DIV/0!</v>
      </c>
      <c r="G468" s="91" t="e">
        <f t="shared" si="33"/>
        <v>#DIV/0!</v>
      </c>
      <c r="H468" s="90" t="e">
        <f t="shared" si="34"/>
        <v>#DIV/0!</v>
      </c>
      <c r="I468" s="94" t="str">
        <f>IF(OR(COUNT(Calculations!BP469:BY469)&lt;3,COUNT(Calculations!BZ469:CI469)&lt;3),"N/A",IF(ISERROR(TTEST(Calculations!BP469:BY469,Calculations!BZ469:CI469,2,2)),"N/A",TTEST(Calculations!BP469:BY469,Calculations!BZ469:CI469,2,2)))</f>
        <v>N/A</v>
      </c>
      <c r="J468" s="90" t="e">
        <f t="shared" si="35"/>
        <v>#DIV/0!</v>
      </c>
      <c r="K468" s="95" t="str">
        <f>IF(AND('Test Sample Data'!N468&gt;=35,'Control Sample Data'!N468&gt;=35),"Type 3",IF(AND('Test Sample Data'!N468&gt;=30,'Control Sample Data'!N468&gt;=30,OR(I468&gt;=0.05,I468="N/A")),"Type 2",IF(OR(AND('Test Sample Data'!N468&gt;=30,'Control Sample Data'!N468&lt;=30),AND('Test Sample Data'!N468&lt;=30,'Control Sample Data'!N468&gt;=30)),"Type 1","OKAY")))</f>
        <v>OKAY</v>
      </c>
    </row>
    <row r="469" spans="1:11">
      <c r="A469" s="68"/>
      <c r="B469" s="88" t="str">
        <f>IF('Gene Table'!E469="","",'Gene Table'!E469)</f>
        <v>mmu-miR-140-3p</v>
      </c>
      <c r="C469" s="89" t="str">
        <f>'Gene Table'!B469</f>
        <v>D11</v>
      </c>
      <c r="D469" s="90" t="e">
        <f>Calculations!BN470</f>
        <v>#DIV/0!</v>
      </c>
      <c r="E469" s="90" t="e">
        <f>Calculations!BO470</f>
        <v>#DIV/0!</v>
      </c>
      <c r="F469" s="91" t="e">
        <f t="shared" si="32"/>
        <v>#DIV/0!</v>
      </c>
      <c r="G469" s="91" t="e">
        <f t="shared" si="33"/>
        <v>#DIV/0!</v>
      </c>
      <c r="H469" s="90" t="e">
        <f t="shared" si="34"/>
        <v>#DIV/0!</v>
      </c>
      <c r="I469" s="94" t="str">
        <f>IF(OR(COUNT(Calculations!BP470:BY470)&lt;3,COUNT(Calculations!BZ470:CI470)&lt;3),"N/A",IF(ISERROR(TTEST(Calculations!BP470:BY470,Calculations!BZ470:CI470,2,2)),"N/A",TTEST(Calculations!BP470:BY470,Calculations!BZ470:CI470,2,2)))</f>
        <v>N/A</v>
      </c>
      <c r="J469" s="90" t="e">
        <f t="shared" si="35"/>
        <v>#DIV/0!</v>
      </c>
      <c r="K469" s="95" t="str">
        <f>IF(AND('Test Sample Data'!N469&gt;=35,'Control Sample Data'!N469&gt;=35),"Type 3",IF(AND('Test Sample Data'!N469&gt;=30,'Control Sample Data'!N469&gt;=30,OR(I469&gt;=0.05,I469="N/A")),"Type 2",IF(OR(AND('Test Sample Data'!N469&gt;=30,'Control Sample Data'!N469&lt;=30),AND('Test Sample Data'!N469&lt;=30,'Control Sample Data'!N469&gt;=30)),"Type 1","OKAY")))</f>
        <v>OKAY</v>
      </c>
    </row>
    <row r="470" spans="1:11">
      <c r="A470" s="68"/>
      <c r="B470" s="88" t="str">
        <f>IF('Gene Table'!E470="","",'Gene Table'!E470)</f>
        <v>mmu-miR-3475</v>
      </c>
      <c r="C470" s="89" t="str">
        <f>'Gene Table'!B470</f>
        <v>D12</v>
      </c>
      <c r="D470" s="90" t="e">
        <f>Calculations!BN471</f>
        <v>#DIV/0!</v>
      </c>
      <c r="E470" s="90" t="e">
        <f>Calculations!BO471</f>
        <v>#DIV/0!</v>
      </c>
      <c r="F470" s="91" t="e">
        <f t="shared" si="32"/>
        <v>#DIV/0!</v>
      </c>
      <c r="G470" s="91" t="e">
        <f t="shared" si="33"/>
        <v>#DIV/0!</v>
      </c>
      <c r="H470" s="90" t="e">
        <f t="shared" si="34"/>
        <v>#DIV/0!</v>
      </c>
      <c r="I470" s="94" t="str">
        <f>IF(OR(COUNT(Calculations!BP471:BY471)&lt;3,COUNT(Calculations!BZ471:CI471)&lt;3),"N/A",IF(ISERROR(TTEST(Calculations!BP471:BY471,Calculations!BZ471:CI471,2,2)),"N/A",TTEST(Calculations!BP471:BY471,Calculations!BZ471:CI471,2,2)))</f>
        <v>N/A</v>
      </c>
      <c r="J470" s="90" t="e">
        <f t="shared" si="35"/>
        <v>#DIV/0!</v>
      </c>
      <c r="K470" s="95" t="str">
        <f>IF(AND('Test Sample Data'!N470&gt;=35,'Control Sample Data'!N470&gt;=35),"Type 3",IF(AND('Test Sample Data'!N470&gt;=30,'Control Sample Data'!N470&gt;=30,OR(I470&gt;=0.05,I470="N/A")),"Type 2",IF(OR(AND('Test Sample Data'!N470&gt;=30,'Control Sample Data'!N470&lt;=30),AND('Test Sample Data'!N470&lt;=30,'Control Sample Data'!N470&gt;=30)),"Type 1","OKAY")))</f>
        <v>OKAY</v>
      </c>
    </row>
    <row r="471" spans="1:11">
      <c r="A471" s="68"/>
      <c r="B471" s="88" t="str">
        <f>IF('Gene Table'!E471="","",'Gene Table'!E471)</f>
        <v>mmu-miR-148a-5p</v>
      </c>
      <c r="C471" s="89" t="str">
        <f>'Gene Table'!B471</f>
        <v>D13</v>
      </c>
      <c r="D471" s="90" t="e">
        <f>Calculations!BN472</f>
        <v>#DIV/0!</v>
      </c>
      <c r="E471" s="90" t="e">
        <f>Calculations!BO472</f>
        <v>#DIV/0!</v>
      </c>
      <c r="F471" s="91" t="e">
        <f t="shared" si="32"/>
        <v>#DIV/0!</v>
      </c>
      <c r="G471" s="91" t="e">
        <f t="shared" si="33"/>
        <v>#DIV/0!</v>
      </c>
      <c r="H471" s="90" t="e">
        <f t="shared" si="34"/>
        <v>#DIV/0!</v>
      </c>
      <c r="I471" s="94" t="str">
        <f>IF(OR(COUNT(Calculations!BP472:BY472)&lt;3,COUNT(Calculations!BZ472:CI472)&lt;3),"N/A",IF(ISERROR(TTEST(Calculations!BP472:BY472,Calculations!BZ472:CI472,2,2)),"N/A",TTEST(Calculations!BP472:BY472,Calculations!BZ472:CI472,2,2)))</f>
        <v>N/A</v>
      </c>
      <c r="J471" s="90" t="e">
        <f t="shared" si="35"/>
        <v>#DIV/0!</v>
      </c>
      <c r="K471" s="95" t="str">
        <f>IF(AND('Test Sample Data'!N471&gt;=35,'Control Sample Data'!N471&gt;=35),"Type 3",IF(AND('Test Sample Data'!N471&gt;=30,'Control Sample Data'!N471&gt;=30,OR(I471&gt;=0.05,I471="N/A")),"Type 2",IF(OR(AND('Test Sample Data'!N471&gt;=30,'Control Sample Data'!N471&lt;=30),AND('Test Sample Data'!N471&lt;=30,'Control Sample Data'!N471&gt;=30)),"Type 1","OKAY")))</f>
        <v>OKAY</v>
      </c>
    </row>
    <row r="472" spans="1:11">
      <c r="A472" s="68"/>
      <c r="B472" s="88" t="str">
        <f>IF('Gene Table'!E472="","",'Gene Table'!E472)</f>
        <v>mmu-miR-3099-5p</v>
      </c>
      <c r="C472" s="89" t="str">
        <f>'Gene Table'!B472</f>
        <v>D14</v>
      </c>
      <c r="D472" s="90" t="e">
        <f>Calculations!BN473</f>
        <v>#DIV/0!</v>
      </c>
      <c r="E472" s="90" t="e">
        <f>Calculations!BO473</f>
        <v>#DIV/0!</v>
      </c>
      <c r="F472" s="91" t="e">
        <f t="shared" si="32"/>
        <v>#DIV/0!</v>
      </c>
      <c r="G472" s="91" t="e">
        <f t="shared" si="33"/>
        <v>#DIV/0!</v>
      </c>
      <c r="H472" s="90" t="e">
        <f t="shared" si="34"/>
        <v>#DIV/0!</v>
      </c>
      <c r="I472" s="94" t="str">
        <f>IF(OR(COUNT(Calculations!BP473:BY473)&lt;3,COUNT(Calculations!BZ473:CI473)&lt;3),"N/A",IF(ISERROR(TTEST(Calculations!BP473:BY473,Calculations!BZ473:CI473,2,2)),"N/A",TTEST(Calculations!BP473:BY473,Calculations!BZ473:CI473,2,2)))</f>
        <v>N/A</v>
      </c>
      <c r="J472" s="90" t="e">
        <f t="shared" si="35"/>
        <v>#DIV/0!</v>
      </c>
      <c r="K472" s="95" t="str">
        <f>IF(AND('Test Sample Data'!N472&gt;=35,'Control Sample Data'!N472&gt;=35),"Type 3",IF(AND('Test Sample Data'!N472&gt;=30,'Control Sample Data'!N472&gt;=30,OR(I472&gt;=0.05,I472="N/A")),"Type 2",IF(OR(AND('Test Sample Data'!N472&gt;=30,'Control Sample Data'!N472&lt;=30),AND('Test Sample Data'!N472&lt;=30,'Control Sample Data'!N472&gt;=30)),"Type 1","OKAY")))</f>
        <v>OKAY</v>
      </c>
    </row>
    <row r="473" spans="1:11">
      <c r="A473" s="68"/>
      <c r="B473" s="88" t="str">
        <f>IF('Gene Table'!E473="","",'Gene Table'!E473)</f>
        <v>mmu-miR-15b-3p</v>
      </c>
      <c r="C473" s="89" t="str">
        <f>'Gene Table'!B473</f>
        <v>D15</v>
      </c>
      <c r="D473" s="90" t="e">
        <f>Calculations!BN474</f>
        <v>#DIV/0!</v>
      </c>
      <c r="E473" s="90" t="e">
        <f>Calculations!BO474</f>
        <v>#DIV/0!</v>
      </c>
      <c r="F473" s="91" t="e">
        <f t="shared" si="32"/>
        <v>#DIV/0!</v>
      </c>
      <c r="G473" s="91" t="e">
        <f t="shared" si="33"/>
        <v>#DIV/0!</v>
      </c>
      <c r="H473" s="90" t="e">
        <f t="shared" si="34"/>
        <v>#DIV/0!</v>
      </c>
      <c r="I473" s="94" t="str">
        <f>IF(OR(COUNT(Calculations!BP474:BY474)&lt;3,COUNT(Calculations!BZ474:CI474)&lt;3),"N/A",IF(ISERROR(TTEST(Calculations!BP474:BY474,Calculations!BZ474:CI474,2,2)),"N/A",TTEST(Calculations!BP474:BY474,Calculations!BZ474:CI474,2,2)))</f>
        <v>N/A</v>
      </c>
      <c r="J473" s="90" t="e">
        <f t="shared" si="35"/>
        <v>#DIV/0!</v>
      </c>
      <c r="K473" s="95" t="str">
        <f>IF(AND('Test Sample Data'!N473&gt;=35,'Control Sample Data'!N473&gt;=35),"Type 3",IF(AND('Test Sample Data'!N473&gt;=30,'Control Sample Data'!N473&gt;=30,OR(I473&gt;=0.05,I473="N/A")),"Type 2",IF(OR(AND('Test Sample Data'!N473&gt;=30,'Control Sample Data'!N473&lt;=30),AND('Test Sample Data'!N473&lt;=30,'Control Sample Data'!N473&gt;=30)),"Type 1","OKAY")))</f>
        <v>OKAY</v>
      </c>
    </row>
    <row r="474" spans="1:11">
      <c r="A474" s="68"/>
      <c r="B474" s="88" t="str">
        <f>IF('Gene Table'!E474="","",'Gene Table'!E474)</f>
        <v>mmu-miR-2861</v>
      </c>
      <c r="C474" s="89" t="str">
        <f>'Gene Table'!B474</f>
        <v>D16</v>
      </c>
      <c r="D474" s="90" t="e">
        <f>Calculations!BN475</f>
        <v>#DIV/0!</v>
      </c>
      <c r="E474" s="90" t="e">
        <f>Calculations!BO475</f>
        <v>#DIV/0!</v>
      </c>
      <c r="F474" s="91" t="e">
        <f t="shared" si="32"/>
        <v>#DIV/0!</v>
      </c>
      <c r="G474" s="91" t="e">
        <f t="shared" si="33"/>
        <v>#DIV/0!</v>
      </c>
      <c r="H474" s="90" t="e">
        <f t="shared" si="34"/>
        <v>#DIV/0!</v>
      </c>
      <c r="I474" s="94" t="str">
        <f>IF(OR(COUNT(Calculations!BP475:BY475)&lt;3,COUNT(Calculations!BZ475:CI475)&lt;3),"N/A",IF(ISERROR(TTEST(Calculations!BP475:BY475,Calculations!BZ475:CI475,2,2)),"N/A",TTEST(Calculations!BP475:BY475,Calculations!BZ475:CI475,2,2)))</f>
        <v>N/A</v>
      </c>
      <c r="J474" s="90" t="e">
        <f t="shared" si="35"/>
        <v>#DIV/0!</v>
      </c>
      <c r="K474" s="95" t="str">
        <f>IF(AND('Test Sample Data'!N474&gt;=35,'Control Sample Data'!N474&gt;=35),"Type 3",IF(AND('Test Sample Data'!N474&gt;=30,'Control Sample Data'!N474&gt;=30,OR(I474&gt;=0.05,I474="N/A")),"Type 2",IF(OR(AND('Test Sample Data'!N474&gt;=30,'Control Sample Data'!N474&lt;=30),AND('Test Sample Data'!N474&lt;=30,'Control Sample Data'!N474&gt;=30)),"Type 1","OKAY")))</f>
        <v>OKAY</v>
      </c>
    </row>
    <row r="475" ht="25.5" spans="1:11">
      <c r="A475" s="68"/>
      <c r="B475" s="88" t="str">
        <f>IF('Gene Table'!E475="","",'Gene Table'!E475)</f>
        <v>mmu-miR-181a-1-3p</v>
      </c>
      <c r="C475" s="89" t="str">
        <f>'Gene Table'!B475</f>
        <v>D17</v>
      </c>
      <c r="D475" s="90" t="e">
        <f>Calculations!BN476</f>
        <v>#DIV/0!</v>
      </c>
      <c r="E475" s="90" t="e">
        <f>Calculations!BO476</f>
        <v>#DIV/0!</v>
      </c>
      <c r="F475" s="91" t="e">
        <f t="shared" si="32"/>
        <v>#DIV/0!</v>
      </c>
      <c r="G475" s="91" t="e">
        <f t="shared" si="33"/>
        <v>#DIV/0!</v>
      </c>
      <c r="H475" s="90" t="e">
        <f t="shared" si="34"/>
        <v>#DIV/0!</v>
      </c>
      <c r="I475" s="94" t="str">
        <f>IF(OR(COUNT(Calculations!BP476:BY476)&lt;3,COUNT(Calculations!BZ476:CI476)&lt;3),"N/A",IF(ISERROR(TTEST(Calculations!BP476:BY476,Calculations!BZ476:CI476,2,2)),"N/A",TTEST(Calculations!BP476:BY476,Calculations!BZ476:CI476,2,2)))</f>
        <v>N/A</v>
      </c>
      <c r="J475" s="90" t="e">
        <f t="shared" si="35"/>
        <v>#DIV/0!</v>
      </c>
      <c r="K475" s="95" t="str">
        <f>IF(AND('Test Sample Data'!N475&gt;=35,'Control Sample Data'!N475&gt;=35),"Type 3",IF(AND('Test Sample Data'!N475&gt;=30,'Control Sample Data'!N475&gt;=30,OR(I475&gt;=0.05,I475="N/A")),"Type 2",IF(OR(AND('Test Sample Data'!N475&gt;=30,'Control Sample Data'!N475&lt;=30),AND('Test Sample Data'!N475&lt;=30,'Control Sample Data'!N475&gt;=30)),"Type 1","OKAY")))</f>
        <v>OKAY</v>
      </c>
    </row>
    <row r="476" spans="1:11">
      <c r="A476" s="68"/>
      <c r="B476" s="88" t="str">
        <f>IF('Gene Table'!E476="","",'Gene Table'!E476)</f>
        <v>mmu-miR-3072-5p</v>
      </c>
      <c r="C476" s="89" t="str">
        <f>'Gene Table'!B476</f>
        <v>D18</v>
      </c>
      <c r="D476" s="90" t="e">
        <f>Calculations!BN477</f>
        <v>#DIV/0!</v>
      </c>
      <c r="E476" s="90" t="e">
        <f>Calculations!BO477</f>
        <v>#DIV/0!</v>
      </c>
      <c r="F476" s="91" t="e">
        <f t="shared" si="32"/>
        <v>#DIV/0!</v>
      </c>
      <c r="G476" s="91" t="e">
        <f t="shared" si="33"/>
        <v>#DIV/0!</v>
      </c>
      <c r="H476" s="90" t="e">
        <f t="shared" si="34"/>
        <v>#DIV/0!</v>
      </c>
      <c r="I476" s="94" t="str">
        <f>IF(OR(COUNT(Calculations!BP477:BY477)&lt;3,COUNT(Calculations!BZ477:CI477)&lt;3),"N/A",IF(ISERROR(TTEST(Calculations!BP477:BY477,Calculations!BZ477:CI477,2,2)),"N/A",TTEST(Calculations!BP477:BY477,Calculations!BZ477:CI477,2,2)))</f>
        <v>N/A</v>
      </c>
      <c r="J476" s="90" t="e">
        <f t="shared" si="35"/>
        <v>#DIV/0!</v>
      </c>
      <c r="K476" s="95" t="str">
        <f>IF(AND('Test Sample Data'!N476&gt;=35,'Control Sample Data'!N476&gt;=35),"Type 3",IF(AND('Test Sample Data'!N476&gt;=30,'Control Sample Data'!N476&gt;=30,OR(I476&gt;=0.05,I476="N/A")),"Type 2",IF(OR(AND('Test Sample Data'!N476&gt;=30,'Control Sample Data'!N476&lt;=30),AND('Test Sample Data'!N476&lt;=30,'Control Sample Data'!N476&gt;=30)),"Type 1","OKAY")))</f>
        <v>OKAY</v>
      </c>
    </row>
    <row r="477" spans="1:11">
      <c r="A477" s="68"/>
      <c r="B477" s="88" t="str">
        <f>IF('Gene Table'!E477="","",'Gene Table'!E477)</f>
        <v>mmu-miR-183-3p</v>
      </c>
      <c r="C477" s="89" t="str">
        <f>'Gene Table'!B477</f>
        <v>D19</v>
      </c>
      <c r="D477" s="90" t="e">
        <f>Calculations!BN478</f>
        <v>#DIV/0!</v>
      </c>
      <c r="E477" s="90" t="e">
        <f>Calculations!BO478</f>
        <v>#DIV/0!</v>
      </c>
      <c r="F477" s="91" t="e">
        <f t="shared" si="32"/>
        <v>#DIV/0!</v>
      </c>
      <c r="G477" s="91" t="e">
        <f t="shared" si="33"/>
        <v>#DIV/0!</v>
      </c>
      <c r="H477" s="90" t="e">
        <f t="shared" si="34"/>
        <v>#DIV/0!</v>
      </c>
      <c r="I477" s="94" t="str">
        <f>IF(OR(COUNT(Calculations!BP478:BY478)&lt;3,COUNT(Calculations!BZ478:CI478)&lt;3),"N/A",IF(ISERROR(TTEST(Calculations!BP478:BY478,Calculations!BZ478:CI478,2,2)),"N/A",TTEST(Calculations!BP478:BY478,Calculations!BZ478:CI478,2,2)))</f>
        <v>N/A</v>
      </c>
      <c r="J477" s="90" t="e">
        <f t="shared" si="35"/>
        <v>#DIV/0!</v>
      </c>
      <c r="K477" s="95" t="str">
        <f>IF(AND('Test Sample Data'!N477&gt;=35,'Control Sample Data'!N477&gt;=35),"Type 3",IF(AND('Test Sample Data'!N477&gt;=30,'Control Sample Data'!N477&gt;=30,OR(I477&gt;=0.05,I477="N/A")),"Type 2",IF(OR(AND('Test Sample Data'!N477&gt;=30,'Control Sample Data'!N477&lt;=30),AND('Test Sample Data'!N477&lt;=30,'Control Sample Data'!N477&gt;=30)),"Type 1","OKAY")))</f>
        <v>OKAY</v>
      </c>
    </row>
    <row r="478" spans="1:11">
      <c r="A478" s="68"/>
      <c r="B478" s="88" t="str">
        <f>IF('Gene Table'!E478="","",'Gene Table'!E478)</f>
        <v>mmu-miR-3470b</v>
      </c>
      <c r="C478" s="89" t="str">
        <f>'Gene Table'!B478</f>
        <v>D20</v>
      </c>
      <c r="D478" s="90" t="e">
        <f>Calculations!BN479</f>
        <v>#DIV/0!</v>
      </c>
      <c r="E478" s="90" t="e">
        <f>Calculations!BO479</f>
        <v>#DIV/0!</v>
      </c>
      <c r="F478" s="91" t="e">
        <f t="shared" si="32"/>
        <v>#DIV/0!</v>
      </c>
      <c r="G478" s="91" t="e">
        <f t="shared" si="33"/>
        <v>#DIV/0!</v>
      </c>
      <c r="H478" s="90" t="e">
        <f t="shared" si="34"/>
        <v>#DIV/0!</v>
      </c>
      <c r="I478" s="94" t="str">
        <f>IF(OR(COUNT(Calculations!BP479:BY479)&lt;3,COUNT(Calculations!BZ479:CI479)&lt;3),"N/A",IF(ISERROR(TTEST(Calculations!BP479:BY479,Calculations!BZ479:CI479,2,2)),"N/A",TTEST(Calculations!BP479:BY479,Calculations!BZ479:CI479,2,2)))</f>
        <v>N/A</v>
      </c>
      <c r="J478" s="90" t="e">
        <f t="shared" si="35"/>
        <v>#DIV/0!</v>
      </c>
      <c r="K478" s="95" t="str">
        <f>IF(AND('Test Sample Data'!N478&gt;=35,'Control Sample Data'!N478&gt;=35),"Type 3",IF(AND('Test Sample Data'!N478&gt;=30,'Control Sample Data'!N478&gt;=30,OR(I478&gt;=0.05,I478="N/A")),"Type 2",IF(OR(AND('Test Sample Data'!N478&gt;=30,'Control Sample Data'!N478&lt;=30),AND('Test Sample Data'!N478&lt;=30,'Control Sample Data'!N478&gt;=30)),"Type 1","OKAY")))</f>
        <v>OKAY</v>
      </c>
    </row>
    <row r="479" spans="1:11">
      <c r="A479" s="68"/>
      <c r="B479" s="88" t="str">
        <f>IF('Gene Table'!E479="","",'Gene Table'!E479)</f>
        <v>mmu-miR-200a-5p</v>
      </c>
      <c r="C479" s="89" t="str">
        <f>'Gene Table'!B479</f>
        <v>D21</v>
      </c>
      <c r="D479" s="90" t="e">
        <f>Calculations!BN480</f>
        <v>#DIV/0!</v>
      </c>
      <c r="E479" s="90" t="e">
        <f>Calculations!BO480</f>
        <v>#DIV/0!</v>
      </c>
      <c r="F479" s="91" t="e">
        <f t="shared" si="32"/>
        <v>#DIV/0!</v>
      </c>
      <c r="G479" s="91" t="e">
        <f t="shared" si="33"/>
        <v>#DIV/0!</v>
      </c>
      <c r="H479" s="90" t="e">
        <f t="shared" si="34"/>
        <v>#DIV/0!</v>
      </c>
      <c r="I479" s="94" t="str">
        <f>IF(OR(COUNT(Calculations!BP480:BY480)&lt;3,COUNT(Calculations!BZ480:CI480)&lt;3),"N/A",IF(ISERROR(TTEST(Calculations!BP480:BY480,Calculations!BZ480:CI480,2,2)),"N/A",TTEST(Calculations!BP480:BY480,Calculations!BZ480:CI480,2,2)))</f>
        <v>N/A</v>
      </c>
      <c r="J479" s="90" t="e">
        <f t="shared" si="35"/>
        <v>#DIV/0!</v>
      </c>
      <c r="K479" s="95" t="str">
        <f>IF(AND('Test Sample Data'!N479&gt;=35,'Control Sample Data'!N479&gt;=35),"Type 3",IF(AND('Test Sample Data'!N479&gt;=30,'Control Sample Data'!N479&gt;=30,OR(I479&gt;=0.05,I479="N/A")),"Type 2",IF(OR(AND('Test Sample Data'!N479&gt;=30,'Control Sample Data'!N479&lt;=30),AND('Test Sample Data'!N479&lt;=30,'Control Sample Data'!N479&gt;=30)),"Type 1","OKAY")))</f>
        <v>OKAY</v>
      </c>
    </row>
    <row r="480" spans="1:11">
      <c r="A480" s="68"/>
      <c r="B480" s="88" t="str">
        <f>IF('Gene Table'!E480="","",'Gene Table'!E480)</f>
        <v>mmu-miR-3471</v>
      </c>
      <c r="C480" s="89" t="str">
        <f>'Gene Table'!B480</f>
        <v>D22</v>
      </c>
      <c r="D480" s="90" t="e">
        <f>Calculations!BN481</f>
        <v>#DIV/0!</v>
      </c>
      <c r="E480" s="90" t="e">
        <f>Calculations!BO481</f>
        <v>#DIV/0!</v>
      </c>
      <c r="F480" s="91" t="e">
        <f t="shared" si="32"/>
        <v>#DIV/0!</v>
      </c>
      <c r="G480" s="91" t="e">
        <f t="shared" si="33"/>
        <v>#DIV/0!</v>
      </c>
      <c r="H480" s="90" t="e">
        <f t="shared" si="34"/>
        <v>#DIV/0!</v>
      </c>
      <c r="I480" s="94" t="str">
        <f>IF(OR(COUNT(Calculations!BP481:BY481)&lt;3,COUNT(Calculations!BZ481:CI481)&lt;3),"N/A",IF(ISERROR(TTEST(Calculations!BP481:BY481,Calculations!BZ481:CI481,2,2)),"N/A",TTEST(Calculations!BP481:BY481,Calculations!BZ481:CI481,2,2)))</f>
        <v>N/A</v>
      </c>
      <c r="J480" s="90" t="e">
        <f t="shared" si="35"/>
        <v>#DIV/0!</v>
      </c>
      <c r="K480" s="95" t="str">
        <f>IF(AND('Test Sample Data'!N480&gt;=35,'Control Sample Data'!N480&gt;=35),"Type 3",IF(AND('Test Sample Data'!N480&gt;=30,'Control Sample Data'!N480&gt;=30,OR(I480&gt;=0.05,I480="N/A")),"Type 2",IF(OR(AND('Test Sample Data'!N480&gt;=30,'Control Sample Data'!N480&lt;=30),AND('Test Sample Data'!N480&lt;=30,'Control Sample Data'!N480&gt;=30)),"Type 1","OKAY")))</f>
        <v>OKAY</v>
      </c>
    </row>
    <row r="481" spans="1:11">
      <c r="A481" s="68"/>
      <c r="B481" s="88" t="str">
        <f>IF('Gene Table'!E481="","",'Gene Table'!E481)</f>
        <v>mmu-miR-200b-5p</v>
      </c>
      <c r="C481" s="89" t="str">
        <f>'Gene Table'!B481</f>
        <v>D23</v>
      </c>
      <c r="D481" s="90" t="e">
        <f>Calculations!BN482</f>
        <v>#DIV/0!</v>
      </c>
      <c r="E481" s="90" t="e">
        <f>Calculations!BO482</f>
        <v>#DIV/0!</v>
      </c>
      <c r="F481" s="91" t="e">
        <f t="shared" si="32"/>
        <v>#DIV/0!</v>
      </c>
      <c r="G481" s="91" t="e">
        <f t="shared" si="33"/>
        <v>#DIV/0!</v>
      </c>
      <c r="H481" s="90" t="e">
        <f t="shared" si="34"/>
        <v>#DIV/0!</v>
      </c>
      <c r="I481" s="94" t="str">
        <f>IF(OR(COUNT(Calculations!BP482:BY482)&lt;3,COUNT(Calculations!BZ482:CI482)&lt;3),"N/A",IF(ISERROR(TTEST(Calculations!BP482:BY482,Calculations!BZ482:CI482,2,2)),"N/A",TTEST(Calculations!BP482:BY482,Calculations!BZ482:CI482,2,2)))</f>
        <v>N/A</v>
      </c>
      <c r="J481" s="90" t="e">
        <f t="shared" si="35"/>
        <v>#DIV/0!</v>
      </c>
      <c r="K481" s="95" t="str">
        <f>IF(AND('Test Sample Data'!N481&gt;=35,'Control Sample Data'!N481&gt;=35),"Type 3",IF(AND('Test Sample Data'!N481&gt;=30,'Control Sample Data'!N481&gt;=30,OR(I481&gt;=0.05,I481="N/A")),"Type 2",IF(OR(AND('Test Sample Data'!N481&gt;=30,'Control Sample Data'!N481&lt;=30),AND('Test Sample Data'!N481&lt;=30,'Control Sample Data'!N481&gt;=30)),"Type 1","OKAY")))</f>
        <v>OKAY</v>
      </c>
    </row>
    <row r="482" spans="1:11">
      <c r="A482" s="68"/>
      <c r="B482" s="88" t="str">
        <f>IF('Gene Table'!E482="","",'Gene Table'!E482)</f>
        <v>mmu-miR-3472</v>
      </c>
      <c r="C482" s="89" t="str">
        <f>'Gene Table'!B482</f>
        <v>D24</v>
      </c>
      <c r="D482" s="90" t="e">
        <f>Calculations!BN483</f>
        <v>#DIV/0!</v>
      </c>
      <c r="E482" s="90" t="e">
        <f>Calculations!BO483</f>
        <v>#DIV/0!</v>
      </c>
      <c r="F482" s="91" t="e">
        <f t="shared" si="32"/>
        <v>#DIV/0!</v>
      </c>
      <c r="G482" s="91" t="e">
        <f t="shared" si="33"/>
        <v>#DIV/0!</v>
      </c>
      <c r="H482" s="90" t="e">
        <f t="shared" si="34"/>
        <v>#DIV/0!</v>
      </c>
      <c r="I482" s="94" t="str">
        <f>IF(OR(COUNT(Calculations!BP483:BY483)&lt;3,COUNT(Calculations!BZ483:CI483)&lt;3),"N/A",IF(ISERROR(TTEST(Calculations!BP483:BY483,Calculations!BZ483:CI483,2,2)),"N/A",TTEST(Calculations!BP483:BY483,Calculations!BZ483:CI483,2,2)))</f>
        <v>N/A</v>
      </c>
      <c r="J482" s="90" t="e">
        <f t="shared" si="35"/>
        <v>#DIV/0!</v>
      </c>
      <c r="K482" s="95" t="str">
        <f>IF(AND('Test Sample Data'!N482&gt;=35,'Control Sample Data'!N482&gt;=35),"Type 3",IF(AND('Test Sample Data'!N482&gt;=30,'Control Sample Data'!N482&gt;=30,OR(I482&gt;=0.05,I482="N/A")),"Type 2",IF(OR(AND('Test Sample Data'!N482&gt;=30,'Control Sample Data'!N482&lt;=30),AND('Test Sample Data'!N482&lt;=30,'Control Sample Data'!N482&gt;=30)),"Type 1","OKAY")))</f>
        <v>OKAY</v>
      </c>
    </row>
    <row r="483" spans="1:11">
      <c r="A483" s="68"/>
      <c r="B483" s="88" t="str">
        <f>IF('Gene Table'!E483="","",'Gene Table'!E483)</f>
        <v>mmu-miR-1983</v>
      </c>
      <c r="C483" s="89" t="str">
        <f>'Gene Table'!B483</f>
        <v>E01</v>
      </c>
      <c r="D483" s="90" t="e">
        <f>Calculations!BN484</f>
        <v>#DIV/0!</v>
      </c>
      <c r="E483" s="90" t="e">
        <f>Calculations!BO484</f>
        <v>#DIV/0!</v>
      </c>
      <c r="F483" s="91" t="e">
        <f t="shared" si="32"/>
        <v>#DIV/0!</v>
      </c>
      <c r="G483" s="91" t="e">
        <f t="shared" si="33"/>
        <v>#DIV/0!</v>
      </c>
      <c r="H483" s="90" t="e">
        <f t="shared" si="34"/>
        <v>#DIV/0!</v>
      </c>
      <c r="I483" s="94" t="str">
        <f>IF(OR(COUNT(Calculations!BP484:BY484)&lt;3,COUNT(Calculations!BZ484:CI484)&lt;3),"N/A",IF(ISERROR(TTEST(Calculations!BP484:BY484,Calculations!BZ484:CI484,2,2)),"N/A",TTEST(Calculations!BP484:BY484,Calculations!BZ484:CI484,2,2)))</f>
        <v>N/A</v>
      </c>
      <c r="J483" s="90" t="e">
        <f t="shared" si="35"/>
        <v>#DIV/0!</v>
      </c>
      <c r="K483" s="95" t="str">
        <f>IF(AND('Test Sample Data'!N483&gt;=35,'Control Sample Data'!N483&gt;=35),"Type 3",IF(AND('Test Sample Data'!N483&gt;=30,'Control Sample Data'!N483&gt;=30,OR(I483&gt;=0.05,I483="N/A")),"Type 2",IF(OR(AND('Test Sample Data'!N483&gt;=30,'Control Sample Data'!N483&lt;=30),AND('Test Sample Data'!N483&lt;=30,'Control Sample Data'!N483&gt;=30)),"Type 1","OKAY")))</f>
        <v>OKAY</v>
      </c>
    </row>
    <row r="484" spans="1:11">
      <c r="A484" s="68"/>
      <c r="B484" s="88" t="str">
        <f>IF('Gene Table'!E484="","",'Gene Table'!E484)</f>
        <v>mmu-miR-99a-5p</v>
      </c>
      <c r="C484" s="89" t="str">
        <f>'Gene Table'!B484</f>
        <v>E02</v>
      </c>
      <c r="D484" s="90" t="e">
        <f>Calculations!BN485</f>
        <v>#DIV/0!</v>
      </c>
      <c r="E484" s="90" t="e">
        <f>Calculations!BO485</f>
        <v>#DIV/0!</v>
      </c>
      <c r="F484" s="91" t="e">
        <f t="shared" si="32"/>
        <v>#DIV/0!</v>
      </c>
      <c r="G484" s="91" t="e">
        <f t="shared" si="33"/>
        <v>#DIV/0!</v>
      </c>
      <c r="H484" s="90" t="e">
        <f t="shared" si="34"/>
        <v>#DIV/0!</v>
      </c>
      <c r="I484" s="94" t="str">
        <f>IF(OR(COUNT(Calculations!BP485:BY485)&lt;3,COUNT(Calculations!BZ485:CI485)&lt;3),"N/A",IF(ISERROR(TTEST(Calculations!BP485:BY485,Calculations!BZ485:CI485,2,2)),"N/A",TTEST(Calculations!BP485:BY485,Calculations!BZ485:CI485,2,2)))</f>
        <v>N/A</v>
      </c>
      <c r="J484" s="90" t="e">
        <f t="shared" si="35"/>
        <v>#DIV/0!</v>
      </c>
      <c r="K484" s="95" t="str">
        <f>IF(AND('Test Sample Data'!N484&gt;=35,'Control Sample Data'!N484&gt;=35),"Type 3",IF(AND('Test Sample Data'!N484&gt;=30,'Control Sample Data'!N484&gt;=30,OR(I484&gt;=0.05,I484="N/A")),"Type 2",IF(OR(AND('Test Sample Data'!N484&gt;=30,'Control Sample Data'!N484&lt;=30),AND('Test Sample Data'!N484&lt;=30,'Control Sample Data'!N484&gt;=30)),"Type 1","OKAY")))</f>
        <v>OKAY</v>
      </c>
    </row>
    <row r="485" spans="1:11">
      <c r="A485" s="68"/>
      <c r="B485" s="88" t="str">
        <f>IF('Gene Table'!E485="","",'Gene Table'!E485)</f>
        <v>mmu-miR-1839-5p</v>
      </c>
      <c r="C485" s="89" t="str">
        <f>'Gene Table'!B485</f>
        <v>E03</v>
      </c>
      <c r="D485" s="90" t="e">
        <f>Calculations!BN486</f>
        <v>#DIV/0!</v>
      </c>
      <c r="E485" s="90" t="e">
        <f>Calculations!BO486</f>
        <v>#DIV/0!</v>
      </c>
      <c r="F485" s="91" t="e">
        <f t="shared" si="32"/>
        <v>#DIV/0!</v>
      </c>
      <c r="G485" s="91" t="e">
        <f t="shared" si="33"/>
        <v>#DIV/0!</v>
      </c>
      <c r="H485" s="90" t="e">
        <f t="shared" si="34"/>
        <v>#DIV/0!</v>
      </c>
      <c r="I485" s="94" t="str">
        <f>IF(OR(COUNT(Calculations!BP486:BY486)&lt;3,COUNT(Calculations!BZ486:CI486)&lt;3),"N/A",IF(ISERROR(TTEST(Calculations!BP486:BY486,Calculations!BZ486:CI486,2,2)),"N/A",TTEST(Calculations!BP486:BY486,Calculations!BZ486:CI486,2,2)))</f>
        <v>N/A</v>
      </c>
      <c r="J485" s="90" t="e">
        <f t="shared" si="35"/>
        <v>#DIV/0!</v>
      </c>
      <c r="K485" s="95" t="str">
        <f>IF(AND('Test Sample Data'!N485&gt;=35,'Control Sample Data'!N485&gt;=35),"Type 3",IF(AND('Test Sample Data'!N485&gt;=30,'Control Sample Data'!N485&gt;=30,OR(I485&gt;=0.05,I485="N/A")),"Type 2",IF(OR(AND('Test Sample Data'!N485&gt;=30,'Control Sample Data'!N485&lt;=30),AND('Test Sample Data'!N485&lt;=30,'Control Sample Data'!N485&gt;=30)),"Type 1","OKAY")))</f>
        <v>OKAY</v>
      </c>
    </row>
    <row r="486" spans="1:11">
      <c r="A486" s="68"/>
      <c r="B486" s="88" t="str">
        <f>IF('Gene Table'!E486="","",'Gene Table'!E486)</f>
        <v>mmu-miR-106a-5p</v>
      </c>
      <c r="C486" s="89" t="str">
        <f>'Gene Table'!B486</f>
        <v>E04</v>
      </c>
      <c r="D486" s="90" t="e">
        <f>Calculations!BN487</f>
        <v>#DIV/0!</v>
      </c>
      <c r="E486" s="90" t="e">
        <f>Calculations!BO487</f>
        <v>#DIV/0!</v>
      </c>
      <c r="F486" s="91" t="e">
        <f t="shared" si="32"/>
        <v>#DIV/0!</v>
      </c>
      <c r="G486" s="91" t="e">
        <f t="shared" si="33"/>
        <v>#DIV/0!</v>
      </c>
      <c r="H486" s="90" t="e">
        <f t="shared" si="34"/>
        <v>#DIV/0!</v>
      </c>
      <c r="I486" s="94" t="str">
        <f>IF(OR(COUNT(Calculations!BP487:BY487)&lt;3,COUNT(Calculations!BZ487:CI487)&lt;3),"N/A",IF(ISERROR(TTEST(Calculations!BP487:BY487,Calculations!BZ487:CI487,2,2)),"N/A",TTEST(Calculations!BP487:BY487,Calculations!BZ487:CI487,2,2)))</f>
        <v>N/A</v>
      </c>
      <c r="J486" s="90" t="e">
        <f t="shared" si="35"/>
        <v>#DIV/0!</v>
      </c>
      <c r="K486" s="95" t="str">
        <f>IF(AND('Test Sample Data'!N486&gt;=35,'Control Sample Data'!N486&gt;=35),"Type 3",IF(AND('Test Sample Data'!N486&gt;=30,'Control Sample Data'!N486&gt;=30,OR(I486&gt;=0.05,I486="N/A")),"Type 2",IF(OR(AND('Test Sample Data'!N486&gt;=30,'Control Sample Data'!N486&lt;=30),AND('Test Sample Data'!N486&lt;=30,'Control Sample Data'!N486&gt;=30)),"Type 1","OKAY")))</f>
        <v>OKAY</v>
      </c>
    </row>
    <row r="487" spans="1:11">
      <c r="A487" s="68"/>
      <c r="B487" s="88" t="str">
        <f>IF('Gene Table'!E487="","",'Gene Table'!E487)</f>
        <v>mmu-miR-2132</v>
      </c>
      <c r="C487" s="89" t="str">
        <f>'Gene Table'!B487</f>
        <v>E05</v>
      </c>
      <c r="D487" s="90" t="e">
        <f>Calculations!BN488</f>
        <v>#DIV/0!</v>
      </c>
      <c r="E487" s="90" t="e">
        <f>Calculations!BO488</f>
        <v>#DIV/0!</v>
      </c>
      <c r="F487" s="91" t="e">
        <f t="shared" si="32"/>
        <v>#DIV/0!</v>
      </c>
      <c r="G487" s="91" t="e">
        <f t="shared" si="33"/>
        <v>#DIV/0!</v>
      </c>
      <c r="H487" s="90" t="e">
        <f t="shared" si="34"/>
        <v>#DIV/0!</v>
      </c>
      <c r="I487" s="94" t="str">
        <f>IF(OR(COUNT(Calculations!BP488:BY488)&lt;3,COUNT(Calculations!BZ488:CI488)&lt;3),"N/A",IF(ISERROR(TTEST(Calculations!BP488:BY488,Calculations!BZ488:CI488,2,2)),"N/A",TTEST(Calculations!BP488:BY488,Calculations!BZ488:CI488,2,2)))</f>
        <v>N/A</v>
      </c>
      <c r="J487" s="90" t="e">
        <f t="shared" si="35"/>
        <v>#DIV/0!</v>
      </c>
      <c r="K487" s="95" t="str">
        <f>IF(AND('Test Sample Data'!N487&gt;=35,'Control Sample Data'!N487&gt;=35),"Type 3",IF(AND('Test Sample Data'!N487&gt;=30,'Control Sample Data'!N487&gt;=30,OR(I487&gt;=0.05,I487="N/A")),"Type 2",IF(OR(AND('Test Sample Data'!N487&gt;=30,'Control Sample Data'!N487&lt;=30),AND('Test Sample Data'!N487&lt;=30,'Control Sample Data'!N487&gt;=30)),"Type 1","OKAY")))</f>
        <v>OKAY</v>
      </c>
    </row>
    <row r="488" spans="1:11">
      <c r="A488" s="68"/>
      <c r="B488" s="88" t="str">
        <f>IF('Gene Table'!E488="","",'Gene Table'!E488)</f>
        <v>mmu-miR-211-5p</v>
      </c>
      <c r="C488" s="89" t="str">
        <f>'Gene Table'!B488</f>
        <v>E06</v>
      </c>
      <c r="D488" s="90" t="e">
        <f>Calculations!BN489</f>
        <v>#DIV/0!</v>
      </c>
      <c r="E488" s="90" t="e">
        <f>Calculations!BO489</f>
        <v>#DIV/0!</v>
      </c>
      <c r="F488" s="91" t="e">
        <f t="shared" si="32"/>
        <v>#DIV/0!</v>
      </c>
      <c r="G488" s="91" t="e">
        <f t="shared" si="33"/>
        <v>#DIV/0!</v>
      </c>
      <c r="H488" s="90" t="e">
        <f t="shared" si="34"/>
        <v>#DIV/0!</v>
      </c>
      <c r="I488" s="94" t="str">
        <f>IF(OR(COUNT(Calculations!BP489:BY489)&lt;3,COUNT(Calculations!BZ489:CI489)&lt;3),"N/A",IF(ISERROR(TTEST(Calculations!BP489:BY489,Calculations!BZ489:CI489,2,2)),"N/A",TTEST(Calculations!BP489:BY489,Calculations!BZ489:CI489,2,2)))</f>
        <v>N/A</v>
      </c>
      <c r="J488" s="90" t="e">
        <f t="shared" si="35"/>
        <v>#DIV/0!</v>
      </c>
      <c r="K488" s="95" t="str">
        <f>IF(AND('Test Sample Data'!N488&gt;=35,'Control Sample Data'!N488&gt;=35),"Type 3",IF(AND('Test Sample Data'!N488&gt;=30,'Control Sample Data'!N488&gt;=30,OR(I488&gt;=0.05,I488="N/A")),"Type 2",IF(OR(AND('Test Sample Data'!N488&gt;=30,'Control Sample Data'!N488&lt;=30),AND('Test Sample Data'!N488&lt;=30,'Control Sample Data'!N488&gt;=30)),"Type 1","OKAY")))</f>
        <v>OKAY</v>
      </c>
    </row>
    <row r="489" spans="1:11">
      <c r="A489" s="68"/>
      <c r="B489" s="88" t="str">
        <f>IF('Gene Table'!E489="","",'Gene Table'!E489)</f>
        <v>mmu-miR-2133</v>
      </c>
      <c r="C489" s="89" t="str">
        <f>'Gene Table'!B489</f>
        <v>E07</v>
      </c>
      <c r="D489" s="90" t="e">
        <f>Calculations!BN490</f>
        <v>#DIV/0!</v>
      </c>
      <c r="E489" s="90" t="e">
        <f>Calculations!BO490</f>
        <v>#DIV/0!</v>
      </c>
      <c r="F489" s="91" t="e">
        <f t="shared" si="32"/>
        <v>#DIV/0!</v>
      </c>
      <c r="G489" s="91" t="e">
        <f t="shared" si="33"/>
        <v>#DIV/0!</v>
      </c>
      <c r="H489" s="90" t="e">
        <f t="shared" si="34"/>
        <v>#DIV/0!</v>
      </c>
      <c r="I489" s="94" t="str">
        <f>IF(OR(COUNT(Calculations!BP490:BY490)&lt;3,COUNT(Calculations!BZ490:CI490)&lt;3),"N/A",IF(ISERROR(TTEST(Calculations!BP490:BY490,Calculations!BZ490:CI490,2,2)),"N/A",TTEST(Calculations!BP490:BY490,Calculations!BZ490:CI490,2,2)))</f>
        <v>N/A</v>
      </c>
      <c r="J489" s="90" t="e">
        <f t="shared" si="35"/>
        <v>#DIV/0!</v>
      </c>
      <c r="K489" s="95" t="str">
        <f>IF(AND('Test Sample Data'!N489&gt;=35,'Control Sample Data'!N489&gt;=35),"Type 3",IF(AND('Test Sample Data'!N489&gt;=30,'Control Sample Data'!N489&gt;=30,OR(I489&gt;=0.05,I489="N/A")),"Type 2",IF(OR(AND('Test Sample Data'!N489&gt;=30,'Control Sample Data'!N489&lt;=30),AND('Test Sample Data'!N489&lt;=30,'Control Sample Data'!N489&gt;=30)),"Type 1","OKAY")))</f>
        <v>OKAY</v>
      </c>
    </row>
    <row r="490" spans="1:11">
      <c r="A490" s="68"/>
      <c r="B490" s="88" t="str">
        <f>IF('Gene Table'!E490="","",'Gene Table'!E490)</f>
        <v>mmu-miR-291a-3p</v>
      </c>
      <c r="C490" s="89" t="str">
        <f>'Gene Table'!B490</f>
        <v>E08</v>
      </c>
      <c r="D490" s="90" t="e">
        <f>Calculations!BN491</f>
        <v>#DIV/0!</v>
      </c>
      <c r="E490" s="90" t="e">
        <f>Calculations!BO491</f>
        <v>#DIV/0!</v>
      </c>
      <c r="F490" s="91" t="e">
        <f t="shared" si="32"/>
        <v>#DIV/0!</v>
      </c>
      <c r="G490" s="91" t="e">
        <f t="shared" si="33"/>
        <v>#DIV/0!</v>
      </c>
      <c r="H490" s="90" t="e">
        <f t="shared" si="34"/>
        <v>#DIV/0!</v>
      </c>
      <c r="I490" s="94" t="str">
        <f>IF(OR(COUNT(Calculations!BP491:BY491)&lt;3,COUNT(Calculations!BZ491:CI491)&lt;3),"N/A",IF(ISERROR(TTEST(Calculations!BP491:BY491,Calculations!BZ491:CI491,2,2)),"N/A",TTEST(Calculations!BP491:BY491,Calculations!BZ491:CI491,2,2)))</f>
        <v>N/A</v>
      </c>
      <c r="J490" s="90" t="e">
        <f t="shared" si="35"/>
        <v>#DIV/0!</v>
      </c>
      <c r="K490" s="95" t="str">
        <f>IF(AND('Test Sample Data'!N490&gt;=35,'Control Sample Data'!N490&gt;=35),"Type 3",IF(AND('Test Sample Data'!N490&gt;=30,'Control Sample Data'!N490&gt;=30,OR(I490&gt;=0.05,I490="N/A")),"Type 2",IF(OR(AND('Test Sample Data'!N490&gt;=30,'Control Sample Data'!N490&lt;=30),AND('Test Sample Data'!N490&lt;=30,'Control Sample Data'!N490&gt;=30)),"Type 1","OKAY")))</f>
        <v>OKAY</v>
      </c>
    </row>
    <row r="491" spans="1:11">
      <c r="A491" s="68"/>
      <c r="B491" s="88" t="str">
        <f>IF('Gene Table'!E491="","",'Gene Table'!E491)</f>
        <v>mmu-miR-2134</v>
      </c>
      <c r="C491" s="89" t="str">
        <f>'Gene Table'!B491</f>
        <v>E09</v>
      </c>
      <c r="D491" s="90" t="e">
        <f>Calculations!BN492</f>
        <v>#DIV/0!</v>
      </c>
      <c r="E491" s="90" t="e">
        <f>Calculations!BO492</f>
        <v>#DIV/0!</v>
      </c>
      <c r="F491" s="91" t="e">
        <f t="shared" si="32"/>
        <v>#DIV/0!</v>
      </c>
      <c r="G491" s="91" t="e">
        <f t="shared" si="33"/>
        <v>#DIV/0!</v>
      </c>
      <c r="H491" s="90" t="e">
        <f t="shared" si="34"/>
        <v>#DIV/0!</v>
      </c>
      <c r="I491" s="94" t="str">
        <f>IF(OR(COUNT(Calculations!BP492:BY492)&lt;3,COUNT(Calculations!BZ492:CI492)&lt;3),"N/A",IF(ISERROR(TTEST(Calculations!BP492:BY492,Calculations!BZ492:CI492,2,2)),"N/A",TTEST(Calculations!BP492:BY492,Calculations!BZ492:CI492,2,2)))</f>
        <v>N/A</v>
      </c>
      <c r="J491" s="90" t="e">
        <f t="shared" si="35"/>
        <v>#DIV/0!</v>
      </c>
      <c r="K491" s="95" t="str">
        <f>IF(AND('Test Sample Data'!N491&gt;=35,'Control Sample Data'!N491&gt;=35),"Type 3",IF(AND('Test Sample Data'!N491&gt;=30,'Control Sample Data'!N491&gt;=30,OR(I491&gt;=0.05,I491="N/A")),"Type 2",IF(OR(AND('Test Sample Data'!N491&gt;=30,'Control Sample Data'!N491&lt;=30),AND('Test Sample Data'!N491&lt;=30,'Control Sample Data'!N491&gt;=30)),"Type 1","OKAY")))</f>
        <v>OKAY</v>
      </c>
    </row>
    <row r="492" spans="1:11">
      <c r="A492" s="68"/>
      <c r="B492" s="88" t="str">
        <f>IF('Gene Table'!E492="","",'Gene Table'!E492)</f>
        <v>mmu-miR-297a-5p</v>
      </c>
      <c r="C492" s="89" t="str">
        <f>'Gene Table'!B492</f>
        <v>E10</v>
      </c>
      <c r="D492" s="90" t="e">
        <f>Calculations!BN493</f>
        <v>#DIV/0!</v>
      </c>
      <c r="E492" s="90" t="e">
        <f>Calculations!BO493</f>
        <v>#DIV/0!</v>
      </c>
      <c r="F492" s="91" t="e">
        <f t="shared" si="32"/>
        <v>#DIV/0!</v>
      </c>
      <c r="G492" s="91" t="e">
        <f t="shared" si="33"/>
        <v>#DIV/0!</v>
      </c>
      <c r="H492" s="90" t="e">
        <f t="shared" si="34"/>
        <v>#DIV/0!</v>
      </c>
      <c r="I492" s="94" t="str">
        <f>IF(OR(COUNT(Calculations!BP493:BY493)&lt;3,COUNT(Calculations!BZ493:CI493)&lt;3),"N/A",IF(ISERROR(TTEST(Calculations!BP493:BY493,Calculations!BZ493:CI493,2,2)),"N/A",TTEST(Calculations!BP493:BY493,Calculations!BZ493:CI493,2,2)))</f>
        <v>N/A</v>
      </c>
      <c r="J492" s="90" t="e">
        <f t="shared" si="35"/>
        <v>#DIV/0!</v>
      </c>
      <c r="K492" s="95" t="str">
        <f>IF(AND('Test Sample Data'!N492&gt;=35,'Control Sample Data'!N492&gt;=35),"Type 3",IF(AND('Test Sample Data'!N492&gt;=30,'Control Sample Data'!N492&gt;=30,OR(I492&gt;=0.05,I492="N/A")),"Type 2",IF(OR(AND('Test Sample Data'!N492&gt;=30,'Control Sample Data'!N492&lt;=30),AND('Test Sample Data'!N492&lt;=30,'Control Sample Data'!N492&gt;=30)),"Type 1","OKAY")))</f>
        <v>OKAY</v>
      </c>
    </row>
    <row r="493" spans="1:11">
      <c r="A493" s="68"/>
      <c r="B493" s="88" t="str">
        <f>IF('Gene Table'!E493="","",'Gene Table'!E493)</f>
        <v>mmu-miR-2135</v>
      </c>
      <c r="C493" s="89" t="str">
        <f>'Gene Table'!B493</f>
        <v>E11</v>
      </c>
      <c r="D493" s="90" t="e">
        <f>Calculations!BN494</f>
        <v>#DIV/0!</v>
      </c>
      <c r="E493" s="90" t="e">
        <f>Calculations!BO494</f>
        <v>#DIV/0!</v>
      </c>
      <c r="F493" s="91" t="e">
        <f t="shared" si="32"/>
        <v>#DIV/0!</v>
      </c>
      <c r="G493" s="91" t="e">
        <f t="shared" si="33"/>
        <v>#DIV/0!</v>
      </c>
      <c r="H493" s="90" t="e">
        <f t="shared" si="34"/>
        <v>#DIV/0!</v>
      </c>
      <c r="I493" s="94" t="str">
        <f>IF(OR(COUNT(Calculations!BP494:BY494)&lt;3,COUNT(Calculations!BZ494:CI494)&lt;3),"N/A",IF(ISERROR(TTEST(Calculations!BP494:BY494,Calculations!BZ494:CI494,2,2)),"N/A",TTEST(Calculations!BP494:BY494,Calculations!BZ494:CI494,2,2)))</f>
        <v>N/A</v>
      </c>
      <c r="J493" s="90" t="e">
        <f t="shared" si="35"/>
        <v>#DIV/0!</v>
      </c>
      <c r="K493" s="95" t="str">
        <f>IF(AND('Test Sample Data'!N493&gt;=35,'Control Sample Data'!N493&gt;=35),"Type 3",IF(AND('Test Sample Data'!N493&gt;=30,'Control Sample Data'!N493&gt;=30,OR(I493&gt;=0.05,I493="N/A")),"Type 2",IF(OR(AND('Test Sample Data'!N493&gt;=30,'Control Sample Data'!N493&lt;=30),AND('Test Sample Data'!N493&lt;=30,'Control Sample Data'!N493&gt;=30)),"Type 1","OKAY")))</f>
        <v>OKAY</v>
      </c>
    </row>
    <row r="494" spans="1:11">
      <c r="A494" s="68"/>
      <c r="B494" s="88" t="str">
        <f>IF('Gene Table'!E494="","",'Gene Table'!E494)</f>
        <v>mmu-miR-297b-5p</v>
      </c>
      <c r="C494" s="89" t="str">
        <f>'Gene Table'!B494</f>
        <v>E12</v>
      </c>
      <c r="D494" s="90" t="e">
        <f>Calculations!BN495</f>
        <v>#DIV/0!</v>
      </c>
      <c r="E494" s="90" t="e">
        <f>Calculations!BO495</f>
        <v>#DIV/0!</v>
      </c>
      <c r="F494" s="91" t="e">
        <f t="shared" si="32"/>
        <v>#DIV/0!</v>
      </c>
      <c r="G494" s="91" t="e">
        <f t="shared" si="33"/>
        <v>#DIV/0!</v>
      </c>
      <c r="H494" s="90" t="e">
        <f t="shared" si="34"/>
        <v>#DIV/0!</v>
      </c>
      <c r="I494" s="94" t="str">
        <f>IF(OR(COUNT(Calculations!BP495:BY495)&lt;3,COUNT(Calculations!BZ495:CI495)&lt;3),"N/A",IF(ISERROR(TTEST(Calculations!BP495:BY495,Calculations!BZ495:CI495,2,2)),"N/A",TTEST(Calculations!BP495:BY495,Calculations!BZ495:CI495,2,2)))</f>
        <v>N/A</v>
      </c>
      <c r="J494" s="90" t="e">
        <f t="shared" si="35"/>
        <v>#DIV/0!</v>
      </c>
      <c r="K494" s="95" t="str">
        <f>IF(AND('Test Sample Data'!N494&gt;=35,'Control Sample Data'!N494&gt;=35),"Type 3",IF(AND('Test Sample Data'!N494&gt;=30,'Control Sample Data'!N494&gt;=30,OR(I494&gt;=0.05,I494="N/A")),"Type 2",IF(OR(AND('Test Sample Data'!N494&gt;=30,'Control Sample Data'!N494&lt;=30),AND('Test Sample Data'!N494&lt;=30,'Control Sample Data'!N494&gt;=30)),"Type 1","OKAY")))</f>
        <v>OKAY</v>
      </c>
    </row>
    <row r="495" spans="1:11">
      <c r="A495" s="68"/>
      <c r="B495" s="88" t="str">
        <f>IF('Gene Table'!E495="","",'Gene Table'!E495)</f>
        <v>mmu-miR-2136</v>
      </c>
      <c r="C495" s="89" t="str">
        <f>'Gene Table'!B495</f>
        <v>E13</v>
      </c>
      <c r="D495" s="90" t="e">
        <f>Calculations!BN496</f>
        <v>#DIV/0!</v>
      </c>
      <c r="E495" s="90" t="e">
        <f>Calculations!BO496</f>
        <v>#DIV/0!</v>
      </c>
      <c r="F495" s="91" t="e">
        <f t="shared" si="32"/>
        <v>#DIV/0!</v>
      </c>
      <c r="G495" s="91" t="e">
        <f t="shared" si="33"/>
        <v>#DIV/0!</v>
      </c>
      <c r="H495" s="90" t="e">
        <f t="shared" si="34"/>
        <v>#DIV/0!</v>
      </c>
      <c r="I495" s="94" t="str">
        <f>IF(OR(COUNT(Calculations!BP496:BY496)&lt;3,COUNT(Calculations!BZ496:CI496)&lt;3),"N/A",IF(ISERROR(TTEST(Calculations!BP496:BY496,Calculations!BZ496:CI496,2,2)),"N/A",TTEST(Calculations!BP496:BY496,Calculations!BZ496:CI496,2,2)))</f>
        <v>N/A</v>
      </c>
      <c r="J495" s="90" t="e">
        <f t="shared" si="35"/>
        <v>#DIV/0!</v>
      </c>
      <c r="K495" s="95" t="str">
        <f>IF(AND('Test Sample Data'!N495&gt;=35,'Control Sample Data'!N495&gt;=35),"Type 3",IF(AND('Test Sample Data'!N495&gt;=30,'Control Sample Data'!N495&gt;=30,OR(I495&gt;=0.05,I495="N/A")),"Type 2",IF(OR(AND('Test Sample Data'!N495&gt;=30,'Control Sample Data'!N495&lt;=30),AND('Test Sample Data'!N495&lt;=30,'Control Sample Data'!N495&gt;=30)),"Type 1","OKAY")))</f>
        <v>OKAY</v>
      </c>
    </row>
    <row r="496" spans="1:11">
      <c r="A496" s="68"/>
      <c r="B496" s="88" t="str">
        <f>IF('Gene Table'!E496="","",'Gene Table'!E496)</f>
        <v>mmu-miR-297c-5p</v>
      </c>
      <c r="C496" s="89" t="str">
        <f>'Gene Table'!B496</f>
        <v>E14</v>
      </c>
      <c r="D496" s="90" t="e">
        <f>Calculations!BN497</f>
        <v>#DIV/0!</v>
      </c>
      <c r="E496" s="90" t="e">
        <f>Calculations!BO497</f>
        <v>#DIV/0!</v>
      </c>
      <c r="F496" s="91" t="e">
        <f t="shared" si="32"/>
        <v>#DIV/0!</v>
      </c>
      <c r="G496" s="91" t="e">
        <f t="shared" si="33"/>
        <v>#DIV/0!</v>
      </c>
      <c r="H496" s="90" t="e">
        <f t="shared" si="34"/>
        <v>#DIV/0!</v>
      </c>
      <c r="I496" s="94" t="str">
        <f>IF(OR(COUNT(Calculations!BP497:BY497)&lt;3,COUNT(Calculations!BZ497:CI497)&lt;3),"N/A",IF(ISERROR(TTEST(Calculations!BP497:BY497,Calculations!BZ497:CI497,2,2)),"N/A",TTEST(Calculations!BP497:BY497,Calculations!BZ497:CI497,2,2)))</f>
        <v>N/A</v>
      </c>
      <c r="J496" s="90" t="e">
        <f t="shared" si="35"/>
        <v>#DIV/0!</v>
      </c>
      <c r="K496" s="95" t="str">
        <f>IF(AND('Test Sample Data'!N496&gt;=35,'Control Sample Data'!N496&gt;=35),"Type 3",IF(AND('Test Sample Data'!N496&gt;=30,'Control Sample Data'!N496&gt;=30,OR(I496&gt;=0.05,I496="N/A")),"Type 2",IF(OR(AND('Test Sample Data'!N496&gt;=30,'Control Sample Data'!N496&lt;=30),AND('Test Sample Data'!N496&lt;=30,'Control Sample Data'!N496&gt;=30)),"Type 1","OKAY")))</f>
        <v>OKAY</v>
      </c>
    </row>
    <row r="497" spans="1:11">
      <c r="A497" s="68"/>
      <c r="B497" s="88" t="str">
        <f>IF('Gene Table'!E497="","",'Gene Table'!E497)</f>
        <v>mmu-miR-2137</v>
      </c>
      <c r="C497" s="89" t="str">
        <f>'Gene Table'!B497</f>
        <v>E15</v>
      </c>
      <c r="D497" s="90" t="e">
        <f>Calculations!BN498</f>
        <v>#DIV/0!</v>
      </c>
      <c r="E497" s="90" t="e">
        <f>Calculations!BO498</f>
        <v>#DIV/0!</v>
      </c>
      <c r="F497" s="91" t="e">
        <f t="shared" si="32"/>
        <v>#DIV/0!</v>
      </c>
      <c r="G497" s="91" t="e">
        <f t="shared" si="33"/>
        <v>#DIV/0!</v>
      </c>
      <c r="H497" s="90" t="e">
        <f t="shared" si="34"/>
        <v>#DIV/0!</v>
      </c>
      <c r="I497" s="94" t="str">
        <f>IF(OR(COUNT(Calculations!BP498:BY498)&lt;3,COUNT(Calculations!BZ498:CI498)&lt;3),"N/A",IF(ISERROR(TTEST(Calculations!BP498:BY498,Calculations!BZ498:CI498,2,2)),"N/A",TTEST(Calculations!BP498:BY498,Calculations!BZ498:CI498,2,2)))</f>
        <v>N/A</v>
      </c>
      <c r="J497" s="90" t="e">
        <f t="shared" si="35"/>
        <v>#DIV/0!</v>
      </c>
      <c r="K497" s="95" t="str">
        <f>IF(AND('Test Sample Data'!N497&gt;=35,'Control Sample Data'!N497&gt;=35),"Type 3",IF(AND('Test Sample Data'!N497&gt;=30,'Control Sample Data'!N497&gt;=30,OR(I497&gt;=0.05,I497="N/A")),"Type 2",IF(OR(AND('Test Sample Data'!N497&gt;=30,'Control Sample Data'!N497&lt;=30),AND('Test Sample Data'!N497&lt;=30,'Control Sample Data'!N497&gt;=30)),"Type 1","OKAY")))</f>
        <v>OKAY</v>
      </c>
    </row>
    <row r="498" spans="1:11">
      <c r="A498" s="68"/>
      <c r="B498" s="88" t="str">
        <f>IF('Gene Table'!E498="","",'Gene Table'!E498)</f>
        <v>mmu-miR-301b-3p</v>
      </c>
      <c r="C498" s="89" t="str">
        <f>'Gene Table'!B498</f>
        <v>E16</v>
      </c>
      <c r="D498" s="90" t="e">
        <f>Calculations!BN499</f>
        <v>#DIV/0!</v>
      </c>
      <c r="E498" s="90" t="e">
        <f>Calculations!BO499</f>
        <v>#DIV/0!</v>
      </c>
      <c r="F498" s="91" t="e">
        <f t="shared" si="32"/>
        <v>#DIV/0!</v>
      </c>
      <c r="G498" s="91" t="e">
        <f t="shared" si="33"/>
        <v>#DIV/0!</v>
      </c>
      <c r="H498" s="90" t="e">
        <f t="shared" si="34"/>
        <v>#DIV/0!</v>
      </c>
      <c r="I498" s="94" t="str">
        <f>IF(OR(COUNT(Calculations!BP499:BY499)&lt;3,COUNT(Calculations!BZ499:CI499)&lt;3),"N/A",IF(ISERROR(TTEST(Calculations!BP499:BY499,Calculations!BZ499:CI499,2,2)),"N/A",TTEST(Calculations!BP499:BY499,Calculations!BZ499:CI499,2,2)))</f>
        <v>N/A</v>
      </c>
      <c r="J498" s="90" t="e">
        <f t="shared" si="35"/>
        <v>#DIV/0!</v>
      </c>
      <c r="K498" s="95" t="str">
        <f>IF(AND('Test Sample Data'!N498&gt;=35,'Control Sample Data'!N498&gt;=35),"Type 3",IF(AND('Test Sample Data'!N498&gt;=30,'Control Sample Data'!N498&gt;=30,OR(I498&gt;=0.05,I498="N/A")),"Type 2",IF(OR(AND('Test Sample Data'!N498&gt;=30,'Control Sample Data'!N498&lt;=30),AND('Test Sample Data'!N498&lt;=30,'Control Sample Data'!N498&gt;=30)),"Type 1","OKAY")))</f>
        <v>OKAY</v>
      </c>
    </row>
    <row r="499" spans="1:11">
      <c r="A499" s="68"/>
      <c r="B499" s="88" t="str">
        <f>IF('Gene Table'!E499="","",'Gene Table'!E499)</f>
        <v>mmu-miR-2138</v>
      </c>
      <c r="C499" s="89" t="str">
        <f>'Gene Table'!B499</f>
        <v>E17</v>
      </c>
      <c r="D499" s="90" t="e">
        <f>Calculations!BN500</f>
        <v>#DIV/0!</v>
      </c>
      <c r="E499" s="90" t="e">
        <f>Calculations!BO500</f>
        <v>#DIV/0!</v>
      </c>
      <c r="F499" s="91" t="e">
        <f t="shared" si="32"/>
        <v>#DIV/0!</v>
      </c>
      <c r="G499" s="91" t="e">
        <f t="shared" si="33"/>
        <v>#DIV/0!</v>
      </c>
      <c r="H499" s="90" t="e">
        <f t="shared" si="34"/>
        <v>#DIV/0!</v>
      </c>
      <c r="I499" s="94" t="str">
        <f>IF(OR(COUNT(Calculations!BP500:BY500)&lt;3,COUNT(Calculations!BZ500:CI500)&lt;3),"N/A",IF(ISERROR(TTEST(Calculations!BP500:BY500,Calculations!BZ500:CI500,2,2)),"N/A",TTEST(Calculations!BP500:BY500,Calculations!BZ500:CI500,2,2)))</f>
        <v>N/A</v>
      </c>
      <c r="J499" s="90" t="e">
        <f t="shared" si="35"/>
        <v>#DIV/0!</v>
      </c>
      <c r="K499" s="95" t="str">
        <f>IF(AND('Test Sample Data'!N499&gt;=35,'Control Sample Data'!N499&gt;=35),"Type 3",IF(AND('Test Sample Data'!N499&gt;=30,'Control Sample Data'!N499&gt;=30,OR(I499&gt;=0.05,I499="N/A")),"Type 2",IF(OR(AND('Test Sample Data'!N499&gt;=30,'Control Sample Data'!N499&lt;=30),AND('Test Sample Data'!N499&lt;=30,'Control Sample Data'!N499&gt;=30)),"Type 1","OKAY")))</f>
        <v>OKAY</v>
      </c>
    </row>
    <row r="500" spans="1:11">
      <c r="A500" s="68"/>
      <c r="B500" s="88" t="str">
        <f>IF('Gene Table'!E500="","",'Gene Table'!E500)</f>
        <v>mmu-miR-465b-5p</v>
      </c>
      <c r="C500" s="89" t="str">
        <f>'Gene Table'!B500</f>
        <v>E18</v>
      </c>
      <c r="D500" s="90" t="e">
        <f>Calculations!BN501</f>
        <v>#DIV/0!</v>
      </c>
      <c r="E500" s="90" t="e">
        <f>Calculations!BO501</f>
        <v>#DIV/0!</v>
      </c>
      <c r="F500" s="91" t="e">
        <f t="shared" si="32"/>
        <v>#DIV/0!</v>
      </c>
      <c r="G500" s="91" t="e">
        <f t="shared" si="33"/>
        <v>#DIV/0!</v>
      </c>
      <c r="H500" s="90" t="e">
        <f t="shared" si="34"/>
        <v>#DIV/0!</v>
      </c>
      <c r="I500" s="94" t="str">
        <f>IF(OR(COUNT(Calculations!BP501:BY501)&lt;3,COUNT(Calculations!BZ501:CI501)&lt;3),"N/A",IF(ISERROR(TTEST(Calculations!BP501:BY501,Calculations!BZ501:CI501,2,2)),"N/A",TTEST(Calculations!BP501:BY501,Calculations!BZ501:CI501,2,2)))</f>
        <v>N/A</v>
      </c>
      <c r="J500" s="90" t="e">
        <f t="shared" si="35"/>
        <v>#DIV/0!</v>
      </c>
      <c r="K500" s="95" t="str">
        <f>IF(AND('Test Sample Data'!N500&gt;=35,'Control Sample Data'!N500&gt;=35),"Type 3",IF(AND('Test Sample Data'!N500&gt;=30,'Control Sample Data'!N500&gt;=30,OR(I500&gt;=0.05,I500="N/A")),"Type 2",IF(OR(AND('Test Sample Data'!N500&gt;=30,'Control Sample Data'!N500&lt;=30),AND('Test Sample Data'!N500&lt;=30,'Control Sample Data'!N500&gt;=30)),"Type 1","OKAY")))</f>
        <v>OKAY</v>
      </c>
    </row>
    <row r="501" spans="1:11">
      <c r="A501" s="68"/>
      <c r="B501" s="88" t="str">
        <f>IF('Gene Table'!E501="","",'Gene Table'!E501)</f>
        <v>mmu-miR-2139</v>
      </c>
      <c r="C501" s="89" t="str">
        <f>'Gene Table'!B501</f>
        <v>E19</v>
      </c>
      <c r="D501" s="90" t="e">
        <f>Calculations!BN502</f>
        <v>#DIV/0!</v>
      </c>
      <c r="E501" s="90" t="e">
        <f>Calculations!BO502</f>
        <v>#DIV/0!</v>
      </c>
      <c r="F501" s="91" t="e">
        <f t="shared" si="32"/>
        <v>#DIV/0!</v>
      </c>
      <c r="G501" s="91" t="e">
        <f t="shared" si="33"/>
        <v>#DIV/0!</v>
      </c>
      <c r="H501" s="90" t="e">
        <f t="shared" si="34"/>
        <v>#DIV/0!</v>
      </c>
      <c r="I501" s="94" t="str">
        <f>IF(OR(COUNT(Calculations!BP502:BY502)&lt;3,COUNT(Calculations!BZ502:CI502)&lt;3),"N/A",IF(ISERROR(TTEST(Calculations!BP502:BY502,Calculations!BZ502:CI502,2,2)),"N/A",TTEST(Calculations!BP502:BY502,Calculations!BZ502:CI502,2,2)))</f>
        <v>N/A</v>
      </c>
      <c r="J501" s="90" t="e">
        <f t="shared" si="35"/>
        <v>#DIV/0!</v>
      </c>
      <c r="K501" s="95" t="str">
        <f>IF(AND('Test Sample Data'!N501&gt;=35,'Control Sample Data'!N501&gt;=35),"Type 3",IF(AND('Test Sample Data'!N501&gt;=30,'Control Sample Data'!N501&gt;=30,OR(I501&gt;=0.05,I501="N/A")),"Type 2",IF(OR(AND('Test Sample Data'!N501&gt;=30,'Control Sample Data'!N501&lt;=30),AND('Test Sample Data'!N501&lt;=30,'Control Sample Data'!N501&gt;=30)),"Type 1","OKAY")))</f>
        <v>OKAY</v>
      </c>
    </row>
    <row r="502" spans="1:11">
      <c r="A502" s="68"/>
      <c r="B502" s="88" t="str">
        <f>IF('Gene Table'!E502="","",'Gene Table'!E502)</f>
        <v>mmu-miR-465c-5p</v>
      </c>
      <c r="C502" s="89" t="str">
        <f>'Gene Table'!B502</f>
        <v>E20</v>
      </c>
      <c r="D502" s="90" t="e">
        <f>Calculations!BN503</f>
        <v>#DIV/0!</v>
      </c>
      <c r="E502" s="90" t="e">
        <f>Calculations!BO503</f>
        <v>#DIV/0!</v>
      </c>
      <c r="F502" s="91" t="e">
        <f t="shared" si="32"/>
        <v>#DIV/0!</v>
      </c>
      <c r="G502" s="91" t="e">
        <f t="shared" si="33"/>
        <v>#DIV/0!</v>
      </c>
      <c r="H502" s="90" t="e">
        <f t="shared" si="34"/>
        <v>#DIV/0!</v>
      </c>
      <c r="I502" s="94" t="str">
        <f>IF(OR(COUNT(Calculations!BP503:BY503)&lt;3,COUNT(Calculations!BZ503:CI503)&lt;3),"N/A",IF(ISERROR(TTEST(Calculations!BP503:BY503,Calculations!BZ503:CI503,2,2)),"N/A",TTEST(Calculations!BP503:BY503,Calculations!BZ503:CI503,2,2)))</f>
        <v>N/A</v>
      </c>
      <c r="J502" s="90" t="e">
        <f t="shared" si="35"/>
        <v>#DIV/0!</v>
      </c>
      <c r="K502" s="95" t="str">
        <f>IF(AND('Test Sample Data'!N502&gt;=35,'Control Sample Data'!N502&gt;=35),"Type 3",IF(AND('Test Sample Data'!N502&gt;=30,'Control Sample Data'!N502&gt;=30,OR(I502&gt;=0.05,I502="N/A")),"Type 2",IF(OR(AND('Test Sample Data'!N502&gt;=30,'Control Sample Data'!N502&lt;=30),AND('Test Sample Data'!N502&lt;=30,'Control Sample Data'!N502&gt;=30)),"Type 1","OKAY")))</f>
        <v>OKAY</v>
      </c>
    </row>
    <row r="503" spans="1:11">
      <c r="A503" s="68"/>
      <c r="B503" s="88" t="str">
        <f>IF('Gene Table'!E503="","",'Gene Table'!E503)</f>
        <v>mmu-miR-2140</v>
      </c>
      <c r="C503" s="89" t="str">
        <f>'Gene Table'!B503</f>
        <v>E21</v>
      </c>
      <c r="D503" s="90" t="e">
        <f>Calculations!BN504</f>
        <v>#DIV/0!</v>
      </c>
      <c r="E503" s="90" t="e">
        <f>Calculations!BO504</f>
        <v>#DIV/0!</v>
      </c>
      <c r="F503" s="91" t="e">
        <f t="shared" si="32"/>
        <v>#DIV/0!</v>
      </c>
      <c r="G503" s="91" t="e">
        <f t="shared" si="33"/>
        <v>#DIV/0!</v>
      </c>
      <c r="H503" s="90" t="e">
        <f t="shared" si="34"/>
        <v>#DIV/0!</v>
      </c>
      <c r="I503" s="94" t="str">
        <f>IF(OR(COUNT(Calculations!BP504:BY504)&lt;3,COUNT(Calculations!BZ504:CI504)&lt;3),"N/A",IF(ISERROR(TTEST(Calculations!BP504:BY504,Calculations!BZ504:CI504,2,2)),"N/A",TTEST(Calculations!BP504:BY504,Calculations!BZ504:CI504,2,2)))</f>
        <v>N/A</v>
      </c>
      <c r="J503" s="90" t="e">
        <f t="shared" si="35"/>
        <v>#DIV/0!</v>
      </c>
      <c r="K503" s="95" t="str">
        <f>IF(AND('Test Sample Data'!N503&gt;=35,'Control Sample Data'!N503&gt;=35),"Type 3",IF(AND('Test Sample Data'!N503&gt;=30,'Control Sample Data'!N503&gt;=30,OR(I503&gt;=0.05,I503="N/A")),"Type 2",IF(OR(AND('Test Sample Data'!N503&gt;=30,'Control Sample Data'!N503&lt;=30),AND('Test Sample Data'!N503&lt;=30,'Control Sample Data'!N503&gt;=30)),"Type 1","OKAY")))</f>
        <v>OKAY</v>
      </c>
    </row>
    <row r="504" spans="1:11">
      <c r="A504" s="68"/>
      <c r="B504" s="88" t="str">
        <f>IF('Gene Table'!E504="","",'Gene Table'!E504)</f>
        <v>mmu-miR-466a-5p</v>
      </c>
      <c r="C504" s="89" t="str">
        <f>'Gene Table'!B504</f>
        <v>E22</v>
      </c>
      <c r="D504" s="90" t="e">
        <f>Calculations!BN505</f>
        <v>#DIV/0!</v>
      </c>
      <c r="E504" s="90" t="e">
        <f>Calculations!BO505</f>
        <v>#DIV/0!</v>
      </c>
      <c r="F504" s="91" t="e">
        <f t="shared" si="32"/>
        <v>#DIV/0!</v>
      </c>
      <c r="G504" s="91" t="e">
        <f t="shared" si="33"/>
        <v>#DIV/0!</v>
      </c>
      <c r="H504" s="90" t="e">
        <f t="shared" si="34"/>
        <v>#DIV/0!</v>
      </c>
      <c r="I504" s="94" t="str">
        <f>IF(OR(COUNT(Calculations!BP505:BY505)&lt;3,COUNT(Calculations!BZ505:CI505)&lt;3),"N/A",IF(ISERROR(TTEST(Calculations!BP505:BY505,Calculations!BZ505:CI505,2,2)),"N/A",TTEST(Calculations!BP505:BY505,Calculations!BZ505:CI505,2,2)))</f>
        <v>N/A</v>
      </c>
      <c r="J504" s="90" t="e">
        <f t="shared" si="35"/>
        <v>#DIV/0!</v>
      </c>
      <c r="K504" s="95" t="str">
        <f>IF(AND('Test Sample Data'!N504&gt;=35,'Control Sample Data'!N504&gt;=35),"Type 3",IF(AND('Test Sample Data'!N504&gt;=30,'Control Sample Data'!N504&gt;=30,OR(I504&gt;=0.05,I504="N/A")),"Type 2",IF(OR(AND('Test Sample Data'!N504&gt;=30,'Control Sample Data'!N504&lt;=30),AND('Test Sample Data'!N504&lt;=30,'Control Sample Data'!N504&gt;=30)),"Type 1","OKAY")))</f>
        <v>OKAY</v>
      </c>
    </row>
    <row r="505" spans="1:11">
      <c r="A505" s="68"/>
      <c r="B505" s="88" t="str">
        <f>IF('Gene Table'!E505="","",'Gene Table'!E505)</f>
        <v>mmu-miR-2141</v>
      </c>
      <c r="C505" s="89" t="str">
        <f>'Gene Table'!B505</f>
        <v>E23</v>
      </c>
      <c r="D505" s="90" t="e">
        <f>Calculations!BN506</f>
        <v>#DIV/0!</v>
      </c>
      <c r="E505" s="90" t="e">
        <f>Calculations!BO506</f>
        <v>#DIV/0!</v>
      </c>
      <c r="F505" s="91" t="e">
        <f t="shared" si="32"/>
        <v>#DIV/0!</v>
      </c>
      <c r="G505" s="91" t="e">
        <f t="shared" si="33"/>
        <v>#DIV/0!</v>
      </c>
      <c r="H505" s="90" t="e">
        <f t="shared" si="34"/>
        <v>#DIV/0!</v>
      </c>
      <c r="I505" s="94" t="str">
        <f>IF(OR(COUNT(Calculations!BP506:BY506)&lt;3,COUNT(Calculations!BZ506:CI506)&lt;3),"N/A",IF(ISERROR(TTEST(Calculations!BP506:BY506,Calculations!BZ506:CI506,2,2)),"N/A",TTEST(Calculations!BP506:BY506,Calculations!BZ506:CI506,2,2)))</f>
        <v>N/A</v>
      </c>
      <c r="J505" s="90" t="e">
        <f t="shared" si="35"/>
        <v>#DIV/0!</v>
      </c>
      <c r="K505" s="95" t="str">
        <f>IF(AND('Test Sample Data'!N505&gt;=35,'Control Sample Data'!N505&gt;=35),"Type 3",IF(AND('Test Sample Data'!N505&gt;=30,'Control Sample Data'!N505&gt;=30,OR(I505&gt;=0.05,I505="N/A")),"Type 2",IF(OR(AND('Test Sample Data'!N505&gt;=30,'Control Sample Data'!N505&lt;=30),AND('Test Sample Data'!N505&lt;=30,'Control Sample Data'!N505&gt;=30)),"Type 1","OKAY")))</f>
        <v>OKAY</v>
      </c>
    </row>
    <row r="506" ht="25.5" spans="1:11">
      <c r="A506" s="68"/>
      <c r="B506" s="88" t="str">
        <f>IF('Gene Table'!E506="","",'Gene Table'!E506)</f>
        <v>mmu-miR-466b-3-3p</v>
      </c>
      <c r="C506" s="89" t="str">
        <f>'Gene Table'!B506</f>
        <v>E24</v>
      </c>
      <c r="D506" s="90" t="e">
        <f>Calculations!BN507</f>
        <v>#DIV/0!</v>
      </c>
      <c r="E506" s="90" t="e">
        <f>Calculations!BO507</f>
        <v>#DIV/0!</v>
      </c>
      <c r="F506" s="91" t="e">
        <f t="shared" si="32"/>
        <v>#DIV/0!</v>
      </c>
      <c r="G506" s="91" t="e">
        <f t="shared" si="33"/>
        <v>#DIV/0!</v>
      </c>
      <c r="H506" s="90" t="e">
        <f t="shared" si="34"/>
        <v>#DIV/0!</v>
      </c>
      <c r="I506" s="94" t="str">
        <f>IF(OR(COUNT(Calculations!BP507:BY507)&lt;3,COUNT(Calculations!BZ507:CI507)&lt;3),"N/A",IF(ISERROR(TTEST(Calculations!BP507:BY507,Calculations!BZ507:CI507,2,2)),"N/A",TTEST(Calculations!BP507:BY507,Calculations!BZ507:CI507,2,2)))</f>
        <v>N/A</v>
      </c>
      <c r="J506" s="90" t="e">
        <f t="shared" si="35"/>
        <v>#DIV/0!</v>
      </c>
      <c r="K506" s="95" t="str">
        <f>IF(AND('Test Sample Data'!N506&gt;=35,'Control Sample Data'!N506&gt;=35),"Type 3",IF(AND('Test Sample Data'!N506&gt;=30,'Control Sample Data'!N506&gt;=30,OR(I506&gt;=0.05,I506="N/A")),"Type 2",IF(OR(AND('Test Sample Data'!N506&gt;=30,'Control Sample Data'!N506&lt;=30),AND('Test Sample Data'!N506&lt;=30,'Control Sample Data'!N506&gt;=30)),"Type 1","OKAY")))</f>
        <v>OKAY</v>
      </c>
    </row>
    <row r="507" spans="1:11">
      <c r="A507" s="68"/>
      <c r="B507" s="88" t="str">
        <f>IF('Gene Table'!E507="","",'Gene Table'!E507)</f>
        <v>mmu-miR-200c-5p</v>
      </c>
      <c r="C507" s="89" t="str">
        <f>'Gene Table'!B507</f>
        <v>F01</v>
      </c>
      <c r="D507" s="90" t="e">
        <f>Calculations!BN508</f>
        <v>#DIV/0!</v>
      </c>
      <c r="E507" s="90" t="e">
        <f>Calculations!BO508</f>
        <v>#DIV/0!</v>
      </c>
      <c r="F507" s="91" t="e">
        <f t="shared" si="32"/>
        <v>#DIV/0!</v>
      </c>
      <c r="G507" s="91" t="e">
        <f t="shared" si="33"/>
        <v>#DIV/0!</v>
      </c>
      <c r="H507" s="90" t="e">
        <f t="shared" si="34"/>
        <v>#DIV/0!</v>
      </c>
      <c r="I507" s="94" t="str">
        <f>IF(OR(COUNT(Calculations!BP508:BY508)&lt;3,COUNT(Calculations!BZ508:CI508)&lt;3),"N/A",IF(ISERROR(TTEST(Calculations!BP508:BY508,Calculations!BZ508:CI508,2,2)),"N/A",TTEST(Calculations!BP508:BY508,Calculations!BZ508:CI508,2,2)))</f>
        <v>N/A</v>
      </c>
      <c r="J507" s="90" t="e">
        <f t="shared" si="35"/>
        <v>#DIV/0!</v>
      </c>
      <c r="K507" s="95" t="str">
        <f>IF(AND('Test Sample Data'!N507&gt;=35,'Control Sample Data'!N507&gt;=35),"Type 3",IF(AND('Test Sample Data'!N507&gt;=30,'Control Sample Data'!N507&gt;=30,OR(I507&gt;=0.05,I507="N/A")),"Type 2",IF(OR(AND('Test Sample Data'!N507&gt;=30,'Control Sample Data'!N507&lt;=30),AND('Test Sample Data'!N507&lt;=30,'Control Sample Data'!N507&gt;=30)),"Type 1","OKAY")))</f>
        <v>OKAY</v>
      </c>
    </row>
    <row r="508" spans="1:11">
      <c r="A508" s="68"/>
      <c r="B508" s="88" t="str">
        <f>IF('Gene Table'!E508="","",'Gene Table'!E508)</f>
        <v>mmu-miR-3473</v>
      </c>
      <c r="C508" s="89" t="str">
        <f>'Gene Table'!B508</f>
        <v>F02</v>
      </c>
      <c r="D508" s="90" t="e">
        <f>Calculations!BN509</f>
        <v>#DIV/0!</v>
      </c>
      <c r="E508" s="90" t="e">
        <f>Calculations!BO509</f>
        <v>#DIV/0!</v>
      </c>
      <c r="F508" s="91" t="e">
        <f t="shared" si="32"/>
        <v>#DIV/0!</v>
      </c>
      <c r="G508" s="91" t="e">
        <f t="shared" si="33"/>
        <v>#DIV/0!</v>
      </c>
      <c r="H508" s="90" t="e">
        <f t="shared" si="34"/>
        <v>#DIV/0!</v>
      </c>
      <c r="I508" s="94" t="str">
        <f>IF(OR(COUNT(Calculations!BP509:BY509)&lt;3,COUNT(Calculations!BZ509:CI509)&lt;3),"N/A",IF(ISERROR(TTEST(Calculations!BP509:BY509,Calculations!BZ509:CI509,2,2)),"N/A",TTEST(Calculations!BP509:BY509,Calculations!BZ509:CI509,2,2)))</f>
        <v>N/A</v>
      </c>
      <c r="J508" s="90" t="e">
        <f t="shared" si="35"/>
        <v>#DIV/0!</v>
      </c>
      <c r="K508" s="95" t="str">
        <f>IF(AND('Test Sample Data'!N508&gt;=35,'Control Sample Data'!N508&gt;=35),"Type 3",IF(AND('Test Sample Data'!N508&gt;=30,'Control Sample Data'!N508&gt;=30,OR(I508&gt;=0.05,I508="N/A")),"Type 2",IF(OR(AND('Test Sample Data'!N508&gt;=30,'Control Sample Data'!N508&lt;=30),AND('Test Sample Data'!N508&lt;=30,'Control Sample Data'!N508&gt;=30)),"Type 1","OKAY")))</f>
        <v>OKAY</v>
      </c>
    </row>
    <row r="509" spans="1:11">
      <c r="A509" s="68"/>
      <c r="B509" s="88" t="str">
        <f>IF('Gene Table'!E509="","",'Gene Table'!E509)</f>
        <v>mmu-miR-218-2-3p</v>
      </c>
      <c r="C509" s="89" t="str">
        <f>'Gene Table'!B509</f>
        <v>F03</v>
      </c>
      <c r="D509" s="90" t="e">
        <f>Calculations!BN510</f>
        <v>#DIV/0!</v>
      </c>
      <c r="E509" s="90" t="e">
        <f>Calculations!BO510</f>
        <v>#DIV/0!</v>
      </c>
      <c r="F509" s="91" t="e">
        <f t="shared" si="32"/>
        <v>#DIV/0!</v>
      </c>
      <c r="G509" s="91" t="e">
        <f t="shared" si="33"/>
        <v>#DIV/0!</v>
      </c>
      <c r="H509" s="90" t="e">
        <f t="shared" si="34"/>
        <v>#DIV/0!</v>
      </c>
      <c r="I509" s="94" t="str">
        <f>IF(OR(COUNT(Calculations!BP510:BY510)&lt;3,COUNT(Calculations!BZ510:CI510)&lt;3),"N/A",IF(ISERROR(TTEST(Calculations!BP510:BY510,Calculations!BZ510:CI510,2,2)),"N/A",TTEST(Calculations!BP510:BY510,Calculations!BZ510:CI510,2,2)))</f>
        <v>N/A</v>
      </c>
      <c r="J509" s="90" t="e">
        <f t="shared" si="35"/>
        <v>#DIV/0!</v>
      </c>
      <c r="K509" s="95" t="str">
        <f>IF(AND('Test Sample Data'!N509&gt;=35,'Control Sample Data'!N509&gt;=35),"Type 3",IF(AND('Test Sample Data'!N509&gt;=30,'Control Sample Data'!N509&gt;=30,OR(I509&gt;=0.05,I509="N/A")),"Type 2",IF(OR(AND('Test Sample Data'!N509&gt;=30,'Control Sample Data'!N509&lt;=30),AND('Test Sample Data'!N509&lt;=30,'Control Sample Data'!N509&gt;=30)),"Type 1","OKAY")))</f>
        <v>OKAY</v>
      </c>
    </row>
    <row r="510" spans="1:11">
      <c r="A510" s="68"/>
      <c r="B510" s="88" t="str">
        <f>IF('Gene Table'!E510="","",'Gene Table'!E510)</f>
        <v>mmu-miR-3474</v>
      </c>
      <c r="C510" s="89" t="str">
        <f>'Gene Table'!B510</f>
        <v>F04</v>
      </c>
      <c r="D510" s="90" t="e">
        <f>Calculations!BN511</f>
        <v>#DIV/0!</v>
      </c>
      <c r="E510" s="90" t="e">
        <f>Calculations!BO511</f>
        <v>#DIV/0!</v>
      </c>
      <c r="F510" s="91" t="e">
        <f t="shared" si="32"/>
        <v>#DIV/0!</v>
      </c>
      <c r="G510" s="91" t="e">
        <f t="shared" si="33"/>
        <v>#DIV/0!</v>
      </c>
      <c r="H510" s="90" t="e">
        <f t="shared" si="34"/>
        <v>#DIV/0!</v>
      </c>
      <c r="I510" s="94" t="str">
        <f>IF(OR(COUNT(Calculations!BP511:BY511)&lt;3,COUNT(Calculations!BZ511:CI511)&lt;3),"N/A",IF(ISERROR(TTEST(Calculations!BP511:BY511,Calculations!BZ511:CI511,2,2)),"N/A",TTEST(Calculations!BP511:BY511,Calculations!BZ511:CI511,2,2)))</f>
        <v>N/A</v>
      </c>
      <c r="J510" s="90" t="e">
        <f t="shared" si="35"/>
        <v>#DIV/0!</v>
      </c>
      <c r="K510" s="95" t="str">
        <f>IF(AND('Test Sample Data'!N510&gt;=35,'Control Sample Data'!N510&gt;=35),"Type 3",IF(AND('Test Sample Data'!N510&gt;=30,'Control Sample Data'!N510&gt;=30,OR(I510&gt;=0.05,I510="N/A")),"Type 2",IF(OR(AND('Test Sample Data'!N510&gt;=30,'Control Sample Data'!N510&lt;=30),AND('Test Sample Data'!N510&lt;=30,'Control Sample Data'!N510&gt;=30)),"Type 1","OKAY")))</f>
        <v>OKAY</v>
      </c>
    </row>
    <row r="511" spans="1:11">
      <c r="A511" s="68"/>
      <c r="B511" s="88" t="str">
        <f>IF('Gene Table'!E511="","",'Gene Table'!E511)</f>
        <v>mmu-miR-22-5p</v>
      </c>
      <c r="C511" s="89" t="str">
        <f>'Gene Table'!B511</f>
        <v>F05</v>
      </c>
      <c r="D511" s="90" t="e">
        <f>Calculations!BN512</f>
        <v>#DIV/0!</v>
      </c>
      <c r="E511" s="90" t="e">
        <f>Calculations!BO512</f>
        <v>#DIV/0!</v>
      </c>
      <c r="F511" s="91" t="e">
        <f t="shared" si="32"/>
        <v>#DIV/0!</v>
      </c>
      <c r="G511" s="91" t="e">
        <f t="shared" si="33"/>
        <v>#DIV/0!</v>
      </c>
      <c r="H511" s="90" t="e">
        <f t="shared" si="34"/>
        <v>#DIV/0!</v>
      </c>
      <c r="I511" s="94" t="str">
        <f>IF(OR(COUNT(Calculations!BP512:BY512)&lt;3,COUNT(Calculations!BZ512:CI512)&lt;3),"N/A",IF(ISERROR(TTEST(Calculations!BP512:BY512,Calculations!BZ512:CI512,2,2)),"N/A",TTEST(Calculations!BP512:BY512,Calculations!BZ512:CI512,2,2)))</f>
        <v>N/A</v>
      </c>
      <c r="J511" s="90" t="e">
        <f t="shared" si="35"/>
        <v>#DIV/0!</v>
      </c>
      <c r="K511" s="95" t="str">
        <f>IF(AND('Test Sample Data'!N511&gt;=35,'Control Sample Data'!N511&gt;=35),"Type 3",IF(AND('Test Sample Data'!N511&gt;=30,'Control Sample Data'!N511&gt;=30,OR(I511&gt;=0.05,I511="N/A")),"Type 2",IF(OR(AND('Test Sample Data'!N511&gt;=30,'Control Sample Data'!N511&lt;=30),AND('Test Sample Data'!N511&lt;=30,'Control Sample Data'!N511&gt;=30)),"Type 1","OKAY")))</f>
        <v>OKAY</v>
      </c>
    </row>
    <row r="512" spans="1:11">
      <c r="A512" s="68"/>
      <c r="B512" s="88" t="str">
        <f>IF('Gene Table'!E512="","",'Gene Table'!E512)</f>
        <v>mmu-miR-3099-3p</v>
      </c>
      <c r="C512" s="89" t="str">
        <f>'Gene Table'!B512</f>
        <v>F06</v>
      </c>
      <c r="D512" s="90" t="e">
        <f>Calculations!BN513</f>
        <v>#DIV/0!</v>
      </c>
      <c r="E512" s="90" t="e">
        <f>Calculations!BO513</f>
        <v>#DIV/0!</v>
      </c>
      <c r="F512" s="91" t="e">
        <f t="shared" si="32"/>
        <v>#DIV/0!</v>
      </c>
      <c r="G512" s="91" t="e">
        <f t="shared" si="33"/>
        <v>#DIV/0!</v>
      </c>
      <c r="H512" s="90" t="e">
        <f t="shared" si="34"/>
        <v>#DIV/0!</v>
      </c>
      <c r="I512" s="94" t="str">
        <f>IF(OR(COUNT(Calculations!BP513:BY513)&lt;3,COUNT(Calculations!BZ513:CI513)&lt;3),"N/A",IF(ISERROR(TTEST(Calculations!BP513:BY513,Calculations!BZ513:CI513,2,2)),"N/A",TTEST(Calculations!BP513:BY513,Calculations!BZ513:CI513,2,2)))</f>
        <v>N/A</v>
      </c>
      <c r="J512" s="90" t="e">
        <f t="shared" si="35"/>
        <v>#DIV/0!</v>
      </c>
      <c r="K512" s="95" t="str">
        <f>IF(AND('Test Sample Data'!N512&gt;=35,'Control Sample Data'!N512&gt;=35),"Type 3",IF(AND('Test Sample Data'!N512&gt;=30,'Control Sample Data'!N512&gt;=30,OR(I512&gt;=0.05,I512="N/A")),"Type 2",IF(OR(AND('Test Sample Data'!N512&gt;=30,'Control Sample Data'!N512&lt;=30),AND('Test Sample Data'!N512&lt;=30,'Control Sample Data'!N512&gt;=30)),"Type 1","OKAY")))</f>
        <v>OKAY</v>
      </c>
    </row>
    <row r="513" spans="1:11">
      <c r="A513" s="68"/>
      <c r="B513" s="88" t="str">
        <f>IF('Gene Table'!E513="","",'Gene Table'!E513)</f>
        <v>mmu-miR-26b-3p</v>
      </c>
      <c r="C513" s="89" t="str">
        <f>'Gene Table'!B513</f>
        <v>F07</v>
      </c>
      <c r="D513" s="90" t="e">
        <f>Calculations!BN514</f>
        <v>#DIV/0!</v>
      </c>
      <c r="E513" s="90" t="e">
        <f>Calculations!BO514</f>
        <v>#DIV/0!</v>
      </c>
      <c r="F513" s="91" t="e">
        <f t="shared" si="32"/>
        <v>#DIV/0!</v>
      </c>
      <c r="G513" s="91" t="e">
        <f t="shared" si="33"/>
        <v>#DIV/0!</v>
      </c>
      <c r="H513" s="90" t="e">
        <f t="shared" si="34"/>
        <v>#DIV/0!</v>
      </c>
      <c r="I513" s="94" t="str">
        <f>IF(OR(COUNT(Calculations!BP514:BY514)&lt;3,COUNT(Calculations!BZ514:CI514)&lt;3),"N/A",IF(ISERROR(TTEST(Calculations!BP514:BY514,Calculations!BZ514:CI514,2,2)),"N/A",TTEST(Calculations!BP514:BY514,Calculations!BZ514:CI514,2,2)))</f>
        <v>N/A</v>
      </c>
      <c r="J513" s="90" t="e">
        <f t="shared" si="35"/>
        <v>#DIV/0!</v>
      </c>
      <c r="K513" s="95" t="str">
        <f>IF(AND('Test Sample Data'!N513&gt;=35,'Control Sample Data'!N513&gt;=35),"Type 3",IF(AND('Test Sample Data'!N513&gt;=30,'Control Sample Data'!N513&gt;=30,OR(I513&gt;=0.05,I513="N/A")),"Type 2",IF(OR(AND('Test Sample Data'!N513&gt;=30,'Control Sample Data'!N513&lt;=30),AND('Test Sample Data'!N513&lt;=30,'Control Sample Data'!N513&gt;=30)),"Type 1","OKAY")))</f>
        <v>OKAY</v>
      </c>
    </row>
    <row r="514" spans="1:11">
      <c r="A514" s="68"/>
      <c r="B514" s="88" t="str">
        <f>IF('Gene Table'!E514="","",'Gene Table'!E514)</f>
        <v>mmu-miR-3072-3p</v>
      </c>
      <c r="C514" s="89" t="str">
        <f>'Gene Table'!B514</f>
        <v>F08</v>
      </c>
      <c r="D514" s="90" t="e">
        <f>Calculations!BN515</f>
        <v>#DIV/0!</v>
      </c>
      <c r="E514" s="90" t="e">
        <f>Calculations!BO515</f>
        <v>#DIV/0!</v>
      </c>
      <c r="F514" s="91" t="e">
        <f t="shared" si="32"/>
        <v>#DIV/0!</v>
      </c>
      <c r="G514" s="91" t="e">
        <f t="shared" si="33"/>
        <v>#DIV/0!</v>
      </c>
      <c r="H514" s="90" t="e">
        <f t="shared" si="34"/>
        <v>#DIV/0!</v>
      </c>
      <c r="I514" s="94" t="str">
        <f>IF(OR(COUNT(Calculations!BP515:BY515)&lt;3,COUNT(Calculations!BZ515:CI515)&lt;3),"N/A",IF(ISERROR(TTEST(Calculations!BP515:BY515,Calculations!BZ515:CI515,2,2)),"N/A",TTEST(Calculations!BP515:BY515,Calculations!BZ515:CI515,2,2)))</f>
        <v>N/A</v>
      </c>
      <c r="J514" s="90" t="e">
        <f t="shared" si="35"/>
        <v>#DIV/0!</v>
      </c>
      <c r="K514" s="95" t="str">
        <f>IF(AND('Test Sample Data'!N514&gt;=35,'Control Sample Data'!N514&gt;=35),"Type 3",IF(AND('Test Sample Data'!N514&gt;=30,'Control Sample Data'!N514&gt;=30,OR(I514&gt;=0.05,I514="N/A")),"Type 2",IF(OR(AND('Test Sample Data'!N514&gt;=30,'Control Sample Data'!N514&lt;=30),AND('Test Sample Data'!N514&lt;=30,'Control Sample Data'!N514&gt;=30)),"Type 1","OKAY")))</f>
        <v>OKAY</v>
      </c>
    </row>
    <row r="515" spans="1:11">
      <c r="A515" s="68"/>
      <c r="B515" s="88" t="str">
        <f>IF('Gene Table'!E515="","",'Gene Table'!E515)</f>
        <v>mmu-miR-27a-5p</v>
      </c>
      <c r="C515" s="89" t="str">
        <f>'Gene Table'!B515</f>
        <v>F09</v>
      </c>
      <c r="D515" s="90" t="e">
        <f>Calculations!BN516</f>
        <v>#DIV/0!</v>
      </c>
      <c r="E515" s="90" t="e">
        <f>Calculations!BO516</f>
        <v>#DIV/0!</v>
      </c>
      <c r="F515" s="91" t="e">
        <f t="shared" si="32"/>
        <v>#DIV/0!</v>
      </c>
      <c r="G515" s="91" t="e">
        <f t="shared" si="33"/>
        <v>#DIV/0!</v>
      </c>
      <c r="H515" s="90" t="e">
        <f t="shared" si="34"/>
        <v>#DIV/0!</v>
      </c>
      <c r="I515" s="94" t="str">
        <f>IF(OR(COUNT(Calculations!BP516:BY516)&lt;3,COUNT(Calculations!BZ516:CI516)&lt;3),"N/A",IF(ISERROR(TTEST(Calculations!BP516:BY516,Calculations!BZ516:CI516,2,2)),"N/A",TTEST(Calculations!BP516:BY516,Calculations!BZ516:CI516,2,2)))</f>
        <v>N/A</v>
      </c>
      <c r="J515" s="90" t="e">
        <f t="shared" si="35"/>
        <v>#DIV/0!</v>
      </c>
      <c r="K515" s="95" t="str">
        <f>IF(AND('Test Sample Data'!N515&gt;=35,'Control Sample Data'!N515&gt;=35),"Type 3",IF(AND('Test Sample Data'!N515&gt;=30,'Control Sample Data'!N515&gt;=30,OR(I515&gt;=0.05,I515="N/A")),"Type 2",IF(OR(AND('Test Sample Data'!N515&gt;=30,'Control Sample Data'!N515&lt;=30),AND('Test Sample Data'!N515&lt;=30,'Control Sample Data'!N515&gt;=30)),"Type 1","OKAY")))</f>
        <v>OKAY</v>
      </c>
    </row>
    <row r="516" spans="1:11">
      <c r="A516" s="68"/>
      <c r="B516" s="88" t="str">
        <f>IF('Gene Table'!E516="","",'Gene Table'!E516)</f>
        <v>mmu-miR-1247-3p</v>
      </c>
      <c r="C516" s="89" t="str">
        <f>'Gene Table'!B516</f>
        <v>F10</v>
      </c>
      <c r="D516" s="90" t="e">
        <f>Calculations!BN517</f>
        <v>#DIV/0!</v>
      </c>
      <c r="E516" s="90" t="e">
        <f>Calculations!BO517</f>
        <v>#DIV/0!</v>
      </c>
      <c r="F516" s="91" t="e">
        <f t="shared" ref="F516:F579" si="36">2^-D516</f>
        <v>#DIV/0!</v>
      </c>
      <c r="G516" s="91" t="e">
        <f t="shared" ref="G516:G579" si="37">2^-E516</f>
        <v>#DIV/0!</v>
      </c>
      <c r="H516" s="90" t="e">
        <f t="shared" ref="H516:H579" si="38">F516/G516</f>
        <v>#DIV/0!</v>
      </c>
      <c r="I516" s="94" t="str">
        <f>IF(OR(COUNT(Calculations!BP517:BY517)&lt;3,COUNT(Calculations!BZ517:CI517)&lt;3),"N/A",IF(ISERROR(TTEST(Calculations!BP517:BY517,Calculations!BZ517:CI517,2,2)),"N/A",TTEST(Calculations!BP517:BY517,Calculations!BZ517:CI517,2,2)))</f>
        <v>N/A</v>
      </c>
      <c r="J516" s="90" t="e">
        <f t="shared" ref="J516:J579" si="39">IF(H516&gt;1,H516,-1/H516)</f>
        <v>#DIV/0!</v>
      </c>
      <c r="K516" s="95" t="str">
        <f>IF(AND('Test Sample Data'!N516&gt;=35,'Control Sample Data'!N516&gt;=35),"Type 3",IF(AND('Test Sample Data'!N516&gt;=30,'Control Sample Data'!N516&gt;=30,OR(I516&gt;=0.05,I516="N/A")),"Type 2",IF(OR(AND('Test Sample Data'!N516&gt;=30,'Control Sample Data'!N516&lt;=30),AND('Test Sample Data'!N516&lt;=30,'Control Sample Data'!N516&gt;=30)),"Type 1","OKAY")))</f>
        <v>OKAY</v>
      </c>
    </row>
    <row r="517" spans="1:11">
      <c r="A517" s="68"/>
      <c r="B517" s="88" t="str">
        <f>IF('Gene Table'!E517="","",'Gene Table'!E517)</f>
        <v>mmu-miR-29a-5p</v>
      </c>
      <c r="C517" s="89" t="str">
        <f>'Gene Table'!B517</f>
        <v>F11</v>
      </c>
      <c r="D517" s="90" t="e">
        <f>Calculations!BN518</f>
        <v>#DIV/0!</v>
      </c>
      <c r="E517" s="90" t="e">
        <f>Calculations!BO518</f>
        <v>#DIV/0!</v>
      </c>
      <c r="F517" s="91" t="e">
        <f t="shared" si="36"/>
        <v>#DIV/0!</v>
      </c>
      <c r="G517" s="91" t="e">
        <f t="shared" si="37"/>
        <v>#DIV/0!</v>
      </c>
      <c r="H517" s="90" t="e">
        <f t="shared" si="38"/>
        <v>#DIV/0!</v>
      </c>
      <c r="I517" s="94" t="str">
        <f>IF(OR(COUNT(Calculations!BP518:BY518)&lt;3,COUNT(Calculations!BZ518:CI518)&lt;3),"N/A",IF(ISERROR(TTEST(Calculations!BP518:BY518,Calculations!BZ518:CI518,2,2)),"N/A",TTEST(Calculations!BP518:BY518,Calculations!BZ518:CI518,2,2)))</f>
        <v>N/A</v>
      </c>
      <c r="J517" s="90" t="e">
        <f t="shared" si="39"/>
        <v>#DIV/0!</v>
      </c>
      <c r="K517" s="95" t="str">
        <f>IF(AND('Test Sample Data'!N517&gt;=35,'Control Sample Data'!N517&gt;=35),"Type 3",IF(AND('Test Sample Data'!N517&gt;=30,'Control Sample Data'!N517&gt;=30,OR(I517&gt;=0.05,I517="N/A")),"Type 2",IF(OR(AND('Test Sample Data'!N517&gt;=30,'Control Sample Data'!N517&lt;=30),AND('Test Sample Data'!N517&lt;=30,'Control Sample Data'!N517&gt;=30)),"Type 1","OKAY")))</f>
        <v>OKAY</v>
      </c>
    </row>
    <row r="518" spans="1:11">
      <c r="A518" s="68"/>
      <c r="B518" s="88" t="str">
        <f>IF('Gene Table'!E518="","",'Gene Table'!E518)</f>
        <v>mmu-miR-1264-5p</v>
      </c>
      <c r="C518" s="89" t="str">
        <f>'Gene Table'!B518</f>
        <v>F12</v>
      </c>
      <c r="D518" s="90" t="e">
        <f>Calculations!BN519</f>
        <v>#DIV/0!</v>
      </c>
      <c r="E518" s="90" t="e">
        <f>Calculations!BO519</f>
        <v>#DIV/0!</v>
      </c>
      <c r="F518" s="91" t="e">
        <f t="shared" si="36"/>
        <v>#DIV/0!</v>
      </c>
      <c r="G518" s="91" t="e">
        <f t="shared" si="37"/>
        <v>#DIV/0!</v>
      </c>
      <c r="H518" s="90" t="e">
        <f t="shared" si="38"/>
        <v>#DIV/0!</v>
      </c>
      <c r="I518" s="94" t="str">
        <f>IF(OR(COUNT(Calculations!BP519:BY519)&lt;3,COUNT(Calculations!BZ519:CI519)&lt;3),"N/A",IF(ISERROR(TTEST(Calculations!BP519:BY519,Calculations!BZ519:CI519,2,2)),"N/A",TTEST(Calculations!BP519:BY519,Calculations!BZ519:CI519,2,2)))</f>
        <v>N/A</v>
      </c>
      <c r="J518" s="90" t="e">
        <f t="shared" si="39"/>
        <v>#DIV/0!</v>
      </c>
      <c r="K518" s="95" t="str">
        <f>IF(AND('Test Sample Data'!N518&gt;=35,'Control Sample Data'!N518&gt;=35),"Type 3",IF(AND('Test Sample Data'!N518&gt;=30,'Control Sample Data'!N518&gt;=30,OR(I518&gt;=0.05,I518="N/A")),"Type 2",IF(OR(AND('Test Sample Data'!N518&gt;=30,'Control Sample Data'!N518&lt;=30),AND('Test Sample Data'!N518&lt;=30,'Control Sample Data'!N518&gt;=30)),"Type 1","OKAY")))</f>
        <v>OKAY</v>
      </c>
    </row>
    <row r="519" spans="1:11">
      <c r="A519" s="68"/>
      <c r="B519" s="88" t="str">
        <f>IF('Gene Table'!E519="","",'Gene Table'!E519)</f>
        <v>mmu-miR-29c-5p</v>
      </c>
      <c r="C519" s="89" t="str">
        <f>'Gene Table'!B519</f>
        <v>F13</v>
      </c>
      <c r="D519" s="90" t="e">
        <f>Calculations!BN520</f>
        <v>#DIV/0!</v>
      </c>
      <c r="E519" s="90" t="e">
        <f>Calculations!BO520</f>
        <v>#DIV/0!</v>
      </c>
      <c r="F519" s="91" t="e">
        <f t="shared" si="36"/>
        <v>#DIV/0!</v>
      </c>
      <c r="G519" s="91" t="e">
        <f t="shared" si="37"/>
        <v>#DIV/0!</v>
      </c>
      <c r="H519" s="90" t="e">
        <f t="shared" si="38"/>
        <v>#DIV/0!</v>
      </c>
      <c r="I519" s="94" t="str">
        <f>IF(OR(COUNT(Calculations!BP520:BY520)&lt;3,COUNT(Calculations!BZ520:CI520)&lt;3),"N/A",IF(ISERROR(TTEST(Calculations!BP520:BY520,Calculations!BZ520:CI520,2,2)),"N/A",TTEST(Calculations!BP520:BY520,Calculations!BZ520:CI520,2,2)))</f>
        <v>N/A</v>
      </c>
      <c r="J519" s="90" t="e">
        <f t="shared" si="39"/>
        <v>#DIV/0!</v>
      </c>
      <c r="K519" s="95" t="str">
        <f>IF(AND('Test Sample Data'!N519&gt;=35,'Control Sample Data'!N519&gt;=35),"Type 3",IF(AND('Test Sample Data'!N519&gt;=30,'Control Sample Data'!N519&gt;=30,OR(I519&gt;=0.05,I519="N/A")),"Type 2",IF(OR(AND('Test Sample Data'!N519&gt;=30,'Control Sample Data'!N519&lt;=30),AND('Test Sample Data'!N519&lt;=30,'Control Sample Data'!N519&gt;=30)),"Type 1","OKAY")))</f>
        <v>OKAY</v>
      </c>
    </row>
    <row r="520" spans="1:11">
      <c r="A520" s="68"/>
      <c r="B520" s="88" t="str">
        <f>IF('Gene Table'!E520="","",'Gene Table'!E520)</f>
        <v>mmu-miR-1264-3p</v>
      </c>
      <c r="C520" s="89" t="str">
        <f>'Gene Table'!B520</f>
        <v>F14</v>
      </c>
      <c r="D520" s="90" t="e">
        <f>Calculations!BN521</f>
        <v>#DIV/0!</v>
      </c>
      <c r="E520" s="90" t="e">
        <f>Calculations!BO521</f>
        <v>#DIV/0!</v>
      </c>
      <c r="F520" s="91" t="e">
        <f t="shared" si="36"/>
        <v>#DIV/0!</v>
      </c>
      <c r="G520" s="91" t="e">
        <f t="shared" si="37"/>
        <v>#DIV/0!</v>
      </c>
      <c r="H520" s="90" t="e">
        <f t="shared" si="38"/>
        <v>#DIV/0!</v>
      </c>
      <c r="I520" s="94" t="str">
        <f>IF(OR(COUNT(Calculations!BP521:BY521)&lt;3,COUNT(Calculations!BZ521:CI521)&lt;3),"N/A",IF(ISERROR(TTEST(Calculations!BP521:BY521,Calculations!BZ521:CI521,2,2)),"N/A",TTEST(Calculations!BP521:BY521,Calculations!BZ521:CI521,2,2)))</f>
        <v>N/A</v>
      </c>
      <c r="J520" s="90" t="e">
        <f t="shared" si="39"/>
        <v>#DIV/0!</v>
      </c>
      <c r="K520" s="95" t="str">
        <f>IF(AND('Test Sample Data'!N520&gt;=35,'Control Sample Data'!N520&gt;=35),"Type 3",IF(AND('Test Sample Data'!N520&gt;=30,'Control Sample Data'!N520&gt;=30,OR(I520&gt;=0.05,I520="N/A")),"Type 2",IF(OR(AND('Test Sample Data'!N520&gt;=30,'Control Sample Data'!N520&lt;=30),AND('Test Sample Data'!N520&lt;=30,'Control Sample Data'!N520&gt;=30)),"Type 1","OKAY")))</f>
        <v>OKAY</v>
      </c>
    </row>
    <row r="521" spans="1:11">
      <c r="A521" s="68"/>
      <c r="B521" s="88" t="str">
        <f>IF('Gene Table'!E521="","",'Gene Table'!E521)</f>
        <v>mmu-miR-30a-3p</v>
      </c>
      <c r="C521" s="89" t="str">
        <f>'Gene Table'!B521</f>
        <v>F15</v>
      </c>
      <c r="D521" s="90" t="e">
        <f>Calculations!BN522</f>
        <v>#DIV/0!</v>
      </c>
      <c r="E521" s="90" t="e">
        <f>Calculations!BO522</f>
        <v>#DIV/0!</v>
      </c>
      <c r="F521" s="91" t="e">
        <f t="shared" si="36"/>
        <v>#DIV/0!</v>
      </c>
      <c r="G521" s="91" t="e">
        <f t="shared" si="37"/>
        <v>#DIV/0!</v>
      </c>
      <c r="H521" s="90" t="e">
        <f t="shared" si="38"/>
        <v>#DIV/0!</v>
      </c>
      <c r="I521" s="94" t="str">
        <f>IF(OR(COUNT(Calculations!BP522:BY522)&lt;3,COUNT(Calculations!BZ522:CI522)&lt;3),"N/A",IF(ISERROR(TTEST(Calculations!BP522:BY522,Calculations!BZ522:CI522,2,2)),"N/A",TTEST(Calculations!BP522:BY522,Calculations!BZ522:CI522,2,2)))</f>
        <v>N/A</v>
      </c>
      <c r="J521" s="90" t="e">
        <f t="shared" si="39"/>
        <v>#DIV/0!</v>
      </c>
      <c r="K521" s="95" t="str">
        <f>IF(AND('Test Sample Data'!N521&gt;=35,'Control Sample Data'!N521&gt;=35),"Type 3",IF(AND('Test Sample Data'!N521&gt;=30,'Control Sample Data'!N521&gt;=30,OR(I521&gt;=0.05,I521="N/A")),"Type 2",IF(OR(AND('Test Sample Data'!N521&gt;=30,'Control Sample Data'!N521&lt;=30),AND('Test Sample Data'!N521&lt;=30,'Control Sample Data'!N521&gt;=30)),"Type 1","OKAY")))</f>
        <v>OKAY</v>
      </c>
    </row>
    <row r="522" spans="1:11">
      <c r="A522" s="68"/>
      <c r="B522" s="88" t="str">
        <f>IF('Gene Table'!E522="","",'Gene Table'!E522)</f>
        <v>mmu-miR-1249-5p</v>
      </c>
      <c r="C522" s="89" t="str">
        <f>'Gene Table'!B522</f>
        <v>F16</v>
      </c>
      <c r="D522" s="90" t="e">
        <f>Calculations!BN523</f>
        <v>#DIV/0!</v>
      </c>
      <c r="E522" s="90" t="e">
        <f>Calculations!BO523</f>
        <v>#DIV/0!</v>
      </c>
      <c r="F522" s="91" t="e">
        <f t="shared" si="36"/>
        <v>#DIV/0!</v>
      </c>
      <c r="G522" s="91" t="e">
        <f t="shared" si="37"/>
        <v>#DIV/0!</v>
      </c>
      <c r="H522" s="90" t="e">
        <f t="shared" si="38"/>
        <v>#DIV/0!</v>
      </c>
      <c r="I522" s="94" t="str">
        <f>IF(OR(COUNT(Calculations!BP523:BY523)&lt;3,COUNT(Calculations!BZ523:CI523)&lt;3),"N/A",IF(ISERROR(TTEST(Calculations!BP523:BY523,Calculations!BZ523:CI523,2,2)),"N/A",TTEST(Calculations!BP523:BY523,Calculations!BZ523:CI523,2,2)))</f>
        <v>N/A</v>
      </c>
      <c r="J522" s="90" t="e">
        <f t="shared" si="39"/>
        <v>#DIV/0!</v>
      </c>
      <c r="K522" s="95" t="str">
        <f>IF(AND('Test Sample Data'!N522&gt;=35,'Control Sample Data'!N522&gt;=35),"Type 3",IF(AND('Test Sample Data'!N522&gt;=30,'Control Sample Data'!N522&gt;=30,OR(I522&gt;=0.05,I522="N/A")),"Type 2",IF(OR(AND('Test Sample Data'!N522&gt;=30,'Control Sample Data'!N522&lt;=30),AND('Test Sample Data'!N522&lt;=30,'Control Sample Data'!N522&gt;=30)),"Type 1","OKAY")))</f>
        <v>OKAY</v>
      </c>
    </row>
    <row r="523" spans="1:11">
      <c r="A523" s="68"/>
      <c r="B523" s="88" t="str">
        <f>IF('Gene Table'!E523="","",'Gene Table'!E523)</f>
        <v>mmu-miR-30c-1-3p</v>
      </c>
      <c r="C523" s="89" t="str">
        <f>'Gene Table'!B523</f>
        <v>F17</v>
      </c>
      <c r="D523" s="90" t="e">
        <f>Calculations!BN524</f>
        <v>#DIV/0!</v>
      </c>
      <c r="E523" s="90" t="e">
        <f>Calculations!BO524</f>
        <v>#DIV/0!</v>
      </c>
      <c r="F523" s="91" t="e">
        <f t="shared" si="36"/>
        <v>#DIV/0!</v>
      </c>
      <c r="G523" s="91" t="e">
        <f t="shared" si="37"/>
        <v>#DIV/0!</v>
      </c>
      <c r="H523" s="90" t="e">
        <f t="shared" si="38"/>
        <v>#DIV/0!</v>
      </c>
      <c r="I523" s="94" t="str">
        <f>IF(OR(COUNT(Calculations!BP524:BY524)&lt;3,COUNT(Calculations!BZ524:CI524)&lt;3),"N/A",IF(ISERROR(TTEST(Calculations!BP524:BY524,Calculations!BZ524:CI524,2,2)),"N/A",TTEST(Calculations!BP524:BY524,Calculations!BZ524:CI524,2,2)))</f>
        <v>N/A</v>
      </c>
      <c r="J523" s="90" t="e">
        <f t="shared" si="39"/>
        <v>#DIV/0!</v>
      </c>
      <c r="K523" s="95" t="str">
        <f>IF(AND('Test Sample Data'!N523&gt;=35,'Control Sample Data'!N523&gt;=35),"Type 3",IF(AND('Test Sample Data'!N523&gt;=30,'Control Sample Data'!N523&gt;=30,OR(I523&gt;=0.05,I523="N/A")),"Type 2",IF(OR(AND('Test Sample Data'!N523&gt;=30,'Control Sample Data'!N523&lt;=30),AND('Test Sample Data'!N523&lt;=30,'Control Sample Data'!N523&gt;=30)),"Type 1","OKAY")))</f>
        <v>OKAY</v>
      </c>
    </row>
    <row r="524" spans="1:11">
      <c r="A524" s="68"/>
      <c r="B524" s="88" t="str">
        <f>IF('Gene Table'!E524="","",'Gene Table'!E524)</f>
        <v>mmu-miR-1843-5p</v>
      </c>
      <c r="C524" s="89" t="str">
        <f>'Gene Table'!B524</f>
        <v>F18</v>
      </c>
      <c r="D524" s="90" t="e">
        <f>Calculations!BN525</f>
        <v>#DIV/0!</v>
      </c>
      <c r="E524" s="90" t="e">
        <f>Calculations!BO525</f>
        <v>#DIV/0!</v>
      </c>
      <c r="F524" s="91" t="e">
        <f t="shared" si="36"/>
        <v>#DIV/0!</v>
      </c>
      <c r="G524" s="91" t="e">
        <f t="shared" si="37"/>
        <v>#DIV/0!</v>
      </c>
      <c r="H524" s="90" t="e">
        <f t="shared" si="38"/>
        <v>#DIV/0!</v>
      </c>
      <c r="I524" s="94" t="str">
        <f>IF(OR(COUNT(Calculations!BP525:BY525)&lt;3,COUNT(Calculations!BZ525:CI525)&lt;3),"N/A",IF(ISERROR(TTEST(Calculations!BP525:BY525,Calculations!BZ525:CI525,2,2)),"N/A",TTEST(Calculations!BP525:BY525,Calculations!BZ525:CI525,2,2)))</f>
        <v>N/A</v>
      </c>
      <c r="J524" s="90" t="e">
        <f t="shared" si="39"/>
        <v>#DIV/0!</v>
      </c>
      <c r="K524" s="95" t="str">
        <f>IF(AND('Test Sample Data'!N524&gt;=35,'Control Sample Data'!N524&gt;=35),"Type 3",IF(AND('Test Sample Data'!N524&gt;=30,'Control Sample Data'!N524&gt;=30,OR(I524&gt;=0.05,I524="N/A")),"Type 2",IF(OR(AND('Test Sample Data'!N524&gt;=30,'Control Sample Data'!N524&lt;=30),AND('Test Sample Data'!N524&lt;=30,'Control Sample Data'!N524&gt;=30)),"Type 1","OKAY")))</f>
        <v>OKAY</v>
      </c>
    </row>
    <row r="525" spans="1:11">
      <c r="A525" s="68"/>
      <c r="B525" s="88" t="str">
        <f>IF('Gene Table'!E525="","",'Gene Table'!E525)</f>
        <v>mmu-miR-30e-3p</v>
      </c>
      <c r="C525" s="89" t="str">
        <f>'Gene Table'!B525</f>
        <v>F19</v>
      </c>
      <c r="D525" s="90" t="e">
        <f>Calculations!BN526</f>
        <v>#DIV/0!</v>
      </c>
      <c r="E525" s="90" t="e">
        <f>Calculations!BO526</f>
        <v>#DIV/0!</v>
      </c>
      <c r="F525" s="91" t="e">
        <f t="shared" si="36"/>
        <v>#DIV/0!</v>
      </c>
      <c r="G525" s="91" t="e">
        <f t="shared" si="37"/>
        <v>#DIV/0!</v>
      </c>
      <c r="H525" s="90" t="e">
        <f t="shared" si="38"/>
        <v>#DIV/0!</v>
      </c>
      <c r="I525" s="94" t="str">
        <f>IF(OR(COUNT(Calculations!BP526:BY526)&lt;3,COUNT(Calculations!BZ526:CI526)&lt;3),"N/A",IF(ISERROR(TTEST(Calculations!BP526:BY526,Calculations!BZ526:CI526,2,2)),"N/A",TTEST(Calculations!BP526:BY526,Calculations!BZ526:CI526,2,2)))</f>
        <v>N/A</v>
      </c>
      <c r="J525" s="90" t="e">
        <f t="shared" si="39"/>
        <v>#DIV/0!</v>
      </c>
      <c r="K525" s="95" t="str">
        <f>IF(AND('Test Sample Data'!N525&gt;=35,'Control Sample Data'!N525&gt;=35),"Type 3",IF(AND('Test Sample Data'!N525&gt;=30,'Control Sample Data'!N525&gt;=30,OR(I525&gt;=0.05,I525="N/A")),"Type 2",IF(OR(AND('Test Sample Data'!N525&gt;=30,'Control Sample Data'!N525&lt;=30),AND('Test Sample Data'!N525&lt;=30,'Control Sample Data'!N525&gt;=30)),"Type 1","OKAY")))</f>
        <v>OKAY</v>
      </c>
    </row>
    <row r="526" spans="1:11">
      <c r="A526" s="68"/>
      <c r="B526" s="88" t="str">
        <f>IF('Gene Table'!E526="","",'Gene Table'!E526)</f>
        <v>mmu-miR-1843-3p</v>
      </c>
      <c r="C526" s="89" t="str">
        <f>'Gene Table'!B526</f>
        <v>F20</v>
      </c>
      <c r="D526" s="90" t="e">
        <f>Calculations!BN527</f>
        <v>#DIV/0!</v>
      </c>
      <c r="E526" s="90" t="e">
        <f>Calculations!BO527</f>
        <v>#DIV/0!</v>
      </c>
      <c r="F526" s="91" t="e">
        <f t="shared" si="36"/>
        <v>#DIV/0!</v>
      </c>
      <c r="G526" s="91" t="e">
        <f t="shared" si="37"/>
        <v>#DIV/0!</v>
      </c>
      <c r="H526" s="90" t="e">
        <f t="shared" si="38"/>
        <v>#DIV/0!</v>
      </c>
      <c r="I526" s="94" t="str">
        <f>IF(OR(COUNT(Calculations!BP527:BY527)&lt;3,COUNT(Calculations!BZ527:CI527)&lt;3),"N/A",IF(ISERROR(TTEST(Calculations!BP527:BY527,Calculations!BZ527:CI527,2,2)),"N/A",TTEST(Calculations!BP527:BY527,Calculations!BZ527:CI527,2,2)))</f>
        <v>N/A</v>
      </c>
      <c r="J526" s="90" t="e">
        <f t="shared" si="39"/>
        <v>#DIV/0!</v>
      </c>
      <c r="K526" s="95" t="str">
        <f>IF(AND('Test Sample Data'!N526&gt;=35,'Control Sample Data'!N526&gt;=35),"Type 3",IF(AND('Test Sample Data'!N526&gt;=30,'Control Sample Data'!N526&gt;=30,OR(I526&gt;=0.05,I526="N/A")),"Type 2",IF(OR(AND('Test Sample Data'!N526&gt;=30,'Control Sample Data'!N526&lt;=30),AND('Test Sample Data'!N526&lt;=30,'Control Sample Data'!N526&gt;=30)),"Type 1","OKAY")))</f>
        <v>OKAY</v>
      </c>
    </row>
    <row r="527" spans="1:11">
      <c r="A527" s="68"/>
      <c r="B527" s="88" t="str">
        <f>IF('Gene Table'!E527="","",'Gene Table'!E527)</f>
        <v>mmu-miR-33-3p</v>
      </c>
      <c r="C527" s="89" t="str">
        <f>'Gene Table'!B527</f>
        <v>F21</v>
      </c>
      <c r="D527" s="90" t="e">
        <f>Calculations!BN528</f>
        <v>#DIV/0!</v>
      </c>
      <c r="E527" s="90" t="e">
        <f>Calculations!BO528</f>
        <v>#DIV/0!</v>
      </c>
      <c r="F527" s="91" t="e">
        <f t="shared" si="36"/>
        <v>#DIV/0!</v>
      </c>
      <c r="G527" s="91" t="e">
        <f t="shared" si="37"/>
        <v>#DIV/0!</v>
      </c>
      <c r="H527" s="90" t="e">
        <f t="shared" si="38"/>
        <v>#DIV/0!</v>
      </c>
      <c r="I527" s="94" t="str">
        <f>IF(OR(COUNT(Calculations!BP528:BY528)&lt;3,COUNT(Calculations!BZ528:CI528)&lt;3),"N/A",IF(ISERROR(TTEST(Calculations!BP528:BY528,Calculations!BZ528:CI528,2,2)),"N/A",TTEST(Calculations!BP528:BY528,Calculations!BZ528:CI528,2,2)))</f>
        <v>N/A</v>
      </c>
      <c r="J527" s="90" t="e">
        <f t="shared" si="39"/>
        <v>#DIV/0!</v>
      </c>
      <c r="K527" s="95" t="str">
        <f>IF(AND('Test Sample Data'!N527&gt;=35,'Control Sample Data'!N527&gt;=35),"Type 3",IF(AND('Test Sample Data'!N527&gt;=30,'Control Sample Data'!N527&gt;=30,OR(I527&gt;=0.05,I527="N/A")),"Type 2",IF(OR(AND('Test Sample Data'!N527&gt;=30,'Control Sample Data'!N527&lt;=30),AND('Test Sample Data'!N527&lt;=30,'Control Sample Data'!N527&gt;=30)),"Type 1","OKAY")))</f>
        <v>OKAY</v>
      </c>
    </row>
    <row r="528" ht="25.5" spans="1:11">
      <c r="A528" s="68"/>
      <c r="B528" s="88" t="str">
        <f>IF('Gene Table'!E528="","",'Gene Table'!E528)</f>
        <v>mmu-miR-344d-3-5p</v>
      </c>
      <c r="C528" s="89" t="str">
        <f>'Gene Table'!B528</f>
        <v>F22</v>
      </c>
      <c r="D528" s="90" t="e">
        <f>Calculations!BN529</f>
        <v>#DIV/0!</v>
      </c>
      <c r="E528" s="90" t="e">
        <f>Calculations!BO529</f>
        <v>#DIV/0!</v>
      </c>
      <c r="F528" s="91" t="e">
        <f t="shared" si="36"/>
        <v>#DIV/0!</v>
      </c>
      <c r="G528" s="91" t="e">
        <f t="shared" si="37"/>
        <v>#DIV/0!</v>
      </c>
      <c r="H528" s="90" t="e">
        <f t="shared" si="38"/>
        <v>#DIV/0!</v>
      </c>
      <c r="I528" s="94" t="str">
        <f>IF(OR(COUNT(Calculations!BP529:BY529)&lt;3,COUNT(Calculations!BZ529:CI529)&lt;3),"N/A",IF(ISERROR(TTEST(Calculations!BP529:BY529,Calculations!BZ529:CI529,2,2)),"N/A",TTEST(Calculations!BP529:BY529,Calculations!BZ529:CI529,2,2)))</f>
        <v>N/A</v>
      </c>
      <c r="J528" s="90" t="e">
        <f t="shared" si="39"/>
        <v>#DIV/0!</v>
      </c>
      <c r="K528" s="95" t="str">
        <f>IF(AND('Test Sample Data'!N528&gt;=35,'Control Sample Data'!N528&gt;=35),"Type 3",IF(AND('Test Sample Data'!N528&gt;=30,'Control Sample Data'!N528&gt;=30,OR(I528&gt;=0.05,I528="N/A")),"Type 2",IF(OR(AND('Test Sample Data'!N528&gt;=30,'Control Sample Data'!N528&lt;=30),AND('Test Sample Data'!N528&lt;=30,'Control Sample Data'!N528&gt;=30)),"Type 1","OKAY")))</f>
        <v>OKAY</v>
      </c>
    </row>
    <row r="529" spans="1:11">
      <c r="A529" s="68"/>
      <c r="B529" s="88" t="str">
        <f>IF('Gene Table'!E529="","",'Gene Table'!E529)</f>
        <v>mmu-miR-378-5p</v>
      </c>
      <c r="C529" s="89" t="str">
        <f>'Gene Table'!B529</f>
        <v>F23</v>
      </c>
      <c r="D529" s="90" t="e">
        <f>Calculations!BN530</f>
        <v>#DIV/0!</v>
      </c>
      <c r="E529" s="90" t="e">
        <f>Calculations!BO530</f>
        <v>#DIV/0!</v>
      </c>
      <c r="F529" s="91" t="e">
        <f t="shared" si="36"/>
        <v>#DIV/0!</v>
      </c>
      <c r="G529" s="91" t="e">
        <f t="shared" si="37"/>
        <v>#DIV/0!</v>
      </c>
      <c r="H529" s="90" t="e">
        <f t="shared" si="38"/>
        <v>#DIV/0!</v>
      </c>
      <c r="I529" s="94" t="str">
        <f>IF(OR(COUNT(Calculations!BP530:BY530)&lt;3,COUNT(Calculations!BZ530:CI530)&lt;3),"N/A",IF(ISERROR(TTEST(Calculations!BP530:BY530,Calculations!BZ530:CI530,2,2)),"N/A",TTEST(Calculations!BP530:BY530,Calculations!BZ530:CI530,2,2)))</f>
        <v>N/A</v>
      </c>
      <c r="J529" s="90" t="e">
        <f t="shared" si="39"/>
        <v>#DIV/0!</v>
      </c>
      <c r="K529" s="95" t="str">
        <f>IF(AND('Test Sample Data'!N529&gt;=35,'Control Sample Data'!N529&gt;=35),"Type 3",IF(AND('Test Sample Data'!N529&gt;=30,'Control Sample Data'!N529&gt;=30,OR(I529&gt;=0.05,I529="N/A")),"Type 2",IF(OR(AND('Test Sample Data'!N529&gt;=30,'Control Sample Data'!N529&lt;=30),AND('Test Sample Data'!N529&lt;=30,'Control Sample Data'!N529&gt;=30)),"Type 1","OKAY")))</f>
        <v>OKAY</v>
      </c>
    </row>
    <row r="530" spans="1:11">
      <c r="A530" s="68"/>
      <c r="B530" s="88" t="str">
        <f>IF('Gene Table'!E530="","",'Gene Table'!E530)</f>
        <v>mmu-miR-344d-3p</v>
      </c>
      <c r="C530" s="89" t="str">
        <f>'Gene Table'!B530</f>
        <v>F24</v>
      </c>
      <c r="D530" s="90" t="e">
        <f>Calculations!BN531</f>
        <v>#DIV/0!</v>
      </c>
      <c r="E530" s="90" t="e">
        <f>Calculations!BO531</f>
        <v>#DIV/0!</v>
      </c>
      <c r="F530" s="91" t="e">
        <f t="shared" si="36"/>
        <v>#DIV/0!</v>
      </c>
      <c r="G530" s="91" t="e">
        <f t="shared" si="37"/>
        <v>#DIV/0!</v>
      </c>
      <c r="H530" s="90" t="e">
        <f t="shared" si="38"/>
        <v>#DIV/0!</v>
      </c>
      <c r="I530" s="94" t="str">
        <f>IF(OR(COUNT(Calculations!BP531:BY531)&lt;3,COUNT(Calculations!BZ531:CI531)&lt;3),"N/A",IF(ISERROR(TTEST(Calculations!BP531:BY531,Calculations!BZ531:CI531,2,2)),"N/A",TTEST(Calculations!BP531:BY531,Calculations!BZ531:CI531,2,2)))</f>
        <v>N/A</v>
      </c>
      <c r="J530" s="90" t="e">
        <f t="shared" si="39"/>
        <v>#DIV/0!</v>
      </c>
      <c r="K530" s="95" t="str">
        <f>IF(AND('Test Sample Data'!N530&gt;=35,'Control Sample Data'!N530&gt;=35),"Type 3",IF(AND('Test Sample Data'!N530&gt;=30,'Control Sample Data'!N530&gt;=30,OR(I530&gt;=0.05,I530="N/A")),"Type 2",IF(OR(AND('Test Sample Data'!N530&gt;=30,'Control Sample Data'!N530&lt;=30),AND('Test Sample Data'!N530&lt;=30,'Control Sample Data'!N530&gt;=30)),"Type 1","OKAY")))</f>
        <v>OKAY</v>
      </c>
    </row>
    <row r="531" spans="1:11">
      <c r="A531" s="68"/>
      <c r="B531" s="88" t="str">
        <f>IF('Gene Table'!E531="","",'Gene Table'!E531)</f>
        <v>mmu-miR-2142</v>
      </c>
      <c r="C531" s="89" t="str">
        <f>'Gene Table'!B531</f>
        <v>G01</v>
      </c>
      <c r="D531" s="90" t="e">
        <f>Calculations!BN532</f>
        <v>#DIV/0!</v>
      </c>
      <c r="E531" s="90" t="e">
        <f>Calculations!BO532</f>
        <v>#DIV/0!</v>
      </c>
      <c r="F531" s="91" t="e">
        <f t="shared" si="36"/>
        <v>#DIV/0!</v>
      </c>
      <c r="G531" s="91" t="e">
        <f t="shared" si="37"/>
        <v>#DIV/0!</v>
      </c>
      <c r="H531" s="90" t="e">
        <f t="shared" si="38"/>
        <v>#DIV/0!</v>
      </c>
      <c r="I531" s="94" t="str">
        <f>IF(OR(COUNT(Calculations!BP532:BY532)&lt;3,COUNT(Calculations!BZ532:CI532)&lt;3),"N/A",IF(ISERROR(TTEST(Calculations!BP532:BY532,Calculations!BZ532:CI532,2,2)),"N/A",TTEST(Calculations!BP532:BY532,Calculations!BZ532:CI532,2,2)))</f>
        <v>N/A</v>
      </c>
      <c r="J531" s="90" t="e">
        <f t="shared" si="39"/>
        <v>#DIV/0!</v>
      </c>
      <c r="K531" s="95" t="str">
        <f>IF(AND('Test Sample Data'!N531&gt;=35,'Control Sample Data'!N531&gt;=35),"Type 3",IF(AND('Test Sample Data'!N531&gt;=30,'Control Sample Data'!N531&gt;=30,OR(I531&gt;=0.05,I531="N/A")),"Type 2",IF(OR(AND('Test Sample Data'!N531&gt;=30,'Control Sample Data'!N531&lt;=30),AND('Test Sample Data'!N531&lt;=30,'Control Sample Data'!N531&gt;=30)),"Type 1","OKAY")))</f>
        <v>OKAY</v>
      </c>
    </row>
    <row r="532" spans="1:11">
      <c r="A532" s="68"/>
      <c r="B532" s="88" t="str">
        <f>IF('Gene Table'!E532="","",'Gene Table'!E532)</f>
        <v>mmu-miR-466d-3p</v>
      </c>
      <c r="C532" s="89" t="str">
        <f>'Gene Table'!B532</f>
        <v>G02</v>
      </c>
      <c r="D532" s="90" t="e">
        <f>Calculations!BN533</f>
        <v>#DIV/0!</v>
      </c>
      <c r="E532" s="90" t="e">
        <f>Calculations!BO533</f>
        <v>#DIV/0!</v>
      </c>
      <c r="F532" s="91" t="e">
        <f t="shared" si="36"/>
        <v>#DIV/0!</v>
      </c>
      <c r="G532" s="91" t="e">
        <f t="shared" si="37"/>
        <v>#DIV/0!</v>
      </c>
      <c r="H532" s="90" t="e">
        <f t="shared" si="38"/>
        <v>#DIV/0!</v>
      </c>
      <c r="I532" s="94" t="str">
        <f>IF(OR(COUNT(Calculations!BP533:BY533)&lt;3,COUNT(Calculations!BZ533:CI533)&lt;3),"N/A",IF(ISERROR(TTEST(Calculations!BP533:BY533,Calculations!BZ533:CI533,2,2)),"N/A",TTEST(Calculations!BP533:BY533,Calculations!BZ533:CI533,2,2)))</f>
        <v>N/A</v>
      </c>
      <c r="J532" s="90" t="e">
        <f t="shared" si="39"/>
        <v>#DIV/0!</v>
      </c>
      <c r="K532" s="95" t="str">
        <f>IF(AND('Test Sample Data'!N532&gt;=35,'Control Sample Data'!N532&gt;=35),"Type 3",IF(AND('Test Sample Data'!N532&gt;=30,'Control Sample Data'!N532&gt;=30,OR(I532&gt;=0.05,I532="N/A")),"Type 2",IF(OR(AND('Test Sample Data'!N532&gt;=30,'Control Sample Data'!N532&lt;=30),AND('Test Sample Data'!N532&lt;=30,'Control Sample Data'!N532&gt;=30)),"Type 1","OKAY")))</f>
        <v>OKAY</v>
      </c>
    </row>
    <row r="533" spans="1:11">
      <c r="A533" s="68"/>
      <c r="B533" s="88" t="str">
        <f>IF('Gene Table'!E533="","",'Gene Table'!E533)</f>
        <v>mmu-miR-2143</v>
      </c>
      <c r="C533" s="89" t="str">
        <f>'Gene Table'!B533</f>
        <v>G03</v>
      </c>
      <c r="D533" s="90" t="e">
        <f>Calculations!BN534</f>
        <v>#DIV/0!</v>
      </c>
      <c r="E533" s="90" t="e">
        <f>Calculations!BO534</f>
        <v>#DIV/0!</v>
      </c>
      <c r="F533" s="91" t="e">
        <f t="shared" si="36"/>
        <v>#DIV/0!</v>
      </c>
      <c r="G533" s="91" t="e">
        <f t="shared" si="37"/>
        <v>#DIV/0!</v>
      </c>
      <c r="H533" s="90" t="e">
        <f t="shared" si="38"/>
        <v>#DIV/0!</v>
      </c>
      <c r="I533" s="94" t="str">
        <f>IF(OR(COUNT(Calculations!BP534:BY534)&lt;3,COUNT(Calculations!BZ534:CI534)&lt;3),"N/A",IF(ISERROR(TTEST(Calculations!BP534:BY534,Calculations!BZ534:CI534,2,2)),"N/A",TTEST(Calculations!BP534:BY534,Calculations!BZ534:CI534,2,2)))</f>
        <v>N/A</v>
      </c>
      <c r="J533" s="90" t="e">
        <f t="shared" si="39"/>
        <v>#DIV/0!</v>
      </c>
      <c r="K533" s="95" t="str">
        <f>IF(AND('Test Sample Data'!N533&gt;=35,'Control Sample Data'!N533&gt;=35),"Type 3",IF(AND('Test Sample Data'!N533&gt;=30,'Control Sample Data'!N533&gt;=30,OR(I533&gt;=0.05,I533="N/A")),"Type 2",IF(OR(AND('Test Sample Data'!N533&gt;=30,'Control Sample Data'!N533&lt;=30),AND('Test Sample Data'!N533&lt;=30,'Control Sample Data'!N533&gt;=30)),"Type 1","OKAY")))</f>
        <v>OKAY</v>
      </c>
    </row>
    <row r="534" spans="1:11">
      <c r="A534" s="68"/>
      <c r="B534" s="88" t="str">
        <f>IF('Gene Table'!E534="","",'Gene Table'!E534)</f>
        <v>mmu-miR-466e-5p</v>
      </c>
      <c r="C534" s="89" t="str">
        <f>'Gene Table'!B534</f>
        <v>G04</v>
      </c>
      <c r="D534" s="90" t="e">
        <f>Calculations!BN535</f>
        <v>#DIV/0!</v>
      </c>
      <c r="E534" s="90" t="e">
        <f>Calculations!BO535</f>
        <v>#DIV/0!</v>
      </c>
      <c r="F534" s="91" t="e">
        <f t="shared" si="36"/>
        <v>#DIV/0!</v>
      </c>
      <c r="G534" s="91" t="e">
        <f t="shared" si="37"/>
        <v>#DIV/0!</v>
      </c>
      <c r="H534" s="90" t="e">
        <f t="shared" si="38"/>
        <v>#DIV/0!</v>
      </c>
      <c r="I534" s="94" t="str">
        <f>IF(OR(COUNT(Calculations!BP535:BY535)&lt;3,COUNT(Calculations!BZ535:CI535)&lt;3),"N/A",IF(ISERROR(TTEST(Calculations!BP535:BY535,Calculations!BZ535:CI535,2,2)),"N/A",TTEST(Calculations!BP535:BY535,Calculations!BZ535:CI535,2,2)))</f>
        <v>N/A</v>
      </c>
      <c r="J534" s="90" t="e">
        <f t="shared" si="39"/>
        <v>#DIV/0!</v>
      </c>
      <c r="K534" s="95" t="str">
        <f>IF(AND('Test Sample Data'!N534&gt;=35,'Control Sample Data'!N534&gt;=35),"Type 3",IF(AND('Test Sample Data'!N534&gt;=30,'Control Sample Data'!N534&gt;=30,OR(I534&gt;=0.05,I534="N/A")),"Type 2",IF(OR(AND('Test Sample Data'!N534&gt;=30,'Control Sample Data'!N534&lt;=30),AND('Test Sample Data'!N534&lt;=30,'Control Sample Data'!N534&gt;=30)),"Type 1","OKAY")))</f>
        <v>OKAY</v>
      </c>
    </row>
    <row r="535" spans="1:11">
      <c r="A535" s="68"/>
      <c r="B535" s="88" t="str">
        <f>IF('Gene Table'!E535="","",'Gene Table'!E535)</f>
        <v>mmu-miR-2144</v>
      </c>
      <c r="C535" s="89" t="str">
        <f>'Gene Table'!B535</f>
        <v>G05</v>
      </c>
      <c r="D535" s="90" t="e">
        <f>Calculations!BN536</f>
        <v>#DIV/0!</v>
      </c>
      <c r="E535" s="90" t="e">
        <f>Calculations!BO536</f>
        <v>#DIV/0!</v>
      </c>
      <c r="F535" s="91" t="e">
        <f t="shared" si="36"/>
        <v>#DIV/0!</v>
      </c>
      <c r="G535" s="91" t="e">
        <f t="shared" si="37"/>
        <v>#DIV/0!</v>
      </c>
      <c r="H535" s="90" t="e">
        <f t="shared" si="38"/>
        <v>#DIV/0!</v>
      </c>
      <c r="I535" s="94" t="str">
        <f>IF(OR(COUNT(Calculations!BP536:BY536)&lt;3,COUNT(Calculations!BZ536:CI536)&lt;3),"N/A",IF(ISERROR(TTEST(Calculations!BP536:BY536,Calculations!BZ536:CI536,2,2)),"N/A",TTEST(Calculations!BP536:BY536,Calculations!BZ536:CI536,2,2)))</f>
        <v>N/A</v>
      </c>
      <c r="J535" s="90" t="e">
        <f t="shared" si="39"/>
        <v>#DIV/0!</v>
      </c>
      <c r="K535" s="95" t="str">
        <f>IF(AND('Test Sample Data'!N535&gt;=35,'Control Sample Data'!N535&gt;=35),"Type 3",IF(AND('Test Sample Data'!N535&gt;=30,'Control Sample Data'!N535&gt;=30,OR(I535&gt;=0.05,I535="N/A")),"Type 2",IF(OR(AND('Test Sample Data'!N535&gt;=30,'Control Sample Data'!N535&lt;=30),AND('Test Sample Data'!N535&lt;=30,'Control Sample Data'!N535&gt;=30)),"Type 1","OKAY")))</f>
        <v>OKAY</v>
      </c>
    </row>
    <row r="536" spans="1:11">
      <c r="A536" s="68"/>
      <c r="B536" s="88" t="str">
        <f>IF('Gene Table'!E536="","",'Gene Table'!E536)</f>
        <v>mmu-miR-466f-5p</v>
      </c>
      <c r="C536" s="89" t="str">
        <f>'Gene Table'!B536</f>
        <v>G06</v>
      </c>
      <c r="D536" s="90" t="e">
        <f>Calculations!BN537</f>
        <v>#DIV/0!</v>
      </c>
      <c r="E536" s="90" t="e">
        <f>Calculations!BO537</f>
        <v>#DIV/0!</v>
      </c>
      <c r="F536" s="91" t="e">
        <f t="shared" si="36"/>
        <v>#DIV/0!</v>
      </c>
      <c r="G536" s="91" t="e">
        <f t="shared" si="37"/>
        <v>#DIV/0!</v>
      </c>
      <c r="H536" s="90" t="e">
        <f t="shared" si="38"/>
        <v>#DIV/0!</v>
      </c>
      <c r="I536" s="94" t="str">
        <f>IF(OR(COUNT(Calculations!BP537:BY537)&lt;3,COUNT(Calculations!BZ537:CI537)&lt;3),"N/A",IF(ISERROR(TTEST(Calculations!BP537:BY537,Calculations!BZ537:CI537,2,2)),"N/A",TTEST(Calculations!BP537:BY537,Calculations!BZ537:CI537,2,2)))</f>
        <v>N/A</v>
      </c>
      <c r="J536" s="90" t="e">
        <f t="shared" si="39"/>
        <v>#DIV/0!</v>
      </c>
      <c r="K536" s="95" t="str">
        <f>IF(AND('Test Sample Data'!N536&gt;=35,'Control Sample Data'!N536&gt;=35),"Type 3",IF(AND('Test Sample Data'!N536&gt;=30,'Control Sample Data'!N536&gt;=30,OR(I536&gt;=0.05,I536="N/A")),"Type 2",IF(OR(AND('Test Sample Data'!N536&gt;=30,'Control Sample Data'!N536&lt;=30),AND('Test Sample Data'!N536&lt;=30,'Control Sample Data'!N536&gt;=30)),"Type 1","OKAY")))</f>
        <v>OKAY</v>
      </c>
    </row>
    <row r="537" spans="1:11">
      <c r="A537" s="68"/>
      <c r="B537" s="88" t="str">
        <f>IF('Gene Table'!E537="","",'Gene Table'!E537)</f>
        <v>mmu-miR-2145</v>
      </c>
      <c r="C537" s="89" t="str">
        <f>'Gene Table'!B537</f>
        <v>G07</v>
      </c>
      <c r="D537" s="90" t="e">
        <f>Calculations!BN538</f>
        <v>#DIV/0!</v>
      </c>
      <c r="E537" s="90" t="e">
        <f>Calculations!BO538</f>
        <v>#DIV/0!</v>
      </c>
      <c r="F537" s="91" t="e">
        <f t="shared" si="36"/>
        <v>#DIV/0!</v>
      </c>
      <c r="G537" s="91" t="e">
        <f t="shared" si="37"/>
        <v>#DIV/0!</v>
      </c>
      <c r="H537" s="90" t="e">
        <f t="shared" si="38"/>
        <v>#DIV/0!</v>
      </c>
      <c r="I537" s="94" t="str">
        <f>IF(OR(COUNT(Calculations!BP538:BY538)&lt;3,COUNT(Calculations!BZ538:CI538)&lt;3),"N/A",IF(ISERROR(TTEST(Calculations!BP538:BY538,Calculations!BZ538:CI538,2,2)),"N/A",TTEST(Calculations!BP538:BY538,Calculations!BZ538:CI538,2,2)))</f>
        <v>N/A</v>
      </c>
      <c r="J537" s="90" t="e">
        <f t="shared" si="39"/>
        <v>#DIV/0!</v>
      </c>
      <c r="K537" s="95" t="str">
        <f>IF(AND('Test Sample Data'!N537&gt;=35,'Control Sample Data'!N537&gt;=35),"Type 3",IF(AND('Test Sample Data'!N537&gt;=30,'Control Sample Data'!N537&gt;=30,OR(I537&gt;=0.05,I537="N/A")),"Type 2",IF(OR(AND('Test Sample Data'!N537&gt;=30,'Control Sample Data'!N537&lt;=30),AND('Test Sample Data'!N537&lt;=30,'Control Sample Data'!N537&gt;=30)),"Type 1","OKAY")))</f>
        <v>OKAY</v>
      </c>
    </row>
    <row r="538" spans="1:11">
      <c r="A538" s="68"/>
      <c r="B538" s="88" t="str">
        <f>IF('Gene Table'!E538="","",'Gene Table'!E538)</f>
        <v>mmu-miR-466f</v>
      </c>
      <c r="C538" s="89" t="str">
        <f>'Gene Table'!B538</f>
        <v>G08</v>
      </c>
      <c r="D538" s="90" t="e">
        <f>Calculations!BN539</f>
        <v>#DIV/0!</v>
      </c>
      <c r="E538" s="90" t="e">
        <f>Calculations!BO539</f>
        <v>#DIV/0!</v>
      </c>
      <c r="F538" s="91" t="e">
        <f t="shared" si="36"/>
        <v>#DIV/0!</v>
      </c>
      <c r="G538" s="91" t="e">
        <f t="shared" si="37"/>
        <v>#DIV/0!</v>
      </c>
      <c r="H538" s="90" t="e">
        <f t="shared" si="38"/>
        <v>#DIV/0!</v>
      </c>
      <c r="I538" s="94" t="str">
        <f>IF(OR(COUNT(Calculations!BP539:BY539)&lt;3,COUNT(Calculations!BZ539:CI539)&lt;3),"N/A",IF(ISERROR(TTEST(Calculations!BP539:BY539,Calculations!BZ539:CI539,2,2)),"N/A",TTEST(Calculations!BP539:BY539,Calculations!BZ539:CI539,2,2)))</f>
        <v>N/A</v>
      </c>
      <c r="J538" s="90" t="e">
        <f t="shared" si="39"/>
        <v>#DIV/0!</v>
      </c>
      <c r="K538" s="95" t="str">
        <f>IF(AND('Test Sample Data'!N538&gt;=35,'Control Sample Data'!N538&gt;=35),"Type 3",IF(AND('Test Sample Data'!N538&gt;=30,'Control Sample Data'!N538&gt;=30,OR(I538&gt;=0.05,I538="N/A")),"Type 2",IF(OR(AND('Test Sample Data'!N538&gt;=30,'Control Sample Data'!N538&lt;=30),AND('Test Sample Data'!N538&lt;=30,'Control Sample Data'!N538&gt;=30)),"Type 1","OKAY")))</f>
        <v>OKAY</v>
      </c>
    </row>
    <row r="539" spans="1:11">
      <c r="A539" s="68"/>
      <c r="B539" s="88" t="str">
        <f>IF('Gene Table'!E539="","",'Gene Table'!E539)</f>
        <v>mmu-miR-2146</v>
      </c>
      <c r="C539" s="89" t="str">
        <f>'Gene Table'!B539</f>
        <v>G09</v>
      </c>
      <c r="D539" s="90" t="e">
        <f>Calculations!BN540</f>
        <v>#DIV/0!</v>
      </c>
      <c r="E539" s="90" t="e">
        <f>Calculations!BO540</f>
        <v>#DIV/0!</v>
      </c>
      <c r="F539" s="91" t="e">
        <f t="shared" si="36"/>
        <v>#DIV/0!</v>
      </c>
      <c r="G539" s="91" t="e">
        <f t="shared" si="37"/>
        <v>#DIV/0!</v>
      </c>
      <c r="H539" s="90" t="e">
        <f t="shared" si="38"/>
        <v>#DIV/0!</v>
      </c>
      <c r="I539" s="94" t="str">
        <f>IF(OR(COUNT(Calculations!BP540:BY540)&lt;3,COUNT(Calculations!BZ540:CI540)&lt;3),"N/A",IF(ISERROR(TTEST(Calculations!BP540:BY540,Calculations!BZ540:CI540,2,2)),"N/A",TTEST(Calculations!BP540:BY540,Calculations!BZ540:CI540,2,2)))</f>
        <v>N/A</v>
      </c>
      <c r="J539" s="90" t="e">
        <f t="shared" si="39"/>
        <v>#DIV/0!</v>
      </c>
      <c r="K539" s="95" t="str">
        <f>IF(AND('Test Sample Data'!N539&gt;=35,'Control Sample Data'!N539&gt;=35),"Type 3",IF(AND('Test Sample Data'!N539&gt;=30,'Control Sample Data'!N539&gt;=30,OR(I539&gt;=0.05,I539="N/A")),"Type 2",IF(OR(AND('Test Sample Data'!N539&gt;=30,'Control Sample Data'!N539&lt;=30),AND('Test Sample Data'!N539&lt;=30,'Control Sample Data'!N539&gt;=30)),"Type 1","OKAY")))</f>
        <v>OKAY</v>
      </c>
    </row>
    <row r="540" spans="1:11">
      <c r="A540" s="68"/>
      <c r="B540" s="88" t="str">
        <f>IF('Gene Table'!E540="","",'Gene Table'!E540)</f>
        <v>mmu-miR-466h-5p</v>
      </c>
      <c r="C540" s="89" t="str">
        <f>'Gene Table'!B540</f>
        <v>G10</v>
      </c>
      <c r="D540" s="90" t="e">
        <f>Calculations!BN541</f>
        <v>#DIV/0!</v>
      </c>
      <c r="E540" s="90" t="e">
        <f>Calculations!BO541</f>
        <v>#DIV/0!</v>
      </c>
      <c r="F540" s="91" t="e">
        <f t="shared" si="36"/>
        <v>#DIV/0!</v>
      </c>
      <c r="G540" s="91" t="e">
        <f t="shared" si="37"/>
        <v>#DIV/0!</v>
      </c>
      <c r="H540" s="90" t="e">
        <f t="shared" si="38"/>
        <v>#DIV/0!</v>
      </c>
      <c r="I540" s="94" t="str">
        <f>IF(OR(COUNT(Calculations!BP541:BY541)&lt;3,COUNT(Calculations!BZ541:CI541)&lt;3),"N/A",IF(ISERROR(TTEST(Calculations!BP541:BY541,Calculations!BZ541:CI541,2,2)),"N/A",TTEST(Calculations!BP541:BY541,Calculations!BZ541:CI541,2,2)))</f>
        <v>N/A</v>
      </c>
      <c r="J540" s="90" t="e">
        <f t="shared" si="39"/>
        <v>#DIV/0!</v>
      </c>
      <c r="K540" s="95" t="str">
        <f>IF(AND('Test Sample Data'!N540&gt;=35,'Control Sample Data'!N540&gt;=35),"Type 3",IF(AND('Test Sample Data'!N540&gt;=30,'Control Sample Data'!N540&gt;=30,OR(I540&gt;=0.05,I540="N/A")),"Type 2",IF(OR(AND('Test Sample Data'!N540&gt;=30,'Control Sample Data'!N540&lt;=30),AND('Test Sample Data'!N540&lt;=30,'Control Sample Data'!N540&gt;=30)),"Type 1","OKAY")))</f>
        <v>OKAY</v>
      </c>
    </row>
    <row r="541" spans="1:11">
      <c r="A541" s="68"/>
      <c r="B541" s="88" t="str">
        <f>IF('Gene Table'!E541="","",'Gene Table'!E541)</f>
        <v>mmu-miR-2182</v>
      </c>
      <c r="C541" s="89" t="str">
        <f>'Gene Table'!B541</f>
        <v>G11</v>
      </c>
      <c r="D541" s="90" t="e">
        <f>Calculations!BN542</f>
        <v>#DIV/0!</v>
      </c>
      <c r="E541" s="90" t="e">
        <f>Calculations!BO542</f>
        <v>#DIV/0!</v>
      </c>
      <c r="F541" s="91" t="e">
        <f t="shared" si="36"/>
        <v>#DIV/0!</v>
      </c>
      <c r="G541" s="91" t="e">
        <f t="shared" si="37"/>
        <v>#DIV/0!</v>
      </c>
      <c r="H541" s="90" t="e">
        <f t="shared" si="38"/>
        <v>#DIV/0!</v>
      </c>
      <c r="I541" s="94" t="str">
        <f>IF(OR(COUNT(Calculations!BP542:BY542)&lt;3,COUNT(Calculations!BZ542:CI542)&lt;3),"N/A",IF(ISERROR(TTEST(Calculations!BP542:BY542,Calculations!BZ542:CI542,2,2)),"N/A",TTEST(Calculations!BP542:BY542,Calculations!BZ542:CI542,2,2)))</f>
        <v>N/A</v>
      </c>
      <c r="J541" s="90" t="e">
        <f t="shared" si="39"/>
        <v>#DIV/0!</v>
      </c>
      <c r="K541" s="95" t="str">
        <f>IF(AND('Test Sample Data'!N541&gt;=35,'Control Sample Data'!N541&gt;=35),"Type 3",IF(AND('Test Sample Data'!N541&gt;=30,'Control Sample Data'!N541&gt;=30,OR(I541&gt;=0.05,I541="N/A")),"Type 2",IF(OR(AND('Test Sample Data'!N541&gt;=30,'Control Sample Data'!N541&lt;=30),AND('Test Sample Data'!N541&lt;=30,'Control Sample Data'!N541&gt;=30)),"Type 1","OKAY")))</f>
        <v>OKAY</v>
      </c>
    </row>
    <row r="542" spans="1:11">
      <c r="A542" s="68"/>
      <c r="B542" s="88" t="str">
        <f>IF('Gene Table'!E542="","",'Gene Table'!E542)</f>
        <v>mmu-miR-466j</v>
      </c>
      <c r="C542" s="89" t="str">
        <f>'Gene Table'!B542</f>
        <v>G12</v>
      </c>
      <c r="D542" s="90" t="e">
        <f>Calculations!BN543</f>
        <v>#DIV/0!</v>
      </c>
      <c r="E542" s="90" t="e">
        <f>Calculations!BO543</f>
        <v>#DIV/0!</v>
      </c>
      <c r="F542" s="91" t="e">
        <f t="shared" si="36"/>
        <v>#DIV/0!</v>
      </c>
      <c r="G542" s="91" t="e">
        <f t="shared" si="37"/>
        <v>#DIV/0!</v>
      </c>
      <c r="H542" s="90" t="e">
        <f t="shared" si="38"/>
        <v>#DIV/0!</v>
      </c>
      <c r="I542" s="94" t="str">
        <f>IF(OR(COUNT(Calculations!BP543:BY543)&lt;3,COUNT(Calculations!BZ543:CI543)&lt;3),"N/A",IF(ISERROR(TTEST(Calculations!BP543:BY543,Calculations!BZ543:CI543,2,2)),"N/A",TTEST(Calculations!BP543:BY543,Calculations!BZ543:CI543,2,2)))</f>
        <v>N/A</v>
      </c>
      <c r="J542" s="90" t="e">
        <f t="shared" si="39"/>
        <v>#DIV/0!</v>
      </c>
      <c r="K542" s="95" t="str">
        <f>IF(AND('Test Sample Data'!N542&gt;=35,'Control Sample Data'!N542&gt;=35),"Type 3",IF(AND('Test Sample Data'!N542&gt;=30,'Control Sample Data'!N542&gt;=30,OR(I542&gt;=0.05,I542="N/A")),"Type 2",IF(OR(AND('Test Sample Data'!N542&gt;=30,'Control Sample Data'!N542&lt;=30),AND('Test Sample Data'!N542&lt;=30,'Control Sample Data'!N542&gt;=30)),"Type 1","OKAY")))</f>
        <v>OKAY</v>
      </c>
    </row>
    <row r="543" spans="1:11">
      <c r="A543" s="68"/>
      <c r="B543" s="88" t="str">
        <f>IF('Gene Table'!E543="","",'Gene Table'!E543)</f>
        <v>mmu-miR-2183</v>
      </c>
      <c r="C543" s="89" t="str">
        <f>'Gene Table'!B543</f>
        <v>G13</v>
      </c>
      <c r="D543" s="90" t="e">
        <f>Calculations!BN544</f>
        <v>#DIV/0!</v>
      </c>
      <c r="E543" s="90" t="e">
        <f>Calculations!BO544</f>
        <v>#DIV/0!</v>
      </c>
      <c r="F543" s="91" t="e">
        <f t="shared" si="36"/>
        <v>#DIV/0!</v>
      </c>
      <c r="G543" s="91" t="e">
        <f t="shared" si="37"/>
        <v>#DIV/0!</v>
      </c>
      <c r="H543" s="90" t="e">
        <f t="shared" si="38"/>
        <v>#DIV/0!</v>
      </c>
      <c r="I543" s="94" t="str">
        <f>IF(OR(COUNT(Calculations!BP544:BY544)&lt;3,COUNT(Calculations!BZ544:CI544)&lt;3),"N/A",IF(ISERROR(TTEST(Calculations!BP544:BY544,Calculations!BZ544:CI544,2,2)),"N/A",TTEST(Calculations!BP544:BY544,Calculations!BZ544:CI544,2,2)))</f>
        <v>N/A</v>
      </c>
      <c r="J543" s="90" t="e">
        <f t="shared" si="39"/>
        <v>#DIV/0!</v>
      </c>
      <c r="K543" s="95" t="str">
        <f>IF(AND('Test Sample Data'!N543&gt;=35,'Control Sample Data'!N543&gt;=35),"Type 3",IF(AND('Test Sample Data'!N543&gt;=30,'Control Sample Data'!N543&gt;=30,OR(I543&gt;=0.05,I543="N/A")),"Type 2",IF(OR(AND('Test Sample Data'!N543&gt;=30,'Control Sample Data'!N543&lt;=30),AND('Test Sample Data'!N543&lt;=30,'Control Sample Data'!N543&gt;=30)),"Type 1","OKAY")))</f>
        <v>OKAY</v>
      </c>
    </row>
    <row r="544" spans="1:11">
      <c r="A544" s="68"/>
      <c r="B544" s="88" t="str">
        <f>IF('Gene Table'!E544="","",'Gene Table'!E544)</f>
        <v>mmu-miR-467a-5p</v>
      </c>
      <c r="C544" s="89" t="str">
        <f>'Gene Table'!B544</f>
        <v>G14</v>
      </c>
      <c r="D544" s="90" t="e">
        <f>Calculations!BN545</f>
        <v>#DIV/0!</v>
      </c>
      <c r="E544" s="90" t="e">
        <f>Calculations!BO545</f>
        <v>#DIV/0!</v>
      </c>
      <c r="F544" s="91" t="e">
        <f t="shared" si="36"/>
        <v>#DIV/0!</v>
      </c>
      <c r="G544" s="91" t="e">
        <f t="shared" si="37"/>
        <v>#DIV/0!</v>
      </c>
      <c r="H544" s="90" t="e">
        <f t="shared" si="38"/>
        <v>#DIV/0!</v>
      </c>
      <c r="I544" s="94" t="str">
        <f>IF(OR(COUNT(Calculations!BP545:BY545)&lt;3,COUNT(Calculations!BZ545:CI545)&lt;3),"N/A",IF(ISERROR(TTEST(Calculations!BP545:BY545,Calculations!BZ545:CI545,2,2)),"N/A",TTEST(Calculations!BP545:BY545,Calculations!BZ545:CI545,2,2)))</f>
        <v>N/A</v>
      </c>
      <c r="J544" s="90" t="e">
        <f t="shared" si="39"/>
        <v>#DIV/0!</v>
      </c>
      <c r="K544" s="95" t="str">
        <f>IF(AND('Test Sample Data'!N544&gt;=35,'Control Sample Data'!N544&gt;=35),"Type 3",IF(AND('Test Sample Data'!N544&gt;=30,'Control Sample Data'!N544&gt;=30,OR(I544&gt;=0.05,I544="N/A")),"Type 2",IF(OR(AND('Test Sample Data'!N544&gt;=30,'Control Sample Data'!N544&lt;=30),AND('Test Sample Data'!N544&lt;=30,'Control Sample Data'!N544&gt;=30)),"Type 1","OKAY")))</f>
        <v>OKAY</v>
      </c>
    </row>
    <row r="545" spans="1:11">
      <c r="A545" s="68"/>
      <c r="B545" s="88" t="str">
        <f>IF('Gene Table'!E545="","",'Gene Table'!E545)</f>
        <v>mmu-miR-767</v>
      </c>
      <c r="C545" s="89" t="str">
        <f>'Gene Table'!B545</f>
        <v>G15</v>
      </c>
      <c r="D545" s="90" t="e">
        <f>Calculations!BN546</f>
        <v>#DIV/0!</v>
      </c>
      <c r="E545" s="90" t="e">
        <f>Calculations!BO546</f>
        <v>#DIV/0!</v>
      </c>
      <c r="F545" s="91" t="e">
        <f t="shared" si="36"/>
        <v>#DIV/0!</v>
      </c>
      <c r="G545" s="91" t="e">
        <f t="shared" si="37"/>
        <v>#DIV/0!</v>
      </c>
      <c r="H545" s="90" t="e">
        <f t="shared" si="38"/>
        <v>#DIV/0!</v>
      </c>
      <c r="I545" s="94" t="str">
        <f>IF(OR(COUNT(Calculations!BP546:BY546)&lt;3,COUNT(Calculations!BZ546:CI546)&lt;3),"N/A",IF(ISERROR(TTEST(Calculations!BP546:BY546,Calculations!BZ546:CI546,2,2)),"N/A",TTEST(Calculations!BP546:BY546,Calculations!BZ546:CI546,2,2)))</f>
        <v>N/A</v>
      </c>
      <c r="J545" s="90" t="e">
        <f t="shared" si="39"/>
        <v>#DIV/0!</v>
      </c>
      <c r="K545" s="95" t="str">
        <f>IF(AND('Test Sample Data'!N545&gt;=35,'Control Sample Data'!N545&gt;=35),"Type 3",IF(AND('Test Sample Data'!N545&gt;=30,'Control Sample Data'!N545&gt;=30,OR(I545&gt;=0.05,I545="N/A")),"Type 2",IF(OR(AND('Test Sample Data'!N545&gt;=30,'Control Sample Data'!N545&lt;=30),AND('Test Sample Data'!N545&lt;=30,'Control Sample Data'!N545&gt;=30)),"Type 1","OKAY")))</f>
        <v>OKAY</v>
      </c>
    </row>
    <row r="546" spans="1:11">
      <c r="A546" s="68"/>
      <c r="B546" s="88" t="str">
        <f>IF('Gene Table'!E546="","",'Gene Table'!E546)</f>
        <v>mmu-miR-467c-5p</v>
      </c>
      <c r="C546" s="89" t="str">
        <f>'Gene Table'!B546</f>
        <v>G16</v>
      </c>
      <c r="D546" s="90" t="e">
        <f>Calculations!BN547</f>
        <v>#DIV/0!</v>
      </c>
      <c r="E546" s="90" t="e">
        <f>Calculations!BO547</f>
        <v>#DIV/0!</v>
      </c>
      <c r="F546" s="91" t="e">
        <f t="shared" si="36"/>
        <v>#DIV/0!</v>
      </c>
      <c r="G546" s="91" t="e">
        <f t="shared" si="37"/>
        <v>#DIV/0!</v>
      </c>
      <c r="H546" s="90" t="e">
        <f t="shared" si="38"/>
        <v>#DIV/0!</v>
      </c>
      <c r="I546" s="94" t="str">
        <f>IF(OR(COUNT(Calculations!BP547:BY547)&lt;3,COUNT(Calculations!BZ547:CI547)&lt;3),"N/A",IF(ISERROR(TTEST(Calculations!BP547:BY547,Calculations!BZ547:CI547,2,2)),"N/A",TTEST(Calculations!BP547:BY547,Calculations!BZ547:CI547,2,2)))</f>
        <v>N/A</v>
      </c>
      <c r="J546" s="90" t="e">
        <f t="shared" si="39"/>
        <v>#DIV/0!</v>
      </c>
      <c r="K546" s="95" t="str">
        <f>IF(AND('Test Sample Data'!N546&gt;=35,'Control Sample Data'!N546&gt;=35),"Type 3",IF(AND('Test Sample Data'!N546&gt;=30,'Control Sample Data'!N546&gt;=30,OR(I546&gt;=0.05,I546="N/A")),"Type 2",IF(OR(AND('Test Sample Data'!N546&gt;=30,'Control Sample Data'!N546&lt;=30),AND('Test Sample Data'!N546&lt;=30,'Control Sample Data'!N546&gt;=30)),"Type 1","OKAY")))</f>
        <v>OKAY</v>
      </c>
    </row>
    <row r="547" spans="1:11">
      <c r="A547" s="68"/>
      <c r="B547" s="88" t="str">
        <f>IF('Gene Table'!E547="","",'Gene Table'!E547)</f>
        <v>mmu-miR-1933-3p</v>
      </c>
      <c r="C547" s="89" t="str">
        <f>'Gene Table'!B547</f>
        <v>G17</v>
      </c>
      <c r="D547" s="90" t="e">
        <f>Calculations!BN548</f>
        <v>#DIV/0!</v>
      </c>
      <c r="E547" s="90" t="e">
        <f>Calculations!BO548</f>
        <v>#DIV/0!</v>
      </c>
      <c r="F547" s="91" t="e">
        <f t="shared" si="36"/>
        <v>#DIV/0!</v>
      </c>
      <c r="G547" s="91" t="e">
        <f t="shared" si="37"/>
        <v>#DIV/0!</v>
      </c>
      <c r="H547" s="90" t="e">
        <f t="shared" si="38"/>
        <v>#DIV/0!</v>
      </c>
      <c r="I547" s="94" t="str">
        <f>IF(OR(COUNT(Calculations!BP548:BY548)&lt;3,COUNT(Calculations!BZ548:CI548)&lt;3),"N/A",IF(ISERROR(TTEST(Calculations!BP548:BY548,Calculations!BZ548:CI548,2,2)),"N/A",TTEST(Calculations!BP548:BY548,Calculations!BZ548:CI548,2,2)))</f>
        <v>N/A</v>
      </c>
      <c r="J547" s="90" t="e">
        <f t="shared" si="39"/>
        <v>#DIV/0!</v>
      </c>
      <c r="K547" s="95" t="str">
        <f>IF(AND('Test Sample Data'!N547&gt;=35,'Control Sample Data'!N547&gt;=35),"Type 3",IF(AND('Test Sample Data'!N547&gt;=30,'Control Sample Data'!N547&gt;=30,OR(I547&gt;=0.05,I547="N/A")),"Type 2",IF(OR(AND('Test Sample Data'!N547&gt;=30,'Control Sample Data'!N547&lt;=30),AND('Test Sample Data'!N547&lt;=30,'Control Sample Data'!N547&gt;=30)),"Type 1","OKAY")))</f>
        <v>OKAY</v>
      </c>
    </row>
    <row r="548" spans="1:11">
      <c r="A548" s="68"/>
      <c r="B548" s="88" t="str">
        <f>IF('Gene Table'!E548="","",'Gene Table'!E548)</f>
        <v>mmu-miR-467e-5p</v>
      </c>
      <c r="C548" s="89" t="str">
        <f>'Gene Table'!B548</f>
        <v>G18</v>
      </c>
      <c r="D548" s="90" t="e">
        <f>Calculations!BN549</f>
        <v>#DIV/0!</v>
      </c>
      <c r="E548" s="90" t="e">
        <f>Calculations!BO549</f>
        <v>#DIV/0!</v>
      </c>
      <c r="F548" s="91" t="e">
        <f t="shared" si="36"/>
        <v>#DIV/0!</v>
      </c>
      <c r="G548" s="91" t="e">
        <f t="shared" si="37"/>
        <v>#DIV/0!</v>
      </c>
      <c r="H548" s="90" t="e">
        <f t="shared" si="38"/>
        <v>#DIV/0!</v>
      </c>
      <c r="I548" s="94" t="str">
        <f>IF(OR(COUNT(Calculations!BP549:BY549)&lt;3,COUNT(Calculations!BZ549:CI549)&lt;3),"N/A",IF(ISERROR(TTEST(Calculations!BP549:BY549,Calculations!BZ549:CI549,2,2)),"N/A",TTEST(Calculations!BP549:BY549,Calculations!BZ549:CI549,2,2)))</f>
        <v>N/A</v>
      </c>
      <c r="J548" s="90" t="e">
        <f t="shared" si="39"/>
        <v>#DIV/0!</v>
      </c>
      <c r="K548" s="95" t="str">
        <f>IF(AND('Test Sample Data'!N548&gt;=35,'Control Sample Data'!N548&gt;=35),"Type 3",IF(AND('Test Sample Data'!N548&gt;=30,'Control Sample Data'!N548&gt;=30,OR(I548&gt;=0.05,I548="N/A")),"Type 2",IF(OR(AND('Test Sample Data'!N548&gt;=30,'Control Sample Data'!N548&lt;=30),AND('Test Sample Data'!N548&lt;=30,'Control Sample Data'!N548&gt;=30)),"Type 1","OKAY")))</f>
        <v>OKAY</v>
      </c>
    </row>
    <row r="549" spans="1:11">
      <c r="A549" s="68"/>
      <c r="B549" s="88" t="str">
        <f>IF('Gene Table'!E549="","",'Gene Table'!E549)</f>
        <v>mmu-miR-1941-3p</v>
      </c>
      <c r="C549" s="89" t="str">
        <f>'Gene Table'!B549</f>
        <v>G19</v>
      </c>
      <c r="D549" s="90" t="e">
        <f>Calculations!BN550</f>
        <v>#DIV/0!</v>
      </c>
      <c r="E549" s="90" t="e">
        <f>Calculations!BO550</f>
        <v>#DIV/0!</v>
      </c>
      <c r="F549" s="91" t="e">
        <f t="shared" si="36"/>
        <v>#DIV/0!</v>
      </c>
      <c r="G549" s="91" t="e">
        <f t="shared" si="37"/>
        <v>#DIV/0!</v>
      </c>
      <c r="H549" s="90" t="e">
        <f t="shared" si="38"/>
        <v>#DIV/0!</v>
      </c>
      <c r="I549" s="94" t="str">
        <f>IF(OR(COUNT(Calculations!BP550:BY550)&lt;3,COUNT(Calculations!BZ550:CI550)&lt;3),"N/A",IF(ISERROR(TTEST(Calculations!BP550:BY550,Calculations!BZ550:CI550,2,2)),"N/A",TTEST(Calculations!BP550:BY550,Calculations!BZ550:CI550,2,2)))</f>
        <v>N/A</v>
      </c>
      <c r="J549" s="90" t="e">
        <f t="shared" si="39"/>
        <v>#DIV/0!</v>
      </c>
      <c r="K549" s="95" t="str">
        <f>IF(AND('Test Sample Data'!N549&gt;=35,'Control Sample Data'!N549&gt;=35),"Type 3",IF(AND('Test Sample Data'!N549&gt;=30,'Control Sample Data'!N549&gt;=30,OR(I549&gt;=0.05,I549="N/A")),"Type 2",IF(OR(AND('Test Sample Data'!N549&gt;=30,'Control Sample Data'!N549&lt;=30),AND('Test Sample Data'!N549&lt;=30,'Control Sample Data'!N549&gt;=30)),"Type 1","OKAY")))</f>
        <v>OKAY</v>
      </c>
    </row>
    <row r="550" spans="1:11">
      <c r="A550" s="68"/>
      <c r="B550" s="88" t="str">
        <f>IF('Gene Table'!E550="","",'Gene Table'!E550)</f>
        <v>mmu-miR-467h</v>
      </c>
      <c r="C550" s="89" t="str">
        <f>'Gene Table'!B550</f>
        <v>G20</v>
      </c>
      <c r="D550" s="90" t="e">
        <f>Calculations!BN551</f>
        <v>#DIV/0!</v>
      </c>
      <c r="E550" s="90" t="e">
        <f>Calculations!BO551</f>
        <v>#DIV/0!</v>
      </c>
      <c r="F550" s="91" t="e">
        <f t="shared" si="36"/>
        <v>#DIV/0!</v>
      </c>
      <c r="G550" s="91" t="e">
        <f t="shared" si="37"/>
        <v>#DIV/0!</v>
      </c>
      <c r="H550" s="90" t="e">
        <f t="shared" si="38"/>
        <v>#DIV/0!</v>
      </c>
      <c r="I550" s="94" t="str">
        <f>IF(OR(COUNT(Calculations!BP551:BY551)&lt;3,COUNT(Calculations!BZ551:CI551)&lt;3),"N/A",IF(ISERROR(TTEST(Calculations!BP551:BY551,Calculations!BZ551:CI551,2,2)),"N/A",TTEST(Calculations!BP551:BY551,Calculations!BZ551:CI551,2,2)))</f>
        <v>N/A</v>
      </c>
      <c r="J550" s="90" t="e">
        <f t="shared" si="39"/>
        <v>#DIV/0!</v>
      </c>
      <c r="K550" s="95" t="str">
        <f>IF(AND('Test Sample Data'!N550&gt;=35,'Control Sample Data'!N550&gt;=35),"Type 3",IF(AND('Test Sample Data'!N550&gt;=30,'Control Sample Data'!N550&gt;=30,OR(I550&gt;=0.05,I550="N/A")),"Type 2",IF(OR(AND('Test Sample Data'!N550&gt;=30,'Control Sample Data'!N550&lt;=30),AND('Test Sample Data'!N550&lt;=30,'Control Sample Data'!N550&gt;=30)),"Type 1","OKAY")))</f>
        <v>OKAY</v>
      </c>
    </row>
    <row r="551" spans="1:11">
      <c r="A551" s="68"/>
      <c r="B551" s="88" t="str">
        <f>IF('Gene Table'!E551="","",'Gene Table'!E551)</f>
        <v>mmu-miR-1839-3p</v>
      </c>
      <c r="C551" s="89" t="str">
        <f>'Gene Table'!B551</f>
        <v>G21</v>
      </c>
      <c r="D551" s="90" t="e">
        <f>Calculations!BN552</f>
        <v>#DIV/0!</v>
      </c>
      <c r="E551" s="90" t="e">
        <f>Calculations!BO552</f>
        <v>#DIV/0!</v>
      </c>
      <c r="F551" s="91" t="e">
        <f t="shared" si="36"/>
        <v>#DIV/0!</v>
      </c>
      <c r="G551" s="91" t="e">
        <f t="shared" si="37"/>
        <v>#DIV/0!</v>
      </c>
      <c r="H551" s="90" t="e">
        <f t="shared" si="38"/>
        <v>#DIV/0!</v>
      </c>
      <c r="I551" s="94" t="str">
        <f>IF(OR(COUNT(Calculations!BP552:BY552)&lt;3,COUNT(Calculations!BZ552:CI552)&lt;3),"N/A",IF(ISERROR(TTEST(Calculations!BP552:BY552,Calculations!BZ552:CI552,2,2)),"N/A",TTEST(Calculations!BP552:BY552,Calculations!BZ552:CI552,2,2)))</f>
        <v>N/A</v>
      </c>
      <c r="J551" s="90" t="e">
        <f t="shared" si="39"/>
        <v>#DIV/0!</v>
      </c>
      <c r="K551" s="95" t="str">
        <f>IF(AND('Test Sample Data'!N551&gt;=35,'Control Sample Data'!N551&gt;=35),"Type 3",IF(AND('Test Sample Data'!N551&gt;=30,'Control Sample Data'!N551&gt;=30,OR(I551&gt;=0.05,I551="N/A")),"Type 2",IF(OR(AND('Test Sample Data'!N551&gt;=30,'Control Sample Data'!N551&lt;=30),AND('Test Sample Data'!N551&lt;=30,'Control Sample Data'!N551&gt;=30)),"Type 1","OKAY")))</f>
        <v>OKAY</v>
      </c>
    </row>
    <row r="552" spans="1:11">
      <c r="A552" s="68"/>
      <c r="B552" s="88" t="str">
        <f>IF('Gene Table'!E552="","",'Gene Table'!E552)</f>
        <v>mmu-miR-669d-5p</v>
      </c>
      <c r="C552" s="89" t="str">
        <f>'Gene Table'!B552</f>
        <v>G22</v>
      </c>
      <c r="D552" s="90" t="e">
        <f>Calculations!BN553</f>
        <v>#DIV/0!</v>
      </c>
      <c r="E552" s="90" t="e">
        <f>Calculations!BO553</f>
        <v>#DIV/0!</v>
      </c>
      <c r="F552" s="91" t="e">
        <f t="shared" si="36"/>
        <v>#DIV/0!</v>
      </c>
      <c r="G552" s="91" t="e">
        <f t="shared" si="37"/>
        <v>#DIV/0!</v>
      </c>
      <c r="H552" s="90" t="e">
        <f t="shared" si="38"/>
        <v>#DIV/0!</v>
      </c>
      <c r="I552" s="94" t="str">
        <f>IF(OR(COUNT(Calculations!BP553:BY553)&lt;3,COUNT(Calculations!BZ553:CI553)&lt;3),"N/A",IF(ISERROR(TTEST(Calculations!BP553:BY553,Calculations!BZ553:CI553,2,2)),"N/A",TTEST(Calculations!BP553:BY553,Calculations!BZ553:CI553,2,2)))</f>
        <v>N/A</v>
      </c>
      <c r="J552" s="90" t="e">
        <f t="shared" si="39"/>
        <v>#DIV/0!</v>
      </c>
      <c r="K552" s="95" t="str">
        <f>IF(AND('Test Sample Data'!N552&gt;=35,'Control Sample Data'!N552&gt;=35),"Type 3",IF(AND('Test Sample Data'!N552&gt;=30,'Control Sample Data'!N552&gt;=30,OR(I552&gt;=0.05,I552="N/A")),"Type 2",IF(OR(AND('Test Sample Data'!N552&gt;=30,'Control Sample Data'!N552&lt;=30),AND('Test Sample Data'!N552&lt;=30,'Control Sample Data'!N552&gt;=30)),"Type 1","OKAY")))</f>
        <v>OKAY</v>
      </c>
    </row>
    <row r="553" spans="1:11">
      <c r="A553" s="68"/>
      <c r="B553" s="88" t="str">
        <f>IF('Gene Table'!E553="","",'Gene Table'!E553)</f>
        <v>mmu-let-7d-5p</v>
      </c>
      <c r="C553" s="89" t="str">
        <f>'Gene Table'!B553</f>
        <v>G23</v>
      </c>
      <c r="D553" s="90" t="e">
        <f>Calculations!BN554</f>
        <v>#DIV/0!</v>
      </c>
      <c r="E553" s="90" t="e">
        <f>Calculations!BO554</f>
        <v>#DIV/0!</v>
      </c>
      <c r="F553" s="91" t="e">
        <f t="shared" si="36"/>
        <v>#DIV/0!</v>
      </c>
      <c r="G553" s="91" t="e">
        <f t="shared" si="37"/>
        <v>#DIV/0!</v>
      </c>
      <c r="H553" s="90" t="e">
        <f t="shared" si="38"/>
        <v>#DIV/0!</v>
      </c>
      <c r="I553" s="94" t="str">
        <f>IF(OR(COUNT(Calculations!BP554:BY554)&lt;3,COUNT(Calculations!BZ554:CI554)&lt;3),"N/A",IF(ISERROR(TTEST(Calculations!BP554:BY554,Calculations!BZ554:CI554,2,2)),"N/A",TTEST(Calculations!BP554:BY554,Calculations!BZ554:CI554,2,2)))</f>
        <v>N/A</v>
      </c>
      <c r="J553" s="90" t="e">
        <f t="shared" si="39"/>
        <v>#DIV/0!</v>
      </c>
      <c r="K553" s="95" t="str">
        <f>IF(AND('Test Sample Data'!N553&gt;=35,'Control Sample Data'!N553&gt;=35),"Type 3",IF(AND('Test Sample Data'!N553&gt;=30,'Control Sample Data'!N553&gt;=30,OR(I553&gt;=0.05,I553="N/A")),"Type 2",IF(OR(AND('Test Sample Data'!N553&gt;=30,'Control Sample Data'!N553&lt;=30),AND('Test Sample Data'!N553&lt;=30,'Control Sample Data'!N553&gt;=30)),"Type 1","OKAY")))</f>
        <v>OKAY</v>
      </c>
    </row>
    <row r="554" spans="1:11">
      <c r="A554" s="68"/>
      <c r="B554" s="88" t="str">
        <f>IF('Gene Table'!E554="","",'Gene Table'!E554)</f>
        <v>mmu-miR-883a-3p</v>
      </c>
      <c r="C554" s="89" t="str">
        <f>'Gene Table'!B554</f>
        <v>G24</v>
      </c>
      <c r="D554" s="90" t="e">
        <f>Calculations!BN555</f>
        <v>#DIV/0!</v>
      </c>
      <c r="E554" s="90" t="e">
        <f>Calculations!BO555</f>
        <v>#DIV/0!</v>
      </c>
      <c r="F554" s="91" t="e">
        <f t="shared" si="36"/>
        <v>#DIV/0!</v>
      </c>
      <c r="G554" s="91" t="e">
        <f t="shared" si="37"/>
        <v>#DIV/0!</v>
      </c>
      <c r="H554" s="90" t="e">
        <f t="shared" si="38"/>
        <v>#DIV/0!</v>
      </c>
      <c r="I554" s="94" t="str">
        <f>IF(OR(COUNT(Calculations!BP555:BY555)&lt;3,COUNT(Calculations!BZ555:CI555)&lt;3),"N/A",IF(ISERROR(TTEST(Calculations!BP555:BY555,Calculations!BZ555:CI555,2,2)),"N/A",TTEST(Calculations!BP555:BY555,Calculations!BZ555:CI555,2,2)))</f>
        <v>N/A</v>
      </c>
      <c r="J554" s="90" t="e">
        <f t="shared" si="39"/>
        <v>#DIV/0!</v>
      </c>
      <c r="K554" s="95" t="str">
        <f>IF(AND('Test Sample Data'!N554&gt;=35,'Control Sample Data'!N554&gt;=35),"Type 3",IF(AND('Test Sample Data'!N554&gt;=30,'Control Sample Data'!N554&gt;=30,OR(I554&gt;=0.05,I554="N/A")),"Type 2",IF(OR(AND('Test Sample Data'!N554&gt;=30,'Control Sample Data'!N554&lt;=30),AND('Test Sample Data'!N554&lt;=30,'Control Sample Data'!N554&gt;=30)),"Type 1","OKAY")))</f>
        <v>OKAY</v>
      </c>
    </row>
    <row r="555" spans="1:11">
      <c r="A555" s="68"/>
      <c r="B555" s="88" t="str">
        <f>IF('Gene Table'!E555="","",'Gene Table'!E555)</f>
        <v>mmu-miR-455-5p</v>
      </c>
      <c r="C555" s="89" t="str">
        <f>'Gene Table'!B555</f>
        <v>H01</v>
      </c>
      <c r="D555" s="90" t="e">
        <f>Calculations!BN556</f>
        <v>#DIV/0!</v>
      </c>
      <c r="E555" s="90" t="e">
        <f>Calculations!BO556</f>
        <v>#DIV/0!</v>
      </c>
      <c r="F555" s="91" t="e">
        <f t="shared" si="36"/>
        <v>#DIV/0!</v>
      </c>
      <c r="G555" s="91" t="e">
        <f t="shared" si="37"/>
        <v>#DIV/0!</v>
      </c>
      <c r="H555" s="90" t="e">
        <f t="shared" si="38"/>
        <v>#DIV/0!</v>
      </c>
      <c r="I555" s="94" t="str">
        <f>IF(OR(COUNT(Calculations!BP556:BY556)&lt;3,COUNT(Calculations!BZ556:CI556)&lt;3),"N/A",IF(ISERROR(TTEST(Calculations!BP556:BY556,Calculations!BZ556:CI556,2,2)),"N/A",TTEST(Calculations!BP556:BY556,Calculations!BZ556:CI556,2,2)))</f>
        <v>N/A</v>
      </c>
      <c r="J555" s="90" t="e">
        <f t="shared" si="39"/>
        <v>#DIV/0!</v>
      </c>
      <c r="K555" s="95" t="str">
        <f>IF(AND('Test Sample Data'!N555&gt;=35,'Control Sample Data'!N555&gt;=35),"Type 3",IF(AND('Test Sample Data'!N555&gt;=30,'Control Sample Data'!N555&gt;=30,OR(I555&gt;=0.05,I555="N/A")),"Type 2",IF(OR(AND('Test Sample Data'!N555&gt;=30,'Control Sample Data'!N555&lt;=30),AND('Test Sample Data'!N555&lt;=30,'Control Sample Data'!N555&gt;=30)),"Type 1","OKAY")))</f>
        <v>OKAY</v>
      </c>
    </row>
    <row r="556" spans="1:11">
      <c r="A556" s="68"/>
      <c r="B556" s="88" t="str">
        <f>IF('Gene Table'!E556="","",'Gene Table'!E556)</f>
        <v>mmu-miR-3059-5p</v>
      </c>
      <c r="C556" s="89" t="str">
        <f>'Gene Table'!B556</f>
        <v>H02</v>
      </c>
      <c r="D556" s="90" t="e">
        <f>Calculations!BN557</f>
        <v>#DIV/0!</v>
      </c>
      <c r="E556" s="90" t="e">
        <f>Calculations!BO557</f>
        <v>#DIV/0!</v>
      </c>
      <c r="F556" s="91" t="e">
        <f t="shared" si="36"/>
        <v>#DIV/0!</v>
      </c>
      <c r="G556" s="91" t="e">
        <f t="shared" si="37"/>
        <v>#DIV/0!</v>
      </c>
      <c r="H556" s="90" t="e">
        <f t="shared" si="38"/>
        <v>#DIV/0!</v>
      </c>
      <c r="I556" s="94" t="str">
        <f>IF(OR(COUNT(Calculations!BP557:BY557)&lt;3,COUNT(Calculations!BZ557:CI557)&lt;3),"N/A",IF(ISERROR(TTEST(Calculations!BP557:BY557,Calculations!BZ557:CI557,2,2)),"N/A",TTEST(Calculations!BP557:BY557,Calculations!BZ557:CI557,2,2)))</f>
        <v>N/A</v>
      </c>
      <c r="J556" s="90" t="e">
        <f t="shared" si="39"/>
        <v>#DIV/0!</v>
      </c>
      <c r="K556" s="95" t="str">
        <f>IF(AND('Test Sample Data'!N556&gt;=35,'Control Sample Data'!N556&gt;=35),"Type 3",IF(AND('Test Sample Data'!N556&gt;=30,'Control Sample Data'!N556&gt;=30,OR(I556&gt;=0.05,I556="N/A")),"Type 2",IF(OR(AND('Test Sample Data'!N556&gt;=30,'Control Sample Data'!N556&lt;=30),AND('Test Sample Data'!N556&lt;=30,'Control Sample Data'!N556&gt;=30)),"Type 1","OKAY")))</f>
        <v>OKAY</v>
      </c>
    </row>
    <row r="557" spans="1:11">
      <c r="A557" s="68"/>
      <c r="B557" s="88" t="str">
        <f>IF('Gene Table'!E557="","",'Gene Table'!E557)</f>
        <v>mmu-miR-708-3p</v>
      </c>
      <c r="C557" s="89" t="str">
        <f>'Gene Table'!B557</f>
        <v>H03</v>
      </c>
      <c r="D557" s="90" t="e">
        <f>Calculations!BN558</f>
        <v>#DIV/0!</v>
      </c>
      <c r="E557" s="90" t="e">
        <f>Calculations!BO558</f>
        <v>#DIV/0!</v>
      </c>
      <c r="F557" s="91" t="e">
        <f t="shared" si="36"/>
        <v>#DIV/0!</v>
      </c>
      <c r="G557" s="91" t="e">
        <f t="shared" si="37"/>
        <v>#DIV/0!</v>
      </c>
      <c r="H557" s="90" t="e">
        <f t="shared" si="38"/>
        <v>#DIV/0!</v>
      </c>
      <c r="I557" s="94" t="str">
        <f>IF(OR(COUNT(Calculations!BP558:BY558)&lt;3,COUNT(Calculations!BZ558:CI558)&lt;3),"N/A",IF(ISERROR(TTEST(Calculations!BP558:BY558,Calculations!BZ558:CI558,2,2)),"N/A",TTEST(Calculations!BP558:BY558,Calculations!BZ558:CI558,2,2)))</f>
        <v>N/A</v>
      </c>
      <c r="J557" s="90" t="e">
        <f t="shared" si="39"/>
        <v>#DIV/0!</v>
      </c>
      <c r="K557" s="95" t="str">
        <f>IF(AND('Test Sample Data'!N557&gt;=35,'Control Sample Data'!N557&gt;=35),"Type 3",IF(AND('Test Sample Data'!N557&gt;=30,'Control Sample Data'!N557&gt;=30,OR(I557&gt;=0.05,I557="N/A")),"Type 2",IF(OR(AND('Test Sample Data'!N557&gt;=30,'Control Sample Data'!N557&lt;=30),AND('Test Sample Data'!N557&lt;=30,'Control Sample Data'!N557&gt;=30)),"Type 1","OKAY")))</f>
        <v>OKAY</v>
      </c>
    </row>
    <row r="558" spans="1:11">
      <c r="A558" s="68"/>
      <c r="B558" s="88" t="str">
        <f>IF('Gene Table'!E558="","",'Gene Table'!E558)</f>
        <v>mmu-miR-3058-5p</v>
      </c>
      <c r="C558" s="89" t="str">
        <f>'Gene Table'!B558</f>
        <v>H04</v>
      </c>
      <c r="D558" s="90" t="e">
        <f>Calculations!BN559</f>
        <v>#DIV/0!</v>
      </c>
      <c r="E558" s="90" t="e">
        <f>Calculations!BO559</f>
        <v>#DIV/0!</v>
      </c>
      <c r="F558" s="91" t="e">
        <f t="shared" si="36"/>
        <v>#DIV/0!</v>
      </c>
      <c r="G558" s="91" t="e">
        <f t="shared" si="37"/>
        <v>#DIV/0!</v>
      </c>
      <c r="H558" s="90" t="e">
        <f t="shared" si="38"/>
        <v>#DIV/0!</v>
      </c>
      <c r="I558" s="94" t="str">
        <f>IF(OR(COUNT(Calculations!BP559:BY559)&lt;3,COUNT(Calculations!BZ559:CI559)&lt;3),"N/A",IF(ISERROR(TTEST(Calculations!BP559:BY559,Calculations!BZ559:CI559,2,2)),"N/A",TTEST(Calculations!BP559:BY559,Calculations!BZ559:CI559,2,2)))</f>
        <v>N/A</v>
      </c>
      <c r="J558" s="90" t="e">
        <f t="shared" si="39"/>
        <v>#DIV/0!</v>
      </c>
      <c r="K558" s="95" t="str">
        <f>IF(AND('Test Sample Data'!N558&gt;=35,'Control Sample Data'!N558&gt;=35),"Type 3",IF(AND('Test Sample Data'!N558&gt;=30,'Control Sample Data'!N558&gt;=30,OR(I558&gt;=0.05,I558="N/A")),"Type 2",IF(OR(AND('Test Sample Data'!N558&gt;=30,'Control Sample Data'!N558&lt;=30),AND('Test Sample Data'!N558&lt;=30,'Control Sample Data'!N558&gt;=30)),"Type 1","OKAY")))</f>
        <v>OKAY</v>
      </c>
    </row>
    <row r="559" spans="1:11">
      <c r="A559" s="68"/>
      <c r="B559" s="88" t="str">
        <f>IF('Gene Table'!E559="","",'Gene Table'!E559)</f>
        <v>mmu-miR-7a-1-3p</v>
      </c>
      <c r="C559" s="89" t="str">
        <f>'Gene Table'!B559</f>
        <v>H05</v>
      </c>
      <c r="D559" s="90" t="e">
        <f>Calculations!BN560</f>
        <v>#DIV/0!</v>
      </c>
      <c r="E559" s="90" t="e">
        <f>Calculations!BO560</f>
        <v>#DIV/0!</v>
      </c>
      <c r="F559" s="91" t="e">
        <f t="shared" si="36"/>
        <v>#DIV/0!</v>
      </c>
      <c r="G559" s="91" t="e">
        <f t="shared" si="37"/>
        <v>#DIV/0!</v>
      </c>
      <c r="H559" s="90" t="e">
        <f t="shared" si="38"/>
        <v>#DIV/0!</v>
      </c>
      <c r="I559" s="94" t="str">
        <f>IF(OR(COUNT(Calculations!BP560:BY560)&lt;3,COUNT(Calculations!BZ560:CI560)&lt;3),"N/A",IF(ISERROR(TTEST(Calculations!BP560:BY560,Calculations!BZ560:CI560,2,2)),"N/A",TTEST(Calculations!BP560:BY560,Calculations!BZ560:CI560,2,2)))</f>
        <v>N/A</v>
      </c>
      <c r="J559" s="90" t="e">
        <f t="shared" si="39"/>
        <v>#DIV/0!</v>
      </c>
      <c r="K559" s="95" t="str">
        <f>IF(AND('Test Sample Data'!N559&gt;=35,'Control Sample Data'!N559&gt;=35),"Type 3",IF(AND('Test Sample Data'!N559&gt;=30,'Control Sample Data'!N559&gt;=30,OR(I559&gt;=0.05,I559="N/A")),"Type 2",IF(OR(AND('Test Sample Data'!N559&gt;=30,'Control Sample Data'!N559&lt;=30),AND('Test Sample Data'!N559&lt;=30,'Control Sample Data'!N559&gt;=30)),"Type 1","OKAY")))</f>
        <v>OKAY</v>
      </c>
    </row>
    <row r="560" spans="1:11">
      <c r="A560" s="68"/>
      <c r="B560" s="88" t="str">
        <f>IF('Gene Table'!E560="","",'Gene Table'!E560)</f>
        <v>mmu-miR-3058-3p</v>
      </c>
      <c r="C560" s="89" t="str">
        <f>'Gene Table'!B560</f>
        <v>H06</v>
      </c>
      <c r="D560" s="90" t="e">
        <f>Calculations!BN561</f>
        <v>#DIV/0!</v>
      </c>
      <c r="E560" s="90" t="e">
        <f>Calculations!BO561</f>
        <v>#DIV/0!</v>
      </c>
      <c r="F560" s="91" t="e">
        <f t="shared" si="36"/>
        <v>#DIV/0!</v>
      </c>
      <c r="G560" s="91" t="e">
        <f t="shared" si="37"/>
        <v>#DIV/0!</v>
      </c>
      <c r="H560" s="90" t="e">
        <f t="shared" si="38"/>
        <v>#DIV/0!</v>
      </c>
      <c r="I560" s="94" t="str">
        <f>IF(OR(COUNT(Calculations!BP561:BY561)&lt;3,COUNT(Calculations!BZ561:CI561)&lt;3),"N/A",IF(ISERROR(TTEST(Calculations!BP561:BY561,Calculations!BZ561:CI561,2,2)),"N/A",TTEST(Calculations!BP561:BY561,Calculations!BZ561:CI561,2,2)))</f>
        <v>N/A</v>
      </c>
      <c r="J560" s="90" t="e">
        <f t="shared" si="39"/>
        <v>#DIV/0!</v>
      </c>
      <c r="K560" s="95" t="str">
        <f>IF(AND('Test Sample Data'!N560&gt;=35,'Control Sample Data'!N560&gt;=35),"Type 3",IF(AND('Test Sample Data'!N560&gt;=30,'Control Sample Data'!N560&gt;=30,OR(I560&gt;=0.05,I560="N/A")),"Type 2",IF(OR(AND('Test Sample Data'!N560&gt;=30,'Control Sample Data'!N560&lt;=30),AND('Test Sample Data'!N560&lt;=30,'Control Sample Data'!N560&gt;=30)),"Type 1","OKAY")))</f>
        <v>OKAY</v>
      </c>
    </row>
    <row r="561" spans="1:11">
      <c r="A561" s="68"/>
      <c r="B561" s="88" t="str">
        <f>IF('Gene Table'!E561="","",'Gene Table'!E561)</f>
        <v>mmu-miR-744-3p</v>
      </c>
      <c r="C561" s="89" t="str">
        <f>'Gene Table'!B561</f>
        <v>H07</v>
      </c>
      <c r="D561" s="90" t="e">
        <f>Calculations!BN562</f>
        <v>#DIV/0!</v>
      </c>
      <c r="E561" s="90" t="e">
        <f>Calculations!BO562</f>
        <v>#DIV/0!</v>
      </c>
      <c r="F561" s="91" t="e">
        <f t="shared" si="36"/>
        <v>#DIV/0!</v>
      </c>
      <c r="G561" s="91" t="e">
        <f t="shared" si="37"/>
        <v>#DIV/0!</v>
      </c>
      <c r="H561" s="90" t="e">
        <f t="shared" si="38"/>
        <v>#DIV/0!</v>
      </c>
      <c r="I561" s="94" t="str">
        <f>IF(OR(COUNT(Calculations!BP562:BY562)&lt;3,COUNT(Calculations!BZ562:CI562)&lt;3),"N/A",IF(ISERROR(TTEST(Calculations!BP562:BY562,Calculations!BZ562:CI562,2,2)),"N/A",TTEST(Calculations!BP562:BY562,Calculations!BZ562:CI562,2,2)))</f>
        <v>N/A</v>
      </c>
      <c r="J561" s="90" t="e">
        <f t="shared" si="39"/>
        <v>#DIV/0!</v>
      </c>
      <c r="K561" s="95" t="str">
        <f>IF(AND('Test Sample Data'!N561&gt;=35,'Control Sample Data'!N561&gt;=35),"Type 3",IF(AND('Test Sample Data'!N561&gt;=30,'Control Sample Data'!N561&gt;=30,OR(I561&gt;=0.05,I561="N/A")),"Type 2",IF(OR(AND('Test Sample Data'!N561&gt;=30,'Control Sample Data'!N561&lt;=30),AND('Test Sample Data'!N561&lt;=30,'Control Sample Data'!N561&gt;=30)),"Type 1","OKAY")))</f>
        <v>OKAY</v>
      </c>
    </row>
    <row r="562" spans="1:11">
      <c r="A562" s="68"/>
      <c r="B562" s="88" t="str">
        <f>IF('Gene Table'!E562="","",'Gene Table'!E562)</f>
        <v>mmu-miR-3106-5p</v>
      </c>
      <c r="C562" s="89" t="str">
        <f>'Gene Table'!B562</f>
        <v>H08</v>
      </c>
      <c r="D562" s="90" t="e">
        <f>Calculations!BN563</f>
        <v>#DIV/0!</v>
      </c>
      <c r="E562" s="90" t="e">
        <f>Calculations!BO563</f>
        <v>#DIV/0!</v>
      </c>
      <c r="F562" s="91" t="e">
        <f t="shared" si="36"/>
        <v>#DIV/0!</v>
      </c>
      <c r="G562" s="91" t="e">
        <f t="shared" si="37"/>
        <v>#DIV/0!</v>
      </c>
      <c r="H562" s="90" t="e">
        <f t="shared" si="38"/>
        <v>#DIV/0!</v>
      </c>
      <c r="I562" s="94" t="str">
        <f>IF(OR(COUNT(Calculations!BP563:BY563)&lt;3,COUNT(Calculations!BZ563:CI563)&lt;3),"N/A",IF(ISERROR(TTEST(Calculations!BP563:BY563,Calculations!BZ563:CI563,2,2)),"N/A",TTEST(Calculations!BP563:BY563,Calculations!BZ563:CI563,2,2)))</f>
        <v>N/A</v>
      </c>
      <c r="J562" s="90" t="e">
        <f t="shared" si="39"/>
        <v>#DIV/0!</v>
      </c>
      <c r="K562" s="95" t="str">
        <f>IF(AND('Test Sample Data'!N562&gt;=35,'Control Sample Data'!N562&gt;=35),"Type 3",IF(AND('Test Sample Data'!N562&gt;=30,'Control Sample Data'!N562&gt;=30,OR(I562&gt;=0.05,I562="N/A")),"Type 2",IF(OR(AND('Test Sample Data'!N562&gt;=30,'Control Sample Data'!N562&lt;=30),AND('Test Sample Data'!N562&lt;=30,'Control Sample Data'!N562&gt;=30)),"Type 1","OKAY")))</f>
        <v>OKAY</v>
      </c>
    </row>
    <row r="563" spans="1:11">
      <c r="A563" s="68"/>
      <c r="B563" s="88" t="str">
        <f>IF('Gene Table'!E563="","",'Gene Table'!E563)</f>
        <v>mmu-miR-9-3p</v>
      </c>
      <c r="C563" s="89" t="str">
        <f>'Gene Table'!B563</f>
        <v>H09</v>
      </c>
      <c r="D563" s="90" t="e">
        <f>Calculations!BN564</f>
        <v>#DIV/0!</v>
      </c>
      <c r="E563" s="90" t="e">
        <f>Calculations!BO564</f>
        <v>#DIV/0!</v>
      </c>
      <c r="F563" s="91" t="e">
        <f t="shared" si="36"/>
        <v>#DIV/0!</v>
      </c>
      <c r="G563" s="91" t="e">
        <f t="shared" si="37"/>
        <v>#DIV/0!</v>
      </c>
      <c r="H563" s="90" t="e">
        <f t="shared" si="38"/>
        <v>#DIV/0!</v>
      </c>
      <c r="I563" s="94" t="str">
        <f>IF(OR(COUNT(Calculations!BP564:BY564)&lt;3,COUNT(Calculations!BZ564:CI564)&lt;3),"N/A",IF(ISERROR(TTEST(Calculations!BP564:BY564,Calculations!BZ564:CI564,2,2)),"N/A",TTEST(Calculations!BP564:BY564,Calculations!BZ564:CI564,2,2)))</f>
        <v>N/A</v>
      </c>
      <c r="J563" s="90" t="e">
        <f t="shared" si="39"/>
        <v>#DIV/0!</v>
      </c>
      <c r="K563" s="95" t="str">
        <f>IF(AND('Test Sample Data'!N563&gt;=35,'Control Sample Data'!N563&gt;=35),"Type 3",IF(AND('Test Sample Data'!N563&gt;=30,'Control Sample Data'!N563&gt;=30,OR(I563&gt;=0.05,I563="N/A")),"Type 2",IF(OR(AND('Test Sample Data'!N563&gt;=30,'Control Sample Data'!N563&lt;=30),AND('Test Sample Data'!N563&lt;=30,'Control Sample Data'!N563&gt;=30)),"Type 1","OKAY")))</f>
        <v>OKAY</v>
      </c>
    </row>
    <row r="564" spans="1:11">
      <c r="A564" s="68"/>
      <c r="B564" s="88" t="str">
        <f>IF('Gene Table'!E564="","",'Gene Table'!E564)</f>
        <v>mmu-miR-3106-3p</v>
      </c>
      <c r="C564" s="89" t="str">
        <f>'Gene Table'!B564</f>
        <v>H10</v>
      </c>
      <c r="D564" s="90" t="e">
        <f>Calculations!BN565</f>
        <v>#DIV/0!</v>
      </c>
      <c r="E564" s="90" t="e">
        <f>Calculations!BO565</f>
        <v>#DIV/0!</v>
      </c>
      <c r="F564" s="91" t="e">
        <f t="shared" si="36"/>
        <v>#DIV/0!</v>
      </c>
      <c r="G564" s="91" t="e">
        <f t="shared" si="37"/>
        <v>#DIV/0!</v>
      </c>
      <c r="H564" s="90" t="e">
        <f t="shared" si="38"/>
        <v>#DIV/0!</v>
      </c>
      <c r="I564" s="94" t="str">
        <f>IF(OR(COUNT(Calculations!BP565:BY565)&lt;3,COUNT(Calculations!BZ565:CI565)&lt;3),"N/A",IF(ISERROR(TTEST(Calculations!BP565:BY565,Calculations!BZ565:CI565,2,2)),"N/A",TTEST(Calculations!BP565:BY565,Calculations!BZ565:CI565,2,2)))</f>
        <v>N/A</v>
      </c>
      <c r="J564" s="90" t="e">
        <f t="shared" si="39"/>
        <v>#DIV/0!</v>
      </c>
      <c r="K564" s="95" t="str">
        <f>IF(AND('Test Sample Data'!N564&gt;=35,'Control Sample Data'!N564&gt;=35),"Type 3",IF(AND('Test Sample Data'!N564&gt;=30,'Control Sample Data'!N564&gt;=30,OR(I564&gt;=0.05,I564="N/A")),"Type 2",IF(OR(AND('Test Sample Data'!N564&gt;=30,'Control Sample Data'!N564&lt;=30),AND('Test Sample Data'!N564&lt;=30,'Control Sample Data'!N564&gt;=30)),"Type 1","OKAY")))</f>
        <v>OKAY</v>
      </c>
    </row>
    <row r="565" spans="1:11">
      <c r="A565" s="68"/>
      <c r="B565" s="88" t="str">
        <f>IF('Gene Table'!E565="","",'Gene Table'!E565)</f>
        <v>mmu-miR-93-3p</v>
      </c>
      <c r="C565" s="89" t="str">
        <f>'Gene Table'!B565</f>
        <v>H11</v>
      </c>
      <c r="D565" s="90" t="e">
        <f>Calculations!BN566</f>
        <v>#DIV/0!</v>
      </c>
      <c r="E565" s="90" t="e">
        <f>Calculations!BO566</f>
        <v>#DIV/0!</v>
      </c>
      <c r="F565" s="91" t="e">
        <f t="shared" si="36"/>
        <v>#DIV/0!</v>
      </c>
      <c r="G565" s="91" t="e">
        <f t="shared" si="37"/>
        <v>#DIV/0!</v>
      </c>
      <c r="H565" s="90" t="e">
        <f t="shared" si="38"/>
        <v>#DIV/0!</v>
      </c>
      <c r="I565" s="94" t="str">
        <f>IF(OR(COUNT(Calculations!BP566:BY566)&lt;3,COUNT(Calculations!BZ566:CI566)&lt;3),"N/A",IF(ISERROR(TTEST(Calculations!BP566:BY566,Calculations!BZ566:CI566,2,2)),"N/A",TTEST(Calculations!BP566:BY566,Calculations!BZ566:CI566,2,2)))</f>
        <v>N/A</v>
      </c>
      <c r="J565" s="90" t="e">
        <f t="shared" si="39"/>
        <v>#DIV/0!</v>
      </c>
      <c r="K565" s="95" t="str">
        <f>IF(AND('Test Sample Data'!N565&gt;=35,'Control Sample Data'!N565&gt;=35),"Type 3",IF(AND('Test Sample Data'!N565&gt;=30,'Control Sample Data'!N565&gt;=30,OR(I565&gt;=0.05,I565="N/A")),"Type 2",IF(OR(AND('Test Sample Data'!N565&gt;=30,'Control Sample Data'!N565&lt;=30),AND('Test Sample Data'!N565&lt;=30,'Control Sample Data'!N565&gt;=30)),"Type 1","OKAY")))</f>
        <v>OKAY</v>
      </c>
    </row>
    <row r="566" ht="25.5" spans="1:11">
      <c r="A566" s="68"/>
      <c r="B566" s="88" t="str">
        <f>IF('Gene Table'!E566="","",'Gene Table'!E566)</f>
        <v>mmu-miR-344d-1-5p</v>
      </c>
      <c r="C566" s="89" t="str">
        <f>'Gene Table'!B566</f>
        <v>H12</v>
      </c>
      <c r="D566" s="90" t="e">
        <f>Calculations!BN567</f>
        <v>#DIV/0!</v>
      </c>
      <c r="E566" s="90" t="e">
        <f>Calculations!BO567</f>
        <v>#DIV/0!</v>
      </c>
      <c r="F566" s="91" t="e">
        <f t="shared" si="36"/>
        <v>#DIV/0!</v>
      </c>
      <c r="G566" s="91" t="e">
        <f t="shared" si="37"/>
        <v>#DIV/0!</v>
      </c>
      <c r="H566" s="90" t="e">
        <f t="shared" si="38"/>
        <v>#DIV/0!</v>
      </c>
      <c r="I566" s="94" t="str">
        <f>IF(OR(COUNT(Calculations!BP567:BY567)&lt;3,COUNT(Calculations!BZ567:CI567)&lt;3),"N/A",IF(ISERROR(TTEST(Calculations!BP567:BY567,Calculations!BZ567:CI567,2,2)),"N/A",TTEST(Calculations!BP567:BY567,Calculations!BZ567:CI567,2,2)))</f>
        <v>N/A</v>
      </c>
      <c r="J566" s="90" t="e">
        <f t="shared" si="39"/>
        <v>#DIV/0!</v>
      </c>
      <c r="K566" s="95" t="str">
        <f>IF(AND('Test Sample Data'!N566&gt;=35,'Control Sample Data'!N566&gt;=35),"Type 3",IF(AND('Test Sample Data'!N566&gt;=30,'Control Sample Data'!N566&gt;=30,OR(I566&gt;=0.05,I566="N/A")),"Type 2",IF(OR(AND('Test Sample Data'!N566&gt;=30,'Control Sample Data'!N566&lt;=30),AND('Test Sample Data'!N566&lt;=30,'Control Sample Data'!N566&gt;=30)),"Type 1","OKAY")))</f>
        <v>OKAY</v>
      </c>
    </row>
    <row r="567" spans="1:11">
      <c r="A567" s="68"/>
      <c r="B567" s="88" t="str">
        <f>IF('Gene Table'!E567="","",'Gene Table'!E567)</f>
        <v>mmu-miR-99b-3p</v>
      </c>
      <c r="C567" s="89" t="str">
        <f>'Gene Table'!B567</f>
        <v>H13</v>
      </c>
      <c r="D567" s="90" t="e">
        <f>Calculations!BN568</f>
        <v>#DIV/0!</v>
      </c>
      <c r="E567" s="90" t="e">
        <f>Calculations!BO568</f>
        <v>#DIV/0!</v>
      </c>
      <c r="F567" s="91" t="e">
        <f t="shared" si="36"/>
        <v>#DIV/0!</v>
      </c>
      <c r="G567" s="91" t="e">
        <f t="shared" si="37"/>
        <v>#DIV/0!</v>
      </c>
      <c r="H567" s="90" t="e">
        <f t="shared" si="38"/>
        <v>#DIV/0!</v>
      </c>
      <c r="I567" s="94" t="str">
        <f>IF(OR(COUNT(Calculations!BP568:BY568)&lt;3,COUNT(Calculations!BZ568:CI568)&lt;3),"N/A",IF(ISERROR(TTEST(Calculations!BP568:BY568,Calculations!BZ568:CI568,2,2)),"N/A",TTEST(Calculations!BP568:BY568,Calculations!BZ568:CI568,2,2)))</f>
        <v>N/A</v>
      </c>
      <c r="J567" s="90" t="e">
        <f t="shared" si="39"/>
        <v>#DIV/0!</v>
      </c>
      <c r="K567" s="95" t="str">
        <f>IF(AND('Test Sample Data'!N567&gt;=35,'Control Sample Data'!N567&gt;=35),"Type 3",IF(AND('Test Sample Data'!N567&gt;=30,'Control Sample Data'!N567&gt;=30,OR(I567&gt;=0.05,I567="N/A")),"Type 2",IF(OR(AND('Test Sample Data'!N567&gt;=30,'Control Sample Data'!N567&lt;=30),AND('Test Sample Data'!N567&lt;=30,'Control Sample Data'!N567&gt;=30)),"Type 1","OKAY")))</f>
        <v>OKAY</v>
      </c>
    </row>
    <row r="568" ht="25.5" spans="1:11">
      <c r="A568" s="68"/>
      <c r="B568" s="88" t="str">
        <f>IF('Gene Table'!E568="","",'Gene Table'!E568)</f>
        <v>mmu-miR-344d-2-5p</v>
      </c>
      <c r="C568" s="89" t="str">
        <f>'Gene Table'!B568</f>
        <v>H14</v>
      </c>
      <c r="D568" s="90" t="e">
        <f>Calculations!BN569</f>
        <v>#DIV/0!</v>
      </c>
      <c r="E568" s="90" t="e">
        <f>Calculations!BO569</f>
        <v>#DIV/0!</v>
      </c>
      <c r="F568" s="91" t="e">
        <f t="shared" si="36"/>
        <v>#DIV/0!</v>
      </c>
      <c r="G568" s="91" t="e">
        <f t="shared" si="37"/>
        <v>#DIV/0!</v>
      </c>
      <c r="H568" s="90" t="e">
        <f t="shared" si="38"/>
        <v>#DIV/0!</v>
      </c>
      <c r="I568" s="94" t="str">
        <f>IF(OR(COUNT(Calculations!BP569:BY569)&lt;3,COUNT(Calculations!BZ569:CI569)&lt;3),"N/A",IF(ISERROR(TTEST(Calculations!BP569:BY569,Calculations!BZ569:CI569,2,2)),"N/A",TTEST(Calculations!BP569:BY569,Calculations!BZ569:CI569,2,2)))</f>
        <v>N/A</v>
      </c>
      <c r="J568" s="90" t="e">
        <f t="shared" si="39"/>
        <v>#DIV/0!</v>
      </c>
      <c r="K568" s="95" t="str">
        <f>IF(AND('Test Sample Data'!N568&gt;=35,'Control Sample Data'!N568&gt;=35),"Type 3",IF(AND('Test Sample Data'!N568&gt;=30,'Control Sample Data'!N568&gt;=30,OR(I568&gt;=0.05,I568="N/A")),"Type 2",IF(OR(AND('Test Sample Data'!N568&gt;=30,'Control Sample Data'!N568&lt;=30),AND('Test Sample Data'!N568&lt;=30,'Control Sample Data'!N568&gt;=30)),"Type 1","OKAY")))</f>
        <v>OKAY</v>
      </c>
    </row>
    <row r="569" ht="25.5" spans="1:11">
      <c r="A569" s="68"/>
      <c r="B569" s="88" t="str">
        <f>IF('Gene Table'!E569="","",'Gene Table'!E569)</f>
        <v>mmu-miR-3074-1-3p</v>
      </c>
      <c r="C569" s="89" t="str">
        <f>'Gene Table'!B569</f>
        <v>H15</v>
      </c>
      <c r="D569" s="90" t="e">
        <f>Calculations!BN570</f>
        <v>#DIV/0!</v>
      </c>
      <c r="E569" s="90" t="e">
        <f>Calculations!BO570</f>
        <v>#DIV/0!</v>
      </c>
      <c r="F569" s="91" t="e">
        <f t="shared" si="36"/>
        <v>#DIV/0!</v>
      </c>
      <c r="G569" s="91" t="e">
        <f t="shared" si="37"/>
        <v>#DIV/0!</v>
      </c>
      <c r="H569" s="90" t="e">
        <f t="shared" si="38"/>
        <v>#DIV/0!</v>
      </c>
      <c r="I569" s="94" t="str">
        <f>IF(OR(COUNT(Calculations!BP570:BY570)&lt;3,COUNT(Calculations!BZ570:CI570)&lt;3),"N/A",IF(ISERROR(TTEST(Calculations!BP570:BY570,Calculations!BZ570:CI570,2,2)),"N/A",TTEST(Calculations!BP570:BY570,Calculations!BZ570:CI570,2,2)))</f>
        <v>N/A</v>
      </c>
      <c r="J569" s="90" t="e">
        <f t="shared" si="39"/>
        <v>#DIV/0!</v>
      </c>
      <c r="K569" s="95" t="str">
        <f>IF(AND('Test Sample Data'!N569&gt;=35,'Control Sample Data'!N569&gt;=35),"Type 3",IF(AND('Test Sample Data'!N569&gt;=30,'Control Sample Data'!N569&gt;=30,OR(I569&gt;=0.05,I569="N/A")),"Type 2",IF(OR(AND('Test Sample Data'!N569&gt;=30,'Control Sample Data'!N569&lt;=30),AND('Test Sample Data'!N569&lt;=30,'Control Sample Data'!N569&gt;=30)),"Type 1","OKAY")))</f>
        <v>OKAY</v>
      </c>
    </row>
    <row r="570" spans="1:11">
      <c r="A570" s="68"/>
      <c r="B570" s="88" t="str">
        <f>IF('Gene Table'!E570="","",'Gene Table'!E570)</f>
        <v>mmu-miR-3057-5p</v>
      </c>
      <c r="C570" s="89" t="str">
        <f>'Gene Table'!B570</f>
        <v>H16</v>
      </c>
      <c r="D570" s="90" t="e">
        <f>Calculations!BN571</f>
        <v>#DIV/0!</v>
      </c>
      <c r="E570" s="90" t="e">
        <f>Calculations!BO571</f>
        <v>#DIV/0!</v>
      </c>
      <c r="F570" s="91" t="e">
        <f t="shared" si="36"/>
        <v>#DIV/0!</v>
      </c>
      <c r="G570" s="91" t="e">
        <f t="shared" si="37"/>
        <v>#DIV/0!</v>
      </c>
      <c r="H570" s="90" t="e">
        <f t="shared" si="38"/>
        <v>#DIV/0!</v>
      </c>
      <c r="I570" s="94" t="str">
        <f>IF(OR(COUNT(Calculations!BP571:BY571)&lt;3,COUNT(Calculations!BZ571:CI571)&lt;3),"N/A",IF(ISERROR(TTEST(Calculations!BP571:BY571,Calculations!BZ571:CI571,2,2)),"N/A",TTEST(Calculations!BP571:BY571,Calculations!BZ571:CI571,2,2)))</f>
        <v>N/A</v>
      </c>
      <c r="J570" s="90" t="e">
        <f t="shared" si="39"/>
        <v>#DIV/0!</v>
      </c>
      <c r="K570" s="95" t="str">
        <f>IF(AND('Test Sample Data'!N570&gt;=35,'Control Sample Data'!N570&gt;=35),"Type 3",IF(AND('Test Sample Data'!N570&gt;=30,'Control Sample Data'!N570&gt;=30,OR(I570&gt;=0.05,I570="N/A")),"Type 2",IF(OR(AND('Test Sample Data'!N570&gt;=30,'Control Sample Data'!N570&lt;=30),AND('Test Sample Data'!N570&lt;=30,'Control Sample Data'!N570&gt;=30)),"Type 1","OKAY")))</f>
        <v>OKAY</v>
      </c>
    </row>
    <row r="571" spans="1:11">
      <c r="A571" s="68"/>
      <c r="B571" s="88" t="str">
        <f>IF('Gene Table'!E571="","",'Gene Table'!E571)</f>
        <v>mmu-let-7c-1-3p</v>
      </c>
      <c r="C571" s="89" t="str">
        <f>'Gene Table'!B571</f>
        <v>H17</v>
      </c>
      <c r="D571" s="90" t="e">
        <f>Calculations!BN572</f>
        <v>#DIV/0!</v>
      </c>
      <c r="E571" s="90" t="e">
        <f>Calculations!BO572</f>
        <v>#DIV/0!</v>
      </c>
      <c r="F571" s="91" t="e">
        <f t="shared" si="36"/>
        <v>#DIV/0!</v>
      </c>
      <c r="G571" s="91" t="e">
        <f t="shared" si="37"/>
        <v>#DIV/0!</v>
      </c>
      <c r="H571" s="90" t="e">
        <f t="shared" si="38"/>
        <v>#DIV/0!</v>
      </c>
      <c r="I571" s="94" t="str">
        <f>IF(OR(COUNT(Calculations!BP572:BY572)&lt;3,COUNT(Calculations!BZ572:CI572)&lt;3),"N/A",IF(ISERROR(TTEST(Calculations!BP572:BY572,Calculations!BZ572:CI572,2,2)),"N/A",TTEST(Calculations!BP572:BY572,Calculations!BZ572:CI572,2,2)))</f>
        <v>N/A</v>
      </c>
      <c r="J571" s="90" t="e">
        <f t="shared" si="39"/>
        <v>#DIV/0!</v>
      </c>
      <c r="K571" s="95" t="str">
        <f>IF(AND('Test Sample Data'!N571&gt;=35,'Control Sample Data'!N571&gt;=35),"Type 3",IF(AND('Test Sample Data'!N571&gt;=30,'Control Sample Data'!N571&gt;=30,OR(I571&gt;=0.05,I571="N/A")),"Type 2",IF(OR(AND('Test Sample Data'!N571&gt;=30,'Control Sample Data'!N571&lt;=30),AND('Test Sample Data'!N571&lt;=30,'Control Sample Data'!N571&gt;=30)),"Type 1","OKAY")))</f>
        <v>OKAY</v>
      </c>
    </row>
    <row r="572" spans="1:11">
      <c r="A572" s="68"/>
      <c r="B572" s="88" t="str">
        <f>IF('Gene Table'!E572="","",'Gene Table'!E572)</f>
        <v>mmu-miR-3057-3p</v>
      </c>
      <c r="C572" s="89" t="str">
        <f>'Gene Table'!B572</f>
        <v>H18</v>
      </c>
      <c r="D572" s="90" t="e">
        <f>Calculations!BN573</f>
        <v>#DIV/0!</v>
      </c>
      <c r="E572" s="90" t="e">
        <f>Calculations!BO573</f>
        <v>#DIV/0!</v>
      </c>
      <c r="F572" s="91" t="e">
        <f t="shared" si="36"/>
        <v>#DIV/0!</v>
      </c>
      <c r="G572" s="91" t="e">
        <f t="shared" si="37"/>
        <v>#DIV/0!</v>
      </c>
      <c r="H572" s="90" t="e">
        <f t="shared" si="38"/>
        <v>#DIV/0!</v>
      </c>
      <c r="I572" s="94" t="str">
        <f>IF(OR(COUNT(Calculations!BP573:BY573)&lt;3,COUNT(Calculations!BZ573:CI573)&lt;3),"N/A",IF(ISERROR(TTEST(Calculations!BP573:BY573,Calculations!BZ573:CI573,2,2)),"N/A",TTEST(Calculations!BP573:BY573,Calculations!BZ573:CI573,2,2)))</f>
        <v>N/A</v>
      </c>
      <c r="J572" s="90" t="e">
        <f t="shared" si="39"/>
        <v>#DIV/0!</v>
      </c>
      <c r="K572" s="95" t="str">
        <f>IF(AND('Test Sample Data'!N572&gt;=35,'Control Sample Data'!N572&gt;=35),"Type 3",IF(AND('Test Sample Data'!N572&gt;=30,'Control Sample Data'!N572&gt;=30,OR(I572&gt;=0.05,I572="N/A")),"Type 2",IF(OR(AND('Test Sample Data'!N572&gt;=30,'Control Sample Data'!N572&lt;=30),AND('Test Sample Data'!N572&lt;=30,'Control Sample Data'!N572&gt;=30)),"Type 1","OKAY")))</f>
        <v>OKAY</v>
      </c>
    </row>
    <row r="573" spans="1:11">
      <c r="A573" s="68"/>
      <c r="B573" s="88" t="str">
        <f>IF('Gene Table'!E573="","",'Gene Table'!E573)</f>
        <v>mmu-let-7c-2-3p</v>
      </c>
      <c r="C573" s="89" t="str">
        <f>'Gene Table'!B573</f>
        <v>H19</v>
      </c>
      <c r="D573" s="90" t="e">
        <f>Calculations!BN574</f>
        <v>#DIV/0!</v>
      </c>
      <c r="E573" s="90" t="e">
        <f>Calculations!BO574</f>
        <v>#DIV/0!</v>
      </c>
      <c r="F573" s="91" t="e">
        <f t="shared" si="36"/>
        <v>#DIV/0!</v>
      </c>
      <c r="G573" s="91" t="e">
        <f t="shared" si="37"/>
        <v>#DIV/0!</v>
      </c>
      <c r="H573" s="90" t="e">
        <f t="shared" si="38"/>
        <v>#DIV/0!</v>
      </c>
      <c r="I573" s="94" t="str">
        <f>IF(OR(COUNT(Calculations!BP574:BY574)&lt;3,COUNT(Calculations!BZ574:CI574)&lt;3),"N/A",IF(ISERROR(TTEST(Calculations!BP574:BY574,Calculations!BZ574:CI574,2,2)),"N/A",TTEST(Calculations!BP574:BY574,Calculations!BZ574:CI574,2,2)))</f>
        <v>N/A</v>
      </c>
      <c r="J573" s="90" t="e">
        <f t="shared" si="39"/>
        <v>#DIV/0!</v>
      </c>
      <c r="K573" s="95" t="str">
        <f>IF(AND('Test Sample Data'!N573&gt;=35,'Control Sample Data'!N573&gt;=35),"Type 3",IF(AND('Test Sample Data'!N573&gt;=30,'Control Sample Data'!N573&gt;=30,OR(I573&gt;=0.05,I573="N/A")),"Type 2",IF(OR(AND('Test Sample Data'!N573&gt;=30,'Control Sample Data'!N573&lt;=30),AND('Test Sample Data'!N573&lt;=30,'Control Sample Data'!N573&gt;=30)),"Type 1","OKAY")))</f>
        <v>OKAY</v>
      </c>
    </row>
    <row r="574" spans="1:11">
      <c r="A574" s="68"/>
      <c r="B574" s="88" t="str">
        <f>IF('Gene Table'!E574="","",'Gene Table'!E574)</f>
        <v>mmu-miR-1251-3p</v>
      </c>
      <c r="C574" s="89" t="str">
        <f>'Gene Table'!B574</f>
        <v>H20</v>
      </c>
      <c r="D574" s="90" t="e">
        <f>Calculations!BN575</f>
        <v>#DIV/0!</v>
      </c>
      <c r="E574" s="90" t="e">
        <f>Calculations!BO575</f>
        <v>#DIV/0!</v>
      </c>
      <c r="F574" s="91" t="e">
        <f t="shared" si="36"/>
        <v>#DIV/0!</v>
      </c>
      <c r="G574" s="91" t="e">
        <f t="shared" si="37"/>
        <v>#DIV/0!</v>
      </c>
      <c r="H574" s="90" t="e">
        <f t="shared" si="38"/>
        <v>#DIV/0!</v>
      </c>
      <c r="I574" s="94" t="str">
        <f>IF(OR(COUNT(Calculations!BP575:BY575)&lt;3,COUNT(Calculations!BZ575:CI575)&lt;3),"N/A",IF(ISERROR(TTEST(Calculations!BP575:BY575,Calculations!BZ575:CI575,2,2)),"N/A",TTEST(Calculations!BP575:BY575,Calculations!BZ575:CI575,2,2)))</f>
        <v>N/A</v>
      </c>
      <c r="J574" s="90" t="e">
        <f t="shared" si="39"/>
        <v>#DIV/0!</v>
      </c>
      <c r="K574" s="95" t="str">
        <f>IF(AND('Test Sample Data'!N574&gt;=35,'Control Sample Data'!N574&gt;=35),"Type 3",IF(AND('Test Sample Data'!N574&gt;=30,'Control Sample Data'!N574&gt;=30,OR(I574&gt;=0.05,I574="N/A")),"Type 2",IF(OR(AND('Test Sample Data'!N574&gt;=30,'Control Sample Data'!N574&lt;=30),AND('Test Sample Data'!N574&lt;=30,'Control Sample Data'!N574&gt;=30)),"Type 1","OKAY")))</f>
        <v>OKAY</v>
      </c>
    </row>
    <row r="575" spans="1:11">
      <c r="A575" s="68"/>
      <c r="B575" s="88" t="str">
        <f>IF('Gene Table'!E575="","",'Gene Table'!E575)</f>
        <v>mmu-let-7g-3p</v>
      </c>
      <c r="C575" s="89" t="str">
        <f>'Gene Table'!B575</f>
        <v>H21</v>
      </c>
      <c r="D575" s="90" t="e">
        <f>Calculations!BN576</f>
        <v>#DIV/0!</v>
      </c>
      <c r="E575" s="90" t="e">
        <f>Calculations!BO576</f>
        <v>#DIV/0!</v>
      </c>
      <c r="F575" s="91" t="e">
        <f t="shared" si="36"/>
        <v>#DIV/0!</v>
      </c>
      <c r="G575" s="91" t="e">
        <f t="shared" si="37"/>
        <v>#DIV/0!</v>
      </c>
      <c r="H575" s="90" t="e">
        <f t="shared" si="38"/>
        <v>#DIV/0!</v>
      </c>
      <c r="I575" s="94" t="str">
        <f>IF(OR(COUNT(Calculations!BP576:BY576)&lt;3,COUNT(Calculations!BZ576:CI576)&lt;3),"N/A",IF(ISERROR(TTEST(Calculations!BP576:BY576,Calculations!BZ576:CI576,2,2)),"N/A",TTEST(Calculations!BP576:BY576,Calculations!BZ576:CI576,2,2)))</f>
        <v>N/A</v>
      </c>
      <c r="J575" s="90" t="e">
        <f t="shared" si="39"/>
        <v>#DIV/0!</v>
      </c>
      <c r="K575" s="95" t="str">
        <f>IF(AND('Test Sample Data'!N575&gt;=35,'Control Sample Data'!N575&gt;=35),"Type 3",IF(AND('Test Sample Data'!N575&gt;=30,'Control Sample Data'!N575&gt;=30,OR(I575&gt;=0.05,I575="N/A")),"Type 2",IF(OR(AND('Test Sample Data'!N575&gt;=30,'Control Sample Data'!N575&lt;=30),AND('Test Sample Data'!N575&lt;=30,'Control Sample Data'!N575&gt;=30)),"Type 1","OKAY")))</f>
        <v>OKAY</v>
      </c>
    </row>
    <row r="576" spans="1:11">
      <c r="A576" s="68"/>
      <c r="B576" s="88" t="str">
        <f>IF('Gene Table'!E576="","",'Gene Table'!E576)</f>
        <v>mmu-miR-3060-5p</v>
      </c>
      <c r="C576" s="89" t="str">
        <f>'Gene Table'!B576</f>
        <v>H22</v>
      </c>
      <c r="D576" s="90" t="e">
        <f>Calculations!BN577</f>
        <v>#DIV/0!</v>
      </c>
      <c r="E576" s="90" t="e">
        <f>Calculations!BO577</f>
        <v>#DIV/0!</v>
      </c>
      <c r="F576" s="91" t="e">
        <f t="shared" si="36"/>
        <v>#DIV/0!</v>
      </c>
      <c r="G576" s="91" t="e">
        <f t="shared" si="37"/>
        <v>#DIV/0!</v>
      </c>
      <c r="H576" s="90" t="e">
        <f t="shared" si="38"/>
        <v>#DIV/0!</v>
      </c>
      <c r="I576" s="94" t="str">
        <f>IF(OR(COUNT(Calculations!BP577:BY577)&lt;3,COUNT(Calculations!BZ577:CI577)&lt;3),"N/A",IF(ISERROR(TTEST(Calculations!BP577:BY577,Calculations!BZ577:CI577,2,2)),"N/A",TTEST(Calculations!BP577:BY577,Calculations!BZ577:CI577,2,2)))</f>
        <v>N/A</v>
      </c>
      <c r="J576" s="90" t="e">
        <f t="shared" si="39"/>
        <v>#DIV/0!</v>
      </c>
      <c r="K576" s="95" t="str">
        <f>IF(AND('Test Sample Data'!N576&gt;=35,'Control Sample Data'!N576&gt;=35),"Type 3",IF(AND('Test Sample Data'!N576&gt;=30,'Control Sample Data'!N576&gt;=30,OR(I576&gt;=0.05,I576="N/A")),"Type 2",IF(OR(AND('Test Sample Data'!N576&gt;=30,'Control Sample Data'!N576&lt;=30),AND('Test Sample Data'!N576&lt;=30,'Control Sample Data'!N576&gt;=30)),"Type 1","OKAY")))</f>
        <v>OKAY</v>
      </c>
    </row>
    <row r="577" spans="1:11">
      <c r="A577" s="68"/>
      <c r="B577" s="88" t="str">
        <f>IF('Gene Table'!E577="","",'Gene Table'!E577)</f>
        <v>mmu-miR-10b-3p</v>
      </c>
      <c r="C577" s="89" t="str">
        <f>'Gene Table'!B577</f>
        <v>H23</v>
      </c>
      <c r="D577" s="90" t="e">
        <f>Calculations!BN578</f>
        <v>#DIV/0!</v>
      </c>
      <c r="E577" s="90" t="e">
        <f>Calculations!BO578</f>
        <v>#DIV/0!</v>
      </c>
      <c r="F577" s="91" t="e">
        <f t="shared" si="36"/>
        <v>#DIV/0!</v>
      </c>
      <c r="G577" s="91" t="e">
        <f t="shared" si="37"/>
        <v>#DIV/0!</v>
      </c>
      <c r="H577" s="90" t="e">
        <f t="shared" si="38"/>
        <v>#DIV/0!</v>
      </c>
      <c r="I577" s="94" t="str">
        <f>IF(OR(COUNT(Calculations!BP578:BY578)&lt;3,COUNT(Calculations!BZ578:CI578)&lt;3),"N/A",IF(ISERROR(TTEST(Calculations!BP578:BY578,Calculations!BZ578:CI578,2,2)),"N/A",TTEST(Calculations!BP578:BY578,Calculations!BZ578:CI578,2,2)))</f>
        <v>N/A</v>
      </c>
      <c r="J577" s="90" t="e">
        <f t="shared" si="39"/>
        <v>#DIV/0!</v>
      </c>
      <c r="K577" s="95" t="str">
        <f>IF(AND('Test Sample Data'!N577&gt;=35,'Control Sample Data'!N577&gt;=35),"Type 3",IF(AND('Test Sample Data'!N577&gt;=30,'Control Sample Data'!N577&gt;=30,OR(I577&gt;=0.05,I577="N/A")),"Type 2",IF(OR(AND('Test Sample Data'!N577&gt;=30,'Control Sample Data'!N577&lt;=30),AND('Test Sample Data'!N577&lt;=30,'Control Sample Data'!N577&gt;=30)),"Type 1","OKAY")))</f>
        <v>OKAY</v>
      </c>
    </row>
    <row r="578" spans="1:11">
      <c r="A578" s="68"/>
      <c r="B578" s="88" t="str">
        <f>IF('Gene Table'!E578="","",'Gene Table'!E578)</f>
        <v>mmu-miR-3060-3p</v>
      </c>
      <c r="C578" s="89" t="str">
        <f>'Gene Table'!B578</f>
        <v>H24</v>
      </c>
      <c r="D578" s="90" t="e">
        <f>Calculations!BN579</f>
        <v>#DIV/0!</v>
      </c>
      <c r="E578" s="90" t="e">
        <f>Calculations!BO579</f>
        <v>#DIV/0!</v>
      </c>
      <c r="F578" s="91" t="e">
        <f t="shared" si="36"/>
        <v>#DIV/0!</v>
      </c>
      <c r="G578" s="91" t="e">
        <f t="shared" si="37"/>
        <v>#DIV/0!</v>
      </c>
      <c r="H578" s="90" t="e">
        <f t="shared" si="38"/>
        <v>#DIV/0!</v>
      </c>
      <c r="I578" s="94" t="str">
        <f>IF(OR(COUNT(Calculations!BP579:BY579)&lt;3,COUNT(Calculations!BZ579:CI579)&lt;3),"N/A",IF(ISERROR(TTEST(Calculations!BP579:BY579,Calculations!BZ579:CI579,2,2)),"N/A",TTEST(Calculations!BP579:BY579,Calculations!BZ579:CI579,2,2)))</f>
        <v>N/A</v>
      </c>
      <c r="J578" s="90" t="e">
        <f t="shared" si="39"/>
        <v>#DIV/0!</v>
      </c>
      <c r="K578" s="95" t="str">
        <f>IF(AND('Test Sample Data'!N578&gt;=35,'Control Sample Data'!N578&gt;=35),"Type 3",IF(AND('Test Sample Data'!N578&gt;=30,'Control Sample Data'!N578&gt;=30,OR(I578&gt;=0.05,I578="N/A")),"Type 2",IF(OR(AND('Test Sample Data'!N578&gt;=30,'Control Sample Data'!N578&lt;=30),AND('Test Sample Data'!N578&lt;=30,'Control Sample Data'!N578&gt;=30)),"Type 1","OKAY")))</f>
        <v>OKAY</v>
      </c>
    </row>
    <row r="579" spans="1:11">
      <c r="A579" s="68"/>
      <c r="B579" s="88" t="str">
        <f>IF('Gene Table'!E579="","",'Gene Table'!E579)</f>
        <v>mmu-let-7g-5p</v>
      </c>
      <c r="C579" s="89" t="str">
        <f>'Gene Table'!B579</f>
        <v>I01</v>
      </c>
      <c r="D579" s="90" t="e">
        <f>Calculations!BN580</f>
        <v>#DIV/0!</v>
      </c>
      <c r="E579" s="90" t="e">
        <f>Calculations!BO580</f>
        <v>#DIV/0!</v>
      </c>
      <c r="F579" s="91" t="e">
        <f t="shared" si="36"/>
        <v>#DIV/0!</v>
      </c>
      <c r="G579" s="91" t="e">
        <f t="shared" si="37"/>
        <v>#DIV/0!</v>
      </c>
      <c r="H579" s="90" t="e">
        <f t="shared" si="38"/>
        <v>#DIV/0!</v>
      </c>
      <c r="I579" s="94" t="str">
        <f>IF(OR(COUNT(Calculations!BP580:BY580)&lt;3,COUNT(Calculations!BZ580:CI580)&lt;3),"N/A",IF(ISERROR(TTEST(Calculations!BP580:BY580,Calculations!BZ580:CI580,2,2)),"N/A",TTEST(Calculations!BP580:BY580,Calculations!BZ580:CI580,2,2)))</f>
        <v>N/A</v>
      </c>
      <c r="J579" s="90" t="e">
        <f t="shared" si="39"/>
        <v>#DIV/0!</v>
      </c>
      <c r="K579" s="95" t="str">
        <f>IF(AND('Test Sample Data'!N579&gt;=35,'Control Sample Data'!N579&gt;=35),"Type 3",IF(AND('Test Sample Data'!N579&gt;=30,'Control Sample Data'!N579&gt;=30,OR(I579&gt;=0.05,I579="N/A")),"Type 2",IF(OR(AND('Test Sample Data'!N579&gt;=30,'Control Sample Data'!N579&lt;=30),AND('Test Sample Data'!N579&lt;=30,'Control Sample Data'!N579&gt;=30)),"Type 1","OKAY")))</f>
        <v>OKAY</v>
      </c>
    </row>
    <row r="580" spans="1:11">
      <c r="A580" s="68"/>
      <c r="B580" s="88" t="str">
        <f>IF('Gene Table'!E580="","",'Gene Table'!E580)</f>
        <v>mmu-miR-883b-3p</v>
      </c>
      <c r="C580" s="89" t="str">
        <f>'Gene Table'!B580</f>
        <v>I02</v>
      </c>
      <c r="D580" s="90" t="e">
        <f>Calculations!BN581</f>
        <v>#DIV/0!</v>
      </c>
      <c r="E580" s="90" t="e">
        <f>Calculations!BO581</f>
        <v>#DIV/0!</v>
      </c>
      <c r="F580" s="91" t="e">
        <f t="shared" ref="F580:F643" si="40">2^-D580</f>
        <v>#DIV/0!</v>
      </c>
      <c r="G580" s="91" t="e">
        <f t="shared" ref="G580:G643" si="41">2^-E580</f>
        <v>#DIV/0!</v>
      </c>
      <c r="H580" s="90" t="e">
        <f t="shared" ref="H580:H643" si="42">F580/G580</f>
        <v>#DIV/0!</v>
      </c>
      <c r="I580" s="94" t="str">
        <f>IF(OR(COUNT(Calculations!BP581:BY581)&lt;3,COUNT(Calculations!BZ581:CI581)&lt;3),"N/A",IF(ISERROR(TTEST(Calculations!BP581:BY581,Calculations!BZ581:CI581,2,2)),"N/A",TTEST(Calculations!BP581:BY581,Calculations!BZ581:CI581,2,2)))</f>
        <v>N/A</v>
      </c>
      <c r="J580" s="90" t="e">
        <f t="shared" ref="J580:J643" si="43">IF(H580&gt;1,H580,-1/H580)</f>
        <v>#DIV/0!</v>
      </c>
      <c r="K580" s="95" t="str">
        <f>IF(AND('Test Sample Data'!N580&gt;=35,'Control Sample Data'!N580&gt;=35),"Type 3",IF(AND('Test Sample Data'!N580&gt;=30,'Control Sample Data'!N580&gt;=30,OR(I580&gt;=0.05,I580="N/A")),"Type 2",IF(OR(AND('Test Sample Data'!N580&gt;=30,'Control Sample Data'!N580&lt;=30),AND('Test Sample Data'!N580&lt;=30,'Control Sample Data'!N580&gt;=30)),"Type 1","OKAY")))</f>
        <v>OKAY</v>
      </c>
    </row>
    <row r="581" spans="1:11">
      <c r="A581" s="68"/>
      <c r="B581" s="88" t="str">
        <f>IF('Gene Table'!E581="","",'Gene Table'!E581)</f>
        <v>mmu-let-7i-5p</v>
      </c>
      <c r="C581" s="89" t="str">
        <f>'Gene Table'!B581</f>
        <v>I03</v>
      </c>
      <c r="D581" s="90" t="e">
        <f>Calculations!BN582</f>
        <v>#DIV/0!</v>
      </c>
      <c r="E581" s="90" t="e">
        <f>Calculations!BO582</f>
        <v>#DIV/0!</v>
      </c>
      <c r="F581" s="91" t="e">
        <f t="shared" si="40"/>
        <v>#DIV/0!</v>
      </c>
      <c r="G581" s="91" t="e">
        <f t="shared" si="41"/>
        <v>#DIV/0!</v>
      </c>
      <c r="H581" s="90" t="e">
        <f t="shared" si="42"/>
        <v>#DIV/0!</v>
      </c>
      <c r="I581" s="94" t="str">
        <f>IF(OR(COUNT(Calculations!BP582:BY582)&lt;3,COUNT(Calculations!BZ582:CI582)&lt;3),"N/A",IF(ISERROR(TTEST(Calculations!BP582:BY582,Calculations!BZ582:CI582,2,2)),"N/A",TTEST(Calculations!BP582:BY582,Calculations!BZ582:CI582,2,2)))</f>
        <v>N/A</v>
      </c>
      <c r="J581" s="90" t="e">
        <f t="shared" si="43"/>
        <v>#DIV/0!</v>
      </c>
      <c r="K581" s="95" t="str">
        <f>IF(AND('Test Sample Data'!N581&gt;=35,'Control Sample Data'!N581&gt;=35),"Type 3",IF(AND('Test Sample Data'!N581&gt;=30,'Control Sample Data'!N581&gt;=30,OR(I581&gt;=0.05,I581="N/A")),"Type 2",IF(OR(AND('Test Sample Data'!N581&gt;=30,'Control Sample Data'!N581&lt;=30),AND('Test Sample Data'!N581&lt;=30,'Control Sample Data'!N581&gt;=30)),"Type 1","OKAY")))</f>
        <v>OKAY</v>
      </c>
    </row>
    <row r="582" spans="1:11">
      <c r="A582" s="68"/>
      <c r="B582" s="88" t="str">
        <f>IF('Gene Table'!E582="","",'Gene Table'!E582)</f>
        <v>mmu-miR-101b-3p</v>
      </c>
      <c r="C582" s="89" t="str">
        <f>'Gene Table'!B582</f>
        <v>I04</v>
      </c>
      <c r="D582" s="90" t="e">
        <f>Calculations!BN583</f>
        <v>#DIV/0!</v>
      </c>
      <c r="E582" s="90" t="e">
        <f>Calculations!BO583</f>
        <v>#DIV/0!</v>
      </c>
      <c r="F582" s="91" t="e">
        <f t="shared" si="40"/>
        <v>#DIV/0!</v>
      </c>
      <c r="G582" s="91" t="e">
        <f t="shared" si="41"/>
        <v>#DIV/0!</v>
      </c>
      <c r="H582" s="90" t="e">
        <f t="shared" si="42"/>
        <v>#DIV/0!</v>
      </c>
      <c r="I582" s="94" t="str">
        <f>IF(OR(COUNT(Calculations!BP583:BY583)&lt;3,COUNT(Calculations!BZ583:CI583)&lt;3),"N/A",IF(ISERROR(TTEST(Calculations!BP583:BY583,Calculations!BZ583:CI583,2,2)),"N/A",TTEST(Calculations!BP583:BY583,Calculations!BZ583:CI583,2,2)))</f>
        <v>N/A</v>
      </c>
      <c r="J582" s="90" t="e">
        <f t="shared" si="43"/>
        <v>#DIV/0!</v>
      </c>
      <c r="K582" s="95" t="str">
        <f>IF(AND('Test Sample Data'!N582&gt;=35,'Control Sample Data'!N582&gt;=35),"Type 3",IF(AND('Test Sample Data'!N582&gt;=30,'Control Sample Data'!N582&gt;=30,OR(I582&gt;=0.05,I582="N/A")),"Type 2",IF(OR(AND('Test Sample Data'!N582&gt;=30,'Control Sample Data'!N582&lt;=30),AND('Test Sample Data'!N582&lt;=30,'Control Sample Data'!N582&gt;=30)),"Type 1","OKAY")))</f>
        <v>OKAY</v>
      </c>
    </row>
    <row r="583" spans="1:11">
      <c r="A583" s="68"/>
      <c r="B583" s="88" t="str">
        <f>IF('Gene Table'!E583="","",'Gene Table'!E583)</f>
        <v>mmu-miR-130a-3p</v>
      </c>
      <c r="C583" s="89" t="str">
        <f>'Gene Table'!B583</f>
        <v>I05</v>
      </c>
      <c r="D583" s="90" t="e">
        <f>Calculations!BN584</f>
        <v>#DIV/0!</v>
      </c>
      <c r="E583" s="90" t="e">
        <f>Calculations!BO584</f>
        <v>#DIV/0!</v>
      </c>
      <c r="F583" s="91" t="e">
        <f t="shared" si="40"/>
        <v>#DIV/0!</v>
      </c>
      <c r="G583" s="91" t="e">
        <f t="shared" si="41"/>
        <v>#DIV/0!</v>
      </c>
      <c r="H583" s="90" t="e">
        <f t="shared" si="42"/>
        <v>#DIV/0!</v>
      </c>
      <c r="I583" s="94" t="str">
        <f>IF(OR(COUNT(Calculations!BP584:BY584)&lt;3,COUNT(Calculations!BZ584:CI584)&lt;3),"N/A",IF(ISERROR(TTEST(Calculations!BP584:BY584,Calculations!BZ584:CI584,2,2)),"N/A",TTEST(Calculations!BP584:BY584,Calculations!BZ584:CI584,2,2)))</f>
        <v>N/A</v>
      </c>
      <c r="J583" s="90" t="e">
        <f t="shared" si="43"/>
        <v>#DIV/0!</v>
      </c>
      <c r="K583" s="95" t="str">
        <f>IF(AND('Test Sample Data'!N583&gt;=35,'Control Sample Data'!N583&gt;=35),"Type 3",IF(AND('Test Sample Data'!N583&gt;=30,'Control Sample Data'!N583&gt;=30,OR(I583&gt;=0.05,I583="N/A")),"Type 2",IF(OR(AND('Test Sample Data'!N583&gt;=30,'Control Sample Data'!N583&lt;=30),AND('Test Sample Data'!N583&lt;=30,'Control Sample Data'!N583&gt;=30)),"Type 1","OKAY")))</f>
        <v>OKAY</v>
      </c>
    </row>
    <row r="584" spans="1:11">
      <c r="A584" s="68"/>
      <c r="B584" s="88" t="str">
        <f>IF('Gene Table'!E584="","",'Gene Table'!E584)</f>
        <v>mmu-miR-7b-5p</v>
      </c>
      <c r="C584" s="89" t="str">
        <f>'Gene Table'!B584</f>
        <v>I06</v>
      </c>
      <c r="D584" s="90" t="e">
        <f>Calculations!BN585</f>
        <v>#DIV/0!</v>
      </c>
      <c r="E584" s="90" t="e">
        <f>Calculations!BO585</f>
        <v>#DIV/0!</v>
      </c>
      <c r="F584" s="91" t="e">
        <f t="shared" si="40"/>
        <v>#DIV/0!</v>
      </c>
      <c r="G584" s="91" t="e">
        <f t="shared" si="41"/>
        <v>#DIV/0!</v>
      </c>
      <c r="H584" s="90" t="e">
        <f t="shared" si="42"/>
        <v>#DIV/0!</v>
      </c>
      <c r="I584" s="94" t="str">
        <f>IF(OR(COUNT(Calculations!BP585:BY585)&lt;3,COUNT(Calculations!BZ585:CI585)&lt;3),"N/A",IF(ISERROR(TTEST(Calculations!BP585:BY585,Calculations!BZ585:CI585,2,2)),"N/A",TTEST(Calculations!BP585:BY585,Calculations!BZ585:CI585,2,2)))</f>
        <v>N/A</v>
      </c>
      <c r="J584" s="90" t="e">
        <f t="shared" si="43"/>
        <v>#DIV/0!</v>
      </c>
      <c r="K584" s="95" t="str">
        <f>IF(AND('Test Sample Data'!N584&gt;=35,'Control Sample Data'!N584&gt;=35),"Type 3",IF(AND('Test Sample Data'!N584&gt;=30,'Control Sample Data'!N584&gt;=30,OR(I584&gt;=0.05,I584="N/A")),"Type 2",IF(OR(AND('Test Sample Data'!N584&gt;=30,'Control Sample Data'!N584&lt;=30),AND('Test Sample Data'!N584&lt;=30,'Control Sample Data'!N584&gt;=30)),"Type 1","OKAY")))</f>
        <v>OKAY</v>
      </c>
    </row>
    <row r="585" spans="1:11">
      <c r="A585" s="68"/>
      <c r="B585" s="88" t="str">
        <f>IF('Gene Table'!E585="","",'Gene Table'!E585)</f>
        <v>mmu-miR-130b-3p</v>
      </c>
      <c r="C585" s="89" t="str">
        <f>'Gene Table'!B585</f>
        <v>I07</v>
      </c>
      <c r="D585" s="90" t="e">
        <f>Calculations!BN586</f>
        <v>#DIV/0!</v>
      </c>
      <c r="E585" s="90" t="e">
        <f>Calculations!BO586</f>
        <v>#DIV/0!</v>
      </c>
      <c r="F585" s="91" t="e">
        <f t="shared" si="40"/>
        <v>#DIV/0!</v>
      </c>
      <c r="G585" s="91" t="e">
        <f t="shared" si="41"/>
        <v>#DIV/0!</v>
      </c>
      <c r="H585" s="90" t="e">
        <f t="shared" si="42"/>
        <v>#DIV/0!</v>
      </c>
      <c r="I585" s="94" t="str">
        <f>IF(OR(COUNT(Calculations!BP586:BY586)&lt;3,COUNT(Calculations!BZ586:CI586)&lt;3),"N/A",IF(ISERROR(TTEST(Calculations!BP586:BY586,Calculations!BZ586:CI586,2,2)),"N/A",TTEST(Calculations!BP586:BY586,Calculations!BZ586:CI586,2,2)))</f>
        <v>N/A</v>
      </c>
      <c r="J585" s="90" t="e">
        <f t="shared" si="43"/>
        <v>#DIV/0!</v>
      </c>
      <c r="K585" s="95" t="str">
        <f>IF(AND('Test Sample Data'!N585&gt;=35,'Control Sample Data'!N585&gt;=35),"Type 3",IF(AND('Test Sample Data'!N585&gt;=30,'Control Sample Data'!N585&gt;=30,OR(I585&gt;=0.05,I585="N/A")),"Type 2",IF(OR(AND('Test Sample Data'!N585&gt;=30,'Control Sample Data'!N585&lt;=30),AND('Test Sample Data'!N585&lt;=30,'Control Sample Data'!N585&gt;=30)),"Type 1","OKAY")))</f>
        <v>OKAY</v>
      </c>
    </row>
    <row r="586" spans="1:11">
      <c r="A586" s="68"/>
      <c r="B586" s="88" t="str">
        <f>IF('Gene Table'!E586="","",'Gene Table'!E586)</f>
        <v>mmu-miR-1937a</v>
      </c>
      <c r="C586" s="89" t="str">
        <f>'Gene Table'!B586</f>
        <v>I08</v>
      </c>
      <c r="D586" s="90" t="e">
        <f>Calculations!BN587</f>
        <v>#DIV/0!</v>
      </c>
      <c r="E586" s="90" t="e">
        <f>Calculations!BO587</f>
        <v>#DIV/0!</v>
      </c>
      <c r="F586" s="91" t="e">
        <f t="shared" si="40"/>
        <v>#DIV/0!</v>
      </c>
      <c r="G586" s="91" t="e">
        <f t="shared" si="41"/>
        <v>#DIV/0!</v>
      </c>
      <c r="H586" s="90" t="e">
        <f t="shared" si="42"/>
        <v>#DIV/0!</v>
      </c>
      <c r="I586" s="94" t="str">
        <f>IF(OR(COUNT(Calculations!BP587:BY587)&lt;3,COUNT(Calculations!BZ587:CI587)&lt;3),"N/A",IF(ISERROR(TTEST(Calculations!BP587:BY587,Calculations!BZ587:CI587,2,2)),"N/A",TTEST(Calculations!BP587:BY587,Calculations!BZ587:CI587,2,2)))</f>
        <v>N/A</v>
      </c>
      <c r="J586" s="90" t="e">
        <f t="shared" si="43"/>
        <v>#DIV/0!</v>
      </c>
      <c r="K586" s="95" t="str">
        <f>IF(AND('Test Sample Data'!N586&gt;=35,'Control Sample Data'!N586&gt;=35),"Type 3",IF(AND('Test Sample Data'!N586&gt;=30,'Control Sample Data'!N586&gt;=30,OR(I586&gt;=0.05,I586="N/A")),"Type 2",IF(OR(AND('Test Sample Data'!N586&gt;=30,'Control Sample Data'!N586&lt;=30),AND('Test Sample Data'!N586&lt;=30,'Control Sample Data'!N586&gt;=30)),"Type 1","OKAY")))</f>
        <v>OKAY</v>
      </c>
    </row>
    <row r="587" spans="1:11">
      <c r="A587" s="68"/>
      <c r="B587" s="88" t="str">
        <f>IF('Gene Table'!E587="","",'Gene Table'!E587)</f>
        <v>mmu-miR-141-3p</v>
      </c>
      <c r="C587" s="89" t="str">
        <f>'Gene Table'!B587</f>
        <v>I09</v>
      </c>
      <c r="D587" s="90" t="e">
        <f>Calculations!BN588</f>
        <v>#DIV/0!</v>
      </c>
      <c r="E587" s="90" t="e">
        <f>Calculations!BO588</f>
        <v>#DIV/0!</v>
      </c>
      <c r="F587" s="91" t="e">
        <f t="shared" si="40"/>
        <v>#DIV/0!</v>
      </c>
      <c r="G587" s="91" t="e">
        <f t="shared" si="41"/>
        <v>#DIV/0!</v>
      </c>
      <c r="H587" s="90" t="e">
        <f t="shared" si="42"/>
        <v>#DIV/0!</v>
      </c>
      <c r="I587" s="94" t="str">
        <f>IF(OR(COUNT(Calculations!BP588:BY588)&lt;3,COUNT(Calculations!BZ588:CI588)&lt;3),"N/A",IF(ISERROR(TTEST(Calculations!BP588:BY588,Calculations!BZ588:CI588,2,2)),"N/A",TTEST(Calculations!BP588:BY588,Calculations!BZ588:CI588,2,2)))</f>
        <v>N/A</v>
      </c>
      <c r="J587" s="90" t="e">
        <f t="shared" si="43"/>
        <v>#DIV/0!</v>
      </c>
      <c r="K587" s="95" t="str">
        <f>IF(AND('Test Sample Data'!N587&gt;=35,'Control Sample Data'!N587&gt;=35),"Type 3",IF(AND('Test Sample Data'!N587&gt;=30,'Control Sample Data'!N587&gt;=30,OR(I587&gt;=0.05,I587="N/A")),"Type 2",IF(OR(AND('Test Sample Data'!N587&gt;=30,'Control Sample Data'!N587&lt;=30),AND('Test Sample Data'!N587&lt;=30,'Control Sample Data'!N587&gt;=30)),"Type 1","OKAY")))</f>
        <v>OKAY</v>
      </c>
    </row>
    <row r="588" spans="1:11">
      <c r="A588" s="68"/>
      <c r="B588" s="88" t="str">
        <f>IF('Gene Table'!E588="","",'Gene Table'!E588)</f>
        <v>mmu-miR-1937b</v>
      </c>
      <c r="C588" s="89" t="str">
        <f>'Gene Table'!B588</f>
        <v>I10</v>
      </c>
      <c r="D588" s="90" t="e">
        <f>Calculations!BN589</f>
        <v>#DIV/0!</v>
      </c>
      <c r="E588" s="90" t="e">
        <f>Calculations!BO589</f>
        <v>#DIV/0!</v>
      </c>
      <c r="F588" s="91" t="e">
        <f t="shared" si="40"/>
        <v>#DIV/0!</v>
      </c>
      <c r="G588" s="91" t="e">
        <f t="shared" si="41"/>
        <v>#DIV/0!</v>
      </c>
      <c r="H588" s="90" t="e">
        <f t="shared" si="42"/>
        <v>#DIV/0!</v>
      </c>
      <c r="I588" s="94" t="str">
        <f>IF(OR(COUNT(Calculations!BP589:BY589)&lt;3,COUNT(Calculations!BZ589:CI589)&lt;3),"N/A",IF(ISERROR(TTEST(Calculations!BP589:BY589,Calculations!BZ589:CI589,2,2)),"N/A",TTEST(Calculations!BP589:BY589,Calculations!BZ589:CI589,2,2)))</f>
        <v>N/A</v>
      </c>
      <c r="J588" s="90" t="e">
        <f t="shared" si="43"/>
        <v>#DIV/0!</v>
      </c>
      <c r="K588" s="95" t="str">
        <f>IF(AND('Test Sample Data'!N588&gt;=35,'Control Sample Data'!N588&gt;=35),"Type 3",IF(AND('Test Sample Data'!N588&gt;=30,'Control Sample Data'!N588&gt;=30,OR(I588&gt;=0.05,I588="N/A")),"Type 2",IF(OR(AND('Test Sample Data'!N588&gt;=30,'Control Sample Data'!N588&lt;=30),AND('Test Sample Data'!N588&lt;=30,'Control Sample Data'!N588&gt;=30)),"Type 1","OKAY")))</f>
        <v>OKAY</v>
      </c>
    </row>
    <row r="589" spans="1:11">
      <c r="A589" s="68"/>
      <c r="B589" s="88" t="str">
        <f>IF('Gene Table'!E589="","",'Gene Table'!E589)</f>
        <v>mmu-miR-146a-5p</v>
      </c>
      <c r="C589" s="89" t="str">
        <f>'Gene Table'!B589</f>
        <v>I11</v>
      </c>
      <c r="D589" s="90" t="e">
        <f>Calculations!BN590</f>
        <v>#DIV/0!</v>
      </c>
      <c r="E589" s="90" t="e">
        <f>Calculations!BO590</f>
        <v>#DIV/0!</v>
      </c>
      <c r="F589" s="91" t="e">
        <f t="shared" si="40"/>
        <v>#DIV/0!</v>
      </c>
      <c r="G589" s="91" t="e">
        <f t="shared" si="41"/>
        <v>#DIV/0!</v>
      </c>
      <c r="H589" s="90" t="e">
        <f t="shared" si="42"/>
        <v>#DIV/0!</v>
      </c>
      <c r="I589" s="94" t="str">
        <f>IF(OR(COUNT(Calculations!BP590:BY590)&lt;3,COUNT(Calculations!BZ590:CI590)&lt;3),"N/A",IF(ISERROR(TTEST(Calculations!BP590:BY590,Calculations!BZ590:CI590,2,2)),"N/A",TTEST(Calculations!BP590:BY590,Calculations!BZ590:CI590,2,2)))</f>
        <v>N/A</v>
      </c>
      <c r="J589" s="90" t="e">
        <f t="shared" si="43"/>
        <v>#DIV/0!</v>
      </c>
      <c r="K589" s="95" t="str">
        <f>IF(AND('Test Sample Data'!N589&gt;=35,'Control Sample Data'!N589&gt;=35),"Type 3",IF(AND('Test Sample Data'!N589&gt;=30,'Control Sample Data'!N589&gt;=30,OR(I589&gt;=0.05,I589="N/A")),"Type 2",IF(OR(AND('Test Sample Data'!N589&gt;=30,'Control Sample Data'!N589&lt;=30),AND('Test Sample Data'!N589&lt;=30,'Control Sample Data'!N589&gt;=30)),"Type 1","OKAY")))</f>
        <v>OKAY</v>
      </c>
    </row>
    <row r="590" spans="1:11">
      <c r="A590" s="68"/>
      <c r="B590" s="88" t="str">
        <f>IF('Gene Table'!E590="","",'Gene Table'!E590)</f>
        <v>mmu-miR-669l-5p</v>
      </c>
      <c r="C590" s="89" t="str">
        <f>'Gene Table'!B590</f>
        <v>I12</v>
      </c>
      <c r="D590" s="90" t="e">
        <f>Calculations!BN591</f>
        <v>#DIV/0!</v>
      </c>
      <c r="E590" s="90" t="e">
        <f>Calculations!BO591</f>
        <v>#DIV/0!</v>
      </c>
      <c r="F590" s="91" t="e">
        <f t="shared" si="40"/>
        <v>#DIV/0!</v>
      </c>
      <c r="G590" s="91" t="e">
        <f t="shared" si="41"/>
        <v>#DIV/0!</v>
      </c>
      <c r="H590" s="90" t="e">
        <f t="shared" si="42"/>
        <v>#DIV/0!</v>
      </c>
      <c r="I590" s="94" t="str">
        <f>IF(OR(COUNT(Calculations!BP591:BY591)&lt;3,COUNT(Calculations!BZ591:CI591)&lt;3),"N/A",IF(ISERROR(TTEST(Calculations!BP591:BY591,Calculations!BZ591:CI591,2,2)),"N/A",TTEST(Calculations!BP591:BY591,Calculations!BZ591:CI591,2,2)))</f>
        <v>N/A</v>
      </c>
      <c r="J590" s="90" t="e">
        <f t="shared" si="43"/>
        <v>#DIV/0!</v>
      </c>
      <c r="K590" s="95" t="str">
        <f>IF(AND('Test Sample Data'!N590&gt;=35,'Control Sample Data'!N590&gt;=35),"Type 3",IF(AND('Test Sample Data'!N590&gt;=30,'Control Sample Data'!N590&gt;=30,OR(I590&gt;=0.05,I590="N/A")),"Type 2",IF(OR(AND('Test Sample Data'!N590&gt;=30,'Control Sample Data'!N590&lt;=30),AND('Test Sample Data'!N590&lt;=30,'Control Sample Data'!N590&gt;=30)),"Type 1","OKAY")))</f>
        <v>OKAY</v>
      </c>
    </row>
    <row r="591" spans="1:11">
      <c r="A591" s="68"/>
      <c r="B591" s="88" t="str">
        <f>IF('Gene Table'!E591="","",'Gene Table'!E591)</f>
        <v>mmu-miR-146b-5p</v>
      </c>
      <c r="C591" s="89" t="str">
        <f>'Gene Table'!B591</f>
        <v>I13</v>
      </c>
      <c r="D591" s="90" t="e">
        <f>Calculations!BN592</f>
        <v>#DIV/0!</v>
      </c>
      <c r="E591" s="90" t="e">
        <f>Calculations!BO592</f>
        <v>#DIV/0!</v>
      </c>
      <c r="F591" s="91" t="e">
        <f t="shared" si="40"/>
        <v>#DIV/0!</v>
      </c>
      <c r="G591" s="91" t="e">
        <f t="shared" si="41"/>
        <v>#DIV/0!</v>
      </c>
      <c r="H591" s="90" t="e">
        <f t="shared" si="42"/>
        <v>#DIV/0!</v>
      </c>
      <c r="I591" s="94" t="str">
        <f>IF(OR(COUNT(Calculations!BP592:BY592)&lt;3,COUNT(Calculations!BZ592:CI592)&lt;3),"N/A",IF(ISERROR(TTEST(Calculations!BP592:BY592,Calculations!BZ592:CI592,2,2)),"N/A",TTEST(Calculations!BP592:BY592,Calculations!BZ592:CI592,2,2)))</f>
        <v>N/A</v>
      </c>
      <c r="J591" s="90" t="e">
        <f t="shared" si="43"/>
        <v>#DIV/0!</v>
      </c>
      <c r="K591" s="95" t="str">
        <f>IF(AND('Test Sample Data'!N591&gt;=35,'Control Sample Data'!N591&gt;=35),"Type 3",IF(AND('Test Sample Data'!N591&gt;=30,'Control Sample Data'!N591&gt;=30,OR(I591&gt;=0.05,I591="N/A")),"Type 2",IF(OR(AND('Test Sample Data'!N591&gt;=30,'Control Sample Data'!N591&lt;=30),AND('Test Sample Data'!N591&lt;=30,'Control Sample Data'!N591&gt;=30)),"Type 1","OKAY")))</f>
        <v>OKAY</v>
      </c>
    </row>
    <row r="592" spans="1:11">
      <c r="A592" s="68"/>
      <c r="B592" s="88" t="str">
        <f>IF('Gene Table'!E592="","",'Gene Table'!E592)</f>
        <v>mmu-miR-669o-5p</v>
      </c>
      <c r="C592" s="89" t="str">
        <f>'Gene Table'!B592</f>
        <v>I14</v>
      </c>
      <c r="D592" s="90" t="e">
        <f>Calculations!BN593</f>
        <v>#DIV/0!</v>
      </c>
      <c r="E592" s="90" t="e">
        <f>Calculations!BO593</f>
        <v>#DIV/0!</v>
      </c>
      <c r="F592" s="91" t="e">
        <f t="shared" si="40"/>
        <v>#DIV/0!</v>
      </c>
      <c r="G592" s="91" t="e">
        <f t="shared" si="41"/>
        <v>#DIV/0!</v>
      </c>
      <c r="H592" s="90" t="e">
        <f t="shared" si="42"/>
        <v>#DIV/0!</v>
      </c>
      <c r="I592" s="94" t="str">
        <f>IF(OR(COUNT(Calculations!BP593:BY593)&lt;3,COUNT(Calculations!BZ593:CI593)&lt;3),"N/A",IF(ISERROR(TTEST(Calculations!BP593:BY593,Calculations!BZ593:CI593,2,2)),"N/A",TTEST(Calculations!BP593:BY593,Calculations!BZ593:CI593,2,2)))</f>
        <v>N/A</v>
      </c>
      <c r="J592" s="90" t="e">
        <f t="shared" si="43"/>
        <v>#DIV/0!</v>
      </c>
      <c r="K592" s="95" t="str">
        <f>IF(AND('Test Sample Data'!N592&gt;=35,'Control Sample Data'!N592&gt;=35),"Type 3",IF(AND('Test Sample Data'!N592&gt;=30,'Control Sample Data'!N592&gt;=30,OR(I592&gt;=0.05,I592="N/A")),"Type 2",IF(OR(AND('Test Sample Data'!N592&gt;=30,'Control Sample Data'!N592&lt;=30),AND('Test Sample Data'!N592&lt;=30,'Control Sample Data'!N592&gt;=30)),"Type 1","OKAY")))</f>
        <v>OKAY</v>
      </c>
    </row>
    <row r="593" spans="1:11">
      <c r="A593" s="68"/>
      <c r="B593" s="88" t="str">
        <f>IF('Gene Table'!E593="","",'Gene Table'!E593)</f>
        <v>mmu-miR-148a-3p</v>
      </c>
      <c r="C593" s="89" t="str">
        <f>'Gene Table'!B593</f>
        <v>I15</v>
      </c>
      <c r="D593" s="90" t="e">
        <f>Calculations!BN594</f>
        <v>#DIV/0!</v>
      </c>
      <c r="E593" s="90" t="e">
        <f>Calculations!BO594</f>
        <v>#DIV/0!</v>
      </c>
      <c r="F593" s="91" t="e">
        <f t="shared" si="40"/>
        <v>#DIV/0!</v>
      </c>
      <c r="G593" s="91" t="e">
        <f t="shared" si="41"/>
        <v>#DIV/0!</v>
      </c>
      <c r="H593" s="90" t="e">
        <f t="shared" si="42"/>
        <v>#DIV/0!</v>
      </c>
      <c r="I593" s="94" t="str">
        <f>IF(OR(COUNT(Calculations!BP594:BY594)&lt;3,COUNT(Calculations!BZ594:CI594)&lt;3),"N/A",IF(ISERROR(TTEST(Calculations!BP594:BY594,Calculations!BZ594:CI594,2,2)),"N/A",TTEST(Calculations!BP594:BY594,Calculations!BZ594:CI594,2,2)))</f>
        <v>N/A</v>
      </c>
      <c r="J593" s="90" t="e">
        <f t="shared" si="43"/>
        <v>#DIV/0!</v>
      </c>
      <c r="K593" s="95" t="str">
        <f>IF(AND('Test Sample Data'!N593&gt;=35,'Control Sample Data'!N593&gt;=35),"Type 3",IF(AND('Test Sample Data'!N593&gt;=30,'Control Sample Data'!N593&gt;=30,OR(I593&gt;=0.05,I593="N/A")),"Type 2",IF(OR(AND('Test Sample Data'!N593&gt;=30,'Control Sample Data'!N593&lt;=30),AND('Test Sample Data'!N593&lt;=30,'Control Sample Data'!N593&gt;=30)),"Type 1","OKAY")))</f>
        <v>OKAY</v>
      </c>
    </row>
    <row r="594" spans="1:11">
      <c r="A594" s="68"/>
      <c r="B594" s="88" t="str">
        <f>IF('Gene Table'!E594="","",'Gene Table'!E594)</f>
        <v>mmu-miR-1937c</v>
      </c>
      <c r="C594" s="89" t="str">
        <f>'Gene Table'!B594</f>
        <v>I16</v>
      </c>
      <c r="D594" s="90" t="e">
        <f>Calculations!BN595</f>
        <v>#DIV/0!</v>
      </c>
      <c r="E594" s="90" t="e">
        <f>Calculations!BO595</f>
        <v>#DIV/0!</v>
      </c>
      <c r="F594" s="91" t="e">
        <f t="shared" si="40"/>
        <v>#DIV/0!</v>
      </c>
      <c r="G594" s="91" t="e">
        <f t="shared" si="41"/>
        <v>#DIV/0!</v>
      </c>
      <c r="H594" s="90" t="e">
        <f t="shared" si="42"/>
        <v>#DIV/0!</v>
      </c>
      <c r="I594" s="94" t="str">
        <f>IF(OR(COUNT(Calculations!BP595:BY595)&lt;3,COUNT(Calculations!BZ595:CI595)&lt;3),"N/A",IF(ISERROR(TTEST(Calculations!BP595:BY595,Calculations!BZ595:CI595,2,2)),"N/A",TTEST(Calculations!BP595:BY595,Calculations!BZ595:CI595,2,2)))</f>
        <v>N/A</v>
      </c>
      <c r="J594" s="90" t="e">
        <f t="shared" si="43"/>
        <v>#DIV/0!</v>
      </c>
      <c r="K594" s="95" t="str">
        <f>IF(AND('Test Sample Data'!N594&gt;=35,'Control Sample Data'!N594&gt;=35),"Type 3",IF(AND('Test Sample Data'!N594&gt;=30,'Control Sample Data'!N594&gt;=30,OR(I594&gt;=0.05,I594="N/A")),"Type 2",IF(OR(AND('Test Sample Data'!N594&gt;=30,'Control Sample Data'!N594&lt;=30),AND('Test Sample Data'!N594&lt;=30,'Control Sample Data'!N594&gt;=30)),"Type 1","OKAY")))</f>
        <v>OKAY</v>
      </c>
    </row>
    <row r="595" spans="1:11">
      <c r="A595" s="68"/>
      <c r="B595" s="88" t="str">
        <f>IF('Gene Table'!E595="","",'Gene Table'!E595)</f>
        <v>mmu-miR-148b-3p</v>
      </c>
      <c r="C595" s="89" t="str">
        <f>'Gene Table'!B595</f>
        <v>I17</v>
      </c>
      <c r="D595" s="90" t="e">
        <f>Calculations!BN596</f>
        <v>#DIV/0!</v>
      </c>
      <c r="E595" s="90" t="e">
        <f>Calculations!BO596</f>
        <v>#DIV/0!</v>
      </c>
      <c r="F595" s="91" t="e">
        <f t="shared" si="40"/>
        <v>#DIV/0!</v>
      </c>
      <c r="G595" s="91" t="e">
        <f t="shared" si="41"/>
        <v>#DIV/0!</v>
      </c>
      <c r="H595" s="90" t="e">
        <f t="shared" si="42"/>
        <v>#DIV/0!</v>
      </c>
      <c r="I595" s="94" t="str">
        <f>IF(OR(COUNT(Calculations!BP596:BY596)&lt;3,COUNT(Calculations!BZ596:CI596)&lt;3),"N/A",IF(ISERROR(TTEST(Calculations!BP596:BY596,Calculations!BZ596:CI596,2,2)),"N/A",TTEST(Calculations!BP596:BY596,Calculations!BZ596:CI596,2,2)))</f>
        <v>N/A</v>
      </c>
      <c r="J595" s="90" t="e">
        <f t="shared" si="43"/>
        <v>#DIV/0!</v>
      </c>
      <c r="K595" s="95" t="str">
        <f>IF(AND('Test Sample Data'!N595&gt;=35,'Control Sample Data'!N595&gt;=35),"Type 3",IF(AND('Test Sample Data'!N595&gt;=30,'Control Sample Data'!N595&gt;=30,OR(I595&gt;=0.05,I595="N/A")),"Type 2",IF(OR(AND('Test Sample Data'!N595&gt;=30,'Control Sample Data'!N595&lt;=30),AND('Test Sample Data'!N595&lt;=30,'Control Sample Data'!N595&gt;=30)),"Type 1","OKAY")))</f>
        <v>OKAY</v>
      </c>
    </row>
    <row r="596" ht="25.5" spans="1:11">
      <c r="A596" s="68"/>
      <c r="B596" s="88" t="str">
        <f>IF('Gene Table'!E596="","",'Gene Table'!E596)</f>
        <v>mmu-miR-1982.1-3p</v>
      </c>
      <c r="C596" s="89" t="str">
        <f>'Gene Table'!B596</f>
        <v>I18</v>
      </c>
      <c r="D596" s="90" t="e">
        <f>Calculations!BN597</f>
        <v>#DIV/0!</v>
      </c>
      <c r="E596" s="90" t="e">
        <f>Calculations!BO597</f>
        <v>#DIV/0!</v>
      </c>
      <c r="F596" s="91" t="e">
        <f t="shared" si="40"/>
        <v>#DIV/0!</v>
      </c>
      <c r="G596" s="91" t="e">
        <f t="shared" si="41"/>
        <v>#DIV/0!</v>
      </c>
      <c r="H596" s="90" t="e">
        <f t="shared" si="42"/>
        <v>#DIV/0!</v>
      </c>
      <c r="I596" s="94" t="str">
        <f>IF(OR(COUNT(Calculations!BP597:BY597)&lt;3,COUNT(Calculations!BZ597:CI597)&lt;3),"N/A",IF(ISERROR(TTEST(Calculations!BP597:BY597,Calculations!BZ597:CI597,2,2)),"N/A",TTEST(Calculations!BP597:BY597,Calculations!BZ597:CI597,2,2)))</f>
        <v>N/A</v>
      </c>
      <c r="J596" s="90" t="e">
        <f t="shared" si="43"/>
        <v>#DIV/0!</v>
      </c>
      <c r="K596" s="95" t="str">
        <f>IF(AND('Test Sample Data'!N596&gt;=35,'Control Sample Data'!N596&gt;=35),"Type 3",IF(AND('Test Sample Data'!N596&gt;=30,'Control Sample Data'!N596&gt;=30,OR(I596&gt;=0.05,I596="N/A")),"Type 2",IF(OR(AND('Test Sample Data'!N596&gt;=30,'Control Sample Data'!N596&lt;=30),AND('Test Sample Data'!N596&lt;=30,'Control Sample Data'!N596&gt;=30)),"Type 1","OKAY")))</f>
        <v>OKAY</v>
      </c>
    </row>
    <row r="597" spans="1:11">
      <c r="A597" s="68"/>
      <c r="B597" s="88" t="str">
        <f>IF('Gene Table'!E597="","",'Gene Table'!E597)</f>
        <v>mmu-miR-18a-5p</v>
      </c>
      <c r="C597" s="89" t="str">
        <f>'Gene Table'!B597</f>
        <v>I19</v>
      </c>
      <c r="D597" s="90" t="e">
        <f>Calculations!BN598</f>
        <v>#DIV/0!</v>
      </c>
      <c r="E597" s="90" t="e">
        <f>Calculations!BO598</f>
        <v>#DIV/0!</v>
      </c>
      <c r="F597" s="91" t="e">
        <f t="shared" si="40"/>
        <v>#DIV/0!</v>
      </c>
      <c r="G597" s="91" t="e">
        <f t="shared" si="41"/>
        <v>#DIV/0!</v>
      </c>
      <c r="H597" s="90" t="e">
        <f t="shared" si="42"/>
        <v>#DIV/0!</v>
      </c>
      <c r="I597" s="94" t="str">
        <f>IF(OR(COUNT(Calculations!BP598:BY598)&lt;3,COUNT(Calculations!BZ598:CI598)&lt;3),"N/A",IF(ISERROR(TTEST(Calculations!BP598:BY598,Calculations!BZ598:CI598,2,2)),"N/A",TTEST(Calculations!BP598:BY598,Calculations!BZ598:CI598,2,2)))</f>
        <v>N/A</v>
      </c>
      <c r="J597" s="90" t="e">
        <f t="shared" si="43"/>
        <v>#DIV/0!</v>
      </c>
      <c r="K597" s="95" t="str">
        <f>IF(AND('Test Sample Data'!N597&gt;=35,'Control Sample Data'!N597&gt;=35),"Type 3",IF(AND('Test Sample Data'!N597&gt;=30,'Control Sample Data'!N597&gt;=30,OR(I597&gt;=0.05,I597="N/A")),"Type 2",IF(OR(AND('Test Sample Data'!N597&gt;=30,'Control Sample Data'!N597&lt;=30),AND('Test Sample Data'!N597&lt;=30,'Control Sample Data'!N597&gt;=30)),"Type 1","OKAY")))</f>
        <v>OKAY</v>
      </c>
    </row>
    <row r="598" spans="1:11">
      <c r="A598" s="68"/>
      <c r="B598" s="88" t="str">
        <f>IF('Gene Table'!E598="","",'Gene Table'!E598)</f>
        <v>mmu-miR-199b-3p</v>
      </c>
      <c r="C598" s="89" t="str">
        <f>'Gene Table'!B598</f>
        <v>I20</v>
      </c>
      <c r="D598" s="90" t="e">
        <f>Calculations!BN599</f>
        <v>#DIV/0!</v>
      </c>
      <c r="E598" s="90" t="e">
        <f>Calculations!BO599</f>
        <v>#DIV/0!</v>
      </c>
      <c r="F598" s="91" t="e">
        <f t="shared" si="40"/>
        <v>#DIV/0!</v>
      </c>
      <c r="G598" s="91" t="e">
        <f t="shared" si="41"/>
        <v>#DIV/0!</v>
      </c>
      <c r="H598" s="90" t="e">
        <f t="shared" si="42"/>
        <v>#DIV/0!</v>
      </c>
      <c r="I598" s="94" t="str">
        <f>IF(OR(COUNT(Calculations!BP599:BY599)&lt;3,COUNT(Calculations!BZ599:CI599)&lt;3),"N/A",IF(ISERROR(TTEST(Calculations!BP599:BY599,Calculations!BZ599:CI599,2,2)),"N/A",TTEST(Calculations!BP599:BY599,Calculations!BZ599:CI599,2,2)))</f>
        <v>N/A</v>
      </c>
      <c r="J598" s="90" t="e">
        <f t="shared" si="43"/>
        <v>#DIV/0!</v>
      </c>
      <c r="K598" s="95" t="str">
        <f>IF(AND('Test Sample Data'!N598&gt;=35,'Control Sample Data'!N598&gt;=35),"Type 3",IF(AND('Test Sample Data'!N598&gt;=30,'Control Sample Data'!N598&gt;=30,OR(I598&gt;=0.05,I598="N/A")),"Type 2",IF(OR(AND('Test Sample Data'!N598&gt;=30,'Control Sample Data'!N598&lt;=30),AND('Test Sample Data'!N598&lt;=30,'Control Sample Data'!N598&gt;=30)),"Type 1","OKAY")))</f>
        <v>OKAY</v>
      </c>
    </row>
    <row r="599" spans="1:11">
      <c r="A599" s="68"/>
      <c r="B599" s="88" t="str">
        <f>IF('Gene Table'!E599="","",'Gene Table'!E599)</f>
        <v>mmu-miR-200a-3p</v>
      </c>
      <c r="C599" s="89" t="str">
        <f>'Gene Table'!B599</f>
        <v>I21</v>
      </c>
      <c r="D599" s="90" t="e">
        <f>Calculations!BN600</f>
        <v>#DIV/0!</v>
      </c>
      <c r="E599" s="90" t="e">
        <f>Calculations!BO600</f>
        <v>#DIV/0!</v>
      </c>
      <c r="F599" s="91" t="e">
        <f t="shared" si="40"/>
        <v>#DIV/0!</v>
      </c>
      <c r="G599" s="91" t="e">
        <f t="shared" si="41"/>
        <v>#DIV/0!</v>
      </c>
      <c r="H599" s="90" t="e">
        <f t="shared" si="42"/>
        <v>#DIV/0!</v>
      </c>
      <c r="I599" s="94" t="str">
        <f>IF(OR(COUNT(Calculations!BP600:BY600)&lt;3,COUNT(Calculations!BZ600:CI600)&lt;3),"N/A",IF(ISERROR(TTEST(Calculations!BP600:BY600,Calculations!BZ600:CI600,2,2)),"N/A",TTEST(Calculations!BP600:BY600,Calculations!BZ600:CI600,2,2)))</f>
        <v>N/A</v>
      </c>
      <c r="J599" s="90" t="e">
        <f t="shared" si="43"/>
        <v>#DIV/0!</v>
      </c>
      <c r="K599" s="95" t="str">
        <f>IF(AND('Test Sample Data'!N599&gt;=35,'Control Sample Data'!N599&gt;=35),"Type 3",IF(AND('Test Sample Data'!N599&gt;=30,'Control Sample Data'!N599&gt;=30,OR(I599&gt;=0.05,I599="N/A")),"Type 2",IF(OR(AND('Test Sample Data'!N599&gt;=30,'Control Sample Data'!N599&lt;=30),AND('Test Sample Data'!N599&lt;=30,'Control Sample Data'!N599&gt;=30)),"Type 1","OKAY")))</f>
        <v>OKAY</v>
      </c>
    </row>
    <row r="600" spans="1:11">
      <c r="A600" s="68"/>
      <c r="B600" s="88" t="str">
        <f>IF('Gene Table'!E600="","",'Gene Table'!E600)</f>
        <v>mmu-miR-669n</v>
      </c>
      <c r="C600" s="89" t="str">
        <f>'Gene Table'!B600</f>
        <v>I22</v>
      </c>
      <c r="D600" s="90" t="e">
        <f>Calculations!BN601</f>
        <v>#DIV/0!</v>
      </c>
      <c r="E600" s="90" t="e">
        <f>Calculations!BO601</f>
        <v>#DIV/0!</v>
      </c>
      <c r="F600" s="91" t="e">
        <f t="shared" si="40"/>
        <v>#DIV/0!</v>
      </c>
      <c r="G600" s="91" t="e">
        <f t="shared" si="41"/>
        <v>#DIV/0!</v>
      </c>
      <c r="H600" s="90" t="e">
        <f t="shared" si="42"/>
        <v>#DIV/0!</v>
      </c>
      <c r="I600" s="94" t="str">
        <f>IF(OR(COUNT(Calculations!BP601:BY601)&lt;3,COUNT(Calculations!BZ601:CI601)&lt;3),"N/A",IF(ISERROR(TTEST(Calculations!BP601:BY601,Calculations!BZ601:CI601,2,2)),"N/A",TTEST(Calculations!BP601:BY601,Calculations!BZ601:CI601,2,2)))</f>
        <v>N/A</v>
      </c>
      <c r="J600" s="90" t="e">
        <f t="shared" si="43"/>
        <v>#DIV/0!</v>
      </c>
      <c r="K600" s="95" t="str">
        <f>IF(AND('Test Sample Data'!N600&gt;=35,'Control Sample Data'!N600&gt;=35),"Type 3",IF(AND('Test Sample Data'!N600&gt;=30,'Control Sample Data'!N600&gt;=30,OR(I600&gt;=0.05,I600="N/A")),"Type 2",IF(OR(AND('Test Sample Data'!N600&gt;=30,'Control Sample Data'!N600&lt;=30),AND('Test Sample Data'!N600&lt;=30,'Control Sample Data'!N600&gt;=30)),"Type 1","OKAY")))</f>
        <v>OKAY</v>
      </c>
    </row>
    <row r="601" spans="1:11">
      <c r="A601" s="68"/>
      <c r="B601" s="88" t="str">
        <f>IF('Gene Table'!E601="","",'Gene Table'!E601)</f>
        <v>mmu-miR-20a-5p</v>
      </c>
      <c r="C601" s="89" t="str">
        <f>'Gene Table'!B601</f>
        <v>I23</v>
      </c>
      <c r="D601" s="90" t="e">
        <f>Calculations!BN602</f>
        <v>#DIV/0!</v>
      </c>
      <c r="E601" s="90" t="e">
        <f>Calculations!BO602</f>
        <v>#DIV/0!</v>
      </c>
      <c r="F601" s="91" t="e">
        <f t="shared" si="40"/>
        <v>#DIV/0!</v>
      </c>
      <c r="G601" s="91" t="e">
        <f t="shared" si="41"/>
        <v>#DIV/0!</v>
      </c>
      <c r="H601" s="90" t="e">
        <f t="shared" si="42"/>
        <v>#DIV/0!</v>
      </c>
      <c r="I601" s="94" t="str">
        <f>IF(OR(COUNT(Calculations!BP602:BY602)&lt;3,COUNT(Calculations!BZ602:CI602)&lt;3),"N/A",IF(ISERROR(TTEST(Calculations!BP602:BY602,Calculations!BZ602:CI602,2,2)),"N/A",TTEST(Calculations!BP602:BY602,Calculations!BZ602:CI602,2,2)))</f>
        <v>N/A</v>
      </c>
      <c r="J601" s="90" t="e">
        <f t="shared" si="43"/>
        <v>#DIV/0!</v>
      </c>
      <c r="K601" s="95" t="str">
        <f>IF(AND('Test Sample Data'!N601&gt;=35,'Control Sample Data'!N601&gt;=35),"Type 3",IF(AND('Test Sample Data'!N601&gt;=30,'Control Sample Data'!N601&gt;=30,OR(I601&gt;=0.05,I601="N/A")),"Type 2",IF(OR(AND('Test Sample Data'!N601&gt;=30,'Control Sample Data'!N601&lt;=30),AND('Test Sample Data'!N601&lt;=30,'Control Sample Data'!N601&gt;=30)),"Type 1","OKAY")))</f>
        <v>OKAY</v>
      </c>
    </row>
    <row r="602" spans="1:11">
      <c r="A602" s="68"/>
      <c r="B602" s="88" t="str">
        <f>IF('Gene Table'!E602="","",'Gene Table'!E602)</f>
        <v>mmu-miR-465a-3p</v>
      </c>
      <c r="C602" s="89" t="str">
        <f>'Gene Table'!B602</f>
        <v>I24</v>
      </c>
      <c r="D602" s="90" t="e">
        <f>Calculations!BN603</f>
        <v>#DIV/0!</v>
      </c>
      <c r="E602" s="90" t="e">
        <f>Calculations!BO603</f>
        <v>#DIV/0!</v>
      </c>
      <c r="F602" s="91" t="e">
        <f t="shared" si="40"/>
        <v>#DIV/0!</v>
      </c>
      <c r="G602" s="91" t="e">
        <f t="shared" si="41"/>
        <v>#DIV/0!</v>
      </c>
      <c r="H602" s="90" t="e">
        <f t="shared" si="42"/>
        <v>#DIV/0!</v>
      </c>
      <c r="I602" s="94" t="str">
        <f>IF(OR(COUNT(Calculations!BP603:BY603)&lt;3,COUNT(Calculations!BZ603:CI603)&lt;3),"N/A",IF(ISERROR(TTEST(Calculations!BP603:BY603,Calculations!BZ603:CI603,2,2)),"N/A",TTEST(Calculations!BP603:BY603,Calculations!BZ603:CI603,2,2)))</f>
        <v>N/A</v>
      </c>
      <c r="J602" s="90" t="e">
        <f t="shared" si="43"/>
        <v>#DIV/0!</v>
      </c>
      <c r="K602" s="95" t="str">
        <f>IF(AND('Test Sample Data'!N602&gt;=35,'Control Sample Data'!N602&gt;=35),"Type 3",IF(AND('Test Sample Data'!N602&gt;=30,'Control Sample Data'!N602&gt;=30,OR(I602&gt;=0.05,I602="N/A")),"Type 2",IF(OR(AND('Test Sample Data'!N602&gt;=30,'Control Sample Data'!N602&lt;=30),AND('Test Sample Data'!N602&lt;=30,'Control Sample Data'!N602&gt;=30)),"Type 1","OKAY")))</f>
        <v>OKAY</v>
      </c>
    </row>
    <row r="603" spans="1:11">
      <c r="A603" s="68"/>
      <c r="B603" s="88" t="str">
        <f>IF('Gene Table'!E603="","",'Gene Table'!E603)</f>
        <v>mmu-miR-130b-5p</v>
      </c>
      <c r="C603" s="89" t="str">
        <f>'Gene Table'!B603</f>
        <v>J01</v>
      </c>
      <c r="D603" s="90" t="e">
        <f>Calculations!BN604</f>
        <v>#DIV/0!</v>
      </c>
      <c r="E603" s="90" t="e">
        <f>Calculations!BO604</f>
        <v>#DIV/0!</v>
      </c>
      <c r="F603" s="91" t="e">
        <f t="shared" si="40"/>
        <v>#DIV/0!</v>
      </c>
      <c r="G603" s="91" t="e">
        <f t="shared" si="41"/>
        <v>#DIV/0!</v>
      </c>
      <c r="H603" s="90" t="e">
        <f t="shared" si="42"/>
        <v>#DIV/0!</v>
      </c>
      <c r="I603" s="94" t="str">
        <f>IF(OR(COUNT(Calculations!BP604:BY604)&lt;3,COUNT(Calculations!BZ604:CI604)&lt;3),"N/A",IF(ISERROR(TTEST(Calculations!BP604:BY604,Calculations!BZ604:CI604,2,2)),"N/A",TTEST(Calculations!BP604:BY604,Calculations!BZ604:CI604,2,2)))</f>
        <v>N/A</v>
      </c>
      <c r="J603" s="90" t="e">
        <f t="shared" si="43"/>
        <v>#DIV/0!</v>
      </c>
      <c r="K603" s="95" t="str">
        <f>IF(AND('Test Sample Data'!N603&gt;=35,'Control Sample Data'!N603&gt;=35),"Type 3",IF(AND('Test Sample Data'!N603&gt;=30,'Control Sample Data'!N603&gt;=30,OR(I603&gt;=0.05,I603="N/A")),"Type 2",IF(OR(AND('Test Sample Data'!N603&gt;=30,'Control Sample Data'!N603&lt;=30),AND('Test Sample Data'!N603&lt;=30,'Control Sample Data'!N603&gt;=30)),"Type 1","OKAY")))</f>
        <v>OKAY</v>
      </c>
    </row>
    <row r="604" spans="1:11">
      <c r="A604" s="68"/>
      <c r="B604" s="88" t="str">
        <f>IF('Gene Table'!E604="","",'Gene Table'!E604)</f>
        <v>mmu-miR-3061-5p</v>
      </c>
      <c r="C604" s="89" t="str">
        <f>'Gene Table'!B604</f>
        <v>J02</v>
      </c>
      <c r="D604" s="90" t="e">
        <f>Calculations!BN605</f>
        <v>#DIV/0!</v>
      </c>
      <c r="E604" s="90" t="e">
        <f>Calculations!BO605</f>
        <v>#DIV/0!</v>
      </c>
      <c r="F604" s="91" t="e">
        <f t="shared" si="40"/>
        <v>#DIV/0!</v>
      </c>
      <c r="G604" s="91" t="e">
        <f t="shared" si="41"/>
        <v>#DIV/0!</v>
      </c>
      <c r="H604" s="90" t="e">
        <f t="shared" si="42"/>
        <v>#DIV/0!</v>
      </c>
      <c r="I604" s="94" t="str">
        <f>IF(OR(COUNT(Calculations!BP605:BY605)&lt;3,COUNT(Calculations!BZ605:CI605)&lt;3),"N/A",IF(ISERROR(TTEST(Calculations!BP605:BY605,Calculations!BZ605:CI605,2,2)),"N/A",TTEST(Calculations!BP605:BY605,Calculations!BZ605:CI605,2,2)))</f>
        <v>N/A</v>
      </c>
      <c r="J604" s="90" t="e">
        <f t="shared" si="43"/>
        <v>#DIV/0!</v>
      </c>
      <c r="K604" s="95" t="str">
        <f>IF(AND('Test Sample Data'!N604&gt;=35,'Control Sample Data'!N604&gt;=35),"Type 3",IF(AND('Test Sample Data'!N604&gt;=30,'Control Sample Data'!N604&gt;=30,OR(I604&gt;=0.05,I604="N/A")),"Type 2",IF(OR(AND('Test Sample Data'!N604&gt;=30,'Control Sample Data'!N604&lt;=30),AND('Test Sample Data'!N604&lt;=30,'Control Sample Data'!N604&gt;=30)),"Type 1","OKAY")))</f>
        <v>OKAY</v>
      </c>
    </row>
    <row r="605" spans="1:11">
      <c r="A605" s="68"/>
      <c r="B605" s="88" t="str">
        <f>IF('Gene Table'!E605="","",'Gene Table'!E605)</f>
        <v>mmu-miR-138-1-3p</v>
      </c>
      <c r="C605" s="89" t="str">
        <f>'Gene Table'!B605</f>
        <v>J03</v>
      </c>
      <c r="D605" s="90" t="e">
        <f>Calculations!BN606</f>
        <v>#DIV/0!</v>
      </c>
      <c r="E605" s="90" t="e">
        <f>Calculations!BO606</f>
        <v>#DIV/0!</v>
      </c>
      <c r="F605" s="91" t="e">
        <f t="shared" si="40"/>
        <v>#DIV/0!</v>
      </c>
      <c r="G605" s="91" t="e">
        <f t="shared" si="41"/>
        <v>#DIV/0!</v>
      </c>
      <c r="H605" s="90" t="e">
        <f t="shared" si="42"/>
        <v>#DIV/0!</v>
      </c>
      <c r="I605" s="94" t="str">
        <f>IF(OR(COUNT(Calculations!BP606:BY606)&lt;3,COUNT(Calculations!BZ606:CI606)&lt;3),"N/A",IF(ISERROR(TTEST(Calculations!BP606:BY606,Calculations!BZ606:CI606,2,2)),"N/A",TTEST(Calculations!BP606:BY606,Calculations!BZ606:CI606,2,2)))</f>
        <v>N/A</v>
      </c>
      <c r="J605" s="90" t="e">
        <f t="shared" si="43"/>
        <v>#DIV/0!</v>
      </c>
      <c r="K605" s="95" t="str">
        <f>IF(AND('Test Sample Data'!N605&gt;=35,'Control Sample Data'!N605&gt;=35),"Type 3",IF(AND('Test Sample Data'!N605&gt;=30,'Control Sample Data'!N605&gt;=30,OR(I605&gt;=0.05,I605="N/A")),"Type 2",IF(OR(AND('Test Sample Data'!N605&gt;=30,'Control Sample Data'!N605&lt;=30),AND('Test Sample Data'!N605&lt;=30,'Control Sample Data'!N605&gt;=30)),"Type 1","OKAY")))</f>
        <v>OKAY</v>
      </c>
    </row>
    <row r="606" spans="1:11">
      <c r="A606" s="68"/>
      <c r="B606" s="88" t="str">
        <f>IF('Gene Table'!E606="","",'Gene Table'!E606)</f>
        <v>mmu-miR-3061-3p</v>
      </c>
      <c r="C606" s="89" t="str">
        <f>'Gene Table'!B606</f>
        <v>J04</v>
      </c>
      <c r="D606" s="90" t="e">
        <f>Calculations!BN607</f>
        <v>#DIV/0!</v>
      </c>
      <c r="E606" s="90" t="e">
        <f>Calculations!BO607</f>
        <v>#DIV/0!</v>
      </c>
      <c r="F606" s="91" t="e">
        <f t="shared" si="40"/>
        <v>#DIV/0!</v>
      </c>
      <c r="G606" s="91" t="e">
        <f t="shared" si="41"/>
        <v>#DIV/0!</v>
      </c>
      <c r="H606" s="90" t="e">
        <f t="shared" si="42"/>
        <v>#DIV/0!</v>
      </c>
      <c r="I606" s="94" t="str">
        <f>IF(OR(COUNT(Calculations!BP607:BY607)&lt;3,COUNT(Calculations!BZ607:CI607)&lt;3),"N/A",IF(ISERROR(TTEST(Calculations!BP607:BY607,Calculations!BZ607:CI607,2,2)),"N/A",TTEST(Calculations!BP607:BY607,Calculations!BZ607:CI607,2,2)))</f>
        <v>N/A</v>
      </c>
      <c r="J606" s="90" t="e">
        <f t="shared" si="43"/>
        <v>#DIV/0!</v>
      </c>
      <c r="K606" s="95" t="str">
        <f>IF(AND('Test Sample Data'!N606&gt;=35,'Control Sample Data'!N606&gt;=35),"Type 3",IF(AND('Test Sample Data'!N606&gt;=30,'Control Sample Data'!N606&gt;=30,OR(I606&gt;=0.05,I606="N/A")),"Type 2",IF(OR(AND('Test Sample Data'!N606&gt;=30,'Control Sample Data'!N606&lt;=30),AND('Test Sample Data'!N606&lt;=30,'Control Sample Data'!N606&gt;=30)),"Type 1","OKAY")))</f>
        <v>OKAY</v>
      </c>
    </row>
    <row r="607" spans="1:11">
      <c r="A607" s="68"/>
      <c r="B607" s="88" t="str">
        <f>IF('Gene Table'!E607="","",'Gene Table'!E607)</f>
        <v>mmu-miR-141-5p</v>
      </c>
      <c r="C607" s="89" t="str">
        <f>'Gene Table'!B607</f>
        <v>J05</v>
      </c>
      <c r="D607" s="90" t="e">
        <f>Calculations!BN608</f>
        <v>#DIV/0!</v>
      </c>
      <c r="E607" s="90" t="e">
        <f>Calculations!BO608</f>
        <v>#DIV/0!</v>
      </c>
      <c r="F607" s="91" t="e">
        <f t="shared" si="40"/>
        <v>#DIV/0!</v>
      </c>
      <c r="G607" s="91" t="e">
        <f t="shared" si="41"/>
        <v>#DIV/0!</v>
      </c>
      <c r="H607" s="90" t="e">
        <f t="shared" si="42"/>
        <v>#DIV/0!</v>
      </c>
      <c r="I607" s="94" t="str">
        <f>IF(OR(COUNT(Calculations!BP608:BY608)&lt;3,COUNT(Calculations!BZ608:CI608)&lt;3),"N/A",IF(ISERROR(TTEST(Calculations!BP608:BY608,Calculations!BZ608:CI608,2,2)),"N/A",TTEST(Calculations!BP608:BY608,Calculations!BZ608:CI608,2,2)))</f>
        <v>N/A</v>
      </c>
      <c r="J607" s="90" t="e">
        <f t="shared" si="43"/>
        <v>#DIV/0!</v>
      </c>
      <c r="K607" s="95" t="str">
        <f>IF(AND('Test Sample Data'!N607&gt;=35,'Control Sample Data'!N607&gt;=35),"Type 3",IF(AND('Test Sample Data'!N607&gt;=30,'Control Sample Data'!N607&gt;=30,OR(I607&gt;=0.05,I607="N/A")),"Type 2",IF(OR(AND('Test Sample Data'!N607&gt;=30,'Control Sample Data'!N607&lt;=30),AND('Test Sample Data'!N607&lt;=30,'Control Sample Data'!N607&gt;=30)),"Type 1","OKAY")))</f>
        <v>OKAY</v>
      </c>
    </row>
    <row r="608" spans="1:11">
      <c r="A608" s="68"/>
      <c r="B608" s="88" t="str">
        <f>IF('Gene Table'!E608="","",'Gene Table'!E608)</f>
        <v>mmu-miR-3062-5p</v>
      </c>
      <c r="C608" s="89" t="str">
        <f>'Gene Table'!B608</f>
        <v>J06</v>
      </c>
      <c r="D608" s="90" t="e">
        <f>Calculations!BN609</f>
        <v>#DIV/0!</v>
      </c>
      <c r="E608" s="90" t="e">
        <f>Calculations!BO609</f>
        <v>#DIV/0!</v>
      </c>
      <c r="F608" s="91" t="e">
        <f t="shared" si="40"/>
        <v>#DIV/0!</v>
      </c>
      <c r="G608" s="91" t="e">
        <f t="shared" si="41"/>
        <v>#DIV/0!</v>
      </c>
      <c r="H608" s="90" t="e">
        <f t="shared" si="42"/>
        <v>#DIV/0!</v>
      </c>
      <c r="I608" s="94" t="str">
        <f>IF(OR(COUNT(Calculations!BP609:BY609)&lt;3,COUNT(Calculations!BZ609:CI609)&lt;3),"N/A",IF(ISERROR(TTEST(Calculations!BP609:BY609,Calculations!BZ609:CI609,2,2)),"N/A",TTEST(Calculations!BP609:BY609,Calculations!BZ609:CI609,2,2)))</f>
        <v>N/A</v>
      </c>
      <c r="J608" s="90" t="e">
        <f t="shared" si="43"/>
        <v>#DIV/0!</v>
      </c>
      <c r="K608" s="95" t="str">
        <f>IF(AND('Test Sample Data'!N608&gt;=35,'Control Sample Data'!N608&gt;=35),"Type 3",IF(AND('Test Sample Data'!N608&gt;=30,'Control Sample Data'!N608&gt;=30,OR(I608&gt;=0.05,I608="N/A")),"Type 2",IF(OR(AND('Test Sample Data'!N608&gt;=30,'Control Sample Data'!N608&lt;=30),AND('Test Sample Data'!N608&lt;=30,'Control Sample Data'!N608&gt;=30)),"Type 1","OKAY")))</f>
        <v>OKAY</v>
      </c>
    </row>
    <row r="609" spans="1:11">
      <c r="A609" s="68"/>
      <c r="B609" s="88" t="str">
        <f>IF('Gene Table'!E609="","",'Gene Table'!E609)</f>
        <v>mmu-miR-145-3p</v>
      </c>
      <c r="C609" s="89" t="str">
        <f>'Gene Table'!B609</f>
        <v>J07</v>
      </c>
      <c r="D609" s="90" t="e">
        <f>Calculations!BN610</f>
        <v>#DIV/0!</v>
      </c>
      <c r="E609" s="90" t="e">
        <f>Calculations!BO610</f>
        <v>#DIV/0!</v>
      </c>
      <c r="F609" s="91" t="e">
        <f t="shared" si="40"/>
        <v>#DIV/0!</v>
      </c>
      <c r="G609" s="91" t="e">
        <f t="shared" si="41"/>
        <v>#DIV/0!</v>
      </c>
      <c r="H609" s="90" t="e">
        <f t="shared" si="42"/>
        <v>#DIV/0!</v>
      </c>
      <c r="I609" s="94" t="str">
        <f>IF(OR(COUNT(Calculations!BP610:BY610)&lt;3,COUNT(Calculations!BZ610:CI610)&lt;3),"N/A",IF(ISERROR(TTEST(Calculations!BP610:BY610,Calculations!BZ610:CI610,2,2)),"N/A",TTEST(Calculations!BP610:BY610,Calculations!BZ610:CI610,2,2)))</f>
        <v>N/A</v>
      </c>
      <c r="J609" s="90" t="e">
        <f t="shared" si="43"/>
        <v>#DIV/0!</v>
      </c>
      <c r="K609" s="95" t="str">
        <f>IF(AND('Test Sample Data'!N609&gt;=35,'Control Sample Data'!N609&gt;=35),"Type 3",IF(AND('Test Sample Data'!N609&gt;=30,'Control Sample Data'!N609&gt;=30,OR(I609&gt;=0.05,I609="N/A")),"Type 2",IF(OR(AND('Test Sample Data'!N609&gt;=30,'Control Sample Data'!N609&lt;=30),AND('Test Sample Data'!N609&lt;=30,'Control Sample Data'!N609&gt;=30)),"Type 1","OKAY")))</f>
        <v>OKAY</v>
      </c>
    </row>
    <row r="610" spans="1:11">
      <c r="A610" s="68"/>
      <c r="B610" s="88" t="str">
        <f>IF('Gene Table'!E610="","",'Gene Table'!E610)</f>
        <v>mmu-miR-3062-3p</v>
      </c>
      <c r="C610" s="89" t="str">
        <f>'Gene Table'!B610</f>
        <v>J08</v>
      </c>
      <c r="D610" s="90" t="e">
        <f>Calculations!BN611</f>
        <v>#DIV/0!</v>
      </c>
      <c r="E610" s="90" t="e">
        <f>Calculations!BO611</f>
        <v>#DIV/0!</v>
      </c>
      <c r="F610" s="91" t="e">
        <f t="shared" si="40"/>
        <v>#DIV/0!</v>
      </c>
      <c r="G610" s="91" t="e">
        <f t="shared" si="41"/>
        <v>#DIV/0!</v>
      </c>
      <c r="H610" s="90" t="e">
        <f t="shared" si="42"/>
        <v>#DIV/0!</v>
      </c>
      <c r="I610" s="94" t="str">
        <f>IF(OR(COUNT(Calculations!BP611:BY611)&lt;3,COUNT(Calculations!BZ611:CI611)&lt;3),"N/A",IF(ISERROR(TTEST(Calculations!BP611:BY611,Calculations!BZ611:CI611,2,2)),"N/A",TTEST(Calculations!BP611:BY611,Calculations!BZ611:CI611,2,2)))</f>
        <v>N/A</v>
      </c>
      <c r="J610" s="90" t="e">
        <f t="shared" si="43"/>
        <v>#DIV/0!</v>
      </c>
      <c r="K610" s="95" t="str">
        <f>IF(AND('Test Sample Data'!N610&gt;=35,'Control Sample Data'!N610&gt;=35),"Type 3",IF(AND('Test Sample Data'!N610&gt;=30,'Control Sample Data'!N610&gt;=30,OR(I610&gt;=0.05,I610="N/A")),"Type 2",IF(OR(AND('Test Sample Data'!N610&gt;=30,'Control Sample Data'!N610&lt;=30),AND('Test Sample Data'!N610&lt;=30,'Control Sample Data'!N610&gt;=30)),"Type 1","OKAY")))</f>
        <v>OKAY</v>
      </c>
    </row>
    <row r="611" spans="1:11">
      <c r="A611" s="68"/>
      <c r="B611" s="88" t="str">
        <f>IF('Gene Table'!E611="","",'Gene Table'!E611)</f>
        <v>mmu-miR-146b-3p</v>
      </c>
      <c r="C611" s="89" t="str">
        <f>'Gene Table'!B611</f>
        <v>J09</v>
      </c>
      <c r="D611" s="90" t="e">
        <f>Calculations!BN612</f>
        <v>#DIV/0!</v>
      </c>
      <c r="E611" s="90" t="e">
        <f>Calculations!BO612</f>
        <v>#DIV/0!</v>
      </c>
      <c r="F611" s="91" t="e">
        <f t="shared" si="40"/>
        <v>#DIV/0!</v>
      </c>
      <c r="G611" s="91" t="e">
        <f t="shared" si="41"/>
        <v>#DIV/0!</v>
      </c>
      <c r="H611" s="90" t="e">
        <f t="shared" si="42"/>
        <v>#DIV/0!</v>
      </c>
      <c r="I611" s="94" t="str">
        <f>IF(OR(COUNT(Calculations!BP612:BY612)&lt;3,COUNT(Calculations!BZ612:CI612)&lt;3),"N/A",IF(ISERROR(TTEST(Calculations!BP612:BY612,Calculations!BZ612:CI612,2,2)),"N/A",TTEST(Calculations!BP612:BY612,Calculations!BZ612:CI612,2,2)))</f>
        <v>N/A</v>
      </c>
      <c r="J611" s="90" t="e">
        <f t="shared" si="43"/>
        <v>#DIV/0!</v>
      </c>
      <c r="K611" s="95" t="str">
        <f>IF(AND('Test Sample Data'!N611&gt;=35,'Control Sample Data'!N611&gt;=35),"Type 3",IF(AND('Test Sample Data'!N611&gt;=30,'Control Sample Data'!N611&gt;=30,OR(I611&gt;=0.05,I611="N/A")),"Type 2",IF(OR(AND('Test Sample Data'!N611&gt;=30,'Control Sample Data'!N611&lt;=30),AND('Test Sample Data'!N611&lt;=30,'Control Sample Data'!N611&gt;=30)),"Type 1","OKAY")))</f>
        <v>OKAY</v>
      </c>
    </row>
    <row r="612" spans="1:11">
      <c r="A612" s="68"/>
      <c r="B612" s="88" t="str">
        <f>IF('Gene Table'!E612="","",'Gene Table'!E612)</f>
        <v>mmu-miR-3063-5p</v>
      </c>
      <c r="C612" s="89" t="str">
        <f>'Gene Table'!B612</f>
        <v>J10</v>
      </c>
      <c r="D612" s="90" t="e">
        <f>Calculations!BN613</f>
        <v>#DIV/0!</v>
      </c>
      <c r="E612" s="90" t="e">
        <f>Calculations!BO613</f>
        <v>#DIV/0!</v>
      </c>
      <c r="F612" s="91" t="e">
        <f t="shared" si="40"/>
        <v>#DIV/0!</v>
      </c>
      <c r="G612" s="91" t="e">
        <f t="shared" si="41"/>
        <v>#DIV/0!</v>
      </c>
      <c r="H612" s="90" t="e">
        <f t="shared" si="42"/>
        <v>#DIV/0!</v>
      </c>
      <c r="I612" s="94" t="str">
        <f>IF(OR(COUNT(Calculations!BP613:BY613)&lt;3,COUNT(Calculations!BZ613:CI613)&lt;3),"N/A",IF(ISERROR(TTEST(Calculations!BP613:BY613,Calculations!BZ613:CI613,2,2)),"N/A",TTEST(Calculations!BP613:BY613,Calculations!BZ613:CI613,2,2)))</f>
        <v>N/A</v>
      </c>
      <c r="J612" s="90" t="e">
        <f t="shared" si="43"/>
        <v>#DIV/0!</v>
      </c>
      <c r="K612" s="95" t="str">
        <f>IF(AND('Test Sample Data'!N612&gt;=35,'Control Sample Data'!N612&gt;=35),"Type 3",IF(AND('Test Sample Data'!N612&gt;=30,'Control Sample Data'!N612&gt;=30,OR(I612&gt;=0.05,I612="N/A")),"Type 2",IF(OR(AND('Test Sample Data'!N612&gt;=30,'Control Sample Data'!N612&lt;=30),AND('Test Sample Data'!N612&lt;=30,'Control Sample Data'!N612&gt;=30)),"Type 1","OKAY")))</f>
        <v>OKAY</v>
      </c>
    </row>
    <row r="613" spans="1:11">
      <c r="A613" s="68"/>
      <c r="B613" s="88" t="str">
        <f>IF('Gene Table'!E613="","",'Gene Table'!E613)</f>
        <v>mmu-miR-15a-3p</v>
      </c>
      <c r="C613" s="89" t="str">
        <f>'Gene Table'!B613</f>
        <v>J11</v>
      </c>
      <c r="D613" s="90" t="e">
        <f>Calculations!BN614</f>
        <v>#DIV/0!</v>
      </c>
      <c r="E613" s="90" t="e">
        <f>Calculations!BO614</f>
        <v>#DIV/0!</v>
      </c>
      <c r="F613" s="91" t="e">
        <f t="shared" si="40"/>
        <v>#DIV/0!</v>
      </c>
      <c r="G613" s="91" t="e">
        <f t="shared" si="41"/>
        <v>#DIV/0!</v>
      </c>
      <c r="H613" s="90" t="e">
        <f t="shared" si="42"/>
        <v>#DIV/0!</v>
      </c>
      <c r="I613" s="94" t="str">
        <f>IF(OR(COUNT(Calculations!BP614:BY614)&lt;3,COUNT(Calculations!BZ614:CI614)&lt;3),"N/A",IF(ISERROR(TTEST(Calculations!BP614:BY614,Calculations!BZ614:CI614,2,2)),"N/A",TTEST(Calculations!BP614:BY614,Calculations!BZ614:CI614,2,2)))</f>
        <v>N/A</v>
      </c>
      <c r="J613" s="90" t="e">
        <f t="shared" si="43"/>
        <v>#DIV/0!</v>
      </c>
      <c r="K613" s="95" t="str">
        <f>IF(AND('Test Sample Data'!N613&gt;=35,'Control Sample Data'!N613&gt;=35),"Type 3",IF(AND('Test Sample Data'!N613&gt;=30,'Control Sample Data'!N613&gt;=30,OR(I613&gt;=0.05,I613="N/A")),"Type 2",IF(OR(AND('Test Sample Data'!N613&gt;=30,'Control Sample Data'!N613&lt;=30),AND('Test Sample Data'!N613&lt;=30,'Control Sample Data'!N613&gt;=30)),"Type 1","OKAY")))</f>
        <v>OKAY</v>
      </c>
    </row>
    <row r="614" spans="1:11">
      <c r="A614" s="68"/>
      <c r="B614" s="88" t="str">
        <f>IF('Gene Table'!E614="","",'Gene Table'!E614)</f>
        <v>mmu-miR-3063-3p</v>
      </c>
      <c r="C614" s="89" t="str">
        <f>'Gene Table'!B614</f>
        <v>J12</v>
      </c>
      <c r="D614" s="90" t="e">
        <f>Calculations!BN615</f>
        <v>#DIV/0!</v>
      </c>
      <c r="E614" s="90" t="e">
        <f>Calculations!BO615</f>
        <v>#DIV/0!</v>
      </c>
      <c r="F614" s="91" t="e">
        <f t="shared" si="40"/>
        <v>#DIV/0!</v>
      </c>
      <c r="G614" s="91" t="e">
        <f t="shared" si="41"/>
        <v>#DIV/0!</v>
      </c>
      <c r="H614" s="90" t="e">
        <f t="shared" si="42"/>
        <v>#DIV/0!</v>
      </c>
      <c r="I614" s="94" t="str">
        <f>IF(OR(COUNT(Calculations!BP615:BY615)&lt;3,COUNT(Calculations!BZ615:CI615)&lt;3),"N/A",IF(ISERROR(TTEST(Calculations!BP615:BY615,Calculations!BZ615:CI615,2,2)),"N/A",TTEST(Calculations!BP615:BY615,Calculations!BZ615:CI615,2,2)))</f>
        <v>N/A</v>
      </c>
      <c r="J614" s="90" t="e">
        <f t="shared" si="43"/>
        <v>#DIV/0!</v>
      </c>
      <c r="K614" s="95" t="str">
        <f>IF(AND('Test Sample Data'!N614&gt;=35,'Control Sample Data'!N614&gt;=35),"Type 3",IF(AND('Test Sample Data'!N614&gt;=30,'Control Sample Data'!N614&gt;=30,OR(I614&gt;=0.05,I614="N/A")),"Type 2",IF(OR(AND('Test Sample Data'!N614&gt;=30,'Control Sample Data'!N614&lt;=30),AND('Test Sample Data'!N614&lt;=30,'Control Sample Data'!N614&gt;=30)),"Type 1","OKAY")))</f>
        <v>OKAY</v>
      </c>
    </row>
    <row r="615" spans="1:11">
      <c r="A615" s="68"/>
      <c r="B615" s="88" t="str">
        <f>IF('Gene Table'!E615="","",'Gene Table'!E615)</f>
        <v>mmu-miR-16-1-3p</v>
      </c>
      <c r="C615" s="89" t="str">
        <f>'Gene Table'!B615</f>
        <v>J13</v>
      </c>
      <c r="D615" s="90" t="e">
        <f>Calculations!BN616</f>
        <v>#DIV/0!</v>
      </c>
      <c r="E615" s="90" t="e">
        <f>Calculations!BO616</f>
        <v>#DIV/0!</v>
      </c>
      <c r="F615" s="91" t="e">
        <f t="shared" si="40"/>
        <v>#DIV/0!</v>
      </c>
      <c r="G615" s="91" t="e">
        <f t="shared" si="41"/>
        <v>#DIV/0!</v>
      </c>
      <c r="H615" s="90" t="e">
        <f t="shared" si="42"/>
        <v>#DIV/0!</v>
      </c>
      <c r="I615" s="94" t="str">
        <f>IF(OR(COUNT(Calculations!BP616:BY616)&lt;3,COUNT(Calculations!BZ616:CI616)&lt;3),"N/A",IF(ISERROR(TTEST(Calculations!BP616:BY616,Calculations!BZ616:CI616,2,2)),"N/A",TTEST(Calculations!BP616:BY616,Calculations!BZ616:CI616,2,2)))</f>
        <v>N/A</v>
      </c>
      <c r="J615" s="90" t="e">
        <f t="shared" si="43"/>
        <v>#DIV/0!</v>
      </c>
      <c r="K615" s="95" t="str">
        <f>IF(AND('Test Sample Data'!N615&gt;=35,'Control Sample Data'!N615&gt;=35),"Type 3",IF(AND('Test Sample Data'!N615&gt;=30,'Control Sample Data'!N615&gt;=30,OR(I615&gt;=0.05,I615="N/A")),"Type 2",IF(OR(AND('Test Sample Data'!N615&gt;=30,'Control Sample Data'!N615&lt;=30),AND('Test Sample Data'!N615&lt;=30,'Control Sample Data'!N615&gt;=30)),"Type 1","OKAY")))</f>
        <v>OKAY</v>
      </c>
    </row>
    <row r="616" spans="1:11">
      <c r="A616" s="68"/>
      <c r="B616" s="88" t="str">
        <f>IF('Gene Table'!E616="","",'Gene Table'!E616)</f>
        <v>mmu-miR-3064-5p</v>
      </c>
      <c r="C616" s="89" t="str">
        <f>'Gene Table'!B616</f>
        <v>J14</v>
      </c>
      <c r="D616" s="90" t="e">
        <f>Calculations!BN617</f>
        <v>#DIV/0!</v>
      </c>
      <c r="E616" s="90" t="e">
        <f>Calculations!BO617</f>
        <v>#DIV/0!</v>
      </c>
      <c r="F616" s="91" t="e">
        <f t="shared" si="40"/>
        <v>#DIV/0!</v>
      </c>
      <c r="G616" s="91" t="e">
        <f t="shared" si="41"/>
        <v>#DIV/0!</v>
      </c>
      <c r="H616" s="90" t="e">
        <f t="shared" si="42"/>
        <v>#DIV/0!</v>
      </c>
      <c r="I616" s="94" t="str">
        <f>IF(OR(COUNT(Calculations!BP617:BY617)&lt;3,COUNT(Calculations!BZ617:CI617)&lt;3),"N/A",IF(ISERROR(TTEST(Calculations!BP617:BY617,Calculations!BZ617:CI617,2,2)),"N/A",TTEST(Calculations!BP617:BY617,Calculations!BZ617:CI617,2,2)))</f>
        <v>N/A</v>
      </c>
      <c r="J616" s="90" t="e">
        <f t="shared" si="43"/>
        <v>#DIV/0!</v>
      </c>
      <c r="K616" s="95" t="str">
        <f>IF(AND('Test Sample Data'!N616&gt;=35,'Control Sample Data'!N616&gt;=35),"Type 3",IF(AND('Test Sample Data'!N616&gt;=30,'Control Sample Data'!N616&gt;=30,OR(I616&gt;=0.05,I616="N/A")),"Type 2",IF(OR(AND('Test Sample Data'!N616&gt;=30,'Control Sample Data'!N616&lt;=30),AND('Test Sample Data'!N616&lt;=30,'Control Sample Data'!N616&gt;=30)),"Type 1","OKAY")))</f>
        <v>OKAY</v>
      </c>
    </row>
    <row r="617" spans="1:11">
      <c r="A617" s="68"/>
      <c r="B617" s="88" t="str">
        <f>IF('Gene Table'!E617="","",'Gene Table'!E617)</f>
        <v>mmu-miR-17-3p</v>
      </c>
      <c r="C617" s="89" t="str">
        <f>'Gene Table'!B617</f>
        <v>J15</v>
      </c>
      <c r="D617" s="90" t="e">
        <f>Calculations!BN618</f>
        <v>#DIV/0!</v>
      </c>
      <c r="E617" s="90" t="e">
        <f>Calculations!BO618</f>
        <v>#DIV/0!</v>
      </c>
      <c r="F617" s="91" t="e">
        <f t="shared" si="40"/>
        <v>#DIV/0!</v>
      </c>
      <c r="G617" s="91" t="e">
        <f t="shared" si="41"/>
        <v>#DIV/0!</v>
      </c>
      <c r="H617" s="90" t="e">
        <f t="shared" si="42"/>
        <v>#DIV/0!</v>
      </c>
      <c r="I617" s="94" t="str">
        <f>IF(OR(COUNT(Calculations!BP618:BY618)&lt;3,COUNT(Calculations!BZ618:CI618)&lt;3),"N/A",IF(ISERROR(TTEST(Calculations!BP618:BY618,Calculations!BZ618:CI618,2,2)),"N/A",TTEST(Calculations!BP618:BY618,Calculations!BZ618:CI618,2,2)))</f>
        <v>N/A</v>
      </c>
      <c r="J617" s="90" t="e">
        <f t="shared" si="43"/>
        <v>#DIV/0!</v>
      </c>
      <c r="K617" s="95" t="str">
        <f>IF(AND('Test Sample Data'!N617&gt;=35,'Control Sample Data'!N617&gt;=35),"Type 3",IF(AND('Test Sample Data'!N617&gt;=30,'Control Sample Data'!N617&gt;=30,OR(I617&gt;=0.05,I617="N/A")),"Type 2",IF(OR(AND('Test Sample Data'!N617&gt;=30,'Control Sample Data'!N617&lt;=30),AND('Test Sample Data'!N617&lt;=30,'Control Sample Data'!N617&gt;=30)),"Type 1","OKAY")))</f>
        <v>OKAY</v>
      </c>
    </row>
    <row r="618" spans="1:11">
      <c r="A618" s="68"/>
      <c r="B618" s="88" t="str">
        <f>IF('Gene Table'!E618="","",'Gene Table'!E618)</f>
        <v>mmu-miR-3065-3p</v>
      </c>
      <c r="C618" s="89" t="str">
        <f>'Gene Table'!B618</f>
        <v>J16</v>
      </c>
      <c r="D618" s="90" t="e">
        <f>Calculations!BN619</f>
        <v>#DIV/0!</v>
      </c>
      <c r="E618" s="90" t="e">
        <f>Calculations!BO619</f>
        <v>#DIV/0!</v>
      </c>
      <c r="F618" s="91" t="e">
        <f t="shared" si="40"/>
        <v>#DIV/0!</v>
      </c>
      <c r="G618" s="91" t="e">
        <f t="shared" si="41"/>
        <v>#DIV/0!</v>
      </c>
      <c r="H618" s="90" t="e">
        <f t="shared" si="42"/>
        <v>#DIV/0!</v>
      </c>
      <c r="I618" s="94" t="str">
        <f>IF(OR(COUNT(Calculations!BP619:BY619)&lt;3,COUNT(Calculations!BZ619:CI619)&lt;3),"N/A",IF(ISERROR(TTEST(Calculations!BP619:BY619,Calculations!BZ619:CI619,2,2)),"N/A",TTEST(Calculations!BP619:BY619,Calculations!BZ619:CI619,2,2)))</f>
        <v>N/A</v>
      </c>
      <c r="J618" s="90" t="e">
        <f t="shared" si="43"/>
        <v>#DIV/0!</v>
      </c>
      <c r="K618" s="95" t="str">
        <f>IF(AND('Test Sample Data'!N618&gt;=35,'Control Sample Data'!N618&gt;=35),"Type 3",IF(AND('Test Sample Data'!N618&gt;=30,'Control Sample Data'!N618&gt;=30,OR(I618&gt;=0.05,I618="N/A")),"Type 2",IF(OR(AND('Test Sample Data'!N618&gt;=30,'Control Sample Data'!N618&lt;=30),AND('Test Sample Data'!N618&lt;=30,'Control Sample Data'!N618&gt;=30)),"Type 1","OKAY")))</f>
        <v>OKAY</v>
      </c>
    </row>
    <row r="619" ht="25.5" spans="1:11">
      <c r="A619" s="68"/>
      <c r="B619" s="88" t="str">
        <f>IF('Gene Table'!E619="","",'Gene Table'!E619)</f>
        <v>mmu-miR-181a-2-3p</v>
      </c>
      <c r="C619" s="89" t="str">
        <f>'Gene Table'!B619</f>
        <v>J17</v>
      </c>
      <c r="D619" s="90" t="e">
        <f>Calculations!BN620</f>
        <v>#DIV/0!</v>
      </c>
      <c r="E619" s="90" t="e">
        <f>Calculations!BO620</f>
        <v>#DIV/0!</v>
      </c>
      <c r="F619" s="91" t="e">
        <f t="shared" si="40"/>
        <v>#DIV/0!</v>
      </c>
      <c r="G619" s="91" t="e">
        <f t="shared" si="41"/>
        <v>#DIV/0!</v>
      </c>
      <c r="H619" s="90" t="e">
        <f t="shared" si="42"/>
        <v>#DIV/0!</v>
      </c>
      <c r="I619" s="94" t="str">
        <f>IF(OR(COUNT(Calculations!BP620:BY620)&lt;3,COUNT(Calculations!BZ620:CI620)&lt;3),"N/A",IF(ISERROR(TTEST(Calculations!BP620:BY620,Calculations!BZ620:CI620,2,2)),"N/A",TTEST(Calculations!BP620:BY620,Calculations!BZ620:CI620,2,2)))</f>
        <v>N/A</v>
      </c>
      <c r="J619" s="90" t="e">
        <f t="shared" si="43"/>
        <v>#DIV/0!</v>
      </c>
      <c r="K619" s="95" t="str">
        <f>IF(AND('Test Sample Data'!N619&gt;=35,'Control Sample Data'!N619&gt;=35),"Type 3",IF(AND('Test Sample Data'!N619&gt;=30,'Control Sample Data'!N619&gt;=30,OR(I619&gt;=0.05,I619="N/A")),"Type 2",IF(OR(AND('Test Sample Data'!N619&gt;=30,'Control Sample Data'!N619&lt;=30),AND('Test Sample Data'!N619&lt;=30,'Control Sample Data'!N619&gt;=30)),"Type 1","OKAY")))</f>
        <v>OKAY</v>
      </c>
    </row>
    <row r="620" spans="1:11">
      <c r="A620" s="68"/>
      <c r="B620" s="88" t="str">
        <f>IF('Gene Table'!E620="","",'Gene Table'!E620)</f>
        <v>mmu-miR-3066-5p</v>
      </c>
      <c r="C620" s="89" t="str">
        <f>'Gene Table'!B620</f>
        <v>J18</v>
      </c>
      <c r="D620" s="90" t="e">
        <f>Calculations!BN621</f>
        <v>#DIV/0!</v>
      </c>
      <c r="E620" s="90" t="e">
        <f>Calculations!BO621</f>
        <v>#DIV/0!</v>
      </c>
      <c r="F620" s="91" t="e">
        <f t="shared" si="40"/>
        <v>#DIV/0!</v>
      </c>
      <c r="G620" s="91" t="e">
        <f t="shared" si="41"/>
        <v>#DIV/0!</v>
      </c>
      <c r="H620" s="90" t="e">
        <f t="shared" si="42"/>
        <v>#DIV/0!</v>
      </c>
      <c r="I620" s="94" t="str">
        <f>IF(OR(COUNT(Calculations!BP621:BY621)&lt;3,COUNT(Calculations!BZ621:CI621)&lt;3),"N/A",IF(ISERROR(TTEST(Calculations!BP621:BY621,Calculations!BZ621:CI621,2,2)),"N/A",TTEST(Calculations!BP621:BY621,Calculations!BZ621:CI621,2,2)))</f>
        <v>N/A</v>
      </c>
      <c r="J620" s="90" t="e">
        <f t="shared" si="43"/>
        <v>#DIV/0!</v>
      </c>
      <c r="K620" s="95" t="str">
        <f>IF(AND('Test Sample Data'!N620&gt;=35,'Control Sample Data'!N620&gt;=35),"Type 3",IF(AND('Test Sample Data'!N620&gt;=30,'Control Sample Data'!N620&gt;=30,OR(I620&gt;=0.05,I620="N/A")),"Type 2",IF(OR(AND('Test Sample Data'!N620&gt;=30,'Control Sample Data'!N620&lt;=30),AND('Test Sample Data'!N620&lt;=30,'Control Sample Data'!N620&gt;=30)),"Type 1","OKAY")))</f>
        <v>OKAY</v>
      </c>
    </row>
    <row r="621" spans="1:11">
      <c r="A621" s="68"/>
      <c r="B621" s="88" t="str">
        <f>IF('Gene Table'!E621="","",'Gene Table'!E621)</f>
        <v>mmu-miR-186-3p</v>
      </c>
      <c r="C621" s="89" t="str">
        <f>'Gene Table'!B621</f>
        <v>J19</v>
      </c>
      <c r="D621" s="90" t="e">
        <f>Calculations!BN622</f>
        <v>#DIV/0!</v>
      </c>
      <c r="E621" s="90" t="e">
        <f>Calculations!BO622</f>
        <v>#DIV/0!</v>
      </c>
      <c r="F621" s="91" t="e">
        <f t="shared" si="40"/>
        <v>#DIV/0!</v>
      </c>
      <c r="G621" s="91" t="e">
        <f t="shared" si="41"/>
        <v>#DIV/0!</v>
      </c>
      <c r="H621" s="90" t="e">
        <f t="shared" si="42"/>
        <v>#DIV/0!</v>
      </c>
      <c r="I621" s="94" t="str">
        <f>IF(OR(COUNT(Calculations!BP622:BY622)&lt;3,COUNT(Calculations!BZ622:CI622)&lt;3),"N/A",IF(ISERROR(TTEST(Calculations!BP622:BY622,Calculations!BZ622:CI622,2,2)),"N/A",TTEST(Calculations!BP622:BY622,Calculations!BZ622:CI622,2,2)))</f>
        <v>N/A</v>
      </c>
      <c r="J621" s="90" t="e">
        <f t="shared" si="43"/>
        <v>#DIV/0!</v>
      </c>
      <c r="K621" s="95" t="str">
        <f>IF(AND('Test Sample Data'!N621&gt;=35,'Control Sample Data'!N621&gt;=35),"Type 3",IF(AND('Test Sample Data'!N621&gt;=30,'Control Sample Data'!N621&gt;=30,OR(I621&gt;=0.05,I621="N/A")),"Type 2",IF(OR(AND('Test Sample Data'!N621&gt;=30,'Control Sample Data'!N621&lt;=30),AND('Test Sample Data'!N621&lt;=30,'Control Sample Data'!N621&gt;=30)),"Type 1","OKAY")))</f>
        <v>OKAY</v>
      </c>
    </row>
    <row r="622" spans="1:11">
      <c r="A622" s="68"/>
      <c r="B622" s="88" t="str">
        <f>IF('Gene Table'!E622="","",'Gene Table'!E622)</f>
        <v>mmu-miR-3066-3p</v>
      </c>
      <c r="C622" s="89" t="str">
        <f>'Gene Table'!B622</f>
        <v>J20</v>
      </c>
      <c r="D622" s="90" t="e">
        <f>Calculations!BN623</f>
        <v>#DIV/0!</v>
      </c>
      <c r="E622" s="90" t="e">
        <f>Calculations!BO623</f>
        <v>#DIV/0!</v>
      </c>
      <c r="F622" s="91" t="e">
        <f t="shared" si="40"/>
        <v>#DIV/0!</v>
      </c>
      <c r="G622" s="91" t="e">
        <f t="shared" si="41"/>
        <v>#DIV/0!</v>
      </c>
      <c r="H622" s="90" t="e">
        <f t="shared" si="42"/>
        <v>#DIV/0!</v>
      </c>
      <c r="I622" s="94" t="str">
        <f>IF(OR(COUNT(Calculations!BP623:BY623)&lt;3,COUNT(Calculations!BZ623:CI623)&lt;3),"N/A",IF(ISERROR(TTEST(Calculations!BP623:BY623,Calculations!BZ623:CI623,2,2)),"N/A",TTEST(Calculations!BP623:BY623,Calculations!BZ623:CI623,2,2)))</f>
        <v>N/A</v>
      </c>
      <c r="J622" s="90" t="e">
        <f t="shared" si="43"/>
        <v>#DIV/0!</v>
      </c>
      <c r="K622" s="95" t="str">
        <f>IF(AND('Test Sample Data'!N622&gt;=35,'Control Sample Data'!N622&gt;=35),"Type 3",IF(AND('Test Sample Data'!N622&gt;=30,'Control Sample Data'!N622&gt;=30,OR(I622&gt;=0.05,I622="N/A")),"Type 2",IF(OR(AND('Test Sample Data'!N622&gt;=30,'Control Sample Data'!N622&lt;=30),AND('Test Sample Data'!N622&lt;=30,'Control Sample Data'!N622&gt;=30)),"Type 1","OKAY")))</f>
        <v>OKAY</v>
      </c>
    </row>
    <row r="623" spans="1:11">
      <c r="A623" s="68"/>
      <c r="B623" s="88" t="str">
        <f>IF('Gene Table'!E623="","",'Gene Table'!E623)</f>
        <v>mmu-miR-18a-3p</v>
      </c>
      <c r="C623" s="89" t="str">
        <f>'Gene Table'!B623</f>
        <v>J21</v>
      </c>
      <c r="D623" s="90" t="e">
        <f>Calculations!BN624</f>
        <v>#DIV/0!</v>
      </c>
      <c r="E623" s="90" t="e">
        <f>Calculations!BO624</f>
        <v>#DIV/0!</v>
      </c>
      <c r="F623" s="91" t="e">
        <f t="shared" si="40"/>
        <v>#DIV/0!</v>
      </c>
      <c r="G623" s="91" t="e">
        <f t="shared" si="41"/>
        <v>#DIV/0!</v>
      </c>
      <c r="H623" s="90" t="e">
        <f t="shared" si="42"/>
        <v>#DIV/0!</v>
      </c>
      <c r="I623" s="94" t="str">
        <f>IF(OR(COUNT(Calculations!BP624:BY624)&lt;3,COUNT(Calculations!BZ624:CI624)&lt;3),"N/A",IF(ISERROR(TTEST(Calculations!BP624:BY624,Calculations!BZ624:CI624,2,2)),"N/A",TTEST(Calculations!BP624:BY624,Calculations!BZ624:CI624,2,2)))</f>
        <v>N/A</v>
      </c>
      <c r="J623" s="90" t="e">
        <f t="shared" si="43"/>
        <v>#DIV/0!</v>
      </c>
      <c r="K623" s="95" t="str">
        <f>IF(AND('Test Sample Data'!N623&gt;=35,'Control Sample Data'!N623&gt;=35),"Type 3",IF(AND('Test Sample Data'!N623&gt;=30,'Control Sample Data'!N623&gt;=30,OR(I623&gt;=0.05,I623="N/A")),"Type 2",IF(OR(AND('Test Sample Data'!N623&gt;=30,'Control Sample Data'!N623&lt;=30),AND('Test Sample Data'!N623&lt;=30,'Control Sample Data'!N623&gt;=30)),"Type 1","OKAY")))</f>
        <v>OKAY</v>
      </c>
    </row>
    <row r="624" spans="1:11">
      <c r="A624" s="68"/>
      <c r="B624" s="88" t="str">
        <f>IF('Gene Table'!E624="","",'Gene Table'!E624)</f>
        <v>mmu-miR-3067-5p</v>
      </c>
      <c r="C624" s="89" t="str">
        <f>'Gene Table'!B624</f>
        <v>J22</v>
      </c>
      <c r="D624" s="90" t="e">
        <f>Calculations!BN625</f>
        <v>#DIV/0!</v>
      </c>
      <c r="E624" s="90" t="e">
        <f>Calculations!BO625</f>
        <v>#DIV/0!</v>
      </c>
      <c r="F624" s="91" t="e">
        <f t="shared" si="40"/>
        <v>#DIV/0!</v>
      </c>
      <c r="G624" s="91" t="e">
        <f t="shared" si="41"/>
        <v>#DIV/0!</v>
      </c>
      <c r="H624" s="90" t="e">
        <f t="shared" si="42"/>
        <v>#DIV/0!</v>
      </c>
      <c r="I624" s="94" t="str">
        <f>IF(OR(COUNT(Calculations!BP625:BY625)&lt;3,COUNT(Calculations!BZ625:CI625)&lt;3),"N/A",IF(ISERROR(TTEST(Calculations!BP625:BY625,Calculations!BZ625:CI625,2,2)),"N/A",TTEST(Calculations!BP625:BY625,Calculations!BZ625:CI625,2,2)))</f>
        <v>N/A</v>
      </c>
      <c r="J624" s="90" t="e">
        <f t="shared" si="43"/>
        <v>#DIV/0!</v>
      </c>
      <c r="K624" s="95" t="str">
        <f>IF(AND('Test Sample Data'!N624&gt;=35,'Control Sample Data'!N624&gt;=35),"Type 3",IF(AND('Test Sample Data'!N624&gt;=30,'Control Sample Data'!N624&gt;=30,OR(I624&gt;=0.05,I624="N/A")),"Type 2",IF(OR(AND('Test Sample Data'!N624&gt;=30,'Control Sample Data'!N624&lt;=30),AND('Test Sample Data'!N624&lt;=30,'Control Sample Data'!N624&gt;=30)),"Type 1","OKAY")))</f>
        <v>OKAY</v>
      </c>
    </row>
    <row r="625" spans="1:11">
      <c r="A625" s="68"/>
      <c r="B625" s="88" t="str">
        <f>IF('Gene Table'!E625="","",'Gene Table'!E625)</f>
        <v>mmu-miR-191-3p</v>
      </c>
      <c r="C625" s="89" t="str">
        <f>'Gene Table'!B625</f>
        <v>J23</v>
      </c>
      <c r="D625" s="90" t="e">
        <f>Calculations!BN626</f>
        <v>#DIV/0!</v>
      </c>
      <c r="E625" s="90" t="e">
        <f>Calculations!BO626</f>
        <v>#DIV/0!</v>
      </c>
      <c r="F625" s="91" t="e">
        <f t="shared" si="40"/>
        <v>#DIV/0!</v>
      </c>
      <c r="G625" s="91" t="e">
        <f t="shared" si="41"/>
        <v>#DIV/0!</v>
      </c>
      <c r="H625" s="90" t="e">
        <f t="shared" si="42"/>
        <v>#DIV/0!</v>
      </c>
      <c r="I625" s="94" t="str">
        <f>IF(OR(COUNT(Calculations!BP626:BY626)&lt;3,COUNT(Calculations!BZ626:CI626)&lt;3),"N/A",IF(ISERROR(TTEST(Calculations!BP626:BY626,Calculations!BZ626:CI626,2,2)),"N/A",TTEST(Calculations!BP626:BY626,Calculations!BZ626:CI626,2,2)))</f>
        <v>N/A</v>
      </c>
      <c r="J625" s="90" t="e">
        <f t="shared" si="43"/>
        <v>#DIV/0!</v>
      </c>
      <c r="K625" s="95" t="str">
        <f>IF(AND('Test Sample Data'!N625&gt;=35,'Control Sample Data'!N625&gt;=35),"Type 3",IF(AND('Test Sample Data'!N625&gt;=30,'Control Sample Data'!N625&gt;=30,OR(I625&gt;=0.05,I625="N/A")),"Type 2",IF(OR(AND('Test Sample Data'!N625&gt;=30,'Control Sample Data'!N625&lt;=30),AND('Test Sample Data'!N625&lt;=30,'Control Sample Data'!N625&gt;=30)),"Type 1","OKAY")))</f>
        <v>OKAY</v>
      </c>
    </row>
    <row r="626" spans="1:11">
      <c r="A626" s="68"/>
      <c r="B626" s="88" t="str">
        <f>IF('Gene Table'!E626="","",'Gene Table'!E626)</f>
        <v>mmu-miR-3068-5p</v>
      </c>
      <c r="C626" s="89" t="str">
        <f>'Gene Table'!B626</f>
        <v>J24</v>
      </c>
      <c r="D626" s="90" t="e">
        <f>Calculations!BN627</f>
        <v>#DIV/0!</v>
      </c>
      <c r="E626" s="90" t="e">
        <f>Calculations!BO627</f>
        <v>#DIV/0!</v>
      </c>
      <c r="F626" s="91" t="e">
        <f t="shared" si="40"/>
        <v>#DIV/0!</v>
      </c>
      <c r="G626" s="91" t="e">
        <f t="shared" si="41"/>
        <v>#DIV/0!</v>
      </c>
      <c r="H626" s="90" t="e">
        <f t="shared" si="42"/>
        <v>#DIV/0!</v>
      </c>
      <c r="I626" s="94" t="str">
        <f>IF(OR(COUNT(Calculations!BP627:BY627)&lt;3,COUNT(Calculations!BZ627:CI627)&lt;3),"N/A",IF(ISERROR(TTEST(Calculations!BP627:BY627,Calculations!BZ627:CI627,2,2)),"N/A",TTEST(Calculations!BP627:BY627,Calculations!BZ627:CI627,2,2)))</f>
        <v>N/A</v>
      </c>
      <c r="J626" s="90" t="e">
        <f t="shared" si="43"/>
        <v>#DIV/0!</v>
      </c>
      <c r="K626" s="95" t="str">
        <f>IF(AND('Test Sample Data'!N626&gt;=35,'Control Sample Data'!N626&gt;=35),"Type 3",IF(AND('Test Sample Data'!N626&gt;=30,'Control Sample Data'!N626&gt;=30,OR(I626&gt;=0.05,I626="N/A")),"Type 2",IF(OR(AND('Test Sample Data'!N626&gt;=30,'Control Sample Data'!N626&lt;=30),AND('Test Sample Data'!N626&lt;=30,'Control Sample Data'!N626&gt;=30)),"Type 1","OKAY")))</f>
        <v>OKAY</v>
      </c>
    </row>
    <row r="627" spans="1:11">
      <c r="A627" s="68"/>
      <c r="B627" s="88" t="str">
        <f>IF('Gene Table'!E627="","",'Gene Table'!E627)</f>
        <v>mmu-miR-20b-5p</v>
      </c>
      <c r="C627" s="89" t="str">
        <f>'Gene Table'!B627</f>
        <v>K01</v>
      </c>
      <c r="D627" s="90" t="e">
        <f>Calculations!BN628</f>
        <v>#DIV/0!</v>
      </c>
      <c r="E627" s="90" t="e">
        <f>Calculations!BO628</f>
        <v>#DIV/0!</v>
      </c>
      <c r="F627" s="91" t="e">
        <f t="shared" si="40"/>
        <v>#DIV/0!</v>
      </c>
      <c r="G627" s="91" t="e">
        <f t="shared" si="41"/>
        <v>#DIV/0!</v>
      </c>
      <c r="H627" s="90" t="e">
        <f t="shared" si="42"/>
        <v>#DIV/0!</v>
      </c>
      <c r="I627" s="94" t="str">
        <f>IF(OR(COUNT(Calculations!BP628:BY628)&lt;3,COUNT(Calculations!BZ628:CI628)&lt;3),"N/A",IF(ISERROR(TTEST(Calculations!BP628:BY628,Calculations!BZ628:CI628,2,2)),"N/A",TTEST(Calculations!BP628:BY628,Calculations!BZ628:CI628,2,2)))</f>
        <v>N/A</v>
      </c>
      <c r="J627" s="90" t="e">
        <f t="shared" si="43"/>
        <v>#DIV/0!</v>
      </c>
      <c r="K627" s="95" t="str">
        <f>IF(AND('Test Sample Data'!N627&gt;=35,'Control Sample Data'!N627&gt;=35),"Type 3",IF(AND('Test Sample Data'!N627&gt;=30,'Control Sample Data'!N627&gt;=30,OR(I627&gt;=0.05,I627="N/A")),"Type 2",IF(OR(AND('Test Sample Data'!N627&gt;=30,'Control Sample Data'!N627&lt;=30),AND('Test Sample Data'!N627&lt;=30,'Control Sample Data'!N627&gt;=30)),"Type 1","OKAY")))</f>
        <v>OKAY</v>
      </c>
    </row>
    <row r="628" spans="1:11">
      <c r="A628" s="68"/>
      <c r="B628" s="88" t="str">
        <f>IF('Gene Table'!E628="","",'Gene Table'!E628)</f>
        <v>mmu-miR-466a-3p</v>
      </c>
      <c r="C628" s="89" t="str">
        <f>'Gene Table'!B628</f>
        <v>K02</v>
      </c>
      <c r="D628" s="90" t="e">
        <f>Calculations!BN629</f>
        <v>#DIV/0!</v>
      </c>
      <c r="E628" s="90" t="e">
        <f>Calculations!BO629</f>
        <v>#DIV/0!</v>
      </c>
      <c r="F628" s="91" t="e">
        <f t="shared" si="40"/>
        <v>#DIV/0!</v>
      </c>
      <c r="G628" s="91" t="e">
        <f t="shared" si="41"/>
        <v>#DIV/0!</v>
      </c>
      <c r="H628" s="90" t="e">
        <f t="shared" si="42"/>
        <v>#DIV/0!</v>
      </c>
      <c r="I628" s="94" t="str">
        <f>IF(OR(COUNT(Calculations!BP629:BY629)&lt;3,COUNT(Calculations!BZ629:CI629)&lt;3),"N/A",IF(ISERROR(TTEST(Calculations!BP629:BY629,Calculations!BZ629:CI629,2,2)),"N/A",TTEST(Calculations!BP629:BY629,Calculations!BZ629:CI629,2,2)))</f>
        <v>N/A</v>
      </c>
      <c r="J628" s="90" t="e">
        <f t="shared" si="43"/>
        <v>#DIV/0!</v>
      </c>
      <c r="K628" s="95" t="str">
        <f>IF(AND('Test Sample Data'!N628&gt;=35,'Control Sample Data'!N628&gt;=35),"Type 3",IF(AND('Test Sample Data'!N628&gt;=30,'Control Sample Data'!N628&gt;=30,OR(I628&gt;=0.05,I628="N/A")),"Type 2",IF(OR(AND('Test Sample Data'!N628&gt;=30,'Control Sample Data'!N628&lt;=30),AND('Test Sample Data'!N628&lt;=30,'Control Sample Data'!N628&gt;=30)),"Type 1","OKAY")))</f>
        <v>OKAY</v>
      </c>
    </row>
    <row r="629" spans="1:11">
      <c r="A629" s="68"/>
      <c r="B629" s="88" t="str">
        <f>IF('Gene Table'!E629="","",'Gene Table'!E629)</f>
        <v>mmu-miR-302d-3p</v>
      </c>
      <c r="C629" s="89" t="str">
        <f>'Gene Table'!B629</f>
        <v>K03</v>
      </c>
      <c r="D629" s="90" t="e">
        <f>Calculations!BN630</f>
        <v>#DIV/0!</v>
      </c>
      <c r="E629" s="90" t="e">
        <f>Calculations!BO630</f>
        <v>#DIV/0!</v>
      </c>
      <c r="F629" s="91" t="e">
        <f t="shared" si="40"/>
        <v>#DIV/0!</v>
      </c>
      <c r="G629" s="91" t="e">
        <f t="shared" si="41"/>
        <v>#DIV/0!</v>
      </c>
      <c r="H629" s="90" t="e">
        <f t="shared" si="42"/>
        <v>#DIV/0!</v>
      </c>
      <c r="I629" s="94" t="str">
        <f>IF(OR(COUNT(Calculations!BP630:BY630)&lt;3,COUNT(Calculations!BZ630:CI630)&lt;3),"N/A",IF(ISERROR(TTEST(Calculations!BP630:BY630,Calculations!BZ630:CI630,2,2)),"N/A",TTEST(Calculations!BP630:BY630,Calculations!BZ630:CI630,2,2)))</f>
        <v>N/A</v>
      </c>
      <c r="J629" s="90" t="e">
        <f t="shared" si="43"/>
        <v>#DIV/0!</v>
      </c>
      <c r="K629" s="95" t="str">
        <f>IF(AND('Test Sample Data'!N629&gt;=35,'Control Sample Data'!N629&gt;=35),"Type 3",IF(AND('Test Sample Data'!N629&gt;=30,'Control Sample Data'!N629&gt;=30,OR(I629&gt;=0.05,I629="N/A")),"Type 2",IF(OR(AND('Test Sample Data'!N629&gt;=30,'Control Sample Data'!N629&lt;=30),AND('Test Sample Data'!N629&lt;=30,'Control Sample Data'!N629&gt;=30)),"Type 1","OKAY")))</f>
        <v>OKAY</v>
      </c>
    </row>
    <row r="630" spans="1:11">
      <c r="A630" s="68"/>
      <c r="B630" s="88" t="str">
        <f>IF('Gene Table'!E630="","",'Gene Table'!E630)</f>
        <v>mmu-miR-127-5p</v>
      </c>
      <c r="C630" s="89" t="str">
        <f>'Gene Table'!B630</f>
        <v>K04</v>
      </c>
      <c r="D630" s="90" t="e">
        <f>Calculations!BN631</f>
        <v>#DIV/0!</v>
      </c>
      <c r="E630" s="90" t="e">
        <f>Calculations!BO631</f>
        <v>#DIV/0!</v>
      </c>
      <c r="F630" s="91" t="e">
        <f t="shared" si="40"/>
        <v>#DIV/0!</v>
      </c>
      <c r="G630" s="91" t="e">
        <f t="shared" si="41"/>
        <v>#DIV/0!</v>
      </c>
      <c r="H630" s="90" t="e">
        <f t="shared" si="42"/>
        <v>#DIV/0!</v>
      </c>
      <c r="I630" s="94" t="str">
        <f>IF(OR(COUNT(Calculations!BP631:BY631)&lt;3,COUNT(Calculations!BZ631:CI631)&lt;3),"N/A",IF(ISERROR(TTEST(Calculations!BP631:BY631,Calculations!BZ631:CI631,2,2)),"N/A",TTEST(Calculations!BP631:BY631,Calculations!BZ631:CI631,2,2)))</f>
        <v>N/A</v>
      </c>
      <c r="J630" s="90" t="e">
        <f t="shared" si="43"/>
        <v>#DIV/0!</v>
      </c>
      <c r="K630" s="95" t="str">
        <f>IF(AND('Test Sample Data'!N630&gt;=35,'Control Sample Data'!N630&gt;=35),"Type 3",IF(AND('Test Sample Data'!N630&gt;=30,'Control Sample Data'!N630&gt;=30,OR(I630&gt;=0.05,I630="N/A")),"Type 2",IF(OR(AND('Test Sample Data'!N630&gt;=30,'Control Sample Data'!N630&lt;=30),AND('Test Sample Data'!N630&lt;=30,'Control Sample Data'!N630&gt;=30)),"Type 1","OKAY")))</f>
        <v>OKAY</v>
      </c>
    </row>
    <row r="631" spans="1:11">
      <c r="A631" s="68"/>
      <c r="B631" s="88" t="str">
        <f>IF('Gene Table'!E631="","",'Gene Table'!E631)</f>
        <v>mmu-miR-34c-5p</v>
      </c>
      <c r="C631" s="89" t="str">
        <f>'Gene Table'!B631</f>
        <v>K05</v>
      </c>
      <c r="D631" s="90" t="e">
        <f>Calculations!BN632</f>
        <v>#DIV/0!</v>
      </c>
      <c r="E631" s="90" t="e">
        <f>Calculations!BO632</f>
        <v>#DIV/0!</v>
      </c>
      <c r="F631" s="91" t="e">
        <f t="shared" si="40"/>
        <v>#DIV/0!</v>
      </c>
      <c r="G631" s="91" t="e">
        <f t="shared" si="41"/>
        <v>#DIV/0!</v>
      </c>
      <c r="H631" s="90" t="e">
        <f t="shared" si="42"/>
        <v>#DIV/0!</v>
      </c>
      <c r="I631" s="94" t="str">
        <f>IF(OR(COUNT(Calculations!BP632:BY632)&lt;3,COUNT(Calculations!BZ632:CI632)&lt;3),"N/A",IF(ISERROR(TTEST(Calculations!BP632:BY632,Calculations!BZ632:CI632,2,2)),"N/A",TTEST(Calculations!BP632:BY632,Calculations!BZ632:CI632,2,2)))</f>
        <v>N/A</v>
      </c>
      <c r="J631" s="90" t="e">
        <f t="shared" si="43"/>
        <v>#DIV/0!</v>
      </c>
      <c r="K631" s="95" t="str">
        <f>IF(AND('Test Sample Data'!N631&gt;=35,'Control Sample Data'!N631&gt;=35),"Type 3",IF(AND('Test Sample Data'!N631&gt;=30,'Control Sample Data'!N631&gt;=30,OR(I631&gt;=0.05,I631="N/A")),"Type 2",IF(OR(AND('Test Sample Data'!N631&gt;=30,'Control Sample Data'!N631&lt;=30),AND('Test Sample Data'!N631&lt;=30,'Control Sample Data'!N631&gt;=30)),"Type 1","OKAY")))</f>
        <v>OKAY</v>
      </c>
    </row>
    <row r="632" spans="1:11">
      <c r="A632" s="68"/>
      <c r="B632" s="88" t="str">
        <f>IF('Gene Table'!E632="","",'Gene Table'!E632)</f>
        <v>mmu-miR-136-3p</v>
      </c>
      <c r="C632" s="89" t="str">
        <f>'Gene Table'!B632</f>
        <v>K06</v>
      </c>
      <c r="D632" s="90" t="e">
        <f>Calculations!BN633</f>
        <v>#DIV/0!</v>
      </c>
      <c r="E632" s="90" t="e">
        <f>Calculations!BO633</f>
        <v>#DIV/0!</v>
      </c>
      <c r="F632" s="91" t="e">
        <f t="shared" si="40"/>
        <v>#DIV/0!</v>
      </c>
      <c r="G632" s="91" t="e">
        <f t="shared" si="41"/>
        <v>#DIV/0!</v>
      </c>
      <c r="H632" s="90" t="e">
        <f t="shared" si="42"/>
        <v>#DIV/0!</v>
      </c>
      <c r="I632" s="94" t="str">
        <f>IF(OR(COUNT(Calculations!BP633:BY633)&lt;3,COUNT(Calculations!BZ633:CI633)&lt;3),"N/A",IF(ISERROR(TTEST(Calculations!BP633:BY633,Calculations!BZ633:CI633,2,2)),"N/A",TTEST(Calculations!BP633:BY633,Calculations!BZ633:CI633,2,2)))</f>
        <v>N/A</v>
      </c>
      <c r="J632" s="90" t="e">
        <f t="shared" si="43"/>
        <v>#DIV/0!</v>
      </c>
      <c r="K632" s="95" t="str">
        <f>IF(AND('Test Sample Data'!N632&gt;=35,'Control Sample Data'!N632&gt;=35),"Type 3",IF(AND('Test Sample Data'!N632&gt;=30,'Control Sample Data'!N632&gt;=30,OR(I632&gt;=0.05,I632="N/A")),"Type 2",IF(OR(AND('Test Sample Data'!N632&gt;=30,'Control Sample Data'!N632&lt;=30),AND('Test Sample Data'!N632&lt;=30,'Control Sample Data'!N632&gt;=30)),"Type 1","OKAY")))</f>
        <v>OKAY</v>
      </c>
    </row>
    <row r="633" spans="1:11">
      <c r="A633" s="68"/>
      <c r="B633" s="88" t="str">
        <f>IF('Gene Table'!E633="","",'Gene Table'!E633)</f>
        <v>mmu-miR-92b-3p</v>
      </c>
      <c r="C633" s="89" t="str">
        <f>'Gene Table'!B633</f>
        <v>K07</v>
      </c>
      <c r="D633" s="90" t="e">
        <f>Calculations!BN634</f>
        <v>#DIV/0!</v>
      </c>
      <c r="E633" s="90" t="e">
        <f>Calculations!BO634</f>
        <v>#DIV/0!</v>
      </c>
      <c r="F633" s="91" t="e">
        <f t="shared" si="40"/>
        <v>#DIV/0!</v>
      </c>
      <c r="G633" s="91" t="e">
        <f t="shared" si="41"/>
        <v>#DIV/0!</v>
      </c>
      <c r="H633" s="90" t="e">
        <f t="shared" si="42"/>
        <v>#DIV/0!</v>
      </c>
      <c r="I633" s="94" t="str">
        <f>IF(OR(COUNT(Calculations!BP634:BY634)&lt;3,COUNT(Calculations!BZ634:CI634)&lt;3),"N/A",IF(ISERROR(TTEST(Calculations!BP634:BY634,Calculations!BZ634:CI634,2,2)),"N/A",TTEST(Calculations!BP634:BY634,Calculations!BZ634:CI634,2,2)))</f>
        <v>N/A</v>
      </c>
      <c r="J633" s="90" t="e">
        <f t="shared" si="43"/>
        <v>#DIV/0!</v>
      </c>
      <c r="K633" s="95" t="str">
        <f>IF(AND('Test Sample Data'!N633&gt;=35,'Control Sample Data'!N633&gt;=35),"Type 3",IF(AND('Test Sample Data'!N633&gt;=30,'Control Sample Data'!N633&gt;=30,OR(I633&gt;=0.05,I633="N/A")),"Type 2",IF(OR(AND('Test Sample Data'!N633&gt;=30,'Control Sample Data'!N633&lt;=30),AND('Test Sample Data'!N633&lt;=30,'Control Sample Data'!N633&gt;=30)),"Type 1","OKAY")))</f>
        <v>OKAY</v>
      </c>
    </row>
    <row r="634" spans="1:11">
      <c r="A634" s="68"/>
      <c r="B634" s="88" t="str">
        <f>IF('Gene Table'!E634="","",'Gene Table'!E634)</f>
        <v>mmu-miR-154-3p</v>
      </c>
      <c r="C634" s="89" t="str">
        <f>'Gene Table'!B634</f>
        <v>K08</v>
      </c>
      <c r="D634" s="90" t="e">
        <f>Calculations!BN635</f>
        <v>#DIV/0!</v>
      </c>
      <c r="E634" s="90" t="e">
        <f>Calculations!BO635</f>
        <v>#DIV/0!</v>
      </c>
      <c r="F634" s="91" t="e">
        <f t="shared" si="40"/>
        <v>#DIV/0!</v>
      </c>
      <c r="G634" s="91" t="e">
        <f t="shared" si="41"/>
        <v>#DIV/0!</v>
      </c>
      <c r="H634" s="90" t="e">
        <f t="shared" si="42"/>
        <v>#DIV/0!</v>
      </c>
      <c r="I634" s="94" t="str">
        <f>IF(OR(COUNT(Calculations!BP635:BY635)&lt;3,COUNT(Calculations!BZ635:CI635)&lt;3),"N/A",IF(ISERROR(TTEST(Calculations!BP635:BY635,Calculations!BZ635:CI635,2,2)),"N/A",TTEST(Calculations!BP635:BY635,Calculations!BZ635:CI635,2,2)))</f>
        <v>N/A</v>
      </c>
      <c r="J634" s="90" t="e">
        <f t="shared" si="43"/>
        <v>#DIV/0!</v>
      </c>
      <c r="K634" s="95" t="str">
        <f>IF(AND('Test Sample Data'!N634&gt;=35,'Control Sample Data'!N634&gt;=35),"Type 3",IF(AND('Test Sample Data'!N634&gt;=30,'Control Sample Data'!N634&gt;=30,OR(I634&gt;=0.05,I634="N/A")),"Type 2",IF(OR(AND('Test Sample Data'!N634&gt;=30,'Control Sample Data'!N634&lt;=30),AND('Test Sample Data'!N634&lt;=30,'Control Sample Data'!N634&gt;=30)),"Type 1","OKAY")))</f>
        <v>OKAY</v>
      </c>
    </row>
    <row r="635" spans="1:11">
      <c r="A635" s="68"/>
      <c r="B635" s="88" t="str">
        <f>IF('Gene Table'!E635="","",'Gene Table'!E635)</f>
        <v>mmu-miR-98-5p</v>
      </c>
      <c r="C635" s="89" t="str">
        <f>'Gene Table'!B635</f>
        <v>K09</v>
      </c>
      <c r="D635" s="90" t="e">
        <f>Calculations!BN636</f>
        <v>#DIV/0!</v>
      </c>
      <c r="E635" s="90" t="e">
        <f>Calculations!BO636</f>
        <v>#DIV/0!</v>
      </c>
      <c r="F635" s="91" t="e">
        <f t="shared" si="40"/>
        <v>#DIV/0!</v>
      </c>
      <c r="G635" s="91" t="e">
        <f t="shared" si="41"/>
        <v>#DIV/0!</v>
      </c>
      <c r="H635" s="90" t="e">
        <f t="shared" si="42"/>
        <v>#DIV/0!</v>
      </c>
      <c r="I635" s="94" t="str">
        <f>IF(OR(COUNT(Calculations!BP636:BY636)&lt;3,COUNT(Calculations!BZ636:CI636)&lt;3),"N/A",IF(ISERROR(TTEST(Calculations!BP636:BY636,Calculations!BZ636:CI636,2,2)),"N/A",TTEST(Calculations!BP636:BY636,Calculations!BZ636:CI636,2,2)))</f>
        <v>N/A</v>
      </c>
      <c r="J635" s="90" t="e">
        <f t="shared" si="43"/>
        <v>#DIV/0!</v>
      </c>
      <c r="K635" s="95" t="str">
        <f>IF(AND('Test Sample Data'!N635&gt;=35,'Control Sample Data'!N635&gt;=35),"Type 3",IF(AND('Test Sample Data'!N635&gt;=30,'Control Sample Data'!N635&gt;=30,OR(I635&gt;=0.05,I635="N/A")),"Type 2",IF(OR(AND('Test Sample Data'!N635&gt;=30,'Control Sample Data'!N635&lt;=30),AND('Test Sample Data'!N635&lt;=30,'Control Sample Data'!N635&gt;=30)),"Type 1","OKAY")))</f>
        <v>OKAY</v>
      </c>
    </row>
    <row r="636" spans="1:11">
      <c r="A636" s="68"/>
      <c r="B636" s="88" t="str">
        <f>IF('Gene Table'!E636="","",'Gene Table'!E636)</f>
        <v>mmu-miR-299-5p</v>
      </c>
      <c r="C636" s="89" t="str">
        <f>'Gene Table'!B636</f>
        <v>K10</v>
      </c>
      <c r="D636" s="90" t="e">
        <f>Calculations!BN637</f>
        <v>#DIV/0!</v>
      </c>
      <c r="E636" s="90" t="e">
        <f>Calculations!BO637</f>
        <v>#DIV/0!</v>
      </c>
      <c r="F636" s="91" t="e">
        <f t="shared" si="40"/>
        <v>#DIV/0!</v>
      </c>
      <c r="G636" s="91" t="e">
        <f t="shared" si="41"/>
        <v>#DIV/0!</v>
      </c>
      <c r="H636" s="90" t="e">
        <f t="shared" si="42"/>
        <v>#DIV/0!</v>
      </c>
      <c r="I636" s="94" t="str">
        <f>IF(OR(COUNT(Calculations!BP637:BY637)&lt;3,COUNT(Calculations!BZ637:CI637)&lt;3),"N/A",IF(ISERROR(TTEST(Calculations!BP637:BY637,Calculations!BZ637:CI637,2,2)),"N/A",TTEST(Calculations!BP637:BY637,Calculations!BZ637:CI637,2,2)))</f>
        <v>N/A</v>
      </c>
      <c r="J636" s="90" t="e">
        <f t="shared" si="43"/>
        <v>#DIV/0!</v>
      </c>
      <c r="K636" s="95" t="str">
        <f>IF(AND('Test Sample Data'!N636&gt;=35,'Control Sample Data'!N636&gt;=35),"Type 3",IF(AND('Test Sample Data'!N636&gt;=30,'Control Sample Data'!N636&gt;=30,OR(I636&gt;=0.05,I636="N/A")),"Type 2",IF(OR(AND('Test Sample Data'!N636&gt;=30,'Control Sample Data'!N636&lt;=30),AND('Test Sample Data'!N636&lt;=30,'Control Sample Data'!N636&gt;=30)),"Type 1","OKAY")))</f>
        <v>OKAY</v>
      </c>
    </row>
    <row r="637" spans="1:11">
      <c r="A637" s="68"/>
      <c r="B637" s="88" t="str">
        <f>IF('Gene Table'!E637="","",'Gene Table'!E637)</f>
        <v>mmu-miR-18b-5p</v>
      </c>
      <c r="C637" s="89" t="str">
        <f>'Gene Table'!B637</f>
        <v>K11</v>
      </c>
      <c r="D637" s="90" t="e">
        <f>Calculations!BN638</f>
        <v>#DIV/0!</v>
      </c>
      <c r="E637" s="90" t="e">
        <f>Calculations!BO638</f>
        <v>#DIV/0!</v>
      </c>
      <c r="F637" s="91" t="e">
        <f t="shared" si="40"/>
        <v>#DIV/0!</v>
      </c>
      <c r="G637" s="91" t="e">
        <f t="shared" si="41"/>
        <v>#DIV/0!</v>
      </c>
      <c r="H637" s="90" t="e">
        <f t="shared" si="42"/>
        <v>#DIV/0!</v>
      </c>
      <c r="I637" s="94" t="str">
        <f>IF(OR(COUNT(Calculations!BP638:BY638)&lt;3,COUNT(Calculations!BZ638:CI638)&lt;3),"N/A",IF(ISERROR(TTEST(Calculations!BP638:BY638,Calculations!BZ638:CI638,2,2)),"N/A",TTEST(Calculations!BP638:BY638,Calculations!BZ638:CI638,2,2)))</f>
        <v>N/A</v>
      </c>
      <c r="J637" s="90" t="e">
        <f t="shared" si="43"/>
        <v>#DIV/0!</v>
      </c>
      <c r="K637" s="95" t="str">
        <f>IF(AND('Test Sample Data'!N637&gt;=35,'Control Sample Data'!N637&gt;=35),"Type 3",IF(AND('Test Sample Data'!N637&gt;=30,'Control Sample Data'!N637&gt;=30,OR(I637&gt;=0.05,I637="N/A")),"Type 2",IF(OR(AND('Test Sample Data'!N637&gt;=30,'Control Sample Data'!N637&lt;=30),AND('Test Sample Data'!N637&lt;=30,'Control Sample Data'!N637&gt;=30)),"Type 1","OKAY")))</f>
        <v>OKAY</v>
      </c>
    </row>
    <row r="638" spans="1:11">
      <c r="A638" s="68"/>
      <c r="B638" s="88" t="str">
        <f>IF('Gene Table'!E638="","",'Gene Table'!E638)</f>
        <v>mmu-miR-300-5p</v>
      </c>
      <c r="C638" s="89" t="str">
        <f>'Gene Table'!B638</f>
        <v>K12</v>
      </c>
      <c r="D638" s="90" t="e">
        <f>Calculations!BN639</f>
        <v>#DIV/0!</v>
      </c>
      <c r="E638" s="90" t="e">
        <f>Calculations!BO639</f>
        <v>#DIV/0!</v>
      </c>
      <c r="F638" s="91" t="e">
        <f t="shared" si="40"/>
        <v>#DIV/0!</v>
      </c>
      <c r="G638" s="91" t="e">
        <f t="shared" si="41"/>
        <v>#DIV/0!</v>
      </c>
      <c r="H638" s="90" t="e">
        <f t="shared" si="42"/>
        <v>#DIV/0!</v>
      </c>
      <c r="I638" s="94" t="str">
        <f>IF(OR(COUNT(Calculations!BP639:BY639)&lt;3,COUNT(Calculations!BZ639:CI639)&lt;3),"N/A",IF(ISERROR(TTEST(Calculations!BP639:BY639,Calculations!BZ639:CI639,2,2)),"N/A",TTEST(Calculations!BP639:BY639,Calculations!BZ639:CI639,2,2)))</f>
        <v>N/A</v>
      </c>
      <c r="J638" s="90" t="e">
        <f t="shared" si="43"/>
        <v>#DIV/0!</v>
      </c>
      <c r="K638" s="95" t="str">
        <f>IF(AND('Test Sample Data'!N638&gt;=35,'Control Sample Data'!N638&gt;=35),"Type 3",IF(AND('Test Sample Data'!N638&gt;=30,'Control Sample Data'!N638&gt;=30,OR(I638&gt;=0.05,I638="N/A")),"Type 2",IF(OR(AND('Test Sample Data'!N638&gt;=30,'Control Sample Data'!N638&lt;=30),AND('Test Sample Data'!N638&lt;=30,'Control Sample Data'!N638&gt;=30)),"Type 1","OKAY")))</f>
        <v>OKAY</v>
      </c>
    </row>
    <row r="639" spans="1:11">
      <c r="A639" s="68"/>
      <c r="B639" s="88" t="str">
        <f>IF('Gene Table'!E639="","",'Gene Table'!E639)</f>
        <v>mmu-miR-34b-5p</v>
      </c>
      <c r="C639" s="89" t="str">
        <f>'Gene Table'!B639</f>
        <v>K13</v>
      </c>
      <c r="D639" s="90" t="e">
        <f>Calculations!BN640</f>
        <v>#DIV/0!</v>
      </c>
      <c r="E639" s="90" t="e">
        <f>Calculations!BO640</f>
        <v>#DIV/0!</v>
      </c>
      <c r="F639" s="91" t="e">
        <f t="shared" si="40"/>
        <v>#DIV/0!</v>
      </c>
      <c r="G639" s="91" t="e">
        <f t="shared" si="41"/>
        <v>#DIV/0!</v>
      </c>
      <c r="H639" s="90" t="e">
        <f t="shared" si="42"/>
        <v>#DIV/0!</v>
      </c>
      <c r="I639" s="94" t="str">
        <f>IF(OR(COUNT(Calculations!BP640:BY640)&lt;3,COUNT(Calculations!BZ640:CI640)&lt;3),"N/A",IF(ISERROR(TTEST(Calculations!BP640:BY640,Calculations!BZ640:CI640,2,2)),"N/A",TTEST(Calculations!BP640:BY640,Calculations!BZ640:CI640,2,2)))</f>
        <v>N/A</v>
      </c>
      <c r="J639" s="90" t="e">
        <f t="shared" si="43"/>
        <v>#DIV/0!</v>
      </c>
      <c r="K639" s="95" t="str">
        <f>IF(AND('Test Sample Data'!N639&gt;=35,'Control Sample Data'!N639&gt;=35),"Type 3",IF(AND('Test Sample Data'!N639&gt;=30,'Control Sample Data'!N639&gt;=30,OR(I639&gt;=0.05,I639="N/A")),"Type 2",IF(OR(AND('Test Sample Data'!N639&gt;=30,'Control Sample Data'!N639&lt;=30),AND('Test Sample Data'!N639&lt;=30,'Control Sample Data'!N639&gt;=30)),"Type 1","OKAY")))</f>
        <v>OKAY</v>
      </c>
    </row>
    <row r="640" spans="1:11">
      <c r="A640" s="68"/>
      <c r="B640" s="88" t="str">
        <f>IF('Gene Table'!E640="","",'Gene Table'!E640)</f>
        <v>mmu-miR-376a-5p</v>
      </c>
      <c r="C640" s="89" t="str">
        <f>'Gene Table'!B640</f>
        <v>K14</v>
      </c>
      <c r="D640" s="90" t="e">
        <f>Calculations!BN641</f>
        <v>#DIV/0!</v>
      </c>
      <c r="E640" s="90" t="e">
        <f>Calculations!BO641</f>
        <v>#DIV/0!</v>
      </c>
      <c r="F640" s="91" t="e">
        <f t="shared" si="40"/>
        <v>#DIV/0!</v>
      </c>
      <c r="G640" s="91" t="e">
        <f t="shared" si="41"/>
        <v>#DIV/0!</v>
      </c>
      <c r="H640" s="90" t="e">
        <f t="shared" si="42"/>
        <v>#DIV/0!</v>
      </c>
      <c r="I640" s="94" t="str">
        <f>IF(OR(COUNT(Calculations!BP641:BY641)&lt;3,COUNT(Calculations!BZ641:CI641)&lt;3),"N/A",IF(ISERROR(TTEST(Calculations!BP641:BY641,Calculations!BZ641:CI641,2,2)),"N/A",TTEST(Calculations!BP641:BY641,Calculations!BZ641:CI641,2,2)))</f>
        <v>N/A</v>
      </c>
      <c r="J640" s="90" t="e">
        <f t="shared" si="43"/>
        <v>#DIV/0!</v>
      </c>
      <c r="K640" s="95" t="str">
        <f>IF(AND('Test Sample Data'!N640&gt;=35,'Control Sample Data'!N640&gt;=35),"Type 3",IF(AND('Test Sample Data'!N640&gt;=30,'Control Sample Data'!N640&gt;=30,OR(I640&gt;=0.05,I640="N/A")),"Type 2",IF(OR(AND('Test Sample Data'!N640&gt;=30,'Control Sample Data'!N640&lt;=30),AND('Test Sample Data'!N640&lt;=30,'Control Sample Data'!N640&gt;=30)),"Type 1","OKAY")))</f>
        <v>OKAY</v>
      </c>
    </row>
    <row r="641" spans="1:11">
      <c r="A641" s="68"/>
      <c r="B641" s="88" t="str">
        <f>IF('Gene Table'!E641="","",'Gene Table'!E641)</f>
        <v>mmu-miR-467d-5p</v>
      </c>
      <c r="C641" s="89" t="str">
        <f>'Gene Table'!B641</f>
        <v>K15</v>
      </c>
      <c r="D641" s="90" t="e">
        <f>Calculations!BN642</f>
        <v>#DIV/0!</v>
      </c>
      <c r="E641" s="90" t="e">
        <f>Calculations!BO642</f>
        <v>#DIV/0!</v>
      </c>
      <c r="F641" s="91" t="e">
        <f t="shared" si="40"/>
        <v>#DIV/0!</v>
      </c>
      <c r="G641" s="91" t="e">
        <f t="shared" si="41"/>
        <v>#DIV/0!</v>
      </c>
      <c r="H641" s="90" t="e">
        <f t="shared" si="42"/>
        <v>#DIV/0!</v>
      </c>
      <c r="I641" s="94" t="str">
        <f>IF(OR(COUNT(Calculations!BP642:BY642)&lt;3,COUNT(Calculations!BZ642:CI642)&lt;3),"N/A",IF(ISERROR(TTEST(Calculations!BP642:BY642,Calculations!BZ642:CI642,2,2)),"N/A",TTEST(Calculations!BP642:BY642,Calculations!BZ642:CI642,2,2)))</f>
        <v>N/A</v>
      </c>
      <c r="J641" s="90" t="e">
        <f t="shared" si="43"/>
        <v>#DIV/0!</v>
      </c>
      <c r="K641" s="95" t="str">
        <f>IF(AND('Test Sample Data'!N641&gt;=35,'Control Sample Data'!N641&gt;=35),"Type 3",IF(AND('Test Sample Data'!N641&gt;=30,'Control Sample Data'!N641&gt;=30,OR(I641&gt;=0.05,I641="N/A")),"Type 2",IF(OR(AND('Test Sample Data'!N641&gt;=30,'Control Sample Data'!N641&lt;=30),AND('Test Sample Data'!N641&lt;=30,'Control Sample Data'!N641&gt;=30)),"Type 1","OKAY")))</f>
        <v>OKAY</v>
      </c>
    </row>
    <row r="642" spans="1:11">
      <c r="A642" s="68"/>
      <c r="B642" s="88" t="str">
        <f>IF('Gene Table'!E642="","",'Gene Table'!E642)</f>
        <v>mmu-miR-376b-5p</v>
      </c>
      <c r="C642" s="89" t="str">
        <f>'Gene Table'!B642</f>
        <v>K16</v>
      </c>
      <c r="D642" s="90" t="e">
        <f>Calculations!BN643</f>
        <v>#DIV/0!</v>
      </c>
      <c r="E642" s="90" t="e">
        <f>Calculations!BO643</f>
        <v>#DIV/0!</v>
      </c>
      <c r="F642" s="91" t="e">
        <f t="shared" si="40"/>
        <v>#DIV/0!</v>
      </c>
      <c r="G642" s="91" t="e">
        <f t="shared" si="41"/>
        <v>#DIV/0!</v>
      </c>
      <c r="H642" s="90" t="e">
        <f t="shared" si="42"/>
        <v>#DIV/0!</v>
      </c>
      <c r="I642" s="94" t="str">
        <f>IF(OR(COUNT(Calculations!BP643:BY643)&lt;3,COUNT(Calculations!BZ643:CI643)&lt;3),"N/A",IF(ISERROR(TTEST(Calculations!BP643:BY643,Calculations!BZ643:CI643,2,2)),"N/A",TTEST(Calculations!BP643:BY643,Calculations!BZ643:CI643,2,2)))</f>
        <v>N/A</v>
      </c>
      <c r="J642" s="90" t="e">
        <f t="shared" si="43"/>
        <v>#DIV/0!</v>
      </c>
      <c r="K642" s="95" t="str">
        <f>IF(AND('Test Sample Data'!N642&gt;=35,'Control Sample Data'!N642&gt;=35),"Type 3",IF(AND('Test Sample Data'!N642&gt;=30,'Control Sample Data'!N642&gt;=30,OR(I642&gt;=0.05,I642="N/A")),"Type 2",IF(OR(AND('Test Sample Data'!N642&gt;=30,'Control Sample Data'!N642&lt;=30),AND('Test Sample Data'!N642&lt;=30,'Control Sample Data'!N642&gt;=30)),"Type 1","OKAY")))</f>
        <v>OKAY</v>
      </c>
    </row>
    <row r="643" spans="1:11">
      <c r="A643" s="68"/>
      <c r="B643" s="88" t="str">
        <f>IF('Gene Table'!E643="","",'Gene Table'!E643)</f>
        <v>mmu-miR-467g</v>
      </c>
      <c r="C643" s="89" t="str">
        <f>'Gene Table'!B643</f>
        <v>K17</v>
      </c>
      <c r="D643" s="90" t="e">
        <f>Calculations!BN644</f>
        <v>#DIV/0!</v>
      </c>
      <c r="E643" s="90" t="e">
        <f>Calculations!BO644</f>
        <v>#DIV/0!</v>
      </c>
      <c r="F643" s="91" t="e">
        <f t="shared" si="40"/>
        <v>#DIV/0!</v>
      </c>
      <c r="G643" s="91" t="e">
        <f t="shared" si="41"/>
        <v>#DIV/0!</v>
      </c>
      <c r="H643" s="90" t="e">
        <f t="shared" si="42"/>
        <v>#DIV/0!</v>
      </c>
      <c r="I643" s="94" t="str">
        <f>IF(OR(COUNT(Calculations!BP644:BY644)&lt;3,COUNT(Calculations!BZ644:CI644)&lt;3),"N/A",IF(ISERROR(TTEST(Calculations!BP644:BY644,Calculations!BZ644:CI644,2,2)),"N/A",TTEST(Calculations!BP644:BY644,Calculations!BZ644:CI644,2,2)))</f>
        <v>N/A</v>
      </c>
      <c r="J643" s="90" t="e">
        <f t="shared" si="43"/>
        <v>#DIV/0!</v>
      </c>
      <c r="K643" s="95" t="str">
        <f>IF(AND('Test Sample Data'!N643&gt;=35,'Control Sample Data'!N643&gt;=35),"Type 3",IF(AND('Test Sample Data'!N643&gt;=30,'Control Sample Data'!N643&gt;=30,OR(I643&gt;=0.05,I643="N/A")),"Type 2",IF(OR(AND('Test Sample Data'!N643&gt;=30,'Control Sample Data'!N643&lt;=30),AND('Test Sample Data'!N643&lt;=30,'Control Sample Data'!N643&gt;=30)),"Type 1","OKAY")))</f>
        <v>OKAY</v>
      </c>
    </row>
    <row r="644" spans="1:11">
      <c r="A644" s="68"/>
      <c r="B644" s="88" t="str">
        <f>IF('Gene Table'!E644="","",'Gene Table'!E644)</f>
        <v>mmu-miR-376c-5p</v>
      </c>
      <c r="C644" s="89" t="str">
        <f>'Gene Table'!B644</f>
        <v>K18</v>
      </c>
      <c r="D644" s="90" t="e">
        <f>Calculations!BN645</f>
        <v>#DIV/0!</v>
      </c>
      <c r="E644" s="90" t="e">
        <f>Calculations!BO645</f>
        <v>#DIV/0!</v>
      </c>
      <c r="F644" s="91" t="e">
        <f t="shared" ref="F644:F707" si="44">2^-D644</f>
        <v>#DIV/0!</v>
      </c>
      <c r="G644" s="91" t="e">
        <f t="shared" ref="G644:G707" si="45">2^-E644</f>
        <v>#DIV/0!</v>
      </c>
      <c r="H644" s="90" t="e">
        <f t="shared" ref="H644:H707" si="46">F644/G644</f>
        <v>#DIV/0!</v>
      </c>
      <c r="I644" s="94" t="str">
        <f>IF(OR(COUNT(Calculations!BP645:BY645)&lt;3,COUNT(Calculations!BZ645:CI645)&lt;3),"N/A",IF(ISERROR(TTEST(Calculations!BP645:BY645,Calculations!BZ645:CI645,2,2)),"N/A",TTEST(Calculations!BP645:BY645,Calculations!BZ645:CI645,2,2)))</f>
        <v>N/A</v>
      </c>
      <c r="J644" s="90" t="e">
        <f t="shared" ref="J644:J707" si="47">IF(H644&gt;1,H644,-1/H644)</f>
        <v>#DIV/0!</v>
      </c>
      <c r="K644" s="95" t="str">
        <f>IF(AND('Test Sample Data'!N644&gt;=35,'Control Sample Data'!N644&gt;=35),"Type 3",IF(AND('Test Sample Data'!N644&gt;=30,'Control Sample Data'!N644&gt;=30,OR(I644&gt;=0.05,I644="N/A")),"Type 2",IF(OR(AND('Test Sample Data'!N644&gt;=30,'Control Sample Data'!N644&lt;=30),AND('Test Sample Data'!N644&lt;=30,'Control Sample Data'!N644&gt;=30)),"Type 1","OKAY")))</f>
        <v>OKAY</v>
      </c>
    </row>
    <row r="645" spans="1:11">
      <c r="A645" s="68"/>
      <c r="B645" s="88" t="str">
        <f>IF('Gene Table'!E645="","",'Gene Table'!E645)</f>
        <v>mmu-miR-669b-5p</v>
      </c>
      <c r="C645" s="89" t="str">
        <f>'Gene Table'!B645</f>
        <v>K19</v>
      </c>
      <c r="D645" s="90" t="e">
        <f>Calculations!BN646</f>
        <v>#DIV/0!</v>
      </c>
      <c r="E645" s="90" t="e">
        <f>Calculations!BO646</f>
        <v>#DIV/0!</v>
      </c>
      <c r="F645" s="91" t="e">
        <f t="shared" si="44"/>
        <v>#DIV/0!</v>
      </c>
      <c r="G645" s="91" t="e">
        <f t="shared" si="45"/>
        <v>#DIV/0!</v>
      </c>
      <c r="H645" s="90" t="e">
        <f t="shared" si="46"/>
        <v>#DIV/0!</v>
      </c>
      <c r="I645" s="94" t="str">
        <f>IF(OR(COUNT(Calculations!BP646:BY646)&lt;3,COUNT(Calculations!BZ646:CI646)&lt;3),"N/A",IF(ISERROR(TTEST(Calculations!BP646:BY646,Calculations!BZ646:CI646,2,2)),"N/A",TTEST(Calculations!BP646:BY646,Calculations!BZ646:CI646,2,2)))</f>
        <v>N/A</v>
      </c>
      <c r="J645" s="90" t="e">
        <f t="shared" si="47"/>
        <v>#DIV/0!</v>
      </c>
      <c r="K645" s="95" t="str">
        <f>IF(AND('Test Sample Data'!N645&gt;=35,'Control Sample Data'!N645&gt;=35),"Type 3",IF(AND('Test Sample Data'!N645&gt;=30,'Control Sample Data'!N645&gt;=30,OR(I645&gt;=0.05,I645="N/A")),"Type 2",IF(OR(AND('Test Sample Data'!N645&gt;=30,'Control Sample Data'!N645&lt;=30),AND('Test Sample Data'!N645&lt;=30,'Control Sample Data'!N645&gt;=30)),"Type 1","OKAY")))</f>
        <v>OKAY</v>
      </c>
    </row>
    <row r="646" spans="1:11">
      <c r="A646" s="68"/>
      <c r="B646" s="88" t="str">
        <f>IF('Gene Table'!E646="","",'Gene Table'!E646)</f>
        <v>mmu-miR-382-3p</v>
      </c>
      <c r="C646" s="89" t="str">
        <f>'Gene Table'!B646</f>
        <v>K20</v>
      </c>
      <c r="D646" s="90" t="e">
        <f>Calculations!BN647</f>
        <v>#DIV/0!</v>
      </c>
      <c r="E646" s="90" t="e">
        <f>Calculations!BO647</f>
        <v>#DIV/0!</v>
      </c>
      <c r="F646" s="91" t="e">
        <f t="shared" si="44"/>
        <v>#DIV/0!</v>
      </c>
      <c r="G646" s="91" t="e">
        <f t="shared" si="45"/>
        <v>#DIV/0!</v>
      </c>
      <c r="H646" s="90" t="e">
        <f t="shared" si="46"/>
        <v>#DIV/0!</v>
      </c>
      <c r="I646" s="94" t="str">
        <f>IF(OR(COUNT(Calculations!BP647:BY647)&lt;3,COUNT(Calculations!BZ647:CI647)&lt;3),"N/A",IF(ISERROR(TTEST(Calculations!BP647:BY647,Calculations!BZ647:CI647,2,2)),"N/A",TTEST(Calculations!BP647:BY647,Calculations!BZ647:CI647,2,2)))</f>
        <v>N/A</v>
      </c>
      <c r="J646" s="90" t="e">
        <f t="shared" si="47"/>
        <v>#DIV/0!</v>
      </c>
      <c r="K646" s="95" t="str">
        <f>IF(AND('Test Sample Data'!N646&gt;=35,'Control Sample Data'!N646&gt;=35),"Type 3",IF(AND('Test Sample Data'!N646&gt;=30,'Control Sample Data'!N646&gt;=30,OR(I646&gt;=0.05,I646="N/A")),"Type 2",IF(OR(AND('Test Sample Data'!N646&gt;=30,'Control Sample Data'!N646&lt;=30),AND('Test Sample Data'!N646&lt;=30,'Control Sample Data'!N646&gt;=30)),"Type 1","OKAY")))</f>
        <v>OKAY</v>
      </c>
    </row>
    <row r="647" spans="1:11">
      <c r="A647" s="68"/>
      <c r="B647" s="88" t="str">
        <f>IF('Gene Table'!E647="","",'Gene Table'!E647)</f>
        <v>mmu-miR-669c-5p</v>
      </c>
      <c r="C647" s="89" t="str">
        <f>'Gene Table'!B647</f>
        <v>K21</v>
      </c>
      <c r="D647" s="90" t="e">
        <f>Calculations!BN648</f>
        <v>#DIV/0!</v>
      </c>
      <c r="E647" s="90" t="e">
        <f>Calculations!BO648</f>
        <v>#DIV/0!</v>
      </c>
      <c r="F647" s="91" t="e">
        <f t="shared" si="44"/>
        <v>#DIV/0!</v>
      </c>
      <c r="G647" s="91" t="e">
        <f t="shared" si="45"/>
        <v>#DIV/0!</v>
      </c>
      <c r="H647" s="90" t="e">
        <f t="shared" si="46"/>
        <v>#DIV/0!</v>
      </c>
      <c r="I647" s="94" t="str">
        <f>IF(OR(COUNT(Calculations!BP648:BY648)&lt;3,COUNT(Calculations!BZ648:CI648)&lt;3),"N/A",IF(ISERROR(TTEST(Calculations!BP648:BY648,Calculations!BZ648:CI648,2,2)),"N/A",TTEST(Calculations!BP648:BY648,Calculations!BZ648:CI648,2,2)))</f>
        <v>N/A</v>
      </c>
      <c r="J647" s="90" t="e">
        <f t="shared" si="47"/>
        <v>#DIV/0!</v>
      </c>
      <c r="K647" s="95" t="str">
        <f>IF(AND('Test Sample Data'!N647&gt;=35,'Control Sample Data'!N647&gt;=35),"Type 3",IF(AND('Test Sample Data'!N647&gt;=30,'Control Sample Data'!N647&gt;=30,OR(I647&gt;=0.05,I647="N/A")),"Type 2",IF(OR(AND('Test Sample Data'!N647&gt;=30,'Control Sample Data'!N647&lt;=30),AND('Test Sample Data'!N647&lt;=30,'Control Sample Data'!N647&gt;=30)),"Type 1","OKAY")))</f>
        <v>OKAY</v>
      </c>
    </row>
    <row r="648" spans="1:11">
      <c r="A648" s="68"/>
      <c r="B648" s="88" t="str">
        <f>IF('Gene Table'!E648="","",'Gene Table'!E648)</f>
        <v>mmu-miR-411-3p</v>
      </c>
      <c r="C648" s="89" t="str">
        <f>'Gene Table'!B648</f>
        <v>K22</v>
      </c>
      <c r="D648" s="90" t="e">
        <f>Calculations!BN649</f>
        <v>#DIV/0!</v>
      </c>
      <c r="E648" s="90" t="e">
        <f>Calculations!BO649</f>
        <v>#DIV/0!</v>
      </c>
      <c r="F648" s="91" t="e">
        <f t="shared" si="44"/>
        <v>#DIV/0!</v>
      </c>
      <c r="G648" s="91" t="e">
        <f t="shared" si="45"/>
        <v>#DIV/0!</v>
      </c>
      <c r="H648" s="90" t="e">
        <f t="shared" si="46"/>
        <v>#DIV/0!</v>
      </c>
      <c r="I648" s="94" t="str">
        <f>IF(OR(COUNT(Calculations!BP649:BY649)&lt;3,COUNT(Calculations!BZ649:CI649)&lt;3),"N/A",IF(ISERROR(TTEST(Calculations!BP649:BY649,Calculations!BZ649:CI649,2,2)),"N/A",TTEST(Calculations!BP649:BY649,Calculations!BZ649:CI649,2,2)))</f>
        <v>N/A</v>
      </c>
      <c r="J648" s="90" t="e">
        <f t="shared" si="47"/>
        <v>#DIV/0!</v>
      </c>
      <c r="K648" s="95" t="str">
        <f>IF(AND('Test Sample Data'!N648&gt;=35,'Control Sample Data'!N648&gt;=35),"Type 3",IF(AND('Test Sample Data'!N648&gt;=30,'Control Sample Data'!N648&gt;=30,OR(I648&gt;=0.05,I648="N/A")),"Type 2",IF(OR(AND('Test Sample Data'!N648&gt;=30,'Control Sample Data'!N648&lt;=30),AND('Test Sample Data'!N648&lt;=30,'Control Sample Data'!N648&gt;=30)),"Type 1","OKAY")))</f>
        <v>OKAY</v>
      </c>
    </row>
    <row r="649" spans="1:11">
      <c r="A649" s="68"/>
      <c r="B649" s="88" t="str">
        <f>IF('Gene Table'!E649="","",'Gene Table'!E649)</f>
        <v>mmu-miR-669h-3p</v>
      </c>
      <c r="C649" s="89" t="str">
        <f>'Gene Table'!B649</f>
        <v>K23</v>
      </c>
      <c r="D649" s="90" t="e">
        <f>Calculations!BN650</f>
        <v>#DIV/0!</v>
      </c>
      <c r="E649" s="90" t="e">
        <f>Calculations!BO650</f>
        <v>#DIV/0!</v>
      </c>
      <c r="F649" s="91" t="e">
        <f t="shared" si="44"/>
        <v>#DIV/0!</v>
      </c>
      <c r="G649" s="91" t="e">
        <f t="shared" si="45"/>
        <v>#DIV/0!</v>
      </c>
      <c r="H649" s="90" t="e">
        <f t="shared" si="46"/>
        <v>#DIV/0!</v>
      </c>
      <c r="I649" s="94" t="str">
        <f>IF(OR(COUNT(Calculations!BP650:BY650)&lt;3,COUNT(Calculations!BZ650:CI650)&lt;3),"N/A",IF(ISERROR(TTEST(Calculations!BP650:BY650,Calculations!BZ650:CI650,2,2)),"N/A",TTEST(Calculations!BP650:BY650,Calculations!BZ650:CI650,2,2)))</f>
        <v>N/A</v>
      </c>
      <c r="J649" s="90" t="e">
        <f t="shared" si="47"/>
        <v>#DIV/0!</v>
      </c>
      <c r="K649" s="95" t="str">
        <f>IF(AND('Test Sample Data'!N649&gt;=35,'Control Sample Data'!N649&gt;=35),"Type 3",IF(AND('Test Sample Data'!N649&gt;=30,'Control Sample Data'!N649&gt;=30,OR(I649&gt;=0.05,I649="N/A")),"Type 2",IF(OR(AND('Test Sample Data'!N649&gt;=30,'Control Sample Data'!N649&lt;=30),AND('Test Sample Data'!N649&lt;=30,'Control Sample Data'!N649&gt;=30)),"Type 1","OKAY")))</f>
        <v>OKAY</v>
      </c>
    </row>
    <row r="650" spans="1:11">
      <c r="A650" s="68"/>
      <c r="B650" s="88" t="str">
        <f>IF('Gene Table'!E650="","",'Gene Table'!E650)</f>
        <v>mmu-miR-431-3p</v>
      </c>
      <c r="C650" s="89" t="str">
        <f>'Gene Table'!B650</f>
        <v>K24</v>
      </c>
      <c r="D650" s="90" t="e">
        <f>Calculations!BN651</f>
        <v>#DIV/0!</v>
      </c>
      <c r="E650" s="90" t="e">
        <f>Calculations!BO651</f>
        <v>#DIV/0!</v>
      </c>
      <c r="F650" s="91" t="e">
        <f t="shared" si="44"/>
        <v>#DIV/0!</v>
      </c>
      <c r="G650" s="91" t="e">
        <f t="shared" si="45"/>
        <v>#DIV/0!</v>
      </c>
      <c r="H650" s="90" t="e">
        <f t="shared" si="46"/>
        <v>#DIV/0!</v>
      </c>
      <c r="I650" s="94" t="str">
        <f>IF(OR(COUNT(Calculations!BP651:BY651)&lt;3,COUNT(Calculations!BZ651:CI651)&lt;3),"N/A",IF(ISERROR(TTEST(Calculations!BP651:BY651,Calculations!BZ651:CI651,2,2)),"N/A",TTEST(Calculations!BP651:BY651,Calculations!BZ651:CI651,2,2)))</f>
        <v>N/A</v>
      </c>
      <c r="J650" s="90" t="e">
        <f t="shared" si="47"/>
        <v>#DIV/0!</v>
      </c>
      <c r="K650" s="95" t="str">
        <f>IF(AND('Test Sample Data'!N650&gt;=35,'Control Sample Data'!N650&gt;=35),"Type 3",IF(AND('Test Sample Data'!N650&gt;=30,'Control Sample Data'!N650&gt;=30,OR(I650&gt;=0.05,I650="N/A")),"Type 2",IF(OR(AND('Test Sample Data'!N650&gt;=30,'Control Sample Data'!N650&lt;=30),AND('Test Sample Data'!N650&lt;=30,'Control Sample Data'!N650&gt;=30)),"Type 1","OKAY")))</f>
        <v>OKAY</v>
      </c>
    </row>
    <row r="651" ht="25.5" spans="1:11">
      <c r="A651" s="68"/>
      <c r="B651" s="88" t="str">
        <f>IF('Gene Table'!E651="","",'Gene Table'!E651)</f>
        <v>mmu-miR-196a-2-3p</v>
      </c>
      <c r="C651" s="89" t="str">
        <f>'Gene Table'!B651</f>
        <v>L01</v>
      </c>
      <c r="D651" s="90" t="e">
        <f>Calculations!BN652</f>
        <v>#DIV/0!</v>
      </c>
      <c r="E651" s="90" t="e">
        <f>Calculations!BO652</f>
        <v>#DIV/0!</v>
      </c>
      <c r="F651" s="91" t="e">
        <f t="shared" si="44"/>
        <v>#DIV/0!</v>
      </c>
      <c r="G651" s="91" t="e">
        <f t="shared" si="45"/>
        <v>#DIV/0!</v>
      </c>
      <c r="H651" s="90" t="e">
        <f t="shared" si="46"/>
        <v>#DIV/0!</v>
      </c>
      <c r="I651" s="94" t="str">
        <f>IF(OR(COUNT(Calculations!BP652:BY652)&lt;3,COUNT(Calculations!BZ652:CI652)&lt;3),"N/A",IF(ISERROR(TTEST(Calculations!BP652:BY652,Calculations!BZ652:CI652,2,2)),"N/A",TTEST(Calculations!BP652:BY652,Calculations!BZ652:CI652,2,2)))</f>
        <v>N/A</v>
      </c>
      <c r="J651" s="90" t="e">
        <f t="shared" si="47"/>
        <v>#DIV/0!</v>
      </c>
      <c r="K651" s="95" t="str">
        <f>IF(AND('Test Sample Data'!N651&gt;=35,'Control Sample Data'!N651&gt;=35),"Type 3",IF(AND('Test Sample Data'!N651&gt;=30,'Control Sample Data'!N651&gt;=30,OR(I651&gt;=0.05,I651="N/A")),"Type 2",IF(OR(AND('Test Sample Data'!N651&gt;=30,'Control Sample Data'!N651&lt;=30),AND('Test Sample Data'!N651&lt;=30,'Control Sample Data'!N651&gt;=30)),"Type 1","OKAY")))</f>
        <v>OKAY</v>
      </c>
    </row>
    <row r="652" spans="1:11">
      <c r="A652" s="68"/>
      <c r="B652" s="88" t="str">
        <f>IF('Gene Table'!E652="","",'Gene Table'!E652)</f>
        <v>mmu-miR-3068-3p</v>
      </c>
      <c r="C652" s="89" t="str">
        <f>'Gene Table'!B652</f>
        <v>L02</v>
      </c>
      <c r="D652" s="90" t="e">
        <f>Calculations!BN653</f>
        <v>#DIV/0!</v>
      </c>
      <c r="E652" s="90" t="e">
        <f>Calculations!BO653</f>
        <v>#DIV/0!</v>
      </c>
      <c r="F652" s="91" t="e">
        <f t="shared" si="44"/>
        <v>#DIV/0!</v>
      </c>
      <c r="G652" s="91" t="e">
        <f t="shared" si="45"/>
        <v>#DIV/0!</v>
      </c>
      <c r="H652" s="90" t="e">
        <f t="shared" si="46"/>
        <v>#DIV/0!</v>
      </c>
      <c r="I652" s="94" t="str">
        <f>IF(OR(COUNT(Calculations!BP653:BY653)&lt;3,COUNT(Calculations!BZ653:CI653)&lt;3),"N/A",IF(ISERROR(TTEST(Calculations!BP653:BY653,Calculations!BZ653:CI653,2,2)),"N/A",TTEST(Calculations!BP653:BY653,Calculations!BZ653:CI653,2,2)))</f>
        <v>N/A</v>
      </c>
      <c r="J652" s="90" t="e">
        <f t="shared" si="47"/>
        <v>#DIV/0!</v>
      </c>
      <c r="K652" s="95" t="str">
        <f>IF(AND('Test Sample Data'!N652&gt;=35,'Control Sample Data'!N652&gt;=35),"Type 3",IF(AND('Test Sample Data'!N652&gt;=30,'Control Sample Data'!N652&gt;=30,OR(I652&gt;=0.05,I652="N/A")),"Type 2",IF(OR(AND('Test Sample Data'!N652&gt;=30,'Control Sample Data'!N652&lt;=30),AND('Test Sample Data'!N652&lt;=30,'Control Sample Data'!N652&gt;=30)),"Type 1","OKAY")))</f>
        <v>OKAY</v>
      </c>
    </row>
    <row r="653" spans="1:11">
      <c r="A653" s="68"/>
      <c r="B653" s="88" t="str">
        <f>IF('Gene Table'!E653="","",'Gene Table'!E653)</f>
        <v>mmu-miR-199b-5p</v>
      </c>
      <c r="C653" s="89" t="str">
        <f>'Gene Table'!B653</f>
        <v>L03</v>
      </c>
      <c r="D653" s="90" t="e">
        <f>Calculations!BN654</f>
        <v>#DIV/0!</v>
      </c>
      <c r="E653" s="90" t="e">
        <f>Calculations!BO654</f>
        <v>#DIV/0!</v>
      </c>
      <c r="F653" s="91" t="e">
        <f t="shared" si="44"/>
        <v>#DIV/0!</v>
      </c>
      <c r="G653" s="91" t="e">
        <f t="shared" si="45"/>
        <v>#DIV/0!</v>
      </c>
      <c r="H653" s="90" t="e">
        <f t="shared" si="46"/>
        <v>#DIV/0!</v>
      </c>
      <c r="I653" s="94" t="str">
        <f>IF(OR(COUNT(Calculations!BP654:BY654)&lt;3,COUNT(Calculations!BZ654:CI654)&lt;3),"N/A",IF(ISERROR(TTEST(Calculations!BP654:BY654,Calculations!BZ654:CI654,2,2)),"N/A",TTEST(Calculations!BP654:BY654,Calculations!BZ654:CI654,2,2)))</f>
        <v>N/A</v>
      </c>
      <c r="J653" s="90" t="e">
        <f t="shared" si="47"/>
        <v>#DIV/0!</v>
      </c>
      <c r="K653" s="95" t="str">
        <f>IF(AND('Test Sample Data'!N653&gt;=35,'Control Sample Data'!N653&gt;=35),"Type 3",IF(AND('Test Sample Data'!N653&gt;=30,'Control Sample Data'!N653&gt;=30,OR(I653&gt;=0.05,I653="N/A")),"Type 2",IF(OR(AND('Test Sample Data'!N653&gt;=30,'Control Sample Data'!N653&lt;=30),AND('Test Sample Data'!N653&lt;=30,'Control Sample Data'!N653&gt;=30)),"Type 1","OKAY")))</f>
        <v>OKAY</v>
      </c>
    </row>
    <row r="654" spans="1:11">
      <c r="A654" s="68"/>
      <c r="B654" s="88" t="str">
        <f>IF('Gene Table'!E654="","",'Gene Table'!E654)</f>
        <v>mmu-miR-3069-3p</v>
      </c>
      <c r="C654" s="89" t="str">
        <f>'Gene Table'!B654</f>
        <v>L04</v>
      </c>
      <c r="D654" s="90" t="e">
        <f>Calculations!BN655</f>
        <v>#DIV/0!</v>
      </c>
      <c r="E654" s="90" t="e">
        <f>Calculations!BO655</f>
        <v>#DIV/0!</v>
      </c>
      <c r="F654" s="91" t="e">
        <f t="shared" si="44"/>
        <v>#DIV/0!</v>
      </c>
      <c r="G654" s="91" t="e">
        <f t="shared" si="45"/>
        <v>#DIV/0!</v>
      </c>
      <c r="H654" s="90" t="e">
        <f t="shared" si="46"/>
        <v>#DIV/0!</v>
      </c>
      <c r="I654" s="94" t="str">
        <f>IF(OR(COUNT(Calculations!BP655:BY655)&lt;3,COUNT(Calculations!BZ655:CI655)&lt;3),"N/A",IF(ISERROR(TTEST(Calculations!BP655:BY655,Calculations!BZ655:CI655,2,2)),"N/A",TTEST(Calculations!BP655:BY655,Calculations!BZ655:CI655,2,2)))</f>
        <v>N/A</v>
      </c>
      <c r="J654" s="90" t="e">
        <f t="shared" si="47"/>
        <v>#DIV/0!</v>
      </c>
      <c r="K654" s="95" t="str">
        <f>IF(AND('Test Sample Data'!N654&gt;=35,'Control Sample Data'!N654&gt;=35),"Type 3",IF(AND('Test Sample Data'!N654&gt;=30,'Control Sample Data'!N654&gt;=30,OR(I654&gt;=0.05,I654="N/A")),"Type 2",IF(OR(AND('Test Sample Data'!N654&gt;=30,'Control Sample Data'!N654&lt;=30),AND('Test Sample Data'!N654&lt;=30,'Control Sample Data'!N654&gt;=30)),"Type 1","OKAY")))</f>
        <v>OKAY</v>
      </c>
    </row>
    <row r="655" spans="1:11">
      <c r="A655" s="68"/>
      <c r="B655" s="88" t="str">
        <f>IF('Gene Table'!E655="","",'Gene Table'!E655)</f>
        <v>mmu-miR-19a-5p</v>
      </c>
      <c r="C655" s="89" t="str">
        <f>'Gene Table'!B655</f>
        <v>L05</v>
      </c>
      <c r="D655" s="90" t="e">
        <f>Calculations!BN656</f>
        <v>#DIV/0!</v>
      </c>
      <c r="E655" s="90" t="e">
        <f>Calculations!BO656</f>
        <v>#DIV/0!</v>
      </c>
      <c r="F655" s="91" t="e">
        <f t="shared" si="44"/>
        <v>#DIV/0!</v>
      </c>
      <c r="G655" s="91" t="e">
        <f t="shared" si="45"/>
        <v>#DIV/0!</v>
      </c>
      <c r="H655" s="90" t="e">
        <f t="shared" si="46"/>
        <v>#DIV/0!</v>
      </c>
      <c r="I655" s="94" t="str">
        <f>IF(OR(COUNT(Calculations!BP656:BY656)&lt;3,COUNT(Calculations!BZ656:CI656)&lt;3),"N/A",IF(ISERROR(TTEST(Calculations!BP656:BY656,Calculations!BZ656:CI656,2,2)),"N/A",TTEST(Calculations!BP656:BY656,Calculations!BZ656:CI656,2,2)))</f>
        <v>N/A</v>
      </c>
      <c r="J655" s="90" t="e">
        <f t="shared" si="47"/>
        <v>#DIV/0!</v>
      </c>
      <c r="K655" s="95" t="str">
        <f>IF(AND('Test Sample Data'!N655&gt;=35,'Control Sample Data'!N655&gt;=35),"Type 3",IF(AND('Test Sample Data'!N655&gt;=30,'Control Sample Data'!N655&gt;=30,OR(I655&gt;=0.05,I655="N/A")),"Type 2",IF(OR(AND('Test Sample Data'!N655&gt;=30,'Control Sample Data'!N655&lt;=30),AND('Test Sample Data'!N655&lt;=30,'Control Sample Data'!N655&gt;=30)),"Type 1","OKAY")))</f>
        <v>OKAY</v>
      </c>
    </row>
    <row r="656" spans="1:11">
      <c r="A656" s="68"/>
      <c r="B656" s="88" t="str">
        <f>IF('Gene Table'!E656="","",'Gene Table'!E656)</f>
        <v>mmu-miR-3070a-5p</v>
      </c>
      <c r="C656" s="89" t="str">
        <f>'Gene Table'!B656</f>
        <v>L06</v>
      </c>
      <c r="D656" s="90" t="e">
        <f>Calculations!BN657</f>
        <v>#DIV/0!</v>
      </c>
      <c r="E656" s="90" t="e">
        <f>Calculations!BO657</f>
        <v>#DIV/0!</v>
      </c>
      <c r="F656" s="91" t="e">
        <f t="shared" si="44"/>
        <v>#DIV/0!</v>
      </c>
      <c r="G656" s="91" t="e">
        <f t="shared" si="45"/>
        <v>#DIV/0!</v>
      </c>
      <c r="H656" s="90" t="e">
        <f t="shared" si="46"/>
        <v>#DIV/0!</v>
      </c>
      <c r="I656" s="94" t="str">
        <f>IF(OR(COUNT(Calculations!BP657:BY657)&lt;3,COUNT(Calculations!BZ657:CI657)&lt;3),"N/A",IF(ISERROR(TTEST(Calculations!BP657:BY657,Calculations!BZ657:CI657,2,2)),"N/A",TTEST(Calculations!BP657:BY657,Calculations!BZ657:CI657,2,2)))</f>
        <v>N/A</v>
      </c>
      <c r="J656" s="90" t="e">
        <f t="shared" si="47"/>
        <v>#DIV/0!</v>
      </c>
      <c r="K656" s="95" t="str">
        <f>IF(AND('Test Sample Data'!N656&gt;=35,'Control Sample Data'!N656&gt;=35),"Type 3",IF(AND('Test Sample Data'!N656&gt;=30,'Control Sample Data'!N656&gt;=30,OR(I656&gt;=0.05,I656="N/A")),"Type 2",IF(OR(AND('Test Sample Data'!N656&gt;=30,'Control Sample Data'!N656&lt;=30),AND('Test Sample Data'!N656&lt;=30,'Control Sample Data'!N656&gt;=30)),"Type 1","OKAY")))</f>
        <v>OKAY</v>
      </c>
    </row>
    <row r="657" spans="1:11">
      <c r="A657" s="68"/>
      <c r="B657" s="88" t="str">
        <f>IF('Gene Table'!E657="","",'Gene Table'!E657)</f>
        <v>mmu-miR-203-5p</v>
      </c>
      <c r="C657" s="89" t="str">
        <f>'Gene Table'!B657</f>
        <v>L07</v>
      </c>
      <c r="D657" s="90" t="e">
        <f>Calculations!BN658</f>
        <v>#DIV/0!</v>
      </c>
      <c r="E657" s="90" t="e">
        <f>Calculations!BO658</f>
        <v>#DIV/0!</v>
      </c>
      <c r="F657" s="91" t="e">
        <f t="shared" si="44"/>
        <v>#DIV/0!</v>
      </c>
      <c r="G657" s="91" t="e">
        <f t="shared" si="45"/>
        <v>#DIV/0!</v>
      </c>
      <c r="H657" s="90" t="e">
        <f t="shared" si="46"/>
        <v>#DIV/0!</v>
      </c>
      <c r="I657" s="94" t="str">
        <f>IF(OR(COUNT(Calculations!BP658:BY658)&lt;3,COUNT(Calculations!BZ658:CI658)&lt;3),"N/A",IF(ISERROR(TTEST(Calculations!BP658:BY658,Calculations!BZ658:CI658,2,2)),"N/A",TTEST(Calculations!BP658:BY658,Calculations!BZ658:CI658,2,2)))</f>
        <v>N/A</v>
      </c>
      <c r="J657" s="90" t="e">
        <f t="shared" si="47"/>
        <v>#DIV/0!</v>
      </c>
      <c r="K657" s="95" t="str">
        <f>IF(AND('Test Sample Data'!N657&gt;=35,'Control Sample Data'!N657&gt;=35),"Type 3",IF(AND('Test Sample Data'!N657&gt;=30,'Control Sample Data'!N657&gt;=30,OR(I657&gt;=0.05,I657="N/A")),"Type 2",IF(OR(AND('Test Sample Data'!N657&gt;=30,'Control Sample Data'!N657&lt;=30),AND('Test Sample Data'!N657&lt;=30,'Control Sample Data'!N657&gt;=30)),"Type 1","OKAY")))</f>
        <v>OKAY</v>
      </c>
    </row>
    <row r="658" spans="1:11">
      <c r="A658" s="68"/>
      <c r="B658" s="88" t="str">
        <f>IF('Gene Table'!E658="","",'Gene Table'!E658)</f>
        <v>mmu-miR-3070a-3p</v>
      </c>
      <c r="C658" s="89" t="str">
        <f>'Gene Table'!B658</f>
        <v>L08</v>
      </c>
      <c r="D658" s="90" t="e">
        <f>Calculations!BN659</f>
        <v>#DIV/0!</v>
      </c>
      <c r="E658" s="90" t="e">
        <f>Calculations!BO659</f>
        <v>#DIV/0!</v>
      </c>
      <c r="F658" s="91" t="e">
        <f t="shared" si="44"/>
        <v>#DIV/0!</v>
      </c>
      <c r="G658" s="91" t="e">
        <f t="shared" si="45"/>
        <v>#DIV/0!</v>
      </c>
      <c r="H658" s="90" t="e">
        <f t="shared" si="46"/>
        <v>#DIV/0!</v>
      </c>
      <c r="I658" s="94" t="str">
        <f>IF(OR(COUNT(Calculations!BP659:BY659)&lt;3,COUNT(Calculations!BZ659:CI659)&lt;3),"N/A",IF(ISERROR(TTEST(Calculations!BP659:BY659,Calculations!BZ659:CI659,2,2)),"N/A",TTEST(Calculations!BP659:BY659,Calculations!BZ659:CI659,2,2)))</f>
        <v>N/A</v>
      </c>
      <c r="J658" s="90" t="e">
        <f t="shared" si="47"/>
        <v>#DIV/0!</v>
      </c>
      <c r="K658" s="95" t="str">
        <f>IF(AND('Test Sample Data'!N658&gt;=35,'Control Sample Data'!N658&gt;=35),"Type 3",IF(AND('Test Sample Data'!N658&gt;=30,'Control Sample Data'!N658&gt;=30,OR(I658&gt;=0.05,I658="N/A")),"Type 2",IF(OR(AND('Test Sample Data'!N658&gt;=30,'Control Sample Data'!N658&lt;=30),AND('Test Sample Data'!N658&lt;=30,'Control Sample Data'!N658&gt;=30)),"Type 1","OKAY")))</f>
        <v>OKAY</v>
      </c>
    </row>
    <row r="659" spans="1:11">
      <c r="A659" s="68"/>
      <c r="B659" s="88" t="str">
        <f>IF('Gene Table'!E659="","",'Gene Table'!E659)</f>
        <v>mmu-miR-20a-3p</v>
      </c>
      <c r="C659" s="89" t="str">
        <f>'Gene Table'!B659</f>
        <v>L09</v>
      </c>
      <c r="D659" s="90" t="e">
        <f>Calculations!BN660</f>
        <v>#DIV/0!</v>
      </c>
      <c r="E659" s="90" t="e">
        <f>Calculations!BO660</f>
        <v>#DIV/0!</v>
      </c>
      <c r="F659" s="91" t="e">
        <f t="shared" si="44"/>
        <v>#DIV/0!</v>
      </c>
      <c r="G659" s="91" t="e">
        <f t="shared" si="45"/>
        <v>#DIV/0!</v>
      </c>
      <c r="H659" s="90" t="e">
        <f t="shared" si="46"/>
        <v>#DIV/0!</v>
      </c>
      <c r="I659" s="94" t="str">
        <f>IF(OR(COUNT(Calculations!BP660:BY660)&lt;3,COUNT(Calculations!BZ660:CI660)&lt;3),"N/A",IF(ISERROR(TTEST(Calculations!BP660:BY660,Calculations!BZ660:CI660,2,2)),"N/A",TTEST(Calculations!BP660:BY660,Calculations!BZ660:CI660,2,2)))</f>
        <v>N/A</v>
      </c>
      <c r="J659" s="90" t="e">
        <f t="shared" si="47"/>
        <v>#DIV/0!</v>
      </c>
      <c r="K659" s="95" t="str">
        <f>IF(AND('Test Sample Data'!N659&gt;=35,'Control Sample Data'!N659&gt;=35),"Type 3",IF(AND('Test Sample Data'!N659&gt;=30,'Control Sample Data'!N659&gt;=30,OR(I659&gt;=0.05,I659="N/A")),"Type 2",IF(OR(AND('Test Sample Data'!N659&gt;=30,'Control Sample Data'!N659&lt;=30),AND('Test Sample Data'!N659&lt;=30,'Control Sample Data'!N659&gt;=30)),"Type 1","OKAY")))</f>
        <v>OKAY</v>
      </c>
    </row>
    <row r="660" spans="1:11">
      <c r="A660" s="68"/>
      <c r="B660" s="88" t="str">
        <f>IF('Gene Table'!E660="","",'Gene Table'!E660)</f>
        <v>mmu-miR-3070b-3p</v>
      </c>
      <c r="C660" s="89" t="str">
        <f>'Gene Table'!B660</f>
        <v>L10</v>
      </c>
      <c r="D660" s="90" t="e">
        <f>Calculations!BN661</f>
        <v>#DIV/0!</v>
      </c>
      <c r="E660" s="90" t="e">
        <f>Calculations!BO661</f>
        <v>#DIV/0!</v>
      </c>
      <c r="F660" s="91" t="e">
        <f t="shared" si="44"/>
        <v>#DIV/0!</v>
      </c>
      <c r="G660" s="91" t="e">
        <f t="shared" si="45"/>
        <v>#DIV/0!</v>
      </c>
      <c r="H660" s="90" t="e">
        <f t="shared" si="46"/>
        <v>#DIV/0!</v>
      </c>
      <c r="I660" s="94" t="str">
        <f>IF(OR(COUNT(Calculations!BP661:BY661)&lt;3,COUNT(Calculations!BZ661:CI661)&lt;3),"N/A",IF(ISERROR(TTEST(Calculations!BP661:BY661,Calculations!BZ661:CI661,2,2)),"N/A",TTEST(Calculations!BP661:BY661,Calculations!BZ661:CI661,2,2)))</f>
        <v>N/A</v>
      </c>
      <c r="J660" s="90" t="e">
        <f t="shared" si="47"/>
        <v>#DIV/0!</v>
      </c>
      <c r="K660" s="95" t="str">
        <f>IF(AND('Test Sample Data'!N660&gt;=35,'Control Sample Data'!N660&gt;=35),"Type 3",IF(AND('Test Sample Data'!N660&gt;=30,'Control Sample Data'!N660&gt;=30,OR(I660&gt;=0.05,I660="N/A")),"Type 2",IF(OR(AND('Test Sample Data'!N660&gt;=30,'Control Sample Data'!N660&lt;=30),AND('Test Sample Data'!N660&lt;=30,'Control Sample Data'!N660&gt;=30)),"Type 1","OKAY")))</f>
        <v>OKAY</v>
      </c>
    </row>
    <row r="661" spans="1:11">
      <c r="A661" s="68"/>
      <c r="B661" s="88" t="str">
        <f>IF('Gene Table'!E661="","",'Gene Table'!E661)</f>
        <v>mmu-miR-218-1-3p</v>
      </c>
      <c r="C661" s="89" t="str">
        <f>'Gene Table'!B661</f>
        <v>L11</v>
      </c>
      <c r="D661" s="90" t="e">
        <f>Calculations!BN662</f>
        <v>#DIV/0!</v>
      </c>
      <c r="E661" s="90" t="e">
        <f>Calculations!BO662</f>
        <v>#DIV/0!</v>
      </c>
      <c r="F661" s="91" t="e">
        <f t="shared" si="44"/>
        <v>#DIV/0!</v>
      </c>
      <c r="G661" s="91" t="e">
        <f t="shared" si="45"/>
        <v>#DIV/0!</v>
      </c>
      <c r="H661" s="90" t="e">
        <f t="shared" si="46"/>
        <v>#DIV/0!</v>
      </c>
      <c r="I661" s="94" t="str">
        <f>IF(OR(COUNT(Calculations!BP662:BY662)&lt;3,COUNT(Calculations!BZ662:CI662)&lt;3),"N/A",IF(ISERROR(TTEST(Calculations!BP662:BY662,Calculations!BZ662:CI662,2,2)),"N/A",TTEST(Calculations!BP662:BY662,Calculations!BZ662:CI662,2,2)))</f>
        <v>N/A</v>
      </c>
      <c r="J661" s="90" t="e">
        <f t="shared" si="47"/>
        <v>#DIV/0!</v>
      </c>
      <c r="K661" s="95" t="str">
        <f>IF(AND('Test Sample Data'!N661&gt;=35,'Control Sample Data'!N661&gt;=35),"Type 3",IF(AND('Test Sample Data'!N661&gt;=30,'Control Sample Data'!N661&gt;=30,OR(I661&gt;=0.05,I661="N/A")),"Type 2",IF(OR(AND('Test Sample Data'!N661&gt;=30,'Control Sample Data'!N661&lt;=30),AND('Test Sample Data'!N661&lt;=30,'Control Sample Data'!N661&gt;=30)),"Type 1","OKAY")))</f>
        <v>OKAY</v>
      </c>
    </row>
    <row r="662" spans="1:11">
      <c r="A662" s="68"/>
      <c r="B662" s="88" t="str">
        <f>IF('Gene Table'!E662="","",'Gene Table'!E662)</f>
        <v>mmu-miR-3071-5p</v>
      </c>
      <c r="C662" s="89" t="str">
        <f>'Gene Table'!B662</f>
        <v>L12</v>
      </c>
      <c r="D662" s="90" t="e">
        <f>Calculations!BN663</f>
        <v>#DIV/0!</v>
      </c>
      <c r="E662" s="90" t="e">
        <f>Calculations!BO663</f>
        <v>#DIV/0!</v>
      </c>
      <c r="F662" s="91" t="e">
        <f t="shared" si="44"/>
        <v>#DIV/0!</v>
      </c>
      <c r="G662" s="91" t="e">
        <f t="shared" si="45"/>
        <v>#DIV/0!</v>
      </c>
      <c r="H662" s="90" t="e">
        <f t="shared" si="46"/>
        <v>#DIV/0!</v>
      </c>
      <c r="I662" s="94" t="str">
        <f>IF(OR(COUNT(Calculations!BP663:BY663)&lt;3,COUNT(Calculations!BZ663:CI663)&lt;3),"N/A",IF(ISERROR(TTEST(Calculations!BP663:BY663,Calculations!BZ663:CI663,2,2)),"N/A",TTEST(Calculations!BP663:BY663,Calculations!BZ663:CI663,2,2)))</f>
        <v>N/A</v>
      </c>
      <c r="J662" s="90" t="e">
        <f t="shared" si="47"/>
        <v>#DIV/0!</v>
      </c>
      <c r="K662" s="95" t="str">
        <f>IF(AND('Test Sample Data'!N662&gt;=35,'Control Sample Data'!N662&gt;=35),"Type 3",IF(AND('Test Sample Data'!N662&gt;=30,'Control Sample Data'!N662&gt;=30,OR(I662&gt;=0.05,I662="N/A")),"Type 2",IF(OR(AND('Test Sample Data'!N662&gt;=30,'Control Sample Data'!N662&lt;=30),AND('Test Sample Data'!N662&lt;=30,'Control Sample Data'!N662&gt;=30)),"Type 1","OKAY")))</f>
        <v>OKAY</v>
      </c>
    </row>
    <row r="663" spans="1:11">
      <c r="A663" s="68"/>
      <c r="B663" s="88" t="str">
        <f>IF('Gene Table'!E663="","",'Gene Table'!E663)</f>
        <v>mmu-miR-24-1-5p</v>
      </c>
      <c r="C663" s="89" t="str">
        <f>'Gene Table'!B663</f>
        <v>L13</v>
      </c>
      <c r="D663" s="90" t="e">
        <f>Calculations!BN664</f>
        <v>#DIV/0!</v>
      </c>
      <c r="E663" s="90" t="e">
        <f>Calculations!BO664</f>
        <v>#DIV/0!</v>
      </c>
      <c r="F663" s="91" t="e">
        <f t="shared" si="44"/>
        <v>#DIV/0!</v>
      </c>
      <c r="G663" s="91" t="e">
        <f t="shared" si="45"/>
        <v>#DIV/0!</v>
      </c>
      <c r="H663" s="90" t="e">
        <f t="shared" si="46"/>
        <v>#DIV/0!</v>
      </c>
      <c r="I663" s="94" t="str">
        <f>IF(OR(COUNT(Calculations!BP664:BY664)&lt;3,COUNT(Calculations!BZ664:CI664)&lt;3),"N/A",IF(ISERROR(TTEST(Calculations!BP664:BY664,Calculations!BZ664:CI664,2,2)),"N/A",TTEST(Calculations!BP664:BY664,Calculations!BZ664:CI664,2,2)))</f>
        <v>N/A</v>
      </c>
      <c r="J663" s="90" t="e">
        <f t="shared" si="47"/>
        <v>#DIV/0!</v>
      </c>
      <c r="K663" s="95" t="str">
        <f>IF(AND('Test Sample Data'!N663&gt;=35,'Control Sample Data'!N663&gt;=35),"Type 3",IF(AND('Test Sample Data'!N663&gt;=30,'Control Sample Data'!N663&gt;=30,OR(I663&gt;=0.05,I663="N/A")),"Type 2",IF(OR(AND('Test Sample Data'!N663&gt;=30,'Control Sample Data'!N663&lt;=30),AND('Test Sample Data'!N663&lt;=30,'Control Sample Data'!N663&gt;=30)),"Type 1","OKAY")))</f>
        <v>OKAY</v>
      </c>
    </row>
    <row r="664" spans="1:11">
      <c r="A664" s="68"/>
      <c r="B664" s="88" t="str">
        <f>IF('Gene Table'!E664="","",'Gene Table'!E664)</f>
        <v>mmu-miR-3073-5p</v>
      </c>
      <c r="C664" s="89" t="str">
        <f>'Gene Table'!B664</f>
        <v>L14</v>
      </c>
      <c r="D664" s="90" t="e">
        <f>Calculations!BN665</f>
        <v>#DIV/0!</v>
      </c>
      <c r="E664" s="90" t="e">
        <f>Calculations!BO665</f>
        <v>#DIV/0!</v>
      </c>
      <c r="F664" s="91" t="e">
        <f t="shared" si="44"/>
        <v>#DIV/0!</v>
      </c>
      <c r="G664" s="91" t="e">
        <f t="shared" si="45"/>
        <v>#DIV/0!</v>
      </c>
      <c r="H664" s="90" t="e">
        <f t="shared" si="46"/>
        <v>#DIV/0!</v>
      </c>
      <c r="I664" s="94" t="str">
        <f>IF(OR(COUNT(Calculations!BP665:BY665)&lt;3,COUNT(Calculations!BZ665:CI665)&lt;3),"N/A",IF(ISERROR(TTEST(Calculations!BP665:BY665,Calculations!BZ665:CI665,2,2)),"N/A",TTEST(Calculations!BP665:BY665,Calculations!BZ665:CI665,2,2)))</f>
        <v>N/A</v>
      </c>
      <c r="J664" s="90" t="e">
        <f t="shared" si="47"/>
        <v>#DIV/0!</v>
      </c>
      <c r="K664" s="95" t="str">
        <f>IF(AND('Test Sample Data'!N664&gt;=35,'Control Sample Data'!N664&gt;=35),"Type 3",IF(AND('Test Sample Data'!N664&gt;=30,'Control Sample Data'!N664&gt;=30,OR(I664&gt;=0.05,I664="N/A")),"Type 2",IF(OR(AND('Test Sample Data'!N664&gt;=30,'Control Sample Data'!N664&lt;=30),AND('Test Sample Data'!N664&lt;=30,'Control Sample Data'!N664&gt;=30)),"Type 1","OKAY")))</f>
        <v>OKAY</v>
      </c>
    </row>
    <row r="665" spans="1:11">
      <c r="A665" s="68"/>
      <c r="B665" s="88" t="str">
        <f>IF('Gene Table'!E665="","",'Gene Table'!E665)</f>
        <v>mmu-miR-28-3p</v>
      </c>
      <c r="C665" s="89" t="str">
        <f>'Gene Table'!B665</f>
        <v>L15</v>
      </c>
      <c r="D665" s="90" t="e">
        <f>Calculations!BN666</f>
        <v>#DIV/0!</v>
      </c>
      <c r="E665" s="90" t="e">
        <f>Calculations!BO666</f>
        <v>#DIV/0!</v>
      </c>
      <c r="F665" s="91" t="e">
        <f t="shared" si="44"/>
        <v>#DIV/0!</v>
      </c>
      <c r="G665" s="91" t="e">
        <f t="shared" si="45"/>
        <v>#DIV/0!</v>
      </c>
      <c r="H665" s="90" t="e">
        <f t="shared" si="46"/>
        <v>#DIV/0!</v>
      </c>
      <c r="I665" s="94" t="str">
        <f>IF(OR(COUNT(Calculations!BP666:BY666)&lt;3,COUNT(Calculations!BZ666:CI666)&lt;3),"N/A",IF(ISERROR(TTEST(Calculations!BP666:BY666,Calculations!BZ666:CI666,2,2)),"N/A",TTEST(Calculations!BP666:BY666,Calculations!BZ666:CI666,2,2)))</f>
        <v>N/A</v>
      </c>
      <c r="J665" s="90" t="e">
        <f t="shared" si="47"/>
        <v>#DIV/0!</v>
      </c>
      <c r="K665" s="95" t="str">
        <f>IF(AND('Test Sample Data'!N665&gt;=35,'Control Sample Data'!N665&gt;=35),"Type 3",IF(AND('Test Sample Data'!N665&gt;=30,'Control Sample Data'!N665&gt;=30,OR(I665&gt;=0.05,I665="N/A")),"Type 2",IF(OR(AND('Test Sample Data'!N665&gt;=30,'Control Sample Data'!N665&lt;=30),AND('Test Sample Data'!N665&lt;=30,'Control Sample Data'!N665&gt;=30)),"Type 1","OKAY")))</f>
        <v>OKAY</v>
      </c>
    </row>
    <row r="666" spans="1:11">
      <c r="A666" s="68"/>
      <c r="B666" s="88" t="str">
        <f>IF('Gene Table'!E666="","",'Gene Table'!E666)</f>
        <v>mmu-miR-3075-3p</v>
      </c>
      <c r="C666" s="89" t="str">
        <f>'Gene Table'!B666</f>
        <v>L16</v>
      </c>
      <c r="D666" s="90" t="e">
        <f>Calculations!BN667</f>
        <v>#DIV/0!</v>
      </c>
      <c r="E666" s="90" t="e">
        <f>Calculations!BO667</f>
        <v>#DIV/0!</v>
      </c>
      <c r="F666" s="91" t="e">
        <f t="shared" si="44"/>
        <v>#DIV/0!</v>
      </c>
      <c r="G666" s="91" t="e">
        <f t="shared" si="45"/>
        <v>#DIV/0!</v>
      </c>
      <c r="H666" s="90" t="e">
        <f t="shared" si="46"/>
        <v>#DIV/0!</v>
      </c>
      <c r="I666" s="94" t="str">
        <f>IF(OR(COUNT(Calculations!BP667:BY667)&lt;3,COUNT(Calculations!BZ667:CI667)&lt;3),"N/A",IF(ISERROR(TTEST(Calculations!BP667:BY667,Calculations!BZ667:CI667,2,2)),"N/A",TTEST(Calculations!BP667:BY667,Calculations!BZ667:CI667,2,2)))</f>
        <v>N/A</v>
      </c>
      <c r="J666" s="90" t="e">
        <f t="shared" si="47"/>
        <v>#DIV/0!</v>
      </c>
      <c r="K666" s="95" t="str">
        <f>IF(AND('Test Sample Data'!N666&gt;=35,'Control Sample Data'!N666&gt;=35),"Type 3",IF(AND('Test Sample Data'!N666&gt;=30,'Control Sample Data'!N666&gt;=30,OR(I666&gt;=0.05,I666="N/A")),"Type 2",IF(OR(AND('Test Sample Data'!N666&gt;=30,'Control Sample Data'!N666&lt;=30),AND('Test Sample Data'!N666&lt;=30,'Control Sample Data'!N666&gt;=30)),"Type 1","OKAY")))</f>
        <v>OKAY</v>
      </c>
    </row>
    <row r="667" spans="1:11">
      <c r="A667" s="68"/>
      <c r="B667" s="88" t="str">
        <f>IF('Gene Table'!E667="","",'Gene Table'!E667)</f>
        <v>mmu-miR-293-5p</v>
      </c>
      <c r="C667" s="89" t="str">
        <f>'Gene Table'!B667</f>
        <v>L17</v>
      </c>
      <c r="D667" s="90" t="e">
        <f>Calculations!BN668</f>
        <v>#DIV/0!</v>
      </c>
      <c r="E667" s="90" t="e">
        <f>Calculations!BO668</f>
        <v>#DIV/0!</v>
      </c>
      <c r="F667" s="91" t="e">
        <f t="shared" si="44"/>
        <v>#DIV/0!</v>
      </c>
      <c r="G667" s="91" t="e">
        <f t="shared" si="45"/>
        <v>#DIV/0!</v>
      </c>
      <c r="H667" s="90" t="e">
        <f t="shared" si="46"/>
        <v>#DIV/0!</v>
      </c>
      <c r="I667" s="94" t="str">
        <f>IF(OR(COUNT(Calculations!BP668:BY668)&lt;3,COUNT(Calculations!BZ668:CI668)&lt;3),"N/A",IF(ISERROR(TTEST(Calculations!BP668:BY668,Calculations!BZ668:CI668,2,2)),"N/A",TTEST(Calculations!BP668:BY668,Calculations!BZ668:CI668,2,2)))</f>
        <v>N/A</v>
      </c>
      <c r="J667" s="90" t="e">
        <f t="shared" si="47"/>
        <v>#DIV/0!</v>
      </c>
      <c r="K667" s="95" t="str">
        <f>IF(AND('Test Sample Data'!N667&gt;=35,'Control Sample Data'!N667&gt;=35),"Type 3",IF(AND('Test Sample Data'!N667&gt;=30,'Control Sample Data'!N667&gt;=30,OR(I667&gt;=0.05,I667="N/A")),"Type 2",IF(OR(AND('Test Sample Data'!N667&gt;=30,'Control Sample Data'!N667&lt;=30),AND('Test Sample Data'!N667&lt;=30,'Control Sample Data'!N667&gt;=30)),"Type 1","OKAY")))</f>
        <v>OKAY</v>
      </c>
    </row>
    <row r="668" spans="1:11">
      <c r="A668" s="68"/>
      <c r="B668" s="88" t="str">
        <f>IF('Gene Table'!E668="","",'Gene Table'!E668)</f>
        <v>mmu-miR-3076-5p</v>
      </c>
      <c r="C668" s="89" t="str">
        <f>'Gene Table'!B668</f>
        <v>L18</v>
      </c>
      <c r="D668" s="90" t="e">
        <f>Calculations!BN669</f>
        <v>#DIV/0!</v>
      </c>
      <c r="E668" s="90" t="e">
        <f>Calculations!BO669</f>
        <v>#DIV/0!</v>
      </c>
      <c r="F668" s="91" t="e">
        <f t="shared" si="44"/>
        <v>#DIV/0!</v>
      </c>
      <c r="G668" s="91" t="e">
        <f t="shared" si="45"/>
        <v>#DIV/0!</v>
      </c>
      <c r="H668" s="90" t="e">
        <f t="shared" si="46"/>
        <v>#DIV/0!</v>
      </c>
      <c r="I668" s="94" t="str">
        <f>IF(OR(COUNT(Calculations!BP669:BY669)&lt;3,COUNT(Calculations!BZ669:CI669)&lt;3),"N/A",IF(ISERROR(TTEST(Calculations!BP669:BY669,Calculations!BZ669:CI669,2,2)),"N/A",TTEST(Calculations!BP669:BY669,Calculations!BZ669:CI669,2,2)))</f>
        <v>N/A</v>
      </c>
      <c r="J668" s="90" t="e">
        <f t="shared" si="47"/>
        <v>#DIV/0!</v>
      </c>
      <c r="K668" s="95" t="str">
        <f>IF(AND('Test Sample Data'!N668&gt;=35,'Control Sample Data'!N668&gt;=35),"Type 3",IF(AND('Test Sample Data'!N668&gt;=30,'Control Sample Data'!N668&gt;=30,OR(I668&gt;=0.05,I668="N/A")),"Type 2",IF(OR(AND('Test Sample Data'!N668&gt;=30,'Control Sample Data'!N668&lt;=30),AND('Test Sample Data'!N668&lt;=30,'Control Sample Data'!N668&gt;=30)),"Type 1","OKAY")))</f>
        <v>OKAY</v>
      </c>
    </row>
    <row r="669" spans="1:11">
      <c r="A669" s="68"/>
      <c r="B669" s="88" t="str">
        <f>IF('Gene Table'!E669="","",'Gene Table'!E669)</f>
        <v>mmu-miR-294-5p</v>
      </c>
      <c r="C669" s="89" t="str">
        <f>'Gene Table'!B669</f>
        <v>L19</v>
      </c>
      <c r="D669" s="90" t="e">
        <f>Calculations!BN670</f>
        <v>#DIV/0!</v>
      </c>
      <c r="E669" s="90" t="e">
        <f>Calculations!BO670</f>
        <v>#DIV/0!</v>
      </c>
      <c r="F669" s="91" t="e">
        <f t="shared" si="44"/>
        <v>#DIV/0!</v>
      </c>
      <c r="G669" s="91" t="e">
        <f t="shared" si="45"/>
        <v>#DIV/0!</v>
      </c>
      <c r="H669" s="90" t="e">
        <f t="shared" si="46"/>
        <v>#DIV/0!</v>
      </c>
      <c r="I669" s="94" t="str">
        <f>IF(OR(COUNT(Calculations!BP670:BY670)&lt;3,COUNT(Calculations!BZ670:CI670)&lt;3),"N/A",IF(ISERROR(TTEST(Calculations!BP670:BY670,Calculations!BZ670:CI670,2,2)),"N/A",TTEST(Calculations!BP670:BY670,Calculations!BZ670:CI670,2,2)))</f>
        <v>N/A</v>
      </c>
      <c r="J669" s="90" t="e">
        <f t="shared" si="47"/>
        <v>#DIV/0!</v>
      </c>
      <c r="K669" s="95" t="str">
        <f>IF(AND('Test Sample Data'!N669&gt;=35,'Control Sample Data'!N669&gt;=35),"Type 3",IF(AND('Test Sample Data'!N669&gt;=30,'Control Sample Data'!N669&gt;=30,OR(I669&gt;=0.05,I669="N/A")),"Type 2",IF(OR(AND('Test Sample Data'!N669&gt;=30,'Control Sample Data'!N669&lt;=30),AND('Test Sample Data'!N669&lt;=30,'Control Sample Data'!N669&gt;=30)),"Type 1","OKAY")))</f>
        <v>OKAY</v>
      </c>
    </row>
    <row r="670" spans="1:11">
      <c r="A670" s="68"/>
      <c r="B670" s="88" t="str">
        <f>IF('Gene Table'!E670="","",'Gene Table'!E670)</f>
        <v>mmu-miR-3076-3p</v>
      </c>
      <c r="C670" s="89" t="str">
        <f>'Gene Table'!B670</f>
        <v>L20</v>
      </c>
      <c r="D670" s="90" t="e">
        <f>Calculations!BN671</f>
        <v>#DIV/0!</v>
      </c>
      <c r="E670" s="90" t="e">
        <f>Calculations!BO671</f>
        <v>#DIV/0!</v>
      </c>
      <c r="F670" s="91" t="e">
        <f t="shared" si="44"/>
        <v>#DIV/0!</v>
      </c>
      <c r="G670" s="91" t="e">
        <f t="shared" si="45"/>
        <v>#DIV/0!</v>
      </c>
      <c r="H670" s="90" t="e">
        <f t="shared" si="46"/>
        <v>#DIV/0!</v>
      </c>
      <c r="I670" s="94" t="str">
        <f>IF(OR(COUNT(Calculations!BP671:BY671)&lt;3,COUNT(Calculations!BZ671:CI671)&lt;3),"N/A",IF(ISERROR(TTEST(Calculations!BP671:BY671,Calculations!BZ671:CI671,2,2)),"N/A",TTEST(Calculations!BP671:BY671,Calculations!BZ671:CI671,2,2)))</f>
        <v>N/A</v>
      </c>
      <c r="J670" s="90" t="e">
        <f t="shared" si="47"/>
        <v>#DIV/0!</v>
      </c>
      <c r="K670" s="95" t="str">
        <f>IF(AND('Test Sample Data'!N670&gt;=35,'Control Sample Data'!N670&gt;=35),"Type 3",IF(AND('Test Sample Data'!N670&gt;=30,'Control Sample Data'!N670&gt;=30,OR(I670&gt;=0.05,I670="N/A")),"Type 2",IF(OR(AND('Test Sample Data'!N670&gt;=30,'Control Sample Data'!N670&lt;=30),AND('Test Sample Data'!N670&lt;=30,'Control Sample Data'!N670&gt;=30)),"Type 1","OKAY")))</f>
        <v>OKAY</v>
      </c>
    </row>
    <row r="671" spans="1:11">
      <c r="A671" s="68"/>
      <c r="B671" s="88" t="str">
        <f>IF('Gene Table'!E671="","",'Gene Table'!E671)</f>
        <v>mmu-miR-295-5p</v>
      </c>
      <c r="C671" s="89" t="str">
        <f>'Gene Table'!B671</f>
        <v>L21</v>
      </c>
      <c r="D671" s="90" t="e">
        <f>Calculations!BN672</f>
        <v>#DIV/0!</v>
      </c>
      <c r="E671" s="90" t="e">
        <f>Calculations!BO672</f>
        <v>#DIV/0!</v>
      </c>
      <c r="F671" s="91" t="e">
        <f t="shared" si="44"/>
        <v>#DIV/0!</v>
      </c>
      <c r="G671" s="91" t="e">
        <f t="shared" si="45"/>
        <v>#DIV/0!</v>
      </c>
      <c r="H671" s="90" t="e">
        <f t="shared" si="46"/>
        <v>#DIV/0!</v>
      </c>
      <c r="I671" s="94" t="str">
        <f>IF(OR(COUNT(Calculations!BP672:BY672)&lt;3,COUNT(Calculations!BZ672:CI672)&lt;3),"N/A",IF(ISERROR(TTEST(Calculations!BP672:BY672,Calculations!BZ672:CI672,2,2)),"N/A",TTEST(Calculations!BP672:BY672,Calculations!BZ672:CI672,2,2)))</f>
        <v>N/A</v>
      </c>
      <c r="J671" s="90" t="e">
        <f t="shared" si="47"/>
        <v>#DIV/0!</v>
      </c>
      <c r="K671" s="95" t="str">
        <f>IF(AND('Test Sample Data'!N671&gt;=35,'Control Sample Data'!N671&gt;=35),"Type 3",IF(AND('Test Sample Data'!N671&gt;=30,'Control Sample Data'!N671&gt;=30,OR(I671&gt;=0.05,I671="N/A")),"Type 2",IF(OR(AND('Test Sample Data'!N671&gt;=30,'Control Sample Data'!N671&lt;=30),AND('Test Sample Data'!N671&lt;=30,'Control Sample Data'!N671&gt;=30)),"Type 1","OKAY")))</f>
        <v>OKAY</v>
      </c>
    </row>
    <row r="672" spans="1:11">
      <c r="A672" s="68"/>
      <c r="B672" s="88" t="str">
        <f>IF('Gene Table'!E672="","",'Gene Table'!E672)</f>
        <v>mmu-miR-3077-3p</v>
      </c>
      <c r="C672" s="89" t="str">
        <f>'Gene Table'!B672</f>
        <v>L22</v>
      </c>
      <c r="D672" s="90" t="e">
        <f>Calculations!BN673</f>
        <v>#DIV/0!</v>
      </c>
      <c r="E672" s="90" t="e">
        <f>Calculations!BO673</f>
        <v>#DIV/0!</v>
      </c>
      <c r="F672" s="91" t="e">
        <f t="shared" si="44"/>
        <v>#DIV/0!</v>
      </c>
      <c r="G672" s="91" t="e">
        <f t="shared" si="45"/>
        <v>#DIV/0!</v>
      </c>
      <c r="H672" s="90" t="e">
        <f t="shared" si="46"/>
        <v>#DIV/0!</v>
      </c>
      <c r="I672" s="94" t="str">
        <f>IF(OR(COUNT(Calculations!BP673:BY673)&lt;3,COUNT(Calculations!BZ673:CI673)&lt;3),"N/A",IF(ISERROR(TTEST(Calculations!BP673:BY673,Calculations!BZ673:CI673,2,2)),"N/A",TTEST(Calculations!BP673:BY673,Calculations!BZ673:CI673,2,2)))</f>
        <v>N/A</v>
      </c>
      <c r="J672" s="90" t="e">
        <f t="shared" si="47"/>
        <v>#DIV/0!</v>
      </c>
      <c r="K672" s="95" t="str">
        <f>IF(AND('Test Sample Data'!N672&gt;=35,'Control Sample Data'!N672&gt;=35),"Type 3",IF(AND('Test Sample Data'!N672&gt;=30,'Control Sample Data'!N672&gt;=30,OR(I672&gt;=0.05,I672="N/A")),"Type 2",IF(OR(AND('Test Sample Data'!N672&gt;=30,'Control Sample Data'!N672&lt;=30),AND('Test Sample Data'!N672&lt;=30,'Control Sample Data'!N672&gt;=30)),"Type 1","OKAY")))</f>
        <v>OKAY</v>
      </c>
    </row>
    <row r="673" spans="1:11">
      <c r="A673" s="68"/>
      <c r="B673" s="88" t="str">
        <f>IF('Gene Table'!E673="","",'Gene Table'!E673)</f>
        <v>mmu-miR-29b-1-5p</v>
      </c>
      <c r="C673" s="89" t="str">
        <f>'Gene Table'!B673</f>
        <v>L23</v>
      </c>
      <c r="D673" s="90" t="e">
        <f>Calculations!BN674</f>
        <v>#DIV/0!</v>
      </c>
      <c r="E673" s="90" t="e">
        <f>Calculations!BO674</f>
        <v>#DIV/0!</v>
      </c>
      <c r="F673" s="91" t="e">
        <f t="shared" si="44"/>
        <v>#DIV/0!</v>
      </c>
      <c r="G673" s="91" t="e">
        <f t="shared" si="45"/>
        <v>#DIV/0!</v>
      </c>
      <c r="H673" s="90" t="e">
        <f t="shared" si="46"/>
        <v>#DIV/0!</v>
      </c>
      <c r="I673" s="94" t="str">
        <f>IF(OR(COUNT(Calculations!BP674:BY674)&lt;3,COUNT(Calculations!BZ674:CI674)&lt;3),"N/A",IF(ISERROR(TTEST(Calculations!BP674:BY674,Calculations!BZ674:CI674,2,2)),"N/A",TTEST(Calculations!BP674:BY674,Calculations!BZ674:CI674,2,2)))</f>
        <v>N/A</v>
      </c>
      <c r="J673" s="90" t="e">
        <f t="shared" si="47"/>
        <v>#DIV/0!</v>
      </c>
      <c r="K673" s="95" t="str">
        <f>IF(AND('Test Sample Data'!N673&gt;=35,'Control Sample Data'!N673&gt;=35),"Type 3",IF(AND('Test Sample Data'!N673&gt;=30,'Control Sample Data'!N673&gt;=30,OR(I673&gt;=0.05,I673="N/A")),"Type 2",IF(OR(AND('Test Sample Data'!N673&gt;=30,'Control Sample Data'!N673&lt;=30),AND('Test Sample Data'!N673&lt;=30,'Control Sample Data'!N673&gt;=30)),"Type 1","OKAY")))</f>
        <v>OKAY</v>
      </c>
    </row>
    <row r="674" spans="1:11">
      <c r="A674" s="68"/>
      <c r="B674" s="88" t="str">
        <f>IF('Gene Table'!E674="","",'Gene Table'!E674)</f>
        <v>mmu-miR-3078-5p</v>
      </c>
      <c r="C674" s="89" t="str">
        <f>'Gene Table'!B674</f>
        <v>L24</v>
      </c>
      <c r="D674" s="90" t="e">
        <f>Calculations!BN675</f>
        <v>#DIV/0!</v>
      </c>
      <c r="E674" s="90" t="e">
        <f>Calculations!BO675</f>
        <v>#DIV/0!</v>
      </c>
      <c r="F674" s="91" t="e">
        <f t="shared" si="44"/>
        <v>#DIV/0!</v>
      </c>
      <c r="G674" s="91" t="e">
        <f t="shared" si="45"/>
        <v>#DIV/0!</v>
      </c>
      <c r="H674" s="90" t="e">
        <f t="shared" si="46"/>
        <v>#DIV/0!</v>
      </c>
      <c r="I674" s="94" t="str">
        <f>IF(OR(COUNT(Calculations!BP675:BY675)&lt;3,COUNT(Calculations!BZ675:CI675)&lt;3),"N/A",IF(ISERROR(TTEST(Calculations!BP675:BY675,Calculations!BZ675:CI675,2,2)),"N/A",TTEST(Calculations!BP675:BY675,Calculations!BZ675:CI675,2,2)))</f>
        <v>N/A</v>
      </c>
      <c r="J674" s="90" t="e">
        <f t="shared" si="47"/>
        <v>#DIV/0!</v>
      </c>
      <c r="K674" s="95" t="str">
        <f>IF(AND('Test Sample Data'!N674&gt;=35,'Control Sample Data'!N674&gt;=35),"Type 3",IF(AND('Test Sample Data'!N674&gt;=30,'Control Sample Data'!N674&gt;=30,OR(I674&gt;=0.05,I674="N/A")),"Type 2",IF(OR(AND('Test Sample Data'!N674&gt;=30,'Control Sample Data'!N674&lt;=30),AND('Test Sample Data'!N674&lt;=30,'Control Sample Data'!N674&gt;=30)),"Type 1","OKAY")))</f>
        <v>OKAY</v>
      </c>
    </row>
    <row r="675" spans="1:11">
      <c r="A675" s="68"/>
      <c r="B675" s="88" t="str">
        <f>IF('Gene Table'!E675="","",'Gene Table'!E675)</f>
        <v>mmu-miR-92a-3p</v>
      </c>
      <c r="C675" s="89" t="str">
        <f>'Gene Table'!B675</f>
        <v>M01</v>
      </c>
      <c r="D675" s="90" t="e">
        <f>Calculations!BN676</f>
        <v>#DIV/0!</v>
      </c>
      <c r="E675" s="90" t="e">
        <f>Calculations!BO676</f>
        <v>#DIV/0!</v>
      </c>
      <c r="F675" s="91" t="e">
        <f t="shared" si="44"/>
        <v>#DIV/0!</v>
      </c>
      <c r="G675" s="91" t="e">
        <f t="shared" si="45"/>
        <v>#DIV/0!</v>
      </c>
      <c r="H675" s="90" t="e">
        <f t="shared" si="46"/>
        <v>#DIV/0!</v>
      </c>
      <c r="I675" s="94" t="str">
        <f>IF(OR(COUNT(Calculations!BP676:BY676)&lt;3,COUNT(Calculations!BZ676:CI676)&lt;3),"N/A",IF(ISERROR(TTEST(Calculations!BP676:BY676,Calculations!BZ676:CI676,2,2)),"N/A",TTEST(Calculations!BP676:BY676,Calculations!BZ676:CI676,2,2)))</f>
        <v>N/A</v>
      </c>
      <c r="J675" s="90" t="e">
        <f t="shared" si="47"/>
        <v>#DIV/0!</v>
      </c>
      <c r="K675" s="95" t="str">
        <f>IF(AND('Test Sample Data'!N675&gt;=35,'Control Sample Data'!N675&gt;=35),"Type 3",IF(AND('Test Sample Data'!N675&gt;=30,'Control Sample Data'!N675&gt;=30,OR(I675&gt;=0.05,I675="N/A")),"Type 2",IF(OR(AND('Test Sample Data'!N675&gt;=30,'Control Sample Data'!N675&lt;=30),AND('Test Sample Data'!N675&lt;=30,'Control Sample Data'!N675&gt;=30)),"Type 1","OKAY")))</f>
        <v>OKAY</v>
      </c>
    </row>
    <row r="676" spans="1:11">
      <c r="A676" s="68"/>
      <c r="B676" s="88" t="str">
        <f>IF('Gene Table'!E676="","",'Gene Table'!E676)</f>
        <v>mmu-miR-433-5p</v>
      </c>
      <c r="C676" s="89" t="str">
        <f>'Gene Table'!B676</f>
        <v>M02</v>
      </c>
      <c r="D676" s="90" t="e">
        <f>Calculations!BN677</f>
        <v>#DIV/0!</v>
      </c>
      <c r="E676" s="90" t="e">
        <f>Calculations!BO677</f>
        <v>#DIV/0!</v>
      </c>
      <c r="F676" s="91" t="e">
        <f t="shared" si="44"/>
        <v>#DIV/0!</v>
      </c>
      <c r="G676" s="91" t="e">
        <f t="shared" si="45"/>
        <v>#DIV/0!</v>
      </c>
      <c r="H676" s="90" t="e">
        <f t="shared" si="46"/>
        <v>#DIV/0!</v>
      </c>
      <c r="I676" s="94" t="str">
        <f>IF(OR(COUNT(Calculations!BP677:BY677)&lt;3,COUNT(Calculations!BZ677:CI677)&lt;3),"N/A",IF(ISERROR(TTEST(Calculations!BP677:BY677,Calculations!BZ677:CI677,2,2)),"N/A",TTEST(Calculations!BP677:BY677,Calculations!BZ677:CI677,2,2)))</f>
        <v>N/A</v>
      </c>
      <c r="J676" s="90" t="e">
        <f t="shared" si="47"/>
        <v>#DIV/0!</v>
      </c>
      <c r="K676" s="95" t="str">
        <f>IF(AND('Test Sample Data'!N676&gt;=35,'Control Sample Data'!N676&gt;=35),"Type 3",IF(AND('Test Sample Data'!N676&gt;=30,'Control Sample Data'!N676&gt;=30,OR(I676&gt;=0.05,I676="N/A")),"Type 2",IF(OR(AND('Test Sample Data'!N676&gt;=30,'Control Sample Data'!N676&lt;=30),AND('Test Sample Data'!N676&lt;=30,'Control Sample Data'!N676&gt;=30)),"Type 1","OKAY")))</f>
        <v>OKAY</v>
      </c>
    </row>
    <row r="677" spans="1:11">
      <c r="A677" s="68"/>
      <c r="B677" s="88" t="str">
        <f>IF('Gene Table'!E677="","",'Gene Table'!E677)</f>
        <v>mmu-let-7a-5p</v>
      </c>
      <c r="C677" s="89" t="str">
        <f>'Gene Table'!B677</f>
        <v>M03</v>
      </c>
      <c r="D677" s="90" t="e">
        <f>Calculations!BN678</f>
        <v>#DIV/0!</v>
      </c>
      <c r="E677" s="90" t="e">
        <f>Calculations!BO678</f>
        <v>#DIV/0!</v>
      </c>
      <c r="F677" s="91" t="e">
        <f t="shared" si="44"/>
        <v>#DIV/0!</v>
      </c>
      <c r="G677" s="91" t="e">
        <f t="shared" si="45"/>
        <v>#DIV/0!</v>
      </c>
      <c r="H677" s="90" t="e">
        <f t="shared" si="46"/>
        <v>#DIV/0!</v>
      </c>
      <c r="I677" s="94" t="str">
        <f>IF(OR(COUNT(Calculations!BP678:BY678)&lt;3,COUNT(Calculations!BZ678:CI678)&lt;3),"N/A",IF(ISERROR(TTEST(Calculations!BP678:BY678,Calculations!BZ678:CI678,2,2)),"N/A",TTEST(Calculations!BP678:BY678,Calculations!BZ678:CI678,2,2)))</f>
        <v>N/A</v>
      </c>
      <c r="J677" s="90" t="e">
        <f t="shared" si="47"/>
        <v>#DIV/0!</v>
      </c>
      <c r="K677" s="95" t="str">
        <f>IF(AND('Test Sample Data'!N677&gt;=35,'Control Sample Data'!N677&gt;=35),"Type 3",IF(AND('Test Sample Data'!N677&gt;=30,'Control Sample Data'!N677&gt;=30,OR(I677&gt;=0.05,I677="N/A")),"Type 2",IF(OR(AND('Test Sample Data'!N677&gt;=30,'Control Sample Data'!N677&lt;=30),AND('Test Sample Data'!N677&lt;=30,'Control Sample Data'!N677&gt;=30)),"Type 1","OKAY")))</f>
        <v>OKAY</v>
      </c>
    </row>
    <row r="678" spans="1:11">
      <c r="A678" s="68"/>
      <c r="B678" s="88" t="str">
        <f>IF('Gene Table'!E678="","",'Gene Table'!E678)</f>
        <v>mmu-miR-485-3p</v>
      </c>
      <c r="C678" s="89" t="str">
        <f>'Gene Table'!B678</f>
        <v>M04</v>
      </c>
      <c r="D678" s="90" t="e">
        <f>Calculations!BN679</f>
        <v>#DIV/0!</v>
      </c>
      <c r="E678" s="90" t="e">
        <f>Calculations!BO679</f>
        <v>#DIV/0!</v>
      </c>
      <c r="F678" s="91" t="e">
        <f t="shared" si="44"/>
        <v>#DIV/0!</v>
      </c>
      <c r="G678" s="91" t="e">
        <f t="shared" si="45"/>
        <v>#DIV/0!</v>
      </c>
      <c r="H678" s="90" t="e">
        <f t="shared" si="46"/>
        <v>#DIV/0!</v>
      </c>
      <c r="I678" s="94" t="str">
        <f>IF(OR(COUNT(Calculations!BP679:BY679)&lt;3,COUNT(Calculations!BZ679:CI679)&lt;3),"N/A",IF(ISERROR(TTEST(Calculations!BP679:BY679,Calculations!BZ679:CI679,2,2)),"N/A",TTEST(Calculations!BP679:BY679,Calculations!BZ679:CI679,2,2)))</f>
        <v>N/A</v>
      </c>
      <c r="J678" s="90" t="e">
        <f t="shared" si="47"/>
        <v>#DIV/0!</v>
      </c>
      <c r="K678" s="95" t="str">
        <f>IF(AND('Test Sample Data'!N678&gt;=35,'Control Sample Data'!N678&gt;=35),"Type 3",IF(AND('Test Sample Data'!N678&gt;=30,'Control Sample Data'!N678&gt;=30,OR(I678&gt;=0.05,I678="N/A")),"Type 2",IF(OR(AND('Test Sample Data'!N678&gt;=30,'Control Sample Data'!N678&lt;=30),AND('Test Sample Data'!N678&lt;=30,'Control Sample Data'!N678&gt;=30)),"Type 1","OKAY")))</f>
        <v>OKAY</v>
      </c>
    </row>
    <row r="679" spans="1:11">
      <c r="A679" s="68"/>
      <c r="B679" s="88" t="str">
        <f>IF('Gene Table'!E679="","",'Gene Table'!E679)</f>
        <v>mmu-let-7b-5p</v>
      </c>
      <c r="C679" s="89" t="str">
        <f>'Gene Table'!B679</f>
        <v>M05</v>
      </c>
      <c r="D679" s="90" t="e">
        <f>Calculations!BN680</f>
        <v>#DIV/0!</v>
      </c>
      <c r="E679" s="90" t="e">
        <f>Calculations!BO680</f>
        <v>#DIV/0!</v>
      </c>
      <c r="F679" s="91" t="e">
        <f t="shared" si="44"/>
        <v>#DIV/0!</v>
      </c>
      <c r="G679" s="91" t="e">
        <f t="shared" si="45"/>
        <v>#DIV/0!</v>
      </c>
      <c r="H679" s="90" t="e">
        <f t="shared" si="46"/>
        <v>#DIV/0!</v>
      </c>
      <c r="I679" s="94" t="str">
        <f>IF(OR(COUNT(Calculations!BP680:BY680)&lt;3,COUNT(Calculations!BZ680:CI680)&lt;3),"N/A",IF(ISERROR(TTEST(Calculations!BP680:BY680,Calculations!BZ680:CI680,2,2)),"N/A",TTEST(Calculations!BP680:BY680,Calculations!BZ680:CI680,2,2)))</f>
        <v>N/A</v>
      </c>
      <c r="J679" s="90" t="e">
        <f t="shared" si="47"/>
        <v>#DIV/0!</v>
      </c>
      <c r="K679" s="95" t="str">
        <f>IF(AND('Test Sample Data'!N679&gt;=35,'Control Sample Data'!N679&gt;=35),"Type 3",IF(AND('Test Sample Data'!N679&gt;=30,'Control Sample Data'!N679&gt;=30,OR(I679&gt;=0.05,I679="N/A")),"Type 2",IF(OR(AND('Test Sample Data'!N679&gt;=30,'Control Sample Data'!N679&lt;=30),AND('Test Sample Data'!N679&lt;=30,'Control Sample Data'!N679&gt;=30)),"Type 1","OKAY")))</f>
        <v>OKAY</v>
      </c>
    </row>
    <row r="680" spans="1:11">
      <c r="A680" s="68"/>
      <c r="B680" s="88" t="str">
        <f>IF('Gene Table'!E680="","",'Gene Table'!E680)</f>
        <v>mmu-miR-3470a</v>
      </c>
      <c r="C680" s="89" t="str">
        <f>'Gene Table'!B680</f>
        <v>M06</v>
      </c>
      <c r="D680" s="90" t="e">
        <f>Calculations!BN681</f>
        <v>#DIV/0!</v>
      </c>
      <c r="E680" s="90" t="e">
        <f>Calculations!BO681</f>
        <v>#DIV/0!</v>
      </c>
      <c r="F680" s="91" t="e">
        <f t="shared" si="44"/>
        <v>#DIV/0!</v>
      </c>
      <c r="G680" s="91" t="e">
        <f t="shared" si="45"/>
        <v>#DIV/0!</v>
      </c>
      <c r="H680" s="90" t="e">
        <f t="shared" si="46"/>
        <v>#DIV/0!</v>
      </c>
      <c r="I680" s="94" t="str">
        <f>IF(OR(COUNT(Calculations!BP681:BY681)&lt;3,COUNT(Calculations!BZ681:CI681)&lt;3),"N/A",IF(ISERROR(TTEST(Calculations!BP681:BY681,Calculations!BZ681:CI681,2,2)),"N/A",TTEST(Calculations!BP681:BY681,Calculations!BZ681:CI681,2,2)))</f>
        <v>N/A</v>
      </c>
      <c r="J680" s="90" t="e">
        <f t="shared" si="47"/>
        <v>#DIV/0!</v>
      </c>
      <c r="K680" s="95" t="str">
        <f>IF(AND('Test Sample Data'!N680&gt;=35,'Control Sample Data'!N680&gt;=35),"Type 3",IF(AND('Test Sample Data'!N680&gt;=30,'Control Sample Data'!N680&gt;=30,OR(I680&gt;=0.05,I680="N/A")),"Type 2",IF(OR(AND('Test Sample Data'!N680&gt;=30,'Control Sample Data'!N680&lt;=30),AND('Test Sample Data'!N680&lt;=30,'Control Sample Data'!N680&gt;=30)),"Type 1","OKAY")))</f>
        <v>OKAY</v>
      </c>
    </row>
    <row r="681" spans="1:11">
      <c r="A681" s="68"/>
      <c r="B681" s="88" t="str">
        <f>IF('Gene Table'!E681="","",'Gene Table'!E681)</f>
        <v>mmu-let-7c-5p</v>
      </c>
      <c r="C681" s="89" t="str">
        <f>'Gene Table'!B681</f>
        <v>M07</v>
      </c>
      <c r="D681" s="90" t="e">
        <f>Calculations!BN682</f>
        <v>#DIV/0!</v>
      </c>
      <c r="E681" s="90" t="e">
        <f>Calculations!BO682</f>
        <v>#DIV/0!</v>
      </c>
      <c r="F681" s="91" t="e">
        <f t="shared" si="44"/>
        <v>#DIV/0!</v>
      </c>
      <c r="G681" s="91" t="e">
        <f t="shared" si="45"/>
        <v>#DIV/0!</v>
      </c>
      <c r="H681" s="90" t="e">
        <f t="shared" si="46"/>
        <v>#DIV/0!</v>
      </c>
      <c r="I681" s="94" t="str">
        <f>IF(OR(COUNT(Calculations!BP682:BY682)&lt;3,COUNT(Calculations!BZ682:CI682)&lt;3),"N/A",IF(ISERROR(TTEST(Calculations!BP682:BY682,Calculations!BZ682:CI682,2,2)),"N/A",TTEST(Calculations!BP682:BY682,Calculations!BZ682:CI682,2,2)))</f>
        <v>N/A</v>
      </c>
      <c r="J681" s="90" t="e">
        <f t="shared" si="47"/>
        <v>#DIV/0!</v>
      </c>
      <c r="K681" s="95" t="str">
        <f>IF(AND('Test Sample Data'!N681&gt;=35,'Control Sample Data'!N681&gt;=35),"Type 3",IF(AND('Test Sample Data'!N681&gt;=30,'Control Sample Data'!N681&gt;=30,OR(I681&gt;=0.05,I681="N/A")),"Type 2",IF(OR(AND('Test Sample Data'!N681&gt;=30,'Control Sample Data'!N681&lt;=30),AND('Test Sample Data'!N681&lt;=30,'Control Sample Data'!N681&gt;=30)),"Type 1","OKAY")))</f>
        <v>OKAY</v>
      </c>
    </row>
    <row r="682" spans="1:11">
      <c r="A682" s="68"/>
      <c r="B682" s="88" t="str">
        <f>IF('Gene Table'!E682="","",'Gene Table'!E682)</f>
        <v>mmu-miR-1186b</v>
      </c>
      <c r="C682" s="89" t="str">
        <f>'Gene Table'!B682</f>
        <v>M08</v>
      </c>
      <c r="D682" s="90" t="e">
        <f>Calculations!BN683</f>
        <v>#DIV/0!</v>
      </c>
      <c r="E682" s="90" t="e">
        <f>Calculations!BO683</f>
        <v>#DIV/0!</v>
      </c>
      <c r="F682" s="91" t="e">
        <f t="shared" si="44"/>
        <v>#DIV/0!</v>
      </c>
      <c r="G682" s="91" t="e">
        <f t="shared" si="45"/>
        <v>#DIV/0!</v>
      </c>
      <c r="H682" s="90" t="e">
        <f t="shared" si="46"/>
        <v>#DIV/0!</v>
      </c>
      <c r="I682" s="94" t="str">
        <f>IF(OR(COUNT(Calculations!BP683:BY683)&lt;3,COUNT(Calculations!BZ683:CI683)&lt;3),"N/A",IF(ISERROR(TTEST(Calculations!BP683:BY683,Calculations!BZ683:CI683,2,2)),"N/A",TTEST(Calculations!BP683:BY683,Calculations!BZ683:CI683,2,2)))</f>
        <v>N/A</v>
      </c>
      <c r="J682" s="90" t="e">
        <f t="shared" si="47"/>
        <v>#DIV/0!</v>
      </c>
      <c r="K682" s="95" t="str">
        <f>IF(AND('Test Sample Data'!N682&gt;=35,'Control Sample Data'!N682&gt;=35),"Type 3",IF(AND('Test Sample Data'!N682&gt;=30,'Control Sample Data'!N682&gt;=30,OR(I682&gt;=0.05,I682="N/A")),"Type 2",IF(OR(AND('Test Sample Data'!N682&gt;=30,'Control Sample Data'!N682&lt;=30),AND('Test Sample Data'!N682&lt;=30,'Control Sample Data'!N682&gt;=30)),"Type 1","OKAY")))</f>
        <v>OKAY</v>
      </c>
    </row>
    <row r="683" spans="1:11">
      <c r="A683" s="68"/>
      <c r="B683" s="88" t="str">
        <f>IF('Gene Table'!E683="","",'Gene Table'!E683)</f>
        <v>mmu-let-7e-5p</v>
      </c>
      <c r="C683" s="89" t="str">
        <f>'Gene Table'!B683</f>
        <v>M09</v>
      </c>
      <c r="D683" s="90" t="e">
        <f>Calculations!BN684</f>
        <v>#DIV/0!</v>
      </c>
      <c r="E683" s="90" t="e">
        <f>Calculations!BO684</f>
        <v>#DIV/0!</v>
      </c>
      <c r="F683" s="91" t="e">
        <f t="shared" si="44"/>
        <v>#DIV/0!</v>
      </c>
      <c r="G683" s="91" t="e">
        <f t="shared" si="45"/>
        <v>#DIV/0!</v>
      </c>
      <c r="H683" s="90" t="e">
        <f t="shared" si="46"/>
        <v>#DIV/0!</v>
      </c>
      <c r="I683" s="94" t="str">
        <f>IF(OR(COUNT(Calculations!BP684:BY684)&lt;3,COUNT(Calculations!BZ684:CI684)&lt;3),"N/A",IF(ISERROR(TTEST(Calculations!BP684:BY684,Calculations!BZ684:CI684,2,2)),"N/A",TTEST(Calculations!BP684:BY684,Calculations!BZ684:CI684,2,2)))</f>
        <v>N/A</v>
      </c>
      <c r="J683" s="90" t="e">
        <f t="shared" si="47"/>
        <v>#DIV/0!</v>
      </c>
      <c r="K683" s="95" t="str">
        <f>IF(AND('Test Sample Data'!N683&gt;=35,'Control Sample Data'!N683&gt;=35),"Type 3",IF(AND('Test Sample Data'!N683&gt;=30,'Control Sample Data'!N683&gt;=30,OR(I683&gt;=0.05,I683="N/A")),"Type 2",IF(OR(AND('Test Sample Data'!N683&gt;=30,'Control Sample Data'!N683&lt;=30),AND('Test Sample Data'!N683&lt;=30,'Control Sample Data'!N683&gt;=30)),"Type 1","OKAY")))</f>
        <v>OKAY</v>
      </c>
    </row>
    <row r="684" ht="25.5" spans="1:11">
      <c r="A684" s="68"/>
      <c r="B684" s="88" t="str">
        <f>IF('Gene Table'!E684="","",'Gene Table'!E684)</f>
        <v>mmu-miR-125b-2-3p</v>
      </c>
      <c r="C684" s="89" t="str">
        <f>'Gene Table'!B684</f>
        <v>M10</v>
      </c>
      <c r="D684" s="90" t="e">
        <f>Calculations!BN685</f>
        <v>#DIV/0!</v>
      </c>
      <c r="E684" s="90" t="e">
        <f>Calculations!BO685</f>
        <v>#DIV/0!</v>
      </c>
      <c r="F684" s="91" t="e">
        <f t="shared" si="44"/>
        <v>#DIV/0!</v>
      </c>
      <c r="G684" s="91" t="e">
        <f t="shared" si="45"/>
        <v>#DIV/0!</v>
      </c>
      <c r="H684" s="90" t="e">
        <f t="shared" si="46"/>
        <v>#DIV/0!</v>
      </c>
      <c r="I684" s="94" t="str">
        <f>IF(OR(COUNT(Calculations!BP685:BY685)&lt;3,COUNT(Calculations!BZ685:CI685)&lt;3),"N/A",IF(ISERROR(TTEST(Calculations!BP685:BY685,Calculations!BZ685:CI685,2,2)),"N/A",TTEST(Calculations!BP685:BY685,Calculations!BZ685:CI685,2,2)))</f>
        <v>N/A</v>
      </c>
      <c r="J684" s="90" t="e">
        <f t="shared" si="47"/>
        <v>#DIV/0!</v>
      </c>
      <c r="K684" s="95" t="str">
        <f>IF(AND('Test Sample Data'!N684&gt;=35,'Control Sample Data'!N684&gt;=35),"Type 3",IF(AND('Test Sample Data'!N684&gt;=30,'Control Sample Data'!N684&gt;=30,OR(I684&gt;=0.05,I684="N/A")),"Type 2",IF(OR(AND('Test Sample Data'!N684&gt;=30,'Control Sample Data'!N684&lt;=30),AND('Test Sample Data'!N684&lt;=30,'Control Sample Data'!N684&gt;=30)),"Type 1","OKAY")))</f>
        <v>OKAY</v>
      </c>
    </row>
    <row r="685" spans="1:11">
      <c r="A685" s="68"/>
      <c r="B685" s="88" t="str">
        <f>IF('Gene Table'!E685="","",'Gene Table'!E685)</f>
        <v>mmu-let-7f-5p</v>
      </c>
      <c r="C685" s="89" t="str">
        <f>'Gene Table'!B685</f>
        <v>M11</v>
      </c>
      <c r="D685" s="90" t="e">
        <f>Calculations!BN686</f>
        <v>#DIV/0!</v>
      </c>
      <c r="E685" s="90" t="e">
        <f>Calculations!BO686</f>
        <v>#DIV/0!</v>
      </c>
      <c r="F685" s="91" t="e">
        <f t="shared" si="44"/>
        <v>#DIV/0!</v>
      </c>
      <c r="G685" s="91" t="e">
        <f t="shared" si="45"/>
        <v>#DIV/0!</v>
      </c>
      <c r="H685" s="90" t="e">
        <f t="shared" si="46"/>
        <v>#DIV/0!</v>
      </c>
      <c r="I685" s="94" t="str">
        <f>IF(OR(COUNT(Calculations!BP686:BY686)&lt;3,COUNT(Calculations!BZ686:CI686)&lt;3),"N/A",IF(ISERROR(TTEST(Calculations!BP686:BY686,Calculations!BZ686:CI686,2,2)),"N/A",TTEST(Calculations!BP686:BY686,Calculations!BZ686:CI686,2,2)))</f>
        <v>N/A</v>
      </c>
      <c r="J685" s="90" t="e">
        <f t="shared" si="47"/>
        <v>#DIV/0!</v>
      </c>
      <c r="K685" s="95" t="str">
        <f>IF(AND('Test Sample Data'!N685&gt;=35,'Control Sample Data'!N685&gt;=35),"Type 3",IF(AND('Test Sample Data'!N685&gt;=30,'Control Sample Data'!N685&gt;=30,OR(I685&gt;=0.05,I685="N/A")),"Type 2",IF(OR(AND('Test Sample Data'!N685&gt;=30,'Control Sample Data'!N685&lt;=30),AND('Test Sample Data'!N685&lt;=30,'Control Sample Data'!N685&gt;=30)),"Type 1","OKAY")))</f>
        <v>OKAY</v>
      </c>
    </row>
    <row r="686" spans="1:11">
      <c r="A686" s="68"/>
      <c r="B686" s="88" t="str">
        <f>IF('Gene Table'!E686="","",'Gene Table'!E686)</f>
        <v>mmu-miR-544-5p</v>
      </c>
      <c r="C686" s="89" t="str">
        <f>'Gene Table'!B686</f>
        <v>M12</v>
      </c>
      <c r="D686" s="90" t="e">
        <f>Calculations!BN687</f>
        <v>#DIV/0!</v>
      </c>
      <c r="E686" s="90" t="e">
        <f>Calculations!BO687</f>
        <v>#DIV/0!</v>
      </c>
      <c r="F686" s="91" t="e">
        <f t="shared" si="44"/>
        <v>#DIV/0!</v>
      </c>
      <c r="G686" s="91" t="e">
        <f t="shared" si="45"/>
        <v>#DIV/0!</v>
      </c>
      <c r="H686" s="90" t="e">
        <f t="shared" si="46"/>
        <v>#DIV/0!</v>
      </c>
      <c r="I686" s="94" t="str">
        <f>IF(OR(COUNT(Calculations!BP687:BY687)&lt;3,COUNT(Calculations!BZ687:CI687)&lt;3),"N/A",IF(ISERROR(TTEST(Calculations!BP687:BY687,Calculations!BZ687:CI687,2,2)),"N/A",TTEST(Calculations!BP687:BY687,Calculations!BZ687:CI687,2,2)))</f>
        <v>N/A</v>
      </c>
      <c r="J686" s="90" t="e">
        <f t="shared" si="47"/>
        <v>#DIV/0!</v>
      </c>
      <c r="K686" s="95" t="str">
        <f>IF(AND('Test Sample Data'!N686&gt;=35,'Control Sample Data'!N686&gt;=35),"Type 3",IF(AND('Test Sample Data'!N686&gt;=30,'Control Sample Data'!N686&gt;=30,OR(I686&gt;=0.05,I686="N/A")),"Type 2",IF(OR(AND('Test Sample Data'!N686&gt;=30,'Control Sample Data'!N686&lt;=30),AND('Test Sample Data'!N686&lt;=30,'Control Sample Data'!N686&gt;=30)),"Type 1","OKAY")))</f>
        <v>OKAY</v>
      </c>
    </row>
    <row r="687" spans="1:11">
      <c r="A687" s="68"/>
      <c r="B687" s="88" t="str">
        <f>IF('Gene Table'!E687="","",'Gene Table'!E687)</f>
        <v>mmu-miR-100-5p</v>
      </c>
      <c r="C687" s="89" t="str">
        <f>'Gene Table'!B687</f>
        <v>M13</v>
      </c>
      <c r="D687" s="90" t="e">
        <f>Calculations!BN688</f>
        <v>#DIV/0!</v>
      </c>
      <c r="E687" s="90" t="e">
        <f>Calculations!BO688</f>
        <v>#DIV/0!</v>
      </c>
      <c r="F687" s="91" t="e">
        <f t="shared" si="44"/>
        <v>#DIV/0!</v>
      </c>
      <c r="G687" s="91" t="e">
        <f t="shared" si="45"/>
        <v>#DIV/0!</v>
      </c>
      <c r="H687" s="90" t="e">
        <f t="shared" si="46"/>
        <v>#DIV/0!</v>
      </c>
      <c r="I687" s="94" t="str">
        <f>IF(OR(COUNT(Calculations!BP688:BY688)&lt;3,COUNT(Calculations!BZ688:CI688)&lt;3),"N/A",IF(ISERROR(TTEST(Calculations!BP688:BY688,Calculations!BZ688:CI688,2,2)),"N/A",TTEST(Calculations!BP688:BY688,Calculations!BZ688:CI688,2,2)))</f>
        <v>N/A</v>
      </c>
      <c r="J687" s="90" t="e">
        <f t="shared" si="47"/>
        <v>#DIV/0!</v>
      </c>
      <c r="K687" s="95" t="str">
        <f>IF(AND('Test Sample Data'!N687&gt;=35,'Control Sample Data'!N687&gt;=35),"Type 3",IF(AND('Test Sample Data'!N687&gt;=30,'Control Sample Data'!N687&gt;=30,OR(I687&gt;=0.05,I687="N/A")),"Type 2",IF(OR(AND('Test Sample Data'!N687&gt;=30,'Control Sample Data'!N687&lt;=30),AND('Test Sample Data'!N687&lt;=30,'Control Sample Data'!N687&gt;=30)),"Type 1","OKAY")))</f>
        <v>OKAY</v>
      </c>
    </row>
    <row r="688" spans="1:11">
      <c r="A688" s="68"/>
      <c r="B688" s="88" t="str">
        <f>IF('Gene Table'!E688="","",'Gene Table'!E688)</f>
        <v>mmu-miR-133a-5p</v>
      </c>
      <c r="C688" s="89" t="str">
        <f>'Gene Table'!B688</f>
        <v>M14</v>
      </c>
      <c r="D688" s="90" t="e">
        <f>Calculations!BN689</f>
        <v>#DIV/0!</v>
      </c>
      <c r="E688" s="90" t="e">
        <f>Calculations!BO689</f>
        <v>#DIV/0!</v>
      </c>
      <c r="F688" s="91" t="e">
        <f t="shared" si="44"/>
        <v>#DIV/0!</v>
      </c>
      <c r="G688" s="91" t="e">
        <f t="shared" si="45"/>
        <v>#DIV/0!</v>
      </c>
      <c r="H688" s="90" t="e">
        <f t="shared" si="46"/>
        <v>#DIV/0!</v>
      </c>
      <c r="I688" s="94" t="str">
        <f>IF(OR(COUNT(Calculations!BP689:BY689)&lt;3,COUNT(Calculations!BZ689:CI689)&lt;3),"N/A",IF(ISERROR(TTEST(Calculations!BP689:BY689,Calculations!BZ689:CI689,2,2)),"N/A",TTEST(Calculations!BP689:BY689,Calculations!BZ689:CI689,2,2)))</f>
        <v>N/A</v>
      </c>
      <c r="J688" s="90" t="e">
        <f t="shared" si="47"/>
        <v>#DIV/0!</v>
      </c>
      <c r="K688" s="95" t="str">
        <f>IF(AND('Test Sample Data'!N688&gt;=35,'Control Sample Data'!N688&gt;=35),"Type 3",IF(AND('Test Sample Data'!N688&gt;=30,'Control Sample Data'!N688&gt;=30,OR(I688&gt;=0.05,I688="N/A")),"Type 2",IF(OR(AND('Test Sample Data'!N688&gt;=30,'Control Sample Data'!N688&lt;=30),AND('Test Sample Data'!N688&lt;=30,'Control Sample Data'!N688&gt;=30)),"Type 1","OKAY")))</f>
        <v>OKAY</v>
      </c>
    </row>
    <row r="689" spans="1:11">
      <c r="A689" s="68"/>
      <c r="B689" s="88" t="str">
        <f>IF('Gene Table'!E689="","",'Gene Table'!E689)</f>
        <v>mmu-miR-101a-3p</v>
      </c>
      <c r="C689" s="89" t="str">
        <f>'Gene Table'!B689</f>
        <v>M15</v>
      </c>
      <c r="D689" s="90" t="e">
        <f>Calculations!BN690</f>
        <v>#DIV/0!</v>
      </c>
      <c r="E689" s="90" t="e">
        <f>Calculations!BO690</f>
        <v>#DIV/0!</v>
      </c>
      <c r="F689" s="91" t="e">
        <f t="shared" si="44"/>
        <v>#DIV/0!</v>
      </c>
      <c r="G689" s="91" t="e">
        <f t="shared" si="45"/>
        <v>#DIV/0!</v>
      </c>
      <c r="H689" s="90" t="e">
        <f t="shared" si="46"/>
        <v>#DIV/0!</v>
      </c>
      <c r="I689" s="94" t="str">
        <f>IF(OR(COUNT(Calculations!BP690:BY690)&lt;3,COUNT(Calculations!BZ690:CI690)&lt;3),"N/A",IF(ISERROR(TTEST(Calculations!BP690:BY690,Calculations!BZ690:CI690,2,2)),"N/A",TTEST(Calculations!BP690:BY690,Calculations!BZ690:CI690,2,2)))</f>
        <v>N/A</v>
      </c>
      <c r="J689" s="90" t="e">
        <f t="shared" si="47"/>
        <v>#DIV/0!</v>
      </c>
      <c r="K689" s="95" t="str">
        <f>IF(AND('Test Sample Data'!N689&gt;=35,'Control Sample Data'!N689&gt;=35),"Type 3",IF(AND('Test Sample Data'!N689&gt;=30,'Control Sample Data'!N689&gt;=30,OR(I689&gt;=0.05,I689="N/A")),"Type 2",IF(OR(AND('Test Sample Data'!N689&gt;=30,'Control Sample Data'!N689&lt;=30),AND('Test Sample Data'!N689&lt;=30,'Control Sample Data'!N689&gt;=30)),"Type 1","OKAY")))</f>
        <v>OKAY</v>
      </c>
    </row>
    <row r="690" spans="1:11">
      <c r="A690" s="68"/>
      <c r="B690" s="88" t="str">
        <f>IF('Gene Table'!E690="","",'Gene Table'!E690)</f>
        <v>mmu-miR-499-3p</v>
      </c>
      <c r="C690" s="89" t="str">
        <f>'Gene Table'!B690</f>
        <v>M16</v>
      </c>
      <c r="D690" s="90" t="e">
        <f>Calculations!BN691</f>
        <v>#DIV/0!</v>
      </c>
      <c r="E690" s="90" t="e">
        <f>Calculations!BO691</f>
        <v>#DIV/0!</v>
      </c>
      <c r="F690" s="91" t="e">
        <f t="shared" si="44"/>
        <v>#DIV/0!</v>
      </c>
      <c r="G690" s="91" t="e">
        <f t="shared" si="45"/>
        <v>#DIV/0!</v>
      </c>
      <c r="H690" s="90" t="e">
        <f t="shared" si="46"/>
        <v>#DIV/0!</v>
      </c>
      <c r="I690" s="94" t="str">
        <f>IF(OR(COUNT(Calculations!BP691:BY691)&lt;3,COUNT(Calculations!BZ691:CI691)&lt;3),"N/A",IF(ISERROR(TTEST(Calculations!BP691:BY691,Calculations!BZ691:CI691,2,2)),"N/A",TTEST(Calculations!BP691:BY691,Calculations!BZ691:CI691,2,2)))</f>
        <v>N/A</v>
      </c>
      <c r="J690" s="90" t="e">
        <f t="shared" si="47"/>
        <v>#DIV/0!</v>
      </c>
      <c r="K690" s="95" t="str">
        <f>IF(AND('Test Sample Data'!N690&gt;=35,'Control Sample Data'!N690&gt;=35),"Type 3",IF(AND('Test Sample Data'!N690&gt;=30,'Control Sample Data'!N690&gt;=30,OR(I690&gt;=0.05,I690="N/A")),"Type 2",IF(OR(AND('Test Sample Data'!N690&gt;=30,'Control Sample Data'!N690&lt;=30),AND('Test Sample Data'!N690&lt;=30,'Control Sample Data'!N690&gt;=30)),"Type 1","OKAY")))</f>
        <v>OKAY</v>
      </c>
    </row>
    <row r="691" spans="1:11">
      <c r="A691" s="68"/>
      <c r="B691" s="88" t="str">
        <f>IF('Gene Table'!E691="","",'Gene Table'!E691)</f>
        <v>mmu-miR-103-3p</v>
      </c>
      <c r="C691" s="89" t="str">
        <f>'Gene Table'!B691</f>
        <v>M17</v>
      </c>
      <c r="D691" s="90" t="e">
        <f>Calculations!BN692</f>
        <v>#DIV/0!</v>
      </c>
      <c r="E691" s="90" t="e">
        <f>Calculations!BO692</f>
        <v>#DIV/0!</v>
      </c>
      <c r="F691" s="91" t="e">
        <f t="shared" si="44"/>
        <v>#DIV/0!</v>
      </c>
      <c r="G691" s="91" t="e">
        <f t="shared" si="45"/>
        <v>#DIV/0!</v>
      </c>
      <c r="H691" s="90" t="e">
        <f t="shared" si="46"/>
        <v>#DIV/0!</v>
      </c>
      <c r="I691" s="94" t="str">
        <f>IF(OR(COUNT(Calculations!BP692:BY692)&lt;3,COUNT(Calculations!BZ692:CI692)&lt;3),"N/A",IF(ISERROR(TTEST(Calculations!BP692:BY692,Calculations!BZ692:CI692,2,2)),"N/A",TTEST(Calculations!BP692:BY692,Calculations!BZ692:CI692,2,2)))</f>
        <v>N/A</v>
      </c>
      <c r="J691" s="90" t="e">
        <f t="shared" si="47"/>
        <v>#DIV/0!</v>
      </c>
      <c r="K691" s="95" t="str">
        <f>IF(AND('Test Sample Data'!N691&gt;=35,'Control Sample Data'!N691&gt;=35),"Type 3",IF(AND('Test Sample Data'!N691&gt;=30,'Control Sample Data'!N691&gt;=30,OR(I691&gt;=0.05,I691="N/A")),"Type 2",IF(OR(AND('Test Sample Data'!N691&gt;=30,'Control Sample Data'!N691&lt;=30),AND('Test Sample Data'!N691&lt;=30,'Control Sample Data'!N691&gt;=30)),"Type 1","OKAY")))</f>
        <v>OKAY</v>
      </c>
    </row>
    <row r="692" spans="1:11">
      <c r="A692" s="68"/>
      <c r="B692" s="88" t="str">
        <f>IF('Gene Table'!E692="","",'Gene Table'!E692)</f>
        <v>mmu-miR-3473b</v>
      </c>
      <c r="C692" s="89" t="str">
        <f>'Gene Table'!B692</f>
        <v>M18</v>
      </c>
      <c r="D692" s="90" t="e">
        <f>Calculations!BN693</f>
        <v>#DIV/0!</v>
      </c>
      <c r="E692" s="90" t="e">
        <f>Calculations!BO693</f>
        <v>#DIV/0!</v>
      </c>
      <c r="F692" s="91" t="e">
        <f t="shared" si="44"/>
        <v>#DIV/0!</v>
      </c>
      <c r="G692" s="91" t="e">
        <f t="shared" si="45"/>
        <v>#DIV/0!</v>
      </c>
      <c r="H692" s="90" t="e">
        <f t="shared" si="46"/>
        <v>#DIV/0!</v>
      </c>
      <c r="I692" s="94" t="str">
        <f>IF(OR(COUNT(Calculations!BP693:BY693)&lt;3,COUNT(Calculations!BZ693:CI693)&lt;3),"N/A",IF(ISERROR(TTEST(Calculations!BP693:BY693,Calculations!BZ693:CI693,2,2)),"N/A",TTEST(Calculations!BP693:BY693,Calculations!BZ693:CI693,2,2)))</f>
        <v>N/A</v>
      </c>
      <c r="J692" s="90" t="e">
        <f t="shared" si="47"/>
        <v>#DIV/0!</v>
      </c>
      <c r="K692" s="95" t="str">
        <f>IF(AND('Test Sample Data'!N692&gt;=35,'Control Sample Data'!N692&gt;=35),"Type 3",IF(AND('Test Sample Data'!N692&gt;=30,'Control Sample Data'!N692&gt;=30,OR(I692&gt;=0.05,I692="N/A")),"Type 2",IF(OR(AND('Test Sample Data'!N692&gt;=30,'Control Sample Data'!N692&lt;=30),AND('Test Sample Data'!N692&lt;=30,'Control Sample Data'!N692&gt;=30)),"Type 1","OKAY")))</f>
        <v>OKAY</v>
      </c>
    </row>
    <row r="693" spans="1:11">
      <c r="A693" s="68"/>
      <c r="B693" s="88" t="str">
        <f>IF('Gene Table'!E693="","",'Gene Table'!E693)</f>
        <v>mmu-miR-107-3p</v>
      </c>
      <c r="C693" s="89" t="str">
        <f>'Gene Table'!B693</f>
        <v>M19</v>
      </c>
      <c r="D693" s="90" t="e">
        <f>Calculations!BN694</f>
        <v>#DIV/0!</v>
      </c>
      <c r="E693" s="90" t="e">
        <f>Calculations!BO694</f>
        <v>#DIV/0!</v>
      </c>
      <c r="F693" s="91" t="e">
        <f t="shared" si="44"/>
        <v>#DIV/0!</v>
      </c>
      <c r="G693" s="91" t="e">
        <f t="shared" si="45"/>
        <v>#DIV/0!</v>
      </c>
      <c r="H693" s="90" t="e">
        <f t="shared" si="46"/>
        <v>#DIV/0!</v>
      </c>
      <c r="I693" s="94" t="str">
        <f>IF(OR(COUNT(Calculations!BP694:BY694)&lt;3,COUNT(Calculations!BZ694:CI694)&lt;3),"N/A",IF(ISERROR(TTEST(Calculations!BP694:BY694,Calculations!BZ694:CI694,2,2)),"N/A",TTEST(Calculations!BP694:BY694,Calculations!BZ694:CI694,2,2)))</f>
        <v>N/A</v>
      </c>
      <c r="J693" s="90" t="e">
        <f t="shared" si="47"/>
        <v>#DIV/0!</v>
      </c>
      <c r="K693" s="95" t="str">
        <f>IF(AND('Test Sample Data'!N693&gt;=35,'Control Sample Data'!N693&gt;=35),"Type 3",IF(AND('Test Sample Data'!N693&gt;=30,'Control Sample Data'!N693&gt;=30,OR(I693&gt;=0.05,I693="N/A")),"Type 2",IF(OR(AND('Test Sample Data'!N693&gt;=30,'Control Sample Data'!N693&lt;=30),AND('Test Sample Data'!N693&lt;=30,'Control Sample Data'!N693&gt;=30)),"Type 1","OKAY")))</f>
        <v>OKAY</v>
      </c>
    </row>
    <row r="694" spans="1:11">
      <c r="A694" s="68"/>
      <c r="B694" s="88" t="str">
        <f>IF('Gene Table'!E694="","",'Gene Table'!E694)</f>
        <v>mmu-miR-503-3p</v>
      </c>
      <c r="C694" s="89" t="str">
        <f>'Gene Table'!B694</f>
        <v>M20</v>
      </c>
      <c r="D694" s="90" t="e">
        <f>Calculations!BN695</f>
        <v>#DIV/0!</v>
      </c>
      <c r="E694" s="90" t="e">
        <f>Calculations!BO695</f>
        <v>#DIV/0!</v>
      </c>
      <c r="F694" s="91" t="e">
        <f t="shared" si="44"/>
        <v>#DIV/0!</v>
      </c>
      <c r="G694" s="91" t="e">
        <f t="shared" si="45"/>
        <v>#DIV/0!</v>
      </c>
      <c r="H694" s="90" t="e">
        <f t="shared" si="46"/>
        <v>#DIV/0!</v>
      </c>
      <c r="I694" s="94" t="str">
        <f>IF(OR(COUNT(Calculations!BP695:BY695)&lt;3,COUNT(Calculations!BZ695:CI695)&lt;3),"N/A",IF(ISERROR(TTEST(Calculations!BP695:BY695,Calculations!BZ695:CI695,2,2)),"N/A",TTEST(Calculations!BP695:BY695,Calculations!BZ695:CI695,2,2)))</f>
        <v>N/A</v>
      </c>
      <c r="J694" s="90" t="e">
        <f t="shared" si="47"/>
        <v>#DIV/0!</v>
      </c>
      <c r="K694" s="95" t="str">
        <f>IF(AND('Test Sample Data'!N694&gt;=35,'Control Sample Data'!N694&gt;=35),"Type 3",IF(AND('Test Sample Data'!N694&gt;=30,'Control Sample Data'!N694&gt;=30,OR(I694&gt;=0.05,I694="N/A")),"Type 2",IF(OR(AND('Test Sample Data'!N694&gt;=30,'Control Sample Data'!N694&lt;=30),AND('Test Sample Data'!N694&lt;=30,'Control Sample Data'!N694&gt;=30)),"Type 1","OKAY")))</f>
        <v>OKAY</v>
      </c>
    </row>
    <row r="695" spans="1:11">
      <c r="A695" s="68"/>
      <c r="B695" s="88" t="str">
        <f>IF('Gene Table'!E695="","",'Gene Table'!E695)</f>
        <v>mmu-miR-10a-5p</v>
      </c>
      <c r="C695" s="89" t="str">
        <f>'Gene Table'!B695</f>
        <v>M21</v>
      </c>
      <c r="D695" s="90" t="e">
        <f>Calculations!BN696</f>
        <v>#DIV/0!</v>
      </c>
      <c r="E695" s="90" t="e">
        <f>Calculations!BO696</f>
        <v>#DIV/0!</v>
      </c>
      <c r="F695" s="91" t="e">
        <f t="shared" si="44"/>
        <v>#DIV/0!</v>
      </c>
      <c r="G695" s="91" t="e">
        <f t="shared" si="45"/>
        <v>#DIV/0!</v>
      </c>
      <c r="H695" s="90" t="e">
        <f t="shared" si="46"/>
        <v>#DIV/0!</v>
      </c>
      <c r="I695" s="94" t="str">
        <f>IF(OR(COUNT(Calculations!BP696:BY696)&lt;3,COUNT(Calculations!BZ696:CI696)&lt;3),"N/A",IF(ISERROR(TTEST(Calculations!BP696:BY696,Calculations!BZ696:CI696,2,2)),"N/A",TTEST(Calculations!BP696:BY696,Calculations!BZ696:CI696,2,2)))</f>
        <v>N/A</v>
      </c>
      <c r="J695" s="90" t="e">
        <f t="shared" si="47"/>
        <v>#DIV/0!</v>
      </c>
      <c r="K695" s="95" t="str">
        <f>IF(AND('Test Sample Data'!N695&gt;=35,'Control Sample Data'!N695&gt;=35),"Type 3",IF(AND('Test Sample Data'!N695&gt;=30,'Control Sample Data'!N695&gt;=30,OR(I695&gt;=0.05,I695="N/A")),"Type 2",IF(OR(AND('Test Sample Data'!N695&gt;=30,'Control Sample Data'!N695&lt;=30),AND('Test Sample Data'!N695&lt;=30,'Control Sample Data'!N695&gt;=30)),"Type 1","OKAY")))</f>
        <v>OKAY</v>
      </c>
    </row>
    <row r="696" spans="1:11">
      <c r="A696" s="68"/>
      <c r="B696" s="88" t="str">
        <f>IF('Gene Table'!E696="","",'Gene Table'!E696)</f>
        <v>mmu-miR-34a-3p</v>
      </c>
      <c r="C696" s="89" t="str">
        <f>'Gene Table'!B696</f>
        <v>M22</v>
      </c>
      <c r="D696" s="90" t="e">
        <f>Calculations!BN697</f>
        <v>#DIV/0!</v>
      </c>
      <c r="E696" s="90" t="e">
        <f>Calculations!BO697</f>
        <v>#DIV/0!</v>
      </c>
      <c r="F696" s="91" t="e">
        <f t="shared" si="44"/>
        <v>#DIV/0!</v>
      </c>
      <c r="G696" s="91" t="e">
        <f t="shared" si="45"/>
        <v>#DIV/0!</v>
      </c>
      <c r="H696" s="90" t="e">
        <f t="shared" si="46"/>
        <v>#DIV/0!</v>
      </c>
      <c r="I696" s="94" t="str">
        <f>IF(OR(COUNT(Calculations!BP697:BY697)&lt;3,COUNT(Calculations!BZ697:CI697)&lt;3),"N/A",IF(ISERROR(TTEST(Calculations!BP697:BY697,Calculations!BZ697:CI697,2,2)),"N/A",TTEST(Calculations!BP697:BY697,Calculations!BZ697:CI697,2,2)))</f>
        <v>N/A</v>
      </c>
      <c r="J696" s="90" t="e">
        <f t="shared" si="47"/>
        <v>#DIV/0!</v>
      </c>
      <c r="K696" s="95" t="str">
        <f>IF(AND('Test Sample Data'!N696&gt;=35,'Control Sample Data'!N696&gt;=35),"Type 3",IF(AND('Test Sample Data'!N696&gt;=30,'Control Sample Data'!N696&gt;=30,OR(I696&gt;=0.05,I696="N/A")),"Type 2",IF(OR(AND('Test Sample Data'!N696&gt;=30,'Control Sample Data'!N696&lt;=30),AND('Test Sample Data'!N696&lt;=30,'Control Sample Data'!N696&gt;=30)),"Type 1","OKAY")))</f>
        <v>OKAY</v>
      </c>
    </row>
    <row r="697" spans="1:11">
      <c r="A697" s="68"/>
      <c r="B697" s="88" t="str">
        <f>IF('Gene Table'!E697="","",'Gene Table'!E697)</f>
        <v>mmu-miR-10b-5p</v>
      </c>
      <c r="C697" s="89" t="str">
        <f>'Gene Table'!B697</f>
        <v>M23</v>
      </c>
      <c r="D697" s="90" t="e">
        <f>Calculations!BN698</f>
        <v>#DIV/0!</v>
      </c>
      <c r="E697" s="90" t="e">
        <f>Calculations!BO698</f>
        <v>#DIV/0!</v>
      </c>
      <c r="F697" s="91" t="e">
        <f t="shared" si="44"/>
        <v>#DIV/0!</v>
      </c>
      <c r="G697" s="91" t="e">
        <f t="shared" si="45"/>
        <v>#DIV/0!</v>
      </c>
      <c r="H697" s="90" t="e">
        <f t="shared" si="46"/>
        <v>#DIV/0!</v>
      </c>
      <c r="I697" s="94" t="str">
        <f>IF(OR(COUNT(Calculations!BP698:BY698)&lt;3,COUNT(Calculations!BZ698:CI698)&lt;3),"N/A",IF(ISERROR(TTEST(Calculations!BP698:BY698,Calculations!BZ698:CI698,2,2)),"N/A",TTEST(Calculations!BP698:BY698,Calculations!BZ698:CI698,2,2)))</f>
        <v>N/A</v>
      </c>
      <c r="J697" s="90" t="e">
        <f t="shared" si="47"/>
        <v>#DIV/0!</v>
      </c>
      <c r="K697" s="95" t="str">
        <f>IF(AND('Test Sample Data'!N697&gt;=35,'Control Sample Data'!N697&gt;=35),"Type 3",IF(AND('Test Sample Data'!N697&gt;=30,'Control Sample Data'!N697&gt;=30,OR(I697&gt;=0.05,I697="N/A")),"Type 2",IF(OR(AND('Test Sample Data'!N697&gt;=30,'Control Sample Data'!N697&lt;=30),AND('Test Sample Data'!N697&lt;=30,'Control Sample Data'!N697&gt;=30)),"Type 1","OKAY")))</f>
        <v>OKAY</v>
      </c>
    </row>
    <row r="698" spans="1:11">
      <c r="A698" s="68"/>
      <c r="B698" s="88" t="str">
        <f>IF('Gene Table'!E698="","",'Gene Table'!E698)</f>
        <v>mmu-miR-21-3p</v>
      </c>
      <c r="C698" s="89" t="str">
        <f>'Gene Table'!B698</f>
        <v>M24</v>
      </c>
      <c r="D698" s="90" t="e">
        <f>Calculations!BN699</f>
        <v>#DIV/0!</v>
      </c>
      <c r="E698" s="90" t="e">
        <f>Calculations!BO699</f>
        <v>#DIV/0!</v>
      </c>
      <c r="F698" s="91" t="e">
        <f t="shared" si="44"/>
        <v>#DIV/0!</v>
      </c>
      <c r="G698" s="91" t="e">
        <f t="shared" si="45"/>
        <v>#DIV/0!</v>
      </c>
      <c r="H698" s="90" t="e">
        <f t="shared" si="46"/>
        <v>#DIV/0!</v>
      </c>
      <c r="I698" s="94" t="str">
        <f>IF(OR(COUNT(Calculations!BP699:BY699)&lt;3,COUNT(Calculations!BZ699:CI699)&lt;3),"N/A",IF(ISERROR(TTEST(Calculations!BP699:BY699,Calculations!BZ699:CI699,2,2)),"N/A",TTEST(Calculations!BP699:BY699,Calculations!BZ699:CI699,2,2)))</f>
        <v>N/A</v>
      </c>
      <c r="J698" s="90" t="e">
        <f t="shared" si="47"/>
        <v>#DIV/0!</v>
      </c>
      <c r="K698" s="95" t="str">
        <f>IF(AND('Test Sample Data'!N698&gt;=35,'Control Sample Data'!N698&gt;=35),"Type 3",IF(AND('Test Sample Data'!N698&gt;=30,'Control Sample Data'!N698&gt;=30,OR(I698&gt;=0.05,I698="N/A")),"Type 2",IF(OR(AND('Test Sample Data'!N698&gt;=30,'Control Sample Data'!N698&lt;=30),AND('Test Sample Data'!N698&lt;=30,'Control Sample Data'!N698&gt;=30)),"Type 1","OKAY")))</f>
        <v>OKAY</v>
      </c>
    </row>
    <row r="699" spans="1:11">
      <c r="A699" s="68"/>
      <c r="B699" s="88" t="str">
        <f>IF('Gene Table'!E699="","",'Gene Table'!E699)</f>
        <v>mmu-miR-302a-5p</v>
      </c>
      <c r="C699" s="89" t="str">
        <f>'Gene Table'!B699</f>
        <v>N01</v>
      </c>
      <c r="D699" s="90" t="e">
        <f>Calculations!BN700</f>
        <v>#DIV/0!</v>
      </c>
      <c r="E699" s="90" t="e">
        <f>Calculations!BO700</f>
        <v>#DIV/0!</v>
      </c>
      <c r="F699" s="91" t="e">
        <f t="shared" si="44"/>
        <v>#DIV/0!</v>
      </c>
      <c r="G699" s="91" t="e">
        <f t="shared" si="45"/>
        <v>#DIV/0!</v>
      </c>
      <c r="H699" s="90" t="e">
        <f t="shared" si="46"/>
        <v>#DIV/0!</v>
      </c>
      <c r="I699" s="94" t="str">
        <f>IF(OR(COUNT(Calculations!BP700:BY700)&lt;3,COUNT(Calculations!BZ700:CI700)&lt;3),"N/A",IF(ISERROR(TTEST(Calculations!BP700:BY700,Calculations!BZ700:CI700,2,2)),"N/A",TTEST(Calculations!BP700:BY700,Calculations!BZ700:CI700,2,2)))</f>
        <v>N/A</v>
      </c>
      <c r="J699" s="90" t="e">
        <f t="shared" si="47"/>
        <v>#DIV/0!</v>
      </c>
      <c r="K699" s="95" t="str">
        <f>IF(AND('Test Sample Data'!N699&gt;=35,'Control Sample Data'!N699&gt;=35),"Type 3",IF(AND('Test Sample Data'!N699&gt;=30,'Control Sample Data'!N699&gt;=30,OR(I699&gt;=0.05,I699="N/A")),"Type 2",IF(OR(AND('Test Sample Data'!N699&gt;=30,'Control Sample Data'!N699&lt;=30),AND('Test Sample Data'!N699&lt;=30,'Control Sample Data'!N699&gt;=30)),"Type 1","OKAY")))</f>
        <v>OKAY</v>
      </c>
    </row>
    <row r="700" spans="1:11">
      <c r="A700" s="68"/>
      <c r="B700" s="88" t="str">
        <f>IF('Gene Table'!E700="","",'Gene Table'!E700)</f>
        <v>mmu-miR-3078-3p</v>
      </c>
      <c r="C700" s="89" t="str">
        <f>'Gene Table'!B700</f>
        <v>N02</v>
      </c>
      <c r="D700" s="90" t="e">
        <f>Calculations!BN701</f>
        <v>#DIV/0!</v>
      </c>
      <c r="E700" s="90" t="e">
        <f>Calculations!BO701</f>
        <v>#DIV/0!</v>
      </c>
      <c r="F700" s="91" t="e">
        <f t="shared" si="44"/>
        <v>#DIV/0!</v>
      </c>
      <c r="G700" s="91" t="e">
        <f t="shared" si="45"/>
        <v>#DIV/0!</v>
      </c>
      <c r="H700" s="90" t="e">
        <f t="shared" si="46"/>
        <v>#DIV/0!</v>
      </c>
      <c r="I700" s="94" t="str">
        <f>IF(OR(COUNT(Calculations!BP701:BY701)&lt;3,COUNT(Calculations!BZ701:CI701)&lt;3),"N/A",IF(ISERROR(TTEST(Calculations!BP701:BY701,Calculations!BZ701:CI701,2,2)),"N/A",TTEST(Calculations!BP701:BY701,Calculations!BZ701:CI701,2,2)))</f>
        <v>N/A</v>
      </c>
      <c r="J700" s="90" t="e">
        <f t="shared" si="47"/>
        <v>#DIV/0!</v>
      </c>
      <c r="K700" s="95" t="str">
        <f>IF(AND('Test Sample Data'!N700&gt;=35,'Control Sample Data'!N700&gt;=35),"Type 3",IF(AND('Test Sample Data'!N700&gt;=30,'Control Sample Data'!N700&gt;=30,OR(I700&gt;=0.05,I700="N/A")),"Type 2",IF(OR(AND('Test Sample Data'!N700&gt;=30,'Control Sample Data'!N700&lt;=30),AND('Test Sample Data'!N700&lt;=30,'Control Sample Data'!N700&gt;=30)),"Type 1","OKAY")))</f>
        <v>OKAY</v>
      </c>
    </row>
    <row r="701" spans="1:11">
      <c r="A701" s="68"/>
      <c r="B701" s="88" t="str">
        <f>IF('Gene Table'!E701="","",'Gene Table'!E701)</f>
        <v>mmu-miR-302b-5p</v>
      </c>
      <c r="C701" s="89" t="str">
        <f>'Gene Table'!B701</f>
        <v>N03</v>
      </c>
      <c r="D701" s="90" t="e">
        <f>Calculations!BN702</f>
        <v>#DIV/0!</v>
      </c>
      <c r="E701" s="90" t="e">
        <f>Calculations!BO702</f>
        <v>#DIV/0!</v>
      </c>
      <c r="F701" s="91" t="e">
        <f t="shared" si="44"/>
        <v>#DIV/0!</v>
      </c>
      <c r="G701" s="91" t="e">
        <f t="shared" si="45"/>
        <v>#DIV/0!</v>
      </c>
      <c r="H701" s="90" t="e">
        <f t="shared" si="46"/>
        <v>#DIV/0!</v>
      </c>
      <c r="I701" s="94" t="str">
        <f>IF(OR(COUNT(Calculations!BP702:BY702)&lt;3,COUNT(Calculations!BZ702:CI702)&lt;3),"N/A",IF(ISERROR(TTEST(Calculations!BP702:BY702,Calculations!BZ702:CI702,2,2)),"N/A",TTEST(Calculations!BP702:BY702,Calculations!BZ702:CI702,2,2)))</f>
        <v>N/A</v>
      </c>
      <c r="J701" s="90" t="e">
        <f t="shared" si="47"/>
        <v>#DIV/0!</v>
      </c>
      <c r="K701" s="95" t="str">
        <f>IF(AND('Test Sample Data'!N701&gt;=35,'Control Sample Data'!N701&gt;=35),"Type 3",IF(AND('Test Sample Data'!N701&gt;=30,'Control Sample Data'!N701&gt;=30,OR(I701&gt;=0.05,I701="N/A")),"Type 2",IF(OR(AND('Test Sample Data'!N701&gt;=30,'Control Sample Data'!N701&lt;=30),AND('Test Sample Data'!N701&lt;=30,'Control Sample Data'!N701&gt;=30)),"Type 1","OKAY")))</f>
        <v>OKAY</v>
      </c>
    </row>
    <row r="702" spans="1:11">
      <c r="A702" s="68"/>
      <c r="B702" s="88" t="str">
        <f>IF('Gene Table'!E702="","",'Gene Table'!E702)</f>
        <v>mmu-miR-3079-3p</v>
      </c>
      <c r="C702" s="89" t="str">
        <f>'Gene Table'!B702</f>
        <v>N04</v>
      </c>
      <c r="D702" s="90" t="e">
        <f>Calculations!BN703</f>
        <v>#DIV/0!</v>
      </c>
      <c r="E702" s="90" t="e">
        <f>Calculations!BO703</f>
        <v>#DIV/0!</v>
      </c>
      <c r="F702" s="91" t="e">
        <f t="shared" si="44"/>
        <v>#DIV/0!</v>
      </c>
      <c r="G702" s="91" t="e">
        <f t="shared" si="45"/>
        <v>#DIV/0!</v>
      </c>
      <c r="H702" s="90" t="e">
        <f t="shared" si="46"/>
        <v>#DIV/0!</v>
      </c>
      <c r="I702" s="94" t="str">
        <f>IF(OR(COUNT(Calculations!BP703:BY703)&lt;3,COUNT(Calculations!BZ703:CI703)&lt;3),"N/A",IF(ISERROR(TTEST(Calculations!BP703:BY703,Calculations!BZ703:CI703,2,2)),"N/A",TTEST(Calculations!BP703:BY703,Calculations!BZ703:CI703,2,2)))</f>
        <v>N/A</v>
      </c>
      <c r="J702" s="90" t="e">
        <f t="shared" si="47"/>
        <v>#DIV/0!</v>
      </c>
      <c r="K702" s="95" t="str">
        <f>IF(AND('Test Sample Data'!N702&gt;=35,'Control Sample Data'!N702&gt;=35),"Type 3",IF(AND('Test Sample Data'!N702&gt;=30,'Control Sample Data'!N702&gt;=30,OR(I702&gt;=0.05,I702="N/A")),"Type 2",IF(OR(AND('Test Sample Data'!N702&gt;=30,'Control Sample Data'!N702&lt;=30),AND('Test Sample Data'!N702&lt;=30,'Control Sample Data'!N702&gt;=30)),"Type 1","OKAY")))</f>
        <v>OKAY</v>
      </c>
    </row>
    <row r="703" spans="1:11">
      <c r="A703" s="68"/>
      <c r="B703" s="88" t="str">
        <f>IF('Gene Table'!E703="","",'Gene Table'!E703)</f>
        <v>mmu-miR-302c-5p</v>
      </c>
      <c r="C703" s="89" t="str">
        <f>'Gene Table'!B703</f>
        <v>N05</v>
      </c>
      <c r="D703" s="90" t="e">
        <f>Calculations!BN704</f>
        <v>#DIV/0!</v>
      </c>
      <c r="E703" s="90" t="e">
        <f>Calculations!BO704</f>
        <v>#DIV/0!</v>
      </c>
      <c r="F703" s="91" t="e">
        <f t="shared" si="44"/>
        <v>#DIV/0!</v>
      </c>
      <c r="G703" s="91" t="e">
        <f t="shared" si="45"/>
        <v>#DIV/0!</v>
      </c>
      <c r="H703" s="90" t="e">
        <f t="shared" si="46"/>
        <v>#DIV/0!</v>
      </c>
      <c r="I703" s="94" t="str">
        <f>IF(OR(COUNT(Calculations!BP704:BY704)&lt;3,COUNT(Calculations!BZ704:CI704)&lt;3),"N/A",IF(ISERROR(TTEST(Calculations!BP704:BY704,Calculations!BZ704:CI704,2,2)),"N/A",TTEST(Calculations!BP704:BY704,Calculations!BZ704:CI704,2,2)))</f>
        <v>N/A</v>
      </c>
      <c r="J703" s="90" t="e">
        <f t="shared" si="47"/>
        <v>#DIV/0!</v>
      </c>
      <c r="K703" s="95" t="str">
        <f>IF(AND('Test Sample Data'!N703&gt;=35,'Control Sample Data'!N703&gt;=35),"Type 3",IF(AND('Test Sample Data'!N703&gt;=30,'Control Sample Data'!N703&gt;=30,OR(I703&gt;=0.05,I703="N/A")),"Type 2",IF(OR(AND('Test Sample Data'!N703&gt;=30,'Control Sample Data'!N703&lt;=30),AND('Test Sample Data'!N703&lt;=30,'Control Sample Data'!N703&gt;=30)),"Type 1","OKAY")))</f>
        <v>OKAY</v>
      </c>
    </row>
    <row r="704" spans="1:11">
      <c r="A704" s="68"/>
      <c r="B704" s="88" t="str">
        <f>IF('Gene Table'!E704="","",'Gene Table'!E704)</f>
        <v>mmu-miR-3080-3p</v>
      </c>
      <c r="C704" s="89" t="str">
        <f>'Gene Table'!B704</f>
        <v>N06</v>
      </c>
      <c r="D704" s="90" t="e">
        <f>Calculations!BN705</f>
        <v>#DIV/0!</v>
      </c>
      <c r="E704" s="90" t="e">
        <f>Calculations!BO705</f>
        <v>#DIV/0!</v>
      </c>
      <c r="F704" s="91" t="e">
        <f t="shared" si="44"/>
        <v>#DIV/0!</v>
      </c>
      <c r="G704" s="91" t="e">
        <f t="shared" si="45"/>
        <v>#DIV/0!</v>
      </c>
      <c r="H704" s="90" t="e">
        <f t="shared" si="46"/>
        <v>#DIV/0!</v>
      </c>
      <c r="I704" s="94" t="str">
        <f>IF(OR(COUNT(Calculations!BP705:BY705)&lt;3,COUNT(Calculations!BZ705:CI705)&lt;3),"N/A",IF(ISERROR(TTEST(Calculations!BP705:BY705,Calculations!BZ705:CI705,2,2)),"N/A",TTEST(Calculations!BP705:BY705,Calculations!BZ705:CI705,2,2)))</f>
        <v>N/A</v>
      </c>
      <c r="J704" s="90" t="e">
        <f t="shared" si="47"/>
        <v>#DIV/0!</v>
      </c>
      <c r="K704" s="95" t="str">
        <f>IF(AND('Test Sample Data'!N704&gt;=35,'Control Sample Data'!N704&gt;=35),"Type 3",IF(AND('Test Sample Data'!N704&gt;=30,'Control Sample Data'!N704&gt;=30,OR(I704&gt;=0.05,I704="N/A")),"Type 2",IF(OR(AND('Test Sample Data'!N704&gt;=30,'Control Sample Data'!N704&lt;=30),AND('Test Sample Data'!N704&lt;=30,'Control Sample Data'!N704&gt;=30)),"Type 1","OKAY")))</f>
        <v>OKAY</v>
      </c>
    </row>
    <row r="705" spans="1:11">
      <c r="A705" s="68"/>
      <c r="B705" s="88" t="str">
        <f>IF('Gene Table'!E705="","",'Gene Table'!E705)</f>
        <v>mmu-miR-30b-3p</v>
      </c>
      <c r="C705" s="89" t="str">
        <f>'Gene Table'!B705</f>
        <v>N07</v>
      </c>
      <c r="D705" s="90" t="e">
        <f>Calculations!BN706</f>
        <v>#DIV/0!</v>
      </c>
      <c r="E705" s="90" t="e">
        <f>Calculations!BO706</f>
        <v>#DIV/0!</v>
      </c>
      <c r="F705" s="91" t="e">
        <f t="shared" si="44"/>
        <v>#DIV/0!</v>
      </c>
      <c r="G705" s="91" t="e">
        <f t="shared" si="45"/>
        <v>#DIV/0!</v>
      </c>
      <c r="H705" s="90" t="e">
        <f t="shared" si="46"/>
        <v>#DIV/0!</v>
      </c>
      <c r="I705" s="94" t="str">
        <f>IF(OR(COUNT(Calculations!BP706:BY706)&lt;3,COUNT(Calculations!BZ706:CI706)&lt;3),"N/A",IF(ISERROR(TTEST(Calculations!BP706:BY706,Calculations!BZ706:CI706,2,2)),"N/A",TTEST(Calculations!BP706:BY706,Calculations!BZ706:CI706,2,2)))</f>
        <v>N/A</v>
      </c>
      <c r="J705" s="90" t="e">
        <f t="shared" si="47"/>
        <v>#DIV/0!</v>
      </c>
      <c r="K705" s="95" t="str">
        <f>IF(AND('Test Sample Data'!N705&gt;=35,'Control Sample Data'!N705&gt;=35),"Type 3",IF(AND('Test Sample Data'!N705&gt;=30,'Control Sample Data'!N705&gt;=30,OR(I705&gt;=0.05,I705="N/A")),"Type 2",IF(OR(AND('Test Sample Data'!N705&gt;=30,'Control Sample Data'!N705&lt;=30),AND('Test Sample Data'!N705&lt;=30,'Control Sample Data'!N705&gt;=30)),"Type 1","OKAY")))</f>
        <v>OKAY</v>
      </c>
    </row>
    <row r="706" spans="1:11">
      <c r="A706" s="68"/>
      <c r="B706" s="88" t="str">
        <f>IF('Gene Table'!E706="","",'Gene Table'!E706)</f>
        <v>mmu-miR-3081-5p</v>
      </c>
      <c r="C706" s="89" t="str">
        <f>'Gene Table'!B706</f>
        <v>N08</v>
      </c>
      <c r="D706" s="90" t="e">
        <f>Calculations!BN707</f>
        <v>#DIV/0!</v>
      </c>
      <c r="E706" s="90" t="e">
        <f>Calculations!BO707</f>
        <v>#DIV/0!</v>
      </c>
      <c r="F706" s="91" t="e">
        <f t="shared" si="44"/>
        <v>#DIV/0!</v>
      </c>
      <c r="G706" s="91" t="e">
        <f t="shared" si="45"/>
        <v>#DIV/0!</v>
      </c>
      <c r="H706" s="90" t="e">
        <f t="shared" si="46"/>
        <v>#DIV/0!</v>
      </c>
      <c r="I706" s="94" t="str">
        <f>IF(OR(COUNT(Calculations!BP707:BY707)&lt;3,COUNT(Calculations!BZ707:CI707)&lt;3),"N/A",IF(ISERROR(TTEST(Calculations!BP707:BY707,Calculations!BZ707:CI707,2,2)),"N/A",TTEST(Calculations!BP707:BY707,Calculations!BZ707:CI707,2,2)))</f>
        <v>N/A</v>
      </c>
      <c r="J706" s="90" t="e">
        <f t="shared" si="47"/>
        <v>#DIV/0!</v>
      </c>
      <c r="K706" s="95" t="str">
        <f>IF(AND('Test Sample Data'!N706&gt;=35,'Control Sample Data'!N706&gt;=35),"Type 3",IF(AND('Test Sample Data'!N706&gt;=30,'Control Sample Data'!N706&gt;=30,OR(I706&gt;=0.05,I706="N/A")),"Type 2",IF(OR(AND('Test Sample Data'!N706&gt;=30,'Control Sample Data'!N706&lt;=30),AND('Test Sample Data'!N706&lt;=30,'Control Sample Data'!N706&gt;=30)),"Type 1","OKAY")))</f>
        <v>OKAY</v>
      </c>
    </row>
    <row r="707" spans="1:11">
      <c r="A707" s="68"/>
      <c r="B707" s="88" t="str">
        <f>IF('Gene Table'!E707="","",'Gene Table'!E707)</f>
        <v>mmu-miR-31-3p</v>
      </c>
      <c r="C707" s="89" t="str">
        <f>'Gene Table'!B707</f>
        <v>N09</v>
      </c>
      <c r="D707" s="90" t="e">
        <f>Calculations!BN708</f>
        <v>#DIV/0!</v>
      </c>
      <c r="E707" s="90" t="e">
        <f>Calculations!BO708</f>
        <v>#DIV/0!</v>
      </c>
      <c r="F707" s="91" t="e">
        <f t="shared" si="44"/>
        <v>#DIV/0!</v>
      </c>
      <c r="G707" s="91" t="e">
        <f t="shared" si="45"/>
        <v>#DIV/0!</v>
      </c>
      <c r="H707" s="90" t="e">
        <f t="shared" si="46"/>
        <v>#DIV/0!</v>
      </c>
      <c r="I707" s="94" t="str">
        <f>IF(OR(COUNT(Calculations!BP708:BY708)&lt;3,COUNT(Calculations!BZ708:CI708)&lt;3),"N/A",IF(ISERROR(TTEST(Calculations!BP708:BY708,Calculations!BZ708:CI708,2,2)),"N/A",TTEST(Calculations!BP708:BY708,Calculations!BZ708:CI708,2,2)))</f>
        <v>N/A</v>
      </c>
      <c r="J707" s="90" t="e">
        <f t="shared" si="47"/>
        <v>#DIV/0!</v>
      </c>
      <c r="K707" s="95" t="str">
        <f>IF(AND('Test Sample Data'!N707&gt;=35,'Control Sample Data'!N707&gt;=35),"Type 3",IF(AND('Test Sample Data'!N707&gt;=30,'Control Sample Data'!N707&gt;=30,OR(I707&gt;=0.05,I707="N/A")),"Type 2",IF(OR(AND('Test Sample Data'!N707&gt;=30,'Control Sample Data'!N707&lt;=30),AND('Test Sample Data'!N707&lt;=30,'Control Sample Data'!N707&gt;=30)),"Type 1","OKAY")))</f>
        <v>OKAY</v>
      </c>
    </row>
    <row r="708" spans="1:11">
      <c r="A708" s="68"/>
      <c r="B708" s="88" t="str">
        <f>IF('Gene Table'!E708="","",'Gene Table'!E708)</f>
        <v>mmu-miR-3081-3p</v>
      </c>
      <c r="C708" s="89" t="str">
        <f>'Gene Table'!B708</f>
        <v>N10</v>
      </c>
      <c r="D708" s="90" t="e">
        <f>Calculations!BN709</f>
        <v>#DIV/0!</v>
      </c>
      <c r="E708" s="90" t="e">
        <f>Calculations!BO709</f>
        <v>#DIV/0!</v>
      </c>
      <c r="F708" s="91" t="e">
        <f t="shared" ref="F708:F771" si="48">2^-D708</f>
        <v>#DIV/0!</v>
      </c>
      <c r="G708" s="91" t="e">
        <f t="shared" ref="G708:G771" si="49">2^-E708</f>
        <v>#DIV/0!</v>
      </c>
      <c r="H708" s="90" t="e">
        <f t="shared" ref="H708:H771" si="50">F708/G708</f>
        <v>#DIV/0!</v>
      </c>
      <c r="I708" s="94" t="str">
        <f>IF(OR(COUNT(Calculations!BP709:BY709)&lt;3,COUNT(Calculations!BZ709:CI709)&lt;3),"N/A",IF(ISERROR(TTEST(Calculations!BP709:BY709,Calculations!BZ709:CI709,2,2)),"N/A",TTEST(Calculations!BP709:BY709,Calculations!BZ709:CI709,2,2)))</f>
        <v>N/A</v>
      </c>
      <c r="J708" s="90" t="e">
        <f t="shared" ref="J708:J771" si="51">IF(H708&gt;1,H708,-1/H708)</f>
        <v>#DIV/0!</v>
      </c>
      <c r="K708" s="95" t="str">
        <f>IF(AND('Test Sample Data'!N708&gt;=35,'Control Sample Data'!N708&gt;=35),"Type 3",IF(AND('Test Sample Data'!N708&gt;=30,'Control Sample Data'!N708&gt;=30,OR(I708&gt;=0.05,I708="N/A")),"Type 2",IF(OR(AND('Test Sample Data'!N708&gt;=30,'Control Sample Data'!N708&lt;=30),AND('Test Sample Data'!N708&lt;=30,'Control Sample Data'!N708&gt;=30)),"Type 1","OKAY")))</f>
        <v>OKAY</v>
      </c>
    </row>
    <row r="709" spans="1:11">
      <c r="A709" s="68"/>
      <c r="B709" s="88" t="str">
        <f>IF('Gene Table'!E709="","",'Gene Table'!E709)</f>
        <v>mmu-miR-322-3p</v>
      </c>
      <c r="C709" s="89" t="str">
        <f>'Gene Table'!B709</f>
        <v>N11</v>
      </c>
      <c r="D709" s="90" t="e">
        <f>Calculations!BN710</f>
        <v>#DIV/0!</v>
      </c>
      <c r="E709" s="90" t="e">
        <f>Calculations!BO710</f>
        <v>#DIV/0!</v>
      </c>
      <c r="F709" s="91" t="e">
        <f t="shared" si="48"/>
        <v>#DIV/0!</v>
      </c>
      <c r="G709" s="91" t="e">
        <f t="shared" si="49"/>
        <v>#DIV/0!</v>
      </c>
      <c r="H709" s="90" t="e">
        <f t="shared" si="50"/>
        <v>#DIV/0!</v>
      </c>
      <c r="I709" s="94" t="str">
        <f>IF(OR(COUNT(Calculations!BP710:BY710)&lt;3,COUNT(Calculations!BZ710:CI710)&lt;3),"N/A",IF(ISERROR(TTEST(Calculations!BP710:BY710,Calculations!BZ710:CI710,2,2)),"N/A",TTEST(Calculations!BP710:BY710,Calculations!BZ710:CI710,2,2)))</f>
        <v>N/A</v>
      </c>
      <c r="J709" s="90" t="e">
        <f t="shared" si="51"/>
        <v>#DIV/0!</v>
      </c>
      <c r="K709" s="95" t="str">
        <f>IF(AND('Test Sample Data'!N709&gt;=35,'Control Sample Data'!N709&gt;=35),"Type 3",IF(AND('Test Sample Data'!N709&gt;=30,'Control Sample Data'!N709&gt;=30,OR(I709&gt;=0.05,I709="N/A")),"Type 2",IF(OR(AND('Test Sample Data'!N709&gt;=30,'Control Sample Data'!N709&lt;=30),AND('Test Sample Data'!N709&lt;=30,'Control Sample Data'!N709&gt;=30)),"Type 1","OKAY")))</f>
        <v>OKAY</v>
      </c>
    </row>
    <row r="710" spans="1:11">
      <c r="A710" s="68"/>
      <c r="B710" s="88" t="str">
        <f>IF('Gene Table'!E710="","",'Gene Table'!E710)</f>
        <v>mmu-miR-3082-5p</v>
      </c>
      <c r="C710" s="89" t="str">
        <f>'Gene Table'!B710</f>
        <v>N12</v>
      </c>
      <c r="D710" s="90" t="e">
        <f>Calculations!BN711</f>
        <v>#DIV/0!</v>
      </c>
      <c r="E710" s="90" t="e">
        <f>Calculations!BO711</f>
        <v>#DIV/0!</v>
      </c>
      <c r="F710" s="91" t="e">
        <f t="shared" si="48"/>
        <v>#DIV/0!</v>
      </c>
      <c r="G710" s="91" t="e">
        <f t="shared" si="49"/>
        <v>#DIV/0!</v>
      </c>
      <c r="H710" s="90" t="e">
        <f t="shared" si="50"/>
        <v>#DIV/0!</v>
      </c>
      <c r="I710" s="94" t="str">
        <f>IF(OR(COUNT(Calculations!BP711:BY711)&lt;3,COUNT(Calculations!BZ711:CI711)&lt;3),"N/A",IF(ISERROR(TTEST(Calculations!BP711:BY711,Calculations!BZ711:CI711,2,2)),"N/A",TTEST(Calculations!BP711:BY711,Calculations!BZ711:CI711,2,2)))</f>
        <v>N/A</v>
      </c>
      <c r="J710" s="90" t="e">
        <f t="shared" si="51"/>
        <v>#DIV/0!</v>
      </c>
      <c r="K710" s="95" t="str">
        <f>IF(AND('Test Sample Data'!N710&gt;=35,'Control Sample Data'!N710&gt;=35),"Type 3",IF(AND('Test Sample Data'!N710&gt;=30,'Control Sample Data'!N710&gt;=30,OR(I710&gt;=0.05,I710="N/A")),"Type 2",IF(OR(AND('Test Sample Data'!N710&gt;=30,'Control Sample Data'!N710&lt;=30),AND('Test Sample Data'!N710&lt;=30,'Control Sample Data'!N710&gt;=30)),"Type 1","OKAY")))</f>
        <v>OKAY</v>
      </c>
    </row>
    <row r="711" spans="1:11">
      <c r="A711" s="68"/>
      <c r="B711" s="88" t="str">
        <f>IF('Gene Table'!E711="","",'Gene Table'!E711)</f>
        <v>mmu-miR-330-3p</v>
      </c>
      <c r="C711" s="89" t="str">
        <f>'Gene Table'!B711</f>
        <v>N13</v>
      </c>
      <c r="D711" s="90" t="e">
        <f>Calculations!BN712</f>
        <v>#DIV/0!</v>
      </c>
      <c r="E711" s="90" t="e">
        <f>Calculations!BO712</f>
        <v>#DIV/0!</v>
      </c>
      <c r="F711" s="91" t="e">
        <f t="shared" si="48"/>
        <v>#DIV/0!</v>
      </c>
      <c r="G711" s="91" t="e">
        <f t="shared" si="49"/>
        <v>#DIV/0!</v>
      </c>
      <c r="H711" s="90" t="e">
        <f t="shared" si="50"/>
        <v>#DIV/0!</v>
      </c>
      <c r="I711" s="94" t="str">
        <f>IF(OR(COUNT(Calculations!BP712:BY712)&lt;3,COUNT(Calculations!BZ712:CI712)&lt;3),"N/A",IF(ISERROR(TTEST(Calculations!BP712:BY712,Calculations!BZ712:CI712,2,2)),"N/A",TTEST(Calculations!BP712:BY712,Calculations!BZ712:CI712,2,2)))</f>
        <v>N/A</v>
      </c>
      <c r="J711" s="90" t="e">
        <f t="shared" si="51"/>
        <v>#DIV/0!</v>
      </c>
      <c r="K711" s="95" t="str">
        <f>IF(AND('Test Sample Data'!N711&gt;=35,'Control Sample Data'!N711&gt;=35),"Type 3",IF(AND('Test Sample Data'!N711&gt;=30,'Control Sample Data'!N711&gt;=30,OR(I711&gt;=0.05,I711="N/A")),"Type 2",IF(OR(AND('Test Sample Data'!N711&gt;=30,'Control Sample Data'!N711&lt;=30),AND('Test Sample Data'!N711&lt;=30,'Control Sample Data'!N711&gt;=30)),"Type 1","OKAY")))</f>
        <v>OKAY</v>
      </c>
    </row>
    <row r="712" spans="1:11">
      <c r="A712" s="68"/>
      <c r="B712" s="88" t="str">
        <f>IF('Gene Table'!E712="","",'Gene Table'!E712)</f>
        <v>mmu-miR-3082-3p</v>
      </c>
      <c r="C712" s="89" t="str">
        <f>'Gene Table'!B712</f>
        <v>N14</v>
      </c>
      <c r="D712" s="90" t="e">
        <f>Calculations!BN713</f>
        <v>#DIV/0!</v>
      </c>
      <c r="E712" s="90" t="e">
        <f>Calculations!BO713</f>
        <v>#DIV/0!</v>
      </c>
      <c r="F712" s="91" t="e">
        <f t="shared" si="48"/>
        <v>#DIV/0!</v>
      </c>
      <c r="G712" s="91" t="e">
        <f t="shared" si="49"/>
        <v>#DIV/0!</v>
      </c>
      <c r="H712" s="90" t="e">
        <f t="shared" si="50"/>
        <v>#DIV/0!</v>
      </c>
      <c r="I712" s="94" t="str">
        <f>IF(OR(COUNT(Calculations!BP713:BY713)&lt;3,COUNT(Calculations!BZ713:CI713)&lt;3),"N/A",IF(ISERROR(TTEST(Calculations!BP713:BY713,Calculations!BZ713:CI713,2,2)),"N/A",TTEST(Calculations!BP713:BY713,Calculations!BZ713:CI713,2,2)))</f>
        <v>N/A</v>
      </c>
      <c r="J712" s="90" t="e">
        <f t="shared" si="51"/>
        <v>#DIV/0!</v>
      </c>
      <c r="K712" s="95" t="str">
        <f>IF(AND('Test Sample Data'!N712&gt;=35,'Control Sample Data'!N712&gt;=35),"Type 3",IF(AND('Test Sample Data'!N712&gt;=30,'Control Sample Data'!N712&gt;=30,OR(I712&gt;=0.05,I712="N/A")),"Type 2",IF(OR(AND('Test Sample Data'!N712&gt;=30,'Control Sample Data'!N712&lt;=30),AND('Test Sample Data'!N712&lt;=30,'Control Sample Data'!N712&gt;=30)),"Type 1","OKAY")))</f>
        <v>OKAY</v>
      </c>
    </row>
    <row r="713" spans="1:11">
      <c r="A713" s="68"/>
      <c r="B713" s="88" t="str">
        <f>IF('Gene Table'!E713="","",'Gene Table'!E713)</f>
        <v>mmu-miR-34c-3p</v>
      </c>
      <c r="C713" s="89" t="str">
        <f>'Gene Table'!B713</f>
        <v>N15</v>
      </c>
      <c r="D713" s="90" t="e">
        <f>Calculations!BN714</f>
        <v>#DIV/0!</v>
      </c>
      <c r="E713" s="90" t="e">
        <f>Calculations!BO714</f>
        <v>#DIV/0!</v>
      </c>
      <c r="F713" s="91" t="e">
        <f t="shared" si="48"/>
        <v>#DIV/0!</v>
      </c>
      <c r="G713" s="91" t="e">
        <f t="shared" si="49"/>
        <v>#DIV/0!</v>
      </c>
      <c r="H713" s="90" t="e">
        <f t="shared" si="50"/>
        <v>#DIV/0!</v>
      </c>
      <c r="I713" s="94" t="str">
        <f>IF(OR(COUNT(Calculations!BP714:BY714)&lt;3,COUNT(Calculations!BZ714:CI714)&lt;3),"N/A",IF(ISERROR(TTEST(Calculations!BP714:BY714,Calculations!BZ714:CI714,2,2)),"N/A",TTEST(Calculations!BP714:BY714,Calculations!BZ714:CI714,2,2)))</f>
        <v>N/A</v>
      </c>
      <c r="J713" s="90" t="e">
        <f t="shared" si="51"/>
        <v>#DIV/0!</v>
      </c>
      <c r="K713" s="95" t="str">
        <f>IF(AND('Test Sample Data'!N713&gt;=35,'Control Sample Data'!N713&gt;=35),"Type 3",IF(AND('Test Sample Data'!N713&gt;=30,'Control Sample Data'!N713&gt;=30,OR(I713&gt;=0.05,I713="N/A")),"Type 2",IF(OR(AND('Test Sample Data'!N713&gt;=30,'Control Sample Data'!N713&lt;=30),AND('Test Sample Data'!N713&lt;=30,'Control Sample Data'!N713&gt;=30)),"Type 1","OKAY")))</f>
        <v>OKAY</v>
      </c>
    </row>
    <row r="714" spans="1:11">
      <c r="A714" s="68"/>
      <c r="B714" s="88" t="str">
        <f>IF('Gene Table'!E714="","",'Gene Table'!E714)</f>
        <v>mmu-miR-3083-3p</v>
      </c>
      <c r="C714" s="89" t="str">
        <f>'Gene Table'!B714</f>
        <v>N16</v>
      </c>
      <c r="D714" s="90" t="e">
        <f>Calculations!BN715</f>
        <v>#DIV/0!</v>
      </c>
      <c r="E714" s="90" t="e">
        <f>Calculations!BO715</f>
        <v>#DIV/0!</v>
      </c>
      <c r="F714" s="91" t="e">
        <f t="shared" si="48"/>
        <v>#DIV/0!</v>
      </c>
      <c r="G714" s="91" t="e">
        <f t="shared" si="49"/>
        <v>#DIV/0!</v>
      </c>
      <c r="H714" s="90" t="e">
        <f t="shared" si="50"/>
        <v>#DIV/0!</v>
      </c>
      <c r="I714" s="94" t="str">
        <f>IF(OR(COUNT(Calculations!BP715:BY715)&lt;3,COUNT(Calculations!BZ715:CI715)&lt;3),"N/A",IF(ISERROR(TTEST(Calculations!BP715:BY715,Calculations!BZ715:CI715,2,2)),"N/A",TTEST(Calculations!BP715:BY715,Calculations!BZ715:CI715,2,2)))</f>
        <v>N/A</v>
      </c>
      <c r="J714" s="90" t="e">
        <f t="shared" si="51"/>
        <v>#DIV/0!</v>
      </c>
      <c r="K714" s="95" t="str">
        <f>IF(AND('Test Sample Data'!N714&gt;=35,'Control Sample Data'!N714&gt;=35),"Type 3",IF(AND('Test Sample Data'!N714&gt;=30,'Control Sample Data'!N714&gt;=30,OR(I714&gt;=0.05,I714="N/A")),"Type 2",IF(OR(AND('Test Sample Data'!N714&gt;=30,'Control Sample Data'!N714&lt;=30),AND('Test Sample Data'!N714&lt;=30,'Control Sample Data'!N714&gt;=30)),"Type 1","OKAY")))</f>
        <v>OKAY</v>
      </c>
    </row>
    <row r="715" spans="1:11">
      <c r="A715" s="68"/>
      <c r="B715" s="88" t="str">
        <f>IF('Gene Table'!E715="","",'Gene Table'!E715)</f>
        <v>mmu-miR-374-3p</v>
      </c>
      <c r="C715" s="89" t="str">
        <f>'Gene Table'!B715</f>
        <v>N17</v>
      </c>
      <c r="D715" s="90" t="e">
        <f>Calculations!BN716</f>
        <v>#DIV/0!</v>
      </c>
      <c r="E715" s="90" t="e">
        <f>Calculations!BO716</f>
        <v>#DIV/0!</v>
      </c>
      <c r="F715" s="91" t="e">
        <f t="shared" si="48"/>
        <v>#DIV/0!</v>
      </c>
      <c r="G715" s="91" t="e">
        <f t="shared" si="49"/>
        <v>#DIV/0!</v>
      </c>
      <c r="H715" s="90" t="e">
        <f t="shared" si="50"/>
        <v>#DIV/0!</v>
      </c>
      <c r="I715" s="94" t="str">
        <f>IF(OR(COUNT(Calculations!BP716:BY716)&lt;3,COUNT(Calculations!BZ716:CI716)&lt;3),"N/A",IF(ISERROR(TTEST(Calculations!BP716:BY716,Calculations!BZ716:CI716,2,2)),"N/A",TTEST(Calculations!BP716:BY716,Calculations!BZ716:CI716,2,2)))</f>
        <v>N/A</v>
      </c>
      <c r="J715" s="90" t="e">
        <f t="shared" si="51"/>
        <v>#DIV/0!</v>
      </c>
      <c r="K715" s="95" t="str">
        <f>IF(AND('Test Sample Data'!N715&gt;=35,'Control Sample Data'!N715&gt;=35),"Type 3",IF(AND('Test Sample Data'!N715&gt;=30,'Control Sample Data'!N715&gt;=30,OR(I715&gt;=0.05,I715="N/A")),"Type 2",IF(OR(AND('Test Sample Data'!N715&gt;=30,'Control Sample Data'!N715&lt;=30),AND('Test Sample Data'!N715&lt;=30,'Control Sample Data'!N715&gt;=30)),"Type 1","OKAY")))</f>
        <v>OKAY</v>
      </c>
    </row>
    <row r="716" spans="1:11">
      <c r="A716" s="68"/>
      <c r="B716" s="88" t="str">
        <f>IF('Gene Table'!E716="","",'Gene Table'!E716)</f>
        <v>mmu-miR-3084-3p</v>
      </c>
      <c r="C716" s="89" t="str">
        <f>'Gene Table'!B716</f>
        <v>N18</v>
      </c>
      <c r="D716" s="90" t="e">
        <f>Calculations!BN717</f>
        <v>#DIV/0!</v>
      </c>
      <c r="E716" s="90" t="e">
        <f>Calculations!BO717</f>
        <v>#DIV/0!</v>
      </c>
      <c r="F716" s="91" t="e">
        <f t="shared" si="48"/>
        <v>#DIV/0!</v>
      </c>
      <c r="G716" s="91" t="e">
        <f t="shared" si="49"/>
        <v>#DIV/0!</v>
      </c>
      <c r="H716" s="90" t="e">
        <f t="shared" si="50"/>
        <v>#DIV/0!</v>
      </c>
      <c r="I716" s="94" t="str">
        <f>IF(OR(COUNT(Calculations!BP717:BY717)&lt;3,COUNT(Calculations!BZ717:CI717)&lt;3),"N/A",IF(ISERROR(TTEST(Calculations!BP717:BY717,Calculations!BZ717:CI717,2,2)),"N/A",TTEST(Calculations!BP717:BY717,Calculations!BZ717:CI717,2,2)))</f>
        <v>N/A</v>
      </c>
      <c r="J716" s="90" t="e">
        <f t="shared" si="51"/>
        <v>#DIV/0!</v>
      </c>
      <c r="K716" s="95" t="str">
        <f>IF(AND('Test Sample Data'!N716&gt;=35,'Control Sample Data'!N716&gt;=35),"Type 3",IF(AND('Test Sample Data'!N716&gt;=30,'Control Sample Data'!N716&gt;=30,OR(I716&gt;=0.05,I716="N/A")),"Type 2",IF(OR(AND('Test Sample Data'!N716&gt;=30,'Control Sample Data'!N716&lt;=30),AND('Test Sample Data'!N716&lt;=30,'Control Sample Data'!N716&gt;=30)),"Type 1","OKAY")))</f>
        <v>OKAY</v>
      </c>
    </row>
    <row r="717" spans="1:11">
      <c r="A717" s="68"/>
      <c r="B717" s="88" t="str">
        <f>IF('Gene Table'!E717="","",'Gene Table'!E717)</f>
        <v>mmu-miR-425-3p</v>
      </c>
      <c r="C717" s="89" t="str">
        <f>'Gene Table'!B717</f>
        <v>N19</v>
      </c>
      <c r="D717" s="90" t="e">
        <f>Calculations!BN718</f>
        <v>#DIV/0!</v>
      </c>
      <c r="E717" s="90" t="e">
        <f>Calculations!BO718</f>
        <v>#DIV/0!</v>
      </c>
      <c r="F717" s="91" t="e">
        <f t="shared" si="48"/>
        <v>#DIV/0!</v>
      </c>
      <c r="G717" s="91" t="e">
        <f t="shared" si="49"/>
        <v>#DIV/0!</v>
      </c>
      <c r="H717" s="90" t="e">
        <f t="shared" si="50"/>
        <v>#DIV/0!</v>
      </c>
      <c r="I717" s="94" t="str">
        <f>IF(OR(COUNT(Calculations!BP718:BY718)&lt;3,COUNT(Calculations!BZ718:CI718)&lt;3),"N/A",IF(ISERROR(TTEST(Calculations!BP718:BY718,Calculations!BZ718:CI718,2,2)),"N/A",TTEST(Calculations!BP718:BY718,Calculations!BZ718:CI718,2,2)))</f>
        <v>N/A</v>
      </c>
      <c r="J717" s="90" t="e">
        <f t="shared" si="51"/>
        <v>#DIV/0!</v>
      </c>
      <c r="K717" s="95" t="str">
        <f>IF(AND('Test Sample Data'!N717&gt;=35,'Control Sample Data'!N717&gt;=35),"Type 3",IF(AND('Test Sample Data'!N717&gt;=30,'Control Sample Data'!N717&gt;=30,OR(I717&gt;=0.05,I717="N/A")),"Type 2",IF(OR(AND('Test Sample Data'!N717&gt;=30,'Control Sample Data'!N717&lt;=30),AND('Test Sample Data'!N717&lt;=30,'Control Sample Data'!N717&gt;=30)),"Type 1","OKAY")))</f>
        <v>OKAY</v>
      </c>
    </row>
    <row r="718" spans="1:11">
      <c r="A718" s="68"/>
      <c r="B718" s="88" t="str">
        <f>IF('Gene Table'!E718="","",'Gene Table'!E718)</f>
        <v>mmu-miR-3085-5p</v>
      </c>
      <c r="C718" s="89" t="str">
        <f>'Gene Table'!B718</f>
        <v>N20</v>
      </c>
      <c r="D718" s="90" t="e">
        <f>Calculations!BN719</f>
        <v>#DIV/0!</v>
      </c>
      <c r="E718" s="90" t="e">
        <f>Calculations!BO719</f>
        <v>#DIV/0!</v>
      </c>
      <c r="F718" s="91" t="e">
        <f t="shared" si="48"/>
        <v>#DIV/0!</v>
      </c>
      <c r="G718" s="91" t="e">
        <f t="shared" si="49"/>
        <v>#DIV/0!</v>
      </c>
      <c r="H718" s="90" t="e">
        <f t="shared" si="50"/>
        <v>#DIV/0!</v>
      </c>
      <c r="I718" s="94" t="str">
        <f>IF(OR(COUNT(Calculations!BP719:BY719)&lt;3,COUNT(Calculations!BZ719:CI719)&lt;3),"N/A",IF(ISERROR(TTEST(Calculations!BP719:BY719,Calculations!BZ719:CI719,2,2)),"N/A",TTEST(Calculations!BP719:BY719,Calculations!BZ719:CI719,2,2)))</f>
        <v>N/A</v>
      </c>
      <c r="J718" s="90" t="e">
        <f t="shared" si="51"/>
        <v>#DIV/0!</v>
      </c>
      <c r="K718" s="95" t="str">
        <f>IF(AND('Test Sample Data'!N718&gt;=35,'Control Sample Data'!N718&gt;=35),"Type 3",IF(AND('Test Sample Data'!N718&gt;=30,'Control Sample Data'!N718&gt;=30,OR(I718&gt;=0.05,I718="N/A")),"Type 2",IF(OR(AND('Test Sample Data'!N718&gt;=30,'Control Sample Data'!N718&lt;=30),AND('Test Sample Data'!N718&lt;=30,'Control Sample Data'!N718&gt;=30)),"Type 1","OKAY")))</f>
        <v>OKAY</v>
      </c>
    </row>
    <row r="719" spans="1:11">
      <c r="A719" s="68"/>
      <c r="B719" s="88" t="str">
        <f>IF('Gene Table'!E719="","",'Gene Table'!E719)</f>
        <v>mmu-miR-463-5p</v>
      </c>
      <c r="C719" s="89" t="str">
        <f>'Gene Table'!B719</f>
        <v>N21</v>
      </c>
      <c r="D719" s="90" t="e">
        <f>Calculations!BN720</f>
        <v>#DIV/0!</v>
      </c>
      <c r="E719" s="90" t="e">
        <f>Calculations!BO720</f>
        <v>#DIV/0!</v>
      </c>
      <c r="F719" s="91" t="e">
        <f t="shared" si="48"/>
        <v>#DIV/0!</v>
      </c>
      <c r="G719" s="91" t="e">
        <f t="shared" si="49"/>
        <v>#DIV/0!</v>
      </c>
      <c r="H719" s="90" t="e">
        <f t="shared" si="50"/>
        <v>#DIV/0!</v>
      </c>
      <c r="I719" s="94" t="str">
        <f>IF(OR(COUNT(Calculations!BP720:BY720)&lt;3,COUNT(Calculations!BZ720:CI720)&lt;3),"N/A",IF(ISERROR(TTEST(Calculations!BP720:BY720,Calculations!BZ720:CI720,2,2)),"N/A",TTEST(Calculations!BP720:BY720,Calculations!BZ720:CI720,2,2)))</f>
        <v>N/A</v>
      </c>
      <c r="J719" s="90" t="e">
        <f t="shared" si="51"/>
        <v>#DIV/0!</v>
      </c>
      <c r="K719" s="95" t="str">
        <f>IF(AND('Test Sample Data'!N719&gt;=35,'Control Sample Data'!N719&gt;=35),"Type 3",IF(AND('Test Sample Data'!N719&gt;=30,'Control Sample Data'!N719&gt;=30,OR(I719&gt;=0.05,I719="N/A")),"Type 2",IF(OR(AND('Test Sample Data'!N719&gt;=30,'Control Sample Data'!N719&lt;=30),AND('Test Sample Data'!N719&lt;=30,'Control Sample Data'!N719&gt;=30)),"Type 1","OKAY")))</f>
        <v>OKAY</v>
      </c>
    </row>
    <row r="720" spans="1:11">
      <c r="A720" s="68"/>
      <c r="B720" s="88" t="str">
        <f>IF('Gene Table'!E720="","",'Gene Table'!E720)</f>
        <v>mmu-miR-3085-3p</v>
      </c>
      <c r="C720" s="89" t="str">
        <f>'Gene Table'!B720</f>
        <v>N22</v>
      </c>
      <c r="D720" s="90" t="e">
        <f>Calculations!BN721</f>
        <v>#DIV/0!</v>
      </c>
      <c r="E720" s="90" t="e">
        <f>Calculations!BO721</f>
        <v>#DIV/0!</v>
      </c>
      <c r="F720" s="91" t="e">
        <f t="shared" si="48"/>
        <v>#DIV/0!</v>
      </c>
      <c r="G720" s="91" t="e">
        <f t="shared" si="49"/>
        <v>#DIV/0!</v>
      </c>
      <c r="H720" s="90" t="e">
        <f t="shared" si="50"/>
        <v>#DIV/0!</v>
      </c>
      <c r="I720" s="94" t="str">
        <f>IF(OR(COUNT(Calculations!BP721:BY721)&lt;3,COUNT(Calculations!BZ721:CI721)&lt;3),"N/A",IF(ISERROR(TTEST(Calculations!BP721:BY721,Calculations!BZ721:CI721,2,2)),"N/A",TTEST(Calculations!BP721:BY721,Calculations!BZ721:CI721,2,2)))</f>
        <v>N/A</v>
      </c>
      <c r="J720" s="90" t="e">
        <f t="shared" si="51"/>
        <v>#DIV/0!</v>
      </c>
      <c r="K720" s="95" t="str">
        <f>IF(AND('Test Sample Data'!N720&gt;=35,'Control Sample Data'!N720&gt;=35),"Type 3",IF(AND('Test Sample Data'!N720&gt;=30,'Control Sample Data'!N720&gt;=30,OR(I720&gt;=0.05,I720="N/A")),"Type 2",IF(OR(AND('Test Sample Data'!N720&gt;=30,'Control Sample Data'!N720&lt;=30),AND('Test Sample Data'!N720&lt;=30,'Control Sample Data'!N720&gt;=30)),"Type 1","OKAY")))</f>
        <v>OKAY</v>
      </c>
    </row>
    <row r="721" spans="1:11">
      <c r="A721" s="68"/>
      <c r="B721" s="88" t="str">
        <f>IF('Gene Table'!E721="","",'Gene Table'!E721)</f>
        <v>mmu-miR-467b-3p</v>
      </c>
      <c r="C721" s="89" t="str">
        <f>'Gene Table'!B721</f>
        <v>N23</v>
      </c>
      <c r="D721" s="90" t="e">
        <f>Calculations!BN722</f>
        <v>#DIV/0!</v>
      </c>
      <c r="E721" s="90" t="e">
        <f>Calculations!BO722</f>
        <v>#DIV/0!</v>
      </c>
      <c r="F721" s="91" t="e">
        <f t="shared" si="48"/>
        <v>#DIV/0!</v>
      </c>
      <c r="G721" s="91" t="e">
        <f t="shared" si="49"/>
        <v>#DIV/0!</v>
      </c>
      <c r="H721" s="90" t="e">
        <f t="shared" si="50"/>
        <v>#DIV/0!</v>
      </c>
      <c r="I721" s="94" t="str">
        <f>IF(OR(COUNT(Calculations!BP722:BY722)&lt;3,COUNT(Calculations!BZ722:CI722)&lt;3),"N/A",IF(ISERROR(TTEST(Calculations!BP722:BY722,Calculations!BZ722:CI722,2,2)),"N/A",TTEST(Calculations!BP722:BY722,Calculations!BZ722:CI722,2,2)))</f>
        <v>N/A</v>
      </c>
      <c r="J721" s="90" t="e">
        <f t="shared" si="51"/>
        <v>#DIV/0!</v>
      </c>
      <c r="K721" s="95" t="str">
        <f>IF(AND('Test Sample Data'!N721&gt;=35,'Control Sample Data'!N721&gt;=35),"Type 3",IF(AND('Test Sample Data'!N721&gt;=30,'Control Sample Data'!N721&gt;=30,OR(I721&gt;=0.05,I721="N/A")),"Type 2",IF(OR(AND('Test Sample Data'!N721&gt;=30,'Control Sample Data'!N721&lt;=30),AND('Test Sample Data'!N721&lt;=30,'Control Sample Data'!N721&gt;=30)),"Type 1","OKAY")))</f>
        <v>OKAY</v>
      </c>
    </row>
    <row r="722" spans="1:11">
      <c r="A722" s="68"/>
      <c r="B722" s="88" t="str">
        <f>IF('Gene Table'!E722="","",'Gene Table'!E722)</f>
        <v>mmu-miR-3086-5p</v>
      </c>
      <c r="C722" s="89" t="str">
        <f>'Gene Table'!B722</f>
        <v>N24</v>
      </c>
      <c r="D722" s="90" t="e">
        <f>Calculations!BN723</f>
        <v>#DIV/0!</v>
      </c>
      <c r="E722" s="90" t="e">
        <f>Calculations!BO723</f>
        <v>#DIV/0!</v>
      </c>
      <c r="F722" s="91" t="e">
        <f t="shared" si="48"/>
        <v>#DIV/0!</v>
      </c>
      <c r="G722" s="91" t="e">
        <f t="shared" si="49"/>
        <v>#DIV/0!</v>
      </c>
      <c r="H722" s="90" t="e">
        <f t="shared" si="50"/>
        <v>#DIV/0!</v>
      </c>
      <c r="I722" s="94" t="str">
        <f>IF(OR(COUNT(Calculations!BP723:BY723)&lt;3,COUNT(Calculations!BZ723:CI723)&lt;3),"N/A",IF(ISERROR(TTEST(Calculations!BP723:BY723,Calculations!BZ723:CI723,2,2)),"N/A",TTEST(Calculations!BP723:BY723,Calculations!BZ723:CI723,2,2)))</f>
        <v>N/A</v>
      </c>
      <c r="J722" s="90" t="e">
        <f t="shared" si="51"/>
        <v>#DIV/0!</v>
      </c>
      <c r="K722" s="95" t="str">
        <f>IF(AND('Test Sample Data'!N722&gt;=35,'Control Sample Data'!N722&gt;=35),"Type 3",IF(AND('Test Sample Data'!N722&gt;=30,'Control Sample Data'!N722&gt;=30,OR(I722&gt;=0.05,I722="N/A")),"Type 2",IF(OR(AND('Test Sample Data'!N722&gt;=30,'Control Sample Data'!N722&lt;=30),AND('Test Sample Data'!N722&lt;=30,'Control Sample Data'!N722&gt;=30)),"Type 1","OKAY")))</f>
        <v>OKAY</v>
      </c>
    </row>
    <row r="723" spans="1:11">
      <c r="A723" s="68"/>
      <c r="B723" s="88" t="str">
        <f>IF('Gene Table'!E723="","",'Gene Table'!E723)</f>
        <v>mmu-miR-5619-5p</v>
      </c>
      <c r="C723" s="89" t="str">
        <f>'Gene Table'!B723</f>
        <v>O01</v>
      </c>
      <c r="D723" s="90" t="e">
        <f>Calculations!BN724</f>
        <v>#DIV/0!</v>
      </c>
      <c r="E723" s="90" t="e">
        <f>Calculations!BO724</f>
        <v>#DIV/0!</v>
      </c>
      <c r="F723" s="91" t="e">
        <f t="shared" si="48"/>
        <v>#DIV/0!</v>
      </c>
      <c r="G723" s="91" t="e">
        <f t="shared" si="49"/>
        <v>#DIV/0!</v>
      </c>
      <c r="H723" s="90" t="e">
        <f t="shared" si="50"/>
        <v>#DIV/0!</v>
      </c>
      <c r="I723" s="94" t="str">
        <f>IF(OR(COUNT(Calculations!BP724:BY724)&lt;3,COUNT(Calculations!BZ724:CI724)&lt;3),"N/A",IF(ISERROR(TTEST(Calculations!BP724:BY724,Calculations!BZ724:CI724,2,2)),"N/A",TTEST(Calculations!BP724:BY724,Calculations!BZ724:CI724,2,2)))</f>
        <v>N/A</v>
      </c>
      <c r="J723" s="90" t="e">
        <f t="shared" si="51"/>
        <v>#DIV/0!</v>
      </c>
      <c r="K723" s="95" t="str">
        <f>IF(AND('Test Sample Data'!N723&gt;=35,'Control Sample Data'!N723&gt;=35),"Type 3",IF(AND('Test Sample Data'!N723&gt;=30,'Control Sample Data'!N723&gt;=30,OR(I723&gt;=0.05,I723="N/A")),"Type 2",IF(OR(AND('Test Sample Data'!N723&gt;=30,'Control Sample Data'!N723&lt;=30),AND('Test Sample Data'!N723&lt;=30,'Control Sample Data'!N723&gt;=30)),"Type 1","OKAY")))</f>
        <v>OKAY</v>
      </c>
    </row>
    <row r="724" spans="1:11">
      <c r="A724" s="68"/>
      <c r="B724" s="88" t="str">
        <f>IF('Gene Table'!E724="","",'Gene Table'!E724)</f>
        <v>mmu-miR-5624-3p</v>
      </c>
      <c r="C724" s="89" t="str">
        <f>'Gene Table'!B724</f>
        <v>O02</v>
      </c>
      <c r="D724" s="90" t="e">
        <f>Calculations!BN725</f>
        <v>#DIV/0!</v>
      </c>
      <c r="E724" s="90" t="e">
        <f>Calculations!BO725</f>
        <v>#DIV/0!</v>
      </c>
      <c r="F724" s="91" t="e">
        <f t="shared" si="48"/>
        <v>#DIV/0!</v>
      </c>
      <c r="G724" s="91" t="e">
        <f t="shared" si="49"/>
        <v>#DIV/0!</v>
      </c>
      <c r="H724" s="90" t="e">
        <f t="shared" si="50"/>
        <v>#DIV/0!</v>
      </c>
      <c r="I724" s="94" t="str">
        <f>IF(OR(COUNT(Calculations!BP725:BY725)&lt;3,COUNT(Calculations!BZ725:CI725)&lt;3),"N/A",IF(ISERROR(TTEST(Calculations!BP725:BY725,Calculations!BZ725:CI725,2,2)),"N/A",TTEST(Calculations!BP725:BY725,Calculations!BZ725:CI725,2,2)))</f>
        <v>N/A</v>
      </c>
      <c r="J724" s="90" t="e">
        <f t="shared" si="51"/>
        <v>#DIV/0!</v>
      </c>
      <c r="K724" s="95" t="str">
        <f>IF(AND('Test Sample Data'!N724&gt;=35,'Control Sample Data'!N724&gt;=35),"Type 3",IF(AND('Test Sample Data'!N724&gt;=30,'Control Sample Data'!N724&gt;=30,OR(I724&gt;=0.05,I724="N/A")),"Type 2",IF(OR(AND('Test Sample Data'!N724&gt;=30,'Control Sample Data'!N724&lt;=30),AND('Test Sample Data'!N724&lt;=30,'Control Sample Data'!N724&gt;=30)),"Type 1","OKAY")))</f>
        <v>OKAY</v>
      </c>
    </row>
    <row r="725" spans="1:11">
      <c r="A725" s="68"/>
      <c r="B725" s="88" t="str">
        <f>IF('Gene Table'!E725="","",'Gene Table'!E725)</f>
        <v>mmu-miR-5619-3p</v>
      </c>
      <c r="C725" s="89" t="str">
        <f>'Gene Table'!B725</f>
        <v>O03</v>
      </c>
      <c r="D725" s="90" t="e">
        <f>Calculations!BN726</f>
        <v>#DIV/0!</v>
      </c>
      <c r="E725" s="90" t="e">
        <f>Calculations!BO726</f>
        <v>#DIV/0!</v>
      </c>
      <c r="F725" s="91" t="e">
        <f t="shared" si="48"/>
        <v>#DIV/0!</v>
      </c>
      <c r="G725" s="91" t="e">
        <f t="shared" si="49"/>
        <v>#DIV/0!</v>
      </c>
      <c r="H725" s="90" t="e">
        <f t="shared" si="50"/>
        <v>#DIV/0!</v>
      </c>
      <c r="I725" s="94" t="str">
        <f>IF(OR(COUNT(Calculations!BP726:BY726)&lt;3,COUNT(Calculations!BZ726:CI726)&lt;3),"N/A",IF(ISERROR(TTEST(Calculations!BP726:BY726,Calculations!BZ726:CI726,2,2)),"N/A",TTEST(Calculations!BP726:BY726,Calculations!BZ726:CI726,2,2)))</f>
        <v>N/A</v>
      </c>
      <c r="J725" s="90" t="e">
        <f t="shared" si="51"/>
        <v>#DIV/0!</v>
      </c>
      <c r="K725" s="95" t="str">
        <f>IF(AND('Test Sample Data'!N725&gt;=35,'Control Sample Data'!N725&gt;=35),"Type 3",IF(AND('Test Sample Data'!N725&gt;=30,'Control Sample Data'!N725&gt;=30,OR(I725&gt;=0.05,I725="N/A")),"Type 2",IF(OR(AND('Test Sample Data'!N725&gt;=30,'Control Sample Data'!N725&lt;=30),AND('Test Sample Data'!N725&lt;=30,'Control Sample Data'!N725&gt;=30)),"Type 1","OKAY")))</f>
        <v>OKAY</v>
      </c>
    </row>
    <row r="726" spans="1:11">
      <c r="A726" s="68"/>
      <c r="B726" s="88" t="str">
        <f>IF('Gene Table'!E726="","",'Gene Table'!E726)</f>
        <v>mmu-miR-5625-5p</v>
      </c>
      <c r="C726" s="89" t="str">
        <f>'Gene Table'!B726</f>
        <v>O04</v>
      </c>
      <c r="D726" s="90" t="e">
        <f>Calculations!BN727</f>
        <v>#DIV/0!</v>
      </c>
      <c r="E726" s="90" t="e">
        <f>Calculations!BO727</f>
        <v>#DIV/0!</v>
      </c>
      <c r="F726" s="91" t="e">
        <f t="shared" si="48"/>
        <v>#DIV/0!</v>
      </c>
      <c r="G726" s="91" t="e">
        <f t="shared" si="49"/>
        <v>#DIV/0!</v>
      </c>
      <c r="H726" s="90" t="e">
        <f t="shared" si="50"/>
        <v>#DIV/0!</v>
      </c>
      <c r="I726" s="94" t="str">
        <f>IF(OR(COUNT(Calculations!BP727:BY727)&lt;3,COUNT(Calculations!BZ727:CI727)&lt;3),"N/A",IF(ISERROR(TTEST(Calculations!BP727:BY727,Calculations!BZ727:CI727,2,2)),"N/A",TTEST(Calculations!BP727:BY727,Calculations!BZ727:CI727,2,2)))</f>
        <v>N/A</v>
      </c>
      <c r="J726" s="90" t="e">
        <f t="shared" si="51"/>
        <v>#DIV/0!</v>
      </c>
      <c r="K726" s="95" t="str">
        <f>IF(AND('Test Sample Data'!N726&gt;=35,'Control Sample Data'!N726&gt;=35),"Type 3",IF(AND('Test Sample Data'!N726&gt;=30,'Control Sample Data'!N726&gt;=30,OR(I726&gt;=0.05,I726="N/A")),"Type 2",IF(OR(AND('Test Sample Data'!N726&gt;=30,'Control Sample Data'!N726&lt;=30),AND('Test Sample Data'!N726&lt;=30,'Control Sample Data'!N726&gt;=30)),"Type 1","OKAY")))</f>
        <v>OKAY</v>
      </c>
    </row>
    <row r="727" spans="1:11">
      <c r="A727" s="68"/>
      <c r="B727" s="88" t="str">
        <f>IF('Gene Table'!E727="","",'Gene Table'!E727)</f>
        <v>mmu-miR-5620-5p</v>
      </c>
      <c r="C727" s="89" t="str">
        <f>'Gene Table'!B727</f>
        <v>O05</v>
      </c>
      <c r="D727" s="90" t="e">
        <f>Calculations!BN728</f>
        <v>#DIV/0!</v>
      </c>
      <c r="E727" s="90" t="e">
        <f>Calculations!BO728</f>
        <v>#DIV/0!</v>
      </c>
      <c r="F727" s="91" t="e">
        <f t="shared" si="48"/>
        <v>#DIV/0!</v>
      </c>
      <c r="G727" s="91" t="e">
        <f t="shared" si="49"/>
        <v>#DIV/0!</v>
      </c>
      <c r="H727" s="90" t="e">
        <f t="shared" si="50"/>
        <v>#DIV/0!</v>
      </c>
      <c r="I727" s="94" t="str">
        <f>IF(OR(COUNT(Calculations!BP728:BY728)&lt;3,COUNT(Calculations!BZ728:CI728)&lt;3),"N/A",IF(ISERROR(TTEST(Calculations!BP728:BY728,Calculations!BZ728:CI728,2,2)),"N/A",TTEST(Calculations!BP728:BY728,Calculations!BZ728:CI728,2,2)))</f>
        <v>N/A</v>
      </c>
      <c r="J727" s="90" t="e">
        <f t="shared" si="51"/>
        <v>#DIV/0!</v>
      </c>
      <c r="K727" s="95" t="str">
        <f>IF(AND('Test Sample Data'!N727&gt;=35,'Control Sample Data'!N727&gt;=35),"Type 3",IF(AND('Test Sample Data'!N727&gt;=30,'Control Sample Data'!N727&gt;=30,OR(I727&gt;=0.05,I727="N/A")),"Type 2",IF(OR(AND('Test Sample Data'!N727&gt;=30,'Control Sample Data'!N727&lt;=30),AND('Test Sample Data'!N727&lt;=30,'Control Sample Data'!N727&gt;=30)),"Type 1","OKAY")))</f>
        <v>OKAY</v>
      </c>
    </row>
    <row r="728" spans="1:11">
      <c r="A728" s="68"/>
      <c r="B728" s="88" t="str">
        <f>IF('Gene Table'!E728="","",'Gene Table'!E728)</f>
        <v>mmu-miR-5625-3p</v>
      </c>
      <c r="C728" s="89" t="str">
        <f>'Gene Table'!B728</f>
        <v>O06</v>
      </c>
      <c r="D728" s="90" t="e">
        <f>Calculations!BN729</f>
        <v>#DIV/0!</v>
      </c>
      <c r="E728" s="90" t="e">
        <f>Calculations!BO729</f>
        <v>#DIV/0!</v>
      </c>
      <c r="F728" s="91" t="e">
        <f t="shared" si="48"/>
        <v>#DIV/0!</v>
      </c>
      <c r="G728" s="91" t="e">
        <f t="shared" si="49"/>
        <v>#DIV/0!</v>
      </c>
      <c r="H728" s="90" t="e">
        <f t="shared" si="50"/>
        <v>#DIV/0!</v>
      </c>
      <c r="I728" s="94" t="str">
        <f>IF(OR(COUNT(Calculations!BP729:BY729)&lt;3,COUNT(Calculations!BZ729:CI729)&lt;3),"N/A",IF(ISERROR(TTEST(Calculations!BP729:BY729,Calculations!BZ729:CI729,2,2)),"N/A",TTEST(Calculations!BP729:BY729,Calculations!BZ729:CI729,2,2)))</f>
        <v>N/A</v>
      </c>
      <c r="J728" s="90" t="e">
        <f t="shared" si="51"/>
        <v>#DIV/0!</v>
      </c>
      <c r="K728" s="95" t="str">
        <f>IF(AND('Test Sample Data'!N728&gt;=35,'Control Sample Data'!N728&gt;=35),"Type 3",IF(AND('Test Sample Data'!N728&gt;=30,'Control Sample Data'!N728&gt;=30,OR(I728&gt;=0.05,I728="N/A")),"Type 2",IF(OR(AND('Test Sample Data'!N728&gt;=30,'Control Sample Data'!N728&lt;=30),AND('Test Sample Data'!N728&lt;=30,'Control Sample Data'!N728&gt;=30)),"Type 1","OKAY")))</f>
        <v>OKAY</v>
      </c>
    </row>
    <row r="729" spans="1:11">
      <c r="A729" s="68"/>
      <c r="B729" s="88" t="str">
        <f>IF('Gene Table'!E729="","",'Gene Table'!E729)</f>
        <v>mmu-miR-5620-3p</v>
      </c>
      <c r="C729" s="89" t="str">
        <f>'Gene Table'!B729</f>
        <v>O07</v>
      </c>
      <c r="D729" s="90" t="e">
        <f>Calculations!BN730</f>
        <v>#DIV/0!</v>
      </c>
      <c r="E729" s="90" t="e">
        <f>Calculations!BO730</f>
        <v>#DIV/0!</v>
      </c>
      <c r="F729" s="91" t="e">
        <f t="shared" si="48"/>
        <v>#DIV/0!</v>
      </c>
      <c r="G729" s="91" t="e">
        <f t="shared" si="49"/>
        <v>#DIV/0!</v>
      </c>
      <c r="H729" s="90" t="e">
        <f t="shared" si="50"/>
        <v>#DIV/0!</v>
      </c>
      <c r="I729" s="94" t="str">
        <f>IF(OR(COUNT(Calculations!BP730:BY730)&lt;3,COUNT(Calculations!BZ730:CI730)&lt;3),"N/A",IF(ISERROR(TTEST(Calculations!BP730:BY730,Calculations!BZ730:CI730,2,2)),"N/A",TTEST(Calculations!BP730:BY730,Calculations!BZ730:CI730,2,2)))</f>
        <v>N/A</v>
      </c>
      <c r="J729" s="90" t="e">
        <f t="shared" si="51"/>
        <v>#DIV/0!</v>
      </c>
      <c r="K729" s="95" t="str">
        <f>IF(AND('Test Sample Data'!N729&gt;=35,'Control Sample Data'!N729&gt;=35),"Type 3",IF(AND('Test Sample Data'!N729&gt;=30,'Control Sample Data'!N729&gt;=30,OR(I729&gt;=0.05,I729="N/A")),"Type 2",IF(OR(AND('Test Sample Data'!N729&gt;=30,'Control Sample Data'!N729&lt;=30),AND('Test Sample Data'!N729&lt;=30,'Control Sample Data'!N729&gt;=30)),"Type 1","OKAY")))</f>
        <v>OKAY</v>
      </c>
    </row>
    <row r="730" spans="1:11">
      <c r="A730" s="68"/>
      <c r="B730" s="88" t="str">
        <f>IF('Gene Table'!E730="","",'Gene Table'!E730)</f>
        <v>mmu-miR-5626-3p</v>
      </c>
      <c r="C730" s="89" t="str">
        <f>'Gene Table'!B730</f>
        <v>O08</v>
      </c>
      <c r="D730" s="90" t="e">
        <f>Calculations!BN731</f>
        <v>#DIV/0!</v>
      </c>
      <c r="E730" s="90" t="e">
        <f>Calculations!BO731</f>
        <v>#DIV/0!</v>
      </c>
      <c r="F730" s="91" t="e">
        <f t="shared" si="48"/>
        <v>#DIV/0!</v>
      </c>
      <c r="G730" s="91" t="e">
        <f t="shared" si="49"/>
        <v>#DIV/0!</v>
      </c>
      <c r="H730" s="90" t="e">
        <f t="shared" si="50"/>
        <v>#DIV/0!</v>
      </c>
      <c r="I730" s="94" t="str">
        <f>IF(OR(COUNT(Calculations!BP731:BY731)&lt;3,COUNT(Calculations!BZ731:CI731)&lt;3),"N/A",IF(ISERROR(TTEST(Calculations!BP731:BY731,Calculations!BZ731:CI731,2,2)),"N/A",TTEST(Calculations!BP731:BY731,Calculations!BZ731:CI731,2,2)))</f>
        <v>N/A</v>
      </c>
      <c r="J730" s="90" t="e">
        <f t="shared" si="51"/>
        <v>#DIV/0!</v>
      </c>
      <c r="K730" s="95" t="str">
        <f>IF(AND('Test Sample Data'!N730&gt;=35,'Control Sample Data'!N730&gt;=35),"Type 3",IF(AND('Test Sample Data'!N730&gt;=30,'Control Sample Data'!N730&gt;=30,OR(I730&gt;=0.05,I730="N/A")),"Type 2",IF(OR(AND('Test Sample Data'!N730&gt;=30,'Control Sample Data'!N730&lt;=30),AND('Test Sample Data'!N730&lt;=30,'Control Sample Data'!N730&gt;=30)),"Type 1","OKAY")))</f>
        <v>OKAY</v>
      </c>
    </row>
    <row r="731" spans="1:11">
      <c r="A731" s="68"/>
      <c r="B731" s="88" t="str">
        <f>IF('Gene Table'!E731="","",'Gene Table'!E731)</f>
        <v>mmu-miR-5621-5p</v>
      </c>
      <c r="C731" s="89" t="str">
        <f>'Gene Table'!B731</f>
        <v>O09</v>
      </c>
      <c r="D731" s="90" t="e">
        <f>Calculations!BN732</f>
        <v>#DIV/0!</v>
      </c>
      <c r="E731" s="90" t="e">
        <f>Calculations!BO732</f>
        <v>#DIV/0!</v>
      </c>
      <c r="F731" s="91" t="e">
        <f t="shared" si="48"/>
        <v>#DIV/0!</v>
      </c>
      <c r="G731" s="91" t="e">
        <f t="shared" si="49"/>
        <v>#DIV/0!</v>
      </c>
      <c r="H731" s="90" t="e">
        <f t="shared" si="50"/>
        <v>#DIV/0!</v>
      </c>
      <c r="I731" s="94" t="str">
        <f>IF(OR(COUNT(Calculations!BP732:BY732)&lt;3,COUNT(Calculations!BZ732:CI732)&lt;3),"N/A",IF(ISERROR(TTEST(Calculations!BP732:BY732,Calculations!BZ732:CI732,2,2)),"N/A",TTEST(Calculations!BP732:BY732,Calculations!BZ732:CI732,2,2)))</f>
        <v>N/A</v>
      </c>
      <c r="J731" s="90" t="e">
        <f t="shared" si="51"/>
        <v>#DIV/0!</v>
      </c>
      <c r="K731" s="95" t="str">
        <f>IF(AND('Test Sample Data'!N731&gt;=35,'Control Sample Data'!N731&gt;=35),"Type 3",IF(AND('Test Sample Data'!N731&gt;=30,'Control Sample Data'!N731&gt;=30,OR(I731&gt;=0.05,I731="N/A")),"Type 2",IF(OR(AND('Test Sample Data'!N731&gt;=30,'Control Sample Data'!N731&lt;=30),AND('Test Sample Data'!N731&lt;=30,'Control Sample Data'!N731&gt;=30)),"Type 1","OKAY")))</f>
        <v>OKAY</v>
      </c>
    </row>
    <row r="732" spans="1:11">
      <c r="A732" s="68"/>
      <c r="B732" s="88" t="str">
        <f>IF('Gene Table'!E732="","",'Gene Table'!E732)</f>
        <v>mmu-miR-5627-5p</v>
      </c>
      <c r="C732" s="89" t="str">
        <f>'Gene Table'!B732</f>
        <v>O10</v>
      </c>
      <c r="D732" s="90" t="e">
        <f>Calculations!BN733</f>
        <v>#DIV/0!</v>
      </c>
      <c r="E732" s="90" t="e">
        <f>Calculations!BO733</f>
        <v>#DIV/0!</v>
      </c>
      <c r="F732" s="91" t="e">
        <f t="shared" si="48"/>
        <v>#DIV/0!</v>
      </c>
      <c r="G732" s="91" t="e">
        <f t="shared" si="49"/>
        <v>#DIV/0!</v>
      </c>
      <c r="H732" s="90" t="e">
        <f t="shared" si="50"/>
        <v>#DIV/0!</v>
      </c>
      <c r="I732" s="94" t="str">
        <f>IF(OR(COUNT(Calculations!BP733:BY733)&lt;3,COUNT(Calculations!BZ733:CI733)&lt;3),"N/A",IF(ISERROR(TTEST(Calculations!BP733:BY733,Calculations!BZ733:CI733,2,2)),"N/A",TTEST(Calculations!BP733:BY733,Calculations!BZ733:CI733,2,2)))</f>
        <v>N/A</v>
      </c>
      <c r="J732" s="90" t="e">
        <f t="shared" si="51"/>
        <v>#DIV/0!</v>
      </c>
      <c r="K732" s="95" t="str">
        <f>IF(AND('Test Sample Data'!N732&gt;=35,'Control Sample Data'!N732&gt;=35),"Type 3",IF(AND('Test Sample Data'!N732&gt;=30,'Control Sample Data'!N732&gt;=30,OR(I732&gt;=0.05,I732="N/A")),"Type 2",IF(OR(AND('Test Sample Data'!N732&gt;=30,'Control Sample Data'!N732&lt;=30),AND('Test Sample Data'!N732&lt;=30,'Control Sample Data'!N732&gt;=30)),"Type 1","OKAY")))</f>
        <v>OKAY</v>
      </c>
    </row>
    <row r="733" spans="1:11">
      <c r="A733" s="68"/>
      <c r="B733" s="88" t="str">
        <f>IF('Gene Table'!E733="","",'Gene Table'!E733)</f>
        <v>mmu-miR-5622-5p</v>
      </c>
      <c r="C733" s="89" t="str">
        <f>'Gene Table'!B733</f>
        <v>O11</v>
      </c>
      <c r="D733" s="90" t="e">
        <f>Calculations!BN734</f>
        <v>#DIV/0!</v>
      </c>
      <c r="E733" s="90" t="e">
        <f>Calculations!BO734</f>
        <v>#DIV/0!</v>
      </c>
      <c r="F733" s="91" t="e">
        <f t="shared" si="48"/>
        <v>#DIV/0!</v>
      </c>
      <c r="G733" s="91" t="e">
        <f t="shared" si="49"/>
        <v>#DIV/0!</v>
      </c>
      <c r="H733" s="90" t="e">
        <f t="shared" si="50"/>
        <v>#DIV/0!</v>
      </c>
      <c r="I733" s="94" t="str">
        <f>IF(OR(COUNT(Calculations!BP734:BY734)&lt;3,COUNT(Calculations!BZ734:CI734)&lt;3),"N/A",IF(ISERROR(TTEST(Calculations!BP734:BY734,Calculations!BZ734:CI734,2,2)),"N/A",TTEST(Calculations!BP734:BY734,Calculations!BZ734:CI734,2,2)))</f>
        <v>N/A</v>
      </c>
      <c r="J733" s="90" t="e">
        <f t="shared" si="51"/>
        <v>#DIV/0!</v>
      </c>
      <c r="K733" s="95" t="str">
        <f>IF(AND('Test Sample Data'!N733&gt;=35,'Control Sample Data'!N733&gt;=35),"Type 3",IF(AND('Test Sample Data'!N733&gt;=30,'Control Sample Data'!N733&gt;=30,OR(I733&gt;=0.05,I733="N/A")),"Type 2",IF(OR(AND('Test Sample Data'!N733&gt;=30,'Control Sample Data'!N733&lt;=30),AND('Test Sample Data'!N733&lt;=30,'Control Sample Data'!N733&gt;=30)),"Type 1","OKAY")))</f>
        <v>OKAY</v>
      </c>
    </row>
    <row r="734" spans="1:11">
      <c r="A734" s="68"/>
      <c r="B734" s="88" t="str">
        <f>IF('Gene Table'!E734="","",'Gene Table'!E734)</f>
        <v>mmu-miR-5627-3p</v>
      </c>
      <c r="C734" s="89" t="str">
        <f>'Gene Table'!B734</f>
        <v>O12</v>
      </c>
      <c r="D734" s="90" t="e">
        <f>Calculations!BN735</f>
        <v>#DIV/0!</v>
      </c>
      <c r="E734" s="90" t="e">
        <f>Calculations!BO735</f>
        <v>#DIV/0!</v>
      </c>
      <c r="F734" s="91" t="e">
        <f t="shared" si="48"/>
        <v>#DIV/0!</v>
      </c>
      <c r="G734" s="91" t="e">
        <f t="shared" si="49"/>
        <v>#DIV/0!</v>
      </c>
      <c r="H734" s="90" t="e">
        <f t="shared" si="50"/>
        <v>#DIV/0!</v>
      </c>
      <c r="I734" s="94" t="str">
        <f>IF(OR(COUNT(Calculations!BP735:BY735)&lt;3,COUNT(Calculations!BZ735:CI735)&lt;3),"N/A",IF(ISERROR(TTEST(Calculations!BP735:BY735,Calculations!BZ735:CI735,2,2)),"N/A",TTEST(Calculations!BP735:BY735,Calculations!BZ735:CI735,2,2)))</f>
        <v>N/A</v>
      </c>
      <c r="J734" s="90" t="e">
        <f t="shared" si="51"/>
        <v>#DIV/0!</v>
      </c>
      <c r="K734" s="95" t="str">
        <f>IF(AND('Test Sample Data'!N734&gt;=35,'Control Sample Data'!N734&gt;=35),"Type 3",IF(AND('Test Sample Data'!N734&gt;=30,'Control Sample Data'!N734&gt;=30,OR(I734&gt;=0.05,I734="N/A")),"Type 2",IF(OR(AND('Test Sample Data'!N734&gt;=30,'Control Sample Data'!N734&lt;=30),AND('Test Sample Data'!N734&lt;=30,'Control Sample Data'!N734&gt;=30)),"Type 1","OKAY")))</f>
        <v>OKAY</v>
      </c>
    </row>
    <row r="735" spans="1:11">
      <c r="A735" s="68"/>
      <c r="B735" s="88" t="str">
        <f>IF('Gene Table'!E735="","",'Gene Table'!E735)</f>
        <v>mmu-miR-5622-3p</v>
      </c>
      <c r="C735" s="89" t="str">
        <f>'Gene Table'!B735</f>
        <v>O13</v>
      </c>
      <c r="D735" s="90" t="e">
        <f>Calculations!BN736</f>
        <v>#DIV/0!</v>
      </c>
      <c r="E735" s="90" t="e">
        <f>Calculations!BO736</f>
        <v>#DIV/0!</v>
      </c>
      <c r="F735" s="91" t="e">
        <f t="shared" si="48"/>
        <v>#DIV/0!</v>
      </c>
      <c r="G735" s="91" t="e">
        <f t="shared" si="49"/>
        <v>#DIV/0!</v>
      </c>
      <c r="H735" s="90" t="e">
        <f t="shared" si="50"/>
        <v>#DIV/0!</v>
      </c>
      <c r="I735" s="94" t="str">
        <f>IF(OR(COUNT(Calculations!BP736:BY736)&lt;3,COUNT(Calculations!BZ736:CI736)&lt;3),"N/A",IF(ISERROR(TTEST(Calculations!BP736:BY736,Calculations!BZ736:CI736,2,2)),"N/A",TTEST(Calculations!BP736:BY736,Calculations!BZ736:CI736,2,2)))</f>
        <v>N/A</v>
      </c>
      <c r="J735" s="90" t="e">
        <f t="shared" si="51"/>
        <v>#DIV/0!</v>
      </c>
      <c r="K735" s="95" t="str">
        <f>IF(AND('Test Sample Data'!N735&gt;=35,'Control Sample Data'!N735&gt;=35),"Type 3",IF(AND('Test Sample Data'!N735&gt;=30,'Control Sample Data'!N735&gt;=30,OR(I735&gt;=0.05,I735="N/A")),"Type 2",IF(OR(AND('Test Sample Data'!N735&gt;=30,'Control Sample Data'!N735&lt;=30),AND('Test Sample Data'!N735&lt;=30,'Control Sample Data'!N735&gt;=30)),"Type 1","OKAY")))</f>
        <v>OKAY</v>
      </c>
    </row>
    <row r="736" spans="1:11">
      <c r="A736" s="68"/>
      <c r="B736" s="88" t="str">
        <f>IF('Gene Table'!E736="","",'Gene Table'!E736)</f>
        <v>mmu-miR-344i</v>
      </c>
      <c r="C736" s="89" t="str">
        <f>'Gene Table'!B736</f>
        <v>O14</v>
      </c>
      <c r="D736" s="90" t="e">
        <f>Calculations!BN737</f>
        <v>#DIV/0!</v>
      </c>
      <c r="E736" s="90" t="e">
        <f>Calculations!BO737</f>
        <v>#DIV/0!</v>
      </c>
      <c r="F736" s="91" t="e">
        <f t="shared" si="48"/>
        <v>#DIV/0!</v>
      </c>
      <c r="G736" s="91" t="e">
        <f t="shared" si="49"/>
        <v>#DIV/0!</v>
      </c>
      <c r="H736" s="90" t="e">
        <f t="shared" si="50"/>
        <v>#DIV/0!</v>
      </c>
      <c r="I736" s="94" t="str">
        <f>IF(OR(COUNT(Calculations!BP737:BY737)&lt;3,COUNT(Calculations!BZ737:CI737)&lt;3),"N/A",IF(ISERROR(TTEST(Calculations!BP737:BY737,Calculations!BZ737:CI737,2,2)),"N/A",TTEST(Calculations!BP737:BY737,Calculations!BZ737:CI737,2,2)))</f>
        <v>N/A</v>
      </c>
      <c r="J736" s="90" t="e">
        <f t="shared" si="51"/>
        <v>#DIV/0!</v>
      </c>
      <c r="K736" s="95" t="str">
        <f>IF(AND('Test Sample Data'!N736&gt;=35,'Control Sample Data'!N736&gt;=35),"Type 3",IF(AND('Test Sample Data'!N736&gt;=30,'Control Sample Data'!N736&gt;=30,OR(I736&gt;=0.05,I736="N/A")),"Type 2",IF(OR(AND('Test Sample Data'!N736&gt;=30,'Control Sample Data'!N736&lt;=30),AND('Test Sample Data'!N736&lt;=30,'Control Sample Data'!N736&gt;=30)),"Type 1","OKAY")))</f>
        <v>OKAY</v>
      </c>
    </row>
    <row r="737" spans="1:11">
      <c r="A737" s="68"/>
      <c r="B737" s="88" t="str">
        <f>IF('Gene Table'!E737="","",'Gene Table'!E737)</f>
        <v>mmu-miR-5623-5p</v>
      </c>
      <c r="C737" s="89" t="str">
        <f>'Gene Table'!B737</f>
        <v>O15</v>
      </c>
      <c r="D737" s="90" t="e">
        <f>Calculations!BN738</f>
        <v>#DIV/0!</v>
      </c>
      <c r="E737" s="90" t="e">
        <f>Calculations!BO738</f>
        <v>#DIV/0!</v>
      </c>
      <c r="F737" s="91" t="e">
        <f t="shared" si="48"/>
        <v>#DIV/0!</v>
      </c>
      <c r="G737" s="91" t="e">
        <f t="shared" si="49"/>
        <v>#DIV/0!</v>
      </c>
      <c r="H737" s="90" t="e">
        <f t="shared" si="50"/>
        <v>#DIV/0!</v>
      </c>
      <c r="I737" s="94" t="str">
        <f>IF(OR(COUNT(Calculations!BP738:BY738)&lt;3,COUNT(Calculations!BZ738:CI738)&lt;3),"N/A",IF(ISERROR(TTEST(Calculations!BP738:BY738,Calculations!BZ738:CI738,2,2)),"N/A",TTEST(Calculations!BP738:BY738,Calculations!BZ738:CI738,2,2)))</f>
        <v>N/A</v>
      </c>
      <c r="J737" s="90" t="e">
        <f t="shared" si="51"/>
        <v>#DIV/0!</v>
      </c>
      <c r="K737" s="95" t="str">
        <f>IF(AND('Test Sample Data'!N737&gt;=35,'Control Sample Data'!N737&gt;=35),"Type 3",IF(AND('Test Sample Data'!N737&gt;=30,'Control Sample Data'!N737&gt;=30,OR(I737&gt;=0.05,I737="N/A")),"Type 2",IF(OR(AND('Test Sample Data'!N737&gt;=30,'Control Sample Data'!N737&lt;=30),AND('Test Sample Data'!N737&lt;=30,'Control Sample Data'!N737&gt;=30)),"Type 1","OKAY")))</f>
        <v>OKAY</v>
      </c>
    </row>
    <row r="738" spans="1:11">
      <c r="A738" s="68"/>
      <c r="B738" s="88" t="str">
        <f>IF('Gene Table'!E738="","",'Gene Table'!E738)</f>
        <v>mmu-miR-5709</v>
      </c>
      <c r="C738" s="89" t="str">
        <f>'Gene Table'!B738</f>
        <v>O16</v>
      </c>
      <c r="D738" s="90" t="e">
        <f>Calculations!BN739</f>
        <v>#DIV/0!</v>
      </c>
      <c r="E738" s="90" t="e">
        <f>Calculations!BO739</f>
        <v>#DIV/0!</v>
      </c>
      <c r="F738" s="91" t="e">
        <f t="shared" si="48"/>
        <v>#DIV/0!</v>
      </c>
      <c r="G738" s="91" t="e">
        <f t="shared" si="49"/>
        <v>#DIV/0!</v>
      </c>
      <c r="H738" s="90" t="e">
        <f t="shared" si="50"/>
        <v>#DIV/0!</v>
      </c>
      <c r="I738" s="94" t="str">
        <f>IF(OR(COUNT(Calculations!BP739:BY739)&lt;3,COUNT(Calculations!BZ739:CI739)&lt;3),"N/A",IF(ISERROR(TTEST(Calculations!BP739:BY739,Calculations!BZ739:CI739,2,2)),"N/A",TTEST(Calculations!BP739:BY739,Calculations!BZ739:CI739,2,2)))</f>
        <v>N/A</v>
      </c>
      <c r="J738" s="90" t="e">
        <f t="shared" si="51"/>
        <v>#DIV/0!</v>
      </c>
      <c r="K738" s="95" t="str">
        <f>IF(AND('Test Sample Data'!N738&gt;=35,'Control Sample Data'!N738&gt;=35),"Type 3",IF(AND('Test Sample Data'!N738&gt;=30,'Control Sample Data'!N738&gt;=30,OR(I738&gt;=0.05,I738="N/A")),"Type 2",IF(OR(AND('Test Sample Data'!N738&gt;=30,'Control Sample Data'!N738&lt;=30),AND('Test Sample Data'!N738&lt;=30,'Control Sample Data'!N738&gt;=30)),"Type 1","OKAY")))</f>
        <v>OKAY</v>
      </c>
    </row>
    <row r="739" spans="1:11">
      <c r="A739" s="68"/>
      <c r="B739" s="88" t="str">
        <f>IF('Gene Table'!E739="","",'Gene Table'!E739)</f>
        <v>mmu-miR-5623-3p</v>
      </c>
      <c r="C739" s="89" t="str">
        <f>'Gene Table'!B739</f>
        <v>O17</v>
      </c>
      <c r="D739" s="90" t="e">
        <f>Calculations!BN740</f>
        <v>#DIV/0!</v>
      </c>
      <c r="E739" s="90" t="e">
        <f>Calculations!BO740</f>
        <v>#DIV/0!</v>
      </c>
      <c r="F739" s="91" t="e">
        <f t="shared" si="48"/>
        <v>#DIV/0!</v>
      </c>
      <c r="G739" s="91" t="e">
        <f t="shared" si="49"/>
        <v>#DIV/0!</v>
      </c>
      <c r="H739" s="90" t="e">
        <f t="shared" si="50"/>
        <v>#DIV/0!</v>
      </c>
      <c r="I739" s="94" t="str">
        <f>IF(OR(COUNT(Calculations!BP740:BY740)&lt;3,COUNT(Calculations!BZ740:CI740)&lt;3),"N/A",IF(ISERROR(TTEST(Calculations!BP740:BY740,Calculations!BZ740:CI740,2,2)),"N/A",TTEST(Calculations!BP740:BY740,Calculations!BZ740:CI740,2,2)))</f>
        <v>N/A</v>
      </c>
      <c r="J739" s="90" t="e">
        <f t="shared" si="51"/>
        <v>#DIV/0!</v>
      </c>
      <c r="K739" s="95" t="str">
        <f>IF(AND('Test Sample Data'!N739&gt;=35,'Control Sample Data'!N739&gt;=35),"Type 3",IF(AND('Test Sample Data'!N739&gt;=30,'Control Sample Data'!N739&gt;=30,OR(I739&gt;=0.05,I739="N/A")),"Type 2",IF(OR(AND('Test Sample Data'!N739&gt;=30,'Control Sample Data'!N739&lt;=30),AND('Test Sample Data'!N739&lt;=30,'Control Sample Data'!N739&gt;=30)),"Type 1","OKAY")))</f>
        <v>OKAY</v>
      </c>
    </row>
    <row r="740" spans="1:11">
      <c r="A740" s="68"/>
      <c r="B740" s="88" t="str">
        <f>IF('Gene Table'!E740="","",'Gene Table'!E740)</f>
        <v>mmu-miR-5710</v>
      </c>
      <c r="C740" s="89" t="str">
        <f>'Gene Table'!B740</f>
        <v>O18</v>
      </c>
      <c r="D740" s="90" t="e">
        <f>Calculations!BN741</f>
        <v>#DIV/0!</v>
      </c>
      <c r="E740" s="90" t="e">
        <f>Calculations!BO741</f>
        <v>#DIV/0!</v>
      </c>
      <c r="F740" s="91" t="e">
        <f t="shared" si="48"/>
        <v>#DIV/0!</v>
      </c>
      <c r="G740" s="91" t="e">
        <f t="shared" si="49"/>
        <v>#DIV/0!</v>
      </c>
      <c r="H740" s="90" t="e">
        <f t="shared" si="50"/>
        <v>#DIV/0!</v>
      </c>
      <c r="I740" s="94" t="str">
        <f>IF(OR(COUNT(Calculations!BP741:BY741)&lt;3,COUNT(Calculations!BZ741:CI741)&lt;3),"N/A",IF(ISERROR(TTEST(Calculations!BP741:BY741,Calculations!BZ741:CI741,2,2)),"N/A",TTEST(Calculations!BP741:BY741,Calculations!BZ741:CI741,2,2)))</f>
        <v>N/A</v>
      </c>
      <c r="J740" s="90" t="e">
        <f t="shared" si="51"/>
        <v>#DIV/0!</v>
      </c>
      <c r="K740" s="95" t="str">
        <f>IF(AND('Test Sample Data'!N740&gt;=35,'Control Sample Data'!N740&gt;=35),"Type 3",IF(AND('Test Sample Data'!N740&gt;=30,'Control Sample Data'!N740&gt;=30,OR(I740&gt;=0.05,I740="N/A")),"Type 2",IF(OR(AND('Test Sample Data'!N740&gt;=30,'Control Sample Data'!N740&lt;=30),AND('Test Sample Data'!N740&lt;=30,'Control Sample Data'!N740&gt;=30)),"Type 1","OKAY")))</f>
        <v>OKAY</v>
      </c>
    </row>
    <row r="741" spans="1:11">
      <c r="A741" s="68"/>
      <c r="B741" s="88" t="str">
        <f>IF('Gene Table'!E741="","",'Gene Table'!E741)</f>
        <v>mmu-miR-3073b-5p</v>
      </c>
      <c r="C741" s="89" t="str">
        <f>'Gene Table'!B741</f>
        <v>O19</v>
      </c>
      <c r="D741" s="90" t="e">
        <f>Calculations!BN742</f>
        <v>#DIV/0!</v>
      </c>
      <c r="E741" s="90" t="e">
        <f>Calculations!BO742</f>
        <v>#DIV/0!</v>
      </c>
      <c r="F741" s="91" t="e">
        <f t="shared" si="48"/>
        <v>#DIV/0!</v>
      </c>
      <c r="G741" s="91" t="e">
        <f t="shared" si="49"/>
        <v>#DIV/0!</v>
      </c>
      <c r="H741" s="90" t="e">
        <f t="shared" si="50"/>
        <v>#DIV/0!</v>
      </c>
      <c r="I741" s="94" t="str">
        <f>IF(OR(COUNT(Calculations!BP742:BY742)&lt;3,COUNT(Calculations!BZ742:CI742)&lt;3),"N/A",IF(ISERROR(TTEST(Calculations!BP742:BY742,Calculations!BZ742:CI742,2,2)),"N/A",TTEST(Calculations!BP742:BY742,Calculations!BZ742:CI742,2,2)))</f>
        <v>N/A</v>
      </c>
      <c r="J741" s="90" t="e">
        <f t="shared" si="51"/>
        <v>#DIV/0!</v>
      </c>
      <c r="K741" s="95" t="str">
        <f>IF(AND('Test Sample Data'!N741&gt;=35,'Control Sample Data'!N741&gt;=35),"Type 3",IF(AND('Test Sample Data'!N741&gt;=30,'Control Sample Data'!N741&gt;=30,OR(I741&gt;=0.05,I741="N/A")),"Type 2",IF(OR(AND('Test Sample Data'!N741&gt;=30,'Control Sample Data'!N741&lt;=30),AND('Test Sample Data'!N741&lt;=30,'Control Sample Data'!N741&gt;=30)),"Type 1","OKAY")))</f>
        <v>OKAY</v>
      </c>
    </row>
    <row r="742" spans="1:11">
      <c r="A742" s="68"/>
      <c r="B742" s="88" t="str">
        <f>IF('Gene Table'!E742="","",'Gene Table'!E742)</f>
        <v>mmu-miR-669l-3p</v>
      </c>
      <c r="C742" s="89" t="str">
        <f>'Gene Table'!B742</f>
        <v>O20</v>
      </c>
      <c r="D742" s="90" t="e">
        <f>Calculations!BN743</f>
        <v>#DIV/0!</v>
      </c>
      <c r="E742" s="90" t="e">
        <f>Calculations!BO743</f>
        <v>#DIV/0!</v>
      </c>
      <c r="F742" s="91" t="e">
        <f t="shared" si="48"/>
        <v>#DIV/0!</v>
      </c>
      <c r="G742" s="91" t="e">
        <f t="shared" si="49"/>
        <v>#DIV/0!</v>
      </c>
      <c r="H742" s="90" t="e">
        <f t="shared" si="50"/>
        <v>#DIV/0!</v>
      </c>
      <c r="I742" s="94" t="str">
        <f>IF(OR(COUNT(Calculations!BP743:BY743)&lt;3,COUNT(Calculations!BZ743:CI743)&lt;3),"N/A",IF(ISERROR(TTEST(Calculations!BP743:BY743,Calculations!BZ743:CI743,2,2)),"N/A",TTEST(Calculations!BP743:BY743,Calculations!BZ743:CI743,2,2)))</f>
        <v>N/A</v>
      </c>
      <c r="J742" s="90" t="e">
        <f t="shared" si="51"/>
        <v>#DIV/0!</v>
      </c>
      <c r="K742" s="95" t="str">
        <f>IF(AND('Test Sample Data'!N742&gt;=35,'Control Sample Data'!N742&gt;=35),"Type 3",IF(AND('Test Sample Data'!N742&gt;=30,'Control Sample Data'!N742&gt;=30,OR(I742&gt;=0.05,I742="N/A")),"Type 2",IF(OR(AND('Test Sample Data'!N742&gt;=30,'Control Sample Data'!N742&lt;=30),AND('Test Sample Data'!N742&lt;=30,'Control Sample Data'!N742&gt;=30)),"Type 1","OKAY")))</f>
        <v>OKAY</v>
      </c>
    </row>
    <row r="743" spans="1:11">
      <c r="A743" s="68"/>
      <c r="B743" s="88" t="str">
        <f>IF('Gene Table'!E743="","",'Gene Table'!E743)</f>
        <v>mmu-miR-3073b-3p</v>
      </c>
      <c r="C743" s="89" t="str">
        <f>'Gene Table'!B743</f>
        <v>O21</v>
      </c>
      <c r="D743" s="90" t="e">
        <f>Calculations!BN744</f>
        <v>#DIV/0!</v>
      </c>
      <c r="E743" s="90" t="e">
        <f>Calculations!BO744</f>
        <v>#DIV/0!</v>
      </c>
      <c r="F743" s="91" t="e">
        <f t="shared" si="48"/>
        <v>#DIV/0!</v>
      </c>
      <c r="G743" s="91" t="e">
        <f t="shared" si="49"/>
        <v>#DIV/0!</v>
      </c>
      <c r="H743" s="90" t="e">
        <f t="shared" si="50"/>
        <v>#DIV/0!</v>
      </c>
      <c r="I743" s="94" t="str">
        <f>IF(OR(COUNT(Calculations!BP744:BY744)&lt;3,COUNT(Calculations!BZ744:CI744)&lt;3),"N/A",IF(ISERROR(TTEST(Calculations!BP744:BY744,Calculations!BZ744:CI744,2,2)),"N/A",TTEST(Calculations!BP744:BY744,Calculations!BZ744:CI744,2,2)))</f>
        <v>N/A</v>
      </c>
      <c r="J743" s="90" t="e">
        <f t="shared" si="51"/>
        <v>#DIV/0!</v>
      </c>
      <c r="K743" s="95" t="str">
        <f>IF(AND('Test Sample Data'!N743&gt;=35,'Control Sample Data'!N743&gt;=35),"Type 3",IF(AND('Test Sample Data'!N743&gt;=30,'Control Sample Data'!N743&gt;=30,OR(I743&gt;=0.05,I743="N/A")),"Type 2",IF(OR(AND('Test Sample Data'!N743&gt;=30,'Control Sample Data'!N743&lt;=30),AND('Test Sample Data'!N743&lt;=30,'Control Sample Data'!N743&gt;=30)),"Type 1","OKAY")))</f>
        <v>OKAY</v>
      </c>
    </row>
    <row r="744" spans="1:11">
      <c r="A744" s="68"/>
      <c r="B744" s="88" t="str">
        <f>IF('Gene Table'!E744="","",'Gene Table'!E744)</f>
        <v>mmu-miR-1a-2-5p</v>
      </c>
      <c r="C744" s="89" t="str">
        <f>'Gene Table'!B744</f>
        <v>O22</v>
      </c>
      <c r="D744" s="90" t="e">
        <f>Calculations!BN745</f>
        <v>#DIV/0!</v>
      </c>
      <c r="E744" s="90" t="e">
        <f>Calculations!BO745</f>
        <v>#DIV/0!</v>
      </c>
      <c r="F744" s="91" t="e">
        <f t="shared" si="48"/>
        <v>#DIV/0!</v>
      </c>
      <c r="G744" s="91" t="e">
        <f t="shared" si="49"/>
        <v>#DIV/0!</v>
      </c>
      <c r="H744" s="90" t="e">
        <f t="shared" si="50"/>
        <v>#DIV/0!</v>
      </c>
      <c r="I744" s="94" t="str">
        <f>IF(OR(COUNT(Calculations!BP745:BY745)&lt;3,COUNT(Calculations!BZ745:CI745)&lt;3),"N/A",IF(ISERROR(TTEST(Calculations!BP745:BY745,Calculations!BZ745:CI745,2,2)),"N/A",TTEST(Calculations!BP745:BY745,Calculations!BZ745:CI745,2,2)))</f>
        <v>N/A</v>
      </c>
      <c r="J744" s="90" t="e">
        <f t="shared" si="51"/>
        <v>#DIV/0!</v>
      </c>
      <c r="K744" s="95" t="str">
        <f>IF(AND('Test Sample Data'!N744&gt;=35,'Control Sample Data'!N744&gt;=35),"Type 3",IF(AND('Test Sample Data'!N744&gt;=30,'Control Sample Data'!N744&gt;=30,OR(I744&gt;=0.05,I744="N/A")),"Type 2",IF(OR(AND('Test Sample Data'!N744&gt;=30,'Control Sample Data'!N744&lt;=30),AND('Test Sample Data'!N744&lt;=30,'Control Sample Data'!N744&gt;=30)),"Type 1","OKAY")))</f>
        <v>OKAY</v>
      </c>
    </row>
    <row r="745" spans="1:11">
      <c r="A745" s="68"/>
      <c r="B745" s="88" t="str">
        <f>IF('Gene Table'!E745="","",'Gene Table'!E745)</f>
        <v>mmu-miR-5624-5p</v>
      </c>
      <c r="C745" s="89" t="str">
        <f>'Gene Table'!B745</f>
        <v>O23</v>
      </c>
      <c r="D745" s="90" t="e">
        <f>Calculations!BN746</f>
        <v>#DIV/0!</v>
      </c>
      <c r="E745" s="90" t="e">
        <f>Calculations!BO746</f>
        <v>#DIV/0!</v>
      </c>
      <c r="F745" s="91" t="e">
        <f t="shared" si="48"/>
        <v>#DIV/0!</v>
      </c>
      <c r="G745" s="91" t="e">
        <f t="shared" si="49"/>
        <v>#DIV/0!</v>
      </c>
      <c r="H745" s="90" t="e">
        <f t="shared" si="50"/>
        <v>#DIV/0!</v>
      </c>
      <c r="I745" s="94" t="str">
        <f>IF(OR(COUNT(Calculations!BP746:BY746)&lt;3,COUNT(Calculations!BZ746:CI746)&lt;3),"N/A",IF(ISERROR(TTEST(Calculations!BP746:BY746,Calculations!BZ746:CI746,2,2)),"N/A",TTEST(Calculations!BP746:BY746,Calculations!BZ746:CI746,2,2)))</f>
        <v>N/A</v>
      </c>
      <c r="J745" s="90" t="e">
        <f t="shared" si="51"/>
        <v>#DIV/0!</v>
      </c>
      <c r="K745" s="95" t="str">
        <f>IF(AND('Test Sample Data'!N745&gt;=35,'Control Sample Data'!N745&gt;=35),"Type 3",IF(AND('Test Sample Data'!N745&gt;=30,'Control Sample Data'!N745&gt;=30,OR(I745&gt;=0.05,I745="N/A")),"Type 2",IF(OR(AND('Test Sample Data'!N745&gt;=30,'Control Sample Data'!N745&lt;=30),AND('Test Sample Data'!N745&lt;=30,'Control Sample Data'!N745&gt;=30)),"Type 1","OKAY")))</f>
        <v>OKAY</v>
      </c>
    </row>
    <row r="746" customHeight="1" spans="1:11">
      <c r="A746" s="68"/>
      <c r="B746" s="88" t="str">
        <f>IF('Gene Table'!E746="","",'Gene Table'!E746)</f>
        <v>mmu-miR-669d-3p</v>
      </c>
      <c r="C746" s="89" t="str">
        <f>'Gene Table'!B746</f>
        <v>O24</v>
      </c>
      <c r="D746" s="90" t="e">
        <f>Calculations!BN747</f>
        <v>#DIV/0!</v>
      </c>
      <c r="E746" s="90" t="e">
        <f>Calculations!BO747</f>
        <v>#DIV/0!</v>
      </c>
      <c r="F746" s="91" t="e">
        <f t="shared" si="48"/>
        <v>#DIV/0!</v>
      </c>
      <c r="G746" s="91" t="e">
        <f t="shared" si="49"/>
        <v>#DIV/0!</v>
      </c>
      <c r="H746" s="90" t="e">
        <f t="shared" si="50"/>
        <v>#DIV/0!</v>
      </c>
      <c r="I746" s="94" t="str">
        <f>IF(OR(COUNT(Calculations!BP747:BY747)&lt;3,COUNT(Calculations!BZ747:CI747)&lt;3),"N/A",IF(ISERROR(TTEST(Calculations!BP747:BY747,Calculations!BZ747:CI747,2,2)),"N/A",TTEST(Calculations!BP747:BY747,Calculations!BZ747:CI747,2,2)))</f>
        <v>N/A</v>
      </c>
      <c r="J746" s="90" t="e">
        <f t="shared" si="51"/>
        <v>#DIV/0!</v>
      </c>
      <c r="K746" s="95" t="str">
        <f>IF(AND('Test Sample Data'!N746&gt;=35,'Control Sample Data'!N746&gt;=35),"Type 3",IF(AND('Test Sample Data'!N746&gt;=30,'Control Sample Data'!N746&gt;=30,OR(I746&gt;=0.05,I746="N/A")),"Type 2",IF(OR(AND('Test Sample Data'!N746&gt;=30,'Control Sample Data'!N746&lt;=30),AND('Test Sample Data'!N746&lt;=30,'Control Sample Data'!N746&gt;=30)),"Type 1","OKAY")))</f>
        <v>OKAY</v>
      </c>
    </row>
    <row r="747" spans="1:11">
      <c r="A747" s="68"/>
      <c r="B747" s="88" t="str">
        <f>IF('Gene Table'!E747="","",'Gene Table'!E747)</f>
        <v>NC</v>
      </c>
      <c r="C747" s="89" t="str">
        <f>'Gene Table'!B747</f>
        <v>P01</v>
      </c>
      <c r="D747" s="90" t="e">
        <f>Calculations!BN748</f>
        <v>#DIV/0!</v>
      </c>
      <c r="E747" s="90" t="e">
        <f>Calculations!BO748</f>
        <v>#DIV/0!</v>
      </c>
      <c r="F747" s="91" t="e">
        <f t="shared" si="48"/>
        <v>#DIV/0!</v>
      </c>
      <c r="G747" s="91" t="e">
        <f t="shared" si="49"/>
        <v>#DIV/0!</v>
      </c>
      <c r="H747" s="90" t="e">
        <f t="shared" si="50"/>
        <v>#DIV/0!</v>
      </c>
      <c r="I747" s="94" t="str">
        <f>IF(OR(COUNT(Calculations!BP748:BY748)&lt;3,COUNT(Calculations!BZ748:CI748)&lt;3),"N/A",IF(ISERROR(TTEST(Calculations!BP748:BY748,Calculations!BZ748:CI748,2,2)),"N/A",TTEST(Calculations!BP748:BY748,Calculations!BZ748:CI748,2,2)))</f>
        <v>N/A</v>
      </c>
      <c r="J747" s="90" t="e">
        <f t="shared" si="51"/>
        <v>#DIV/0!</v>
      </c>
      <c r="K747" s="95" t="str">
        <f>IF(AND('Test Sample Data'!N747&gt;=35,'Control Sample Data'!N747&gt;=35),"Type 3",IF(AND('Test Sample Data'!N747&gt;=30,'Control Sample Data'!N747&gt;=30,OR(I747&gt;=0.05,I747="N/A")),"Type 2",IF(OR(AND('Test Sample Data'!N747&gt;=30,'Control Sample Data'!N747&lt;=30),AND('Test Sample Data'!N747&lt;=30,'Control Sample Data'!N747&gt;=30)),"Type 1","OKAY")))</f>
        <v>OKAY</v>
      </c>
    </row>
    <row r="748" spans="1:11">
      <c r="A748" s="68"/>
      <c r="B748" s="88" t="str">
        <f>IF('Gene Table'!E748="","",'Gene Table'!E748)</f>
        <v>NC</v>
      </c>
      <c r="C748" s="89" t="str">
        <f>'Gene Table'!B748</f>
        <v>P02</v>
      </c>
      <c r="D748" s="90" t="e">
        <f>Calculations!BN749</f>
        <v>#DIV/0!</v>
      </c>
      <c r="E748" s="90" t="e">
        <f>Calculations!BO749</f>
        <v>#DIV/0!</v>
      </c>
      <c r="F748" s="91" t="e">
        <f t="shared" si="48"/>
        <v>#DIV/0!</v>
      </c>
      <c r="G748" s="91" t="e">
        <f t="shared" si="49"/>
        <v>#DIV/0!</v>
      </c>
      <c r="H748" s="90" t="e">
        <f t="shared" si="50"/>
        <v>#DIV/0!</v>
      </c>
      <c r="I748" s="94" t="str">
        <f>IF(OR(COUNT(Calculations!BP749:BY749)&lt;3,COUNT(Calculations!BZ749:CI749)&lt;3),"N/A",IF(ISERROR(TTEST(Calculations!BP749:BY749,Calculations!BZ749:CI749,2,2)),"N/A",TTEST(Calculations!BP749:BY749,Calculations!BZ749:CI749,2,2)))</f>
        <v>N/A</v>
      </c>
      <c r="J748" s="90" t="e">
        <f t="shared" si="51"/>
        <v>#DIV/0!</v>
      </c>
      <c r="K748" s="95" t="str">
        <f>IF(AND('Test Sample Data'!N748&gt;=35,'Control Sample Data'!N748&gt;=35),"Type 3",IF(AND('Test Sample Data'!N748&gt;=30,'Control Sample Data'!N748&gt;=30,OR(I748&gt;=0.05,I748="N/A")),"Type 2",IF(OR(AND('Test Sample Data'!N748&gt;=30,'Control Sample Data'!N748&lt;=30),AND('Test Sample Data'!N748&lt;=30,'Control Sample Data'!N748&gt;=30)),"Type 1","OKAY")))</f>
        <v>OKAY</v>
      </c>
    </row>
    <row r="749" spans="1:11">
      <c r="A749" s="68"/>
      <c r="B749" s="88" t="str">
        <f>IF('Gene Table'!E749="","",'Gene Table'!E749)</f>
        <v>NC</v>
      </c>
      <c r="C749" s="89" t="str">
        <f>'Gene Table'!B749</f>
        <v>P03</v>
      </c>
      <c r="D749" s="90" t="e">
        <f>Calculations!BN750</f>
        <v>#DIV/0!</v>
      </c>
      <c r="E749" s="90" t="e">
        <f>Calculations!BO750</f>
        <v>#DIV/0!</v>
      </c>
      <c r="F749" s="91" t="e">
        <f t="shared" si="48"/>
        <v>#DIV/0!</v>
      </c>
      <c r="G749" s="91" t="e">
        <f t="shared" si="49"/>
        <v>#DIV/0!</v>
      </c>
      <c r="H749" s="90" t="e">
        <f t="shared" si="50"/>
        <v>#DIV/0!</v>
      </c>
      <c r="I749" s="94" t="str">
        <f>IF(OR(COUNT(Calculations!BP750:BY750)&lt;3,COUNT(Calculations!BZ750:CI750)&lt;3),"N/A",IF(ISERROR(TTEST(Calculations!BP750:BY750,Calculations!BZ750:CI750,2,2)),"N/A",TTEST(Calculations!BP750:BY750,Calculations!BZ750:CI750,2,2)))</f>
        <v>N/A</v>
      </c>
      <c r="J749" s="90" t="e">
        <f t="shared" si="51"/>
        <v>#DIV/0!</v>
      </c>
      <c r="K749" s="95" t="str">
        <f>IF(AND('Test Sample Data'!N749&gt;=35,'Control Sample Data'!N749&gt;=35),"Type 3",IF(AND('Test Sample Data'!N749&gt;=30,'Control Sample Data'!N749&gt;=30,OR(I749&gt;=0.05,I749="N/A")),"Type 2",IF(OR(AND('Test Sample Data'!N749&gt;=30,'Control Sample Data'!N749&lt;=30),AND('Test Sample Data'!N749&lt;=30,'Control Sample Data'!N749&gt;=30)),"Type 1","OKAY")))</f>
        <v>OKAY</v>
      </c>
    </row>
    <row r="750" spans="1:11">
      <c r="A750" s="68"/>
      <c r="B750" s="88" t="str">
        <f>IF('Gene Table'!E750="","",'Gene Table'!E750)</f>
        <v>NC</v>
      </c>
      <c r="C750" s="89" t="str">
        <f>'Gene Table'!B750</f>
        <v>P04</v>
      </c>
      <c r="D750" s="90" t="e">
        <f>Calculations!BN751</f>
        <v>#DIV/0!</v>
      </c>
      <c r="E750" s="90" t="e">
        <f>Calculations!BO751</f>
        <v>#DIV/0!</v>
      </c>
      <c r="F750" s="91" t="e">
        <f t="shared" si="48"/>
        <v>#DIV/0!</v>
      </c>
      <c r="G750" s="91" t="e">
        <f t="shared" si="49"/>
        <v>#DIV/0!</v>
      </c>
      <c r="H750" s="90" t="e">
        <f t="shared" si="50"/>
        <v>#DIV/0!</v>
      </c>
      <c r="I750" s="94" t="str">
        <f>IF(OR(COUNT(Calculations!BP751:BY751)&lt;3,COUNT(Calculations!BZ751:CI751)&lt;3),"N/A",IF(ISERROR(TTEST(Calculations!BP751:BY751,Calculations!BZ751:CI751,2,2)),"N/A",TTEST(Calculations!BP751:BY751,Calculations!BZ751:CI751,2,2)))</f>
        <v>N/A</v>
      </c>
      <c r="J750" s="90" t="e">
        <f t="shared" si="51"/>
        <v>#DIV/0!</v>
      </c>
      <c r="K750" s="95" t="str">
        <f>IF(AND('Test Sample Data'!N750&gt;=35,'Control Sample Data'!N750&gt;=35),"Type 3",IF(AND('Test Sample Data'!N750&gt;=30,'Control Sample Data'!N750&gt;=30,OR(I750&gt;=0.05,I750="N/A")),"Type 2",IF(OR(AND('Test Sample Data'!N750&gt;=30,'Control Sample Data'!N750&lt;=30),AND('Test Sample Data'!N750&lt;=30,'Control Sample Data'!N750&gt;=30)),"Type 1","OKAY")))</f>
        <v>OKAY</v>
      </c>
    </row>
    <row r="751" spans="1:11">
      <c r="A751" s="68"/>
      <c r="B751" s="88" t="str">
        <f>IF('Gene Table'!E751="","",'Gene Table'!E751)</f>
        <v>MK1</v>
      </c>
      <c r="C751" s="89" t="str">
        <f>'Gene Table'!B751</f>
        <v>P05</v>
      </c>
      <c r="D751" s="90" t="e">
        <f>Calculations!BN752</f>
        <v>#DIV/0!</v>
      </c>
      <c r="E751" s="90" t="e">
        <f>Calculations!BO752</f>
        <v>#DIV/0!</v>
      </c>
      <c r="F751" s="91" t="e">
        <f t="shared" si="48"/>
        <v>#DIV/0!</v>
      </c>
      <c r="G751" s="91" t="e">
        <f t="shared" si="49"/>
        <v>#DIV/0!</v>
      </c>
      <c r="H751" s="90" t="e">
        <f t="shared" si="50"/>
        <v>#DIV/0!</v>
      </c>
      <c r="I751" s="94" t="str">
        <f>IF(OR(COUNT(Calculations!BP752:BY752)&lt;3,COUNT(Calculations!BZ752:CI752)&lt;3),"N/A",IF(ISERROR(TTEST(Calculations!BP752:BY752,Calculations!BZ752:CI752,2,2)),"N/A",TTEST(Calculations!BP752:BY752,Calculations!BZ752:CI752,2,2)))</f>
        <v>N/A</v>
      </c>
      <c r="J751" s="90" t="e">
        <f t="shared" si="51"/>
        <v>#DIV/0!</v>
      </c>
      <c r="K751" s="95" t="str">
        <f>IF(AND('Test Sample Data'!N751&gt;=35,'Control Sample Data'!N751&gt;=35),"Type 3",IF(AND('Test Sample Data'!N751&gt;=30,'Control Sample Data'!N751&gt;=30,OR(I751&gt;=0.05,I751="N/A")),"Type 2",IF(OR(AND('Test Sample Data'!N751&gt;=30,'Control Sample Data'!N751&lt;=30),AND('Test Sample Data'!N751&lt;=30,'Control Sample Data'!N751&gt;=30)),"Type 1","OKAY")))</f>
        <v>OKAY</v>
      </c>
    </row>
    <row r="752" spans="1:11">
      <c r="A752" s="68"/>
      <c r="B752" s="88" t="str">
        <f>IF('Gene Table'!E752="","",'Gene Table'!E752)</f>
        <v>MK1</v>
      </c>
      <c r="C752" s="89" t="str">
        <f>'Gene Table'!B752</f>
        <v>P06</v>
      </c>
      <c r="D752" s="90" t="e">
        <f>Calculations!BN753</f>
        <v>#DIV/0!</v>
      </c>
      <c r="E752" s="90" t="e">
        <f>Calculations!BO753</f>
        <v>#DIV/0!</v>
      </c>
      <c r="F752" s="91" t="e">
        <f t="shared" si="48"/>
        <v>#DIV/0!</v>
      </c>
      <c r="G752" s="91" t="e">
        <f t="shared" si="49"/>
        <v>#DIV/0!</v>
      </c>
      <c r="H752" s="90" t="e">
        <f t="shared" si="50"/>
        <v>#DIV/0!</v>
      </c>
      <c r="I752" s="94" t="str">
        <f>IF(OR(COUNT(Calculations!BP753:BY753)&lt;3,COUNT(Calculations!BZ753:CI753)&lt;3),"N/A",IF(ISERROR(TTEST(Calculations!BP753:BY753,Calculations!BZ753:CI753,2,2)),"N/A",TTEST(Calculations!BP753:BY753,Calculations!BZ753:CI753,2,2)))</f>
        <v>N/A</v>
      </c>
      <c r="J752" s="90" t="e">
        <f t="shared" si="51"/>
        <v>#DIV/0!</v>
      </c>
      <c r="K752" s="95" t="str">
        <f>IF(AND('Test Sample Data'!N752&gt;=35,'Control Sample Data'!N752&gt;=35),"Type 3",IF(AND('Test Sample Data'!N752&gt;=30,'Control Sample Data'!N752&gt;=30,OR(I752&gt;=0.05,I752="N/A")),"Type 2",IF(OR(AND('Test Sample Data'!N752&gt;=30,'Control Sample Data'!N752&lt;=30),AND('Test Sample Data'!N752&lt;=30,'Control Sample Data'!N752&gt;=30)),"Type 1","OKAY")))</f>
        <v>OKAY</v>
      </c>
    </row>
    <row r="753" spans="1:11">
      <c r="A753" s="68"/>
      <c r="B753" s="88" t="str">
        <f>IF('Gene Table'!E753="","",'Gene Table'!E753)</f>
        <v>MK2</v>
      </c>
      <c r="C753" s="89" t="str">
        <f>'Gene Table'!B753</f>
        <v>P07</v>
      </c>
      <c r="D753" s="90" t="e">
        <f>Calculations!BN754</f>
        <v>#DIV/0!</v>
      </c>
      <c r="E753" s="90" t="e">
        <f>Calculations!BO754</f>
        <v>#DIV/0!</v>
      </c>
      <c r="F753" s="91" t="e">
        <f t="shared" si="48"/>
        <v>#DIV/0!</v>
      </c>
      <c r="G753" s="91" t="e">
        <f t="shared" si="49"/>
        <v>#DIV/0!</v>
      </c>
      <c r="H753" s="90" t="e">
        <f t="shared" si="50"/>
        <v>#DIV/0!</v>
      </c>
      <c r="I753" s="94" t="str">
        <f>IF(OR(COUNT(Calculations!BP754:BY754)&lt;3,COUNT(Calculations!BZ754:CI754)&lt;3),"N/A",IF(ISERROR(TTEST(Calculations!BP754:BY754,Calculations!BZ754:CI754,2,2)),"N/A",TTEST(Calculations!BP754:BY754,Calculations!BZ754:CI754,2,2)))</f>
        <v>N/A</v>
      </c>
      <c r="J753" s="90" t="e">
        <f t="shared" si="51"/>
        <v>#DIV/0!</v>
      </c>
      <c r="K753" s="95" t="str">
        <f>IF(AND('Test Sample Data'!N753&gt;=35,'Control Sample Data'!N753&gt;=35),"Type 3",IF(AND('Test Sample Data'!N753&gt;=30,'Control Sample Data'!N753&gt;=30,OR(I753&gt;=0.05,I753="N/A")),"Type 2",IF(OR(AND('Test Sample Data'!N753&gt;=30,'Control Sample Data'!N753&lt;=30),AND('Test Sample Data'!N753&lt;=30,'Control Sample Data'!N753&gt;=30)),"Type 1","OKAY")))</f>
        <v>OKAY</v>
      </c>
    </row>
    <row r="754" spans="1:11">
      <c r="A754" s="68"/>
      <c r="B754" s="88" t="str">
        <f>IF('Gene Table'!E754="","",'Gene Table'!E754)</f>
        <v>MK2</v>
      </c>
      <c r="C754" s="89" t="str">
        <f>'Gene Table'!B754</f>
        <v>P08</v>
      </c>
      <c r="D754" s="90" t="e">
        <f>Calculations!BN755</f>
        <v>#DIV/0!</v>
      </c>
      <c r="E754" s="90" t="e">
        <f>Calculations!BO755</f>
        <v>#DIV/0!</v>
      </c>
      <c r="F754" s="91" t="e">
        <f t="shared" si="48"/>
        <v>#DIV/0!</v>
      </c>
      <c r="G754" s="91" t="e">
        <f t="shared" si="49"/>
        <v>#DIV/0!</v>
      </c>
      <c r="H754" s="90" t="e">
        <f t="shared" si="50"/>
        <v>#DIV/0!</v>
      </c>
      <c r="I754" s="94" t="str">
        <f>IF(OR(COUNT(Calculations!BP755:BY755)&lt;3,COUNT(Calculations!BZ755:CI755)&lt;3),"N/A",IF(ISERROR(TTEST(Calculations!BP755:BY755,Calculations!BZ755:CI755,2,2)),"N/A",TTEST(Calculations!BP755:BY755,Calculations!BZ755:CI755,2,2)))</f>
        <v>N/A</v>
      </c>
      <c r="J754" s="90" t="e">
        <f t="shared" si="51"/>
        <v>#DIV/0!</v>
      </c>
      <c r="K754" s="95" t="str">
        <f>IF(AND('Test Sample Data'!N754&gt;=35,'Control Sample Data'!N754&gt;=35),"Type 3",IF(AND('Test Sample Data'!N754&gt;=30,'Control Sample Data'!N754&gt;=30,OR(I754&gt;=0.05,I754="N/A")),"Type 2",IF(OR(AND('Test Sample Data'!N754&gt;=30,'Control Sample Data'!N754&lt;=30),AND('Test Sample Data'!N754&lt;=30,'Control Sample Data'!N754&gt;=30)),"Type 1","OKAY")))</f>
        <v>OKAY</v>
      </c>
    </row>
    <row r="755" spans="1:11">
      <c r="A755" s="68"/>
      <c r="B755" s="88" t="str">
        <f>IF('Gene Table'!E755="","",'Gene Table'!E755)</f>
        <v>MK3</v>
      </c>
      <c r="C755" s="89" t="str">
        <f>'Gene Table'!B755</f>
        <v>P09</v>
      </c>
      <c r="D755" s="90" t="e">
        <f>Calculations!BN756</f>
        <v>#DIV/0!</v>
      </c>
      <c r="E755" s="90" t="e">
        <f>Calculations!BO756</f>
        <v>#DIV/0!</v>
      </c>
      <c r="F755" s="91" t="e">
        <f t="shared" si="48"/>
        <v>#DIV/0!</v>
      </c>
      <c r="G755" s="91" t="e">
        <f t="shared" si="49"/>
        <v>#DIV/0!</v>
      </c>
      <c r="H755" s="90" t="e">
        <f t="shared" si="50"/>
        <v>#DIV/0!</v>
      </c>
      <c r="I755" s="94" t="str">
        <f>IF(OR(COUNT(Calculations!BP756:BY756)&lt;3,COUNT(Calculations!BZ756:CI756)&lt;3),"N/A",IF(ISERROR(TTEST(Calculations!BP756:BY756,Calculations!BZ756:CI756,2,2)),"N/A",TTEST(Calculations!BP756:BY756,Calculations!BZ756:CI756,2,2)))</f>
        <v>N/A</v>
      </c>
      <c r="J755" s="90" t="e">
        <f t="shared" si="51"/>
        <v>#DIV/0!</v>
      </c>
      <c r="K755" s="95" t="str">
        <f>IF(AND('Test Sample Data'!N755&gt;=35,'Control Sample Data'!N755&gt;=35),"Type 3",IF(AND('Test Sample Data'!N755&gt;=30,'Control Sample Data'!N755&gt;=30,OR(I755&gt;=0.05,I755="N/A")),"Type 2",IF(OR(AND('Test Sample Data'!N755&gt;=30,'Control Sample Data'!N755&lt;=30),AND('Test Sample Data'!N755&lt;=30,'Control Sample Data'!N755&gt;=30)),"Type 1","OKAY")))</f>
        <v>OKAY</v>
      </c>
    </row>
    <row r="756" spans="1:11">
      <c r="A756" s="68"/>
      <c r="B756" s="88" t="str">
        <f>IF('Gene Table'!E756="","",'Gene Table'!E756)</f>
        <v>MK3</v>
      </c>
      <c r="C756" s="89" t="str">
        <f>'Gene Table'!B756</f>
        <v>P10</v>
      </c>
      <c r="D756" s="90" t="e">
        <f>Calculations!BN757</f>
        <v>#DIV/0!</v>
      </c>
      <c r="E756" s="90" t="e">
        <f>Calculations!BO757</f>
        <v>#DIV/0!</v>
      </c>
      <c r="F756" s="91" t="e">
        <f t="shared" si="48"/>
        <v>#DIV/0!</v>
      </c>
      <c r="G756" s="91" t="e">
        <f t="shared" si="49"/>
        <v>#DIV/0!</v>
      </c>
      <c r="H756" s="90" t="e">
        <f t="shared" si="50"/>
        <v>#DIV/0!</v>
      </c>
      <c r="I756" s="94" t="str">
        <f>IF(OR(COUNT(Calculations!BP757:BY757)&lt;3,COUNT(Calculations!BZ757:CI757)&lt;3),"N/A",IF(ISERROR(TTEST(Calculations!BP757:BY757,Calculations!BZ757:CI757,2,2)),"N/A",TTEST(Calculations!BP757:BY757,Calculations!BZ757:CI757,2,2)))</f>
        <v>N/A</v>
      </c>
      <c r="J756" s="90" t="e">
        <f t="shared" si="51"/>
        <v>#DIV/0!</v>
      </c>
      <c r="K756" s="95" t="str">
        <f>IF(AND('Test Sample Data'!N756&gt;=35,'Control Sample Data'!N756&gt;=35),"Type 3",IF(AND('Test Sample Data'!N756&gt;=30,'Control Sample Data'!N756&gt;=30,OR(I756&gt;=0.05,I756="N/A")),"Type 2",IF(OR(AND('Test Sample Data'!N756&gt;=30,'Control Sample Data'!N756&lt;=30),AND('Test Sample Data'!N756&lt;=30,'Control Sample Data'!N756&gt;=30)),"Type 1","OKAY")))</f>
        <v>OKAY</v>
      </c>
    </row>
    <row r="757" spans="1:11">
      <c r="A757" s="68"/>
      <c r="B757" s="88" t="str">
        <f>IF('Gene Table'!E757="","",'Gene Table'!E757)</f>
        <v>MK4</v>
      </c>
      <c r="C757" s="89" t="str">
        <f>'Gene Table'!B757</f>
        <v>P11</v>
      </c>
      <c r="D757" s="90" t="e">
        <f>Calculations!BN758</f>
        <v>#DIV/0!</v>
      </c>
      <c r="E757" s="90" t="e">
        <f>Calculations!BO758</f>
        <v>#DIV/0!</v>
      </c>
      <c r="F757" s="91" t="e">
        <f t="shared" si="48"/>
        <v>#DIV/0!</v>
      </c>
      <c r="G757" s="91" t="e">
        <f t="shared" si="49"/>
        <v>#DIV/0!</v>
      </c>
      <c r="H757" s="90" t="e">
        <f t="shared" si="50"/>
        <v>#DIV/0!</v>
      </c>
      <c r="I757" s="94" t="str">
        <f>IF(OR(COUNT(Calculations!BP758:BY758)&lt;3,COUNT(Calculations!BZ758:CI758)&lt;3),"N/A",IF(ISERROR(TTEST(Calculations!BP758:BY758,Calculations!BZ758:CI758,2,2)),"N/A",TTEST(Calculations!BP758:BY758,Calculations!BZ758:CI758,2,2)))</f>
        <v>N/A</v>
      </c>
      <c r="J757" s="90" t="e">
        <f t="shared" si="51"/>
        <v>#DIV/0!</v>
      </c>
      <c r="K757" s="95" t="str">
        <f>IF(AND('Test Sample Data'!N757&gt;=35,'Control Sample Data'!N757&gt;=35),"Type 3",IF(AND('Test Sample Data'!N757&gt;=30,'Control Sample Data'!N757&gt;=30,OR(I757&gt;=0.05,I757="N/A")),"Type 2",IF(OR(AND('Test Sample Data'!N757&gt;=30,'Control Sample Data'!N757&lt;=30),AND('Test Sample Data'!N757&lt;=30,'Control Sample Data'!N757&gt;=30)),"Type 1","OKAY")))</f>
        <v>OKAY</v>
      </c>
    </row>
    <row r="758" spans="1:11">
      <c r="A758" s="68"/>
      <c r="B758" s="88" t="str">
        <f>IF('Gene Table'!E758="","",'Gene Table'!E758)</f>
        <v>MK4</v>
      </c>
      <c r="C758" s="89" t="str">
        <f>'Gene Table'!B758</f>
        <v>P12</v>
      </c>
      <c r="D758" s="90" t="e">
        <f>Calculations!BN759</f>
        <v>#DIV/0!</v>
      </c>
      <c r="E758" s="90" t="e">
        <f>Calculations!BO759</f>
        <v>#DIV/0!</v>
      </c>
      <c r="F758" s="91" t="e">
        <f t="shared" si="48"/>
        <v>#DIV/0!</v>
      </c>
      <c r="G758" s="91" t="e">
        <f t="shared" si="49"/>
        <v>#DIV/0!</v>
      </c>
      <c r="H758" s="90" t="e">
        <f t="shared" si="50"/>
        <v>#DIV/0!</v>
      </c>
      <c r="I758" s="94" t="str">
        <f>IF(OR(COUNT(Calculations!BP759:BY759)&lt;3,COUNT(Calculations!BZ759:CI759)&lt;3),"N/A",IF(ISERROR(TTEST(Calculations!BP759:BY759,Calculations!BZ759:CI759,2,2)),"N/A",TTEST(Calculations!BP759:BY759,Calculations!BZ759:CI759,2,2)))</f>
        <v>N/A</v>
      </c>
      <c r="J758" s="90" t="e">
        <f t="shared" si="51"/>
        <v>#DIV/0!</v>
      </c>
      <c r="K758" s="95" t="str">
        <f>IF(AND('Test Sample Data'!N758&gt;=35,'Control Sample Data'!N758&gt;=35),"Type 3",IF(AND('Test Sample Data'!N758&gt;=30,'Control Sample Data'!N758&gt;=30,OR(I758&gt;=0.05,I758="N/A")),"Type 2",IF(OR(AND('Test Sample Data'!N758&gt;=30,'Control Sample Data'!N758&lt;=30),AND('Test Sample Data'!N758&lt;=30,'Control Sample Data'!N758&gt;=30)),"Type 1","OKAY")))</f>
        <v>OKAY</v>
      </c>
    </row>
    <row r="759" spans="1:11">
      <c r="A759" s="68"/>
      <c r="B759" s="88" t="str">
        <f>IF('Gene Table'!E759="","",'Gene Table'!E759)</f>
        <v>MK5</v>
      </c>
      <c r="C759" s="89" t="str">
        <f>'Gene Table'!B759</f>
        <v>P13</v>
      </c>
      <c r="D759" s="90" t="e">
        <f>Calculations!BN760</f>
        <v>#DIV/0!</v>
      </c>
      <c r="E759" s="90" t="e">
        <f>Calculations!BO760</f>
        <v>#DIV/0!</v>
      </c>
      <c r="F759" s="91" t="e">
        <f t="shared" si="48"/>
        <v>#DIV/0!</v>
      </c>
      <c r="G759" s="91" t="e">
        <f t="shared" si="49"/>
        <v>#DIV/0!</v>
      </c>
      <c r="H759" s="90" t="e">
        <f t="shared" si="50"/>
        <v>#DIV/0!</v>
      </c>
      <c r="I759" s="94" t="str">
        <f>IF(OR(COUNT(Calculations!BP760:BY760)&lt;3,COUNT(Calculations!BZ760:CI760)&lt;3),"N/A",IF(ISERROR(TTEST(Calculations!BP760:BY760,Calculations!BZ760:CI760,2,2)),"N/A",TTEST(Calculations!BP760:BY760,Calculations!BZ760:CI760,2,2)))</f>
        <v>N/A</v>
      </c>
      <c r="J759" s="90" t="e">
        <f t="shared" si="51"/>
        <v>#DIV/0!</v>
      </c>
      <c r="K759" s="95" t="str">
        <f>IF(AND('Test Sample Data'!N759&gt;=35,'Control Sample Data'!N759&gt;=35),"Type 3",IF(AND('Test Sample Data'!N759&gt;=30,'Control Sample Data'!N759&gt;=30,OR(I759&gt;=0.05,I759="N/A")),"Type 2",IF(OR(AND('Test Sample Data'!N759&gt;=30,'Control Sample Data'!N759&lt;=30),AND('Test Sample Data'!N759&lt;=30,'Control Sample Data'!N759&gt;=30)),"Type 1","OKAY")))</f>
        <v>OKAY</v>
      </c>
    </row>
    <row r="760" spans="1:11">
      <c r="A760" s="68"/>
      <c r="B760" s="88" t="str">
        <f>IF('Gene Table'!E760="","",'Gene Table'!E760)</f>
        <v>MK5</v>
      </c>
      <c r="C760" s="89" t="str">
        <f>'Gene Table'!B760</f>
        <v>P14</v>
      </c>
      <c r="D760" s="90" t="e">
        <f>Calculations!BN761</f>
        <v>#DIV/0!</v>
      </c>
      <c r="E760" s="90" t="e">
        <f>Calculations!BO761</f>
        <v>#DIV/0!</v>
      </c>
      <c r="F760" s="91" t="e">
        <f t="shared" si="48"/>
        <v>#DIV/0!</v>
      </c>
      <c r="G760" s="91" t="e">
        <f t="shared" si="49"/>
        <v>#DIV/0!</v>
      </c>
      <c r="H760" s="90" t="e">
        <f t="shared" si="50"/>
        <v>#DIV/0!</v>
      </c>
      <c r="I760" s="94" t="str">
        <f>IF(OR(COUNT(Calculations!BP761:BY761)&lt;3,COUNT(Calculations!BZ761:CI761)&lt;3),"N/A",IF(ISERROR(TTEST(Calculations!BP761:BY761,Calculations!BZ761:CI761,2,2)),"N/A",TTEST(Calculations!BP761:BY761,Calculations!BZ761:CI761,2,2)))</f>
        <v>N/A</v>
      </c>
      <c r="J760" s="90" t="e">
        <f t="shared" si="51"/>
        <v>#DIV/0!</v>
      </c>
      <c r="K760" s="95" t="str">
        <f>IF(AND('Test Sample Data'!N760&gt;=35,'Control Sample Data'!N760&gt;=35),"Type 3",IF(AND('Test Sample Data'!N760&gt;=30,'Control Sample Data'!N760&gt;=30,OR(I760&gt;=0.05,I760="N/A")),"Type 2",IF(OR(AND('Test Sample Data'!N760&gt;=30,'Control Sample Data'!N760&lt;=30),AND('Test Sample Data'!N760&lt;=30,'Control Sample Data'!N760&gt;=30)),"Type 1","OKAY")))</f>
        <v>OKAY</v>
      </c>
    </row>
    <row r="761" spans="1:11">
      <c r="A761" s="68"/>
      <c r="B761" s="88" t="str">
        <f>IF('Gene Table'!E761="","",'Gene Table'!E761)</f>
        <v>MK6</v>
      </c>
      <c r="C761" s="89" t="str">
        <f>'Gene Table'!B761</f>
        <v>P15</v>
      </c>
      <c r="D761" s="90" t="e">
        <f>Calculations!BN762</f>
        <v>#DIV/0!</v>
      </c>
      <c r="E761" s="90" t="e">
        <f>Calculations!BO762</f>
        <v>#DIV/0!</v>
      </c>
      <c r="F761" s="91" t="e">
        <f t="shared" si="48"/>
        <v>#DIV/0!</v>
      </c>
      <c r="G761" s="91" t="e">
        <f t="shared" si="49"/>
        <v>#DIV/0!</v>
      </c>
      <c r="H761" s="90" t="e">
        <f t="shared" si="50"/>
        <v>#DIV/0!</v>
      </c>
      <c r="I761" s="94" t="str">
        <f>IF(OR(COUNT(Calculations!BP762:BY762)&lt;3,COUNT(Calculations!BZ762:CI762)&lt;3),"N/A",IF(ISERROR(TTEST(Calculations!BP762:BY762,Calculations!BZ762:CI762,2,2)),"N/A",TTEST(Calculations!BP762:BY762,Calculations!BZ762:CI762,2,2)))</f>
        <v>N/A</v>
      </c>
      <c r="J761" s="90" t="e">
        <f t="shared" si="51"/>
        <v>#DIV/0!</v>
      </c>
      <c r="K761" s="95" t="str">
        <f>IF(AND('Test Sample Data'!N761&gt;=35,'Control Sample Data'!N761&gt;=35),"Type 3",IF(AND('Test Sample Data'!N761&gt;=30,'Control Sample Data'!N761&gt;=30,OR(I761&gt;=0.05,I761="N/A")),"Type 2",IF(OR(AND('Test Sample Data'!N761&gt;=30,'Control Sample Data'!N761&lt;=30),AND('Test Sample Data'!N761&lt;=30,'Control Sample Data'!N761&gt;=30)),"Type 1","OKAY")))</f>
        <v>OKAY</v>
      </c>
    </row>
    <row r="762" spans="1:11">
      <c r="A762" s="68"/>
      <c r="B762" s="88" t="str">
        <f>IF('Gene Table'!E762="","",'Gene Table'!E762)</f>
        <v>MK6</v>
      </c>
      <c r="C762" s="89" t="str">
        <f>'Gene Table'!B762</f>
        <v>P16</v>
      </c>
      <c r="D762" s="90" t="e">
        <f>Calculations!BN763</f>
        <v>#DIV/0!</v>
      </c>
      <c r="E762" s="90" t="e">
        <f>Calculations!BO763</f>
        <v>#DIV/0!</v>
      </c>
      <c r="F762" s="91" t="e">
        <f t="shared" si="48"/>
        <v>#DIV/0!</v>
      </c>
      <c r="G762" s="91" t="e">
        <f t="shared" si="49"/>
        <v>#DIV/0!</v>
      </c>
      <c r="H762" s="90" t="e">
        <f t="shared" si="50"/>
        <v>#DIV/0!</v>
      </c>
      <c r="I762" s="94" t="str">
        <f>IF(OR(COUNT(Calculations!BP763:BY763)&lt;3,COUNT(Calculations!BZ763:CI763)&lt;3),"N/A",IF(ISERROR(TTEST(Calculations!BP763:BY763,Calculations!BZ763:CI763,2,2)),"N/A",TTEST(Calculations!BP763:BY763,Calculations!BZ763:CI763,2,2)))</f>
        <v>N/A</v>
      </c>
      <c r="J762" s="90" t="e">
        <f t="shared" si="51"/>
        <v>#DIV/0!</v>
      </c>
      <c r="K762" s="95" t="str">
        <f>IF(AND('Test Sample Data'!N762&gt;=35,'Control Sample Data'!N762&gt;=35),"Type 3",IF(AND('Test Sample Data'!N762&gt;=30,'Control Sample Data'!N762&gt;=30,OR(I762&gt;=0.05,I762="N/A")),"Type 2",IF(OR(AND('Test Sample Data'!N762&gt;=30,'Control Sample Data'!N762&lt;=30),AND('Test Sample Data'!N762&lt;=30,'Control Sample Data'!N762&gt;=30)),"Type 1","OKAY")))</f>
        <v>OKAY</v>
      </c>
    </row>
    <row r="763" spans="1:11">
      <c r="A763" s="68"/>
      <c r="B763" s="88" t="str">
        <f>IF('Gene Table'!E763="","",'Gene Table'!E763)</f>
        <v>RT</v>
      </c>
      <c r="C763" s="89" t="str">
        <f>'Gene Table'!B763</f>
        <v>P17</v>
      </c>
      <c r="D763" s="90" t="e">
        <f>Calculations!BN764</f>
        <v>#DIV/0!</v>
      </c>
      <c r="E763" s="90" t="e">
        <f>Calculations!BO764</f>
        <v>#DIV/0!</v>
      </c>
      <c r="F763" s="91" t="e">
        <f t="shared" si="48"/>
        <v>#DIV/0!</v>
      </c>
      <c r="G763" s="91" t="e">
        <f t="shared" si="49"/>
        <v>#DIV/0!</v>
      </c>
      <c r="H763" s="90" t="e">
        <f t="shared" si="50"/>
        <v>#DIV/0!</v>
      </c>
      <c r="I763" s="94" t="str">
        <f>IF(OR(COUNT(Calculations!BP764:BY764)&lt;3,COUNT(Calculations!BZ764:CI764)&lt;3),"N/A",IF(ISERROR(TTEST(Calculations!BP764:BY764,Calculations!BZ764:CI764,2,2)),"N/A",TTEST(Calculations!BP764:BY764,Calculations!BZ764:CI764,2,2)))</f>
        <v>N/A</v>
      </c>
      <c r="J763" s="90" t="e">
        <f t="shared" si="51"/>
        <v>#DIV/0!</v>
      </c>
      <c r="K763" s="95" t="str">
        <f>IF(AND('Test Sample Data'!N763&gt;=35,'Control Sample Data'!N763&gt;=35),"Type 3",IF(AND('Test Sample Data'!N763&gt;=30,'Control Sample Data'!N763&gt;=30,OR(I763&gt;=0.05,I763="N/A")),"Type 2",IF(OR(AND('Test Sample Data'!N763&gt;=30,'Control Sample Data'!N763&lt;=30),AND('Test Sample Data'!N763&lt;=30,'Control Sample Data'!N763&gt;=30)),"Type 1","OKAY")))</f>
        <v>OKAY</v>
      </c>
    </row>
    <row r="764" spans="1:11">
      <c r="A764" s="68"/>
      <c r="B764" s="88" t="str">
        <f>IF('Gene Table'!E764="","",'Gene Table'!E764)</f>
        <v>RT</v>
      </c>
      <c r="C764" s="89" t="str">
        <f>'Gene Table'!B764</f>
        <v>P18</v>
      </c>
      <c r="D764" s="90" t="e">
        <f>Calculations!BN765</f>
        <v>#DIV/0!</v>
      </c>
      <c r="E764" s="90" t="e">
        <f>Calculations!BO765</f>
        <v>#DIV/0!</v>
      </c>
      <c r="F764" s="91" t="e">
        <f t="shared" si="48"/>
        <v>#DIV/0!</v>
      </c>
      <c r="G764" s="91" t="e">
        <f t="shared" si="49"/>
        <v>#DIV/0!</v>
      </c>
      <c r="H764" s="90" t="e">
        <f t="shared" si="50"/>
        <v>#DIV/0!</v>
      </c>
      <c r="I764" s="94" t="str">
        <f>IF(OR(COUNT(Calculations!BP765:BY765)&lt;3,COUNT(Calculations!BZ765:CI765)&lt;3),"N/A",IF(ISERROR(TTEST(Calculations!BP765:BY765,Calculations!BZ765:CI765,2,2)),"N/A",TTEST(Calculations!BP765:BY765,Calculations!BZ765:CI765,2,2)))</f>
        <v>N/A</v>
      </c>
      <c r="J764" s="90" t="e">
        <f t="shared" si="51"/>
        <v>#DIV/0!</v>
      </c>
      <c r="K764" s="95" t="str">
        <f>IF(AND('Test Sample Data'!N764&gt;=35,'Control Sample Data'!N764&gt;=35),"Type 3",IF(AND('Test Sample Data'!N764&gt;=30,'Control Sample Data'!N764&gt;=30,OR(I764&gt;=0.05,I764="N/A")),"Type 2",IF(OR(AND('Test Sample Data'!N764&gt;=30,'Control Sample Data'!N764&lt;=30),AND('Test Sample Data'!N764&lt;=30,'Control Sample Data'!N764&gt;=30)),"Type 1","OKAY")))</f>
        <v>OKAY</v>
      </c>
    </row>
    <row r="765" spans="1:11">
      <c r="A765" s="68"/>
      <c r="B765" s="88" t="str">
        <f>IF('Gene Table'!E765="","",'Gene Table'!E765)</f>
        <v>RT</v>
      </c>
      <c r="C765" s="89" t="str">
        <f>'Gene Table'!B765</f>
        <v>P19</v>
      </c>
      <c r="D765" s="90" t="e">
        <f>Calculations!BN766</f>
        <v>#DIV/0!</v>
      </c>
      <c r="E765" s="90" t="e">
        <f>Calculations!BO766</f>
        <v>#DIV/0!</v>
      </c>
      <c r="F765" s="91" t="e">
        <f t="shared" si="48"/>
        <v>#DIV/0!</v>
      </c>
      <c r="G765" s="91" t="e">
        <f t="shared" si="49"/>
        <v>#DIV/0!</v>
      </c>
      <c r="H765" s="90" t="e">
        <f t="shared" si="50"/>
        <v>#DIV/0!</v>
      </c>
      <c r="I765" s="94" t="str">
        <f>IF(OR(COUNT(Calculations!BP766:BY766)&lt;3,COUNT(Calculations!BZ766:CI766)&lt;3),"N/A",IF(ISERROR(TTEST(Calculations!BP766:BY766,Calculations!BZ766:CI766,2,2)),"N/A",TTEST(Calculations!BP766:BY766,Calculations!BZ766:CI766,2,2)))</f>
        <v>N/A</v>
      </c>
      <c r="J765" s="90" t="e">
        <f t="shared" si="51"/>
        <v>#DIV/0!</v>
      </c>
      <c r="K765" s="95" t="str">
        <f>IF(AND('Test Sample Data'!N765&gt;=35,'Control Sample Data'!N765&gt;=35),"Type 3",IF(AND('Test Sample Data'!N765&gt;=30,'Control Sample Data'!N765&gt;=30,OR(I765&gt;=0.05,I765="N/A")),"Type 2",IF(OR(AND('Test Sample Data'!N765&gt;=30,'Control Sample Data'!N765&lt;=30),AND('Test Sample Data'!N765&lt;=30,'Control Sample Data'!N765&gt;=30)),"Type 1","OKAY")))</f>
        <v>OKAY</v>
      </c>
    </row>
    <row r="766" spans="1:11">
      <c r="A766" s="68"/>
      <c r="B766" s="88" t="str">
        <f>IF('Gene Table'!E766="","",'Gene Table'!E766)</f>
        <v>RT</v>
      </c>
      <c r="C766" s="89" t="str">
        <f>'Gene Table'!B766</f>
        <v>P20</v>
      </c>
      <c r="D766" s="90" t="e">
        <f>Calculations!BN767</f>
        <v>#DIV/0!</v>
      </c>
      <c r="E766" s="90" t="e">
        <f>Calculations!BO767</f>
        <v>#DIV/0!</v>
      </c>
      <c r="F766" s="91" t="e">
        <f t="shared" si="48"/>
        <v>#DIV/0!</v>
      </c>
      <c r="G766" s="91" t="e">
        <f t="shared" si="49"/>
        <v>#DIV/0!</v>
      </c>
      <c r="H766" s="90" t="e">
        <f t="shared" si="50"/>
        <v>#DIV/0!</v>
      </c>
      <c r="I766" s="94" t="str">
        <f>IF(OR(COUNT(Calculations!BP767:BY767)&lt;3,COUNT(Calculations!BZ767:CI767)&lt;3),"N/A",IF(ISERROR(TTEST(Calculations!BP767:BY767,Calculations!BZ767:CI767,2,2)),"N/A",TTEST(Calculations!BP767:BY767,Calculations!BZ767:CI767,2,2)))</f>
        <v>N/A</v>
      </c>
      <c r="J766" s="90" t="e">
        <f t="shared" si="51"/>
        <v>#DIV/0!</v>
      </c>
      <c r="K766" s="95" t="str">
        <f>IF(AND('Test Sample Data'!N766&gt;=35,'Control Sample Data'!N766&gt;=35),"Type 3",IF(AND('Test Sample Data'!N766&gt;=30,'Control Sample Data'!N766&gt;=30,OR(I766&gt;=0.05,I766="N/A")),"Type 2",IF(OR(AND('Test Sample Data'!N766&gt;=30,'Control Sample Data'!N766&lt;=30),AND('Test Sample Data'!N766&lt;=30,'Control Sample Data'!N766&gt;=30)),"Type 1","OKAY")))</f>
        <v>OKAY</v>
      </c>
    </row>
    <row r="767" spans="1:11">
      <c r="A767" s="68"/>
      <c r="B767" s="88" t="str">
        <f>IF('Gene Table'!E767="","",'Gene Table'!E767)</f>
        <v>PCR</v>
      </c>
      <c r="C767" s="89" t="str">
        <f>'Gene Table'!B767</f>
        <v>P21</v>
      </c>
      <c r="D767" s="90" t="e">
        <f>Calculations!BN768</f>
        <v>#DIV/0!</v>
      </c>
      <c r="E767" s="90" t="e">
        <f>Calculations!BO768</f>
        <v>#DIV/0!</v>
      </c>
      <c r="F767" s="91" t="e">
        <f t="shared" si="48"/>
        <v>#DIV/0!</v>
      </c>
      <c r="G767" s="91" t="e">
        <f t="shared" si="49"/>
        <v>#DIV/0!</v>
      </c>
      <c r="H767" s="90" t="e">
        <f t="shared" si="50"/>
        <v>#DIV/0!</v>
      </c>
      <c r="I767" s="94" t="str">
        <f>IF(OR(COUNT(Calculations!BP768:BY768)&lt;3,COUNT(Calculations!BZ768:CI768)&lt;3),"N/A",IF(ISERROR(TTEST(Calculations!BP768:BY768,Calculations!BZ768:CI768,2,2)),"N/A",TTEST(Calculations!BP768:BY768,Calculations!BZ768:CI768,2,2)))</f>
        <v>N/A</v>
      </c>
      <c r="J767" s="90" t="e">
        <f t="shared" si="51"/>
        <v>#DIV/0!</v>
      </c>
      <c r="K767" s="95" t="str">
        <f>IF(AND('Test Sample Data'!N767&gt;=35,'Control Sample Data'!N767&gt;=35),"Type 3",IF(AND('Test Sample Data'!N767&gt;=30,'Control Sample Data'!N767&gt;=30,OR(I767&gt;=0.05,I767="N/A")),"Type 2",IF(OR(AND('Test Sample Data'!N767&gt;=30,'Control Sample Data'!N767&lt;=30),AND('Test Sample Data'!N767&lt;=30,'Control Sample Data'!N767&gt;=30)),"Type 1","OKAY")))</f>
        <v>OKAY</v>
      </c>
    </row>
    <row r="768" spans="1:11">
      <c r="A768" s="68"/>
      <c r="B768" s="88" t="str">
        <f>IF('Gene Table'!E768="","",'Gene Table'!E768)</f>
        <v>PCR</v>
      </c>
      <c r="C768" s="89" t="str">
        <f>'Gene Table'!B768</f>
        <v>P22</v>
      </c>
      <c r="D768" s="90" t="e">
        <f>Calculations!BN769</f>
        <v>#DIV/0!</v>
      </c>
      <c r="E768" s="90" t="e">
        <f>Calculations!BO769</f>
        <v>#DIV/0!</v>
      </c>
      <c r="F768" s="91" t="e">
        <f t="shared" si="48"/>
        <v>#DIV/0!</v>
      </c>
      <c r="G768" s="91" t="e">
        <f t="shared" si="49"/>
        <v>#DIV/0!</v>
      </c>
      <c r="H768" s="90" t="e">
        <f t="shared" si="50"/>
        <v>#DIV/0!</v>
      </c>
      <c r="I768" s="94" t="str">
        <f>IF(OR(COUNT(Calculations!BP769:BY769)&lt;3,COUNT(Calculations!BZ769:CI769)&lt;3),"N/A",IF(ISERROR(TTEST(Calculations!BP769:BY769,Calculations!BZ769:CI769,2,2)),"N/A",TTEST(Calculations!BP769:BY769,Calculations!BZ769:CI769,2,2)))</f>
        <v>N/A</v>
      </c>
      <c r="J768" s="90" t="e">
        <f t="shared" si="51"/>
        <v>#DIV/0!</v>
      </c>
      <c r="K768" s="95" t="str">
        <f>IF(AND('Test Sample Data'!N768&gt;=35,'Control Sample Data'!N768&gt;=35),"Type 3",IF(AND('Test Sample Data'!N768&gt;=30,'Control Sample Data'!N768&gt;=30,OR(I768&gt;=0.05,I768="N/A")),"Type 2",IF(OR(AND('Test Sample Data'!N768&gt;=30,'Control Sample Data'!N768&lt;=30),AND('Test Sample Data'!N768&lt;=30,'Control Sample Data'!N768&gt;=30)),"Type 1","OKAY")))</f>
        <v>OKAY</v>
      </c>
    </row>
    <row r="769" spans="1:11">
      <c r="A769" s="68"/>
      <c r="B769" s="88" t="str">
        <f>IF('Gene Table'!E769="","",'Gene Table'!E769)</f>
        <v>PCR</v>
      </c>
      <c r="C769" s="89" t="str">
        <f>'Gene Table'!B769</f>
        <v>P23</v>
      </c>
      <c r="D769" s="90" t="e">
        <f>Calculations!BN770</f>
        <v>#DIV/0!</v>
      </c>
      <c r="E769" s="90" t="e">
        <f>Calculations!BO770</f>
        <v>#DIV/0!</v>
      </c>
      <c r="F769" s="91" t="e">
        <f t="shared" si="48"/>
        <v>#DIV/0!</v>
      </c>
      <c r="G769" s="91" t="e">
        <f t="shared" si="49"/>
        <v>#DIV/0!</v>
      </c>
      <c r="H769" s="90" t="e">
        <f t="shared" si="50"/>
        <v>#DIV/0!</v>
      </c>
      <c r="I769" s="94" t="str">
        <f>IF(OR(COUNT(Calculations!BP770:BY770)&lt;3,COUNT(Calculations!BZ770:CI770)&lt;3),"N/A",IF(ISERROR(TTEST(Calculations!BP770:BY770,Calculations!BZ770:CI770,2,2)),"N/A",TTEST(Calculations!BP770:BY770,Calculations!BZ770:CI770,2,2)))</f>
        <v>N/A</v>
      </c>
      <c r="J769" s="90" t="e">
        <f t="shared" si="51"/>
        <v>#DIV/0!</v>
      </c>
      <c r="K769" s="95" t="str">
        <f>IF(AND('Test Sample Data'!N769&gt;=35,'Control Sample Data'!N769&gt;=35),"Type 3",IF(AND('Test Sample Data'!N769&gt;=30,'Control Sample Data'!N769&gt;=30,OR(I769&gt;=0.05,I769="N/A")),"Type 2",IF(OR(AND('Test Sample Data'!N769&gt;=30,'Control Sample Data'!N769&lt;=30),AND('Test Sample Data'!N769&lt;=30,'Control Sample Data'!N769&gt;=30)),"Type 1","OKAY")))</f>
        <v>OKAY</v>
      </c>
    </row>
    <row r="770" spans="1:11">
      <c r="A770" s="68"/>
      <c r="B770" s="88" t="str">
        <f>IF('Gene Table'!E770="","",'Gene Table'!E770)</f>
        <v>PCR</v>
      </c>
      <c r="C770" s="89" t="str">
        <f>'Gene Table'!B770</f>
        <v>P24</v>
      </c>
      <c r="D770" s="90" t="e">
        <f>Calculations!BN771</f>
        <v>#DIV/0!</v>
      </c>
      <c r="E770" s="90" t="e">
        <f>Calculations!BO771</f>
        <v>#DIV/0!</v>
      </c>
      <c r="F770" s="91" t="e">
        <f t="shared" si="48"/>
        <v>#DIV/0!</v>
      </c>
      <c r="G770" s="91" t="e">
        <f t="shared" si="49"/>
        <v>#DIV/0!</v>
      </c>
      <c r="H770" s="90" t="e">
        <f t="shared" si="50"/>
        <v>#DIV/0!</v>
      </c>
      <c r="I770" s="94" t="str">
        <f>IF(OR(COUNT(Calculations!BP771:BY771)&lt;3,COUNT(Calculations!BZ771:CI771)&lt;3),"N/A",IF(ISERROR(TTEST(Calculations!BP771:BY771,Calculations!BZ771:CI771,2,2)),"N/A",TTEST(Calculations!BP771:BY771,Calculations!BZ771:CI771,2,2)))</f>
        <v>N/A</v>
      </c>
      <c r="J770" s="90" t="e">
        <f t="shared" si="51"/>
        <v>#DIV/0!</v>
      </c>
      <c r="K770" s="95" t="str">
        <f>IF(AND('Test Sample Data'!N770&gt;=35,'Control Sample Data'!N770&gt;=35),"Type 3",IF(AND('Test Sample Data'!N770&gt;=30,'Control Sample Data'!N770&gt;=30,OR(I770&gt;=0.05,I770="N/A")),"Type 2",IF(OR(AND('Test Sample Data'!N770&gt;=30,'Control Sample Data'!N770&lt;=30),AND('Test Sample Data'!N770&lt;=30,'Control Sample Data'!N770&gt;=30)),"Type 1","OKAY")))</f>
        <v>OKAY</v>
      </c>
    </row>
    <row r="771" spans="1:11">
      <c r="A771" s="68" t="s">
        <v>2575</v>
      </c>
      <c r="B771" s="88" t="str">
        <f>IF('Gene Table'!E771="","",'Gene Table'!E771)</f>
        <v>mmu-miR-3086-3p</v>
      </c>
      <c r="C771" s="89" t="str">
        <f>'Gene Table'!B771</f>
        <v>A01</v>
      </c>
      <c r="D771" s="90" t="e">
        <f>Calculations!BN772</f>
        <v>#DIV/0!</v>
      </c>
      <c r="E771" s="90" t="e">
        <f>Calculations!BO772</f>
        <v>#DIV/0!</v>
      </c>
      <c r="F771" s="91" t="e">
        <f t="shared" si="48"/>
        <v>#DIV/0!</v>
      </c>
      <c r="G771" s="91" t="e">
        <f t="shared" si="49"/>
        <v>#DIV/0!</v>
      </c>
      <c r="H771" s="90" t="e">
        <f t="shared" si="50"/>
        <v>#DIV/0!</v>
      </c>
      <c r="I771" s="94" t="str">
        <f>IF(OR(COUNT(Calculations!BP772:BY772)&lt;3,COUNT(Calculations!BZ772:CI772)&lt;3),"N/A",IF(ISERROR(TTEST(Calculations!BP772:BY772,Calculations!BZ772:CI772,2,2)),"N/A",TTEST(Calculations!BP772:BY772,Calculations!BZ772:CI772,2,2)))</f>
        <v>N/A</v>
      </c>
      <c r="J771" s="90" t="e">
        <f t="shared" si="51"/>
        <v>#DIV/0!</v>
      </c>
      <c r="K771" s="95" t="str">
        <f>IF(AND('Test Sample Data'!N771&gt;=35,'Control Sample Data'!N771&gt;=35),"Type 3",IF(AND('Test Sample Data'!N771&gt;=30,'Control Sample Data'!N771&gt;=30,OR(I771&gt;=0.05,I771="N/A")),"Type 2",IF(OR(AND('Test Sample Data'!N771&gt;=30,'Control Sample Data'!N771&lt;=30),AND('Test Sample Data'!N771&lt;=30,'Control Sample Data'!N771&gt;=30)),"Type 1","OKAY")))</f>
        <v>OKAY</v>
      </c>
    </row>
    <row r="772" spans="1:11">
      <c r="A772" s="68"/>
      <c r="B772" s="88" t="str">
        <f>IF('Gene Table'!E772="","",'Gene Table'!E772)</f>
        <v>mmu-miR-3473c</v>
      </c>
      <c r="C772" s="89" t="str">
        <f>'Gene Table'!B772</f>
        <v>A02</v>
      </c>
      <c r="D772" s="90" t="e">
        <f>Calculations!BN773</f>
        <v>#DIV/0!</v>
      </c>
      <c r="E772" s="90" t="e">
        <f>Calculations!BO773</f>
        <v>#DIV/0!</v>
      </c>
      <c r="F772" s="91" t="e">
        <f t="shared" ref="F772:F835" si="52">2^-D772</f>
        <v>#DIV/0!</v>
      </c>
      <c r="G772" s="91" t="e">
        <f t="shared" ref="G772:G835" si="53">2^-E772</f>
        <v>#DIV/0!</v>
      </c>
      <c r="H772" s="90" t="e">
        <f t="shared" ref="H772:H835" si="54">F772/G772</f>
        <v>#DIV/0!</v>
      </c>
      <c r="I772" s="94" t="str">
        <f>IF(OR(COUNT(Calculations!BP773:BY773)&lt;3,COUNT(Calculations!BZ773:CI773)&lt;3),"N/A",IF(ISERROR(TTEST(Calculations!BP773:BY773,Calculations!BZ773:CI773,2,2)),"N/A",TTEST(Calculations!BP773:BY773,Calculations!BZ773:CI773,2,2)))</f>
        <v>N/A</v>
      </c>
      <c r="J772" s="90" t="e">
        <f t="shared" ref="J772:J835" si="55">IF(H772&gt;1,H772,-1/H772)</f>
        <v>#DIV/0!</v>
      </c>
      <c r="K772" s="95" t="str">
        <f>IF(AND('Test Sample Data'!N772&gt;=35,'Control Sample Data'!N772&gt;=35),"Type 3",IF(AND('Test Sample Data'!N772&gt;=30,'Control Sample Data'!N772&gt;=30,OR(I772&gt;=0.05,I772="N/A")),"Type 2",IF(OR(AND('Test Sample Data'!N772&gt;=30,'Control Sample Data'!N772&lt;=30),AND('Test Sample Data'!N772&lt;=30,'Control Sample Data'!N772&gt;=30)),"Type 1","OKAY")))</f>
        <v>OKAY</v>
      </c>
    </row>
    <row r="773" spans="1:11">
      <c r="A773" s="68"/>
      <c r="B773" s="88" t="str">
        <f>IF('Gene Table'!E773="","",'Gene Table'!E773)</f>
        <v>mmu-miR-466m-5p</v>
      </c>
      <c r="C773" s="89" t="str">
        <f>'Gene Table'!B773</f>
        <v>A03</v>
      </c>
      <c r="D773" s="90" t="e">
        <f>Calculations!BN774</f>
        <v>#DIV/0!</v>
      </c>
      <c r="E773" s="90" t="e">
        <f>Calculations!BO774</f>
        <v>#DIV/0!</v>
      </c>
      <c r="F773" s="91" t="e">
        <f t="shared" si="52"/>
        <v>#DIV/0!</v>
      </c>
      <c r="G773" s="91" t="e">
        <f t="shared" si="53"/>
        <v>#DIV/0!</v>
      </c>
      <c r="H773" s="90" t="e">
        <f t="shared" si="54"/>
        <v>#DIV/0!</v>
      </c>
      <c r="I773" s="94" t="str">
        <f>IF(OR(COUNT(Calculations!BP774:BY774)&lt;3,COUNT(Calculations!BZ774:CI774)&lt;3),"N/A",IF(ISERROR(TTEST(Calculations!BP774:BY774,Calculations!BZ774:CI774,2,2)),"N/A",TTEST(Calculations!BP774:BY774,Calculations!BZ774:CI774,2,2)))</f>
        <v>N/A</v>
      </c>
      <c r="J773" s="90" t="e">
        <f t="shared" si="55"/>
        <v>#DIV/0!</v>
      </c>
      <c r="K773" s="95" t="str">
        <f>IF(AND('Test Sample Data'!N773&gt;=35,'Control Sample Data'!N773&gt;=35),"Type 3",IF(AND('Test Sample Data'!N773&gt;=30,'Control Sample Data'!N773&gt;=30,OR(I773&gt;=0.05,I773="N/A")),"Type 2",IF(OR(AND('Test Sample Data'!N773&gt;=30,'Control Sample Data'!N773&lt;=30),AND('Test Sample Data'!N773&lt;=30,'Control Sample Data'!N773&gt;=30)),"Type 1","OKAY")))</f>
        <v>OKAY</v>
      </c>
    </row>
    <row r="774" spans="1:11">
      <c r="A774" s="68"/>
      <c r="B774" s="88" t="str">
        <f>IF('Gene Table'!E774="","",'Gene Table'!E774)</f>
        <v>mmu-miR-5107</v>
      </c>
      <c r="C774" s="89" t="str">
        <f>'Gene Table'!B774</f>
        <v>A04</v>
      </c>
      <c r="D774" s="90" t="e">
        <f>Calculations!BN775</f>
        <v>#DIV/0!</v>
      </c>
      <c r="E774" s="90" t="e">
        <f>Calculations!BO775</f>
        <v>#DIV/0!</v>
      </c>
      <c r="F774" s="91" t="e">
        <f t="shared" si="52"/>
        <v>#DIV/0!</v>
      </c>
      <c r="G774" s="91" t="e">
        <f t="shared" si="53"/>
        <v>#DIV/0!</v>
      </c>
      <c r="H774" s="90" t="e">
        <f t="shared" si="54"/>
        <v>#DIV/0!</v>
      </c>
      <c r="I774" s="94" t="str">
        <f>IF(OR(COUNT(Calculations!BP775:BY775)&lt;3,COUNT(Calculations!BZ775:CI775)&lt;3),"N/A",IF(ISERROR(TTEST(Calculations!BP775:BY775,Calculations!BZ775:CI775,2,2)),"N/A",TTEST(Calculations!BP775:BY775,Calculations!BZ775:CI775,2,2)))</f>
        <v>N/A</v>
      </c>
      <c r="J774" s="90" t="e">
        <f t="shared" si="55"/>
        <v>#DIV/0!</v>
      </c>
      <c r="K774" s="95" t="str">
        <f>IF(AND('Test Sample Data'!N774&gt;=35,'Control Sample Data'!N774&gt;=35),"Type 3",IF(AND('Test Sample Data'!N774&gt;=30,'Control Sample Data'!N774&gt;=30,OR(I774&gt;=0.05,I774="N/A")),"Type 2",IF(OR(AND('Test Sample Data'!N774&gt;=30,'Control Sample Data'!N774&lt;=30),AND('Test Sample Data'!N774&lt;=30,'Control Sample Data'!N774&gt;=30)),"Type 1","OKAY")))</f>
        <v>OKAY</v>
      </c>
    </row>
    <row r="775" spans="1:11">
      <c r="A775" s="68"/>
      <c r="B775" s="88" t="str">
        <f>IF('Gene Table'!E775="","",'Gene Table'!E775)</f>
        <v>mmu-miR-466m-3p</v>
      </c>
      <c r="C775" s="89" t="str">
        <f>'Gene Table'!B775</f>
        <v>A05</v>
      </c>
      <c r="D775" s="90" t="e">
        <f>Calculations!BN776</f>
        <v>#DIV/0!</v>
      </c>
      <c r="E775" s="90" t="e">
        <f>Calculations!BO776</f>
        <v>#DIV/0!</v>
      </c>
      <c r="F775" s="91" t="e">
        <f t="shared" si="52"/>
        <v>#DIV/0!</v>
      </c>
      <c r="G775" s="91" t="e">
        <f t="shared" si="53"/>
        <v>#DIV/0!</v>
      </c>
      <c r="H775" s="90" t="e">
        <f t="shared" si="54"/>
        <v>#DIV/0!</v>
      </c>
      <c r="I775" s="94" t="str">
        <f>IF(OR(COUNT(Calculations!BP776:BY776)&lt;3,COUNT(Calculations!BZ776:CI776)&lt;3),"N/A",IF(ISERROR(TTEST(Calculations!BP776:BY776,Calculations!BZ776:CI776,2,2)),"N/A",TTEST(Calculations!BP776:BY776,Calculations!BZ776:CI776,2,2)))</f>
        <v>N/A</v>
      </c>
      <c r="J775" s="90" t="e">
        <f t="shared" si="55"/>
        <v>#DIV/0!</v>
      </c>
      <c r="K775" s="95" t="str">
        <f>IF(AND('Test Sample Data'!N775&gt;=35,'Control Sample Data'!N775&gt;=35),"Type 3",IF(AND('Test Sample Data'!N775&gt;=30,'Control Sample Data'!N775&gt;=30,OR(I775&gt;=0.05,I775="N/A")),"Type 2",IF(OR(AND('Test Sample Data'!N775&gt;=30,'Control Sample Data'!N775&lt;=30),AND('Test Sample Data'!N775&lt;=30,'Control Sample Data'!N775&gt;=30)),"Type 1","OKAY")))</f>
        <v>OKAY</v>
      </c>
    </row>
    <row r="776" spans="1:11">
      <c r="A776" s="68"/>
      <c r="B776" s="88" t="str">
        <f>IF('Gene Table'!E776="","",'Gene Table'!E776)</f>
        <v>mmu-miR-5108</v>
      </c>
      <c r="C776" s="89" t="str">
        <f>'Gene Table'!B776</f>
        <v>A06</v>
      </c>
      <c r="D776" s="90" t="e">
        <f>Calculations!BN777</f>
        <v>#DIV/0!</v>
      </c>
      <c r="E776" s="90" t="e">
        <f>Calculations!BO777</f>
        <v>#DIV/0!</v>
      </c>
      <c r="F776" s="91" t="e">
        <f t="shared" si="52"/>
        <v>#DIV/0!</v>
      </c>
      <c r="G776" s="91" t="e">
        <f t="shared" si="53"/>
        <v>#DIV/0!</v>
      </c>
      <c r="H776" s="90" t="e">
        <f t="shared" si="54"/>
        <v>#DIV/0!</v>
      </c>
      <c r="I776" s="94" t="str">
        <f>IF(OR(COUNT(Calculations!BP777:BY777)&lt;3,COUNT(Calculations!BZ777:CI777)&lt;3),"N/A",IF(ISERROR(TTEST(Calculations!BP777:BY777,Calculations!BZ777:CI777,2,2)),"N/A",TTEST(Calculations!BP777:BY777,Calculations!BZ777:CI777,2,2)))</f>
        <v>N/A</v>
      </c>
      <c r="J776" s="90" t="e">
        <f t="shared" si="55"/>
        <v>#DIV/0!</v>
      </c>
      <c r="K776" s="95" t="str">
        <f>IF(AND('Test Sample Data'!N776&gt;=35,'Control Sample Data'!N776&gt;=35),"Type 3",IF(AND('Test Sample Data'!N776&gt;=30,'Control Sample Data'!N776&gt;=30,OR(I776&gt;=0.05,I776="N/A")),"Type 2",IF(OR(AND('Test Sample Data'!N776&gt;=30,'Control Sample Data'!N776&lt;=30),AND('Test Sample Data'!N776&lt;=30,'Control Sample Data'!N776&gt;=30)),"Type 1","OKAY")))</f>
        <v>OKAY</v>
      </c>
    </row>
    <row r="777" ht="25.5" spans="1:11">
      <c r="A777" s="68"/>
      <c r="B777" s="88" t="str">
        <f>IF('Gene Table'!E777="","",'Gene Table'!E777)</f>
        <v>mmu-miR-669d-2-3p</v>
      </c>
      <c r="C777" s="89" t="str">
        <f>'Gene Table'!B777</f>
        <v>A07</v>
      </c>
      <c r="D777" s="90" t="e">
        <f>Calculations!BN778</f>
        <v>#DIV/0!</v>
      </c>
      <c r="E777" s="90" t="e">
        <f>Calculations!BO778</f>
        <v>#DIV/0!</v>
      </c>
      <c r="F777" s="91" t="e">
        <f t="shared" si="52"/>
        <v>#DIV/0!</v>
      </c>
      <c r="G777" s="91" t="e">
        <f t="shared" si="53"/>
        <v>#DIV/0!</v>
      </c>
      <c r="H777" s="90" t="e">
        <f t="shared" si="54"/>
        <v>#DIV/0!</v>
      </c>
      <c r="I777" s="94" t="str">
        <f>IF(OR(COUNT(Calculations!BP778:BY778)&lt;3,COUNT(Calculations!BZ778:CI778)&lt;3),"N/A",IF(ISERROR(TTEST(Calculations!BP778:BY778,Calculations!BZ778:CI778,2,2)),"N/A",TTEST(Calculations!BP778:BY778,Calculations!BZ778:CI778,2,2)))</f>
        <v>N/A</v>
      </c>
      <c r="J777" s="90" t="e">
        <f t="shared" si="55"/>
        <v>#DIV/0!</v>
      </c>
      <c r="K777" s="95" t="str">
        <f>IF(AND('Test Sample Data'!N777&gt;=35,'Control Sample Data'!N777&gt;=35),"Type 3",IF(AND('Test Sample Data'!N777&gt;=30,'Control Sample Data'!N777&gt;=30,OR(I777&gt;=0.05,I777="N/A")),"Type 2",IF(OR(AND('Test Sample Data'!N777&gt;=30,'Control Sample Data'!N777&lt;=30),AND('Test Sample Data'!N777&lt;=30,'Control Sample Data'!N777&gt;=30)),"Type 1","OKAY")))</f>
        <v>OKAY</v>
      </c>
    </row>
    <row r="778" spans="1:11">
      <c r="A778" s="68"/>
      <c r="B778" s="88" t="str">
        <f>IF('Gene Table'!E778="","",'Gene Table'!E778)</f>
        <v>mmu-miR-5109</v>
      </c>
      <c r="C778" s="89" t="str">
        <f>'Gene Table'!B778</f>
        <v>A08</v>
      </c>
      <c r="D778" s="90" t="e">
        <f>Calculations!BN779</f>
        <v>#DIV/0!</v>
      </c>
      <c r="E778" s="90" t="e">
        <f>Calculations!BO779</f>
        <v>#DIV/0!</v>
      </c>
      <c r="F778" s="91" t="e">
        <f t="shared" si="52"/>
        <v>#DIV/0!</v>
      </c>
      <c r="G778" s="91" t="e">
        <f t="shared" si="53"/>
        <v>#DIV/0!</v>
      </c>
      <c r="H778" s="90" t="e">
        <f t="shared" si="54"/>
        <v>#DIV/0!</v>
      </c>
      <c r="I778" s="94" t="str">
        <f>IF(OR(COUNT(Calculations!BP779:BY779)&lt;3,COUNT(Calculations!BZ779:CI779)&lt;3),"N/A",IF(ISERROR(TTEST(Calculations!BP779:BY779,Calculations!BZ779:CI779,2,2)),"N/A",TTEST(Calculations!BP779:BY779,Calculations!BZ779:CI779,2,2)))</f>
        <v>N/A</v>
      </c>
      <c r="J778" s="90" t="e">
        <f t="shared" si="55"/>
        <v>#DIV/0!</v>
      </c>
      <c r="K778" s="95" t="str">
        <f>IF(AND('Test Sample Data'!N778&gt;=35,'Control Sample Data'!N778&gt;=35),"Type 3",IF(AND('Test Sample Data'!N778&gt;=30,'Control Sample Data'!N778&gt;=30,OR(I778&gt;=0.05,I778="N/A")),"Type 2",IF(OR(AND('Test Sample Data'!N778&gt;=30,'Control Sample Data'!N778&lt;=30),AND('Test Sample Data'!N778&lt;=30,'Control Sample Data'!N778&gt;=30)),"Type 1","OKAY")))</f>
        <v>OKAY</v>
      </c>
    </row>
    <row r="779" spans="1:11">
      <c r="A779" s="68"/>
      <c r="B779" s="88" t="str">
        <f>IF('Gene Table'!E779="","",'Gene Table'!E779)</f>
        <v>mmu-miR-466o-5p</v>
      </c>
      <c r="C779" s="89" t="str">
        <f>'Gene Table'!B779</f>
        <v>A09</v>
      </c>
      <c r="D779" s="90" t="e">
        <f>Calculations!BN780</f>
        <v>#DIV/0!</v>
      </c>
      <c r="E779" s="90" t="e">
        <f>Calculations!BO780</f>
        <v>#DIV/0!</v>
      </c>
      <c r="F779" s="91" t="e">
        <f t="shared" si="52"/>
        <v>#DIV/0!</v>
      </c>
      <c r="G779" s="91" t="e">
        <f t="shared" si="53"/>
        <v>#DIV/0!</v>
      </c>
      <c r="H779" s="90" t="e">
        <f t="shared" si="54"/>
        <v>#DIV/0!</v>
      </c>
      <c r="I779" s="94" t="str">
        <f>IF(OR(COUNT(Calculations!BP780:BY780)&lt;3,COUNT(Calculations!BZ780:CI780)&lt;3),"N/A",IF(ISERROR(TTEST(Calculations!BP780:BY780,Calculations!BZ780:CI780,2,2)),"N/A",TTEST(Calculations!BP780:BY780,Calculations!BZ780:CI780,2,2)))</f>
        <v>N/A</v>
      </c>
      <c r="J779" s="90" t="e">
        <f t="shared" si="55"/>
        <v>#DIV/0!</v>
      </c>
      <c r="K779" s="95" t="str">
        <f>IF(AND('Test Sample Data'!N779&gt;=35,'Control Sample Data'!N779&gt;=35),"Type 3",IF(AND('Test Sample Data'!N779&gt;=30,'Control Sample Data'!N779&gt;=30,OR(I779&gt;=0.05,I779="N/A")),"Type 2",IF(OR(AND('Test Sample Data'!N779&gt;=30,'Control Sample Data'!N779&lt;=30),AND('Test Sample Data'!N779&lt;=30,'Control Sample Data'!N779&gt;=30)),"Type 1","OKAY")))</f>
        <v>OKAY</v>
      </c>
    </row>
    <row r="780" spans="1:11">
      <c r="A780" s="68"/>
      <c r="B780" s="88" t="str">
        <f>IF('Gene Table'!E780="","",'Gene Table'!E780)</f>
        <v>mmu-miR-5110</v>
      </c>
      <c r="C780" s="89" t="str">
        <f>'Gene Table'!B780</f>
        <v>A10</v>
      </c>
      <c r="D780" s="90" t="e">
        <f>Calculations!BN781</f>
        <v>#DIV/0!</v>
      </c>
      <c r="E780" s="90" t="e">
        <f>Calculations!BO781</f>
        <v>#DIV/0!</v>
      </c>
      <c r="F780" s="91" t="e">
        <f t="shared" si="52"/>
        <v>#DIV/0!</v>
      </c>
      <c r="G780" s="91" t="e">
        <f t="shared" si="53"/>
        <v>#DIV/0!</v>
      </c>
      <c r="H780" s="90" t="e">
        <f t="shared" si="54"/>
        <v>#DIV/0!</v>
      </c>
      <c r="I780" s="94" t="str">
        <f>IF(OR(COUNT(Calculations!BP781:BY781)&lt;3,COUNT(Calculations!BZ781:CI781)&lt;3),"N/A",IF(ISERROR(TTEST(Calculations!BP781:BY781,Calculations!BZ781:CI781,2,2)),"N/A",TTEST(Calculations!BP781:BY781,Calculations!BZ781:CI781,2,2)))</f>
        <v>N/A</v>
      </c>
      <c r="J780" s="90" t="e">
        <f t="shared" si="55"/>
        <v>#DIV/0!</v>
      </c>
      <c r="K780" s="95" t="str">
        <f>IF(AND('Test Sample Data'!N780&gt;=35,'Control Sample Data'!N780&gt;=35),"Type 3",IF(AND('Test Sample Data'!N780&gt;=30,'Control Sample Data'!N780&gt;=30,OR(I780&gt;=0.05,I780="N/A")),"Type 2",IF(OR(AND('Test Sample Data'!N780&gt;=30,'Control Sample Data'!N780&lt;=30),AND('Test Sample Data'!N780&lt;=30,'Control Sample Data'!N780&gt;=30)),"Type 1","OKAY")))</f>
        <v>OKAY</v>
      </c>
    </row>
    <row r="781" spans="1:11">
      <c r="A781" s="68"/>
      <c r="B781" s="88" t="str">
        <f>IF('Gene Table'!E781="","",'Gene Table'!E781)</f>
        <v>mmu-miR-466o-3p</v>
      </c>
      <c r="C781" s="89" t="str">
        <f>'Gene Table'!B781</f>
        <v>A11</v>
      </c>
      <c r="D781" s="90" t="e">
        <f>Calculations!BN782</f>
        <v>#DIV/0!</v>
      </c>
      <c r="E781" s="90" t="e">
        <f>Calculations!BO782</f>
        <v>#DIV/0!</v>
      </c>
      <c r="F781" s="91" t="e">
        <f t="shared" si="52"/>
        <v>#DIV/0!</v>
      </c>
      <c r="G781" s="91" t="e">
        <f t="shared" si="53"/>
        <v>#DIV/0!</v>
      </c>
      <c r="H781" s="90" t="e">
        <f t="shared" si="54"/>
        <v>#DIV/0!</v>
      </c>
      <c r="I781" s="94" t="str">
        <f>IF(OR(COUNT(Calculations!BP782:BY782)&lt;3,COUNT(Calculations!BZ782:CI782)&lt;3),"N/A",IF(ISERROR(TTEST(Calculations!BP782:BY782,Calculations!BZ782:CI782,2,2)),"N/A",TTEST(Calculations!BP782:BY782,Calculations!BZ782:CI782,2,2)))</f>
        <v>N/A</v>
      </c>
      <c r="J781" s="90" t="e">
        <f t="shared" si="55"/>
        <v>#DIV/0!</v>
      </c>
      <c r="K781" s="95" t="str">
        <f>IF(AND('Test Sample Data'!N781&gt;=35,'Control Sample Data'!N781&gt;=35),"Type 3",IF(AND('Test Sample Data'!N781&gt;=30,'Control Sample Data'!N781&gt;=30,OR(I781&gt;=0.05,I781="N/A")),"Type 2",IF(OR(AND('Test Sample Data'!N781&gt;=30,'Control Sample Data'!N781&lt;=30),AND('Test Sample Data'!N781&lt;=30,'Control Sample Data'!N781&gt;=30)),"Type 1","OKAY")))</f>
        <v>OKAY</v>
      </c>
    </row>
    <row r="782" spans="1:11">
      <c r="A782" s="68"/>
      <c r="B782" s="88" t="str">
        <f>IF('Gene Table'!E782="","",'Gene Table'!E782)</f>
        <v>mmu-miR-5111-3p</v>
      </c>
      <c r="C782" s="89" t="str">
        <f>'Gene Table'!B782</f>
        <v>A12</v>
      </c>
      <c r="D782" s="90" t="e">
        <f>Calculations!BN783</f>
        <v>#DIV/0!</v>
      </c>
      <c r="E782" s="90" t="e">
        <f>Calculations!BO783</f>
        <v>#DIV/0!</v>
      </c>
      <c r="F782" s="91" t="e">
        <f t="shared" si="52"/>
        <v>#DIV/0!</v>
      </c>
      <c r="G782" s="91" t="e">
        <f t="shared" si="53"/>
        <v>#DIV/0!</v>
      </c>
      <c r="H782" s="90" t="e">
        <f t="shared" si="54"/>
        <v>#DIV/0!</v>
      </c>
      <c r="I782" s="94" t="str">
        <f>IF(OR(COUNT(Calculations!BP783:BY783)&lt;3,COUNT(Calculations!BZ783:CI783)&lt;3),"N/A",IF(ISERROR(TTEST(Calculations!BP783:BY783,Calculations!BZ783:CI783,2,2)),"N/A",TTEST(Calculations!BP783:BY783,Calculations!BZ783:CI783,2,2)))</f>
        <v>N/A</v>
      </c>
      <c r="J782" s="90" t="e">
        <f t="shared" si="55"/>
        <v>#DIV/0!</v>
      </c>
      <c r="K782" s="95" t="str">
        <f>IF(AND('Test Sample Data'!N782&gt;=35,'Control Sample Data'!N782&gt;=35),"Type 3",IF(AND('Test Sample Data'!N782&gt;=30,'Control Sample Data'!N782&gt;=30,OR(I782&gt;=0.05,I782="N/A")),"Type 2",IF(OR(AND('Test Sample Data'!N782&gt;=30,'Control Sample Data'!N782&lt;=30),AND('Test Sample Data'!N782&lt;=30,'Control Sample Data'!N782&gt;=30)),"Type 1","OKAY")))</f>
        <v>OKAY</v>
      </c>
    </row>
    <row r="783" spans="1:11">
      <c r="A783" s="68"/>
      <c r="B783" s="88" t="str">
        <f>IF('Gene Table'!E783="","",'Gene Table'!E783)</f>
        <v>mmu-miR-467a-3p</v>
      </c>
      <c r="C783" s="89" t="str">
        <f>'Gene Table'!B783</f>
        <v>A13</v>
      </c>
      <c r="D783" s="90" t="e">
        <f>Calculations!BN784</f>
        <v>#DIV/0!</v>
      </c>
      <c r="E783" s="90" t="e">
        <f>Calculations!BO784</f>
        <v>#DIV/0!</v>
      </c>
      <c r="F783" s="91" t="e">
        <f t="shared" si="52"/>
        <v>#DIV/0!</v>
      </c>
      <c r="G783" s="91" t="e">
        <f t="shared" si="53"/>
        <v>#DIV/0!</v>
      </c>
      <c r="H783" s="90" t="e">
        <f t="shared" si="54"/>
        <v>#DIV/0!</v>
      </c>
      <c r="I783" s="94" t="str">
        <f>IF(OR(COUNT(Calculations!BP784:BY784)&lt;3,COUNT(Calculations!BZ784:CI784)&lt;3),"N/A",IF(ISERROR(TTEST(Calculations!BP784:BY784,Calculations!BZ784:CI784,2,2)),"N/A",TTEST(Calculations!BP784:BY784,Calculations!BZ784:CI784,2,2)))</f>
        <v>N/A</v>
      </c>
      <c r="J783" s="90" t="e">
        <f t="shared" si="55"/>
        <v>#DIV/0!</v>
      </c>
      <c r="K783" s="95" t="str">
        <f>IF(AND('Test Sample Data'!N783&gt;=35,'Control Sample Data'!N783&gt;=35),"Type 3",IF(AND('Test Sample Data'!N783&gt;=30,'Control Sample Data'!N783&gt;=30,OR(I783&gt;=0.05,I783="N/A")),"Type 2",IF(OR(AND('Test Sample Data'!N783&gt;=30,'Control Sample Data'!N783&lt;=30),AND('Test Sample Data'!N783&lt;=30,'Control Sample Data'!N783&gt;=30)),"Type 1","OKAY")))</f>
        <v>OKAY</v>
      </c>
    </row>
    <row r="784" spans="1:11">
      <c r="A784" s="68"/>
      <c r="B784" s="88" t="str">
        <f>IF('Gene Table'!E784="","",'Gene Table'!E784)</f>
        <v>mmu-miR-5112</v>
      </c>
      <c r="C784" s="89" t="str">
        <f>'Gene Table'!B784</f>
        <v>A14</v>
      </c>
      <c r="D784" s="90" t="e">
        <f>Calculations!BN785</f>
        <v>#DIV/0!</v>
      </c>
      <c r="E784" s="90" t="e">
        <f>Calculations!BO785</f>
        <v>#DIV/0!</v>
      </c>
      <c r="F784" s="91" t="e">
        <f t="shared" si="52"/>
        <v>#DIV/0!</v>
      </c>
      <c r="G784" s="91" t="e">
        <f t="shared" si="53"/>
        <v>#DIV/0!</v>
      </c>
      <c r="H784" s="90" t="e">
        <f t="shared" si="54"/>
        <v>#DIV/0!</v>
      </c>
      <c r="I784" s="94" t="str">
        <f>IF(OR(COUNT(Calculations!BP785:BY785)&lt;3,COUNT(Calculations!BZ785:CI785)&lt;3),"N/A",IF(ISERROR(TTEST(Calculations!BP785:BY785,Calculations!BZ785:CI785,2,2)),"N/A",TTEST(Calculations!BP785:BY785,Calculations!BZ785:CI785,2,2)))</f>
        <v>N/A</v>
      </c>
      <c r="J784" s="90" t="e">
        <f t="shared" si="55"/>
        <v>#DIV/0!</v>
      </c>
      <c r="K784" s="95" t="str">
        <f>IF(AND('Test Sample Data'!N784&gt;=35,'Control Sample Data'!N784&gt;=35),"Type 3",IF(AND('Test Sample Data'!N784&gt;=30,'Control Sample Data'!N784&gt;=30,OR(I784&gt;=0.05,I784="N/A")),"Type 2",IF(OR(AND('Test Sample Data'!N784&gt;=30,'Control Sample Data'!N784&lt;=30),AND('Test Sample Data'!N784&lt;=30,'Control Sample Data'!N784&gt;=30)),"Type 1","OKAY")))</f>
        <v>OKAY</v>
      </c>
    </row>
    <row r="785" spans="1:11">
      <c r="A785" s="68"/>
      <c r="B785" s="88" t="str">
        <f>IF('Gene Table'!E785="","",'Gene Table'!E785)</f>
        <v>mmu-miR-669a-3p</v>
      </c>
      <c r="C785" s="89" t="str">
        <f>'Gene Table'!B785</f>
        <v>A15</v>
      </c>
      <c r="D785" s="90" t="e">
        <f>Calculations!BN786</f>
        <v>#DIV/0!</v>
      </c>
      <c r="E785" s="90" t="e">
        <f>Calculations!BO786</f>
        <v>#DIV/0!</v>
      </c>
      <c r="F785" s="91" t="e">
        <f t="shared" si="52"/>
        <v>#DIV/0!</v>
      </c>
      <c r="G785" s="91" t="e">
        <f t="shared" si="53"/>
        <v>#DIV/0!</v>
      </c>
      <c r="H785" s="90" t="e">
        <f t="shared" si="54"/>
        <v>#DIV/0!</v>
      </c>
      <c r="I785" s="94" t="str">
        <f>IF(OR(COUNT(Calculations!BP786:BY786)&lt;3,COUNT(Calculations!BZ786:CI786)&lt;3),"N/A",IF(ISERROR(TTEST(Calculations!BP786:BY786,Calculations!BZ786:CI786,2,2)),"N/A",TTEST(Calculations!BP786:BY786,Calculations!BZ786:CI786,2,2)))</f>
        <v>N/A</v>
      </c>
      <c r="J785" s="90" t="e">
        <f t="shared" si="55"/>
        <v>#DIV/0!</v>
      </c>
      <c r="K785" s="95" t="str">
        <f>IF(AND('Test Sample Data'!N785&gt;=35,'Control Sample Data'!N785&gt;=35),"Type 3",IF(AND('Test Sample Data'!N785&gt;=30,'Control Sample Data'!N785&gt;=30,OR(I785&gt;=0.05,I785="N/A")),"Type 2",IF(OR(AND('Test Sample Data'!N785&gt;=30,'Control Sample Data'!N785&lt;=30),AND('Test Sample Data'!N785&lt;=30,'Control Sample Data'!N785&gt;=30)),"Type 1","OKAY")))</f>
        <v>OKAY</v>
      </c>
    </row>
    <row r="786" spans="1:11">
      <c r="A786" s="68"/>
      <c r="B786" s="88" t="str">
        <f>IF('Gene Table'!E786="","",'Gene Table'!E786)</f>
        <v>mmu-miR-5113</v>
      </c>
      <c r="C786" s="89" t="str">
        <f>'Gene Table'!B786</f>
        <v>A16</v>
      </c>
      <c r="D786" s="90" t="e">
        <f>Calculations!BN787</f>
        <v>#DIV/0!</v>
      </c>
      <c r="E786" s="90" t="e">
        <f>Calculations!BO787</f>
        <v>#DIV/0!</v>
      </c>
      <c r="F786" s="91" t="e">
        <f t="shared" si="52"/>
        <v>#DIV/0!</v>
      </c>
      <c r="G786" s="91" t="e">
        <f t="shared" si="53"/>
        <v>#DIV/0!</v>
      </c>
      <c r="H786" s="90" t="e">
        <f t="shared" si="54"/>
        <v>#DIV/0!</v>
      </c>
      <c r="I786" s="94" t="str">
        <f>IF(OR(COUNT(Calculations!BP787:BY787)&lt;3,COUNT(Calculations!BZ787:CI787)&lt;3),"N/A",IF(ISERROR(TTEST(Calculations!BP787:BY787,Calculations!BZ787:CI787,2,2)),"N/A",TTEST(Calculations!BP787:BY787,Calculations!BZ787:CI787,2,2)))</f>
        <v>N/A</v>
      </c>
      <c r="J786" s="90" t="e">
        <f t="shared" si="55"/>
        <v>#DIV/0!</v>
      </c>
      <c r="K786" s="95" t="str">
        <f>IF(AND('Test Sample Data'!N786&gt;=35,'Control Sample Data'!N786&gt;=35),"Type 3",IF(AND('Test Sample Data'!N786&gt;=30,'Control Sample Data'!N786&gt;=30,OR(I786&gt;=0.05,I786="N/A")),"Type 2",IF(OR(AND('Test Sample Data'!N786&gt;=30,'Control Sample Data'!N786&lt;=30),AND('Test Sample Data'!N786&lt;=30,'Control Sample Data'!N786&gt;=30)),"Type 1","OKAY")))</f>
        <v>OKAY</v>
      </c>
    </row>
    <row r="787" spans="1:11">
      <c r="A787" s="68"/>
      <c r="B787" s="88" t="str">
        <f>IF('Gene Table'!E787="","",'Gene Table'!E787)</f>
        <v>mmu-miR-669p-3p</v>
      </c>
      <c r="C787" s="89" t="str">
        <f>'Gene Table'!B787</f>
        <v>A17</v>
      </c>
      <c r="D787" s="90" t="e">
        <f>Calculations!BN788</f>
        <v>#DIV/0!</v>
      </c>
      <c r="E787" s="90" t="e">
        <f>Calculations!BO788</f>
        <v>#DIV/0!</v>
      </c>
      <c r="F787" s="91" t="e">
        <f t="shared" si="52"/>
        <v>#DIV/0!</v>
      </c>
      <c r="G787" s="91" t="e">
        <f t="shared" si="53"/>
        <v>#DIV/0!</v>
      </c>
      <c r="H787" s="90" t="e">
        <f t="shared" si="54"/>
        <v>#DIV/0!</v>
      </c>
      <c r="I787" s="94" t="str">
        <f>IF(OR(COUNT(Calculations!BP788:BY788)&lt;3,COUNT(Calculations!BZ788:CI788)&lt;3),"N/A",IF(ISERROR(TTEST(Calculations!BP788:BY788,Calculations!BZ788:CI788,2,2)),"N/A",TTEST(Calculations!BP788:BY788,Calculations!BZ788:CI788,2,2)))</f>
        <v>N/A</v>
      </c>
      <c r="J787" s="90" t="e">
        <f t="shared" si="55"/>
        <v>#DIV/0!</v>
      </c>
      <c r="K787" s="95" t="str">
        <f>IF(AND('Test Sample Data'!N787&gt;=35,'Control Sample Data'!N787&gt;=35),"Type 3",IF(AND('Test Sample Data'!N787&gt;=30,'Control Sample Data'!N787&gt;=30,OR(I787&gt;=0.05,I787="N/A")),"Type 2",IF(OR(AND('Test Sample Data'!N787&gt;=30,'Control Sample Data'!N787&lt;=30),AND('Test Sample Data'!N787&lt;=30,'Control Sample Data'!N787&gt;=30)),"Type 1","OKAY")))</f>
        <v>OKAY</v>
      </c>
    </row>
    <row r="788" spans="1:11">
      <c r="A788" s="68"/>
      <c r="B788" s="88" t="str">
        <f>IF('Gene Table'!E788="","",'Gene Table'!E788)</f>
        <v>mmu-miR-5114</v>
      </c>
      <c r="C788" s="89" t="str">
        <f>'Gene Table'!B788</f>
        <v>A18</v>
      </c>
      <c r="D788" s="90" t="e">
        <f>Calculations!BN789</f>
        <v>#DIV/0!</v>
      </c>
      <c r="E788" s="90" t="e">
        <f>Calculations!BO789</f>
        <v>#DIV/0!</v>
      </c>
      <c r="F788" s="91" t="e">
        <f t="shared" si="52"/>
        <v>#DIV/0!</v>
      </c>
      <c r="G788" s="91" t="e">
        <f t="shared" si="53"/>
        <v>#DIV/0!</v>
      </c>
      <c r="H788" s="90" t="e">
        <f t="shared" si="54"/>
        <v>#DIV/0!</v>
      </c>
      <c r="I788" s="94" t="str">
        <f>IF(OR(COUNT(Calculations!BP789:BY789)&lt;3,COUNT(Calculations!BZ789:CI789)&lt;3),"N/A",IF(ISERROR(TTEST(Calculations!BP789:BY789,Calculations!BZ789:CI789,2,2)),"N/A",TTEST(Calculations!BP789:BY789,Calculations!BZ789:CI789,2,2)))</f>
        <v>N/A</v>
      </c>
      <c r="J788" s="90" t="e">
        <f t="shared" si="55"/>
        <v>#DIV/0!</v>
      </c>
      <c r="K788" s="95" t="str">
        <f>IF(AND('Test Sample Data'!N788&gt;=35,'Control Sample Data'!N788&gt;=35),"Type 3",IF(AND('Test Sample Data'!N788&gt;=30,'Control Sample Data'!N788&gt;=30,OR(I788&gt;=0.05,I788="N/A")),"Type 2",IF(OR(AND('Test Sample Data'!N788&gt;=30,'Control Sample Data'!N788&lt;=30),AND('Test Sample Data'!N788&lt;=30,'Control Sample Data'!N788&gt;=30)),"Type 1","OKAY")))</f>
        <v>OKAY</v>
      </c>
    </row>
    <row r="789" spans="1:11">
      <c r="A789" s="68"/>
      <c r="B789" s="88" t="str">
        <f>IF('Gene Table'!E789="","",'Gene Table'!E789)</f>
        <v>mmu-miR-466p-5p</v>
      </c>
      <c r="C789" s="89" t="str">
        <f>'Gene Table'!B789</f>
        <v>A19</v>
      </c>
      <c r="D789" s="90" t="e">
        <f>Calculations!BN790</f>
        <v>#DIV/0!</v>
      </c>
      <c r="E789" s="90" t="e">
        <f>Calculations!BO790</f>
        <v>#DIV/0!</v>
      </c>
      <c r="F789" s="91" t="e">
        <f t="shared" si="52"/>
        <v>#DIV/0!</v>
      </c>
      <c r="G789" s="91" t="e">
        <f t="shared" si="53"/>
        <v>#DIV/0!</v>
      </c>
      <c r="H789" s="90" t="e">
        <f t="shared" si="54"/>
        <v>#DIV/0!</v>
      </c>
      <c r="I789" s="94" t="str">
        <f>IF(OR(COUNT(Calculations!BP790:BY790)&lt;3,COUNT(Calculations!BZ790:CI790)&lt;3),"N/A",IF(ISERROR(TTEST(Calculations!BP790:BY790,Calculations!BZ790:CI790,2,2)),"N/A",TTEST(Calculations!BP790:BY790,Calculations!BZ790:CI790,2,2)))</f>
        <v>N/A</v>
      </c>
      <c r="J789" s="90" t="e">
        <f t="shared" si="55"/>
        <v>#DIV/0!</v>
      </c>
      <c r="K789" s="95" t="str">
        <f>IF(AND('Test Sample Data'!N789&gt;=35,'Control Sample Data'!N789&gt;=35),"Type 3",IF(AND('Test Sample Data'!N789&gt;=30,'Control Sample Data'!N789&gt;=30,OR(I789&gt;=0.05,I789="N/A")),"Type 2",IF(OR(AND('Test Sample Data'!N789&gt;=30,'Control Sample Data'!N789&lt;=30),AND('Test Sample Data'!N789&lt;=30,'Control Sample Data'!N789&gt;=30)),"Type 1","OKAY")))</f>
        <v>OKAY</v>
      </c>
    </row>
    <row r="790" spans="1:11">
      <c r="A790" s="68"/>
      <c r="B790" s="88" t="str">
        <f>IF('Gene Table'!E790="","",'Gene Table'!E790)</f>
        <v>mmu-miR-5115</v>
      </c>
      <c r="C790" s="89" t="str">
        <f>'Gene Table'!B790</f>
        <v>A20</v>
      </c>
      <c r="D790" s="90" t="e">
        <f>Calculations!BN791</f>
        <v>#DIV/0!</v>
      </c>
      <c r="E790" s="90" t="e">
        <f>Calculations!BO791</f>
        <v>#DIV/0!</v>
      </c>
      <c r="F790" s="91" t="e">
        <f t="shared" si="52"/>
        <v>#DIV/0!</v>
      </c>
      <c r="G790" s="91" t="e">
        <f t="shared" si="53"/>
        <v>#DIV/0!</v>
      </c>
      <c r="H790" s="90" t="e">
        <f t="shared" si="54"/>
        <v>#DIV/0!</v>
      </c>
      <c r="I790" s="94" t="str">
        <f>IF(OR(COUNT(Calculations!BP791:BY791)&lt;3,COUNT(Calculations!BZ791:CI791)&lt;3),"N/A",IF(ISERROR(TTEST(Calculations!BP791:BY791,Calculations!BZ791:CI791,2,2)),"N/A",TTEST(Calculations!BP791:BY791,Calculations!BZ791:CI791,2,2)))</f>
        <v>N/A</v>
      </c>
      <c r="J790" s="90" t="e">
        <f t="shared" si="55"/>
        <v>#DIV/0!</v>
      </c>
      <c r="K790" s="95" t="str">
        <f>IF(AND('Test Sample Data'!N790&gt;=35,'Control Sample Data'!N790&gt;=35),"Type 3",IF(AND('Test Sample Data'!N790&gt;=30,'Control Sample Data'!N790&gt;=30,OR(I790&gt;=0.05,I790="N/A")),"Type 2",IF(OR(AND('Test Sample Data'!N790&gt;=30,'Control Sample Data'!N790&lt;=30),AND('Test Sample Data'!N790&lt;=30,'Control Sample Data'!N790&gt;=30)),"Type 1","OKAY")))</f>
        <v>OKAY</v>
      </c>
    </row>
    <row r="791" spans="1:11">
      <c r="A791" s="68"/>
      <c r="B791" s="88" t="str">
        <f>IF('Gene Table'!E791="","",'Gene Table'!E791)</f>
        <v>mmu-miR-466n-5p</v>
      </c>
      <c r="C791" s="89" t="str">
        <f>'Gene Table'!B791</f>
        <v>A21</v>
      </c>
      <c r="D791" s="90" t="e">
        <f>Calculations!BN792</f>
        <v>#DIV/0!</v>
      </c>
      <c r="E791" s="90" t="e">
        <f>Calculations!BO792</f>
        <v>#DIV/0!</v>
      </c>
      <c r="F791" s="91" t="e">
        <f t="shared" si="52"/>
        <v>#DIV/0!</v>
      </c>
      <c r="G791" s="91" t="e">
        <f t="shared" si="53"/>
        <v>#DIV/0!</v>
      </c>
      <c r="H791" s="90" t="e">
        <f t="shared" si="54"/>
        <v>#DIV/0!</v>
      </c>
      <c r="I791" s="94" t="str">
        <f>IF(OR(COUNT(Calculations!BP792:BY792)&lt;3,COUNT(Calculations!BZ792:CI792)&lt;3),"N/A",IF(ISERROR(TTEST(Calculations!BP792:BY792,Calculations!BZ792:CI792,2,2)),"N/A",TTEST(Calculations!BP792:BY792,Calculations!BZ792:CI792,2,2)))</f>
        <v>N/A</v>
      </c>
      <c r="J791" s="90" t="e">
        <f t="shared" si="55"/>
        <v>#DIV/0!</v>
      </c>
      <c r="K791" s="95" t="str">
        <f>IF(AND('Test Sample Data'!N791&gt;=35,'Control Sample Data'!N791&gt;=35),"Type 3",IF(AND('Test Sample Data'!N791&gt;=30,'Control Sample Data'!N791&gt;=30,OR(I791&gt;=0.05,I791="N/A")),"Type 2",IF(OR(AND('Test Sample Data'!N791&gt;=30,'Control Sample Data'!N791&lt;=30),AND('Test Sample Data'!N791&lt;=30,'Control Sample Data'!N791&gt;=30)),"Type 1","OKAY")))</f>
        <v>OKAY</v>
      </c>
    </row>
    <row r="792" spans="1:11">
      <c r="A792" s="68"/>
      <c r="B792" s="88" t="str">
        <f>IF('Gene Table'!E792="","",'Gene Table'!E792)</f>
        <v>mmu-miR-5116</v>
      </c>
      <c r="C792" s="89" t="str">
        <f>'Gene Table'!B792</f>
        <v>A22</v>
      </c>
      <c r="D792" s="90" t="e">
        <f>Calculations!BN793</f>
        <v>#DIV/0!</v>
      </c>
      <c r="E792" s="90" t="e">
        <f>Calculations!BO793</f>
        <v>#DIV/0!</v>
      </c>
      <c r="F792" s="91" t="e">
        <f t="shared" si="52"/>
        <v>#DIV/0!</v>
      </c>
      <c r="G792" s="91" t="e">
        <f t="shared" si="53"/>
        <v>#DIV/0!</v>
      </c>
      <c r="H792" s="90" t="e">
        <f t="shared" si="54"/>
        <v>#DIV/0!</v>
      </c>
      <c r="I792" s="94" t="str">
        <f>IF(OR(COUNT(Calculations!BP793:BY793)&lt;3,COUNT(Calculations!BZ793:CI793)&lt;3),"N/A",IF(ISERROR(TTEST(Calculations!BP793:BY793,Calculations!BZ793:CI793,2,2)),"N/A",TTEST(Calculations!BP793:BY793,Calculations!BZ793:CI793,2,2)))</f>
        <v>N/A</v>
      </c>
      <c r="J792" s="90" t="e">
        <f t="shared" si="55"/>
        <v>#DIV/0!</v>
      </c>
      <c r="K792" s="95" t="str">
        <f>IF(AND('Test Sample Data'!N792&gt;=35,'Control Sample Data'!N792&gt;=35),"Type 3",IF(AND('Test Sample Data'!N792&gt;=30,'Control Sample Data'!N792&gt;=30,OR(I792&gt;=0.05,I792="N/A")),"Type 2",IF(OR(AND('Test Sample Data'!N792&gt;=30,'Control Sample Data'!N792&lt;=30),AND('Test Sample Data'!N792&lt;=30,'Control Sample Data'!N792&gt;=30)),"Type 1","OKAY")))</f>
        <v>OKAY</v>
      </c>
    </row>
    <row r="793" spans="1:11">
      <c r="A793" s="68"/>
      <c r="B793" s="88" t="str">
        <f>IF('Gene Table'!E793="","",'Gene Table'!E793)</f>
        <v>mmu-miR-466n-3p</v>
      </c>
      <c r="C793" s="89" t="str">
        <f>'Gene Table'!B793</f>
        <v>A23</v>
      </c>
      <c r="D793" s="90" t="e">
        <f>Calculations!BN794</f>
        <v>#DIV/0!</v>
      </c>
      <c r="E793" s="90" t="e">
        <f>Calculations!BO794</f>
        <v>#DIV/0!</v>
      </c>
      <c r="F793" s="91" t="e">
        <f t="shared" si="52"/>
        <v>#DIV/0!</v>
      </c>
      <c r="G793" s="91" t="e">
        <f t="shared" si="53"/>
        <v>#DIV/0!</v>
      </c>
      <c r="H793" s="90" t="e">
        <f t="shared" si="54"/>
        <v>#DIV/0!</v>
      </c>
      <c r="I793" s="94" t="str">
        <f>IF(OR(COUNT(Calculations!BP794:BY794)&lt;3,COUNT(Calculations!BZ794:CI794)&lt;3),"N/A",IF(ISERROR(TTEST(Calculations!BP794:BY794,Calculations!BZ794:CI794,2,2)),"N/A",TTEST(Calculations!BP794:BY794,Calculations!BZ794:CI794,2,2)))</f>
        <v>N/A</v>
      </c>
      <c r="J793" s="90" t="e">
        <f t="shared" si="55"/>
        <v>#DIV/0!</v>
      </c>
      <c r="K793" s="95" t="str">
        <f>IF(AND('Test Sample Data'!N793&gt;=35,'Control Sample Data'!N793&gt;=35),"Type 3",IF(AND('Test Sample Data'!N793&gt;=30,'Control Sample Data'!N793&gt;=30,OR(I793&gt;=0.05,I793="N/A")),"Type 2",IF(OR(AND('Test Sample Data'!N793&gt;=30,'Control Sample Data'!N793&lt;=30),AND('Test Sample Data'!N793&lt;=30,'Control Sample Data'!N793&gt;=30)),"Type 1","OKAY")))</f>
        <v>OKAY</v>
      </c>
    </row>
    <row r="794" spans="1:11">
      <c r="A794" s="68"/>
      <c r="B794" s="88" t="str">
        <f>IF('Gene Table'!E794="","",'Gene Table'!E794)</f>
        <v>mmu-miR-5117-5p</v>
      </c>
      <c r="C794" s="89" t="str">
        <f>'Gene Table'!B794</f>
        <v>A24</v>
      </c>
      <c r="D794" s="90" t="e">
        <f>Calculations!BN795</f>
        <v>#DIV/0!</v>
      </c>
      <c r="E794" s="90" t="e">
        <f>Calculations!BO795</f>
        <v>#DIV/0!</v>
      </c>
      <c r="F794" s="91" t="e">
        <f t="shared" si="52"/>
        <v>#DIV/0!</v>
      </c>
      <c r="G794" s="91" t="e">
        <f t="shared" si="53"/>
        <v>#DIV/0!</v>
      </c>
      <c r="H794" s="90" t="e">
        <f t="shared" si="54"/>
        <v>#DIV/0!</v>
      </c>
      <c r="I794" s="94" t="str">
        <f>IF(OR(COUNT(Calculations!BP795:BY795)&lt;3,COUNT(Calculations!BZ795:CI795)&lt;3),"N/A",IF(ISERROR(TTEST(Calculations!BP795:BY795,Calculations!BZ795:CI795,2,2)),"N/A",TTEST(Calculations!BP795:BY795,Calculations!BZ795:CI795,2,2)))</f>
        <v>N/A</v>
      </c>
      <c r="J794" s="90" t="e">
        <f t="shared" si="55"/>
        <v>#DIV/0!</v>
      </c>
      <c r="K794" s="95" t="str">
        <f>IF(AND('Test Sample Data'!N794&gt;=35,'Control Sample Data'!N794&gt;=35),"Type 3",IF(AND('Test Sample Data'!N794&gt;=30,'Control Sample Data'!N794&gt;=30,OR(I794&gt;=0.05,I794="N/A")),"Type 2",IF(OR(AND('Test Sample Data'!N794&gt;=30,'Control Sample Data'!N794&lt;=30),AND('Test Sample Data'!N794&lt;=30,'Control Sample Data'!N794&gt;=30)),"Type 1","OKAY")))</f>
        <v>OKAY</v>
      </c>
    </row>
    <row r="795" spans="1:11">
      <c r="A795" s="68"/>
      <c r="B795" s="88" t="str">
        <f>IF('Gene Table'!E795="","",'Gene Table'!E795)</f>
        <v/>
      </c>
      <c r="C795" s="89" t="str">
        <f>'Gene Table'!B795</f>
        <v>B01</v>
      </c>
      <c r="D795" s="90" t="e">
        <f>Calculations!BN796</f>
        <v>#DIV/0!</v>
      </c>
      <c r="E795" s="90" t="e">
        <f>Calculations!BO796</f>
        <v>#DIV/0!</v>
      </c>
      <c r="F795" s="91" t="e">
        <f t="shared" si="52"/>
        <v>#DIV/0!</v>
      </c>
      <c r="G795" s="91" t="e">
        <f t="shared" si="53"/>
        <v>#DIV/0!</v>
      </c>
      <c r="H795" s="90" t="e">
        <f t="shared" si="54"/>
        <v>#DIV/0!</v>
      </c>
      <c r="I795" s="94" t="str">
        <f>IF(OR(COUNT(Calculations!BP796:BY796)&lt;3,COUNT(Calculations!BZ796:CI796)&lt;3),"N/A",IF(ISERROR(TTEST(Calculations!BP796:BY796,Calculations!BZ796:CI796,2,2)),"N/A",TTEST(Calculations!BP796:BY796,Calculations!BZ796:CI796,2,2)))</f>
        <v>N/A</v>
      </c>
      <c r="J795" s="90" t="e">
        <f t="shared" si="55"/>
        <v>#DIV/0!</v>
      </c>
      <c r="K795" s="95" t="str">
        <f>IF(AND('Test Sample Data'!N795&gt;=35,'Control Sample Data'!N795&gt;=35),"Type 3",IF(AND('Test Sample Data'!N795&gt;=30,'Control Sample Data'!N795&gt;=30,OR(I795&gt;=0.05,I795="N/A")),"Type 2",IF(OR(AND('Test Sample Data'!N795&gt;=30,'Control Sample Data'!N795&lt;=30),AND('Test Sample Data'!N795&lt;=30,'Control Sample Data'!N795&gt;=30)),"Type 1","OKAY")))</f>
        <v>OKAY</v>
      </c>
    </row>
    <row r="796" spans="1:11">
      <c r="A796" s="68"/>
      <c r="B796" s="88" t="str">
        <f>IF('Gene Table'!E796="","",'Gene Table'!E796)</f>
        <v/>
      </c>
      <c r="C796" s="89" t="str">
        <f>'Gene Table'!B796</f>
        <v>B02</v>
      </c>
      <c r="D796" s="90" t="e">
        <f>Calculations!BN797</f>
        <v>#DIV/0!</v>
      </c>
      <c r="E796" s="90" t="e">
        <f>Calculations!BO797</f>
        <v>#DIV/0!</v>
      </c>
      <c r="F796" s="91" t="e">
        <f t="shared" si="52"/>
        <v>#DIV/0!</v>
      </c>
      <c r="G796" s="91" t="e">
        <f t="shared" si="53"/>
        <v>#DIV/0!</v>
      </c>
      <c r="H796" s="90" t="e">
        <f t="shared" si="54"/>
        <v>#DIV/0!</v>
      </c>
      <c r="I796" s="94" t="str">
        <f>IF(OR(COUNT(Calculations!BP797:BY797)&lt;3,COUNT(Calculations!BZ797:CI797)&lt;3),"N/A",IF(ISERROR(TTEST(Calculations!BP797:BY797,Calculations!BZ797:CI797,2,2)),"N/A",TTEST(Calculations!BP797:BY797,Calculations!BZ797:CI797,2,2)))</f>
        <v>N/A</v>
      </c>
      <c r="J796" s="90" t="e">
        <f t="shared" si="55"/>
        <v>#DIV/0!</v>
      </c>
      <c r="K796" s="95" t="str">
        <f>IF(AND('Test Sample Data'!N796&gt;=35,'Control Sample Data'!N796&gt;=35),"Type 3",IF(AND('Test Sample Data'!N796&gt;=30,'Control Sample Data'!N796&gt;=30,OR(I796&gt;=0.05,I796="N/A")),"Type 2",IF(OR(AND('Test Sample Data'!N796&gt;=30,'Control Sample Data'!N796&lt;=30),AND('Test Sample Data'!N796&lt;=30,'Control Sample Data'!N796&gt;=30)),"Type 1","OKAY")))</f>
        <v>OKAY</v>
      </c>
    </row>
    <row r="797" spans="1:11">
      <c r="A797" s="68"/>
      <c r="B797" s="88" t="str">
        <f>IF('Gene Table'!E797="","",'Gene Table'!E797)</f>
        <v/>
      </c>
      <c r="C797" s="89" t="str">
        <f>'Gene Table'!B797</f>
        <v>B03</v>
      </c>
      <c r="D797" s="90" t="e">
        <f>Calculations!BN798</f>
        <v>#DIV/0!</v>
      </c>
      <c r="E797" s="90" t="e">
        <f>Calculations!BO798</f>
        <v>#DIV/0!</v>
      </c>
      <c r="F797" s="91" t="e">
        <f t="shared" si="52"/>
        <v>#DIV/0!</v>
      </c>
      <c r="G797" s="91" t="e">
        <f t="shared" si="53"/>
        <v>#DIV/0!</v>
      </c>
      <c r="H797" s="90" t="e">
        <f t="shared" si="54"/>
        <v>#DIV/0!</v>
      </c>
      <c r="I797" s="94" t="str">
        <f>IF(OR(COUNT(Calculations!BP798:BY798)&lt;3,COUNT(Calculations!BZ798:CI798)&lt;3),"N/A",IF(ISERROR(TTEST(Calculations!BP798:BY798,Calculations!BZ798:CI798,2,2)),"N/A",TTEST(Calculations!BP798:BY798,Calculations!BZ798:CI798,2,2)))</f>
        <v>N/A</v>
      </c>
      <c r="J797" s="90" t="e">
        <f t="shared" si="55"/>
        <v>#DIV/0!</v>
      </c>
      <c r="K797" s="95" t="str">
        <f>IF(AND('Test Sample Data'!N797&gt;=35,'Control Sample Data'!N797&gt;=35),"Type 3",IF(AND('Test Sample Data'!N797&gt;=30,'Control Sample Data'!N797&gt;=30,OR(I797&gt;=0.05,I797="N/A")),"Type 2",IF(OR(AND('Test Sample Data'!N797&gt;=30,'Control Sample Data'!N797&lt;=30),AND('Test Sample Data'!N797&lt;=30,'Control Sample Data'!N797&gt;=30)),"Type 1","OKAY")))</f>
        <v>OKAY</v>
      </c>
    </row>
    <row r="798" spans="1:11">
      <c r="A798" s="68"/>
      <c r="B798" s="88" t="str">
        <f>IF('Gene Table'!E798="","",'Gene Table'!E798)</f>
        <v/>
      </c>
      <c r="C798" s="89" t="str">
        <f>'Gene Table'!B798</f>
        <v>B04</v>
      </c>
      <c r="D798" s="90" t="e">
        <f>Calculations!BN799</f>
        <v>#DIV/0!</v>
      </c>
      <c r="E798" s="90" t="e">
        <f>Calculations!BO799</f>
        <v>#DIV/0!</v>
      </c>
      <c r="F798" s="91" t="e">
        <f t="shared" si="52"/>
        <v>#DIV/0!</v>
      </c>
      <c r="G798" s="91" t="e">
        <f t="shared" si="53"/>
        <v>#DIV/0!</v>
      </c>
      <c r="H798" s="90" t="e">
        <f t="shared" si="54"/>
        <v>#DIV/0!</v>
      </c>
      <c r="I798" s="94" t="str">
        <f>IF(OR(COUNT(Calculations!BP799:BY799)&lt;3,COUNT(Calculations!BZ799:CI799)&lt;3),"N/A",IF(ISERROR(TTEST(Calculations!BP799:BY799,Calculations!BZ799:CI799,2,2)),"N/A",TTEST(Calculations!BP799:BY799,Calculations!BZ799:CI799,2,2)))</f>
        <v>N/A</v>
      </c>
      <c r="J798" s="90" t="e">
        <f t="shared" si="55"/>
        <v>#DIV/0!</v>
      </c>
      <c r="K798" s="95" t="str">
        <f>IF(AND('Test Sample Data'!N798&gt;=35,'Control Sample Data'!N798&gt;=35),"Type 3",IF(AND('Test Sample Data'!N798&gt;=30,'Control Sample Data'!N798&gt;=30,OR(I798&gt;=0.05,I798="N/A")),"Type 2",IF(OR(AND('Test Sample Data'!N798&gt;=30,'Control Sample Data'!N798&lt;=30),AND('Test Sample Data'!N798&lt;=30,'Control Sample Data'!N798&gt;=30)),"Type 1","OKAY")))</f>
        <v>OKAY</v>
      </c>
    </row>
    <row r="799" spans="1:11">
      <c r="A799" s="68"/>
      <c r="B799" s="88" t="str">
        <f>IF('Gene Table'!E799="","",'Gene Table'!E799)</f>
        <v/>
      </c>
      <c r="C799" s="89" t="str">
        <f>'Gene Table'!B799</f>
        <v>B05</v>
      </c>
      <c r="D799" s="90" t="e">
        <f>Calculations!BN800</f>
        <v>#DIV/0!</v>
      </c>
      <c r="E799" s="90" t="e">
        <f>Calculations!BO800</f>
        <v>#DIV/0!</v>
      </c>
      <c r="F799" s="91" t="e">
        <f t="shared" si="52"/>
        <v>#DIV/0!</v>
      </c>
      <c r="G799" s="91" t="e">
        <f t="shared" si="53"/>
        <v>#DIV/0!</v>
      </c>
      <c r="H799" s="90" t="e">
        <f t="shared" si="54"/>
        <v>#DIV/0!</v>
      </c>
      <c r="I799" s="94" t="str">
        <f>IF(OR(COUNT(Calculations!BP800:BY800)&lt;3,COUNT(Calculations!BZ800:CI800)&lt;3),"N/A",IF(ISERROR(TTEST(Calculations!BP800:BY800,Calculations!BZ800:CI800,2,2)),"N/A",TTEST(Calculations!BP800:BY800,Calculations!BZ800:CI800,2,2)))</f>
        <v>N/A</v>
      </c>
      <c r="J799" s="90" t="e">
        <f t="shared" si="55"/>
        <v>#DIV/0!</v>
      </c>
      <c r="K799" s="95" t="str">
        <f>IF(AND('Test Sample Data'!N799&gt;=35,'Control Sample Data'!N799&gt;=35),"Type 3",IF(AND('Test Sample Data'!N799&gt;=30,'Control Sample Data'!N799&gt;=30,OR(I799&gt;=0.05,I799="N/A")),"Type 2",IF(OR(AND('Test Sample Data'!N799&gt;=30,'Control Sample Data'!N799&lt;=30),AND('Test Sample Data'!N799&lt;=30,'Control Sample Data'!N799&gt;=30)),"Type 1","OKAY")))</f>
        <v>OKAY</v>
      </c>
    </row>
    <row r="800" spans="1:11">
      <c r="A800" s="68"/>
      <c r="B800" s="88" t="str">
        <f>IF('Gene Table'!E800="","",'Gene Table'!E800)</f>
        <v/>
      </c>
      <c r="C800" s="89" t="str">
        <f>'Gene Table'!B800</f>
        <v>B06</v>
      </c>
      <c r="D800" s="90" t="e">
        <f>Calculations!BN801</f>
        <v>#DIV/0!</v>
      </c>
      <c r="E800" s="90" t="e">
        <f>Calculations!BO801</f>
        <v>#DIV/0!</v>
      </c>
      <c r="F800" s="91" t="e">
        <f t="shared" si="52"/>
        <v>#DIV/0!</v>
      </c>
      <c r="G800" s="91" t="e">
        <f t="shared" si="53"/>
        <v>#DIV/0!</v>
      </c>
      <c r="H800" s="90" t="e">
        <f t="shared" si="54"/>
        <v>#DIV/0!</v>
      </c>
      <c r="I800" s="94" t="str">
        <f>IF(OR(COUNT(Calculations!BP801:BY801)&lt;3,COUNT(Calculations!BZ801:CI801)&lt;3),"N/A",IF(ISERROR(TTEST(Calculations!BP801:BY801,Calculations!BZ801:CI801,2,2)),"N/A",TTEST(Calculations!BP801:BY801,Calculations!BZ801:CI801,2,2)))</f>
        <v>N/A</v>
      </c>
      <c r="J800" s="90" t="e">
        <f t="shared" si="55"/>
        <v>#DIV/0!</v>
      </c>
      <c r="K800" s="95" t="str">
        <f>IF(AND('Test Sample Data'!N800&gt;=35,'Control Sample Data'!N800&gt;=35),"Type 3",IF(AND('Test Sample Data'!N800&gt;=30,'Control Sample Data'!N800&gt;=30,OR(I800&gt;=0.05,I800="N/A")),"Type 2",IF(OR(AND('Test Sample Data'!N800&gt;=30,'Control Sample Data'!N800&lt;=30),AND('Test Sample Data'!N800&lt;=30,'Control Sample Data'!N800&gt;=30)),"Type 1","OKAY")))</f>
        <v>OKAY</v>
      </c>
    </row>
    <row r="801" spans="1:11">
      <c r="A801" s="68"/>
      <c r="B801" s="88" t="str">
        <f>IF('Gene Table'!E801="","",'Gene Table'!E801)</f>
        <v/>
      </c>
      <c r="C801" s="89" t="str">
        <f>'Gene Table'!B801</f>
        <v>B07</v>
      </c>
      <c r="D801" s="90" t="e">
        <f>Calculations!BN802</f>
        <v>#DIV/0!</v>
      </c>
      <c r="E801" s="90" t="e">
        <f>Calculations!BO802</f>
        <v>#DIV/0!</v>
      </c>
      <c r="F801" s="91" t="e">
        <f t="shared" si="52"/>
        <v>#DIV/0!</v>
      </c>
      <c r="G801" s="91" t="e">
        <f t="shared" si="53"/>
        <v>#DIV/0!</v>
      </c>
      <c r="H801" s="90" t="e">
        <f t="shared" si="54"/>
        <v>#DIV/0!</v>
      </c>
      <c r="I801" s="94" t="str">
        <f>IF(OR(COUNT(Calculations!BP802:BY802)&lt;3,COUNT(Calculations!BZ802:CI802)&lt;3),"N/A",IF(ISERROR(TTEST(Calculations!BP802:BY802,Calculations!BZ802:CI802,2,2)),"N/A",TTEST(Calculations!BP802:BY802,Calculations!BZ802:CI802,2,2)))</f>
        <v>N/A</v>
      </c>
      <c r="J801" s="90" t="e">
        <f t="shared" si="55"/>
        <v>#DIV/0!</v>
      </c>
      <c r="K801" s="95" t="str">
        <f>IF(AND('Test Sample Data'!N801&gt;=35,'Control Sample Data'!N801&gt;=35),"Type 3",IF(AND('Test Sample Data'!N801&gt;=30,'Control Sample Data'!N801&gt;=30,OR(I801&gt;=0.05,I801="N/A")),"Type 2",IF(OR(AND('Test Sample Data'!N801&gt;=30,'Control Sample Data'!N801&lt;=30),AND('Test Sample Data'!N801&lt;=30,'Control Sample Data'!N801&gt;=30)),"Type 1","OKAY")))</f>
        <v>OKAY</v>
      </c>
    </row>
    <row r="802" spans="1:11">
      <c r="A802" s="68"/>
      <c r="B802" s="88" t="str">
        <f>IF('Gene Table'!E802="","",'Gene Table'!E802)</f>
        <v/>
      </c>
      <c r="C802" s="89" t="str">
        <f>'Gene Table'!B802</f>
        <v>B08</v>
      </c>
      <c r="D802" s="90" t="e">
        <f>Calculations!BN803</f>
        <v>#DIV/0!</v>
      </c>
      <c r="E802" s="90" t="e">
        <f>Calculations!BO803</f>
        <v>#DIV/0!</v>
      </c>
      <c r="F802" s="91" t="e">
        <f t="shared" si="52"/>
        <v>#DIV/0!</v>
      </c>
      <c r="G802" s="91" t="e">
        <f t="shared" si="53"/>
        <v>#DIV/0!</v>
      </c>
      <c r="H802" s="90" t="e">
        <f t="shared" si="54"/>
        <v>#DIV/0!</v>
      </c>
      <c r="I802" s="94" t="str">
        <f>IF(OR(COUNT(Calculations!BP803:BY803)&lt;3,COUNT(Calculations!BZ803:CI803)&lt;3),"N/A",IF(ISERROR(TTEST(Calculations!BP803:BY803,Calculations!BZ803:CI803,2,2)),"N/A",TTEST(Calculations!BP803:BY803,Calculations!BZ803:CI803,2,2)))</f>
        <v>N/A</v>
      </c>
      <c r="J802" s="90" t="e">
        <f t="shared" si="55"/>
        <v>#DIV/0!</v>
      </c>
      <c r="K802" s="95" t="str">
        <f>IF(AND('Test Sample Data'!N802&gt;=35,'Control Sample Data'!N802&gt;=35),"Type 3",IF(AND('Test Sample Data'!N802&gt;=30,'Control Sample Data'!N802&gt;=30,OR(I802&gt;=0.05,I802="N/A")),"Type 2",IF(OR(AND('Test Sample Data'!N802&gt;=30,'Control Sample Data'!N802&lt;=30),AND('Test Sample Data'!N802&lt;=30,'Control Sample Data'!N802&gt;=30)),"Type 1","OKAY")))</f>
        <v>OKAY</v>
      </c>
    </row>
    <row r="803" spans="1:11">
      <c r="A803" s="68"/>
      <c r="B803" s="88" t="str">
        <f>IF('Gene Table'!E803="","",'Gene Table'!E803)</f>
        <v/>
      </c>
      <c r="C803" s="89" t="str">
        <f>'Gene Table'!B803</f>
        <v>B09</v>
      </c>
      <c r="D803" s="90" t="e">
        <f>Calculations!BN804</f>
        <v>#DIV/0!</v>
      </c>
      <c r="E803" s="90" t="e">
        <f>Calculations!BO804</f>
        <v>#DIV/0!</v>
      </c>
      <c r="F803" s="91" t="e">
        <f t="shared" si="52"/>
        <v>#DIV/0!</v>
      </c>
      <c r="G803" s="91" t="e">
        <f t="shared" si="53"/>
        <v>#DIV/0!</v>
      </c>
      <c r="H803" s="90" t="e">
        <f t="shared" si="54"/>
        <v>#DIV/0!</v>
      </c>
      <c r="I803" s="94" t="str">
        <f>IF(OR(COUNT(Calculations!BP804:BY804)&lt;3,COUNT(Calculations!BZ804:CI804)&lt;3),"N/A",IF(ISERROR(TTEST(Calculations!BP804:BY804,Calculations!BZ804:CI804,2,2)),"N/A",TTEST(Calculations!BP804:BY804,Calculations!BZ804:CI804,2,2)))</f>
        <v>N/A</v>
      </c>
      <c r="J803" s="90" t="e">
        <f t="shared" si="55"/>
        <v>#DIV/0!</v>
      </c>
      <c r="K803" s="95" t="str">
        <f>IF(AND('Test Sample Data'!N803&gt;=35,'Control Sample Data'!N803&gt;=35),"Type 3",IF(AND('Test Sample Data'!N803&gt;=30,'Control Sample Data'!N803&gt;=30,OR(I803&gt;=0.05,I803="N/A")),"Type 2",IF(OR(AND('Test Sample Data'!N803&gt;=30,'Control Sample Data'!N803&lt;=30),AND('Test Sample Data'!N803&lt;=30,'Control Sample Data'!N803&gt;=30)),"Type 1","OKAY")))</f>
        <v>OKAY</v>
      </c>
    </row>
    <row r="804" spans="1:11">
      <c r="A804" s="68"/>
      <c r="B804" s="88" t="str">
        <f>IF('Gene Table'!E804="","",'Gene Table'!E804)</f>
        <v/>
      </c>
      <c r="C804" s="89" t="str">
        <f>'Gene Table'!B804</f>
        <v>B10</v>
      </c>
      <c r="D804" s="90" t="e">
        <f>Calculations!BN805</f>
        <v>#DIV/0!</v>
      </c>
      <c r="E804" s="90" t="e">
        <f>Calculations!BO805</f>
        <v>#DIV/0!</v>
      </c>
      <c r="F804" s="91" t="e">
        <f t="shared" si="52"/>
        <v>#DIV/0!</v>
      </c>
      <c r="G804" s="91" t="e">
        <f t="shared" si="53"/>
        <v>#DIV/0!</v>
      </c>
      <c r="H804" s="90" t="e">
        <f t="shared" si="54"/>
        <v>#DIV/0!</v>
      </c>
      <c r="I804" s="94" t="str">
        <f>IF(OR(COUNT(Calculations!BP805:BY805)&lt;3,COUNT(Calculations!BZ805:CI805)&lt;3),"N/A",IF(ISERROR(TTEST(Calculations!BP805:BY805,Calculations!BZ805:CI805,2,2)),"N/A",TTEST(Calculations!BP805:BY805,Calculations!BZ805:CI805,2,2)))</f>
        <v>N/A</v>
      </c>
      <c r="J804" s="90" t="e">
        <f t="shared" si="55"/>
        <v>#DIV/0!</v>
      </c>
      <c r="K804" s="95" t="str">
        <f>IF(AND('Test Sample Data'!N804&gt;=35,'Control Sample Data'!N804&gt;=35),"Type 3",IF(AND('Test Sample Data'!N804&gt;=30,'Control Sample Data'!N804&gt;=30,OR(I804&gt;=0.05,I804="N/A")),"Type 2",IF(OR(AND('Test Sample Data'!N804&gt;=30,'Control Sample Data'!N804&lt;=30),AND('Test Sample Data'!N804&lt;=30,'Control Sample Data'!N804&gt;=30)),"Type 1","OKAY")))</f>
        <v>OKAY</v>
      </c>
    </row>
    <row r="805" spans="1:11">
      <c r="A805" s="68"/>
      <c r="B805" s="88" t="str">
        <f>IF('Gene Table'!E805="","",'Gene Table'!E805)</f>
        <v/>
      </c>
      <c r="C805" s="89" t="str">
        <f>'Gene Table'!B805</f>
        <v>B11</v>
      </c>
      <c r="D805" s="90" t="e">
        <f>Calculations!BN806</f>
        <v>#DIV/0!</v>
      </c>
      <c r="E805" s="90" t="e">
        <f>Calculations!BO806</f>
        <v>#DIV/0!</v>
      </c>
      <c r="F805" s="91" t="e">
        <f t="shared" si="52"/>
        <v>#DIV/0!</v>
      </c>
      <c r="G805" s="91" t="e">
        <f t="shared" si="53"/>
        <v>#DIV/0!</v>
      </c>
      <c r="H805" s="90" t="e">
        <f t="shared" si="54"/>
        <v>#DIV/0!</v>
      </c>
      <c r="I805" s="94" t="str">
        <f>IF(OR(COUNT(Calculations!BP806:BY806)&lt;3,COUNT(Calculations!BZ806:CI806)&lt;3),"N/A",IF(ISERROR(TTEST(Calculations!BP806:BY806,Calculations!BZ806:CI806,2,2)),"N/A",TTEST(Calculations!BP806:BY806,Calculations!BZ806:CI806,2,2)))</f>
        <v>N/A</v>
      </c>
      <c r="J805" s="90" t="e">
        <f t="shared" si="55"/>
        <v>#DIV/0!</v>
      </c>
      <c r="K805" s="95" t="str">
        <f>IF(AND('Test Sample Data'!N805&gt;=35,'Control Sample Data'!N805&gt;=35),"Type 3",IF(AND('Test Sample Data'!N805&gt;=30,'Control Sample Data'!N805&gt;=30,OR(I805&gt;=0.05,I805="N/A")),"Type 2",IF(OR(AND('Test Sample Data'!N805&gt;=30,'Control Sample Data'!N805&lt;=30),AND('Test Sample Data'!N805&lt;=30,'Control Sample Data'!N805&gt;=30)),"Type 1","OKAY")))</f>
        <v>OKAY</v>
      </c>
    </row>
    <row r="806" spans="1:11">
      <c r="A806" s="68"/>
      <c r="B806" s="88" t="str">
        <f>IF('Gene Table'!E806="","",'Gene Table'!E806)</f>
        <v/>
      </c>
      <c r="C806" s="89" t="str">
        <f>'Gene Table'!B806</f>
        <v>B12</v>
      </c>
      <c r="D806" s="90" t="e">
        <f>Calculations!BN807</f>
        <v>#DIV/0!</v>
      </c>
      <c r="E806" s="90" t="e">
        <f>Calculations!BO807</f>
        <v>#DIV/0!</v>
      </c>
      <c r="F806" s="91" t="e">
        <f t="shared" si="52"/>
        <v>#DIV/0!</v>
      </c>
      <c r="G806" s="91" t="e">
        <f t="shared" si="53"/>
        <v>#DIV/0!</v>
      </c>
      <c r="H806" s="90" t="e">
        <f t="shared" si="54"/>
        <v>#DIV/0!</v>
      </c>
      <c r="I806" s="94" t="str">
        <f>IF(OR(COUNT(Calculations!BP807:BY807)&lt;3,COUNT(Calculations!BZ807:CI807)&lt;3),"N/A",IF(ISERROR(TTEST(Calculations!BP807:BY807,Calculations!BZ807:CI807,2,2)),"N/A",TTEST(Calculations!BP807:BY807,Calculations!BZ807:CI807,2,2)))</f>
        <v>N/A</v>
      </c>
      <c r="J806" s="90" t="e">
        <f t="shared" si="55"/>
        <v>#DIV/0!</v>
      </c>
      <c r="K806" s="95" t="str">
        <f>IF(AND('Test Sample Data'!N806&gt;=35,'Control Sample Data'!N806&gt;=35),"Type 3",IF(AND('Test Sample Data'!N806&gt;=30,'Control Sample Data'!N806&gt;=30,OR(I806&gt;=0.05,I806="N/A")),"Type 2",IF(OR(AND('Test Sample Data'!N806&gt;=30,'Control Sample Data'!N806&lt;=30),AND('Test Sample Data'!N806&lt;=30,'Control Sample Data'!N806&gt;=30)),"Type 1","OKAY")))</f>
        <v>OKAY</v>
      </c>
    </row>
    <row r="807" spans="1:11">
      <c r="A807" s="68"/>
      <c r="B807" s="88" t="str">
        <f>IF('Gene Table'!E807="","",'Gene Table'!E807)</f>
        <v/>
      </c>
      <c r="C807" s="89" t="str">
        <f>'Gene Table'!B807</f>
        <v>B13</v>
      </c>
      <c r="D807" s="90" t="e">
        <f>Calculations!BN808</f>
        <v>#DIV/0!</v>
      </c>
      <c r="E807" s="90" t="e">
        <f>Calculations!BO808</f>
        <v>#DIV/0!</v>
      </c>
      <c r="F807" s="91" t="e">
        <f t="shared" si="52"/>
        <v>#DIV/0!</v>
      </c>
      <c r="G807" s="91" t="e">
        <f t="shared" si="53"/>
        <v>#DIV/0!</v>
      </c>
      <c r="H807" s="90" t="e">
        <f t="shared" si="54"/>
        <v>#DIV/0!</v>
      </c>
      <c r="I807" s="94" t="str">
        <f>IF(OR(COUNT(Calculations!BP808:BY808)&lt;3,COUNT(Calculations!BZ808:CI808)&lt;3),"N/A",IF(ISERROR(TTEST(Calculations!BP808:BY808,Calculations!BZ808:CI808,2,2)),"N/A",TTEST(Calculations!BP808:BY808,Calculations!BZ808:CI808,2,2)))</f>
        <v>N/A</v>
      </c>
      <c r="J807" s="90" t="e">
        <f t="shared" si="55"/>
        <v>#DIV/0!</v>
      </c>
      <c r="K807" s="95" t="str">
        <f>IF(AND('Test Sample Data'!N807&gt;=35,'Control Sample Data'!N807&gt;=35),"Type 3",IF(AND('Test Sample Data'!N807&gt;=30,'Control Sample Data'!N807&gt;=30,OR(I807&gt;=0.05,I807="N/A")),"Type 2",IF(OR(AND('Test Sample Data'!N807&gt;=30,'Control Sample Data'!N807&lt;=30),AND('Test Sample Data'!N807&lt;=30,'Control Sample Data'!N807&gt;=30)),"Type 1","OKAY")))</f>
        <v>OKAY</v>
      </c>
    </row>
    <row r="808" spans="1:11">
      <c r="A808" s="68"/>
      <c r="B808" s="88" t="str">
        <f>IF('Gene Table'!E808="","",'Gene Table'!E808)</f>
        <v/>
      </c>
      <c r="C808" s="89" t="str">
        <f>'Gene Table'!B808</f>
        <v>B14</v>
      </c>
      <c r="D808" s="90" t="e">
        <f>Calculations!BN809</f>
        <v>#DIV/0!</v>
      </c>
      <c r="E808" s="90" t="e">
        <f>Calculations!BO809</f>
        <v>#DIV/0!</v>
      </c>
      <c r="F808" s="91" t="e">
        <f t="shared" si="52"/>
        <v>#DIV/0!</v>
      </c>
      <c r="G808" s="91" t="e">
        <f t="shared" si="53"/>
        <v>#DIV/0!</v>
      </c>
      <c r="H808" s="90" t="e">
        <f t="shared" si="54"/>
        <v>#DIV/0!</v>
      </c>
      <c r="I808" s="94" t="str">
        <f>IF(OR(COUNT(Calculations!BP809:BY809)&lt;3,COUNT(Calculations!BZ809:CI809)&lt;3),"N/A",IF(ISERROR(TTEST(Calculations!BP809:BY809,Calculations!BZ809:CI809,2,2)),"N/A",TTEST(Calculations!BP809:BY809,Calculations!BZ809:CI809,2,2)))</f>
        <v>N/A</v>
      </c>
      <c r="J808" s="90" t="e">
        <f t="shared" si="55"/>
        <v>#DIV/0!</v>
      </c>
      <c r="K808" s="95" t="str">
        <f>IF(AND('Test Sample Data'!N808&gt;=35,'Control Sample Data'!N808&gt;=35),"Type 3",IF(AND('Test Sample Data'!N808&gt;=30,'Control Sample Data'!N808&gt;=30,OR(I808&gt;=0.05,I808="N/A")),"Type 2",IF(OR(AND('Test Sample Data'!N808&gt;=30,'Control Sample Data'!N808&lt;=30),AND('Test Sample Data'!N808&lt;=30,'Control Sample Data'!N808&gt;=30)),"Type 1","OKAY")))</f>
        <v>OKAY</v>
      </c>
    </row>
    <row r="809" spans="1:11">
      <c r="A809" s="68"/>
      <c r="B809" s="88" t="str">
        <f>IF('Gene Table'!E809="","",'Gene Table'!E809)</f>
        <v/>
      </c>
      <c r="C809" s="89" t="str">
        <f>'Gene Table'!B809</f>
        <v>B15</v>
      </c>
      <c r="D809" s="90" t="e">
        <f>Calculations!BN810</f>
        <v>#DIV/0!</v>
      </c>
      <c r="E809" s="90" t="e">
        <f>Calculations!BO810</f>
        <v>#DIV/0!</v>
      </c>
      <c r="F809" s="91" t="e">
        <f t="shared" si="52"/>
        <v>#DIV/0!</v>
      </c>
      <c r="G809" s="91" t="e">
        <f t="shared" si="53"/>
        <v>#DIV/0!</v>
      </c>
      <c r="H809" s="90" t="e">
        <f t="shared" si="54"/>
        <v>#DIV/0!</v>
      </c>
      <c r="I809" s="94" t="str">
        <f>IF(OR(COUNT(Calculations!BP810:BY810)&lt;3,COUNT(Calculations!BZ810:CI810)&lt;3),"N/A",IF(ISERROR(TTEST(Calculations!BP810:BY810,Calculations!BZ810:CI810,2,2)),"N/A",TTEST(Calculations!BP810:BY810,Calculations!BZ810:CI810,2,2)))</f>
        <v>N/A</v>
      </c>
      <c r="J809" s="90" t="e">
        <f t="shared" si="55"/>
        <v>#DIV/0!</v>
      </c>
      <c r="K809" s="95" t="str">
        <f>IF(AND('Test Sample Data'!N809&gt;=35,'Control Sample Data'!N809&gt;=35),"Type 3",IF(AND('Test Sample Data'!N809&gt;=30,'Control Sample Data'!N809&gt;=30,OR(I809&gt;=0.05,I809="N/A")),"Type 2",IF(OR(AND('Test Sample Data'!N809&gt;=30,'Control Sample Data'!N809&lt;=30),AND('Test Sample Data'!N809&lt;=30,'Control Sample Data'!N809&gt;=30)),"Type 1","OKAY")))</f>
        <v>OKAY</v>
      </c>
    </row>
    <row r="810" spans="1:11">
      <c r="A810" s="68"/>
      <c r="B810" s="88" t="str">
        <f>IF('Gene Table'!E810="","",'Gene Table'!E810)</f>
        <v/>
      </c>
      <c r="C810" s="89" t="str">
        <f>'Gene Table'!B810</f>
        <v>B16</v>
      </c>
      <c r="D810" s="90" t="e">
        <f>Calculations!BN811</f>
        <v>#DIV/0!</v>
      </c>
      <c r="E810" s="90" t="e">
        <f>Calculations!BO811</f>
        <v>#DIV/0!</v>
      </c>
      <c r="F810" s="91" t="e">
        <f t="shared" si="52"/>
        <v>#DIV/0!</v>
      </c>
      <c r="G810" s="91" t="e">
        <f t="shared" si="53"/>
        <v>#DIV/0!</v>
      </c>
      <c r="H810" s="90" t="e">
        <f t="shared" si="54"/>
        <v>#DIV/0!</v>
      </c>
      <c r="I810" s="94" t="str">
        <f>IF(OR(COUNT(Calculations!BP811:BY811)&lt;3,COUNT(Calculations!BZ811:CI811)&lt;3),"N/A",IF(ISERROR(TTEST(Calculations!BP811:BY811,Calculations!BZ811:CI811,2,2)),"N/A",TTEST(Calculations!BP811:BY811,Calculations!BZ811:CI811,2,2)))</f>
        <v>N/A</v>
      </c>
      <c r="J810" s="90" t="e">
        <f t="shared" si="55"/>
        <v>#DIV/0!</v>
      </c>
      <c r="K810" s="95" t="str">
        <f>IF(AND('Test Sample Data'!N810&gt;=35,'Control Sample Data'!N810&gt;=35),"Type 3",IF(AND('Test Sample Data'!N810&gt;=30,'Control Sample Data'!N810&gt;=30,OR(I810&gt;=0.05,I810="N/A")),"Type 2",IF(OR(AND('Test Sample Data'!N810&gt;=30,'Control Sample Data'!N810&lt;=30),AND('Test Sample Data'!N810&lt;=30,'Control Sample Data'!N810&gt;=30)),"Type 1","OKAY")))</f>
        <v>OKAY</v>
      </c>
    </row>
    <row r="811" spans="1:11">
      <c r="A811" s="68"/>
      <c r="B811" s="88" t="str">
        <f>IF('Gene Table'!E811="","",'Gene Table'!E811)</f>
        <v/>
      </c>
      <c r="C811" s="89" t="str">
        <f>'Gene Table'!B811</f>
        <v>B17</v>
      </c>
      <c r="D811" s="90" t="e">
        <f>Calculations!BN812</f>
        <v>#DIV/0!</v>
      </c>
      <c r="E811" s="90" t="e">
        <f>Calculations!BO812</f>
        <v>#DIV/0!</v>
      </c>
      <c r="F811" s="91" t="e">
        <f t="shared" si="52"/>
        <v>#DIV/0!</v>
      </c>
      <c r="G811" s="91" t="e">
        <f t="shared" si="53"/>
        <v>#DIV/0!</v>
      </c>
      <c r="H811" s="90" t="e">
        <f t="shared" si="54"/>
        <v>#DIV/0!</v>
      </c>
      <c r="I811" s="94" t="str">
        <f>IF(OR(COUNT(Calculations!BP812:BY812)&lt;3,COUNT(Calculations!BZ812:CI812)&lt;3),"N/A",IF(ISERROR(TTEST(Calculations!BP812:BY812,Calculations!BZ812:CI812,2,2)),"N/A",TTEST(Calculations!BP812:BY812,Calculations!BZ812:CI812,2,2)))</f>
        <v>N/A</v>
      </c>
      <c r="J811" s="90" t="e">
        <f t="shared" si="55"/>
        <v>#DIV/0!</v>
      </c>
      <c r="K811" s="95" t="str">
        <f>IF(AND('Test Sample Data'!N811&gt;=35,'Control Sample Data'!N811&gt;=35),"Type 3",IF(AND('Test Sample Data'!N811&gt;=30,'Control Sample Data'!N811&gt;=30,OR(I811&gt;=0.05,I811="N/A")),"Type 2",IF(OR(AND('Test Sample Data'!N811&gt;=30,'Control Sample Data'!N811&lt;=30),AND('Test Sample Data'!N811&lt;=30,'Control Sample Data'!N811&gt;=30)),"Type 1","OKAY")))</f>
        <v>OKAY</v>
      </c>
    </row>
    <row r="812" spans="1:11">
      <c r="A812" s="68"/>
      <c r="B812" s="88" t="str">
        <f>IF('Gene Table'!E812="","",'Gene Table'!E812)</f>
        <v/>
      </c>
      <c r="C812" s="89" t="str">
        <f>'Gene Table'!B812</f>
        <v>B18</v>
      </c>
      <c r="D812" s="90" t="e">
        <f>Calculations!BN813</f>
        <v>#DIV/0!</v>
      </c>
      <c r="E812" s="90" t="e">
        <f>Calculations!BO813</f>
        <v>#DIV/0!</v>
      </c>
      <c r="F812" s="91" t="e">
        <f t="shared" si="52"/>
        <v>#DIV/0!</v>
      </c>
      <c r="G812" s="91" t="e">
        <f t="shared" si="53"/>
        <v>#DIV/0!</v>
      </c>
      <c r="H812" s="90" t="e">
        <f t="shared" si="54"/>
        <v>#DIV/0!</v>
      </c>
      <c r="I812" s="94" t="str">
        <f>IF(OR(COUNT(Calculations!BP813:BY813)&lt;3,COUNT(Calculations!BZ813:CI813)&lt;3),"N/A",IF(ISERROR(TTEST(Calculations!BP813:BY813,Calculations!BZ813:CI813,2,2)),"N/A",TTEST(Calculations!BP813:BY813,Calculations!BZ813:CI813,2,2)))</f>
        <v>N/A</v>
      </c>
      <c r="J812" s="90" t="e">
        <f t="shared" si="55"/>
        <v>#DIV/0!</v>
      </c>
      <c r="K812" s="95" t="str">
        <f>IF(AND('Test Sample Data'!N812&gt;=35,'Control Sample Data'!N812&gt;=35),"Type 3",IF(AND('Test Sample Data'!N812&gt;=30,'Control Sample Data'!N812&gt;=30,OR(I812&gt;=0.05,I812="N/A")),"Type 2",IF(OR(AND('Test Sample Data'!N812&gt;=30,'Control Sample Data'!N812&lt;=30),AND('Test Sample Data'!N812&lt;=30,'Control Sample Data'!N812&gt;=30)),"Type 1","OKAY")))</f>
        <v>OKAY</v>
      </c>
    </row>
    <row r="813" spans="1:11">
      <c r="A813" s="68"/>
      <c r="B813" s="88" t="str">
        <f>IF('Gene Table'!E813="","",'Gene Table'!E813)</f>
        <v/>
      </c>
      <c r="C813" s="89" t="str">
        <f>'Gene Table'!B813</f>
        <v>B19</v>
      </c>
      <c r="D813" s="90" t="e">
        <f>Calculations!BN814</f>
        <v>#DIV/0!</v>
      </c>
      <c r="E813" s="90" t="e">
        <f>Calculations!BO814</f>
        <v>#DIV/0!</v>
      </c>
      <c r="F813" s="91" t="e">
        <f t="shared" si="52"/>
        <v>#DIV/0!</v>
      </c>
      <c r="G813" s="91" t="e">
        <f t="shared" si="53"/>
        <v>#DIV/0!</v>
      </c>
      <c r="H813" s="90" t="e">
        <f t="shared" si="54"/>
        <v>#DIV/0!</v>
      </c>
      <c r="I813" s="94" t="str">
        <f>IF(OR(COUNT(Calculations!BP814:BY814)&lt;3,COUNT(Calculations!BZ814:CI814)&lt;3),"N/A",IF(ISERROR(TTEST(Calculations!BP814:BY814,Calculations!BZ814:CI814,2,2)),"N/A",TTEST(Calculations!BP814:BY814,Calculations!BZ814:CI814,2,2)))</f>
        <v>N/A</v>
      </c>
      <c r="J813" s="90" t="e">
        <f t="shared" si="55"/>
        <v>#DIV/0!</v>
      </c>
      <c r="K813" s="95" t="str">
        <f>IF(AND('Test Sample Data'!N813&gt;=35,'Control Sample Data'!N813&gt;=35),"Type 3",IF(AND('Test Sample Data'!N813&gt;=30,'Control Sample Data'!N813&gt;=30,OR(I813&gt;=0.05,I813="N/A")),"Type 2",IF(OR(AND('Test Sample Data'!N813&gt;=30,'Control Sample Data'!N813&lt;=30),AND('Test Sample Data'!N813&lt;=30,'Control Sample Data'!N813&gt;=30)),"Type 1","OKAY")))</f>
        <v>OKAY</v>
      </c>
    </row>
    <row r="814" spans="1:11">
      <c r="A814" s="68"/>
      <c r="B814" s="88" t="str">
        <f>IF('Gene Table'!E814="","",'Gene Table'!E814)</f>
        <v/>
      </c>
      <c r="C814" s="89" t="str">
        <f>'Gene Table'!B814</f>
        <v>B20</v>
      </c>
      <c r="D814" s="90" t="e">
        <f>Calculations!BN815</f>
        <v>#DIV/0!</v>
      </c>
      <c r="E814" s="90" t="e">
        <f>Calculations!BO815</f>
        <v>#DIV/0!</v>
      </c>
      <c r="F814" s="91" t="e">
        <f t="shared" si="52"/>
        <v>#DIV/0!</v>
      </c>
      <c r="G814" s="91" t="e">
        <f t="shared" si="53"/>
        <v>#DIV/0!</v>
      </c>
      <c r="H814" s="90" t="e">
        <f t="shared" si="54"/>
        <v>#DIV/0!</v>
      </c>
      <c r="I814" s="94" t="str">
        <f>IF(OR(COUNT(Calculations!BP815:BY815)&lt;3,COUNT(Calculations!BZ815:CI815)&lt;3),"N/A",IF(ISERROR(TTEST(Calculations!BP815:BY815,Calculations!BZ815:CI815,2,2)),"N/A",TTEST(Calculations!BP815:BY815,Calculations!BZ815:CI815,2,2)))</f>
        <v>N/A</v>
      </c>
      <c r="J814" s="90" t="e">
        <f t="shared" si="55"/>
        <v>#DIV/0!</v>
      </c>
      <c r="K814" s="95" t="str">
        <f>IF(AND('Test Sample Data'!N814&gt;=35,'Control Sample Data'!N814&gt;=35),"Type 3",IF(AND('Test Sample Data'!N814&gt;=30,'Control Sample Data'!N814&gt;=30,OR(I814&gt;=0.05,I814="N/A")),"Type 2",IF(OR(AND('Test Sample Data'!N814&gt;=30,'Control Sample Data'!N814&lt;=30),AND('Test Sample Data'!N814&lt;=30,'Control Sample Data'!N814&gt;=30)),"Type 1","OKAY")))</f>
        <v>OKAY</v>
      </c>
    </row>
    <row r="815" spans="1:11">
      <c r="A815" s="68"/>
      <c r="B815" s="88" t="str">
        <f>IF('Gene Table'!E815="","",'Gene Table'!E815)</f>
        <v/>
      </c>
      <c r="C815" s="89" t="str">
        <f>'Gene Table'!B815</f>
        <v>B21</v>
      </c>
      <c r="D815" s="90" t="e">
        <f>Calculations!BN816</f>
        <v>#DIV/0!</v>
      </c>
      <c r="E815" s="90" t="e">
        <f>Calculations!BO816</f>
        <v>#DIV/0!</v>
      </c>
      <c r="F815" s="91" t="e">
        <f t="shared" si="52"/>
        <v>#DIV/0!</v>
      </c>
      <c r="G815" s="91" t="e">
        <f t="shared" si="53"/>
        <v>#DIV/0!</v>
      </c>
      <c r="H815" s="90" t="e">
        <f t="shared" si="54"/>
        <v>#DIV/0!</v>
      </c>
      <c r="I815" s="94" t="str">
        <f>IF(OR(COUNT(Calculations!BP816:BY816)&lt;3,COUNT(Calculations!BZ816:CI816)&lt;3),"N/A",IF(ISERROR(TTEST(Calculations!BP816:BY816,Calculations!BZ816:CI816,2,2)),"N/A",TTEST(Calculations!BP816:BY816,Calculations!BZ816:CI816,2,2)))</f>
        <v>N/A</v>
      </c>
      <c r="J815" s="90" t="e">
        <f t="shared" si="55"/>
        <v>#DIV/0!</v>
      </c>
      <c r="K815" s="95" t="str">
        <f>IF(AND('Test Sample Data'!N815&gt;=35,'Control Sample Data'!N815&gt;=35),"Type 3",IF(AND('Test Sample Data'!N815&gt;=30,'Control Sample Data'!N815&gt;=30,OR(I815&gt;=0.05,I815="N/A")),"Type 2",IF(OR(AND('Test Sample Data'!N815&gt;=30,'Control Sample Data'!N815&lt;=30),AND('Test Sample Data'!N815&lt;=30,'Control Sample Data'!N815&gt;=30)),"Type 1","OKAY")))</f>
        <v>OKAY</v>
      </c>
    </row>
    <row r="816" spans="1:11">
      <c r="A816" s="68"/>
      <c r="B816" s="88" t="str">
        <f>IF('Gene Table'!E816="","",'Gene Table'!E816)</f>
        <v/>
      </c>
      <c r="C816" s="89" t="str">
        <f>'Gene Table'!B816</f>
        <v>B22</v>
      </c>
      <c r="D816" s="90" t="e">
        <f>Calculations!BN817</f>
        <v>#DIV/0!</v>
      </c>
      <c r="E816" s="90" t="e">
        <f>Calculations!BO817</f>
        <v>#DIV/0!</v>
      </c>
      <c r="F816" s="91" t="e">
        <f t="shared" si="52"/>
        <v>#DIV/0!</v>
      </c>
      <c r="G816" s="91" t="e">
        <f t="shared" si="53"/>
        <v>#DIV/0!</v>
      </c>
      <c r="H816" s="90" t="e">
        <f t="shared" si="54"/>
        <v>#DIV/0!</v>
      </c>
      <c r="I816" s="94" t="str">
        <f>IF(OR(COUNT(Calculations!BP817:BY817)&lt;3,COUNT(Calculations!BZ817:CI817)&lt;3),"N/A",IF(ISERROR(TTEST(Calculations!BP817:BY817,Calculations!BZ817:CI817,2,2)),"N/A",TTEST(Calculations!BP817:BY817,Calculations!BZ817:CI817,2,2)))</f>
        <v>N/A</v>
      </c>
      <c r="J816" s="90" t="e">
        <f t="shared" si="55"/>
        <v>#DIV/0!</v>
      </c>
      <c r="K816" s="95" t="str">
        <f>IF(AND('Test Sample Data'!N816&gt;=35,'Control Sample Data'!N816&gt;=35),"Type 3",IF(AND('Test Sample Data'!N816&gt;=30,'Control Sample Data'!N816&gt;=30,OR(I816&gt;=0.05,I816="N/A")),"Type 2",IF(OR(AND('Test Sample Data'!N816&gt;=30,'Control Sample Data'!N816&lt;=30),AND('Test Sample Data'!N816&lt;=30,'Control Sample Data'!N816&gt;=30)),"Type 1","OKAY")))</f>
        <v>OKAY</v>
      </c>
    </row>
    <row r="817" spans="1:11">
      <c r="A817" s="68"/>
      <c r="B817" s="88" t="str">
        <f>IF('Gene Table'!E817="","",'Gene Table'!E817)</f>
        <v/>
      </c>
      <c r="C817" s="89" t="str">
        <f>'Gene Table'!B817</f>
        <v>B23</v>
      </c>
      <c r="D817" s="90" t="e">
        <f>Calculations!BN818</f>
        <v>#DIV/0!</v>
      </c>
      <c r="E817" s="90" t="e">
        <f>Calculations!BO818</f>
        <v>#DIV/0!</v>
      </c>
      <c r="F817" s="91" t="e">
        <f t="shared" si="52"/>
        <v>#DIV/0!</v>
      </c>
      <c r="G817" s="91" t="e">
        <f t="shared" si="53"/>
        <v>#DIV/0!</v>
      </c>
      <c r="H817" s="90" t="e">
        <f t="shared" si="54"/>
        <v>#DIV/0!</v>
      </c>
      <c r="I817" s="94" t="str">
        <f>IF(OR(COUNT(Calculations!BP818:BY818)&lt;3,COUNT(Calculations!BZ818:CI818)&lt;3),"N/A",IF(ISERROR(TTEST(Calculations!BP818:BY818,Calculations!BZ818:CI818,2,2)),"N/A",TTEST(Calculations!BP818:BY818,Calculations!BZ818:CI818,2,2)))</f>
        <v>N/A</v>
      </c>
      <c r="J817" s="90" t="e">
        <f t="shared" si="55"/>
        <v>#DIV/0!</v>
      </c>
      <c r="K817" s="95" t="str">
        <f>IF(AND('Test Sample Data'!N817&gt;=35,'Control Sample Data'!N817&gt;=35),"Type 3",IF(AND('Test Sample Data'!N817&gt;=30,'Control Sample Data'!N817&gt;=30,OR(I817&gt;=0.05,I817="N/A")),"Type 2",IF(OR(AND('Test Sample Data'!N817&gt;=30,'Control Sample Data'!N817&lt;=30),AND('Test Sample Data'!N817&lt;=30,'Control Sample Data'!N817&gt;=30)),"Type 1","OKAY")))</f>
        <v>OKAY</v>
      </c>
    </row>
    <row r="818" spans="1:11">
      <c r="A818" s="68"/>
      <c r="B818" s="88" t="str">
        <f>IF('Gene Table'!E818="","",'Gene Table'!E818)</f>
        <v/>
      </c>
      <c r="C818" s="89" t="str">
        <f>'Gene Table'!B818</f>
        <v>B24</v>
      </c>
      <c r="D818" s="90" t="e">
        <f>Calculations!BN819</f>
        <v>#DIV/0!</v>
      </c>
      <c r="E818" s="90" t="e">
        <f>Calculations!BO819</f>
        <v>#DIV/0!</v>
      </c>
      <c r="F818" s="91" t="e">
        <f t="shared" si="52"/>
        <v>#DIV/0!</v>
      </c>
      <c r="G818" s="91" t="e">
        <f t="shared" si="53"/>
        <v>#DIV/0!</v>
      </c>
      <c r="H818" s="90" t="e">
        <f t="shared" si="54"/>
        <v>#DIV/0!</v>
      </c>
      <c r="I818" s="94" t="str">
        <f>IF(OR(COUNT(Calculations!BP819:BY819)&lt;3,COUNT(Calculations!BZ819:CI819)&lt;3),"N/A",IF(ISERROR(TTEST(Calculations!BP819:BY819,Calculations!BZ819:CI819,2,2)),"N/A",TTEST(Calculations!BP819:BY819,Calculations!BZ819:CI819,2,2)))</f>
        <v>N/A</v>
      </c>
      <c r="J818" s="90" t="e">
        <f t="shared" si="55"/>
        <v>#DIV/0!</v>
      </c>
      <c r="K818" s="95" t="str">
        <f>IF(AND('Test Sample Data'!N818&gt;=35,'Control Sample Data'!N818&gt;=35),"Type 3",IF(AND('Test Sample Data'!N818&gt;=30,'Control Sample Data'!N818&gt;=30,OR(I818&gt;=0.05,I818="N/A")),"Type 2",IF(OR(AND('Test Sample Data'!N818&gt;=30,'Control Sample Data'!N818&lt;=30),AND('Test Sample Data'!N818&lt;=30,'Control Sample Data'!N818&gt;=30)),"Type 1","OKAY")))</f>
        <v>OKAY</v>
      </c>
    </row>
    <row r="819" spans="1:11">
      <c r="A819" s="68"/>
      <c r="B819" s="88" t="str">
        <f>IF('Gene Table'!E819="","",'Gene Table'!E819)</f>
        <v>mmu-miR-3087-5p</v>
      </c>
      <c r="C819" s="89" t="str">
        <f>'Gene Table'!B819</f>
        <v>C01</v>
      </c>
      <c r="D819" s="90" t="e">
        <f>Calculations!BN820</f>
        <v>#DIV/0!</v>
      </c>
      <c r="E819" s="90" t="e">
        <f>Calculations!BO820</f>
        <v>#DIV/0!</v>
      </c>
      <c r="F819" s="91" t="e">
        <f t="shared" si="52"/>
        <v>#DIV/0!</v>
      </c>
      <c r="G819" s="91" t="e">
        <f t="shared" si="53"/>
        <v>#DIV/0!</v>
      </c>
      <c r="H819" s="90" t="e">
        <f t="shared" si="54"/>
        <v>#DIV/0!</v>
      </c>
      <c r="I819" s="94" t="str">
        <f>IF(OR(COUNT(Calculations!BP820:BY820)&lt;3,COUNT(Calculations!BZ820:CI820)&lt;3),"N/A",IF(ISERROR(TTEST(Calculations!BP820:BY820,Calculations!BZ820:CI820,2,2)),"N/A",TTEST(Calculations!BP820:BY820,Calculations!BZ820:CI820,2,2)))</f>
        <v>N/A</v>
      </c>
      <c r="J819" s="90" t="e">
        <f t="shared" si="55"/>
        <v>#DIV/0!</v>
      </c>
      <c r="K819" s="95" t="str">
        <f>IF(AND('Test Sample Data'!N819&gt;=35,'Control Sample Data'!N819&gt;=35),"Type 3",IF(AND('Test Sample Data'!N819&gt;=30,'Control Sample Data'!N819&gt;=30,OR(I819&gt;=0.05,I819="N/A")),"Type 2",IF(OR(AND('Test Sample Data'!N819&gt;=30,'Control Sample Data'!N819&lt;=30),AND('Test Sample Data'!N819&lt;=30,'Control Sample Data'!N819&gt;=30)),"Type 1","OKAY")))</f>
        <v>OKAY</v>
      </c>
    </row>
    <row r="820" spans="1:11">
      <c r="A820" s="68"/>
      <c r="B820" s="88" t="str">
        <f>IF('Gene Table'!E820="","",'Gene Table'!E820)</f>
        <v>mmu-miR-5118</v>
      </c>
      <c r="C820" s="89" t="str">
        <f>'Gene Table'!B820</f>
        <v>C02</v>
      </c>
      <c r="D820" s="90" t="e">
        <f>Calculations!BN821</f>
        <v>#DIV/0!</v>
      </c>
      <c r="E820" s="90" t="e">
        <f>Calculations!BO821</f>
        <v>#DIV/0!</v>
      </c>
      <c r="F820" s="91" t="e">
        <f t="shared" si="52"/>
        <v>#DIV/0!</v>
      </c>
      <c r="G820" s="91" t="e">
        <f t="shared" si="53"/>
        <v>#DIV/0!</v>
      </c>
      <c r="H820" s="90" t="e">
        <f t="shared" si="54"/>
        <v>#DIV/0!</v>
      </c>
      <c r="I820" s="94" t="str">
        <f>IF(OR(COUNT(Calculations!BP821:BY821)&lt;3,COUNT(Calculations!BZ821:CI821)&lt;3),"N/A",IF(ISERROR(TTEST(Calculations!BP821:BY821,Calculations!BZ821:CI821,2,2)),"N/A",TTEST(Calculations!BP821:BY821,Calculations!BZ821:CI821,2,2)))</f>
        <v>N/A</v>
      </c>
      <c r="J820" s="90" t="e">
        <f t="shared" si="55"/>
        <v>#DIV/0!</v>
      </c>
      <c r="K820" s="95" t="str">
        <f>IF(AND('Test Sample Data'!N820&gt;=35,'Control Sample Data'!N820&gt;=35),"Type 3",IF(AND('Test Sample Data'!N820&gt;=30,'Control Sample Data'!N820&gt;=30,OR(I820&gt;=0.05,I820="N/A")),"Type 2",IF(OR(AND('Test Sample Data'!N820&gt;=30,'Control Sample Data'!N820&lt;=30),AND('Test Sample Data'!N820&lt;=30,'Control Sample Data'!N820&gt;=30)),"Type 1","OKAY")))</f>
        <v>OKAY</v>
      </c>
    </row>
    <row r="821" spans="1:11">
      <c r="A821" s="68"/>
      <c r="B821" s="88" t="str">
        <f>IF('Gene Table'!E821="","",'Gene Table'!E821)</f>
        <v>mmu-miR-3087-3p</v>
      </c>
      <c r="C821" s="89" t="str">
        <f>'Gene Table'!B821</f>
        <v>C03</v>
      </c>
      <c r="D821" s="90" t="e">
        <f>Calculations!BN822</f>
        <v>#DIV/0!</v>
      </c>
      <c r="E821" s="90" t="e">
        <f>Calculations!BO822</f>
        <v>#DIV/0!</v>
      </c>
      <c r="F821" s="91" t="e">
        <f t="shared" si="52"/>
        <v>#DIV/0!</v>
      </c>
      <c r="G821" s="91" t="e">
        <f t="shared" si="53"/>
        <v>#DIV/0!</v>
      </c>
      <c r="H821" s="90" t="e">
        <f t="shared" si="54"/>
        <v>#DIV/0!</v>
      </c>
      <c r="I821" s="94" t="str">
        <f>IF(OR(COUNT(Calculations!BP822:BY822)&lt;3,COUNT(Calculations!BZ822:CI822)&lt;3),"N/A",IF(ISERROR(TTEST(Calculations!BP822:BY822,Calculations!BZ822:CI822,2,2)),"N/A",TTEST(Calculations!BP822:BY822,Calculations!BZ822:CI822,2,2)))</f>
        <v>N/A</v>
      </c>
      <c r="J821" s="90" t="e">
        <f t="shared" si="55"/>
        <v>#DIV/0!</v>
      </c>
      <c r="K821" s="95" t="str">
        <f>IF(AND('Test Sample Data'!N821&gt;=35,'Control Sample Data'!N821&gt;=35),"Type 3",IF(AND('Test Sample Data'!N821&gt;=30,'Control Sample Data'!N821&gt;=30,OR(I821&gt;=0.05,I821="N/A")),"Type 2",IF(OR(AND('Test Sample Data'!N821&gt;=30,'Control Sample Data'!N821&lt;=30),AND('Test Sample Data'!N821&lt;=30,'Control Sample Data'!N821&gt;=30)),"Type 1","OKAY")))</f>
        <v>OKAY</v>
      </c>
    </row>
    <row r="822" spans="1:11">
      <c r="A822" s="68"/>
      <c r="B822" s="88" t="str">
        <f>IF('Gene Table'!E822="","",'Gene Table'!E822)</f>
        <v>mmu-miR-5122</v>
      </c>
      <c r="C822" s="89" t="str">
        <f>'Gene Table'!B822</f>
        <v>C04</v>
      </c>
      <c r="D822" s="90" t="e">
        <f>Calculations!BN823</f>
        <v>#DIV/0!</v>
      </c>
      <c r="E822" s="90" t="e">
        <f>Calculations!BO823</f>
        <v>#DIV/0!</v>
      </c>
      <c r="F822" s="91" t="e">
        <f t="shared" si="52"/>
        <v>#DIV/0!</v>
      </c>
      <c r="G822" s="91" t="e">
        <f t="shared" si="53"/>
        <v>#DIV/0!</v>
      </c>
      <c r="H822" s="90" t="e">
        <f t="shared" si="54"/>
        <v>#DIV/0!</v>
      </c>
      <c r="I822" s="94" t="str">
        <f>IF(OR(COUNT(Calculations!BP823:BY823)&lt;3,COUNT(Calculations!BZ823:CI823)&lt;3),"N/A",IF(ISERROR(TTEST(Calculations!BP823:BY823,Calculations!BZ823:CI823,2,2)),"N/A",TTEST(Calculations!BP823:BY823,Calculations!BZ823:CI823,2,2)))</f>
        <v>N/A</v>
      </c>
      <c r="J822" s="90" t="e">
        <f t="shared" si="55"/>
        <v>#DIV/0!</v>
      </c>
      <c r="K822" s="95" t="str">
        <f>IF(AND('Test Sample Data'!N822&gt;=35,'Control Sample Data'!N822&gt;=35),"Type 3",IF(AND('Test Sample Data'!N822&gt;=30,'Control Sample Data'!N822&gt;=30,OR(I822&gt;=0.05,I822="N/A")),"Type 2",IF(OR(AND('Test Sample Data'!N822&gt;=30,'Control Sample Data'!N822&lt;=30),AND('Test Sample Data'!N822&lt;=30,'Control Sample Data'!N822&gt;=30)),"Type 1","OKAY")))</f>
        <v>OKAY</v>
      </c>
    </row>
    <row r="823" spans="1:11">
      <c r="A823" s="68"/>
      <c r="B823" s="88" t="str">
        <f>IF('Gene Table'!E823="","",'Gene Table'!E823)</f>
        <v>mmu-miR-3088-5p</v>
      </c>
      <c r="C823" s="89" t="str">
        <f>'Gene Table'!B823</f>
        <v>C05</v>
      </c>
      <c r="D823" s="90" t="e">
        <f>Calculations!BN824</f>
        <v>#DIV/0!</v>
      </c>
      <c r="E823" s="90" t="e">
        <f>Calculations!BO824</f>
        <v>#DIV/0!</v>
      </c>
      <c r="F823" s="91" t="e">
        <f t="shared" si="52"/>
        <v>#DIV/0!</v>
      </c>
      <c r="G823" s="91" t="e">
        <f t="shared" si="53"/>
        <v>#DIV/0!</v>
      </c>
      <c r="H823" s="90" t="e">
        <f t="shared" si="54"/>
        <v>#DIV/0!</v>
      </c>
      <c r="I823" s="94" t="str">
        <f>IF(OR(COUNT(Calculations!BP824:BY824)&lt;3,COUNT(Calculations!BZ824:CI824)&lt;3),"N/A",IF(ISERROR(TTEST(Calculations!BP824:BY824,Calculations!BZ824:CI824,2,2)),"N/A",TTEST(Calculations!BP824:BY824,Calculations!BZ824:CI824,2,2)))</f>
        <v>N/A</v>
      </c>
      <c r="J823" s="90" t="e">
        <f t="shared" si="55"/>
        <v>#DIV/0!</v>
      </c>
      <c r="K823" s="95" t="str">
        <f>IF(AND('Test Sample Data'!N823&gt;=35,'Control Sample Data'!N823&gt;=35),"Type 3",IF(AND('Test Sample Data'!N823&gt;=30,'Control Sample Data'!N823&gt;=30,OR(I823&gt;=0.05,I823="N/A")),"Type 2",IF(OR(AND('Test Sample Data'!N823&gt;=30,'Control Sample Data'!N823&lt;=30),AND('Test Sample Data'!N823&lt;=30,'Control Sample Data'!N823&gt;=30)),"Type 1","OKAY")))</f>
        <v>OKAY</v>
      </c>
    </row>
    <row r="824" spans="1:11">
      <c r="A824" s="68"/>
      <c r="B824" s="88" t="str">
        <f>IF('Gene Table'!E824="","",'Gene Table'!E824)</f>
        <v>mmu-miR-466q</v>
      </c>
      <c r="C824" s="89" t="str">
        <f>'Gene Table'!B824</f>
        <v>C06</v>
      </c>
      <c r="D824" s="90" t="e">
        <f>Calculations!BN825</f>
        <v>#DIV/0!</v>
      </c>
      <c r="E824" s="90" t="e">
        <f>Calculations!BO825</f>
        <v>#DIV/0!</v>
      </c>
      <c r="F824" s="91" t="e">
        <f t="shared" si="52"/>
        <v>#DIV/0!</v>
      </c>
      <c r="G824" s="91" t="e">
        <f t="shared" si="53"/>
        <v>#DIV/0!</v>
      </c>
      <c r="H824" s="90" t="e">
        <f t="shared" si="54"/>
        <v>#DIV/0!</v>
      </c>
      <c r="I824" s="94" t="str">
        <f>IF(OR(COUNT(Calculations!BP825:BY825)&lt;3,COUNT(Calculations!BZ825:CI825)&lt;3),"N/A",IF(ISERROR(TTEST(Calculations!BP825:BY825,Calculations!BZ825:CI825,2,2)),"N/A",TTEST(Calculations!BP825:BY825,Calculations!BZ825:CI825,2,2)))</f>
        <v>N/A</v>
      </c>
      <c r="J824" s="90" t="e">
        <f t="shared" si="55"/>
        <v>#DIV/0!</v>
      </c>
      <c r="K824" s="95" t="str">
        <f>IF(AND('Test Sample Data'!N824&gt;=35,'Control Sample Data'!N824&gt;=35),"Type 3",IF(AND('Test Sample Data'!N824&gt;=30,'Control Sample Data'!N824&gt;=30,OR(I824&gt;=0.05,I824="N/A")),"Type 2",IF(OR(AND('Test Sample Data'!N824&gt;=30,'Control Sample Data'!N824&lt;=30),AND('Test Sample Data'!N824&lt;=30,'Control Sample Data'!N824&gt;=30)),"Type 1","OKAY")))</f>
        <v>OKAY</v>
      </c>
    </row>
    <row r="825" spans="1:11">
      <c r="A825" s="68"/>
      <c r="B825" s="88" t="str">
        <f>IF('Gene Table'!E825="","",'Gene Table'!E825)</f>
        <v>mmu-miR-3088-3p</v>
      </c>
      <c r="C825" s="89" t="str">
        <f>'Gene Table'!B825</f>
        <v>C07</v>
      </c>
      <c r="D825" s="90" t="e">
        <f>Calculations!BN826</f>
        <v>#DIV/0!</v>
      </c>
      <c r="E825" s="90" t="e">
        <f>Calculations!BO826</f>
        <v>#DIV/0!</v>
      </c>
      <c r="F825" s="91" t="e">
        <f t="shared" si="52"/>
        <v>#DIV/0!</v>
      </c>
      <c r="G825" s="91" t="e">
        <f t="shared" si="53"/>
        <v>#DIV/0!</v>
      </c>
      <c r="H825" s="90" t="e">
        <f t="shared" si="54"/>
        <v>#DIV/0!</v>
      </c>
      <c r="I825" s="94" t="str">
        <f>IF(OR(COUNT(Calculations!BP826:BY826)&lt;3,COUNT(Calculations!BZ826:CI826)&lt;3),"N/A",IF(ISERROR(TTEST(Calculations!BP826:BY826,Calculations!BZ826:CI826,2,2)),"N/A",TTEST(Calculations!BP826:BY826,Calculations!BZ826:CI826,2,2)))</f>
        <v>N/A</v>
      </c>
      <c r="J825" s="90" t="e">
        <f t="shared" si="55"/>
        <v>#DIV/0!</v>
      </c>
      <c r="K825" s="95" t="str">
        <f>IF(AND('Test Sample Data'!N825&gt;=35,'Control Sample Data'!N825&gt;=35),"Type 3",IF(AND('Test Sample Data'!N825&gt;=30,'Control Sample Data'!N825&gt;=30,OR(I825&gt;=0.05,I825="N/A")),"Type 2",IF(OR(AND('Test Sample Data'!N825&gt;=30,'Control Sample Data'!N825&lt;=30),AND('Test Sample Data'!N825&lt;=30,'Control Sample Data'!N825&gt;=30)),"Type 1","OKAY")))</f>
        <v>OKAY</v>
      </c>
    </row>
    <row r="826" spans="1:11">
      <c r="A826" s="68"/>
      <c r="B826" s="88" t="str">
        <f>IF('Gene Table'!E826="","",'Gene Table'!E826)</f>
        <v>mmu-miR-3473d</v>
      </c>
      <c r="C826" s="89" t="str">
        <f>'Gene Table'!B826</f>
        <v>C08</v>
      </c>
      <c r="D826" s="90" t="e">
        <f>Calculations!BN827</f>
        <v>#DIV/0!</v>
      </c>
      <c r="E826" s="90" t="e">
        <f>Calculations!BO827</f>
        <v>#DIV/0!</v>
      </c>
      <c r="F826" s="91" t="e">
        <f t="shared" si="52"/>
        <v>#DIV/0!</v>
      </c>
      <c r="G826" s="91" t="e">
        <f t="shared" si="53"/>
        <v>#DIV/0!</v>
      </c>
      <c r="H826" s="90" t="e">
        <f t="shared" si="54"/>
        <v>#DIV/0!</v>
      </c>
      <c r="I826" s="94" t="str">
        <f>IF(OR(COUNT(Calculations!BP827:BY827)&lt;3,COUNT(Calculations!BZ827:CI827)&lt;3),"N/A",IF(ISERROR(TTEST(Calculations!BP827:BY827,Calculations!BZ827:CI827,2,2)),"N/A",TTEST(Calculations!BP827:BY827,Calculations!BZ827:CI827,2,2)))</f>
        <v>N/A</v>
      </c>
      <c r="J826" s="90" t="e">
        <f t="shared" si="55"/>
        <v>#DIV/0!</v>
      </c>
      <c r="K826" s="95" t="str">
        <f>IF(AND('Test Sample Data'!N826&gt;=35,'Control Sample Data'!N826&gt;=35),"Type 3",IF(AND('Test Sample Data'!N826&gt;=30,'Control Sample Data'!N826&gt;=30,OR(I826&gt;=0.05,I826="N/A")),"Type 2",IF(OR(AND('Test Sample Data'!N826&gt;=30,'Control Sample Data'!N826&lt;=30),AND('Test Sample Data'!N826&lt;=30,'Control Sample Data'!N826&gt;=30)),"Type 1","OKAY")))</f>
        <v>OKAY</v>
      </c>
    </row>
    <row r="827" spans="1:11">
      <c r="A827" s="68"/>
      <c r="B827" s="88" t="str">
        <f>IF('Gene Table'!E827="","",'Gene Table'!E827)</f>
        <v>mmu-miR-3089-5p</v>
      </c>
      <c r="C827" s="89" t="str">
        <f>'Gene Table'!B827</f>
        <v>C09</v>
      </c>
      <c r="D827" s="90" t="e">
        <f>Calculations!BN828</f>
        <v>#DIV/0!</v>
      </c>
      <c r="E827" s="90" t="e">
        <f>Calculations!BO828</f>
        <v>#DIV/0!</v>
      </c>
      <c r="F827" s="91" t="e">
        <f t="shared" si="52"/>
        <v>#DIV/0!</v>
      </c>
      <c r="G827" s="91" t="e">
        <f t="shared" si="53"/>
        <v>#DIV/0!</v>
      </c>
      <c r="H827" s="90" t="e">
        <f t="shared" si="54"/>
        <v>#DIV/0!</v>
      </c>
      <c r="I827" s="94" t="str">
        <f>IF(OR(COUNT(Calculations!BP828:BY828)&lt;3,COUNT(Calculations!BZ828:CI828)&lt;3),"N/A",IF(ISERROR(TTEST(Calculations!BP828:BY828,Calculations!BZ828:CI828,2,2)),"N/A",TTEST(Calculations!BP828:BY828,Calculations!BZ828:CI828,2,2)))</f>
        <v>N/A</v>
      </c>
      <c r="J827" s="90" t="e">
        <f t="shared" si="55"/>
        <v>#DIV/0!</v>
      </c>
      <c r="K827" s="95" t="str">
        <f>IF(AND('Test Sample Data'!N827&gt;=35,'Control Sample Data'!N827&gt;=35),"Type 3",IF(AND('Test Sample Data'!N827&gt;=30,'Control Sample Data'!N827&gt;=30,OR(I827&gt;=0.05,I827="N/A")),"Type 2",IF(OR(AND('Test Sample Data'!N827&gt;=30,'Control Sample Data'!N827&lt;=30),AND('Test Sample Data'!N827&lt;=30,'Control Sample Data'!N827&gt;=30)),"Type 1","OKAY")))</f>
        <v>OKAY</v>
      </c>
    </row>
    <row r="828" spans="1:11">
      <c r="A828" s="68"/>
      <c r="B828" s="88" t="str">
        <f>IF('Gene Table'!E828="","",'Gene Table'!E828)</f>
        <v>mmu-miR-5124</v>
      </c>
      <c r="C828" s="89" t="str">
        <f>'Gene Table'!B828</f>
        <v>C10</v>
      </c>
      <c r="D828" s="90" t="e">
        <f>Calculations!BN829</f>
        <v>#DIV/0!</v>
      </c>
      <c r="E828" s="90" t="e">
        <f>Calculations!BO829</f>
        <v>#DIV/0!</v>
      </c>
      <c r="F828" s="91" t="e">
        <f t="shared" si="52"/>
        <v>#DIV/0!</v>
      </c>
      <c r="G828" s="91" t="e">
        <f t="shared" si="53"/>
        <v>#DIV/0!</v>
      </c>
      <c r="H828" s="90" t="e">
        <f t="shared" si="54"/>
        <v>#DIV/0!</v>
      </c>
      <c r="I828" s="94" t="str">
        <f>IF(OR(COUNT(Calculations!BP829:BY829)&lt;3,COUNT(Calculations!BZ829:CI829)&lt;3),"N/A",IF(ISERROR(TTEST(Calculations!BP829:BY829,Calculations!BZ829:CI829,2,2)),"N/A",TTEST(Calculations!BP829:BY829,Calculations!BZ829:CI829,2,2)))</f>
        <v>N/A</v>
      </c>
      <c r="J828" s="90" t="e">
        <f t="shared" si="55"/>
        <v>#DIV/0!</v>
      </c>
      <c r="K828" s="95" t="str">
        <f>IF(AND('Test Sample Data'!N828&gt;=35,'Control Sample Data'!N828&gt;=35),"Type 3",IF(AND('Test Sample Data'!N828&gt;=30,'Control Sample Data'!N828&gt;=30,OR(I828&gt;=0.05,I828="N/A")),"Type 2",IF(OR(AND('Test Sample Data'!N828&gt;=30,'Control Sample Data'!N828&lt;=30),AND('Test Sample Data'!N828&lt;=30,'Control Sample Data'!N828&gt;=30)),"Type 1","OKAY")))</f>
        <v>OKAY</v>
      </c>
    </row>
    <row r="829" spans="1:11">
      <c r="A829" s="68"/>
      <c r="B829" s="88" t="str">
        <f>IF('Gene Table'!E829="","",'Gene Table'!E829)</f>
        <v>mmu-miR-3089-3p</v>
      </c>
      <c r="C829" s="89" t="str">
        <f>'Gene Table'!B829</f>
        <v>C11</v>
      </c>
      <c r="D829" s="90" t="e">
        <f>Calculations!BN830</f>
        <v>#DIV/0!</v>
      </c>
      <c r="E829" s="90" t="e">
        <f>Calculations!BO830</f>
        <v>#DIV/0!</v>
      </c>
      <c r="F829" s="91" t="e">
        <f t="shared" si="52"/>
        <v>#DIV/0!</v>
      </c>
      <c r="G829" s="91" t="e">
        <f t="shared" si="53"/>
        <v>#DIV/0!</v>
      </c>
      <c r="H829" s="90" t="e">
        <f t="shared" si="54"/>
        <v>#DIV/0!</v>
      </c>
      <c r="I829" s="94" t="str">
        <f>IF(OR(COUNT(Calculations!BP830:BY830)&lt;3,COUNT(Calculations!BZ830:CI830)&lt;3),"N/A",IF(ISERROR(TTEST(Calculations!BP830:BY830,Calculations!BZ830:CI830,2,2)),"N/A",TTEST(Calculations!BP830:BY830,Calculations!BZ830:CI830,2,2)))</f>
        <v>N/A</v>
      </c>
      <c r="J829" s="90" t="e">
        <f t="shared" si="55"/>
        <v>#DIV/0!</v>
      </c>
      <c r="K829" s="95" t="str">
        <f>IF(AND('Test Sample Data'!N829&gt;=35,'Control Sample Data'!N829&gt;=35),"Type 3",IF(AND('Test Sample Data'!N829&gt;=30,'Control Sample Data'!N829&gt;=30,OR(I829&gt;=0.05,I829="N/A")),"Type 2",IF(OR(AND('Test Sample Data'!N829&gt;=30,'Control Sample Data'!N829&lt;=30),AND('Test Sample Data'!N829&lt;=30,'Control Sample Data'!N829&gt;=30)),"Type 1","OKAY")))</f>
        <v>OKAY</v>
      </c>
    </row>
    <row r="830" spans="1:11">
      <c r="A830" s="68"/>
      <c r="B830" s="88" t="str">
        <f>IF('Gene Table'!E830="","",'Gene Table'!E830)</f>
        <v>mmu-miR-5125</v>
      </c>
      <c r="C830" s="89" t="str">
        <f>'Gene Table'!B830</f>
        <v>C12</v>
      </c>
      <c r="D830" s="90" t="e">
        <f>Calculations!BN831</f>
        <v>#DIV/0!</v>
      </c>
      <c r="E830" s="90" t="e">
        <f>Calculations!BO831</f>
        <v>#DIV/0!</v>
      </c>
      <c r="F830" s="91" t="e">
        <f t="shared" si="52"/>
        <v>#DIV/0!</v>
      </c>
      <c r="G830" s="91" t="e">
        <f t="shared" si="53"/>
        <v>#DIV/0!</v>
      </c>
      <c r="H830" s="90" t="e">
        <f t="shared" si="54"/>
        <v>#DIV/0!</v>
      </c>
      <c r="I830" s="94" t="str">
        <f>IF(OR(COUNT(Calculations!BP831:BY831)&lt;3,COUNT(Calculations!BZ831:CI831)&lt;3),"N/A",IF(ISERROR(TTEST(Calculations!BP831:BY831,Calculations!BZ831:CI831,2,2)),"N/A",TTEST(Calculations!BP831:BY831,Calculations!BZ831:CI831,2,2)))</f>
        <v>N/A</v>
      </c>
      <c r="J830" s="90" t="e">
        <f t="shared" si="55"/>
        <v>#DIV/0!</v>
      </c>
      <c r="K830" s="95" t="str">
        <f>IF(AND('Test Sample Data'!N830&gt;=35,'Control Sample Data'!N830&gt;=35),"Type 3",IF(AND('Test Sample Data'!N830&gt;=30,'Control Sample Data'!N830&gt;=30,OR(I830&gt;=0.05,I830="N/A")),"Type 2",IF(OR(AND('Test Sample Data'!N830&gt;=30,'Control Sample Data'!N830&lt;=30),AND('Test Sample Data'!N830&lt;=30,'Control Sample Data'!N830&gt;=30)),"Type 1","OKAY")))</f>
        <v>OKAY</v>
      </c>
    </row>
    <row r="831" spans="1:11">
      <c r="A831" s="68"/>
      <c r="B831" s="88" t="str">
        <f>IF('Gene Table'!E831="","",'Gene Table'!E831)</f>
        <v>mmu-miR-3090-5p</v>
      </c>
      <c r="C831" s="89" t="str">
        <f>'Gene Table'!B831</f>
        <v>C13</v>
      </c>
      <c r="D831" s="90" t="e">
        <f>Calculations!BN832</f>
        <v>#DIV/0!</v>
      </c>
      <c r="E831" s="90" t="e">
        <f>Calculations!BO832</f>
        <v>#DIV/0!</v>
      </c>
      <c r="F831" s="91" t="e">
        <f t="shared" si="52"/>
        <v>#DIV/0!</v>
      </c>
      <c r="G831" s="91" t="e">
        <f t="shared" si="53"/>
        <v>#DIV/0!</v>
      </c>
      <c r="H831" s="90" t="e">
        <f t="shared" si="54"/>
        <v>#DIV/0!</v>
      </c>
      <c r="I831" s="94" t="str">
        <f>IF(OR(COUNT(Calculations!BP832:BY832)&lt;3,COUNT(Calculations!BZ832:CI832)&lt;3),"N/A",IF(ISERROR(TTEST(Calculations!BP832:BY832,Calculations!BZ832:CI832,2,2)),"N/A",TTEST(Calculations!BP832:BY832,Calculations!BZ832:CI832,2,2)))</f>
        <v>N/A</v>
      </c>
      <c r="J831" s="90" t="e">
        <f t="shared" si="55"/>
        <v>#DIV/0!</v>
      </c>
      <c r="K831" s="95" t="str">
        <f>IF(AND('Test Sample Data'!N831&gt;=35,'Control Sample Data'!N831&gt;=35),"Type 3",IF(AND('Test Sample Data'!N831&gt;=30,'Control Sample Data'!N831&gt;=30,OR(I831&gt;=0.05,I831="N/A")),"Type 2",IF(OR(AND('Test Sample Data'!N831&gt;=30,'Control Sample Data'!N831&lt;=30),AND('Test Sample Data'!N831&lt;=30,'Control Sample Data'!N831&gt;=30)),"Type 1","OKAY")))</f>
        <v>OKAY</v>
      </c>
    </row>
    <row r="832" spans="1:11">
      <c r="A832" s="68"/>
      <c r="B832" s="88" t="str">
        <f>IF('Gene Table'!E832="","",'Gene Table'!E832)</f>
        <v/>
      </c>
      <c r="C832" s="89" t="str">
        <f>'Gene Table'!B832</f>
        <v>C14</v>
      </c>
      <c r="D832" s="90" t="e">
        <f>Calculations!BN833</f>
        <v>#DIV/0!</v>
      </c>
      <c r="E832" s="90" t="e">
        <f>Calculations!BO833</f>
        <v>#DIV/0!</v>
      </c>
      <c r="F832" s="91" t="e">
        <f t="shared" si="52"/>
        <v>#DIV/0!</v>
      </c>
      <c r="G832" s="91" t="e">
        <f t="shared" si="53"/>
        <v>#DIV/0!</v>
      </c>
      <c r="H832" s="90" t="e">
        <f t="shared" si="54"/>
        <v>#DIV/0!</v>
      </c>
      <c r="I832" s="94" t="str">
        <f>IF(OR(COUNT(Calculations!BP833:BY833)&lt;3,COUNT(Calculations!BZ833:CI833)&lt;3),"N/A",IF(ISERROR(TTEST(Calculations!BP833:BY833,Calculations!BZ833:CI833,2,2)),"N/A",TTEST(Calculations!BP833:BY833,Calculations!BZ833:CI833,2,2)))</f>
        <v>N/A</v>
      </c>
      <c r="J832" s="90" t="e">
        <f t="shared" si="55"/>
        <v>#DIV/0!</v>
      </c>
      <c r="K832" s="95" t="str">
        <f>IF(AND('Test Sample Data'!N832&gt;=35,'Control Sample Data'!N832&gt;=35),"Type 3",IF(AND('Test Sample Data'!N832&gt;=30,'Control Sample Data'!N832&gt;=30,OR(I832&gt;=0.05,I832="N/A")),"Type 2",IF(OR(AND('Test Sample Data'!N832&gt;=30,'Control Sample Data'!N832&lt;=30),AND('Test Sample Data'!N832&lt;=30,'Control Sample Data'!N832&gt;=30)),"Type 1","OKAY")))</f>
        <v>OKAY</v>
      </c>
    </row>
    <row r="833" spans="1:11">
      <c r="A833" s="68"/>
      <c r="B833" s="88" t="str">
        <f>IF('Gene Table'!E833="","",'Gene Table'!E833)</f>
        <v>mmu-miR-3090-3p</v>
      </c>
      <c r="C833" s="89" t="str">
        <f>'Gene Table'!B833</f>
        <v>C15</v>
      </c>
      <c r="D833" s="90" t="e">
        <f>Calculations!BN834</f>
        <v>#DIV/0!</v>
      </c>
      <c r="E833" s="90" t="e">
        <f>Calculations!BO834</f>
        <v>#DIV/0!</v>
      </c>
      <c r="F833" s="91" t="e">
        <f t="shared" si="52"/>
        <v>#DIV/0!</v>
      </c>
      <c r="G833" s="91" t="e">
        <f t="shared" si="53"/>
        <v>#DIV/0!</v>
      </c>
      <c r="H833" s="90" t="e">
        <f t="shared" si="54"/>
        <v>#DIV/0!</v>
      </c>
      <c r="I833" s="94" t="str">
        <f>IF(OR(COUNT(Calculations!BP834:BY834)&lt;3,COUNT(Calculations!BZ834:CI834)&lt;3),"N/A",IF(ISERROR(TTEST(Calculations!BP834:BY834,Calculations!BZ834:CI834,2,2)),"N/A",TTEST(Calculations!BP834:BY834,Calculations!BZ834:CI834,2,2)))</f>
        <v>N/A</v>
      </c>
      <c r="J833" s="90" t="e">
        <f t="shared" si="55"/>
        <v>#DIV/0!</v>
      </c>
      <c r="K833" s="95" t="str">
        <f>IF(AND('Test Sample Data'!N833&gt;=35,'Control Sample Data'!N833&gt;=35),"Type 3",IF(AND('Test Sample Data'!N833&gt;=30,'Control Sample Data'!N833&gt;=30,OR(I833&gt;=0.05,I833="N/A")),"Type 2",IF(OR(AND('Test Sample Data'!N833&gt;=30,'Control Sample Data'!N833&lt;=30),AND('Test Sample Data'!N833&lt;=30,'Control Sample Data'!N833&gt;=30)),"Type 1","OKAY")))</f>
        <v>OKAY</v>
      </c>
    </row>
    <row r="834" spans="1:11">
      <c r="A834" s="68"/>
      <c r="B834" s="88" t="str">
        <f>IF('Gene Table'!E834="","",'Gene Table'!E834)</f>
        <v/>
      </c>
      <c r="C834" s="89" t="str">
        <f>'Gene Table'!B834</f>
        <v>C16</v>
      </c>
      <c r="D834" s="90" t="e">
        <f>Calculations!BN835</f>
        <v>#DIV/0!</v>
      </c>
      <c r="E834" s="90" t="e">
        <f>Calculations!BO835</f>
        <v>#DIV/0!</v>
      </c>
      <c r="F834" s="91" t="e">
        <f t="shared" si="52"/>
        <v>#DIV/0!</v>
      </c>
      <c r="G834" s="91" t="e">
        <f t="shared" si="53"/>
        <v>#DIV/0!</v>
      </c>
      <c r="H834" s="90" t="e">
        <f t="shared" si="54"/>
        <v>#DIV/0!</v>
      </c>
      <c r="I834" s="94" t="str">
        <f>IF(OR(COUNT(Calculations!BP835:BY835)&lt;3,COUNT(Calculations!BZ835:CI835)&lt;3),"N/A",IF(ISERROR(TTEST(Calculations!BP835:BY835,Calculations!BZ835:CI835,2,2)),"N/A",TTEST(Calculations!BP835:BY835,Calculations!BZ835:CI835,2,2)))</f>
        <v>N/A</v>
      </c>
      <c r="J834" s="90" t="e">
        <f t="shared" si="55"/>
        <v>#DIV/0!</v>
      </c>
      <c r="K834" s="95" t="str">
        <f>IF(AND('Test Sample Data'!N834&gt;=35,'Control Sample Data'!N834&gt;=35),"Type 3",IF(AND('Test Sample Data'!N834&gt;=30,'Control Sample Data'!N834&gt;=30,OR(I834&gt;=0.05,I834="N/A")),"Type 2",IF(OR(AND('Test Sample Data'!N834&gt;=30,'Control Sample Data'!N834&lt;=30),AND('Test Sample Data'!N834&lt;=30,'Control Sample Data'!N834&gt;=30)),"Type 1","OKAY")))</f>
        <v>OKAY</v>
      </c>
    </row>
    <row r="835" spans="1:11">
      <c r="A835" s="68"/>
      <c r="B835" s="88" t="str">
        <f>IF('Gene Table'!E835="","",'Gene Table'!E835)</f>
        <v>mmu-miR-3091-5p</v>
      </c>
      <c r="C835" s="89" t="str">
        <f>'Gene Table'!B835</f>
        <v>C17</v>
      </c>
      <c r="D835" s="90" t="e">
        <f>Calculations!BN836</f>
        <v>#DIV/0!</v>
      </c>
      <c r="E835" s="90" t="e">
        <f>Calculations!BO836</f>
        <v>#DIV/0!</v>
      </c>
      <c r="F835" s="91" t="e">
        <f t="shared" si="52"/>
        <v>#DIV/0!</v>
      </c>
      <c r="G835" s="91" t="e">
        <f t="shared" si="53"/>
        <v>#DIV/0!</v>
      </c>
      <c r="H835" s="90" t="e">
        <f t="shared" si="54"/>
        <v>#DIV/0!</v>
      </c>
      <c r="I835" s="94" t="str">
        <f>IF(OR(COUNT(Calculations!BP836:BY836)&lt;3,COUNT(Calculations!BZ836:CI836)&lt;3),"N/A",IF(ISERROR(TTEST(Calculations!BP836:BY836,Calculations!BZ836:CI836,2,2)),"N/A",TTEST(Calculations!BP836:BY836,Calculations!BZ836:CI836,2,2)))</f>
        <v>N/A</v>
      </c>
      <c r="J835" s="90" t="e">
        <f t="shared" si="55"/>
        <v>#DIV/0!</v>
      </c>
      <c r="K835" s="95" t="str">
        <f>IF(AND('Test Sample Data'!N835&gt;=35,'Control Sample Data'!N835&gt;=35),"Type 3",IF(AND('Test Sample Data'!N835&gt;=30,'Control Sample Data'!N835&gt;=30,OR(I835&gt;=0.05,I835="N/A")),"Type 2",IF(OR(AND('Test Sample Data'!N835&gt;=30,'Control Sample Data'!N835&lt;=30),AND('Test Sample Data'!N835&lt;=30,'Control Sample Data'!N835&gt;=30)),"Type 1","OKAY")))</f>
        <v>OKAY</v>
      </c>
    </row>
    <row r="836" spans="1:11">
      <c r="A836" s="68"/>
      <c r="B836" s="88" t="str">
        <f>IF('Gene Table'!E836="","",'Gene Table'!E836)</f>
        <v/>
      </c>
      <c r="C836" s="89" t="str">
        <f>'Gene Table'!B836</f>
        <v>C18</v>
      </c>
      <c r="D836" s="90" t="e">
        <f>Calculations!BN837</f>
        <v>#DIV/0!</v>
      </c>
      <c r="E836" s="90" t="e">
        <f>Calculations!BO837</f>
        <v>#DIV/0!</v>
      </c>
      <c r="F836" s="91" t="e">
        <f t="shared" ref="F836:F899" si="56">2^-D836</f>
        <v>#DIV/0!</v>
      </c>
      <c r="G836" s="91" t="e">
        <f t="shared" ref="G836:G899" si="57">2^-E836</f>
        <v>#DIV/0!</v>
      </c>
      <c r="H836" s="90" t="e">
        <f t="shared" ref="H836:H899" si="58">F836/G836</f>
        <v>#DIV/0!</v>
      </c>
      <c r="I836" s="94" t="str">
        <f>IF(OR(COUNT(Calculations!BP837:BY837)&lt;3,COUNT(Calculations!BZ837:CI837)&lt;3),"N/A",IF(ISERROR(TTEST(Calculations!BP837:BY837,Calculations!BZ837:CI837,2,2)),"N/A",TTEST(Calculations!BP837:BY837,Calculations!BZ837:CI837,2,2)))</f>
        <v>N/A</v>
      </c>
      <c r="J836" s="90" t="e">
        <f t="shared" ref="J836:J899" si="59">IF(H836&gt;1,H836,-1/H836)</f>
        <v>#DIV/0!</v>
      </c>
      <c r="K836" s="95" t="str">
        <f>IF(AND('Test Sample Data'!N836&gt;=35,'Control Sample Data'!N836&gt;=35),"Type 3",IF(AND('Test Sample Data'!N836&gt;=30,'Control Sample Data'!N836&gt;=30,OR(I836&gt;=0.05,I836="N/A")),"Type 2",IF(OR(AND('Test Sample Data'!N836&gt;=30,'Control Sample Data'!N836&lt;=30),AND('Test Sample Data'!N836&lt;=30,'Control Sample Data'!N836&gt;=30)),"Type 1","OKAY")))</f>
        <v>OKAY</v>
      </c>
    </row>
    <row r="837" spans="1:11">
      <c r="A837" s="68"/>
      <c r="B837" s="88" t="str">
        <f>IF('Gene Table'!E837="","",'Gene Table'!E837)</f>
        <v>mmu-miR-3091-3p</v>
      </c>
      <c r="C837" s="89" t="str">
        <f>'Gene Table'!B837</f>
        <v>C19</v>
      </c>
      <c r="D837" s="90" t="e">
        <f>Calculations!BN838</f>
        <v>#DIV/0!</v>
      </c>
      <c r="E837" s="90" t="e">
        <f>Calculations!BO838</f>
        <v>#DIV/0!</v>
      </c>
      <c r="F837" s="91" t="e">
        <f t="shared" si="56"/>
        <v>#DIV/0!</v>
      </c>
      <c r="G837" s="91" t="e">
        <f t="shared" si="57"/>
        <v>#DIV/0!</v>
      </c>
      <c r="H837" s="90" t="e">
        <f t="shared" si="58"/>
        <v>#DIV/0!</v>
      </c>
      <c r="I837" s="94" t="str">
        <f>IF(OR(COUNT(Calculations!BP838:BY838)&lt;3,COUNT(Calculations!BZ838:CI838)&lt;3),"N/A",IF(ISERROR(TTEST(Calculations!BP838:BY838,Calculations!BZ838:CI838,2,2)),"N/A",TTEST(Calculations!BP838:BY838,Calculations!BZ838:CI838,2,2)))</f>
        <v>N/A</v>
      </c>
      <c r="J837" s="90" t="e">
        <f t="shared" si="59"/>
        <v>#DIV/0!</v>
      </c>
      <c r="K837" s="95" t="str">
        <f>IF(AND('Test Sample Data'!N837&gt;=35,'Control Sample Data'!N837&gt;=35),"Type 3",IF(AND('Test Sample Data'!N837&gt;=30,'Control Sample Data'!N837&gt;=30,OR(I837&gt;=0.05,I837="N/A")),"Type 2",IF(OR(AND('Test Sample Data'!N837&gt;=30,'Control Sample Data'!N837&lt;=30),AND('Test Sample Data'!N837&lt;=30,'Control Sample Data'!N837&gt;=30)),"Type 1","OKAY")))</f>
        <v>OKAY</v>
      </c>
    </row>
    <row r="838" spans="1:11">
      <c r="A838" s="68"/>
      <c r="B838" s="88" t="str">
        <f>IF('Gene Table'!E838="","",'Gene Table'!E838)</f>
        <v/>
      </c>
      <c r="C838" s="89" t="str">
        <f>'Gene Table'!B838</f>
        <v>C20</v>
      </c>
      <c r="D838" s="90" t="e">
        <f>Calculations!BN839</f>
        <v>#DIV/0!</v>
      </c>
      <c r="E838" s="90" t="e">
        <f>Calculations!BO839</f>
        <v>#DIV/0!</v>
      </c>
      <c r="F838" s="91" t="e">
        <f t="shared" si="56"/>
        <v>#DIV/0!</v>
      </c>
      <c r="G838" s="91" t="e">
        <f t="shared" si="57"/>
        <v>#DIV/0!</v>
      </c>
      <c r="H838" s="90" t="e">
        <f t="shared" si="58"/>
        <v>#DIV/0!</v>
      </c>
      <c r="I838" s="94" t="str">
        <f>IF(OR(COUNT(Calculations!BP839:BY839)&lt;3,COUNT(Calculations!BZ839:CI839)&lt;3),"N/A",IF(ISERROR(TTEST(Calculations!BP839:BY839,Calculations!BZ839:CI839,2,2)),"N/A",TTEST(Calculations!BP839:BY839,Calculations!BZ839:CI839,2,2)))</f>
        <v>N/A</v>
      </c>
      <c r="J838" s="90" t="e">
        <f t="shared" si="59"/>
        <v>#DIV/0!</v>
      </c>
      <c r="K838" s="95" t="str">
        <f>IF(AND('Test Sample Data'!N838&gt;=35,'Control Sample Data'!N838&gt;=35),"Type 3",IF(AND('Test Sample Data'!N838&gt;=30,'Control Sample Data'!N838&gt;=30,OR(I838&gt;=0.05,I838="N/A")),"Type 2",IF(OR(AND('Test Sample Data'!N838&gt;=30,'Control Sample Data'!N838&lt;=30),AND('Test Sample Data'!N838&lt;=30,'Control Sample Data'!N838&gt;=30)),"Type 1","OKAY")))</f>
        <v>OKAY</v>
      </c>
    </row>
    <row r="839" spans="1:11">
      <c r="A839" s="68"/>
      <c r="B839" s="88" t="str">
        <f>IF('Gene Table'!E839="","",'Gene Table'!E839)</f>
        <v>mmu-miR-3092-5p</v>
      </c>
      <c r="C839" s="89" t="str">
        <f>'Gene Table'!B839</f>
        <v>C21</v>
      </c>
      <c r="D839" s="90" t="e">
        <f>Calculations!BN840</f>
        <v>#DIV/0!</v>
      </c>
      <c r="E839" s="90" t="e">
        <f>Calculations!BO840</f>
        <v>#DIV/0!</v>
      </c>
      <c r="F839" s="91" t="e">
        <f t="shared" si="56"/>
        <v>#DIV/0!</v>
      </c>
      <c r="G839" s="91" t="e">
        <f t="shared" si="57"/>
        <v>#DIV/0!</v>
      </c>
      <c r="H839" s="90" t="e">
        <f t="shared" si="58"/>
        <v>#DIV/0!</v>
      </c>
      <c r="I839" s="94" t="str">
        <f>IF(OR(COUNT(Calculations!BP840:BY840)&lt;3,COUNT(Calculations!BZ840:CI840)&lt;3),"N/A",IF(ISERROR(TTEST(Calculations!BP840:BY840,Calculations!BZ840:CI840,2,2)),"N/A",TTEST(Calculations!BP840:BY840,Calculations!BZ840:CI840,2,2)))</f>
        <v>N/A</v>
      </c>
      <c r="J839" s="90" t="e">
        <f t="shared" si="59"/>
        <v>#DIV/0!</v>
      </c>
      <c r="K839" s="95" t="str">
        <f>IF(AND('Test Sample Data'!N839&gt;=35,'Control Sample Data'!N839&gt;=35),"Type 3",IF(AND('Test Sample Data'!N839&gt;=30,'Control Sample Data'!N839&gt;=30,OR(I839&gt;=0.05,I839="N/A")),"Type 2",IF(OR(AND('Test Sample Data'!N839&gt;=30,'Control Sample Data'!N839&lt;=30),AND('Test Sample Data'!N839&lt;=30,'Control Sample Data'!N839&gt;=30)),"Type 1","OKAY")))</f>
        <v>OKAY</v>
      </c>
    </row>
    <row r="840" spans="1:11">
      <c r="A840" s="68"/>
      <c r="B840" s="88" t="str">
        <f>IF('Gene Table'!E840="","",'Gene Table'!E840)</f>
        <v/>
      </c>
      <c r="C840" s="89" t="str">
        <f>'Gene Table'!B840</f>
        <v>C22</v>
      </c>
      <c r="D840" s="90" t="e">
        <f>Calculations!BN841</f>
        <v>#DIV/0!</v>
      </c>
      <c r="E840" s="90" t="e">
        <f>Calculations!BO841</f>
        <v>#DIV/0!</v>
      </c>
      <c r="F840" s="91" t="e">
        <f t="shared" si="56"/>
        <v>#DIV/0!</v>
      </c>
      <c r="G840" s="91" t="e">
        <f t="shared" si="57"/>
        <v>#DIV/0!</v>
      </c>
      <c r="H840" s="90" t="e">
        <f t="shared" si="58"/>
        <v>#DIV/0!</v>
      </c>
      <c r="I840" s="94" t="str">
        <f>IF(OR(COUNT(Calculations!BP841:BY841)&lt;3,COUNT(Calculations!BZ841:CI841)&lt;3),"N/A",IF(ISERROR(TTEST(Calculations!BP841:BY841,Calculations!BZ841:CI841,2,2)),"N/A",TTEST(Calculations!BP841:BY841,Calculations!BZ841:CI841,2,2)))</f>
        <v>N/A</v>
      </c>
      <c r="J840" s="90" t="e">
        <f t="shared" si="59"/>
        <v>#DIV/0!</v>
      </c>
      <c r="K840" s="95" t="str">
        <f>IF(AND('Test Sample Data'!N840&gt;=35,'Control Sample Data'!N840&gt;=35),"Type 3",IF(AND('Test Sample Data'!N840&gt;=30,'Control Sample Data'!N840&gt;=30,OR(I840&gt;=0.05,I840="N/A")),"Type 2",IF(OR(AND('Test Sample Data'!N840&gt;=30,'Control Sample Data'!N840&lt;=30),AND('Test Sample Data'!N840&lt;=30,'Control Sample Data'!N840&gt;=30)),"Type 1","OKAY")))</f>
        <v>OKAY</v>
      </c>
    </row>
    <row r="841" spans="1:11">
      <c r="A841" s="68"/>
      <c r="B841" s="88" t="str">
        <f>IF('Gene Table'!E841="","",'Gene Table'!E841)</f>
        <v>mmu-miR-3092-3p</v>
      </c>
      <c r="C841" s="89" t="str">
        <f>'Gene Table'!B841</f>
        <v>C23</v>
      </c>
      <c r="D841" s="90" t="e">
        <f>Calculations!BN842</f>
        <v>#DIV/0!</v>
      </c>
      <c r="E841" s="90" t="e">
        <f>Calculations!BO842</f>
        <v>#DIV/0!</v>
      </c>
      <c r="F841" s="91" t="e">
        <f t="shared" si="56"/>
        <v>#DIV/0!</v>
      </c>
      <c r="G841" s="91" t="e">
        <f t="shared" si="57"/>
        <v>#DIV/0!</v>
      </c>
      <c r="H841" s="90" t="e">
        <f t="shared" si="58"/>
        <v>#DIV/0!</v>
      </c>
      <c r="I841" s="94" t="str">
        <f>IF(OR(COUNT(Calculations!BP842:BY842)&lt;3,COUNT(Calculations!BZ842:CI842)&lt;3),"N/A",IF(ISERROR(TTEST(Calculations!BP842:BY842,Calculations!BZ842:CI842,2,2)),"N/A",TTEST(Calculations!BP842:BY842,Calculations!BZ842:CI842,2,2)))</f>
        <v>N/A</v>
      </c>
      <c r="J841" s="90" t="e">
        <f t="shared" si="59"/>
        <v>#DIV/0!</v>
      </c>
      <c r="K841" s="95" t="str">
        <f>IF(AND('Test Sample Data'!N841&gt;=35,'Control Sample Data'!N841&gt;=35),"Type 3",IF(AND('Test Sample Data'!N841&gt;=30,'Control Sample Data'!N841&gt;=30,OR(I841&gt;=0.05,I841="N/A")),"Type 2",IF(OR(AND('Test Sample Data'!N841&gt;=30,'Control Sample Data'!N841&lt;=30),AND('Test Sample Data'!N841&lt;=30,'Control Sample Data'!N841&gt;=30)),"Type 1","OKAY")))</f>
        <v>OKAY</v>
      </c>
    </row>
    <row r="842" spans="1:11">
      <c r="A842" s="68"/>
      <c r="B842" s="88" t="str">
        <f>IF('Gene Table'!E842="","",'Gene Table'!E842)</f>
        <v/>
      </c>
      <c r="C842" s="89" t="str">
        <f>'Gene Table'!B842</f>
        <v>C24</v>
      </c>
      <c r="D842" s="90" t="e">
        <f>Calculations!BN843</f>
        <v>#DIV/0!</v>
      </c>
      <c r="E842" s="90" t="e">
        <f>Calculations!BO843</f>
        <v>#DIV/0!</v>
      </c>
      <c r="F842" s="91" t="e">
        <f t="shared" si="56"/>
        <v>#DIV/0!</v>
      </c>
      <c r="G842" s="91" t="e">
        <f t="shared" si="57"/>
        <v>#DIV/0!</v>
      </c>
      <c r="H842" s="90" t="e">
        <f t="shared" si="58"/>
        <v>#DIV/0!</v>
      </c>
      <c r="I842" s="94" t="str">
        <f>IF(OR(COUNT(Calculations!BP843:BY843)&lt;3,COUNT(Calculations!BZ843:CI843)&lt;3),"N/A",IF(ISERROR(TTEST(Calculations!BP843:BY843,Calculations!BZ843:CI843,2,2)),"N/A",TTEST(Calculations!BP843:BY843,Calculations!BZ843:CI843,2,2)))</f>
        <v>N/A</v>
      </c>
      <c r="J842" s="90" t="e">
        <f t="shared" si="59"/>
        <v>#DIV/0!</v>
      </c>
      <c r="K842" s="95" t="str">
        <f>IF(AND('Test Sample Data'!N842&gt;=35,'Control Sample Data'!N842&gt;=35),"Type 3",IF(AND('Test Sample Data'!N842&gt;=30,'Control Sample Data'!N842&gt;=30,OR(I842&gt;=0.05,I842="N/A")),"Type 2",IF(OR(AND('Test Sample Data'!N842&gt;=30,'Control Sample Data'!N842&lt;=30),AND('Test Sample Data'!N842&lt;=30,'Control Sample Data'!N842&gt;=30)),"Type 1","OKAY")))</f>
        <v>OKAY</v>
      </c>
    </row>
    <row r="843" spans="1:11">
      <c r="A843" s="68"/>
      <c r="B843" s="88" t="str">
        <f>IF('Gene Table'!E843="","",'Gene Table'!E843)</f>
        <v/>
      </c>
      <c r="C843" s="89" t="str">
        <f>'Gene Table'!B843</f>
        <v>D01</v>
      </c>
      <c r="D843" s="90" t="e">
        <f>Calculations!BN844</f>
        <v>#DIV/0!</v>
      </c>
      <c r="E843" s="90" t="e">
        <f>Calculations!BO844</f>
        <v>#DIV/0!</v>
      </c>
      <c r="F843" s="91" t="e">
        <f t="shared" si="56"/>
        <v>#DIV/0!</v>
      </c>
      <c r="G843" s="91" t="e">
        <f t="shared" si="57"/>
        <v>#DIV/0!</v>
      </c>
      <c r="H843" s="90" t="e">
        <f t="shared" si="58"/>
        <v>#DIV/0!</v>
      </c>
      <c r="I843" s="94" t="str">
        <f>IF(OR(COUNT(Calculations!BP844:BY844)&lt;3,COUNT(Calculations!BZ844:CI844)&lt;3),"N/A",IF(ISERROR(TTEST(Calculations!BP844:BY844,Calculations!BZ844:CI844,2,2)),"N/A",TTEST(Calculations!BP844:BY844,Calculations!BZ844:CI844,2,2)))</f>
        <v>N/A</v>
      </c>
      <c r="J843" s="90" t="e">
        <f t="shared" si="59"/>
        <v>#DIV/0!</v>
      </c>
      <c r="K843" s="95" t="str">
        <f>IF(AND('Test Sample Data'!N843&gt;=35,'Control Sample Data'!N843&gt;=35),"Type 3",IF(AND('Test Sample Data'!N843&gt;=30,'Control Sample Data'!N843&gt;=30,OR(I843&gt;=0.05,I843="N/A")),"Type 2",IF(OR(AND('Test Sample Data'!N843&gt;=30,'Control Sample Data'!N843&lt;=30),AND('Test Sample Data'!N843&lt;=30,'Control Sample Data'!N843&gt;=30)),"Type 1","OKAY")))</f>
        <v>OKAY</v>
      </c>
    </row>
    <row r="844" spans="1:11">
      <c r="A844" s="68"/>
      <c r="B844" s="88" t="str">
        <f>IF('Gene Table'!E844="","",'Gene Table'!E844)</f>
        <v/>
      </c>
      <c r="C844" s="89" t="str">
        <f>'Gene Table'!B844</f>
        <v>D02</v>
      </c>
      <c r="D844" s="90" t="e">
        <f>Calculations!BN845</f>
        <v>#DIV/0!</v>
      </c>
      <c r="E844" s="90" t="e">
        <f>Calculations!BO845</f>
        <v>#DIV/0!</v>
      </c>
      <c r="F844" s="91" t="e">
        <f t="shared" si="56"/>
        <v>#DIV/0!</v>
      </c>
      <c r="G844" s="91" t="e">
        <f t="shared" si="57"/>
        <v>#DIV/0!</v>
      </c>
      <c r="H844" s="90" t="e">
        <f t="shared" si="58"/>
        <v>#DIV/0!</v>
      </c>
      <c r="I844" s="94" t="str">
        <f>IF(OR(COUNT(Calculations!BP845:BY845)&lt;3,COUNT(Calculations!BZ845:CI845)&lt;3),"N/A",IF(ISERROR(TTEST(Calculations!BP845:BY845,Calculations!BZ845:CI845,2,2)),"N/A",TTEST(Calculations!BP845:BY845,Calculations!BZ845:CI845,2,2)))</f>
        <v>N/A</v>
      </c>
      <c r="J844" s="90" t="e">
        <f t="shared" si="59"/>
        <v>#DIV/0!</v>
      </c>
      <c r="K844" s="95" t="str">
        <f>IF(AND('Test Sample Data'!N844&gt;=35,'Control Sample Data'!N844&gt;=35),"Type 3",IF(AND('Test Sample Data'!N844&gt;=30,'Control Sample Data'!N844&gt;=30,OR(I844&gt;=0.05,I844="N/A")),"Type 2",IF(OR(AND('Test Sample Data'!N844&gt;=30,'Control Sample Data'!N844&lt;=30),AND('Test Sample Data'!N844&lt;=30,'Control Sample Data'!N844&gt;=30)),"Type 1","OKAY")))</f>
        <v>OKAY</v>
      </c>
    </row>
    <row r="845" spans="1:11">
      <c r="A845" s="68"/>
      <c r="B845" s="88" t="str">
        <f>IF('Gene Table'!E845="","",'Gene Table'!E845)</f>
        <v/>
      </c>
      <c r="C845" s="89" t="str">
        <f>'Gene Table'!B845</f>
        <v>D03</v>
      </c>
      <c r="D845" s="90" t="e">
        <f>Calculations!BN846</f>
        <v>#DIV/0!</v>
      </c>
      <c r="E845" s="90" t="e">
        <f>Calculations!BO846</f>
        <v>#DIV/0!</v>
      </c>
      <c r="F845" s="91" t="e">
        <f t="shared" si="56"/>
        <v>#DIV/0!</v>
      </c>
      <c r="G845" s="91" t="e">
        <f t="shared" si="57"/>
        <v>#DIV/0!</v>
      </c>
      <c r="H845" s="90" t="e">
        <f t="shared" si="58"/>
        <v>#DIV/0!</v>
      </c>
      <c r="I845" s="94" t="str">
        <f>IF(OR(COUNT(Calculations!BP846:BY846)&lt;3,COUNT(Calculations!BZ846:CI846)&lt;3),"N/A",IF(ISERROR(TTEST(Calculations!BP846:BY846,Calculations!BZ846:CI846,2,2)),"N/A",TTEST(Calculations!BP846:BY846,Calculations!BZ846:CI846,2,2)))</f>
        <v>N/A</v>
      </c>
      <c r="J845" s="90" t="e">
        <f t="shared" si="59"/>
        <v>#DIV/0!</v>
      </c>
      <c r="K845" s="95" t="str">
        <f>IF(AND('Test Sample Data'!N845&gt;=35,'Control Sample Data'!N845&gt;=35),"Type 3",IF(AND('Test Sample Data'!N845&gt;=30,'Control Sample Data'!N845&gt;=30,OR(I845&gt;=0.05,I845="N/A")),"Type 2",IF(OR(AND('Test Sample Data'!N845&gt;=30,'Control Sample Data'!N845&lt;=30),AND('Test Sample Data'!N845&lt;=30,'Control Sample Data'!N845&gt;=30)),"Type 1","OKAY")))</f>
        <v>OKAY</v>
      </c>
    </row>
    <row r="846" spans="1:11">
      <c r="A846" s="68"/>
      <c r="B846" s="88" t="str">
        <f>IF('Gene Table'!E846="","",'Gene Table'!E846)</f>
        <v/>
      </c>
      <c r="C846" s="89" t="str">
        <f>'Gene Table'!B846</f>
        <v>D04</v>
      </c>
      <c r="D846" s="90" t="e">
        <f>Calculations!BN847</f>
        <v>#DIV/0!</v>
      </c>
      <c r="E846" s="90" t="e">
        <f>Calculations!BO847</f>
        <v>#DIV/0!</v>
      </c>
      <c r="F846" s="91" t="e">
        <f t="shared" si="56"/>
        <v>#DIV/0!</v>
      </c>
      <c r="G846" s="91" t="e">
        <f t="shared" si="57"/>
        <v>#DIV/0!</v>
      </c>
      <c r="H846" s="90" t="e">
        <f t="shared" si="58"/>
        <v>#DIV/0!</v>
      </c>
      <c r="I846" s="94" t="str">
        <f>IF(OR(COUNT(Calculations!BP847:BY847)&lt;3,COUNT(Calculations!BZ847:CI847)&lt;3),"N/A",IF(ISERROR(TTEST(Calculations!BP847:BY847,Calculations!BZ847:CI847,2,2)),"N/A",TTEST(Calculations!BP847:BY847,Calculations!BZ847:CI847,2,2)))</f>
        <v>N/A</v>
      </c>
      <c r="J846" s="90" t="e">
        <f t="shared" si="59"/>
        <v>#DIV/0!</v>
      </c>
      <c r="K846" s="95" t="str">
        <f>IF(AND('Test Sample Data'!N846&gt;=35,'Control Sample Data'!N846&gt;=35),"Type 3",IF(AND('Test Sample Data'!N846&gt;=30,'Control Sample Data'!N846&gt;=30,OR(I846&gt;=0.05,I846="N/A")),"Type 2",IF(OR(AND('Test Sample Data'!N846&gt;=30,'Control Sample Data'!N846&lt;=30),AND('Test Sample Data'!N846&lt;=30,'Control Sample Data'!N846&gt;=30)),"Type 1","OKAY")))</f>
        <v>OKAY</v>
      </c>
    </row>
    <row r="847" spans="1:11">
      <c r="A847" s="68"/>
      <c r="B847" s="88" t="str">
        <f>IF('Gene Table'!E847="","",'Gene Table'!E847)</f>
        <v/>
      </c>
      <c r="C847" s="89" t="str">
        <f>'Gene Table'!B847</f>
        <v>D05</v>
      </c>
      <c r="D847" s="90" t="e">
        <f>Calculations!BN848</f>
        <v>#DIV/0!</v>
      </c>
      <c r="E847" s="90" t="e">
        <f>Calculations!BO848</f>
        <v>#DIV/0!</v>
      </c>
      <c r="F847" s="91" t="e">
        <f t="shared" si="56"/>
        <v>#DIV/0!</v>
      </c>
      <c r="G847" s="91" t="e">
        <f t="shared" si="57"/>
        <v>#DIV/0!</v>
      </c>
      <c r="H847" s="90" t="e">
        <f t="shared" si="58"/>
        <v>#DIV/0!</v>
      </c>
      <c r="I847" s="94" t="str">
        <f>IF(OR(COUNT(Calculations!BP848:BY848)&lt;3,COUNT(Calculations!BZ848:CI848)&lt;3),"N/A",IF(ISERROR(TTEST(Calculations!BP848:BY848,Calculations!BZ848:CI848,2,2)),"N/A",TTEST(Calculations!BP848:BY848,Calculations!BZ848:CI848,2,2)))</f>
        <v>N/A</v>
      </c>
      <c r="J847" s="90" t="e">
        <f t="shared" si="59"/>
        <v>#DIV/0!</v>
      </c>
      <c r="K847" s="95" t="str">
        <f>IF(AND('Test Sample Data'!N847&gt;=35,'Control Sample Data'!N847&gt;=35),"Type 3",IF(AND('Test Sample Data'!N847&gt;=30,'Control Sample Data'!N847&gt;=30,OR(I847&gt;=0.05,I847="N/A")),"Type 2",IF(OR(AND('Test Sample Data'!N847&gt;=30,'Control Sample Data'!N847&lt;=30),AND('Test Sample Data'!N847&lt;=30,'Control Sample Data'!N847&gt;=30)),"Type 1","OKAY")))</f>
        <v>OKAY</v>
      </c>
    </row>
    <row r="848" spans="1:11">
      <c r="A848" s="68"/>
      <c r="B848" s="88" t="str">
        <f>IF('Gene Table'!E848="","",'Gene Table'!E848)</f>
        <v/>
      </c>
      <c r="C848" s="89" t="str">
        <f>'Gene Table'!B848</f>
        <v>D06</v>
      </c>
      <c r="D848" s="90" t="e">
        <f>Calculations!BN849</f>
        <v>#DIV/0!</v>
      </c>
      <c r="E848" s="90" t="e">
        <f>Calculations!BO849</f>
        <v>#DIV/0!</v>
      </c>
      <c r="F848" s="91" t="e">
        <f t="shared" si="56"/>
        <v>#DIV/0!</v>
      </c>
      <c r="G848" s="91" t="e">
        <f t="shared" si="57"/>
        <v>#DIV/0!</v>
      </c>
      <c r="H848" s="90" t="e">
        <f t="shared" si="58"/>
        <v>#DIV/0!</v>
      </c>
      <c r="I848" s="94" t="str">
        <f>IF(OR(COUNT(Calculations!BP849:BY849)&lt;3,COUNT(Calculations!BZ849:CI849)&lt;3),"N/A",IF(ISERROR(TTEST(Calculations!BP849:BY849,Calculations!BZ849:CI849,2,2)),"N/A",TTEST(Calculations!BP849:BY849,Calculations!BZ849:CI849,2,2)))</f>
        <v>N/A</v>
      </c>
      <c r="J848" s="90" t="e">
        <f t="shared" si="59"/>
        <v>#DIV/0!</v>
      </c>
      <c r="K848" s="95" t="str">
        <f>IF(AND('Test Sample Data'!N848&gt;=35,'Control Sample Data'!N848&gt;=35),"Type 3",IF(AND('Test Sample Data'!N848&gt;=30,'Control Sample Data'!N848&gt;=30,OR(I848&gt;=0.05,I848="N/A")),"Type 2",IF(OR(AND('Test Sample Data'!N848&gt;=30,'Control Sample Data'!N848&lt;=30),AND('Test Sample Data'!N848&lt;=30,'Control Sample Data'!N848&gt;=30)),"Type 1","OKAY")))</f>
        <v>OKAY</v>
      </c>
    </row>
    <row r="849" spans="1:11">
      <c r="A849" s="68"/>
      <c r="B849" s="88" t="str">
        <f>IF('Gene Table'!E849="","",'Gene Table'!E849)</f>
        <v/>
      </c>
      <c r="C849" s="89" t="str">
        <f>'Gene Table'!B849</f>
        <v>D07</v>
      </c>
      <c r="D849" s="90" t="e">
        <f>Calculations!BN850</f>
        <v>#DIV/0!</v>
      </c>
      <c r="E849" s="90" t="e">
        <f>Calculations!BO850</f>
        <v>#DIV/0!</v>
      </c>
      <c r="F849" s="91" t="e">
        <f t="shared" si="56"/>
        <v>#DIV/0!</v>
      </c>
      <c r="G849" s="91" t="e">
        <f t="shared" si="57"/>
        <v>#DIV/0!</v>
      </c>
      <c r="H849" s="90" t="e">
        <f t="shared" si="58"/>
        <v>#DIV/0!</v>
      </c>
      <c r="I849" s="94" t="str">
        <f>IF(OR(COUNT(Calculations!BP850:BY850)&lt;3,COUNT(Calculations!BZ850:CI850)&lt;3),"N/A",IF(ISERROR(TTEST(Calculations!BP850:BY850,Calculations!BZ850:CI850,2,2)),"N/A",TTEST(Calculations!BP850:BY850,Calculations!BZ850:CI850,2,2)))</f>
        <v>N/A</v>
      </c>
      <c r="J849" s="90" t="e">
        <f t="shared" si="59"/>
        <v>#DIV/0!</v>
      </c>
      <c r="K849" s="95" t="str">
        <f>IF(AND('Test Sample Data'!N849&gt;=35,'Control Sample Data'!N849&gt;=35),"Type 3",IF(AND('Test Sample Data'!N849&gt;=30,'Control Sample Data'!N849&gt;=30,OR(I849&gt;=0.05,I849="N/A")),"Type 2",IF(OR(AND('Test Sample Data'!N849&gt;=30,'Control Sample Data'!N849&lt;=30),AND('Test Sample Data'!N849&lt;=30,'Control Sample Data'!N849&gt;=30)),"Type 1","OKAY")))</f>
        <v>OKAY</v>
      </c>
    </row>
    <row r="850" spans="1:11">
      <c r="A850" s="68"/>
      <c r="B850" s="88" t="str">
        <f>IF('Gene Table'!E850="","",'Gene Table'!E850)</f>
        <v/>
      </c>
      <c r="C850" s="89" t="str">
        <f>'Gene Table'!B850</f>
        <v>D08</v>
      </c>
      <c r="D850" s="90" t="e">
        <f>Calculations!BN851</f>
        <v>#DIV/0!</v>
      </c>
      <c r="E850" s="90" t="e">
        <f>Calculations!BO851</f>
        <v>#DIV/0!</v>
      </c>
      <c r="F850" s="91" t="e">
        <f t="shared" si="56"/>
        <v>#DIV/0!</v>
      </c>
      <c r="G850" s="91" t="e">
        <f t="shared" si="57"/>
        <v>#DIV/0!</v>
      </c>
      <c r="H850" s="90" t="e">
        <f t="shared" si="58"/>
        <v>#DIV/0!</v>
      </c>
      <c r="I850" s="94" t="str">
        <f>IF(OR(COUNT(Calculations!BP851:BY851)&lt;3,COUNT(Calculations!BZ851:CI851)&lt;3),"N/A",IF(ISERROR(TTEST(Calculations!BP851:BY851,Calculations!BZ851:CI851,2,2)),"N/A",TTEST(Calculations!BP851:BY851,Calculations!BZ851:CI851,2,2)))</f>
        <v>N/A</v>
      </c>
      <c r="J850" s="90" t="e">
        <f t="shared" si="59"/>
        <v>#DIV/0!</v>
      </c>
      <c r="K850" s="95" t="str">
        <f>IF(AND('Test Sample Data'!N850&gt;=35,'Control Sample Data'!N850&gt;=35),"Type 3",IF(AND('Test Sample Data'!N850&gt;=30,'Control Sample Data'!N850&gt;=30,OR(I850&gt;=0.05,I850="N/A")),"Type 2",IF(OR(AND('Test Sample Data'!N850&gt;=30,'Control Sample Data'!N850&lt;=30),AND('Test Sample Data'!N850&lt;=30,'Control Sample Data'!N850&gt;=30)),"Type 1","OKAY")))</f>
        <v>OKAY</v>
      </c>
    </row>
    <row r="851" spans="1:11">
      <c r="A851" s="68"/>
      <c r="B851" s="88" t="str">
        <f>IF('Gene Table'!E851="","",'Gene Table'!E851)</f>
        <v/>
      </c>
      <c r="C851" s="89" t="str">
        <f>'Gene Table'!B851</f>
        <v>D09</v>
      </c>
      <c r="D851" s="90" t="e">
        <f>Calculations!BN852</f>
        <v>#DIV/0!</v>
      </c>
      <c r="E851" s="90" t="e">
        <f>Calculations!BO852</f>
        <v>#DIV/0!</v>
      </c>
      <c r="F851" s="91" t="e">
        <f t="shared" si="56"/>
        <v>#DIV/0!</v>
      </c>
      <c r="G851" s="91" t="e">
        <f t="shared" si="57"/>
        <v>#DIV/0!</v>
      </c>
      <c r="H851" s="90" t="e">
        <f t="shared" si="58"/>
        <v>#DIV/0!</v>
      </c>
      <c r="I851" s="94" t="str">
        <f>IF(OR(COUNT(Calculations!BP852:BY852)&lt;3,COUNT(Calculations!BZ852:CI852)&lt;3),"N/A",IF(ISERROR(TTEST(Calculations!BP852:BY852,Calculations!BZ852:CI852,2,2)),"N/A",TTEST(Calculations!BP852:BY852,Calculations!BZ852:CI852,2,2)))</f>
        <v>N/A</v>
      </c>
      <c r="J851" s="90" t="e">
        <f t="shared" si="59"/>
        <v>#DIV/0!</v>
      </c>
      <c r="K851" s="95" t="str">
        <f>IF(AND('Test Sample Data'!N851&gt;=35,'Control Sample Data'!N851&gt;=35),"Type 3",IF(AND('Test Sample Data'!N851&gt;=30,'Control Sample Data'!N851&gt;=30,OR(I851&gt;=0.05,I851="N/A")),"Type 2",IF(OR(AND('Test Sample Data'!N851&gt;=30,'Control Sample Data'!N851&lt;=30),AND('Test Sample Data'!N851&lt;=30,'Control Sample Data'!N851&gt;=30)),"Type 1","OKAY")))</f>
        <v>OKAY</v>
      </c>
    </row>
    <row r="852" spans="1:11">
      <c r="A852" s="68"/>
      <c r="B852" s="88" t="str">
        <f>IF('Gene Table'!E852="","",'Gene Table'!E852)</f>
        <v/>
      </c>
      <c r="C852" s="89" t="str">
        <f>'Gene Table'!B852</f>
        <v>D10</v>
      </c>
      <c r="D852" s="90" t="e">
        <f>Calculations!BN853</f>
        <v>#DIV/0!</v>
      </c>
      <c r="E852" s="90" t="e">
        <f>Calculations!BO853</f>
        <v>#DIV/0!</v>
      </c>
      <c r="F852" s="91" t="e">
        <f t="shared" si="56"/>
        <v>#DIV/0!</v>
      </c>
      <c r="G852" s="91" t="e">
        <f t="shared" si="57"/>
        <v>#DIV/0!</v>
      </c>
      <c r="H852" s="90" t="e">
        <f t="shared" si="58"/>
        <v>#DIV/0!</v>
      </c>
      <c r="I852" s="94" t="str">
        <f>IF(OR(COUNT(Calculations!BP853:BY853)&lt;3,COUNT(Calculations!BZ853:CI853)&lt;3),"N/A",IF(ISERROR(TTEST(Calculations!BP853:BY853,Calculations!BZ853:CI853,2,2)),"N/A",TTEST(Calculations!BP853:BY853,Calculations!BZ853:CI853,2,2)))</f>
        <v>N/A</v>
      </c>
      <c r="J852" s="90" t="e">
        <f t="shared" si="59"/>
        <v>#DIV/0!</v>
      </c>
      <c r="K852" s="95" t="str">
        <f>IF(AND('Test Sample Data'!N852&gt;=35,'Control Sample Data'!N852&gt;=35),"Type 3",IF(AND('Test Sample Data'!N852&gt;=30,'Control Sample Data'!N852&gt;=30,OR(I852&gt;=0.05,I852="N/A")),"Type 2",IF(OR(AND('Test Sample Data'!N852&gt;=30,'Control Sample Data'!N852&lt;=30),AND('Test Sample Data'!N852&lt;=30,'Control Sample Data'!N852&gt;=30)),"Type 1","OKAY")))</f>
        <v>OKAY</v>
      </c>
    </row>
    <row r="853" spans="1:11">
      <c r="A853" s="68"/>
      <c r="B853" s="88" t="str">
        <f>IF('Gene Table'!E853="","",'Gene Table'!E853)</f>
        <v/>
      </c>
      <c r="C853" s="89" t="str">
        <f>'Gene Table'!B853</f>
        <v>D11</v>
      </c>
      <c r="D853" s="90" t="e">
        <f>Calculations!BN854</f>
        <v>#DIV/0!</v>
      </c>
      <c r="E853" s="90" t="e">
        <f>Calculations!BO854</f>
        <v>#DIV/0!</v>
      </c>
      <c r="F853" s="91" t="e">
        <f t="shared" si="56"/>
        <v>#DIV/0!</v>
      </c>
      <c r="G853" s="91" t="e">
        <f t="shared" si="57"/>
        <v>#DIV/0!</v>
      </c>
      <c r="H853" s="90" t="e">
        <f t="shared" si="58"/>
        <v>#DIV/0!</v>
      </c>
      <c r="I853" s="94" t="str">
        <f>IF(OR(COUNT(Calculations!BP854:BY854)&lt;3,COUNT(Calculations!BZ854:CI854)&lt;3),"N/A",IF(ISERROR(TTEST(Calculations!BP854:BY854,Calculations!BZ854:CI854,2,2)),"N/A",TTEST(Calculations!BP854:BY854,Calculations!BZ854:CI854,2,2)))</f>
        <v>N/A</v>
      </c>
      <c r="J853" s="90" t="e">
        <f t="shared" si="59"/>
        <v>#DIV/0!</v>
      </c>
      <c r="K853" s="95" t="str">
        <f>IF(AND('Test Sample Data'!N853&gt;=35,'Control Sample Data'!N853&gt;=35),"Type 3",IF(AND('Test Sample Data'!N853&gt;=30,'Control Sample Data'!N853&gt;=30,OR(I853&gt;=0.05,I853="N/A")),"Type 2",IF(OR(AND('Test Sample Data'!N853&gt;=30,'Control Sample Data'!N853&lt;=30),AND('Test Sample Data'!N853&lt;=30,'Control Sample Data'!N853&gt;=30)),"Type 1","OKAY")))</f>
        <v>OKAY</v>
      </c>
    </row>
    <row r="854" spans="1:11">
      <c r="A854" s="68"/>
      <c r="B854" s="88" t="str">
        <f>IF('Gene Table'!E854="","",'Gene Table'!E854)</f>
        <v/>
      </c>
      <c r="C854" s="89" t="str">
        <f>'Gene Table'!B854</f>
        <v>D12</v>
      </c>
      <c r="D854" s="90" t="e">
        <f>Calculations!BN855</f>
        <v>#DIV/0!</v>
      </c>
      <c r="E854" s="90" t="e">
        <f>Calculations!BO855</f>
        <v>#DIV/0!</v>
      </c>
      <c r="F854" s="91" t="e">
        <f t="shared" si="56"/>
        <v>#DIV/0!</v>
      </c>
      <c r="G854" s="91" t="e">
        <f t="shared" si="57"/>
        <v>#DIV/0!</v>
      </c>
      <c r="H854" s="90" t="e">
        <f t="shared" si="58"/>
        <v>#DIV/0!</v>
      </c>
      <c r="I854" s="94" t="str">
        <f>IF(OR(COUNT(Calculations!BP855:BY855)&lt;3,COUNT(Calculations!BZ855:CI855)&lt;3),"N/A",IF(ISERROR(TTEST(Calculations!BP855:BY855,Calculations!BZ855:CI855,2,2)),"N/A",TTEST(Calculations!BP855:BY855,Calculations!BZ855:CI855,2,2)))</f>
        <v>N/A</v>
      </c>
      <c r="J854" s="90" t="e">
        <f t="shared" si="59"/>
        <v>#DIV/0!</v>
      </c>
      <c r="K854" s="95" t="str">
        <f>IF(AND('Test Sample Data'!N854&gt;=35,'Control Sample Data'!N854&gt;=35),"Type 3",IF(AND('Test Sample Data'!N854&gt;=30,'Control Sample Data'!N854&gt;=30,OR(I854&gt;=0.05,I854="N/A")),"Type 2",IF(OR(AND('Test Sample Data'!N854&gt;=30,'Control Sample Data'!N854&lt;=30),AND('Test Sample Data'!N854&lt;=30,'Control Sample Data'!N854&gt;=30)),"Type 1","OKAY")))</f>
        <v>OKAY</v>
      </c>
    </row>
    <row r="855" spans="1:11">
      <c r="A855" s="68"/>
      <c r="B855" s="88" t="str">
        <f>IF('Gene Table'!E855="","",'Gene Table'!E855)</f>
        <v/>
      </c>
      <c r="C855" s="89" t="str">
        <f>'Gene Table'!B855</f>
        <v>D13</v>
      </c>
      <c r="D855" s="90" t="e">
        <f>Calculations!BN856</f>
        <v>#DIV/0!</v>
      </c>
      <c r="E855" s="90" t="e">
        <f>Calculations!BO856</f>
        <v>#DIV/0!</v>
      </c>
      <c r="F855" s="91" t="e">
        <f t="shared" si="56"/>
        <v>#DIV/0!</v>
      </c>
      <c r="G855" s="91" t="e">
        <f t="shared" si="57"/>
        <v>#DIV/0!</v>
      </c>
      <c r="H855" s="90" t="e">
        <f t="shared" si="58"/>
        <v>#DIV/0!</v>
      </c>
      <c r="I855" s="94" t="str">
        <f>IF(OR(COUNT(Calculations!BP856:BY856)&lt;3,COUNT(Calculations!BZ856:CI856)&lt;3),"N/A",IF(ISERROR(TTEST(Calculations!BP856:BY856,Calculations!BZ856:CI856,2,2)),"N/A",TTEST(Calculations!BP856:BY856,Calculations!BZ856:CI856,2,2)))</f>
        <v>N/A</v>
      </c>
      <c r="J855" s="90" t="e">
        <f t="shared" si="59"/>
        <v>#DIV/0!</v>
      </c>
      <c r="K855" s="95" t="str">
        <f>IF(AND('Test Sample Data'!N855&gt;=35,'Control Sample Data'!N855&gt;=35),"Type 3",IF(AND('Test Sample Data'!N855&gt;=30,'Control Sample Data'!N855&gt;=30,OR(I855&gt;=0.05,I855="N/A")),"Type 2",IF(OR(AND('Test Sample Data'!N855&gt;=30,'Control Sample Data'!N855&lt;=30),AND('Test Sample Data'!N855&lt;=30,'Control Sample Data'!N855&gt;=30)),"Type 1","OKAY")))</f>
        <v>OKAY</v>
      </c>
    </row>
    <row r="856" spans="1:11">
      <c r="A856" s="68"/>
      <c r="B856" s="88" t="str">
        <f>IF('Gene Table'!E856="","",'Gene Table'!E856)</f>
        <v/>
      </c>
      <c r="C856" s="89" t="str">
        <f>'Gene Table'!B856</f>
        <v>D14</v>
      </c>
      <c r="D856" s="90" t="e">
        <f>Calculations!BN857</f>
        <v>#DIV/0!</v>
      </c>
      <c r="E856" s="90" t="e">
        <f>Calculations!BO857</f>
        <v>#DIV/0!</v>
      </c>
      <c r="F856" s="91" t="e">
        <f t="shared" si="56"/>
        <v>#DIV/0!</v>
      </c>
      <c r="G856" s="91" t="e">
        <f t="shared" si="57"/>
        <v>#DIV/0!</v>
      </c>
      <c r="H856" s="90" t="e">
        <f t="shared" si="58"/>
        <v>#DIV/0!</v>
      </c>
      <c r="I856" s="94" t="str">
        <f>IF(OR(COUNT(Calculations!BP857:BY857)&lt;3,COUNT(Calculations!BZ857:CI857)&lt;3),"N/A",IF(ISERROR(TTEST(Calculations!BP857:BY857,Calculations!BZ857:CI857,2,2)),"N/A",TTEST(Calculations!BP857:BY857,Calculations!BZ857:CI857,2,2)))</f>
        <v>N/A</v>
      </c>
      <c r="J856" s="90" t="e">
        <f t="shared" si="59"/>
        <v>#DIV/0!</v>
      </c>
      <c r="K856" s="95" t="str">
        <f>IF(AND('Test Sample Data'!N856&gt;=35,'Control Sample Data'!N856&gt;=35),"Type 3",IF(AND('Test Sample Data'!N856&gt;=30,'Control Sample Data'!N856&gt;=30,OR(I856&gt;=0.05,I856="N/A")),"Type 2",IF(OR(AND('Test Sample Data'!N856&gt;=30,'Control Sample Data'!N856&lt;=30),AND('Test Sample Data'!N856&lt;=30,'Control Sample Data'!N856&gt;=30)),"Type 1","OKAY")))</f>
        <v>OKAY</v>
      </c>
    </row>
    <row r="857" spans="1:11">
      <c r="A857" s="68"/>
      <c r="B857" s="88" t="str">
        <f>IF('Gene Table'!E857="","",'Gene Table'!E857)</f>
        <v/>
      </c>
      <c r="C857" s="89" t="str">
        <f>'Gene Table'!B857</f>
        <v>D15</v>
      </c>
      <c r="D857" s="90" t="e">
        <f>Calculations!BN858</f>
        <v>#DIV/0!</v>
      </c>
      <c r="E857" s="90" t="e">
        <f>Calculations!BO858</f>
        <v>#DIV/0!</v>
      </c>
      <c r="F857" s="91" t="e">
        <f t="shared" si="56"/>
        <v>#DIV/0!</v>
      </c>
      <c r="G857" s="91" t="e">
        <f t="shared" si="57"/>
        <v>#DIV/0!</v>
      </c>
      <c r="H857" s="90" t="e">
        <f t="shared" si="58"/>
        <v>#DIV/0!</v>
      </c>
      <c r="I857" s="94" t="str">
        <f>IF(OR(COUNT(Calculations!BP858:BY858)&lt;3,COUNT(Calculations!BZ858:CI858)&lt;3),"N/A",IF(ISERROR(TTEST(Calculations!BP858:BY858,Calculations!BZ858:CI858,2,2)),"N/A",TTEST(Calculations!BP858:BY858,Calculations!BZ858:CI858,2,2)))</f>
        <v>N/A</v>
      </c>
      <c r="J857" s="90" t="e">
        <f t="shared" si="59"/>
        <v>#DIV/0!</v>
      </c>
      <c r="K857" s="95" t="str">
        <f>IF(AND('Test Sample Data'!N857&gt;=35,'Control Sample Data'!N857&gt;=35),"Type 3",IF(AND('Test Sample Data'!N857&gt;=30,'Control Sample Data'!N857&gt;=30,OR(I857&gt;=0.05,I857="N/A")),"Type 2",IF(OR(AND('Test Sample Data'!N857&gt;=30,'Control Sample Data'!N857&lt;=30),AND('Test Sample Data'!N857&lt;=30,'Control Sample Data'!N857&gt;=30)),"Type 1","OKAY")))</f>
        <v>OKAY</v>
      </c>
    </row>
    <row r="858" spans="1:11">
      <c r="A858" s="68"/>
      <c r="B858" s="88" t="str">
        <f>IF('Gene Table'!E858="","",'Gene Table'!E858)</f>
        <v/>
      </c>
      <c r="C858" s="89" t="str">
        <f>'Gene Table'!B858</f>
        <v>D16</v>
      </c>
      <c r="D858" s="90" t="e">
        <f>Calculations!BN859</f>
        <v>#DIV/0!</v>
      </c>
      <c r="E858" s="90" t="e">
        <f>Calculations!BO859</f>
        <v>#DIV/0!</v>
      </c>
      <c r="F858" s="91" t="e">
        <f t="shared" si="56"/>
        <v>#DIV/0!</v>
      </c>
      <c r="G858" s="91" t="e">
        <f t="shared" si="57"/>
        <v>#DIV/0!</v>
      </c>
      <c r="H858" s="90" t="e">
        <f t="shared" si="58"/>
        <v>#DIV/0!</v>
      </c>
      <c r="I858" s="94" t="str">
        <f>IF(OR(COUNT(Calculations!BP859:BY859)&lt;3,COUNT(Calculations!BZ859:CI859)&lt;3),"N/A",IF(ISERROR(TTEST(Calculations!BP859:BY859,Calculations!BZ859:CI859,2,2)),"N/A",TTEST(Calculations!BP859:BY859,Calculations!BZ859:CI859,2,2)))</f>
        <v>N/A</v>
      </c>
      <c r="J858" s="90" t="e">
        <f t="shared" si="59"/>
        <v>#DIV/0!</v>
      </c>
      <c r="K858" s="95" t="str">
        <f>IF(AND('Test Sample Data'!N858&gt;=35,'Control Sample Data'!N858&gt;=35),"Type 3",IF(AND('Test Sample Data'!N858&gt;=30,'Control Sample Data'!N858&gt;=30,OR(I858&gt;=0.05,I858="N/A")),"Type 2",IF(OR(AND('Test Sample Data'!N858&gt;=30,'Control Sample Data'!N858&lt;=30),AND('Test Sample Data'!N858&lt;=30,'Control Sample Data'!N858&gt;=30)),"Type 1","OKAY")))</f>
        <v>OKAY</v>
      </c>
    </row>
    <row r="859" spans="1:11">
      <c r="A859" s="68"/>
      <c r="B859" s="88" t="str">
        <f>IF('Gene Table'!E859="","",'Gene Table'!E859)</f>
        <v/>
      </c>
      <c r="C859" s="89" t="str">
        <f>'Gene Table'!B859</f>
        <v>D17</v>
      </c>
      <c r="D859" s="90" t="e">
        <f>Calculations!BN860</f>
        <v>#DIV/0!</v>
      </c>
      <c r="E859" s="90" t="e">
        <f>Calculations!BO860</f>
        <v>#DIV/0!</v>
      </c>
      <c r="F859" s="91" t="e">
        <f t="shared" si="56"/>
        <v>#DIV/0!</v>
      </c>
      <c r="G859" s="91" t="e">
        <f t="shared" si="57"/>
        <v>#DIV/0!</v>
      </c>
      <c r="H859" s="90" t="e">
        <f t="shared" si="58"/>
        <v>#DIV/0!</v>
      </c>
      <c r="I859" s="94" t="str">
        <f>IF(OR(COUNT(Calculations!BP860:BY860)&lt;3,COUNT(Calculations!BZ860:CI860)&lt;3),"N/A",IF(ISERROR(TTEST(Calculations!BP860:BY860,Calculations!BZ860:CI860,2,2)),"N/A",TTEST(Calculations!BP860:BY860,Calculations!BZ860:CI860,2,2)))</f>
        <v>N/A</v>
      </c>
      <c r="J859" s="90" t="e">
        <f t="shared" si="59"/>
        <v>#DIV/0!</v>
      </c>
      <c r="K859" s="95" t="str">
        <f>IF(AND('Test Sample Data'!N859&gt;=35,'Control Sample Data'!N859&gt;=35),"Type 3",IF(AND('Test Sample Data'!N859&gt;=30,'Control Sample Data'!N859&gt;=30,OR(I859&gt;=0.05,I859="N/A")),"Type 2",IF(OR(AND('Test Sample Data'!N859&gt;=30,'Control Sample Data'!N859&lt;=30),AND('Test Sample Data'!N859&lt;=30,'Control Sample Data'!N859&gt;=30)),"Type 1","OKAY")))</f>
        <v>OKAY</v>
      </c>
    </row>
    <row r="860" spans="1:11">
      <c r="A860" s="68"/>
      <c r="B860" s="88" t="str">
        <f>IF('Gene Table'!E860="","",'Gene Table'!E860)</f>
        <v/>
      </c>
      <c r="C860" s="89" t="str">
        <f>'Gene Table'!B860</f>
        <v>D18</v>
      </c>
      <c r="D860" s="90" t="e">
        <f>Calculations!BN861</f>
        <v>#DIV/0!</v>
      </c>
      <c r="E860" s="90" t="e">
        <f>Calculations!BO861</f>
        <v>#DIV/0!</v>
      </c>
      <c r="F860" s="91" t="e">
        <f t="shared" si="56"/>
        <v>#DIV/0!</v>
      </c>
      <c r="G860" s="91" t="e">
        <f t="shared" si="57"/>
        <v>#DIV/0!</v>
      </c>
      <c r="H860" s="90" t="e">
        <f t="shared" si="58"/>
        <v>#DIV/0!</v>
      </c>
      <c r="I860" s="94" t="str">
        <f>IF(OR(COUNT(Calculations!BP861:BY861)&lt;3,COUNT(Calculations!BZ861:CI861)&lt;3),"N/A",IF(ISERROR(TTEST(Calculations!BP861:BY861,Calculations!BZ861:CI861,2,2)),"N/A",TTEST(Calculations!BP861:BY861,Calculations!BZ861:CI861,2,2)))</f>
        <v>N/A</v>
      </c>
      <c r="J860" s="90" t="e">
        <f t="shared" si="59"/>
        <v>#DIV/0!</v>
      </c>
      <c r="K860" s="95" t="str">
        <f>IF(AND('Test Sample Data'!N860&gt;=35,'Control Sample Data'!N860&gt;=35),"Type 3",IF(AND('Test Sample Data'!N860&gt;=30,'Control Sample Data'!N860&gt;=30,OR(I860&gt;=0.05,I860="N/A")),"Type 2",IF(OR(AND('Test Sample Data'!N860&gt;=30,'Control Sample Data'!N860&lt;=30),AND('Test Sample Data'!N860&lt;=30,'Control Sample Data'!N860&gt;=30)),"Type 1","OKAY")))</f>
        <v>OKAY</v>
      </c>
    </row>
    <row r="861" spans="1:11">
      <c r="A861" s="68"/>
      <c r="B861" s="88" t="str">
        <f>IF('Gene Table'!E861="","",'Gene Table'!E861)</f>
        <v/>
      </c>
      <c r="C861" s="89" t="str">
        <f>'Gene Table'!B861</f>
        <v>D19</v>
      </c>
      <c r="D861" s="90" t="e">
        <f>Calculations!BN862</f>
        <v>#DIV/0!</v>
      </c>
      <c r="E861" s="90" t="e">
        <f>Calculations!BO862</f>
        <v>#DIV/0!</v>
      </c>
      <c r="F861" s="91" t="e">
        <f t="shared" si="56"/>
        <v>#DIV/0!</v>
      </c>
      <c r="G861" s="91" t="e">
        <f t="shared" si="57"/>
        <v>#DIV/0!</v>
      </c>
      <c r="H861" s="90" t="e">
        <f t="shared" si="58"/>
        <v>#DIV/0!</v>
      </c>
      <c r="I861" s="94" t="str">
        <f>IF(OR(COUNT(Calculations!BP862:BY862)&lt;3,COUNT(Calculations!BZ862:CI862)&lt;3),"N/A",IF(ISERROR(TTEST(Calculations!BP862:BY862,Calculations!BZ862:CI862,2,2)),"N/A",TTEST(Calculations!BP862:BY862,Calculations!BZ862:CI862,2,2)))</f>
        <v>N/A</v>
      </c>
      <c r="J861" s="90" t="e">
        <f t="shared" si="59"/>
        <v>#DIV/0!</v>
      </c>
      <c r="K861" s="95" t="str">
        <f>IF(AND('Test Sample Data'!N861&gt;=35,'Control Sample Data'!N861&gt;=35),"Type 3",IF(AND('Test Sample Data'!N861&gt;=30,'Control Sample Data'!N861&gt;=30,OR(I861&gt;=0.05,I861="N/A")),"Type 2",IF(OR(AND('Test Sample Data'!N861&gt;=30,'Control Sample Data'!N861&lt;=30),AND('Test Sample Data'!N861&lt;=30,'Control Sample Data'!N861&gt;=30)),"Type 1","OKAY")))</f>
        <v>OKAY</v>
      </c>
    </row>
    <row r="862" spans="1:11">
      <c r="A862" s="68"/>
      <c r="B862" s="88" t="str">
        <f>IF('Gene Table'!E862="","",'Gene Table'!E862)</f>
        <v/>
      </c>
      <c r="C862" s="89" t="str">
        <f>'Gene Table'!B862</f>
        <v>D20</v>
      </c>
      <c r="D862" s="90" t="e">
        <f>Calculations!BN863</f>
        <v>#DIV/0!</v>
      </c>
      <c r="E862" s="90" t="e">
        <f>Calculations!BO863</f>
        <v>#DIV/0!</v>
      </c>
      <c r="F862" s="91" t="e">
        <f t="shared" si="56"/>
        <v>#DIV/0!</v>
      </c>
      <c r="G862" s="91" t="e">
        <f t="shared" si="57"/>
        <v>#DIV/0!</v>
      </c>
      <c r="H862" s="90" t="e">
        <f t="shared" si="58"/>
        <v>#DIV/0!</v>
      </c>
      <c r="I862" s="94" t="str">
        <f>IF(OR(COUNT(Calculations!BP863:BY863)&lt;3,COUNT(Calculations!BZ863:CI863)&lt;3),"N/A",IF(ISERROR(TTEST(Calculations!BP863:BY863,Calculations!BZ863:CI863,2,2)),"N/A",TTEST(Calculations!BP863:BY863,Calculations!BZ863:CI863,2,2)))</f>
        <v>N/A</v>
      </c>
      <c r="J862" s="90" t="e">
        <f t="shared" si="59"/>
        <v>#DIV/0!</v>
      </c>
      <c r="K862" s="95" t="str">
        <f>IF(AND('Test Sample Data'!N862&gt;=35,'Control Sample Data'!N862&gt;=35),"Type 3",IF(AND('Test Sample Data'!N862&gt;=30,'Control Sample Data'!N862&gt;=30,OR(I862&gt;=0.05,I862="N/A")),"Type 2",IF(OR(AND('Test Sample Data'!N862&gt;=30,'Control Sample Data'!N862&lt;=30),AND('Test Sample Data'!N862&lt;=30,'Control Sample Data'!N862&gt;=30)),"Type 1","OKAY")))</f>
        <v>OKAY</v>
      </c>
    </row>
    <row r="863" spans="1:11">
      <c r="A863" s="68"/>
      <c r="B863" s="88" t="str">
        <f>IF('Gene Table'!E863="","",'Gene Table'!E863)</f>
        <v/>
      </c>
      <c r="C863" s="89" t="str">
        <f>'Gene Table'!B863</f>
        <v>D21</v>
      </c>
      <c r="D863" s="90" t="e">
        <f>Calculations!BN864</f>
        <v>#DIV/0!</v>
      </c>
      <c r="E863" s="90" t="e">
        <f>Calculations!BO864</f>
        <v>#DIV/0!</v>
      </c>
      <c r="F863" s="91" t="e">
        <f t="shared" si="56"/>
        <v>#DIV/0!</v>
      </c>
      <c r="G863" s="91" t="e">
        <f t="shared" si="57"/>
        <v>#DIV/0!</v>
      </c>
      <c r="H863" s="90" t="e">
        <f t="shared" si="58"/>
        <v>#DIV/0!</v>
      </c>
      <c r="I863" s="94" t="str">
        <f>IF(OR(COUNT(Calculations!BP864:BY864)&lt;3,COUNT(Calculations!BZ864:CI864)&lt;3),"N/A",IF(ISERROR(TTEST(Calculations!BP864:BY864,Calculations!BZ864:CI864,2,2)),"N/A",TTEST(Calculations!BP864:BY864,Calculations!BZ864:CI864,2,2)))</f>
        <v>N/A</v>
      </c>
      <c r="J863" s="90" t="e">
        <f t="shared" si="59"/>
        <v>#DIV/0!</v>
      </c>
      <c r="K863" s="95" t="str">
        <f>IF(AND('Test Sample Data'!N863&gt;=35,'Control Sample Data'!N863&gt;=35),"Type 3",IF(AND('Test Sample Data'!N863&gt;=30,'Control Sample Data'!N863&gt;=30,OR(I863&gt;=0.05,I863="N/A")),"Type 2",IF(OR(AND('Test Sample Data'!N863&gt;=30,'Control Sample Data'!N863&lt;=30),AND('Test Sample Data'!N863&lt;=30,'Control Sample Data'!N863&gt;=30)),"Type 1","OKAY")))</f>
        <v>OKAY</v>
      </c>
    </row>
    <row r="864" spans="1:11">
      <c r="A864" s="68"/>
      <c r="B864" s="88" t="str">
        <f>IF('Gene Table'!E864="","",'Gene Table'!E864)</f>
        <v/>
      </c>
      <c r="C864" s="89" t="str">
        <f>'Gene Table'!B864</f>
        <v>D22</v>
      </c>
      <c r="D864" s="90" t="e">
        <f>Calculations!BN865</f>
        <v>#DIV/0!</v>
      </c>
      <c r="E864" s="90" t="e">
        <f>Calculations!BO865</f>
        <v>#DIV/0!</v>
      </c>
      <c r="F864" s="91" t="e">
        <f t="shared" si="56"/>
        <v>#DIV/0!</v>
      </c>
      <c r="G864" s="91" t="e">
        <f t="shared" si="57"/>
        <v>#DIV/0!</v>
      </c>
      <c r="H864" s="90" t="e">
        <f t="shared" si="58"/>
        <v>#DIV/0!</v>
      </c>
      <c r="I864" s="94" t="str">
        <f>IF(OR(COUNT(Calculations!BP865:BY865)&lt;3,COUNT(Calculations!BZ865:CI865)&lt;3),"N/A",IF(ISERROR(TTEST(Calculations!BP865:BY865,Calculations!BZ865:CI865,2,2)),"N/A",TTEST(Calculations!BP865:BY865,Calculations!BZ865:CI865,2,2)))</f>
        <v>N/A</v>
      </c>
      <c r="J864" s="90" t="e">
        <f t="shared" si="59"/>
        <v>#DIV/0!</v>
      </c>
      <c r="K864" s="95" t="str">
        <f>IF(AND('Test Sample Data'!N864&gt;=35,'Control Sample Data'!N864&gt;=35),"Type 3",IF(AND('Test Sample Data'!N864&gt;=30,'Control Sample Data'!N864&gt;=30,OR(I864&gt;=0.05,I864="N/A")),"Type 2",IF(OR(AND('Test Sample Data'!N864&gt;=30,'Control Sample Data'!N864&lt;=30),AND('Test Sample Data'!N864&lt;=30,'Control Sample Data'!N864&gt;=30)),"Type 1","OKAY")))</f>
        <v>OKAY</v>
      </c>
    </row>
    <row r="865" spans="1:11">
      <c r="A865" s="68"/>
      <c r="B865" s="88" t="str">
        <f>IF('Gene Table'!E865="","",'Gene Table'!E865)</f>
        <v/>
      </c>
      <c r="C865" s="89" t="str">
        <f>'Gene Table'!B865</f>
        <v>D23</v>
      </c>
      <c r="D865" s="90" t="e">
        <f>Calculations!BN866</f>
        <v>#DIV/0!</v>
      </c>
      <c r="E865" s="90" t="e">
        <f>Calculations!BO866</f>
        <v>#DIV/0!</v>
      </c>
      <c r="F865" s="91" t="e">
        <f t="shared" si="56"/>
        <v>#DIV/0!</v>
      </c>
      <c r="G865" s="91" t="e">
        <f t="shared" si="57"/>
        <v>#DIV/0!</v>
      </c>
      <c r="H865" s="90" t="e">
        <f t="shared" si="58"/>
        <v>#DIV/0!</v>
      </c>
      <c r="I865" s="94" t="str">
        <f>IF(OR(COUNT(Calculations!BP866:BY866)&lt;3,COUNT(Calculations!BZ866:CI866)&lt;3),"N/A",IF(ISERROR(TTEST(Calculations!BP866:BY866,Calculations!BZ866:CI866,2,2)),"N/A",TTEST(Calculations!BP866:BY866,Calculations!BZ866:CI866,2,2)))</f>
        <v>N/A</v>
      </c>
      <c r="J865" s="90" t="e">
        <f t="shared" si="59"/>
        <v>#DIV/0!</v>
      </c>
      <c r="K865" s="95" t="str">
        <f>IF(AND('Test Sample Data'!N865&gt;=35,'Control Sample Data'!N865&gt;=35),"Type 3",IF(AND('Test Sample Data'!N865&gt;=30,'Control Sample Data'!N865&gt;=30,OR(I865&gt;=0.05,I865="N/A")),"Type 2",IF(OR(AND('Test Sample Data'!N865&gt;=30,'Control Sample Data'!N865&lt;=30),AND('Test Sample Data'!N865&lt;=30,'Control Sample Data'!N865&gt;=30)),"Type 1","OKAY")))</f>
        <v>OKAY</v>
      </c>
    </row>
    <row r="866" spans="1:11">
      <c r="A866" s="68"/>
      <c r="B866" s="88" t="str">
        <f>IF('Gene Table'!E866="","",'Gene Table'!E866)</f>
        <v/>
      </c>
      <c r="C866" s="89" t="str">
        <f>'Gene Table'!B866</f>
        <v>D24</v>
      </c>
      <c r="D866" s="90" t="e">
        <f>Calculations!BN867</f>
        <v>#DIV/0!</v>
      </c>
      <c r="E866" s="90" t="e">
        <f>Calculations!BO867</f>
        <v>#DIV/0!</v>
      </c>
      <c r="F866" s="91" t="e">
        <f t="shared" si="56"/>
        <v>#DIV/0!</v>
      </c>
      <c r="G866" s="91" t="e">
        <f t="shared" si="57"/>
        <v>#DIV/0!</v>
      </c>
      <c r="H866" s="90" t="e">
        <f t="shared" si="58"/>
        <v>#DIV/0!</v>
      </c>
      <c r="I866" s="94" t="str">
        <f>IF(OR(COUNT(Calculations!BP867:BY867)&lt;3,COUNT(Calculations!BZ867:CI867)&lt;3),"N/A",IF(ISERROR(TTEST(Calculations!BP867:BY867,Calculations!BZ867:CI867,2,2)),"N/A",TTEST(Calculations!BP867:BY867,Calculations!BZ867:CI867,2,2)))</f>
        <v>N/A</v>
      </c>
      <c r="J866" s="90" t="e">
        <f t="shared" si="59"/>
        <v>#DIV/0!</v>
      </c>
      <c r="K866" s="95" t="str">
        <f>IF(AND('Test Sample Data'!N866&gt;=35,'Control Sample Data'!N866&gt;=35),"Type 3",IF(AND('Test Sample Data'!N866&gt;=30,'Control Sample Data'!N866&gt;=30,OR(I866&gt;=0.05,I866="N/A")),"Type 2",IF(OR(AND('Test Sample Data'!N866&gt;=30,'Control Sample Data'!N866&lt;=30),AND('Test Sample Data'!N866&lt;=30,'Control Sample Data'!N866&gt;=30)),"Type 1","OKAY")))</f>
        <v>OKAY</v>
      </c>
    </row>
    <row r="867" spans="1:11">
      <c r="A867" s="68"/>
      <c r="B867" s="88" t="str">
        <f>IF('Gene Table'!E867="","",'Gene Table'!E867)</f>
        <v>mmu-miR-3093-5p</v>
      </c>
      <c r="C867" s="89" t="str">
        <f>'Gene Table'!B867</f>
        <v>E01</v>
      </c>
      <c r="D867" s="90" t="e">
        <f>Calculations!BN868</f>
        <v>#DIV/0!</v>
      </c>
      <c r="E867" s="90" t="e">
        <f>Calculations!BO868</f>
        <v>#DIV/0!</v>
      </c>
      <c r="F867" s="91" t="e">
        <f t="shared" si="56"/>
        <v>#DIV/0!</v>
      </c>
      <c r="G867" s="91" t="e">
        <f t="shared" si="57"/>
        <v>#DIV/0!</v>
      </c>
      <c r="H867" s="90" t="e">
        <f t="shared" si="58"/>
        <v>#DIV/0!</v>
      </c>
      <c r="I867" s="94" t="str">
        <f>IF(OR(COUNT(Calculations!BP868:BY868)&lt;3,COUNT(Calculations!BZ868:CI868)&lt;3),"N/A",IF(ISERROR(TTEST(Calculations!BP868:BY868,Calculations!BZ868:CI868,2,2)),"N/A",TTEST(Calculations!BP868:BY868,Calculations!BZ868:CI868,2,2)))</f>
        <v>N/A</v>
      </c>
      <c r="J867" s="90" t="e">
        <f t="shared" si="59"/>
        <v>#DIV/0!</v>
      </c>
      <c r="K867" s="95" t="str">
        <f>IF(AND('Test Sample Data'!N867&gt;=35,'Control Sample Data'!N867&gt;=35),"Type 3",IF(AND('Test Sample Data'!N867&gt;=30,'Control Sample Data'!N867&gt;=30,OR(I867&gt;=0.05,I867="N/A")),"Type 2",IF(OR(AND('Test Sample Data'!N867&gt;=30,'Control Sample Data'!N867&lt;=30),AND('Test Sample Data'!N867&lt;=30,'Control Sample Data'!N867&gt;=30)),"Type 1","OKAY")))</f>
        <v>OKAY</v>
      </c>
    </row>
    <row r="868" spans="1:11">
      <c r="A868" s="68"/>
      <c r="B868" s="88" t="str">
        <f>IF('Gene Table'!E868="","",'Gene Table'!E868)</f>
        <v/>
      </c>
      <c r="C868" s="89" t="str">
        <f>'Gene Table'!B868</f>
        <v>E02</v>
      </c>
      <c r="D868" s="90" t="e">
        <f>Calculations!BN869</f>
        <v>#DIV/0!</v>
      </c>
      <c r="E868" s="90" t="e">
        <f>Calculations!BO869</f>
        <v>#DIV/0!</v>
      </c>
      <c r="F868" s="91" t="e">
        <f t="shared" si="56"/>
        <v>#DIV/0!</v>
      </c>
      <c r="G868" s="91" t="e">
        <f t="shared" si="57"/>
        <v>#DIV/0!</v>
      </c>
      <c r="H868" s="90" t="e">
        <f t="shared" si="58"/>
        <v>#DIV/0!</v>
      </c>
      <c r="I868" s="94" t="str">
        <f>IF(OR(COUNT(Calculations!BP869:BY869)&lt;3,COUNT(Calculations!BZ869:CI869)&lt;3),"N/A",IF(ISERROR(TTEST(Calculations!BP869:BY869,Calculations!BZ869:CI869,2,2)),"N/A",TTEST(Calculations!BP869:BY869,Calculations!BZ869:CI869,2,2)))</f>
        <v>N/A</v>
      </c>
      <c r="J868" s="90" t="e">
        <f t="shared" si="59"/>
        <v>#DIV/0!</v>
      </c>
      <c r="K868" s="95" t="str">
        <f>IF(AND('Test Sample Data'!N868&gt;=35,'Control Sample Data'!N868&gt;=35),"Type 3",IF(AND('Test Sample Data'!N868&gt;=30,'Control Sample Data'!N868&gt;=30,OR(I868&gt;=0.05,I868="N/A")),"Type 2",IF(OR(AND('Test Sample Data'!N868&gt;=30,'Control Sample Data'!N868&lt;=30),AND('Test Sample Data'!N868&lt;=30,'Control Sample Data'!N868&gt;=30)),"Type 1","OKAY")))</f>
        <v>OKAY</v>
      </c>
    </row>
    <row r="869" spans="1:11">
      <c r="A869" s="68"/>
      <c r="B869" s="88" t="str">
        <f>IF('Gene Table'!E869="","",'Gene Table'!E869)</f>
        <v>mmu-miR-3094-5p</v>
      </c>
      <c r="C869" s="89" t="str">
        <f>'Gene Table'!B869</f>
        <v>E03</v>
      </c>
      <c r="D869" s="90" t="e">
        <f>Calculations!BN870</f>
        <v>#DIV/0!</v>
      </c>
      <c r="E869" s="90" t="e">
        <f>Calculations!BO870</f>
        <v>#DIV/0!</v>
      </c>
      <c r="F869" s="91" t="e">
        <f t="shared" si="56"/>
        <v>#DIV/0!</v>
      </c>
      <c r="G869" s="91" t="e">
        <f t="shared" si="57"/>
        <v>#DIV/0!</v>
      </c>
      <c r="H869" s="90" t="e">
        <f t="shared" si="58"/>
        <v>#DIV/0!</v>
      </c>
      <c r="I869" s="94" t="str">
        <f>IF(OR(COUNT(Calculations!BP870:BY870)&lt;3,COUNT(Calculations!BZ870:CI870)&lt;3),"N/A",IF(ISERROR(TTEST(Calculations!BP870:BY870,Calculations!BZ870:CI870,2,2)),"N/A",TTEST(Calculations!BP870:BY870,Calculations!BZ870:CI870,2,2)))</f>
        <v>N/A</v>
      </c>
      <c r="J869" s="90" t="e">
        <f t="shared" si="59"/>
        <v>#DIV/0!</v>
      </c>
      <c r="K869" s="95" t="str">
        <f>IF(AND('Test Sample Data'!N869&gt;=35,'Control Sample Data'!N869&gt;=35),"Type 3",IF(AND('Test Sample Data'!N869&gt;=30,'Control Sample Data'!N869&gt;=30,OR(I869&gt;=0.05,I869="N/A")),"Type 2",IF(OR(AND('Test Sample Data'!N869&gt;=30,'Control Sample Data'!N869&lt;=30),AND('Test Sample Data'!N869&lt;=30,'Control Sample Data'!N869&gt;=30)),"Type 1","OKAY")))</f>
        <v>OKAY</v>
      </c>
    </row>
    <row r="870" spans="1:11">
      <c r="A870" s="68"/>
      <c r="B870" s="88" t="str">
        <f>IF('Gene Table'!E870="","",'Gene Table'!E870)</f>
        <v/>
      </c>
      <c r="C870" s="89" t="str">
        <f>'Gene Table'!B870</f>
        <v>E04</v>
      </c>
      <c r="D870" s="90" t="e">
        <f>Calculations!BN871</f>
        <v>#DIV/0!</v>
      </c>
      <c r="E870" s="90" t="e">
        <f>Calculations!BO871</f>
        <v>#DIV/0!</v>
      </c>
      <c r="F870" s="91" t="e">
        <f t="shared" si="56"/>
        <v>#DIV/0!</v>
      </c>
      <c r="G870" s="91" t="e">
        <f t="shared" si="57"/>
        <v>#DIV/0!</v>
      </c>
      <c r="H870" s="90" t="e">
        <f t="shared" si="58"/>
        <v>#DIV/0!</v>
      </c>
      <c r="I870" s="94" t="str">
        <f>IF(OR(COUNT(Calculations!BP871:BY871)&lt;3,COUNT(Calculations!BZ871:CI871)&lt;3),"N/A",IF(ISERROR(TTEST(Calculations!BP871:BY871,Calculations!BZ871:CI871,2,2)),"N/A",TTEST(Calculations!BP871:BY871,Calculations!BZ871:CI871,2,2)))</f>
        <v>N/A</v>
      </c>
      <c r="J870" s="90" t="e">
        <f t="shared" si="59"/>
        <v>#DIV/0!</v>
      </c>
      <c r="K870" s="95" t="str">
        <f>IF(AND('Test Sample Data'!N870&gt;=35,'Control Sample Data'!N870&gt;=35),"Type 3",IF(AND('Test Sample Data'!N870&gt;=30,'Control Sample Data'!N870&gt;=30,OR(I870&gt;=0.05,I870="N/A")),"Type 2",IF(OR(AND('Test Sample Data'!N870&gt;=30,'Control Sample Data'!N870&lt;=30),AND('Test Sample Data'!N870&lt;=30,'Control Sample Data'!N870&gt;=30)),"Type 1","OKAY")))</f>
        <v>OKAY</v>
      </c>
    </row>
    <row r="871" spans="1:11">
      <c r="A871" s="68"/>
      <c r="B871" s="88" t="str">
        <f>IF('Gene Table'!E871="","",'Gene Table'!E871)</f>
        <v>mmu-miR-3094-3p</v>
      </c>
      <c r="C871" s="89" t="str">
        <f>'Gene Table'!B871</f>
        <v>E05</v>
      </c>
      <c r="D871" s="90" t="e">
        <f>Calculations!BN872</f>
        <v>#DIV/0!</v>
      </c>
      <c r="E871" s="90" t="e">
        <f>Calculations!BO872</f>
        <v>#DIV/0!</v>
      </c>
      <c r="F871" s="91" t="e">
        <f t="shared" si="56"/>
        <v>#DIV/0!</v>
      </c>
      <c r="G871" s="91" t="e">
        <f t="shared" si="57"/>
        <v>#DIV/0!</v>
      </c>
      <c r="H871" s="90" t="e">
        <f t="shared" si="58"/>
        <v>#DIV/0!</v>
      </c>
      <c r="I871" s="94" t="str">
        <f>IF(OR(COUNT(Calculations!BP872:BY872)&lt;3,COUNT(Calculations!BZ872:CI872)&lt;3),"N/A",IF(ISERROR(TTEST(Calculations!BP872:BY872,Calculations!BZ872:CI872,2,2)),"N/A",TTEST(Calculations!BP872:BY872,Calculations!BZ872:CI872,2,2)))</f>
        <v>N/A</v>
      </c>
      <c r="J871" s="90" t="e">
        <f t="shared" si="59"/>
        <v>#DIV/0!</v>
      </c>
      <c r="K871" s="95" t="str">
        <f>IF(AND('Test Sample Data'!N871&gt;=35,'Control Sample Data'!N871&gt;=35),"Type 3",IF(AND('Test Sample Data'!N871&gt;=30,'Control Sample Data'!N871&gt;=30,OR(I871&gt;=0.05,I871="N/A")),"Type 2",IF(OR(AND('Test Sample Data'!N871&gt;=30,'Control Sample Data'!N871&lt;=30),AND('Test Sample Data'!N871&lt;=30,'Control Sample Data'!N871&gt;=30)),"Type 1","OKAY")))</f>
        <v>OKAY</v>
      </c>
    </row>
    <row r="872" spans="1:11">
      <c r="A872" s="68"/>
      <c r="B872" s="88" t="str">
        <f>IF('Gene Table'!E872="","",'Gene Table'!E872)</f>
        <v/>
      </c>
      <c r="C872" s="89" t="str">
        <f>'Gene Table'!B872</f>
        <v>E06</v>
      </c>
      <c r="D872" s="90" t="e">
        <f>Calculations!BN873</f>
        <v>#DIV/0!</v>
      </c>
      <c r="E872" s="90" t="e">
        <f>Calculations!BO873</f>
        <v>#DIV/0!</v>
      </c>
      <c r="F872" s="91" t="e">
        <f t="shared" si="56"/>
        <v>#DIV/0!</v>
      </c>
      <c r="G872" s="91" t="e">
        <f t="shared" si="57"/>
        <v>#DIV/0!</v>
      </c>
      <c r="H872" s="90" t="e">
        <f t="shared" si="58"/>
        <v>#DIV/0!</v>
      </c>
      <c r="I872" s="94" t="str">
        <f>IF(OR(COUNT(Calculations!BP873:BY873)&lt;3,COUNT(Calculations!BZ873:CI873)&lt;3),"N/A",IF(ISERROR(TTEST(Calculations!BP873:BY873,Calculations!BZ873:CI873,2,2)),"N/A",TTEST(Calculations!BP873:BY873,Calculations!BZ873:CI873,2,2)))</f>
        <v>N/A</v>
      </c>
      <c r="J872" s="90" t="e">
        <f t="shared" si="59"/>
        <v>#DIV/0!</v>
      </c>
      <c r="K872" s="95" t="str">
        <f>IF(AND('Test Sample Data'!N872&gt;=35,'Control Sample Data'!N872&gt;=35),"Type 3",IF(AND('Test Sample Data'!N872&gt;=30,'Control Sample Data'!N872&gt;=30,OR(I872&gt;=0.05,I872="N/A")),"Type 2",IF(OR(AND('Test Sample Data'!N872&gt;=30,'Control Sample Data'!N872&lt;=30),AND('Test Sample Data'!N872&lt;=30,'Control Sample Data'!N872&gt;=30)),"Type 1","OKAY")))</f>
        <v>OKAY</v>
      </c>
    </row>
    <row r="873" spans="1:11">
      <c r="A873" s="68"/>
      <c r="B873" s="88" t="str">
        <f>IF('Gene Table'!E873="","",'Gene Table'!E873)</f>
        <v>mmu-miR-3095-5p</v>
      </c>
      <c r="C873" s="89" t="str">
        <f>'Gene Table'!B873</f>
        <v>E07</v>
      </c>
      <c r="D873" s="90" t="e">
        <f>Calculations!BN874</f>
        <v>#DIV/0!</v>
      </c>
      <c r="E873" s="90" t="e">
        <f>Calculations!BO874</f>
        <v>#DIV/0!</v>
      </c>
      <c r="F873" s="91" t="e">
        <f t="shared" si="56"/>
        <v>#DIV/0!</v>
      </c>
      <c r="G873" s="91" t="e">
        <f t="shared" si="57"/>
        <v>#DIV/0!</v>
      </c>
      <c r="H873" s="90" t="e">
        <f t="shared" si="58"/>
        <v>#DIV/0!</v>
      </c>
      <c r="I873" s="94" t="str">
        <f>IF(OR(COUNT(Calculations!BP874:BY874)&lt;3,COUNT(Calculations!BZ874:CI874)&lt;3),"N/A",IF(ISERROR(TTEST(Calculations!BP874:BY874,Calculations!BZ874:CI874,2,2)),"N/A",TTEST(Calculations!BP874:BY874,Calculations!BZ874:CI874,2,2)))</f>
        <v>N/A</v>
      </c>
      <c r="J873" s="90" t="e">
        <f t="shared" si="59"/>
        <v>#DIV/0!</v>
      </c>
      <c r="K873" s="95" t="str">
        <f>IF(AND('Test Sample Data'!N873&gt;=35,'Control Sample Data'!N873&gt;=35),"Type 3",IF(AND('Test Sample Data'!N873&gt;=30,'Control Sample Data'!N873&gt;=30,OR(I873&gt;=0.05,I873="N/A")),"Type 2",IF(OR(AND('Test Sample Data'!N873&gt;=30,'Control Sample Data'!N873&lt;=30),AND('Test Sample Data'!N873&lt;=30,'Control Sample Data'!N873&gt;=30)),"Type 1","OKAY")))</f>
        <v>OKAY</v>
      </c>
    </row>
    <row r="874" spans="1:11">
      <c r="A874" s="68"/>
      <c r="B874" s="88" t="str">
        <f>IF('Gene Table'!E874="","",'Gene Table'!E874)</f>
        <v/>
      </c>
      <c r="C874" s="89" t="str">
        <f>'Gene Table'!B874</f>
        <v>E08</v>
      </c>
      <c r="D874" s="90" t="e">
        <f>Calculations!BN875</f>
        <v>#DIV/0!</v>
      </c>
      <c r="E874" s="90" t="e">
        <f>Calculations!BO875</f>
        <v>#DIV/0!</v>
      </c>
      <c r="F874" s="91" t="e">
        <f t="shared" si="56"/>
        <v>#DIV/0!</v>
      </c>
      <c r="G874" s="91" t="e">
        <f t="shared" si="57"/>
        <v>#DIV/0!</v>
      </c>
      <c r="H874" s="90" t="e">
        <f t="shared" si="58"/>
        <v>#DIV/0!</v>
      </c>
      <c r="I874" s="94" t="str">
        <f>IF(OR(COUNT(Calculations!BP875:BY875)&lt;3,COUNT(Calculations!BZ875:CI875)&lt;3),"N/A",IF(ISERROR(TTEST(Calculations!BP875:BY875,Calculations!BZ875:CI875,2,2)),"N/A",TTEST(Calculations!BP875:BY875,Calculations!BZ875:CI875,2,2)))</f>
        <v>N/A</v>
      </c>
      <c r="J874" s="90" t="e">
        <f t="shared" si="59"/>
        <v>#DIV/0!</v>
      </c>
      <c r="K874" s="95" t="str">
        <f>IF(AND('Test Sample Data'!N874&gt;=35,'Control Sample Data'!N874&gt;=35),"Type 3",IF(AND('Test Sample Data'!N874&gt;=30,'Control Sample Data'!N874&gt;=30,OR(I874&gt;=0.05,I874="N/A")),"Type 2",IF(OR(AND('Test Sample Data'!N874&gt;=30,'Control Sample Data'!N874&lt;=30),AND('Test Sample Data'!N874&lt;=30,'Control Sample Data'!N874&gt;=30)),"Type 1","OKAY")))</f>
        <v>OKAY</v>
      </c>
    </row>
    <row r="875" spans="1:11">
      <c r="A875" s="68"/>
      <c r="B875" s="88" t="str">
        <f>IF('Gene Table'!E875="","",'Gene Table'!E875)</f>
        <v>mmu-miR-3095-3p</v>
      </c>
      <c r="C875" s="89" t="str">
        <f>'Gene Table'!B875</f>
        <v>E09</v>
      </c>
      <c r="D875" s="90" t="e">
        <f>Calculations!BN876</f>
        <v>#DIV/0!</v>
      </c>
      <c r="E875" s="90" t="e">
        <f>Calculations!BO876</f>
        <v>#DIV/0!</v>
      </c>
      <c r="F875" s="91" t="e">
        <f t="shared" si="56"/>
        <v>#DIV/0!</v>
      </c>
      <c r="G875" s="91" t="e">
        <f t="shared" si="57"/>
        <v>#DIV/0!</v>
      </c>
      <c r="H875" s="90" t="e">
        <f t="shared" si="58"/>
        <v>#DIV/0!</v>
      </c>
      <c r="I875" s="94" t="str">
        <f>IF(OR(COUNT(Calculations!BP876:BY876)&lt;3,COUNT(Calculations!BZ876:CI876)&lt;3),"N/A",IF(ISERROR(TTEST(Calculations!BP876:BY876,Calculations!BZ876:CI876,2,2)),"N/A",TTEST(Calculations!BP876:BY876,Calculations!BZ876:CI876,2,2)))</f>
        <v>N/A</v>
      </c>
      <c r="J875" s="90" t="e">
        <f t="shared" si="59"/>
        <v>#DIV/0!</v>
      </c>
      <c r="K875" s="95" t="str">
        <f>IF(AND('Test Sample Data'!N875&gt;=35,'Control Sample Data'!N875&gt;=35),"Type 3",IF(AND('Test Sample Data'!N875&gt;=30,'Control Sample Data'!N875&gt;=30,OR(I875&gt;=0.05,I875="N/A")),"Type 2",IF(OR(AND('Test Sample Data'!N875&gt;=30,'Control Sample Data'!N875&lt;=30),AND('Test Sample Data'!N875&lt;=30,'Control Sample Data'!N875&gt;=30)),"Type 1","OKAY")))</f>
        <v>OKAY</v>
      </c>
    </row>
    <row r="876" spans="1:11">
      <c r="A876" s="68"/>
      <c r="B876" s="88" t="str">
        <f>IF('Gene Table'!E876="","",'Gene Table'!E876)</f>
        <v/>
      </c>
      <c r="C876" s="89" t="str">
        <f>'Gene Table'!B876</f>
        <v>E10</v>
      </c>
      <c r="D876" s="90" t="e">
        <f>Calculations!BN877</f>
        <v>#DIV/0!</v>
      </c>
      <c r="E876" s="90" t="e">
        <f>Calculations!BO877</f>
        <v>#DIV/0!</v>
      </c>
      <c r="F876" s="91" t="e">
        <f t="shared" si="56"/>
        <v>#DIV/0!</v>
      </c>
      <c r="G876" s="91" t="e">
        <f t="shared" si="57"/>
        <v>#DIV/0!</v>
      </c>
      <c r="H876" s="90" t="e">
        <f t="shared" si="58"/>
        <v>#DIV/0!</v>
      </c>
      <c r="I876" s="94" t="str">
        <f>IF(OR(COUNT(Calculations!BP877:BY877)&lt;3,COUNT(Calculations!BZ877:CI877)&lt;3),"N/A",IF(ISERROR(TTEST(Calculations!BP877:BY877,Calculations!BZ877:CI877,2,2)),"N/A",TTEST(Calculations!BP877:BY877,Calculations!BZ877:CI877,2,2)))</f>
        <v>N/A</v>
      </c>
      <c r="J876" s="90" t="e">
        <f t="shared" si="59"/>
        <v>#DIV/0!</v>
      </c>
      <c r="K876" s="95" t="str">
        <f>IF(AND('Test Sample Data'!N876&gt;=35,'Control Sample Data'!N876&gt;=35),"Type 3",IF(AND('Test Sample Data'!N876&gt;=30,'Control Sample Data'!N876&gt;=30,OR(I876&gt;=0.05,I876="N/A")),"Type 2",IF(OR(AND('Test Sample Data'!N876&gt;=30,'Control Sample Data'!N876&lt;=30),AND('Test Sample Data'!N876&lt;=30,'Control Sample Data'!N876&gt;=30)),"Type 1","OKAY")))</f>
        <v>OKAY</v>
      </c>
    </row>
    <row r="877" spans="1:11">
      <c r="A877" s="68"/>
      <c r="B877" s="88" t="str">
        <f>IF('Gene Table'!E877="","",'Gene Table'!E877)</f>
        <v>mmu-miR-3096-5p</v>
      </c>
      <c r="C877" s="89" t="str">
        <f>'Gene Table'!B877</f>
        <v>E11</v>
      </c>
      <c r="D877" s="90" t="e">
        <f>Calculations!BN878</f>
        <v>#DIV/0!</v>
      </c>
      <c r="E877" s="90" t="e">
        <f>Calculations!BO878</f>
        <v>#DIV/0!</v>
      </c>
      <c r="F877" s="91" t="e">
        <f t="shared" si="56"/>
        <v>#DIV/0!</v>
      </c>
      <c r="G877" s="91" t="e">
        <f t="shared" si="57"/>
        <v>#DIV/0!</v>
      </c>
      <c r="H877" s="90" t="e">
        <f t="shared" si="58"/>
        <v>#DIV/0!</v>
      </c>
      <c r="I877" s="94" t="str">
        <f>IF(OR(COUNT(Calculations!BP878:BY878)&lt;3,COUNT(Calculations!BZ878:CI878)&lt;3),"N/A",IF(ISERROR(TTEST(Calculations!BP878:BY878,Calculations!BZ878:CI878,2,2)),"N/A",TTEST(Calculations!BP878:BY878,Calculations!BZ878:CI878,2,2)))</f>
        <v>N/A</v>
      </c>
      <c r="J877" s="90" t="e">
        <f t="shared" si="59"/>
        <v>#DIV/0!</v>
      </c>
      <c r="K877" s="95" t="str">
        <f>IF(AND('Test Sample Data'!N877&gt;=35,'Control Sample Data'!N877&gt;=35),"Type 3",IF(AND('Test Sample Data'!N877&gt;=30,'Control Sample Data'!N877&gt;=30,OR(I877&gt;=0.05,I877="N/A")),"Type 2",IF(OR(AND('Test Sample Data'!N877&gt;=30,'Control Sample Data'!N877&lt;=30),AND('Test Sample Data'!N877&lt;=30,'Control Sample Data'!N877&gt;=30)),"Type 1","OKAY")))</f>
        <v>OKAY</v>
      </c>
    </row>
    <row r="878" spans="1:11">
      <c r="A878" s="68"/>
      <c r="B878" s="88" t="str">
        <f>IF('Gene Table'!E878="","",'Gene Table'!E878)</f>
        <v/>
      </c>
      <c r="C878" s="89" t="str">
        <f>'Gene Table'!B878</f>
        <v>E12</v>
      </c>
      <c r="D878" s="90" t="e">
        <f>Calculations!BN879</f>
        <v>#DIV/0!</v>
      </c>
      <c r="E878" s="90" t="e">
        <f>Calculations!BO879</f>
        <v>#DIV/0!</v>
      </c>
      <c r="F878" s="91" t="e">
        <f t="shared" si="56"/>
        <v>#DIV/0!</v>
      </c>
      <c r="G878" s="91" t="e">
        <f t="shared" si="57"/>
        <v>#DIV/0!</v>
      </c>
      <c r="H878" s="90" t="e">
        <f t="shared" si="58"/>
        <v>#DIV/0!</v>
      </c>
      <c r="I878" s="94" t="str">
        <f>IF(OR(COUNT(Calculations!BP879:BY879)&lt;3,COUNT(Calculations!BZ879:CI879)&lt;3),"N/A",IF(ISERROR(TTEST(Calculations!BP879:BY879,Calculations!BZ879:CI879,2,2)),"N/A",TTEST(Calculations!BP879:BY879,Calculations!BZ879:CI879,2,2)))</f>
        <v>N/A</v>
      </c>
      <c r="J878" s="90" t="e">
        <f t="shared" si="59"/>
        <v>#DIV/0!</v>
      </c>
      <c r="K878" s="95" t="str">
        <f>IF(AND('Test Sample Data'!N878&gt;=35,'Control Sample Data'!N878&gt;=35),"Type 3",IF(AND('Test Sample Data'!N878&gt;=30,'Control Sample Data'!N878&gt;=30,OR(I878&gt;=0.05,I878="N/A")),"Type 2",IF(OR(AND('Test Sample Data'!N878&gt;=30,'Control Sample Data'!N878&lt;=30),AND('Test Sample Data'!N878&lt;=30,'Control Sample Data'!N878&gt;=30)),"Type 1","OKAY")))</f>
        <v>OKAY</v>
      </c>
    </row>
    <row r="879" spans="1:11">
      <c r="A879" s="68"/>
      <c r="B879" s="88" t="str">
        <f>IF('Gene Table'!E879="","",'Gene Table'!E879)</f>
        <v>mmu-miR-3096-3p</v>
      </c>
      <c r="C879" s="89" t="str">
        <f>'Gene Table'!B879</f>
        <v>E13</v>
      </c>
      <c r="D879" s="90" t="e">
        <f>Calculations!BN880</f>
        <v>#DIV/0!</v>
      </c>
      <c r="E879" s="90" t="e">
        <f>Calculations!BO880</f>
        <v>#DIV/0!</v>
      </c>
      <c r="F879" s="91" t="e">
        <f t="shared" si="56"/>
        <v>#DIV/0!</v>
      </c>
      <c r="G879" s="91" t="e">
        <f t="shared" si="57"/>
        <v>#DIV/0!</v>
      </c>
      <c r="H879" s="90" t="e">
        <f t="shared" si="58"/>
        <v>#DIV/0!</v>
      </c>
      <c r="I879" s="94" t="str">
        <f>IF(OR(COUNT(Calculations!BP880:BY880)&lt;3,COUNT(Calculations!BZ880:CI880)&lt;3),"N/A",IF(ISERROR(TTEST(Calculations!BP880:BY880,Calculations!BZ880:CI880,2,2)),"N/A",TTEST(Calculations!BP880:BY880,Calculations!BZ880:CI880,2,2)))</f>
        <v>N/A</v>
      </c>
      <c r="J879" s="90" t="e">
        <f t="shared" si="59"/>
        <v>#DIV/0!</v>
      </c>
      <c r="K879" s="95" t="str">
        <f>IF(AND('Test Sample Data'!N879&gt;=35,'Control Sample Data'!N879&gt;=35),"Type 3",IF(AND('Test Sample Data'!N879&gt;=30,'Control Sample Data'!N879&gt;=30,OR(I879&gt;=0.05,I879="N/A")),"Type 2",IF(OR(AND('Test Sample Data'!N879&gt;=30,'Control Sample Data'!N879&lt;=30),AND('Test Sample Data'!N879&lt;=30,'Control Sample Data'!N879&gt;=30)),"Type 1","OKAY")))</f>
        <v>OKAY</v>
      </c>
    </row>
    <row r="880" spans="1:11">
      <c r="A880" s="68"/>
      <c r="B880" s="88" t="str">
        <f>IF('Gene Table'!E880="","",'Gene Table'!E880)</f>
        <v/>
      </c>
      <c r="C880" s="89" t="str">
        <f>'Gene Table'!B880</f>
        <v>E14</v>
      </c>
      <c r="D880" s="90" t="e">
        <f>Calculations!BN881</f>
        <v>#DIV/0!</v>
      </c>
      <c r="E880" s="90" t="e">
        <f>Calculations!BO881</f>
        <v>#DIV/0!</v>
      </c>
      <c r="F880" s="91" t="e">
        <f t="shared" si="56"/>
        <v>#DIV/0!</v>
      </c>
      <c r="G880" s="91" t="e">
        <f t="shared" si="57"/>
        <v>#DIV/0!</v>
      </c>
      <c r="H880" s="90" t="e">
        <f t="shared" si="58"/>
        <v>#DIV/0!</v>
      </c>
      <c r="I880" s="94" t="str">
        <f>IF(OR(COUNT(Calculations!BP881:BY881)&lt;3,COUNT(Calculations!BZ881:CI881)&lt;3),"N/A",IF(ISERROR(TTEST(Calculations!BP881:BY881,Calculations!BZ881:CI881,2,2)),"N/A",TTEST(Calculations!BP881:BY881,Calculations!BZ881:CI881,2,2)))</f>
        <v>N/A</v>
      </c>
      <c r="J880" s="90" t="e">
        <f t="shared" si="59"/>
        <v>#DIV/0!</v>
      </c>
      <c r="K880" s="95" t="str">
        <f>IF(AND('Test Sample Data'!N880&gt;=35,'Control Sample Data'!N880&gt;=35),"Type 3",IF(AND('Test Sample Data'!N880&gt;=30,'Control Sample Data'!N880&gt;=30,OR(I880&gt;=0.05,I880="N/A")),"Type 2",IF(OR(AND('Test Sample Data'!N880&gt;=30,'Control Sample Data'!N880&lt;=30),AND('Test Sample Data'!N880&lt;=30,'Control Sample Data'!N880&gt;=30)),"Type 1","OKAY")))</f>
        <v>OKAY</v>
      </c>
    </row>
    <row r="881" spans="1:11">
      <c r="A881" s="68"/>
      <c r="B881" s="88" t="str">
        <f>IF('Gene Table'!E881="","",'Gene Table'!E881)</f>
        <v>mmu-miR-3097-5p</v>
      </c>
      <c r="C881" s="89" t="str">
        <f>'Gene Table'!B881</f>
        <v>E15</v>
      </c>
      <c r="D881" s="90" t="e">
        <f>Calculations!BN882</f>
        <v>#DIV/0!</v>
      </c>
      <c r="E881" s="90" t="e">
        <f>Calculations!BO882</f>
        <v>#DIV/0!</v>
      </c>
      <c r="F881" s="91" t="e">
        <f t="shared" si="56"/>
        <v>#DIV/0!</v>
      </c>
      <c r="G881" s="91" t="e">
        <f t="shared" si="57"/>
        <v>#DIV/0!</v>
      </c>
      <c r="H881" s="90" t="e">
        <f t="shared" si="58"/>
        <v>#DIV/0!</v>
      </c>
      <c r="I881" s="94" t="str">
        <f>IF(OR(COUNT(Calculations!BP882:BY882)&lt;3,COUNT(Calculations!BZ882:CI882)&lt;3),"N/A",IF(ISERROR(TTEST(Calculations!BP882:BY882,Calculations!BZ882:CI882,2,2)),"N/A",TTEST(Calculations!BP882:BY882,Calculations!BZ882:CI882,2,2)))</f>
        <v>N/A</v>
      </c>
      <c r="J881" s="90" t="e">
        <f t="shared" si="59"/>
        <v>#DIV/0!</v>
      </c>
      <c r="K881" s="95" t="str">
        <f>IF(AND('Test Sample Data'!N881&gt;=35,'Control Sample Data'!N881&gt;=35),"Type 3",IF(AND('Test Sample Data'!N881&gt;=30,'Control Sample Data'!N881&gt;=30,OR(I881&gt;=0.05,I881="N/A")),"Type 2",IF(OR(AND('Test Sample Data'!N881&gt;=30,'Control Sample Data'!N881&lt;=30),AND('Test Sample Data'!N881&lt;=30,'Control Sample Data'!N881&gt;=30)),"Type 1","OKAY")))</f>
        <v>OKAY</v>
      </c>
    </row>
    <row r="882" spans="1:11">
      <c r="A882" s="68"/>
      <c r="B882" s="88" t="str">
        <f>IF('Gene Table'!E882="","",'Gene Table'!E882)</f>
        <v/>
      </c>
      <c r="C882" s="89" t="str">
        <f>'Gene Table'!B882</f>
        <v>E16</v>
      </c>
      <c r="D882" s="90" t="e">
        <f>Calculations!BN883</f>
        <v>#DIV/0!</v>
      </c>
      <c r="E882" s="90" t="e">
        <f>Calculations!BO883</f>
        <v>#DIV/0!</v>
      </c>
      <c r="F882" s="91" t="e">
        <f t="shared" si="56"/>
        <v>#DIV/0!</v>
      </c>
      <c r="G882" s="91" t="e">
        <f t="shared" si="57"/>
        <v>#DIV/0!</v>
      </c>
      <c r="H882" s="90" t="e">
        <f t="shared" si="58"/>
        <v>#DIV/0!</v>
      </c>
      <c r="I882" s="94" t="str">
        <f>IF(OR(COUNT(Calculations!BP883:BY883)&lt;3,COUNT(Calculations!BZ883:CI883)&lt;3),"N/A",IF(ISERROR(TTEST(Calculations!BP883:BY883,Calculations!BZ883:CI883,2,2)),"N/A",TTEST(Calculations!BP883:BY883,Calculations!BZ883:CI883,2,2)))</f>
        <v>N/A</v>
      </c>
      <c r="J882" s="90" t="e">
        <f t="shared" si="59"/>
        <v>#DIV/0!</v>
      </c>
      <c r="K882" s="95" t="str">
        <f>IF(AND('Test Sample Data'!N882&gt;=35,'Control Sample Data'!N882&gt;=35),"Type 3",IF(AND('Test Sample Data'!N882&gt;=30,'Control Sample Data'!N882&gt;=30,OR(I882&gt;=0.05,I882="N/A")),"Type 2",IF(OR(AND('Test Sample Data'!N882&gt;=30,'Control Sample Data'!N882&lt;=30),AND('Test Sample Data'!N882&lt;=30,'Control Sample Data'!N882&gt;=30)),"Type 1","OKAY")))</f>
        <v>OKAY</v>
      </c>
    </row>
    <row r="883" spans="1:11">
      <c r="A883" s="68"/>
      <c r="B883" s="88" t="str">
        <f>IF('Gene Table'!E883="","",'Gene Table'!E883)</f>
        <v>mmu-miR-3098-5p</v>
      </c>
      <c r="C883" s="89" t="str">
        <f>'Gene Table'!B883</f>
        <v>E17</v>
      </c>
      <c r="D883" s="90" t="e">
        <f>Calculations!BN884</f>
        <v>#DIV/0!</v>
      </c>
      <c r="E883" s="90" t="e">
        <f>Calculations!BO884</f>
        <v>#DIV/0!</v>
      </c>
      <c r="F883" s="91" t="e">
        <f t="shared" si="56"/>
        <v>#DIV/0!</v>
      </c>
      <c r="G883" s="91" t="e">
        <f t="shared" si="57"/>
        <v>#DIV/0!</v>
      </c>
      <c r="H883" s="90" t="e">
        <f t="shared" si="58"/>
        <v>#DIV/0!</v>
      </c>
      <c r="I883" s="94" t="str">
        <f>IF(OR(COUNT(Calculations!BP884:BY884)&lt;3,COUNT(Calculations!BZ884:CI884)&lt;3),"N/A",IF(ISERROR(TTEST(Calculations!BP884:BY884,Calculations!BZ884:CI884,2,2)),"N/A",TTEST(Calculations!BP884:BY884,Calculations!BZ884:CI884,2,2)))</f>
        <v>N/A</v>
      </c>
      <c r="J883" s="90" t="e">
        <f t="shared" si="59"/>
        <v>#DIV/0!</v>
      </c>
      <c r="K883" s="95" t="str">
        <f>IF(AND('Test Sample Data'!N883&gt;=35,'Control Sample Data'!N883&gt;=35),"Type 3",IF(AND('Test Sample Data'!N883&gt;=30,'Control Sample Data'!N883&gt;=30,OR(I883&gt;=0.05,I883="N/A")),"Type 2",IF(OR(AND('Test Sample Data'!N883&gt;=30,'Control Sample Data'!N883&lt;=30),AND('Test Sample Data'!N883&lt;=30,'Control Sample Data'!N883&gt;=30)),"Type 1","OKAY")))</f>
        <v>OKAY</v>
      </c>
    </row>
    <row r="884" spans="1:11">
      <c r="A884" s="68"/>
      <c r="B884" s="88" t="str">
        <f>IF('Gene Table'!E884="","",'Gene Table'!E884)</f>
        <v/>
      </c>
      <c r="C884" s="89" t="str">
        <f>'Gene Table'!B884</f>
        <v>E18</v>
      </c>
      <c r="D884" s="90" t="e">
        <f>Calculations!BN885</f>
        <v>#DIV/0!</v>
      </c>
      <c r="E884" s="90" t="e">
        <f>Calculations!BO885</f>
        <v>#DIV/0!</v>
      </c>
      <c r="F884" s="91" t="e">
        <f t="shared" si="56"/>
        <v>#DIV/0!</v>
      </c>
      <c r="G884" s="91" t="e">
        <f t="shared" si="57"/>
        <v>#DIV/0!</v>
      </c>
      <c r="H884" s="90" t="e">
        <f t="shared" si="58"/>
        <v>#DIV/0!</v>
      </c>
      <c r="I884" s="94" t="str">
        <f>IF(OR(COUNT(Calculations!BP885:BY885)&lt;3,COUNT(Calculations!BZ885:CI885)&lt;3),"N/A",IF(ISERROR(TTEST(Calculations!BP885:BY885,Calculations!BZ885:CI885,2,2)),"N/A",TTEST(Calculations!BP885:BY885,Calculations!BZ885:CI885,2,2)))</f>
        <v>N/A</v>
      </c>
      <c r="J884" s="90" t="e">
        <f t="shared" si="59"/>
        <v>#DIV/0!</v>
      </c>
      <c r="K884" s="95" t="str">
        <f>IF(AND('Test Sample Data'!N884&gt;=35,'Control Sample Data'!N884&gt;=35),"Type 3",IF(AND('Test Sample Data'!N884&gt;=30,'Control Sample Data'!N884&gt;=30,OR(I884&gt;=0.05,I884="N/A")),"Type 2",IF(OR(AND('Test Sample Data'!N884&gt;=30,'Control Sample Data'!N884&lt;=30),AND('Test Sample Data'!N884&lt;=30,'Control Sample Data'!N884&gt;=30)),"Type 1","OKAY")))</f>
        <v>OKAY</v>
      </c>
    </row>
    <row r="885" spans="1:11">
      <c r="A885" s="68"/>
      <c r="B885" s="88" t="str">
        <f>IF('Gene Table'!E885="","",'Gene Table'!E885)</f>
        <v>mmu-miR-3100-3p</v>
      </c>
      <c r="C885" s="89" t="str">
        <f>'Gene Table'!B885</f>
        <v>E19</v>
      </c>
      <c r="D885" s="90" t="e">
        <f>Calculations!BN886</f>
        <v>#DIV/0!</v>
      </c>
      <c r="E885" s="90" t="e">
        <f>Calculations!BO886</f>
        <v>#DIV/0!</v>
      </c>
      <c r="F885" s="91" t="e">
        <f t="shared" si="56"/>
        <v>#DIV/0!</v>
      </c>
      <c r="G885" s="91" t="e">
        <f t="shared" si="57"/>
        <v>#DIV/0!</v>
      </c>
      <c r="H885" s="90" t="e">
        <f t="shared" si="58"/>
        <v>#DIV/0!</v>
      </c>
      <c r="I885" s="94" t="str">
        <f>IF(OR(COUNT(Calculations!BP886:BY886)&lt;3,COUNT(Calculations!BZ886:CI886)&lt;3),"N/A",IF(ISERROR(TTEST(Calculations!BP886:BY886,Calculations!BZ886:CI886,2,2)),"N/A",TTEST(Calculations!BP886:BY886,Calculations!BZ886:CI886,2,2)))</f>
        <v>N/A</v>
      </c>
      <c r="J885" s="90" t="e">
        <f t="shared" si="59"/>
        <v>#DIV/0!</v>
      </c>
      <c r="K885" s="95" t="str">
        <f>IF(AND('Test Sample Data'!N885&gt;=35,'Control Sample Data'!N885&gt;=35),"Type 3",IF(AND('Test Sample Data'!N885&gt;=30,'Control Sample Data'!N885&gt;=30,OR(I885&gt;=0.05,I885="N/A")),"Type 2",IF(OR(AND('Test Sample Data'!N885&gt;=30,'Control Sample Data'!N885&lt;=30),AND('Test Sample Data'!N885&lt;=30,'Control Sample Data'!N885&gt;=30)),"Type 1","OKAY")))</f>
        <v>OKAY</v>
      </c>
    </row>
    <row r="886" spans="1:11">
      <c r="A886" s="68"/>
      <c r="B886" s="88" t="str">
        <f>IF('Gene Table'!E886="","",'Gene Table'!E886)</f>
        <v/>
      </c>
      <c r="C886" s="89" t="str">
        <f>'Gene Table'!B886</f>
        <v>E20</v>
      </c>
      <c r="D886" s="90" t="e">
        <f>Calculations!BN887</f>
        <v>#DIV/0!</v>
      </c>
      <c r="E886" s="90" t="e">
        <f>Calculations!BO887</f>
        <v>#DIV/0!</v>
      </c>
      <c r="F886" s="91" t="e">
        <f t="shared" si="56"/>
        <v>#DIV/0!</v>
      </c>
      <c r="G886" s="91" t="e">
        <f t="shared" si="57"/>
        <v>#DIV/0!</v>
      </c>
      <c r="H886" s="90" t="e">
        <f t="shared" si="58"/>
        <v>#DIV/0!</v>
      </c>
      <c r="I886" s="94" t="str">
        <f>IF(OR(COUNT(Calculations!BP887:BY887)&lt;3,COUNT(Calculations!BZ887:CI887)&lt;3),"N/A",IF(ISERROR(TTEST(Calculations!BP887:BY887,Calculations!BZ887:CI887,2,2)),"N/A",TTEST(Calculations!BP887:BY887,Calculations!BZ887:CI887,2,2)))</f>
        <v>N/A</v>
      </c>
      <c r="J886" s="90" t="e">
        <f t="shared" si="59"/>
        <v>#DIV/0!</v>
      </c>
      <c r="K886" s="95" t="str">
        <f>IF(AND('Test Sample Data'!N886&gt;=35,'Control Sample Data'!N886&gt;=35),"Type 3",IF(AND('Test Sample Data'!N886&gt;=30,'Control Sample Data'!N886&gt;=30,OR(I886&gt;=0.05,I886="N/A")),"Type 2",IF(OR(AND('Test Sample Data'!N886&gt;=30,'Control Sample Data'!N886&lt;=30),AND('Test Sample Data'!N886&lt;=30,'Control Sample Data'!N886&gt;=30)),"Type 1","OKAY")))</f>
        <v>OKAY</v>
      </c>
    </row>
    <row r="887" spans="1:11">
      <c r="A887" s="68"/>
      <c r="B887" s="88" t="str">
        <f>IF('Gene Table'!E887="","",'Gene Table'!E887)</f>
        <v>mmu-miR-3101-3p</v>
      </c>
      <c r="C887" s="89" t="str">
        <f>'Gene Table'!B887</f>
        <v>E21</v>
      </c>
      <c r="D887" s="90" t="e">
        <f>Calculations!BN888</f>
        <v>#DIV/0!</v>
      </c>
      <c r="E887" s="90" t="e">
        <f>Calculations!BO888</f>
        <v>#DIV/0!</v>
      </c>
      <c r="F887" s="91" t="e">
        <f t="shared" si="56"/>
        <v>#DIV/0!</v>
      </c>
      <c r="G887" s="91" t="e">
        <f t="shared" si="57"/>
        <v>#DIV/0!</v>
      </c>
      <c r="H887" s="90" t="e">
        <f t="shared" si="58"/>
        <v>#DIV/0!</v>
      </c>
      <c r="I887" s="94" t="str">
        <f>IF(OR(COUNT(Calculations!BP888:BY888)&lt;3,COUNT(Calculations!BZ888:CI888)&lt;3),"N/A",IF(ISERROR(TTEST(Calculations!BP888:BY888,Calculations!BZ888:CI888,2,2)),"N/A",TTEST(Calculations!BP888:BY888,Calculations!BZ888:CI888,2,2)))</f>
        <v>N/A</v>
      </c>
      <c r="J887" s="90" t="e">
        <f t="shared" si="59"/>
        <v>#DIV/0!</v>
      </c>
      <c r="K887" s="95" t="str">
        <f>IF(AND('Test Sample Data'!N887&gt;=35,'Control Sample Data'!N887&gt;=35),"Type 3",IF(AND('Test Sample Data'!N887&gt;=30,'Control Sample Data'!N887&gt;=30,OR(I887&gt;=0.05,I887="N/A")),"Type 2",IF(OR(AND('Test Sample Data'!N887&gt;=30,'Control Sample Data'!N887&lt;=30),AND('Test Sample Data'!N887&lt;=30,'Control Sample Data'!N887&gt;=30)),"Type 1","OKAY")))</f>
        <v>OKAY</v>
      </c>
    </row>
    <row r="888" spans="1:11">
      <c r="A888" s="68"/>
      <c r="B888" s="88" t="str">
        <f>IF('Gene Table'!E888="","",'Gene Table'!E888)</f>
        <v/>
      </c>
      <c r="C888" s="89" t="str">
        <f>'Gene Table'!B888</f>
        <v>E22</v>
      </c>
      <c r="D888" s="90" t="e">
        <f>Calculations!BN889</f>
        <v>#DIV/0!</v>
      </c>
      <c r="E888" s="90" t="e">
        <f>Calculations!BO889</f>
        <v>#DIV/0!</v>
      </c>
      <c r="F888" s="91" t="e">
        <f t="shared" si="56"/>
        <v>#DIV/0!</v>
      </c>
      <c r="G888" s="91" t="e">
        <f t="shared" si="57"/>
        <v>#DIV/0!</v>
      </c>
      <c r="H888" s="90" t="e">
        <f t="shared" si="58"/>
        <v>#DIV/0!</v>
      </c>
      <c r="I888" s="94" t="str">
        <f>IF(OR(COUNT(Calculations!BP889:BY889)&lt;3,COUNT(Calculations!BZ889:CI889)&lt;3),"N/A",IF(ISERROR(TTEST(Calculations!BP889:BY889,Calculations!BZ889:CI889,2,2)),"N/A",TTEST(Calculations!BP889:BY889,Calculations!BZ889:CI889,2,2)))</f>
        <v>N/A</v>
      </c>
      <c r="J888" s="90" t="e">
        <f t="shared" si="59"/>
        <v>#DIV/0!</v>
      </c>
      <c r="K888" s="95" t="str">
        <f>IF(AND('Test Sample Data'!N888&gt;=35,'Control Sample Data'!N888&gt;=35),"Type 3",IF(AND('Test Sample Data'!N888&gt;=30,'Control Sample Data'!N888&gt;=30,OR(I888&gt;=0.05,I888="N/A")),"Type 2",IF(OR(AND('Test Sample Data'!N888&gt;=30,'Control Sample Data'!N888&lt;=30),AND('Test Sample Data'!N888&lt;=30,'Control Sample Data'!N888&gt;=30)),"Type 1","OKAY")))</f>
        <v>OKAY</v>
      </c>
    </row>
    <row r="889" spans="1:11">
      <c r="A889" s="68"/>
      <c r="B889" s="88" t="str">
        <f>IF('Gene Table'!E889="","",'Gene Table'!E889)</f>
        <v>mmu-miR-344e-5p</v>
      </c>
      <c r="C889" s="89" t="str">
        <f>'Gene Table'!B889</f>
        <v>E23</v>
      </c>
      <c r="D889" s="90" t="e">
        <f>Calculations!BN890</f>
        <v>#DIV/0!</v>
      </c>
      <c r="E889" s="90" t="e">
        <f>Calculations!BO890</f>
        <v>#DIV/0!</v>
      </c>
      <c r="F889" s="91" t="e">
        <f t="shared" si="56"/>
        <v>#DIV/0!</v>
      </c>
      <c r="G889" s="91" t="e">
        <f t="shared" si="57"/>
        <v>#DIV/0!</v>
      </c>
      <c r="H889" s="90" t="e">
        <f t="shared" si="58"/>
        <v>#DIV/0!</v>
      </c>
      <c r="I889" s="94" t="str">
        <f>IF(OR(COUNT(Calculations!BP890:BY890)&lt;3,COUNT(Calculations!BZ890:CI890)&lt;3),"N/A",IF(ISERROR(TTEST(Calculations!BP890:BY890,Calculations!BZ890:CI890,2,2)),"N/A",TTEST(Calculations!BP890:BY890,Calculations!BZ890:CI890,2,2)))</f>
        <v>N/A</v>
      </c>
      <c r="J889" s="90" t="e">
        <f t="shared" si="59"/>
        <v>#DIV/0!</v>
      </c>
      <c r="K889" s="95" t="str">
        <f>IF(AND('Test Sample Data'!N889&gt;=35,'Control Sample Data'!N889&gt;=35),"Type 3",IF(AND('Test Sample Data'!N889&gt;=30,'Control Sample Data'!N889&gt;=30,OR(I889&gt;=0.05,I889="N/A")),"Type 2",IF(OR(AND('Test Sample Data'!N889&gt;=30,'Control Sample Data'!N889&lt;=30),AND('Test Sample Data'!N889&lt;=30,'Control Sample Data'!N889&gt;=30)),"Type 1","OKAY")))</f>
        <v>OKAY</v>
      </c>
    </row>
    <row r="890" spans="1:11">
      <c r="A890" s="68"/>
      <c r="B890" s="88" t="str">
        <f>IF('Gene Table'!E890="","",'Gene Table'!E890)</f>
        <v/>
      </c>
      <c r="C890" s="89" t="str">
        <f>'Gene Table'!B890</f>
        <v>E24</v>
      </c>
      <c r="D890" s="90" t="e">
        <f>Calculations!BN891</f>
        <v>#DIV/0!</v>
      </c>
      <c r="E890" s="90" t="e">
        <f>Calculations!BO891</f>
        <v>#DIV/0!</v>
      </c>
      <c r="F890" s="91" t="e">
        <f t="shared" si="56"/>
        <v>#DIV/0!</v>
      </c>
      <c r="G890" s="91" t="e">
        <f t="shared" si="57"/>
        <v>#DIV/0!</v>
      </c>
      <c r="H890" s="90" t="e">
        <f t="shared" si="58"/>
        <v>#DIV/0!</v>
      </c>
      <c r="I890" s="94" t="str">
        <f>IF(OR(COUNT(Calculations!BP891:BY891)&lt;3,COUNT(Calculations!BZ891:CI891)&lt;3),"N/A",IF(ISERROR(TTEST(Calculations!BP891:BY891,Calculations!BZ891:CI891,2,2)),"N/A",TTEST(Calculations!BP891:BY891,Calculations!BZ891:CI891,2,2)))</f>
        <v>N/A</v>
      </c>
      <c r="J890" s="90" t="e">
        <f t="shared" si="59"/>
        <v>#DIV/0!</v>
      </c>
      <c r="K890" s="95" t="str">
        <f>IF(AND('Test Sample Data'!N890&gt;=35,'Control Sample Data'!N890&gt;=35),"Type 3",IF(AND('Test Sample Data'!N890&gt;=30,'Control Sample Data'!N890&gt;=30,OR(I890&gt;=0.05,I890="N/A")),"Type 2",IF(OR(AND('Test Sample Data'!N890&gt;=30,'Control Sample Data'!N890&lt;=30),AND('Test Sample Data'!N890&lt;=30,'Control Sample Data'!N890&gt;=30)),"Type 1","OKAY")))</f>
        <v>OKAY</v>
      </c>
    </row>
    <row r="891" spans="1:11">
      <c r="A891" s="68"/>
      <c r="B891" s="88" t="str">
        <f>IF('Gene Table'!E891="","",'Gene Table'!E891)</f>
        <v/>
      </c>
      <c r="C891" s="89" t="str">
        <f>'Gene Table'!B891</f>
        <v>F01</v>
      </c>
      <c r="D891" s="90" t="e">
        <f>Calculations!BN892</f>
        <v>#DIV/0!</v>
      </c>
      <c r="E891" s="90" t="e">
        <f>Calculations!BO892</f>
        <v>#DIV/0!</v>
      </c>
      <c r="F891" s="91" t="e">
        <f t="shared" si="56"/>
        <v>#DIV/0!</v>
      </c>
      <c r="G891" s="91" t="e">
        <f t="shared" si="57"/>
        <v>#DIV/0!</v>
      </c>
      <c r="H891" s="90" t="e">
        <f t="shared" si="58"/>
        <v>#DIV/0!</v>
      </c>
      <c r="I891" s="94" t="str">
        <f>IF(OR(COUNT(Calculations!BP892:BY892)&lt;3,COUNT(Calculations!BZ892:CI892)&lt;3),"N/A",IF(ISERROR(TTEST(Calculations!BP892:BY892,Calculations!BZ892:CI892,2,2)),"N/A",TTEST(Calculations!BP892:BY892,Calculations!BZ892:CI892,2,2)))</f>
        <v>N/A</v>
      </c>
      <c r="J891" s="90" t="e">
        <f t="shared" si="59"/>
        <v>#DIV/0!</v>
      </c>
      <c r="K891" s="95" t="str">
        <f>IF(AND('Test Sample Data'!N891&gt;=35,'Control Sample Data'!N891&gt;=35),"Type 3",IF(AND('Test Sample Data'!N891&gt;=30,'Control Sample Data'!N891&gt;=30,OR(I891&gt;=0.05,I891="N/A")),"Type 2",IF(OR(AND('Test Sample Data'!N891&gt;=30,'Control Sample Data'!N891&lt;=30),AND('Test Sample Data'!N891&lt;=30,'Control Sample Data'!N891&gt;=30)),"Type 1","OKAY")))</f>
        <v>OKAY</v>
      </c>
    </row>
    <row r="892" spans="1:11">
      <c r="A892" s="68"/>
      <c r="B892" s="88" t="str">
        <f>IF('Gene Table'!E892="","",'Gene Table'!E892)</f>
        <v/>
      </c>
      <c r="C892" s="89" t="str">
        <f>'Gene Table'!B892</f>
        <v>F02</v>
      </c>
      <c r="D892" s="90" t="e">
        <f>Calculations!BN893</f>
        <v>#DIV/0!</v>
      </c>
      <c r="E892" s="90" t="e">
        <f>Calculations!BO893</f>
        <v>#DIV/0!</v>
      </c>
      <c r="F892" s="91" t="e">
        <f t="shared" si="56"/>
        <v>#DIV/0!</v>
      </c>
      <c r="G892" s="91" t="e">
        <f t="shared" si="57"/>
        <v>#DIV/0!</v>
      </c>
      <c r="H892" s="90" t="e">
        <f t="shared" si="58"/>
        <v>#DIV/0!</v>
      </c>
      <c r="I892" s="94" t="str">
        <f>IF(OR(COUNT(Calculations!BP893:BY893)&lt;3,COUNT(Calculations!BZ893:CI893)&lt;3),"N/A",IF(ISERROR(TTEST(Calculations!BP893:BY893,Calculations!BZ893:CI893,2,2)),"N/A",TTEST(Calculations!BP893:BY893,Calculations!BZ893:CI893,2,2)))</f>
        <v>N/A</v>
      </c>
      <c r="J892" s="90" t="e">
        <f t="shared" si="59"/>
        <v>#DIV/0!</v>
      </c>
      <c r="K892" s="95" t="str">
        <f>IF(AND('Test Sample Data'!N892&gt;=35,'Control Sample Data'!N892&gt;=35),"Type 3",IF(AND('Test Sample Data'!N892&gt;=30,'Control Sample Data'!N892&gt;=30,OR(I892&gt;=0.05,I892="N/A")),"Type 2",IF(OR(AND('Test Sample Data'!N892&gt;=30,'Control Sample Data'!N892&lt;=30),AND('Test Sample Data'!N892&lt;=30,'Control Sample Data'!N892&gt;=30)),"Type 1","OKAY")))</f>
        <v>OKAY</v>
      </c>
    </row>
    <row r="893" spans="1:11">
      <c r="A893" s="68"/>
      <c r="B893" s="88" t="str">
        <f>IF('Gene Table'!E893="","",'Gene Table'!E893)</f>
        <v/>
      </c>
      <c r="C893" s="89" t="str">
        <f>'Gene Table'!B893</f>
        <v>F03</v>
      </c>
      <c r="D893" s="90" t="e">
        <f>Calculations!BN894</f>
        <v>#DIV/0!</v>
      </c>
      <c r="E893" s="90" t="e">
        <f>Calculations!BO894</f>
        <v>#DIV/0!</v>
      </c>
      <c r="F893" s="91" t="e">
        <f t="shared" si="56"/>
        <v>#DIV/0!</v>
      </c>
      <c r="G893" s="91" t="e">
        <f t="shared" si="57"/>
        <v>#DIV/0!</v>
      </c>
      <c r="H893" s="90" t="e">
        <f t="shared" si="58"/>
        <v>#DIV/0!</v>
      </c>
      <c r="I893" s="94" t="str">
        <f>IF(OR(COUNT(Calculations!BP894:BY894)&lt;3,COUNT(Calculations!BZ894:CI894)&lt;3),"N/A",IF(ISERROR(TTEST(Calculations!BP894:BY894,Calculations!BZ894:CI894,2,2)),"N/A",TTEST(Calculations!BP894:BY894,Calculations!BZ894:CI894,2,2)))</f>
        <v>N/A</v>
      </c>
      <c r="J893" s="90" t="e">
        <f t="shared" si="59"/>
        <v>#DIV/0!</v>
      </c>
      <c r="K893" s="95" t="str">
        <f>IF(AND('Test Sample Data'!N893&gt;=35,'Control Sample Data'!N893&gt;=35),"Type 3",IF(AND('Test Sample Data'!N893&gt;=30,'Control Sample Data'!N893&gt;=30,OR(I893&gt;=0.05,I893="N/A")),"Type 2",IF(OR(AND('Test Sample Data'!N893&gt;=30,'Control Sample Data'!N893&lt;=30),AND('Test Sample Data'!N893&lt;=30,'Control Sample Data'!N893&gt;=30)),"Type 1","OKAY")))</f>
        <v>OKAY</v>
      </c>
    </row>
    <row r="894" spans="1:11">
      <c r="A894" s="68"/>
      <c r="B894" s="88" t="str">
        <f>IF('Gene Table'!E894="","",'Gene Table'!E894)</f>
        <v/>
      </c>
      <c r="C894" s="89" t="str">
        <f>'Gene Table'!B894</f>
        <v>F04</v>
      </c>
      <c r="D894" s="90" t="e">
        <f>Calculations!BN895</f>
        <v>#DIV/0!</v>
      </c>
      <c r="E894" s="90" t="e">
        <f>Calculations!BO895</f>
        <v>#DIV/0!</v>
      </c>
      <c r="F894" s="91" t="e">
        <f t="shared" si="56"/>
        <v>#DIV/0!</v>
      </c>
      <c r="G894" s="91" t="e">
        <f t="shared" si="57"/>
        <v>#DIV/0!</v>
      </c>
      <c r="H894" s="90" t="e">
        <f t="shared" si="58"/>
        <v>#DIV/0!</v>
      </c>
      <c r="I894" s="94" t="str">
        <f>IF(OR(COUNT(Calculations!BP895:BY895)&lt;3,COUNT(Calculations!BZ895:CI895)&lt;3),"N/A",IF(ISERROR(TTEST(Calculations!BP895:BY895,Calculations!BZ895:CI895,2,2)),"N/A",TTEST(Calculations!BP895:BY895,Calculations!BZ895:CI895,2,2)))</f>
        <v>N/A</v>
      </c>
      <c r="J894" s="90" t="e">
        <f t="shared" si="59"/>
        <v>#DIV/0!</v>
      </c>
      <c r="K894" s="95" t="str">
        <f>IF(AND('Test Sample Data'!N894&gt;=35,'Control Sample Data'!N894&gt;=35),"Type 3",IF(AND('Test Sample Data'!N894&gt;=30,'Control Sample Data'!N894&gt;=30,OR(I894&gt;=0.05,I894="N/A")),"Type 2",IF(OR(AND('Test Sample Data'!N894&gt;=30,'Control Sample Data'!N894&lt;=30),AND('Test Sample Data'!N894&lt;=30,'Control Sample Data'!N894&gt;=30)),"Type 1","OKAY")))</f>
        <v>OKAY</v>
      </c>
    </row>
    <row r="895" spans="1:11">
      <c r="A895" s="68"/>
      <c r="B895" s="88" t="str">
        <f>IF('Gene Table'!E895="","",'Gene Table'!E895)</f>
        <v/>
      </c>
      <c r="C895" s="89" t="str">
        <f>'Gene Table'!B895</f>
        <v>F05</v>
      </c>
      <c r="D895" s="90" t="e">
        <f>Calculations!BN896</f>
        <v>#DIV/0!</v>
      </c>
      <c r="E895" s="90" t="e">
        <f>Calculations!BO896</f>
        <v>#DIV/0!</v>
      </c>
      <c r="F895" s="91" t="e">
        <f t="shared" si="56"/>
        <v>#DIV/0!</v>
      </c>
      <c r="G895" s="91" t="e">
        <f t="shared" si="57"/>
        <v>#DIV/0!</v>
      </c>
      <c r="H895" s="90" t="e">
        <f t="shared" si="58"/>
        <v>#DIV/0!</v>
      </c>
      <c r="I895" s="94" t="str">
        <f>IF(OR(COUNT(Calculations!BP896:BY896)&lt;3,COUNT(Calculations!BZ896:CI896)&lt;3),"N/A",IF(ISERROR(TTEST(Calculations!BP896:BY896,Calculations!BZ896:CI896,2,2)),"N/A",TTEST(Calculations!BP896:BY896,Calculations!BZ896:CI896,2,2)))</f>
        <v>N/A</v>
      </c>
      <c r="J895" s="90" t="e">
        <f t="shared" si="59"/>
        <v>#DIV/0!</v>
      </c>
      <c r="K895" s="95" t="str">
        <f>IF(AND('Test Sample Data'!N895&gt;=35,'Control Sample Data'!N895&gt;=35),"Type 3",IF(AND('Test Sample Data'!N895&gt;=30,'Control Sample Data'!N895&gt;=30,OR(I895&gt;=0.05,I895="N/A")),"Type 2",IF(OR(AND('Test Sample Data'!N895&gt;=30,'Control Sample Data'!N895&lt;=30),AND('Test Sample Data'!N895&lt;=30,'Control Sample Data'!N895&gt;=30)),"Type 1","OKAY")))</f>
        <v>OKAY</v>
      </c>
    </row>
    <row r="896" spans="1:11">
      <c r="A896" s="68"/>
      <c r="B896" s="88" t="str">
        <f>IF('Gene Table'!E896="","",'Gene Table'!E896)</f>
        <v/>
      </c>
      <c r="C896" s="89" t="str">
        <f>'Gene Table'!B896</f>
        <v>F06</v>
      </c>
      <c r="D896" s="90" t="e">
        <f>Calculations!BN897</f>
        <v>#DIV/0!</v>
      </c>
      <c r="E896" s="90" t="e">
        <f>Calculations!BO897</f>
        <v>#DIV/0!</v>
      </c>
      <c r="F896" s="91" t="e">
        <f t="shared" si="56"/>
        <v>#DIV/0!</v>
      </c>
      <c r="G896" s="91" t="e">
        <f t="shared" si="57"/>
        <v>#DIV/0!</v>
      </c>
      <c r="H896" s="90" t="e">
        <f t="shared" si="58"/>
        <v>#DIV/0!</v>
      </c>
      <c r="I896" s="94" t="str">
        <f>IF(OR(COUNT(Calculations!BP897:BY897)&lt;3,COUNT(Calculations!BZ897:CI897)&lt;3),"N/A",IF(ISERROR(TTEST(Calculations!BP897:BY897,Calculations!BZ897:CI897,2,2)),"N/A",TTEST(Calculations!BP897:BY897,Calculations!BZ897:CI897,2,2)))</f>
        <v>N/A</v>
      </c>
      <c r="J896" s="90" t="e">
        <f t="shared" si="59"/>
        <v>#DIV/0!</v>
      </c>
      <c r="K896" s="95" t="str">
        <f>IF(AND('Test Sample Data'!N896&gt;=35,'Control Sample Data'!N896&gt;=35),"Type 3",IF(AND('Test Sample Data'!N896&gt;=30,'Control Sample Data'!N896&gt;=30,OR(I896&gt;=0.05,I896="N/A")),"Type 2",IF(OR(AND('Test Sample Data'!N896&gt;=30,'Control Sample Data'!N896&lt;=30),AND('Test Sample Data'!N896&lt;=30,'Control Sample Data'!N896&gt;=30)),"Type 1","OKAY")))</f>
        <v>OKAY</v>
      </c>
    </row>
    <row r="897" spans="1:11">
      <c r="A897" s="68"/>
      <c r="B897" s="88" t="str">
        <f>IF('Gene Table'!E897="","",'Gene Table'!E897)</f>
        <v/>
      </c>
      <c r="C897" s="89" t="str">
        <f>'Gene Table'!B897</f>
        <v>F07</v>
      </c>
      <c r="D897" s="90" t="e">
        <f>Calculations!BN898</f>
        <v>#DIV/0!</v>
      </c>
      <c r="E897" s="90" t="e">
        <f>Calculations!BO898</f>
        <v>#DIV/0!</v>
      </c>
      <c r="F897" s="91" t="e">
        <f t="shared" si="56"/>
        <v>#DIV/0!</v>
      </c>
      <c r="G897" s="91" t="e">
        <f t="shared" si="57"/>
        <v>#DIV/0!</v>
      </c>
      <c r="H897" s="90" t="e">
        <f t="shared" si="58"/>
        <v>#DIV/0!</v>
      </c>
      <c r="I897" s="94" t="str">
        <f>IF(OR(COUNT(Calculations!BP898:BY898)&lt;3,COUNT(Calculations!BZ898:CI898)&lt;3),"N/A",IF(ISERROR(TTEST(Calculations!BP898:BY898,Calculations!BZ898:CI898,2,2)),"N/A",TTEST(Calculations!BP898:BY898,Calculations!BZ898:CI898,2,2)))</f>
        <v>N/A</v>
      </c>
      <c r="J897" s="90" t="e">
        <f t="shared" si="59"/>
        <v>#DIV/0!</v>
      </c>
      <c r="K897" s="95" t="str">
        <f>IF(AND('Test Sample Data'!N897&gt;=35,'Control Sample Data'!N897&gt;=35),"Type 3",IF(AND('Test Sample Data'!N897&gt;=30,'Control Sample Data'!N897&gt;=30,OR(I897&gt;=0.05,I897="N/A")),"Type 2",IF(OR(AND('Test Sample Data'!N897&gt;=30,'Control Sample Data'!N897&lt;=30),AND('Test Sample Data'!N897&lt;=30,'Control Sample Data'!N897&gt;=30)),"Type 1","OKAY")))</f>
        <v>OKAY</v>
      </c>
    </row>
    <row r="898" spans="1:11">
      <c r="A898" s="68"/>
      <c r="B898" s="88" t="str">
        <f>IF('Gene Table'!E898="","",'Gene Table'!E898)</f>
        <v/>
      </c>
      <c r="C898" s="89" t="str">
        <f>'Gene Table'!B898</f>
        <v>F08</v>
      </c>
      <c r="D898" s="90" t="e">
        <f>Calculations!BN899</f>
        <v>#DIV/0!</v>
      </c>
      <c r="E898" s="90" t="e">
        <f>Calculations!BO899</f>
        <v>#DIV/0!</v>
      </c>
      <c r="F898" s="91" t="e">
        <f t="shared" si="56"/>
        <v>#DIV/0!</v>
      </c>
      <c r="G898" s="91" t="e">
        <f t="shared" si="57"/>
        <v>#DIV/0!</v>
      </c>
      <c r="H898" s="90" t="e">
        <f t="shared" si="58"/>
        <v>#DIV/0!</v>
      </c>
      <c r="I898" s="94" t="str">
        <f>IF(OR(COUNT(Calculations!BP899:BY899)&lt;3,COUNT(Calculations!BZ899:CI899)&lt;3),"N/A",IF(ISERROR(TTEST(Calculations!BP899:BY899,Calculations!BZ899:CI899,2,2)),"N/A",TTEST(Calculations!BP899:BY899,Calculations!BZ899:CI899,2,2)))</f>
        <v>N/A</v>
      </c>
      <c r="J898" s="90" t="e">
        <f t="shared" si="59"/>
        <v>#DIV/0!</v>
      </c>
      <c r="K898" s="95" t="str">
        <f>IF(AND('Test Sample Data'!N898&gt;=35,'Control Sample Data'!N898&gt;=35),"Type 3",IF(AND('Test Sample Data'!N898&gt;=30,'Control Sample Data'!N898&gt;=30,OR(I898&gt;=0.05,I898="N/A")),"Type 2",IF(OR(AND('Test Sample Data'!N898&gt;=30,'Control Sample Data'!N898&lt;=30),AND('Test Sample Data'!N898&lt;=30,'Control Sample Data'!N898&gt;=30)),"Type 1","OKAY")))</f>
        <v>OKAY</v>
      </c>
    </row>
    <row r="899" spans="1:11">
      <c r="A899" s="68"/>
      <c r="B899" s="88" t="str">
        <f>IF('Gene Table'!E899="","",'Gene Table'!E899)</f>
        <v/>
      </c>
      <c r="C899" s="89" t="str">
        <f>'Gene Table'!B899</f>
        <v>F09</v>
      </c>
      <c r="D899" s="90" t="e">
        <f>Calculations!BN900</f>
        <v>#DIV/0!</v>
      </c>
      <c r="E899" s="90" t="e">
        <f>Calculations!BO900</f>
        <v>#DIV/0!</v>
      </c>
      <c r="F899" s="91" t="e">
        <f t="shared" si="56"/>
        <v>#DIV/0!</v>
      </c>
      <c r="G899" s="91" t="e">
        <f t="shared" si="57"/>
        <v>#DIV/0!</v>
      </c>
      <c r="H899" s="90" t="e">
        <f t="shared" si="58"/>
        <v>#DIV/0!</v>
      </c>
      <c r="I899" s="94" t="str">
        <f>IF(OR(COUNT(Calculations!BP900:BY900)&lt;3,COUNT(Calculations!BZ900:CI900)&lt;3),"N/A",IF(ISERROR(TTEST(Calculations!BP900:BY900,Calculations!BZ900:CI900,2,2)),"N/A",TTEST(Calculations!BP900:BY900,Calculations!BZ900:CI900,2,2)))</f>
        <v>N/A</v>
      </c>
      <c r="J899" s="90" t="e">
        <f t="shared" si="59"/>
        <v>#DIV/0!</v>
      </c>
      <c r="K899" s="95" t="str">
        <f>IF(AND('Test Sample Data'!N899&gt;=35,'Control Sample Data'!N899&gt;=35),"Type 3",IF(AND('Test Sample Data'!N899&gt;=30,'Control Sample Data'!N899&gt;=30,OR(I899&gt;=0.05,I899="N/A")),"Type 2",IF(OR(AND('Test Sample Data'!N899&gt;=30,'Control Sample Data'!N899&lt;=30),AND('Test Sample Data'!N899&lt;=30,'Control Sample Data'!N899&gt;=30)),"Type 1","OKAY")))</f>
        <v>OKAY</v>
      </c>
    </row>
    <row r="900" spans="1:11">
      <c r="A900" s="68"/>
      <c r="B900" s="88" t="str">
        <f>IF('Gene Table'!E900="","",'Gene Table'!E900)</f>
        <v/>
      </c>
      <c r="C900" s="89" t="str">
        <f>'Gene Table'!B900</f>
        <v>F10</v>
      </c>
      <c r="D900" s="90" t="e">
        <f>Calculations!BN901</f>
        <v>#DIV/0!</v>
      </c>
      <c r="E900" s="90" t="e">
        <f>Calculations!BO901</f>
        <v>#DIV/0!</v>
      </c>
      <c r="F900" s="91" t="e">
        <f t="shared" ref="F900:F963" si="60">2^-D900</f>
        <v>#DIV/0!</v>
      </c>
      <c r="G900" s="91" t="e">
        <f t="shared" ref="G900:G963" si="61">2^-E900</f>
        <v>#DIV/0!</v>
      </c>
      <c r="H900" s="90" t="e">
        <f t="shared" ref="H900:H963" si="62">F900/G900</f>
        <v>#DIV/0!</v>
      </c>
      <c r="I900" s="94" t="str">
        <f>IF(OR(COUNT(Calculations!BP901:BY901)&lt;3,COUNT(Calculations!BZ901:CI901)&lt;3),"N/A",IF(ISERROR(TTEST(Calculations!BP901:BY901,Calculations!BZ901:CI901,2,2)),"N/A",TTEST(Calculations!BP901:BY901,Calculations!BZ901:CI901,2,2)))</f>
        <v>N/A</v>
      </c>
      <c r="J900" s="90" t="e">
        <f t="shared" ref="J900:J963" si="63">IF(H900&gt;1,H900,-1/H900)</f>
        <v>#DIV/0!</v>
      </c>
      <c r="K900" s="95" t="str">
        <f>IF(AND('Test Sample Data'!N900&gt;=35,'Control Sample Data'!N900&gt;=35),"Type 3",IF(AND('Test Sample Data'!N900&gt;=30,'Control Sample Data'!N900&gt;=30,OR(I900&gt;=0.05,I900="N/A")),"Type 2",IF(OR(AND('Test Sample Data'!N900&gt;=30,'Control Sample Data'!N900&lt;=30),AND('Test Sample Data'!N900&lt;=30,'Control Sample Data'!N900&gt;=30)),"Type 1","OKAY")))</f>
        <v>OKAY</v>
      </c>
    </row>
    <row r="901" spans="1:11">
      <c r="A901" s="68"/>
      <c r="B901" s="88" t="str">
        <f>IF('Gene Table'!E901="","",'Gene Table'!E901)</f>
        <v/>
      </c>
      <c r="C901" s="89" t="str">
        <f>'Gene Table'!B901</f>
        <v>F11</v>
      </c>
      <c r="D901" s="90" t="e">
        <f>Calculations!BN902</f>
        <v>#DIV/0!</v>
      </c>
      <c r="E901" s="90" t="e">
        <f>Calculations!BO902</f>
        <v>#DIV/0!</v>
      </c>
      <c r="F901" s="91" t="e">
        <f t="shared" si="60"/>
        <v>#DIV/0!</v>
      </c>
      <c r="G901" s="91" t="e">
        <f t="shared" si="61"/>
        <v>#DIV/0!</v>
      </c>
      <c r="H901" s="90" t="e">
        <f t="shared" si="62"/>
        <v>#DIV/0!</v>
      </c>
      <c r="I901" s="94" t="str">
        <f>IF(OR(COUNT(Calculations!BP902:BY902)&lt;3,COUNT(Calculations!BZ902:CI902)&lt;3),"N/A",IF(ISERROR(TTEST(Calculations!BP902:BY902,Calculations!BZ902:CI902,2,2)),"N/A",TTEST(Calculations!BP902:BY902,Calculations!BZ902:CI902,2,2)))</f>
        <v>N/A</v>
      </c>
      <c r="J901" s="90" t="e">
        <f t="shared" si="63"/>
        <v>#DIV/0!</v>
      </c>
      <c r="K901" s="95" t="str">
        <f>IF(AND('Test Sample Data'!N901&gt;=35,'Control Sample Data'!N901&gt;=35),"Type 3",IF(AND('Test Sample Data'!N901&gt;=30,'Control Sample Data'!N901&gt;=30,OR(I901&gt;=0.05,I901="N/A")),"Type 2",IF(OR(AND('Test Sample Data'!N901&gt;=30,'Control Sample Data'!N901&lt;=30),AND('Test Sample Data'!N901&lt;=30,'Control Sample Data'!N901&gt;=30)),"Type 1","OKAY")))</f>
        <v>OKAY</v>
      </c>
    </row>
    <row r="902" spans="1:11">
      <c r="A902" s="68"/>
      <c r="B902" s="88" t="str">
        <f>IF('Gene Table'!E902="","",'Gene Table'!E902)</f>
        <v/>
      </c>
      <c r="C902" s="89" t="str">
        <f>'Gene Table'!B902</f>
        <v>F12</v>
      </c>
      <c r="D902" s="90" t="e">
        <f>Calculations!BN903</f>
        <v>#DIV/0!</v>
      </c>
      <c r="E902" s="90" t="e">
        <f>Calculations!BO903</f>
        <v>#DIV/0!</v>
      </c>
      <c r="F902" s="91" t="e">
        <f t="shared" si="60"/>
        <v>#DIV/0!</v>
      </c>
      <c r="G902" s="91" t="e">
        <f t="shared" si="61"/>
        <v>#DIV/0!</v>
      </c>
      <c r="H902" s="90" t="e">
        <f t="shared" si="62"/>
        <v>#DIV/0!</v>
      </c>
      <c r="I902" s="94" t="str">
        <f>IF(OR(COUNT(Calculations!BP903:BY903)&lt;3,COUNT(Calculations!BZ903:CI903)&lt;3),"N/A",IF(ISERROR(TTEST(Calculations!BP903:BY903,Calculations!BZ903:CI903,2,2)),"N/A",TTEST(Calculations!BP903:BY903,Calculations!BZ903:CI903,2,2)))</f>
        <v>N/A</v>
      </c>
      <c r="J902" s="90" t="e">
        <f t="shared" si="63"/>
        <v>#DIV/0!</v>
      </c>
      <c r="K902" s="95" t="str">
        <f>IF(AND('Test Sample Data'!N902&gt;=35,'Control Sample Data'!N902&gt;=35),"Type 3",IF(AND('Test Sample Data'!N902&gt;=30,'Control Sample Data'!N902&gt;=30,OR(I902&gt;=0.05,I902="N/A")),"Type 2",IF(OR(AND('Test Sample Data'!N902&gt;=30,'Control Sample Data'!N902&lt;=30),AND('Test Sample Data'!N902&lt;=30,'Control Sample Data'!N902&gt;=30)),"Type 1","OKAY")))</f>
        <v>OKAY</v>
      </c>
    </row>
    <row r="903" spans="1:11">
      <c r="A903" s="68"/>
      <c r="B903" s="88" t="str">
        <f>IF('Gene Table'!E903="","",'Gene Table'!E903)</f>
        <v/>
      </c>
      <c r="C903" s="89" t="str">
        <f>'Gene Table'!B903</f>
        <v>F13</v>
      </c>
      <c r="D903" s="90" t="e">
        <f>Calculations!BN904</f>
        <v>#DIV/0!</v>
      </c>
      <c r="E903" s="90" t="e">
        <f>Calculations!BO904</f>
        <v>#DIV/0!</v>
      </c>
      <c r="F903" s="91" t="e">
        <f t="shared" si="60"/>
        <v>#DIV/0!</v>
      </c>
      <c r="G903" s="91" t="e">
        <f t="shared" si="61"/>
        <v>#DIV/0!</v>
      </c>
      <c r="H903" s="90" t="e">
        <f t="shared" si="62"/>
        <v>#DIV/0!</v>
      </c>
      <c r="I903" s="94" t="str">
        <f>IF(OR(COUNT(Calculations!BP904:BY904)&lt;3,COUNT(Calculations!BZ904:CI904)&lt;3),"N/A",IF(ISERROR(TTEST(Calculations!BP904:BY904,Calculations!BZ904:CI904,2,2)),"N/A",TTEST(Calculations!BP904:BY904,Calculations!BZ904:CI904,2,2)))</f>
        <v>N/A</v>
      </c>
      <c r="J903" s="90" t="e">
        <f t="shared" si="63"/>
        <v>#DIV/0!</v>
      </c>
      <c r="K903" s="95" t="str">
        <f>IF(AND('Test Sample Data'!N903&gt;=35,'Control Sample Data'!N903&gt;=35),"Type 3",IF(AND('Test Sample Data'!N903&gt;=30,'Control Sample Data'!N903&gt;=30,OR(I903&gt;=0.05,I903="N/A")),"Type 2",IF(OR(AND('Test Sample Data'!N903&gt;=30,'Control Sample Data'!N903&lt;=30),AND('Test Sample Data'!N903&lt;=30,'Control Sample Data'!N903&gt;=30)),"Type 1","OKAY")))</f>
        <v>OKAY</v>
      </c>
    </row>
    <row r="904" spans="1:11">
      <c r="A904" s="68"/>
      <c r="B904" s="88" t="str">
        <f>IF('Gene Table'!E904="","",'Gene Table'!E904)</f>
        <v/>
      </c>
      <c r="C904" s="89" t="str">
        <f>'Gene Table'!B904</f>
        <v>F14</v>
      </c>
      <c r="D904" s="90" t="e">
        <f>Calculations!BN905</f>
        <v>#DIV/0!</v>
      </c>
      <c r="E904" s="90" t="e">
        <f>Calculations!BO905</f>
        <v>#DIV/0!</v>
      </c>
      <c r="F904" s="91" t="e">
        <f t="shared" si="60"/>
        <v>#DIV/0!</v>
      </c>
      <c r="G904" s="91" t="e">
        <f t="shared" si="61"/>
        <v>#DIV/0!</v>
      </c>
      <c r="H904" s="90" t="e">
        <f t="shared" si="62"/>
        <v>#DIV/0!</v>
      </c>
      <c r="I904" s="94" t="str">
        <f>IF(OR(COUNT(Calculations!BP905:BY905)&lt;3,COUNT(Calculations!BZ905:CI905)&lt;3),"N/A",IF(ISERROR(TTEST(Calculations!BP905:BY905,Calculations!BZ905:CI905,2,2)),"N/A",TTEST(Calculations!BP905:BY905,Calculations!BZ905:CI905,2,2)))</f>
        <v>N/A</v>
      </c>
      <c r="J904" s="90" t="e">
        <f t="shared" si="63"/>
        <v>#DIV/0!</v>
      </c>
      <c r="K904" s="95" t="str">
        <f>IF(AND('Test Sample Data'!N904&gt;=35,'Control Sample Data'!N904&gt;=35),"Type 3",IF(AND('Test Sample Data'!N904&gt;=30,'Control Sample Data'!N904&gt;=30,OR(I904&gt;=0.05,I904="N/A")),"Type 2",IF(OR(AND('Test Sample Data'!N904&gt;=30,'Control Sample Data'!N904&lt;=30),AND('Test Sample Data'!N904&lt;=30,'Control Sample Data'!N904&gt;=30)),"Type 1","OKAY")))</f>
        <v>OKAY</v>
      </c>
    </row>
    <row r="905" spans="1:11">
      <c r="A905" s="68"/>
      <c r="B905" s="88" t="str">
        <f>IF('Gene Table'!E905="","",'Gene Table'!E905)</f>
        <v/>
      </c>
      <c r="C905" s="89" t="str">
        <f>'Gene Table'!B905</f>
        <v>F15</v>
      </c>
      <c r="D905" s="90" t="e">
        <f>Calculations!BN906</f>
        <v>#DIV/0!</v>
      </c>
      <c r="E905" s="90" t="e">
        <f>Calculations!BO906</f>
        <v>#DIV/0!</v>
      </c>
      <c r="F905" s="91" t="e">
        <f t="shared" si="60"/>
        <v>#DIV/0!</v>
      </c>
      <c r="G905" s="91" t="e">
        <f t="shared" si="61"/>
        <v>#DIV/0!</v>
      </c>
      <c r="H905" s="90" t="e">
        <f t="shared" si="62"/>
        <v>#DIV/0!</v>
      </c>
      <c r="I905" s="94" t="str">
        <f>IF(OR(COUNT(Calculations!BP906:BY906)&lt;3,COUNT(Calculations!BZ906:CI906)&lt;3),"N/A",IF(ISERROR(TTEST(Calculations!BP906:BY906,Calculations!BZ906:CI906,2,2)),"N/A",TTEST(Calculations!BP906:BY906,Calculations!BZ906:CI906,2,2)))</f>
        <v>N/A</v>
      </c>
      <c r="J905" s="90" t="e">
        <f t="shared" si="63"/>
        <v>#DIV/0!</v>
      </c>
      <c r="K905" s="95" t="str">
        <f>IF(AND('Test Sample Data'!N905&gt;=35,'Control Sample Data'!N905&gt;=35),"Type 3",IF(AND('Test Sample Data'!N905&gt;=30,'Control Sample Data'!N905&gt;=30,OR(I905&gt;=0.05,I905="N/A")),"Type 2",IF(OR(AND('Test Sample Data'!N905&gt;=30,'Control Sample Data'!N905&lt;=30),AND('Test Sample Data'!N905&lt;=30,'Control Sample Data'!N905&gt;=30)),"Type 1","OKAY")))</f>
        <v>OKAY</v>
      </c>
    </row>
    <row r="906" spans="1:11">
      <c r="A906" s="68"/>
      <c r="B906" s="88" t="str">
        <f>IF('Gene Table'!E906="","",'Gene Table'!E906)</f>
        <v/>
      </c>
      <c r="C906" s="89" t="str">
        <f>'Gene Table'!B906</f>
        <v>F16</v>
      </c>
      <c r="D906" s="90" t="e">
        <f>Calculations!BN907</f>
        <v>#DIV/0!</v>
      </c>
      <c r="E906" s="90" t="e">
        <f>Calculations!BO907</f>
        <v>#DIV/0!</v>
      </c>
      <c r="F906" s="91" t="e">
        <f t="shared" si="60"/>
        <v>#DIV/0!</v>
      </c>
      <c r="G906" s="91" t="e">
        <f t="shared" si="61"/>
        <v>#DIV/0!</v>
      </c>
      <c r="H906" s="90" t="e">
        <f t="shared" si="62"/>
        <v>#DIV/0!</v>
      </c>
      <c r="I906" s="94" t="str">
        <f>IF(OR(COUNT(Calculations!BP907:BY907)&lt;3,COUNT(Calculations!BZ907:CI907)&lt;3),"N/A",IF(ISERROR(TTEST(Calculations!BP907:BY907,Calculations!BZ907:CI907,2,2)),"N/A",TTEST(Calculations!BP907:BY907,Calculations!BZ907:CI907,2,2)))</f>
        <v>N/A</v>
      </c>
      <c r="J906" s="90" t="e">
        <f t="shared" si="63"/>
        <v>#DIV/0!</v>
      </c>
      <c r="K906" s="95" t="str">
        <f>IF(AND('Test Sample Data'!N906&gt;=35,'Control Sample Data'!N906&gt;=35),"Type 3",IF(AND('Test Sample Data'!N906&gt;=30,'Control Sample Data'!N906&gt;=30,OR(I906&gt;=0.05,I906="N/A")),"Type 2",IF(OR(AND('Test Sample Data'!N906&gt;=30,'Control Sample Data'!N906&lt;=30),AND('Test Sample Data'!N906&lt;=30,'Control Sample Data'!N906&gt;=30)),"Type 1","OKAY")))</f>
        <v>OKAY</v>
      </c>
    </row>
    <row r="907" spans="1:11">
      <c r="A907" s="68"/>
      <c r="B907" s="88" t="str">
        <f>IF('Gene Table'!E907="","",'Gene Table'!E907)</f>
        <v/>
      </c>
      <c r="C907" s="89" t="str">
        <f>'Gene Table'!B907</f>
        <v>F17</v>
      </c>
      <c r="D907" s="90" t="e">
        <f>Calculations!BN908</f>
        <v>#DIV/0!</v>
      </c>
      <c r="E907" s="90" t="e">
        <f>Calculations!BO908</f>
        <v>#DIV/0!</v>
      </c>
      <c r="F907" s="91" t="e">
        <f t="shared" si="60"/>
        <v>#DIV/0!</v>
      </c>
      <c r="G907" s="91" t="e">
        <f t="shared" si="61"/>
        <v>#DIV/0!</v>
      </c>
      <c r="H907" s="90" t="e">
        <f t="shared" si="62"/>
        <v>#DIV/0!</v>
      </c>
      <c r="I907" s="94" t="str">
        <f>IF(OR(COUNT(Calculations!BP908:BY908)&lt;3,COUNT(Calculations!BZ908:CI908)&lt;3),"N/A",IF(ISERROR(TTEST(Calculations!BP908:BY908,Calculations!BZ908:CI908,2,2)),"N/A",TTEST(Calculations!BP908:BY908,Calculations!BZ908:CI908,2,2)))</f>
        <v>N/A</v>
      </c>
      <c r="J907" s="90" t="e">
        <f t="shared" si="63"/>
        <v>#DIV/0!</v>
      </c>
      <c r="K907" s="95" t="str">
        <f>IF(AND('Test Sample Data'!N907&gt;=35,'Control Sample Data'!N907&gt;=35),"Type 3",IF(AND('Test Sample Data'!N907&gt;=30,'Control Sample Data'!N907&gt;=30,OR(I907&gt;=0.05,I907="N/A")),"Type 2",IF(OR(AND('Test Sample Data'!N907&gt;=30,'Control Sample Data'!N907&lt;=30),AND('Test Sample Data'!N907&lt;=30,'Control Sample Data'!N907&gt;=30)),"Type 1","OKAY")))</f>
        <v>OKAY</v>
      </c>
    </row>
    <row r="908" spans="1:11">
      <c r="A908" s="68"/>
      <c r="B908" s="88" t="str">
        <f>IF('Gene Table'!E908="","",'Gene Table'!E908)</f>
        <v/>
      </c>
      <c r="C908" s="89" t="str">
        <f>'Gene Table'!B908</f>
        <v>F18</v>
      </c>
      <c r="D908" s="90" t="e">
        <f>Calculations!BN909</f>
        <v>#DIV/0!</v>
      </c>
      <c r="E908" s="90" t="e">
        <f>Calculations!BO909</f>
        <v>#DIV/0!</v>
      </c>
      <c r="F908" s="91" t="e">
        <f t="shared" si="60"/>
        <v>#DIV/0!</v>
      </c>
      <c r="G908" s="91" t="e">
        <f t="shared" si="61"/>
        <v>#DIV/0!</v>
      </c>
      <c r="H908" s="90" t="e">
        <f t="shared" si="62"/>
        <v>#DIV/0!</v>
      </c>
      <c r="I908" s="94" t="str">
        <f>IF(OR(COUNT(Calculations!BP909:BY909)&lt;3,COUNT(Calculations!BZ909:CI909)&lt;3),"N/A",IF(ISERROR(TTEST(Calculations!BP909:BY909,Calculations!BZ909:CI909,2,2)),"N/A",TTEST(Calculations!BP909:BY909,Calculations!BZ909:CI909,2,2)))</f>
        <v>N/A</v>
      </c>
      <c r="J908" s="90" t="e">
        <f t="shared" si="63"/>
        <v>#DIV/0!</v>
      </c>
      <c r="K908" s="95" t="str">
        <f>IF(AND('Test Sample Data'!N908&gt;=35,'Control Sample Data'!N908&gt;=35),"Type 3",IF(AND('Test Sample Data'!N908&gt;=30,'Control Sample Data'!N908&gt;=30,OR(I908&gt;=0.05,I908="N/A")),"Type 2",IF(OR(AND('Test Sample Data'!N908&gt;=30,'Control Sample Data'!N908&lt;=30),AND('Test Sample Data'!N908&lt;=30,'Control Sample Data'!N908&gt;=30)),"Type 1","OKAY")))</f>
        <v>OKAY</v>
      </c>
    </row>
    <row r="909" spans="1:11">
      <c r="A909" s="68"/>
      <c r="B909" s="88" t="str">
        <f>IF('Gene Table'!E909="","",'Gene Table'!E909)</f>
        <v/>
      </c>
      <c r="C909" s="89" t="str">
        <f>'Gene Table'!B909</f>
        <v>F19</v>
      </c>
      <c r="D909" s="90" t="e">
        <f>Calculations!BN910</f>
        <v>#DIV/0!</v>
      </c>
      <c r="E909" s="90" t="e">
        <f>Calculations!BO910</f>
        <v>#DIV/0!</v>
      </c>
      <c r="F909" s="91" t="e">
        <f t="shared" si="60"/>
        <v>#DIV/0!</v>
      </c>
      <c r="G909" s="91" t="e">
        <f t="shared" si="61"/>
        <v>#DIV/0!</v>
      </c>
      <c r="H909" s="90" t="e">
        <f t="shared" si="62"/>
        <v>#DIV/0!</v>
      </c>
      <c r="I909" s="94" t="str">
        <f>IF(OR(COUNT(Calculations!BP910:BY910)&lt;3,COUNT(Calculations!BZ910:CI910)&lt;3),"N/A",IF(ISERROR(TTEST(Calculations!BP910:BY910,Calculations!BZ910:CI910,2,2)),"N/A",TTEST(Calculations!BP910:BY910,Calculations!BZ910:CI910,2,2)))</f>
        <v>N/A</v>
      </c>
      <c r="J909" s="90" t="e">
        <f t="shared" si="63"/>
        <v>#DIV/0!</v>
      </c>
      <c r="K909" s="95" t="str">
        <f>IF(AND('Test Sample Data'!N909&gt;=35,'Control Sample Data'!N909&gt;=35),"Type 3",IF(AND('Test Sample Data'!N909&gt;=30,'Control Sample Data'!N909&gt;=30,OR(I909&gt;=0.05,I909="N/A")),"Type 2",IF(OR(AND('Test Sample Data'!N909&gt;=30,'Control Sample Data'!N909&lt;=30),AND('Test Sample Data'!N909&lt;=30,'Control Sample Data'!N909&gt;=30)),"Type 1","OKAY")))</f>
        <v>OKAY</v>
      </c>
    </row>
    <row r="910" spans="1:11">
      <c r="A910" s="68"/>
      <c r="B910" s="88" t="str">
        <f>IF('Gene Table'!E910="","",'Gene Table'!E910)</f>
        <v/>
      </c>
      <c r="C910" s="89" t="str">
        <f>'Gene Table'!B910</f>
        <v>F20</v>
      </c>
      <c r="D910" s="90" t="e">
        <f>Calculations!BN911</f>
        <v>#DIV/0!</v>
      </c>
      <c r="E910" s="90" t="e">
        <f>Calculations!BO911</f>
        <v>#DIV/0!</v>
      </c>
      <c r="F910" s="91" t="e">
        <f t="shared" si="60"/>
        <v>#DIV/0!</v>
      </c>
      <c r="G910" s="91" t="e">
        <f t="shared" si="61"/>
        <v>#DIV/0!</v>
      </c>
      <c r="H910" s="90" t="e">
        <f t="shared" si="62"/>
        <v>#DIV/0!</v>
      </c>
      <c r="I910" s="94" t="str">
        <f>IF(OR(COUNT(Calculations!BP911:BY911)&lt;3,COUNT(Calculations!BZ911:CI911)&lt;3),"N/A",IF(ISERROR(TTEST(Calculations!BP911:BY911,Calculations!BZ911:CI911,2,2)),"N/A",TTEST(Calculations!BP911:BY911,Calculations!BZ911:CI911,2,2)))</f>
        <v>N/A</v>
      </c>
      <c r="J910" s="90" t="e">
        <f t="shared" si="63"/>
        <v>#DIV/0!</v>
      </c>
      <c r="K910" s="95" t="str">
        <f>IF(AND('Test Sample Data'!N910&gt;=35,'Control Sample Data'!N910&gt;=35),"Type 3",IF(AND('Test Sample Data'!N910&gt;=30,'Control Sample Data'!N910&gt;=30,OR(I910&gt;=0.05,I910="N/A")),"Type 2",IF(OR(AND('Test Sample Data'!N910&gt;=30,'Control Sample Data'!N910&lt;=30),AND('Test Sample Data'!N910&lt;=30,'Control Sample Data'!N910&gt;=30)),"Type 1","OKAY")))</f>
        <v>OKAY</v>
      </c>
    </row>
    <row r="911" spans="1:11">
      <c r="A911" s="68"/>
      <c r="B911" s="88" t="str">
        <f>IF('Gene Table'!E911="","",'Gene Table'!E911)</f>
        <v/>
      </c>
      <c r="C911" s="89" t="str">
        <f>'Gene Table'!B911</f>
        <v>F21</v>
      </c>
      <c r="D911" s="90" t="e">
        <f>Calculations!BN912</f>
        <v>#DIV/0!</v>
      </c>
      <c r="E911" s="90" t="e">
        <f>Calculations!BO912</f>
        <v>#DIV/0!</v>
      </c>
      <c r="F911" s="91" t="e">
        <f t="shared" si="60"/>
        <v>#DIV/0!</v>
      </c>
      <c r="G911" s="91" t="e">
        <f t="shared" si="61"/>
        <v>#DIV/0!</v>
      </c>
      <c r="H911" s="90" t="e">
        <f t="shared" si="62"/>
        <v>#DIV/0!</v>
      </c>
      <c r="I911" s="94" t="str">
        <f>IF(OR(COUNT(Calculations!BP912:BY912)&lt;3,COUNT(Calculations!BZ912:CI912)&lt;3),"N/A",IF(ISERROR(TTEST(Calculations!BP912:BY912,Calculations!BZ912:CI912,2,2)),"N/A",TTEST(Calculations!BP912:BY912,Calculations!BZ912:CI912,2,2)))</f>
        <v>N/A</v>
      </c>
      <c r="J911" s="90" t="e">
        <f t="shared" si="63"/>
        <v>#DIV/0!</v>
      </c>
      <c r="K911" s="95" t="str">
        <f>IF(AND('Test Sample Data'!N911&gt;=35,'Control Sample Data'!N911&gt;=35),"Type 3",IF(AND('Test Sample Data'!N911&gt;=30,'Control Sample Data'!N911&gt;=30,OR(I911&gt;=0.05,I911="N/A")),"Type 2",IF(OR(AND('Test Sample Data'!N911&gt;=30,'Control Sample Data'!N911&lt;=30),AND('Test Sample Data'!N911&lt;=30,'Control Sample Data'!N911&gt;=30)),"Type 1","OKAY")))</f>
        <v>OKAY</v>
      </c>
    </row>
    <row r="912" spans="1:11">
      <c r="A912" s="68"/>
      <c r="B912" s="88" t="str">
        <f>IF('Gene Table'!E912="","",'Gene Table'!E912)</f>
        <v/>
      </c>
      <c r="C912" s="89" t="str">
        <f>'Gene Table'!B912</f>
        <v>F22</v>
      </c>
      <c r="D912" s="90" t="e">
        <f>Calculations!BN913</f>
        <v>#DIV/0!</v>
      </c>
      <c r="E912" s="90" t="e">
        <f>Calculations!BO913</f>
        <v>#DIV/0!</v>
      </c>
      <c r="F912" s="91" t="e">
        <f t="shared" si="60"/>
        <v>#DIV/0!</v>
      </c>
      <c r="G912" s="91" t="e">
        <f t="shared" si="61"/>
        <v>#DIV/0!</v>
      </c>
      <c r="H912" s="90" t="e">
        <f t="shared" si="62"/>
        <v>#DIV/0!</v>
      </c>
      <c r="I912" s="94" t="str">
        <f>IF(OR(COUNT(Calculations!BP913:BY913)&lt;3,COUNT(Calculations!BZ913:CI913)&lt;3),"N/A",IF(ISERROR(TTEST(Calculations!BP913:BY913,Calculations!BZ913:CI913,2,2)),"N/A",TTEST(Calculations!BP913:BY913,Calculations!BZ913:CI913,2,2)))</f>
        <v>N/A</v>
      </c>
      <c r="J912" s="90" t="e">
        <f t="shared" si="63"/>
        <v>#DIV/0!</v>
      </c>
      <c r="K912" s="95" t="str">
        <f>IF(AND('Test Sample Data'!N912&gt;=35,'Control Sample Data'!N912&gt;=35),"Type 3",IF(AND('Test Sample Data'!N912&gt;=30,'Control Sample Data'!N912&gt;=30,OR(I912&gt;=0.05,I912="N/A")),"Type 2",IF(OR(AND('Test Sample Data'!N912&gt;=30,'Control Sample Data'!N912&lt;=30),AND('Test Sample Data'!N912&lt;=30,'Control Sample Data'!N912&gt;=30)),"Type 1","OKAY")))</f>
        <v>OKAY</v>
      </c>
    </row>
    <row r="913" spans="1:11">
      <c r="A913" s="68"/>
      <c r="B913" s="88" t="str">
        <f>IF('Gene Table'!E913="","",'Gene Table'!E913)</f>
        <v/>
      </c>
      <c r="C913" s="89" t="str">
        <f>'Gene Table'!B913</f>
        <v>F23</v>
      </c>
      <c r="D913" s="90" t="e">
        <f>Calculations!BN914</f>
        <v>#DIV/0!</v>
      </c>
      <c r="E913" s="90" t="e">
        <f>Calculations!BO914</f>
        <v>#DIV/0!</v>
      </c>
      <c r="F913" s="91" t="e">
        <f t="shared" si="60"/>
        <v>#DIV/0!</v>
      </c>
      <c r="G913" s="91" t="e">
        <f t="shared" si="61"/>
        <v>#DIV/0!</v>
      </c>
      <c r="H913" s="90" t="e">
        <f t="shared" si="62"/>
        <v>#DIV/0!</v>
      </c>
      <c r="I913" s="94" t="str">
        <f>IF(OR(COUNT(Calculations!BP914:BY914)&lt;3,COUNT(Calculations!BZ914:CI914)&lt;3),"N/A",IF(ISERROR(TTEST(Calculations!BP914:BY914,Calculations!BZ914:CI914,2,2)),"N/A",TTEST(Calculations!BP914:BY914,Calculations!BZ914:CI914,2,2)))</f>
        <v>N/A</v>
      </c>
      <c r="J913" s="90" t="e">
        <f t="shared" si="63"/>
        <v>#DIV/0!</v>
      </c>
      <c r="K913" s="95" t="str">
        <f>IF(AND('Test Sample Data'!N913&gt;=35,'Control Sample Data'!N913&gt;=35),"Type 3",IF(AND('Test Sample Data'!N913&gt;=30,'Control Sample Data'!N913&gt;=30,OR(I913&gt;=0.05,I913="N/A")),"Type 2",IF(OR(AND('Test Sample Data'!N913&gt;=30,'Control Sample Data'!N913&lt;=30),AND('Test Sample Data'!N913&lt;=30,'Control Sample Data'!N913&gt;=30)),"Type 1","OKAY")))</f>
        <v>OKAY</v>
      </c>
    </row>
    <row r="914" spans="1:11">
      <c r="A914" s="68"/>
      <c r="B914" s="88" t="str">
        <f>IF('Gene Table'!E914="","",'Gene Table'!E914)</f>
        <v/>
      </c>
      <c r="C914" s="89" t="str">
        <f>'Gene Table'!B914</f>
        <v>F24</v>
      </c>
      <c r="D914" s="90" t="e">
        <f>Calculations!BN915</f>
        <v>#DIV/0!</v>
      </c>
      <c r="E914" s="90" t="e">
        <f>Calculations!BO915</f>
        <v>#DIV/0!</v>
      </c>
      <c r="F914" s="91" t="e">
        <f t="shared" si="60"/>
        <v>#DIV/0!</v>
      </c>
      <c r="G914" s="91" t="e">
        <f t="shared" si="61"/>
        <v>#DIV/0!</v>
      </c>
      <c r="H914" s="90" t="e">
        <f t="shared" si="62"/>
        <v>#DIV/0!</v>
      </c>
      <c r="I914" s="94" t="str">
        <f>IF(OR(COUNT(Calculations!BP915:BY915)&lt;3,COUNT(Calculations!BZ915:CI915)&lt;3),"N/A",IF(ISERROR(TTEST(Calculations!BP915:BY915,Calculations!BZ915:CI915,2,2)),"N/A",TTEST(Calculations!BP915:BY915,Calculations!BZ915:CI915,2,2)))</f>
        <v>N/A</v>
      </c>
      <c r="J914" s="90" t="e">
        <f t="shared" si="63"/>
        <v>#DIV/0!</v>
      </c>
      <c r="K914" s="95" t="str">
        <f>IF(AND('Test Sample Data'!N914&gt;=35,'Control Sample Data'!N914&gt;=35),"Type 3",IF(AND('Test Sample Data'!N914&gt;=30,'Control Sample Data'!N914&gt;=30,OR(I914&gt;=0.05,I914="N/A")),"Type 2",IF(OR(AND('Test Sample Data'!N914&gt;=30,'Control Sample Data'!N914&lt;=30),AND('Test Sample Data'!N914&lt;=30,'Control Sample Data'!N914&gt;=30)),"Type 1","OKAY")))</f>
        <v>OKAY</v>
      </c>
    </row>
    <row r="915" spans="1:11">
      <c r="A915" s="68"/>
      <c r="B915" s="88" t="str">
        <f>IF('Gene Table'!E915="","",'Gene Table'!E915)</f>
        <v>mmu-miR-344b-5p</v>
      </c>
      <c r="C915" s="89" t="str">
        <f>'Gene Table'!B915</f>
        <v>G01</v>
      </c>
      <c r="D915" s="90" t="e">
        <f>Calculations!BN916</f>
        <v>#DIV/0!</v>
      </c>
      <c r="E915" s="90" t="e">
        <f>Calculations!BO916</f>
        <v>#DIV/0!</v>
      </c>
      <c r="F915" s="91" t="e">
        <f t="shared" si="60"/>
        <v>#DIV/0!</v>
      </c>
      <c r="G915" s="91" t="e">
        <f t="shared" si="61"/>
        <v>#DIV/0!</v>
      </c>
      <c r="H915" s="90" t="e">
        <f t="shared" si="62"/>
        <v>#DIV/0!</v>
      </c>
      <c r="I915" s="94" t="str">
        <f>IF(OR(COUNT(Calculations!BP916:BY916)&lt;3,COUNT(Calculations!BZ916:CI916)&lt;3),"N/A",IF(ISERROR(TTEST(Calculations!BP916:BY916,Calculations!BZ916:CI916,2,2)),"N/A",TTEST(Calculations!BP916:BY916,Calculations!BZ916:CI916,2,2)))</f>
        <v>N/A</v>
      </c>
      <c r="J915" s="90" t="e">
        <f t="shared" si="63"/>
        <v>#DIV/0!</v>
      </c>
      <c r="K915" s="95" t="str">
        <f>IF(AND('Test Sample Data'!N915&gt;=35,'Control Sample Data'!N915&gt;=35),"Type 3",IF(AND('Test Sample Data'!N915&gt;=30,'Control Sample Data'!N915&gt;=30,OR(I915&gt;=0.05,I915="N/A")),"Type 2",IF(OR(AND('Test Sample Data'!N915&gt;=30,'Control Sample Data'!N915&lt;=30),AND('Test Sample Data'!N915&lt;=30,'Control Sample Data'!N915&gt;=30)),"Type 1","OKAY")))</f>
        <v>OKAY</v>
      </c>
    </row>
    <row r="916" spans="1:11">
      <c r="A916" s="68"/>
      <c r="B916" s="88" t="str">
        <f>IF('Gene Table'!E916="","",'Gene Table'!E916)</f>
        <v/>
      </c>
      <c r="C916" s="89" t="str">
        <f>'Gene Table'!B916</f>
        <v>G02</v>
      </c>
      <c r="D916" s="90" t="e">
        <f>Calculations!BN917</f>
        <v>#DIV/0!</v>
      </c>
      <c r="E916" s="90" t="e">
        <f>Calculations!BO917</f>
        <v>#DIV/0!</v>
      </c>
      <c r="F916" s="91" t="e">
        <f t="shared" si="60"/>
        <v>#DIV/0!</v>
      </c>
      <c r="G916" s="91" t="e">
        <f t="shared" si="61"/>
        <v>#DIV/0!</v>
      </c>
      <c r="H916" s="90" t="e">
        <f t="shared" si="62"/>
        <v>#DIV/0!</v>
      </c>
      <c r="I916" s="94" t="str">
        <f>IF(OR(COUNT(Calculations!BP917:BY917)&lt;3,COUNT(Calculations!BZ917:CI917)&lt;3),"N/A",IF(ISERROR(TTEST(Calculations!BP917:BY917,Calculations!BZ917:CI917,2,2)),"N/A",TTEST(Calculations!BP917:BY917,Calculations!BZ917:CI917,2,2)))</f>
        <v>N/A</v>
      </c>
      <c r="J916" s="90" t="e">
        <f t="shared" si="63"/>
        <v>#DIV/0!</v>
      </c>
      <c r="K916" s="95" t="str">
        <f>IF(AND('Test Sample Data'!N916&gt;=35,'Control Sample Data'!N916&gt;=35),"Type 3",IF(AND('Test Sample Data'!N916&gt;=30,'Control Sample Data'!N916&gt;=30,OR(I916&gt;=0.05,I916="N/A")),"Type 2",IF(OR(AND('Test Sample Data'!N916&gt;=30,'Control Sample Data'!N916&lt;=30),AND('Test Sample Data'!N916&lt;=30,'Control Sample Data'!N916&gt;=30)),"Type 1","OKAY")))</f>
        <v>OKAY</v>
      </c>
    </row>
    <row r="917" spans="1:11">
      <c r="A917" s="68"/>
      <c r="B917" s="88" t="str">
        <f>IF('Gene Table'!E917="","",'Gene Table'!E917)</f>
        <v>mmu-miR-344b-3p</v>
      </c>
      <c r="C917" s="89" t="str">
        <f>'Gene Table'!B917</f>
        <v>G03</v>
      </c>
      <c r="D917" s="90" t="e">
        <f>Calculations!BN918</f>
        <v>#DIV/0!</v>
      </c>
      <c r="E917" s="90" t="e">
        <f>Calculations!BO918</f>
        <v>#DIV/0!</v>
      </c>
      <c r="F917" s="91" t="e">
        <f t="shared" si="60"/>
        <v>#DIV/0!</v>
      </c>
      <c r="G917" s="91" t="e">
        <f t="shared" si="61"/>
        <v>#DIV/0!</v>
      </c>
      <c r="H917" s="90" t="e">
        <f t="shared" si="62"/>
        <v>#DIV/0!</v>
      </c>
      <c r="I917" s="94" t="str">
        <f>IF(OR(COUNT(Calculations!BP918:BY918)&lt;3,COUNT(Calculations!BZ918:CI918)&lt;3),"N/A",IF(ISERROR(TTEST(Calculations!BP918:BY918,Calculations!BZ918:CI918,2,2)),"N/A",TTEST(Calculations!BP918:BY918,Calculations!BZ918:CI918,2,2)))</f>
        <v>N/A</v>
      </c>
      <c r="J917" s="90" t="e">
        <f t="shared" si="63"/>
        <v>#DIV/0!</v>
      </c>
      <c r="K917" s="95" t="str">
        <f>IF(AND('Test Sample Data'!N917&gt;=35,'Control Sample Data'!N917&gt;=35),"Type 3",IF(AND('Test Sample Data'!N917&gt;=30,'Control Sample Data'!N917&gt;=30,OR(I917&gt;=0.05,I917="N/A")),"Type 2",IF(OR(AND('Test Sample Data'!N917&gt;=30,'Control Sample Data'!N917&lt;=30),AND('Test Sample Data'!N917&lt;=30,'Control Sample Data'!N917&gt;=30)),"Type 1","OKAY")))</f>
        <v>OKAY</v>
      </c>
    </row>
    <row r="918" spans="1:11">
      <c r="A918" s="68"/>
      <c r="B918" s="88" t="str">
        <f>IF('Gene Table'!E918="","",'Gene Table'!E918)</f>
        <v/>
      </c>
      <c r="C918" s="89" t="str">
        <f>'Gene Table'!B918</f>
        <v>G04</v>
      </c>
      <c r="D918" s="90" t="e">
        <f>Calculations!BN919</f>
        <v>#DIV/0!</v>
      </c>
      <c r="E918" s="90" t="e">
        <f>Calculations!BO919</f>
        <v>#DIV/0!</v>
      </c>
      <c r="F918" s="91" t="e">
        <f t="shared" si="60"/>
        <v>#DIV/0!</v>
      </c>
      <c r="G918" s="91" t="e">
        <f t="shared" si="61"/>
        <v>#DIV/0!</v>
      </c>
      <c r="H918" s="90" t="e">
        <f t="shared" si="62"/>
        <v>#DIV/0!</v>
      </c>
      <c r="I918" s="94" t="str">
        <f>IF(OR(COUNT(Calculations!BP919:BY919)&lt;3,COUNT(Calculations!BZ919:CI919)&lt;3),"N/A",IF(ISERROR(TTEST(Calculations!BP919:BY919,Calculations!BZ919:CI919,2,2)),"N/A",TTEST(Calculations!BP919:BY919,Calculations!BZ919:CI919,2,2)))</f>
        <v>N/A</v>
      </c>
      <c r="J918" s="90" t="e">
        <f t="shared" si="63"/>
        <v>#DIV/0!</v>
      </c>
      <c r="K918" s="95" t="str">
        <f>IF(AND('Test Sample Data'!N918&gt;=35,'Control Sample Data'!N918&gt;=35),"Type 3",IF(AND('Test Sample Data'!N918&gt;=30,'Control Sample Data'!N918&gt;=30,OR(I918&gt;=0.05,I918="N/A")),"Type 2",IF(OR(AND('Test Sample Data'!N918&gt;=30,'Control Sample Data'!N918&lt;=30),AND('Test Sample Data'!N918&lt;=30,'Control Sample Data'!N918&gt;=30)),"Type 1","OKAY")))</f>
        <v>OKAY</v>
      </c>
    </row>
    <row r="919" spans="1:11">
      <c r="A919" s="68"/>
      <c r="B919" s="88" t="str">
        <f>IF('Gene Table'!E919="","",'Gene Table'!E919)</f>
        <v>mmu-miR-344c-3p</v>
      </c>
      <c r="C919" s="89" t="str">
        <f>'Gene Table'!B919</f>
        <v>G05</v>
      </c>
      <c r="D919" s="90" t="e">
        <f>Calculations!BN920</f>
        <v>#DIV/0!</v>
      </c>
      <c r="E919" s="90" t="e">
        <f>Calculations!BO920</f>
        <v>#DIV/0!</v>
      </c>
      <c r="F919" s="91" t="e">
        <f t="shared" si="60"/>
        <v>#DIV/0!</v>
      </c>
      <c r="G919" s="91" t="e">
        <f t="shared" si="61"/>
        <v>#DIV/0!</v>
      </c>
      <c r="H919" s="90" t="e">
        <f t="shared" si="62"/>
        <v>#DIV/0!</v>
      </c>
      <c r="I919" s="94" t="str">
        <f>IF(OR(COUNT(Calculations!BP920:BY920)&lt;3,COUNT(Calculations!BZ920:CI920)&lt;3),"N/A",IF(ISERROR(TTEST(Calculations!BP920:BY920,Calculations!BZ920:CI920,2,2)),"N/A",TTEST(Calculations!BP920:BY920,Calculations!BZ920:CI920,2,2)))</f>
        <v>N/A</v>
      </c>
      <c r="J919" s="90" t="e">
        <f t="shared" si="63"/>
        <v>#DIV/0!</v>
      </c>
      <c r="K919" s="95" t="str">
        <f>IF(AND('Test Sample Data'!N919&gt;=35,'Control Sample Data'!N919&gt;=35),"Type 3",IF(AND('Test Sample Data'!N919&gt;=30,'Control Sample Data'!N919&gt;=30,OR(I919&gt;=0.05,I919="N/A")),"Type 2",IF(OR(AND('Test Sample Data'!N919&gt;=30,'Control Sample Data'!N919&lt;=30),AND('Test Sample Data'!N919&lt;=30,'Control Sample Data'!N919&gt;=30)),"Type 1","OKAY")))</f>
        <v>OKAY</v>
      </c>
    </row>
    <row r="920" spans="1:11">
      <c r="A920" s="68"/>
      <c r="B920" s="88" t="str">
        <f>IF('Gene Table'!E920="","",'Gene Table'!E920)</f>
        <v/>
      </c>
      <c r="C920" s="89" t="str">
        <f>'Gene Table'!B920</f>
        <v>G06</v>
      </c>
      <c r="D920" s="90" t="e">
        <f>Calculations!BN921</f>
        <v>#DIV/0!</v>
      </c>
      <c r="E920" s="90" t="e">
        <f>Calculations!BO921</f>
        <v>#DIV/0!</v>
      </c>
      <c r="F920" s="91" t="e">
        <f t="shared" si="60"/>
        <v>#DIV/0!</v>
      </c>
      <c r="G920" s="91" t="e">
        <f t="shared" si="61"/>
        <v>#DIV/0!</v>
      </c>
      <c r="H920" s="90" t="e">
        <f t="shared" si="62"/>
        <v>#DIV/0!</v>
      </c>
      <c r="I920" s="94" t="str">
        <f>IF(OR(COUNT(Calculations!BP921:BY921)&lt;3,COUNT(Calculations!BZ921:CI921)&lt;3),"N/A",IF(ISERROR(TTEST(Calculations!BP921:BY921,Calculations!BZ921:CI921,2,2)),"N/A",TTEST(Calculations!BP921:BY921,Calculations!BZ921:CI921,2,2)))</f>
        <v>N/A</v>
      </c>
      <c r="J920" s="90" t="e">
        <f t="shared" si="63"/>
        <v>#DIV/0!</v>
      </c>
      <c r="K920" s="95" t="str">
        <f>IF(AND('Test Sample Data'!N920&gt;=35,'Control Sample Data'!N920&gt;=35),"Type 3",IF(AND('Test Sample Data'!N920&gt;=30,'Control Sample Data'!N920&gt;=30,OR(I920&gt;=0.05,I920="N/A")),"Type 2",IF(OR(AND('Test Sample Data'!N920&gt;=30,'Control Sample Data'!N920&lt;=30),AND('Test Sample Data'!N920&lt;=30,'Control Sample Data'!N920&gt;=30)),"Type 1","OKAY")))</f>
        <v>OKAY</v>
      </c>
    </row>
    <row r="921" spans="1:11">
      <c r="A921" s="68"/>
      <c r="B921" s="88" t="str">
        <f>IF('Gene Table'!E921="","",'Gene Table'!E921)</f>
        <v>mmu-miR-344g-5p</v>
      </c>
      <c r="C921" s="89" t="str">
        <f>'Gene Table'!B921</f>
        <v>G07</v>
      </c>
      <c r="D921" s="90" t="e">
        <f>Calculations!BN922</f>
        <v>#DIV/0!</v>
      </c>
      <c r="E921" s="90" t="e">
        <f>Calculations!BO922</f>
        <v>#DIV/0!</v>
      </c>
      <c r="F921" s="91" t="e">
        <f t="shared" si="60"/>
        <v>#DIV/0!</v>
      </c>
      <c r="G921" s="91" t="e">
        <f t="shared" si="61"/>
        <v>#DIV/0!</v>
      </c>
      <c r="H921" s="90" t="e">
        <f t="shared" si="62"/>
        <v>#DIV/0!</v>
      </c>
      <c r="I921" s="94" t="str">
        <f>IF(OR(COUNT(Calculations!BP922:BY922)&lt;3,COUNT(Calculations!BZ922:CI922)&lt;3),"N/A",IF(ISERROR(TTEST(Calculations!BP922:BY922,Calculations!BZ922:CI922,2,2)),"N/A",TTEST(Calculations!BP922:BY922,Calculations!BZ922:CI922,2,2)))</f>
        <v>N/A</v>
      </c>
      <c r="J921" s="90" t="e">
        <f t="shared" si="63"/>
        <v>#DIV/0!</v>
      </c>
      <c r="K921" s="95" t="str">
        <f>IF(AND('Test Sample Data'!N921&gt;=35,'Control Sample Data'!N921&gt;=35),"Type 3",IF(AND('Test Sample Data'!N921&gt;=30,'Control Sample Data'!N921&gt;=30,OR(I921&gt;=0.05,I921="N/A")),"Type 2",IF(OR(AND('Test Sample Data'!N921&gt;=30,'Control Sample Data'!N921&lt;=30),AND('Test Sample Data'!N921&lt;=30,'Control Sample Data'!N921&gt;=30)),"Type 1","OKAY")))</f>
        <v>OKAY</v>
      </c>
    </row>
    <row r="922" spans="1:11">
      <c r="A922" s="68"/>
      <c r="B922" s="88" t="str">
        <f>IF('Gene Table'!E922="","",'Gene Table'!E922)</f>
        <v/>
      </c>
      <c r="C922" s="89" t="str">
        <f>'Gene Table'!B922</f>
        <v>G08</v>
      </c>
      <c r="D922" s="90" t="e">
        <f>Calculations!BN923</f>
        <v>#DIV/0!</v>
      </c>
      <c r="E922" s="90" t="e">
        <f>Calculations!BO923</f>
        <v>#DIV/0!</v>
      </c>
      <c r="F922" s="91" t="e">
        <f t="shared" si="60"/>
        <v>#DIV/0!</v>
      </c>
      <c r="G922" s="91" t="e">
        <f t="shared" si="61"/>
        <v>#DIV/0!</v>
      </c>
      <c r="H922" s="90" t="e">
        <f t="shared" si="62"/>
        <v>#DIV/0!</v>
      </c>
      <c r="I922" s="94" t="str">
        <f>IF(OR(COUNT(Calculations!BP923:BY923)&lt;3,COUNT(Calculations!BZ923:CI923)&lt;3),"N/A",IF(ISERROR(TTEST(Calculations!BP923:BY923,Calculations!BZ923:CI923,2,2)),"N/A",TTEST(Calculations!BP923:BY923,Calculations!BZ923:CI923,2,2)))</f>
        <v>N/A</v>
      </c>
      <c r="J922" s="90" t="e">
        <f t="shared" si="63"/>
        <v>#DIV/0!</v>
      </c>
      <c r="K922" s="95" t="str">
        <f>IF(AND('Test Sample Data'!N922&gt;=35,'Control Sample Data'!N922&gt;=35),"Type 3",IF(AND('Test Sample Data'!N922&gt;=30,'Control Sample Data'!N922&gt;=30,OR(I922&gt;=0.05,I922="N/A")),"Type 2",IF(OR(AND('Test Sample Data'!N922&gt;=30,'Control Sample Data'!N922&lt;=30),AND('Test Sample Data'!N922&lt;=30,'Control Sample Data'!N922&gt;=30)),"Type 1","OKAY")))</f>
        <v>OKAY</v>
      </c>
    </row>
    <row r="923" spans="1:11">
      <c r="A923" s="68"/>
      <c r="B923" s="88" t="str">
        <f>IF('Gene Table'!E923="","",'Gene Table'!E923)</f>
        <v>mmu-miR-344g-3p</v>
      </c>
      <c r="C923" s="89" t="str">
        <f>'Gene Table'!B923</f>
        <v>G09</v>
      </c>
      <c r="D923" s="90" t="e">
        <f>Calculations!BN924</f>
        <v>#DIV/0!</v>
      </c>
      <c r="E923" s="90" t="e">
        <f>Calculations!BO924</f>
        <v>#DIV/0!</v>
      </c>
      <c r="F923" s="91" t="e">
        <f t="shared" si="60"/>
        <v>#DIV/0!</v>
      </c>
      <c r="G923" s="91" t="e">
        <f t="shared" si="61"/>
        <v>#DIV/0!</v>
      </c>
      <c r="H923" s="90" t="e">
        <f t="shared" si="62"/>
        <v>#DIV/0!</v>
      </c>
      <c r="I923" s="94" t="str">
        <f>IF(OR(COUNT(Calculations!BP924:BY924)&lt;3,COUNT(Calculations!BZ924:CI924)&lt;3),"N/A",IF(ISERROR(TTEST(Calculations!BP924:BY924,Calculations!BZ924:CI924,2,2)),"N/A",TTEST(Calculations!BP924:BY924,Calculations!BZ924:CI924,2,2)))</f>
        <v>N/A</v>
      </c>
      <c r="J923" s="90" t="e">
        <f t="shared" si="63"/>
        <v>#DIV/0!</v>
      </c>
      <c r="K923" s="95" t="str">
        <f>IF(AND('Test Sample Data'!N923&gt;=35,'Control Sample Data'!N923&gt;=35),"Type 3",IF(AND('Test Sample Data'!N923&gt;=30,'Control Sample Data'!N923&gt;=30,OR(I923&gt;=0.05,I923="N/A")),"Type 2",IF(OR(AND('Test Sample Data'!N923&gt;=30,'Control Sample Data'!N923&lt;=30),AND('Test Sample Data'!N923&lt;=30,'Control Sample Data'!N923&gt;=30)),"Type 1","OKAY")))</f>
        <v>OKAY</v>
      </c>
    </row>
    <row r="924" spans="1:11">
      <c r="A924" s="68"/>
      <c r="B924" s="88" t="str">
        <f>IF('Gene Table'!E924="","",'Gene Table'!E924)</f>
        <v/>
      </c>
      <c r="C924" s="89" t="str">
        <f>'Gene Table'!B924</f>
        <v>G10</v>
      </c>
      <c r="D924" s="90" t="e">
        <f>Calculations!BN925</f>
        <v>#DIV/0!</v>
      </c>
      <c r="E924" s="90" t="e">
        <f>Calculations!BO925</f>
        <v>#DIV/0!</v>
      </c>
      <c r="F924" s="91" t="e">
        <f t="shared" si="60"/>
        <v>#DIV/0!</v>
      </c>
      <c r="G924" s="91" t="e">
        <f t="shared" si="61"/>
        <v>#DIV/0!</v>
      </c>
      <c r="H924" s="90" t="e">
        <f t="shared" si="62"/>
        <v>#DIV/0!</v>
      </c>
      <c r="I924" s="94" t="str">
        <f>IF(OR(COUNT(Calculations!BP925:BY925)&lt;3,COUNT(Calculations!BZ925:CI925)&lt;3),"N/A",IF(ISERROR(TTEST(Calculations!BP925:BY925,Calculations!BZ925:CI925,2,2)),"N/A",TTEST(Calculations!BP925:BY925,Calculations!BZ925:CI925,2,2)))</f>
        <v>N/A</v>
      </c>
      <c r="J924" s="90" t="e">
        <f t="shared" si="63"/>
        <v>#DIV/0!</v>
      </c>
      <c r="K924" s="95" t="str">
        <f>IF(AND('Test Sample Data'!N924&gt;=35,'Control Sample Data'!N924&gt;=35),"Type 3",IF(AND('Test Sample Data'!N924&gt;=30,'Control Sample Data'!N924&gt;=30,OR(I924&gt;=0.05,I924="N/A")),"Type 2",IF(OR(AND('Test Sample Data'!N924&gt;=30,'Control Sample Data'!N924&lt;=30),AND('Test Sample Data'!N924&lt;=30,'Control Sample Data'!N924&gt;=30)),"Type 1","OKAY")))</f>
        <v>OKAY</v>
      </c>
    </row>
    <row r="925" spans="1:11">
      <c r="A925" s="68"/>
      <c r="B925" s="88" t="str">
        <f>IF('Gene Table'!E925="","",'Gene Table'!E925)</f>
        <v>mmu-miR-344f-5p</v>
      </c>
      <c r="C925" s="89" t="str">
        <f>'Gene Table'!B925</f>
        <v>G11</v>
      </c>
      <c r="D925" s="90" t="e">
        <f>Calculations!BN926</f>
        <v>#DIV/0!</v>
      </c>
      <c r="E925" s="90" t="e">
        <f>Calculations!BO926</f>
        <v>#DIV/0!</v>
      </c>
      <c r="F925" s="91" t="e">
        <f t="shared" si="60"/>
        <v>#DIV/0!</v>
      </c>
      <c r="G925" s="91" t="e">
        <f t="shared" si="61"/>
        <v>#DIV/0!</v>
      </c>
      <c r="H925" s="90" t="e">
        <f t="shared" si="62"/>
        <v>#DIV/0!</v>
      </c>
      <c r="I925" s="94" t="str">
        <f>IF(OR(COUNT(Calculations!BP926:BY926)&lt;3,COUNT(Calculations!BZ926:CI926)&lt;3),"N/A",IF(ISERROR(TTEST(Calculations!BP926:BY926,Calculations!BZ926:CI926,2,2)),"N/A",TTEST(Calculations!BP926:BY926,Calculations!BZ926:CI926,2,2)))</f>
        <v>N/A</v>
      </c>
      <c r="J925" s="90" t="e">
        <f t="shared" si="63"/>
        <v>#DIV/0!</v>
      </c>
      <c r="K925" s="95" t="str">
        <f>IF(AND('Test Sample Data'!N925&gt;=35,'Control Sample Data'!N925&gt;=35),"Type 3",IF(AND('Test Sample Data'!N925&gt;=30,'Control Sample Data'!N925&gt;=30,OR(I925&gt;=0.05,I925="N/A")),"Type 2",IF(OR(AND('Test Sample Data'!N925&gt;=30,'Control Sample Data'!N925&lt;=30),AND('Test Sample Data'!N925&lt;=30,'Control Sample Data'!N925&gt;=30)),"Type 1","OKAY")))</f>
        <v>OKAY</v>
      </c>
    </row>
    <row r="926" spans="1:11">
      <c r="A926" s="68"/>
      <c r="B926" s="88" t="str">
        <f>IF('Gene Table'!E926="","",'Gene Table'!E926)</f>
        <v/>
      </c>
      <c r="C926" s="89" t="str">
        <f>'Gene Table'!B926</f>
        <v>G12</v>
      </c>
      <c r="D926" s="90" t="e">
        <f>Calculations!BN927</f>
        <v>#DIV/0!</v>
      </c>
      <c r="E926" s="90" t="e">
        <f>Calculations!BO927</f>
        <v>#DIV/0!</v>
      </c>
      <c r="F926" s="91" t="e">
        <f t="shared" si="60"/>
        <v>#DIV/0!</v>
      </c>
      <c r="G926" s="91" t="e">
        <f t="shared" si="61"/>
        <v>#DIV/0!</v>
      </c>
      <c r="H926" s="90" t="e">
        <f t="shared" si="62"/>
        <v>#DIV/0!</v>
      </c>
      <c r="I926" s="94" t="str">
        <f>IF(OR(COUNT(Calculations!BP927:BY927)&lt;3,COUNT(Calculations!BZ927:CI927)&lt;3),"N/A",IF(ISERROR(TTEST(Calculations!BP927:BY927,Calculations!BZ927:CI927,2,2)),"N/A",TTEST(Calculations!BP927:BY927,Calculations!BZ927:CI927,2,2)))</f>
        <v>N/A</v>
      </c>
      <c r="J926" s="90" t="e">
        <f t="shared" si="63"/>
        <v>#DIV/0!</v>
      </c>
      <c r="K926" s="95" t="str">
        <f>IF(AND('Test Sample Data'!N926&gt;=35,'Control Sample Data'!N926&gt;=35),"Type 3",IF(AND('Test Sample Data'!N926&gt;=30,'Control Sample Data'!N926&gt;=30,OR(I926&gt;=0.05,I926="N/A")),"Type 2",IF(OR(AND('Test Sample Data'!N926&gt;=30,'Control Sample Data'!N926&lt;=30),AND('Test Sample Data'!N926&lt;=30,'Control Sample Data'!N926&gt;=30)),"Type 1","OKAY")))</f>
        <v>OKAY</v>
      </c>
    </row>
    <row r="927" spans="1:11">
      <c r="A927" s="68"/>
      <c r="B927" s="88" t="str">
        <f>IF('Gene Table'!E927="","",'Gene Table'!E927)</f>
        <v>mmu-miR-344f-3p</v>
      </c>
      <c r="C927" s="89" t="str">
        <f>'Gene Table'!B927</f>
        <v>G13</v>
      </c>
      <c r="D927" s="90" t="e">
        <f>Calculations!BN928</f>
        <v>#DIV/0!</v>
      </c>
      <c r="E927" s="90" t="e">
        <f>Calculations!BO928</f>
        <v>#DIV/0!</v>
      </c>
      <c r="F927" s="91" t="e">
        <f t="shared" si="60"/>
        <v>#DIV/0!</v>
      </c>
      <c r="G927" s="91" t="e">
        <f t="shared" si="61"/>
        <v>#DIV/0!</v>
      </c>
      <c r="H927" s="90" t="e">
        <f t="shared" si="62"/>
        <v>#DIV/0!</v>
      </c>
      <c r="I927" s="94" t="str">
        <f>IF(OR(COUNT(Calculations!BP928:BY928)&lt;3,COUNT(Calculations!BZ928:CI928)&lt;3),"N/A",IF(ISERROR(TTEST(Calculations!BP928:BY928,Calculations!BZ928:CI928,2,2)),"N/A",TTEST(Calculations!BP928:BY928,Calculations!BZ928:CI928,2,2)))</f>
        <v>N/A</v>
      </c>
      <c r="J927" s="90" t="e">
        <f t="shared" si="63"/>
        <v>#DIV/0!</v>
      </c>
      <c r="K927" s="95" t="str">
        <f>IF(AND('Test Sample Data'!N927&gt;=35,'Control Sample Data'!N927&gt;=35),"Type 3",IF(AND('Test Sample Data'!N927&gt;=30,'Control Sample Data'!N927&gt;=30,OR(I927&gt;=0.05,I927="N/A")),"Type 2",IF(OR(AND('Test Sample Data'!N927&gt;=30,'Control Sample Data'!N927&lt;=30),AND('Test Sample Data'!N927&lt;=30,'Control Sample Data'!N927&gt;=30)),"Type 1","OKAY")))</f>
        <v>OKAY</v>
      </c>
    </row>
    <row r="928" spans="1:11">
      <c r="A928" s="68"/>
      <c r="B928" s="88" t="str">
        <f>IF('Gene Table'!E928="","",'Gene Table'!E928)</f>
        <v/>
      </c>
      <c r="C928" s="89" t="str">
        <f>'Gene Table'!B928</f>
        <v>G14</v>
      </c>
      <c r="D928" s="90" t="e">
        <f>Calculations!BN929</f>
        <v>#DIV/0!</v>
      </c>
      <c r="E928" s="90" t="e">
        <f>Calculations!BO929</f>
        <v>#DIV/0!</v>
      </c>
      <c r="F928" s="91" t="e">
        <f t="shared" si="60"/>
        <v>#DIV/0!</v>
      </c>
      <c r="G928" s="91" t="e">
        <f t="shared" si="61"/>
        <v>#DIV/0!</v>
      </c>
      <c r="H928" s="90" t="e">
        <f t="shared" si="62"/>
        <v>#DIV/0!</v>
      </c>
      <c r="I928" s="94" t="str">
        <f>IF(OR(COUNT(Calculations!BP929:BY929)&lt;3,COUNT(Calculations!BZ929:CI929)&lt;3),"N/A",IF(ISERROR(TTEST(Calculations!BP929:BY929,Calculations!BZ929:CI929,2,2)),"N/A",TTEST(Calculations!BP929:BY929,Calculations!BZ929:CI929,2,2)))</f>
        <v>N/A</v>
      </c>
      <c r="J928" s="90" t="e">
        <f t="shared" si="63"/>
        <v>#DIV/0!</v>
      </c>
      <c r="K928" s="95" t="str">
        <f>IF(AND('Test Sample Data'!N928&gt;=35,'Control Sample Data'!N928&gt;=35),"Type 3",IF(AND('Test Sample Data'!N928&gt;=30,'Control Sample Data'!N928&gt;=30,OR(I928&gt;=0.05,I928="N/A")),"Type 2",IF(OR(AND('Test Sample Data'!N928&gt;=30,'Control Sample Data'!N928&lt;=30),AND('Test Sample Data'!N928&lt;=30,'Control Sample Data'!N928&gt;=30)),"Type 1","OKAY")))</f>
        <v>OKAY</v>
      </c>
    </row>
    <row r="929" ht="25.5" spans="1:11">
      <c r="A929" s="68"/>
      <c r="B929" s="88" t="str">
        <f>IF('Gene Table'!E929="","",'Gene Table'!E929)</f>
        <v>mmu-miR-3102-5p.2-5p</v>
      </c>
      <c r="C929" s="89" t="str">
        <f>'Gene Table'!B929</f>
        <v>G15</v>
      </c>
      <c r="D929" s="90" t="e">
        <f>Calculations!BN930</f>
        <v>#DIV/0!</v>
      </c>
      <c r="E929" s="90" t="e">
        <f>Calculations!BO930</f>
        <v>#DIV/0!</v>
      </c>
      <c r="F929" s="91" t="e">
        <f t="shared" si="60"/>
        <v>#DIV/0!</v>
      </c>
      <c r="G929" s="91" t="e">
        <f t="shared" si="61"/>
        <v>#DIV/0!</v>
      </c>
      <c r="H929" s="90" t="e">
        <f t="shared" si="62"/>
        <v>#DIV/0!</v>
      </c>
      <c r="I929" s="94" t="str">
        <f>IF(OR(COUNT(Calculations!BP930:BY930)&lt;3,COUNT(Calculations!BZ930:CI930)&lt;3),"N/A",IF(ISERROR(TTEST(Calculations!BP930:BY930,Calculations!BZ930:CI930,2,2)),"N/A",TTEST(Calculations!BP930:BY930,Calculations!BZ930:CI930,2,2)))</f>
        <v>N/A</v>
      </c>
      <c r="J929" s="90" t="e">
        <f t="shared" si="63"/>
        <v>#DIV/0!</v>
      </c>
      <c r="K929" s="95" t="str">
        <f>IF(AND('Test Sample Data'!N929&gt;=35,'Control Sample Data'!N929&gt;=35),"Type 3",IF(AND('Test Sample Data'!N929&gt;=30,'Control Sample Data'!N929&gt;=30,OR(I929&gt;=0.05,I929="N/A")),"Type 2",IF(OR(AND('Test Sample Data'!N929&gt;=30,'Control Sample Data'!N929&lt;=30),AND('Test Sample Data'!N929&lt;=30,'Control Sample Data'!N929&gt;=30)),"Type 1","OKAY")))</f>
        <v>OKAY</v>
      </c>
    </row>
    <row r="930" spans="1:11">
      <c r="A930" s="68"/>
      <c r="B930" s="88" t="str">
        <f>IF('Gene Table'!E930="","",'Gene Table'!E930)</f>
        <v/>
      </c>
      <c r="C930" s="89" t="str">
        <f>'Gene Table'!B930</f>
        <v>G16</v>
      </c>
      <c r="D930" s="90" t="e">
        <f>Calculations!BN931</f>
        <v>#DIV/0!</v>
      </c>
      <c r="E930" s="90" t="e">
        <f>Calculations!BO931</f>
        <v>#DIV/0!</v>
      </c>
      <c r="F930" s="91" t="e">
        <f t="shared" si="60"/>
        <v>#DIV/0!</v>
      </c>
      <c r="G930" s="91" t="e">
        <f t="shared" si="61"/>
        <v>#DIV/0!</v>
      </c>
      <c r="H930" s="90" t="e">
        <f t="shared" si="62"/>
        <v>#DIV/0!</v>
      </c>
      <c r="I930" s="94" t="str">
        <f>IF(OR(COUNT(Calculations!BP931:BY931)&lt;3,COUNT(Calculations!BZ931:CI931)&lt;3),"N/A",IF(ISERROR(TTEST(Calculations!BP931:BY931,Calculations!BZ931:CI931,2,2)),"N/A",TTEST(Calculations!BP931:BY931,Calculations!BZ931:CI931,2,2)))</f>
        <v>N/A</v>
      </c>
      <c r="J930" s="90" t="e">
        <f t="shared" si="63"/>
        <v>#DIV/0!</v>
      </c>
      <c r="K930" s="95" t="str">
        <f>IF(AND('Test Sample Data'!N930&gt;=35,'Control Sample Data'!N930&gt;=35),"Type 3",IF(AND('Test Sample Data'!N930&gt;=30,'Control Sample Data'!N930&gt;=30,OR(I930&gt;=0.05,I930="N/A")),"Type 2",IF(OR(AND('Test Sample Data'!N930&gt;=30,'Control Sample Data'!N930&lt;=30),AND('Test Sample Data'!N930&lt;=30,'Control Sample Data'!N930&gt;=30)),"Type 1","OKAY")))</f>
        <v>OKAY</v>
      </c>
    </row>
    <row r="931" ht="25.5" spans="1:11">
      <c r="A931" s="68"/>
      <c r="B931" s="88" t="str">
        <f>IF('Gene Table'!E931="","",'Gene Table'!E931)</f>
        <v>mmu-miR-3102-3p.2</v>
      </c>
      <c r="C931" s="89" t="str">
        <f>'Gene Table'!B931</f>
        <v>G17</v>
      </c>
      <c r="D931" s="90" t="e">
        <f>Calculations!BN932</f>
        <v>#DIV/0!</v>
      </c>
      <c r="E931" s="90" t="e">
        <f>Calculations!BO932</f>
        <v>#DIV/0!</v>
      </c>
      <c r="F931" s="91" t="e">
        <f t="shared" si="60"/>
        <v>#DIV/0!</v>
      </c>
      <c r="G931" s="91" t="e">
        <f t="shared" si="61"/>
        <v>#DIV/0!</v>
      </c>
      <c r="H931" s="90" t="e">
        <f t="shared" si="62"/>
        <v>#DIV/0!</v>
      </c>
      <c r="I931" s="94" t="str">
        <f>IF(OR(COUNT(Calculations!BP932:BY932)&lt;3,COUNT(Calculations!BZ932:CI932)&lt;3),"N/A",IF(ISERROR(TTEST(Calculations!BP932:BY932,Calculations!BZ932:CI932,2,2)),"N/A",TTEST(Calculations!BP932:BY932,Calculations!BZ932:CI932,2,2)))</f>
        <v>N/A</v>
      </c>
      <c r="J931" s="90" t="e">
        <f t="shared" si="63"/>
        <v>#DIV/0!</v>
      </c>
      <c r="K931" s="95" t="str">
        <f>IF(AND('Test Sample Data'!N931&gt;=35,'Control Sample Data'!N931&gt;=35),"Type 3",IF(AND('Test Sample Data'!N931&gt;=30,'Control Sample Data'!N931&gt;=30,OR(I931&gt;=0.05,I931="N/A")),"Type 2",IF(OR(AND('Test Sample Data'!N931&gt;=30,'Control Sample Data'!N931&lt;=30),AND('Test Sample Data'!N931&lt;=30,'Control Sample Data'!N931&gt;=30)),"Type 1","OKAY")))</f>
        <v>OKAY</v>
      </c>
    </row>
    <row r="932" spans="1:11">
      <c r="A932" s="68"/>
      <c r="B932" s="88" t="str">
        <f>IF('Gene Table'!E932="","",'Gene Table'!E932)</f>
        <v/>
      </c>
      <c r="C932" s="89" t="str">
        <f>'Gene Table'!B932</f>
        <v>G18</v>
      </c>
      <c r="D932" s="90" t="e">
        <f>Calculations!BN933</f>
        <v>#DIV/0!</v>
      </c>
      <c r="E932" s="90" t="e">
        <f>Calculations!BO933</f>
        <v>#DIV/0!</v>
      </c>
      <c r="F932" s="91" t="e">
        <f t="shared" si="60"/>
        <v>#DIV/0!</v>
      </c>
      <c r="G932" s="91" t="e">
        <f t="shared" si="61"/>
        <v>#DIV/0!</v>
      </c>
      <c r="H932" s="90" t="e">
        <f t="shared" si="62"/>
        <v>#DIV/0!</v>
      </c>
      <c r="I932" s="94" t="str">
        <f>IF(OR(COUNT(Calculations!BP933:BY933)&lt;3,COUNT(Calculations!BZ933:CI933)&lt;3),"N/A",IF(ISERROR(TTEST(Calculations!BP933:BY933,Calculations!BZ933:CI933,2,2)),"N/A",TTEST(Calculations!BP933:BY933,Calculations!BZ933:CI933,2,2)))</f>
        <v>N/A</v>
      </c>
      <c r="J932" s="90" t="e">
        <f t="shared" si="63"/>
        <v>#DIV/0!</v>
      </c>
      <c r="K932" s="95" t="str">
        <f>IF(AND('Test Sample Data'!N932&gt;=35,'Control Sample Data'!N932&gt;=35),"Type 3",IF(AND('Test Sample Data'!N932&gt;=30,'Control Sample Data'!N932&gt;=30,OR(I932&gt;=0.05,I932="N/A")),"Type 2",IF(OR(AND('Test Sample Data'!N932&gt;=30,'Control Sample Data'!N932&lt;=30),AND('Test Sample Data'!N932&lt;=30,'Control Sample Data'!N932&gt;=30)),"Type 1","OKAY")))</f>
        <v>OKAY</v>
      </c>
    </row>
    <row r="933" spans="1:11">
      <c r="A933" s="68"/>
      <c r="B933" s="88" t="str">
        <f>IF('Gene Table'!E933="","",'Gene Table'!E933)</f>
        <v>mmu-miR-3102</v>
      </c>
      <c r="C933" s="89" t="str">
        <f>'Gene Table'!B933</f>
        <v>G19</v>
      </c>
      <c r="D933" s="90" t="e">
        <f>Calculations!BN934</f>
        <v>#DIV/0!</v>
      </c>
      <c r="E933" s="90" t="e">
        <f>Calculations!BO934</f>
        <v>#DIV/0!</v>
      </c>
      <c r="F933" s="91" t="e">
        <f t="shared" si="60"/>
        <v>#DIV/0!</v>
      </c>
      <c r="G933" s="91" t="e">
        <f t="shared" si="61"/>
        <v>#DIV/0!</v>
      </c>
      <c r="H933" s="90" t="e">
        <f t="shared" si="62"/>
        <v>#DIV/0!</v>
      </c>
      <c r="I933" s="94" t="str">
        <f>IF(OR(COUNT(Calculations!BP934:BY934)&lt;3,COUNT(Calculations!BZ934:CI934)&lt;3),"N/A",IF(ISERROR(TTEST(Calculations!BP934:BY934,Calculations!BZ934:CI934,2,2)),"N/A",TTEST(Calculations!BP934:BY934,Calculations!BZ934:CI934,2,2)))</f>
        <v>N/A</v>
      </c>
      <c r="J933" s="90" t="e">
        <f t="shared" si="63"/>
        <v>#DIV/0!</v>
      </c>
      <c r="K933" s="95" t="str">
        <f>IF(AND('Test Sample Data'!N933&gt;=35,'Control Sample Data'!N933&gt;=35),"Type 3",IF(AND('Test Sample Data'!N933&gt;=30,'Control Sample Data'!N933&gt;=30,OR(I933&gt;=0.05,I933="N/A")),"Type 2",IF(OR(AND('Test Sample Data'!N933&gt;=30,'Control Sample Data'!N933&lt;=30),AND('Test Sample Data'!N933&lt;=30,'Control Sample Data'!N933&gt;=30)),"Type 1","OKAY")))</f>
        <v>OKAY</v>
      </c>
    </row>
    <row r="934" spans="1:11">
      <c r="A934" s="68"/>
      <c r="B934" s="88" t="str">
        <f>IF('Gene Table'!E934="","",'Gene Table'!E934)</f>
        <v/>
      </c>
      <c r="C934" s="89" t="str">
        <f>'Gene Table'!B934</f>
        <v>G20</v>
      </c>
      <c r="D934" s="90" t="e">
        <f>Calculations!BN935</f>
        <v>#DIV/0!</v>
      </c>
      <c r="E934" s="90" t="e">
        <f>Calculations!BO935</f>
        <v>#DIV/0!</v>
      </c>
      <c r="F934" s="91" t="e">
        <f t="shared" si="60"/>
        <v>#DIV/0!</v>
      </c>
      <c r="G934" s="91" t="e">
        <f t="shared" si="61"/>
        <v>#DIV/0!</v>
      </c>
      <c r="H934" s="90" t="e">
        <f t="shared" si="62"/>
        <v>#DIV/0!</v>
      </c>
      <c r="I934" s="94" t="str">
        <f>IF(OR(COUNT(Calculations!BP935:BY935)&lt;3,COUNT(Calculations!BZ935:CI935)&lt;3),"N/A",IF(ISERROR(TTEST(Calculations!BP935:BY935,Calculations!BZ935:CI935,2,2)),"N/A",TTEST(Calculations!BP935:BY935,Calculations!BZ935:CI935,2,2)))</f>
        <v>N/A</v>
      </c>
      <c r="J934" s="90" t="e">
        <f t="shared" si="63"/>
        <v>#DIV/0!</v>
      </c>
      <c r="K934" s="95" t="str">
        <f>IF(AND('Test Sample Data'!N934&gt;=35,'Control Sample Data'!N934&gt;=35),"Type 3",IF(AND('Test Sample Data'!N934&gt;=30,'Control Sample Data'!N934&gt;=30,OR(I934&gt;=0.05,I934="N/A")),"Type 2",IF(OR(AND('Test Sample Data'!N934&gt;=30,'Control Sample Data'!N934&lt;=30),AND('Test Sample Data'!N934&lt;=30,'Control Sample Data'!N934&gt;=30)),"Type 1","OKAY")))</f>
        <v>OKAY</v>
      </c>
    </row>
    <row r="935" spans="1:11">
      <c r="A935" s="68"/>
      <c r="B935" s="88" t="str">
        <f>IF('Gene Table'!E935="","",'Gene Table'!E935)</f>
        <v>mmu-miR-3103-5p</v>
      </c>
      <c r="C935" s="89" t="str">
        <f>'Gene Table'!B935</f>
        <v>G21</v>
      </c>
      <c r="D935" s="90" t="e">
        <f>Calculations!BN936</f>
        <v>#DIV/0!</v>
      </c>
      <c r="E935" s="90" t="e">
        <f>Calculations!BO936</f>
        <v>#DIV/0!</v>
      </c>
      <c r="F935" s="91" t="e">
        <f t="shared" si="60"/>
        <v>#DIV/0!</v>
      </c>
      <c r="G935" s="91" t="e">
        <f t="shared" si="61"/>
        <v>#DIV/0!</v>
      </c>
      <c r="H935" s="90" t="e">
        <f t="shared" si="62"/>
        <v>#DIV/0!</v>
      </c>
      <c r="I935" s="94" t="str">
        <f>IF(OR(COUNT(Calculations!BP936:BY936)&lt;3,COUNT(Calculations!BZ936:CI936)&lt;3),"N/A",IF(ISERROR(TTEST(Calculations!BP936:BY936,Calculations!BZ936:CI936,2,2)),"N/A",TTEST(Calculations!BP936:BY936,Calculations!BZ936:CI936,2,2)))</f>
        <v>N/A</v>
      </c>
      <c r="J935" s="90" t="e">
        <f t="shared" si="63"/>
        <v>#DIV/0!</v>
      </c>
      <c r="K935" s="95" t="str">
        <f>IF(AND('Test Sample Data'!N935&gt;=35,'Control Sample Data'!N935&gt;=35),"Type 3",IF(AND('Test Sample Data'!N935&gt;=30,'Control Sample Data'!N935&gt;=30,OR(I935&gt;=0.05,I935="N/A")),"Type 2",IF(OR(AND('Test Sample Data'!N935&gt;=30,'Control Sample Data'!N935&lt;=30),AND('Test Sample Data'!N935&lt;=30,'Control Sample Data'!N935&gt;=30)),"Type 1","OKAY")))</f>
        <v>OKAY</v>
      </c>
    </row>
    <row r="936" spans="1:11">
      <c r="A936" s="68"/>
      <c r="B936" s="88" t="str">
        <f>IF('Gene Table'!E936="","",'Gene Table'!E936)</f>
        <v/>
      </c>
      <c r="C936" s="89" t="str">
        <f>'Gene Table'!B936</f>
        <v>G22</v>
      </c>
      <c r="D936" s="90" t="e">
        <f>Calculations!BN937</f>
        <v>#DIV/0!</v>
      </c>
      <c r="E936" s="90" t="e">
        <f>Calculations!BO937</f>
        <v>#DIV/0!</v>
      </c>
      <c r="F936" s="91" t="e">
        <f t="shared" si="60"/>
        <v>#DIV/0!</v>
      </c>
      <c r="G936" s="91" t="e">
        <f t="shared" si="61"/>
        <v>#DIV/0!</v>
      </c>
      <c r="H936" s="90" t="e">
        <f t="shared" si="62"/>
        <v>#DIV/0!</v>
      </c>
      <c r="I936" s="94" t="str">
        <f>IF(OR(COUNT(Calculations!BP937:BY937)&lt;3,COUNT(Calculations!BZ937:CI937)&lt;3),"N/A",IF(ISERROR(TTEST(Calculations!BP937:BY937,Calculations!BZ937:CI937,2,2)),"N/A",TTEST(Calculations!BP937:BY937,Calculations!BZ937:CI937,2,2)))</f>
        <v>N/A</v>
      </c>
      <c r="J936" s="90" t="e">
        <f t="shared" si="63"/>
        <v>#DIV/0!</v>
      </c>
      <c r="K936" s="95" t="str">
        <f>IF(AND('Test Sample Data'!N936&gt;=35,'Control Sample Data'!N936&gt;=35),"Type 3",IF(AND('Test Sample Data'!N936&gt;=30,'Control Sample Data'!N936&gt;=30,OR(I936&gt;=0.05,I936="N/A")),"Type 2",IF(OR(AND('Test Sample Data'!N936&gt;=30,'Control Sample Data'!N936&lt;=30),AND('Test Sample Data'!N936&lt;=30,'Control Sample Data'!N936&gt;=30)),"Type 1","OKAY")))</f>
        <v>OKAY</v>
      </c>
    </row>
    <row r="937" spans="1:11">
      <c r="A937" s="68"/>
      <c r="B937" s="88" t="str">
        <f>IF('Gene Table'!E937="","",'Gene Table'!E937)</f>
        <v>mmu-miR-3103-3p</v>
      </c>
      <c r="C937" s="89" t="str">
        <f>'Gene Table'!B937</f>
        <v>G23</v>
      </c>
      <c r="D937" s="90" t="e">
        <f>Calculations!BN938</f>
        <v>#DIV/0!</v>
      </c>
      <c r="E937" s="90" t="e">
        <f>Calculations!BO938</f>
        <v>#DIV/0!</v>
      </c>
      <c r="F937" s="91" t="e">
        <f t="shared" si="60"/>
        <v>#DIV/0!</v>
      </c>
      <c r="G937" s="91" t="e">
        <f t="shared" si="61"/>
        <v>#DIV/0!</v>
      </c>
      <c r="H937" s="90" t="e">
        <f t="shared" si="62"/>
        <v>#DIV/0!</v>
      </c>
      <c r="I937" s="94" t="str">
        <f>IF(OR(COUNT(Calculations!BP938:BY938)&lt;3,COUNT(Calculations!BZ938:CI938)&lt;3),"N/A",IF(ISERROR(TTEST(Calculations!BP938:BY938,Calculations!BZ938:CI938,2,2)),"N/A",TTEST(Calculations!BP938:BY938,Calculations!BZ938:CI938,2,2)))</f>
        <v>N/A</v>
      </c>
      <c r="J937" s="90" t="e">
        <f t="shared" si="63"/>
        <v>#DIV/0!</v>
      </c>
      <c r="K937" s="95" t="str">
        <f>IF(AND('Test Sample Data'!N937&gt;=35,'Control Sample Data'!N937&gt;=35),"Type 3",IF(AND('Test Sample Data'!N937&gt;=30,'Control Sample Data'!N937&gt;=30,OR(I937&gt;=0.05,I937="N/A")),"Type 2",IF(OR(AND('Test Sample Data'!N937&gt;=30,'Control Sample Data'!N937&lt;=30),AND('Test Sample Data'!N937&lt;=30,'Control Sample Data'!N937&gt;=30)),"Type 1","OKAY")))</f>
        <v>OKAY</v>
      </c>
    </row>
    <row r="938" spans="1:11">
      <c r="A938" s="68"/>
      <c r="B938" s="88" t="str">
        <f>IF('Gene Table'!E938="","",'Gene Table'!E938)</f>
        <v/>
      </c>
      <c r="C938" s="89" t="str">
        <f>'Gene Table'!B938</f>
        <v>G24</v>
      </c>
      <c r="D938" s="90" t="e">
        <f>Calculations!BN939</f>
        <v>#DIV/0!</v>
      </c>
      <c r="E938" s="90" t="e">
        <f>Calculations!BO939</f>
        <v>#DIV/0!</v>
      </c>
      <c r="F938" s="91" t="e">
        <f t="shared" si="60"/>
        <v>#DIV/0!</v>
      </c>
      <c r="G938" s="91" t="e">
        <f t="shared" si="61"/>
        <v>#DIV/0!</v>
      </c>
      <c r="H938" s="90" t="e">
        <f t="shared" si="62"/>
        <v>#DIV/0!</v>
      </c>
      <c r="I938" s="94" t="str">
        <f>IF(OR(COUNT(Calculations!BP939:BY939)&lt;3,COUNT(Calculations!BZ939:CI939)&lt;3),"N/A",IF(ISERROR(TTEST(Calculations!BP939:BY939,Calculations!BZ939:CI939,2,2)),"N/A",TTEST(Calculations!BP939:BY939,Calculations!BZ939:CI939,2,2)))</f>
        <v>N/A</v>
      </c>
      <c r="J938" s="90" t="e">
        <f t="shared" si="63"/>
        <v>#DIV/0!</v>
      </c>
      <c r="K938" s="95" t="str">
        <f>IF(AND('Test Sample Data'!N938&gt;=35,'Control Sample Data'!N938&gt;=35),"Type 3",IF(AND('Test Sample Data'!N938&gt;=30,'Control Sample Data'!N938&gt;=30,OR(I938&gt;=0.05,I938="N/A")),"Type 2",IF(OR(AND('Test Sample Data'!N938&gt;=30,'Control Sample Data'!N938&lt;=30),AND('Test Sample Data'!N938&lt;=30,'Control Sample Data'!N938&gt;=30)),"Type 1","OKAY")))</f>
        <v>OKAY</v>
      </c>
    </row>
    <row r="939" spans="1:11">
      <c r="A939" s="68"/>
      <c r="B939" s="88" t="str">
        <f>IF('Gene Table'!E939="","",'Gene Table'!E939)</f>
        <v/>
      </c>
      <c r="C939" s="89" t="str">
        <f>'Gene Table'!B939</f>
        <v>H01</v>
      </c>
      <c r="D939" s="90" t="e">
        <f>Calculations!BN940</f>
        <v>#DIV/0!</v>
      </c>
      <c r="E939" s="90" t="e">
        <f>Calculations!BO940</f>
        <v>#DIV/0!</v>
      </c>
      <c r="F939" s="91" t="e">
        <f t="shared" si="60"/>
        <v>#DIV/0!</v>
      </c>
      <c r="G939" s="91" t="e">
        <f t="shared" si="61"/>
        <v>#DIV/0!</v>
      </c>
      <c r="H939" s="90" t="e">
        <f t="shared" si="62"/>
        <v>#DIV/0!</v>
      </c>
      <c r="I939" s="94" t="str">
        <f>IF(OR(COUNT(Calculations!BP940:BY940)&lt;3,COUNT(Calculations!BZ940:CI940)&lt;3),"N/A",IF(ISERROR(TTEST(Calculations!BP940:BY940,Calculations!BZ940:CI940,2,2)),"N/A",TTEST(Calculations!BP940:BY940,Calculations!BZ940:CI940,2,2)))</f>
        <v>N/A</v>
      </c>
      <c r="J939" s="90" t="e">
        <f t="shared" si="63"/>
        <v>#DIV/0!</v>
      </c>
      <c r="K939" s="95" t="str">
        <f>IF(AND('Test Sample Data'!N939&gt;=35,'Control Sample Data'!N939&gt;=35),"Type 3",IF(AND('Test Sample Data'!N939&gt;=30,'Control Sample Data'!N939&gt;=30,OR(I939&gt;=0.05,I939="N/A")),"Type 2",IF(OR(AND('Test Sample Data'!N939&gt;=30,'Control Sample Data'!N939&lt;=30),AND('Test Sample Data'!N939&lt;=30,'Control Sample Data'!N939&gt;=30)),"Type 1","OKAY")))</f>
        <v>OKAY</v>
      </c>
    </row>
    <row r="940" spans="1:11">
      <c r="A940" s="68"/>
      <c r="B940" s="88" t="str">
        <f>IF('Gene Table'!E940="","",'Gene Table'!E940)</f>
        <v/>
      </c>
      <c r="C940" s="89" t="str">
        <f>'Gene Table'!B940</f>
        <v>H02</v>
      </c>
      <c r="D940" s="90" t="e">
        <f>Calculations!BN941</f>
        <v>#DIV/0!</v>
      </c>
      <c r="E940" s="90" t="e">
        <f>Calculations!BO941</f>
        <v>#DIV/0!</v>
      </c>
      <c r="F940" s="91" t="e">
        <f t="shared" si="60"/>
        <v>#DIV/0!</v>
      </c>
      <c r="G940" s="91" t="e">
        <f t="shared" si="61"/>
        <v>#DIV/0!</v>
      </c>
      <c r="H940" s="90" t="e">
        <f t="shared" si="62"/>
        <v>#DIV/0!</v>
      </c>
      <c r="I940" s="94" t="str">
        <f>IF(OR(COUNT(Calculations!BP941:BY941)&lt;3,COUNT(Calculations!BZ941:CI941)&lt;3),"N/A",IF(ISERROR(TTEST(Calculations!BP941:BY941,Calculations!BZ941:CI941,2,2)),"N/A",TTEST(Calculations!BP941:BY941,Calculations!BZ941:CI941,2,2)))</f>
        <v>N/A</v>
      </c>
      <c r="J940" s="90" t="e">
        <f t="shared" si="63"/>
        <v>#DIV/0!</v>
      </c>
      <c r="K940" s="95" t="str">
        <f>IF(AND('Test Sample Data'!N940&gt;=35,'Control Sample Data'!N940&gt;=35),"Type 3",IF(AND('Test Sample Data'!N940&gt;=30,'Control Sample Data'!N940&gt;=30,OR(I940&gt;=0.05,I940="N/A")),"Type 2",IF(OR(AND('Test Sample Data'!N940&gt;=30,'Control Sample Data'!N940&lt;=30),AND('Test Sample Data'!N940&lt;=30,'Control Sample Data'!N940&gt;=30)),"Type 1","OKAY")))</f>
        <v>OKAY</v>
      </c>
    </row>
    <row r="941" spans="1:11">
      <c r="A941" s="68"/>
      <c r="B941" s="88" t="str">
        <f>IF('Gene Table'!E941="","",'Gene Table'!E941)</f>
        <v/>
      </c>
      <c r="C941" s="89" t="str">
        <f>'Gene Table'!B941</f>
        <v>H03</v>
      </c>
      <c r="D941" s="90" t="e">
        <f>Calculations!BN942</f>
        <v>#DIV/0!</v>
      </c>
      <c r="E941" s="90" t="e">
        <f>Calculations!BO942</f>
        <v>#DIV/0!</v>
      </c>
      <c r="F941" s="91" t="e">
        <f t="shared" si="60"/>
        <v>#DIV/0!</v>
      </c>
      <c r="G941" s="91" t="e">
        <f t="shared" si="61"/>
        <v>#DIV/0!</v>
      </c>
      <c r="H941" s="90" t="e">
        <f t="shared" si="62"/>
        <v>#DIV/0!</v>
      </c>
      <c r="I941" s="94" t="str">
        <f>IF(OR(COUNT(Calculations!BP942:BY942)&lt;3,COUNT(Calculations!BZ942:CI942)&lt;3),"N/A",IF(ISERROR(TTEST(Calculations!BP942:BY942,Calculations!BZ942:CI942,2,2)),"N/A",TTEST(Calculations!BP942:BY942,Calculations!BZ942:CI942,2,2)))</f>
        <v>N/A</v>
      </c>
      <c r="J941" s="90" t="e">
        <f t="shared" si="63"/>
        <v>#DIV/0!</v>
      </c>
      <c r="K941" s="95" t="str">
        <f>IF(AND('Test Sample Data'!N941&gt;=35,'Control Sample Data'!N941&gt;=35),"Type 3",IF(AND('Test Sample Data'!N941&gt;=30,'Control Sample Data'!N941&gt;=30,OR(I941&gt;=0.05,I941="N/A")),"Type 2",IF(OR(AND('Test Sample Data'!N941&gt;=30,'Control Sample Data'!N941&lt;=30),AND('Test Sample Data'!N941&lt;=30,'Control Sample Data'!N941&gt;=30)),"Type 1","OKAY")))</f>
        <v>OKAY</v>
      </c>
    </row>
    <row r="942" spans="1:11">
      <c r="A942" s="68"/>
      <c r="B942" s="88" t="str">
        <f>IF('Gene Table'!E942="","",'Gene Table'!E942)</f>
        <v/>
      </c>
      <c r="C942" s="89" t="str">
        <f>'Gene Table'!B942</f>
        <v>H04</v>
      </c>
      <c r="D942" s="90" t="e">
        <f>Calculations!BN943</f>
        <v>#DIV/0!</v>
      </c>
      <c r="E942" s="90" t="e">
        <f>Calculations!BO943</f>
        <v>#DIV/0!</v>
      </c>
      <c r="F942" s="91" t="e">
        <f t="shared" si="60"/>
        <v>#DIV/0!</v>
      </c>
      <c r="G942" s="91" t="e">
        <f t="shared" si="61"/>
        <v>#DIV/0!</v>
      </c>
      <c r="H942" s="90" t="e">
        <f t="shared" si="62"/>
        <v>#DIV/0!</v>
      </c>
      <c r="I942" s="94" t="str">
        <f>IF(OR(COUNT(Calculations!BP943:BY943)&lt;3,COUNT(Calculations!BZ943:CI943)&lt;3),"N/A",IF(ISERROR(TTEST(Calculations!BP943:BY943,Calculations!BZ943:CI943,2,2)),"N/A",TTEST(Calculations!BP943:BY943,Calculations!BZ943:CI943,2,2)))</f>
        <v>N/A</v>
      </c>
      <c r="J942" s="90" t="e">
        <f t="shared" si="63"/>
        <v>#DIV/0!</v>
      </c>
      <c r="K942" s="95" t="str">
        <f>IF(AND('Test Sample Data'!N942&gt;=35,'Control Sample Data'!N942&gt;=35),"Type 3",IF(AND('Test Sample Data'!N942&gt;=30,'Control Sample Data'!N942&gt;=30,OR(I942&gt;=0.05,I942="N/A")),"Type 2",IF(OR(AND('Test Sample Data'!N942&gt;=30,'Control Sample Data'!N942&lt;=30),AND('Test Sample Data'!N942&lt;=30,'Control Sample Data'!N942&gt;=30)),"Type 1","OKAY")))</f>
        <v>OKAY</v>
      </c>
    </row>
    <row r="943" spans="1:11">
      <c r="A943" s="68"/>
      <c r="B943" s="88" t="str">
        <f>IF('Gene Table'!E943="","",'Gene Table'!E943)</f>
        <v/>
      </c>
      <c r="C943" s="89" t="str">
        <f>'Gene Table'!B943</f>
        <v>H05</v>
      </c>
      <c r="D943" s="90" t="e">
        <f>Calculations!BN944</f>
        <v>#DIV/0!</v>
      </c>
      <c r="E943" s="90" t="e">
        <f>Calculations!BO944</f>
        <v>#DIV/0!</v>
      </c>
      <c r="F943" s="91" t="e">
        <f t="shared" si="60"/>
        <v>#DIV/0!</v>
      </c>
      <c r="G943" s="91" t="e">
        <f t="shared" si="61"/>
        <v>#DIV/0!</v>
      </c>
      <c r="H943" s="90" t="e">
        <f t="shared" si="62"/>
        <v>#DIV/0!</v>
      </c>
      <c r="I943" s="94" t="str">
        <f>IF(OR(COUNT(Calculations!BP944:BY944)&lt;3,COUNT(Calculations!BZ944:CI944)&lt;3),"N/A",IF(ISERROR(TTEST(Calculations!BP944:BY944,Calculations!BZ944:CI944,2,2)),"N/A",TTEST(Calculations!BP944:BY944,Calculations!BZ944:CI944,2,2)))</f>
        <v>N/A</v>
      </c>
      <c r="J943" s="90" t="e">
        <f t="shared" si="63"/>
        <v>#DIV/0!</v>
      </c>
      <c r="K943" s="95" t="str">
        <f>IF(AND('Test Sample Data'!N943&gt;=35,'Control Sample Data'!N943&gt;=35),"Type 3",IF(AND('Test Sample Data'!N943&gt;=30,'Control Sample Data'!N943&gt;=30,OR(I943&gt;=0.05,I943="N/A")),"Type 2",IF(OR(AND('Test Sample Data'!N943&gt;=30,'Control Sample Data'!N943&lt;=30),AND('Test Sample Data'!N943&lt;=30,'Control Sample Data'!N943&gt;=30)),"Type 1","OKAY")))</f>
        <v>OKAY</v>
      </c>
    </row>
    <row r="944" spans="1:11">
      <c r="A944" s="68"/>
      <c r="B944" s="88" t="str">
        <f>IF('Gene Table'!E944="","",'Gene Table'!E944)</f>
        <v/>
      </c>
      <c r="C944" s="89" t="str">
        <f>'Gene Table'!B944</f>
        <v>H06</v>
      </c>
      <c r="D944" s="90" t="e">
        <f>Calculations!BN945</f>
        <v>#DIV/0!</v>
      </c>
      <c r="E944" s="90" t="e">
        <f>Calculations!BO945</f>
        <v>#DIV/0!</v>
      </c>
      <c r="F944" s="91" t="e">
        <f t="shared" si="60"/>
        <v>#DIV/0!</v>
      </c>
      <c r="G944" s="91" t="e">
        <f t="shared" si="61"/>
        <v>#DIV/0!</v>
      </c>
      <c r="H944" s="90" t="e">
        <f t="shared" si="62"/>
        <v>#DIV/0!</v>
      </c>
      <c r="I944" s="94" t="str">
        <f>IF(OR(COUNT(Calculations!BP945:BY945)&lt;3,COUNT(Calculations!BZ945:CI945)&lt;3),"N/A",IF(ISERROR(TTEST(Calculations!BP945:BY945,Calculations!BZ945:CI945,2,2)),"N/A",TTEST(Calculations!BP945:BY945,Calculations!BZ945:CI945,2,2)))</f>
        <v>N/A</v>
      </c>
      <c r="J944" s="90" t="e">
        <f t="shared" si="63"/>
        <v>#DIV/0!</v>
      </c>
      <c r="K944" s="95" t="str">
        <f>IF(AND('Test Sample Data'!N944&gt;=35,'Control Sample Data'!N944&gt;=35),"Type 3",IF(AND('Test Sample Data'!N944&gt;=30,'Control Sample Data'!N944&gt;=30,OR(I944&gt;=0.05,I944="N/A")),"Type 2",IF(OR(AND('Test Sample Data'!N944&gt;=30,'Control Sample Data'!N944&lt;=30),AND('Test Sample Data'!N944&lt;=30,'Control Sample Data'!N944&gt;=30)),"Type 1","OKAY")))</f>
        <v>OKAY</v>
      </c>
    </row>
    <row r="945" spans="1:11">
      <c r="A945" s="68"/>
      <c r="B945" s="88" t="str">
        <f>IF('Gene Table'!E945="","",'Gene Table'!E945)</f>
        <v/>
      </c>
      <c r="C945" s="89" t="str">
        <f>'Gene Table'!B945</f>
        <v>H07</v>
      </c>
      <c r="D945" s="90" t="e">
        <f>Calculations!BN946</f>
        <v>#DIV/0!</v>
      </c>
      <c r="E945" s="90" t="e">
        <f>Calculations!BO946</f>
        <v>#DIV/0!</v>
      </c>
      <c r="F945" s="91" t="e">
        <f t="shared" si="60"/>
        <v>#DIV/0!</v>
      </c>
      <c r="G945" s="91" t="e">
        <f t="shared" si="61"/>
        <v>#DIV/0!</v>
      </c>
      <c r="H945" s="90" t="e">
        <f t="shared" si="62"/>
        <v>#DIV/0!</v>
      </c>
      <c r="I945" s="94" t="str">
        <f>IF(OR(COUNT(Calculations!BP946:BY946)&lt;3,COUNT(Calculations!BZ946:CI946)&lt;3),"N/A",IF(ISERROR(TTEST(Calculations!BP946:BY946,Calculations!BZ946:CI946,2,2)),"N/A",TTEST(Calculations!BP946:BY946,Calculations!BZ946:CI946,2,2)))</f>
        <v>N/A</v>
      </c>
      <c r="J945" s="90" t="e">
        <f t="shared" si="63"/>
        <v>#DIV/0!</v>
      </c>
      <c r="K945" s="95" t="str">
        <f>IF(AND('Test Sample Data'!N945&gt;=35,'Control Sample Data'!N945&gt;=35),"Type 3",IF(AND('Test Sample Data'!N945&gt;=30,'Control Sample Data'!N945&gt;=30,OR(I945&gt;=0.05,I945="N/A")),"Type 2",IF(OR(AND('Test Sample Data'!N945&gt;=30,'Control Sample Data'!N945&lt;=30),AND('Test Sample Data'!N945&lt;=30,'Control Sample Data'!N945&gt;=30)),"Type 1","OKAY")))</f>
        <v>OKAY</v>
      </c>
    </row>
    <row r="946" spans="1:11">
      <c r="A946" s="68"/>
      <c r="B946" s="88" t="str">
        <f>IF('Gene Table'!E946="","",'Gene Table'!E946)</f>
        <v/>
      </c>
      <c r="C946" s="89" t="str">
        <f>'Gene Table'!B946</f>
        <v>H08</v>
      </c>
      <c r="D946" s="90" t="e">
        <f>Calculations!BN947</f>
        <v>#DIV/0!</v>
      </c>
      <c r="E946" s="90" t="e">
        <f>Calculations!BO947</f>
        <v>#DIV/0!</v>
      </c>
      <c r="F946" s="91" t="e">
        <f t="shared" si="60"/>
        <v>#DIV/0!</v>
      </c>
      <c r="G946" s="91" t="e">
        <f t="shared" si="61"/>
        <v>#DIV/0!</v>
      </c>
      <c r="H946" s="90" t="e">
        <f t="shared" si="62"/>
        <v>#DIV/0!</v>
      </c>
      <c r="I946" s="94" t="str">
        <f>IF(OR(COUNT(Calculations!BP947:BY947)&lt;3,COUNT(Calculations!BZ947:CI947)&lt;3),"N/A",IF(ISERROR(TTEST(Calculations!BP947:BY947,Calculations!BZ947:CI947,2,2)),"N/A",TTEST(Calculations!BP947:BY947,Calculations!BZ947:CI947,2,2)))</f>
        <v>N/A</v>
      </c>
      <c r="J946" s="90" t="e">
        <f t="shared" si="63"/>
        <v>#DIV/0!</v>
      </c>
      <c r="K946" s="95" t="str">
        <f>IF(AND('Test Sample Data'!N946&gt;=35,'Control Sample Data'!N946&gt;=35),"Type 3",IF(AND('Test Sample Data'!N946&gt;=30,'Control Sample Data'!N946&gt;=30,OR(I946&gt;=0.05,I946="N/A")),"Type 2",IF(OR(AND('Test Sample Data'!N946&gt;=30,'Control Sample Data'!N946&lt;=30),AND('Test Sample Data'!N946&lt;=30,'Control Sample Data'!N946&gt;=30)),"Type 1","OKAY")))</f>
        <v>OKAY</v>
      </c>
    </row>
    <row r="947" spans="1:11">
      <c r="A947" s="68"/>
      <c r="B947" s="88" t="str">
        <f>IF('Gene Table'!E947="","",'Gene Table'!E947)</f>
        <v/>
      </c>
      <c r="C947" s="89" t="str">
        <f>'Gene Table'!B947</f>
        <v>H09</v>
      </c>
      <c r="D947" s="90" t="e">
        <f>Calculations!BN948</f>
        <v>#DIV/0!</v>
      </c>
      <c r="E947" s="90" t="e">
        <f>Calculations!BO948</f>
        <v>#DIV/0!</v>
      </c>
      <c r="F947" s="91" t="e">
        <f t="shared" si="60"/>
        <v>#DIV/0!</v>
      </c>
      <c r="G947" s="91" t="e">
        <f t="shared" si="61"/>
        <v>#DIV/0!</v>
      </c>
      <c r="H947" s="90" t="e">
        <f t="shared" si="62"/>
        <v>#DIV/0!</v>
      </c>
      <c r="I947" s="94" t="str">
        <f>IF(OR(COUNT(Calculations!BP948:BY948)&lt;3,COUNT(Calculations!BZ948:CI948)&lt;3),"N/A",IF(ISERROR(TTEST(Calculations!BP948:BY948,Calculations!BZ948:CI948,2,2)),"N/A",TTEST(Calculations!BP948:BY948,Calculations!BZ948:CI948,2,2)))</f>
        <v>N/A</v>
      </c>
      <c r="J947" s="90" t="e">
        <f t="shared" si="63"/>
        <v>#DIV/0!</v>
      </c>
      <c r="K947" s="95" t="str">
        <f>IF(AND('Test Sample Data'!N947&gt;=35,'Control Sample Data'!N947&gt;=35),"Type 3",IF(AND('Test Sample Data'!N947&gt;=30,'Control Sample Data'!N947&gt;=30,OR(I947&gt;=0.05,I947="N/A")),"Type 2",IF(OR(AND('Test Sample Data'!N947&gt;=30,'Control Sample Data'!N947&lt;=30),AND('Test Sample Data'!N947&lt;=30,'Control Sample Data'!N947&gt;=30)),"Type 1","OKAY")))</f>
        <v>OKAY</v>
      </c>
    </row>
    <row r="948" spans="1:11">
      <c r="A948" s="68"/>
      <c r="B948" s="88" t="str">
        <f>IF('Gene Table'!E948="","",'Gene Table'!E948)</f>
        <v/>
      </c>
      <c r="C948" s="89" t="str">
        <f>'Gene Table'!B948</f>
        <v>H10</v>
      </c>
      <c r="D948" s="90" t="e">
        <f>Calculations!BN949</f>
        <v>#DIV/0!</v>
      </c>
      <c r="E948" s="90" t="e">
        <f>Calculations!BO949</f>
        <v>#DIV/0!</v>
      </c>
      <c r="F948" s="91" t="e">
        <f t="shared" si="60"/>
        <v>#DIV/0!</v>
      </c>
      <c r="G948" s="91" t="e">
        <f t="shared" si="61"/>
        <v>#DIV/0!</v>
      </c>
      <c r="H948" s="90" t="e">
        <f t="shared" si="62"/>
        <v>#DIV/0!</v>
      </c>
      <c r="I948" s="94" t="str">
        <f>IF(OR(COUNT(Calculations!BP949:BY949)&lt;3,COUNT(Calculations!BZ949:CI949)&lt;3),"N/A",IF(ISERROR(TTEST(Calculations!BP949:BY949,Calculations!BZ949:CI949,2,2)),"N/A",TTEST(Calculations!BP949:BY949,Calculations!BZ949:CI949,2,2)))</f>
        <v>N/A</v>
      </c>
      <c r="J948" s="90" t="e">
        <f t="shared" si="63"/>
        <v>#DIV/0!</v>
      </c>
      <c r="K948" s="95" t="str">
        <f>IF(AND('Test Sample Data'!N948&gt;=35,'Control Sample Data'!N948&gt;=35),"Type 3",IF(AND('Test Sample Data'!N948&gt;=30,'Control Sample Data'!N948&gt;=30,OR(I948&gt;=0.05,I948="N/A")),"Type 2",IF(OR(AND('Test Sample Data'!N948&gt;=30,'Control Sample Data'!N948&lt;=30),AND('Test Sample Data'!N948&lt;=30,'Control Sample Data'!N948&gt;=30)),"Type 1","OKAY")))</f>
        <v>OKAY</v>
      </c>
    </row>
    <row r="949" spans="1:11">
      <c r="A949" s="68"/>
      <c r="B949" s="88" t="str">
        <f>IF('Gene Table'!E949="","",'Gene Table'!E949)</f>
        <v/>
      </c>
      <c r="C949" s="89" t="str">
        <f>'Gene Table'!B949</f>
        <v>H11</v>
      </c>
      <c r="D949" s="90" t="e">
        <f>Calculations!BN950</f>
        <v>#DIV/0!</v>
      </c>
      <c r="E949" s="90" t="e">
        <f>Calculations!BO950</f>
        <v>#DIV/0!</v>
      </c>
      <c r="F949" s="91" t="e">
        <f t="shared" si="60"/>
        <v>#DIV/0!</v>
      </c>
      <c r="G949" s="91" t="e">
        <f t="shared" si="61"/>
        <v>#DIV/0!</v>
      </c>
      <c r="H949" s="90" t="e">
        <f t="shared" si="62"/>
        <v>#DIV/0!</v>
      </c>
      <c r="I949" s="94" t="str">
        <f>IF(OR(COUNT(Calculations!BP950:BY950)&lt;3,COUNT(Calculations!BZ950:CI950)&lt;3),"N/A",IF(ISERROR(TTEST(Calculations!BP950:BY950,Calculations!BZ950:CI950,2,2)),"N/A",TTEST(Calculations!BP950:BY950,Calculations!BZ950:CI950,2,2)))</f>
        <v>N/A</v>
      </c>
      <c r="J949" s="90" t="e">
        <f t="shared" si="63"/>
        <v>#DIV/0!</v>
      </c>
      <c r="K949" s="95" t="str">
        <f>IF(AND('Test Sample Data'!N949&gt;=35,'Control Sample Data'!N949&gt;=35),"Type 3",IF(AND('Test Sample Data'!N949&gt;=30,'Control Sample Data'!N949&gt;=30,OR(I949&gt;=0.05,I949="N/A")),"Type 2",IF(OR(AND('Test Sample Data'!N949&gt;=30,'Control Sample Data'!N949&lt;=30),AND('Test Sample Data'!N949&lt;=30,'Control Sample Data'!N949&gt;=30)),"Type 1","OKAY")))</f>
        <v>OKAY</v>
      </c>
    </row>
    <row r="950" spans="1:11">
      <c r="A950" s="68"/>
      <c r="B950" s="88" t="str">
        <f>IF('Gene Table'!E950="","",'Gene Table'!E950)</f>
        <v/>
      </c>
      <c r="C950" s="89" t="str">
        <f>'Gene Table'!B950</f>
        <v>H12</v>
      </c>
      <c r="D950" s="90" t="e">
        <f>Calculations!BN951</f>
        <v>#DIV/0!</v>
      </c>
      <c r="E950" s="90" t="e">
        <f>Calculations!BO951</f>
        <v>#DIV/0!</v>
      </c>
      <c r="F950" s="91" t="e">
        <f t="shared" si="60"/>
        <v>#DIV/0!</v>
      </c>
      <c r="G950" s="91" t="e">
        <f t="shared" si="61"/>
        <v>#DIV/0!</v>
      </c>
      <c r="H950" s="90" t="e">
        <f t="shared" si="62"/>
        <v>#DIV/0!</v>
      </c>
      <c r="I950" s="94" t="str">
        <f>IF(OR(COUNT(Calculations!BP951:BY951)&lt;3,COUNT(Calculations!BZ951:CI951)&lt;3),"N/A",IF(ISERROR(TTEST(Calculations!BP951:BY951,Calculations!BZ951:CI951,2,2)),"N/A",TTEST(Calculations!BP951:BY951,Calculations!BZ951:CI951,2,2)))</f>
        <v>N/A</v>
      </c>
      <c r="J950" s="90" t="e">
        <f t="shared" si="63"/>
        <v>#DIV/0!</v>
      </c>
      <c r="K950" s="95" t="str">
        <f>IF(AND('Test Sample Data'!N950&gt;=35,'Control Sample Data'!N950&gt;=35),"Type 3",IF(AND('Test Sample Data'!N950&gt;=30,'Control Sample Data'!N950&gt;=30,OR(I950&gt;=0.05,I950="N/A")),"Type 2",IF(OR(AND('Test Sample Data'!N950&gt;=30,'Control Sample Data'!N950&lt;=30),AND('Test Sample Data'!N950&lt;=30,'Control Sample Data'!N950&gt;=30)),"Type 1","OKAY")))</f>
        <v>OKAY</v>
      </c>
    </row>
    <row r="951" spans="1:11">
      <c r="A951" s="68"/>
      <c r="B951" s="88" t="str">
        <f>IF('Gene Table'!E951="","",'Gene Table'!E951)</f>
        <v/>
      </c>
      <c r="C951" s="89" t="str">
        <f>'Gene Table'!B951</f>
        <v>H13</v>
      </c>
      <c r="D951" s="90" t="e">
        <f>Calculations!BN952</f>
        <v>#DIV/0!</v>
      </c>
      <c r="E951" s="90" t="e">
        <f>Calculations!BO952</f>
        <v>#DIV/0!</v>
      </c>
      <c r="F951" s="91" t="e">
        <f t="shared" si="60"/>
        <v>#DIV/0!</v>
      </c>
      <c r="G951" s="91" t="e">
        <f t="shared" si="61"/>
        <v>#DIV/0!</v>
      </c>
      <c r="H951" s="90" t="e">
        <f t="shared" si="62"/>
        <v>#DIV/0!</v>
      </c>
      <c r="I951" s="94" t="str">
        <f>IF(OR(COUNT(Calculations!BP952:BY952)&lt;3,COUNT(Calculations!BZ952:CI952)&lt;3),"N/A",IF(ISERROR(TTEST(Calculations!BP952:BY952,Calculations!BZ952:CI952,2,2)),"N/A",TTEST(Calculations!BP952:BY952,Calculations!BZ952:CI952,2,2)))</f>
        <v>N/A</v>
      </c>
      <c r="J951" s="90" t="e">
        <f t="shared" si="63"/>
        <v>#DIV/0!</v>
      </c>
      <c r="K951" s="95" t="str">
        <f>IF(AND('Test Sample Data'!N951&gt;=35,'Control Sample Data'!N951&gt;=35),"Type 3",IF(AND('Test Sample Data'!N951&gt;=30,'Control Sample Data'!N951&gt;=30,OR(I951&gt;=0.05,I951="N/A")),"Type 2",IF(OR(AND('Test Sample Data'!N951&gt;=30,'Control Sample Data'!N951&lt;=30),AND('Test Sample Data'!N951&lt;=30,'Control Sample Data'!N951&gt;=30)),"Type 1","OKAY")))</f>
        <v>OKAY</v>
      </c>
    </row>
    <row r="952" spans="1:11">
      <c r="A952" s="68"/>
      <c r="B952" s="88" t="str">
        <f>IF('Gene Table'!E952="","",'Gene Table'!E952)</f>
        <v/>
      </c>
      <c r="C952" s="89" t="str">
        <f>'Gene Table'!B952</f>
        <v>H14</v>
      </c>
      <c r="D952" s="90" t="e">
        <f>Calculations!BN953</f>
        <v>#DIV/0!</v>
      </c>
      <c r="E952" s="90" t="e">
        <f>Calculations!BO953</f>
        <v>#DIV/0!</v>
      </c>
      <c r="F952" s="91" t="e">
        <f t="shared" si="60"/>
        <v>#DIV/0!</v>
      </c>
      <c r="G952" s="91" t="e">
        <f t="shared" si="61"/>
        <v>#DIV/0!</v>
      </c>
      <c r="H952" s="90" t="e">
        <f t="shared" si="62"/>
        <v>#DIV/0!</v>
      </c>
      <c r="I952" s="94" t="str">
        <f>IF(OR(COUNT(Calculations!BP953:BY953)&lt;3,COUNT(Calculations!BZ953:CI953)&lt;3),"N/A",IF(ISERROR(TTEST(Calculations!BP953:BY953,Calculations!BZ953:CI953,2,2)),"N/A",TTEST(Calculations!BP953:BY953,Calculations!BZ953:CI953,2,2)))</f>
        <v>N/A</v>
      </c>
      <c r="J952" s="90" t="e">
        <f t="shared" si="63"/>
        <v>#DIV/0!</v>
      </c>
      <c r="K952" s="95" t="str">
        <f>IF(AND('Test Sample Data'!N952&gt;=35,'Control Sample Data'!N952&gt;=35),"Type 3",IF(AND('Test Sample Data'!N952&gt;=30,'Control Sample Data'!N952&gt;=30,OR(I952&gt;=0.05,I952="N/A")),"Type 2",IF(OR(AND('Test Sample Data'!N952&gt;=30,'Control Sample Data'!N952&lt;=30),AND('Test Sample Data'!N952&lt;=30,'Control Sample Data'!N952&gt;=30)),"Type 1","OKAY")))</f>
        <v>OKAY</v>
      </c>
    </row>
    <row r="953" spans="1:11">
      <c r="A953" s="68"/>
      <c r="B953" s="88" t="str">
        <f>IF('Gene Table'!E953="","",'Gene Table'!E953)</f>
        <v/>
      </c>
      <c r="C953" s="89" t="str">
        <f>'Gene Table'!B953</f>
        <v>H15</v>
      </c>
      <c r="D953" s="90" t="e">
        <f>Calculations!BN954</f>
        <v>#DIV/0!</v>
      </c>
      <c r="E953" s="90" t="e">
        <f>Calculations!BO954</f>
        <v>#DIV/0!</v>
      </c>
      <c r="F953" s="91" t="e">
        <f t="shared" si="60"/>
        <v>#DIV/0!</v>
      </c>
      <c r="G953" s="91" t="e">
        <f t="shared" si="61"/>
        <v>#DIV/0!</v>
      </c>
      <c r="H953" s="90" t="e">
        <f t="shared" si="62"/>
        <v>#DIV/0!</v>
      </c>
      <c r="I953" s="94" t="str">
        <f>IF(OR(COUNT(Calculations!BP954:BY954)&lt;3,COUNT(Calculations!BZ954:CI954)&lt;3),"N/A",IF(ISERROR(TTEST(Calculations!BP954:BY954,Calculations!BZ954:CI954,2,2)),"N/A",TTEST(Calculations!BP954:BY954,Calculations!BZ954:CI954,2,2)))</f>
        <v>N/A</v>
      </c>
      <c r="J953" s="90" t="e">
        <f t="shared" si="63"/>
        <v>#DIV/0!</v>
      </c>
      <c r="K953" s="95" t="str">
        <f>IF(AND('Test Sample Data'!N953&gt;=35,'Control Sample Data'!N953&gt;=35),"Type 3",IF(AND('Test Sample Data'!N953&gt;=30,'Control Sample Data'!N953&gt;=30,OR(I953&gt;=0.05,I953="N/A")),"Type 2",IF(OR(AND('Test Sample Data'!N953&gt;=30,'Control Sample Data'!N953&lt;=30),AND('Test Sample Data'!N953&lt;=30,'Control Sample Data'!N953&gt;=30)),"Type 1","OKAY")))</f>
        <v>OKAY</v>
      </c>
    </row>
    <row r="954" spans="1:11">
      <c r="A954" s="68"/>
      <c r="B954" s="88" t="str">
        <f>IF('Gene Table'!E954="","",'Gene Table'!E954)</f>
        <v/>
      </c>
      <c r="C954" s="89" t="str">
        <f>'Gene Table'!B954</f>
        <v>H16</v>
      </c>
      <c r="D954" s="90" t="e">
        <f>Calculations!BN955</f>
        <v>#DIV/0!</v>
      </c>
      <c r="E954" s="90" t="e">
        <f>Calculations!BO955</f>
        <v>#DIV/0!</v>
      </c>
      <c r="F954" s="91" t="e">
        <f t="shared" si="60"/>
        <v>#DIV/0!</v>
      </c>
      <c r="G954" s="91" t="e">
        <f t="shared" si="61"/>
        <v>#DIV/0!</v>
      </c>
      <c r="H954" s="90" t="e">
        <f t="shared" si="62"/>
        <v>#DIV/0!</v>
      </c>
      <c r="I954" s="94" t="str">
        <f>IF(OR(COUNT(Calculations!BP955:BY955)&lt;3,COUNT(Calculations!BZ955:CI955)&lt;3),"N/A",IF(ISERROR(TTEST(Calculations!BP955:BY955,Calculations!BZ955:CI955,2,2)),"N/A",TTEST(Calculations!BP955:BY955,Calculations!BZ955:CI955,2,2)))</f>
        <v>N/A</v>
      </c>
      <c r="J954" s="90" t="e">
        <f t="shared" si="63"/>
        <v>#DIV/0!</v>
      </c>
      <c r="K954" s="95" t="str">
        <f>IF(AND('Test Sample Data'!N954&gt;=35,'Control Sample Data'!N954&gt;=35),"Type 3",IF(AND('Test Sample Data'!N954&gt;=30,'Control Sample Data'!N954&gt;=30,OR(I954&gt;=0.05,I954="N/A")),"Type 2",IF(OR(AND('Test Sample Data'!N954&gt;=30,'Control Sample Data'!N954&lt;=30),AND('Test Sample Data'!N954&lt;=30,'Control Sample Data'!N954&gt;=30)),"Type 1","OKAY")))</f>
        <v>OKAY</v>
      </c>
    </row>
    <row r="955" spans="1:11">
      <c r="A955" s="68"/>
      <c r="B955" s="88" t="str">
        <f>IF('Gene Table'!E955="","",'Gene Table'!E955)</f>
        <v/>
      </c>
      <c r="C955" s="89" t="str">
        <f>'Gene Table'!B955</f>
        <v>H17</v>
      </c>
      <c r="D955" s="90" t="e">
        <f>Calculations!BN956</f>
        <v>#DIV/0!</v>
      </c>
      <c r="E955" s="90" t="e">
        <f>Calculations!BO956</f>
        <v>#DIV/0!</v>
      </c>
      <c r="F955" s="91" t="e">
        <f t="shared" si="60"/>
        <v>#DIV/0!</v>
      </c>
      <c r="G955" s="91" t="e">
        <f t="shared" si="61"/>
        <v>#DIV/0!</v>
      </c>
      <c r="H955" s="90" t="e">
        <f t="shared" si="62"/>
        <v>#DIV/0!</v>
      </c>
      <c r="I955" s="94" t="str">
        <f>IF(OR(COUNT(Calculations!BP956:BY956)&lt;3,COUNT(Calculations!BZ956:CI956)&lt;3),"N/A",IF(ISERROR(TTEST(Calculations!BP956:BY956,Calculations!BZ956:CI956,2,2)),"N/A",TTEST(Calculations!BP956:BY956,Calculations!BZ956:CI956,2,2)))</f>
        <v>N/A</v>
      </c>
      <c r="J955" s="90" t="e">
        <f t="shared" si="63"/>
        <v>#DIV/0!</v>
      </c>
      <c r="K955" s="95" t="str">
        <f>IF(AND('Test Sample Data'!N955&gt;=35,'Control Sample Data'!N955&gt;=35),"Type 3",IF(AND('Test Sample Data'!N955&gt;=30,'Control Sample Data'!N955&gt;=30,OR(I955&gt;=0.05,I955="N/A")),"Type 2",IF(OR(AND('Test Sample Data'!N955&gt;=30,'Control Sample Data'!N955&lt;=30),AND('Test Sample Data'!N955&lt;=30,'Control Sample Data'!N955&gt;=30)),"Type 1","OKAY")))</f>
        <v>OKAY</v>
      </c>
    </row>
    <row r="956" spans="1:11">
      <c r="A956" s="68"/>
      <c r="B956" s="88" t="str">
        <f>IF('Gene Table'!E956="","",'Gene Table'!E956)</f>
        <v/>
      </c>
      <c r="C956" s="89" t="str">
        <f>'Gene Table'!B956</f>
        <v>H18</v>
      </c>
      <c r="D956" s="90" t="e">
        <f>Calculations!BN957</f>
        <v>#DIV/0!</v>
      </c>
      <c r="E956" s="90" t="e">
        <f>Calculations!BO957</f>
        <v>#DIV/0!</v>
      </c>
      <c r="F956" s="91" t="e">
        <f t="shared" si="60"/>
        <v>#DIV/0!</v>
      </c>
      <c r="G956" s="91" t="e">
        <f t="shared" si="61"/>
        <v>#DIV/0!</v>
      </c>
      <c r="H956" s="90" t="e">
        <f t="shared" si="62"/>
        <v>#DIV/0!</v>
      </c>
      <c r="I956" s="94" t="str">
        <f>IF(OR(COUNT(Calculations!BP957:BY957)&lt;3,COUNT(Calculations!BZ957:CI957)&lt;3),"N/A",IF(ISERROR(TTEST(Calculations!BP957:BY957,Calculations!BZ957:CI957,2,2)),"N/A",TTEST(Calculations!BP957:BY957,Calculations!BZ957:CI957,2,2)))</f>
        <v>N/A</v>
      </c>
      <c r="J956" s="90" t="e">
        <f t="shared" si="63"/>
        <v>#DIV/0!</v>
      </c>
      <c r="K956" s="95" t="str">
        <f>IF(AND('Test Sample Data'!N956&gt;=35,'Control Sample Data'!N956&gt;=35),"Type 3",IF(AND('Test Sample Data'!N956&gt;=30,'Control Sample Data'!N956&gt;=30,OR(I956&gt;=0.05,I956="N/A")),"Type 2",IF(OR(AND('Test Sample Data'!N956&gt;=30,'Control Sample Data'!N956&lt;=30),AND('Test Sample Data'!N956&lt;=30,'Control Sample Data'!N956&gt;=30)),"Type 1","OKAY")))</f>
        <v>OKAY</v>
      </c>
    </row>
    <row r="957" spans="1:11">
      <c r="A957" s="68"/>
      <c r="B957" s="88" t="str">
        <f>IF('Gene Table'!E957="","",'Gene Table'!E957)</f>
        <v/>
      </c>
      <c r="C957" s="89" t="str">
        <f>'Gene Table'!B957</f>
        <v>H19</v>
      </c>
      <c r="D957" s="90" t="e">
        <f>Calculations!BN958</f>
        <v>#DIV/0!</v>
      </c>
      <c r="E957" s="90" t="e">
        <f>Calculations!BO958</f>
        <v>#DIV/0!</v>
      </c>
      <c r="F957" s="91" t="e">
        <f t="shared" si="60"/>
        <v>#DIV/0!</v>
      </c>
      <c r="G957" s="91" t="e">
        <f t="shared" si="61"/>
        <v>#DIV/0!</v>
      </c>
      <c r="H957" s="90" t="e">
        <f t="shared" si="62"/>
        <v>#DIV/0!</v>
      </c>
      <c r="I957" s="94" t="str">
        <f>IF(OR(COUNT(Calculations!BP958:BY958)&lt;3,COUNT(Calculations!BZ958:CI958)&lt;3),"N/A",IF(ISERROR(TTEST(Calculations!BP958:BY958,Calculations!BZ958:CI958,2,2)),"N/A",TTEST(Calculations!BP958:BY958,Calculations!BZ958:CI958,2,2)))</f>
        <v>N/A</v>
      </c>
      <c r="J957" s="90" t="e">
        <f t="shared" si="63"/>
        <v>#DIV/0!</v>
      </c>
      <c r="K957" s="95" t="str">
        <f>IF(AND('Test Sample Data'!N957&gt;=35,'Control Sample Data'!N957&gt;=35),"Type 3",IF(AND('Test Sample Data'!N957&gt;=30,'Control Sample Data'!N957&gt;=30,OR(I957&gt;=0.05,I957="N/A")),"Type 2",IF(OR(AND('Test Sample Data'!N957&gt;=30,'Control Sample Data'!N957&lt;=30),AND('Test Sample Data'!N957&lt;=30,'Control Sample Data'!N957&gt;=30)),"Type 1","OKAY")))</f>
        <v>OKAY</v>
      </c>
    </row>
    <row r="958" spans="1:11">
      <c r="A958" s="68"/>
      <c r="B958" s="88" t="str">
        <f>IF('Gene Table'!E958="","",'Gene Table'!E958)</f>
        <v/>
      </c>
      <c r="C958" s="89" t="str">
        <f>'Gene Table'!B958</f>
        <v>H20</v>
      </c>
      <c r="D958" s="90" t="e">
        <f>Calculations!BN959</f>
        <v>#DIV/0!</v>
      </c>
      <c r="E958" s="90" t="e">
        <f>Calculations!BO959</f>
        <v>#DIV/0!</v>
      </c>
      <c r="F958" s="91" t="e">
        <f t="shared" si="60"/>
        <v>#DIV/0!</v>
      </c>
      <c r="G958" s="91" t="e">
        <f t="shared" si="61"/>
        <v>#DIV/0!</v>
      </c>
      <c r="H958" s="90" t="e">
        <f t="shared" si="62"/>
        <v>#DIV/0!</v>
      </c>
      <c r="I958" s="94" t="str">
        <f>IF(OR(COUNT(Calculations!BP959:BY959)&lt;3,COUNT(Calculations!BZ959:CI959)&lt;3),"N/A",IF(ISERROR(TTEST(Calculations!BP959:BY959,Calculations!BZ959:CI959,2,2)),"N/A",TTEST(Calculations!BP959:BY959,Calculations!BZ959:CI959,2,2)))</f>
        <v>N/A</v>
      </c>
      <c r="J958" s="90" t="e">
        <f t="shared" si="63"/>
        <v>#DIV/0!</v>
      </c>
      <c r="K958" s="95" t="str">
        <f>IF(AND('Test Sample Data'!N958&gt;=35,'Control Sample Data'!N958&gt;=35),"Type 3",IF(AND('Test Sample Data'!N958&gt;=30,'Control Sample Data'!N958&gt;=30,OR(I958&gt;=0.05,I958="N/A")),"Type 2",IF(OR(AND('Test Sample Data'!N958&gt;=30,'Control Sample Data'!N958&lt;=30),AND('Test Sample Data'!N958&lt;=30,'Control Sample Data'!N958&gt;=30)),"Type 1","OKAY")))</f>
        <v>OKAY</v>
      </c>
    </row>
    <row r="959" spans="1:11">
      <c r="A959" s="68"/>
      <c r="B959" s="88" t="str">
        <f>IF('Gene Table'!E959="","",'Gene Table'!E959)</f>
        <v/>
      </c>
      <c r="C959" s="89" t="str">
        <f>'Gene Table'!B959</f>
        <v>H21</v>
      </c>
      <c r="D959" s="90" t="e">
        <f>Calculations!BN960</f>
        <v>#DIV/0!</v>
      </c>
      <c r="E959" s="90" t="e">
        <f>Calculations!BO960</f>
        <v>#DIV/0!</v>
      </c>
      <c r="F959" s="91" t="e">
        <f t="shared" si="60"/>
        <v>#DIV/0!</v>
      </c>
      <c r="G959" s="91" t="e">
        <f t="shared" si="61"/>
        <v>#DIV/0!</v>
      </c>
      <c r="H959" s="90" t="e">
        <f t="shared" si="62"/>
        <v>#DIV/0!</v>
      </c>
      <c r="I959" s="94" t="str">
        <f>IF(OR(COUNT(Calculations!BP960:BY960)&lt;3,COUNT(Calculations!BZ960:CI960)&lt;3),"N/A",IF(ISERROR(TTEST(Calculations!BP960:BY960,Calculations!BZ960:CI960,2,2)),"N/A",TTEST(Calculations!BP960:BY960,Calculations!BZ960:CI960,2,2)))</f>
        <v>N/A</v>
      </c>
      <c r="J959" s="90" t="e">
        <f t="shared" si="63"/>
        <v>#DIV/0!</v>
      </c>
      <c r="K959" s="95" t="str">
        <f>IF(AND('Test Sample Data'!N959&gt;=35,'Control Sample Data'!N959&gt;=35),"Type 3",IF(AND('Test Sample Data'!N959&gt;=30,'Control Sample Data'!N959&gt;=30,OR(I959&gt;=0.05,I959="N/A")),"Type 2",IF(OR(AND('Test Sample Data'!N959&gt;=30,'Control Sample Data'!N959&lt;=30),AND('Test Sample Data'!N959&lt;=30,'Control Sample Data'!N959&gt;=30)),"Type 1","OKAY")))</f>
        <v>OKAY</v>
      </c>
    </row>
    <row r="960" spans="1:11">
      <c r="A960" s="68"/>
      <c r="B960" s="88" t="str">
        <f>IF('Gene Table'!E960="","",'Gene Table'!E960)</f>
        <v/>
      </c>
      <c r="C960" s="89" t="str">
        <f>'Gene Table'!B960</f>
        <v>H22</v>
      </c>
      <c r="D960" s="90" t="e">
        <f>Calculations!BN961</f>
        <v>#DIV/0!</v>
      </c>
      <c r="E960" s="90" t="e">
        <f>Calculations!BO961</f>
        <v>#DIV/0!</v>
      </c>
      <c r="F960" s="91" t="e">
        <f t="shared" si="60"/>
        <v>#DIV/0!</v>
      </c>
      <c r="G960" s="91" t="e">
        <f t="shared" si="61"/>
        <v>#DIV/0!</v>
      </c>
      <c r="H960" s="90" t="e">
        <f t="shared" si="62"/>
        <v>#DIV/0!</v>
      </c>
      <c r="I960" s="94" t="str">
        <f>IF(OR(COUNT(Calculations!BP961:BY961)&lt;3,COUNT(Calculations!BZ961:CI961)&lt;3),"N/A",IF(ISERROR(TTEST(Calculations!BP961:BY961,Calculations!BZ961:CI961,2,2)),"N/A",TTEST(Calculations!BP961:BY961,Calculations!BZ961:CI961,2,2)))</f>
        <v>N/A</v>
      </c>
      <c r="J960" s="90" t="e">
        <f t="shared" si="63"/>
        <v>#DIV/0!</v>
      </c>
      <c r="K960" s="95" t="str">
        <f>IF(AND('Test Sample Data'!N960&gt;=35,'Control Sample Data'!N960&gt;=35),"Type 3",IF(AND('Test Sample Data'!N960&gt;=30,'Control Sample Data'!N960&gt;=30,OR(I960&gt;=0.05,I960="N/A")),"Type 2",IF(OR(AND('Test Sample Data'!N960&gt;=30,'Control Sample Data'!N960&lt;=30),AND('Test Sample Data'!N960&lt;=30,'Control Sample Data'!N960&gt;=30)),"Type 1","OKAY")))</f>
        <v>OKAY</v>
      </c>
    </row>
    <row r="961" spans="1:11">
      <c r="A961" s="68"/>
      <c r="B961" s="88" t="str">
        <f>IF('Gene Table'!E961="","",'Gene Table'!E961)</f>
        <v/>
      </c>
      <c r="C961" s="89" t="str">
        <f>'Gene Table'!B961</f>
        <v>H23</v>
      </c>
      <c r="D961" s="90" t="e">
        <f>Calculations!BN962</f>
        <v>#DIV/0!</v>
      </c>
      <c r="E961" s="90" t="e">
        <f>Calculations!BO962</f>
        <v>#DIV/0!</v>
      </c>
      <c r="F961" s="91" t="e">
        <f t="shared" si="60"/>
        <v>#DIV/0!</v>
      </c>
      <c r="G961" s="91" t="e">
        <f t="shared" si="61"/>
        <v>#DIV/0!</v>
      </c>
      <c r="H961" s="90" t="e">
        <f t="shared" si="62"/>
        <v>#DIV/0!</v>
      </c>
      <c r="I961" s="94" t="str">
        <f>IF(OR(COUNT(Calculations!BP962:BY962)&lt;3,COUNT(Calculations!BZ962:CI962)&lt;3),"N/A",IF(ISERROR(TTEST(Calculations!BP962:BY962,Calculations!BZ962:CI962,2,2)),"N/A",TTEST(Calculations!BP962:BY962,Calculations!BZ962:CI962,2,2)))</f>
        <v>N/A</v>
      </c>
      <c r="J961" s="90" t="e">
        <f t="shared" si="63"/>
        <v>#DIV/0!</v>
      </c>
      <c r="K961" s="95" t="str">
        <f>IF(AND('Test Sample Data'!N961&gt;=35,'Control Sample Data'!N961&gt;=35),"Type 3",IF(AND('Test Sample Data'!N961&gt;=30,'Control Sample Data'!N961&gt;=30,OR(I961&gt;=0.05,I961="N/A")),"Type 2",IF(OR(AND('Test Sample Data'!N961&gt;=30,'Control Sample Data'!N961&lt;=30),AND('Test Sample Data'!N961&lt;=30,'Control Sample Data'!N961&gt;=30)),"Type 1","OKAY")))</f>
        <v>OKAY</v>
      </c>
    </row>
    <row r="962" spans="1:11">
      <c r="A962" s="68"/>
      <c r="B962" s="88" t="str">
        <f>IF('Gene Table'!E962="","",'Gene Table'!E962)</f>
        <v/>
      </c>
      <c r="C962" s="89" t="str">
        <f>'Gene Table'!B962</f>
        <v>H24</v>
      </c>
      <c r="D962" s="90" t="e">
        <f>Calculations!BN963</f>
        <v>#DIV/0!</v>
      </c>
      <c r="E962" s="90" t="e">
        <f>Calculations!BO963</f>
        <v>#DIV/0!</v>
      </c>
      <c r="F962" s="91" t="e">
        <f t="shared" si="60"/>
        <v>#DIV/0!</v>
      </c>
      <c r="G962" s="91" t="e">
        <f t="shared" si="61"/>
        <v>#DIV/0!</v>
      </c>
      <c r="H962" s="90" t="e">
        <f t="shared" si="62"/>
        <v>#DIV/0!</v>
      </c>
      <c r="I962" s="94" t="str">
        <f>IF(OR(COUNT(Calculations!BP963:BY963)&lt;3,COUNT(Calculations!BZ963:CI963)&lt;3),"N/A",IF(ISERROR(TTEST(Calculations!BP963:BY963,Calculations!BZ963:CI963,2,2)),"N/A",TTEST(Calculations!BP963:BY963,Calculations!BZ963:CI963,2,2)))</f>
        <v>N/A</v>
      </c>
      <c r="J962" s="90" t="e">
        <f t="shared" si="63"/>
        <v>#DIV/0!</v>
      </c>
      <c r="K962" s="95" t="str">
        <f>IF(AND('Test Sample Data'!N962&gt;=35,'Control Sample Data'!N962&gt;=35),"Type 3",IF(AND('Test Sample Data'!N962&gt;=30,'Control Sample Data'!N962&gt;=30,OR(I962&gt;=0.05,I962="N/A")),"Type 2",IF(OR(AND('Test Sample Data'!N962&gt;=30,'Control Sample Data'!N962&lt;=30),AND('Test Sample Data'!N962&lt;=30,'Control Sample Data'!N962&gt;=30)),"Type 1","OKAY")))</f>
        <v>OKAY</v>
      </c>
    </row>
    <row r="963" spans="1:11">
      <c r="A963" s="68"/>
      <c r="B963" s="88" t="str">
        <f>IF('Gene Table'!E963="","",'Gene Table'!E963)</f>
        <v>mmu-miR-3104-5p</v>
      </c>
      <c r="C963" s="89" t="str">
        <f>'Gene Table'!B963</f>
        <v>I01</v>
      </c>
      <c r="D963" s="90" t="e">
        <f>Calculations!BN964</f>
        <v>#DIV/0!</v>
      </c>
      <c r="E963" s="90" t="e">
        <f>Calculations!BO964</f>
        <v>#DIV/0!</v>
      </c>
      <c r="F963" s="91" t="e">
        <f t="shared" si="60"/>
        <v>#DIV/0!</v>
      </c>
      <c r="G963" s="91" t="e">
        <f t="shared" si="61"/>
        <v>#DIV/0!</v>
      </c>
      <c r="H963" s="90" t="e">
        <f t="shared" si="62"/>
        <v>#DIV/0!</v>
      </c>
      <c r="I963" s="94" t="str">
        <f>IF(OR(COUNT(Calculations!BP964:BY964)&lt;3,COUNT(Calculations!BZ964:CI964)&lt;3),"N/A",IF(ISERROR(TTEST(Calculations!BP964:BY964,Calculations!BZ964:CI964,2,2)),"N/A",TTEST(Calculations!BP964:BY964,Calculations!BZ964:CI964,2,2)))</f>
        <v>N/A</v>
      </c>
      <c r="J963" s="90" t="e">
        <f t="shared" si="63"/>
        <v>#DIV/0!</v>
      </c>
      <c r="K963" s="95" t="str">
        <f>IF(AND('Test Sample Data'!N963&gt;=35,'Control Sample Data'!N963&gt;=35),"Type 3",IF(AND('Test Sample Data'!N963&gt;=30,'Control Sample Data'!N963&gt;=30,OR(I963&gt;=0.05,I963="N/A")),"Type 2",IF(OR(AND('Test Sample Data'!N963&gt;=30,'Control Sample Data'!N963&lt;=30),AND('Test Sample Data'!N963&lt;=30,'Control Sample Data'!N963&gt;=30)),"Type 1","OKAY")))</f>
        <v>OKAY</v>
      </c>
    </row>
    <row r="964" spans="1:11">
      <c r="A964" s="68"/>
      <c r="B964" s="88" t="str">
        <f>IF('Gene Table'!E964="","",'Gene Table'!E964)</f>
        <v/>
      </c>
      <c r="C964" s="89" t="str">
        <f>'Gene Table'!B964</f>
        <v>I02</v>
      </c>
      <c r="D964" s="90" t="e">
        <f>Calculations!BN965</f>
        <v>#DIV/0!</v>
      </c>
      <c r="E964" s="90" t="e">
        <f>Calculations!BO965</f>
        <v>#DIV/0!</v>
      </c>
      <c r="F964" s="91" t="e">
        <f t="shared" ref="F964:F1027" si="64">2^-D964</f>
        <v>#DIV/0!</v>
      </c>
      <c r="G964" s="91" t="e">
        <f t="shared" ref="G964:G1027" si="65">2^-E964</f>
        <v>#DIV/0!</v>
      </c>
      <c r="H964" s="90" t="e">
        <f t="shared" ref="H964:H1027" si="66">F964/G964</f>
        <v>#DIV/0!</v>
      </c>
      <c r="I964" s="94" t="str">
        <f>IF(OR(COUNT(Calculations!BP965:BY965)&lt;3,COUNT(Calculations!BZ965:CI965)&lt;3),"N/A",IF(ISERROR(TTEST(Calculations!BP965:BY965,Calculations!BZ965:CI965,2,2)),"N/A",TTEST(Calculations!BP965:BY965,Calculations!BZ965:CI965,2,2)))</f>
        <v>N/A</v>
      </c>
      <c r="J964" s="90" t="e">
        <f t="shared" ref="J964:J1027" si="67">IF(H964&gt;1,H964,-1/H964)</f>
        <v>#DIV/0!</v>
      </c>
      <c r="K964" s="95" t="str">
        <f>IF(AND('Test Sample Data'!N964&gt;=35,'Control Sample Data'!N964&gt;=35),"Type 3",IF(AND('Test Sample Data'!N964&gt;=30,'Control Sample Data'!N964&gt;=30,OR(I964&gt;=0.05,I964="N/A")),"Type 2",IF(OR(AND('Test Sample Data'!N964&gt;=30,'Control Sample Data'!N964&lt;=30),AND('Test Sample Data'!N964&lt;=30,'Control Sample Data'!N964&gt;=30)),"Type 1","OKAY")))</f>
        <v>OKAY</v>
      </c>
    </row>
    <row r="965" spans="1:11">
      <c r="A965" s="68"/>
      <c r="B965" s="88" t="str">
        <f>IF('Gene Table'!E965="","",'Gene Table'!E965)</f>
        <v>mmu-miR-3104-3p</v>
      </c>
      <c r="C965" s="89" t="str">
        <f>'Gene Table'!B965</f>
        <v>I03</v>
      </c>
      <c r="D965" s="90" t="e">
        <f>Calculations!BN966</f>
        <v>#DIV/0!</v>
      </c>
      <c r="E965" s="90" t="e">
        <f>Calculations!BO966</f>
        <v>#DIV/0!</v>
      </c>
      <c r="F965" s="91" t="e">
        <f t="shared" si="64"/>
        <v>#DIV/0!</v>
      </c>
      <c r="G965" s="91" t="e">
        <f t="shared" si="65"/>
        <v>#DIV/0!</v>
      </c>
      <c r="H965" s="90" t="e">
        <f t="shared" si="66"/>
        <v>#DIV/0!</v>
      </c>
      <c r="I965" s="94" t="str">
        <f>IF(OR(COUNT(Calculations!BP966:BY966)&lt;3,COUNT(Calculations!BZ966:CI966)&lt;3),"N/A",IF(ISERROR(TTEST(Calculations!BP966:BY966,Calculations!BZ966:CI966,2,2)),"N/A",TTEST(Calculations!BP966:BY966,Calculations!BZ966:CI966,2,2)))</f>
        <v>N/A</v>
      </c>
      <c r="J965" s="90" t="e">
        <f t="shared" si="67"/>
        <v>#DIV/0!</v>
      </c>
      <c r="K965" s="95" t="str">
        <f>IF(AND('Test Sample Data'!N965&gt;=35,'Control Sample Data'!N965&gt;=35),"Type 3",IF(AND('Test Sample Data'!N965&gt;=30,'Control Sample Data'!N965&gt;=30,OR(I965&gt;=0.05,I965="N/A")),"Type 2",IF(OR(AND('Test Sample Data'!N965&gt;=30,'Control Sample Data'!N965&lt;=30),AND('Test Sample Data'!N965&lt;=30,'Control Sample Data'!N965&gt;=30)),"Type 1","OKAY")))</f>
        <v>OKAY</v>
      </c>
    </row>
    <row r="966" spans="1:11">
      <c r="A966" s="68"/>
      <c r="B966" s="88" t="str">
        <f>IF('Gene Table'!E966="","",'Gene Table'!E966)</f>
        <v/>
      </c>
      <c r="C966" s="89" t="str">
        <f>'Gene Table'!B966</f>
        <v>I04</v>
      </c>
      <c r="D966" s="90" t="e">
        <f>Calculations!BN967</f>
        <v>#DIV/0!</v>
      </c>
      <c r="E966" s="90" t="e">
        <f>Calculations!BO967</f>
        <v>#DIV/0!</v>
      </c>
      <c r="F966" s="91" t="e">
        <f t="shared" si="64"/>
        <v>#DIV/0!</v>
      </c>
      <c r="G966" s="91" t="e">
        <f t="shared" si="65"/>
        <v>#DIV/0!</v>
      </c>
      <c r="H966" s="90" t="e">
        <f t="shared" si="66"/>
        <v>#DIV/0!</v>
      </c>
      <c r="I966" s="94" t="str">
        <f>IF(OR(COUNT(Calculations!BP967:BY967)&lt;3,COUNT(Calculations!BZ967:CI967)&lt;3),"N/A",IF(ISERROR(TTEST(Calculations!BP967:BY967,Calculations!BZ967:CI967,2,2)),"N/A",TTEST(Calculations!BP967:BY967,Calculations!BZ967:CI967,2,2)))</f>
        <v>N/A</v>
      </c>
      <c r="J966" s="90" t="e">
        <f t="shared" si="67"/>
        <v>#DIV/0!</v>
      </c>
      <c r="K966" s="95" t="str">
        <f>IF(AND('Test Sample Data'!N966&gt;=35,'Control Sample Data'!N966&gt;=35),"Type 3",IF(AND('Test Sample Data'!N966&gt;=30,'Control Sample Data'!N966&gt;=30,OR(I966&gt;=0.05,I966="N/A")),"Type 2",IF(OR(AND('Test Sample Data'!N966&gt;=30,'Control Sample Data'!N966&lt;=30),AND('Test Sample Data'!N966&lt;=30,'Control Sample Data'!N966&gt;=30)),"Type 1","OKAY")))</f>
        <v>OKAY</v>
      </c>
    </row>
    <row r="967" spans="1:11">
      <c r="A967" s="68"/>
      <c r="B967" s="88" t="str">
        <f>IF('Gene Table'!E967="","",'Gene Table'!E967)</f>
        <v>mmu-miR-3105-5p</v>
      </c>
      <c r="C967" s="89" t="str">
        <f>'Gene Table'!B967</f>
        <v>I05</v>
      </c>
      <c r="D967" s="90" t="e">
        <f>Calculations!BN968</f>
        <v>#DIV/0!</v>
      </c>
      <c r="E967" s="90" t="e">
        <f>Calculations!BO968</f>
        <v>#DIV/0!</v>
      </c>
      <c r="F967" s="91" t="e">
        <f t="shared" si="64"/>
        <v>#DIV/0!</v>
      </c>
      <c r="G967" s="91" t="e">
        <f t="shared" si="65"/>
        <v>#DIV/0!</v>
      </c>
      <c r="H967" s="90" t="e">
        <f t="shared" si="66"/>
        <v>#DIV/0!</v>
      </c>
      <c r="I967" s="94" t="str">
        <f>IF(OR(COUNT(Calculations!BP968:BY968)&lt;3,COUNT(Calculations!BZ968:CI968)&lt;3),"N/A",IF(ISERROR(TTEST(Calculations!BP968:BY968,Calculations!BZ968:CI968,2,2)),"N/A",TTEST(Calculations!BP968:BY968,Calculations!BZ968:CI968,2,2)))</f>
        <v>N/A</v>
      </c>
      <c r="J967" s="90" t="e">
        <f t="shared" si="67"/>
        <v>#DIV/0!</v>
      </c>
      <c r="K967" s="95" t="str">
        <f>IF(AND('Test Sample Data'!N967&gt;=35,'Control Sample Data'!N967&gt;=35),"Type 3",IF(AND('Test Sample Data'!N967&gt;=30,'Control Sample Data'!N967&gt;=30,OR(I967&gt;=0.05,I967="N/A")),"Type 2",IF(OR(AND('Test Sample Data'!N967&gt;=30,'Control Sample Data'!N967&lt;=30),AND('Test Sample Data'!N967&lt;=30,'Control Sample Data'!N967&gt;=30)),"Type 1","OKAY")))</f>
        <v>OKAY</v>
      </c>
    </row>
    <row r="968" spans="1:11">
      <c r="A968" s="68"/>
      <c r="B968" s="88" t="str">
        <f>IF('Gene Table'!E968="","",'Gene Table'!E968)</f>
        <v/>
      </c>
      <c r="C968" s="89" t="str">
        <f>'Gene Table'!B968</f>
        <v>I06</v>
      </c>
      <c r="D968" s="90" t="e">
        <f>Calculations!BN969</f>
        <v>#DIV/0!</v>
      </c>
      <c r="E968" s="90" t="e">
        <f>Calculations!BO969</f>
        <v>#DIV/0!</v>
      </c>
      <c r="F968" s="91" t="e">
        <f t="shared" si="64"/>
        <v>#DIV/0!</v>
      </c>
      <c r="G968" s="91" t="e">
        <f t="shared" si="65"/>
        <v>#DIV/0!</v>
      </c>
      <c r="H968" s="90" t="e">
        <f t="shared" si="66"/>
        <v>#DIV/0!</v>
      </c>
      <c r="I968" s="94" t="str">
        <f>IF(OR(COUNT(Calculations!BP969:BY969)&lt;3,COUNT(Calculations!BZ969:CI969)&lt;3),"N/A",IF(ISERROR(TTEST(Calculations!BP969:BY969,Calculations!BZ969:CI969,2,2)),"N/A",TTEST(Calculations!BP969:BY969,Calculations!BZ969:CI969,2,2)))</f>
        <v>N/A</v>
      </c>
      <c r="J968" s="90" t="e">
        <f t="shared" si="67"/>
        <v>#DIV/0!</v>
      </c>
      <c r="K968" s="95" t="str">
        <f>IF(AND('Test Sample Data'!N968&gt;=35,'Control Sample Data'!N968&gt;=35),"Type 3",IF(AND('Test Sample Data'!N968&gt;=30,'Control Sample Data'!N968&gt;=30,OR(I968&gt;=0.05,I968="N/A")),"Type 2",IF(OR(AND('Test Sample Data'!N968&gt;=30,'Control Sample Data'!N968&lt;=30),AND('Test Sample Data'!N968&lt;=30,'Control Sample Data'!N968&gt;=30)),"Type 1","OKAY")))</f>
        <v>OKAY</v>
      </c>
    </row>
    <row r="969" spans="1:11">
      <c r="A969" s="68"/>
      <c r="B969" s="88" t="str">
        <f>IF('Gene Table'!E969="","",'Gene Table'!E969)</f>
        <v>mmu-miR-3105-3p</v>
      </c>
      <c r="C969" s="89" t="str">
        <f>'Gene Table'!B969</f>
        <v>I07</v>
      </c>
      <c r="D969" s="90" t="e">
        <f>Calculations!BN970</f>
        <v>#DIV/0!</v>
      </c>
      <c r="E969" s="90" t="e">
        <f>Calculations!BO970</f>
        <v>#DIV/0!</v>
      </c>
      <c r="F969" s="91" t="e">
        <f t="shared" si="64"/>
        <v>#DIV/0!</v>
      </c>
      <c r="G969" s="91" t="e">
        <f t="shared" si="65"/>
        <v>#DIV/0!</v>
      </c>
      <c r="H969" s="90" t="e">
        <f t="shared" si="66"/>
        <v>#DIV/0!</v>
      </c>
      <c r="I969" s="94" t="str">
        <f>IF(OR(COUNT(Calculations!BP970:BY970)&lt;3,COUNT(Calculations!BZ970:CI970)&lt;3),"N/A",IF(ISERROR(TTEST(Calculations!BP970:BY970,Calculations!BZ970:CI970,2,2)),"N/A",TTEST(Calculations!BP970:BY970,Calculations!BZ970:CI970,2,2)))</f>
        <v>N/A</v>
      </c>
      <c r="J969" s="90" t="e">
        <f t="shared" si="67"/>
        <v>#DIV/0!</v>
      </c>
      <c r="K969" s="95" t="str">
        <f>IF(AND('Test Sample Data'!N969&gt;=35,'Control Sample Data'!N969&gt;=35),"Type 3",IF(AND('Test Sample Data'!N969&gt;=30,'Control Sample Data'!N969&gt;=30,OR(I969&gt;=0.05,I969="N/A")),"Type 2",IF(OR(AND('Test Sample Data'!N969&gt;=30,'Control Sample Data'!N969&lt;=30),AND('Test Sample Data'!N969&lt;=30,'Control Sample Data'!N969&gt;=30)),"Type 1","OKAY")))</f>
        <v>OKAY</v>
      </c>
    </row>
    <row r="970" spans="1:11">
      <c r="A970" s="68"/>
      <c r="B970" s="88" t="str">
        <f>IF('Gene Table'!E970="","",'Gene Table'!E970)</f>
        <v/>
      </c>
      <c r="C970" s="89" t="str">
        <f>'Gene Table'!B970</f>
        <v>I08</v>
      </c>
      <c r="D970" s="90" t="e">
        <f>Calculations!BN971</f>
        <v>#DIV/0!</v>
      </c>
      <c r="E970" s="90" t="e">
        <f>Calculations!BO971</f>
        <v>#DIV/0!</v>
      </c>
      <c r="F970" s="91" t="e">
        <f t="shared" si="64"/>
        <v>#DIV/0!</v>
      </c>
      <c r="G970" s="91" t="e">
        <f t="shared" si="65"/>
        <v>#DIV/0!</v>
      </c>
      <c r="H970" s="90" t="e">
        <f t="shared" si="66"/>
        <v>#DIV/0!</v>
      </c>
      <c r="I970" s="94" t="str">
        <f>IF(OR(COUNT(Calculations!BP971:BY971)&lt;3,COUNT(Calculations!BZ971:CI971)&lt;3),"N/A",IF(ISERROR(TTEST(Calculations!BP971:BY971,Calculations!BZ971:CI971,2,2)),"N/A",TTEST(Calculations!BP971:BY971,Calculations!BZ971:CI971,2,2)))</f>
        <v>N/A</v>
      </c>
      <c r="J970" s="90" t="e">
        <f t="shared" si="67"/>
        <v>#DIV/0!</v>
      </c>
      <c r="K970" s="95" t="str">
        <f>IF(AND('Test Sample Data'!N970&gt;=35,'Control Sample Data'!N970&gt;=35),"Type 3",IF(AND('Test Sample Data'!N970&gt;=30,'Control Sample Data'!N970&gt;=30,OR(I970&gt;=0.05,I970="N/A")),"Type 2",IF(OR(AND('Test Sample Data'!N970&gt;=30,'Control Sample Data'!N970&lt;=30),AND('Test Sample Data'!N970&lt;=30,'Control Sample Data'!N970&gt;=30)),"Type 1","OKAY")))</f>
        <v>OKAY</v>
      </c>
    </row>
    <row r="971" spans="1:11">
      <c r="A971" s="68"/>
      <c r="B971" s="88" t="str">
        <f>IF('Gene Table'!E971="","",'Gene Table'!E971)</f>
        <v>mmu-miR-3107-3p</v>
      </c>
      <c r="C971" s="89" t="str">
        <f>'Gene Table'!B971</f>
        <v>I09</v>
      </c>
      <c r="D971" s="90" t="e">
        <f>Calculations!BN972</f>
        <v>#DIV/0!</v>
      </c>
      <c r="E971" s="90" t="e">
        <f>Calculations!BO972</f>
        <v>#DIV/0!</v>
      </c>
      <c r="F971" s="91" t="e">
        <f t="shared" si="64"/>
        <v>#DIV/0!</v>
      </c>
      <c r="G971" s="91" t="e">
        <f t="shared" si="65"/>
        <v>#DIV/0!</v>
      </c>
      <c r="H971" s="90" t="e">
        <f t="shared" si="66"/>
        <v>#DIV/0!</v>
      </c>
      <c r="I971" s="94" t="str">
        <f>IF(OR(COUNT(Calculations!BP972:BY972)&lt;3,COUNT(Calculations!BZ972:CI972)&lt;3),"N/A",IF(ISERROR(TTEST(Calculations!BP972:BY972,Calculations!BZ972:CI972,2,2)),"N/A",TTEST(Calculations!BP972:BY972,Calculations!BZ972:CI972,2,2)))</f>
        <v>N/A</v>
      </c>
      <c r="J971" s="90" t="e">
        <f t="shared" si="67"/>
        <v>#DIV/0!</v>
      </c>
      <c r="K971" s="95" t="str">
        <f>IF(AND('Test Sample Data'!N971&gt;=35,'Control Sample Data'!N971&gt;=35),"Type 3",IF(AND('Test Sample Data'!N971&gt;=30,'Control Sample Data'!N971&gt;=30,OR(I971&gt;=0.05,I971="N/A")),"Type 2",IF(OR(AND('Test Sample Data'!N971&gt;=30,'Control Sample Data'!N971&lt;=30),AND('Test Sample Data'!N971&lt;=30,'Control Sample Data'!N971&gt;=30)),"Type 1","OKAY")))</f>
        <v>OKAY</v>
      </c>
    </row>
    <row r="972" spans="1:11">
      <c r="A972" s="68"/>
      <c r="B972" s="88" t="str">
        <f>IF('Gene Table'!E972="","",'Gene Table'!E972)</f>
        <v/>
      </c>
      <c r="C972" s="89" t="str">
        <f>'Gene Table'!B972</f>
        <v>I10</v>
      </c>
      <c r="D972" s="90" t="e">
        <f>Calculations!BN973</f>
        <v>#DIV/0!</v>
      </c>
      <c r="E972" s="90" t="e">
        <f>Calculations!BO973</f>
        <v>#DIV/0!</v>
      </c>
      <c r="F972" s="91" t="e">
        <f t="shared" si="64"/>
        <v>#DIV/0!</v>
      </c>
      <c r="G972" s="91" t="e">
        <f t="shared" si="65"/>
        <v>#DIV/0!</v>
      </c>
      <c r="H972" s="90" t="e">
        <f t="shared" si="66"/>
        <v>#DIV/0!</v>
      </c>
      <c r="I972" s="94" t="str">
        <f>IF(OR(COUNT(Calculations!BP973:BY973)&lt;3,COUNT(Calculations!BZ973:CI973)&lt;3),"N/A",IF(ISERROR(TTEST(Calculations!BP973:BY973,Calculations!BZ973:CI973,2,2)),"N/A",TTEST(Calculations!BP973:BY973,Calculations!BZ973:CI973,2,2)))</f>
        <v>N/A</v>
      </c>
      <c r="J972" s="90" t="e">
        <f t="shared" si="67"/>
        <v>#DIV/0!</v>
      </c>
      <c r="K972" s="95" t="str">
        <f>IF(AND('Test Sample Data'!N972&gt;=35,'Control Sample Data'!N972&gt;=35),"Type 3",IF(AND('Test Sample Data'!N972&gt;=30,'Control Sample Data'!N972&gt;=30,OR(I972&gt;=0.05,I972="N/A")),"Type 2",IF(OR(AND('Test Sample Data'!N972&gt;=30,'Control Sample Data'!N972&lt;=30),AND('Test Sample Data'!N972&lt;=30,'Control Sample Data'!N972&gt;=30)),"Type 1","OKAY")))</f>
        <v>OKAY</v>
      </c>
    </row>
    <row r="973" ht="25.5" spans="1:11">
      <c r="A973" s="68"/>
      <c r="B973" s="88" t="str">
        <f>IF('Gene Table'!E973="","",'Gene Table'!E973)</f>
        <v>mmu-miR-3074-2-3p</v>
      </c>
      <c r="C973" s="89" t="str">
        <f>'Gene Table'!B973</f>
        <v>I11</v>
      </c>
      <c r="D973" s="90" t="e">
        <f>Calculations!BN974</f>
        <v>#DIV/0!</v>
      </c>
      <c r="E973" s="90" t="e">
        <f>Calculations!BO974</f>
        <v>#DIV/0!</v>
      </c>
      <c r="F973" s="91" t="e">
        <f t="shared" si="64"/>
        <v>#DIV/0!</v>
      </c>
      <c r="G973" s="91" t="e">
        <f t="shared" si="65"/>
        <v>#DIV/0!</v>
      </c>
      <c r="H973" s="90" t="e">
        <f t="shared" si="66"/>
        <v>#DIV/0!</v>
      </c>
      <c r="I973" s="94" t="str">
        <f>IF(OR(COUNT(Calculations!BP974:BY974)&lt;3,COUNT(Calculations!BZ974:CI974)&lt;3),"N/A",IF(ISERROR(TTEST(Calculations!BP974:BY974,Calculations!BZ974:CI974,2,2)),"N/A",TTEST(Calculations!BP974:BY974,Calculations!BZ974:CI974,2,2)))</f>
        <v>N/A</v>
      </c>
      <c r="J973" s="90" t="e">
        <f t="shared" si="67"/>
        <v>#DIV/0!</v>
      </c>
      <c r="K973" s="95" t="str">
        <f>IF(AND('Test Sample Data'!N973&gt;=35,'Control Sample Data'!N973&gt;=35),"Type 3",IF(AND('Test Sample Data'!N973&gt;=30,'Control Sample Data'!N973&gt;=30,OR(I973&gt;=0.05,I973="N/A")),"Type 2",IF(OR(AND('Test Sample Data'!N973&gt;=30,'Control Sample Data'!N973&lt;=30),AND('Test Sample Data'!N973&lt;=30,'Control Sample Data'!N973&gt;=30)),"Type 1","OKAY")))</f>
        <v>OKAY</v>
      </c>
    </row>
    <row r="974" spans="1:11">
      <c r="A974" s="68"/>
      <c r="B974" s="88" t="str">
        <f>IF('Gene Table'!E974="","",'Gene Table'!E974)</f>
        <v/>
      </c>
      <c r="C974" s="89" t="str">
        <f>'Gene Table'!B974</f>
        <v>I12</v>
      </c>
      <c r="D974" s="90" t="e">
        <f>Calculations!BN975</f>
        <v>#DIV/0!</v>
      </c>
      <c r="E974" s="90" t="e">
        <f>Calculations!BO975</f>
        <v>#DIV/0!</v>
      </c>
      <c r="F974" s="91" t="e">
        <f t="shared" si="64"/>
        <v>#DIV/0!</v>
      </c>
      <c r="G974" s="91" t="e">
        <f t="shared" si="65"/>
        <v>#DIV/0!</v>
      </c>
      <c r="H974" s="90" t="e">
        <f t="shared" si="66"/>
        <v>#DIV/0!</v>
      </c>
      <c r="I974" s="94" t="str">
        <f>IF(OR(COUNT(Calculations!BP975:BY975)&lt;3,COUNT(Calculations!BZ975:CI975)&lt;3),"N/A",IF(ISERROR(TTEST(Calculations!BP975:BY975,Calculations!BZ975:CI975,2,2)),"N/A",TTEST(Calculations!BP975:BY975,Calculations!BZ975:CI975,2,2)))</f>
        <v>N/A</v>
      </c>
      <c r="J974" s="90" t="e">
        <f t="shared" si="67"/>
        <v>#DIV/0!</v>
      </c>
      <c r="K974" s="95" t="str">
        <f>IF(AND('Test Sample Data'!N974&gt;=35,'Control Sample Data'!N974&gt;=35),"Type 3",IF(AND('Test Sample Data'!N974&gt;=30,'Control Sample Data'!N974&gt;=30,OR(I974&gt;=0.05,I974="N/A")),"Type 2",IF(OR(AND('Test Sample Data'!N974&gt;=30,'Control Sample Data'!N974&lt;=30),AND('Test Sample Data'!N974&lt;=30,'Control Sample Data'!N974&gt;=30)),"Type 1","OKAY")))</f>
        <v>OKAY</v>
      </c>
    </row>
    <row r="975" spans="1:11">
      <c r="A975" s="68"/>
      <c r="B975" s="88" t="str">
        <f>IF('Gene Table'!E975="","",'Gene Table'!E975)</f>
        <v>mmu-miR-3108-5p</v>
      </c>
      <c r="C975" s="89" t="str">
        <f>'Gene Table'!B975</f>
        <v>I13</v>
      </c>
      <c r="D975" s="90" t="e">
        <f>Calculations!BN976</f>
        <v>#DIV/0!</v>
      </c>
      <c r="E975" s="90" t="e">
        <f>Calculations!BO976</f>
        <v>#DIV/0!</v>
      </c>
      <c r="F975" s="91" t="e">
        <f t="shared" si="64"/>
        <v>#DIV/0!</v>
      </c>
      <c r="G975" s="91" t="e">
        <f t="shared" si="65"/>
        <v>#DIV/0!</v>
      </c>
      <c r="H975" s="90" t="e">
        <f t="shared" si="66"/>
        <v>#DIV/0!</v>
      </c>
      <c r="I975" s="94" t="str">
        <f>IF(OR(COUNT(Calculations!BP976:BY976)&lt;3,COUNT(Calculations!BZ976:CI976)&lt;3),"N/A",IF(ISERROR(TTEST(Calculations!BP976:BY976,Calculations!BZ976:CI976,2,2)),"N/A",TTEST(Calculations!BP976:BY976,Calculations!BZ976:CI976,2,2)))</f>
        <v>N/A</v>
      </c>
      <c r="J975" s="90" t="e">
        <f t="shared" si="67"/>
        <v>#DIV/0!</v>
      </c>
      <c r="K975" s="95" t="str">
        <f>IF(AND('Test Sample Data'!N975&gt;=35,'Control Sample Data'!N975&gt;=35),"Type 3",IF(AND('Test Sample Data'!N975&gt;=30,'Control Sample Data'!N975&gt;=30,OR(I975&gt;=0.05,I975="N/A")),"Type 2",IF(OR(AND('Test Sample Data'!N975&gt;=30,'Control Sample Data'!N975&lt;=30),AND('Test Sample Data'!N975&lt;=30,'Control Sample Data'!N975&gt;=30)),"Type 1","OKAY")))</f>
        <v>OKAY</v>
      </c>
    </row>
    <row r="976" spans="1:11">
      <c r="A976" s="68"/>
      <c r="B976" s="88" t="str">
        <f>IF('Gene Table'!E976="","",'Gene Table'!E976)</f>
        <v/>
      </c>
      <c r="C976" s="89" t="str">
        <f>'Gene Table'!B976</f>
        <v>I14</v>
      </c>
      <c r="D976" s="90" t="e">
        <f>Calculations!BN977</f>
        <v>#DIV/0!</v>
      </c>
      <c r="E976" s="90" t="e">
        <f>Calculations!BO977</f>
        <v>#DIV/0!</v>
      </c>
      <c r="F976" s="91" t="e">
        <f t="shared" si="64"/>
        <v>#DIV/0!</v>
      </c>
      <c r="G976" s="91" t="e">
        <f t="shared" si="65"/>
        <v>#DIV/0!</v>
      </c>
      <c r="H976" s="90" t="e">
        <f t="shared" si="66"/>
        <v>#DIV/0!</v>
      </c>
      <c r="I976" s="94" t="str">
        <f>IF(OR(COUNT(Calculations!BP977:BY977)&lt;3,COUNT(Calculations!BZ977:CI977)&lt;3),"N/A",IF(ISERROR(TTEST(Calculations!BP977:BY977,Calculations!BZ977:CI977,2,2)),"N/A",TTEST(Calculations!BP977:BY977,Calculations!BZ977:CI977,2,2)))</f>
        <v>N/A</v>
      </c>
      <c r="J976" s="90" t="e">
        <f t="shared" si="67"/>
        <v>#DIV/0!</v>
      </c>
      <c r="K976" s="95" t="str">
        <f>IF(AND('Test Sample Data'!N976&gt;=35,'Control Sample Data'!N976&gt;=35),"Type 3",IF(AND('Test Sample Data'!N976&gt;=30,'Control Sample Data'!N976&gt;=30,OR(I976&gt;=0.05,I976="N/A")),"Type 2",IF(OR(AND('Test Sample Data'!N976&gt;=30,'Control Sample Data'!N976&lt;=30),AND('Test Sample Data'!N976&lt;=30,'Control Sample Data'!N976&gt;=30)),"Type 1","OKAY")))</f>
        <v>OKAY</v>
      </c>
    </row>
    <row r="977" spans="1:11">
      <c r="A977" s="68"/>
      <c r="B977" s="88" t="str">
        <f>IF('Gene Table'!E977="","",'Gene Table'!E977)</f>
        <v>mmu-miR-3108-3p</v>
      </c>
      <c r="C977" s="89" t="str">
        <f>'Gene Table'!B977</f>
        <v>I15</v>
      </c>
      <c r="D977" s="90" t="e">
        <f>Calculations!BN978</f>
        <v>#DIV/0!</v>
      </c>
      <c r="E977" s="90" t="e">
        <f>Calculations!BO978</f>
        <v>#DIV/0!</v>
      </c>
      <c r="F977" s="91" t="e">
        <f t="shared" si="64"/>
        <v>#DIV/0!</v>
      </c>
      <c r="G977" s="91" t="e">
        <f t="shared" si="65"/>
        <v>#DIV/0!</v>
      </c>
      <c r="H977" s="90" t="e">
        <f t="shared" si="66"/>
        <v>#DIV/0!</v>
      </c>
      <c r="I977" s="94" t="str">
        <f>IF(OR(COUNT(Calculations!BP978:BY978)&lt;3,COUNT(Calculations!BZ978:CI978)&lt;3),"N/A",IF(ISERROR(TTEST(Calculations!BP978:BY978,Calculations!BZ978:CI978,2,2)),"N/A",TTEST(Calculations!BP978:BY978,Calculations!BZ978:CI978,2,2)))</f>
        <v>N/A</v>
      </c>
      <c r="J977" s="90" t="e">
        <f t="shared" si="67"/>
        <v>#DIV/0!</v>
      </c>
      <c r="K977" s="95" t="str">
        <f>IF(AND('Test Sample Data'!N977&gt;=35,'Control Sample Data'!N977&gt;=35),"Type 3",IF(AND('Test Sample Data'!N977&gt;=30,'Control Sample Data'!N977&gt;=30,OR(I977&gt;=0.05,I977="N/A")),"Type 2",IF(OR(AND('Test Sample Data'!N977&gt;=30,'Control Sample Data'!N977&lt;=30),AND('Test Sample Data'!N977&lt;=30,'Control Sample Data'!N977&gt;=30)),"Type 1","OKAY")))</f>
        <v>OKAY</v>
      </c>
    </row>
    <row r="978" spans="1:11">
      <c r="A978" s="68"/>
      <c r="B978" s="88" t="str">
        <f>IF('Gene Table'!E978="","",'Gene Table'!E978)</f>
        <v/>
      </c>
      <c r="C978" s="89" t="str">
        <f>'Gene Table'!B978</f>
        <v>I16</v>
      </c>
      <c r="D978" s="90" t="e">
        <f>Calculations!BN979</f>
        <v>#DIV/0!</v>
      </c>
      <c r="E978" s="90" t="e">
        <f>Calculations!BO979</f>
        <v>#DIV/0!</v>
      </c>
      <c r="F978" s="91" t="e">
        <f t="shared" si="64"/>
        <v>#DIV/0!</v>
      </c>
      <c r="G978" s="91" t="e">
        <f t="shared" si="65"/>
        <v>#DIV/0!</v>
      </c>
      <c r="H978" s="90" t="e">
        <f t="shared" si="66"/>
        <v>#DIV/0!</v>
      </c>
      <c r="I978" s="94" t="str">
        <f>IF(OR(COUNT(Calculations!BP979:BY979)&lt;3,COUNT(Calculations!BZ979:CI979)&lt;3),"N/A",IF(ISERROR(TTEST(Calculations!BP979:BY979,Calculations!BZ979:CI979,2,2)),"N/A",TTEST(Calculations!BP979:BY979,Calculations!BZ979:CI979,2,2)))</f>
        <v>N/A</v>
      </c>
      <c r="J978" s="90" t="e">
        <f t="shared" si="67"/>
        <v>#DIV/0!</v>
      </c>
      <c r="K978" s="95" t="str">
        <f>IF(AND('Test Sample Data'!N978&gt;=35,'Control Sample Data'!N978&gt;=35),"Type 3",IF(AND('Test Sample Data'!N978&gt;=30,'Control Sample Data'!N978&gt;=30,OR(I978&gt;=0.05,I978="N/A")),"Type 2",IF(OR(AND('Test Sample Data'!N978&gt;=30,'Control Sample Data'!N978&lt;=30),AND('Test Sample Data'!N978&lt;=30,'Control Sample Data'!N978&gt;=30)),"Type 1","OKAY")))</f>
        <v>OKAY</v>
      </c>
    </row>
    <row r="979" spans="1:11">
      <c r="A979" s="68"/>
      <c r="B979" s="88" t="str">
        <f>IF('Gene Table'!E979="","",'Gene Table'!E979)</f>
        <v>mmu-miR-3109-5p</v>
      </c>
      <c r="C979" s="89" t="str">
        <f>'Gene Table'!B979</f>
        <v>I17</v>
      </c>
      <c r="D979" s="90" t="e">
        <f>Calculations!BN980</f>
        <v>#DIV/0!</v>
      </c>
      <c r="E979" s="90" t="e">
        <f>Calculations!BO980</f>
        <v>#DIV/0!</v>
      </c>
      <c r="F979" s="91" t="e">
        <f t="shared" si="64"/>
        <v>#DIV/0!</v>
      </c>
      <c r="G979" s="91" t="e">
        <f t="shared" si="65"/>
        <v>#DIV/0!</v>
      </c>
      <c r="H979" s="90" t="e">
        <f t="shared" si="66"/>
        <v>#DIV/0!</v>
      </c>
      <c r="I979" s="94" t="str">
        <f>IF(OR(COUNT(Calculations!BP980:BY980)&lt;3,COUNT(Calculations!BZ980:CI980)&lt;3),"N/A",IF(ISERROR(TTEST(Calculations!BP980:BY980,Calculations!BZ980:CI980,2,2)),"N/A",TTEST(Calculations!BP980:BY980,Calculations!BZ980:CI980,2,2)))</f>
        <v>N/A</v>
      </c>
      <c r="J979" s="90" t="e">
        <f t="shared" si="67"/>
        <v>#DIV/0!</v>
      </c>
      <c r="K979" s="95" t="str">
        <f>IF(AND('Test Sample Data'!N979&gt;=35,'Control Sample Data'!N979&gt;=35),"Type 3",IF(AND('Test Sample Data'!N979&gt;=30,'Control Sample Data'!N979&gt;=30,OR(I979&gt;=0.05,I979="N/A")),"Type 2",IF(OR(AND('Test Sample Data'!N979&gt;=30,'Control Sample Data'!N979&lt;=30),AND('Test Sample Data'!N979&lt;=30,'Control Sample Data'!N979&gt;=30)),"Type 1","OKAY")))</f>
        <v>OKAY</v>
      </c>
    </row>
    <row r="980" spans="1:11">
      <c r="A980" s="68"/>
      <c r="B980" s="88" t="str">
        <f>IF('Gene Table'!E980="","",'Gene Table'!E980)</f>
        <v/>
      </c>
      <c r="C980" s="89" t="str">
        <f>'Gene Table'!B980</f>
        <v>I18</v>
      </c>
      <c r="D980" s="90" t="e">
        <f>Calculations!BN981</f>
        <v>#DIV/0!</v>
      </c>
      <c r="E980" s="90" t="e">
        <f>Calculations!BO981</f>
        <v>#DIV/0!</v>
      </c>
      <c r="F980" s="91" t="e">
        <f t="shared" si="64"/>
        <v>#DIV/0!</v>
      </c>
      <c r="G980" s="91" t="e">
        <f t="shared" si="65"/>
        <v>#DIV/0!</v>
      </c>
      <c r="H980" s="90" t="e">
        <f t="shared" si="66"/>
        <v>#DIV/0!</v>
      </c>
      <c r="I980" s="94" t="str">
        <f>IF(OR(COUNT(Calculations!BP981:BY981)&lt;3,COUNT(Calculations!BZ981:CI981)&lt;3),"N/A",IF(ISERROR(TTEST(Calculations!BP981:BY981,Calculations!BZ981:CI981,2,2)),"N/A",TTEST(Calculations!BP981:BY981,Calculations!BZ981:CI981,2,2)))</f>
        <v>N/A</v>
      </c>
      <c r="J980" s="90" t="e">
        <f t="shared" si="67"/>
        <v>#DIV/0!</v>
      </c>
      <c r="K980" s="95" t="str">
        <f>IF(AND('Test Sample Data'!N980&gt;=35,'Control Sample Data'!N980&gt;=35),"Type 3",IF(AND('Test Sample Data'!N980&gt;=30,'Control Sample Data'!N980&gt;=30,OR(I980&gt;=0.05,I980="N/A")),"Type 2",IF(OR(AND('Test Sample Data'!N980&gt;=30,'Control Sample Data'!N980&lt;=30),AND('Test Sample Data'!N980&lt;=30,'Control Sample Data'!N980&gt;=30)),"Type 1","OKAY")))</f>
        <v>OKAY</v>
      </c>
    </row>
    <row r="981" spans="1:11">
      <c r="A981" s="68"/>
      <c r="B981" s="88" t="str">
        <f>IF('Gene Table'!E981="","",'Gene Table'!E981)</f>
        <v>mmu-miR-3109-3p</v>
      </c>
      <c r="C981" s="89" t="str">
        <f>'Gene Table'!B981</f>
        <v>I19</v>
      </c>
      <c r="D981" s="90" t="e">
        <f>Calculations!BN982</f>
        <v>#DIV/0!</v>
      </c>
      <c r="E981" s="90" t="e">
        <f>Calculations!BO982</f>
        <v>#DIV/0!</v>
      </c>
      <c r="F981" s="91" t="e">
        <f t="shared" si="64"/>
        <v>#DIV/0!</v>
      </c>
      <c r="G981" s="91" t="e">
        <f t="shared" si="65"/>
        <v>#DIV/0!</v>
      </c>
      <c r="H981" s="90" t="e">
        <f t="shared" si="66"/>
        <v>#DIV/0!</v>
      </c>
      <c r="I981" s="94" t="str">
        <f>IF(OR(COUNT(Calculations!BP982:BY982)&lt;3,COUNT(Calculations!BZ982:CI982)&lt;3),"N/A",IF(ISERROR(TTEST(Calculations!BP982:BY982,Calculations!BZ982:CI982,2,2)),"N/A",TTEST(Calculations!BP982:BY982,Calculations!BZ982:CI982,2,2)))</f>
        <v>N/A</v>
      </c>
      <c r="J981" s="90" t="e">
        <f t="shared" si="67"/>
        <v>#DIV/0!</v>
      </c>
      <c r="K981" s="95" t="str">
        <f>IF(AND('Test Sample Data'!N981&gt;=35,'Control Sample Data'!N981&gt;=35),"Type 3",IF(AND('Test Sample Data'!N981&gt;=30,'Control Sample Data'!N981&gt;=30,OR(I981&gt;=0.05,I981="N/A")),"Type 2",IF(OR(AND('Test Sample Data'!N981&gt;=30,'Control Sample Data'!N981&lt;=30),AND('Test Sample Data'!N981&lt;=30,'Control Sample Data'!N981&gt;=30)),"Type 1","OKAY")))</f>
        <v>OKAY</v>
      </c>
    </row>
    <row r="982" spans="1:11">
      <c r="A982" s="68"/>
      <c r="B982" s="88" t="str">
        <f>IF('Gene Table'!E982="","",'Gene Table'!E982)</f>
        <v/>
      </c>
      <c r="C982" s="89" t="str">
        <f>'Gene Table'!B982</f>
        <v>I20</v>
      </c>
      <c r="D982" s="90" t="e">
        <f>Calculations!BN983</f>
        <v>#DIV/0!</v>
      </c>
      <c r="E982" s="90" t="e">
        <f>Calculations!BO983</f>
        <v>#DIV/0!</v>
      </c>
      <c r="F982" s="91" t="e">
        <f t="shared" si="64"/>
        <v>#DIV/0!</v>
      </c>
      <c r="G982" s="91" t="e">
        <f t="shared" si="65"/>
        <v>#DIV/0!</v>
      </c>
      <c r="H982" s="90" t="e">
        <f t="shared" si="66"/>
        <v>#DIV/0!</v>
      </c>
      <c r="I982" s="94" t="str">
        <f>IF(OR(COUNT(Calculations!BP983:BY983)&lt;3,COUNT(Calculations!BZ983:CI983)&lt;3),"N/A",IF(ISERROR(TTEST(Calculations!BP983:BY983,Calculations!BZ983:CI983,2,2)),"N/A",TTEST(Calculations!BP983:BY983,Calculations!BZ983:CI983,2,2)))</f>
        <v>N/A</v>
      </c>
      <c r="J982" s="90" t="e">
        <f t="shared" si="67"/>
        <v>#DIV/0!</v>
      </c>
      <c r="K982" s="95" t="str">
        <f>IF(AND('Test Sample Data'!N982&gt;=35,'Control Sample Data'!N982&gt;=35),"Type 3",IF(AND('Test Sample Data'!N982&gt;=30,'Control Sample Data'!N982&gt;=30,OR(I982&gt;=0.05,I982="N/A")),"Type 2",IF(OR(AND('Test Sample Data'!N982&gt;=30,'Control Sample Data'!N982&lt;=30),AND('Test Sample Data'!N982&lt;=30,'Control Sample Data'!N982&gt;=30)),"Type 1","OKAY")))</f>
        <v>OKAY</v>
      </c>
    </row>
    <row r="983" spans="1:11">
      <c r="A983" s="68"/>
      <c r="B983" s="88" t="str">
        <f>IF('Gene Table'!E983="","",'Gene Table'!E983)</f>
        <v>mmu-miR-3110-5p</v>
      </c>
      <c r="C983" s="89" t="str">
        <f>'Gene Table'!B983</f>
        <v>I21</v>
      </c>
      <c r="D983" s="90" t="e">
        <f>Calculations!BN984</f>
        <v>#DIV/0!</v>
      </c>
      <c r="E983" s="90" t="e">
        <f>Calculations!BO984</f>
        <v>#DIV/0!</v>
      </c>
      <c r="F983" s="91" t="e">
        <f t="shared" si="64"/>
        <v>#DIV/0!</v>
      </c>
      <c r="G983" s="91" t="e">
        <f t="shared" si="65"/>
        <v>#DIV/0!</v>
      </c>
      <c r="H983" s="90" t="e">
        <f t="shared" si="66"/>
        <v>#DIV/0!</v>
      </c>
      <c r="I983" s="94" t="str">
        <f>IF(OR(COUNT(Calculations!BP984:BY984)&lt;3,COUNT(Calculations!BZ984:CI984)&lt;3),"N/A",IF(ISERROR(TTEST(Calculations!BP984:BY984,Calculations!BZ984:CI984,2,2)),"N/A",TTEST(Calculations!BP984:BY984,Calculations!BZ984:CI984,2,2)))</f>
        <v>N/A</v>
      </c>
      <c r="J983" s="90" t="e">
        <f t="shared" si="67"/>
        <v>#DIV/0!</v>
      </c>
      <c r="K983" s="95" t="str">
        <f>IF(AND('Test Sample Data'!N983&gt;=35,'Control Sample Data'!N983&gt;=35),"Type 3",IF(AND('Test Sample Data'!N983&gt;=30,'Control Sample Data'!N983&gt;=30,OR(I983&gt;=0.05,I983="N/A")),"Type 2",IF(OR(AND('Test Sample Data'!N983&gt;=30,'Control Sample Data'!N983&lt;=30),AND('Test Sample Data'!N983&lt;=30,'Control Sample Data'!N983&gt;=30)),"Type 1","OKAY")))</f>
        <v>OKAY</v>
      </c>
    </row>
    <row r="984" spans="1:11">
      <c r="A984" s="68"/>
      <c r="B984" s="88" t="str">
        <f>IF('Gene Table'!E984="","",'Gene Table'!E984)</f>
        <v/>
      </c>
      <c r="C984" s="89" t="str">
        <f>'Gene Table'!B984</f>
        <v>I22</v>
      </c>
      <c r="D984" s="90" t="e">
        <f>Calculations!BN985</f>
        <v>#DIV/0!</v>
      </c>
      <c r="E984" s="90" t="e">
        <f>Calculations!BO985</f>
        <v>#DIV/0!</v>
      </c>
      <c r="F984" s="91" t="e">
        <f t="shared" si="64"/>
        <v>#DIV/0!</v>
      </c>
      <c r="G984" s="91" t="e">
        <f t="shared" si="65"/>
        <v>#DIV/0!</v>
      </c>
      <c r="H984" s="90" t="e">
        <f t="shared" si="66"/>
        <v>#DIV/0!</v>
      </c>
      <c r="I984" s="94" t="str">
        <f>IF(OR(COUNT(Calculations!BP985:BY985)&lt;3,COUNT(Calculations!BZ985:CI985)&lt;3),"N/A",IF(ISERROR(TTEST(Calculations!BP985:BY985,Calculations!BZ985:CI985,2,2)),"N/A",TTEST(Calculations!BP985:BY985,Calculations!BZ985:CI985,2,2)))</f>
        <v>N/A</v>
      </c>
      <c r="J984" s="90" t="e">
        <f t="shared" si="67"/>
        <v>#DIV/0!</v>
      </c>
      <c r="K984" s="95" t="str">
        <f>IF(AND('Test Sample Data'!N984&gt;=35,'Control Sample Data'!N984&gt;=35),"Type 3",IF(AND('Test Sample Data'!N984&gt;=30,'Control Sample Data'!N984&gt;=30,OR(I984&gt;=0.05,I984="N/A")),"Type 2",IF(OR(AND('Test Sample Data'!N984&gt;=30,'Control Sample Data'!N984&lt;=30),AND('Test Sample Data'!N984&lt;=30,'Control Sample Data'!N984&gt;=30)),"Type 1","OKAY")))</f>
        <v>OKAY</v>
      </c>
    </row>
    <row r="985" spans="1:11">
      <c r="A985" s="68"/>
      <c r="B985" s="88" t="str">
        <f>IF('Gene Table'!E985="","",'Gene Table'!E985)</f>
        <v>mmu-miR-3110-3p</v>
      </c>
      <c r="C985" s="89" t="str">
        <f>'Gene Table'!B985</f>
        <v>I23</v>
      </c>
      <c r="D985" s="90" t="e">
        <f>Calculations!BN986</f>
        <v>#DIV/0!</v>
      </c>
      <c r="E985" s="90" t="e">
        <f>Calculations!BO986</f>
        <v>#DIV/0!</v>
      </c>
      <c r="F985" s="91" t="e">
        <f t="shared" si="64"/>
        <v>#DIV/0!</v>
      </c>
      <c r="G985" s="91" t="e">
        <f t="shared" si="65"/>
        <v>#DIV/0!</v>
      </c>
      <c r="H985" s="90" t="e">
        <f t="shared" si="66"/>
        <v>#DIV/0!</v>
      </c>
      <c r="I985" s="94" t="str">
        <f>IF(OR(COUNT(Calculations!BP986:BY986)&lt;3,COUNT(Calculations!BZ986:CI986)&lt;3),"N/A",IF(ISERROR(TTEST(Calculations!BP986:BY986,Calculations!BZ986:CI986,2,2)),"N/A",TTEST(Calculations!BP986:BY986,Calculations!BZ986:CI986,2,2)))</f>
        <v>N/A</v>
      </c>
      <c r="J985" s="90" t="e">
        <f t="shared" si="67"/>
        <v>#DIV/0!</v>
      </c>
      <c r="K985" s="95" t="str">
        <f>IF(AND('Test Sample Data'!N985&gt;=35,'Control Sample Data'!N985&gt;=35),"Type 3",IF(AND('Test Sample Data'!N985&gt;=30,'Control Sample Data'!N985&gt;=30,OR(I985&gt;=0.05,I985="N/A")),"Type 2",IF(OR(AND('Test Sample Data'!N985&gt;=30,'Control Sample Data'!N985&lt;=30),AND('Test Sample Data'!N985&lt;=30,'Control Sample Data'!N985&gt;=30)),"Type 1","OKAY")))</f>
        <v>OKAY</v>
      </c>
    </row>
    <row r="986" spans="1:11">
      <c r="A986" s="68"/>
      <c r="B986" s="88" t="str">
        <f>IF('Gene Table'!E986="","",'Gene Table'!E986)</f>
        <v/>
      </c>
      <c r="C986" s="89" t="str">
        <f>'Gene Table'!B986</f>
        <v>I24</v>
      </c>
      <c r="D986" s="90" t="e">
        <f>Calculations!BN987</f>
        <v>#DIV/0!</v>
      </c>
      <c r="E986" s="90" t="e">
        <f>Calculations!BO987</f>
        <v>#DIV/0!</v>
      </c>
      <c r="F986" s="91" t="e">
        <f t="shared" si="64"/>
        <v>#DIV/0!</v>
      </c>
      <c r="G986" s="91" t="e">
        <f t="shared" si="65"/>
        <v>#DIV/0!</v>
      </c>
      <c r="H986" s="90" t="e">
        <f t="shared" si="66"/>
        <v>#DIV/0!</v>
      </c>
      <c r="I986" s="94" t="str">
        <f>IF(OR(COUNT(Calculations!BP987:BY987)&lt;3,COUNT(Calculations!BZ987:CI987)&lt;3),"N/A",IF(ISERROR(TTEST(Calculations!BP987:BY987,Calculations!BZ987:CI987,2,2)),"N/A",TTEST(Calculations!BP987:BY987,Calculations!BZ987:CI987,2,2)))</f>
        <v>N/A</v>
      </c>
      <c r="J986" s="90" t="e">
        <f t="shared" si="67"/>
        <v>#DIV/0!</v>
      </c>
      <c r="K986" s="95" t="str">
        <f>IF(AND('Test Sample Data'!N986&gt;=35,'Control Sample Data'!N986&gt;=35),"Type 3",IF(AND('Test Sample Data'!N986&gt;=30,'Control Sample Data'!N986&gt;=30,OR(I986&gt;=0.05,I986="N/A")),"Type 2",IF(OR(AND('Test Sample Data'!N986&gt;=30,'Control Sample Data'!N986&lt;=30),AND('Test Sample Data'!N986&lt;=30,'Control Sample Data'!N986&gt;=30)),"Type 1","OKAY")))</f>
        <v>OKAY</v>
      </c>
    </row>
    <row r="987" spans="1:11">
      <c r="A987" s="68"/>
      <c r="B987" s="88" t="str">
        <f>IF('Gene Table'!E987="","",'Gene Table'!E987)</f>
        <v/>
      </c>
      <c r="C987" s="89" t="str">
        <f>'Gene Table'!B987</f>
        <v>J01</v>
      </c>
      <c r="D987" s="90" t="e">
        <f>Calculations!BN988</f>
        <v>#DIV/0!</v>
      </c>
      <c r="E987" s="90" t="e">
        <f>Calculations!BO988</f>
        <v>#DIV/0!</v>
      </c>
      <c r="F987" s="91" t="e">
        <f t="shared" si="64"/>
        <v>#DIV/0!</v>
      </c>
      <c r="G987" s="91" t="e">
        <f t="shared" si="65"/>
        <v>#DIV/0!</v>
      </c>
      <c r="H987" s="90" t="e">
        <f t="shared" si="66"/>
        <v>#DIV/0!</v>
      </c>
      <c r="I987" s="94" t="str">
        <f>IF(OR(COUNT(Calculations!BP988:BY988)&lt;3,COUNT(Calculations!BZ988:CI988)&lt;3),"N/A",IF(ISERROR(TTEST(Calculations!BP988:BY988,Calculations!BZ988:CI988,2,2)),"N/A",TTEST(Calculations!BP988:BY988,Calculations!BZ988:CI988,2,2)))</f>
        <v>N/A</v>
      </c>
      <c r="J987" s="90" t="e">
        <f t="shared" si="67"/>
        <v>#DIV/0!</v>
      </c>
      <c r="K987" s="95" t="str">
        <f>IF(AND('Test Sample Data'!N987&gt;=35,'Control Sample Data'!N987&gt;=35),"Type 3",IF(AND('Test Sample Data'!N987&gt;=30,'Control Sample Data'!N987&gt;=30,OR(I987&gt;=0.05,I987="N/A")),"Type 2",IF(OR(AND('Test Sample Data'!N987&gt;=30,'Control Sample Data'!N987&lt;=30),AND('Test Sample Data'!N987&lt;=30,'Control Sample Data'!N987&gt;=30)),"Type 1","OKAY")))</f>
        <v>OKAY</v>
      </c>
    </row>
    <row r="988" spans="1:11">
      <c r="A988" s="68"/>
      <c r="B988" s="88" t="str">
        <f>IF('Gene Table'!E988="","",'Gene Table'!E988)</f>
        <v/>
      </c>
      <c r="C988" s="89" t="str">
        <f>'Gene Table'!B988</f>
        <v>J02</v>
      </c>
      <c r="D988" s="90" t="e">
        <f>Calculations!BN989</f>
        <v>#DIV/0!</v>
      </c>
      <c r="E988" s="90" t="e">
        <f>Calculations!BO989</f>
        <v>#DIV/0!</v>
      </c>
      <c r="F988" s="91" t="e">
        <f t="shared" si="64"/>
        <v>#DIV/0!</v>
      </c>
      <c r="G988" s="91" t="e">
        <f t="shared" si="65"/>
        <v>#DIV/0!</v>
      </c>
      <c r="H988" s="90" t="e">
        <f t="shared" si="66"/>
        <v>#DIV/0!</v>
      </c>
      <c r="I988" s="94" t="str">
        <f>IF(OR(COUNT(Calculations!BP989:BY989)&lt;3,COUNT(Calculations!BZ989:CI989)&lt;3),"N/A",IF(ISERROR(TTEST(Calculations!BP989:BY989,Calculations!BZ989:CI989,2,2)),"N/A",TTEST(Calculations!BP989:BY989,Calculations!BZ989:CI989,2,2)))</f>
        <v>N/A</v>
      </c>
      <c r="J988" s="90" t="e">
        <f t="shared" si="67"/>
        <v>#DIV/0!</v>
      </c>
      <c r="K988" s="95" t="str">
        <f>IF(AND('Test Sample Data'!N988&gt;=35,'Control Sample Data'!N988&gt;=35),"Type 3",IF(AND('Test Sample Data'!N988&gt;=30,'Control Sample Data'!N988&gt;=30,OR(I988&gt;=0.05,I988="N/A")),"Type 2",IF(OR(AND('Test Sample Data'!N988&gt;=30,'Control Sample Data'!N988&lt;=30),AND('Test Sample Data'!N988&lt;=30,'Control Sample Data'!N988&gt;=30)),"Type 1","OKAY")))</f>
        <v>OKAY</v>
      </c>
    </row>
    <row r="989" spans="1:11">
      <c r="A989" s="68"/>
      <c r="B989" s="88" t="str">
        <f>IF('Gene Table'!E989="","",'Gene Table'!E989)</f>
        <v/>
      </c>
      <c r="C989" s="89" t="str">
        <f>'Gene Table'!B989</f>
        <v>J03</v>
      </c>
      <c r="D989" s="90" t="e">
        <f>Calculations!BN990</f>
        <v>#DIV/0!</v>
      </c>
      <c r="E989" s="90" t="e">
        <f>Calculations!BO990</f>
        <v>#DIV/0!</v>
      </c>
      <c r="F989" s="91" t="e">
        <f t="shared" si="64"/>
        <v>#DIV/0!</v>
      </c>
      <c r="G989" s="91" t="e">
        <f t="shared" si="65"/>
        <v>#DIV/0!</v>
      </c>
      <c r="H989" s="90" t="e">
        <f t="shared" si="66"/>
        <v>#DIV/0!</v>
      </c>
      <c r="I989" s="94" t="str">
        <f>IF(OR(COUNT(Calculations!BP990:BY990)&lt;3,COUNT(Calculations!BZ990:CI990)&lt;3),"N/A",IF(ISERROR(TTEST(Calculations!BP990:BY990,Calculations!BZ990:CI990,2,2)),"N/A",TTEST(Calculations!BP990:BY990,Calculations!BZ990:CI990,2,2)))</f>
        <v>N/A</v>
      </c>
      <c r="J989" s="90" t="e">
        <f t="shared" si="67"/>
        <v>#DIV/0!</v>
      </c>
      <c r="K989" s="95" t="str">
        <f>IF(AND('Test Sample Data'!N989&gt;=35,'Control Sample Data'!N989&gt;=35),"Type 3",IF(AND('Test Sample Data'!N989&gt;=30,'Control Sample Data'!N989&gt;=30,OR(I989&gt;=0.05,I989="N/A")),"Type 2",IF(OR(AND('Test Sample Data'!N989&gt;=30,'Control Sample Data'!N989&lt;=30),AND('Test Sample Data'!N989&lt;=30,'Control Sample Data'!N989&gt;=30)),"Type 1","OKAY")))</f>
        <v>OKAY</v>
      </c>
    </row>
    <row r="990" spans="1:11">
      <c r="A990" s="68"/>
      <c r="B990" s="88" t="str">
        <f>IF('Gene Table'!E990="","",'Gene Table'!E990)</f>
        <v/>
      </c>
      <c r="C990" s="89" t="str">
        <f>'Gene Table'!B990</f>
        <v>J04</v>
      </c>
      <c r="D990" s="90" t="e">
        <f>Calculations!BN991</f>
        <v>#DIV/0!</v>
      </c>
      <c r="E990" s="90" t="e">
        <f>Calculations!BO991</f>
        <v>#DIV/0!</v>
      </c>
      <c r="F990" s="91" t="e">
        <f t="shared" si="64"/>
        <v>#DIV/0!</v>
      </c>
      <c r="G990" s="91" t="e">
        <f t="shared" si="65"/>
        <v>#DIV/0!</v>
      </c>
      <c r="H990" s="90" t="e">
        <f t="shared" si="66"/>
        <v>#DIV/0!</v>
      </c>
      <c r="I990" s="94" t="str">
        <f>IF(OR(COUNT(Calculations!BP991:BY991)&lt;3,COUNT(Calculations!BZ991:CI991)&lt;3),"N/A",IF(ISERROR(TTEST(Calculations!BP991:BY991,Calculations!BZ991:CI991,2,2)),"N/A",TTEST(Calculations!BP991:BY991,Calculations!BZ991:CI991,2,2)))</f>
        <v>N/A</v>
      </c>
      <c r="J990" s="90" t="e">
        <f t="shared" si="67"/>
        <v>#DIV/0!</v>
      </c>
      <c r="K990" s="95" t="str">
        <f>IF(AND('Test Sample Data'!N990&gt;=35,'Control Sample Data'!N990&gt;=35),"Type 3",IF(AND('Test Sample Data'!N990&gt;=30,'Control Sample Data'!N990&gt;=30,OR(I990&gt;=0.05,I990="N/A")),"Type 2",IF(OR(AND('Test Sample Data'!N990&gt;=30,'Control Sample Data'!N990&lt;=30),AND('Test Sample Data'!N990&lt;=30,'Control Sample Data'!N990&gt;=30)),"Type 1","OKAY")))</f>
        <v>OKAY</v>
      </c>
    </row>
    <row r="991" spans="1:11">
      <c r="A991" s="68"/>
      <c r="B991" s="88" t="str">
        <f>IF('Gene Table'!E991="","",'Gene Table'!E991)</f>
        <v/>
      </c>
      <c r="C991" s="89" t="str">
        <f>'Gene Table'!B991</f>
        <v>J05</v>
      </c>
      <c r="D991" s="90" t="e">
        <f>Calculations!BN992</f>
        <v>#DIV/0!</v>
      </c>
      <c r="E991" s="90" t="e">
        <f>Calculations!BO992</f>
        <v>#DIV/0!</v>
      </c>
      <c r="F991" s="91" t="e">
        <f t="shared" si="64"/>
        <v>#DIV/0!</v>
      </c>
      <c r="G991" s="91" t="e">
        <f t="shared" si="65"/>
        <v>#DIV/0!</v>
      </c>
      <c r="H991" s="90" t="e">
        <f t="shared" si="66"/>
        <v>#DIV/0!</v>
      </c>
      <c r="I991" s="94" t="str">
        <f>IF(OR(COUNT(Calculations!BP992:BY992)&lt;3,COUNT(Calculations!BZ992:CI992)&lt;3),"N/A",IF(ISERROR(TTEST(Calculations!BP992:BY992,Calculations!BZ992:CI992,2,2)),"N/A",TTEST(Calculations!BP992:BY992,Calculations!BZ992:CI992,2,2)))</f>
        <v>N/A</v>
      </c>
      <c r="J991" s="90" t="e">
        <f t="shared" si="67"/>
        <v>#DIV/0!</v>
      </c>
      <c r="K991" s="95" t="str">
        <f>IF(AND('Test Sample Data'!N991&gt;=35,'Control Sample Data'!N991&gt;=35),"Type 3",IF(AND('Test Sample Data'!N991&gt;=30,'Control Sample Data'!N991&gt;=30,OR(I991&gt;=0.05,I991="N/A")),"Type 2",IF(OR(AND('Test Sample Data'!N991&gt;=30,'Control Sample Data'!N991&lt;=30),AND('Test Sample Data'!N991&lt;=30,'Control Sample Data'!N991&gt;=30)),"Type 1","OKAY")))</f>
        <v>OKAY</v>
      </c>
    </row>
    <row r="992" spans="1:11">
      <c r="A992" s="68"/>
      <c r="B992" s="88" t="str">
        <f>IF('Gene Table'!E992="","",'Gene Table'!E992)</f>
        <v/>
      </c>
      <c r="C992" s="89" t="str">
        <f>'Gene Table'!B992</f>
        <v>J06</v>
      </c>
      <c r="D992" s="90" t="e">
        <f>Calculations!BN993</f>
        <v>#DIV/0!</v>
      </c>
      <c r="E992" s="90" t="e">
        <f>Calculations!BO993</f>
        <v>#DIV/0!</v>
      </c>
      <c r="F992" s="91" t="e">
        <f t="shared" si="64"/>
        <v>#DIV/0!</v>
      </c>
      <c r="G992" s="91" t="e">
        <f t="shared" si="65"/>
        <v>#DIV/0!</v>
      </c>
      <c r="H992" s="90" t="e">
        <f t="shared" si="66"/>
        <v>#DIV/0!</v>
      </c>
      <c r="I992" s="94" t="str">
        <f>IF(OR(COUNT(Calculations!BP993:BY993)&lt;3,COUNT(Calculations!BZ993:CI993)&lt;3),"N/A",IF(ISERROR(TTEST(Calculations!BP993:BY993,Calculations!BZ993:CI993,2,2)),"N/A",TTEST(Calculations!BP993:BY993,Calculations!BZ993:CI993,2,2)))</f>
        <v>N/A</v>
      </c>
      <c r="J992" s="90" t="e">
        <f t="shared" si="67"/>
        <v>#DIV/0!</v>
      </c>
      <c r="K992" s="95" t="str">
        <f>IF(AND('Test Sample Data'!N992&gt;=35,'Control Sample Data'!N992&gt;=35),"Type 3",IF(AND('Test Sample Data'!N992&gt;=30,'Control Sample Data'!N992&gt;=30,OR(I992&gt;=0.05,I992="N/A")),"Type 2",IF(OR(AND('Test Sample Data'!N992&gt;=30,'Control Sample Data'!N992&lt;=30),AND('Test Sample Data'!N992&lt;=30,'Control Sample Data'!N992&gt;=30)),"Type 1","OKAY")))</f>
        <v>OKAY</v>
      </c>
    </row>
    <row r="993" spans="1:11">
      <c r="A993" s="68"/>
      <c r="B993" s="88" t="str">
        <f>IF('Gene Table'!E993="","",'Gene Table'!E993)</f>
        <v/>
      </c>
      <c r="C993" s="89" t="str">
        <f>'Gene Table'!B993</f>
        <v>J07</v>
      </c>
      <c r="D993" s="90" t="e">
        <f>Calculations!BN994</f>
        <v>#DIV/0!</v>
      </c>
      <c r="E993" s="90" t="e">
        <f>Calculations!BO994</f>
        <v>#DIV/0!</v>
      </c>
      <c r="F993" s="91" t="e">
        <f t="shared" si="64"/>
        <v>#DIV/0!</v>
      </c>
      <c r="G993" s="91" t="e">
        <f t="shared" si="65"/>
        <v>#DIV/0!</v>
      </c>
      <c r="H993" s="90" t="e">
        <f t="shared" si="66"/>
        <v>#DIV/0!</v>
      </c>
      <c r="I993" s="94" t="str">
        <f>IF(OR(COUNT(Calculations!BP994:BY994)&lt;3,COUNT(Calculations!BZ994:CI994)&lt;3),"N/A",IF(ISERROR(TTEST(Calculations!BP994:BY994,Calculations!BZ994:CI994,2,2)),"N/A",TTEST(Calculations!BP994:BY994,Calculations!BZ994:CI994,2,2)))</f>
        <v>N/A</v>
      </c>
      <c r="J993" s="90" t="e">
        <f t="shared" si="67"/>
        <v>#DIV/0!</v>
      </c>
      <c r="K993" s="95" t="str">
        <f>IF(AND('Test Sample Data'!N993&gt;=35,'Control Sample Data'!N993&gt;=35),"Type 3",IF(AND('Test Sample Data'!N993&gt;=30,'Control Sample Data'!N993&gt;=30,OR(I993&gt;=0.05,I993="N/A")),"Type 2",IF(OR(AND('Test Sample Data'!N993&gt;=30,'Control Sample Data'!N993&lt;=30),AND('Test Sample Data'!N993&lt;=30,'Control Sample Data'!N993&gt;=30)),"Type 1","OKAY")))</f>
        <v>OKAY</v>
      </c>
    </row>
    <row r="994" spans="1:11">
      <c r="A994" s="68"/>
      <c r="B994" s="88" t="str">
        <f>IF('Gene Table'!E994="","",'Gene Table'!E994)</f>
        <v/>
      </c>
      <c r="C994" s="89" t="str">
        <f>'Gene Table'!B994</f>
        <v>J08</v>
      </c>
      <c r="D994" s="90" t="e">
        <f>Calculations!BN995</f>
        <v>#DIV/0!</v>
      </c>
      <c r="E994" s="90" t="e">
        <f>Calculations!BO995</f>
        <v>#DIV/0!</v>
      </c>
      <c r="F994" s="91" t="e">
        <f t="shared" si="64"/>
        <v>#DIV/0!</v>
      </c>
      <c r="G994" s="91" t="e">
        <f t="shared" si="65"/>
        <v>#DIV/0!</v>
      </c>
      <c r="H994" s="90" t="e">
        <f t="shared" si="66"/>
        <v>#DIV/0!</v>
      </c>
      <c r="I994" s="94" t="str">
        <f>IF(OR(COUNT(Calculations!BP995:BY995)&lt;3,COUNT(Calculations!BZ995:CI995)&lt;3),"N/A",IF(ISERROR(TTEST(Calculations!BP995:BY995,Calculations!BZ995:CI995,2,2)),"N/A",TTEST(Calculations!BP995:BY995,Calculations!BZ995:CI995,2,2)))</f>
        <v>N/A</v>
      </c>
      <c r="J994" s="90" t="e">
        <f t="shared" si="67"/>
        <v>#DIV/0!</v>
      </c>
      <c r="K994" s="95" t="str">
        <f>IF(AND('Test Sample Data'!N994&gt;=35,'Control Sample Data'!N994&gt;=35),"Type 3",IF(AND('Test Sample Data'!N994&gt;=30,'Control Sample Data'!N994&gt;=30,OR(I994&gt;=0.05,I994="N/A")),"Type 2",IF(OR(AND('Test Sample Data'!N994&gt;=30,'Control Sample Data'!N994&lt;=30),AND('Test Sample Data'!N994&lt;=30,'Control Sample Data'!N994&gt;=30)),"Type 1","OKAY")))</f>
        <v>OKAY</v>
      </c>
    </row>
    <row r="995" spans="1:11">
      <c r="A995" s="68"/>
      <c r="B995" s="88" t="str">
        <f>IF('Gene Table'!E995="","",'Gene Table'!E995)</f>
        <v/>
      </c>
      <c r="C995" s="89" t="str">
        <f>'Gene Table'!B995</f>
        <v>J09</v>
      </c>
      <c r="D995" s="90" t="e">
        <f>Calculations!BN996</f>
        <v>#DIV/0!</v>
      </c>
      <c r="E995" s="90" t="e">
        <f>Calculations!BO996</f>
        <v>#DIV/0!</v>
      </c>
      <c r="F995" s="91" t="e">
        <f t="shared" si="64"/>
        <v>#DIV/0!</v>
      </c>
      <c r="G995" s="91" t="e">
        <f t="shared" si="65"/>
        <v>#DIV/0!</v>
      </c>
      <c r="H995" s="90" t="e">
        <f t="shared" si="66"/>
        <v>#DIV/0!</v>
      </c>
      <c r="I995" s="94" t="str">
        <f>IF(OR(COUNT(Calculations!BP996:BY996)&lt;3,COUNT(Calculations!BZ996:CI996)&lt;3),"N/A",IF(ISERROR(TTEST(Calculations!BP996:BY996,Calculations!BZ996:CI996,2,2)),"N/A",TTEST(Calculations!BP996:BY996,Calculations!BZ996:CI996,2,2)))</f>
        <v>N/A</v>
      </c>
      <c r="J995" s="90" t="e">
        <f t="shared" si="67"/>
        <v>#DIV/0!</v>
      </c>
      <c r="K995" s="95" t="str">
        <f>IF(AND('Test Sample Data'!N995&gt;=35,'Control Sample Data'!N995&gt;=35),"Type 3",IF(AND('Test Sample Data'!N995&gt;=30,'Control Sample Data'!N995&gt;=30,OR(I995&gt;=0.05,I995="N/A")),"Type 2",IF(OR(AND('Test Sample Data'!N995&gt;=30,'Control Sample Data'!N995&lt;=30),AND('Test Sample Data'!N995&lt;=30,'Control Sample Data'!N995&gt;=30)),"Type 1","OKAY")))</f>
        <v>OKAY</v>
      </c>
    </row>
    <row r="996" spans="1:11">
      <c r="A996" s="68"/>
      <c r="B996" s="88" t="str">
        <f>IF('Gene Table'!E996="","",'Gene Table'!E996)</f>
        <v/>
      </c>
      <c r="C996" s="89" t="str">
        <f>'Gene Table'!B996</f>
        <v>J10</v>
      </c>
      <c r="D996" s="90" t="e">
        <f>Calculations!BN997</f>
        <v>#DIV/0!</v>
      </c>
      <c r="E996" s="90" t="e">
        <f>Calculations!BO997</f>
        <v>#DIV/0!</v>
      </c>
      <c r="F996" s="91" t="e">
        <f t="shared" si="64"/>
        <v>#DIV/0!</v>
      </c>
      <c r="G996" s="91" t="e">
        <f t="shared" si="65"/>
        <v>#DIV/0!</v>
      </c>
      <c r="H996" s="90" t="e">
        <f t="shared" si="66"/>
        <v>#DIV/0!</v>
      </c>
      <c r="I996" s="94" t="str">
        <f>IF(OR(COUNT(Calculations!BP997:BY997)&lt;3,COUNT(Calculations!BZ997:CI997)&lt;3),"N/A",IF(ISERROR(TTEST(Calculations!BP997:BY997,Calculations!BZ997:CI997,2,2)),"N/A",TTEST(Calculations!BP997:BY997,Calculations!BZ997:CI997,2,2)))</f>
        <v>N/A</v>
      </c>
      <c r="J996" s="90" t="e">
        <f t="shared" si="67"/>
        <v>#DIV/0!</v>
      </c>
      <c r="K996" s="95" t="str">
        <f>IF(AND('Test Sample Data'!N996&gt;=35,'Control Sample Data'!N996&gt;=35),"Type 3",IF(AND('Test Sample Data'!N996&gt;=30,'Control Sample Data'!N996&gt;=30,OR(I996&gt;=0.05,I996="N/A")),"Type 2",IF(OR(AND('Test Sample Data'!N996&gt;=30,'Control Sample Data'!N996&lt;=30),AND('Test Sample Data'!N996&lt;=30,'Control Sample Data'!N996&gt;=30)),"Type 1","OKAY")))</f>
        <v>OKAY</v>
      </c>
    </row>
    <row r="997" spans="1:11">
      <c r="A997" s="68"/>
      <c r="B997" s="88" t="str">
        <f>IF('Gene Table'!E997="","",'Gene Table'!E997)</f>
        <v/>
      </c>
      <c r="C997" s="89" t="str">
        <f>'Gene Table'!B997</f>
        <v>J11</v>
      </c>
      <c r="D997" s="90" t="e">
        <f>Calculations!BN998</f>
        <v>#DIV/0!</v>
      </c>
      <c r="E997" s="90" t="e">
        <f>Calculations!BO998</f>
        <v>#DIV/0!</v>
      </c>
      <c r="F997" s="91" t="e">
        <f t="shared" si="64"/>
        <v>#DIV/0!</v>
      </c>
      <c r="G997" s="91" t="e">
        <f t="shared" si="65"/>
        <v>#DIV/0!</v>
      </c>
      <c r="H997" s="90" t="e">
        <f t="shared" si="66"/>
        <v>#DIV/0!</v>
      </c>
      <c r="I997" s="94" t="str">
        <f>IF(OR(COUNT(Calculations!BP998:BY998)&lt;3,COUNT(Calculations!BZ998:CI998)&lt;3),"N/A",IF(ISERROR(TTEST(Calculations!BP998:BY998,Calculations!BZ998:CI998,2,2)),"N/A",TTEST(Calculations!BP998:BY998,Calculations!BZ998:CI998,2,2)))</f>
        <v>N/A</v>
      </c>
      <c r="J997" s="90" t="e">
        <f t="shared" si="67"/>
        <v>#DIV/0!</v>
      </c>
      <c r="K997" s="95" t="str">
        <f>IF(AND('Test Sample Data'!N997&gt;=35,'Control Sample Data'!N997&gt;=35),"Type 3",IF(AND('Test Sample Data'!N997&gt;=30,'Control Sample Data'!N997&gt;=30,OR(I997&gt;=0.05,I997="N/A")),"Type 2",IF(OR(AND('Test Sample Data'!N997&gt;=30,'Control Sample Data'!N997&lt;=30),AND('Test Sample Data'!N997&lt;=30,'Control Sample Data'!N997&gt;=30)),"Type 1","OKAY")))</f>
        <v>OKAY</v>
      </c>
    </row>
    <row r="998" spans="1:11">
      <c r="A998" s="68"/>
      <c r="B998" s="88" t="str">
        <f>IF('Gene Table'!E998="","",'Gene Table'!E998)</f>
        <v/>
      </c>
      <c r="C998" s="89" t="str">
        <f>'Gene Table'!B998</f>
        <v>J12</v>
      </c>
      <c r="D998" s="90" t="e">
        <f>Calculations!BN999</f>
        <v>#DIV/0!</v>
      </c>
      <c r="E998" s="90" t="e">
        <f>Calculations!BO999</f>
        <v>#DIV/0!</v>
      </c>
      <c r="F998" s="91" t="e">
        <f t="shared" si="64"/>
        <v>#DIV/0!</v>
      </c>
      <c r="G998" s="91" t="e">
        <f t="shared" si="65"/>
        <v>#DIV/0!</v>
      </c>
      <c r="H998" s="90" t="e">
        <f t="shared" si="66"/>
        <v>#DIV/0!</v>
      </c>
      <c r="I998" s="94" t="str">
        <f>IF(OR(COUNT(Calculations!BP999:BY999)&lt;3,COUNT(Calculations!BZ999:CI999)&lt;3),"N/A",IF(ISERROR(TTEST(Calculations!BP999:BY999,Calculations!BZ999:CI999,2,2)),"N/A",TTEST(Calculations!BP999:BY999,Calculations!BZ999:CI999,2,2)))</f>
        <v>N/A</v>
      </c>
      <c r="J998" s="90" t="e">
        <f t="shared" si="67"/>
        <v>#DIV/0!</v>
      </c>
      <c r="K998" s="95" t="str">
        <f>IF(AND('Test Sample Data'!N998&gt;=35,'Control Sample Data'!N998&gt;=35),"Type 3",IF(AND('Test Sample Data'!N998&gt;=30,'Control Sample Data'!N998&gt;=30,OR(I998&gt;=0.05,I998="N/A")),"Type 2",IF(OR(AND('Test Sample Data'!N998&gt;=30,'Control Sample Data'!N998&lt;=30),AND('Test Sample Data'!N998&lt;=30,'Control Sample Data'!N998&gt;=30)),"Type 1","OKAY")))</f>
        <v>OKAY</v>
      </c>
    </row>
    <row r="999" spans="1:11">
      <c r="A999" s="68"/>
      <c r="B999" s="88" t="str">
        <f>IF('Gene Table'!E999="","",'Gene Table'!E999)</f>
        <v/>
      </c>
      <c r="C999" s="89" t="str">
        <f>'Gene Table'!B999</f>
        <v>J13</v>
      </c>
      <c r="D999" s="90" t="e">
        <f>Calculations!BN1000</f>
        <v>#DIV/0!</v>
      </c>
      <c r="E999" s="90" t="e">
        <f>Calculations!BO1000</f>
        <v>#DIV/0!</v>
      </c>
      <c r="F999" s="91" t="e">
        <f t="shared" si="64"/>
        <v>#DIV/0!</v>
      </c>
      <c r="G999" s="91" t="e">
        <f t="shared" si="65"/>
        <v>#DIV/0!</v>
      </c>
      <c r="H999" s="90" t="e">
        <f t="shared" si="66"/>
        <v>#DIV/0!</v>
      </c>
      <c r="I999" s="94" t="str">
        <f>IF(OR(COUNT(Calculations!BP1000:BY1000)&lt;3,COUNT(Calculations!BZ1000:CI1000)&lt;3),"N/A",IF(ISERROR(TTEST(Calculations!BP1000:BY1000,Calculations!BZ1000:CI1000,2,2)),"N/A",TTEST(Calculations!BP1000:BY1000,Calculations!BZ1000:CI1000,2,2)))</f>
        <v>N/A</v>
      </c>
      <c r="J999" s="90" t="e">
        <f t="shared" si="67"/>
        <v>#DIV/0!</v>
      </c>
      <c r="K999" s="95" t="str">
        <f>IF(AND('Test Sample Data'!N999&gt;=35,'Control Sample Data'!N999&gt;=35),"Type 3",IF(AND('Test Sample Data'!N999&gt;=30,'Control Sample Data'!N999&gt;=30,OR(I999&gt;=0.05,I999="N/A")),"Type 2",IF(OR(AND('Test Sample Data'!N999&gt;=30,'Control Sample Data'!N999&lt;=30),AND('Test Sample Data'!N999&lt;=30,'Control Sample Data'!N999&gt;=30)),"Type 1","OKAY")))</f>
        <v>OKAY</v>
      </c>
    </row>
    <row r="1000" spans="1:11">
      <c r="A1000" s="68"/>
      <c r="B1000" s="88" t="str">
        <f>IF('Gene Table'!E1000="","",'Gene Table'!E1000)</f>
        <v/>
      </c>
      <c r="C1000" s="89" t="str">
        <f>'Gene Table'!B1000</f>
        <v>J14</v>
      </c>
      <c r="D1000" s="90" t="e">
        <f>Calculations!BN1001</f>
        <v>#DIV/0!</v>
      </c>
      <c r="E1000" s="90" t="e">
        <f>Calculations!BO1001</f>
        <v>#DIV/0!</v>
      </c>
      <c r="F1000" s="91" t="e">
        <f t="shared" si="64"/>
        <v>#DIV/0!</v>
      </c>
      <c r="G1000" s="91" t="e">
        <f t="shared" si="65"/>
        <v>#DIV/0!</v>
      </c>
      <c r="H1000" s="90" t="e">
        <f t="shared" si="66"/>
        <v>#DIV/0!</v>
      </c>
      <c r="I1000" s="94" t="str">
        <f>IF(OR(COUNT(Calculations!BP1001:BY1001)&lt;3,COUNT(Calculations!BZ1001:CI1001)&lt;3),"N/A",IF(ISERROR(TTEST(Calculations!BP1001:BY1001,Calculations!BZ1001:CI1001,2,2)),"N/A",TTEST(Calculations!BP1001:BY1001,Calculations!BZ1001:CI1001,2,2)))</f>
        <v>N/A</v>
      </c>
      <c r="J1000" s="90" t="e">
        <f t="shared" si="67"/>
        <v>#DIV/0!</v>
      </c>
      <c r="K1000" s="95" t="str">
        <f>IF(AND('Test Sample Data'!N1000&gt;=35,'Control Sample Data'!N1000&gt;=35),"Type 3",IF(AND('Test Sample Data'!N1000&gt;=30,'Control Sample Data'!N1000&gt;=30,OR(I1000&gt;=0.05,I1000="N/A")),"Type 2",IF(OR(AND('Test Sample Data'!N1000&gt;=30,'Control Sample Data'!N1000&lt;=30),AND('Test Sample Data'!N1000&lt;=30,'Control Sample Data'!N1000&gt;=30)),"Type 1","OKAY")))</f>
        <v>OKAY</v>
      </c>
    </row>
    <row r="1001" spans="1:11">
      <c r="A1001" s="68"/>
      <c r="B1001" s="88" t="str">
        <f>IF('Gene Table'!E1001="","",'Gene Table'!E1001)</f>
        <v/>
      </c>
      <c r="C1001" s="89" t="str">
        <f>'Gene Table'!B1001</f>
        <v>J15</v>
      </c>
      <c r="D1001" s="90" t="e">
        <f>Calculations!BN1002</f>
        <v>#DIV/0!</v>
      </c>
      <c r="E1001" s="90" t="e">
        <f>Calculations!BO1002</f>
        <v>#DIV/0!</v>
      </c>
      <c r="F1001" s="91" t="e">
        <f t="shared" si="64"/>
        <v>#DIV/0!</v>
      </c>
      <c r="G1001" s="91" t="e">
        <f t="shared" si="65"/>
        <v>#DIV/0!</v>
      </c>
      <c r="H1001" s="90" t="e">
        <f t="shared" si="66"/>
        <v>#DIV/0!</v>
      </c>
      <c r="I1001" s="94" t="str">
        <f>IF(OR(COUNT(Calculations!BP1002:BY1002)&lt;3,COUNT(Calculations!BZ1002:CI1002)&lt;3),"N/A",IF(ISERROR(TTEST(Calculations!BP1002:BY1002,Calculations!BZ1002:CI1002,2,2)),"N/A",TTEST(Calculations!BP1002:BY1002,Calculations!BZ1002:CI1002,2,2)))</f>
        <v>N/A</v>
      </c>
      <c r="J1001" s="90" t="e">
        <f t="shared" si="67"/>
        <v>#DIV/0!</v>
      </c>
      <c r="K1001" s="95" t="str">
        <f>IF(AND('Test Sample Data'!N1001&gt;=35,'Control Sample Data'!N1001&gt;=35),"Type 3",IF(AND('Test Sample Data'!N1001&gt;=30,'Control Sample Data'!N1001&gt;=30,OR(I1001&gt;=0.05,I1001="N/A")),"Type 2",IF(OR(AND('Test Sample Data'!N1001&gt;=30,'Control Sample Data'!N1001&lt;=30),AND('Test Sample Data'!N1001&lt;=30,'Control Sample Data'!N1001&gt;=30)),"Type 1","OKAY")))</f>
        <v>OKAY</v>
      </c>
    </row>
    <row r="1002" spans="1:11">
      <c r="A1002" s="68"/>
      <c r="B1002" s="88" t="str">
        <f>IF('Gene Table'!E1002="","",'Gene Table'!E1002)</f>
        <v/>
      </c>
      <c r="C1002" s="89" t="str">
        <f>'Gene Table'!B1002</f>
        <v>J16</v>
      </c>
      <c r="D1002" s="90" t="e">
        <f>Calculations!BN1003</f>
        <v>#DIV/0!</v>
      </c>
      <c r="E1002" s="90" t="e">
        <f>Calculations!BO1003</f>
        <v>#DIV/0!</v>
      </c>
      <c r="F1002" s="91" t="e">
        <f t="shared" si="64"/>
        <v>#DIV/0!</v>
      </c>
      <c r="G1002" s="91" t="e">
        <f t="shared" si="65"/>
        <v>#DIV/0!</v>
      </c>
      <c r="H1002" s="90" t="e">
        <f t="shared" si="66"/>
        <v>#DIV/0!</v>
      </c>
      <c r="I1002" s="94" t="str">
        <f>IF(OR(COUNT(Calculations!BP1003:BY1003)&lt;3,COUNT(Calculations!BZ1003:CI1003)&lt;3),"N/A",IF(ISERROR(TTEST(Calculations!BP1003:BY1003,Calculations!BZ1003:CI1003,2,2)),"N/A",TTEST(Calculations!BP1003:BY1003,Calculations!BZ1003:CI1003,2,2)))</f>
        <v>N/A</v>
      </c>
      <c r="J1002" s="90" t="e">
        <f t="shared" si="67"/>
        <v>#DIV/0!</v>
      </c>
      <c r="K1002" s="95" t="str">
        <f>IF(AND('Test Sample Data'!N1002&gt;=35,'Control Sample Data'!N1002&gt;=35),"Type 3",IF(AND('Test Sample Data'!N1002&gt;=30,'Control Sample Data'!N1002&gt;=30,OR(I1002&gt;=0.05,I1002="N/A")),"Type 2",IF(OR(AND('Test Sample Data'!N1002&gt;=30,'Control Sample Data'!N1002&lt;=30),AND('Test Sample Data'!N1002&lt;=30,'Control Sample Data'!N1002&gt;=30)),"Type 1","OKAY")))</f>
        <v>OKAY</v>
      </c>
    </row>
    <row r="1003" spans="1:11">
      <c r="A1003" s="68"/>
      <c r="B1003" s="88" t="str">
        <f>IF('Gene Table'!E1003="","",'Gene Table'!E1003)</f>
        <v/>
      </c>
      <c r="C1003" s="89" t="str">
        <f>'Gene Table'!B1003</f>
        <v>J17</v>
      </c>
      <c r="D1003" s="90" t="e">
        <f>Calculations!BN1004</f>
        <v>#DIV/0!</v>
      </c>
      <c r="E1003" s="90" t="e">
        <f>Calculations!BO1004</f>
        <v>#DIV/0!</v>
      </c>
      <c r="F1003" s="91" t="e">
        <f t="shared" si="64"/>
        <v>#DIV/0!</v>
      </c>
      <c r="G1003" s="91" t="e">
        <f t="shared" si="65"/>
        <v>#DIV/0!</v>
      </c>
      <c r="H1003" s="90" t="e">
        <f t="shared" si="66"/>
        <v>#DIV/0!</v>
      </c>
      <c r="I1003" s="94" t="str">
        <f>IF(OR(COUNT(Calculations!BP1004:BY1004)&lt;3,COUNT(Calculations!BZ1004:CI1004)&lt;3),"N/A",IF(ISERROR(TTEST(Calculations!BP1004:BY1004,Calculations!BZ1004:CI1004,2,2)),"N/A",TTEST(Calculations!BP1004:BY1004,Calculations!BZ1004:CI1004,2,2)))</f>
        <v>N/A</v>
      </c>
      <c r="J1003" s="90" t="e">
        <f t="shared" si="67"/>
        <v>#DIV/0!</v>
      </c>
      <c r="K1003" s="95" t="str">
        <f>IF(AND('Test Sample Data'!N1003&gt;=35,'Control Sample Data'!N1003&gt;=35),"Type 3",IF(AND('Test Sample Data'!N1003&gt;=30,'Control Sample Data'!N1003&gt;=30,OR(I1003&gt;=0.05,I1003="N/A")),"Type 2",IF(OR(AND('Test Sample Data'!N1003&gt;=30,'Control Sample Data'!N1003&lt;=30),AND('Test Sample Data'!N1003&lt;=30,'Control Sample Data'!N1003&gt;=30)),"Type 1","OKAY")))</f>
        <v>OKAY</v>
      </c>
    </row>
    <row r="1004" spans="1:11">
      <c r="A1004" s="68"/>
      <c r="B1004" s="88" t="str">
        <f>IF('Gene Table'!E1004="","",'Gene Table'!E1004)</f>
        <v/>
      </c>
      <c r="C1004" s="89" t="str">
        <f>'Gene Table'!B1004</f>
        <v>J18</v>
      </c>
      <c r="D1004" s="90" t="e">
        <f>Calculations!BN1005</f>
        <v>#DIV/0!</v>
      </c>
      <c r="E1004" s="90" t="e">
        <f>Calculations!BO1005</f>
        <v>#DIV/0!</v>
      </c>
      <c r="F1004" s="91" t="e">
        <f t="shared" si="64"/>
        <v>#DIV/0!</v>
      </c>
      <c r="G1004" s="91" t="e">
        <f t="shared" si="65"/>
        <v>#DIV/0!</v>
      </c>
      <c r="H1004" s="90" t="e">
        <f t="shared" si="66"/>
        <v>#DIV/0!</v>
      </c>
      <c r="I1004" s="94" t="str">
        <f>IF(OR(COUNT(Calculations!BP1005:BY1005)&lt;3,COUNT(Calculations!BZ1005:CI1005)&lt;3),"N/A",IF(ISERROR(TTEST(Calculations!BP1005:BY1005,Calculations!BZ1005:CI1005,2,2)),"N/A",TTEST(Calculations!BP1005:BY1005,Calculations!BZ1005:CI1005,2,2)))</f>
        <v>N/A</v>
      </c>
      <c r="J1004" s="90" t="e">
        <f t="shared" si="67"/>
        <v>#DIV/0!</v>
      </c>
      <c r="K1004" s="95" t="str">
        <f>IF(AND('Test Sample Data'!N1004&gt;=35,'Control Sample Data'!N1004&gt;=35),"Type 3",IF(AND('Test Sample Data'!N1004&gt;=30,'Control Sample Data'!N1004&gt;=30,OR(I1004&gt;=0.05,I1004="N/A")),"Type 2",IF(OR(AND('Test Sample Data'!N1004&gt;=30,'Control Sample Data'!N1004&lt;=30),AND('Test Sample Data'!N1004&lt;=30,'Control Sample Data'!N1004&gt;=30)),"Type 1","OKAY")))</f>
        <v>OKAY</v>
      </c>
    </row>
    <row r="1005" spans="1:11">
      <c r="A1005" s="68"/>
      <c r="B1005" s="88" t="str">
        <f>IF('Gene Table'!E1005="","",'Gene Table'!E1005)</f>
        <v/>
      </c>
      <c r="C1005" s="89" t="str">
        <f>'Gene Table'!B1005</f>
        <v>J19</v>
      </c>
      <c r="D1005" s="90" t="e">
        <f>Calculations!BN1006</f>
        <v>#DIV/0!</v>
      </c>
      <c r="E1005" s="90" t="e">
        <f>Calculations!BO1006</f>
        <v>#DIV/0!</v>
      </c>
      <c r="F1005" s="91" t="e">
        <f t="shared" si="64"/>
        <v>#DIV/0!</v>
      </c>
      <c r="G1005" s="91" t="e">
        <f t="shared" si="65"/>
        <v>#DIV/0!</v>
      </c>
      <c r="H1005" s="90" t="e">
        <f t="shared" si="66"/>
        <v>#DIV/0!</v>
      </c>
      <c r="I1005" s="94" t="str">
        <f>IF(OR(COUNT(Calculations!BP1006:BY1006)&lt;3,COUNT(Calculations!BZ1006:CI1006)&lt;3),"N/A",IF(ISERROR(TTEST(Calculations!BP1006:BY1006,Calculations!BZ1006:CI1006,2,2)),"N/A",TTEST(Calculations!BP1006:BY1006,Calculations!BZ1006:CI1006,2,2)))</f>
        <v>N/A</v>
      </c>
      <c r="J1005" s="90" t="e">
        <f t="shared" si="67"/>
        <v>#DIV/0!</v>
      </c>
      <c r="K1005" s="95" t="str">
        <f>IF(AND('Test Sample Data'!N1005&gt;=35,'Control Sample Data'!N1005&gt;=35),"Type 3",IF(AND('Test Sample Data'!N1005&gt;=30,'Control Sample Data'!N1005&gt;=30,OR(I1005&gt;=0.05,I1005="N/A")),"Type 2",IF(OR(AND('Test Sample Data'!N1005&gt;=30,'Control Sample Data'!N1005&lt;=30),AND('Test Sample Data'!N1005&lt;=30,'Control Sample Data'!N1005&gt;=30)),"Type 1","OKAY")))</f>
        <v>OKAY</v>
      </c>
    </row>
    <row r="1006" spans="1:11">
      <c r="A1006" s="68"/>
      <c r="B1006" s="88" t="str">
        <f>IF('Gene Table'!E1006="","",'Gene Table'!E1006)</f>
        <v/>
      </c>
      <c r="C1006" s="89" t="str">
        <f>'Gene Table'!B1006</f>
        <v>J20</v>
      </c>
      <c r="D1006" s="90" t="e">
        <f>Calculations!BN1007</f>
        <v>#DIV/0!</v>
      </c>
      <c r="E1006" s="90" t="e">
        <f>Calculations!BO1007</f>
        <v>#DIV/0!</v>
      </c>
      <c r="F1006" s="91" t="e">
        <f t="shared" si="64"/>
        <v>#DIV/0!</v>
      </c>
      <c r="G1006" s="91" t="e">
        <f t="shared" si="65"/>
        <v>#DIV/0!</v>
      </c>
      <c r="H1006" s="90" t="e">
        <f t="shared" si="66"/>
        <v>#DIV/0!</v>
      </c>
      <c r="I1006" s="94" t="str">
        <f>IF(OR(COUNT(Calculations!BP1007:BY1007)&lt;3,COUNT(Calculations!BZ1007:CI1007)&lt;3),"N/A",IF(ISERROR(TTEST(Calculations!BP1007:BY1007,Calculations!BZ1007:CI1007,2,2)),"N/A",TTEST(Calculations!BP1007:BY1007,Calculations!BZ1007:CI1007,2,2)))</f>
        <v>N/A</v>
      </c>
      <c r="J1006" s="90" t="e">
        <f t="shared" si="67"/>
        <v>#DIV/0!</v>
      </c>
      <c r="K1006" s="95" t="str">
        <f>IF(AND('Test Sample Data'!N1006&gt;=35,'Control Sample Data'!N1006&gt;=35),"Type 3",IF(AND('Test Sample Data'!N1006&gt;=30,'Control Sample Data'!N1006&gt;=30,OR(I1006&gt;=0.05,I1006="N/A")),"Type 2",IF(OR(AND('Test Sample Data'!N1006&gt;=30,'Control Sample Data'!N1006&lt;=30),AND('Test Sample Data'!N1006&lt;=30,'Control Sample Data'!N1006&gt;=30)),"Type 1","OKAY")))</f>
        <v>OKAY</v>
      </c>
    </row>
    <row r="1007" spans="1:11">
      <c r="A1007" s="68"/>
      <c r="B1007" s="88" t="str">
        <f>IF('Gene Table'!E1007="","",'Gene Table'!E1007)</f>
        <v/>
      </c>
      <c r="C1007" s="89" t="str">
        <f>'Gene Table'!B1007</f>
        <v>J21</v>
      </c>
      <c r="D1007" s="90" t="e">
        <f>Calculations!BN1008</f>
        <v>#DIV/0!</v>
      </c>
      <c r="E1007" s="90" t="e">
        <f>Calculations!BO1008</f>
        <v>#DIV/0!</v>
      </c>
      <c r="F1007" s="91" t="e">
        <f t="shared" si="64"/>
        <v>#DIV/0!</v>
      </c>
      <c r="G1007" s="91" t="e">
        <f t="shared" si="65"/>
        <v>#DIV/0!</v>
      </c>
      <c r="H1007" s="90" t="e">
        <f t="shared" si="66"/>
        <v>#DIV/0!</v>
      </c>
      <c r="I1007" s="94" t="str">
        <f>IF(OR(COUNT(Calculations!BP1008:BY1008)&lt;3,COUNT(Calculations!BZ1008:CI1008)&lt;3),"N/A",IF(ISERROR(TTEST(Calculations!BP1008:BY1008,Calculations!BZ1008:CI1008,2,2)),"N/A",TTEST(Calculations!BP1008:BY1008,Calculations!BZ1008:CI1008,2,2)))</f>
        <v>N/A</v>
      </c>
      <c r="J1007" s="90" t="e">
        <f t="shared" si="67"/>
        <v>#DIV/0!</v>
      </c>
      <c r="K1007" s="95" t="str">
        <f>IF(AND('Test Sample Data'!N1007&gt;=35,'Control Sample Data'!N1007&gt;=35),"Type 3",IF(AND('Test Sample Data'!N1007&gt;=30,'Control Sample Data'!N1007&gt;=30,OR(I1007&gt;=0.05,I1007="N/A")),"Type 2",IF(OR(AND('Test Sample Data'!N1007&gt;=30,'Control Sample Data'!N1007&lt;=30),AND('Test Sample Data'!N1007&lt;=30,'Control Sample Data'!N1007&gt;=30)),"Type 1","OKAY")))</f>
        <v>OKAY</v>
      </c>
    </row>
    <row r="1008" spans="1:11">
      <c r="A1008" s="68"/>
      <c r="B1008" s="88" t="str">
        <f>IF('Gene Table'!E1008="","",'Gene Table'!E1008)</f>
        <v/>
      </c>
      <c r="C1008" s="89" t="str">
        <f>'Gene Table'!B1008</f>
        <v>J22</v>
      </c>
      <c r="D1008" s="90" t="e">
        <f>Calculations!BN1009</f>
        <v>#DIV/0!</v>
      </c>
      <c r="E1008" s="90" t="e">
        <f>Calculations!BO1009</f>
        <v>#DIV/0!</v>
      </c>
      <c r="F1008" s="91" t="e">
        <f t="shared" si="64"/>
        <v>#DIV/0!</v>
      </c>
      <c r="G1008" s="91" t="e">
        <f t="shared" si="65"/>
        <v>#DIV/0!</v>
      </c>
      <c r="H1008" s="90" t="e">
        <f t="shared" si="66"/>
        <v>#DIV/0!</v>
      </c>
      <c r="I1008" s="94" t="str">
        <f>IF(OR(COUNT(Calculations!BP1009:BY1009)&lt;3,COUNT(Calculations!BZ1009:CI1009)&lt;3),"N/A",IF(ISERROR(TTEST(Calculations!BP1009:BY1009,Calculations!BZ1009:CI1009,2,2)),"N/A",TTEST(Calculations!BP1009:BY1009,Calculations!BZ1009:CI1009,2,2)))</f>
        <v>N/A</v>
      </c>
      <c r="J1008" s="90" t="e">
        <f t="shared" si="67"/>
        <v>#DIV/0!</v>
      </c>
      <c r="K1008" s="95" t="str">
        <f>IF(AND('Test Sample Data'!N1008&gt;=35,'Control Sample Data'!N1008&gt;=35),"Type 3",IF(AND('Test Sample Data'!N1008&gt;=30,'Control Sample Data'!N1008&gt;=30,OR(I1008&gt;=0.05,I1008="N/A")),"Type 2",IF(OR(AND('Test Sample Data'!N1008&gt;=30,'Control Sample Data'!N1008&lt;=30),AND('Test Sample Data'!N1008&lt;=30,'Control Sample Data'!N1008&gt;=30)),"Type 1","OKAY")))</f>
        <v>OKAY</v>
      </c>
    </row>
    <row r="1009" spans="1:11">
      <c r="A1009" s="68"/>
      <c r="B1009" s="88" t="str">
        <f>IF('Gene Table'!E1009="","",'Gene Table'!E1009)</f>
        <v/>
      </c>
      <c r="C1009" s="89" t="str">
        <f>'Gene Table'!B1009</f>
        <v>J23</v>
      </c>
      <c r="D1009" s="90" t="e">
        <f>Calculations!BN1010</f>
        <v>#DIV/0!</v>
      </c>
      <c r="E1009" s="90" t="e">
        <f>Calculations!BO1010</f>
        <v>#DIV/0!</v>
      </c>
      <c r="F1009" s="91" t="e">
        <f t="shared" si="64"/>
        <v>#DIV/0!</v>
      </c>
      <c r="G1009" s="91" t="e">
        <f t="shared" si="65"/>
        <v>#DIV/0!</v>
      </c>
      <c r="H1009" s="90" t="e">
        <f t="shared" si="66"/>
        <v>#DIV/0!</v>
      </c>
      <c r="I1009" s="94" t="str">
        <f>IF(OR(COUNT(Calculations!BP1010:BY1010)&lt;3,COUNT(Calculations!BZ1010:CI1010)&lt;3),"N/A",IF(ISERROR(TTEST(Calculations!BP1010:BY1010,Calculations!BZ1010:CI1010,2,2)),"N/A",TTEST(Calculations!BP1010:BY1010,Calculations!BZ1010:CI1010,2,2)))</f>
        <v>N/A</v>
      </c>
      <c r="J1009" s="90" t="e">
        <f t="shared" si="67"/>
        <v>#DIV/0!</v>
      </c>
      <c r="K1009" s="95" t="str">
        <f>IF(AND('Test Sample Data'!N1009&gt;=35,'Control Sample Data'!N1009&gt;=35),"Type 3",IF(AND('Test Sample Data'!N1009&gt;=30,'Control Sample Data'!N1009&gt;=30,OR(I1009&gt;=0.05,I1009="N/A")),"Type 2",IF(OR(AND('Test Sample Data'!N1009&gt;=30,'Control Sample Data'!N1009&lt;=30),AND('Test Sample Data'!N1009&lt;=30,'Control Sample Data'!N1009&gt;=30)),"Type 1","OKAY")))</f>
        <v>OKAY</v>
      </c>
    </row>
    <row r="1010" spans="1:11">
      <c r="A1010" s="68"/>
      <c r="B1010" s="88" t="str">
        <f>IF('Gene Table'!E1010="","",'Gene Table'!E1010)</f>
        <v/>
      </c>
      <c r="C1010" s="89" t="str">
        <f>'Gene Table'!B1010</f>
        <v>J24</v>
      </c>
      <c r="D1010" s="90" t="e">
        <f>Calculations!BN1011</f>
        <v>#DIV/0!</v>
      </c>
      <c r="E1010" s="90" t="e">
        <f>Calculations!BO1011</f>
        <v>#DIV/0!</v>
      </c>
      <c r="F1010" s="91" t="e">
        <f t="shared" si="64"/>
        <v>#DIV/0!</v>
      </c>
      <c r="G1010" s="91" t="e">
        <f t="shared" si="65"/>
        <v>#DIV/0!</v>
      </c>
      <c r="H1010" s="90" t="e">
        <f t="shared" si="66"/>
        <v>#DIV/0!</v>
      </c>
      <c r="I1010" s="94" t="str">
        <f>IF(OR(COUNT(Calculations!BP1011:BY1011)&lt;3,COUNT(Calculations!BZ1011:CI1011)&lt;3),"N/A",IF(ISERROR(TTEST(Calculations!BP1011:BY1011,Calculations!BZ1011:CI1011,2,2)),"N/A",TTEST(Calculations!BP1011:BY1011,Calculations!BZ1011:CI1011,2,2)))</f>
        <v>N/A</v>
      </c>
      <c r="J1010" s="90" t="e">
        <f t="shared" si="67"/>
        <v>#DIV/0!</v>
      </c>
      <c r="K1010" s="95" t="str">
        <f>IF(AND('Test Sample Data'!N1010&gt;=35,'Control Sample Data'!N1010&gt;=35),"Type 3",IF(AND('Test Sample Data'!N1010&gt;=30,'Control Sample Data'!N1010&gt;=30,OR(I1010&gt;=0.05,I1010="N/A")),"Type 2",IF(OR(AND('Test Sample Data'!N1010&gt;=30,'Control Sample Data'!N1010&lt;=30),AND('Test Sample Data'!N1010&lt;=30,'Control Sample Data'!N1010&gt;=30)),"Type 1","OKAY")))</f>
        <v>OKAY</v>
      </c>
    </row>
    <row r="1011" spans="1:11">
      <c r="A1011" s="68"/>
      <c r="B1011" s="88" t="str">
        <f>IF('Gene Table'!E1011="","",'Gene Table'!E1011)</f>
        <v>mmu-miR-374c-5p</v>
      </c>
      <c r="C1011" s="89" t="str">
        <f>'Gene Table'!B1011</f>
        <v>K01</v>
      </c>
      <c r="D1011" s="90" t="e">
        <f>Calculations!BN1012</f>
        <v>#DIV/0!</v>
      </c>
      <c r="E1011" s="90" t="e">
        <f>Calculations!BO1012</f>
        <v>#DIV/0!</v>
      </c>
      <c r="F1011" s="91" t="e">
        <f t="shared" si="64"/>
        <v>#DIV/0!</v>
      </c>
      <c r="G1011" s="91" t="e">
        <f t="shared" si="65"/>
        <v>#DIV/0!</v>
      </c>
      <c r="H1011" s="90" t="e">
        <f t="shared" si="66"/>
        <v>#DIV/0!</v>
      </c>
      <c r="I1011" s="94" t="str">
        <f>IF(OR(COUNT(Calculations!BP1012:BY1012)&lt;3,COUNT(Calculations!BZ1012:CI1012)&lt;3),"N/A",IF(ISERROR(TTEST(Calculations!BP1012:BY1012,Calculations!BZ1012:CI1012,2,2)),"N/A",TTEST(Calculations!BP1012:BY1012,Calculations!BZ1012:CI1012,2,2)))</f>
        <v>N/A</v>
      </c>
      <c r="J1011" s="90" t="e">
        <f t="shared" si="67"/>
        <v>#DIV/0!</v>
      </c>
      <c r="K1011" s="95" t="str">
        <f>IF(AND('Test Sample Data'!N1011&gt;=35,'Control Sample Data'!N1011&gt;=35),"Type 3",IF(AND('Test Sample Data'!N1011&gt;=30,'Control Sample Data'!N1011&gt;=30,OR(I1011&gt;=0.05,I1011="N/A")),"Type 2",IF(OR(AND('Test Sample Data'!N1011&gt;=30,'Control Sample Data'!N1011&lt;=30),AND('Test Sample Data'!N1011&lt;=30,'Control Sample Data'!N1011&gt;=30)),"Type 1","OKAY")))</f>
        <v>OKAY</v>
      </c>
    </row>
    <row r="1012" spans="1:11">
      <c r="A1012" s="68"/>
      <c r="B1012" s="88" t="str">
        <f>IF('Gene Table'!E1012="","",'Gene Table'!E1012)</f>
        <v/>
      </c>
      <c r="C1012" s="89" t="str">
        <f>'Gene Table'!B1012</f>
        <v>K02</v>
      </c>
      <c r="D1012" s="90" t="e">
        <f>Calculations!BN1013</f>
        <v>#DIV/0!</v>
      </c>
      <c r="E1012" s="90" t="e">
        <f>Calculations!BO1013</f>
        <v>#DIV/0!</v>
      </c>
      <c r="F1012" s="91" t="e">
        <f t="shared" si="64"/>
        <v>#DIV/0!</v>
      </c>
      <c r="G1012" s="91" t="e">
        <f t="shared" si="65"/>
        <v>#DIV/0!</v>
      </c>
      <c r="H1012" s="90" t="e">
        <f t="shared" si="66"/>
        <v>#DIV/0!</v>
      </c>
      <c r="I1012" s="94" t="str">
        <f>IF(OR(COUNT(Calculations!BP1013:BY1013)&lt;3,COUNT(Calculations!BZ1013:CI1013)&lt;3),"N/A",IF(ISERROR(TTEST(Calculations!BP1013:BY1013,Calculations!BZ1013:CI1013,2,2)),"N/A",TTEST(Calculations!BP1013:BY1013,Calculations!BZ1013:CI1013,2,2)))</f>
        <v>N/A</v>
      </c>
      <c r="J1012" s="90" t="e">
        <f t="shared" si="67"/>
        <v>#DIV/0!</v>
      </c>
      <c r="K1012" s="95" t="str">
        <f>IF(AND('Test Sample Data'!N1012&gt;=35,'Control Sample Data'!N1012&gt;=35),"Type 3",IF(AND('Test Sample Data'!N1012&gt;=30,'Control Sample Data'!N1012&gt;=30,OR(I1012&gt;=0.05,I1012="N/A")),"Type 2",IF(OR(AND('Test Sample Data'!N1012&gt;=30,'Control Sample Data'!N1012&lt;=30),AND('Test Sample Data'!N1012&lt;=30,'Control Sample Data'!N1012&gt;=30)),"Type 1","OKAY")))</f>
        <v>OKAY</v>
      </c>
    </row>
    <row r="1013" spans="1:11">
      <c r="A1013" s="68"/>
      <c r="B1013" s="88" t="str">
        <f>IF('Gene Table'!E1013="","",'Gene Table'!E1013)</f>
        <v>mmu-miR-374c-3p</v>
      </c>
      <c r="C1013" s="89" t="str">
        <f>'Gene Table'!B1013</f>
        <v>K03</v>
      </c>
      <c r="D1013" s="90" t="e">
        <f>Calculations!BN1014</f>
        <v>#DIV/0!</v>
      </c>
      <c r="E1013" s="90" t="e">
        <f>Calculations!BO1014</f>
        <v>#DIV/0!</v>
      </c>
      <c r="F1013" s="91" t="e">
        <f t="shared" si="64"/>
        <v>#DIV/0!</v>
      </c>
      <c r="G1013" s="91" t="e">
        <f t="shared" si="65"/>
        <v>#DIV/0!</v>
      </c>
      <c r="H1013" s="90" t="e">
        <f t="shared" si="66"/>
        <v>#DIV/0!</v>
      </c>
      <c r="I1013" s="94" t="str">
        <f>IF(OR(COUNT(Calculations!BP1014:BY1014)&lt;3,COUNT(Calculations!BZ1014:CI1014)&lt;3),"N/A",IF(ISERROR(TTEST(Calculations!BP1014:BY1014,Calculations!BZ1014:CI1014,2,2)),"N/A",TTEST(Calculations!BP1014:BY1014,Calculations!BZ1014:CI1014,2,2)))</f>
        <v>N/A</v>
      </c>
      <c r="J1013" s="90" t="e">
        <f t="shared" si="67"/>
        <v>#DIV/0!</v>
      </c>
      <c r="K1013" s="95" t="str">
        <f>IF(AND('Test Sample Data'!N1013&gt;=35,'Control Sample Data'!N1013&gt;=35),"Type 3",IF(AND('Test Sample Data'!N1013&gt;=30,'Control Sample Data'!N1013&gt;=30,OR(I1013&gt;=0.05,I1013="N/A")),"Type 2",IF(OR(AND('Test Sample Data'!N1013&gt;=30,'Control Sample Data'!N1013&lt;=30),AND('Test Sample Data'!N1013&lt;=30,'Control Sample Data'!N1013&gt;=30)),"Type 1","OKAY")))</f>
        <v>OKAY</v>
      </c>
    </row>
    <row r="1014" spans="1:11">
      <c r="A1014" s="68"/>
      <c r="B1014" s="88" t="str">
        <f>IF('Gene Table'!E1014="","",'Gene Table'!E1014)</f>
        <v/>
      </c>
      <c r="C1014" s="89" t="str">
        <f>'Gene Table'!B1014</f>
        <v>K04</v>
      </c>
      <c r="D1014" s="90" t="e">
        <f>Calculations!BN1015</f>
        <v>#DIV/0!</v>
      </c>
      <c r="E1014" s="90" t="e">
        <f>Calculations!BO1015</f>
        <v>#DIV/0!</v>
      </c>
      <c r="F1014" s="91" t="e">
        <f t="shared" si="64"/>
        <v>#DIV/0!</v>
      </c>
      <c r="G1014" s="91" t="e">
        <f t="shared" si="65"/>
        <v>#DIV/0!</v>
      </c>
      <c r="H1014" s="90" t="e">
        <f t="shared" si="66"/>
        <v>#DIV/0!</v>
      </c>
      <c r="I1014" s="94" t="str">
        <f>IF(OR(COUNT(Calculations!BP1015:BY1015)&lt;3,COUNT(Calculations!BZ1015:CI1015)&lt;3),"N/A",IF(ISERROR(TTEST(Calculations!BP1015:BY1015,Calculations!BZ1015:CI1015,2,2)),"N/A",TTEST(Calculations!BP1015:BY1015,Calculations!BZ1015:CI1015,2,2)))</f>
        <v>N/A</v>
      </c>
      <c r="J1014" s="90" t="e">
        <f t="shared" si="67"/>
        <v>#DIV/0!</v>
      </c>
      <c r="K1014" s="95" t="str">
        <f>IF(AND('Test Sample Data'!N1014&gt;=35,'Control Sample Data'!N1014&gt;=35),"Type 3",IF(AND('Test Sample Data'!N1014&gt;=30,'Control Sample Data'!N1014&gt;=30,OR(I1014&gt;=0.05,I1014="N/A")),"Type 2",IF(OR(AND('Test Sample Data'!N1014&gt;=30,'Control Sample Data'!N1014&lt;=30),AND('Test Sample Data'!N1014&lt;=30,'Control Sample Data'!N1014&gt;=30)),"Type 1","OKAY")))</f>
        <v>OKAY</v>
      </c>
    </row>
    <row r="1015" spans="1:11">
      <c r="A1015" s="68"/>
      <c r="B1015" s="88" t="str">
        <f>IF('Gene Table'!E1015="","",'Gene Table'!E1015)</f>
        <v>mmu-miR-3112-5p</v>
      </c>
      <c r="C1015" s="89" t="str">
        <f>'Gene Table'!B1015</f>
        <v>K05</v>
      </c>
      <c r="D1015" s="90" t="e">
        <f>Calculations!BN1016</f>
        <v>#DIV/0!</v>
      </c>
      <c r="E1015" s="90" t="e">
        <f>Calculations!BO1016</f>
        <v>#DIV/0!</v>
      </c>
      <c r="F1015" s="91" t="e">
        <f t="shared" si="64"/>
        <v>#DIV/0!</v>
      </c>
      <c r="G1015" s="91" t="e">
        <f t="shared" si="65"/>
        <v>#DIV/0!</v>
      </c>
      <c r="H1015" s="90" t="e">
        <f t="shared" si="66"/>
        <v>#DIV/0!</v>
      </c>
      <c r="I1015" s="94" t="str">
        <f>IF(OR(COUNT(Calculations!BP1016:BY1016)&lt;3,COUNT(Calculations!BZ1016:CI1016)&lt;3),"N/A",IF(ISERROR(TTEST(Calculations!BP1016:BY1016,Calculations!BZ1016:CI1016,2,2)),"N/A",TTEST(Calculations!BP1016:BY1016,Calculations!BZ1016:CI1016,2,2)))</f>
        <v>N/A</v>
      </c>
      <c r="J1015" s="90" t="e">
        <f t="shared" si="67"/>
        <v>#DIV/0!</v>
      </c>
      <c r="K1015" s="95" t="str">
        <f>IF(AND('Test Sample Data'!N1015&gt;=35,'Control Sample Data'!N1015&gt;=35),"Type 3",IF(AND('Test Sample Data'!N1015&gt;=30,'Control Sample Data'!N1015&gt;=30,OR(I1015&gt;=0.05,I1015="N/A")),"Type 2",IF(OR(AND('Test Sample Data'!N1015&gt;=30,'Control Sample Data'!N1015&lt;=30),AND('Test Sample Data'!N1015&lt;=30,'Control Sample Data'!N1015&gt;=30)),"Type 1","OKAY")))</f>
        <v>OKAY</v>
      </c>
    </row>
    <row r="1016" spans="1:11">
      <c r="A1016" s="68"/>
      <c r="B1016" s="88" t="str">
        <f>IF('Gene Table'!E1016="","",'Gene Table'!E1016)</f>
        <v/>
      </c>
      <c r="C1016" s="89" t="str">
        <f>'Gene Table'!B1016</f>
        <v>K06</v>
      </c>
      <c r="D1016" s="90" t="e">
        <f>Calculations!BN1017</f>
        <v>#DIV/0!</v>
      </c>
      <c r="E1016" s="90" t="e">
        <f>Calculations!BO1017</f>
        <v>#DIV/0!</v>
      </c>
      <c r="F1016" s="91" t="e">
        <f t="shared" si="64"/>
        <v>#DIV/0!</v>
      </c>
      <c r="G1016" s="91" t="e">
        <f t="shared" si="65"/>
        <v>#DIV/0!</v>
      </c>
      <c r="H1016" s="90" t="e">
        <f t="shared" si="66"/>
        <v>#DIV/0!</v>
      </c>
      <c r="I1016" s="94" t="str">
        <f>IF(OR(COUNT(Calculations!BP1017:BY1017)&lt;3,COUNT(Calculations!BZ1017:CI1017)&lt;3),"N/A",IF(ISERROR(TTEST(Calculations!BP1017:BY1017,Calculations!BZ1017:CI1017,2,2)),"N/A",TTEST(Calculations!BP1017:BY1017,Calculations!BZ1017:CI1017,2,2)))</f>
        <v>N/A</v>
      </c>
      <c r="J1016" s="90" t="e">
        <f t="shared" si="67"/>
        <v>#DIV/0!</v>
      </c>
      <c r="K1016" s="95" t="str">
        <f>IF(AND('Test Sample Data'!N1016&gt;=35,'Control Sample Data'!N1016&gt;=35),"Type 3",IF(AND('Test Sample Data'!N1016&gt;=30,'Control Sample Data'!N1016&gt;=30,OR(I1016&gt;=0.05,I1016="N/A")),"Type 2",IF(OR(AND('Test Sample Data'!N1016&gt;=30,'Control Sample Data'!N1016&lt;=30),AND('Test Sample Data'!N1016&lt;=30,'Control Sample Data'!N1016&gt;=30)),"Type 1","OKAY")))</f>
        <v>OKAY</v>
      </c>
    </row>
    <row r="1017" spans="1:11">
      <c r="A1017" s="68"/>
      <c r="B1017" s="88" t="str">
        <f>IF('Gene Table'!E1017="","",'Gene Table'!E1017)</f>
        <v>mmu-miR-3112-3p</v>
      </c>
      <c r="C1017" s="89" t="str">
        <f>'Gene Table'!B1017</f>
        <v>K07</v>
      </c>
      <c r="D1017" s="90" t="e">
        <f>Calculations!BN1018</f>
        <v>#DIV/0!</v>
      </c>
      <c r="E1017" s="90" t="e">
        <f>Calculations!BO1018</f>
        <v>#DIV/0!</v>
      </c>
      <c r="F1017" s="91" t="e">
        <f t="shared" si="64"/>
        <v>#DIV/0!</v>
      </c>
      <c r="G1017" s="91" t="e">
        <f t="shared" si="65"/>
        <v>#DIV/0!</v>
      </c>
      <c r="H1017" s="90" t="e">
        <f t="shared" si="66"/>
        <v>#DIV/0!</v>
      </c>
      <c r="I1017" s="94" t="str">
        <f>IF(OR(COUNT(Calculations!BP1018:BY1018)&lt;3,COUNT(Calculations!BZ1018:CI1018)&lt;3),"N/A",IF(ISERROR(TTEST(Calculations!BP1018:BY1018,Calculations!BZ1018:CI1018,2,2)),"N/A",TTEST(Calculations!BP1018:BY1018,Calculations!BZ1018:CI1018,2,2)))</f>
        <v>N/A</v>
      </c>
      <c r="J1017" s="90" t="e">
        <f t="shared" si="67"/>
        <v>#DIV/0!</v>
      </c>
      <c r="K1017" s="95" t="str">
        <f>IF(AND('Test Sample Data'!N1017&gt;=35,'Control Sample Data'!N1017&gt;=35),"Type 3",IF(AND('Test Sample Data'!N1017&gt;=30,'Control Sample Data'!N1017&gt;=30,OR(I1017&gt;=0.05,I1017="N/A")),"Type 2",IF(OR(AND('Test Sample Data'!N1017&gt;=30,'Control Sample Data'!N1017&lt;=30),AND('Test Sample Data'!N1017&lt;=30,'Control Sample Data'!N1017&gt;=30)),"Type 1","OKAY")))</f>
        <v>OKAY</v>
      </c>
    </row>
    <row r="1018" spans="1:11">
      <c r="A1018" s="68"/>
      <c r="B1018" s="88" t="str">
        <f>IF('Gene Table'!E1018="","",'Gene Table'!E1018)</f>
        <v/>
      </c>
      <c r="C1018" s="89" t="str">
        <f>'Gene Table'!B1018</f>
        <v>K08</v>
      </c>
      <c r="D1018" s="90" t="e">
        <f>Calculations!BN1019</f>
        <v>#DIV/0!</v>
      </c>
      <c r="E1018" s="90" t="e">
        <f>Calculations!BO1019</f>
        <v>#DIV/0!</v>
      </c>
      <c r="F1018" s="91" t="e">
        <f t="shared" si="64"/>
        <v>#DIV/0!</v>
      </c>
      <c r="G1018" s="91" t="e">
        <f t="shared" si="65"/>
        <v>#DIV/0!</v>
      </c>
      <c r="H1018" s="90" t="e">
        <f t="shared" si="66"/>
        <v>#DIV/0!</v>
      </c>
      <c r="I1018" s="94" t="str">
        <f>IF(OR(COUNT(Calculations!BP1019:BY1019)&lt;3,COUNT(Calculations!BZ1019:CI1019)&lt;3),"N/A",IF(ISERROR(TTEST(Calculations!BP1019:BY1019,Calculations!BZ1019:CI1019,2,2)),"N/A",TTEST(Calculations!BP1019:BY1019,Calculations!BZ1019:CI1019,2,2)))</f>
        <v>N/A</v>
      </c>
      <c r="J1018" s="90" t="e">
        <f t="shared" si="67"/>
        <v>#DIV/0!</v>
      </c>
      <c r="K1018" s="95" t="str">
        <f>IF(AND('Test Sample Data'!N1018&gt;=35,'Control Sample Data'!N1018&gt;=35),"Type 3",IF(AND('Test Sample Data'!N1018&gt;=30,'Control Sample Data'!N1018&gt;=30,OR(I1018&gt;=0.05,I1018="N/A")),"Type 2",IF(OR(AND('Test Sample Data'!N1018&gt;=30,'Control Sample Data'!N1018&lt;=30),AND('Test Sample Data'!N1018&lt;=30,'Control Sample Data'!N1018&gt;=30)),"Type 1","OKAY")))</f>
        <v>OKAY</v>
      </c>
    </row>
    <row r="1019" spans="1:11">
      <c r="A1019" s="68"/>
      <c r="B1019" s="88" t="str">
        <f>IF('Gene Table'!E1019="","",'Gene Table'!E1019)</f>
        <v>mmu-miR-1912-5p</v>
      </c>
      <c r="C1019" s="89" t="str">
        <f>'Gene Table'!B1019</f>
        <v>K09</v>
      </c>
      <c r="D1019" s="90" t="e">
        <f>Calculations!BN1020</f>
        <v>#DIV/0!</v>
      </c>
      <c r="E1019" s="90" t="e">
        <f>Calculations!BO1020</f>
        <v>#DIV/0!</v>
      </c>
      <c r="F1019" s="91" t="e">
        <f t="shared" si="64"/>
        <v>#DIV/0!</v>
      </c>
      <c r="G1019" s="91" t="e">
        <f t="shared" si="65"/>
        <v>#DIV/0!</v>
      </c>
      <c r="H1019" s="90" t="e">
        <f t="shared" si="66"/>
        <v>#DIV/0!</v>
      </c>
      <c r="I1019" s="94" t="str">
        <f>IF(OR(COUNT(Calculations!BP1020:BY1020)&lt;3,COUNT(Calculations!BZ1020:CI1020)&lt;3),"N/A",IF(ISERROR(TTEST(Calculations!BP1020:BY1020,Calculations!BZ1020:CI1020,2,2)),"N/A",TTEST(Calculations!BP1020:BY1020,Calculations!BZ1020:CI1020,2,2)))</f>
        <v>N/A</v>
      </c>
      <c r="J1019" s="90" t="e">
        <f t="shared" si="67"/>
        <v>#DIV/0!</v>
      </c>
      <c r="K1019" s="95" t="str">
        <f>IF(AND('Test Sample Data'!N1019&gt;=35,'Control Sample Data'!N1019&gt;=35),"Type 3",IF(AND('Test Sample Data'!N1019&gt;=30,'Control Sample Data'!N1019&gt;=30,OR(I1019&gt;=0.05,I1019="N/A")),"Type 2",IF(OR(AND('Test Sample Data'!N1019&gt;=30,'Control Sample Data'!N1019&lt;=30),AND('Test Sample Data'!N1019&lt;=30,'Control Sample Data'!N1019&gt;=30)),"Type 1","OKAY")))</f>
        <v>OKAY</v>
      </c>
    </row>
    <row r="1020" spans="1:11">
      <c r="A1020" s="68"/>
      <c r="B1020" s="88" t="str">
        <f>IF('Gene Table'!E1020="","",'Gene Table'!E1020)</f>
        <v/>
      </c>
      <c r="C1020" s="89" t="str">
        <f>'Gene Table'!B1020</f>
        <v>K10</v>
      </c>
      <c r="D1020" s="90" t="e">
        <f>Calculations!BN1021</f>
        <v>#DIV/0!</v>
      </c>
      <c r="E1020" s="90" t="e">
        <f>Calculations!BO1021</f>
        <v>#DIV/0!</v>
      </c>
      <c r="F1020" s="91" t="e">
        <f t="shared" si="64"/>
        <v>#DIV/0!</v>
      </c>
      <c r="G1020" s="91" t="e">
        <f t="shared" si="65"/>
        <v>#DIV/0!</v>
      </c>
      <c r="H1020" s="90" t="e">
        <f t="shared" si="66"/>
        <v>#DIV/0!</v>
      </c>
      <c r="I1020" s="94" t="str">
        <f>IF(OR(COUNT(Calculations!BP1021:BY1021)&lt;3,COUNT(Calculations!BZ1021:CI1021)&lt;3),"N/A",IF(ISERROR(TTEST(Calculations!BP1021:BY1021,Calculations!BZ1021:CI1021,2,2)),"N/A",TTEST(Calculations!BP1021:BY1021,Calculations!BZ1021:CI1021,2,2)))</f>
        <v>N/A</v>
      </c>
      <c r="J1020" s="90" t="e">
        <f t="shared" si="67"/>
        <v>#DIV/0!</v>
      </c>
      <c r="K1020" s="95" t="str">
        <f>IF(AND('Test Sample Data'!N1020&gt;=35,'Control Sample Data'!N1020&gt;=35),"Type 3",IF(AND('Test Sample Data'!N1020&gt;=30,'Control Sample Data'!N1020&gt;=30,OR(I1020&gt;=0.05,I1020="N/A")),"Type 2",IF(OR(AND('Test Sample Data'!N1020&gt;=30,'Control Sample Data'!N1020&lt;=30),AND('Test Sample Data'!N1020&lt;=30,'Control Sample Data'!N1020&gt;=30)),"Type 1","OKAY")))</f>
        <v>OKAY</v>
      </c>
    </row>
    <row r="1021" spans="1:11">
      <c r="A1021" s="68"/>
      <c r="B1021" s="88" t="str">
        <f>IF('Gene Table'!E1021="","",'Gene Table'!E1021)</f>
        <v>mmu-miR-3113-5p</v>
      </c>
      <c r="C1021" s="89" t="str">
        <f>'Gene Table'!B1021</f>
        <v>K11</v>
      </c>
      <c r="D1021" s="90" t="e">
        <f>Calculations!BN1022</f>
        <v>#DIV/0!</v>
      </c>
      <c r="E1021" s="90" t="e">
        <f>Calculations!BO1022</f>
        <v>#DIV/0!</v>
      </c>
      <c r="F1021" s="91" t="e">
        <f t="shared" si="64"/>
        <v>#DIV/0!</v>
      </c>
      <c r="G1021" s="91" t="e">
        <f t="shared" si="65"/>
        <v>#DIV/0!</v>
      </c>
      <c r="H1021" s="90" t="e">
        <f t="shared" si="66"/>
        <v>#DIV/0!</v>
      </c>
      <c r="I1021" s="94" t="str">
        <f>IF(OR(COUNT(Calculations!BP1022:BY1022)&lt;3,COUNT(Calculations!BZ1022:CI1022)&lt;3),"N/A",IF(ISERROR(TTEST(Calculations!BP1022:BY1022,Calculations!BZ1022:CI1022,2,2)),"N/A",TTEST(Calculations!BP1022:BY1022,Calculations!BZ1022:CI1022,2,2)))</f>
        <v>N/A</v>
      </c>
      <c r="J1021" s="90" t="e">
        <f t="shared" si="67"/>
        <v>#DIV/0!</v>
      </c>
      <c r="K1021" s="95" t="str">
        <f>IF(AND('Test Sample Data'!N1021&gt;=35,'Control Sample Data'!N1021&gt;=35),"Type 3",IF(AND('Test Sample Data'!N1021&gt;=30,'Control Sample Data'!N1021&gt;=30,OR(I1021&gt;=0.05,I1021="N/A")),"Type 2",IF(OR(AND('Test Sample Data'!N1021&gt;=30,'Control Sample Data'!N1021&lt;=30),AND('Test Sample Data'!N1021&lt;=30,'Control Sample Data'!N1021&gt;=30)),"Type 1","OKAY")))</f>
        <v>OKAY</v>
      </c>
    </row>
    <row r="1022" spans="1:11">
      <c r="A1022" s="68"/>
      <c r="B1022" s="88" t="str">
        <f>IF('Gene Table'!E1022="","",'Gene Table'!E1022)</f>
        <v/>
      </c>
      <c r="C1022" s="89" t="str">
        <f>'Gene Table'!B1022</f>
        <v>K12</v>
      </c>
      <c r="D1022" s="90" t="e">
        <f>Calculations!BN1023</f>
        <v>#DIV/0!</v>
      </c>
      <c r="E1022" s="90" t="e">
        <f>Calculations!BO1023</f>
        <v>#DIV/0!</v>
      </c>
      <c r="F1022" s="91" t="e">
        <f t="shared" si="64"/>
        <v>#DIV/0!</v>
      </c>
      <c r="G1022" s="91" t="e">
        <f t="shared" si="65"/>
        <v>#DIV/0!</v>
      </c>
      <c r="H1022" s="90" t="e">
        <f t="shared" si="66"/>
        <v>#DIV/0!</v>
      </c>
      <c r="I1022" s="94" t="str">
        <f>IF(OR(COUNT(Calculations!BP1023:BY1023)&lt;3,COUNT(Calculations!BZ1023:CI1023)&lt;3),"N/A",IF(ISERROR(TTEST(Calculations!BP1023:BY1023,Calculations!BZ1023:CI1023,2,2)),"N/A",TTEST(Calculations!BP1023:BY1023,Calculations!BZ1023:CI1023,2,2)))</f>
        <v>N/A</v>
      </c>
      <c r="J1022" s="90" t="e">
        <f t="shared" si="67"/>
        <v>#DIV/0!</v>
      </c>
      <c r="K1022" s="95" t="str">
        <f>IF(AND('Test Sample Data'!N1022&gt;=35,'Control Sample Data'!N1022&gt;=35),"Type 3",IF(AND('Test Sample Data'!N1022&gt;=30,'Control Sample Data'!N1022&gt;=30,OR(I1022&gt;=0.05,I1022="N/A")),"Type 2",IF(OR(AND('Test Sample Data'!N1022&gt;=30,'Control Sample Data'!N1022&lt;=30),AND('Test Sample Data'!N1022&lt;=30,'Control Sample Data'!N1022&gt;=30)),"Type 1","OKAY")))</f>
        <v>OKAY</v>
      </c>
    </row>
    <row r="1023" spans="1:11">
      <c r="A1023" s="68"/>
      <c r="B1023" s="88" t="str">
        <f>IF('Gene Table'!E1023="","",'Gene Table'!E1023)</f>
        <v>mmu-miR-344h-3p</v>
      </c>
      <c r="C1023" s="89" t="str">
        <f>'Gene Table'!B1023</f>
        <v>K13</v>
      </c>
      <c r="D1023" s="90" t="e">
        <f>Calculations!BN1024</f>
        <v>#DIV/0!</v>
      </c>
      <c r="E1023" s="90" t="e">
        <f>Calculations!BO1024</f>
        <v>#DIV/0!</v>
      </c>
      <c r="F1023" s="91" t="e">
        <f t="shared" si="64"/>
        <v>#DIV/0!</v>
      </c>
      <c r="G1023" s="91" t="e">
        <f t="shared" si="65"/>
        <v>#DIV/0!</v>
      </c>
      <c r="H1023" s="90" t="e">
        <f t="shared" si="66"/>
        <v>#DIV/0!</v>
      </c>
      <c r="I1023" s="94" t="str">
        <f>IF(OR(COUNT(Calculations!BP1024:BY1024)&lt;3,COUNT(Calculations!BZ1024:CI1024)&lt;3),"N/A",IF(ISERROR(TTEST(Calculations!BP1024:BY1024,Calculations!BZ1024:CI1024,2,2)),"N/A",TTEST(Calculations!BP1024:BY1024,Calculations!BZ1024:CI1024,2,2)))</f>
        <v>N/A</v>
      </c>
      <c r="J1023" s="90" t="e">
        <f t="shared" si="67"/>
        <v>#DIV/0!</v>
      </c>
      <c r="K1023" s="95" t="str">
        <f>IF(AND('Test Sample Data'!N1023&gt;=35,'Control Sample Data'!N1023&gt;=35),"Type 3",IF(AND('Test Sample Data'!N1023&gt;=30,'Control Sample Data'!N1023&gt;=30,OR(I1023&gt;=0.05,I1023="N/A")),"Type 2",IF(OR(AND('Test Sample Data'!N1023&gt;=30,'Control Sample Data'!N1023&lt;=30),AND('Test Sample Data'!N1023&lt;=30,'Control Sample Data'!N1023&gt;=30)),"Type 1","OKAY")))</f>
        <v>OKAY</v>
      </c>
    </row>
    <row r="1024" spans="1:11">
      <c r="A1024" s="68"/>
      <c r="B1024" s="88" t="str">
        <f>IF('Gene Table'!E1024="","",'Gene Table'!E1024)</f>
        <v/>
      </c>
      <c r="C1024" s="89" t="str">
        <f>'Gene Table'!B1024</f>
        <v>K14</v>
      </c>
      <c r="D1024" s="90" t="e">
        <f>Calculations!BN1025</f>
        <v>#DIV/0!</v>
      </c>
      <c r="E1024" s="90" t="e">
        <f>Calculations!BO1025</f>
        <v>#DIV/0!</v>
      </c>
      <c r="F1024" s="91" t="e">
        <f t="shared" si="64"/>
        <v>#DIV/0!</v>
      </c>
      <c r="G1024" s="91" t="e">
        <f t="shared" si="65"/>
        <v>#DIV/0!</v>
      </c>
      <c r="H1024" s="90" t="e">
        <f t="shared" si="66"/>
        <v>#DIV/0!</v>
      </c>
      <c r="I1024" s="94" t="str">
        <f>IF(OR(COUNT(Calculations!BP1025:BY1025)&lt;3,COUNT(Calculations!BZ1025:CI1025)&lt;3),"N/A",IF(ISERROR(TTEST(Calculations!BP1025:BY1025,Calculations!BZ1025:CI1025,2,2)),"N/A",TTEST(Calculations!BP1025:BY1025,Calculations!BZ1025:CI1025,2,2)))</f>
        <v>N/A</v>
      </c>
      <c r="J1024" s="90" t="e">
        <f t="shared" si="67"/>
        <v>#DIV/0!</v>
      </c>
      <c r="K1024" s="95" t="str">
        <f>IF(AND('Test Sample Data'!N1024&gt;=35,'Control Sample Data'!N1024&gt;=35),"Type 3",IF(AND('Test Sample Data'!N1024&gt;=30,'Control Sample Data'!N1024&gt;=30,OR(I1024&gt;=0.05,I1024="N/A")),"Type 2",IF(OR(AND('Test Sample Data'!N1024&gt;=30,'Control Sample Data'!N1024&lt;=30),AND('Test Sample Data'!N1024&lt;=30,'Control Sample Data'!N1024&gt;=30)),"Type 1","OKAY")))</f>
        <v>OKAY</v>
      </c>
    </row>
    <row r="1025" spans="1:11">
      <c r="A1025" s="68"/>
      <c r="B1025" s="88" t="str">
        <f>IF('Gene Table'!E1025="","",'Gene Table'!E1025)</f>
        <v>mmu-miR-3960</v>
      </c>
      <c r="C1025" s="89" t="str">
        <f>'Gene Table'!B1025</f>
        <v>K15</v>
      </c>
      <c r="D1025" s="90" t="e">
        <f>Calculations!BN1026</f>
        <v>#DIV/0!</v>
      </c>
      <c r="E1025" s="90" t="e">
        <f>Calculations!BO1026</f>
        <v>#DIV/0!</v>
      </c>
      <c r="F1025" s="91" t="e">
        <f t="shared" si="64"/>
        <v>#DIV/0!</v>
      </c>
      <c r="G1025" s="91" t="e">
        <f t="shared" si="65"/>
        <v>#DIV/0!</v>
      </c>
      <c r="H1025" s="90" t="e">
        <f t="shared" si="66"/>
        <v>#DIV/0!</v>
      </c>
      <c r="I1025" s="94" t="str">
        <f>IF(OR(COUNT(Calculations!BP1026:BY1026)&lt;3,COUNT(Calculations!BZ1026:CI1026)&lt;3),"N/A",IF(ISERROR(TTEST(Calculations!BP1026:BY1026,Calculations!BZ1026:CI1026,2,2)),"N/A",TTEST(Calculations!BP1026:BY1026,Calculations!BZ1026:CI1026,2,2)))</f>
        <v>N/A</v>
      </c>
      <c r="J1025" s="90" t="e">
        <f t="shared" si="67"/>
        <v>#DIV/0!</v>
      </c>
      <c r="K1025" s="95" t="str">
        <f>IF(AND('Test Sample Data'!N1025&gt;=35,'Control Sample Data'!N1025&gt;=35),"Type 3",IF(AND('Test Sample Data'!N1025&gt;=30,'Control Sample Data'!N1025&gt;=30,OR(I1025&gt;=0.05,I1025="N/A")),"Type 2",IF(OR(AND('Test Sample Data'!N1025&gt;=30,'Control Sample Data'!N1025&lt;=30),AND('Test Sample Data'!N1025&lt;=30,'Control Sample Data'!N1025&gt;=30)),"Type 1","OKAY")))</f>
        <v>OKAY</v>
      </c>
    </row>
    <row r="1026" spans="1:11">
      <c r="A1026" s="68"/>
      <c r="B1026" s="88" t="str">
        <f>IF('Gene Table'!E1026="","",'Gene Table'!E1026)</f>
        <v/>
      </c>
      <c r="C1026" s="89" t="str">
        <f>'Gene Table'!B1026</f>
        <v>K16</v>
      </c>
      <c r="D1026" s="90" t="e">
        <f>Calculations!BN1027</f>
        <v>#DIV/0!</v>
      </c>
      <c r="E1026" s="90" t="e">
        <f>Calculations!BO1027</f>
        <v>#DIV/0!</v>
      </c>
      <c r="F1026" s="91" t="e">
        <f t="shared" si="64"/>
        <v>#DIV/0!</v>
      </c>
      <c r="G1026" s="91" t="e">
        <f t="shared" si="65"/>
        <v>#DIV/0!</v>
      </c>
      <c r="H1026" s="90" t="e">
        <f t="shared" si="66"/>
        <v>#DIV/0!</v>
      </c>
      <c r="I1026" s="94" t="str">
        <f>IF(OR(COUNT(Calculations!BP1027:BY1027)&lt;3,COUNT(Calculations!BZ1027:CI1027)&lt;3),"N/A",IF(ISERROR(TTEST(Calculations!BP1027:BY1027,Calculations!BZ1027:CI1027,2,2)),"N/A",TTEST(Calculations!BP1027:BY1027,Calculations!BZ1027:CI1027,2,2)))</f>
        <v>N/A</v>
      </c>
      <c r="J1026" s="90" t="e">
        <f t="shared" si="67"/>
        <v>#DIV/0!</v>
      </c>
      <c r="K1026" s="95" t="str">
        <f>IF(AND('Test Sample Data'!N1026&gt;=35,'Control Sample Data'!N1026&gt;=35),"Type 3",IF(AND('Test Sample Data'!N1026&gt;=30,'Control Sample Data'!N1026&gt;=30,OR(I1026&gt;=0.05,I1026="N/A")),"Type 2",IF(OR(AND('Test Sample Data'!N1026&gt;=30,'Control Sample Data'!N1026&lt;=30),AND('Test Sample Data'!N1026&lt;=30,'Control Sample Data'!N1026&gt;=30)),"Type 1","OKAY")))</f>
        <v>OKAY</v>
      </c>
    </row>
    <row r="1027" spans="1:11">
      <c r="A1027" s="68"/>
      <c r="B1027" s="88" t="str">
        <f>IF('Gene Table'!E1027="","",'Gene Table'!E1027)</f>
        <v>mmu-miR-3961</v>
      </c>
      <c r="C1027" s="89" t="str">
        <f>'Gene Table'!B1027</f>
        <v>K17</v>
      </c>
      <c r="D1027" s="90" t="e">
        <f>Calculations!BN1028</f>
        <v>#DIV/0!</v>
      </c>
      <c r="E1027" s="90" t="e">
        <f>Calculations!BO1028</f>
        <v>#DIV/0!</v>
      </c>
      <c r="F1027" s="91" t="e">
        <f t="shared" si="64"/>
        <v>#DIV/0!</v>
      </c>
      <c r="G1027" s="91" t="e">
        <f t="shared" si="65"/>
        <v>#DIV/0!</v>
      </c>
      <c r="H1027" s="90" t="e">
        <f t="shared" si="66"/>
        <v>#DIV/0!</v>
      </c>
      <c r="I1027" s="94" t="str">
        <f>IF(OR(COUNT(Calculations!BP1028:BY1028)&lt;3,COUNT(Calculations!BZ1028:CI1028)&lt;3),"N/A",IF(ISERROR(TTEST(Calculations!BP1028:BY1028,Calculations!BZ1028:CI1028,2,2)),"N/A",TTEST(Calculations!BP1028:BY1028,Calculations!BZ1028:CI1028,2,2)))</f>
        <v>N/A</v>
      </c>
      <c r="J1027" s="90" t="e">
        <f t="shared" si="67"/>
        <v>#DIV/0!</v>
      </c>
      <c r="K1027" s="95" t="str">
        <f>IF(AND('Test Sample Data'!N1027&gt;=35,'Control Sample Data'!N1027&gt;=35),"Type 3",IF(AND('Test Sample Data'!N1027&gt;=30,'Control Sample Data'!N1027&gt;=30,OR(I1027&gt;=0.05,I1027="N/A")),"Type 2",IF(OR(AND('Test Sample Data'!N1027&gt;=30,'Control Sample Data'!N1027&lt;=30),AND('Test Sample Data'!N1027&lt;=30,'Control Sample Data'!N1027&gt;=30)),"Type 1","OKAY")))</f>
        <v>OKAY</v>
      </c>
    </row>
    <row r="1028" spans="1:11">
      <c r="A1028" s="68"/>
      <c r="B1028" s="88" t="str">
        <f>IF('Gene Table'!E1028="","",'Gene Table'!E1028)</f>
        <v/>
      </c>
      <c r="C1028" s="89" t="str">
        <f>'Gene Table'!B1028</f>
        <v>K18</v>
      </c>
      <c r="D1028" s="90" t="e">
        <f>Calculations!BN1029</f>
        <v>#DIV/0!</v>
      </c>
      <c r="E1028" s="90" t="e">
        <f>Calculations!BO1029</f>
        <v>#DIV/0!</v>
      </c>
      <c r="F1028" s="91" t="e">
        <f t="shared" ref="F1028:F1091" si="68">2^-D1028</f>
        <v>#DIV/0!</v>
      </c>
      <c r="G1028" s="91" t="e">
        <f t="shared" ref="G1028:G1091" si="69">2^-E1028</f>
        <v>#DIV/0!</v>
      </c>
      <c r="H1028" s="90" t="e">
        <f t="shared" ref="H1028:H1091" si="70">F1028/G1028</f>
        <v>#DIV/0!</v>
      </c>
      <c r="I1028" s="94" t="str">
        <f>IF(OR(COUNT(Calculations!BP1029:BY1029)&lt;3,COUNT(Calculations!BZ1029:CI1029)&lt;3),"N/A",IF(ISERROR(TTEST(Calculations!BP1029:BY1029,Calculations!BZ1029:CI1029,2,2)),"N/A",TTEST(Calculations!BP1029:BY1029,Calculations!BZ1029:CI1029,2,2)))</f>
        <v>N/A</v>
      </c>
      <c r="J1028" s="90" t="e">
        <f t="shared" ref="J1028:J1091" si="71">IF(H1028&gt;1,H1028,-1/H1028)</f>
        <v>#DIV/0!</v>
      </c>
      <c r="K1028" s="95" t="str">
        <f>IF(AND('Test Sample Data'!N1028&gt;=35,'Control Sample Data'!N1028&gt;=35),"Type 3",IF(AND('Test Sample Data'!N1028&gt;=30,'Control Sample Data'!N1028&gt;=30,OR(I1028&gt;=0.05,I1028="N/A")),"Type 2",IF(OR(AND('Test Sample Data'!N1028&gt;=30,'Control Sample Data'!N1028&lt;=30),AND('Test Sample Data'!N1028&lt;=30,'Control Sample Data'!N1028&gt;=30)),"Type 1","OKAY")))</f>
        <v>OKAY</v>
      </c>
    </row>
    <row r="1029" spans="1:11">
      <c r="A1029" s="68"/>
      <c r="B1029" s="88" t="str">
        <f>IF('Gene Table'!E1029="","",'Gene Table'!E1029)</f>
        <v>mmu-miR-3962</v>
      </c>
      <c r="C1029" s="89" t="str">
        <f>'Gene Table'!B1029</f>
        <v>K19</v>
      </c>
      <c r="D1029" s="90" t="e">
        <f>Calculations!BN1030</f>
        <v>#DIV/0!</v>
      </c>
      <c r="E1029" s="90" t="e">
        <f>Calculations!BO1030</f>
        <v>#DIV/0!</v>
      </c>
      <c r="F1029" s="91" t="e">
        <f t="shared" si="68"/>
        <v>#DIV/0!</v>
      </c>
      <c r="G1029" s="91" t="e">
        <f t="shared" si="69"/>
        <v>#DIV/0!</v>
      </c>
      <c r="H1029" s="90" t="e">
        <f t="shared" si="70"/>
        <v>#DIV/0!</v>
      </c>
      <c r="I1029" s="94" t="str">
        <f>IF(OR(COUNT(Calculations!BP1030:BY1030)&lt;3,COUNT(Calculations!BZ1030:CI1030)&lt;3),"N/A",IF(ISERROR(TTEST(Calculations!BP1030:BY1030,Calculations!BZ1030:CI1030,2,2)),"N/A",TTEST(Calculations!BP1030:BY1030,Calculations!BZ1030:CI1030,2,2)))</f>
        <v>N/A</v>
      </c>
      <c r="J1029" s="90" t="e">
        <f t="shared" si="71"/>
        <v>#DIV/0!</v>
      </c>
      <c r="K1029" s="95" t="str">
        <f>IF(AND('Test Sample Data'!N1029&gt;=35,'Control Sample Data'!N1029&gt;=35),"Type 3",IF(AND('Test Sample Data'!N1029&gt;=30,'Control Sample Data'!N1029&gt;=30,OR(I1029&gt;=0.05,I1029="N/A")),"Type 2",IF(OR(AND('Test Sample Data'!N1029&gt;=30,'Control Sample Data'!N1029&lt;=30),AND('Test Sample Data'!N1029&lt;=30,'Control Sample Data'!N1029&gt;=30)),"Type 1","OKAY")))</f>
        <v>OKAY</v>
      </c>
    </row>
    <row r="1030" spans="1:11">
      <c r="A1030" s="68"/>
      <c r="B1030" s="88" t="str">
        <f>IF('Gene Table'!E1030="","",'Gene Table'!E1030)</f>
        <v/>
      </c>
      <c r="C1030" s="89" t="str">
        <f>'Gene Table'!B1030</f>
        <v>K20</v>
      </c>
      <c r="D1030" s="90" t="e">
        <f>Calculations!BN1031</f>
        <v>#DIV/0!</v>
      </c>
      <c r="E1030" s="90" t="e">
        <f>Calculations!BO1031</f>
        <v>#DIV/0!</v>
      </c>
      <c r="F1030" s="91" t="e">
        <f t="shared" si="68"/>
        <v>#DIV/0!</v>
      </c>
      <c r="G1030" s="91" t="e">
        <f t="shared" si="69"/>
        <v>#DIV/0!</v>
      </c>
      <c r="H1030" s="90" t="e">
        <f t="shared" si="70"/>
        <v>#DIV/0!</v>
      </c>
      <c r="I1030" s="94" t="str">
        <f>IF(OR(COUNT(Calculations!BP1031:BY1031)&lt;3,COUNT(Calculations!BZ1031:CI1031)&lt;3),"N/A",IF(ISERROR(TTEST(Calculations!BP1031:BY1031,Calculations!BZ1031:CI1031,2,2)),"N/A",TTEST(Calculations!BP1031:BY1031,Calculations!BZ1031:CI1031,2,2)))</f>
        <v>N/A</v>
      </c>
      <c r="J1030" s="90" t="e">
        <f t="shared" si="71"/>
        <v>#DIV/0!</v>
      </c>
      <c r="K1030" s="95" t="str">
        <f>IF(AND('Test Sample Data'!N1030&gt;=35,'Control Sample Data'!N1030&gt;=35),"Type 3",IF(AND('Test Sample Data'!N1030&gt;=30,'Control Sample Data'!N1030&gt;=30,OR(I1030&gt;=0.05,I1030="N/A")),"Type 2",IF(OR(AND('Test Sample Data'!N1030&gt;=30,'Control Sample Data'!N1030&lt;=30),AND('Test Sample Data'!N1030&lt;=30,'Control Sample Data'!N1030&gt;=30)),"Type 1","OKAY")))</f>
        <v>OKAY</v>
      </c>
    </row>
    <row r="1031" spans="1:11">
      <c r="A1031" s="68"/>
      <c r="B1031" s="88" t="str">
        <f>IF('Gene Table'!E1031="","",'Gene Table'!E1031)</f>
        <v>mmu-miR-3963</v>
      </c>
      <c r="C1031" s="89" t="str">
        <f>'Gene Table'!B1031</f>
        <v>K21</v>
      </c>
      <c r="D1031" s="90" t="e">
        <f>Calculations!BN1032</f>
        <v>#DIV/0!</v>
      </c>
      <c r="E1031" s="90" t="e">
        <f>Calculations!BO1032</f>
        <v>#DIV/0!</v>
      </c>
      <c r="F1031" s="91" t="e">
        <f t="shared" si="68"/>
        <v>#DIV/0!</v>
      </c>
      <c r="G1031" s="91" t="e">
        <f t="shared" si="69"/>
        <v>#DIV/0!</v>
      </c>
      <c r="H1031" s="90" t="e">
        <f t="shared" si="70"/>
        <v>#DIV/0!</v>
      </c>
      <c r="I1031" s="94" t="str">
        <f>IF(OR(COUNT(Calculations!BP1032:BY1032)&lt;3,COUNT(Calculations!BZ1032:CI1032)&lt;3),"N/A",IF(ISERROR(TTEST(Calculations!BP1032:BY1032,Calculations!BZ1032:CI1032,2,2)),"N/A",TTEST(Calculations!BP1032:BY1032,Calculations!BZ1032:CI1032,2,2)))</f>
        <v>N/A</v>
      </c>
      <c r="J1031" s="90" t="e">
        <f t="shared" si="71"/>
        <v>#DIV/0!</v>
      </c>
      <c r="K1031" s="95" t="str">
        <f>IF(AND('Test Sample Data'!N1031&gt;=35,'Control Sample Data'!N1031&gt;=35),"Type 3",IF(AND('Test Sample Data'!N1031&gt;=30,'Control Sample Data'!N1031&gt;=30,OR(I1031&gt;=0.05,I1031="N/A")),"Type 2",IF(OR(AND('Test Sample Data'!N1031&gt;=30,'Control Sample Data'!N1031&lt;=30),AND('Test Sample Data'!N1031&lt;=30,'Control Sample Data'!N1031&gt;=30)),"Type 1","OKAY")))</f>
        <v>OKAY</v>
      </c>
    </row>
    <row r="1032" spans="1:11">
      <c r="A1032" s="68"/>
      <c r="B1032" s="88" t="str">
        <f>IF('Gene Table'!E1032="","",'Gene Table'!E1032)</f>
        <v/>
      </c>
      <c r="C1032" s="89" t="str">
        <f>'Gene Table'!B1032</f>
        <v>K22</v>
      </c>
      <c r="D1032" s="90" t="e">
        <f>Calculations!BN1033</f>
        <v>#DIV/0!</v>
      </c>
      <c r="E1032" s="90" t="e">
        <f>Calculations!BO1033</f>
        <v>#DIV/0!</v>
      </c>
      <c r="F1032" s="91" t="e">
        <f t="shared" si="68"/>
        <v>#DIV/0!</v>
      </c>
      <c r="G1032" s="91" t="e">
        <f t="shared" si="69"/>
        <v>#DIV/0!</v>
      </c>
      <c r="H1032" s="90" t="e">
        <f t="shared" si="70"/>
        <v>#DIV/0!</v>
      </c>
      <c r="I1032" s="94" t="str">
        <f>IF(OR(COUNT(Calculations!BP1033:BY1033)&lt;3,COUNT(Calculations!BZ1033:CI1033)&lt;3),"N/A",IF(ISERROR(TTEST(Calculations!BP1033:BY1033,Calculations!BZ1033:CI1033,2,2)),"N/A",TTEST(Calculations!BP1033:BY1033,Calculations!BZ1033:CI1033,2,2)))</f>
        <v>N/A</v>
      </c>
      <c r="J1032" s="90" t="e">
        <f t="shared" si="71"/>
        <v>#DIV/0!</v>
      </c>
      <c r="K1032" s="95" t="str">
        <f>IF(AND('Test Sample Data'!N1032&gt;=35,'Control Sample Data'!N1032&gt;=35),"Type 3",IF(AND('Test Sample Data'!N1032&gt;=30,'Control Sample Data'!N1032&gt;=30,OR(I1032&gt;=0.05,I1032="N/A")),"Type 2",IF(OR(AND('Test Sample Data'!N1032&gt;=30,'Control Sample Data'!N1032&lt;=30),AND('Test Sample Data'!N1032&lt;=30,'Control Sample Data'!N1032&gt;=30)),"Type 1","OKAY")))</f>
        <v>OKAY</v>
      </c>
    </row>
    <row r="1033" spans="1:11">
      <c r="A1033" s="68"/>
      <c r="B1033" s="88" t="str">
        <f>IF('Gene Table'!E1033="","",'Gene Table'!E1033)</f>
        <v>mmu-miR-3096b-5p</v>
      </c>
      <c r="C1033" s="89" t="str">
        <f>'Gene Table'!B1033</f>
        <v>K23</v>
      </c>
      <c r="D1033" s="90" t="e">
        <f>Calculations!BN1034</f>
        <v>#DIV/0!</v>
      </c>
      <c r="E1033" s="90" t="e">
        <f>Calculations!BO1034</f>
        <v>#DIV/0!</v>
      </c>
      <c r="F1033" s="91" t="e">
        <f t="shared" si="68"/>
        <v>#DIV/0!</v>
      </c>
      <c r="G1033" s="91" t="e">
        <f t="shared" si="69"/>
        <v>#DIV/0!</v>
      </c>
      <c r="H1033" s="90" t="e">
        <f t="shared" si="70"/>
        <v>#DIV/0!</v>
      </c>
      <c r="I1033" s="94" t="str">
        <f>IF(OR(COUNT(Calculations!BP1034:BY1034)&lt;3,COUNT(Calculations!BZ1034:CI1034)&lt;3),"N/A",IF(ISERROR(TTEST(Calculations!BP1034:BY1034,Calculations!BZ1034:CI1034,2,2)),"N/A",TTEST(Calculations!BP1034:BY1034,Calculations!BZ1034:CI1034,2,2)))</f>
        <v>N/A</v>
      </c>
      <c r="J1033" s="90" t="e">
        <f t="shared" si="71"/>
        <v>#DIV/0!</v>
      </c>
      <c r="K1033" s="95" t="str">
        <f>IF(AND('Test Sample Data'!N1033&gt;=35,'Control Sample Data'!N1033&gt;=35),"Type 3",IF(AND('Test Sample Data'!N1033&gt;=30,'Control Sample Data'!N1033&gt;=30,OR(I1033&gt;=0.05,I1033="N/A")),"Type 2",IF(OR(AND('Test Sample Data'!N1033&gt;=30,'Control Sample Data'!N1033&lt;=30),AND('Test Sample Data'!N1033&lt;=30,'Control Sample Data'!N1033&gt;=30)),"Type 1","OKAY")))</f>
        <v>OKAY</v>
      </c>
    </row>
    <row r="1034" spans="1:11">
      <c r="A1034" s="68"/>
      <c r="B1034" s="88" t="str">
        <f>IF('Gene Table'!E1034="","",'Gene Table'!E1034)</f>
        <v/>
      </c>
      <c r="C1034" s="89" t="str">
        <f>'Gene Table'!B1034</f>
        <v>K24</v>
      </c>
      <c r="D1034" s="90" t="e">
        <f>Calculations!BN1035</f>
        <v>#DIV/0!</v>
      </c>
      <c r="E1034" s="90" t="e">
        <f>Calculations!BO1035</f>
        <v>#DIV/0!</v>
      </c>
      <c r="F1034" s="91" t="e">
        <f t="shared" si="68"/>
        <v>#DIV/0!</v>
      </c>
      <c r="G1034" s="91" t="e">
        <f t="shared" si="69"/>
        <v>#DIV/0!</v>
      </c>
      <c r="H1034" s="90" t="e">
        <f t="shared" si="70"/>
        <v>#DIV/0!</v>
      </c>
      <c r="I1034" s="94" t="str">
        <f>IF(OR(COUNT(Calculations!BP1035:BY1035)&lt;3,COUNT(Calculations!BZ1035:CI1035)&lt;3),"N/A",IF(ISERROR(TTEST(Calculations!BP1035:BY1035,Calculations!BZ1035:CI1035,2,2)),"N/A",TTEST(Calculations!BP1035:BY1035,Calculations!BZ1035:CI1035,2,2)))</f>
        <v>N/A</v>
      </c>
      <c r="J1034" s="90" t="e">
        <f t="shared" si="71"/>
        <v>#DIV/0!</v>
      </c>
      <c r="K1034" s="95" t="str">
        <f>IF(AND('Test Sample Data'!N1034&gt;=35,'Control Sample Data'!N1034&gt;=35),"Type 3",IF(AND('Test Sample Data'!N1034&gt;=30,'Control Sample Data'!N1034&gt;=30,OR(I1034&gt;=0.05,I1034="N/A")),"Type 2",IF(OR(AND('Test Sample Data'!N1034&gt;=30,'Control Sample Data'!N1034&lt;=30),AND('Test Sample Data'!N1034&lt;=30,'Control Sample Data'!N1034&gt;=30)),"Type 1","OKAY")))</f>
        <v>OKAY</v>
      </c>
    </row>
    <row r="1035" spans="1:11">
      <c r="A1035" s="68"/>
      <c r="B1035" s="88" t="str">
        <f>IF('Gene Table'!E1035="","",'Gene Table'!E1035)</f>
        <v/>
      </c>
      <c r="C1035" s="89" t="str">
        <f>'Gene Table'!B1035</f>
        <v>L01</v>
      </c>
      <c r="D1035" s="90" t="e">
        <f>Calculations!BN1036</f>
        <v>#DIV/0!</v>
      </c>
      <c r="E1035" s="90" t="e">
        <f>Calculations!BO1036</f>
        <v>#DIV/0!</v>
      </c>
      <c r="F1035" s="91" t="e">
        <f t="shared" si="68"/>
        <v>#DIV/0!</v>
      </c>
      <c r="G1035" s="91" t="e">
        <f t="shared" si="69"/>
        <v>#DIV/0!</v>
      </c>
      <c r="H1035" s="90" t="e">
        <f t="shared" si="70"/>
        <v>#DIV/0!</v>
      </c>
      <c r="I1035" s="94" t="str">
        <f>IF(OR(COUNT(Calculations!BP1036:BY1036)&lt;3,COUNT(Calculations!BZ1036:CI1036)&lt;3),"N/A",IF(ISERROR(TTEST(Calculations!BP1036:BY1036,Calculations!BZ1036:CI1036,2,2)),"N/A",TTEST(Calculations!BP1036:BY1036,Calculations!BZ1036:CI1036,2,2)))</f>
        <v>N/A</v>
      </c>
      <c r="J1035" s="90" t="e">
        <f t="shared" si="71"/>
        <v>#DIV/0!</v>
      </c>
      <c r="K1035" s="95" t="str">
        <f>IF(AND('Test Sample Data'!N1035&gt;=35,'Control Sample Data'!N1035&gt;=35),"Type 3",IF(AND('Test Sample Data'!N1035&gt;=30,'Control Sample Data'!N1035&gt;=30,OR(I1035&gt;=0.05,I1035="N/A")),"Type 2",IF(OR(AND('Test Sample Data'!N1035&gt;=30,'Control Sample Data'!N1035&lt;=30),AND('Test Sample Data'!N1035&lt;=30,'Control Sample Data'!N1035&gt;=30)),"Type 1","OKAY")))</f>
        <v>OKAY</v>
      </c>
    </row>
    <row r="1036" spans="1:11">
      <c r="A1036" s="68"/>
      <c r="B1036" s="88" t="str">
        <f>IF('Gene Table'!E1036="","",'Gene Table'!E1036)</f>
        <v/>
      </c>
      <c r="C1036" s="89" t="str">
        <f>'Gene Table'!B1036</f>
        <v>L02</v>
      </c>
      <c r="D1036" s="90" t="e">
        <f>Calculations!BN1037</f>
        <v>#DIV/0!</v>
      </c>
      <c r="E1036" s="90" t="e">
        <f>Calculations!BO1037</f>
        <v>#DIV/0!</v>
      </c>
      <c r="F1036" s="91" t="e">
        <f t="shared" si="68"/>
        <v>#DIV/0!</v>
      </c>
      <c r="G1036" s="91" t="e">
        <f t="shared" si="69"/>
        <v>#DIV/0!</v>
      </c>
      <c r="H1036" s="90" t="e">
        <f t="shared" si="70"/>
        <v>#DIV/0!</v>
      </c>
      <c r="I1036" s="94" t="str">
        <f>IF(OR(COUNT(Calculations!BP1037:BY1037)&lt;3,COUNT(Calculations!BZ1037:CI1037)&lt;3),"N/A",IF(ISERROR(TTEST(Calculations!BP1037:BY1037,Calculations!BZ1037:CI1037,2,2)),"N/A",TTEST(Calculations!BP1037:BY1037,Calculations!BZ1037:CI1037,2,2)))</f>
        <v>N/A</v>
      </c>
      <c r="J1036" s="90" t="e">
        <f t="shared" si="71"/>
        <v>#DIV/0!</v>
      </c>
      <c r="K1036" s="95" t="str">
        <f>IF(AND('Test Sample Data'!N1036&gt;=35,'Control Sample Data'!N1036&gt;=35),"Type 3",IF(AND('Test Sample Data'!N1036&gt;=30,'Control Sample Data'!N1036&gt;=30,OR(I1036&gt;=0.05,I1036="N/A")),"Type 2",IF(OR(AND('Test Sample Data'!N1036&gt;=30,'Control Sample Data'!N1036&lt;=30),AND('Test Sample Data'!N1036&lt;=30,'Control Sample Data'!N1036&gt;=30)),"Type 1","OKAY")))</f>
        <v>OKAY</v>
      </c>
    </row>
    <row r="1037" spans="1:11">
      <c r="A1037" s="68"/>
      <c r="B1037" s="88" t="str">
        <f>IF('Gene Table'!E1037="","",'Gene Table'!E1037)</f>
        <v/>
      </c>
      <c r="C1037" s="89" t="str">
        <f>'Gene Table'!B1037</f>
        <v>L03</v>
      </c>
      <c r="D1037" s="90" t="e">
        <f>Calculations!BN1038</f>
        <v>#DIV/0!</v>
      </c>
      <c r="E1037" s="90" t="e">
        <f>Calculations!BO1038</f>
        <v>#DIV/0!</v>
      </c>
      <c r="F1037" s="91" t="e">
        <f t="shared" si="68"/>
        <v>#DIV/0!</v>
      </c>
      <c r="G1037" s="91" t="e">
        <f t="shared" si="69"/>
        <v>#DIV/0!</v>
      </c>
      <c r="H1037" s="90" t="e">
        <f t="shared" si="70"/>
        <v>#DIV/0!</v>
      </c>
      <c r="I1037" s="94" t="str">
        <f>IF(OR(COUNT(Calculations!BP1038:BY1038)&lt;3,COUNT(Calculations!BZ1038:CI1038)&lt;3),"N/A",IF(ISERROR(TTEST(Calculations!BP1038:BY1038,Calculations!BZ1038:CI1038,2,2)),"N/A",TTEST(Calculations!BP1038:BY1038,Calculations!BZ1038:CI1038,2,2)))</f>
        <v>N/A</v>
      </c>
      <c r="J1037" s="90" t="e">
        <f t="shared" si="71"/>
        <v>#DIV/0!</v>
      </c>
      <c r="K1037" s="95" t="str">
        <f>IF(AND('Test Sample Data'!N1037&gt;=35,'Control Sample Data'!N1037&gt;=35),"Type 3",IF(AND('Test Sample Data'!N1037&gt;=30,'Control Sample Data'!N1037&gt;=30,OR(I1037&gt;=0.05,I1037="N/A")),"Type 2",IF(OR(AND('Test Sample Data'!N1037&gt;=30,'Control Sample Data'!N1037&lt;=30),AND('Test Sample Data'!N1037&lt;=30,'Control Sample Data'!N1037&gt;=30)),"Type 1","OKAY")))</f>
        <v>OKAY</v>
      </c>
    </row>
    <row r="1038" spans="1:11">
      <c r="A1038" s="68"/>
      <c r="B1038" s="88" t="str">
        <f>IF('Gene Table'!E1038="","",'Gene Table'!E1038)</f>
        <v/>
      </c>
      <c r="C1038" s="89" t="str">
        <f>'Gene Table'!B1038</f>
        <v>L04</v>
      </c>
      <c r="D1038" s="90" t="e">
        <f>Calculations!BN1039</f>
        <v>#DIV/0!</v>
      </c>
      <c r="E1038" s="90" t="e">
        <f>Calculations!BO1039</f>
        <v>#DIV/0!</v>
      </c>
      <c r="F1038" s="91" t="e">
        <f t="shared" si="68"/>
        <v>#DIV/0!</v>
      </c>
      <c r="G1038" s="91" t="e">
        <f t="shared" si="69"/>
        <v>#DIV/0!</v>
      </c>
      <c r="H1038" s="90" t="e">
        <f t="shared" si="70"/>
        <v>#DIV/0!</v>
      </c>
      <c r="I1038" s="94" t="str">
        <f>IF(OR(COUNT(Calculations!BP1039:BY1039)&lt;3,COUNT(Calculations!BZ1039:CI1039)&lt;3),"N/A",IF(ISERROR(TTEST(Calculations!BP1039:BY1039,Calculations!BZ1039:CI1039,2,2)),"N/A",TTEST(Calculations!BP1039:BY1039,Calculations!BZ1039:CI1039,2,2)))</f>
        <v>N/A</v>
      </c>
      <c r="J1038" s="90" t="e">
        <f t="shared" si="71"/>
        <v>#DIV/0!</v>
      </c>
      <c r="K1038" s="95" t="str">
        <f>IF(AND('Test Sample Data'!N1038&gt;=35,'Control Sample Data'!N1038&gt;=35),"Type 3",IF(AND('Test Sample Data'!N1038&gt;=30,'Control Sample Data'!N1038&gt;=30,OR(I1038&gt;=0.05,I1038="N/A")),"Type 2",IF(OR(AND('Test Sample Data'!N1038&gt;=30,'Control Sample Data'!N1038&lt;=30),AND('Test Sample Data'!N1038&lt;=30,'Control Sample Data'!N1038&gt;=30)),"Type 1","OKAY")))</f>
        <v>OKAY</v>
      </c>
    </row>
    <row r="1039" spans="1:11">
      <c r="A1039" s="68"/>
      <c r="B1039" s="88" t="str">
        <f>IF('Gene Table'!E1039="","",'Gene Table'!E1039)</f>
        <v/>
      </c>
      <c r="C1039" s="89" t="str">
        <f>'Gene Table'!B1039</f>
        <v>L05</v>
      </c>
      <c r="D1039" s="90" t="e">
        <f>Calculations!BN1040</f>
        <v>#DIV/0!</v>
      </c>
      <c r="E1039" s="90" t="e">
        <f>Calculations!BO1040</f>
        <v>#DIV/0!</v>
      </c>
      <c r="F1039" s="91" t="e">
        <f t="shared" si="68"/>
        <v>#DIV/0!</v>
      </c>
      <c r="G1039" s="91" t="e">
        <f t="shared" si="69"/>
        <v>#DIV/0!</v>
      </c>
      <c r="H1039" s="90" t="e">
        <f t="shared" si="70"/>
        <v>#DIV/0!</v>
      </c>
      <c r="I1039" s="94" t="str">
        <f>IF(OR(COUNT(Calculations!BP1040:BY1040)&lt;3,COUNT(Calculations!BZ1040:CI1040)&lt;3),"N/A",IF(ISERROR(TTEST(Calculations!BP1040:BY1040,Calculations!BZ1040:CI1040,2,2)),"N/A",TTEST(Calculations!BP1040:BY1040,Calculations!BZ1040:CI1040,2,2)))</f>
        <v>N/A</v>
      </c>
      <c r="J1039" s="90" t="e">
        <f t="shared" si="71"/>
        <v>#DIV/0!</v>
      </c>
      <c r="K1039" s="95" t="str">
        <f>IF(AND('Test Sample Data'!N1039&gt;=35,'Control Sample Data'!N1039&gt;=35),"Type 3",IF(AND('Test Sample Data'!N1039&gt;=30,'Control Sample Data'!N1039&gt;=30,OR(I1039&gt;=0.05,I1039="N/A")),"Type 2",IF(OR(AND('Test Sample Data'!N1039&gt;=30,'Control Sample Data'!N1039&lt;=30),AND('Test Sample Data'!N1039&lt;=30,'Control Sample Data'!N1039&gt;=30)),"Type 1","OKAY")))</f>
        <v>OKAY</v>
      </c>
    </row>
    <row r="1040" spans="1:11">
      <c r="A1040" s="68"/>
      <c r="B1040" s="88" t="str">
        <f>IF('Gene Table'!E1040="","",'Gene Table'!E1040)</f>
        <v/>
      </c>
      <c r="C1040" s="89" t="str">
        <f>'Gene Table'!B1040</f>
        <v>L06</v>
      </c>
      <c r="D1040" s="90" t="e">
        <f>Calculations!BN1041</f>
        <v>#DIV/0!</v>
      </c>
      <c r="E1040" s="90" t="e">
        <f>Calculations!BO1041</f>
        <v>#DIV/0!</v>
      </c>
      <c r="F1040" s="91" t="e">
        <f t="shared" si="68"/>
        <v>#DIV/0!</v>
      </c>
      <c r="G1040" s="91" t="e">
        <f t="shared" si="69"/>
        <v>#DIV/0!</v>
      </c>
      <c r="H1040" s="90" t="e">
        <f t="shared" si="70"/>
        <v>#DIV/0!</v>
      </c>
      <c r="I1040" s="94" t="str">
        <f>IF(OR(COUNT(Calculations!BP1041:BY1041)&lt;3,COUNT(Calculations!BZ1041:CI1041)&lt;3),"N/A",IF(ISERROR(TTEST(Calculations!BP1041:BY1041,Calculations!BZ1041:CI1041,2,2)),"N/A",TTEST(Calculations!BP1041:BY1041,Calculations!BZ1041:CI1041,2,2)))</f>
        <v>N/A</v>
      </c>
      <c r="J1040" s="90" t="e">
        <f t="shared" si="71"/>
        <v>#DIV/0!</v>
      </c>
      <c r="K1040" s="95" t="str">
        <f>IF(AND('Test Sample Data'!N1040&gt;=35,'Control Sample Data'!N1040&gt;=35),"Type 3",IF(AND('Test Sample Data'!N1040&gt;=30,'Control Sample Data'!N1040&gt;=30,OR(I1040&gt;=0.05,I1040="N/A")),"Type 2",IF(OR(AND('Test Sample Data'!N1040&gt;=30,'Control Sample Data'!N1040&lt;=30),AND('Test Sample Data'!N1040&lt;=30,'Control Sample Data'!N1040&gt;=30)),"Type 1","OKAY")))</f>
        <v>OKAY</v>
      </c>
    </row>
    <row r="1041" spans="1:11">
      <c r="A1041" s="68"/>
      <c r="B1041" s="88" t="str">
        <f>IF('Gene Table'!E1041="","",'Gene Table'!E1041)</f>
        <v/>
      </c>
      <c r="C1041" s="89" t="str">
        <f>'Gene Table'!B1041</f>
        <v>L07</v>
      </c>
      <c r="D1041" s="90" t="e">
        <f>Calculations!BN1042</f>
        <v>#DIV/0!</v>
      </c>
      <c r="E1041" s="90" t="e">
        <f>Calculations!BO1042</f>
        <v>#DIV/0!</v>
      </c>
      <c r="F1041" s="91" t="e">
        <f t="shared" si="68"/>
        <v>#DIV/0!</v>
      </c>
      <c r="G1041" s="91" t="e">
        <f t="shared" si="69"/>
        <v>#DIV/0!</v>
      </c>
      <c r="H1041" s="90" t="e">
        <f t="shared" si="70"/>
        <v>#DIV/0!</v>
      </c>
      <c r="I1041" s="94" t="str">
        <f>IF(OR(COUNT(Calculations!BP1042:BY1042)&lt;3,COUNT(Calculations!BZ1042:CI1042)&lt;3),"N/A",IF(ISERROR(TTEST(Calculations!BP1042:BY1042,Calculations!BZ1042:CI1042,2,2)),"N/A",TTEST(Calculations!BP1042:BY1042,Calculations!BZ1042:CI1042,2,2)))</f>
        <v>N/A</v>
      </c>
      <c r="J1041" s="90" t="e">
        <f t="shared" si="71"/>
        <v>#DIV/0!</v>
      </c>
      <c r="K1041" s="95" t="str">
        <f>IF(AND('Test Sample Data'!N1041&gt;=35,'Control Sample Data'!N1041&gt;=35),"Type 3",IF(AND('Test Sample Data'!N1041&gt;=30,'Control Sample Data'!N1041&gt;=30,OR(I1041&gt;=0.05,I1041="N/A")),"Type 2",IF(OR(AND('Test Sample Data'!N1041&gt;=30,'Control Sample Data'!N1041&lt;=30),AND('Test Sample Data'!N1041&lt;=30,'Control Sample Data'!N1041&gt;=30)),"Type 1","OKAY")))</f>
        <v>OKAY</v>
      </c>
    </row>
    <row r="1042" spans="1:11">
      <c r="A1042" s="68"/>
      <c r="B1042" s="88" t="str">
        <f>IF('Gene Table'!E1042="","",'Gene Table'!E1042)</f>
        <v/>
      </c>
      <c r="C1042" s="89" t="str">
        <f>'Gene Table'!B1042</f>
        <v>L08</v>
      </c>
      <c r="D1042" s="90" t="e">
        <f>Calculations!BN1043</f>
        <v>#DIV/0!</v>
      </c>
      <c r="E1042" s="90" t="e">
        <f>Calculations!BO1043</f>
        <v>#DIV/0!</v>
      </c>
      <c r="F1042" s="91" t="e">
        <f t="shared" si="68"/>
        <v>#DIV/0!</v>
      </c>
      <c r="G1042" s="91" t="e">
        <f t="shared" si="69"/>
        <v>#DIV/0!</v>
      </c>
      <c r="H1042" s="90" t="e">
        <f t="shared" si="70"/>
        <v>#DIV/0!</v>
      </c>
      <c r="I1042" s="94" t="str">
        <f>IF(OR(COUNT(Calculations!BP1043:BY1043)&lt;3,COUNT(Calculations!BZ1043:CI1043)&lt;3),"N/A",IF(ISERROR(TTEST(Calculations!BP1043:BY1043,Calculations!BZ1043:CI1043,2,2)),"N/A",TTEST(Calculations!BP1043:BY1043,Calculations!BZ1043:CI1043,2,2)))</f>
        <v>N/A</v>
      </c>
      <c r="J1042" s="90" t="e">
        <f t="shared" si="71"/>
        <v>#DIV/0!</v>
      </c>
      <c r="K1042" s="95" t="str">
        <f>IF(AND('Test Sample Data'!N1042&gt;=35,'Control Sample Data'!N1042&gt;=35),"Type 3",IF(AND('Test Sample Data'!N1042&gt;=30,'Control Sample Data'!N1042&gt;=30,OR(I1042&gt;=0.05,I1042="N/A")),"Type 2",IF(OR(AND('Test Sample Data'!N1042&gt;=30,'Control Sample Data'!N1042&lt;=30),AND('Test Sample Data'!N1042&lt;=30,'Control Sample Data'!N1042&gt;=30)),"Type 1","OKAY")))</f>
        <v>OKAY</v>
      </c>
    </row>
    <row r="1043" spans="1:11">
      <c r="A1043" s="68"/>
      <c r="B1043" s="88" t="str">
        <f>IF('Gene Table'!E1043="","",'Gene Table'!E1043)</f>
        <v/>
      </c>
      <c r="C1043" s="89" t="str">
        <f>'Gene Table'!B1043</f>
        <v>L09</v>
      </c>
      <c r="D1043" s="90" t="e">
        <f>Calculations!BN1044</f>
        <v>#DIV/0!</v>
      </c>
      <c r="E1043" s="90" t="e">
        <f>Calculations!BO1044</f>
        <v>#DIV/0!</v>
      </c>
      <c r="F1043" s="91" t="e">
        <f t="shared" si="68"/>
        <v>#DIV/0!</v>
      </c>
      <c r="G1043" s="91" t="e">
        <f t="shared" si="69"/>
        <v>#DIV/0!</v>
      </c>
      <c r="H1043" s="90" t="e">
        <f t="shared" si="70"/>
        <v>#DIV/0!</v>
      </c>
      <c r="I1043" s="94" t="str">
        <f>IF(OR(COUNT(Calculations!BP1044:BY1044)&lt;3,COUNT(Calculations!BZ1044:CI1044)&lt;3),"N/A",IF(ISERROR(TTEST(Calculations!BP1044:BY1044,Calculations!BZ1044:CI1044,2,2)),"N/A",TTEST(Calculations!BP1044:BY1044,Calculations!BZ1044:CI1044,2,2)))</f>
        <v>N/A</v>
      </c>
      <c r="J1043" s="90" t="e">
        <f t="shared" si="71"/>
        <v>#DIV/0!</v>
      </c>
      <c r="K1043" s="95" t="str">
        <f>IF(AND('Test Sample Data'!N1043&gt;=35,'Control Sample Data'!N1043&gt;=35),"Type 3",IF(AND('Test Sample Data'!N1043&gt;=30,'Control Sample Data'!N1043&gt;=30,OR(I1043&gt;=0.05,I1043="N/A")),"Type 2",IF(OR(AND('Test Sample Data'!N1043&gt;=30,'Control Sample Data'!N1043&lt;=30),AND('Test Sample Data'!N1043&lt;=30,'Control Sample Data'!N1043&gt;=30)),"Type 1","OKAY")))</f>
        <v>OKAY</v>
      </c>
    </row>
    <row r="1044" spans="1:11">
      <c r="A1044" s="68"/>
      <c r="B1044" s="88" t="str">
        <f>IF('Gene Table'!E1044="","",'Gene Table'!E1044)</f>
        <v/>
      </c>
      <c r="C1044" s="89" t="str">
        <f>'Gene Table'!B1044</f>
        <v>L10</v>
      </c>
      <c r="D1044" s="90" t="e">
        <f>Calculations!BN1045</f>
        <v>#DIV/0!</v>
      </c>
      <c r="E1044" s="90" t="e">
        <f>Calculations!BO1045</f>
        <v>#DIV/0!</v>
      </c>
      <c r="F1044" s="91" t="e">
        <f t="shared" si="68"/>
        <v>#DIV/0!</v>
      </c>
      <c r="G1044" s="91" t="e">
        <f t="shared" si="69"/>
        <v>#DIV/0!</v>
      </c>
      <c r="H1044" s="90" t="e">
        <f t="shared" si="70"/>
        <v>#DIV/0!</v>
      </c>
      <c r="I1044" s="94" t="str">
        <f>IF(OR(COUNT(Calculations!BP1045:BY1045)&lt;3,COUNT(Calculations!BZ1045:CI1045)&lt;3),"N/A",IF(ISERROR(TTEST(Calculations!BP1045:BY1045,Calculations!BZ1045:CI1045,2,2)),"N/A",TTEST(Calculations!BP1045:BY1045,Calculations!BZ1045:CI1045,2,2)))</f>
        <v>N/A</v>
      </c>
      <c r="J1044" s="90" t="e">
        <f t="shared" si="71"/>
        <v>#DIV/0!</v>
      </c>
      <c r="K1044" s="95" t="str">
        <f>IF(AND('Test Sample Data'!N1044&gt;=35,'Control Sample Data'!N1044&gt;=35),"Type 3",IF(AND('Test Sample Data'!N1044&gt;=30,'Control Sample Data'!N1044&gt;=30,OR(I1044&gt;=0.05,I1044="N/A")),"Type 2",IF(OR(AND('Test Sample Data'!N1044&gt;=30,'Control Sample Data'!N1044&lt;=30),AND('Test Sample Data'!N1044&lt;=30,'Control Sample Data'!N1044&gt;=30)),"Type 1","OKAY")))</f>
        <v>OKAY</v>
      </c>
    </row>
    <row r="1045" spans="1:11">
      <c r="A1045" s="68"/>
      <c r="B1045" s="88" t="str">
        <f>IF('Gene Table'!E1045="","",'Gene Table'!E1045)</f>
        <v/>
      </c>
      <c r="C1045" s="89" t="str">
        <f>'Gene Table'!B1045</f>
        <v>L11</v>
      </c>
      <c r="D1045" s="90" t="e">
        <f>Calculations!BN1046</f>
        <v>#DIV/0!</v>
      </c>
      <c r="E1045" s="90" t="e">
        <f>Calculations!BO1046</f>
        <v>#DIV/0!</v>
      </c>
      <c r="F1045" s="91" t="e">
        <f t="shared" si="68"/>
        <v>#DIV/0!</v>
      </c>
      <c r="G1045" s="91" t="e">
        <f t="shared" si="69"/>
        <v>#DIV/0!</v>
      </c>
      <c r="H1045" s="90" t="e">
        <f t="shared" si="70"/>
        <v>#DIV/0!</v>
      </c>
      <c r="I1045" s="94" t="str">
        <f>IF(OR(COUNT(Calculations!BP1046:BY1046)&lt;3,COUNT(Calculations!BZ1046:CI1046)&lt;3),"N/A",IF(ISERROR(TTEST(Calculations!BP1046:BY1046,Calculations!BZ1046:CI1046,2,2)),"N/A",TTEST(Calculations!BP1046:BY1046,Calculations!BZ1046:CI1046,2,2)))</f>
        <v>N/A</v>
      </c>
      <c r="J1045" s="90" t="e">
        <f t="shared" si="71"/>
        <v>#DIV/0!</v>
      </c>
      <c r="K1045" s="95" t="str">
        <f>IF(AND('Test Sample Data'!N1045&gt;=35,'Control Sample Data'!N1045&gt;=35),"Type 3",IF(AND('Test Sample Data'!N1045&gt;=30,'Control Sample Data'!N1045&gt;=30,OR(I1045&gt;=0.05,I1045="N/A")),"Type 2",IF(OR(AND('Test Sample Data'!N1045&gt;=30,'Control Sample Data'!N1045&lt;=30),AND('Test Sample Data'!N1045&lt;=30,'Control Sample Data'!N1045&gt;=30)),"Type 1","OKAY")))</f>
        <v>OKAY</v>
      </c>
    </row>
    <row r="1046" spans="1:11">
      <c r="A1046" s="68"/>
      <c r="B1046" s="88" t="str">
        <f>IF('Gene Table'!E1046="","",'Gene Table'!E1046)</f>
        <v/>
      </c>
      <c r="C1046" s="89" t="str">
        <f>'Gene Table'!B1046</f>
        <v>L12</v>
      </c>
      <c r="D1046" s="90" t="e">
        <f>Calculations!BN1047</f>
        <v>#DIV/0!</v>
      </c>
      <c r="E1046" s="90" t="e">
        <f>Calculations!BO1047</f>
        <v>#DIV/0!</v>
      </c>
      <c r="F1046" s="91" t="e">
        <f t="shared" si="68"/>
        <v>#DIV/0!</v>
      </c>
      <c r="G1046" s="91" t="e">
        <f t="shared" si="69"/>
        <v>#DIV/0!</v>
      </c>
      <c r="H1046" s="90" t="e">
        <f t="shared" si="70"/>
        <v>#DIV/0!</v>
      </c>
      <c r="I1046" s="94" t="str">
        <f>IF(OR(COUNT(Calculations!BP1047:BY1047)&lt;3,COUNT(Calculations!BZ1047:CI1047)&lt;3),"N/A",IF(ISERROR(TTEST(Calculations!BP1047:BY1047,Calculations!BZ1047:CI1047,2,2)),"N/A",TTEST(Calculations!BP1047:BY1047,Calculations!BZ1047:CI1047,2,2)))</f>
        <v>N/A</v>
      </c>
      <c r="J1046" s="90" t="e">
        <f t="shared" si="71"/>
        <v>#DIV/0!</v>
      </c>
      <c r="K1046" s="95" t="str">
        <f>IF(AND('Test Sample Data'!N1046&gt;=35,'Control Sample Data'!N1046&gt;=35),"Type 3",IF(AND('Test Sample Data'!N1046&gt;=30,'Control Sample Data'!N1046&gt;=30,OR(I1046&gt;=0.05,I1046="N/A")),"Type 2",IF(OR(AND('Test Sample Data'!N1046&gt;=30,'Control Sample Data'!N1046&lt;=30),AND('Test Sample Data'!N1046&lt;=30,'Control Sample Data'!N1046&gt;=30)),"Type 1","OKAY")))</f>
        <v>OKAY</v>
      </c>
    </row>
    <row r="1047" spans="1:11">
      <c r="A1047" s="68"/>
      <c r="B1047" s="88" t="str">
        <f>IF('Gene Table'!E1047="","",'Gene Table'!E1047)</f>
        <v/>
      </c>
      <c r="C1047" s="89" t="str">
        <f>'Gene Table'!B1047</f>
        <v>L13</v>
      </c>
      <c r="D1047" s="90" t="e">
        <f>Calculations!BN1048</f>
        <v>#DIV/0!</v>
      </c>
      <c r="E1047" s="90" t="e">
        <f>Calculations!BO1048</f>
        <v>#DIV/0!</v>
      </c>
      <c r="F1047" s="91" t="e">
        <f t="shared" si="68"/>
        <v>#DIV/0!</v>
      </c>
      <c r="G1047" s="91" t="e">
        <f t="shared" si="69"/>
        <v>#DIV/0!</v>
      </c>
      <c r="H1047" s="90" t="e">
        <f t="shared" si="70"/>
        <v>#DIV/0!</v>
      </c>
      <c r="I1047" s="94" t="str">
        <f>IF(OR(COUNT(Calculations!BP1048:BY1048)&lt;3,COUNT(Calculations!BZ1048:CI1048)&lt;3),"N/A",IF(ISERROR(TTEST(Calculations!BP1048:BY1048,Calculations!BZ1048:CI1048,2,2)),"N/A",TTEST(Calculations!BP1048:BY1048,Calculations!BZ1048:CI1048,2,2)))</f>
        <v>N/A</v>
      </c>
      <c r="J1047" s="90" t="e">
        <f t="shared" si="71"/>
        <v>#DIV/0!</v>
      </c>
      <c r="K1047" s="95" t="str">
        <f>IF(AND('Test Sample Data'!N1047&gt;=35,'Control Sample Data'!N1047&gt;=35),"Type 3",IF(AND('Test Sample Data'!N1047&gt;=30,'Control Sample Data'!N1047&gt;=30,OR(I1047&gt;=0.05,I1047="N/A")),"Type 2",IF(OR(AND('Test Sample Data'!N1047&gt;=30,'Control Sample Data'!N1047&lt;=30),AND('Test Sample Data'!N1047&lt;=30,'Control Sample Data'!N1047&gt;=30)),"Type 1","OKAY")))</f>
        <v>OKAY</v>
      </c>
    </row>
    <row r="1048" spans="1:11">
      <c r="A1048" s="68"/>
      <c r="B1048" s="88" t="str">
        <f>IF('Gene Table'!E1048="","",'Gene Table'!E1048)</f>
        <v/>
      </c>
      <c r="C1048" s="89" t="str">
        <f>'Gene Table'!B1048</f>
        <v>L14</v>
      </c>
      <c r="D1048" s="90" t="e">
        <f>Calculations!BN1049</f>
        <v>#DIV/0!</v>
      </c>
      <c r="E1048" s="90" t="e">
        <f>Calculations!BO1049</f>
        <v>#DIV/0!</v>
      </c>
      <c r="F1048" s="91" t="e">
        <f t="shared" si="68"/>
        <v>#DIV/0!</v>
      </c>
      <c r="G1048" s="91" t="e">
        <f t="shared" si="69"/>
        <v>#DIV/0!</v>
      </c>
      <c r="H1048" s="90" t="e">
        <f t="shared" si="70"/>
        <v>#DIV/0!</v>
      </c>
      <c r="I1048" s="94" t="str">
        <f>IF(OR(COUNT(Calculations!BP1049:BY1049)&lt;3,COUNT(Calculations!BZ1049:CI1049)&lt;3),"N/A",IF(ISERROR(TTEST(Calculations!BP1049:BY1049,Calculations!BZ1049:CI1049,2,2)),"N/A",TTEST(Calculations!BP1049:BY1049,Calculations!BZ1049:CI1049,2,2)))</f>
        <v>N/A</v>
      </c>
      <c r="J1048" s="90" t="e">
        <f t="shared" si="71"/>
        <v>#DIV/0!</v>
      </c>
      <c r="K1048" s="95" t="str">
        <f>IF(AND('Test Sample Data'!N1048&gt;=35,'Control Sample Data'!N1048&gt;=35),"Type 3",IF(AND('Test Sample Data'!N1048&gt;=30,'Control Sample Data'!N1048&gt;=30,OR(I1048&gt;=0.05,I1048="N/A")),"Type 2",IF(OR(AND('Test Sample Data'!N1048&gt;=30,'Control Sample Data'!N1048&lt;=30),AND('Test Sample Data'!N1048&lt;=30,'Control Sample Data'!N1048&gt;=30)),"Type 1","OKAY")))</f>
        <v>OKAY</v>
      </c>
    </row>
    <row r="1049" spans="1:11">
      <c r="A1049" s="68"/>
      <c r="B1049" s="88" t="str">
        <f>IF('Gene Table'!E1049="","",'Gene Table'!E1049)</f>
        <v/>
      </c>
      <c r="C1049" s="89" t="str">
        <f>'Gene Table'!B1049</f>
        <v>L15</v>
      </c>
      <c r="D1049" s="90" t="e">
        <f>Calculations!BN1050</f>
        <v>#DIV/0!</v>
      </c>
      <c r="E1049" s="90" t="e">
        <f>Calculations!BO1050</f>
        <v>#DIV/0!</v>
      </c>
      <c r="F1049" s="91" t="e">
        <f t="shared" si="68"/>
        <v>#DIV/0!</v>
      </c>
      <c r="G1049" s="91" t="e">
        <f t="shared" si="69"/>
        <v>#DIV/0!</v>
      </c>
      <c r="H1049" s="90" t="e">
        <f t="shared" si="70"/>
        <v>#DIV/0!</v>
      </c>
      <c r="I1049" s="94" t="str">
        <f>IF(OR(COUNT(Calculations!BP1050:BY1050)&lt;3,COUNT(Calculations!BZ1050:CI1050)&lt;3),"N/A",IF(ISERROR(TTEST(Calculations!BP1050:BY1050,Calculations!BZ1050:CI1050,2,2)),"N/A",TTEST(Calculations!BP1050:BY1050,Calculations!BZ1050:CI1050,2,2)))</f>
        <v>N/A</v>
      </c>
      <c r="J1049" s="90" t="e">
        <f t="shared" si="71"/>
        <v>#DIV/0!</v>
      </c>
      <c r="K1049" s="95" t="str">
        <f>IF(AND('Test Sample Data'!N1049&gt;=35,'Control Sample Data'!N1049&gt;=35),"Type 3",IF(AND('Test Sample Data'!N1049&gt;=30,'Control Sample Data'!N1049&gt;=30,OR(I1049&gt;=0.05,I1049="N/A")),"Type 2",IF(OR(AND('Test Sample Data'!N1049&gt;=30,'Control Sample Data'!N1049&lt;=30),AND('Test Sample Data'!N1049&lt;=30,'Control Sample Data'!N1049&gt;=30)),"Type 1","OKAY")))</f>
        <v>OKAY</v>
      </c>
    </row>
    <row r="1050" spans="1:11">
      <c r="A1050" s="68"/>
      <c r="B1050" s="88" t="str">
        <f>IF('Gene Table'!E1050="","",'Gene Table'!E1050)</f>
        <v/>
      </c>
      <c r="C1050" s="89" t="str">
        <f>'Gene Table'!B1050</f>
        <v>L16</v>
      </c>
      <c r="D1050" s="90" t="e">
        <f>Calculations!BN1051</f>
        <v>#DIV/0!</v>
      </c>
      <c r="E1050" s="90" t="e">
        <f>Calculations!BO1051</f>
        <v>#DIV/0!</v>
      </c>
      <c r="F1050" s="91" t="e">
        <f t="shared" si="68"/>
        <v>#DIV/0!</v>
      </c>
      <c r="G1050" s="91" t="e">
        <f t="shared" si="69"/>
        <v>#DIV/0!</v>
      </c>
      <c r="H1050" s="90" t="e">
        <f t="shared" si="70"/>
        <v>#DIV/0!</v>
      </c>
      <c r="I1050" s="94" t="str">
        <f>IF(OR(COUNT(Calculations!BP1051:BY1051)&lt;3,COUNT(Calculations!BZ1051:CI1051)&lt;3),"N/A",IF(ISERROR(TTEST(Calculations!BP1051:BY1051,Calculations!BZ1051:CI1051,2,2)),"N/A",TTEST(Calculations!BP1051:BY1051,Calculations!BZ1051:CI1051,2,2)))</f>
        <v>N/A</v>
      </c>
      <c r="J1050" s="90" t="e">
        <f t="shared" si="71"/>
        <v>#DIV/0!</v>
      </c>
      <c r="K1050" s="95" t="str">
        <f>IF(AND('Test Sample Data'!N1050&gt;=35,'Control Sample Data'!N1050&gt;=35),"Type 3",IF(AND('Test Sample Data'!N1050&gt;=30,'Control Sample Data'!N1050&gt;=30,OR(I1050&gt;=0.05,I1050="N/A")),"Type 2",IF(OR(AND('Test Sample Data'!N1050&gt;=30,'Control Sample Data'!N1050&lt;=30),AND('Test Sample Data'!N1050&lt;=30,'Control Sample Data'!N1050&gt;=30)),"Type 1","OKAY")))</f>
        <v>OKAY</v>
      </c>
    </row>
    <row r="1051" spans="1:11">
      <c r="A1051" s="68"/>
      <c r="B1051" s="88" t="str">
        <f>IF('Gene Table'!E1051="","",'Gene Table'!E1051)</f>
        <v/>
      </c>
      <c r="C1051" s="89" t="str">
        <f>'Gene Table'!B1051</f>
        <v>L17</v>
      </c>
      <c r="D1051" s="90" t="e">
        <f>Calculations!BN1052</f>
        <v>#DIV/0!</v>
      </c>
      <c r="E1051" s="90" t="e">
        <f>Calculations!BO1052</f>
        <v>#DIV/0!</v>
      </c>
      <c r="F1051" s="91" t="e">
        <f t="shared" si="68"/>
        <v>#DIV/0!</v>
      </c>
      <c r="G1051" s="91" t="e">
        <f t="shared" si="69"/>
        <v>#DIV/0!</v>
      </c>
      <c r="H1051" s="90" t="e">
        <f t="shared" si="70"/>
        <v>#DIV/0!</v>
      </c>
      <c r="I1051" s="94" t="str">
        <f>IF(OR(COUNT(Calculations!BP1052:BY1052)&lt;3,COUNT(Calculations!BZ1052:CI1052)&lt;3),"N/A",IF(ISERROR(TTEST(Calculations!BP1052:BY1052,Calculations!BZ1052:CI1052,2,2)),"N/A",TTEST(Calculations!BP1052:BY1052,Calculations!BZ1052:CI1052,2,2)))</f>
        <v>N/A</v>
      </c>
      <c r="J1051" s="90" t="e">
        <f t="shared" si="71"/>
        <v>#DIV/0!</v>
      </c>
      <c r="K1051" s="95" t="str">
        <f>IF(AND('Test Sample Data'!N1051&gt;=35,'Control Sample Data'!N1051&gt;=35),"Type 3",IF(AND('Test Sample Data'!N1051&gt;=30,'Control Sample Data'!N1051&gt;=30,OR(I1051&gt;=0.05,I1051="N/A")),"Type 2",IF(OR(AND('Test Sample Data'!N1051&gt;=30,'Control Sample Data'!N1051&lt;=30),AND('Test Sample Data'!N1051&lt;=30,'Control Sample Data'!N1051&gt;=30)),"Type 1","OKAY")))</f>
        <v>OKAY</v>
      </c>
    </row>
    <row r="1052" spans="1:11">
      <c r="A1052" s="68"/>
      <c r="B1052" s="88" t="str">
        <f>IF('Gene Table'!E1052="","",'Gene Table'!E1052)</f>
        <v/>
      </c>
      <c r="C1052" s="89" t="str">
        <f>'Gene Table'!B1052</f>
        <v>L18</v>
      </c>
      <c r="D1052" s="90" t="e">
        <f>Calculations!BN1053</f>
        <v>#DIV/0!</v>
      </c>
      <c r="E1052" s="90" t="e">
        <f>Calculations!BO1053</f>
        <v>#DIV/0!</v>
      </c>
      <c r="F1052" s="91" t="e">
        <f t="shared" si="68"/>
        <v>#DIV/0!</v>
      </c>
      <c r="G1052" s="91" t="e">
        <f t="shared" si="69"/>
        <v>#DIV/0!</v>
      </c>
      <c r="H1052" s="90" t="e">
        <f t="shared" si="70"/>
        <v>#DIV/0!</v>
      </c>
      <c r="I1052" s="94" t="str">
        <f>IF(OR(COUNT(Calculations!BP1053:BY1053)&lt;3,COUNT(Calculations!BZ1053:CI1053)&lt;3),"N/A",IF(ISERROR(TTEST(Calculations!BP1053:BY1053,Calculations!BZ1053:CI1053,2,2)),"N/A",TTEST(Calculations!BP1053:BY1053,Calculations!BZ1053:CI1053,2,2)))</f>
        <v>N/A</v>
      </c>
      <c r="J1052" s="90" t="e">
        <f t="shared" si="71"/>
        <v>#DIV/0!</v>
      </c>
      <c r="K1052" s="95" t="str">
        <f>IF(AND('Test Sample Data'!N1052&gt;=35,'Control Sample Data'!N1052&gt;=35),"Type 3",IF(AND('Test Sample Data'!N1052&gt;=30,'Control Sample Data'!N1052&gt;=30,OR(I1052&gt;=0.05,I1052="N/A")),"Type 2",IF(OR(AND('Test Sample Data'!N1052&gt;=30,'Control Sample Data'!N1052&lt;=30),AND('Test Sample Data'!N1052&lt;=30,'Control Sample Data'!N1052&gt;=30)),"Type 1","OKAY")))</f>
        <v>OKAY</v>
      </c>
    </row>
    <row r="1053" spans="1:11">
      <c r="A1053" s="68"/>
      <c r="B1053" s="88" t="str">
        <f>IF('Gene Table'!E1053="","",'Gene Table'!E1053)</f>
        <v/>
      </c>
      <c r="C1053" s="89" t="str">
        <f>'Gene Table'!B1053</f>
        <v>L19</v>
      </c>
      <c r="D1053" s="90" t="e">
        <f>Calculations!BN1054</f>
        <v>#DIV/0!</v>
      </c>
      <c r="E1053" s="90" t="e">
        <f>Calculations!BO1054</f>
        <v>#DIV/0!</v>
      </c>
      <c r="F1053" s="91" t="e">
        <f t="shared" si="68"/>
        <v>#DIV/0!</v>
      </c>
      <c r="G1053" s="91" t="e">
        <f t="shared" si="69"/>
        <v>#DIV/0!</v>
      </c>
      <c r="H1053" s="90" t="e">
        <f t="shared" si="70"/>
        <v>#DIV/0!</v>
      </c>
      <c r="I1053" s="94" t="str">
        <f>IF(OR(COUNT(Calculations!BP1054:BY1054)&lt;3,COUNT(Calculations!BZ1054:CI1054)&lt;3),"N/A",IF(ISERROR(TTEST(Calculations!BP1054:BY1054,Calculations!BZ1054:CI1054,2,2)),"N/A",TTEST(Calculations!BP1054:BY1054,Calculations!BZ1054:CI1054,2,2)))</f>
        <v>N/A</v>
      </c>
      <c r="J1053" s="90" t="e">
        <f t="shared" si="71"/>
        <v>#DIV/0!</v>
      </c>
      <c r="K1053" s="95" t="str">
        <f>IF(AND('Test Sample Data'!N1053&gt;=35,'Control Sample Data'!N1053&gt;=35),"Type 3",IF(AND('Test Sample Data'!N1053&gt;=30,'Control Sample Data'!N1053&gt;=30,OR(I1053&gt;=0.05,I1053="N/A")),"Type 2",IF(OR(AND('Test Sample Data'!N1053&gt;=30,'Control Sample Data'!N1053&lt;=30),AND('Test Sample Data'!N1053&lt;=30,'Control Sample Data'!N1053&gt;=30)),"Type 1","OKAY")))</f>
        <v>OKAY</v>
      </c>
    </row>
    <row r="1054" spans="1:11">
      <c r="A1054" s="68"/>
      <c r="B1054" s="88" t="str">
        <f>IF('Gene Table'!E1054="","",'Gene Table'!E1054)</f>
        <v/>
      </c>
      <c r="C1054" s="89" t="str">
        <f>'Gene Table'!B1054</f>
        <v>L20</v>
      </c>
      <c r="D1054" s="90" t="e">
        <f>Calculations!BN1055</f>
        <v>#DIV/0!</v>
      </c>
      <c r="E1054" s="90" t="e">
        <f>Calculations!BO1055</f>
        <v>#DIV/0!</v>
      </c>
      <c r="F1054" s="91" t="e">
        <f t="shared" si="68"/>
        <v>#DIV/0!</v>
      </c>
      <c r="G1054" s="91" t="e">
        <f t="shared" si="69"/>
        <v>#DIV/0!</v>
      </c>
      <c r="H1054" s="90" t="e">
        <f t="shared" si="70"/>
        <v>#DIV/0!</v>
      </c>
      <c r="I1054" s="94" t="str">
        <f>IF(OR(COUNT(Calculations!BP1055:BY1055)&lt;3,COUNT(Calculations!BZ1055:CI1055)&lt;3),"N/A",IF(ISERROR(TTEST(Calculations!BP1055:BY1055,Calculations!BZ1055:CI1055,2,2)),"N/A",TTEST(Calculations!BP1055:BY1055,Calculations!BZ1055:CI1055,2,2)))</f>
        <v>N/A</v>
      </c>
      <c r="J1054" s="90" t="e">
        <f t="shared" si="71"/>
        <v>#DIV/0!</v>
      </c>
      <c r="K1054" s="95" t="str">
        <f>IF(AND('Test Sample Data'!N1054&gt;=35,'Control Sample Data'!N1054&gt;=35),"Type 3",IF(AND('Test Sample Data'!N1054&gt;=30,'Control Sample Data'!N1054&gt;=30,OR(I1054&gt;=0.05,I1054="N/A")),"Type 2",IF(OR(AND('Test Sample Data'!N1054&gt;=30,'Control Sample Data'!N1054&lt;=30),AND('Test Sample Data'!N1054&lt;=30,'Control Sample Data'!N1054&gt;=30)),"Type 1","OKAY")))</f>
        <v>OKAY</v>
      </c>
    </row>
    <row r="1055" spans="1:11">
      <c r="A1055" s="68"/>
      <c r="B1055" s="88" t="str">
        <f>IF('Gene Table'!E1055="","",'Gene Table'!E1055)</f>
        <v/>
      </c>
      <c r="C1055" s="89" t="str">
        <f>'Gene Table'!B1055</f>
        <v>L21</v>
      </c>
      <c r="D1055" s="90" t="e">
        <f>Calculations!BN1056</f>
        <v>#DIV/0!</v>
      </c>
      <c r="E1055" s="90" t="e">
        <f>Calculations!BO1056</f>
        <v>#DIV/0!</v>
      </c>
      <c r="F1055" s="91" t="e">
        <f t="shared" si="68"/>
        <v>#DIV/0!</v>
      </c>
      <c r="G1055" s="91" t="e">
        <f t="shared" si="69"/>
        <v>#DIV/0!</v>
      </c>
      <c r="H1055" s="90" t="e">
        <f t="shared" si="70"/>
        <v>#DIV/0!</v>
      </c>
      <c r="I1055" s="94" t="str">
        <f>IF(OR(COUNT(Calculations!BP1056:BY1056)&lt;3,COUNT(Calculations!BZ1056:CI1056)&lt;3),"N/A",IF(ISERROR(TTEST(Calculations!BP1056:BY1056,Calculations!BZ1056:CI1056,2,2)),"N/A",TTEST(Calculations!BP1056:BY1056,Calculations!BZ1056:CI1056,2,2)))</f>
        <v>N/A</v>
      </c>
      <c r="J1055" s="90" t="e">
        <f t="shared" si="71"/>
        <v>#DIV/0!</v>
      </c>
      <c r="K1055" s="95" t="str">
        <f>IF(AND('Test Sample Data'!N1055&gt;=35,'Control Sample Data'!N1055&gt;=35),"Type 3",IF(AND('Test Sample Data'!N1055&gt;=30,'Control Sample Data'!N1055&gt;=30,OR(I1055&gt;=0.05,I1055="N/A")),"Type 2",IF(OR(AND('Test Sample Data'!N1055&gt;=30,'Control Sample Data'!N1055&lt;=30),AND('Test Sample Data'!N1055&lt;=30,'Control Sample Data'!N1055&gt;=30)),"Type 1","OKAY")))</f>
        <v>OKAY</v>
      </c>
    </row>
    <row r="1056" spans="1:11">
      <c r="A1056" s="68"/>
      <c r="B1056" s="88" t="str">
        <f>IF('Gene Table'!E1056="","",'Gene Table'!E1056)</f>
        <v/>
      </c>
      <c r="C1056" s="89" t="str">
        <f>'Gene Table'!B1056</f>
        <v>L22</v>
      </c>
      <c r="D1056" s="90" t="e">
        <f>Calculations!BN1057</f>
        <v>#DIV/0!</v>
      </c>
      <c r="E1056" s="90" t="e">
        <f>Calculations!BO1057</f>
        <v>#DIV/0!</v>
      </c>
      <c r="F1056" s="91" t="e">
        <f t="shared" si="68"/>
        <v>#DIV/0!</v>
      </c>
      <c r="G1056" s="91" t="e">
        <f t="shared" si="69"/>
        <v>#DIV/0!</v>
      </c>
      <c r="H1056" s="90" t="e">
        <f t="shared" si="70"/>
        <v>#DIV/0!</v>
      </c>
      <c r="I1056" s="94" t="str">
        <f>IF(OR(COUNT(Calculations!BP1057:BY1057)&lt;3,COUNT(Calculations!BZ1057:CI1057)&lt;3),"N/A",IF(ISERROR(TTEST(Calculations!BP1057:BY1057,Calculations!BZ1057:CI1057,2,2)),"N/A",TTEST(Calculations!BP1057:BY1057,Calculations!BZ1057:CI1057,2,2)))</f>
        <v>N/A</v>
      </c>
      <c r="J1056" s="90" t="e">
        <f t="shared" si="71"/>
        <v>#DIV/0!</v>
      </c>
      <c r="K1056" s="95" t="str">
        <f>IF(AND('Test Sample Data'!N1056&gt;=35,'Control Sample Data'!N1056&gt;=35),"Type 3",IF(AND('Test Sample Data'!N1056&gt;=30,'Control Sample Data'!N1056&gt;=30,OR(I1056&gt;=0.05,I1056="N/A")),"Type 2",IF(OR(AND('Test Sample Data'!N1056&gt;=30,'Control Sample Data'!N1056&lt;=30),AND('Test Sample Data'!N1056&lt;=30,'Control Sample Data'!N1056&gt;=30)),"Type 1","OKAY")))</f>
        <v>OKAY</v>
      </c>
    </row>
    <row r="1057" spans="1:11">
      <c r="A1057" s="68"/>
      <c r="B1057" s="88" t="str">
        <f>IF('Gene Table'!E1057="","",'Gene Table'!E1057)</f>
        <v/>
      </c>
      <c r="C1057" s="89" t="str">
        <f>'Gene Table'!B1057</f>
        <v>L23</v>
      </c>
      <c r="D1057" s="90" t="e">
        <f>Calculations!BN1058</f>
        <v>#DIV/0!</v>
      </c>
      <c r="E1057" s="90" t="e">
        <f>Calculations!BO1058</f>
        <v>#DIV/0!</v>
      </c>
      <c r="F1057" s="91" t="e">
        <f t="shared" si="68"/>
        <v>#DIV/0!</v>
      </c>
      <c r="G1057" s="91" t="e">
        <f t="shared" si="69"/>
        <v>#DIV/0!</v>
      </c>
      <c r="H1057" s="90" t="e">
        <f t="shared" si="70"/>
        <v>#DIV/0!</v>
      </c>
      <c r="I1057" s="94" t="str">
        <f>IF(OR(COUNT(Calculations!BP1058:BY1058)&lt;3,COUNT(Calculations!BZ1058:CI1058)&lt;3),"N/A",IF(ISERROR(TTEST(Calculations!BP1058:BY1058,Calculations!BZ1058:CI1058,2,2)),"N/A",TTEST(Calculations!BP1058:BY1058,Calculations!BZ1058:CI1058,2,2)))</f>
        <v>N/A</v>
      </c>
      <c r="J1057" s="90" t="e">
        <f t="shared" si="71"/>
        <v>#DIV/0!</v>
      </c>
      <c r="K1057" s="95" t="str">
        <f>IF(AND('Test Sample Data'!N1057&gt;=35,'Control Sample Data'!N1057&gt;=35),"Type 3",IF(AND('Test Sample Data'!N1057&gt;=30,'Control Sample Data'!N1057&gt;=30,OR(I1057&gt;=0.05,I1057="N/A")),"Type 2",IF(OR(AND('Test Sample Data'!N1057&gt;=30,'Control Sample Data'!N1057&lt;=30),AND('Test Sample Data'!N1057&lt;=30,'Control Sample Data'!N1057&gt;=30)),"Type 1","OKAY")))</f>
        <v>OKAY</v>
      </c>
    </row>
    <row r="1058" spans="1:11">
      <c r="A1058" s="68"/>
      <c r="B1058" s="88" t="str">
        <f>IF('Gene Table'!E1058="","",'Gene Table'!E1058)</f>
        <v/>
      </c>
      <c r="C1058" s="89" t="str">
        <f>'Gene Table'!B1058</f>
        <v>L24</v>
      </c>
      <c r="D1058" s="90" t="e">
        <f>Calculations!BN1059</f>
        <v>#DIV/0!</v>
      </c>
      <c r="E1058" s="90" t="e">
        <f>Calculations!BO1059</f>
        <v>#DIV/0!</v>
      </c>
      <c r="F1058" s="91" t="e">
        <f t="shared" si="68"/>
        <v>#DIV/0!</v>
      </c>
      <c r="G1058" s="91" t="e">
        <f t="shared" si="69"/>
        <v>#DIV/0!</v>
      </c>
      <c r="H1058" s="90" t="e">
        <f t="shared" si="70"/>
        <v>#DIV/0!</v>
      </c>
      <c r="I1058" s="94" t="str">
        <f>IF(OR(COUNT(Calculations!BP1059:BY1059)&lt;3,COUNT(Calculations!BZ1059:CI1059)&lt;3),"N/A",IF(ISERROR(TTEST(Calculations!BP1059:BY1059,Calculations!BZ1059:CI1059,2,2)),"N/A",TTEST(Calculations!BP1059:BY1059,Calculations!BZ1059:CI1059,2,2)))</f>
        <v>N/A</v>
      </c>
      <c r="J1058" s="90" t="e">
        <f t="shared" si="71"/>
        <v>#DIV/0!</v>
      </c>
      <c r="K1058" s="95" t="str">
        <f>IF(AND('Test Sample Data'!N1058&gt;=35,'Control Sample Data'!N1058&gt;=35),"Type 3",IF(AND('Test Sample Data'!N1058&gt;=30,'Control Sample Data'!N1058&gt;=30,OR(I1058&gt;=0.05,I1058="N/A")),"Type 2",IF(OR(AND('Test Sample Data'!N1058&gt;=30,'Control Sample Data'!N1058&lt;=30),AND('Test Sample Data'!N1058&lt;=30,'Control Sample Data'!N1058&gt;=30)),"Type 1","OKAY")))</f>
        <v>OKAY</v>
      </c>
    </row>
    <row r="1059" spans="1:11">
      <c r="A1059" s="68"/>
      <c r="B1059" s="88" t="str">
        <f>IF('Gene Table'!E1059="","",'Gene Table'!E1059)</f>
        <v>mmu-miR-3096b-3p</v>
      </c>
      <c r="C1059" s="89" t="str">
        <f>'Gene Table'!B1059</f>
        <v>M01</v>
      </c>
      <c r="D1059" s="90" t="e">
        <f>Calculations!BN1060</f>
        <v>#DIV/0!</v>
      </c>
      <c r="E1059" s="90" t="e">
        <f>Calculations!BO1060</f>
        <v>#DIV/0!</v>
      </c>
      <c r="F1059" s="91" t="e">
        <f t="shared" si="68"/>
        <v>#DIV/0!</v>
      </c>
      <c r="G1059" s="91" t="e">
        <f t="shared" si="69"/>
        <v>#DIV/0!</v>
      </c>
      <c r="H1059" s="90" t="e">
        <f t="shared" si="70"/>
        <v>#DIV/0!</v>
      </c>
      <c r="I1059" s="94" t="str">
        <f>IF(OR(COUNT(Calculations!BP1060:BY1060)&lt;3,COUNT(Calculations!BZ1060:CI1060)&lt;3),"N/A",IF(ISERROR(TTEST(Calculations!BP1060:BY1060,Calculations!BZ1060:CI1060,2,2)),"N/A",TTEST(Calculations!BP1060:BY1060,Calculations!BZ1060:CI1060,2,2)))</f>
        <v>N/A</v>
      </c>
      <c r="J1059" s="90" t="e">
        <f t="shared" si="71"/>
        <v>#DIV/0!</v>
      </c>
      <c r="K1059" s="95" t="str">
        <f>IF(AND('Test Sample Data'!N1059&gt;=35,'Control Sample Data'!N1059&gt;=35),"Type 3",IF(AND('Test Sample Data'!N1059&gt;=30,'Control Sample Data'!N1059&gt;=30,OR(I1059&gt;=0.05,I1059="N/A")),"Type 2",IF(OR(AND('Test Sample Data'!N1059&gt;=30,'Control Sample Data'!N1059&lt;=30),AND('Test Sample Data'!N1059&lt;=30,'Control Sample Data'!N1059&gt;=30)),"Type 1","OKAY")))</f>
        <v>OKAY</v>
      </c>
    </row>
    <row r="1060" spans="1:11">
      <c r="A1060" s="68"/>
      <c r="B1060" s="88" t="str">
        <f>IF('Gene Table'!E1060="","",'Gene Table'!E1060)</f>
        <v/>
      </c>
      <c r="C1060" s="89" t="str">
        <f>'Gene Table'!B1060</f>
        <v>M02</v>
      </c>
      <c r="D1060" s="90" t="e">
        <f>Calculations!BN1061</f>
        <v>#DIV/0!</v>
      </c>
      <c r="E1060" s="90" t="e">
        <f>Calculations!BO1061</f>
        <v>#DIV/0!</v>
      </c>
      <c r="F1060" s="91" t="e">
        <f t="shared" si="68"/>
        <v>#DIV/0!</v>
      </c>
      <c r="G1060" s="91" t="e">
        <f t="shared" si="69"/>
        <v>#DIV/0!</v>
      </c>
      <c r="H1060" s="90" t="e">
        <f t="shared" si="70"/>
        <v>#DIV/0!</v>
      </c>
      <c r="I1060" s="94" t="str">
        <f>IF(OR(COUNT(Calculations!BP1061:BY1061)&lt;3,COUNT(Calculations!BZ1061:CI1061)&lt;3),"N/A",IF(ISERROR(TTEST(Calculations!BP1061:BY1061,Calculations!BZ1061:CI1061,2,2)),"N/A",TTEST(Calculations!BP1061:BY1061,Calculations!BZ1061:CI1061,2,2)))</f>
        <v>N/A</v>
      </c>
      <c r="J1060" s="90" t="e">
        <f t="shared" si="71"/>
        <v>#DIV/0!</v>
      </c>
      <c r="K1060" s="95" t="str">
        <f>IF(AND('Test Sample Data'!N1060&gt;=35,'Control Sample Data'!N1060&gt;=35),"Type 3",IF(AND('Test Sample Data'!N1060&gt;=30,'Control Sample Data'!N1060&gt;=30,OR(I1060&gt;=0.05,I1060="N/A")),"Type 2",IF(OR(AND('Test Sample Data'!N1060&gt;=30,'Control Sample Data'!N1060&lt;=30),AND('Test Sample Data'!N1060&lt;=30,'Control Sample Data'!N1060&gt;=30)),"Type 1","OKAY")))</f>
        <v>OKAY</v>
      </c>
    </row>
    <row r="1061" spans="1:11">
      <c r="A1061" s="68"/>
      <c r="B1061" s="88" t="str">
        <f>IF('Gene Table'!E1061="","",'Gene Table'!E1061)</f>
        <v>mmu-miR-3964</v>
      </c>
      <c r="C1061" s="89" t="str">
        <f>'Gene Table'!B1061</f>
        <v>M03</v>
      </c>
      <c r="D1061" s="90" t="e">
        <f>Calculations!BN1062</f>
        <v>#DIV/0!</v>
      </c>
      <c r="E1061" s="90" t="e">
        <f>Calculations!BO1062</f>
        <v>#DIV/0!</v>
      </c>
      <c r="F1061" s="91" t="e">
        <f t="shared" si="68"/>
        <v>#DIV/0!</v>
      </c>
      <c r="G1061" s="91" t="e">
        <f t="shared" si="69"/>
        <v>#DIV/0!</v>
      </c>
      <c r="H1061" s="90" t="e">
        <f t="shared" si="70"/>
        <v>#DIV/0!</v>
      </c>
      <c r="I1061" s="94" t="str">
        <f>IF(OR(COUNT(Calculations!BP1062:BY1062)&lt;3,COUNT(Calculations!BZ1062:CI1062)&lt;3),"N/A",IF(ISERROR(TTEST(Calculations!BP1062:BY1062,Calculations!BZ1062:CI1062,2,2)),"N/A",TTEST(Calculations!BP1062:BY1062,Calculations!BZ1062:CI1062,2,2)))</f>
        <v>N/A</v>
      </c>
      <c r="J1061" s="90" t="e">
        <f t="shared" si="71"/>
        <v>#DIV/0!</v>
      </c>
      <c r="K1061" s="95" t="str">
        <f>IF(AND('Test Sample Data'!N1061&gt;=35,'Control Sample Data'!N1061&gt;=35),"Type 3",IF(AND('Test Sample Data'!N1061&gt;=30,'Control Sample Data'!N1061&gt;=30,OR(I1061&gt;=0.05,I1061="N/A")),"Type 2",IF(OR(AND('Test Sample Data'!N1061&gt;=30,'Control Sample Data'!N1061&lt;=30),AND('Test Sample Data'!N1061&lt;=30,'Control Sample Data'!N1061&gt;=30)),"Type 1","OKAY")))</f>
        <v>OKAY</v>
      </c>
    </row>
    <row r="1062" spans="1:11">
      <c r="A1062" s="68"/>
      <c r="B1062" s="88" t="str">
        <f>IF('Gene Table'!E1062="","",'Gene Table'!E1062)</f>
        <v/>
      </c>
      <c r="C1062" s="89" t="str">
        <f>'Gene Table'!B1062</f>
        <v>M04</v>
      </c>
      <c r="D1062" s="90" t="e">
        <f>Calculations!BN1063</f>
        <v>#DIV/0!</v>
      </c>
      <c r="E1062" s="90" t="e">
        <f>Calculations!BO1063</f>
        <v>#DIV/0!</v>
      </c>
      <c r="F1062" s="91" t="e">
        <f t="shared" si="68"/>
        <v>#DIV/0!</v>
      </c>
      <c r="G1062" s="91" t="e">
        <f t="shared" si="69"/>
        <v>#DIV/0!</v>
      </c>
      <c r="H1062" s="90" t="e">
        <f t="shared" si="70"/>
        <v>#DIV/0!</v>
      </c>
      <c r="I1062" s="94" t="str">
        <f>IF(OR(COUNT(Calculations!BP1063:BY1063)&lt;3,COUNT(Calculations!BZ1063:CI1063)&lt;3),"N/A",IF(ISERROR(TTEST(Calculations!BP1063:BY1063,Calculations!BZ1063:CI1063,2,2)),"N/A",TTEST(Calculations!BP1063:BY1063,Calculations!BZ1063:CI1063,2,2)))</f>
        <v>N/A</v>
      </c>
      <c r="J1062" s="90" t="e">
        <f t="shared" si="71"/>
        <v>#DIV/0!</v>
      </c>
      <c r="K1062" s="95" t="str">
        <f>IF(AND('Test Sample Data'!N1062&gt;=35,'Control Sample Data'!N1062&gt;=35),"Type 3",IF(AND('Test Sample Data'!N1062&gt;=30,'Control Sample Data'!N1062&gt;=30,OR(I1062&gt;=0.05,I1062="N/A")),"Type 2",IF(OR(AND('Test Sample Data'!N1062&gt;=30,'Control Sample Data'!N1062&lt;=30),AND('Test Sample Data'!N1062&lt;=30,'Control Sample Data'!N1062&gt;=30)),"Type 1","OKAY")))</f>
        <v>OKAY</v>
      </c>
    </row>
    <row r="1063" spans="1:11">
      <c r="A1063" s="68"/>
      <c r="B1063" s="88" t="str">
        <f>IF('Gene Table'!E1063="","",'Gene Table'!E1063)</f>
        <v>mmu-miR-1843b-3p</v>
      </c>
      <c r="C1063" s="89" t="str">
        <f>'Gene Table'!B1063</f>
        <v>M05</v>
      </c>
      <c r="D1063" s="90" t="e">
        <f>Calculations!BN1064</f>
        <v>#DIV/0!</v>
      </c>
      <c r="E1063" s="90" t="e">
        <f>Calculations!BO1064</f>
        <v>#DIV/0!</v>
      </c>
      <c r="F1063" s="91" t="e">
        <f t="shared" si="68"/>
        <v>#DIV/0!</v>
      </c>
      <c r="G1063" s="91" t="e">
        <f t="shared" si="69"/>
        <v>#DIV/0!</v>
      </c>
      <c r="H1063" s="90" t="e">
        <f t="shared" si="70"/>
        <v>#DIV/0!</v>
      </c>
      <c r="I1063" s="94" t="str">
        <f>IF(OR(COUNT(Calculations!BP1064:BY1064)&lt;3,COUNT(Calculations!BZ1064:CI1064)&lt;3),"N/A",IF(ISERROR(TTEST(Calculations!BP1064:BY1064,Calculations!BZ1064:CI1064,2,2)),"N/A",TTEST(Calculations!BP1064:BY1064,Calculations!BZ1064:CI1064,2,2)))</f>
        <v>N/A</v>
      </c>
      <c r="J1063" s="90" t="e">
        <f t="shared" si="71"/>
        <v>#DIV/0!</v>
      </c>
      <c r="K1063" s="95" t="str">
        <f>IF(AND('Test Sample Data'!N1063&gt;=35,'Control Sample Data'!N1063&gt;=35),"Type 3",IF(AND('Test Sample Data'!N1063&gt;=30,'Control Sample Data'!N1063&gt;=30,OR(I1063&gt;=0.05,I1063="N/A")),"Type 2",IF(OR(AND('Test Sample Data'!N1063&gt;=30,'Control Sample Data'!N1063&lt;=30),AND('Test Sample Data'!N1063&lt;=30,'Control Sample Data'!N1063&gt;=30)),"Type 1","OKAY")))</f>
        <v>OKAY</v>
      </c>
    </row>
    <row r="1064" spans="1:11">
      <c r="A1064" s="68"/>
      <c r="B1064" s="88" t="str">
        <f>IF('Gene Table'!E1064="","",'Gene Table'!E1064)</f>
        <v/>
      </c>
      <c r="C1064" s="89" t="str">
        <f>'Gene Table'!B1064</f>
        <v>M06</v>
      </c>
      <c r="D1064" s="90" t="e">
        <f>Calculations!BN1065</f>
        <v>#DIV/0!</v>
      </c>
      <c r="E1064" s="90" t="e">
        <f>Calculations!BO1065</f>
        <v>#DIV/0!</v>
      </c>
      <c r="F1064" s="91" t="e">
        <f t="shared" si="68"/>
        <v>#DIV/0!</v>
      </c>
      <c r="G1064" s="91" t="e">
        <f t="shared" si="69"/>
        <v>#DIV/0!</v>
      </c>
      <c r="H1064" s="90" t="e">
        <f t="shared" si="70"/>
        <v>#DIV/0!</v>
      </c>
      <c r="I1064" s="94" t="str">
        <f>IF(OR(COUNT(Calculations!BP1065:BY1065)&lt;3,COUNT(Calculations!BZ1065:CI1065)&lt;3),"N/A",IF(ISERROR(TTEST(Calculations!BP1065:BY1065,Calculations!BZ1065:CI1065,2,2)),"N/A",TTEST(Calculations!BP1065:BY1065,Calculations!BZ1065:CI1065,2,2)))</f>
        <v>N/A</v>
      </c>
      <c r="J1064" s="90" t="e">
        <f t="shared" si="71"/>
        <v>#DIV/0!</v>
      </c>
      <c r="K1064" s="95" t="str">
        <f>IF(AND('Test Sample Data'!N1064&gt;=35,'Control Sample Data'!N1064&gt;=35),"Type 3",IF(AND('Test Sample Data'!N1064&gt;=30,'Control Sample Data'!N1064&gt;=30,OR(I1064&gt;=0.05,I1064="N/A")),"Type 2",IF(OR(AND('Test Sample Data'!N1064&gt;=30,'Control Sample Data'!N1064&lt;=30),AND('Test Sample Data'!N1064&lt;=30,'Control Sample Data'!N1064&gt;=30)),"Type 1","OKAY")))</f>
        <v>OKAY</v>
      </c>
    </row>
    <row r="1065" spans="1:11">
      <c r="A1065" s="68"/>
      <c r="B1065" s="88" t="str">
        <f>IF('Gene Table'!E1065="","",'Gene Table'!E1065)</f>
        <v>mmu-miR-3965</v>
      </c>
      <c r="C1065" s="89" t="str">
        <f>'Gene Table'!B1065</f>
        <v>M07</v>
      </c>
      <c r="D1065" s="90" t="e">
        <f>Calculations!BN1066</f>
        <v>#DIV/0!</v>
      </c>
      <c r="E1065" s="90" t="e">
        <f>Calculations!BO1066</f>
        <v>#DIV/0!</v>
      </c>
      <c r="F1065" s="91" t="e">
        <f t="shared" si="68"/>
        <v>#DIV/0!</v>
      </c>
      <c r="G1065" s="91" t="e">
        <f t="shared" si="69"/>
        <v>#DIV/0!</v>
      </c>
      <c r="H1065" s="90" t="e">
        <f t="shared" si="70"/>
        <v>#DIV/0!</v>
      </c>
      <c r="I1065" s="94" t="str">
        <f>IF(OR(COUNT(Calculations!BP1066:BY1066)&lt;3,COUNT(Calculations!BZ1066:CI1066)&lt;3),"N/A",IF(ISERROR(TTEST(Calculations!BP1066:BY1066,Calculations!BZ1066:CI1066,2,2)),"N/A",TTEST(Calculations!BP1066:BY1066,Calculations!BZ1066:CI1066,2,2)))</f>
        <v>N/A</v>
      </c>
      <c r="J1065" s="90" t="e">
        <f t="shared" si="71"/>
        <v>#DIV/0!</v>
      </c>
      <c r="K1065" s="95" t="str">
        <f>IF(AND('Test Sample Data'!N1065&gt;=35,'Control Sample Data'!N1065&gt;=35),"Type 3",IF(AND('Test Sample Data'!N1065&gt;=30,'Control Sample Data'!N1065&gt;=30,OR(I1065&gt;=0.05,I1065="N/A")),"Type 2",IF(OR(AND('Test Sample Data'!N1065&gt;=30,'Control Sample Data'!N1065&lt;=30),AND('Test Sample Data'!N1065&lt;=30,'Control Sample Data'!N1065&gt;=30)),"Type 1","OKAY")))</f>
        <v>OKAY</v>
      </c>
    </row>
    <row r="1066" spans="1:11">
      <c r="A1066" s="68"/>
      <c r="B1066" s="88" t="str">
        <f>IF('Gene Table'!E1066="","",'Gene Table'!E1066)</f>
        <v/>
      </c>
      <c r="C1066" s="89" t="str">
        <f>'Gene Table'!B1066</f>
        <v>M08</v>
      </c>
      <c r="D1066" s="90" t="e">
        <f>Calculations!BN1067</f>
        <v>#DIV/0!</v>
      </c>
      <c r="E1066" s="90" t="e">
        <f>Calculations!BO1067</f>
        <v>#DIV/0!</v>
      </c>
      <c r="F1066" s="91" t="e">
        <f t="shared" si="68"/>
        <v>#DIV/0!</v>
      </c>
      <c r="G1066" s="91" t="e">
        <f t="shared" si="69"/>
        <v>#DIV/0!</v>
      </c>
      <c r="H1066" s="90" t="e">
        <f t="shared" si="70"/>
        <v>#DIV/0!</v>
      </c>
      <c r="I1066" s="94" t="str">
        <f>IF(OR(COUNT(Calculations!BP1067:BY1067)&lt;3,COUNT(Calculations!BZ1067:CI1067)&lt;3),"N/A",IF(ISERROR(TTEST(Calculations!BP1067:BY1067,Calculations!BZ1067:CI1067,2,2)),"N/A",TTEST(Calculations!BP1067:BY1067,Calculations!BZ1067:CI1067,2,2)))</f>
        <v>N/A</v>
      </c>
      <c r="J1066" s="90" t="e">
        <f t="shared" si="71"/>
        <v>#DIV/0!</v>
      </c>
      <c r="K1066" s="95" t="str">
        <f>IF(AND('Test Sample Data'!N1066&gt;=35,'Control Sample Data'!N1066&gt;=35),"Type 3",IF(AND('Test Sample Data'!N1066&gt;=30,'Control Sample Data'!N1066&gt;=30,OR(I1066&gt;=0.05,I1066="N/A")),"Type 2",IF(OR(AND('Test Sample Data'!N1066&gt;=30,'Control Sample Data'!N1066&lt;=30),AND('Test Sample Data'!N1066&lt;=30,'Control Sample Data'!N1066&gt;=30)),"Type 1","OKAY")))</f>
        <v>OKAY</v>
      </c>
    </row>
    <row r="1067" spans="1:11">
      <c r="A1067" s="68"/>
      <c r="B1067" s="88" t="str">
        <f>IF('Gene Table'!E1067="","",'Gene Table'!E1067)</f>
        <v>mmu-miR-378b</v>
      </c>
      <c r="C1067" s="89" t="str">
        <f>'Gene Table'!B1067</f>
        <v>M09</v>
      </c>
      <c r="D1067" s="90" t="e">
        <f>Calculations!BN1068</f>
        <v>#DIV/0!</v>
      </c>
      <c r="E1067" s="90" t="e">
        <f>Calculations!BO1068</f>
        <v>#DIV/0!</v>
      </c>
      <c r="F1067" s="91" t="e">
        <f t="shared" si="68"/>
        <v>#DIV/0!</v>
      </c>
      <c r="G1067" s="91" t="e">
        <f t="shared" si="69"/>
        <v>#DIV/0!</v>
      </c>
      <c r="H1067" s="90" t="e">
        <f t="shared" si="70"/>
        <v>#DIV/0!</v>
      </c>
      <c r="I1067" s="94" t="str">
        <f>IF(OR(COUNT(Calculations!BP1068:BY1068)&lt;3,COUNT(Calculations!BZ1068:CI1068)&lt;3),"N/A",IF(ISERROR(TTEST(Calculations!BP1068:BY1068,Calculations!BZ1068:CI1068,2,2)),"N/A",TTEST(Calculations!BP1068:BY1068,Calculations!BZ1068:CI1068,2,2)))</f>
        <v>N/A</v>
      </c>
      <c r="J1067" s="90" t="e">
        <f t="shared" si="71"/>
        <v>#DIV/0!</v>
      </c>
      <c r="K1067" s="95" t="str">
        <f>IF(AND('Test Sample Data'!N1067&gt;=35,'Control Sample Data'!N1067&gt;=35),"Type 3",IF(AND('Test Sample Data'!N1067&gt;=30,'Control Sample Data'!N1067&gt;=30,OR(I1067&gt;=0.05,I1067="N/A")),"Type 2",IF(OR(AND('Test Sample Data'!N1067&gt;=30,'Control Sample Data'!N1067&lt;=30),AND('Test Sample Data'!N1067&lt;=30,'Control Sample Data'!N1067&gt;=30)),"Type 1","OKAY")))</f>
        <v>OKAY</v>
      </c>
    </row>
    <row r="1068" spans="1:11">
      <c r="A1068" s="68"/>
      <c r="B1068" s="88" t="str">
        <f>IF('Gene Table'!E1068="","",'Gene Table'!E1068)</f>
        <v/>
      </c>
      <c r="C1068" s="89" t="str">
        <f>'Gene Table'!B1068</f>
        <v>M10</v>
      </c>
      <c r="D1068" s="90" t="e">
        <f>Calculations!BN1069</f>
        <v>#DIV/0!</v>
      </c>
      <c r="E1068" s="90" t="e">
        <f>Calculations!BO1069</f>
        <v>#DIV/0!</v>
      </c>
      <c r="F1068" s="91" t="e">
        <f t="shared" si="68"/>
        <v>#DIV/0!</v>
      </c>
      <c r="G1068" s="91" t="e">
        <f t="shared" si="69"/>
        <v>#DIV/0!</v>
      </c>
      <c r="H1068" s="90" t="e">
        <f t="shared" si="70"/>
        <v>#DIV/0!</v>
      </c>
      <c r="I1068" s="94" t="str">
        <f>IF(OR(COUNT(Calculations!BP1069:BY1069)&lt;3,COUNT(Calculations!BZ1069:CI1069)&lt;3),"N/A",IF(ISERROR(TTEST(Calculations!BP1069:BY1069,Calculations!BZ1069:CI1069,2,2)),"N/A",TTEST(Calculations!BP1069:BY1069,Calculations!BZ1069:CI1069,2,2)))</f>
        <v>N/A</v>
      </c>
      <c r="J1068" s="90" t="e">
        <f t="shared" si="71"/>
        <v>#DIV/0!</v>
      </c>
      <c r="K1068" s="95" t="str">
        <f>IF(AND('Test Sample Data'!N1068&gt;=35,'Control Sample Data'!N1068&gt;=35),"Type 3",IF(AND('Test Sample Data'!N1068&gt;=30,'Control Sample Data'!N1068&gt;=30,OR(I1068&gt;=0.05,I1068="N/A")),"Type 2",IF(OR(AND('Test Sample Data'!N1068&gt;=30,'Control Sample Data'!N1068&lt;=30),AND('Test Sample Data'!N1068&lt;=30,'Control Sample Data'!N1068&gt;=30)),"Type 1","OKAY")))</f>
        <v>OKAY</v>
      </c>
    </row>
    <row r="1069" spans="1:11">
      <c r="A1069" s="68"/>
      <c r="B1069" s="88" t="str">
        <f>IF('Gene Table'!E1069="","",'Gene Table'!E1069)</f>
        <v>mmu-miR-101c</v>
      </c>
      <c r="C1069" s="89" t="str">
        <f>'Gene Table'!B1069</f>
        <v>M11</v>
      </c>
      <c r="D1069" s="90" t="e">
        <f>Calculations!BN1070</f>
        <v>#DIV/0!</v>
      </c>
      <c r="E1069" s="90" t="e">
        <f>Calculations!BO1070</f>
        <v>#DIV/0!</v>
      </c>
      <c r="F1069" s="91" t="e">
        <f t="shared" si="68"/>
        <v>#DIV/0!</v>
      </c>
      <c r="G1069" s="91" t="e">
        <f t="shared" si="69"/>
        <v>#DIV/0!</v>
      </c>
      <c r="H1069" s="90" t="e">
        <f t="shared" si="70"/>
        <v>#DIV/0!</v>
      </c>
      <c r="I1069" s="94" t="str">
        <f>IF(OR(COUNT(Calculations!BP1070:BY1070)&lt;3,COUNT(Calculations!BZ1070:CI1070)&lt;3),"N/A",IF(ISERROR(TTEST(Calculations!BP1070:BY1070,Calculations!BZ1070:CI1070,2,2)),"N/A",TTEST(Calculations!BP1070:BY1070,Calculations!BZ1070:CI1070,2,2)))</f>
        <v>N/A</v>
      </c>
      <c r="J1069" s="90" t="e">
        <f t="shared" si="71"/>
        <v>#DIV/0!</v>
      </c>
      <c r="K1069" s="95" t="str">
        <f>IF(AND('Test Sample Data'!N1069&gt;=35,'Control Sample Data'!N1069&gt;=35),"Type 3",IF(AND('Test Sample Data'!N1069&gt;=30,'Control Sample Data'!N1069&gt;=30,OR(I1069&gt;=0.05,I1069="N/A")),"Type 2",IF(OR(AND('Test Sample Data'!N1069&gt;=30,'Control Sample Data'!N1069&lt;=30),AND('Test Sample Data'!N1069&lt;=30,'Control Sample Data'!N1069&gt;=30)),"Type 1","OKAY")))</f>
        <v>OKAY</v>
      </c>
    </row>
    <row r="1070" spans="1:11">
      <c r="A1070" s="68"/>
      <c r="B1070" s="88" t="str">
        <f>IF('Gene Table'!E1070="","",'Gene Table'!E1070)</f>
        <v/>
      </c>
      <c r="C1070" s="89" t="str">
        <f>'Gene Table'!B1070</f>
        <v>M12</v>
      </c>
      <c r="D1070" s="90" t="e">
        <f>Calculations!BN1071</f>
        <v>#DIV/0!</v>
      </c>
      <c r="E1070" s="90" t="e">
        <f>Calculations!BO1071</f>
        <v>#DIV/0!</v>
      </c>
      <c r="F1070" s="91" t="e">
        <f t="shared" si="68"/>
        <v>#DIV/0!</v>
      </c>
      <c r="G1070" s="91" t="e">
        <f t="shared" si="69"/>
        <v>#DIV/0!</v>
      </c>
      <c r="H1070" s="90" t="e">
        <f t="shared" si="70"/>
        <v>#DIV/0!</v>
      </c>
      <c r="I1070" s="94" t="str">
        <f>IF(OR(COUNT(Calculations!BP1071:BY1071)&lt;3,COUNT(Calculations!BZ1071:CI1071)&lt;3),"N/A",IF(ISERROR(TTEST(Calculations!BP1071:BY1071,Calculations!BZ1071:CI1071,2,2)),"N/A",TTEST(Calculations!BP1071:BY1071,Calculations!BZ1071:CI1071,2,2)))</f>
        <v>N/A</v>
      </c>
      <c r="J1070" s="90" t="e">
        <f t="shared" si="71"/>
        <v>#DIV/0!</v>
      </c>
      <c r="K1070" s="95" t="str">
        <f>IF(AND('Test Sample Data'!N1070&gt;=35,'Control Sample Data'!N1070&gt;=35),"Type 3",IF(AND('Test Sample Data'!N1070&gt;=30,'Control Sample Data'!N1070&gt;=30,OR(I1070&gt;=0.05,I1070="N/A")),"Type 2",IF(OR(AND('Test Sample Data'!N1070&gt;=30,'Control Sample Data'!N1070&lt;=30),AND('Test Sample Data'!N1070&lt;=30,'Control Sample Data'!N1070&gt;=30)),"Type 1","OKAY")))</f>
        <v>OKAY</v>
      </c>
    </row>
    <row r="1071" spans="1:11">
      <c r="A1071" s="68"/>
      <c r="B1071" s="88" t="str">
        <f>IF('Gene Table'!E1071="","",'Gene Table'!E1071)</f>
        <v>mmu-miR-3966</v>
      </c>
      <c r="C1071" s="89" t="str">
        <f>'Gene Table'!B1071</f>
        <v>M13</v>
      </c>
      <c r="D1071" s="90" t="e">
        <f>Calculations!BN1072</f>
        <v>#DIV/0!</v>
      </c>
      <c r="E1071" s="90" t="e">
        <f>Calculations!BO1072</f>
        <v>#DIV/0!</v>
      </c>
      <c r="F1071" s="91" t="e">
        <f t="shared" si="68"/>
        <v>#DIV/0!</v>
      </c>
      <c r="G1071" s="91" t="e">
        <f t="shared" si="69"/>
        <v>#DIV/0!</v>
      </c>
      <c r="H1071" s="90" t="e">
        <f t="shared" si="70"/>
        <v>#DIV/0!</v>
      </c>
      <c r="I1071" s="94" t="str">
        <f>IF(OR(COUNT(Calculations!BP1072:BY1072)&lt;3,COUNT(Calculations!BZ1072:CI1072)&lt;3),"N/A",IF(ISERROR(TTEST(Calculations!BP1072:BY1072,Calculations!BZ1072:CI1072,2,2)),"N/A",TTEST(Calculations!BP1072:BY1072,Calculations!BZ1072:CI1072,2,2)))</f>
        <v>N/A</v>
      </c>
      <c r="J1071" s="90" t="e">
        <f t="shared" si="71"/>
        <v>#DIV/0!</v>
      </c>
      <c r="K1071" s="95" t="str">
        <f>IF(AND('Test Sample Data'!N1071&gt;=35,'Control Sample Data'!N1071&gt;=35),"Type 3",IF(AND('Test Sample Data'!N1071&gt;=30,'Control Sample Data'!N1071&gt;=30,OR(I1071&gt;=0.05,I1071="N/A")),"Type 2",IF(OR(AND('Test Sample Data'!N1071&gt;=30,'Control Sample Data'!N1071&lt;=30),AND('Test Sample Data'!N1071&lt;=30,'Control Sample Data'!N1071&gt;=30)),"Type 1","OKAY")))</f>
        <v>OKAY</v>
      </c>
    </row>
    <row r="1072" spans="1:11">
      <c r="A1072" s="68"/>
      <c r="B1072" s="88" t="str">
        <f>IF('Gene Table'!E1072="","",'Gene Table'!E1072)</f>
        <v/>
      </c>
      <c r="C1072" s="89" t="str">
        <f>'Gene Table'!B1072</f>
        <v>M14</v>
      </c>
      <c r="D1072" s="90" t="e">
        <f>Calculations!BN1073</f>
        <v>#DIV/0!</v>
      </c>
      <c r="E1072" s="90" t="e">
        <f>Calculations!BO1073</f>
        <v>#DIV/0!</v>
      </c>
      <c r="F1072" s="91" t="e">
        <f t="shared" si="68"/>
        <v>#DIV/0!</v>
      </c>
      <c r="G1072" s="91" t="e">
        <f t="shared" si="69"/>
        <v>#DIV/0!</v>
      </c>
      <c r="H1072" s="90" t="e">
        <f t="shared" si="70"/>
        <v>#DIV/0!</v>
      </c>
      <c r="I1072" s="94" t="str">
        <f>IF(OR(COUNT(Calculations!BP1073:BY1073)&lt;3,COUNT(Calculations!BZ1073:CI1073)&lt;3),"N/A",IF(ISERROR(TTEST(Calculations!BP1073:BY1073,Calculations!BZ1073:CI1073,2,2)),"N/A",TTEST(Calculations!BP1073:BY1073,Calculations!BZ1073:CI1073,2,2)))</f>
        <v>N/A</v>
      </c>
      <c r="J1072" s="90" t="e">
        <f t="shared" si="71"/>
        <v>#DIV/0!</v>
      </c>
      <c r="K1072" s="95" t="str">
        <f>IF(AND('Test Sample Data'!N1072&gt;=35,'Control Sample Data'!N1072&gt;=35),"Type 3",IF(AND('Test Sample Data'!N1072&gt;=30,'Control Sample Data'!N1072&gt;=30,OR(I1072&gt;=0.05,I1072="N/A")),"Type 2",IF(OR(AND('Test Sample Data'!N1072&gt;=30,'Control Sample Data'!N1072&lt;=30),AND('Test Sample Data'!N1072&lt;=30,'Control Sample Data'!N1072&gt;=30)),"Type 1","OKAY")))</f>
        <v>OKAY</v>
      </c>
    </row>
    <row r="1073" spans="1:11">
      <c r="A1073" s="68"/>
      <c r="B1073" s="88" t="str">
        <f>IF('Gene Table'!E1073="","",'Gene Table'!E1073)</f>
        <v>mmu-miR-3967</v>
      </c>
      <c r="C1073" s="89" t="str">
        <f>'Gene Table'!B1073</f>
        <v>M15</v>
      </c>
      <c r="D1073" s="90" t="e">
        <f>Calculations!BN1074</f>
        <v>#DIV/0!</v>
      </c>
      <c r="E1073" s="90" t="e">
        <f>Calculations!BO1074</f>
        <v>#DIV/0!</v>
      </c>
      <c r="F1073" s="91" t="e">
        <f t="shared" si="68"/>
        <v>#DIV/0!</v>
      </c>
      <c r="G1073" s="91" t="e">
        <f t="shared" si="69"/>
        <v>#DIV/0!</v>
      </c>
      <c r="H1073" s="90" t="e">
        <f t="shared" si="70"/>
        <v>#DIV/0!</v>
      </c>
      <c r="I1073" s="94" t="str">
        <f>IF(OR(COUNT(Calculations!BP1074:BY1074)&lt;3,COUNT(Calculations!BZ1074:CI1074)&lt;3),"N/A",IF(ISERROR(TTEST(Calculations!BP1074:BY1074,Calculations!BZ1074:CI1074,2,2)),"N/A",TTEST(Calculations!BP1074:BY1074,Calculations!BZ1074:CI1074,2,2)))</f>
        <v>N/A</v>
      </c>
      <c r="J1073" s="90" t="e">
        <f t="shared" si="71"/>
        <v>#DIV/0!</v>
      </c>
      <c r="K1073" s="95" t="str">
        <f>IF(AND('Test Sample Data'!N1073&gt;=35,'Control Sample Data'!N1073&gt;=35),"Type 3",IF(AND('Test Sample Data'!N1073&gt;=30,'Control Sample Data'!N1073&gt;=30,OR(I1073&gt;=0.05,I1073="N/A")),"Type 2",IF(OR(AND('Test Sample Data'!N1073&gt;=30,'Control Sample Data'!N1073&lt;=30),AND('Test Sample Data'!N1073&lt;=30,'Control Sample Data'!N1073&gt;=30)),"Type 1","OKAY")))</f>
        <v>OKAY</v>
      </c>
    </row>
    <row r="1074" spans="1:11">
      <c r="A1074" s="68"/>
      <c r="B1074" s="88" t="str">
        <f>IF('Gene Table'!E1074="","",'Gene Table'!E1074)</f>
        <v/>
      </c>
      <c r="C1074" s="89" t="str">
        <f>'Gene Table'!B1074</f>
        <v>M16</v>
      </c>
      <c r="D1074" s="90" t="e">
        <f>Calculations!BN1075</f>
        <v>#DIV/0!</v>
      </c>
      <c r="E1074" s="90" t="e">
        <f>Calculations!BO1075</f>
        <v>#DIV/0!</v>
      </c>
      <c r="F1074" s="91" t="e">
        <f t="shared" si="68"/>
        <v>#DIV/0!</v>
      </c>
      <c r="G1074" s="91" t="e">
        <f t="shared" si="69"/>
        <v>#DIV/0!</v>
      </c>
      <c r="H1074" s="90" t="e">
        <f t="shared" si="70"/>
        <v>#DIV/0!</v>
      </c>
      <c r="I1074" s="94" t="str">
        <f>IF(OR(COUNT(Calculations!BP1075:BY1075)&lt;3,COUNT(Calculations!BZ1075:CI1075)&lt;3),"N/A",IF(ISERROR(TTEST(Calculations!BP1075:BY1075,Calculations!BZ1075:CI1075,2,2)),"N/A",TTEST(Calculations!BP1075:BY1075,Calculations!BZ1075:CI1075,2,2)))</f>
        <v>N/A</v>
      </c>
      <c r="J1074" s="90" t="e">
        <f t="shared" si="71"/>
        <v>#DIV/0!</v>
      </c>
      <c r="K1074" s="95" t="str">
        <f>IF(AND('Test Sample Data'!N1074&gt;=35,'Control Sample Data'!N1074&gt;=35),"Type 3",IF(AND('Test Sample Data'!N1074&gt;=30,'Control Sample Data'!N1074&gt;=30,OR(I1074&gt;=0.05,I1074="N/A")),"Type 2",IF(OR(AND('Test Sample Data'!N1074&gt;=30,'Control Sample Data'!N1074&lt;=30),AND('Test Sample Data'!N1074&lt;=30,'Control Sample Data'!N1074&gt;=30)),"Type 1","OKAY")))</f>
        <v>OKAY</v>
      </c>
    </row>
    <row r="1075" spans="1:11">
      <c r="A1075" s="68"/>
      <c r="B1075" s="88" t="str">
        <f>IF('Gene Table'!E1075="","",'Gene Table'!E1075)</f>
        <v>mmu-miR-3968</v>
      </c>
      <c r="C1075" s="89" t="str">
        <f>'Gene Table'!B1075</f>
        <v>M17</v>
      </c>
      <c r="D1075" s="90" t="e">
        <f>Calculations!BN1076</f>
        <v>#DIV/0!</v>
      </c>
      <c r="E1075" s="90" t="e">
        <f>Calculations!BO1076</f>
        <v>#DIV/0!</v>
      </c>
      <c r="F1075" s="91" t="e">
        <f t="shared" si="68"/>
        <v>#DIV/0!</v>
      </c>
      <c r="G1075" s="91" t="e">
        <f t="shared" si="69"/>
        <v>#DIV/0!</v>
      </c>
      <c r="H1075" s="90" t="e">
        <f t="shared" si="70"/>
        <v>#DIV/0!</v>
      </c>
      <c r="I1075" s="94" t="str">
        <f>IF(OR(COUNT(Calculations!BP1076:BY1076)&lt;3,COUNT(Calculations!BZ1076:CI1076)&lt;3),"N/A",IF(ISERROR(TTEST(Calculations!BP1076:BY1076,Calculations!BZ1076:CI1076,2,2)),"N/A",TTEST(Calculations!BP1076:BY1076,Calculations!BZ1076:CI1076,2,2)))</f>
        <v>N/A</v>
      </c>
      <c r="J1075" s="90" t="e">
        <f t="shared" si="71"/>
        <v>#DIV/0!</v>
      </c>
      <c r="K1075" s="95" t="str">
        <f>IF(AND('Test Sample Data'!N1075&gt;=35,'Control Sample Data'!N1075&gt;=35),"Type 3",IF(AND('Test Sample Data'!N1075&gt;=30,'Control Sample Data'!N1075&gt;=30,OR(I1075&gt;=0.05,I1075="N/A")),"Type 2",IF(OR(AND('Test Sample Data'!N1075&gt;=30,'Control Sample Data'!N1075&lt;=30),AND('Test Sample Data'!N1075&lt;=30,'Control Sample Data'!N1075&gt;=30)),"Type 1","OKAY")))</f>
        <v>OKAY</v>
      </c>
    </row>
    <row r="1076" spans="1:11">
      <c r="A1076" s="68"/>
      <c r="B1076" s="88" t="str">
        <f>IF('Gene Table'!E1076="","",'Gene Table'!E1076)</f>
        <v/>
      </c>
      <c r="C1076" s="89" t="str">
        <f>'Gene Table'!B1076</f>
        <v>M18</v>
      </c>
      <c r="D1076" s="90" t="e">
        <f>Calculations!BN1077</f>
        <v>#DIV/0!</v>
      </c>
      <c r="E1076" s="90" t="e">
        <f>Calculations!BO1077</f>
        <v>#DIV/0!</v>
      </c>
      <c r="F1076" s="91" t="e">
        <f t="shared" si="68"/>
        <v>#DIV/0!</v>
      </c>
      <c r="G1076" s="91" t="e">
        <f t="shared" si="69"/>
        <v>#DIV/0!</v>
      </c>
      <c r="H1076" s="90" t="e">
        <f t="shared" si="70"/>
        <v>#DIV/0!</v>
      </c>
      <c r="I1076" s="94" t="str">
        <f>IF(OR(COUNT(Calculations!BP1077:BY1077)&lt;3,COUNT(Calculations!BZ1077:CI1077)&lt;3),"N/A",IF(ISERROR(TTEST(Calculations!BP1077:BY1077,Calculations!BZ1077:CI1077,2,2)),"N/A",TTEST(Calculations!BP1077:BY1077,Calculations!BZ1077:CI1077,2,2)))</f>
        <v>N/A</v>
      </c>
      <c r="J1076" s="90" t="e">
        <f t="shared" si="71"/>
        <v>#DIV/0!</v>
      </c>
      <c r="K1076" s="95" t="str">
        <f>IF(AND('Test Sample Data'!N1076&gt;=35,'Control Sample Data'!N1076&gt;=35),"Type 3",IF(AND('Test Sample Data'!N1076&gt;=30,'Control Sample Data'!N1076&gt;=30,OR(I1076&gt;=0.05,I1076="N/A")),"Type 2",IF(OR(AND('Test Sample Data'!N1076&gt;=30,'Control Sample Data'!N1076&lt;=30),AND('Test Sample Data'!N1076&lt;=30,'Control Sample Data'!N1076&gt;=30)),"Type 1","OKAY")))</f>
        <v>OKAY</v>
      </c>
    </row>
    <row r="1077" spans="1:11">
      <c r="A1077" s="68"/>
      <c r="B1077" s="88" t="str">
        <f>IF('Gene Table'!E1077="","",'Gene Table'!E1077)</f>
        <v>mmu-miR-3969</v>
      </c>
      <c r="C1077" s="89" t="str">
        <f>'Gene Table'!B1077</f>
        <v>M19</v>
      </c>
      <c r="D1077" s="90" t="e">
        <f>Calculations!BN1078</f>
        <v>#DIV/0!</v>
      </c>
      <c r="E1077" s="90" t="e">
        <f>Calculations!BO1078</f>
        <v>#DIV/0!</v>
      </c>
      <c r="F1077" s="91" t="e">
        <f t="shared" si="68"/>
        <v>#DIV/0!</v>
      </c>
      <c r="G1077" s="91" t="e">
        <f t="shared" si="69"/>
        <v>#DIV/0!</v>
      </c>
      <c r="H1077" s="90" t="e">
        <f t="shared" si="70"/>
        <v>#DIV/0!</v>
      </c>
      <c r="I1077" s="94" t="str">
        <f>IF(OR(COUNT(Calculations!BP1078:BY1078)&lt;3,COUNT(Calculations!BZ1078:CI1078)&lt;3),"N/A",IF(ISERROR(TTEST(Calculations!BP1078:BY1078,Calculations!BZ1078:CI1078,2,2)),"N/A",TTEST(Calculations!BP1078:BY1078,Calculations!BZ1078:CI1078,2,2)))</f>
        <v>N/A</v>
      </c>
      <c r="J1077" s="90" t="e">
        <f t="shared" si="71"/>
        <v>#DIV/0!</v>
      </c>
      <c r="K1077" s="95" t="str">
        <f>IF(AND('Test Sample Data'!N1077&gt;=35,'Control Sample Data'!N1077&gt;=35),"Type 3",IF(AND('Test Sample Data'!N1077&gt;=30,'Control Sample Data'!N1077&gt;=30,OR(I1077&gt;=0.05,I1077="N/A")),"Type 2",IF(OR(AND('Test Sample Data'!N1077&gt;=30,'Control Sample Data'!N1077&lt;=30),AND('Test Sample Data'!N1077&lt;=30,'Control Sample Data'!N1077&gt;=30)),"Type 1","OKAY")))</f>
        <v>OKAY</v>
      </c>
    </row>
    <row r="1078" spans="1:11">
      <c r="A1078" s="68"/>
      <c r="B1078" s="88" t="str">
        <f>IF('Gene Table'!E1078="","",'Gene Table'!E1078)</f>
        <v/>
      </c>
      <c r="C1078" s="89" t="str">
        <f>'Gene Table'!B1078</f>
        <v>M20</v>
      </c>
      <c r="D1078" s="90" t="e">
        <f>Calculations!BN1079</f>
        <v>#DIV/0!</v>
      </c>
      <c r="E1078" s="90" t="e">
        <f>Calculations!BO1079</f>
        <v>#DIV/0!</v>
      </c>
      <c r="F1078" s="91" t="e">
        <f t="shared" si="68"/>
        <v>#DIV/0!</v>
      </c>
      <c r="G1078" s="91" t="e">
        <f t="shared" si="69"/>
        <v>#DIV/0!</v>
      </c>
      <c r="H1078" s="90" t="e">
        <f t="shared" si="70"/>
        <v>#DIV/0!</v>
      </c>
      <c r="I1078" s="94" t="str">
        <f>IF(OR(COUNT(Calculations!BP1079:BY1079)&lt;3,COUNT(Calculations!BZ1079:CI1079)&lt;3),"N/A",IF(ISERROR(TTEST(Calculations!BP1079:BY1079,Calculations!BZ1079:CI1079,2,2)),"N/A",TTEST(Calculations!BP1079:BY1079,Calculations!BZ1079:CI1079,2,2)))</f>
        <v>N/A</v>
      </c>
      <c r="J1078" s="90" t="e">
        <f t="shared" si="71"/>
        <v>#DIV/0!</v>
      </c>
      <c r="K1078" s="95" t="str">
        <f>IF(AND('Test Sample Data'!N1078&gt;=35,'Control Sample Data'!N1078&gt;=35),"Type 3",IF(AND('Test Sample Data'!N1078&gt;=30,'Control Sample Data'!N1078&gt;=30,OR(I1078&gt;=0.05,I1078="N/A")),"Type 2",IF(OR(AND('Test Sample Data'!N1078&gt;=30,'Control Sample Data'!N1078&lt;=30),AND('Test Sample Data'!N1078&lt;=30,'Control Sample Data'!N1078&gt;=30)),"Type 1","OKAY")))</f>
        <v>OKAY</v>
      </c>
    </row>
    <row r="1079" spans="1:11">
      <c r="A1079" s="68"/>
      <c r="B1079" s="88" t="str">
        <f>IF('Gene Table'!E1079="","",'Gene Table'!E1079)</f>
        <v>mmu-miR-28b</v>
      </c>
      <c r="C1079" s="89" t="str">
        <f>'Gene Table'!B1079</f>
        <v>M21</v>
      </c>
      <c r="D1079" s="90" t="e">
        <f>Calculations!BN1080</f>
        <v>#DIV/0!</v>
      </c>
      <c r="E1079" s="90" t="e">
        <f>Calculations!BO1080</f>
        <v>#DIV/0!</v>
      </c>
      <c r="F1079" s="91" t="e">
        <f t="shared" si="68"/>
        <v>#DIV/0!</v>
      </c>
      <c r="G1079" s="91" t="e">
        <f t="shared" si="69"/>
        <v>#DIV/0!</v>
      </c>
      <c r="H1079" s="90" t="e">
        <f t="shared" si="70"/>
        <v>#DIV/0!</v>
      </c>
      <c r="I1079" s="94" t="str">
        <f>IF(OR(COUNT(Calculations!BP1080:BY1080)&lt;3,COUNT(Calculations!BZ1080:CI1080)&lt;3),"N/A",IF(ISERROR(TTEST(Calculations!BP1080:BY1080,Calculations!BZ1080:CI1080,2,2)),"N/A",TTEST(Calculations!BP1080:BY1080,Calculations!BZ1080:CI1080,2,2)))</f>
        <v>N/A</v>
      </c>
      <c r="J1079" s="90" t="e">
        <f t="shared" si="71"/>
        <v>#DIV/0!</v>
      </c>
      <c r="K1079" s="95" t="str">
        <f>IF(AND('Test Sample Data'!N1079&gt;=35,'Control Sample Data'!N1079&gt;=35),"Type 3",IF(AND('Test Sample Data'!N1079&gt;=30,'Control Sample Data'!N1079&gt;=30,OR(I1079&gt;=0.05,I1079="N/A")),"Type 2",IF(OR(AND('Test Sample Data'!N1079&gt;=30,'Control Sample Data'!N1079&lt;=30),AND('Test Sample Data'!N1079&lt;=30,'Control Sample Data'!N1079&gt;=30)),"Type 1","OKAY")))</f>
        <v>OKAY</v>
      </c>
    </row>
    <row r="1080" spans="1:11">
      <c r="A1080" s="68"/>
      <c r="B1080" s="88" t="str">
        <f>IF('Gene Table'!E1080="","",'Gene Table'!E1080)</f>
        <v/>
      </c>
      <c r="C1080" s="89" t="str">
        <f>'Gene Table'!B1080</f>
        <v>M22</v>
      </c>
      <c r="D1080" s="90" t="e">
        <f>Calculations!BN1081</f>
        <v>#DIV/0!</v>
      </c>
      <c r="E1080" s="90" t="e">
        <f>Calculations!BO1081</f>
        <v>#DIV/0!</v>
      </c>
      <c r="F1080" s="91" t="e">
        <f t="shared" si="68"/>
        <v>#DIV/0!</v>
      </c>
      <c r="G1080" s="91" t="e">
        <f t="shared" si="69"/>
        <v>#DIV/0!</v>
      </c>
      <c r="H1080" s="90" t="e">
        <f t="shared" si="70"/>
        <v>#DIV/0!</v>
      </c>
      <c r="I1080" s="94" t="str">
        <f>IF(OR(COUNT(Calculations!BP1081:BY1081)&lt;3,COUNT(Calculations!BZ1081:CI1081)&lt;3),"N/A",IF(ISERROR(TTEST(Calculations!BP1081:BY1081,Calculations!BZ1081:CI1081,2,2)),"N/A",TTEST(Calculations!BP1081:BY1081,Calculations!BZ1081:CI1081,2,2)))</f>
        <v>N/A</v>
      </c>
      <c r="J1080" s="90" t="e">
        <f t="shared" si="71"/>
        <v>#DIV/0!</v>
      </c>
      <c r="K1080" s="95" t="str">
        <f>IF(AND('Test Sample Data'!N1080&gt;=35,'Control Sample Data'!N1080&gt;=35),"Type 3",IF(AND('Test Sample Data'!N1080&gt;=30,'Control Sample Data'!N1080&gt;=30,OR(I1080&gt;=0.05,I1080="N/A")),"Type 2",IF(OR(AND('Test Sample Data'!N1080&gt;=30,'Control Sample Data'!N1080&lt;=30),AND('Test Sample Data'!N1080&lt;=30,'Control Sample Data'!N1080&gt;=30)),"Type 1","OKAY")))</f>
        <v>OKAY</v>
      </c>
    </row>
    <row r="1081" spans="1:11">
      <c r="A1081" s="68"/>
      <c r="B1081" s="88" t="str">
        <f>IF('Gene Table'!E1081="","",'Gene Table'!E1081)</f>
        <v>mmu-miR-3970</v>
      </c>
      <c r="C1081" s="89" t="str">
        <f>'Gene Table'!B1081</f>
        <v>M23</v>
      </c>
      <c r="D1081" s="90" t="e">
        <f>Calculations!BN1082</f>
        <v>#DIV/0!</v>
      </c>
      <c r="E1081" s="90" t="e">
        <f>Calculations!BO1082</f>
        <v>#DIV/0!</v>
      </c>
      <c r="F1081" s="91" t="e">
        <f t="shared" si="68"/>
        <v>#DIV/0!</v>
      </c>
      <c r="G1081" s="91" t="e">
        <f t="shared" si="69"/>
        <v>#DIV/0!</v>
      </c>
      <c r="H1081" s="90" t="e">
        <f t="shared" si="70"/>
        <v>#DIV/0!</v>
      </c>
      <c r="I1081" s="94" t="str">
        <f>IF(OR(COUNT(Calculations!BP1082:BY1082)&lt;3,COUNT(Calculations!BZ1082:CI1082)&lt;3),"N/A",IF(ISERROR(TTEST(Calculations!BP1082:BY1082,Calculations!BZ1082:CI1082,2,2)),"N/A",TTEST(Calculations!BP1082:BY1082,Calculations!BZ1082:CI1082,2,2)))</f>
        <v>N/A</v>
      </c>
      <c r="J1081" s="90" t="e">
        <f t="shared" si="71"/>
        <v>#DIV/0!</v>
      </c>
      <c r="K1081" s="95" t="str">
        <f>IF(AND('Test Sample Data'!N1081&gt;=35,'Control Sample Data'!N1081&gt;=35),"Type 3",IF(AND('Test Sample Data'!N1081&gt;=30,'Control Sample Data'!N1081&gt;=30,OR(I1081&gt;=0.05,I1081="N/A")),"Type 2",IF(OR(AND('Test Sample Data'!N1081&gt;=30,'Control Sample Data'!N1081&lt;=30),AND('Test Sample Data'!N1081&lt;=30,'Control Sample Data'!N1081&gt;=30)),"Type 1","OKAY")))</f>
        <v>OKAY</v>
      </c>
    </row>
    <row r="1082" spans="1:11">
      <c r="A1082" s="68"/>
      <c r="B1082" s="88" t="str">
        <f>IF('Gene Table'!E1082="","",'Gene Table'!E1082)</f>
        <v/>
      </c>
      <c r="C1082" s="89" t="str">
        <f>'Gene Table'!B1082</f>
        <v>M24</v>
      </c>
      <c r="D1082" s="90" t="e">
        <f>Calculations!BN1083</f>
        <v>#DIV/0!</v>
      </c>
      <c r="E1082" s="90" t="e">
        <f>Calculations!BO1083</f>
        <v>#DIV/0!</v>
      </c>
      <c r="F1082" s="91" t="e">
        <f t="shared" si="68"/>
        <v>#DIV/0!</v>
      </c>
      <c r="G1082" s="91" t="e">
        <f t="shared" si="69"/>
        <v>#DIV/0!</v>
      </c>
      <c r="H1082" s="90" t="e">
        <f t="shared" si="70"/>
        <v>#DIV/0!</v>
      </c>
      <c r="I1082" s="94" t="str">
        <f>IF(OR(COUNT(Calculations!BP1083:BY1083)&lt;3,COUNT(Calculations!BZ1083:CI1083)&lt;3),"N/A",IF(ISERROR(TTEST(Calculations!BP1083:BY1083,Calculations!BZ1083:CI1083,2,2)),"N/A",TTEST(Calculations!BP1083:BY1083,Calculations!BZ1083:CI1083,2,2)))</f>
        <v>N/A</v>
      </c>
      <c r="J1082" s="90" t="e">
        <f t="shared" si="71"/>
        <v>#DIV/0!</v>
      </c>
      <c r="K1082" s="95" t="str">
        <f>IF(AND('Test Sample Data'!N1082&gt;=35,'Control Sample Data'!N1082&gt;=35),"Type 3",IF(AND('Test Sample Data'!N1082&gt;=30,'Control Sample Data'!N1082&gt;=30,OR(I1082&gt;=0.05,I1082="N/A")),"Type 2",IF(OR(AND('Test Sample Data'!N1082&gt;=30,'Control Sample Data'!N1082&lt;=30),AND('Test Sample Data'!N1082&lt;=30,'Control Sample Data'!N1082&gt;=30)),"Type 1","OKAY")))</f>
        <v>OKAY</v>
      </c>
    </row>
    <row r="1083" spans="1:11">
      <c r="A1083" s="68"/>
      <c r="B1083" s="88" t="str">
        <f>IF('Gene Table'!E1083="","",'Gene Table'!E1083)</f>
        <v/>
      </c>
      <c r="C1083" s="89" t="str">
        <f>'Gene Table'!B1083</f>
        <v>N01</v>
      </c>
      <c r="D1083" s="90" t="e">
        <f>Calculations!BN1084</f>
        <v>#DIV/0!</v>
      </c>
      <c r="E1083" s="90" t="e">
        <f>Calculations!BO1084</f>
        <v>#DIV/0!</v>
      </c>
      <c r="F1083" s="91" t="e">
        <f t="shared" si="68"/>
        <v>#DIV/0!</v>
      </c>
      <c r="G1083" s="91" t="e">
        <f t="shared" si="69"/>
        <v>#DIV/0!</v>
      </c>
      <c r="H1083" s="90" t="e">
        <f t="shared" si="70"/>
        <v>#DIV/0!</v>
      </c>
      <c r="I1083" s="94" t="str">
        <f>IF(OR(COUNT(Calculations!BP1084:BY1084)&lt;3,COUNT(Calculations!BZ1084:CI1084)&lt;3),"N/A",IF(ISERROR(TTEST(Calculations!BP1084:BY1084,Calculations!BZ1084:CI1084,2,2)),"N/A",TTEST(Calculations!BP1084:BY1084,Calculations!BZ1084:CI1084,2,2)))</f>
        <v>N/A</v>
      </c>
      <c r="J1083" s="90" t="e">
        <f t="shared" si="71"/>
        <v>#DIV/0!</v>
      </c>
      <c r="K1083" s="95" t="str">
        <f>IF(AND('Test Sample Data'!N1083&gt;=35,'Control Sample Data'!N1083&gt;=35),"Type 3",IF(AND('Test Sample Data'!N1083&gt;=30,'Control Sample Data'!N1083&gt;=30,OR(I1083&gt;=0.05,I1083="N/A")),"Type 2",IF(OR(AND('Test Sample Data'!N1083&gt;=30,'Control Sample Data'!N1083&lt;=30),AND('Test Sample Data'!N1083&lt;=30,'Control Sample Data'!N1083&gt;=30)),"Type 1","OKAY")))</f>
        <v>OKAY</v>
      </c>
    </row>
    <row r="1084" spans="1:11">
      <c r="A1084" s="68"/>
      <c r="B1084" s="88" t="str">
        <f>IF('Gene Table'!E1084="","",'Gene Table'!E1084)</f>
        <v/>
      </c>
      <c r="C1084" s="89" t="str">
        <f>'Gene Table'!B1084</f>
        <v>N02</v>
      </c>
      <c r="D1084" s="90" t="e">
        <f>Calculations!BN1085</f>
        <v>#DIV/0!</v>
      </c>
      <c r="E1084" s="90" t="e">
        <f>Calculations!BO1085</f>
        <v>#DIV/0!</v>
      </c>
      <c r="F1084" s="91" t="e">
        <f t="shared" si="68"/>
        <v>#DIV/0!</v>
      </c>
      <c r="G1084" s="91" t="e">
        <f t="shared" si="69"/>
        <v>#DIV/0!</v>
      </c>
      <c r="H1084" s="90" t="e">
        <f t="shared" si="70"/>
        <v>#DIV/0!</v>
      </c>
      <c r="I1084" s="94" t="str">
        <f>IF(OR(COUNT(Calculations!BP1085:BY1085)&lt;3,COUNT(Calculations!BZ1085:CI1085)&lt;3),"N/A",IF(ISERROR(TTEST(Calculations!BP1085:BY1085,Calculations!BZ1085:CI1085,2,2)),"N/A",TTEST(Calculations!BP1085:BY1085,Calculations!BZ1085:CI1085,2,2)))</f>
        <v>N/A</v>
      </c>
      <c r="J1084" s="90" t="e">
        <f t="shared" si="71"/>
        <v>#DIV/0!</v>
      </c>
      <c r="K1084" s="95" t="str">
        <f>IF(AND('Test Sample Data'!N1084&gt;=35,'Control Sample Data'!N1084&gt;=35),"Type 3",IF(AND('Test Sample Data'!N1084&gt;=30,'Control Sample Data'!N1084&gt;=30,OR(I1084&gt;=0.05,I1084="N/A")),"Type 2",IF(OR(AND('Test Sample Data'!N1084&gt;=30,'Control Sample Data'!N1084&lt;=30),AND('Test Sample Data'!N1084&lt;=30,'Control Sample Data'!N1084&gt;=30)),"Type 1","OKAY")))</f>
        <v>OKAY</v>
      </c>
    </row>
    <row r="1085" spans="1:11">
      <c r="A1085" s="68"/>
      <c r="B1085" s="88" t="str">
        <f>IF('Gene Table'!E1085="","",'Gene Table'!E1085)</f>
        <v/>
      </c>
      <c r="C1085" s="89" t="str">
        <f>'Gene Table'!B1085</f>
        <v>N03</v>
      </c>
      <c r="D1085" s="90" t="e">
        <f>Calculations!BN1086</f>
        <v>#DIV/0!</v>
      </c>
      <c r="E1085" s="90" t="e">
        <f>Calculations!BO1086</f>
        <v>#DIV/0!</v>
      </c>
      <c r="F1085" s="91" t="e">
        <f t="shared" si="68"/>
        <v>#DIV/0!</v>
      </c>
      <c r="G1085" s="91" t="e">
        <f t="shared" si="69"/>
        <v>#DIV/0!</v>
      </c>
      <c r="H1085" s="90" t="e">
        <f t="shared" si="70"/>
        <v>#DIV/0!</v>
      </c>
      <c r="I1085" s="94" t="str">
        <f>IF(OR(COUNT(Calculations!BP1086:BY1086)&lt;3,COUNT(Calculations!BZ1086:CI1086)&lt;3),"N/A",IF(ISERROR(TTEST(Calculations!BP1086:BY1086,Calculations!BZ1086:CI1086,2,2)),"N/A",TTEST(Calculations!BP1086:BY1086,Calculations!BZ1086:CI1086,2,2)))</f>
        <v>N/A</v>
      </c>
      <c r="J1085" s="90" t="e">
        <f t="shared" si="71"/>
        <v>#DIV/0!</v>
      </c>
      <c r="K1085" s="95" t="str">
        <f>IF(AND('Test Sample Data'!N1085&gt;=35,'Control Sample Data'!N1085&gt;=35),"Type 3",IF(AND('Test Sample Data'!N1085&gt;=30,'Control Sample Data'!N1085&gt;=30,OR(I1085&gt;=0.05,I1085="N/A")),"Type 2",IF(OR(AND('Test Sample Data'!N1085&gt;=30,'Control Sample Data'!N1085&lt;=30),AND('Test Sample Data'!N1085&lt;=30,'Control Sample Data'!N1085&gt;=30)),"Type 1","OKAY")))</f>
        <v>OKAY</v>
      </c>
    </row>
    <row r="1086" spans="1:11">
      <c r="A1086" s="68"/>
      <c r="B1086" s="88" t="str">
        <f>IF('Gene Table'!E1086="","",'Gene Table'!E1086)</f>
        <v/>
      </c>
      <c r="C1086" s="89" t="str">
        <f>'Gene Table'!B1086</f>
        <v>N04</v>
      </c>
      <c r="D1086" s="90" t="e">
        <f>Calculations!BN1087</f>
        <v>#DIV/0!</v>
      </c>
      <c r="E1086" s="90" t="e">
        <f>Calculations!BO1087</f>
        <v>#DIV/0!</v>
      </c>
      <c r="F1086" s="91" t="e">
        <f t="shared" si="68"/>
        <v>#DIV/0!</v>
      </c>
      <c r="G1086" s="91" t="e">
        <f t="shared" si="69"/>
        <v>#DIV/0!</v>
      </c>
      <c r="H1086" s="90" t="e">
        <f t="shared" si="70"/>
        <v>#DIV/0!</v>
      </c>
      <c r="I1086" s="94" t="str">
        <f>IF(OR(COUNT(Calculations!BP1087:BY1087)&lt;3,COUNT(Calculations!BZ1087:CI1087)&lt;3),"N/A",IF(ISERROR(TTEST(Calculations!BP1087:BY1087,Calculations!BZ1087:CI1087,2,2)),"N/A",TTEST(Calculations!BP1087:BY1087,Calculations!BZ1087:CI1087,2,2)))</f>
        <v>N/A</v>
      </c>
      <c r="J1086" s="90" t="e">
        <f t="shared" si="71"/>
        <v>#DIV/0!</v>
      </c>
      <c r="K1086" s="95" t="str">
        <f>IF(AND('Test Sample Data'!N1086&gt;=35,'Control Sample Data'!N1086&gt;=35),"Type 3",IF(AND('Test Sample Data'!N1086&gt;=30,'Control Sample Data'!N1086&gt;=30,OR(I1086&gt;=0.05,I1086="N/A")),"Type 2",IF(OR(AND('Test Sample Data'!N1086&gt;=30,'Control Sample Data'!N1086&lt;=30),AND('Test Sample Data'!N1086&lt;=30,'Control Sample Data'!N1086&gt;=30)),"Type 1","OKAY")))</f>
        <v>OKAY</v>
      </c>
    </row>
    <row r="1087" spans="1:11">
      <c r="A1087" s="68"/>
      <c r="B1087" s="88" t="str">
        <f>IF('Gene Table'!E1087="","",'Gene Table'!E1087)</f>
        <v/>
      </c>
      <c r="C1087" s="89" t="str">
        <f>'Gene Table'!B1087</f>
        <v>N05</v>
      </c>
      <c r="D1087" s="90" t="e">
        <f>Calculations!BN1088</f>
        <v>#DIV/0!</v>
      </c>
      <c r="E1087" s="90" t="e">
        <f>Calculations!BO1088</f>
        <v>#DIV/0!</v>
      </c>
      <c r="F1087" s="91" t="e">
        <f t="shared" si="68"/>
        <v>#DIV/0!</v>
      </c>
      <c r="G1087" s="91" t="e">
        <f t="shared" si="69"/>
        <v>#DIV/0!</v>
      </c>
      <c r="H1087" s="90" t="e">
        <f t="shared" si="70"/>
        <v>#DIV/0!</v>
      </c>
      <c r="I1087" s="94" t="str">
        <f>IF(OR(COUNT(Calculations!BP1088:BY1088)&lt;3,COUNT(Calculations!BZ1088:CI1088)&lt;3),"N/A",IF(ISERROR(TTEST(Calculations!BP1088:BY1088,Calculations!BZ1088:CI1088,2,2)),"N/A",TTEST(Calculations!BP1088:BY1088,Calculations!BZ1088:CI1088,2,2)))</f>
        <v>N/A</v>
      </c>
      <c r="J1087" s="90" t="e">
        <f t="shared" si="71"/>
        <v>#DIV/0!</v>
      </c>
      <c r="K1087" s="95" t="str">
        <f>IF(AND('Test Sample Data'!N1087&gt;=35,'Control Sample Data'!N1087&gt;=35),"Type 3",IF(AND('Test Sample Data'!N1087&gt;=30,'Control Sample Data'!N1087&gt;=30,OR(I1087&gt;=0.05,I1087="N/A")),"Type 2",IF(OR(AND('Test Sample Data'!N1087&gt;=30,'Control Sample Data'!N1087&lt;=30),AND('Test Sample Data'!N1087&lt;=30,'Control Sample Data'!N1087&gt;=30)),"Type 1","OKAY")))</f>
        <v>OKAY</v>
      </c>
    </row>
    <row r="1088" spans="1:11">
      <c r="A1088" s="68"/>
      <c r="B1088" s="88" t="str">
        <f>IF('Gene Table'!E1088="","",'Gene Table'!E1088)</f>
        <v/>
      </c>
      <c r="C1088" s="89" t="str">
        <f>'Gene Table'!B1088</f>
        <v>N06</v>
      </c>
      <c r="D1088" s="90" t="e">
        <f>Calculations!BN1089</f>
        <v>#DIV/0!</v>
      </c>
      <c r="E1088" s="90" t="e">
        <f>Calculations!BO1089</f>
        <v>#DIV/0!</v>
      </c>
      <c r="F1088" s="91" t="e">
        <f t="shared" si="68"/>
        <v>#DIV/0!</v>
      </c>
      <c r="G1088" s="91" t="e">
        <f t="shared" si="69"/>
        <v>#DIV/0!</v>
      </c>
      <c r="H1088" s="90" t="e">
        <f t="shared" si="70"/>
        <v>#DIV/0!</v>
      </c>
      <c r="I1088" s="94" t="str">
        <f>IF(OR(COUNT(Calculations!BP1089:BY1089)&lt;3,COUNT(Calculations!BZ1089:CI1089)&lt;3),"N/A",IF(ISERROR(TTEST(Calculations!BP1089:BY1089,Calculations!BZ1089:CI1089,2,2)),"N/A",TTEST(Calculations!BP1089:BY1089,Calculations!BZ1089:CI1089,2,2)))</f>
        <v>N/A</v>
      </c>
      <c r="J1088" s="90" t="e">
        <f t="shared" si="71"/>
        <v>#DIV/0!</v>
      </c>
      <c r="K1088" s="95" t="str">
        <f>IF(AND('Test Sample Data'!N1088&gt;=35,'Control Sample Data'!N1088&gt;=35),"Type 3",IF(AND('Test Sample Data'!N1088&gt;=30,'Control Sample Data'!N1088&gt;=30,OR(I1088&gt;=0.05,I1088="N/A")),"Type 2",IF(OR(AND('Test Sample Data'!N1088&gt;=30,'Control Sample Data'!N1088&lt;=30),AND('Test Sample Data'!N1088&lt;=30,'Control Sample Data'!N1088&gt;=30)),"Type 1","OKAY")))</f>
        <v>OKAY</v>
      </c>
    </row>
    <row r="1089" spans="1:11">
      <c r="A1089" s="68"/>
      <c r="B1089" s="88" t="str">
        <f>IF('Gene Table'!E1089="","",'Gene Table'!E1089)</f>
        <v/>
      </c>
      <c r="C1089" s="89" t="str">
        <f>'Gene Table'!B1089</f>
        <v>N07</v>
      </c>
      <c r="D1089" s="90" t="e">
        <f>Calculations!BN1090</f>
        <v>#DIV/0!</v>
      </c>
      <c r="E1089" s="90" t="e">
        <f>Calculations!BO1090</f>
        <v>#DIV/0!</v>
      </c>
      <c r="F1089" s="91" t="e">
        <f t="shared" si="68"/>
        <v>#DIV/0!</v>
      </c>
      <c r="G1089" s="91" t="e">
        <f t="shared" si="69"/>
        <v>#DIV/0!</v>
      </c>
      <c r="H1089" s="90" t="e">
        <f t="shared" si="70"/>
        <v>#DIV/0!</v>
      </c>
      <c r="I1089" s="94" t="str">
        <f>IF(OR(COUNT(Calculations!BP1090:BY1090)&lt;3,COUNT(Calculations!BZ1090:CI1090)&lt;3),"N/A",IF(ISERROR(TTEST(Calculations!BP1090:BY1090,Calculations!BZ1090:CI1090,2,2)),"N/A",TTEST(Calculations!BP1090:BY1090,Calculations!BZ1090:CI1090,2,2)))</f>
        <v>N/A</v>
      </c>
      <c r="J1089" s="90" t="e">
        <f t="shared" si="71"/>
        <v>#DIV/0!</v>
      </c>
      <c r="K1089" s="95" t="str">
        <f>IF(AND('Test Sample Data'!N1089&gt;=35,'Control Sample Data'!N1089&gt;=35),"Type 3",IF(AND('Test Sample Data'!N1089&gt;=30,'Control Sample Data'!N1089&gt;=30,OR(I1089&gt;=0.05,I1089="N/A")),"Type 2",IF(OR(AND('Test Sample Data'!N1089&gt;=30,'Control Sample Data'!N1089&lt;=30),AND('Test Sample Data'!N1089&lt;=30,'Control Sample Data'!N1089&gt;=30)),"Type 1","OKAY")))</f>
        <v>OKAY</v>
      </c>
    </row>
    <row r="1090" spans="1:11">
      <c r="A1090" s="68"/>
      <c r="B1090" s="88" t="str">
        <f>IF('Gene Table'!E1090="","",'Gene Table'!E1090)</f>
        <v/>
      </c>
      <c r="C1090" s="89" t="str">
        <f>'Gene Table'!B1090</f>
        <v>N08</v>
      </c>
      <c r="D1090" s="90" t="e">
        <f>Calculations!BN1091</f>
        <v>#DIV/0!</v>
      </c>
      <c r="E1090" s="90" t="e">
        <f>Calculations!BO1091</f>
        <v>#DIV/0!</v>
      </c>
      <c r="F1090" s="91" t="e">
        <f t="shared" si="68"/>
        <v>#DIV/0!</v>
      </c>
      <c r="G1090" s="91" t="e">
        <f t="shared" si="69"/>
        <v>#DIV/0!</v>
      </c>
      <c r="H1090" s="90" t="e">
        <f t="shared" si="70"/>
        <v>#DIV/0!</v>
      </c>
      <c r="I1090" s="94" t="str">
        <f>IF(OR(COUNT(Calculations!BP1091:BY1091)&lt;3,COUNT(Calculations!BZ1091:CI1091)&lt;3),"N/A",IF(ISERROR(TTEST(Calculations!BP1091:BY1091,Calculations!BZ1091:CI1091,2,2)),"N/A",TTEST(Calculations!BP1091:BY1091,Calculations!BZ1091:CI1091,2,2)))</f>
        <v>N/A</v>
      </c>
      <c r="J1090" s="90" t="e">
        <f t="shared" si="71"/>
        <v>#DIV/0!</v>
      </c>
      <c r="K1090" s="95" t="str">
        <f>IF(AND('Test Sample Data'!N1090&gt;=35,'Control Sample Data'!N1090&gt;=35),"Type 3",IF(AND('Test Sample Data'!N1090&gt;=30,'Control Sample Data'!N1090&gt;=30,OR(I1090&gt;=0.05,I1090="N/A")),"Type 2",IF(OR(AND('Test Sample Data'!N1090&gt;=30,'Control Sample Data'!N1090&lt;=30),AND('Test Sample Data'!N1090&lt;=30,'Control Sample Data'!N1090&gt;=30)),"Type 1","OKAY")))</f>
        <v>OKAY</v>
      </c>
    </row>
    <row r="1091" spans="1:11">
      <c r="A1091" s="68"/>
      <c r="B1091" s="88" t="str">
        <f>IF('Gene Table'!E1091="","",'Gene Table'!E1091)</f>
        <v/>
      </c>
      <c r="C1091" s="89" t="str">
        <f>'Gene Table'!B1091</f>
        <v>N09</v>
      </c>
      <c r="D1091" s="90" t="e">
        <f>Calculations!BN1092</f>
        <v>#DIV/0!</v>
      </c>
      <c r="E1091" s="90" t="e">
        <f>Calculations!BO1092</f>
        <v>#DIV/0!</v>
      </c>
      <c r="F1091" s="91" t="e">
        <f t="shared" si="68"/>
        <v>#DIV/0!</v>
      </c>
      <c r="G1091" s="91" t="e">
        <f t="shared" si="69"/>
        <v>#DIV/0!</v>
      </c>
      <c r="H1091" s="90" t="e">
        <f t="shared" si="70"/>
        <v>#DIV/0!</v>
      </c>
      <c r="I1091" s="94" t="str">
        <f>IF(OR(COUNT(Calculations!BP1092:BY1092)&lt;3,COUNT(Calculations!BZ1092:CI1092)&lt;3),"N/A",IF(ISERROR(TTEST(Calculations!BP1092:BY1092,Calculations!BZ1092:CI1092,2,2)),"N/A",TTEST(Calculations!BP1092:BY1092,Calculations!BZ1092:CI1092,2,2)))</f>
        <v>N/A</v>
      </c>
      <c r="J1091" s="90" t="e">
        <f t="shared" si="71"/>
        <v>#DIV/0!</v>
      </c>
      <c r="K1091" s="95" t="str">
        <f>IF(AND('Test Sample Data'!N1091&gt;=35,'Control Sample Data'!N1091&gt;=35),"Type 3",IF(AND('Test Sample Data'!N1091&gt;=30,'Control Sample Data'!N1091&gt;=30,OR(I1091&gt;=0.05,I1091="N/A")),"Type 2",IF(OR(AND('Test Sample Data'!N1091&gt;=30,'Control Sample Data'!N1091&lt;=30),AND('Test Sample Data'!N1091&lt;=30,'Control Sample Data'!N1091&gt;=30)),"Type 1","OKAY")))</f>
        <v>OKAY</v>
      </c>
    </row>
    <row r="1092" spans="1:11">
      <c r="A1092" s="68"/>
      <c r="B1092" s="88" t="str">
        <f>IF('Gene Table'!E1092="","",'Gene Table'!E1092)</f>
        <v/>
      </c>
      <c r="C1092" s="89" t="str">
        <f>'Gene Table'!B1092</f>
        <v>N10</v>
      </c>
      <c r="D1092" s="90" t="e">
        <f>Calculations!BN1093</f>
        <v>#DIV/0!</v>
      </c>
      <c r="E1092" s="90" t="e">
        <f>Calculations!BO1093</f>
        <v>#DIV/0!</v>
      </c>
      <c r="F1092" s="91" t="e">
        <f t="shared" ref="F1092:F1154" si="72">2^-D1092</f>
        <v>#DIV/0!</v>
      </c>
      <c r="G1092" s="91" t="e">
        <f t="shared" ref="G1092:G1154" si="73">2^-E1092</f>
        <v>#DIV/0!</v>
      </c>
      <c r="H1092" s="90" t="e">
        <f t="shared" ref="H1092:H1154" si="74">F1092/G1092</f>
        <v>#DIV/0!</v>
      </c>
      <c r="I1092" s="94" t="str">
        <f>IF(OR(COUNT(Calculations!BP1093:BY1093)&lt;3,COUNT(Calculations!BZ1093:CI1093)&lt;3),"N/A",IF(ISERROR(TTEST(Calculations!BP1093:BY1093,Calculations!BZ1093:CI1093,2,2)),"N/A",TTEST(Calculations!BP1093:BY1093,Calculations!BZ1093:CI1093,2,2)))</f>
        <v>N/A</v>
      </c>
      <c r="J1092" s="90" t="e">
        <f t="shared" ref="J1092:J1154" si="75">IF(H1092&gt;1,H1092,-1/H1092)</f>
        <v>#DIV/0!</v>
      </c>
      <c r="K1092" s="95" t="str">
        <f>IF(AND('Test Sample Data'!N1092&gt;=35,'Control Sample Data'!N1092&gt;=35),"Type 3",IF(AND('Test Sample Data'!N1092&gt;=30,'Control Sample Data'!N1092&gt;=30,OR(I1092&gt;=0.05,I1092="N/A")),"Type 2",IF(OR(AND('Test Sample Data'!N1092&gt;=30,'Control Sample Data'!N1092&lt;=30),AND('Test Sample Data'!N1092&lt;=30,'Control Sample Data'!N1092&gt;=30)),"Type 1","OKAY")))</f>
        <v>OKAY</v>
      </c>
    </row>
    <row r="1093" spans="1:11">
      <c r="A1093" s="68"/>
      <c r="B1093" s="88" t="str">
        <f>IF('Gene Table'!E1093="","",'Gene Table'!E1093)</f>
        <v/>
      </c>
      <c r="C1093" s="89" t="str">
        <f>'Gene Table'!B1093</f>
        <v>N11</v>
      </c>
      <c r="D1093" s="90" t="e">
        <f>Calculations!BN1094</f>
        <v>#DIV/0!</v>
      </c>
      <c r="E1093" s="90" t="e">
        <f>Calculations!BO1094</f>
        <v>#DIV/0!</v>
      </c>
      <c r="F1093" s="91" t="e">
        <f t="shared" si="72"/>
        <v>#DIV/0!</v>
      </c>
      <c r="G1093" s="91" t="e">
        <f t="shared" si="73"/>
        <v>#DIV/0!</v>
      </c>
      <c r="H1093" s="90" t="e">
        <f t="shared" si="74"/>
        <v>#DIV/0!</v>
      </c>
      <c r="I1093" s="94" t="str">
        <f>IF(OR(COUNT(Calculations!BP1094:BY1094)&lt;3,COUNT(Calculations!BZ1094:CI1094)&lt;3),"N/A",IF(ISERROR(TTEST(Calculations!BP1094:BY1094,Calculations!BZ1094:CI1094,2,2)),"N/A",TTEST(Calculations!BP1094:BY1094,Calculations!BZ1094:CI1094,2,2)))</f>
        <v>N/A</v>
      </c>
      <c r="J1093" s="90" t="e">
        <f t="shared" si="75"/>
        <v>#DIV/0!</v>
      </c>
      <c r="K1093" s="95" t="str">
        <f>IF(AND('Test Sample Data'!N1093&gt;=35,'Control Sample Data'!N1093&gt;=35),"Type 3",IF(AND('Test Sample Data'!N1093&gt;=30,'Control Sample Data'!N1093&gt;=30,OR(I1093&gt;=0.05,I1093="N/A")),"Type 2",IF(OR(AND('Test Sample Data'!N1093&gt;=30,'Control Sample Data'!N1093&lt;=30),AND('Test Sample Data'!N1093&lt;=30,'Control Sample Data'!N1093&gt;=30)),"Type 1","OKAY")))</f>
        <v>OKAY</v>
      </c>
    </row>
    <row r="1094" spans="1:11">
      <c r="A1094" s="68"/>
      <c r="B1094" s="88" t="str">
        <f>IF('Gene Table'!E1094="","",'Gene Table'!E1094)</f>
        <v/>
      </c>
      <c r="C1094" s="89" t="str">
        <f>'Gene Table'!B1094</f>
        <v>N12</v>
      </c>
      <c r="D1094" s="90" t="e">
        <f>Calculations!BN1095</f>
        <v>#DIV/0!</v>
      </c>
      <c r="E1094" s="90" t="e">
        <f>Calculations!BO1095</f>
        <v>#DIV/0!</v>
      </c>
      <c r="F1094" s="91" t="e">
        <f t="shared" si="72"/>
        <v>#DIV/0!</v>
      </c>
      <c r="G1094" s="91" t="e">
        <f t="shared" si="73"/>
        <v>#DIV/0!</v>
      </c>
      <c r="H1094" s="90" t="e">
        <f t="shared" si="74"/>
        <v>#DIV/0!</v>
      </c>
      <c r="I1094" s="94" t="str">
        <f>IF(OR(COUNT(Calculations!BP1095:BY1095)&lt;3,COUNT(Calculations!BZ1095:CI1095)&lt;3),"N/A",IF(ISERROR(TTEST(Calculations!BP1095:BY1095,Calculations!BZ1095:CI1095,2,2)),"N/A",TTEST(Calculations!BP1095:BY1095,Calculations!BZ1095:CI1095,2,2)))</f>
        <v>N/A</v>
      </c>
      <c r="J1094" s="90" t="e">
        <f t="shared" si="75"/>
        <v>#DIV/0!</v>
      </c>
      <c r="K1094" s="95" t="str">
        <f>IF(AND('Test Sample Data'!N1094&gt;=35,'Control Sample Data'!N1094&gt;=35),"Type 3",IF(AND('Test Sample Data'!N1094&gt;=30,'Control Sample Data'!N1094&gt;=30,OR(I1094&gt;=0.05,I1094="N/A")),"Type 2",IF(OR(AND('Test Sample Data'!N1094&gt;=30,'Control Sample Data'!N1094&lt;=30),AND('Test Sample Data'!N1094&lt;=30,'Control Sample Data'!N1094&gt;=30)),"Type 1","OKAY")))</f>
        <v>OKAY</v>
      </c>
    </row>
    <row r="1095" spans="1:11">
      <c r="A1095" s="68"/>
      <c r="B1095" s="88" t="str">
        <f>IF('Gene Table'!E1095="","",'Gene Table'!E1095)</f>
        <v/>
      </c>
      <c r="C1095" s="89" t="str">
        <f>'Gene Table'!B1095</f>
        <v>N13</v>
      </c>
      <c r="D1095" s="90" t="e">
        <f>Calculations!BN1096</f>
        <v>#DIV/0!</v>
      </c>
      <c r="E1095" s="90" t="e">
        <f>Calculations!BO1096</f>
        <v>#DIV/0!</v>
      </c>
      <c r="F1095" s="91" t="e">
        <f t="shared" si="72"/>
        <v>#DIV/0!</v>
      </c>
      <c r="G1095" s="91" t="e">
        <f t="shared" si="73"/>
        <v>#DIV/0!</v>
      </c>
      <c r="H1095" s="90" t="e">
        <f t="shared" si="74"/>
        <v>#DIV/0!</v>
      </c>
      <c r="I1095" s="94" t="str">
        <f>IF(OR(COUNT(Calculations!BP1096:BY1096)&lt;3,COUNT(Calculations!BZ1096:CI1096)&lt;3),"N/A",IF(ISERROR(TTEST(Calculations!BP1096:BY1096,Calculations!BZ1096:CI1096,2,2)),"N/A",TTEST(Calculations!BP1096:BY1096,Calculations!BZ1096:CI1096,2,2)))</f>
        <v>N/A</v>
      </c>
      <c r="J1095" s="90" t="e">
        <f t="shared" si="75"/>
        <v>#DIV/0!</v>
      </c>
      <c r="K1095" s="95" t="str">
        <f>IF(AND('Test Sample Data'!N1095&gt;=35,'Control Sample Data'!N1095&gt;=35),"Type 3",IF(AND('Test Sample Data'!N1095&gt;=30,'Control Sample Data'!N1095&gt;=30,OR(I1095&gt;=0.05,I1095="N/A")),"Type 2",IF(OR(AND('Test Sample Data'!N1095&gt;=30,'Control Sample Data'!N1095&lt;=30),AND('Test Sample Data'!N1095&lt;=30,'Control Sample Data'!N1095&gt;=30)),"Type 1","OKAY")))</f>
        <v>OKAY</v>
      </c>
    </row>
    <row r="1096" spans="1:11">
      <c r="A1096" s="68"/>
      <c r="B1096" s="88" t="str">
        <f>IF('Gene Table'!E1096="","",'Gene Table'!E1096)</f>
        <v/>
      </c>
      <c r="C1096" s="89" t="str">
        <f>'Gene Table'!B1096</f>
        <v>N14</v>
      </c>
      <c r="D1096" s="90" t="e">
        <f>Calculations!BN1097</f>
        <v>#DIV/0!</v>
      </c>
      <c r="E1096" s="90" t="e">
        <f>Calculations!BO1097</f>
        <v>#DIV/0!</v>
      </c>
      <c r="F1096" s="91" t="e">
        <f t="shared" si="72"/>
        <v>#DIV/0!</v>
      </c>
      <c r="G1096" s="91" t="e">
        <f t="shared" si="73"/>
        <v>#DIV/0!</v>
      </c>
      <c r="H1096" s="90" t="e">
        <f t="shared" si="74"/>
        <v>#DIV/0!</v>
      </c>
      <c r="I1096" s="94" t="str">
        <f>IF(OR(COUNT(Calculations!BP1097:BY1097)&lt;3,COUNT(Calculations!BZ1097:CI1097)&lt;3),"N/A",IF(ISERROR(TTEST(Calculations!BP1097:BY1097,Calculations!BZ1097:CI1097,2,2)),"N/A",TTEST(Calculations!BP1097:BY1097,Calculations!BZ1097:CI1097,2,2)))</f>
        <v>N/A</v>
      </c>
      <c r="J1096" s="90" t="e">
        <f t="shared" si="75"/>
        <v>#DIV/0!</v>
      </c>
      <c r="K1096" s="95" t="str">
        <f>IF(AND('Test Sample Data'!N1096&gt;=35,'Control Sample Data'!N1096&gt;=35),"Type 3",IF(AND('Test Sample Data'!N1096&gt;=30,'Control Sample Data'!N1096&gt;=30,OR(I1096&gt;=0.05,I1096="N/A")),"Type 2",IF(OR(AND('Test Sample Data'!N1096&gt;=30,'Control Sample Data'!N1096&lt;=30),AND('Test Sample Data'!N1096&lt;=30,'Control Sample Data'!N1096&gt;=30)),"Type 1","OKAY")))</f>
        <v>OKAY</v>
      </c>
    </row>
    <row r="1097" spans="1:11">
      <c r="A1097" s="68"/>
      <c r="B1097" s="88" t="str">
        <f>IF('Gene Table'!E1097="","",'Gene Table'!E1097)</f>
        <v/>
      </c>
      <c r="C1097" s="89" t="str">
        <f>'Gene Table'!B1097</f>
        <v>N15</v>
      </c>
      <c r="D1097" s="90" t="e">
        <f>Calculations!BN1098</f>
        <v>#DIV/0!</v>
      </c>
      <c r="E1097" s="90" t="e">
        <f>Calculations!BO1098</f>
        <v>#DIV/0!</v>
      </c>
      <c r="F1097" s="91" t="e">
        <f t="shared" si="72"/>
        <v>#DIV/0!</v>
      </c>
      <c r="G1097" s="91" t="e">
        <f t="shared" si="73"/>
        <v>#DIV/0!</v>
      </c>
      <c r="H1097" s="90" t="e">
        <f t="shared" si="74"/>
        <v>#DIV/0!</v>
      </c>
      <c r="I1097" s="94" t="str">
        <f>IF(OR(COUNT(Calculations!BP1098:BY1098)&lt;3,COUNT(Calculations!BZ1098:CI1098)&lt;3),"N/A",IF(ISERROR(TTEST(Calculations!BP1098:BY1098,Calculations!BZ1098:CI1098,2,2)),"N/A",TTEST(Calculations!BP1098:BY1098,Calculations!BZ1098:CI1098,2,2)))</f>
        <v>N/A</v>
      </c>
      <c r="J1097" s="90" t="e">
        <f t="shared" si="75"/>
        <v>#DIV/0!</v>
      </c>
      <c r="K1097" s="95" t="str">
        <f>IF(AND('Test Sample Data'!N1097&gt;=35,'Control Sample Data'!N1097&gt;=35),"Type 3",IF(AND('Test Sample Data'!N1097&gt;=30,'Control Sample Data'!N1097&gt;=30,OR(I1097&gt;=0.05,I1097="N/A")),"Type 2",IF(OR(AND('Test Sample Data'!N1097&gt;=30,'Control Sample Data'!N1097&lt;=30),AND('Test Sample Data'!N1097&lt;=30,'Control Sample Data'!N1097&gt;=30)),"Type 1","OKAY")))</f>
        <v>OKAY</v>
      </c>
    </row>
    <row r="1098" spans="1:11">
      <c r="A1098" s="68"/>
      <c r="B1098" s="88" t="str">
        <f>IF('Gene Table'!E1098="","",'Gene Table'!E1098)</f>
        <v/>
      </c>
      <c r="C1098" s="89" t="str">
        <f>'Gene Table'!B1098</f>
        <v>N16</v>
      </c>
      <c r="D1098" s="90" t="e">
        <f>Calculations!BN1099</f>
        <v>#DIV/0!</v>
      </c>
      <c r="E1098" s="90" t="e">
        <f>Calculations!BO1099</f>
        <v>#DIV/0!</v>
      </c>
      <c r="F1098" s="91" t="e">
        <f t="shared" si="72"/>
        <v>#DIV/0!</v>
      </c>
      <c r="G1098" s="91" t="e">
        <f t="shared" si="73"/>
        <v>#DIV/0!</v>
      </c>
      <c r="H1098" s="90" t="e">
        <f t="shared" si="74"/>
        <v>#DIV/0!</v>
      </c>
      <c r="I1098" s="94" t="str">
        <f>IF(OR(COUNT(Calculations!BP1099:BY1099)&lt;3,COUNT(Calculations!BZ1099:CI1099)&lt;3),"N/A",IF(ISERROR(TTEST(Calculations!BP1099:BY1099,Calculations!BZ1099:CI1099,2,2)),"N/A",TTEST(Calculations!BP1099:BY1099,Calculations!BZ1099:CI1099,2,2)))</f>
        <v>N/A</v>
      </c>
      <c r="J1098" s="90" t="e">
        <f t="shared" si="75"/>
        <v>#DIV/0!</v>
      </c>
      <c r="K1098" s="95" t="str">
        <f>IF(AND('Test Sample Data'!N1098&gt;=35,'Control Sample Data'!N1098&gt;=35),"Type 3",IF(AND('Test Sample Data'!N1098&gt;=30,'Control Sample Data'!N1098&gt;=30,OR(I1098&gt;=0.05,I1098="N/A")),"Type 2",IF(OR(AND('Test Sample Data'!N1098&gt;=30,'Control Sample Data'!N1098&lt;=30),AND('Test Sample Data'!N1098&lt;=30,'Control Sample Data'!N1098&gt;=30)),"Type 1","OKAY")))</f>
        <v>OKAY</v>
      </c>
    </row>
    <row r="1099" spans="1:11">
      <c r="A1099" s="68"/>
      <c r="B1099" s="88" t="str">
        <f>IF('Gene Table'!E1099="","",'Gene Table'!E1099)</f>
        <v/>
      </c>
      <c r="C1099" s="89" t="str">
        <f>'Gene Table'!B1099</f>
        <v>N17</v>
      </c>
      <c r="D1099" s="90" t="e">
        <f>Calculations!BN1100</f>
        <v>#DIV/0!</v>
      </c>
      <c r="E1099" s="90" t="e">
        <f>Calculations!BO1100</f>
        <v>#DIV/0!</v>
      </c>
      <c r="F1099" s="91" t="e">
        <f t="shared" si="72"/>
        <v>#DIV/0!</v>
      </c>
      <c r="G1099" s="91" t="e">
        <f t="shared" si="73"/>
        <v>#DIV/0!</v>
      </c>
      <c r="H1099" s="90" t="e">
        <f t="shared" si="74"/>
        <v>#DIV/0!</v>
      </c>
      <c r="I1099" s="94" t="str">
        <f>IF(OR(COUNT(Calculations!BP1100:BY1100)&lt;3,COUNT(Calculations!BZ1100:CI1100)&lt;3),"N/A",IF(ISERROR(TTEST(Calculations!BP1100:BY1100,Calculations!BZ1100:CI1100,2,2)),"N/A",TTEST(Calculations!BP1100:BY1100,Calculations!BZ1100:CI1100,2,2)))</f>
        <v>N/A</v>
      </c>
      <c r="J1099" s="90" t="e">
        <f t="shared" si="75"/>
        <v>#DIV/0!</v>
      </c>
      <c r="K1099" s="95" t="str">
        <f>IF(AND('Test Sample Data'!N1099&gt;=35,'Control Sample Data'!N1099&gt;=35),"Type 3",IF(AND('Test Sample Data'!N1099&gt;=30,'Control Sample Data'!N1099&gt;=30,OR(I1099&gt;=0.05,I1099="N/A")),"Type 2",IF(OR(AND('Test Sample Data'!N1099&gt;=30,'Control Sample Data'!N1099&lt;=30),AND('Test Sample Data'!N1099&lt;=30,'Control Sample Data'!N1099&gt;=30)),"Type 1","OKAY")))</f>
        <v>OKAY</v>
      </c>
    </row>
    <row r="1100" spans="1:11">
      <c r="A1100" s="68"/>
      <c r="B1100" s="88" t="str">
        <f>IF('Gene Table'!E1100="","",'Gene Table'!E1100)</f>
        <v/>
      </c>
      <c r="C1100" s="89" t="str">
        <f>'Gene Table'!B1100</f>
        <v>N18</v>
      </c>
      <c r="D1100" s="90" t="e">
        <f>Calculations!BN1101</f>
        <v>#DIV/0!</v>
      </c>
      <c r="E1100" s="90" t="e">
        <f>Calculations!BO1101</f>
        <v>#DIV/0!</v>
      </c>
      <c r="F1100" s="91" t="e">
        <f t="shared" si="72"/>
        <v>#DIV/0!</v>
      </c>
      <c r="G1100" s="91" t="e">
        <f t="shared" si="73"/>
        <v>#DIV/0!</v>
      </c>
      <c r="H1100" s="90" t="e">
        <f t="shared" si="74"/>
        <v>#DIV/0!</v>
      </c>
      <c r="I1100" s="94" t="str">
        <f>IF(OR(COUNT(Calculations!BP1101:BY1101)&lt;3,COUNT(Calculations!BZ1101:CI1101)&lt;3),"N/A",IF(ISERROR(TTEST(Calculations!BP1101:BY1101,Calculations!BZ1101:CI1101,2,2)),"N/A",TTEST(Calculations!BP1101:BY1101,Calculations!BZ1101:CI1101,2,2)))</f>
        <v>N/A</v>
      </c>
      <c r="J1100" s="90" t="e">
        <f t="shared" si="75"/>
        <v>#DIV/0!</v>
      </c>
      <c r="K1100" s="95" t="str">
        <f>IF(AND('Test Sample Data'!N1100&gt;=35,'Control Sample Data'!N1100&gt;=35),"Type 3",IF(AND('Test Sample Data'!N1100&gt;=30,'Control Sample Data'!N1100&gt;=30,OR(I1100&gt;=0.05,I1100="N/A")),"Type 2",IF(OR(AND('Test Sample Data'!N1100&gt;=30,'Control Sample Data'!N1100&lt;=30),AND('Test Sample Data'!N1100&lt;=30,'Control Sample Data'!N1100&gt;=30)),"Type 1","OKAY")))</f>
        <v>OKAY</v>
      </c>
    </row>
    <row r="1101" spans="1:11">
      <c r="A1101" s="68"/>
      <c r="B1101" s="88" t="str">
        <f>IF('Gene Table'!E1101="","",'Gene Table'!E1101)</f>
        <v/>
      </c>
      <c r="C1101" s="89" t="str">
        <f>'Gene Table'!B1101</f>
        <v>N19</v>
      </c>
      <c r="D1101" s="90" t="e">
        <f>Calculations!BN1102</f>
        <v>#DIV/0!</v>
      </c>
      <c r="E1101" s="90" t="e">
        <f>Calculations!BO1102</f>
        <v>#DIV/0!</v>
      </c>
      <c r="F1101" s="91" t="e">
        <f t="shared" si="72"/>
        <v>#DIV/0!</v>
      </c>
      <c r="G1101" s="91" t="e">
        <f t="shared" si="73"/>
        <v>#DIV/0!</v>
      </c>
      <c r="H1101" s="90" t="e">
        <f t="shared" si="74"/>
        <v>#DIV/0!</v>
      </c>
      <c r="I1101" s="94" t="str">
        <f>IF(OR(COUNT(Calculations!BP1102:BY1102)&lt;3,COUNT(Calculations!BZ1102:CI1102)&lt;3),"N/A",IF(ISERROR(TTEST(Calculations!BP1102:BY1102,Calculations!BZ1102:CI1102,2,2)),"N/A",TTEST(Calculations!BP1102:BY1102,Calculations!BZ1102:CI1102,2,2)))</f>
        <v>N/A</v>
      </c>
      <c r="J1101" s="90" t="e">
        <f t="shared" si="75"/>
        <v>#DIV/0!</v>
      </c>
      <c r="K1101" s="95" t="str">
        <f>IF(AND('Test Sample Data'!N1101&gt;=35,'Control Sample Data'!N1101&gt;=35),"Type 3",IF(AND('Test Sample Data'!N1101&gt;=30,'Control Sample Data'!N1101&gt;=30,OR(I1101&gt;=0.05,I1101="N/A")),"Type 2",IF(OR(AND('Test Sample Data'!N1101&gt;=30,'Control Sample Data'!N1101&lt;=30),AND('Test Sample Data'!N1101&lt;=30,'Control Sample Data'!N1101&gt;=30)),"Type 1","OKAY")))</f>
        <v>OKAY</v>
      </c>
    </row>
    <row r="1102" spans="1:11">
      <c r="A1102" s="68"/>
      <c r="B1102" s="88" t="str">
        <f>IF('Gene Table'!E1102="","",'Gene Table'!E1102)</f>
        <v/>
      </c>
      <c r="C1102" s="89" t="str">
        <f>'Gene Table'!B1102</f>
        <v>N20</v>
      </c>
      <c r="D1102" s="90" t="e">
        <f>Calculations!BN1103</f>
        <v>#DIV/0!</v>
      </c>
      <c r="E1102" s="90" t="e">
        <f>Calculations!BO1103</f>
        <v>#DIV/0!</v>
      </c>
      <c r="F1102" s="91" t="e">
        <f t="shared" si="72"/>
        <v>#DIV/0!</v>
      </c>
      <c r="G1102" s="91" t="e">
        <f t="shared" si="73"/>
        <v>#DIV/0!</v>
      </c>
      <c r="H1102" s="90" t="e">
        <f t="shared" si="74"/>
        <v>#DIV/0!</v>
      </c>
      <c r="I1102" s="94" t="str">
        <f>IF(OR(COUNT(Calculations!BP1103:BY1103)&lt;3,COUNT(Calculations!BZ1103:CI1103)&lt;3),"N/A",IF(ISERROR(TTEST(Calculations!BP1103:BY1103,Calculations!BZ1103:CI1103,2,2)),"N/A",TTEST(Calculations!BP1103:BY1103,Calculations!BZ1103:CI1103,2,2)))</f>
        <v>N/A</v>
      </c>
      <c r="J1102" s="90" t="e">
        <f t="shared" si="75"/>
        <v>#DIV/0!</v>
      </c>
      <c r="K1102" s="95" t="str">
        <f>IF(AND('Test Sample Data'!N1102&gt;=35,'Control Sample Data'!N1102&gt;=35),"Type 3",IF(AND('Test Sample Data'!N1102&gt;=30,'Control Sample Data'!N1102&gt;=30,OR(I1102&gt;=0.05,I1102="N/A")),"Type 2",IF(OR(AND('Test Sample Data'!N1102&gt;=30,'Control Sample Data'!N1102&lt;=30),AND('Test Sample Data'!N1102&lt;=30,'Control Sample Data'!N1102&gt;=30)),"Type 1","OKAY")))</f>
        <v>OKAY</v>
      </c>
    </row>
    <row r="1103" spans="1:11">
      <c r="A1103" s="68"/>
      <c r="B1103" s="88" t="str">
        <f>IF('Gene Table'!E1103="","",'Gene Table'!E1103)</f>
        <v/>
      </c>
      <c r="C1103" s="89" t="str">
        <f>'Gene Table'!B1103</f>
        <v>N21</v>
      </c>
      <c r="D1103" s="90" t="e">
        <f>Calculations!BN1104</f>
        <v>#DIV/0!</v>
      </c>
      <c r="E1103" s="90" t="e">
        <f>Calculations!BO1104</f>
        <v>#DIV/0!</v>
      </c>
      <c r="F1103" s="91" t="e">
        <f t="shared" si="72"/>
        <v>#DIV/0!</v>
      </c>
      <c r="G1103" s="91" t="e">
        <f t="shared" si="73"/>
        <v>#DIV/0!</v>
      </c>
      <c r="H1103" s="90" t="e">
        <f t="shared" si="74"/>
        <v>#DIV/0!</v>
      </c>
      <c r="I1103" s="94" t="str">
        <f>IF(OR(COUNT(Calculations!BP1104:BY1104)&lt;3,COUNT(Calculations!BZ1104:CI1104)&lt;3),"N/A",IF(ISERROR(TTEST(Calculations!BP1104:BY1104,Calculations!BZ1104:CI1104,2,2)),"N/A",TTEST(Calculations!BP1104:BY1104,Calculations!BZ1104:CI1104,2,2)))</f>
        <v>N/A</v>
      </c>
      <c r="J1103" s="90" t="e">
        <f t="shared" si="75"/>
        <v>#DIV/0!</v>
      </c>
      <c r="K1103" s="95" t="str">
        <f>IF(AND('Test Sample Data'!N1103&gt;=35,'Control Sample Data'!N1103&gt;=35),"Type 3",IF(AND('Test Sample Data'!N1103&gt;=30,'Control Sample Data'!N1103&gt;=30,OR(I1103&gt;=0.05,I1103="N/A")),"Type 2",IF(OR(AND('Test Sample Data'!N1103&gt;=30,'Control Sample Data'!N1103&lt;=30),AND('Test Sample Data'!N1103&lt;=30,'Control Sample Data'!N1103&gt;=30)),"Type 1","OKAY")))</f>
        <v>OKAY</v>
      </c>
    </row>
    <row r="1104" spans="1:11">
      <c r="A1104" s="68"/>
      <c r="B1104" s="88" t="str">
        <f>IF('Gene Table'!E1104="","",'Gene Table'!E1104)</f>
        <v/>
      </c>
      <c r="C1104" s="89" t="str">
        <f>'Gene Table'!B1104</f>
        <v>N22</v>
      </c>
      <c r="D1104" s="90" t="e">
        <f>Calculations!BN1105</f>
        <v>#DIV/0!</v>
      </c>
      <c r="E1104" s="90" t="e">
        <f>Calculations!BO1105</f>
        <v>#DIV/0!</v>
      </c>
      <c r="F1104" s="91" t="e">
        <f t="shared" si="72"/>
        <v>#DIV/0!</v>
      </c>
      <c r="G1104" s="91" t="e">
        <f t="shared" si="73"/>
        <v>#DIV/0!</v>
      </c>
      <c r="H1104" s="90" t="e">
        <f t="shared" si="74"/>
        <v>#DIV/0!</v>
      </c>
      <c r="I1104" s="94" t="str">
        <f>IF(OR(COUNT(Calculations!BP1105:BY1105)&lt;3,COUNT(Calculations!BZ1105:CI1105)&lt;3),"N/A",IF(ISERROR(TTEST(Calculations!BP1105:BY1105,Calculations!BZ1105:CI1105,2,2)),"N/A",TTEST(Calculations!BP1105:BY1105,Calculations!BZ1105:CI1105,2,2)))</f>
        <v>N/A</v>
      </c>
      <c r="J1104" s="90" t="e">
        <f t="shared" si="75"/>
        <v>#DIV/0!</v>
      </c>
      <c r="K1104" s="95" t="str">
        <f>IF(AND('Test Sample Data'!N1104&gt;=35,'Control Sample Data'!N1104&gt;=35),"Type 3",IF(AND('Test Sample Data'!N1104&gt;=30,'Control Sample Data'!N1104&gt;=30,OR(I1104&gt;=0.05,I1104="N/A")),"Type 2",IF(OR(AND('Test Sample Data'!N1104&gt;=30,'Control Sample Data'!N1104&lt;=30),AND('Test Sample Data'!N1104&lt;=30,'Control Sample Data'!N1104&gt;=30)),"Type 1","OKAY")))</f>
        <v>OKAY</v>
      </c>
    </row>
    <row r="1105" spans="1:11">
      <c r="A1105" s="68"/>
      <c r="B1105" s="88" t="str">
        <f>IF('Gene Table'!E1105="","",'Gene Table'!E1105)</f>
        <v/>
      </c>
      <c r="C1105" s="89" t="str">
        <f>'Gene Table'!B1105</f>
        <v>N23</v>
      </c>
      <c r="D1105" s="90" t="e">
        <f>Calculations!BN1106</f>
        <v>#DIV/0!</v>
      </c>
      <c r="E1105" s="90" t="e">
        <f>Calculations!BO1106</f>
        <v>#DIV/0!</v>
      </c>
      <c r="F1105" s="91" t="e">
        <f t="shared" si="72"/>
        <v>#DIV/0!</v>
      </c>
      <c r="G1105" s="91" t="e">
        <f t="shared" si="73"/>
        <v>#DIV/0!</v>
      </c>
      <c r="H1105" s="90" t="e">
        <f t="shared" si="74"/>
        <v>#DIV/0!</v>
      </c>
      <c r="I1105" s="94" t="str">
        <f>IF(OR(COUNT(Calculations!BP1106:BY1106)&lt;3,COUNT(Calculations!BZ1106:CI1106)&lt;3),"N/A",IF(ISERROR(TTEST(Calculations!BP1106:BY1106,Calculations!BZ1106:CI1106,2,2)),"N/A",TTEST(Calculations!BP1106:BY1106,Calculations!BZ1106:CI1106,2,2)))</f>
        <v>N/A</v>
      </c>
      <c r="J1105" s="90" t="e">
        <f t="shared" si="75"/>
        <v>#DIV/0!</v>
      </c>
      <c r="K1105" s="95" t="str">
        <f>IF(AND('Test Sample Data'!N1105&gt;=35,'Control Sample Data'!N1105&gt;=35),"Type 3",IF(AND('Test Sample Data'!N1105&gt;=30,'Control Sample Data'!N1105&gt;=30,OR(I1105&gt;=0.05,I1105="N/A")),"Type 2",IF(OR(AND('Test Sample Data'!N1105&gt;=30,'Control Sample Data'!N1105&lt;=30),AND('Test Sample Data'!N1105&lt;=30,'Control Sample Data'!N1105&gt;=30)),"Type 1","OKAY")))</f>
        <v>OKAY</v>
      </c>
    </row>
    <row r="1106" spans="1:11">
      <c r="A1106" s="68"/>
      <c r="B1106" s="88" t="str">
        <f>IF('Gene Table'!E1106="","",'Gene Table'!E1106)</f>
        <v/>
      </c>
      <c r="C1106" s="89" t="str">
        <f>'Gene Table'!B1106</f>
        <v>N24</v>
      </c>
      <c r="D1106" s="90" t="e">
        <f>Calculations!BN1107</f>
        <v>#DIV/0!</v>
      </c>
      <c r="E1106" s="90" t="e">
        <f>Calculations!BO1107</f>
        <v>#DIV/0!</v>
      </c>
      <c r="F1106" s="91" t="e">
        <f t="shared" si="72"/>
        <v>#DIV/0!</v>
      </c>
      <c r="G1106" s="91" t="e">
        <f t="shared" si="73"/>
        <v>#DIV/0!</v>
      </c>
      <c r="H1106" s="90" t="e">
        <f t="shared" si="74"/>
        <v>#DIV/0!</v>
      </c>
      <c r="I1106" s="94" t="str">
        <f>IF(OR(COUNT(Calculations!BP1107:BY1107)&lt;3,COUNT(Calculations!BZ1107:CI1107)&lt;3),"N/A",IF(ISERROR(TTEST(Calculations!BP1107:BY1107,Calculations!BZ1107:CI1107,2,2)),"N/A",TTEST(Calculations!BP1107:BY1107,Calculations!BZ1107:CI1107,2,2)))</f>
        <v>N/A</v>
      </c>
      <c r="J1106" s="90" t="e">
        <f t="shared" si="75"/>
        <v>#DIV/0!</v>
      </c>
      <c r="K1106" s="95" t="str">
        <f>IF(AND('Test Sample Data'!N1106&gt;=35,'Control Sample Data'!N1106&gt;=35),"Type 3",IF(AND('Test Sample Data'!N1106&gt;=30,'Control Sample Data'!N1106&gt;=30,OR(I1106&gt;=0.05,I1106="N/A")),"Type 2",IF(OR(AND('Test Sample Data'!N1106&gt;=30,'Control Sample Data'!N1106&lt;=30),AND('Test Sample Data'!N1106&lt;=30,'Control Sample Data'!N1106&gt;=30)),"Type 1","OKAY")))</f>
        <v>OKAY</v>
      </c>
    </row>
    <row r="1107" spans="1:11">
      <c r="A1107" s="68"/>
      <c r="B1107" s="88" t="str">
        <f>IF('Gene Table'!E1107="","",'Gene Table'!E1107)</f>
        <v>mmu-miR-3971</v>
      </c>
      <c r="C1107" s="89" t="str">
        <f>'Gene Table'!B1107</f>
        <v>O01</v>
      </c>
      <c r="D1107" s="90" t="e">
        <f>Calculations!BN1108</f>
        <v>#DIV/0!</v>
      </c>
      <c r="E1107" s="90" t="e">
        <f>Calculations!BO1108</f>
        <v>#DIV/0!</v>
      </c>
      <c r="F1107" s="91" t="e">
        <f t="shared" si="72"/>
        <v>#DIV/0!</v>
      </c>
      <c r="G1107" s="91" t="e">
        <f t="shared" si="73"/>
        <v>#DIV/0!</v>
      </c>
      <c r="H1107" s="90" t="e">
        <f t="shared" si="74"/>
        <v>#DIV/0!</v>
      </c>
      <c r="I1107" s="94" t="str">
        <f>IF(OR(COUNT(Calculations!BP1108:BY1108)&lt;3,COUNT(Calculations!BZ1108:CI1108)&lt;3),"N/A",IF(ISERROR(TTEST(Calculations!BP1108:BY1108,Calculations!BZ1108:CI1108,2,2)),"N/A",TTEST(Calculations!BP1108:BY1108,Calculations!BZ1108:CI1108,2,2)))</f>
        <v>N/A</v>
      </c>
      <c r="J1107" s="90" t="e">
        <f t="shared" si="75"/>
        <v>#DIV/0!</v>
      </c>
      <c r="K1107" s="95" t="str">
        <f>IF(AND('Test Sample Data'!N1107&gt;=35,'Control Sample Data'!N1107&gt;=35),"Type 3",IF(AND('Test Sample Data'!N1107&gt;=30,'Control Sample Data'!N1107&gt;=30,OR(I1107&gt;=0.05,I1107="N/A")),"Type 2",IF(OR(AND('Test Sample Data'!N1107&gt;=30,'Control Sample Data'!N1107&lt;=30),AND('Test Sample Data'!N1107&lt;=30,'Control Sample Data'!N1107&gt;=30)),"Type 1","OKAY")))</f>
        <v>OKAY</v>
      </c>
    </row>
    <row r="1108" spans="1:11">
      <c r="A1108" s="68"/>
      <c r="B1108" s="88" t="str">
        <f>IF('Gene Table'!E1108="","",'Gene Table'!E1108)</f>
        <v/>
      </c>
      <c r="C1108" s="89" t="str">
        <f>'Gene Table'!B1108</f>
        <v>O02</v>
      </c>
      <c r="D1108" s="90" t="e">
        <f>Calculations!BN1109</f>
        <v>#DIV/0!</v>
      </c>
      <c r="E1108" s="90" t="e">
        <f>Calculations!BO1109</f>
        <v>#DIV/0!</v>
      </c>
      <c r="F1108" s="91" t="e">
        <f t="shared" si="72"/>
        <v>#DIV/0!</v>
      </c>
      <c r="G1108" s="91" t="e">
        <f t="shared" si="73"/>
        <v>#DIV/0!</v>
      </c>
      <c r="H1108" s="90" t="e">
        <f t="shared" si="74"/>
        <v>#DIV/0!</v>
      </c>
      <c r="I1108" s="94" t="str">
        <f>IF(OR(COUNT(Calculations!BP1109:BY1109)&lt;3,COUNT(Calculations!BZ1109:CI1109)&lt;3),"N/A",IF(ISERROR(TTEST(Calculations!BP1109:BY1109,Calculations!BZ1109:CI1109,2,2)),"N/A",TTEST(Calculations!BP1109:BY1109,Calculations!BZ1109:CI1109,2,2)))</f>
        <v>N/A</v>
      </c>
      <c r="J1108" s="90" t="e">
        <f t="shared" si="75"/>
        <v>#DIV/0!</v>
      </c>
      <c r="K1108" s="95" t="str">
        <f>IF(AND('Test Sample Data'!N1108&gt;=35,'Control Sample Data'!N1108&gt;=35),"Type 3",IF(AND('Test Sample Data'!N1108&gt;=30,'Control Sample Data'!N1108&gt;=30,OR(I1108&gt;=0.05,I1108="N/A")),"Type 2",IF(OR(AND('Test Sample Data'!N1108&gt;=30,'Control Sample Data'!N1108&lt;=30),AND('Test Sample Data'!N1108&lt;=30,'Control Sample Data'!N1108&gt;=30)),"Type 1","OKAY")))</f>
        <v>OKAY</v>
      </c>
    </row>
    <row r="1109" spans="1:11">
      <c r="A1109" s="68"/>
      <c r="B1109" s="88" t="str">
        <f>IF('Gene Table'!E1109="","",'Gene Table'!E1109)</f>
        <v>mmu-miR-5046</v>
      </c>
      <c r="C1109" s="89" t="str">
        <f>'Gene Table'!B1109</f>
        <v>O03</v>
      </c>
      <c r="D1109" s="90" t="e">
        <f>Calculations!BN1110</f>
        <v>#DIV/0!</v>
      </c>
      <c r="E1109" s="90" t="e">
        <f>Calculations!BO1110</f>
        <v>#DIV/0!</v>
      </c>
      <c r="F1109" s="91" t="e">
        <f t="shared" si="72"/>
        <v>#DIV/0!</v>
      </c>
      <c r="G1109" s="91" t="e">
        <f t="shared" si="73"/>
        <v>#DIV/0!</v>
      </c>
      <c r="H1109" s="90" t="e">
        <f t="shared" si="74"/>
        <v>#DIV/0!</v>
      </c>
      <c r="I1109" s="94" t="str">
        <f>IF(OR(COUNT(Calculations!BP1110:BY1110)&lt;3,COUNT(Calculations!BZ1110:CI1110)&lt;3),"N/A",IF(ISERROR(TTEST(Calculations!BP1110:BY1110,Calculations!BZ1110:CI1110,2,2)),"N/A",TTEST(Calculations!BP1110:BY1110,Calculations!BZ1110:CI1110,2,2)))</f>
        <v>N/A</v>
      </c>
      <c r="J1109" s="90" t="e">
        <f t="shared" si="75"/>
        <v>#DIV/0!</v>
      </c>
      <c r="K1109" s="95" t="str">
        <f>IF(AND('Test Sample Data'!N1109&gt;=35,'Control Sample Data'!N1109&gt;=35),"Type 3",IF(AND('Test Sample Data'!N1109&gt;=30,'Control Sample Data'!N1109&gt;=30,OR(I1109&gt;=0.05,I1109="N/A")),"Type 2",IF(OR(AND('Test Sample Data'!N1109&gt;=30,'Control Sample Data'!N1109&lt;=30),AND('Test Sample Data'!N1109&lt;=30,'Control Sample Data'!N1109&gt;=30)),"Type 1","OKAY")))</f>
        <v>OKAY</v>
      </c>
    </row>
    <row r="1110" spans="1:11">
      <c r="A1110" s="68"/>
      <c r="B1110" s="88" t="str">
        <f>IF('Gene Table'!E1110="","",'Gene Table'!E1110)</f>
        <v/>
      </c>
      <c r="C1110" s="89" t="str">
        <f>'Gene Table'!B1110</f>
        <v>O04</v>
      </c>
      <c r="D1110" s="90" t="e">
        <f>Calculations!BN1111</f>
        <v>#DIV/0!</v>
      </c>
      <c r="E1110" s="90" t="e">
        <f>Calculations!BO1111</f>
        <v>#DIV/0!</v>
      </c>
      <c r="F1110" s="91" t="e">
        <f t="shared" si="72"/>
        <v>#DIV/0!</v>
      </c>
      <c r="G1110" s="91" t="e">
        <f t="shared" si="73"/>
        <v>#DIV/0!</v>
      </c>
      <c r="H1110" s="90" t="e">
        <f t="shared" si="74"/>
        <v>#DIV/0!</v>
      </c>
      <c r="I1110" s="94" t="str">
        <f>IF(OR(COUNT(Calculations!BP1111:BY1111)&lt;3,COUNT(Calculations!BZ1111:CI1111)&lt;3),"N/A",IF(ISERROR(TTEST(Calculations!BP1111:BY1111,Calculations!BZ1111:CI1111,2,2)),"N/A",TTEST(Calculations!BP1111:BY1111,Calculations!BZ1111:CI1111,2,2)))</f>
        <v>N/A</v>
      </c>
      <c r="J1110" s="90" t="e">
        <f t="shared" si="75"/>
        <v>#DIV/0!</v>
      </c>
      <c r="K1110" s="95" t="str">
        <f>IF(AND('Test Sample Data'!N1110&gt;=35,'Control Sample Data'!N1110&gt;=35),"Type 3",IF(AND('Test Sample Data'!N1110&gt;=30,'Control Sample Data'!N1110&gt;=30,OR(I1110&gt;=0.05,I1110="N/A")),"Type 2",IF(OR(AND('Test Sample Data'!N1110&gt;=30,'Control Sample Data'!N1110&lt;=30),AND('Test Sample Data'!N1110&lt;=30,'Control Sample Data'!N1110&gt;=30)),"Type 1","OKAY")))</f>
        <v>OKAY</v>
      </c>
    </row>
    <row r="1111" spans="1:11">
      <c r="A1111" s="68"/>
      <c r="B1111" s="88" t="str">
        <f>IF('Gene Table'!E1111="","",'Gene Table'!E1111)</f>
        <v>mmu-miR-5097</v>
      </c>
      <c r="C1111" s="89" t="str">
        <f>'Gene Table'!B1111</f>
        <v>O05</v>
      </c>
      <c r="D1111" s="90" t="e">
        <f>Calculations!BN1112</f>
        <v>#DIV/0!</v>
      </c>
      <c r="E1111" s="90" t="e">
        <f>Calculations!BO1112</f>
        <v>#DIV/0!</v>
      </c>
      <c r="F1111" s="91" t="e">
        <f t="shared" si="72"/>
        <v>#DIV/0!</v>
      </c>
      <c r="G1111" s="91" t="e">
        <f t="shared" si="73"/>
        <v>#DIV/0!</v>
      </c>
      <c r="H1111" s="90" t="e">
        <f t="shared" si="74"/>
        <v>#DIV/0!</v>
      </c>
      <c r="I1111" s="94" t="str">
        <f>IF(OR(COUNT(Calculations!BP1112:BY1112)&lt;3,COUNT(Calculations!BZ1112:CI1112)&lt;3),"N/A",IF(ISERROR(TTEST(Calculations!BP1112:BY1112,Calculations!BZ1112:CI1112,2,2)),"N/A",TTEST(Calculations!BP1112:BY1112,Calculations!BZ1112:CI1112,2,2)))</f>
        <v>N/A</v>
      </c>
      <c r="J1111" s="90" t="e">
        <f t="shared" si="75"/>
        <v>#DIV/0!</v>
      </c>
      <c r="K1111" s="95" t="str">
        <f>IF(AND('Test Sample Data'!N1111&gt;=35,'Control Sample Data'!N1111&gt;=35),"Type 3",IF(AND('Test Sample Data'!N1111&gt;=30,'Control Sample Data'!N1111&gt;=30,OR(I1111&gt;=0.05,I1111="N/A")),"Type 2",IF(OR(AND('Test Sample Data'!N1111&gt;=30,'Control Sample Data'!N1111&lt;=30),AND('Test Sample Data'!N1111&lt;=30,'Control Sample Data'!N1111&gt;=30)),"Type 1","OKAY")))</f>
        <v>OKAY</v>
      </c>
    </row>
    <row r="1112" spans="1:11">
      <c r="A1112" s="68"/>
      <c r="B1112" s="88" t="str">
        <f>IF('Gene Table'!E1112="","",'Gene Table'!E1112)</f>
        <v/>
      </c>
      <c r="C1112" s="89" t="str">
        <f>'Gene Table'!B1112</f>
        <v>O06</v>
      </c>
      <c r="D1112" s="90" t="e">
        <f>Calculations!BN1113</f>
        <v>#DIV/0!</v>
      </c>
      <c r="E1112" s="90" t="e">
        <f>Calculations!BO1113</f>
        <v>#DIV/0!</v>
      </c>
      <c r="F1112" s="91" t="e">
        <f t="shared" si="72"/>
        <v>#DIV/0!</v>
      </c>
      <c r="G1112" s="91" t="e">
        <f t="shared" si="73"/>
        <v>#DIV/0!</v>
      </c>
      <c r="H1112" s="90" t="e">
        <f t="shared" si="74"/>
        <v>#DIV/0!</v>
      </c>
      <c r="I1112" s="94" t="str">
        <f>IF(OR(COUNT(Calculations!BP1113:BY1113)&lt;3,COUNT(Calculations!BZ1113:CI1113)&lt;3),"N/A",IF(ISERROR(TTEST(Calculations!BP1113:BY1113,Calculations!BZ1113:CI1113,2,2)),"N/A",TTEST(Calculations!BP1113:BY1113,Calculations!BZ1113:CI1113,2,2)))</f>
        <v>N/A</v>
      </c>
      <c r="J1112" s="90" t="e">
        <f t="shared" si="75"/>
        <v>#DIV/0!</v>
      </c>
      <c r="K1112" s="95" t="str">
        <f>IF(AND('Test Sample Data'!N1112&gt;=35,'Control Sample Data'!N1112&gt;=35),"Type 3",IF(AND('Test Sample Data'!N1112&gt;=30,'Control Sample Data'!N1112&gt;=30,OR(I1112&gt;=0.05,I1112="N/A")),"Type 2",IF(OR(AND('Test Sample Data'!N1112&gt;=30,'Control Sample Data'!N1112&lt;=30),AND('Test Sample Data'!N1112&lt;=30,'Control Sample Data'!N1112&gt;=30)),"Type 1","OKAY")))</f>
        <v>OKAY</v>
      </c>
    </row>
    <row r="1113" spans="1:11">
      <c r="A1113" s="68"/>
      <c r="B1113" s="88" t="str">
        <f>IF('Gene Table'!E1113="","",'Gene Table'!E1113)</f>
        <v>mmu-miR-5098</v>
      </c>
      <c r="C1113" s="89" t="str">
        <f>'Gene Table'!B1113</f>
        <v>O07</v>
      </c>
      <c r="D1113" s="90" t="e">
        <f>Calculations!BN1114</f>
        <v>#DIV/0!</v>
      </c>
      <c r="E1113" s="90" t="e">
        <f>Calculations!BO1114</f>
        <v>#DIV/0!</v>
      </c>
      <c r="F1113" s="91" t="e">
        <f t="shared" si="72"/>
        <v>#DIV/0!</v>
      </c>
      <c r="G1113" s="91" t="e">
        <f t="shared" si="73"/>
        <v>#DIV/0!</v>
      </c>
      <c r="H1113" s="90" t="e">
        <f t="shared" si="74"/>
        <v>#DIV/0!</v>
      </c>
      <c r="I1113" s="94" t="str">
        <f>IF(OR(COUNT(Calculations!BP1114:BY1114)&lt;3,COUNT(Calculations!BZ1114:CI1114)&lt;3),"N/A",IF(ISERROR(TTEST(Calculations!BP1114:BY1114,Calculations!BZ1114:CI1114,2,2)),"N/A",TTEST(Calculations!BP1114:BY1114,Calculations!BZ1114:CI1114,2,2)))</f>
        <v>N/A</v>
      </c>
      <c r="J1113" s="90" t="e">
        <f t="shared" si="75"/>
        <v>#DIV/0!</v>
      </c>
      <c r="K1113" s="95" t="str">
        <f>IF(AND('Test Sample Data'!N1113&gt;=35,'Control Sample Data'!N1113&gt;=35),"Type 3",IF(AND('Test Sample Data'!N1113&gt;=30,'Control Sample Data'!N1113&gt;=30,OR(I1113&gt;=0.05,I1113="N/A")),"Type 2",IF(OR(AND('Test Sample Data'!N1113&gt;=30,'Control Sample Data'!N1113&lt;=30),AND('Test Sample Data'!N1113&lt;=30,'Control Sample Data'!N1113&gt;=30)),"Type 1","OKAY")))</f>
        <v>OKAY</v>
      </c>
    </row>
    <row r="1114" spans="1:11">
      <c r="A1114" s="68"/>
      <c r="B1114" s="88" t="str">
        <f>IF('Gene Table'!E1114="","",'Gene Table'!E1114)</f>
        <v/>
      </c>
      <c r="C1114" s="89" t="str">
        <f>'Gene Table'!B1114</f>
        <v>O08</v>
      </c>
      <c r="D1114" s="90" t="e">
        <f>Calculations!BN1115</f>
        <v>#DIV/0!</v>
      </c>
      <c r="E1114" s="90" t="e">
        <f>Calculations!BO1115</f>
        <v>#DIV/0!</v>
      </c>
      <c r="F1114" s="91" t="e">
        <f t="shared" si="72"/>
        <v>#DIV/0!</v>
      </c>
      <c r="G1114" s="91" t="e">
        <f t="shared" si="73"/>
        <v>#DIV/0!</v>
      </c>
      <c r="H1114" s="90" t="e">
        <f t="shared" si="74"/>
        <v>#DIV/0!</v>
      </c>
      <c r="I1114" s="94" t="str">
        <f>IF(OR(COUNT(Calculations!BP1115:BY1115)&lt;3,COUNT(Calculations!BZ1115:CI1115)&lt;3),"N/A",IF(ISERROR(TTEST(Calculations!BP1115:BY1115,Calculations!BZ1115:CI1115,2,2)),"N/A",TTEST(Calculations!BP1115:BY1115,Calculations!BZ1115:CI1115,2,2)))</f>
        <v>N/A</v>
      </c>
      <c r="J1114" s="90" t="e">
        <f t="shared" si="75"/>
        <v>#DIV/0!</v>
      </c>
      <c r="K1114" s="95" t="str">
        <f>IF(AND('Test Sample Data'!N1114&gt;=35,'Control Sample Data'!N1114&gt;=35),"Type 3",IF(AND('Test Sample Data'!N1114&gt;=30,'Control Sample Data'!N1114&gt;=30,OR(I1114&gt;=0.05,I1114="N/A")),"Type 2",IF(OR(AND('Test Sample Data'!N1114&gt;=30,'Control Sample Data'!N1114&lt;=30),AND('Test Sample Data'!N1114&lt;=30,'Control Sample Data'!N1114&gt;=30)),"Type 1","OKAY")))</f>
        <v>OKAY</v>
      </c>
    </row>
    <row r="1115" spans="1:11">
      <c r="A1115" s="68"/>
      <c r="B1115" s="88" t="str">
        <f>IF('Gene Table'!E1115="","",'Gene Table'!E1115)</f>
        <v>mmu-miR-5099</v>
      </c>
      <c r="C1115" s="89" t="str">
        <f>'Gene Table'!B1115</f>
        <v>O09</v>
      </c>
      <c r="D1115" s="90" t="e">
        <f>Calculations!BN1116</f>
        <v>#DIV/0!</v>
      </c>
      <c r="E1115" s="90" t="e">
        <f>Calculations!BO1116</f>
        <v>#DIV/0!</v>
      </c>
      <c r="F1115" s="91" t="e">
        <f t="shared" si="72"/>
        <v>#DIV/0!</v>
      </c>
      <c r="G1115" s="91" t="e">
        <f t="shared" si="73"/>
        <v>#DIV/0!</v>
      </c>
      <c r="H1115" s="90" t="e">
        <f t="shared" si="74"/>
        <v>#DIV/0!</v>
      </c>
      <c r="I1115" s="94" t="str">
        <f>IF(OR(COUNT(Calculations!BP1116:BY1116)&lt;3,COUNT(Calculations!BZ1116:CI1116)&lt;3),"N/A",IF(ISERROR(TTEST(Calculations!BP1116:BY1116,Calculations!BZ1116:CI1116,2,2)),"N/A",TTEST(Calculations!BP1116:BY1116,Calculations!BZ1116:CI1116,2,2)))</f>
        <v>N/A</v>
      </c>
      <c r="J1115" s="90" t="e">
        <f t="shared" si="75"/>
        <v>#DIV/0!</v>
      </c>
      <c r="K1115" s="95" t="str">
        <f>IF(AND('Test Sample Data'!N1115&gt;=35,'Control Sample Data'!N1115&gt;=35),"Type 3",IF(AND('Test Sample Data'!N1115&gt;=30,'Control Sample Data'!N1115&gt;=30,OR(I1115&gt;=0.05,I1115="N/A")),"Type 2",IF(OR(AND('Test Sample Data'!N1115&gt;=30,'Control Sample Data'!N1115&lt;=30),AND('Test Sample Data'!N1115&lt;=30,'Control Sample Data'!N1115&gt;=30)),"Type 1","OKAY")))</f>
        <v>OKAY</v>
      </c>
    </row>
    <row r="1116" spans="1:11">
      <c r="A1116" s="68"/>
      <c r="B1116" s="88" t="str">
        <f>IF('Gene Table'!E1116="","",'Gene Table'!E1116)</f>
        <v/>
      </c>
      <c r="C1116" s="89" t="str">
        <f>'Gene Table'!B1116</f>
        <v>O10</v>
      </c>
      <c r="D1116" s="90" t="e">
        <f>Calculations!BN1117</f>
        <v>#DIV/0!</v>
      </c>
      <c r="E1116" s="90" t="e">
        <f>Calculations!BO1117</f>
        <v>#DIV/0!</v>
      </c>
      <c r="F1116" s="91" t="e">
        <f t="shared" si="72"/>
        <v>#DIV/0!</v>
      </c>
      <c r="G1116" s="91" t="e">
        <f t="shared" si="73"/>
        <v>#DIV/0!</v>
      </c>
      <c r="H1116" s="90" t="e">
        <f t="shared" si="74"/>
        <v>#DIV/0!</v>
      </c>
      <c r="I1116" s="94" t="str">
        <f>IF(OR(COUNT(Calculations!BP1117:BY1117)&lt;3,COUNT(Calculations!BZ1117:CI1117)&lt;3),"N/A",IF(ISERROR(TTEST(Calculations!BP1117:BY1117,Calculations!BZ1117:CI1117,2,2)),"N/A",TTEST(Calculations!BP1117:BY1117,Calculations!BZ1117:CI1117,2,2)))</f>
        <v>N/A</v>
      </c>
      <c r="J1116" s="90" t="e">
        <f t="shared" si="75"/>
        <v>#DIV/0!</v>
      </c>
      <c r="K1116" s="95" t="str">
        <f>IF(AND('Test Sample Data'!N1116&gt;=35,'Control Sample Data'!N1116&gt;=35),"Type 3",IF(AND('Test Sample Data'!N1116&gt;=30,'Control Sample Data'!N1116&gt;=30,OR(I1116&gt;=0.05,I1116="N/A")),"Type 2",IF(OR(AND('Test Sample Data'!N1116&gt;=30,'Control Sample Data'!N1116&lt;=30),AND('Test Sample Data'!N1116&lt;=30,'Control Sample Data'!N1116&gt;=30)),"Type 1","OKAY")))</f>
        <v>OKAY</v>
      </c>
    </row>
    <row r="1117" spans="1:11">
      <c r="A1117" s="68"/>
      <c r="B1117" s="88" t="str">
        <f>IF('Gene Table'!E1117="","",'Gene Table'!E1117)</f>
        <v>mmu-miR-5100</v>
      </c>
      <c r="C1117" s="89" t="str">
        <f>'Gene Table'!B1117</f>
        <v>O11</v>
      </c>
      <c r="D1117" s="90" t="e">
        <f>Calculations!BN1118</f>
        <v>#DIV/0!</v>
      </c>
      <c r="E1117" s="90" t="e">
        <f>Calculations!BO1118</f>
        <v>#DIV/0!</v>
      </c>
      <c r="F1117" s="91" t="e">
        <f t="shared" si="72"/>
        <v>#DIV/0!</v>
      </c>
      <c r="G1117" s="91" t="e">
        <f t="shared" si="73"/>
        <v>#DIV/0!</v>
      </c>
      <c r="H1117" s="90" t="e">
        <f t="shared" si="74"/>
        <v>#DIV/0!</v>
      </c>
      <c r="I1117" s="94" t="str">
        <f>IF(OR(COUNT(Calculations!BP1118:BY1118)&lt;3,COUNT(Calculations!BZ1118:CI1118)&lt;3),"N/A",IF(ISERROR(TTEST(Calculations!BP1118:BY1118,Calculations!BZ1118:CI1118,2,2)),"N/A",TTEST(Calculations!BP1118:BY1118,Calculations!BZ1118:CI1118,2,2)))</f>
        <v>N/A</v>
      </c>
      <c r="J1117" s="90" t="e">
        <f t="shared" si="75"/>
        <v>#DIV/0!</v>
      </c>
      <c r="K1117" s="95" t="str">
        <f>IF(AND('Test Sample Data'!N1117&gt;=35,'Control Sample Data'!N1117&gt;=35),"Type 3",IF(AND('Test Sample Data'!N1117&gt;=30,'Control Sample Data'!N1117&gt;=30,OR(I1117&gt;=0.05,I1117="N/A")),"Type 2",IF(OR(AND('Test Sample Data'!N1117&gt;=30,'Control Sample Data'!N1117&lt;=30),AND('Test Sample Data'!N1117&lt;=30,'Control Sample Data'!N1117&gt;=30)),"Type 1","OKAY")))</f>
        <v>OKAY</v>
      </c>
    </row>
    <row r="1118" spans="1:11">
      <c r="A1118" s="68"/>
      <c r="B1118" s="88" t="str">
        <f>IF('Gene Table'!E1118="","",'Gene Table'!E1118)</f>
        <v/>
      </c>
      <c r="C1118" s="89" t="str">
        <f>'Gene Table'!B1118</f>
        <v>O12</v>
      </c>
      <c r="D1118" s="90" t="e">
        <f>Calculations!BN1119</f>
        <v>#DIV/0!</v>
      </c>
      <c r="E1118" s="90" t="e">
        <f>Calculations!BO1119</f>
        <v>#DIV/0!</v>
      </c>
      <c r="F1118" s="91" t="e">
        <f t="shared" si="72"/>
        <v>#DIV/0!</v>
      </c>
      <c r="G1118" s="91" t="e">
        <f t="shared" si="73"/>
        <v>#DIV/0!</v>
      </c>
      <c r="H1118" s="90" t="e">
        <f t="shared" si="74"/>
        <v>#DIV/0!</v>
      </c>
      <c r="I1118" s="94" t="str">
        <f>IF(OR(COUNT(Calculations!BP1119:BY1119)&lt;3,COUNT(Calculations!BZ1119:CI1119)&lt;3),"N/A",IF(ISERROR(TTEST(Calculations!BP1119:BY1119,Calculations!BZ1119:CI1119,2,2)),"N/A",TTEST(Calculations!BP1119:BY1119,Calculations!BZ1119:CI1119,2,2)))</f>
        <v>N/A</v>
      </c>
      <c r="J1118" s="90" t="e">
        <f t="shared" si="75"/>
        <v>#DIV/0!</v>
      </c>
      <c r="K1118" s="95" t="str">
        <f>IF(AND('Test Sample Data'!N1118&gt;=35,'Control Sample Data'!N1118&gt;=35),"Type 3",IF(AND('Test Sample Data'!N1118&gt;=30,'Control Sample Data'!N1118&gt;=30,OR(I1118&gt;=0.05,I1118="N/A")),"Type 2",IF(OR(AND('Test Sample Data'!N1118&gt;=30,'Control Sample Data'!N1118&lt;=30),AND('Test Sample Data'!N1118&lt;=30,'Control Sample Data'!N1118&gt;=30)),"Type 1","OKAY")))</f>
        <v>OKAY</v>
      </c>
    </row>
    <row r="1119" spans="1:11">
      <c r="A1119" s="68"/>
      <c r="B1119" s="88" t="str">
        <f>IF('Gene Table'!E1119="","",'Gene Table'!E1119)</f>
        <v>mmu-miR-5101</v>
      </c>
      <c r="C1119" s="89" t="str">
        <f>'Gene Table'!B1119</f>
        <v>O13</v>
      </c>
      <c r="D1119" s="90" t="e">
        <f>Calculations!BN1120</f>
        <v>#DIV/0!</v>
      </c>
      <c r="E1119" s="90" t="e">
        <f>Calculations!BO1120</f>
        <v>#DIV/0!</v>
      </c>
      <c r="F1119" s="91" t="e">
        <f t="shared" si="72"/>
        <v>#DIV/0!</v>
      </c>
      <c r="G1119" s="91" t="e">
        <f t="shared" si="73"/>
        <v>#DIV/0!</v>
      </c>
      <c r="H1119" s="90" t="e">
        <f t="shared" si="74"/>
        <v>#DIV/0!</v>
      </c>
      <c r="I1119" s="94" t="str">
        <f>IF(OR(COUNT(Calculations!BP1120:BY1120)&lt;3,COUNT(Calculations!BZ1120:CI1120)&lt;3),"N/A",IF(ISERROR(TTEST(Calculations!BP1120:BY1120,Calculations!BZ1120:CI1120,2,2)),"N/A",TTEST(Calculations!BP1120:BY1120,Calculations!BZ1120:CI1120,2,2)))</f>
        <v>N/A</v>
      </c>
      <c r="J1119" s="90" t="e">
        <f t="shared" si="75"/>
        <v>#DIV/0!</v>
      </c>
      <c r="K1119" s="95" t="str">
        <f>IF(AND('Test Sample Data'!N1119&gt;=35,'Control Sample Data'!N1119&gt;=35),"Type 3",IF(AND('Test Sample Data'!N1119&gt;=30,'Control Sample Data'!N1119&gt;=30,OR(I1119&gt;=0.05,I1119="N/A")),"Type 2",IF(OR(AND('Test Sample Data'!N1119&gt;=30,'Control Sample Data'!N1119&lt;=30),AND('Test Sample Data'!N1119&lt;=30,'Control Sample Data'!N1119&gt;=30)),"Type 1","OKAY")))</f>
        <v>OKAY</v>
      </c>
    </row>
    <row r="1120" spans="1:11">
      <c r="A1120" s="68"/>
      <c r="B1120" s="88" t="str">
        <f>IF('Gene Table'!E1120="","",'Gene Table'!E1120)</f>
        <v/>
      </c>
      <c r="C1120" s="89" t="str">
        <f>'Gene Table'!B1120</f>
        <v>O14</v>
      </c>
      <c r="D1120" s="90" t="e">
        <f>Calculations!BN1121</f>
        <v>#DIV/0!</v>
      </c>
      <c r="E1120" s="90" t="e">
        <f>Calculations!BO1121</f>
        <v>#DIV/0!</v>
      </c>
      <c r="F1120" s="91" t="e">
        <f t="shared" si="72"/>
        <v>#DIV/0!</v>
      </c>
      <c r="G1120" s="91" t="e">
        <f t="shared" si="73"/>
        <v>#DIV/0!</v>
      </c>
      <c r="H1120" s="90" t="e">
        <f t="shared" si="74"/>
        <v>#DIV/0!</v>
      </c>
      <c r="I1120" s="94" t="str">
        <f>IF(OR(COUNT(Calculations!BP1121:BY1121)&lt;3,COUNT(Calculations!BZ1121:CI1121)&lt;3),"N/A",IF(ISERROR(TTEST(Calculations!BP1121:BY1121,Calculations!BZ1121:CI1121,2,2)),"N/A",TTEST(Calculations!BP1121:BY1121,Calculations!BZ1121:CI1121,2,2)))</f>
        <v>N/A</v>
      </c>
      <c r="J1120" s="90" t="e">
        <f t="shared" si="75"/>
        <v>#DIV/0!</v>
      </c>
      <c r="K1120" s="95" t="str">
        <f>IF(AND('Test Sample Data'!N1120&gt;=35,'Control Sample Data'!N1120&gt;=35),"Type 3",IF(AND('Test Sample Data'!N1120&gt;=30,'Control Sample Data'!N1120&gt;=30,OR(I1120&gt;=0.05,I1120="N/A")),"Type 2",IF(OR(AND('Test Sample Data'!N1120&gt;=30,'Control Sample Data'!N1120&lt;=30),AND('Test Sample Data'!N1120&lt;=30,'Control Sample Data'!N1120&gt;=30)),"Type 1","OKAY")))</f>
        <v>OKAY</v>
      </c>
    </row>
    <row r="1121" spans="1:11">
      <c r="A1121" s="68"/>
      <c r="B1121" s="88" t="str">
        <f>IF('Gene Table'!E1121="","",'Gene Table'!E1121)</f>
        <v>mmu-miR-5102</v>
      </c>
      <c r="C1121" s="89" t="str">
        <f>'Gene Table'!B1121</f>
        <v>O15</v>
      </c>
      <c r="D1121" s="90" t="e">
        <f>Calculations!BN1122</f>
        <v>#DIV/0!</v>
      </c>
      <c r="E1121" s="90" t="e">
        <f>Calculations!BO1122</f>
        <v>#DIV/0!</v>
      </c>
      <c r="F1121" s="91" t="e">
        <f t="shared" si="72"/>
        <v>#DIV/0!</v>
      </c>
      <c r="G1121" s="91" t="e">
        <f t="shared" si="73"/>
        <v>#DIV/0!</v>
      </c>
      <c r="H1121" s="90" t="e">
        <f t="shared" si="74"/>
        <v>#DIV/0!</v>
      </c>
      <c r="I1121" s="94" t="str">
        <f>IF(OR(COUNT(Calculations!BP1122:BY1122)&lt;3,COUNT(Calculations!BZ1122:CI1122)&lt;3),"N/A",IF(ISERROR(TTEST(Calculations!BP1122:BY1122,Calculations!BZ1122:CI1122,2,2)),"N/A",TTEST(Calculations!BP1122:BY1122,Calculations!BZ1122:CI1122,2,2)))</f>
        <v>N/A</v>
      </c>
      <c r="J1121" s="90" t="e">
        <f t="shared" si="75"/>
        <v>#DIV/0!</v>
      </c>
      <c r="K1121" s="95" t="str">
        <f>IF(AND('Test Sample Data'!N1121&gt;=35,'Control Sample Data'!N1121&gt;=35),"Type 3",IF(AND('Test Sample Data'!N1121&gt;=30,'Control Sample Data'!N1121&gt;=30,OR(I1121&gt;=0.05,I1121="N/A")),"Type 2",IF(OR(AND('Test Sample Data'!N1121&gt;=30,'Control Sample Data'!N1121&lt;=30),AND('Test Sample Data'!N1121&lt;=30,'Control Sample Data'!N1121&gt;=30)),"Type 1","OKAY")))</f>
        <v>OKAY</v>
      </c>
    </row>
    <row r="1122" spans="1:11">
      <c r="A1122" s="68"/>
      <c r="B1122" s="88" t="str">
        <f>IF('Gene Table'!E1122="","",'Gene Table'!E1122)</f>
        <v/>
      </c>
      <c r="C1122" s="89" t="str">
        <f>'Gene Table'!B1122</f>
        <v>O16</v>
      </c>
      <c r="D1122" s="90" t="e">
        <f>Calculations!BN1123</f>
        <v>#DIV/0!</v>
      </c>
      <c r="E1122" s="90" t="e">
        <f>Calculations!BO1123</f>
        <v>#DIV/0!</v>
      </c>
      <c r="F1122" s="91" t="e">
        <f t="shared" si="72"/>
        <v>#DIV/0!</v>
      </c>
      <c r="G1122" s="91" t="e">
        <f t="shared" si="73"/>
        <v>#DIV/0!</v>
      </c>
      <c r="H1122" s="90" t="e">
        <f t="shared" si="74"/>
        <v>#DIV/0!</v>
      </c>
      <c r="I1122" s="94" t="str">
        <f>IF(OR(COUNT(Calculations!BP1123:BY1123)&lt;3,COUNT(Calculations!BZ1123:CI1123)&lt;3),"N/A",IF(ISERROR(TTEST(Calculations!BP1123:BY1123,Calculations!BZ1123:CI1123,2,2)),"N/A",TTEST(Calculations!BP1123:BY1123,Calculations!BZ1123:CI1123,2,2)))</f>
        <v>N/A</v>
      </c>
      <c r="J1122" s="90" t="e">
        <f t="shared" si="75"/>
        <v>#DIV/0!</v>
      </c>
      <c r="K1122" s="95" t="str">
        <f>IF(AND('Test Sample Data'!N1122&gt;=35,'Control Sample Data'!N1122&gt;=35),"Type 3",IF(AND('Test Sample Data'!N1122&gt;=30,'Control Sample Data'!N1122&gt;=30,OR(I1122&gt;=0.05,I1122="N/A")),"Type 2",IF(OR(AND('Test Sample Data'!N1122&gt;=30,'Control Sample Data'!N1122&lt;=30),AND('Test Sample Data'!N1122&lt;=30,'Control Sample Data'!N1122&gt;=30)),"Type 1","OKAY")))</f>
        <v>OKAY</v>
      </c>
    </row>
    <row r="1123" spans="1:11">
      <c r="A1123" s="68"/>
      <c r="B1123" s="88" t="str">
        <f>IF('Gene Table'!E1123="","",'Gene Table'!E1123)</f>
        <v>mmu-miR-5103</v>
      </c>
      <c r="C1123" s="89" t="str">
        <f>'Gene Table'!B1123</f>
        <v>O17</v>
      </c>
      <c r="D1123" s="90" t="e">
        <f>Calculations!BN1124</f>
        <v>#DIV/0!</v>
      </c>
      <c r="E1123" s="90" t="e">
        <f>Calculations!BO1124</f>
        <v>#DIV/0!</v>
      </c>
      <c r="F1123" s="91" t="e">
        <f t="shared" si="72"/>
        <v>#DIV/0!</v>
      </c>
      <c r="G1123" s="91" t="e">
        <f t="shared" si="73"/>
        <v>#DIV/0!</v>
      </c>
      <c r="H1123" s="90" t="e">
        <f t="shared" si="74"/>
        <v>#DIV/0!</v>
      </c>
      <c r="I1123" s="94" t="str">
        <f>IF(OR(COUNT(Calculations!BP1124:BY1124)&lt;3,COUNT(Calculations!BZ1124:CI1124)&lt;3),"N/A",IF(ISERROR(TTEST(Calculations!BP1124:BY1124,Calculations!BZ1124:CI1124,2,2)),"N/A",TTEST(Calculations!BP1124:BY1124,Calculations!BZ1124:CI1124,2,2)))</f>
        <v>N/A</v>
      </c>
      <c r="J1123" s="90" t="e">
        <f t="shared" si="75"/>
        <v>#DIV/0!</v>
      </c>
      <c r="K1123" s="95" t="str">
        <f>IF(AND('Test Sample Data'!N1123&gt;=35,'Control Sample Data'!N1123&gt;=35),"Type 3",IF(AND('Test Sample Data'!N1123&gt;=30,'Control Sample Data'!N1123&gt;=30,OR(I1123&gt;=0.05,I1123="N/A")),"Type 2",IF(OR(AND('Test Sample Data'!N1123&gt;=30,'Control Sample Data'!N1123&lt;=30),AND('Test Sample Data'!N1123&lt;=30,'Control Sample Data'!N1123&gt;=30)),"Type 1","OKAY")))</f>
        <v>OKAY</v>
      </c>
    </row>
    <row r="1124" spans="1:11">
      <c r="A1124" s="68"/>
      <c r="B1124" s="88" t="str">
        <f>IF('Gene Table'!E1124="","",'Gene Table'!E1124)</f>
        <v/>
      </c>
      <c r="C1124" s="89" t="str">
        <f>'Gene Table'!B1124</f>
        <v>O18</v>
      </c>
      <c r="D1124" s="90" t="e">
        <f>Calculations!BN1125</f>
        <v>#DIV/0!</v>
      </c>
      <c r="E1124" s="90" t="e">
        <f>Calculations!BO1125</f>
        <v>#DIV/0!</v>
      </c>
      <c r="F1124" s="91" t="e">
        <f t="shared" si="72"/>
        <v>#DIV/0!</v>
      </c>
      <c r="G1124" s="91" t="e">
        <f t="shared" si="73"/>
        <v>#DIV/0!</v>
      </c>
      <c r="H1124" s="90" t="e">
        <f t="shared" si="74"/>
        <v>#DIV/0!</v>
      </c>
      <c r="I1124" s="94" t="str">
        <f>IF(OR(COUNT(Calculations!BP1125:BY1125)&lt;3,COUNT(Calculations!BZ1125:CI1125)&lt;3),"N/A",IF(ISERROR(TTEST(Calculations!BP1125:BY1125,Calculations!BZ1125:CI1125,2,2)),"N/A",TTEST(Calculations!BP1125:BY1125,Calculations!BZ1125:CI1125,2,2)))</f>
        <v>N/A</v>
      </c>
      <c r="J1124" s="90" t="e">
        <f t="shared" si="75"/>
        <v>#DIV/0!</v>
      </c>
      <c r="K1124" s="95" t="str">
        <f>IF(AND('Test Sample Data'!N1124&gt;=35,'Control Sample Data'!N1124&gt;=35),"Type 3",IF(AND('Test Sample Data'!N1124&gt;=30,'Control Sample Data'!N1124&gt;=30,OR(I1124&gt;=0.05,I1124="N/A")),"Type 2",IF(OR(AND('Test Sample Data'!N1124&gt;=30,'Control Sample Data'!N1124&lt;=30),AND('Test Sample Data'!N1124&lt;=30,'Control Sample Data'!N1124&gt;=30)),"Type 1","OKAY")))</f>
        <v>OKAY</v>
      </c>
    </row>
    <row r="1125" spans="1:11">
      <c r="A1125" s="68"/>
      <c r="B1125" s="88" t="str">
        <f>IF('Gene Table'!E1125="","",'Gene Table'!E1125)</f>
        <v>mmu-miR-5104</v>
      </c>
      <c r="C1125" s="89" t="str">
        <f>'Gene Table'!B1125</f>
        <v>O19</v>
      </c>
      <c r="D1125" s="90" t="e">
        <f>Calculations!BN1126</f>
        <v>#DIV/0!</v>
      </c>
      <c r="E1125" s="90" t="e">
        <f>Calculations!BO1126</f>
        <v>#DIV/0!</v>
      </c>
      <c r="F1125" s="91" t="e">
        <f t="shared" si="72"/>
        <v>#DIV/0!</v>
      </c>
      <c r="G1125" s="91" t="e">
        <f t="shared" si="73"/>
        <v>#DIV/0!</v>
      </c>
      <c r="H1125" s="90" t="e">
        <f t="shared" si="74"/>
        <v>#DIV/0!</v>
      </c>
      <c r="I1125" s="94" t="str">
        <f>IF(OR(COUNT(Calculations!BP1126:BY1126)&lt;3,COUNT(Calculations!BZ1126:CI1126)&lt;3),"N/A",IF(ISERROR(TTEST(Calculations!BP1126:BY1126,Calculations!BZ1126:CI1126,2,2)),"N/A",TTEST(Calculations!BP1126:BY1126,Calculations!BZ1126:CI1126,2,2)))</f>
        <v>N/A</v>
      </c>
      <c r="J1125" s="90" t="e">
        <f t="shared" si="75"/>
        <v>#DIV/0!</v>
      </c>
      <c r="K1125" s="95" t="str">
        <f>IF(AND('Test Sample Data'!N1125&gt;=35,'Control Sample Data'!N1125&gt;=35),"Type 3",IF(AND('Test Sample Data'!N1125&gt;=30,'Control Sample Data'!N1125&gt;=30,OR(I1125&gt;=0.05,I1125="N/A")),"Type 2",IF(OR(AND('Test Sample Data'!N1125&gt;=30,'Control Sample Data'!N1125&lt;=30),AND('Test Sample Data'!N1125&lt;=30,'Control Sample Data'!N1125&gt;=30)),"Type 1","OKAY")))</f>
        <v>OKAY</v>
      </c>
    </row>
    <row r="1126" spans="1:11">
      <c r="A1126" s="68"/>
      <c r="B1126" s="88" t="str">
        <f>IF('Gene Table'!E1126="","",'Gene Table'!E1126)</f>
        <v/>
      </c>
      <c r="C1126" s="89" t="str">
        <f>'Gene Table'!B1126</f>
        <v>O20</v>
      </c>
      <c r="D1126" s="90" t="e">
        <f>Calculations!BN1127</f>
        <v>#DIV/0!</v>
      </c>
      <c r="E1126" s="90" t="e">
        <f>Calculations!BO1127</f>
        <v>#DIV/0!</v>
      </c>
      <c r="F1126" s="91" t="e">
        <f t="shared" si="72"/>
        <v>#DIV/0!</v>
      </c>
      <c r="G1126" s="91" t="e">
        <f t="shared" si="73"/>
        <v>#DIV/0!</v>
      </c>
      <c r="H1126" s="90" t="e">
        <f t="shared" si="74"/>
        <v>#DIV/0!</v>
      </c>
      <c r="I1126" s="94" t="str">
        <f>IF(OR(COUNT(Calculations!BP1127:BY1127)&lt;3,COUNT(Calculations!BZ1127:CI1127)&lt;3),"N/A",IF(ISERROR(TTEST(Calculations!BP1127:BY1127,Calculations!BZ1127:CI1127,2,2)),"N/A",TTEST(Calculations!BP1127:BY1127,Calculations!BZ1127:CI1127,2,2)))</f>
        <v>N/A</v>
      </c>
      <c r="J1126" s="90" t="e">
        <f t="shared" si="75"/>
        <v>#DIV/0!</v>
      </c>
      <c r="K1126" s="95" t="str">
        <f>IF(AND('Test Sample Data'!N1126&gt;=35,'Control Sample Data'!N1126&gt;=35),"Type 3",IF(AND('Test Sample Data'!N1126&gt;=30,'Control Sample Data'!N1126&gt;=30,OR(I1126&gt;=0.05,I1126="N/A")),"Type 2",IF(OR(AND('Test Sample Data'!N1126&gt;=30,'Control Sample Data'!N1126&lt;=30),AND('Test Sample Data'!N1126&lt;=30,'Control Sample Data'!N1126&gt;=30)),"Type 1","OKAY")))</f>
        <v>OKAY</v>
      </c>
    </row>
    <row r="1127" spans="1:11">
      <c r="A1127" s="68"/>
      <c r="B1127" s="88" t="str">
        <f>IF('Gene Table'!E1127="","",'Gene Table'!E1127)</f>
        <v>mmu-miR-5105</v>
      </c>
      <c r="C1127" s="89" t="str">
        <f>'Gene Table'!B1127</f>
        <v>O21</v>
      </c>
      <c r="D1127" s="90" t="e">
        <f>Calculations!BN1128</f>
        <v>#DIV/0!</v>
      </c>
      <c r="E1127" s="90" t="e">
        <f>Calculations!BO1128</f>
        <v>#DIV/0!</v>
      </c>
      <c r="F1127" s="91" t="e">
        <f t="shared" si="72"/>
        <v>#DIV/0!</v>
      </c>
      <c r="G1127" s="91" t="e">
        <f t="shared" si="73"/>
        <v>#DIV/0!</v>
      </c>
      <c r="H1127" s="90" t="e">
        <f t="shared" si="74"/>
        <v>#DIV/0!</v>
      </c>
      <c r="I1127" s="94" t="str">
        <f>IF(OR(COUNT(Calculations!BP1128:BY1128)&lt;3,COUNT(Calculations!BZ1128:CI1128)&lt;3),"N/A",IF(ISERROR(TTEST(Calculations!BP1128:BY1128,Calculations!BZ1128:CI1128,2,2)),"N/A",TTEST(Calculations!BP1128:BY1128,Calculations!BZ1128:CI1128,2,2)))</f>
        <v>N/A</v>
      </c>
      <c r="J1127" s="90" t="e">
        <f t="shared" si="75"/>
        <v>#DIV/0!</v>
      </c>
      <c r="K1127" s="95" t="str">
        <f>IF(AND('Test Sample Data'!N1127&gt;=35,'Control Sample Data'!N1127&gt;=35),"Type 3",IF(AND('Test Sample Data'!N1127&gt;=30,'Control Sample Data'!N1127&gt;=30,OR(I1127&gt;=0.05,I1127="N/A")),"Type 2",IF(OR(AND('Test Sample Data'!N1127&gt;=30,'Control Sample Data'!N1127&lt;=30),AND('Test Sample Data'!N1127&lt;=30,'Control Sample Data'!N1127&gt;=30)),"Type 1","OKAY")))</f>
        <v>OKAY</v>
      </c>
    </row>
    <row r="1128" spans="1:11">
      <c r="A1128" s="68"/>
      <c r="B1128" s="88" t="str">
        <f>IF('Gene Table'!E1128="","",'Gene Table'!E1128)</f>
        <v/>
      </c>
      <c r="C1128" s="89" t="str">
        <f>'Gene Table'!B1128</f>
        <v>O22</v>
      </c>
      <c r="D1128" s="90" t="e">
        <f>Calculations!BN1129</f>
        <v>#DIV/0!</v>
      </c>
      <c r="E1128" s="90" t="e">
        <f>Calculations!BO1129</f>
        <v>#DIV/0!</v>
      </c>
      <c r="F1128" s="91" t="e">
        <f t="shared" si="72"/>
        <v>#DIV/0!</v>
      </c>
      <c r="G1128" s="91" t="e">
        <f t="shared" si="73"/>
        <v>#DIV/0!</v>
      </c>
      <c r="H1128" s="90" t="e">
        <f t="shared" si="74"/>
        <v>#DIV/0!</v>
      </c>
      <c r="I1128" s="94" t="str">
        <f>IF(OR(COUNT(Calculations!BP1129:BY1129)&lt;3,COUNT(Calculations!BZ1129:CI1129)&lt;3),"N/A",IF(ISERROR(TTEST(Calculations!BP1129:BY1129,Calculations!BZ1129:CI1129,2,2)),"N/A",TTEST(Calculations!BP1129:BY1129,Calculations!BZ1129:CI1129,2,2)))</f>
        <v>N/A</v>
      </c>
      <c r="J1128" s="90" t="e">
        <f t="shared" si="75"/>
        <v>#DIV/0!</v>
      </c>
      <c r="K1128" s="95" t="str">
        <f>IF(AND('Test Sample Data'!N1128&gt;=35,'Control Sample Data'!N1128&gt;=35),"Type 3",IF(AND('Test Sample Data'!N1128&gt;=30,'Control Sample Data'!N1128&gt;=30,OR(I1128&gt;=0.05,I1128="N/A")),"Type 2",IF(OR(AND('Test Sample Data'!N1128&gt;=30,'Control Sample Data'!N1128&lt;=30),AND('Test Sample Data'!N1128&lt;=30,'Control Sample Data'!N1128&gt;=30)),"Type 1","OKAY")))</f>
        <v>OKAY</v>
      </c>
    </row>
    <row r="1129" spans="1:11">
      <c r="A1129" s="68"/>
      <c r="B1129" s="88" t="str">
        <f>IF('Gene Table'!E1129="","",'Gene Table'!E1129)</f>
        <v>mmu-miR-5106</v>
      </c>
      <c r="C1129" s="89" t="str">
        <f>'Gene Table'!B1129</f>
        <v>O23</v>
      </c>
      <c r="D1129" s="90" t="e">
        <f>Calculations!BN1130</f>
        <v>#DIV/0!</v>
      </c>
      <c r="E1129" s="90" t="e">
        <f>Calculations!BO1130</f>
        <v>#DIV/0!</v>
      </c>
      <c r="F1129" s="91" t="e">
        <f t="shared" si="72"/>
        <v>#DIV/0!</v>
      </c>
      <c r="G1129" s="91" t="e">
        <f t="shared" si="73"/>
        <v>#DIV/0!</v>
      </c>
      <c r="H1129" s="90" t="e">
        <f t="shared" si="74"/>
        <v>#DIV/0!</v>
      </c>
      <c r="I1129" s="94" t="str">
        <f>IF(OR(COUNT(Calculations!BP1130:BY1130)&lt;3,COUNT(Calculations!BZ1130:CI1130)&lt;3),"N/A",IF(ISERROR(TTEST(Calculations!BP1130:BY1130,Calculations!BZ1130:CI1130,2,2)),"N/A",TTEST(Calculations!BP1130:BY1130,Calculations!BZ1130:CI1130,2,2)))</f>
        <v>N/A</v>
      </c>
      <c r="J1129" s="90" t="e">
        <f t="shared" si="75"/>
        <v>#DIV/0!</v>
      </c>
      <c r="K1129" s="95" t="str">
        <f>IF(AND('Test Sample Data'!N1129&gt;=35,'Control Sample Data'!N1129&gt;=35),"Type 3",IF(AND('Test Sample Data'!N1129&gt;=30,'Control Sample Data'!N1129&gt;=30,OR(I1129&gt;=0.05,I1129="N/A")),"Type 2",IF(OR(AND('Test Sample Data'!N1129&gt;=30,'Control Sample Data'!N1129&lt;=30),AND('Test Sample Data'!N1129&lt;=30,'Control Sample Data'!N1129&gt;=30)),"Type 1","OKAY")))</f>
        <v>OKAY</v>
      </c>
    </row>
    <row r="1130" spans="1:11">
      <c r="A1130" s="68"/>
      <c r="B1130" s="88" t="str">
        <f>IF('Gene Table'!E1130="","",'Gene Table'!E1130)</f>
        <v/>
      </c>
      <c r="C1130" s="89" t="str">
        <f>'Gene Table'!B1130</f>
        <v>O24</v>
      </c>
      <c r="D1130" s="90" t="e">
        <f>Calculations!BN1131</f>
        <v>#DIV/0!</v>
      </c>
      <c r="E1130" s="90" t="e">
        <f>Calculations!BO1131</f>
        <v>#DIV/0!</v>
      </c>
      <c r="F1130" s="91" t="e">
        <f t="shared" si="72"/>
        <v>#DIV/0!</v>
      </c>
      <c r="G1130" s="91" t="e">
        <f t="shared" si="73"/>
        <v>#DIV/0!</v>
      </c>
      <c r="H1130" s="90" t="e">
        <f t="shared" si="74"/>
        <v>#DIV/0!</v>
      </c>
      <c r="I1130" s="94" t="str">
        <f>IF(OR(COUNT(Calculations!BP1131:BY1131)&lt;3,COUNT(Calculations!BZ1131:CI1131)&lt;3),"N/A",IF(ISERROR(TTEST(Calculations!BP1131:BY1131,Calculations!BZ1131:CI1131,2,2)),"N/A",TTEST(Calculations!BP1131:BY1131,Calculations!BZ1131:CI1131,2,2)))</f>
        <v>N/A</v>
      </c>
      <c r="J1130" s="90" t="e">
        <f t="shared" si="75"/>
        <v>#DIV/0!</v>
      </c>
      <c r="K1130" s="95" t="str">
        <f>IF(AND('Test Sample Data'!N1130&gt;=35,'Control Sample Data'!N1130&gt;=35),"Type 3",IF(AND('Test Sample Data'!N1130&gt;=30,'Control Sample Data'!N1130&gt;=30,OR(I1130&gt;=0.05,I1130="N/A")),"Type 2",IF(OR(AND('Test Sample Data'!N1130&gt;=30,'Control Sample Data'!N1130&lt;=30),AND('Test Sample Data'!N1130&lt;=30,'Control Sample Data'!N1130&gt;=30)),"Type 1","OKAY")))</f>
        <v>OKAY</v>
      </c>
    </row>
    <row r="1131" spans="1:11">
      <c r="A1131" s="68"/>
      <c r="B1131" s="88" t="str">
        <f>IF('Gene Table'!E1131="","",'Gene Table'!E1131)</f>
        <v>NC</v>
      </c>
      <c r="C1131" s="89" t="str">
        <f>'Gene Table'!B1131</f>
        <v>P01</v>
      </c>
      <c r="D1131" s="90" t="e">
        <f>Calculations!BN1132</f>
        <v>#DIV/0!</v>
      </c>
      <c r="E1131" s="90" t="e">
        <f>Calculations!BO1132</f>
        <v>#DIV/0!</v>
      </c>
      <c r="F1131" s="91" t="e">
        <f t="shared" si="72"/>
        <v>#DIV/0!</v>
      </c>
      <c r="G1131" s="91" t="e">
        <f t="shared" si="73"/>
        <v>#DIV/0!</v>
      </c>
      <c r="H1131" s="90" t="e">
        <f t="shared" si="74"/>
        <v>#DIV/0!</v>
      </c>
      <c r="I1131" s="94" t="str">
        <f>IF(OR(COUNT(Calculations!BP1132:BY1132)&lt;3,COUNT(Calculations!BZ1132:CI1132)&lt;3),"N/A",IF(ISERROR(TTEST(Calculations!BP1132:BY1132,Calculations!BZ1132:CI1132,2,2)),"N/A",TTEST(Calculations!BP1132:BY1132,Calculations!BZ1132:CI1132,2,2)))</f>
        <v>N/A</v>
      </c>
      <c r="J1131" s="90" t="e">
        <f t="shared" si="75"/>
        <v>#DIV/0!</v>
      </c>
      <c r="K1131" s="95" t="str">
        <f>IF(AND('Test Sample Data'!N1131&gt;=35,'Control Sample Data'!N1131&gt;=35),"Type 3",IF(AND('Test Sample Data'!N1131&gt;=30,'Control Sample Data'!N1131&gt;=30,OR(I1131&gt;=0.05,I1131="N/A")),"Type 2",IF(OR(AND('Test Sample Data'!N1131&gt;=30,'Control Sample Data'!N1131&lt;=30),AND('Test Sample Data'!N1131&lt;=30,'Control Sample Data'!N1131&gt;=30)),"Type 1","OKAY")))</f>
        <v>OKAY</v>
      </c>
    </row>
    <row r="1132" spans="1:11">
      <c r="A1132" s="68"/>
      <c r="B1132" s="88" t="str">
        <f>IF('Gene Table'!E1132="","",'Gene Table'!E1132)</f>
        <v>NC</v>
      </c>
      <c r="C1132" s="89" t="str">
        <f>'Gene Table'!B1132</f>
        <v>P02</v>
      </c>
      <c r="D1132" s="90" t="e">
        <f>Calculations!BN1133</f>
        <v>#DIV/0!</v>
      </c>
      <c r="E1132" s="90" t="e">
        <f>Calculations!BO1133</f>
        <v>#DIV/0!</v>
      </c>
      <c r="F1132" s="91" t="e">
        <f t="shared" si="72"/>
        <v>#DIV/0!</v>
      </c>
      <c r="G1132" s="91" t="e">
        <f t="shared" si="73"/>
        <v>#DIV/0!</v>
      </c>
      <c r="H1132" s="90" t="e">
        <f t="shared" si="74"/>
        <v>#DIV/0!</v>
      </c>
      <c r="I1132" s="94" t="str">
        <f>IF(OR(COUNT(Calculations!BP1133:BY1133)&lt;3,COUNT(Calculations!BZ1133:CI1133)&lt;3),"N/A",IF(ISERROR(TTEST(Calculations!BP1133:BY1133,Calculations!BZ1133:CI1133,2,2)),"N/A",TTEST(Calculations!BP1133:BY1133,Calculations!BZ1133:CI1133,2,2)))</f>
        <v>N/A</v>
      </c>
      <c r="J1132" s="90" t="e">
        <f t="shared" si="75"/>
        <v>#DIV/0!</v>
      </c>
      <c r="K1132" s="95" t="str">
        <f>IF(AND('Test Sample Data'!N1132&gt;=35,'Control Sample Data'!N1132&gt;=35),"Type 3",IF(AND('Test Sample Data'!N1132&gt;=30,'Control Sample Data'!N1132&gt;=30,OR(I1132&gt;=0.05,I1132="N/A")),"Type 2",IF(OR(AND('Test Sample Data'!N1132&gt;=30,'Control Sample Data'!N1132&lt;=30),AND('Test Sample Data'!N1132&lt;=30,'Control Sample Data'!N1132&gt;=30)),"Type 1","OKAY")))</f>
        <v>OKAY</v>
      </c>
    </row>
    <row r="1133" spans="1:11">
      <c r="A1133" s="68"/>
      <c r="B1133" s="88" t="str">
        <f>IF('Gene Table'!E1133="","",'Gene Table'!E1133)</f>
        <v>NC</v>
      </c>
      <c r="C1133" s="89" t="str">
        <f>'Gene Table'!B1133</f>
        <v>P03</v>
      </c>
      <c r="D1133" s="90" t="e">
        <f>Calculations!BN1134</f>
        <v>#DIV/0!</v>
      </c>
      <c r="E1133" s="90" t="e">
        <f>Calculations!BO1134</f>
        <v>#DIV/0!</v>
      </c>
      <c r="F1133" s="91" t="e">
        <f t="shared" si="72"/>
        <v>#DIV/0!</v>
      </c>
      <c r="G1133" s="91" t="e">
        <f t="shared" si="73"/>
        <v>#DIV/0!</v>
      </c>
      <c r="H1133" s="90" t="e">
        <f t="shared" si="74"/>
        <v>#DIV/0!</v>
      </c>
      <c r="I1133" s="94" t="str">
        <f>IF(OR(COUNT(Calculations!BP1134:BY1134)&lt;3,COUNT(Calculations!BZ1134:CI1134)&lt;3),"N/A",IF(ISERROR(TTEST(Calculations!BP1134:BY1134,Calculations!BZ1134:CI1134,2,2)),"N/A",TTEST(Calculations!BP1134:BY1134,Calculations!BZ1134:CI1134,2,2)))</f>
        <v>N/A</v>
      </c>
      <c r="J1133" s="90" t="e">
        <f t="shared" si="75"/>
        <v>#DIV/0!</v>
      </c>
      <c r="K1133" s="95" t="str">
        <f>IF(AND('Test Sample Data'!N1133&gt;=35,'Control Sample Data'!N1133&gt;=35),"Type 3",IF(AND('Test Sample Data'!N1133&gt;=30,'Control Sample Data'!N1133&gt;=30,OR(I1133&gt;=0.05,I1133="N/A")),"Type 2",IF(OR(AND('Test Sample Data'!N1133&gt;=30,'Control Sample Data'!N1133&lt;=30),AND('Test Sample Data'!N1133&lt;=30,'Control Sample Data'!N1133&gt;=30)),"Type 1","OKAY")))</f>
        <v>OKAY</v>
      </c>
    </row>
    <row r="1134" spans="1:11">
      <c r="A1134" s="68"/>
      <c r="B1134" s="88" t="str">
        <f>IF('Gene Table'!E1134="","",'Gene Table'!E1134)</f>
        <v>NC</v>
      </c>
      <c r="C1134" s="89" t="str">
        <f>'Gene Table'!B1134</f>
        <v>P04</v>
      </c>
      <c r="D1134" s="90" t="e">
        <f>Calculations!BN1135</f>
        <v>#DIV/0!</v>
      </c>
      <c r="E1134" s="90" t="e">
        <f>Calculations!BO1135</f>
        <v>#DIV/0!</v>
      </c>
      <c r="F1134" s="91" t="e">
        <f t="shared" si="72"/>
        <v>#DIV/0!</v>
      </c>
      <c r="G1134" s="91" t="e">
        <f t="shared" si="73"/>
        <v>#DIV/0!</v>
      </c>
      <c r="H1134" s="90" t="e">
        <f t="shared" si="74"/>
        <v>#DIV/0!</v>
      </c>
      <c r="I1134" s="94" t="str">
        <f>IF(OR(COUNT(Calculations!BP1135:BY1135)&lt;3,COUNT(Calculations!BZ1135:CI1135)&lt;3),"N/A",IF(ISERROR(TTEST(Calculations!BP1135:BY1135,Calculations!BZ1135:CI1135,2,2)),"N/A",TTEST(Calculations!BP1135:BY1135,Calculations!BZ1135:CI1135,2,2)))</f>
        <v>N/A</v>
      </c>
      <c r="J1134" s="90" t="e">
        <f t="shared" si="75"/>
        <v>#DIV/0!</v>
      </c>
      <c r="K1134" s="95" t="str">
        <f>IF(AND('Test Sample Data'!N1134&gt;=35,'Control Sample Data'!N1134&gt;=35),"Type 3",IF(AND('Test Sample Data'!N1134&gt;=30,'Control Sample Data'!N1134&gt;=30,OR(I1134&gt;=0.05,I1134="N/A")),"Type 2",IF(OR(AND('Test Sample Data'!N1134&gt;=30,'Control Sample Data'!N1134&lt;=30),AND('Test Sample Data'!N1134&lt;=30,'Control Sample Data'!N1134&gt;=30)),"Type 1","OKAY")))</f>
        <v>OKAY</v>
      </c>
    </row>
    <row r="1135" spans="1:11">
      <c r="A1135" s="68"/>
      <c r="B1135" s="88" t="str">
        <f>IF('Gene Table'!E1135="","",'Gene Table'!E1135)</f>
        <v>MK1</v>
      </c>
      <c r="C1135" s="89" t="str">
        <f>'Gene Table'!B1135</f>
        <v>P05</v>
      </c>
      <c r="D1135" s="90" t="e">
        <f>Calculations!BN1136</f>
        <v>#DIV/0!</v>
      </c>
      <c r="E1135" s="90" t="e">
        <f>Calculations!BO1136</f>
        <v>#DIV/0!</v>
      </c>
      <c r="F1135" s="91" t="e">
        <f t="shared" si="72"/>
        <v>#DIV/0!</v>
      </c>
      <c r="G1135" s="91" t="e">
        <f t="shared" si="73"/>
        <v>#DIV/0!</v>
      </c>
      <c r="H1135" s="90" t="e">
        <f t="shared" si="74"/>
        <v>#DIV/0!</v>
      </c>
      <c r="I1135" s="94" t="str">
        <f>IF(OR(COUNT(Calculations!BP1136:BY1136)&lt;3,COUNT(Calculations!BZ1136:CI1136)&lt;3),"N/A",IF(ISERROR(TTEST(Calculations!BP1136:BY1136,Calculations!BZ1136:CI1136,2,2)),"N/A",TTEST(Calculations!BP1136:BY1136,Calculations!BZ1136:CI1136,2,2)))</f>
        <v>N/A</v>
      </c>
      <c r="J1135" s="90" t="e">
        <f t="shared" si="75"/>
        <v>#DIV/0!</v>
      </c>
      <c r="K1135" s="95" t="str">
        <f>IF(AND('Test Sample Data'!N1135&gt;=35,'Control Sample Data'!N1135&gt;=35),"Type 3",IF(AND('Test Sample Data'!N1135&gt;=30,'Control Sample Data'!N1135&gt;=30,OR(I1135&gt;=0.05,I1135="N/A")),"Type 2",IF(OR(AND('Test Sample Data'!N1135&gt;=30,'Control Sample Data'!N1135&lt;=30),AND('Test Sample Data'!N1135&lt;=30,'Control Sample Data'!N1135&gt;=30)),"Type 1","OKAY")))</f>
        <v>OKAY</v>
      </c>
    </row>
    <row r="1136" spans="1:11">
      <c r="A1136" s="68"/>
      <c r="B1136" s="88" t="str">
        <f>IF('Gene Table'!E1136="","",'Gene Table'!E1136)</f>
        <v>MK1</v>
      </c>
      <c r="C1136" s="89" t="str">
        <f>'Gene Table'!B1136</f>
        <v>P06</v>
      </c>
      <c r="D1136" s="90" t="e">
        <f>Calculations!BN1137</f>
        <v>#DIV/0!</v>
      </c>
      <c r="E1136" s="90" t="e">
        <f>Calculations!BO1137</f>
        <v>#DIV/0!</v>
      </c>
      <c r="F1136" s="91" t="e">
        <f t="shared" si="72"/>
        <v>#DIV/0!</v>
      </c>
      <c r="G1136" s="91" t="e">
        <f t="shared" si="73"/>
        <v>#DIV/0!</v>
      </c>
      <c r="H1136" s="90" t="e">
        <f t="shared" si="74"/>
        <v>#DIV/0!</v>
      </c>
      <c r="I1136" s="94" t="str">
        <f>IF(OR(COUNT(Calculations!BP1137:BY1137)&lt;3,COUNT(Calculations!BZ1137:CI1137)&lt;3),"N/A",IF(ISERROR(TTEST(Calculations!BP1137:BY1137,Calculations!BZ1137:CI1137,2,2)),"N/A",TTEST(Calculations!BP1137:BY1137,Calculations!BZ1137:CI1137,2,2)))</f>
        <v>N/A</v>
      </c>
      <c r="J1136" s="90" t="e">
        <f t="shared" si="75"/>
        <v>#DIV/0!</v>
      </c>
      <c r="K1136" s="95" t="str">
        <f>IF(AND('Test Sample Data'!N1136&gt;=35,'Control Sample Data'!N1136&gt;=35),"Type 3",IF(AND('Test Sample Data'!N1136&gt;=30,'Control Sample Data'!N1136&gt;=30,OR(I1136&gt;=0.05,I1136="N/A")),"Type 2",IF(OR(AND('Test Sample Data'!N1136&gt;=30,'Control Sample Data'!N1136&lt;=30),AND('Test Sample Data'!N1136&lt;=30,'Control Sample Data'!N1136&gt;=30)),"Type 1","OKAY")))</f>
        <v>OKAY</v>
      </c>
    </row>
    <row r="1137" spans="1:11">
      <c r="A1137" s="68"/>
      <c r="B1137" s="88" t="str">
        <f>IF('Gene Table'!E1137="","",'Gene Table'!E1137)</f>
        <v>MK2</v>
      </c>
      <c r="C1137" s="89" t="str">
        <f>'Gene Table'!B1137</f>
        <v>P07</v>
      </c>
      <c r="D1137" s="90" t="e">
        <f>Calculations!BN1138</f>
        <v>#DIV/0!</v>
      </c>
      <c r="E1137" s="90" t="e">
        <f>Calculations!BO1138</f>
        <v>#DIV/0!</v>
      </c>
      <c r="F1137" s="91" t="e">
        <f t="shared" si="72"/>
        <v>#DIV/0!</v>
      </c>
      <c r="G1137" s="91" t="e">
        <f t="shared" si="73"/>
        <v>#DIV/0!</v>
      </c>
      <c r="H1137" s="90" t="e">
        <f t="shared" si="74"/>
        <v>#DIV/0!</v>
      </c>
      <c r="I1137" s="94" t="str">
        <f>IF(OR(COUNT(Calculations!BP1138:BY1138)&lt;3,COUNT(Calculations!BZ1138:CI1138)&lt;3),"N/A",IF(ISERROR(TTEST(Calculations!BP1138:BY1138,Calculations!BZ1138:CI1138,2,2)),"N/A",TTEST(Calculations!BP1138:BY1138,Calculations!BZ1138:CI1138,2,2)))</f>
        <v>N/A</v>
      </c>
      <c r="J1137" s="90" t="e">
        <f t="shared" si="75"/>
        <v>#DIV/0!</v>
      </c>
      <c r="K1137" s="95" t="str">
        <f>IF(AND('Test Sample Data'!N1137&gt;=35,'Control Sample Data'!N1137&gt;=35),"Type 3",IF(AND('Test Sample Data'!N1137&gt;=30,'Control Sample Data'!N1137&gt;=30,OR(I1137&gt;=0.05,I1137="N/A")),"Type 2",IF(OR(AND('Test Sample Data'!N1137&gt;=30,'Control Sample Data'!N1137&lt;=30),AND('Test Sample Data'!N1137&lt;=30,'Control Sample Data'!N1137&gt;=30)),"Type 1","OKAY")))</f>
        <v>OKAY</v>
      </c>
    </row>
    <row r="1138" spans="1:11">
      <c r="A1138" s="68"/>
      <c r="B1138" s="88" t="str">
        <f>IF('Gene Table'!E1138="","",'Gene Table'!E1138)</f>
        <v>MK2</v>
      </c>
      <c r="C1138" s="89" t="str">
        <f>'Gene Table'!B1138</f>
        <v>P08</v>
      </c>
      <c r="D1138" s="90" t="e">
        <f>Calculations!BN1139</f>
        <v>#DIV/0!</v>
      </c>
      <c r="E1138" s="90" t="e">
        <f>Calculations!BO1139</f>
        <v>#DIV/0!</v>
      </c>
      <c r="F1138" s="91" t="e">
        <f t="shared" si="72"/>
        <v>#DIV/0!</v>
      </c>
      <c r="G1138" s="91" t="e">
        <f t="shared" si="73"/>
        <v>#DIV/0!</v>
      </c>
      <c r="H1138" s="90" t="e">
        <f t="shared" si="74"/>
        <v>#DIV/0!</v>
      </c>
      <c r="I1138" s="94" t="str">
        <f>IF(OR(COUNT(Calculations!BP1139:BY1139)&lt;3,COUNT(Calculations!BZ1139:CI1139)&lt;3),"N/A",IF(ISERROR(TTEST(Calculations!BP1139:BY1139,Calculations!BZ1139:CI1139,2,2)),"N/A",TTEST(Calculations!BP1139:BY1139,Calculations!BZ1139:CI1139,2,2)))</f>
        <v>N/A</v>
      </c>
      <c r="J1138" s="90" t="e">
        <f t="shared" si="75"/>
        <v>#DIV/0!</v>
      </c>
      <c r="K1138" s="95" t="str">
        <f>IF(AND('Test Sample Data'!N1138&gt;=35,'Control Sample Data'!N1138&gt;=35),"Type 3",IF(AND('Test Sample Data'!N1138&gt;=30,'Control Sample Data'!N1138&gt;=30,OR(I1138&gt;=0.05,I1138="N/A")),"Type 2",IF(OR(AND('Test Sample Data'!N1138&gt;=30,'Control Sample Data'!N1138&lt;=30),AND('Test Sample Data'!N1138&lt;=30,'Control Sample Data'!N1138&gt;=30)),"Type 1","OKAY")))</f>
        <v>OKAY</v>
      </c>
    </row>
    <row r="1139" spans="1:11">
      <c r="A1139" s="68"/>
      <c r="B1139" s="88" t="str">
        <f>IF('Gene Table'!E1139="","",'Gene Table'!E1139)</f>
        <v>MK3</v>
      </c>
      <c r="C1139" s="89" t="str">
        <f>'Gene Table'!B1139</f>
        <v>P09</v>
      </c>
      <c r="D1139" s="90" t="e">
        <f>Calculations!BN1140</f>
        <v>#DIV/0!</v>
      </c>
      <c r="E1139" s="90" t="e">
        <f>Calculations!BO1140</f>
        <v>#DIV/0!</v>
      </c>
      <c r="F1139" s="91" t="e">
        <f t="shared" si="72"/>
        <v>#DIV/0!</v>
      </c>
      <c r="G1139" s="91" t="e">
        <f t="shared" si="73"/>
        <v>#DIV/0!</v>
      </c>
      <c r="H1139" s="90" t="e">
        <f t="shared" si="74"/>
        <v>#DIV/0!</v>
      </c>
      <c r="I1139" s="94" t="str">
        <f>IF(OR(COUNT(Calculations!BP1140:BY1140)&lt;3,COUNT(Calculations!BZ1140:CI1140)&lt;3),"N/A",IF(ISERROR(TTEST(Calculations!BP1140:BY1140,Calculations!BZ1140:CI1140,2,2)),"N/A",TTEST(Calculations!BP1140:BY1140,Calculations!BZ1140:CI1140,2,2)))</f>
        <v>N/A</v>
      </c>
      <c r="J1139" s="90" t="e">
        <f t="shared" si="75"/>
        <v>#DIV/0!</v>
      </c>
      <c r="K1139" s="95" t="str">
        <f>IF(AND('Test Sample Data'!N1139&gt;=35,'Control Sample Data'!N1139&gt;=35),"Type 3",IF(AND('Test Sample Data'!N1139&gt;=30,'Control Sample Data'!N1139&gt;=30,OR(I1139&gt;=0.05,I1139="N/A")),"Type 2",IF(OR(AND('Test Sample Data'!N1139&gt;=30,'Control Sample Data'!N1139&lt;=30),AND('Test Sample Data'!N1139&lt;=30,'Control Sample Data'!N1139&gt;=30)),"Type 1","OKAY")))</f>
        <v>OKAY</v>
      </c>
    </row>
    <row r="1140" spans="1:11">
      <c r="A1140" s="68"/>
      <c r="B1140" s="88" t="str">
        <f>IF('Gene Table'!E1140="","",'Gene Table'!E1140)</f>
        <v>MK3</v>
      </c>
      <c r="C1140" s="89" t="str">
        <f>'Gene Table'!B1140</f>
        <v>P10</v>
      </c>
      <c r="D1140" s="90" t="e">
        <f>Calculations!BN1141</f>
        <v>#DIV/0!</v>
      </c>
      <c r="E1140" s="90" t="e">
        <f>Calculations!BO1141</f>
        <v>#DIV/0!</v>
      </c>
      <c r="F1140" s="91" t="e">
        <f t="shared" si="72"/>
        <v>#DIV/0!</v>
      </c>
      <c r="G1140" s="91" t="e">
        <f t="shared" si="73"/>
        <v>#DIV/0!</v>
      </c>
      <c r="H1140" s="90" t="e">
        <f t="shared" si="74"/>
        <v>#DIV/0!</v>
      </c>
      <c r="I1140" s="94" t="str">
        <f>IF(OR(COUNT(Calculations!BP1141:BY1141)&lt;3,COUNT(Calculations!BZ1141:CI1141)&lt;3),"N/A",IF(ISERROR(TTEST(Calculations!BP1141:BY1141,Calculations!BZ1141:CI1141,2,2)),"N/A",TTEST(Calculations!BP1141:BY1141,Calculations!BZ1141:CI1141,2,2)))</f>
        <v>N/A</v>
      </c>
      <c r="J1140" s="90" t="e">
        <f t="shared" si="75"/>
        <v>#DIV/0!</v>
      </c>
      <c r="K1140" s="95" t="str">
        <f>IF(AND('Test Sample Data'!N1140&gt;=35,'Control Sample Data'!N1140&gt;=35),"Type 3",IF(AND('Test Sample Data'!N1140&gt;=30,'Control Sample Data'!N1140&gt;=30,OR(I1140&gt;=0.05,I1140="N/A")),"Type 2",IF(OR(AND('Test Sample Data'!N1140&gt;=30,'Control Sample Data'!N1140&lt;=30),AND('Test Sample Data'!N1140&lt;=30,'Control Sample Data'!N1140&gt;=30)),"Type 1","OKAY")))</f>
        <v>OKAY</v>
      </c>
    </row>
    <row r="1141" spans="1:11">
      <c r="A1141" s="68"/>
      <c r="B1141" s="88" t="str">
        <f>IF('Gene Table'!E1141="","",'Gene Table'!E1141)</f>
        <v>MK4</v>
      </c>
      <c r="C1141" s="89" t="str">
        <f>'Gene Table'!B1141</f>
        <v>P11</v>
      </c>
      <c r="D1141" s="90" t="e">
        <f>Calculations!BN1142</f>
        <v>#DIV/0!</v>
      </c>
      <c r="E1141" s="90" t="e">
        <f>Calculations!BO1142</f>
        <v>#DIV/0!</v>
      </c>
      <c r="F1141" s="91" t="e">
        <f t="shared" si="72"/>
        <v>#DIV/0!</v>
      </c>
      <c r="G1141" s="91" t="e">
        <f t="shared" si="73"/>
        <v>#DIV/0!</v>
      </c>
      <c r="H1141" s="90" t="e">
        <f t="shared" si="74"/>
        <v>#DIV/0!</v>
      </c>
      <c r="I1141" s="94" t="str">
        <f>IF(OR(COUNT(Calculations!BP1142:BY1142)&lt;3,COUNT(Calculations!BZ1142:CI1142)&lt;3),"N/A",IF(ISERROR(TTEST(Calculations!BP1142:BY1142,Calculations!BZ1142:CI1142,2,2)),"N/A",TTEST(Calculations!BP1142:BY1142,Calculations!BZ1142:CI1142,2,2)))</f>
        <v>N/A</v>
      </c>
      <c r="J1141" s="90" t="e">
        <f t="shared" si="75"/>
        <v>#DIV/0!</v>
      </c>
      <c r="K1141" s="95" t="str">
        <f>IF(AND('Test Sample Data'!N1141&gt;=35,'Control Sample Data'!N1141&gt;=35),"Type 3",IF(AND('Test Sample Data'!N1141&gt;=30,'Control Sample Data'!N1141&gt;=30,OR(I1141&gt;=0.05,I1141="N/A")),"Type 2",IF(OR(AND('Test Sample Data'!N1141&gt;=30,'Control Sample Data'!N1141&lt;=30),AND('Test Sample Data'!N1141&lt;=30,'Control Sample Data'!N1141&gt;=30)),"Type 1","OKAY")))</f>
        <v>OKAY</v>
      </c>
    </row>
    <row r="1142" spans="1:11">
      <c r="A1142" s="68"/>
      <c r="B1142" s="88" t="str">
        <f>IF('Gene Table'!E1142="","",'Gene Table'!E1142)</f>
        <v>MK4</v>
      </c>
      <c r="C1142" s="89" t="str">
        <f>'Gene Table'!B1142</f>
        <v>P12</v>
      </c>
      <c r="D1142" s="90" t="e">
        <f>Calculations!BN1143</f>
        <v>#DIV/0!</v>
      </c>
      <c r="E1142" s="90" t="e">
        <f>Calculations!BO1143</f>
        <v>#DIV/0!</v>
      </c>
      <c r="F1142" s="91" t="e">
        <f t="shared" si="72"/>
        <v>#DIV/0!</v>
      </c>
      <c r="G1142" s="91" t="e">
        <f t="shared" si="73"/>
        <v>#DIV/0!</v>
      </c>
      <c r="H1142" s="90" t="e">
        <f t="shared" si="74"/>
        <v>#DIV/0!</v>
      </c>
      <c r="I1142" s="94" t="str">
        <f>IF(OR(COUNT(Calculations!BP1143:BY1143)&lt;3,COUNT(Calculations!BZ1143:CI1143)&lt;3),"N/A",IF(ISERROR(TTEST(Calculations!BP1143:BY1143,Calculations!BZ1143:CI1143,2,2)),"N/A",TTEST(Calculations!BP1143:BY1143,Calculations!BZ1143:CI1143,2,2)))</f>
        <v>N/A</v>
      </c>
      <c r="J1142" s="90" t="e">
        <f t="shared" si="75"/>
        <v>#DIV/0!</v>
      </c>
      <c r="K1142" s="95" t="str">
        <f>IF(AND('Test Sample Data'!N1142&gt;=35,'Control Sample Data'!N1142&gt;=35),"Type 3",IF(AND('Test Sample Data'!N1142&gt;=30,'Control Sample Data'!N1142&gt;=30,OR(I1142&gt;=0.05,I1142="N/A")),"Type 2",IF(OR(AND('Test Sample Data'!N1142&gt;=30,'Control Sample Data'!N1142&lt;=30),AND('Test Sample Data'!N1142&lt;=30,'Control Sample Data'!N1142&gt;=30)),"Type 1","OKAY")))</f>
        <v>OKAY</v>
      </c>
    </row>
    <row r="1143" spans="1:11">
      <c r="A1143" s="68"/>
      <c r="B1143" s="88" t="str">
        <f>IF('Gene Table'!E1143="","",'Gene Table'!E1143)</f>
        <v>MK5</v>
      </c>
      <c r="C1143" s="89" t="str">
        <f>'Gene Table'!B1143</f>
        <v>P13</v>
      </c>
      <c r="D1143" s="90" t="e">
        <f>Calculations!BN1144</f>
        <v>#DIV/0!</v>
      </c>
      <c r="E1143" s="90" t="e">
        <f>Calculations!BO1144</f>
        <v>#DIV/0!</v>
      </c>
      <c r="F1143" s="91" t="e">
        <f t="shared" si="72"/>
        <v>#DIV/0!</v>
      </c>
      <c r="G1143" s="91" t="e">
        <f t="shared" si="73"/>
        <v>#DIV/0!</v>
      </c>
      <c r="H1143" s="90" t="e">
        <f t="shared" si="74"/>
        <v>#DIV/0!</v>
      </c>
      <c r="I1143" s="94" t="str">
        <f>IF(OR(COUNT(Calculations!BP1144:BY1144)&lt;3,COUNT(Calculations!BZ1144:CI1144)&lt;3),"N/A",IF(ISERROR(TTEST(Calculations!BP1144:BY1144,Calculations!BZ1144:CI1144,2,2)),"N/A",TTEST(Calculations!BP1144:BY1144,Calculations!BZ1144:CI1144,2,2)))</f>
        <v>N/A</v>
      </c>
      <c r="J1143" s="90" t="e">
        <f t="shared" si="75"/>
        <v>#DIV/0!</v>
      </c>
      <c r="K1143" s="95" t="str">
        <f>IF(AND('Test Sample Data'!N1143&gt;=35,'Control Sample Data'!N1143&gt;=35),"Type 3",IF(AND('Test Sample Data'!N1143&gt;=30,'Control Sample Data'!N1143&gt;=30,OR(I1143&gt;=0.05,I1143="N/A")),"Type 2",IF(OR(AND('Test Sample Data'!N1143&gt;=30,'Control Sample Data'!N1143&lt;=30),AND('Test Sample Data'!N1143&lt;=30,'Control Sample Data'!N1143&gt;=30)),"Type 1","OKAY")))</f>
        <v>OKAY</v>
      </c>
    </row>
    <row r="1144" spans="1:11">
      <c r="A1144" s="68"/>
      <c r="B1144" s="88" t="str">
        <f>IF('Gene Table'!E1144="","",'Gene Table'!E1144)</f>
        <v>MK5</v>
      </c>
      <c r="C1144" s="89" t="str">
        <f>'Gene Table'!B1144</f>
        <v>P14</v>
      </c>
      <c r="D1144" s="90" t="e">
        <f>Calculations!BN1145</f>
        <v>#DIV/0!</v>
      </c>
      <c r="E1144" s="90" t="e">
        <f>Calculations!BO1145</f>
        <v>#DIV/0!</v>
      </c>
      <c r="F1144" s="91" t="e">
        <f t="shared" si="72"/>
        <v>#DIV/0!</v>
      </c>
      <c r="G1144" s="91" t="e">
        <f t="shared" si="73"/>
        <v>#DIV/0!</v>
      </c>
      <c r="H1144" s="90" t="e">
        <f t="shared" si="74"/>
        <v>#DIV/0!</v>
      </c>
      <c r="I1144" s="94" t="str">
        <f>IF(OR(COUNT(Calculations!BP1145:BY1145)&lt;3,COUNT(Calculations!BZ1145:CI1145)&lt;3),"N/A",IF(ISERROR(TTEST(Calculations!BP1145:BY1145,Calculations!BZ1145:CI1145,2,2)),"N/A",TTEST(Calculations!BP1145:BY1145,Calculations!BZ1145:CI1145,2,2)))</f>
        <v>N/A</v>
      </c>
      <c r="J1144" s="90" t="e">
        <f t="shared" si="75"/>
        <v>#DIV/0!</v>
      </c>
      <c r="K1144" s="95" t="str">
        <f>IF(AND('Test Sample Data'!N1144&gt;=35,'Control Sample Data'!N1144&gt;=35),"Type 3",IF(AND('Test Sample Data'!N1144&gt;=30,'Control Sample Data'!N1144&gt;=30,OR(I1144&gt;=0.05,I1144="N/A")),"Type 2",IF(OR(AND('Test Sample Data'!N1144&gt;=30,'Control Sample Data'!N1144&lt;=30),AND('Test Sample Data'!N1144&lt;=30,'Control Sample Data'!N1144&gt;=30)),"Type 1","OKAY")))</f>
        <v>OKAY</v>
      </c>
    </row>
    <row r="1145" spans="1:11">
      <c r="A1145" s="68"/>
      <c r="B1145" s="88" t="str">
        <f>IF('Gene Table'!E1145="","",'Gene Table'!E1145)</f>
        <v>MK6</v>
      </c>
      <c r="C1145" s="89" t="str">
        <f>'Gene Table'!B1145</f>
        <v>P15</v>
      </c>
      <c r="D1145" s="90" t="e">
        <f>Calculations!BN1146</f>
        <v>#DIV/0!</v>
      </c>
      <c r="E1145" s="90" t="e">
        <f>Calculations!BO1146</f>
        <v>#DIV/0!</v>
      </c>
      <c r="F1145" s="91" t="e">
        <f t="shared" si="72"/>
        <v>#DIV/0!</v>
      </c>
      <c r="G1145" s="91" t="e">
        <f t="shared" si="73"/>
        <v>#DIV/0!</v>
      </c>
      <c r="H1145" s="90" t="e">
        <f t="shared" si="74"/>
        <v>#DIV/0!</v>
      </c>
      <c r="I1145" s="94" t="str">
        <f>IF(OR(COUNT(Calculations!BP1146:BY1146)&lt;3,COUNT(Calculations!BZ1146:CI1146)&lt;3),"N/A",IF(ISERROR(TTEST(Calculations!BP1146:BY1146,Calculations!BZ1146:CI1146,2,2)),"N/A",TTEST(Calculations!BP1146:BY1146,Calculations!BZ1146:CI1146,2,2)))</f>
        <v>N/A</v>
      </c>
      <c r="J1145" s="90" t="e">
        <f t="shared" si="75"/>
        <v>#DIV/0!</v>
      </c>
      <c r="K1145" s="95" t="str">
        <f>IF(AND('Test Sample Data'!N1145&gt;=35,'Control Sample Data'!N1145&gt;=35),"Type 3",IF(AND('Test Sample Data'!N1145&gt;=30,'Control Sample Data'!N1145&gt;=30,OR(I1145&gt;=0.05,I1145="N/A")),"Type 2",IF(OR(AND('Test Sample Data'!N1145&gt;=30,'Control Sample Data'!N1145&lt;=30),AND('Test Sample Data'!N1145&lt;=30,'Control Sample Data'!N1145&gt;=30)),"Type 1","OKAY")))</f>
        <v>OKAY</v>
      </c>
    </row>
    <row r="1146" spans="1:11">
      <c r="A1146" s="68"/>
      <c r="B1146" s="88" t="str">
        <f>IF('Gene Table'!E1146="","",'Gene Table'!E1146)</f>
        <v>MK6</v>
      </c>
      <c r="C1146" s="89" t="str">
        <f>'Gene Table'!B1146</f>
        <v>P16</v>
      </c>
      <c r="D1146" s="90" t="e">
        <f>Calculations!BN1147</f>
        <v>#DIV/0!</v>
      </c>
      <c r="E1146" s="90" t="e">
        <f>Calculations!BO1147</f>
        <v>#DIV/0!</v>
      </c>
      <c r="F1146" s="91" t="e">
        <f t="shared" si="72"/>
        <v>#DIV/0!</v>
      </c>
      <c r="G1146" s="91" t="e">
        <f t="shared" si="73"/>
        <v>#DIV/0!</v>
      </c>
      <c r="H1146" s="90" t="e">
        <f t="shared" si="74"/>
        <v>#DIV/0!</v>
      </c>
      <c r="I1146" s="94" t="str">
        <f>IF(OR(COUNT(Calculations!BP1147:BY1147)&lt;3,COUNT(Calculations!BZ1147:CI1147)&lt;3),"N/A",IF(ISERROR(TTEST(Calculations!BP1147:BY1147,Calculations!BZ1147:CI1147,2,2)),"N/A",TTEST(Calculations!BP1147:BY1147,Calculations!BZ1147:CI1147,2,2)))</f>
        <v>N/A</v>
      </c>
      <c r="J1146" s="90" t="e">
        <f t="shared" si="75"/>
        <v>#DIV/0!</v>
      </c>
      <c r="K1146" s="95" t="str">
        <f>IF(AND('Test Sample Data'!N1146&gt;=35,'Control Sample Data'!N1146&gt;=35),"Type 3",IF(AND('Test Sample Data'!N1146&gt;=30,'Control Sample Data'!N1146&gt;=30,OR(I1146&gt;=0.05,I1146="N/A")),"Type 2",IF(OR(AND('Test Sample Data'!N1146&gt;=30,'Control Sample Data'!N1146&lt;=30),AND('Test Sample Data'!N1146&lt;=30,'Control Sample Data'!N1146&gt;=30)),"Type 1","OKAY")))</f>
        <v>OKAY</v>
      </c>
    </row>
    <row r="1147" spans="1:11">
      <c r="A1147" s="68"/>
      <c r="B1147" s="88" t="str">
        <f>IF('Gene Table'!E1147="","",'Gene Table'!E1147)</f>
        <v>RT</v>
      </c>
      <c r="C1147" s="89" t="str">
        <f>'Gene Table'!B1147</f>
        <v>P17</v>
      </c>
      <c r="D1147" s="90" t="e">
        <f>Calculations!BN1148</f>
        <v>#DIV/0!</v>
      </c>
      <c r="E1147" s="90" t="e">
        <f>Calculations!BO1148</f>
        <v>#DIV/0!</v>
      </c>
      <c r="F1147" s="91" t="e">
        <f t="shared" si="72"/>
        <v>#DIV/0!</v>
      </c>
      <c r="G1147" s="91" t="e">
        <f t="shared" si="73"/>
        <v>#DIV/0!</v>
      </c>
      <c r="H1147" s="90" t="e">
        <f t="shared" si="74"/>
        <v>#DIV/0!</v>
      </c>
      <c r="I1147" s="94" t="str">
        <f>IF(OR(COUNT(Calculations!BP1148:BY1148)&lt;3,COUNT(Calculations!BZ1148:CI1148)&lt;3),"N/A",IF(ISERROR(TTEST(Calculations!BP1148:BY1148,Calculations!BZ1148:CI1148,2,2)),"N/A",TTEST(Calculations!BP1148:BY1148,Calculations!BZ1148:CI1148,2,2)))</f>
        <v>N/A</v>
      </c>
      <c r="J1147" s="90" t="e">
        <f t="shared" si="75"/>
        <v>#DIV/0!</v>
      </c>
      <c r="K1147" s="95" t="str">
        <f>IF(AND('Test Sample Data'!N1147&gt;=35,'Control Sample Data'!N1147&gt;=35),"Type 3",IF(AND('Test Sample Data'!N1147&gt;=30,'Control Sample Data'!N1147&gt;=30,OR(I1147&gt;=0.05,I1147="N/A")),"Type 2",IF(OR(AND('Test Sample Data'!N1147&gt;=30,'Control Sample Data'!N1147&lt;=30),AND('Test Sample Data'!N1147&lt;=30,'Control Sample Data'!N1147&gt;=30)),"Type 1","OKAY")))</f>
        <v>OKAY</v>
      </c>
    </row>
    <row r="1148" spans="1:11">
      <c r="A1148" s="68"/>
      <c r="B1148" s="88" t="str">
        <f>IF('Gene Table'!E1148="","",'Gene Table'!E1148)</f>
        <v>RT</v>
      </c>
      <c r="C1148" s="89" t="str">
        <f>'Gene Table'!B1148</f>
        <v>P18</v>
      </c>
      <c r="D1148" s="90" t="e">
        <f>Calculations!BN1149</f>
        <v>#DIV/0!</v>
      </c>
      <c r="E1148" s="90" t="e">
        <f>Calculations!BO1149</f>
        <v>#DIV/0!</v>
      </c>
      <c r="F1148" s="91" t="e">
        <f t="shared" si="72"/>
        <v>#DIV/0!</v>
      </c>
      <c r="G1148" s="91" t="e">
        <f t="shared" si="73"/>
        <v>#DIV/0!</v>
      </c>
      <c r="H1148" s="90" t="e">
        <f t="shared" si="74"/>
        <v>#DIV/0!</v>
      </c>
      <c r="I1148" s="94" t="str">
        <f>IF(OR(COUNT(Calculations!BP1149:BY1149)&lt;3,COUNT(Calculations!BZ1149:CI1149)&lt;3),"N/A",IF(ISERROR(TTEST(Calculations!BP1149:BY1149,Calculations!BZ1149:CI1149,2,2)),"N/A",TTEST(Calculations!BP1149:BY1149,Calculations!BZ1149:CI1149,2,2)))</f>
        <v>N/A</v>
      </c>
      <c r="J1148" s="90" t="e">
        <f t="shared" si="75"/>
        <v>#DIV/0!</v>
      </c>
      <c r="K1148" s="95" t="str">
        <f>IF(AND('Test Sample Data'!N1148&gt;=35,'Control Sample Data'!N1148&gt;=35),"Type 3",IF(AND('Test Sample Data'!N1148&gt;=30,'Control Sample Data'!N1148&gt;=30,OR(I1148&gt;=0.05,I1148="N/A")),"Type 2",IF(OR(AND('Test Sample Data'!N1148&gt;=30,'Control Sample Data'!N1148&lt;=30),AND('Test Sample Data'!N1148&lt;=30,'Control Sample Data'!N1148&gt;=30)),"Type 1","OKAY")))</f>
        <v>OKAY</v>
      </c>
    </row>
    <row r="1149" spans="1:11">
      <c r="A1149" s="68"/>
      <c r="B1149" s="88" t="str">
        <f>IF('Gene Table'!E1149="","",'Gene Table'!E1149)</f>
        <v>RT</v>
      </c>
      <c r="C1149" s="89" t="str">
        <f>'Gene Table'!B1149</f>
        <v>P19</v>
      </c>
      <c r="D1149" s="90" t="e">
        <f>Calculations!BN1150</f>
        <v>#DIV/0!</v>
      </c>
      <c r="E1149" s="90" t="e">
        <f>Calculations!BO1150</f>
        <v>#DIV/0!</v>
      </c>
      <c r="F1149" s="91" t="e">
        <f t="shared" si="72"/>
        <v>#DIV/0!</v>
      </c>
      <c r="G1149" s="91" t="e">
        <f t="shared" si="73"/>
        <v>#DIV/0!</v>
      </c>
      <c r="H1149" s="90" t="e">
        <f t="shared" si="74"/>
        <v>#DIV/0!</v>
      </c>
      <c r="I1149" s="94" t="str">
        <f>IF(OR(COUNT(Calculations!BP1150:BY1150)&lt;3,COUNT(Calculations!BZ1150:CI1150)&lt;3),"N/A",IF(ISERROR(TTEST(Calculations!BP1150:BY1150,Calculations!BZ1150:CI1150,2,2)),"N/A",TTEST(Calculations!BP1150:BY1150,Calculations!BZ1150:CI1150,2,2)))</f>
        <v>N/A</v>
      </c>
      <c r="J1149" s="90" t="e">
        <f t="shared" si="75"/>
        <v>#DIV/0!</v>
      </c>
      <c r="K1149" s="95" t="str">
        <f>IF(AND('Test Sample Data'!N1149&gt;=35,'Control Sample Data'!N1149&gt;=35),"Type 3",IF(AND('Test Sample Data'!N1149&gt;=30,'Control Sample Data'!N1149&gt;=30,OR(I1149&gt;=0.05,I1149="N/A")),"Type 2",IF(OR(AND('Test Sample Data'!N1149&gt;=30,'Control Sample Data'!N1149&lt;=30),AND('Test Sample Data'!N1149&lt;=30,'Control Sample Data'!N1149&gt;=30)),"Type 1","OKAY")))</f>
        <v>OKAY</v>
      </c>
    </row>
    <row r="1150" spans="1:11">
      <c r="A1150" s="68"/>
      <c r="B1150" s="88" t="str">
        <f>IF('Gene Table'!E1150="","",'Gene Table'!E1150)</f>
        <v>RT</v>
      </c>
      <c r="C1150" s="89" t="str">
        <f>'Gene Table'!B1150</f>
        <v>P20</v>
      </c>
      <c r="D1150" s="90" t="e">
        <f>Calculations!BN1151</f>
        <v>#DIV/0!</v>
      </c>
      <c r="E1150" s="90" t="e">
        <f>Calculations!BO1151</f>
        <v>#DIV/0!</v>
      </c>
      <c r="F1150" s="91" t="e">
        <f t="shared" si="72"/>
        <v>#DIV/0!</v>
      </c>
      <c r="G1150" s="91" t="e">
        <f t="shared" si="73"/>
        <v>#DIV/0!</v>
      </c>
      <c r="H1150" s="90" t="e">
        <f t="shared" si="74"/>
        <v>#DIV/0!</v>
      </c>
      <c r="I1150" s="94" t="str">
        <f>IF(OR(COUNT(Calculations!BP1151:BY1151)&lt;3,COUNT(Calculations!BZ1151:CI1151)&lt;3),"N/A",IF(ISERROR(TTEST(Calculations!BP1151:BY1151,Calculations!BZ1151:CI1151,2,2)),"N/A",TTEST(Calculations!BP1151:BY1151,Calculations!BZ1151:CI1151,2,2)))</f>
        <v>N/A</v>
      </c>
      <c r="J1150" s="90" t="e">
        <f t="shared" si="75"/>
        <v>#DIV/0!</v>
      </c>
      <c r="K1150" s="95" t="str">
        <f>IF(AND('Test Sample Data'!N1150&gt;=35,'Control Sample Data'!N1150&gt;=35),"Type 3",IF(AND('Test Sample Data'!N1150&gt;=30,'Control Sample Data'!N1150&gt;=30,OR(I1150&gt;=0.05,I1150="N/A")),"Type 2",IF(OR(AND('Test Sample Data'!N1150&gt;=30,'Control Sample Data'!N1150&lt;=30),AND('Test Sample Data'!N1150&lt;=30,'Control Sample Data'!N1150&gt;=30)),"Type 1","OKAY")))</f>
        <v>OKAY</v>
      </c>
    </row>
    <row r="1151" spans="1:11">
      <c r="A1151" s="68"/>
      <c r="B1151" s="88" t="str">
        <f>IF('Gene Table'!E1151="","",'Gene Table'!E1151)</f>
        <v>PCR</v>
      </c>
      <c r="C1151" s="89" t="str">
        <f>'Gene Table'!B1151</f>
        <v>P21</v>
      </c>
      <c r="D1151" s="90" t="e">
        <f>Calculations!BN1152</f>
        <v>#DIV/0!</v>
      </c>
      <c r="E1151" s="90" t="e">
        <f>Calculations!BO1152</f>
        <v>#DIV/0!</v>
      </c>
      <c r="F1151" s="91" t="e">
        <f t="shared" si="72"/>
        <v>#DIV/0!</v>
      </c>
      <c r="G1151" s="91" t="e">
        <f t="shared" si="73"/>
        <v>#DIV/0!</v>
      </c>
      <c r="H1151" s="90" t="e">
        <f t="shared" si="74"/>
        <v>#DIV/0!</v>
      </c>
      <c r="I1151" s="94" t="str">
        <f>IF(OR(COUNT(Calculations!BP1152:BY1152)&lt;3,COUNT(Calculations!BZ1152:CI1152)&lt;3),"N/A",IF(ISERROR(TTEST(Calculations!BP1152:BY1152,Calculations!BZ1152:CI1152,2,2)),"N/A",TTEST(Calculations!BP1152:BY1152,Calculations!BZ1152:CI1152,2,2)))</f>
        <v>N/A</v>
      </c>
      <c r="J1151" s="90" t="e">
        <f t="shared" si="75"/>
        <v>#DIV/0!</v>
      </c>
      <c r="K1151" s="95" t="str">
        <f>IF(AND('Test Sample Data'!N1151&gt;=35,'Control Sample Data'!N1151&gt;=35),"Type 3",IF(AND('Test Sample Data'!N1151&gt;=30,'Control Sample Data'!N1151&gt;=30,OR(I1151&gt;=0.05,I1151="N/A")),"Type 2",IF(OR(AND('Test Sample Data'!N1151&gt;=30,'Control Sample Data'!N1151&lt;=30),AND('Test Sample Data'!N1151&lt;=30,'Control Sample Data'!N1151&gt;=30)),"Type 1","OKAY")))</f>
        <v>OKAY</v>
      </c>
    </row>
    <row r="1152" spans="1:11">
      <c r="A1152" s="68"/>
      <c r="B1152" s="88" t="str">
        <f>IF('Gene Table'!E1152="","",'Gene Table'!E1152)</f>
        <v>PCR</v>
      </c>
      <c r="C1152" s="89" t="str">
        <f>'Gene Table'!B1152</f>
        <v>P22</v>
      </c>
      <c r="D1152" s="90" t="e">
        <f>Calculations!BN1153</f>
        <v>#DIV/0!</v>
      </c>
      <c r="E1152" s="90" t="e">
        <f>Calculations!BO1153</f>
        <v>#DIV/0!</v>
      </c>
      <c r="F1152" s="91" t="e">
        <f t="shared" si="72"/>
        <v>#DIV/0!</v>
      </c>
      <c r="G1152" s="91" t="e">
        <f t="shared" si="73"/>
        <v>#DIV/0!</v>
      </c>
      <c r="H1152" s="90" t="e">
        <f t="shared" si="74"/>
        <v>#DIV/0!</v>
      </c>
      <c r="I1152" s="94" t="str">
        <f>IF(OR(COUNT(Calculations!BP1153:BY1153)&lt;3,COUNT(Calculations!BZ1153:CI1153)&lt;3),"N/A",IF(ISERROR(TTEST(Calculations!BP1153:BY1153,Calculations!BZ1153:CI1153,2,2)),"N/A",TTEST(Calculations!BP1153:BY1153,Calculations!BZ1153:CI1153,2,2)))</f>
        <v>N/A</v>
      </c>
      <c r="J1152" s="90" t="e">
        <f t="shared" si="75"/>
        <v>#DIV/0!</v>
      </c>
      <c r="K1152" s="95" t="str">
        <f>IF(AND('Test Sample Data'!N1152&gt;=35,'Control Sample Data'!N1152&gt;=35),"Type 3",IF(AND('Test Sample Data'!N1152&gt;=30,'Control Sample Data'!N1152&gt;=30,OR(I1152&gt;=0.05,I1152="N/A")),"Type 2",IF(OR(AND('Test Sample Data'!N1152&gt;=30,'Control Sample Data'!N1152&lt;=30),AND('Test Sample Data'!N1152&lt;=30,'Control Sample Data'!N1152&gt;=30)),"Type 1","OKAY")))</f>
        <v>OKAY</v>
      </c>
    </row>
    <row r="1153" spans="1:11">
      <c r="A1153" s="68"/>
      <c r="B1153" s="88" t="str">
        <f>IF('Gene Table'!E1153="","",'Gene Table'!E1153)</f>
        <v>PCR</v>
      </c>
      <c r="C1153" s="89" t="str">
        <f>'Gene Table'!B1153</f>
        <v>P23</v>
      </c>
      <c r="D1153" s="90" t="e">
        <f>Calculations!BN1154</f>
        <v>#DIV/0!</v>
      </c>
      <c r="E1153" s="90" t="e">
        <f>Calculations!BO1154</f>
        <v>#DIV/0!</v>
      </c>
      <c r="F1153" s="91" t="e">
        <f t="shared" si="72"/>
        <v>#DIV/0!</v>
      </c>
      <c r="G1153" s="91" t="e">
        <f t="shared" si="73"/>
        <v>#DIV/0!</v>
      </c>
      <c r="H1153" s="90" t="e">
        <f t="shared" si="74"/>
        <v>#DIV/0!</v>
      </c>
      <c r="I1153" s="94" t="str">
        <f>IF(OR(COUNT(Calculations!BP1154:BY1154)&lt;3,COUNT(Calculations!BZ1154:CI1154)&lt;3),"N/A",IF(ISERROR(TTEST(Calculations!BP1154:BY1154,Calculations!BZ1154:CI1154,2,2)),"N/A",TTEST(Calculations!BP1154:BY1154,Calculations!BZ1154:CI1154,2,2)))</f>
        <v>N/A</v>
      </c>
      <c r="J1153" s="90" t="e">
        <f t="shared" si="75"/>
        <v>#DIV/0!</v>
      </c>
      <c r="K1153" s="95" t="str">
        <f>IF(AND('Test Sample Data'!N1153&gt;=35,'Control Sample Data'!N1153&gt;=35),"Type 3",IF(AND('Test Sample Data'!N1153&gt;=30,'Control Sample Data'!N1153&gt;=30,OR(I1153&gt;=0.05,I1153="N/A")),"Type 2",IF(OR(AND('Test Sample Data'!N1153&gt;=30,'Control Sample Data'!N1153&lt;=30),AND('Test Sample Data'!N1153&lt;=30,'Control Sample Data'!N1153&gt;=30)),"Type 1","OKAY")))</f>
        <v>OKAY</v>
      </c>
    </row>
    <row r="1154" spans="1:11">
      <c r="A1154" s="68"/>
      <c r="B1154" s="88" t="str">
        <f>IF('Gene Table'!E1154="","",'Gene Table'!E1154)</f>
        <v>PCR</v>
      </c>
      <c r="C1154" s="89" t="str">
        <f>'Gene Table'!B1154</f>
        <v>P24</v>
      </c>
      <c r="D1154" s="90" t="e">
        <f>Calculations!BN1155</f>
        <v>#DIV/0!</v>
      </c>
      <c r="E1154" s="90" t="e">
        <f>Calculations!BO1155</f>
        <v>#DIV/0!</v>
      </c>
      <c r="F1154" s="91" t="e">
        <f t="shared" si="72"/>
        <v>#DIV/0!</v>
      </c>
      <c r="G1154" s="91" t="e">
        <f t="shared" si="73"/>
        <v>#DIV/0!</v>
      </c>
      <c r="H1154" s="90" t="e">
        <f t="shared" si="74"/>
        <v>#DIV/0!</v>
      </c>
      <c r="I1154" s="94" t="str">
        <f>IF(OR(COUNT(Calculations!BP1155:BY1155)&lt;3,COUNT(Calculations!BZ1155:CI1155)&lt;3),"N/A",IF(ISERROR(TTEST(Calculations!BP1155:BY1155,Calculations!BZ1155:CI1155,2,2)),"N/A",TTEST(Calculations!BP1155:BY1155,Calculations!BZ1155:CI1155,2,2)))</f>
        <v>N/A</v>
      </c>
      <c r="J1154" s="90" t="e">
        <f t="shared" si="75"/>
        <v>#DIV/0!</v>
      </c>
      <c r="K1154" s="95" t="str">
        <f>IF(AND('Test Sample Data'!N1154&gt;=35,'Control Sample Data'!N1154&gt;=35),"Type 3",IF(AND('Test Sample Data'!N1154&gt;=30,'Control Sample Data'!N1154&gt;=30,OR(I1154&gt;=0.05,I1154="N/A")),"Type 2",IF(OR(AND('Test Sample Data'!N1154&gt;=30,'Control Sample Data'!N1154&lt;=30),AND('Test Sample Data'!N1154&lt;=30,'Control Sample Data'!N1154&gt;=30)),"Type 1","OKAY")))</f>
        <v>OKAY</v>
      </c>
    </row>
  </sheetData>
  <mergeCells count="9">
    <mergeCell ref="D1:E1"/>
    <mergeCell ref="F1:G1"/>
    <mergeCell ref="A1:A2"/>
    <mergeCell ref="A3:A386"/>
    <mergeCell ref="A387:A770"/>
    <mergeCell ref="A771:A1154"/>
    <mergeCell ref="B1:B2"/>
    <mergeCell ref="C1:C2"/>
    <mergeCell ref="K1:K2"/>
  </mergeCells>
  <conditionalFormatting sqref="H3:H1154">
    <cfRule type="cellIs" dxfId="0" priority="4" stopIfTrue="1" operator="greaterThan">
      <formula>2</formula>
    </cfRule>
    <cfRule type="cellIs" dxfId="1" priority="5" stopIfTrue="1" operator="lessThan">
      <formula>0.33</formula>
    </cfRule>
  </conditionalFormatting>
  <conditionalFormatting sqref="I3:I1154">
    <cfRule type="cellIs" dxfId="0" priority="1" stopIfTrue="1" operator="lessThanOrEqual">
      <formula>0.05</formula>
    </cfRule>
  </conditionalFormatting>
  <conditionalFormatting sqref="J3:J1154">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3"/>
  <sheetViews>
    <sheetView workbookViewId="0">
      <selection activeCell="B1" sqref="B1"/>
    </sheetView>
  </sheetViews>
  <sheetFormatPr defaultColWidth="9" defaultRowHeight="11.25"/>
  <cols>
    <col min="1" max="17" width="8.71428571428571" style="82" customWidth="1"/>
    <col min="18" max="16384" width="9.14285714285714" style="82"/>
  </cols>
  <sheetData>
    <row r="1" ht="15" customHeight="1" spans="1:17">
      <c r="A1" s="83" t="s">
        <v>2972</v>
      </c>
      <c r="B1" s="83" t="s">
        <v>2973</v>
      </c>
      <c r="C1" s="83" t="s">
        <v>2974</v>
      </c>
      <c r="D1" s="83" t="s">
        <v>2975</v>
      </c>
      <c r="E1" s="83" t="s">
        <v>2976</v>
      </c>
      <c r="F1" s="83" t="s">
        <v>2977</v>
      </c>
      <c r="G1" s="83" t="s">
        <v>2978</v>
      </c>
      <c r="H1" s="83" t="s">
        <v>2979</v>
      </c>
      <c r="I1" s="83" t="s">
        <v>2980</v>
      </c>
      <c r="J1" s="83" t="s">
        <v>2981</v>
      </c>
      <c r="K1" s="83" t="s">
        <v>2982</v>
      </c>
      <c r="L1" s="83" t="s">
        <v>2983</v>
      </c>
      <c r="M1" s="83" t="s">
        <v>2984</v>
      </c>
      <c r="N1" s="83" t="s">
        <v>2985</v>
      </c>
      <c r="O1" s="83" t="s">
        <v>2986</v>
      </c>
      <c r="P1" s="83" t="s">
        <v>2987</v>
      </c>
      <c r="Q1" s="83" t="s">
        <v>2988</v>
      </c>
    </row>
    <row r="2" ht="15" customHeight="1" spans="1:17">
      <c r="A2" s="83">
        <v>1</v>
      </c>
      <c r="B2" s="84" t="e">
        <f>Results!H3</f>
        <v>#DIV/0!</v>
      </c>
      <c r="C2" s="84" t="e">
        <f>Results!H27</f>
        <v>#DIV/0!</v>
      </c>
      <c r="D2" s="84" t="e">
        <f>Results!H51</f>
        <v>#DIV/0!</v>
      </c>
      <c r="E2" s="84" t="e">
        <f>Results!H75</f>
        <v>#DIV/0!</v>
      </c>
      <c r="F2" s="84" t="e">
        <f>Results!H99</f>
        <v>#DIV/0!</v>
      </c>
      <c r="G2" s="84" t="e">
        <f>Results!H123</f>
        <v>#DIV/0!</v>
      </c>
      <c r="H2" s="84" t="e">
        <f>Results!H147</f>
        <v>#DIV/0!</v>
      </c>
      <c r="I2" s="84" t="e">
        <f>Results!H171</f>
        <v>#DIV/0!</v>
      </c>
      <c r="J2" s="84" t="e">
        <f>Results!H195</f>
        <v>#DIV/0!</v>
      </c>
      <c r="K2" s="84" t="e">
        <f>Results!H219</f>
        <v>#DIV/0!</v>
      </c>
      <c r="L2" s="84" t="e">
        <f>Results!H243</f>
        <v>#DIV/0!</v>
      </c>
      <c r="M2" s="84" t="e">
        <f>Results!H267</f>
        <v>#DIV/0!</v>
      </c>
      <c r="N2" s="84" t="e">
        <f>Results!H291</f>
        <v>#DIV/0!</v>
      </c>
      <c r="O2" s="84" t="e">
        <f>Results!H315</f>
        <v>#DIV/0!</v>
      </c>
      <c r="P2" s="84" t="e">
        <f>Results!H339</f>
        <v>#DIV/0!</v>
      </c>
      <c r="Q2" s="84" t="e">
        <f>Results!H363</f>
        <v>#DIV/0!</v>
      </c>
    </row>
    <row r="3" ht="15" customHeight="1" spans="1:17">
      <c r="A3" s="83">
        <v>2</v>
      </c>
      <c r="B3" s="84" t="e">
        <f>Results!H4</f>
        <v>#DIV/0!</v>
      </c>
      <c r="C3" s="84" t="e">
        <f>Results!H28</f>
        <v>#DIV/0!</v>
      </c>
      <c r="D3" s="84" t="e">
        <f>Results!H52</f>
        <v>#DIV/0!</v>
      </c>
      <c r="E3" s="84" t="e">
        <f>Results!H76</f>
        <v>#DIV/0!</v>
      </c>
      <c r="F3" s="84" t="e">
        <f>Results!H100</f>
        <v>#DIV/0!</v>
      </c>
      <c r="G3" s="84" t="e">
        <f>Results!H124</f>
        <v>#DIV/0!</v>
      </c>
      <c r="H3" s="84" t="e">
        <f>Results!H148</f>
        <v>#DIV/0!</v>
      </c>
      <c r="I3" s="84" t="e">
        <f>Results!H172</f>
        <v>#DIV/0!</v>
      </c>
      <c r="J3" s="84" t="e">
        <f>Results!H196</f>
        <v>#DIV/0!</v>
      </c>
      <c r="K3" s="84" t="e">
        <f>Results!H220</f>
        <v>#DIV/0!</v>
      </c>
      <c r="L3" s="84" t="e">
        <f>Results!H244</f>
        <v>#DIV/0!</v>
      </c>
      <c r="M3" s="84" t="e">
        <f>Results!H268</f>
        <v>#DIV/0!</v>
      </c>
      <c r="N3" s="84" t="e">
        <f>Results!H292</f>
        <v>#DIV/0!</v>
      </c>
      <c r="O3" s="84" t="e">
        <f>Results!H316</f>
        <v>#DIV/0!</v>
      </c>
      <c r="P3" s="84" t="e">
        <f>Results!H340</f>
        <v>#DIV/0!</v>
      </c>
      <c r="Q3" s="84" t="e">
        <f>Results!H364</f>
        <v>#DIV/0!</v>
      </c>
    </row>
    <row r="4" ht="15" customHeight="1" spans="1:17">
      <c r="A4" s="83">
        <v>3</v>
      </c>
      <c r="B4" s="84" t="e">
        <f>Results!H5</f>
        <v>#DIV/0!</v>
      </c>
      <c r="C4" s="84" t="e">
        <f>Results!H29</f>
        <v>#DIV/0!</v>
      </c>
      <c r="D4" s="84" t="e">
        <f>Results!H53</f>
        <v>#DIV/0!</v>
      </c>
      <c r="E4" s="84" t="e">
        <f>Results!H77</f>
        <v>#DIV/0!</v>
      </c>
      <c r="F4" s="84" t="e">
        <f>Results!H101</f>
        <v>#DIV/0!</v>
      </c>
      <c r="G4" s="84" t="e">
        <f>Results!H125</f>
        <v>#DIV/0!</v>
      </c>
      <c r="H4" s="84" t="e">
        <f>Results!H149</f>
        <v>#DIV/0!</v>
      </c>
      <c r="I4" s="84" t="e">
        <f>Results!H173</f>
        <v>#DIV/0!</v>
      </c>
      <c r="J4" s="84" t="e">
        <f>Results!H197</f>
        <v>#DIV/0!</v>
      </c>
      <c r="K4" s="84" t="e">
        <f>Results!H221</f>
        <v>#DIV/0!</v>
      </c>
      <c r="L4" s="84" t="e">
        <f>Results!H245</f>
        <v>#DIV/0!</v>
      </c>
      <c r="M4" s="84" t="e">
        <f>Results!H269</f>
        <v>#DIV/0!</v>
      </c>
      <c r="N4" s="84" t="e">
        <f>Results!H293</f>
        <v>#DIV/0!</v>
      </c>
      <c r="O4" s="84" t="e">
        <f>Results!H317</f>
        <v>#DIV/0!</v>
      </c>
      <c r="P4" s="84" t="e">
        <f>Results!H341</f>
        <v>#DIV/0!</v>
      </c>
      <c r="Q4" s="84" t="e">
        <f>Results!H365</f>
        <v>#DIV/0!</v>
      </c>
    </row>
    <row r="5" ht="15" customHeight="1" spans="1:17">
      <c r="A5" s="83">
        <v>4</v>
      </c>
      <c r="B5" s="84" t="e">
        <f>Results!H6</f>
        <v>#DIV/0!</v>
      </c>
      <c r="C5" s="84" t="e">
        <f>Results!H30</f>
        <v>#DIV/0!</v>
      </c>
      <c r="D5" s="84" t="e">
        <f>Results!H54</f>
        <v>#DIV/0!</v>
      </c>
      <c r="E5" s="84" t="e">
        <f>Results!H78</f>
        <v>#DIV/0!</v>
      </c>
      <c r="F5" s="84" t="e">
        <f>Results!H102</f>
        <v>#DIV/0!</v>
      </c>
      <c r="G5" s="84" t="e">
        <f>Results!H126</f>
        <v>#DIV/0!</v>
      </c>
      <c r="H5" s="84" t="e">
        <f>Results!H150</f>
        <v>#DIV/0!</v>
      </c>
      <c r="I5" s="84" t="e">
        <f>Results!H174</f>
        <v>#DIV/0!</v>
      </c>
      <c r="J5" s="84" t="e">
        <f>Results!H198</f>
        <v>#DIV/0!</v>
      </c>
      <c r="K5" s="84" t="e">
        <f>Results!H222</f>
        <v>#DIV/0!</v>
      </c>
      <c r="L5" s="84" t="e">
        <f>Results!H246</f>
        <v>#DIV/0!</v>
      </c>
      <c r="M5" s="84" t="e">
        <f>Results!H270</f>
        <v>#DIV/0!</v>
      </c>
      <c r="N5" s="84" t="e">
        <f>Results!H294</f>
        <v>#DIV/0!</v>
      </c>
      <c r="O5" s="84" t="e">
        <f>Results!H318</f>
        <v>#DIV/0!</v>
      </c>
      <c r="P5" s="84" t="e">
        <f>Results!H342</f>
        <v>#DIV/0!</v>
      </c>
      <c r="Q5" s="84" t="e">
        <f>Results!H366</f>
        <v>#DIV/0!</v>
      </c>
    </row>
    <row r="6" ht="15" customHeight="1" spans="1:17">
      <c r="A6" s="83">
        <v>5</v>
      </c>
      <c r="B6" s="84" t="e">
        <f>Results!H7</f>
        <v>#DIV/0!</v>
      </c>
      <c r="C6" s="84" t="e">
        <f>Results!H31</f>
        <v>#DIV/0!</v>
      </c>
      <c r="D6" s="84" t="e">
        <f>Results!H55</f>
        <v>#DIV/0!</v>
      </c>
      <c r="E6" s="84" t="e">
        <f>Results!H79</f>
        <v>#DIV/0!</v>
      </c>
      <c r="F6" s="84" t="e">
        <f>Results!H103</f>
        <v>#DIV/0!</v>
      </c>
      <c r="G6" s="84" t="e">
        <f>Results!H127</f>
        <v>#DIV/0!</v>
      </c>
      <c r="H6" s="84" t="e">
        <f>Results!H151</f>
        <v>#DIV/0!</v>
      </c>
      <c r="I6" s="84" t="e">
        <f>Results!H175</f>
        <v>#DIV/0!</v>
      </c>
      <c r="J6" s="84" t="e">
        <f>Results!H199</f>
        <v>#DIV/0!</v>
      </c>
      <c r="K6" s="84" t="e">
        <f>Results!H223</f>
        <v>#DIV/0!</v>
      </c>
      <c r="L6" s="84" t="e">
        <f>Results!H247</f>
        <v>#DIV/0!</v>
      </c>
      <c r="M6" s="84" t="e">
        <f>Results!H271</f>
        <v>#DIV/0!</v>
      </c>
      <c r="N6" s="84" t="e">
        <f>Results!H295</f>
        <v>#DIV/0!</v>
      </c>
      <c r="O6" s="84" t="e">
        <f>Results!H319</f>
        <v>#DIV/0!</v>
      </c>
      <c r="P6" s="84" t="e">
        <f>Results!H343</f>
        <v>#DIV/0!</v>
      </c>
      <c r="Q6" s="84" t="e">
        <f>Results!H367</f>
        <v>#DIV/0!</v>
      </c>
    </row>
    <row r="7" ht="15" customHeight="1" spans="1:17">
      <c r="A7" s="83">
        <v>6</v>
      </c>
      <c r="B7" s="84" t="e">
        <f>Results!H8</f>
        <v>#DIV/0!</v>
      </c>
      <c r="C7" s="84" t="e">
        <f>Results!H32</f>
        <v>#DIV/0!</v>
      </c>
      <c r="D7" s="84" t="e">
        <f>Results!H56</f>
        <v>#DIV/0!</v>
      </c>
      <c r="E7" s="84" t="e">
        <f>Results!H80</f>
        <v>#DIV/0!</v>
      </c>
      <c r="F7" s="84" t="e">
        <f>Results!H104</f>
        <v>#DIV/0!</v>
      </c>
      <c r="G7" s="84" t="e">
        <f>Results!H128</f>
        <v>#DIV/0!</v>
      </c>
      <c r="H7" s="84" t="e">
        <f>Results!H152</f>
        <v>#DIV/0!</v>
      </c>
      <c r="I7" s="84" t="e">
        <f>Results!H176</f>
        <v>#DIV/0!</v>
      </c>
      <c r="J7" s="84" t="e">
        <f>Results!H200</f>
        <v>#DIV/0!</v>
      </c>
      <c r="K7" s="84" t="e">
        <f>Results!H224</f>
        <v>#DIV/0!</v>
      </c>
      <c r="L7" s="84" t="e">
        <f>Results!H248</f>
        <v>#DIV/0!</v>
      </c>
      <c r="M7" s="84" t="e">
        <f>Results!H272</f>
        <v>#DIV/0!</v>
      </c>
      <c r="N7" s="84" t="e">
        <f>Results!H296</f>
        <v>#DIV/0!</v>
      </c>
      <c r="O7" s="84" t="e">
        <f>Results!H320</f>
        <v>#DIV/0!</v>
      </c>
      <c r="P7" s="84" t="e">
        <f>Results!H344</f>
        <v>#DIV/0!</v>
      </c>
      <c r="Q7" s="84" t="e">
        <f>Results!H368</f>
        <v>#DIV/0!</v>
      </c>
    </row>
    <row r="8" ht="15" customHeight="1" spans="1:17">
      <c r="A8" s="83">
        <v>7</v>
      </c>
      <c r="B8" s="84" t="e">
        <f>Results!H9</f>
        <v>#DIV/0!</v>
      </c>
      <c r="C8" s="84" t="e">
        <f>Results!H33</f>
        <v>#DIV/0!</v>
      </c>
      <c r="D8" s="84" t="e">
        <f>Results!H57</f>
        <v>#DIV/0!</v>
      </c>
      <c r="E8" s="84" t="e">
        <f>Results!H81</f>
        <v>#DIV/0!</v>
      </c>
      <c r="F8" s="84" t="e">
        <f>Results!H105</f>
        <v>#DIV/0!</v>
      </c>
      <c r="G8" s="84" t="e">
        <f>Results!H129</f>
        <v>#DIV/0!</v>
      </c>
      <c r="H8" s="84" t="e">
        <f>Results!H153</f>
        <v>#DIV/0!</v>
      </c>
      <c r="I8" s="84" t="e">
        <f>Results!H177</f>
        <v>#DIV/0!</v>
      </c>
      <c r="J8" s="84" t="e">
        <f>Results!H201</f>
        <v>#DIV/0!</v>
      </c>
      <c r="K8" s="84" t="e">
        <f>Results!H225</f>
        <v>#DIV/0!</v>
      </c>
      <c r="L8" s="84" t="e">
        <f>Results!H249</f>
        <v>#DIV/0!</v>
      </c>
      <c r="M8" s="84" t="e">
        <f>Results!H273</f>
        <v>#DIV/0!</v>
      </c>
      <c r="N8" s="84" t="e">
        <f>Results!H297</f>
        <v>#DIV/0!</v>
      </c>
      <c r="O8" s="84" t="e">
        <f>Results!H321</f>
        <v>#DIV/0!</v>
      </c>
      <c r="P8" s="84" t="e">
        <f>Results!H345</f>
        <v>#DIV/0!</v>
      </c>
      <c r="Q8" s="84" t="e">
        <f>Results!H369</f>
        <v>#DIV/0!</v>
      </c>
    </row>
    <row r="9" ht="15" customHeight="1" spans="1:17">
      <c r="A9" s="83">
        <v>8</v>
      </c>
      <c r="B9" s="84" t="e">
        <f>Results!H10</f>
        <v>#DIV/0!</v>
      </c>
      <c r="C9" s="84" t="e">
        <f>Results!H34</f>
        <v>#DIV/0!</v>
      </c>
      <c r="D9" s="84" t="e">
        <f>Results!H58</f>
        <v>#DIV/0!</v>
      </c>
      <c r="E9" s="84" t="e">
        <f>Results!H82</f>
        <v>#DIV/0!</v>
      </c>
      <c r="F9" s="84" t="e">
        <f>Results!H106</f>
        <v>#DIV/0!</v>
      </c>
      <c r="G9" s="84" t="e">
        <f>Results!H130</f>
        <v>#DIV/0!</v>
      </c>
      <c r="H9" s="84" t="e">
        <f>Results!H154</f>
        <v>#DIV/0!</v>
      </c>
      <c r="I9" s="84" t="e">
        <f>Results!H178</f>
        <v>#DIV/0!</v>
      </c>
      <c r="J9" s="84" t="e">
        <f>Results!H202</f>
        <v>#DIV/0!</v>
      </c>
      <c r="K9" s="84" t="e">
        <f>Results!H226</f>
        <v>#DIV/0!</v>
      </c>
      <c r="L9" s="84" t="e">
        <f>Results!H250</f>
        <v>#DIV/0!</v>
      </c>
      <c r="M9" s="84" t="e">
        <f>Results!H274</f>
        <v>#DIV/0!</v>
      </c>
      <c r="N9" s="84" t="e">
        <f>Results!H298</f>
        <v>#DIV/0!</v>
      </c>
      <c r="O9" s="84" t="e">
        <f>Results!H322</f>
        <v>#DIV/0!</v>
      </c>
      <c r="P9" s="84" t="e">
        <f>Results!H346</f>
        <v>#DIV/0!</v>
      </c>
      <c r="Q9" s="84" t="e">
        <f>Results!H370</f>
        <v>#DIV/0!</v>
      </c>
    </row>
    <row r="10" ht="15" customHeight="1" spans="1:17">
      <c r="A10" s="83">
        <v>9</v>
      </c>
      <c r="B10" s="84" t="e">
        <f>Results!H11</f>
        <v>#DIV/0!</v>
      </c>
      <c r="C10" s="84" t="e">
        <f>Results!H35</f>
        <v>#DIV/0!</v>
      </c>
      <c r="D10" s="84" t="e">
        <f>Results!H59</f>
        <v>#DIV/0!</v>
      </c>
      <c r="E10" s="84" t="e">
        <f>Results!H83</f>
        <v>#DIV/0!</v>
      </c>
      <c r="F10" s="84" t="e">
        <f>Results!H107</f>
        <v>#DIV/0!</v>
      </c>
      <c r="G10" s="84" t="e">
        <f>Results!H131</f>
        <v>#DIV/0!</v>
      </c>
      <c r="H10" s="84" t="e">
        <f>Results!H155</f>
        <v>#DIV/0!</v>
      </c>
      <c r="I10" s="84" t="e">
        <f>Results!H179</f>
        <v>#DIV/0!</v>
      </c>
      <c r="J10" s="84" t="e">
        <f>Results!H203</f>
        <v>#DIV/0!</v>
      </c>
      <c r="K10" s="84" t="e">
        <f>Results!H227</f>
        <v>#DIV/0!</v>
      </c>
      <c r="L10" s="84" t="e">
        <f>Results!H251</f>
        <v>#DIV/0!</v>
      </c>
      <c r="M10" s="84" t="e">
        <f>Results!H275</f>
        <v>#DIV/0!</v>
      </c>
      <c r="N10" s="84" t="e">
        <f>Results!H299</f>
        <v>#DIV/0!</v>
      </c>
      <c r="O10" s="84" t="e">
        <f>Results!H323</f>
        <v>#DIV/0!</v>
      </c>
      <c r="P10" s="84" t="e">
        <f>Results!H347</f>
        <v>#DIV/0!</v>
      </c>
      <c r="Q10" s="84" t="e">
        <f>Results!H371</f>
        <v>#DIV/0!</v>
      </c>
    </row>
    <row r="11" ht="15" customHeight="1" spans="1:17">
      <c r="A11" s="83">
        <v>10</v>
      </c>
      <c r="B11" s="84" t="e">
        <f>Results!H12</f>
        <v>#DIV/0!</v>
      </c>
      <c r="C11" s="84" t="e">
        <f>Results!H36</f>
        <v>#DIV/0!</v>
      </c>
      <c r="D11" s="84" t="e">
        <f>Results!H60</f>
        <v>#DIV/0!</v>
      </c>
      <c r="E11" s="84" t="e">
        <f>Results!H84</f>
        <v>#DIV/0!</v>
      </c>
      <c r="F11" s="84" t="e">
        <f>Results!H108</f>
        <v>#DIV/0!</v>
      </c>
      <c r="G11" s="84" t="e">
        <f>Results!H132</f>
        <v>#DIV/0!</v>
      </c>
      <c r="H11" s="84" t="e">
        <f>Results!H156</f>
        <v>#DIV/0!</v>
      </c>
      <c r="I11" s="84" t="e">
        <f>Results!H180</f>
        <v>#DIV/0!</v>
      </c>
      <c r="J11" s="84" t="e">
        <f>Results!H204</f>
        <v>#DIV/0!</v>
      </c>
      <c r="K11" s="84" t="e">
        <f>Results!H228</f>
        <v>#DIV/0!</v>
      </c>
      <c r="L11" s="84" t="e">
        <f>Results!H252</f>
        <v>#DIV/0!</v>
      </c>
      <c r="M11" s="84" t="e">
        <f>Results!H276</f>
        <v>#DIV/0!</v>
      </c>
      <c r="N11" s="84" t="e">
        <f>Results!H300</f>
        <v>#DIV/0!</v>
      </c>
      <c r="O11" s="84" t="e">
        <f>Results!H324</f>
        <v>#DIV/0!</v>
      </c>
      <c r="P11" s="84" t="e">
        <f>Results!H348</f>
        <v>#DIV/0!</v>
      </c>
      <c r="Q11" s="84" t="e">
        <f>Results!H372</f>
        <v>#DIV/0!</v>
      </c>
    </row>
    <row r="12" ht="15" customHeight="1" spans="1:17">
      <c r="A12" s="83">
        <v>11</v>
      </c>
      <c r="B12" s="84" t="e">
        <f>Results!H13</f>
        <v>#DIV/0!</v>
      </c>
      <c r="C12" s="84" t="e">
        <f>Results!H37</f>
        <v>#DIV/0!</v>
      </c>
      <c r="D12" s="84" t="e">
        <f>Results!H61</f>
        <v>#DIV/0!</v>
      </c>
      <c r="E12" s="84" t="e">
        <f>Results!H85</f>
        <v>#DIV/0!</v>
      </c>
      <c r="F12" s="84" t="e">
        <f>Results!H109</f>
        <v>#DIV/0!</v>
      </c>
      <c r="G12" s="84" t="e">
        <f>Results!H133</f>
        <v>#DIV/0!</v>
      </c>
      <c r="H12" s="84" t="e">
        <f>Results!H157</f>
        <v>#DIV/0!</v>
      </c>
      <c r="I12" s="84" t="e">
        <f>Results!H181</f>
        <v>#DIV/0!</v>
      </c>
      <c r="J12" s="84" t="e">
        <f>Results!H205</f>
        <v>#DIV/0!</v>
      </c>
      <c r="K12" s="84" t="e">
        <f>Results!H229</f>
        <v>#DIV/0!</v>
      </c>
      <c r="L12" s="84" t="e">
        <f>Results!H253</f>
        <v>#DIV/0!</v>
      </c>
      <c r="M12" s="84" t="e">
        <f>Results!H277</f>
        <v>#DIV/0!</v>
      </c>
      <c r="N12" s="84" t="e">
        <f>Results!H301</f>
        <v>#DIV/0!</v>
      </c>
      <c r="O12" s="84" t="e">
        <f>Results!H325</f>
        <v>#DIV/0!</v>
      </c>
      <c r="P12" s="84" t="e">
        <f>Results!H349</f>
        <v>#DIV/0!</v>
      </c>
      <c r="Q12" s="84" t="e">
        <f>Results!H373</f>
        <v>#DIV/0!</v>
      </c>
    </row>
    <row r="13" ht="15" customHeight="1" spans="1:17">
      <c r="A13" s="83">
        <v>12</v>
      </c>
      <c r="B13" s="84" t="e">
        <f>Results!H14</f>
        <v>#DIV/0!</v>
      </c>
      <c r="C13" s="84" t="e">
        <f>Results!H38</f>
        <v>#DIV/0!</v>
      </c>
      <c r="D13" s="84" t="e">
        <f>Results!H62</f>
        <v>#DIV/0!</v>
      </c>
      <c r="E13" s="84" t="e">
        <f>Results!H86</f>
        <v>#DIV/0!</v>
      </c>
      <c r="F13" s="84" t="e">
        <f>Results!H110</f>
        <v>#DIV/0!</v>
      </c>
      <c r="G13" s="84" t="e">
        <f>Results!H134</f>
        <v>#DIV/0!</v>
      </c>
      <c r="H13" s="84" t="e">
        <f>Results!H158</f>
        <v>#DIV/0!</v>
      </c>
      <c r="I13" s="84" t="e">
        <f>Results!H182</f>
        <v>#DIV/0!</v>
      </c>
      <c r="J13" s="84" t="e">
        <f>Results!H206</f>
        <v>#DIV/0!</v>
      </c>
      <c r="K13" s="84" t="e">
        <f>Results!H230</f>
        <v>#DIV/0!</v>
      </c>
      <c r="L13" s="84" t="e">
        <f>Results!H254</f>
        <v>#DIV/0!</v>
      </c>
      <c r="M13" s="84" t="e">
        <f>Results!H278</f>
        <v>#DIV/0!</v>
      </c>
      <c r="N13" s="84" t="e">
        <f>Results!H302</f>
        <v>#DIV/0!</v>
      </c>
      <c r="O13" s="84" t="e">
        <f>Results!H326</f>
        <v>#DIV/0!</v>
      </c>
      <c r="P13" s="84" t="e">
        <f>Results!H350</f>
        <v>#DIV/0!</v>
      </c>
      <c r="Q13" s="84" t="e">
        <f>Results!H374</f>
        <v>#DIV/0!</v>
      </c>
    </row>
    <row r="14" ht="15" customHeight="1" spans="1:17">
      <c r="A14" s="83">
        <v>13</v>
      </c>
      <c r="B14" s="84" t="e">
        <f>Results!H15</f>
        <v>#DIV/0!</v>
      </c>
      <c r="C14" s="84" t="e">
        <f>Results!H39</f>
        <v>#DIV/0!</v>
      </c>
      <c r="D14" s="84" t="e">
        <f>Results!H63</f>
        <v>#DIV/0!</v>
      </c>
      <c r="E14" s="84" t="e">
        <f>Results!H87</f>
        <v>#DIV/0!</v>
      </c>
      <c r="F14" s="84" t="e">
        <f>Results!H111</f>
        <v>#DIV/0!</v>
      </c>
      <c r="G14" s="84" t="e">
        <f>Results!H135</f>
        <v>#DIV/0!</v>
      </c>
      <c r="H14" s="84" t="e">
        <f>Results!H159</f>
        <v>#DIV/0!</v>
      </c>
      <c r="I14" s="84" t="e">
        <f>Results!H183</f>
        <v>#DIV/0!</v>
      </c>
      <c r="J14" s="84" t="e">
        <f>Results!H207</f>
        <v>#DIV/0!</v>
      </c>
      <c r="K14" s="84" t="e">
        <f>Results!H231</f>
        <v>#DIV/0!</v>
      </c>
      <c r="L14" s="84" t="e">
        <f>Results!H255</f>
        <v>#DIV/0!</v>
      </c>
      <c r="M14" s="84" t="e">
        <f>Results!H279</f>
        <v>#DIV/0!</v>
      </c>
      <c r="N14" s="84" t="e">
        <f>Results!H303</f>
        <v>#DIV/0!</v>
      </c>
      <c r="O14" s="84" t="e">
        <f>Results!H327</f>
        <v>#DIV/0!</v>
      </c>
      <c r="P14" s="84" t="e">
        <f>Results!H351</f>
        <v>#DIV/0!</v>
      </c>
      <c r="Q14" s="84" t="e">
        <f>Results!H375</f>
        <v>#DIV/0!</v>
      </c>
    </row>
    <row r="15" ht="15" customHeight="1" spans="1:17">
      <c r="A15" s="83">
        <v>14</v>
      </c>
      <c r="B15" s="84" t="e">
        <f>Results!H16</f>
        <v>#DIV/0!</v>
      </c>
      <c r="C15" s="84" t="e">
        <f>Results!H40</f>
        <v>#DIV/0!</v>
      </c>
      <c r="D15" s="84" t="e">
        <f>Results!H64</f>
        <v>#DIV/0!</v>
      </c>
      <c r="E15" s="84" t="e">
        <f>Results!H88</f>
        <v>#DIV/0!</v>
      </c>
      <c r="F15" s="84" t="e">
        <f>Results!H112</f>
        <v>#DIV/0!</v>
      </c>
      <c r="G15" s="84" t="e">
        <f>Results!H136</f>
        <v>#DIV/0!</v>
      </c>
      <c r="H15" s="84" t="e">
        <f>Results!H160</f>
        <v>#DIV/0!</v>
      </c>
      <c r="I15" s="84" t="e">
        <f>Results!H184</f>
        <v>#DIV/0!</v>
      </c>
      <c r="J15" s="84" t="e">
        <f>Results!H208</f>
        <v>#DIV/0!</v>
      </c>
      <c r="K15" s="84" t="e">
        <f>Results!H232</f>
        <v>#DIV/0!</v>
      </c>
      <c r="L15" s="84" t="e">
        <f>Results!H256</f>
        <v>#DIV/0!</v>
      </c>
      <c r="M15" s="84" t="e">
        <f>Results!H280</f>
        <v>#DIV/0!</v>
      </c>
      <c r="N15" s="84" t="e">
        <f>Results!H304</f>
        <v>#DIV/0!</v>
      </c>
      <c r="O15" s="84" t="e">
        <f>Results!H328</f>
        <v>#DIV/0!</v>
      </c>
      <c r="P15" s="84" t="e">
        <f>Results!H352</f>
        <v>#DIV/0!</v>
      </c>
      <c r="Q15" s="84" t="e">
        <f>Results!H376</f>
        <v>#DIV/0!</v>
      </c>
    </row>
    <row r="16" ht="15" customHeight="1" spans="1:17">
      <c r="A16" s="83">
        <v>15</v>
      </c>
      <c r="B16" s="84" t="e">
        <f>Results!H17</f>
        <v>#DIV/0!</v>
      </c>
      <c r="C16" s="84" t="e">
        <f>Results!H41</f>
        <v>#DIV/0!</v>
      </c>
      <c r="D16" s="84" t="e">
        <f>Results!H65</f>
        <v>#DIV/0!</v>
      </c>
      <c r="E16" s="84" t="e">
        <f>Results!H89</f>
        <v>#DIV/0!</v>
      </c>
      <c r="F16" s="84" t="e">
        <f>Results!H113</f>
        <v>#DIV/0!</v>
      </c>
      <c r="G16" s="84" t="e">
        <f>Results!H137</f>
        <v>#DIV/0!</v>
      </c>
      <c r="H16" s="84" t="e">
        <f>Results!H161</f>
        <v>#DIV/0!</v>
      </c>
      <c r="I16" s="84" t="e">
        <f>Results!H185</f>
        <v>#DIV/0!</v>
      </c>
      <c r="J16" s="84" t="e">
        <f>Results!H209</f>
        <v>#DIV/0!</v>
      </c>
      <c r="K16" s="84" t="e">
        <f>Results!H233</f>
        <v>#DIV/0!</v>
      </c>
      <c r="L16" s="84" t="e">
        <f>Results!H257</f>
        <v>#DIV/0!</v>
      </c>
      <c r="M16" s="84" t="e">
        <f>Results!H281</f>
        <v>#DIV/0!</v>
      </c>
      <c r="N16" s="84" t="e">
        <f>Results!H305</f>
        <v>#DIV/0!</v>
      </c>
      <c r="O16" s="84" t="e">
        <f>Results!H329</f>
        <v>#DIV/0!</v>
      </c>
      <c r="P16" s="84" t="e">
        <f>Results!H353</f>
        <v>#DIV/0!</v>
      </c>
      <c r="Q16" s="84" t="e">
        <f>Results!H377</f>
        <v>#DIV/0!</v>
      </c>
    </row>
    <row r="17" ht="15" customHeight="1" spans="1:17">
      <c r="A17" s="83">
        <v>16</v>
      </c>
      <c r="B17" s="84" t="e">
        <f>Results!H18</f>
        <v>#DIV/0!</v>
      </c>
      <c r="C17" s="84" t="e">
        <f>Results!H42</f>
        <v>#DIV/0!</v>
      </c>
      <c r="D17" s="84" t="e">
        <f>Results!H66</f>
        <v>#DIV/0!</v>
      </c>
      <c r="E17" s="84" t="e">
        <f>Results!H90</f>
        <v>#DIV/0!</v>
      </c>
      <c r="F17" s="84" t="e">
        <f>Results!H114</f>
        <v>#DIV/0!</v>
      </c>
      <c r="G17" s="84" t="e">
        <f>Results!H138</f>
        <v>#DIV/0!</v>
      </c>
      <c r="H17" s="84" t="e">
        <f>Results!H162</f>
        <v>#DIV/0!</v>
      </c>
      <c r="I17" s="84" t="e">
        <f>Results!H186</f>
        <v>#DIV/0!</v>
      </c>
      <c r="J17" s="84" t="e">
        <f>Results!H210</f>
        <v>#DIV/0!</v>
      </c>
      <c r="K17" s="84" t="e">
        <f>Results!H234</f>
        <v>#DIV/0!</v>
      </c>
      <c r="L17" s="84" t="e">
        <f>Results!H258</f>
        <v>#DIV/0!</v>
      </c>
      <c r="M17" s="84" t="e">
        <f>Results!H282</f>
        <v>#DIV/0!</v>
      </c>
      <c r="N17" s="84" t="e">
        <f>Results!H306</f>
        <v>#DIV/0!</v>
      </c>
      <c r="O17" s="84" t="e">
        <f>Results!H330</f>
        <v>#DIV/0!</v>
      </c>
      <c r="P17" s="84" t="e">
        <f>Results!H354</f>
        <v>#DIV/0!</v>
      </c>
      <c r="Q17" s="84" t="e">
        <f>Results!H378</f>
        <v>#DIV/0!</v>
      </c>
    </row>
    <row r="18" ht="15" customHeight="1" spans="1:17">
      <c r="A18" s="83">
        <v>17</v>
      </c>
      <c r="B18" s="84" t="e">
        <f>Results!H19</f>
        <v>#DIV/0!</v>
      </c>
      <c r="C18" s="84" t="e">
        <f>Results!H43</f>
        <v>#DIV/0!</v>
      </c>
      <c r="D18" s="84" t="e">
        <f>Results!H67</f>
        <v>#DIV/0!</v>
      </c>
      <c r="E18" s="84" t="e">
        <f>Results!H91</f>
        <v>#DIV/0!</v>
      </c>
      <c r="F18" s="84" t="e">
        <f>Results!H115</f>
        <v>#DIV/0!</v>
      </c>
      <c r="G18" s="84" t="e">
        <f>Results!H139</f>
        <v>#DIV/0!</v>
      </c>
      <c r="H18" s="84" t="e">
        <f>Results!H163</f>
        <v>#DIV/0!</v>
      </c>
      <c r="I18" s="84" t="e">
        <f>Results!H187</f>
        <v>#DIV/0!</v>
      </c>
      <c r="J18" s="84" t="e">
        <f>Results!H211</f>
        <v>#DIV/0!</v>
      </c>
      <c r="K18" s="84" t="e">
        <f>Results!H235</f>
        <v>#DIV/0!</v>
      </c>
      <c r="L18" s="84" t="e">
        <f>Results!H259</f>
        <v>#DIV/0!</v>
      </c>
      <c r="M18" s="84" t="e">
        <f>Results!H283</f>
        <v>#DIV/0!</v>
      </c>
      <c r="N18" s="84" t="e">
        <f>Results!H307</f>
        <v>#DIV/0!</v>
      </c>
      <c r="O18" s="84" t="e">
        <f>Results!H331</f>
        <v>#DIV/0!</v>
      </c>
      <c r="P18" s="84" t="e">
        <f>Results!H355</f>
        <v>#DIV/0!</v>
      </c>
      <c r="Q18" s="84" t="e">
        <f>Results!H379</f>
        <v>#DIV/0!</v>
      </c>
    </row>
    <row r="19" ht="15" customHeight="1" spans="1:17">
      <c r="A19" s="83">
        <v>18</v>
      </c>
      <c r="B19" s="84" t="e">
        <f>Results!H20</f>
        <v>#DIV/0!</v>
      </c>
      <c r="C19" s="84" t="e">
        <f>Results!H44</f>
        <v>#DIV/0!</v>
      </c>
      <c r="D19" s="84" t="e">
        <f>Results!H68</f>
        <v>#DIV/0!</v>
      </c>
      <c r="E19" s="84" t="e">
        <f>Results!H92</f>
        <v>#DIV/0!</v>
      </c>
      <c r="F19" s="84" t="e">
        <f>Results!H116</f>
        <v>#DIV/0!</v>
      </c>
      <c r="G19" s="84" t="e">
        <f>Results!H140</f>
        <v>#DIV/0!</v>
      </c>
      <c r="H19" s="84" t="e">
        <f>Results!H164</f>
        <v>#DIV/0!</v>
      </c>
      <c r="I19" s="84" t="e">
        <f>Results!H188</f>
        <v>#DIV/0!</v>
      </c>
      <c r="J19" s="84" t="e">
        <f>Results!H212</f>
        <v>#DIV/0!</v>
      </c>
      <c r="K19" s="84" t="e">
        <f>Results!H236</f>
        <v>#DIV/0!</v>
      </c>
      <c r="L19" s="84" t="e">
        <f>Results!H260</f>
        <v>#DIV/0!</v>
      </c>
      <c r="M19" s="84" t="e">
        <f>Results!H284</f>
        <v>#DIV/0!</v>
      </c>
      <c r="N19" s="84" t="e">
        <f>Results!H308</f>
        <v>#DIV/0!</v>
      </c>
      <c r="O19" s="84" t="e">
        <f>Results!H332</f>
        <v>#DIV/0!</v>
      </c>
      <c r="P19" s="84" t="e">
        <f>Results!H356</f>
        <v>#DIV/0!</v>
      </c>
      <c r="Q19" s="84" t="e">
        <f>Results!H380</f>
        <v>#DIV/0!</v>
      </c>
    </row>
    <row r="20" ht="15" customHeight="1" spans="1:17">
      <c r="A20" s="83">
        <v>19</v>
      </c>
      <c r="B20" s="84" t="e">
        <f>Results!H21</f>
        <v>#DIV/0!</v>
      </c>
      <c r="C20" s="84" t="e">
        <f>Results!H45</f>
        <v>#DIV/0!</v>
      </c>
      <c r="D20" s="84" t="e">
        <f>Results!H69</f>
        <v>#DIV/0!</v>
      </c>
      <c r="E20" s="84" t="e">
        <f>Results!H93</f>
        <v>#DIV/0!</v>
      </c>
      <c r="F20" s="84" t="e">
        <f>Results!H117</f>
        <v>#DIV/0!</v>
      </c>
      <c r="G20" s="84" t="e">
        <f>Results!H141</f>
        <v>#DIV/0!</v>
      </c>
      <c r="H20" s="84" t="e">
        <f>Results!H165</f>
        <v>#DIV/0!</v>
      </c>
      <c r="I20" s="84" t="e">
        <f>Results!H189</f>
        <v>#DIV/0!</v>
      </c>
      <c r="J20" s="84" t="e">
        <f>Results!H213</f>
        <v>#DIV/0!</v>
      </c>
      <c r="K20" s="84" t="e">
        <f>Results!H237</f>
        <v>#DIV/0!</v>
      </c>
      <c r="L20" s="84" t="e">
        <f>Results!H261</f>
        <v>#DIV/0!</v>
      </c>
      <c r="M20" s="84" t="e">
        <f>Results!H285</f>
        <v>#DIV/0!</v>
      </c>
      <c r="N20" s="84" t="e">
        <f>Results!H309</f>
        <v>#DIV/0!</v>
      </c>
      <c r="O20" s="84" t="e">
        <f>Results!H333</f>
        <v>#DIV/0!</v>
      </c>
      <c r="P20" s="84" t="e">
        <f>Results!H357</f>
        <v>#DIV/0!</v>
      </c>
      <c r="Q20" s="84" t="e">
        <f>Results!H381</f>
        <v>#DIV/0!</v>
      </c>
    </row>
    <row r="21" ht="15" customHeight="1" spans="1:17">
      <c r="A21" s="83">
        <v>20</v>
      </c>
      <c r="B21" s="84" t="e">
        <f>Results!H22</f>
        <v>#DIV/0!</v>
      </c>
      <c r="C21" s="84" t="e">
        <f>Results!H46</f>
        <v>#DIV/0!</v>
      </c>
      <c r="D21" s="84" t="e">
        <f>Results!H70</f>
        <v>#DIV/0!</v>
      </c>
      <c r="E21" s="84" t="e">
        <f>Results!H94</f>
        <v>#DIV/0!</v>
      </c>
      <c r="F21" s="84" t="e">
        <f>Results!H118</f>
        <v>#DIV/0!</v>
      </c>
      <c r="G21" s="84" t="e">
        <f>Results!H142</f>
        <v>#DIV/0!</v>
      </c>
      <c r="H21" s="84" t="e">
        <f>Results!H166</f>
        <v>#DIV/0!</v>
      </c>
      <c r="I21" s="84" t="e">
        <f>Results!H190</f>
        <v>#DIV/0!</v>
      </c>
      <c r="J21" s="84" t="e">
        <f>Results!H214</f>
        <v>#DIV/0!</v>
      </c>
      <c r="K21" s="84" t="e">
        <f>Results!H238</f>
        <v>#DIV/0!</v>
      </c>
      <c r="L21" s="84" t="e">
        <f>Results!H262</f>
        <v>#DIV/0!</v>
      </c>
      <c r="M21" s="84" t="e">
        <f>Results!H286</f>
        <v>#DIV/0!</v>
      </c>
      <c r="N21" s="84" t="e">
        <f>Results!H310</f>
        <v>#DIV/0!</v>
      </c>
      <c r="O21" s="84" t="e">
        <f>Results!H334</f>
        <v>#DIV/0!</v>
      </c>
      <c r="P21" s="84" t="e">
        <f>Results!H358</f>
        <v>#DIV/0!</v>
      </c>
      <c r="Q21" s="84" t="e">
        <f>Results!H382</f>
        <v>#DIV/0!</v>
      </c>
    </row>
    <row r="22" ht="15" customHeight="1" spans="1:17">
      <c r="A22" s="83">
        <v>21</v>
      </c>
      <c r="B22" s="84" t="e">
        <f>Results!H23</f>
        <v>#DIV/0!</v>
      </c>
      <c r="C22" s="84" t="e">
        <f>Results!H47</f>
        <v>#DIV/0!</v>
      </c>
      <c r="D22" s="84" t="e">
        <f>Results!H71</f>
        <v>#DIV/0!</v>
      </c>
      <c r="E22" s="84" t="e">
        <f>Results!H95</f>
        <v>#DIV/0!</v>
      </c>
      <c r="F22" s="84" t="e">
        <f>Results!H119</f>
        <v>#DIV/0!</v>
      </c>
      <c r="G22" s="84" t="e">
        <f>Results!H143</f>
        <v>#DIV/0!</v>
      </c>
      <c r="H22" s="84" t="e">
        <f>Results!H167</f>
        <v>#DIV/0!</v>
      </c>
      <c r="I22" s="84" t="e">
        <f>Results!H191</f>
        <v>#DIV/0!</v>
      </c>
      <c r="J22" s="84" t="e">
        <f>Results!H215</f>
        <v>#DIV/0!</v>
      </c>
      <c r="K22" s="84" t="e">
        <f>Results!H239</f>
        <v>#DIV/0!</v>
      </c>
      <c r="L22" s="84" t="e">
        <f>Results!H263</f>
        <v>#DIV/0!</v>
      </c>
      <c r="M22" s="84" t="e">
        <f>Results!H287</f>
        <v>#DIV/0!</v>
      </c>
      <c r="N22" s="84" t="e">
        <f>Results!H311</f>
        <v>#DIV/0!</v>
      </c>
      <c r="O22" s="84" t="e">
        <f>Results!H335</f>
        <v>#DIV/0!</v>
      </c>
      <c r="P22" s="84" t="e">
        <f>Results!H359</f>
        <v>#DIV/0!</v>
      </c>
      <c r="Q22" s="84"/>
    </row>
    <row r="23" ht="15" customHeight="1" spans="1:17">
      <c r="A23" s="83">
        <v>22</v>
      </c>
      <c r="B23" s="84" t="e">
        <f>Results!H24</f>
        <v>#DIV/0!</v>
      </c>
      <c r="C23" s="84" t="e">
        <f>Results!H48</f>
        <v>#DIV/0!</v>
      </c>
      <c r="D23" s="84" t="e">
        <f>Results!H72</f>
        <v>#DIV/0!</v>
      </c>
      <c r="E23" s="84" t="e">
        <f>Results!H96</f>
        <v>#DIV/0!</v>
      </c>
      <c r="F23" s="84" t="e">
        <f>Results!H120</f>
        <v>#DIV/0!</v>
      </c>
      <c r="G23" s="84" t="e">
        <f>Results!H144</f>
        <v>#DIV/0!</v>
      </c>
      <c r="H23" s="84" t="e">
        <f>Results!H168</f>
        <v>#DIV/0!</v>
      </c>
      <c r="I23" s="84" t="e">
        <f>Results!H192</f>
        <v>#DIV/0!</v>
      </c>
      <c r="J23" s="84" t="e">
        <f>Results!H216</f>
        <v>#DIV/0!</v>
      </c>
      <c r="K23" s="84" t="e">
        <f>Results!H240</f>
        <v>#DIV/0!</v>
      </c>
      <c r="L23" s="84" t="e">
        <f>Results!H264</f>
        <v>#DIV/0!</v>
      </c>
      <c r="M23" s="84" t="e">
        <f>Results!H288</f>
        <v>#DIV/0!</v>
      </c>
      <c r="N23" s="84" t="e">
        <f>Results!H312</f>
        <v>#DIV/0!</v>
      </c>
      <c r="O23" s="84" t="e">
        <f>Results!H336</f>
        <v>#DIV/0!</v>
      </c>
      <c r="P23" s="84" t="e">
        <f>Results!H360</f>
        <v>#DIV/0!</v>
      </c>
      <c r="Q23" s="84"/>
    </row>
    <row r="24" ht="15" customHeight="1" spans="1:17">
      <c r="A24" s="83">
        <v>23</v>
      </c>
      <c r="B24" s="84" t="e">
        <f>Results!H25</f>
        <v>#DIV/0!</v>
      </c>
      <c r="C24" s="84" t="e">
        <f>Results!H49</f>
        <v>#DIV/0!</v>
      </c>
      <c r="D24" s="84" t="e">
        <f>Results!H73</f>
        <v>#DIV/0!</v>
      </c>
      <c r="E24" s="84" t="e">
        <f>Results!H97</f>
        <v>#DIV/0!</v>
      </c>
      <c r="F24" s="84" t="e">
        <f>Results!H121</f>
        <v>#DIV/0!</v>
      </c>
      <c r="G24" s="84" t="e">
        <f>Results!H145</f>
        <v>#DIV/0!</v>
      </c>
      <c r="H24" s="84" t="e">
        <f>Results!H169</f>
        <v>#DIV/0!</v>
      </c>
      <c r="I24" s="84" t="e">
        <f>Results!H193</f>
        <v>#DIV/0!</v>
      </c>
      <c r="J24" s="84" t="e">
        <f>Results!H217</f>
        <v>#DIV/0!</v>
      </c>
      <c r="K24" s="84" t="e">
        <f>Results!H241</f>
        <v>#DIV/0!</v>
      </c>
      <c r="L24" s="84" t="e">
        <f>Results!H265</f>
        <v>#DIV/0!</v>
      </c>
      <c r="M24" s="84" t="e">
        <f>Results!H289</f>
        <v>#DIV/0!</v>
      </c>
      <c r="N24" s="84" t="e">
        <f>Results!H313</f>
        <v>#DIV/0!</v>
      </c>
      <c r="O24" s="84" t="e">
        <f>Results!H337</f>
        <v>#DIV/0!</v>
      </c>
      <c r="P24" s="84" t="e">
        <f>Results!H361</f>
        <v>#DIV/0!</v>
      </c>
      <c r="Q24" s="84"/>
    </row>
    <row r="25" ht="15" customHeight="1" spans="1:17">
      <c r="A25" s="83">
        <v>24</v>
      </c>
      <c r="B25" s="84" t="e">
        <f>Results!H26</f>
        <v>#DIV/0!</v>
      </c>
      <c r="C25" s="84" t="e">
        <f>Results!H50</f>
        <v>#DIV/0!</v>
      </c>
      <c r="D25" s="84" t="e">
        <f>Results!H74</f>
        <v>#DIV/0!</v>
      </c>
      <c r="E25" s="84" t="e">
        <f>Results!H98</f>
        <v>#DIV/0!</v>
      </c>
      <c r="F25" s="84" t="e">
        <f>Results!H122</f>
        <v>#DIV/0!</v>
      </c>
      <c r="G25" s="84" t="e">
        <f>Results!H146</f>
        <v>#DIV/0!</v>
      </c>
      <c r="H25" s="84" t="e">
        <f>Results!H170</f>
        <v>#DIV/0!</v>
      </c>
      <c r="I25" s="84" t="e">
        <f>Results!H194</f>
        <v>#DIV/0!</v>
      </c>
      <c r="J25" s="84" t="e">
        <f>Results!H218</f>
        <v>#DIV/0!</v>
      </c>
      <c r="K25" s="84" t="e">
        <f>Results!H242</f>
        <v>#DIV/0!</v>
      </c>
      <c r="L25" s="84" t="e">
        <f>Results!H266</f>
        <v>#DIV/0!</v>
      </c>
      <c r="M25" s="84" t="e">
        <f>Results!H290</f>
        <v>#DIV/0!</v>
      </c>
      <c r="N25" s="84" t="e">
        <f>Results!H314</f>
        <v>#DIV/0!</v>
      </c>
      <c r="O25" s="84" t="e">
        <f>Results!H338</f>
        <v>#DIV/0!</v>
      </c>
      <c r="P25" s="84" t="e">
        <f>Results!H362</f>
        <v>#DIV/0!</v>
      </c>
      <c r="Q25" s="84"/>
    </row>
    <row r="26" ht="12.75" spans="1:17">
      <c r="A26" s="83">
        <v>1</v>
      </c>
      <c r="B26" s="84" t="e">
        <f>Results!H387</f>
        <v>#DIV/0!</v>
      </c>
      <c r="C26" s="84" t="e">
        <f>Results!H411</f>
        <v>#DIV/0!</v>
      </c>
      <c r="D26" s="84" t="e">
        <f>Results!H435</f>
        <v>#DIV/0!</v>
      </c>
      <c r="E26" s="84" t="e">
        <f>Results!H459</f>
        <v>#DIV/0!</v>
      </c>
      <c r="F26" s="84" t="e">
        <f>Results!H483</f>
        <v>#DIV/0!</v>
      </c>
      <c r="G26" s="84" t="e">
        <f>Results!H507</f>
        <v>#DIV/0!</v>
      </c>
      <c r="H26" s="84" t="e">
        <f>Results!H531</f>
        <v>#DIV/0!</v>
      </c>
      <c r="I26" s="84" t="e">
        <f>Results!H555</f>
        <v>#DIV/0!</v>
      </c>
      <c r="J26" s="84" t="e">
        <f>Results!H579</f>
        <v>#DIV/0!</v>
      </c>
      <c r="K26" s="84" t="e">
        <f>Results!H603</f>
        <v>#DIV/0!</v>
      </c>
      <c r="L26" s="84" t="e">
        <f>Results!H627</f>
        <v>#DIV/0!</v>
      </c>
      <c r="M26" s="84" t="e">
        <f>Results!H651</f>
        <v>#DIV/0!</v>
      </c>
      <c r="N26" s="84" t="e">
        <f>Results!H675</f>
        <v>#DIV/0!</v>
      </c>
      <c r="O26" s="84" t="e">
        <f>Results!H699</f>
        <v>#DIV/0!</v>
      </c>
      <c r="P26" s="84" t="e">
        <f>Results!H723</f>
        <v>#DIV/0!</v>
      </c>
      <c r="Q26" s="84" t="e">
        <f>Results!H747</f>
        <v>#DIV/0!</v>
      </c>
    </row>
    <row r="27" ht="12.75" spans="1:17">
      <c r="A27" s="83">
        <v>2</v>
      </c>
      <c r="B27" s="84" t="e">
        <f>Results!H388</f>
        <v>#DIV/0!</v>
      </c>
      <c r="C27" s="84" t="e">
        <f>Results!H412</f>
        <v>#DIV/0!</v>
      </c>
      <c r="D27" s="84" t="e">
        <f>Results!H436</f>
        <v>#DIV/0!</v>
      </c>
      <c r="E27" s="84" t="e">
        <f>Results!H460</f>
        <v>#DIV/0!</v>
      </c>
      <c r="F27" s="84" t="e">
        <f>Results!H484</f>
        <v>#DIV/0!</v>
      </c>
      <c r="G27" s="84" t="e">
        <f>Results!H508</f>
        <v>#DIV/0!</v>
      </c>
      <c r="H27" s="84" t="e">
        <f>Results!H532</f>
        <v>#DIV/0!</v>
      </c>
      <c r="I27" s="84" t="e">
        <f>Results!H556</f>
        <v>#DIV/0!</v>
      </c>
      <c r="J27" s="84" t="e">
        <f>Results!H580</f>
        <v>#DIV/0!</v>
      </c>
      <c r="K27" s="84" t="e">
        <f>Results!H604</f>
        <v>#DIV/0!</v>
      </c>
      <c r="L27" s="84" t="e">
        <f>Results!H628</f>
        <v>#DIV/0!</v>
      </c>
      <c r="M27" s="84" t="e">
        <f>Results!H652</f>
        <v>#DIV/0!</v>
      </c>
      <c r="N27" s="84" t="e">
        <f>Results!H676</f>
        <v>#DIV/0!</v>
      </c>
      <c r="O27" s="84" t="e">
        <f>Results!H700</f>
        <v>#DIV/0!</v>
      </c>
      <c r="P27" s="84" t="e">
        <f>Results!H724</f>
        <v>#DIV/0!</v>
      </c>
      <c r="Q27" s="84" t="e">
        <f>Results!H748</f>
        <v>#DIV/0!</v>
      </c>
    </row>
    <row r="28" ht="12.75" spans="1:17">
      <c r="A28" s="83">
        <v>3</v>
      </c>
      <c r="B28" s="84" t="e">
        <f>Results!H389</f>
        <v>#DIV/0!</v>
      </c>
      <c r="C28" s="84" t="e">
        <f>Results!H413</f>
        <v>#DIV/0!</v>
      </c>
      <c r="D28" s="84" t="e">
        <f>Results!H437</f>
        <v>#DIV/0!</v>
      </c>
      <c r="E28" s="84" t="e">
        <f>Results!H461</f>
        <v>#DIV/0!</v>
      </c>
      <c r="F28" s="84" t="e">
        <f>Results!H485</f>
        <v>#DIV/0!</v>
      </c>
      <c r="G28" s="84" t="e">
        <f>Results!H509</f>
        <v>#DIV/0!</v>
      </c>
      <c r="H28" s="84" t="e">
        <f>Results!H533</f>
        <v>#DIV/0!</v>
      </c>
      <c r="I28" s="84" t="e">
        <f>Results!H557</f>
        <v>#DIV/0!</v>
      </c>
      <c r="J28" s="84" t="e">
        <f>Results!H581</f>
        <v>#DIV/0!</v>
      </c>
      <c r="K28" s="84" t="e">
        <f>Results!H605</f>
        <v>#DIV/0!</v>
      </c>
      <c r="L28" s="84" t="e">
        <f>Results!H629</f>
        <v>#DIV/0!</v>
      </c>
      <c r="M28" s="84" t="e">
        <f>Results!H653</f>
        <v>#DIV/0!</v>
      </c>
      <c r="N28" s="84" t="e">
        <f>Results!H677</f>
        <v>#DIV/0!</v>
      </c>
      <c r="O28" s="84" t="e">
        <f>Results!H701</f>
        <v>#DIV/0!</v>
      </c>
      <c r="P28" s="84" t="e">
        <f>Results!H725</f>
        <v>#DIV/0!</v>
      </c>
      <c r="Q28" s="84" t="e">
        <f>Results!H749</f>
        <v>#DIV/0!</v>
      </c>
    </row>
    <row r="29" ht="12.75" spans="1:17">
      <c r="A29" s="83">
        <v>4</v>
      </c>
      <c r="B29" s="84" t="e">
        <f>Results!H390</f>
        <v>#DIV/0!</v>
      </c>
      <c r="C29" s="84" t="e">
        <f>Results!H414</f>
        <v>#DIV/0!</v>
      </c>
      <c r="D29" s="84" t="e">
        <f>Results!H438</f>
        <v>#DIV/0!</v>
      </c>
      <c r="E29" s="84" t="e">
        <f>Results!H462</f>
        <v>#DIV/0!</v>
      </c>
      <c r="F29" s="84" t="e">
        <f>Results!H486</f>
        <v>#DIV/0!</v>
      </c>
      <c r="G29" s="84" t="e">
        <f>Results!H510</f>
        <v>#DIV/0!</v>
      </c>
      <c r="H29" s="84" t="e">
        <f>Results!H534</f>
        <v>#DIV/0!</v>
      </c>
      <c r="I29" s="84" t="e">
        <f>Results!H558</f>
        <v>#DIV/0!</v>
      </c>
      <c r="J29" s="84" t="e">
        <f>Results!H582</f>
        <v>#DIV/0!</v>
      </c>
      <c r="K29" s="84" t="e">
        <f>Results!H606</f>
        <v>#DIV/0!</v>
      </c>
      <c r="L29" s="84" t="e">
        <f>Results!H630</f>
        <v>#DIV/0!</v>
      </c>
      <c r="M29" s="84" t="e">
        <f>Results!H654</f>
        <v>#DIV/0!</v>
      </c>
      <c r="N29" s="84" t="e">
        <f>Results!H678</f>
        <v>#DIV/0!</v>
      </c>
      <c r="O29" s="84" t="e">
        <f>Results!H702</f>
        <v>#DIV/0!</v>
      </c>
      <c r="P29" s="84" t="e">
        <f>Results!H726</f>
        <v>#DIV/0!</v>
      </c>
      <c r="Q29" s="84" t="e">
        <f>Results!H750</f>
        <v>#DIV/0!</v>
      </c>
    </row>
    <row r="30" ht="12.75" spans="1:17">
      <c r="A30" s="83">
        <v>5</v>
      </c>
      <c r="B30" s="84" t="e">
        <f>Results!H391</f>
        <v>#DIV/0!</v>
      </c>
      <c r="C30" s="84" t="e">
        <f>Results!H415</f>
        <v>#DIV/0!</v>
      </c>
      <c r="D30" s="84" t="e">
        <f>Results!H439</f>
        <v>#DIV/0!</v>
      </c>
      <c r="E30" s="84" t="e">
        <f>Results!H463</f>
        <v>#DIV/0!</v>
      </c>
      <c r="F30" s="84" t="e">
        <f>Results!H487</f>
        <v>#DIV/0!</v>
      </c>
      <c r="G30" s="84" t="e">
        <f>Results!H511</f>
        <v>#DIV/0!</v>
      </c>
      <c r="H30" s="84" t="e">
        <f>Results!H535</f>
        <v>#DIV/0!</v>
      </c>
      <c r="I30" s="84" t="e">
        <f>Results!H559</f>
        <v>#DIV/0!</v>
      </c>
      <c r="J30" s="84" t="e">
        <f>Results!H583</f>
        <v>#DIV/0!</v>
      </c>
      <c r="K30" s="84" t="e">
        <f>Results!H607</f>
        <v>#DIV/0!</v>
      </c>
      <c r="L30" s="84" t="e">
        <f>Results!H631</f>
        <v>#DIV/0!</v>
      </c>
      <c r="M30" s="84" t="e">
        <f>Results!H655</f>
        <v>#DIV/0!</v>
      </c>
      <c r="N30" s="84" t="e">
        <f>Results!H679</f>
        <v>#DIV/0!</v>
      </c>
      <c r="O30" s="84" t="e">
        <f>Results!H703</f>
        <v>#DIV/0!</v>
      </c>
      <c r="P30" s="84" t="e">
        <f>Results!H727</f>
        <v>#DIV/0!</v>
      </c>
      <c r="Q30" s="84" t="e">
        <f>Results!H751</f>
        <v>#DIV/0!</v>
      </c>
    </row>
    <row r="31" ht="12.75" spans="1:17">
      <c r="A31" s="83">
        <v>6</v>
      </c>
      <c r="B31" s="84" t="e">
        <f>Results!H392</f>
        <v>#DIV/0!</v>
      </c>
      <c r="C31" s="84" t="e">
        <f>Results!H416</f>
        <v>#DIV/0!</v>
      </c>
      <c r="D31" s="84" t="e">
        <f>Results!H440</f>
        <v>#DIV/0!</v>
      </c>
      <c r="E31" s="84" t="e">
        <f>Results!H464</f>
        <v>#DIV/0!</v>
      </c>
      <c r="F31" s="84" t="e">
        <f>Results!H488</f>
        <v>#DIV/0!</v>
      </c>
      <c r="G31" s="84" t="e">
        <f>Results!H512</f>
        <v>#DIV/0!</v>
      </c>
      <c r="H31" s="84" t="e">
        <f>Results!H536</f>
        <v>#DIV/0!</v>
      </c>
      <c r="I31" s="84" t="e">
        <f>Results!H560</f>
        <v>#DIV/0!</v>
      </c>
      <c r="J31" s="84" t="e">
        <f>Results!H584</f>
        <v>#DIV/0!</v>
      </c>
      <c r="K31" s="84" t="e">
        <f>Results!H608</f>
        <v>#DIV/0!</v>
      </c>
      <c r="L31" s="84" t="e">
        <f>Results!H632</f>
        <v>#DIV/0!</v>
      </c>
      <c r="M31" s="84" t="e">
        <f>Results!H656</f>
        <v>#DIV/0!</v>
      </c>
      <c r="N31" s="84" t="e">
        <f>Results!H680</f>
        <v>#DIV/0!</v>
      </c>
      <c r="O31" s="84" t="e">
        <f>Results!H704</f>
        <v>#DIV/0!</v>
      </c>
      <c r="P31" s="84" t="e">
        <f>Results!H728</f>
        <v>#DIV/0!</v>
      </c>
      <c r="Q31" s="84" t="e">
        <f>Results!H752</f>
        <v>#DIV/0!</v>
      </c>
    </row>
    <row r="32" ht="12.75" spans="1:17">
      <c r="A32" s="83">
        <v>7</v>
      </c>
      <c r="B32" s="84" t="e">
        <f>Results!H393</f>
        <v>#DIV/0!</v>
      </c>
      <c r="C32" s="84" t="e">
        <f>Results!H417</f>
        <v>#DIV/0!</v>
      </c>
      <c r="D32" s="84" t="e">
        <f>Results!H441</f>
        <v>#DIV/0!</v>
      </c>
      <c r="E32" s="84" t="e">
        <f>Results!H465</f>
        <v>#DIV/0!</v>
      </c>
      <c r="F32" s="84" t="e">
        <f>Results!H489</f>
        <v>#DIV/0!</v>
      </c>
      <c r="G32" s="84" t="e">
        <f>Results!H513</f>
        <v>#DIV/0!</v>
      </c>
      <c r="H32" s="84" t="e">
        <f>Results!H537</f>
        <v>#DIV/0!</v>
      </c>
      <c r="I32" s="84" t="e">
        <f>Results!H561</f>
        <v>#DIV/0!</v>
      </c>
      <c r="J32" s="84" t="e">
        <f>Results!H585</f>
        <v>#DIV/0!</v>
      </c>
      <c r="K32" s="84" t="e">
        <f>Results!H609</f>
        <v>#DIV/0!</v>
      </c>
      <c r="L32" s="84" t="e">
        <f>Results!H633</f>
        <v>#DIV/0!</v>
      </c>
      <c r="M32" s="84" t="e">
        <f>Results!H657</f>
        <v>#DIV/0!</v>
      </c>
      <c r="N32" s="84" t="e">
        <f>Results!H681</f>
        <v>#DIV/0!</v>
      </c>
      <c r="O32" s="84" t="e">
        <f>Results!H705</f>
        <v>#DIV/0!</v>
      </c>
      <c r="P32" s="84" t="e">
        <f>Results!H729</f>
        <v>#DIV/0!</v>
      </c>
      <c r="Q32" s="84" t="e">
        <f>Results!H753</f>
        <v>#DIV/0!</v>
      </c>
    </row>
    <row r="33" ht="12.75" spans="1:17">
      <c r="A33" s="83">
        <v>8</v>
      </c>
      <c r="B33" s="84" t="e">
        <f>Results!H394</f>
        <v>#DIV/0!</v>
      </c>
      <c r="C33" s="84" t="e">
        <f>Results!H418</f>
        <v>#DIV/0!</v>
      </c>
      <c r="D33" s="84" t="e">
        <f>Results!H442</f>
        <v>#DIV/0!</v>
      </c>
      <c r="E33" s="84" t="e">
        <f>Results!H466</f>
        <v>#DIV/0!</v>
      </c>
      <c r="F33" s="84" t="e">
        <f>Results!H490</f>
        <v>#DIV/0!</v>
      </c>
      <c r="G33" s="84" t="e">
        <f>Results!H514</f>
        <v>#DIV/0!</v>
      </c>
      <c r="H33" s="84" t="e">
        <f>Results!H538</f>
        <v>#DIV/0!</v>
      </c>
      <c r="I33" s="84" t="e">
        <f>Results!H562</f>
        <v>#DIV/0!</v>
      </c>
      <c r="J33" s="84" t="e">
        <f>Results!H586</f>
        <v>#DIV/0!</v>
      </c>
      <c r="K33" s="84" t="e">
        <f>Results!H610</f>
        <v>#DIV/0!</v>
      </c>
      <c r="L33" s="84" t="e">
        <f>Results!H634</f>
        <v>#DIV/0!</v>
      </c>
      <c r="M33" s="84" t="e">
        <f>Results!H658</f>
        <v>#DIV/0!</v>
      </c>
      <c r="N33" s="84" t="e">
        <f>Results!H682</f>
        <v>#DIV/0!</v>
      </c>
      <c r="O33" s="84" t="e">
        <f>Results!H706</f>
        <v>#DIV/0!</v>
      </c>
      <c r="P33" s="84" t="e">
        <f>Results!H730</f>
        <v>#DIV/0!</v>
      </c>
      <c r="Q33" s="84" t="e">
        <f>Results!H754</f>
        <v>#DIV/0!</v>
      </c>
    </row>
    <row r="34" ht="12.75" spans="1:17">
      <c r="A34" s="83">
        <v>9</v>
      </c>
      <c r="B34" s="84" t="e">
        <f>Results!H395</f>
        <v>#DIV/0!</v>
      </c>
      <c r="C34" s="84" t="e">
        <f>Results!H419</f>
        <v>#DIV/0!</v>
      </c>
      <c r="D34" s="84" t="e">
        <f>Results!H443</f>
        <v>#DIV/0!</v>
      </c>
      <c r="E34" s="84" t="e">
        <f>Results!H467</f>
        <v>#DIV/0!</v>
      </c>
      <c r="F34" s="84" t="e">
        <f>Results!H491</f>
        <v>#DIV/0!</v>
      </c>
      <c r="G34" s="84" t="e">
        <f>Results!H515</f>
        <v>#DIV/0!</v>
      </c>
      <c r="H34" s="84" t="e">
        <f>Results!H539</f>
        <v>#DIV/0!</v>
      </c>
      <c r="I34" s="84" t="e">
        <f>Results!H563</f>
        <v>#DIV/0!</v>
      </c>
      <c r="J34" s="84" t="e">
        <f>Results!H587</f>
        <v>#DIV/0!</v>
      </c>
      <c r="K34" s="84" t="e">
        <f>Results!H611</f>
        <v>#DIV/0!</v>
      </c>
      <c r="L34" s="84" t="e">
        <f>Results!H635</f>
        <v>#DIV/0!</v>
      </c>
      <c r="M34" s="84" t="e">
        <f>Results!H659</f>
        <v>#DIV/0!</v>
      </c>
      <c r="N34" s="84" t="e">
        <f>Results!H683</f>
        <v>#DIV/0!</v>
      </c>
      <c r="O34" s="84" t="e">
        <f>Results!H707</f>
        <v>#DIV/0!</v>
      </c>
      <c r="P34" s="84" t="e">
        <f>Results!H731</f>
        <v>#DIV/0!</v>
      </c>
      <c r="Q34" s="84" t="e">
        <f>Results!H755</f>
        <v>#DIV/0!</v>
      </c>
    </row>
    <row r="35" ht="12.75" spans="1:17">
      <c r="A35" s="83">
        <v>10</v>
      </c>
      <c r="B35" s="84" t="e">
        <f>Results!H396</f>
        <v>#DIV/0!</v>
      </c>
      <c r="C35" s="84" t="e">
        <f>Results!H420</f>
        <v>#DIV/0!</v>
      </c>
      <c r="D35" s="84" t="e">
        <f>Results!H444</f>
        <v>#DIV/0!</v>
      </c>
      <c r="E35" s="84" t="e">
        <f>Results!H468</f>
        <v>#DIV/0!</v>
      </c>
      <c r="F35" s="84" t="e">
        <f>Results!H492</f>
        <v>#DIV/0!</v>
      </c>
      <c r="G35" s="84" t="e">
        <f>Results!H516</f>
        <v>#DIV/0!</v>
      </c>
      <c r="H35" s="84" t="e">
        <f>Results!H540</f>
        <v>#DIV/0!</v>
      </c>
      <c r="I35" s="84" t="e">
        <f>Results!H564</f>
        <v>#DIV/0!</v>
      </c>
      <c r="J35" s="84" t="e">
        <f>Results!H588</f>
        <v>#DIV/0!</v>
      </c>
      <c r="K35" s="84" t="e">
        <f>Results!H612</f>
        <v>#DIV/0!</v>
      </c>
      <c r="L35" s="84" t="e">
        <f>Results!H636</f>
        <v>#DIV/0!</v>
      </c>
      <c r="M35" s="84" t="e">
        <f>Results!H660</f>
        <v>#DIV/0!</v>
      </c>
      <c r="N35" s="84" t="e">
        <f>Results!H684</f>
        <v>#DIV/0!</v>
      </c>
      <c r="O35" s="84" t="e">
        <f>Results!H708</f>
        <v>#DIV/0!</v>
      </c>
      <c r="P35" s="84" t="e">
        <f>Results!H732</f>
        <v>#DIV/0!</v>
      </c>
      <c r="Q35" s="84" t="e">
        <f>Results!H756</f>
        <v>#DIV/0!</v>
      </c>
    </row>
    <row r="36" ht="12.75" spans="1:17">
      <c r="A36" s="83">
        <v>11</v>
      </c>
      <c r="B36" s="84" t="e">
        <f>Results!H397</f>
        <v>#DIV/0!</v>
      </c>
      <c r="C36" s="84" t="e">
        <f>Results!H421</f>
        <v>#DIV/0!</v>
      </c>
      <c r="D36" s="84" t="e">
        <f>Results!H445</f>
        <v>#DIV/0!</v>
      </c>
      <c r="E36" s="84" t="e">
        <f>Results!H469</f>
        <v>#DIV/0!</v>
      </c>
      <c r="F36" s="84" t="e">
        <f>Results!H493</f>
        <v>#DIV/0!</v>
      </c>
      <c r="G36" s="84" t="e">
        <f>Results!H517</f>
        <v>#DIV/0!</v>
      </c>
      <c r="H36" s="84" t="e">
        <f>Results!H541</f>
        <v>#DIV/0!</v>
      </c>
      <c r="I36" s="84" t="e">
        <f>Results!H565</f>
        <v>#DIV/0!</v>
      </c>
      <c r="J36" s="84" t="e">
        <f>Results!H589</f>
        <v>#DIV/0!</v>
      </c>
      <c r="K36" s="84" t="e">
        <f>Results!H613</f>
        <v>#DIV/0!</v>
      </c>
      <c r="L36" s="84" t="e">
        <f>Results!H637</f>
        <v>#DIV/0!</v>
      </c>
      <c r="M36" s="84" t="e">
        <f>Results!H661</f>
        <v>#DIV/0!</v>
      </c>
      <c r="N36" s="84" t="e">
        <f>Results!H685</f>
        <v>#DIV/0!</v>
      </c>
      <c r="O36" s="84" t="e">
        <f>Results!H709</f>
        <v>#DIV/0!</v>
      </c>
      <c r="P36" s="84" t="e">
        <f>Results!H733</f>
        <v>#DIV/0!</v>
      </c>
      <c r="Q36" s="84" t="e">
        <f>Results!H757</f>
        <v>#DIV/0!</v>
      </c>
    </row>
    <row r="37" ht="12.75" spans="1:17">
      <c r="A37" s="83">
        <v>12</v>
      </c>
      <c r="B37" s="84" t="e">
        <f>Results!H398</f>
        <v>#DIV/0!</v>
      </c>
      <c r="C37" s="84" t="e">
        <f>Results!H422</f>
        <v>#DIV/0!</v>
      </c>
      <c r="D37" s="84" t="e">
        <f>Results!H446</f>
        <v>#DIV/0!</v>
      </c>
      <c r="E37" s="84" t="e">
        <f>Results!H470</f>
        <v>#DIV/0!</v>
      </c>
      <c r="F37" s="84" t="e">
        <f>Results!H494</f>
        <v>#DIV/0!</v>
      </c>
      <c r="G37" s="84" t="e">
        <f>Results!H518</f>
        <v>#DIV/0!</v>
      </c>
      <c r="H37" s="84" t="e">
        <f>Results!H542</f>
        <v>#DIV/0!</v>
      </c>
      <c r="I37" s="84" t="e">
        <f>Results!H566</f>
        <v>#DIV/0!</v>
      </c>
      <c r="J37" s="84" t="e">
        <f>Results!H590</f>
        <v>#DIV/0!</v>
      </c>
      <c r="K37" s="84" t="e">
        <f>Results!H614</f>
        <v>#DIV/0!</v>
      </c>
      <c r="L37" s="84" t="e">
        <f>Results!H638</f>
        <v>#DIV/0!</v>
      </c>
      <c r="M37" s="84" t="e">
        <f>Results!H662</f>
        <v>#DIV/0!</v>
      </c>
      <c r="N37" s="84" t="e">
        <f>Results!H686</f>
        <v>#DIV/0!</v>
      </c>
      <c r="O37" s="84" t="e">
        <f>Results!H710</f>
        <v>#DIV/0!</v>
      </c>
      <c r="P37" s="84" t="e">
        <f>Results!H734</f>
        <v>#DIV/0!</v>
      </c>
      <c r="Q37" s="84" t="e">
        <f>Results!H758</f>
        <v>#DIV/0!</v>
      </c>
    </row>
    <row r="38" ht="12.75" spans="1:17">
      <c r="A38" s="83">
        <v>13</v>
      </c>
      <c r="B38" s="84" t="e">
        <f>Results!H399</f>
        <v>#DIV/0!</v>
      </c>
      <c r="C38" s="84" t="e">
        <f>Results!H423</f>
        <v>#DIV/0!</v>
      </c>
      <c r="D38" s="84" t="e">
        <f>Results!H447</f>
        <v>#DIV/0!</v>
      </c>
      <c r="E38" s="84" t="e">
        <f>Results!H471</f>
        <v>#DIV/0!</v>
      </c>
      <c r="F38" s="84" t="e">
        <f>Results!H495</f>
        <v>#DIV/0!</v>
      </c>
      <c r="G38" s="84" t="e">
        <f>Results!H519</f>
        <v>#DIV/0!</v>
      </c>
      <c r="H38" s="84" t="e">
        <f>Results!H543</f>
        <v>#DIV/0!</v>
      </c>
      <c r="I38" s="84" t="e">
        <f>Results!H567</f>
        <v>#DIV/0!</v>
      </c>
      <c r="J38" s="84" t="e">
        <f>Results!H591</f>
        <v>#DIV/0!</v>
      </c>
      <c r="K38" s="84" t="e">
        <f>Results!H615</f>
        <v>#DIV/0!</v>
      </c>
      <c r="L38" s="84" t="e">
        <f>Results!H639</f>
        <v>#DIV/0!</v>
      </c>
      <c r="M38" s="84" t="e">
        <f>Results!H663</f>
        <v>#DIV/0!</v>
      </c>
      <c r="N38" s="84" t="e">
        <f>Results!H687</f>
        <v>#DIV/0!</v>
      </c>
      <c r="O38" s="84" t="e">
        <f>Results!H711</f>
        <v>#DIV/0!</v>
      </c>
      <c r="P38" s="84" t="e">
        <f>Results!H735</f>
        <v>#DIV/0!</v>
      </c>
      <c r="Q38" s="84" t="e">
        <f>Results!H759</f>
        <v>#DIV/0!</v>
      </c>
    </row>
    <row r="39" ht="12.75" spans="1:17">
      <c r="A39" s="83">
        <v>14</v>
      </c>
      <c r="B39" s="84" t="e">
        <f>Results!H400</f>
        <v>#DIV/0!</v>
      </c>
      <c r="C39" s="84" t="e">
        <f>Results!H424</f>
        <v>#DIV/0!</v>
      </c>
      <c r="D39" s="84" t="e">
        <f>Results!H448</f>
        <v>#DIV/0!</v>
      </c>
      <c r="E39" s="84" t="e">
        <f>Results!H472</f>
        <v>#DIV/0!</v>
      </c>
      <c r="F39" s="84" t="e">
        <f>Results!H496</f>
        <v>#DIV/0!</v>
      </c>
      <c r="G39" s="84" t="e">
        <f>Results!H520</f>
        <v>#DIV/0!</v>
      </c>
      <c r="H39" s="84" t="e">
        <f>Results!H544</f>
        <v>#DIV/0!</v>
      </c>
      <c r="I39" s="84" t="e">
        <f>Results!H568</f>
        <v>#DIV/0!</v>
      </c>
      <c r="J39" s="84" t="e">
        <f>Results!H592</f>
        <v>#DIV/0!</v>
      </c>
      <c r="K39" s="84" t="e">
        <f>Results!H616</f>
        <v>#DIV/0!</v>
      </c>
      <c r="L39" s="84" t="e">
        <f>Results!H640</f>
        <v>#DIV/0!</v>
      </c>
      <c r="M39" s="84" t="e">
        <f>Results!H664</f>
        <v>#DIV/0!</v>
      </c>
      <c r="N39" s="84" t="e">
        <f>Results!H688</f>
        <v>#DIV/0!</v>
      </c>
      <c r="O39" s="84" t="e">
        <f>Results!H712</f>
        <v>#DIV/0!</v>
      </c>
      <c r="P39" s="84" t="e">
        <f>Results!H736</f>
        <v>#DIV/0!</v>
      </c>
      <c r="Q39" s="84" t="e">
        <f>Results!H760</f>
        <v>#DIV/0!</v>
      </c>
    </row>
    <row r="40" ht="12.75" spans="1:17">
      <c r="A40" s="83">
        <v>15</v>
      </c>
      <c r="B40" s="84" t="e">
        <f>Results!H401</f>
        <v>#DIV/0!</v>
      </c>
      <c r="C40" s="84" t="e">
        <f>Results!H425</f>
        <v>#DIV/0!</v>
      </c>
      <c r="D40" s="84" t="e">
        <f>Results!H449</f>
        <v>#DIV/0!</v>
      </c>
      <c r="E40" s="84" t="e">
        <f>Results!H473</f>
        <v>#DIV/0!</v>
      </c>
      <c r="F40" s="84" t="e">
        <f>Results!H497</f>
        <v>#DIV/0!</v>
      </c>
      <c r="G40" s="84" t="e">
        <f>Results!H521</f>
        <v>#DIV/0!</v>
      </c>
      <c r="H40" s="84" t="e">
        <f>Results!H545</f>
        <v>#DIV/0!</v>
      </c>
      <c r="I40" s="84" t="e">
        <f>Results!H569</f>
        <v>#DIV/0!</v>
      </c>
      <c r="J40" s="84" t="e">
        <f>Results!H593</f>
        <v>#DIV/0!</v>
      </c>
      <c r="K40" s="84" t="e">
        <f>Results!H617</f>
        <v>#DIV/0!</v>
      </c>
      <c r="L40" s="84" t="e">
        <f>Results!H641</f>
        <v>#DIV/0!</v>
      </c>
      <c r="M40" s="84" t="e">
        <f>Results!H665</f>
        <v>#DIV/0!</v>
      </c>
      <c r="N40" s="84" t="e">
        <f>Results!H689</f>
        <v>#DIV/0!</v>
      </c>
      <c r="O40" s="84" t="e">
        <f>Results!H713</f>
        <v>#DIV/0!</v>
      </c>
      <c r="P40" s="84" t="e">
        <f>Results!H737</f>
        <v>#DIV/0!</v>
      </c>
      <c r="Q40" s="84" t="e">
        <f>Results!H761</f>
        <v>#DIV/0!</v>
      </c>
    </row>
    <row r="41" ht="12.75" spans="1:17">
      <c r="A41" s="83">
        <v>16</v>
      </c>
      <c r="B41" s="84" t="e">
        <f>Results!H402</f>
        <v>#DIV/0!</v>
      </c>
      <c r="C41" s="84" t="e">
        <f>Results!H426</f>
        <v>#DIV/0!</v>
      </c>
      <c r="D41" s="84" t="e">
        <f>Results!H450</f>
        <v>#DIV/0!</v>
      </c>
      <c r="E41" s="84" t="e">
        <f>Results!H474</f>
        <v>#DIV/0!</v>
      </c>
      <c r="F41" s="84" t="e">
        <f>Results!H498</f>
        <v>#DIV/0!</v>
      </c>
      <c r="G41" s="84" t="e">
        <f>Results!H522</f>
        <v>#DIV/0!</v>
      </c>
      <c r="H41" s="84" t="e">
        <f>Results!H546</f>
        <v>#DIV/0!</v>
      </c>
      <c r="I41" s="84" t="e">
        <f>Results!H570</f>
        <v>#DIV/0!</v>
      </c>
      <c r="J41" s="84" t="e">
        <f>Results!H594</f>
        <v>#DIV/0!</v>
      </c>
      <c r="K41" s="84" t="e">
        <f>Results!H618</f>
        <v>#DIV/0!</v>
      </c>
      <c r="L41" s="84" t="e">
        <f>Results!H642</f>
        <v>#DIV/0!</v>
      </c>
      <c r="M41" s="84" t="e">
        <f>Results!H666</f>
        <v>#DIV/0!</v>
      </c>
      <c r="N41" s="84" t="e">
        <f>Results!H690</f>
        <v>#DIV/0!</v>
      </c>
      <c r="O41" s="84" t="e">
        <f>Results!H714</f>
        <v>#DIV/0!</v>
      </c>
      <c r="P41" s="84" t="e">
        <f>Results!H738</f>
        <v>#DIV/0!</v>
      </c>
      <c r="Q41" s="84" t="e">
        <f>Results!H762</f>
        <v>#DIV/0!</v>
      </c>
    </row>
    <row r="42" ht="12.75" spans="1:17">
      <c r="A42" s="83">
        <v>17</v>
      </c>
      <c r="B42" s="84" t="e">
        <f>Results!H403</f>
        <v>#DIV/0!</v>
      </c>
      <c r="C42" s="84" t="e">
        <f>Results!H427</f>
        <v>#DIV/0!</v>
      </c>
      <c r="D42" s="84" t="e">
        <f>Results!H451</f>
        <v>#DIV/0!</v>
      </c>
      <c r="E42" s="84" t="e">
        <f>Results!H475</f>
        <v>#DIV/0!</v>
      </c>
      <c r="F42" s="84" t="e">
        <f>Results!H499</f>
        <v>#DIV/0!</v>
      </c>
      <c r="G42" s="84" t="e">
        <f>Results!H523</f>
        <v>#DIV/0!</v>
      </c>
      <c r="H42" s="84" t="e">
        <f>Results!H547</f>
        <v>#DIV/0!</v>
      </c>
      <c r="I42" s="84" t="e">
        <f>Results!H571</f>
        <v>#DIV/0!</v>
      </c>
      <c r="J42" s="84" t="e">
        <f>Results!H595</f>
        <v>#DIV/0!</v>
      </c>
      <c r="K42" s="84" t="e">
        <f>Results!H619</f>
        <v>#DIV/0!</v>
      </c>
      <c r="L42" s="84" t="e">
        <f>Results!H643</f>
        <v>#DIV/0!</v>
      </c>
      <c r="M42" s="84" t="e">
        <f>Results!H667</f>
        <v>#DIV/0!</v>
      </c>
      <c r="N42" s="84" t="e">
        <f>Results!H691</f>
        <v>#DIV/0!</v>
      </c>
      <c r="O42" s="84" t="e">
        <f>Results!H715</f>
        <v>#DIV/0!</v>
      </c>
      <c r="P42" s="84" t="e">
        <f>Results!H739</f>
        <v>#DIV/0!</v>
      </c>
      <c r="Q42" s="84" t="e">
        <f>Results!H763</f>
        <v>#DIV/0!</v>
      </c>
    </row>
    <row r="43" ht="12.75" spans="1:17">
      <c r="A43" s="83">
        <v>18</v>
      </c>
      <c r="B43" s="84" t="e">
        <f>Results!H404</f>
        <v>#DIV/0!</v>
      </c>
      <c r="C43" s="84" t="e">
        <f>Results!H428</f>
        <v>#DIV/0!</v>
      </c>
      <c r="D43" s="84" t="e">
        <f>Results!H452</f>
        <v>#DIV/0!</v>
      </c>
      <c r="E43" s="84" t="e">
        <f>Results!H476</f>
        <v>#DIV/0!</v>
      </c>
      <c r="F43" s="84" t="e">
        <f>Results!H500</f>
        <v>#DIV/0!</v>
      </c>
      <c r="G43" s="84" t="e">
        <f>Results!H524</f>
        <v>#DIV/0!</v>
      </c>
      <c r="H43" s="84" t="e">
        <f>Results!H548</f>
        <v>#DIV/0!</v>
      </c>
      <c r="I43" s="84" t="e">
        <f>Results!H572</f>
        <v>#DIV/0!</v>
      </c>
      <c r="J43" s="84" t="e">
        <f>Results!H596</f>
        <v>#DIV/0!</v>
      </c>
      <c r="K43" s="84" t="e">
        <f>Results!H620</f>
        <v>#DIV/0!</v>
      </c>
      <c r="L43" s="84" t="e">
        <f>Results!H644</f>
        <v>#DIV/0!</v>
      </c>
      <c r="M43" s="84" t="e">
        <f>Results!H668</f>
        <v>#DIV/0!</v>
      </c>
      <c r="N43" s="84" t="e">
        <f>Results!H692</f>
        <v>#DIV/0!</v>
      </c>
      <c r="O43" s="84" t="e">
        <f>Results!H716</f>
        <v>#DIV/0!</v>
      </c>
      <c r="P43" s="84" t="e">
        <f>Results!H740</f>
        <v>#DIV/0!</v>
      </c>
      <c r="Q43" s="84" t="e">
        <f>Results!H764</f>
        <v>#DIV/0!</v>
      </c>
    </row>
    <row r="44" ht="12.75" spans="1:17">
      <c r="A44" s="83">
        <v>19</v>
      </c>
      <c r="B44" s="84" t="e">
        <f>Results!H405</f>
        <v>#DIV/0!</v>
      </c>
      <c r="C44" s="84" t="e">
        <f>Results!H429</f>
        <v>#DIV/0!</v>
      </c>
      <c r="D44" s="84" t="e">
        <f>Results!H453</f>
        <v>#DIV/0!</v>
      </c>
      <c r="E44" s="84" t="e">
        <f>Results!H477</f>
        <v>#DIV/0!</v>
      </c>
      <c r="F44" s="84" t="e">
        <f>Results!H501</f>
        <v>#DIV/0!</v>
      </c>
      <c r="G44" s="84" t="e">
        <f>Results!H525</f>
        <v>#DIV/0!</v>
      </c>
      <c r="H44" s="84" t="e">
        <f>Results!H549</f>
        <v>#DIV/0!</v>
      </c>
      <c r="I44" s="84" t="e">
        <f>Results!H573</f>
        <v>#DIV/0!</v>
      </c>
      <c r="J44" s="84" t="e">
        <f>Results!H597</f>
        <v>#DIV/0!</v>
      </c>
      <c r="K44" s="84" t="e">
        <f>Results!H621</f>
        <v>#DIV/0!</v>
      </c>
      <c r="L44" s="84" t="e">
        <f>Results!H645</f>
        <v>#DIV/0!</v>
      </c>
      <c r="M44" s="84" t="e">
        <f>Results!H669</f>
        <v>#DIV/0!</v>
      </c>
      <c r="N44" s="84" t="e">
        <f>Results!H693</f>
        <v>#DIV/0!</v>
      </c>
      <c r="O44" s="84" t="e">
        <f>Results!H717</f>
        <v>#DIV/0!</v>
      </c>
      <c r="P44" s="84" t="e">
        <f>Results!H741</f>
        <v>#DIV/0!</v>
      </c>
      <c r="Q44" s="84" t="e">
        <f>Results!H765</f>
        <v>#DIV/0!</v>
      </c>
    </row>
    <row r="45" ht="12.75" spans="1:17">
      <c r="A45" s="83">
        <v>20</v>
      </c>
      <c r="B45" s="84" t="e">
        <f>Results!H406</f>
        <v>#DIV/0!</v>
      </c>
      <c r="C45" s="84" t="e">
        <f>Results!H430</f>
        <v>#DIV/0!</v>
      </c>
      <c r="D45" s="84" t="e">
        <f>Results!H454</f>
        <v>#DIV/0!</v>
      </c>
      <c r="E45" s="84" t="e">
        <f>Results!H478</f>
        <v>#DIV/0!</v>
      </c>
      <c r="F45" s="84" t="e">
        <f>Results!H502</f>
        <v>#DIV/0!</v>
      </c>
      <c r="G45" s="84" t="e">
        <f>Results!H526</f>
        <v>#DIV/0!</v>
      </c>
      <c r="H45" s="84" t="e">
        <f>Results!H550</f>
        <v>#DIV/0!</v>
      </c>
      <c r="I45" s="84" t="e">
        <f>Results!H574</f>
        <v>#DIV/0!</v>
      </c>
      <c r="J45" s="84" t="e">
        <f>Results!H598</f>
        <v>#DIV/0!</v>
      </c>
      <c r="K45" s="84" t="e">
        <f>Results!H622</f>
        <v>#DIV/0!</v>
      </c>
      <c r="L45" s="84" t="e">
        <f>Results!H646</f>
        <v>#DIV/0!</v>
      </c>
      <c r="M45" s="84" t="e">
        <f>Results!H670</f>
        <v>#DIV/0!</v>
      </c>
      <c r="N45" s="84" t="e">
        <f>Results!H694</f>
        <v>#DIV/0!</v>
      </c>
      <c r="O45" s="84" t="e">
        <f>Results!H718</f>
        <v>#DIV/0!</v>
      </c>
      <c r="P45" s="84" t="e">
        <f>Results!H742</f>
        <v>#DIV/0!</v>
      </c>
      <c r="Q45" s="84" t="e">
        <f>Results!H766</f>
        <v>#DIV/0!</v>
      </c>
    </row>
    <row r="46" ht="12.75" spans="1:17">
      <c r="A46" s="83">
        <v>21</v>
      </c>
      <c r="B46" s="84" t="e">
        <f>Results!H407</f>
        <v>#DIV/0!</v>
      </c>
      <c r="C46" s="84" t="e">
        <f>Results!H431</f>
        <v>#DIV/0!</v>
      </c>
      <c r="D46" s="84" t="e">
        <f>Results!H455</f>
        <v>#DIV/0!</v>
      </c>
      <c r="E46" s="84" t="e">
        <f>Results!H479</f>
        <v>#DIV/0!</v>
      </c>
      <c r="F46" s="84" t="e">
        <f>Results!H503</f>
        <v>#DIV/0!</v>
      </c>
      <c r="G46" s="84" t="e">
        <f>Results!H527</f>
        <v>#DIV/0!</v>
      </c>
      <c r="H46" s="84" t="e">
        <f>Results!H551</f>
        <v>#DIV/0!</v>
      </c>
      <c r="I46" s="84" t="e">
        <f>Results!H575</f>
        <v>#DIV/0!</v>
      </c>
      <c r="J46" s="84" t="e">
        <f>Results!H599</f>
        <v>#DIV/0!</v>
      </c>
      <c r="K46" s="84" t="e">
        <f>Results!H623</f>
        <v>#DIV/0!</v>
      </c>
      <c r="L46" s="84" t="e">
        <f>Results!H647</f>
        <v>#DIV/0!</v>
      </c>
      <c r="M46" s="84" t="e">
        <f>Results!H671</f>
        <v>#DIV/0!</v>
      </c>
      <c r="N46" s="84" t="e">
        <f>Results!H695</f>
        <v>#DIV/0!</v>
      </c>
      <c r="O46" s="84" t="e">
        <f>Results!H719</f>
        <v>#DIV/0!</v>
      </c>
      <c r="P46" s="84" t="e">
        <f>Results!H743</f>
        <v>#DIV/0!</v>
      </c>
      <c r="Q46" s="84" t="e">
        <f>Results!H1131</f>
        <v>#DIV/0!</v>
      </c>
    </row>
    <row r="47" ht="12.75" spans="1:17">
      <c r="A47" s="83">
        <v>22</v>
      </c>
      <c r="B47" s="84" t="e">
        <f>Results!H408</f>
        <v>#DIV/0!</v>
      </c>
      <c r="C47" s="84" t="e">
        <f>Results!H432</f>
        <v>#DIV/0!</v>
      </c>
      <c r="D47" s="84" t="e">
        <f>Results!H456</f>
        <v>#DIV/0!</v>
      </c>
      <c r="E47" s="84" t="e">
        <f>Results!H480</f>
        <v>#DIV/0!</v>
      </c>
      <c r="F47" s="84" t="e">
        <f>Results!H504</f>
        <v>#DIV/0!</v>
      </c>
      <c r="G47" s="84" t="e">
        <f>Results!H528</f>
        <v>#DIV/0!</v>
      </c>
      <c r="H47" s="84" t="e">
        <f>Results!H552</f>
        <v>#DIV/0!</v>
      </c>
      <c r="I47" s="84" t="e">
        <f>Results!H576</f>
        <v>#DIV/0!</v>
      </c>
      <c r="J47" s="84" t="e">
        <f>Results!H600</f>
        <v>#DIV/0!</v>
      </c>
      <c r="K47" s="84" t="e">
        <f>Results!H624</f>
        <v>#DIV/0!</v>
      </c>
      <c r="L47" s="84" t="e">
        <f>Results!H648</f>
        <v>#DIV/0!</v>
      </c>
      <c r="M47" s="84" t="e">
        <f>Results!H672</f>
        <v>#DIV/0!</v>
      </c>
      <c r="N47" s="84" t="e">
        <f>Results!H696</f>
        <v>#DIV/0!</v>
      </c>
      <c r="O47" s="84" t="e">
        <f>Results!H720</f>
        <v>#DIV/0!</v>
      </c>
      <c r="P47" s="84" t="e">
        <f>Results!H744</f>
        <v>#DIV/0!</v>
      </c>
      <c r="Q47" s="84" t="e">
        <f>Results!H1132</f>
        <v>#DIV/0!</v>
      </c>
    </row>
    <row r="48" ht="12.75" spans="1:17">
      <c r="A48" s="83">
        <v>23</v>
      </c>
      <c r="B48" s="84" t="e">
        <f>Results!H409</f>
        <v>#DIV/0!</v>
      </c>
      <c r="C48" s="84" t="e">
        <f>Results!H433</f>
        <v>#DIV/0!</v>
      </c>
      <c r="D48" s="84" t="e">
        <f>Results!H457</f>
        <v>#DIV/0!</v>
      </c>
      <c r="E48" s="84" t="e">
        <f>Results!H481</f>
        <v>#DIV/0!</v>
      </c>
      <c r="F48" s="84" t="e">
        <f>Results!H505</f>
        <v>#DIV/0!</v>
      </c>
      <c r="G48" s="84" t="e">
        <f>Results!H529</f>
        <v>#DIV/0!</v>
      </c>
      <c r="H48" s="84" t="e">
        <f>Results!H553</f>
        <v>#DIV/0!</v>
      </c>
      <c r="I48" s="84" t="e">
        <f>Results!H577</f>
        <v>#DIV/0!</v>
      </c>
      <c r="J48" s="84" t="e">
        <f>Results!H601</f>
        <v>#DIV/0!</v>
      </c>
      <c r="K48" s="84" t="e">
        <f>Results!H625</f>
        <v>#DIV/0!</v>
      </c>
      <c r="L48" s="84" t="e">
        <f>Results!H649</f>
        <v>#DIV/0!</v>
      </c>
      <c r="M48" s="84" t="e">
        <f>Results!H673</f>
        <v>#DIV/0!</v>
      </c>
      <c r="N48" s="84" t="e">
        <f>Results!H697</f>
        <v>#DIV/0!</v>
      </c>
      <c r="O48" s="84" t="e">
        <f>Results!H721</f>
        <v>#DIV/0!</v>
      </c>
      <c r="P48" s="84" t="e">
        <f>Results!H745</f>
        <v>#DIV/0!</v>
      </c>
      <c r="Q48" s="84" t="e">
        <f>Results!H1133</f>
        <v>#DIV/0!</v>
      </c>
    </row>
    <row r="49" ht="12.75" spans="1:17">
      <c r="A49" s="83">
        <v>24</v>
      </c>
      <c r="B49" s="84" t="e">
        <f>Results!H410</f>
        <v>#DIV/0!</v>
      </c>
      <c r="C49" s="84" t="e">
        <f>Results!H434</f>
        <v>#DIV/0!</v>
      </c>
      <c r="D49" s="84" t="e">
        <f>Results!H458</f>
        <v>#DIV/0!</v>
      </c>
      <c r="E49" s="84" t="e">
        <f>Results!H482</f>
        <v>#DIV/0!</v>
      </c>
      <c r="F49" s="84" t="e">
        <f>Results!H506</f>
        <v>#DIV/0!</v>
      </c>
      <c r="G49" s="84" t="e">
        <f>Results!H530</f>
        <v>#DIV/0!</v>
      </c>
      <c r="H49" s="84" t="e">
        <f>Results!H554</f>
        <v>#DIV/0!</v>
      </c>
      <c r="I49" s="84" t="e">
        <f>Results!H578</f>
        <v>#DIV/0!</v>
      </c>
      <c r="J49" s="84" t="e">
        <f>Results!H602</f>
        <v>#DIV/0!</v>
      </c>
      <c r="K49" s="84" t="e">
        <f>Results!H626</f>
        <v>#DIV/0!</v>
      </c>
      <c r="L49" s="84" t="e">
        <f>Results!H650</f>
        <v>#DIV/0!</v>
      </c>
      <c r="M49" s="84" t="e">
        <f>Results!H674</f>
        <v>#DIV/0!</v>
      </c>
      <c r="N49" s="84" t="e">
        <f>Results!H698</f>
        <v>#DIV/0!</v>
      </c>
      <c r="O49" s="84" t="e">
        <f>Results!H722</f>
        <v>#DIV/0!</v>
      </c>
      <c r="P49" s="84" t="e">
        <f>Results!H746</f>
        <v>#DIV/0!</v>
      </c>
      <c r="Q49" s="84" t="e">
        <f>Results!H1134</f>
        <v>#DIV/0!</v>
      </c>
    </row>
    <row r="50" ht="12.75" spans="1:17">
      <c r="A50" s="83">
        <v>1</v>
      </c>
      <c r="B50" s="84" t="e">
        <f>Results!H771</f>
        <v>#DIV/0!</v>
      </c>
      <c r="C50" s="84" t="e">
        <f>Results!H795</f>
        <v>#DIV/0!</v>
      </c>
      <c r="D50" s="84" t="e">
        <f>Results!H819</f>
        <v>#DIV/0!</v>
      </c>
      <c r="E50" s="84" t="e">
        <f>Results!H843</f>
        <v>#DIV/0!</v>
      </c>
      <c r="F50" s="84" t="e">
        <f>Results!H867</f>
        <v>#DIV/0!</v>
      </c>
      <c r="G50" s="84" t="e">
        <f>Results!H891</f>
        <v>#DIV/0!</v>
      </c>
      <c r="H50" s="84" t="e">
        <f>Results!H915</f>
        <v>#DIV/0!</v>
      </c>
      <c r="I50" s="84" t="e">
        <f>Results!H939</f>
        <v>#DIV/0!</v>
      </c>
      <c r="J50" s="84" t="e">
        <f>Results!H963</f>
        <v>#DIV/0!</v>
      </c>
      <c r="K50" s="84" t="e">
        <f>Results!H987</f>
        <v>#DIV/0!</v>
      </c>
      <c r="L50" s="84" t="e">
        <f>Results!H1011</f>
        <v>#DIV/0!</v>
      </c>
      <c r="M50" s="84" t="e">
        <f>Results!H1035</f>
        <v>#DIV/0!</v>
      </c>
      <c r="N50" s="84" t="e">
        <f>Results!H1059</f>
        <v>#DIV/0!</v>
      </c>
      <c r="O50" s="84" t="e">
        <f>Results!H1083</f>
        <v>#DIV/0!</v>
      </c>
      <c r="P50" s="84" t="e">
        <f>Results!H1107</f>
        <v>#DIV/0!</v>
      </c>
      <c r="Q50" s="84" t="e">
        <f>Results!H1131</f>
        <v>#DIV/0!</v>
      </c>
    </row>
    <row r="51" ht="12.75" spans="1:17">
      <c r="A51" s="83">
        <v>2</v>
      </c>
      <c r="B51" s="84" t="e">
        <f>Results!H772</f>
        <v>#DIV/0!</v>
      </c>
      <c r="C51" s="84" t="e">
        <f>Results!H796</f>
        <v>#DIV/0!</v>
      </c>
      <c r="D51" s="84" t="e">
        <f>Results!H820</f>
        <v>#DIV/0!</v>
      </c>
      <c r="E51" s="84" t="e">
        <f>Results!H844</f>
        <v>#DIV/0!</v>
      </c>
      <c r="F51" s="84" t="e">
        <f>Results!H868</f>
        <v>#DIV/0!</v>
      </c>
      <c r="G51" s="84" t="e">
        <f>Results!H892</f>
        <v>#DIV/0!</v>
      </c>
      <c r="H51" s="84" t="e">
        <f>Results!H916</f>
        <v>#DIV/0!</v>
      </c>
      <c r="I51" s="84" t="e">
        <f>Results!H940</f>
        <v>#DIV/0!</v>
      </c>
      <c r="J51" s="84" t="e">
        <f>Results!H964</f>
        <v>#DIV/0!</v>
      </c>
      <c r="K51" s="84" t="e">
        <f>Results!H988</f>
        <v>#DIV/0!</v>
      </c>
      <c r="L51" s="84" t="e">
        <f>Results!H1012</f>
        <v>#DIV/0!</v>
      </c>
      <c r="M51" s="84" t="e">
        <f>Results!H1036</f>
        <v>#DIV/0!</v>
      </c>
      <c r="N51" s="84" t="e">
        <f>Results!H1060</f>
        <v>#DIV/0!</v>
      </c>
      <c r="O51" s="84" t="e">
        <f>Results!H1084</f>
        <v>#DIV/0!</v>
      </c>
      <c r="P51" s="84" t="e">
        <f>Results!H1108</f>
        <v>#DIV/0!</v>
      </c>
      <c r="Q51" s="84" t="e">
        <f>Results!H1132</f>
        <v>#DIV/0!</v>
      </c>
    </row>
    <row r="52" ht="12.75" spans="1:17">
      <c r="A52" s="83">
        <v>3</v>
      </c>
      <c r="B52" s="84" t="e">
        <f>Results!H773</f>
        <v>#DIV/0!</v>
      </c>
      <c r="C52" s="84" t="e">
        <f>Results!H797</f>
        <v>#DIV/0!</v>
      </c>
      <c r="D52" s="84" t="e">
        <f>Results!H821</f>
        <v>#DIV/0!</v>
      </c>
      <c r="E52" s="84" t="e">
        <f>Results!H845</f>
        <v>#DIV/0!</v>
      </c>
      <c r="F52" s="84" t="e">
        <f>Results!H869</f>
        <v>#DIV/0!</v>
      </c>
      <c r="G52" s="84" t="e">
        <f>Results!H893</f>
        <v>#DIV/0!</v>
      </c>
      <c r="H52" s="84" t="e">
        <f>Results!H917</f>
        <v>#DIV/0!</v>
      </c>
      <c r="I52" s="84" t="e">
        <f>Results!H941</f>
        <v>#DIV/0!</v>
      </c>
      <c r="J52" s="84" t="e">
        <f>Results!H965</f>
        <v>#DIV/0!</v>
      </c>
      <c r="K52" s="84" t="e">
        <f>Results!H989</f>
        <v>#DIV/0!</v>
      </c>
      <c r="L52" s="84" t="e">
        <f>Results!H1013</f>
        <v>#DIV/0!</v>
      </c>
      <c r="M52" s="84" t="e">
        <f>Results!H1037</f>
        <v>#DIV/0!</v>
      </c>
      <c r="N52" s="84" t="e">
        <f>Results!H1061</f>
        <v>#DIV/0!</v>
      </c>
      <c r="O52" s="84" t="e">
        <f>Results!H1085</f>
        <v>#DIV/0!</v>
      </c>
      <c r="P52" s="84" t="e">
        <f>Results!H1109</f>
        <v>#DIV/0!</v>
      </c>
      <c r="Q52" s="84" t="e">
        <f>Results!H1133</f>
        <v>#DIV/0!</v>
      </c>
    </row>
    <row r="53" ht="12.75" spans="1:17">
      <c r="A53" s="83">
        <v>4</v>
      </c>
      <c r="B53" s="84" t="e">
        <f>Results!H774</f>
        <v>#DIV/0!</v>
      </c>
      <c r="C53" s="84" t="e">
        <f>Results!H798</f>
        <v>#DIV/0!</v>
      </c>
      <c r="D53" s="84" t="e">
        <f>Results!H822</f>
        <v>#DIV/0!</v>
      </c>
      <c r="E53" s="84" t="e">
        <f>Results!H846</f>
        <v>#DIV/0!</v>
      </c>
      <c r="F53" s="84" t="e">
        <f>Results!H870</f>
        <v>#DIV/0!</v>
      </c>
      <c r="G53" s="84" t="e">
        <f>Results!H894</f>
        <v>#DIV/0!</v>
      </c>
      <c r="H53" s="84" t="e">
        <f>Results!H918</f>
        <v>#DIV/0!</v>
      </c>
      <c r="I53" s="84" t="e">
        <f>Results!H942</f>
        <v>#DIV/0!</v>
      </c>
      <c r="J53" s="84" t="e">
        <f>Results!H966</f>
        <v>#DIV/0!</v>
      </c>
      <c r="K53" s="84" t="e">
        <f>Results!H990</f>
        <v>#DIV/0!</v>
      </c>
      <c r="L53" s="84" t="e">
        <f>Results!H1014</f>
        <v>#DIV/0!</v>
      </c>
      <c r="M53" s="84" t="e">
        <f>Results!H1038</f>
        <v>#DIV/0!</v>
      </c>
      <c r="N53" s="84" t="e">
        <f>Results!H1062</f>
        <v>#DIV/0!</v>
      </c>
      <c r="O53" s="84" t="e">
        <f>Results!H1086</f>
        <v>#DIV/0!</v>
      </c>
      <c r="P53" s="84" t="e">
        <f>Results!H1110</f>
        <v>#DIV/0!</v>
      </c>
      <c r="Q53" s="84" t="e">
        <f>Results!H1134</f>
        <v>#DIV/0!</v>
      </c>
    </row>
    <row r="54" ht="12.75" spans="1:17">
      <c r="A54" s="83">
        <v>5</v>
      </c>
      <c r="B54" s="84" t="e">
        <f>Results!H775</f>
        <v>#DIV/0!</v>
      </c>
      <c r="C54" s="84" t="e">
        <f>Results!H799</f>
        <v>#DIV/0!</v>
      </c>
      <c r="D54" s="84" t="e">
        <f>Results!H823</f>
        <v>#DIV/0!</v>
      </c>
      <c r="E54" s="84" t="e">
        <f>Results!H847</f>
        <v>#DIV/0!</v>
      </c>
      <c r="F54" s="84" t="e">
        <f>Results!H871</f>
        <v>#DIV/0!</v>
      </c>
      <c r="G54" s="84" t="e">
        <f>Results!H895</f>
        <v>#DIV/0!</v>
      </c>
      <c r="H54" s="84" t="e">
        <f>Results!H919</f>
        <v>#DIV/0!</v>
      </c>
      <c r="I54" s="84" t="e">
        <f>Results!H943</f>
        <v>#DIV/0!</v>
      </c>
      <c r="J54" s="84" t="e">
        <f>Results!H967</f>
        <v>#DIV/0!</v>
      </c>
      <c r="K54" s="84" t="e">
        <f>Results!H991</f>
        <v>#DIV/0!</v>
      </c>
      <c r="L54" s="84" t="e">
        <f>Results!H1015</f>
        <v>#DIV/0!</v>
      </c>
      <c r="M54" s="84" t="e">
        <f>Results!H1039</f>
        <v>#DIV/0!</v>
      </c>
      <c r="N54" s="84" t="e">
        <f>Results!H1063</f>
        <v>#DIV/0!</v>
      </c>
      <c r="O54" s="84" t="e">
        <f>Results!H1087</f>
        <v>#DIV/0!</v>
      </c>
      <c r="P54" s="84" t="e">
        <f>Results!H1111</f>
        <v>#DIV/0!</v>
      </c>
      <c r="Q54" s="84" t="e">
        <f>Results!H1135</f>
        <v>#DIV/0!</v>
      </c>
    </row>
    <row r="55" ht="12.75" spans="1:17">
      <c r="A55" s="83">
        <v>6</v>
      </c>
      <c r="B55" s="84" t="e">
        <f>Results!H776</f>
        <v>#DIV/0!</v>
      </c>
      <c r="C55" s="84" t="e">
        <f>Results!H800</f>
        <v>#DIV/0!</v>
      </c>
      <c r="D55" s="84" t="e">
        <f>Results!H824</f>
        <v>#DIV/0!</v>
      </c>
      <c r="E55" s="84" t="e">
        <f>Results!H848</f>
        <v>#DIV/0!</v>
      </c>
      <c r="F55" s="84" t="e">
        <f>Results!H872</f>
        <v>#DIV/0!</v>
      </c>
      <c r="G55" s="84" t="e">
        <f>Results!H896</f>
        <v>#DIV/0!</v>
      </c>
      <c r="H55" s="84" t="e">
        <f>Results!H920</f>
        <v>#DIV/0!</v>
      </c>
      <c r="I55" s="84" t="e">
        <f>Results!H944</f>
        <v>#DIV/0!</v>
      </c>
      <c r="J55" s="84" t="e">
        <f>Results!H968</f>
        <v>#DIV/0!</v>
      </c>
      <c r="K55" s="84" t="e">
        <f>Results!H992</f>
        <v>#DIV/0!</v>
      </c>
      <c r="L55" s="84" t="e">
        <f>Results!H1016</f>
        <v>#DIV/0!</v>
      </c>
      <c r="M55" s="84" t="e">
        <f>Results!H1040</f>
        <v>#DIV/0!</v>
      </c>
      <c r="N55" s="84" t="e">
        <f>Results!H1064</f>
        <v>#DIV/0!</v>
      </c>
      <c r="O55" s="84" t="e">
        <f>Results!H1088</f>
        <v>#DIV/0!</v>
      </c>
      <c r="P55" s="84" t="e">
        <f>Results!H1112</f>
        <v>#DIV/0!</v>
      </c>
      <c r="Q55" s="84" t="e">
        <f>Results!H1136</f>
        <v>#DIV/0!</v>
      </c>
    </row>
    <row r="56" ht="12.75" spans="1:17">
      <c r="A56" s="83">
        <v>7</v>
      </c>
      <c r="B56" s="84" t="e">
        <f>Results!H777</f>
        <v>#DIV/0!</v>
      </c>
      <c r="C56" s="84" t="e">
        <f>Results!H801</f>
        <v>#DIV/0!</v>
      </c>
      <c r="D56" s="84" t="e">
        <f>Results!H825</f>
        <v>#DIV/0!</v>
      </c>
      <c r="E56" s="84" t="e">
        <f>Results!H849</f>
        <v>#DIV/0!</v>
      </c>
      <c r="F56" s="84" t="e">
        <f>Results!H873</f>
        <v>#DIV/0!</v>
      </c>
      <c r="G56" s="84" t="e">
        <f>Results!H897</f>
        <v>#DIV/0!</v>
      </c>
      <c r="H56" s="84" t="e">
        <f>Results!H921</f>
        <v>#DIV/0!</v>
      </c>
      <c r="I56" s="84" t="e">
        <f>Results!H945</f>
        <v>#DIV/0!</v>
      </c>
      <c r="J56" s="84" t="e">
        <f>Results!H969</f>
        <v>#DIV/0!</v>
      </c>
      <c r="K56" s="84" t="e">
        <f>Results!H993</f>
        <v>#DIV/0!</v>
      </c>
      <c r="L56" s="84" t="e">
        <f>Results!H1017</f>
        <v>#DIV/0!</v>
      </c>
      <c r="M56" s="84" t="e">
        <f>Results!H1041</f>
        <v>#DIV/0!</v>
      </c>
      <c r="N56" s="84" t="e">
        <f>Results!H1065</f>
        <v>#DIV/0!</v>
      </c>
      <c r="O56" s="84" t="e">
        <f>Results!H1089</f>
        <v>#DIV/0!</v>
      </c>
      <c r="P56" s="84" t="e">
        <f>Results!H1113</f>
        <v>#DIV/0!</v>
      </c>
      <c r="Q56" s="84" t="e">
        <f>Results!H1137</f>
        <v>#DIV/0!</v>
      </c>
    </row>
    <row r="57" ht="12.75" spans="1:17">
      <c r="A57" s="83">
        <v>8</v>
      </c>
      <c r="B57" s="84" t="e">
        <f>Results!H778</f>
        <v>#DIV/0!</v>
      </c>
      <c r="C57" s="84" t="e">
        <f>Results!H802</f>
        <v>#DIV/0!</v>
      </c>
      <c r="D57" s="84" t="e">
        <f>Results!H826</f>
        <v>#DIV/0!</v>
      </c>
      <c r="E57" s="84" t="e">
        <f>Results!H850</f>
        <v>#DIV/0!</v>
      </c>
      <c r="F57" s="84" t="e">
        <f>Results!H874</f>
        <v>#DIV/0!</v>
      </c>
      <c r="G57" s="84" t="e">
        <f>Results!H898</f>
        <v>#DIV/0!</v>
      </c>
      <c r="H57" s="84" t="e">
        <f>Results!H922</f>
        <v>#DIV/0!</v>
      </c>
      <c r="I57" s="84" t="e">
        <f>Results!H946</f>
        <v>#DIV/0!</v>
      </c>
      <c r="J57" s="84" t="e">
        <f>Results!H970</f>
        <v>#DIV/0!</v>
      </c>
      <c r="K57" s="84" t="e">
        <f>Results!H994</f>
        <v>#DIV/0!</v>
      </c>
      <c r="L57" s="84" t="e">
        <f>Results!H1018</f>
        <v>#DIV/0!</v>
      </c>
      <c r="M57" s="84" t="e">
        <f>Results!H1042</f>
        <v>#DIV/0!</v>
      </c>
      <c r="N57" s="84" t="e">
        <f>Results!H1066</f>
        <v>#DIV/0!</v>
      </c>
      <c r="O57" s="84" t="e">
        <f>Results!H1090</f>
        <v>#DIV/0!</v>
      </c>
      <c r="P57" s="84" t="e">
        <f>Results!H1114</f>
        <v>#DIV/0!</v>
      </c>
      <c r="Q57" s="84" t="e">
        <f>Results!H1138</f>
        <v>#DIV/0!</v>
      </c>
    </row>
    <row r="58" ht="12.75" spans="1:17">
      <c r="A58" s="83">
        <v>9</v>
      </c>
      <c r="B58" s="84" t="e">
        <f>Results!H779</f>
        <v>#DIV/0!</v>
      </c>
      <c r="C58" s="84" t="e">
        <f>Results!H803</f>
        <v>#DIV/0!</v>
      </c>
      <c r="D58" s="84" t="e">
        <f>Results!H827</f>
        <v>#DIV/0!</v>
      </c>
      <c r="E58" s="84" t="e">
        <f>Results!H851</f>
        <v>#DIV/0!</v>
      </c>
      <c r="F58" s="84" t="e">
        <f>Results!H875</f>
        <v>#DIV/0!</v>
      </c>
      <c r="G58" s="84" t="e">
        <f>Results!H899</f>
        <v>#DIV/0!</v>
      </c>
      <c r="H58" s="84" t="e">
        <f>Results!H923</f>
        <v>#DIV/0!</v>
      </c>
      <c r="I58" s="84" t="e">
        <f>Results!H947</f>
        <v>#DIV/0!</v>
      </c>
      <c r="J58" s="84" t="e">
        <f>Results!H971</f>
        <v>#DIV/0!</v>
      </c>
      <c r="K58" s="84" t="e">
        <f>Results!H995</f>
        <v>#DIV/0!</v>
      </c>
      <c r="L58" s="84" t="e">
        <f>Results!H1019</f>
        <v>#DIV/0!</v>
      </c>
      <c r="M58" s="84" t="e">
        <f>Results!H1043</f>
        <v>#DIV/0!</v>
      </c>
      <c r="N58" s="84" t="e">
        <f>Results!H1067</f>
        <v>#DIV/0!</v>
      </c>
      <c r="O58" s="84" t="e">
        <f>Results!H1091</f>
        <v>#DIV/0!</v>
      </c>
      <c r="P58" s="84" t="e">
        <f>Results!H1115</f>
        <v>#DIV/0!</v>
      </c>
      <c r="Q58" s="84" t="e">
        <f>Results!H1139</f>
        <v>#DIV/0!</v>
      </c>
    </row>
    <row r="59" ht="12.75" spans="1:17">
      <c r="A59" s="83">
        <v>10</v>
      </c>
      <c r="B59" s="84" t="e">
        <f>Results!H780</f>
        <v>#DIV/0!</v>
      </c>
      <c r="C59" s="84" t="e">
        <f>Results!H804</f>
        <v>#DIV/0!</v>
      </c>
      <c r="D59" s="84" t="e">
        <f>Results!H828</f>
        <v>#DIV/0!</v>
      </c>
      <c r="E59" s="84" t="e">
        <f>Results!H852</f>
        <v>#DIV/0!</v>
      </c>
      <c r="F59" s="84" t="e">
        <f>Results!H876</f>
        <v>#DIV/0!</v>
      </c>
      <c r="G59" s="84" t="e">
        <f>Results!H900</f>
        <v>#DIV/0!</v>
      </c>
      <c r="H59" s="84" t="e">
        <f>Results!H924</f>
        <v>#DIV/0!</v>
      </c>
      <c r="I59" s="84" t="e">
        <f>Results!H948</f>
        <v>#DIV/0!</v>
      </c>
      <c r="J59" s="84" t="e">
        <f>Results!H972</f>
        <v>#DIV/0!</v>
      </c>
      <c r="K59" s="84" t="e">
        <f>Results!H996</f>
        <v>#DIV/0!</v>
      </c>
      <c r="L59" s="84" t="e">
        <f>Results!H1020</f>
        <v>#DIV/0!</v>
      </c>
      <c r="M59" s="84" t="e">
        <f>Results!H1044</f>
        <v>#DIV/0!</v>
      </c>
      <c r="N59" s="84" t="e">
        <f>Results!H1068</f>
        <v>#DIV/0!</v>
      </c>
      <c r="O59" s="84" t="e">
        <f>Results!H1092</f>
        <v>#DIV/0!</v>
      </c>
      <c r="P59" s="84" t="e">
        <f>Results!H1116</f>
        <v>#DIV/0!</v>
      </c>
      <c r="Q59" s="84" t="e">
        <f>Results!H1140</f>
        <v>#DIV/0!</v>
      </c>
    </row>
    <row r="60" ht="12.75" spans="1:17">
      <c r="A60" s="83">
        <v>11</v>
      </c>
      <c r="B60" s="84" t="e">
        <f>Results!H781</f>
        <v>#DIV/0!</v>
      </c>
      <c r="C60" s="84" t="e">
        <f>Results!H805</f>
        <v>#DIV/0!</v>
      </c>
      <c r="D60" s="84" t="e">
        <f>Results!H829</f>
        <v>#DIV/0!</v>
      </c>
      <c r="E60" s="84" t="e">
        <f>Results!H853</f>
        <v>#DIV/0!</v>
      </c>
      <c r="F60" s="84" t="e">
        <f>Results!H877</f>
        <v>#DIV/0!</v>
      </c>
      <c r="G60" s="84" t="e">
        <f>Results!H901</f>
        <v>#DIV/0!</v>
      </c>
      <c r="H60" s="84" t="e">
        <f>Results!H925</f>
        <v>#DIV/0!</v>
      </c>
      <c r="I60" s="84" t="e">
        <f>Results!H949</f>
        <v>#DIV/0!</v>
      </c>
      <c r="J60" s="84" t="e">
        <f>Results!H973</f>
        <v>#DIV/0!</v>
      </c>
      <c r="K60" s="84" t="e">
        <f>Results!H997</f>
        <v>#DIV/0!</v>
      </c>
      <c r="L60" s="84" t="e">
        <f>Results!H1021</f>
        <v>#DIV/0!</v>
      </c>
      <c r="M60" s="84" t="e">
        <f>Results!H1045</f>
        <v>#DIV/0!</v>
      </c>
      <c r="N60" s="84" t="e">
        <f>Results!H1069</f>
        <v>#DIV/0!</v>
      </c>
      <c r="O60" s="84" t="e">
        <f>Results!H1093</f>
        <v>#DIV/0!</v>
      </c>
      <c r="P60" s="84" t="e">
        <f>Results!H1117</f>
        <v>#DIV/0!</v>
      </c>
      <c r="Q60" s="84" t="e">
        <f>Results!H1141</f>
        <v>#DIV/0!</v>
      </c>
    </row>
    <row r="61" ht="12.75" spans="1:17">
      <c r="A61" s="83">
        <v>12</v>
      </c>
      <c r="B61" s="84" t="e">
        <f>Results!H782</f>
        <v>#DIV/0!</v>
      </c>
      <c r="C61" s="84" t="e">
        <f>Results!H806</f>
        <v>#DIV/0!</v>
      </c>
      <c r="D61" s="84" t="e">
        <f>Results!H830</f>
        <v>#DIV/0!</v>
      </c>
      <c r="E61" s="84" t="e">
        <f>Results!H854</f>
        <v>#DIV/0!</v>
      </c>
      <c r="F61" s="84" t="e">
        <f>Results!H878</f>
        <v>#DIV/0!</v>
      </c>
      <c r="G61" s="84" t="e">
        <f>Results!H902</f>
        <v>#DIV/0!</v>
      </c>
      <c r="H61" s="84" t="e">
        <f>Results!H926</f>
        <v>#DIV/0!</v>
      </c>
      <c r="I61" s="84" t="e">
        <f>Results!H950</f>
        <v>#DIV/0!</v>
      </c>
      <c r="J61" s="84" t="e">
        <f>Results!H974</f>
        <v>#DIV/0!</v>
      </c>
      <c r="K61" s="84" t="e">
        <f>Results!H998</f>
        <v>#DIV/0!</v>
      </c>
      <c r="L61" s="84" t="e">
        <f>Results!H1022</f>
        <v>#DIV/0!</v>
      </c>
      <c r="M61" s="84" t="e">
        <f>Results!H1046</f>
        <v>#DIV/0!</v>
      </c>
      <c r="N61" s="84" t="e">
        <f>Results!H1070</f>
        <v>#DIV/0!</v>
      </c>
      <c r="O61" s="84" t="e">
        <f>Results!H1094</f>
        <v>#DIV/0!</v>
      </c>
      <c r="P61" s="84" t="e">
        <f>Results!H1118</f>
        <v>#DIV/0!</v>
      </c>
      <c r="Q61" s="84" t="e">
        <f>Results!H1142</f>
        <v>#DIV/0!</v>
      </c>
    </row>
    <row r="62" ht="12.75" spans="1:17">
      <c r="A62" s="83">
        <v>13</v>
      </c>
      <c r="B62" s="84" t="e">
        <f>Results!H783</f>
        <v>#DIV/0!</v>
      </c>
      <c r="C62" s="84" t="e">
        <f>Results!H807</f>
        <v>#DIV/0!</v>
      </c>
      <c r="D62" s="84" t="e">
        <f>Results!H831</f>
        <v>#DIV/0!</v>
      </c>
      <c r="E62" s="84" t="e">
        <f>Results!H855</f>
        <v>#DIV/0!</v>
      </c>
      <c r="F62" s="84" t="e">
        <f>Results!H879</f>
        <v>#DIV/0!</v>
      </c>
      <c r="G62" s="84" t="e">
        <f>Results!H903</f>
        <v>#DIV/0!</v>
      </c>
      <c r="H62" s="84" t="e">
        <f>Results!H927</f>
        <v>#DIV/0!</v>
      </c>
      <c r="I62" s="84" t="e">
        <f>Results!H951</f>
        <v>#DIV/0!</v>
      </c>
      <c r="J62" s="84" t="e">
        <f>Results!H975</f>
        <v>#DIV/0!</v>
      </c>
      <c r="K62" s="84" t="e">
        <f>Results!H999</f>
        <v>#DIV/0!</v>
      </c>
      <c r="L62" s="84" t="e">
        <f>Results!H1023</f>
        <v>#DIV/0!</v>
      </c>
      <c r="M62" s="84" t="e">
        <f>Results!H1047</f>
        <v>#DIV/0!</v>
      </c>
      <c r="N62" s="84" t="e">
        <f>Results!H1071</f>
        <v>#DIV/0!</v>
      </c>
      <c r="O62" s="84" t="e">
        <f>Results!H1095</f>
        <v>#DIV/0!</v>
      </c>
      <c r="P62" s="84" t="e">
        <f>Results!H1119</f>
        <v>#DIV/0!</v>
      </c>
      <c r="Q62" s="84" t="e">
        <f>Results!H1143</f>
        <v>#DIV/0!</v>
      </c>
    </row>
    <row r="63" ht="12.75" spans="1:17">
      <c r="A63" s="83">
        <v>14</v>
      </c>
      <c r="B63" s="84" t="e">
        <f>Results!H784</f>
        <v>#DIV/0!</v>
      </c>
      <c r="C63" s="84" t="e">
        <f>Results!H808</f>
        <v>#DIV/0!</v>
      </c>
      <c r="D63" s="84" t="e">
        <f>Results!H832</f>
        <v>#DIV/0!</v>
      </c>
      <c r="E63" s="84" t="e">
        <f>Results!H856</f>
        <v>#DIV/0!</v>
      </c>
      <c r="F63" s="84" t="e">
        <f>Results!H880</f>
        <v>#DIV/0!</v>
      </c>
      <c r="G63" s="84" t="e">
        <f>Results!H904</f>
        <v>#DIV/0!</v>
      </c>
      <c r="H63" s="84" t="e">
        <f>Results!H928</f>
        <v>#DIV/0!</v>
      </c>
      <c r="I63" s="84" t="e">
        <f>Results!H952</f>
        <v>#DIV/0!</v>
      </c>
      <c r="J63" s="84" t="e">
        <f>Results!H976</f>
        <v>#DIV/0!</v>
      </c>
      <c r="K63" s="84" t="e">
        <f>Results!H1000</f>
        <v>#DIV/0!</v>
      </c>
      <c r="L63" s="84" t="e">
        <f>Results!H1024</f>
        <v>#DIV/0!</v>
      </c>
      <c r="M63" s="84" t="e">
        <f>Results!H1048</f>
        <v>#DIV/0!</v>
      </c>
      <c r="N63" s="84" t="e">
        <f>Results!H1072</f>
        <v>#DIV/0!</v>
      </c>
      <c r="O63" s="84" t="e">
        <f>Results!H1096</f>
        <v>#DIV/0!</v>
      </c>
      <c r="P63" s="84" t="e">
        <f>Results!H1120</f>
        <v>#DIV/0!</v>
      </c>
      <c r="Q63" s="84" t="e">
        <f>Results!H1144</f>
        <v>#DIV/0!</v>
      </c>
    </row>
    <row r="64" ht="12.75" spans="1:17">
      <c r="A64" s="83">
        <v>15</v>
      </c>
      <c r="B64" s="84" t="e">
        <f>Results!H785</f>
        <v>#DIV/0!</v>
      </c>
      <c r="C64" s="84" t="e">
        <f>Results!H809</f>
        <v>#DIV/0!</v>
      </c>
      <c r="D64" s="84" t="e">
        <f>Results!H833</f>
        <v>#DIV/0!</v>
      </c>
      <c r="E64" s="84" t="e">
        <f>Results!H857</f>
        <v>#DIV/0!</v>
      </c>
      <c r="F64" s="84" t="e">
        <f>Results!H881</f>
        <v>#DIV/0!</v>
      </c>
      <c r="G64" s="84" t="e">
        <f>Results!H905</f>
        <v>#DIV/0!</v>
      </c>
      <c r="H64" s="84" t="e">
        <f>Results!H929</f>
        <v>#DIV/0!</v>
      </c>
      <c r="I64" s="84" t="e">
        <f>Results!H953</f>
        <v>#DIV/0!</v>
      </c>
      <c r="J64" s="84" t="e">
        <f>Results!H977</f>
        <v>#DIV/0!</v>
      </c>
      <c r="K64" s="84" t="e">
        <f>Results!H1001</f>
        <v>#DIV/0!</v>
      </c>
      <c r="L64" s="84" t="e">
        <f>Results!H1025</f>
        <v>#DIV/0!</v>
      </c>
      <c r="M64" s="84" t="e">
        <f>Results!H1049</f>
        <v>#DIV/0!</v>
      </c>
      <c r="N64" s="84" t="e">
        <f>Results!H1073</f>
        <v>#DIV/0!</v>
      </c>
      <c r="O64" s="84" t="e">
        <f>Results!H1097</f>
        <v>#DIV/0!</v>
      </c>
      <c r="P64" s="84" t="e">
        <f>Results!H1121</f>
        <v>#DIV/0!</v>
      </c>
      <c r="Q64" s="84" t="e">
        <f>Results!H1145</f>
        <v>#DIV/0!</v>
      </c>
    </row>
    <row r="65" ht="12.75" spans="1:17">
      <c r="A65" s="83">
        <v>16</v>
      </c>
      <c r="B65" s="84" t="e">
        <f>Results!H786</f>
        <v>#DIV/0!</v>
      </c>
      <c r="C65" s="84" t="e">
        <f>Results!H810</f>
        <v>#DIV/0!</v>
      </c>
      <c r="D65" s="84" t="e">
        <f>Results!H834</f>
        <v>#DIV/0!</v>
      </c>
      <c r="E65" s="84" t="e">
        <f>Results!H858</f>
        <v>#DIV/0!</v>
      </c>
      <c r="F65" s="84" t="e">
        <f>Results!H882</f>
        <v>#DIV/0!</v>
      </c>
      <c r="G65" s="84" t="e">
        <f>Results!H906</f>
        <v>#DIV/0!</v>
      </c>
      <c r="H65" s="84" t="e">
        <f>Results!H930</f>
        <v>#DIV/0!</v>
      </c>
      <c r="I65" s="84" t="e">
        <f>Results!H954</f>
        <v>#DIV/0!</v>
      </c>
      <c r="J65" s="84" t="e">
        <f>Results!H978</f>
        <v>#DIV/0!</v>
      </c>
      <c r="K65" s="84" t="e">
        <f>Results!H1002</f>
        <v>#DIV/0!</v>
      </c>
      <c r="L65" s="84" t="e">
        <f>Results!H1026</f>
        <v>#DIV/0!</v>
      </c>
      <c r="M65" s="84" t="e">
        <f>Results!H1050</f>
        <v>#DIV/0!</v>
      </c>
      <c r="N65" s="84" t="e">
        <f>Results!H1074</f>
        <v>#DIV/0!</v>
      </c>
      <c r="O65" s="84" t="e">
        <f>Results!H1098</f>
        <v>#DIV/0!</v>
      </c>
      <c r="P65" s="84" t="e">
        <f>Results!H1122</f>
        <v>#DIV/0!</v>
      </c>
      <c r="Q65" s="84" t="e">
        <f>Results!H1146</f>
        <v>#DIV/0!</v>
      </c>
    </row>
    <row r="66" ht="12.75" spans="1:17">
      <c r="A66" s="83">
        <v>17</v>
      </c>
      <c r="B66" s="84" t="e">
        <f>Results!H787</f>
        <v>#DIV/0!</v>
      </c>
      <c r="C66" s="84" t="e">
        <f>Results!H811</f>
        <v>#DIV/0!</v>
      </c>
      <c r="D66" s="84" t="e">
        <f>Results!H835</f>
        <v>#DIV/0!</v>
      </c>
      <c r="E66" s="84" t="e">
        <f>Results!H859</f>
        <v>#DIV/0!</v>
      </c>
      <c r="F66" s="84" t="e">
        <f>Results!H883</f>
        <v>#DIV/0!</v>
      </c>
      <c r="G66" s="84" t="e">
        <f>Results!H907</f>
        <v>#DIV/0!</v>
      </c>
      <c r="H66" s="84" t="e">
        <f>Results!H931</f>
        <v>#DIV/0!</v>
      </c>
      <c r="I66" s="84" t="e">
        <f>Results!H955</f>
        <v>#DIV/0!</v>
      </c>
      <c r="J66" s="84" t="e">
        <f>Results!H979</f>
        <v>#DIV/0!</v>
      </c>
      <c r="K66" s="84" t="e">
        <f>Results!H1003</f>
        <v>#DIV/0!</v>
      </c>
      <c r="L66" s="84" t="e">
        <f>Results!H1027</f>
        <v>#DIV/0!</v>
      </c>
      <c r="M66" s="84" t="e">
        <f>Results!H1051</f>
        <v>#DIV/0!</v>
      </c>
      <c r="N66" s="84" t="e">
        <f>Results!H1075</f>
        <v>#DIV/0!</v>
      </c>
      <c r="O66" s="84" t="e">
        <f>Results!H1099</f>
        <v>#DIV/0!</v>
      </c>
      <c r="P66" s="84" t="e">
        <f>Results!H1123</f>
        <v>#DIV/0!</v>
      </c>
      <c r="Q66" s="84" t="e">
        <f>Results!H1147</f>
        <v>#DIV/0!</v>
      </c>
    </row>
    <row r="67" ht="12.75" spans="1:17">
      <c r="A67" s="83">
        <v>18</v>
      </c>
      <c r="B67" s="84" t="e">
        <f>Results!H788</f>
        <v>#DIV/0!</v>
      </c>
      <c r="C67" s="84" t="e">
        <f>Results!H812</f>
        <v>#DIV/0!</v>
      </c>
      <c r="D67" s="84" t="e">
        <f>Results!H836</f>
        <v>#DIV/0!</v>
      </c>
      <c r="E67" s="84" t="e">
        <f>Results!H860</f>
        <v>#DIV/0!</v>
      </c>
      <c r="F67" s="84" t="e">
        <f>Results!H884</f>
        <v>#DIV/0!</v>
      </c>
      <c r="G67" s="84" t="e">
        <f>Results!H908</f>
        <v>#DIV/0!</v>
      </c>
      <c r="H67" s="84" t="e">
        <f>Results!H932</f>
        <v>#DIV/0!</v>
      </c>
      <c r="I67" s="84" t="e">
        <f>Results!H956</f>
        <v>#DIV/0!</v>
      </c>
      <c r="J67" s="84" t="e">
        <f>Results!H980</f>
        <v>#DIV/0!</v>
      </c>
      <c r="K67" s="84" t="e">
        <f>Results!H1004</f>
        <v>#DIV/0!</v>
      </c>
      <c r="L67" s="84" t="e">
        <f>Results!H1028</f>
        <v>#DIV/0!</v>
      </c>
      <c r="M67" s="84" t="e">
        <f>Results!H1052</f>
        <v>#DIV/0!</v>
      </c>
      <c r="N67" s="84" t="e">
        <f>Results!H1076</f>
        <v>#DIV/0!</v>
      </c>
      <c r="O67" s="84" t="e">
        <f>Results!H1100</f>
        <v>#DIV/0!</v>
      </c>
      <c r="P67" s="84" t="e">
        <f>Results!H1124</f>
        <v>#DIV/0!</v>
      </c>
      <c r="Q67" s="84" t="e">
        <f>Results!H1148</f>
        <v>#DIV/0!</v>
      </c>
    </row>
    <row r="68" ht="12.75" spans="1:17">
      <c r="A68" s="83">
        <v>19</v>
      </c>
      <c r="B68" s="84" t="e">
        <f>Results!H789</f>
        <v>#DIV/0!</v>
      </c>
      <c r="C68" s="84" t="e">
        <f>Results!H813</f>
        <v>#DIV/0!</v>
      </c>
      <c r="D68" s="84" t="e">
        <f>Results!H837</f>
        <v>#DIV/0!</v>
      </c>
      <c r="E68" s="84" t="e">
        <f>Results!H861</f>
        <v>#DIV/0!</v>
      </c>
      <c r="F68" s="84" t="e">
        <f>Results!H885</f>
        <v>#DIV/0!</v>
      </c>
      <c r="G68" s="84" t="e">
        <f>Results!H909</f>
        <v>#DIV/0!</v>
      </c>
      <c r="H68" s="84" t="e">
        <f>Results!H933</f>
        <v>#DIV/0!</v>
      </c>
      <c r="I68" s="84" t="e">
        <f>Results!H957</f>
        <v>#DIV/0!</v>
      </c>
      <c r="J68" s="84" t="e">
        <f>Results!H981</f>
        <v>#DIV/0!</v>
      </c>
      <c r="K68" s="84" t="e">
        <f>Results!H1005</f>
        <v>#DIV/0!</v>
      </c>
      <c r="L68" s="84" t="e">
        <f>Results!H1029</f>
        <v>#DIV/0!</v>
      </c>
      <c r="M68" s="84" t="e">
        <f>Results!H1053</f>
        <v>#DIV/0!</v>
      </c>
      <c r="N68" s="84" t="e">
        <f>Results!H1077</f>
        <v>#DIV/0!</v>
      </c>
      <c r="O68" s="84" t="e">
        <f>Results!H1101</f>
        <v>#DIV/0!</v>
      </c>
      <c r="P68" s="84" t="e">
        <f>Results!H1125</f>
        <v>#DIV/0!</v>
      </c>
      <c r="Q68" s="84" t="e">
        <f>Results!H1149</f>
        <v>#DIV/0!</v>
      </c>
    </row>
    <row r="69" ht="12.75" spans="1:17">
      <c r="A69" s="83">
        <v>20</v>
      </c>
      <c r="B69" s="84" t="e">
        <f>Results!H790</f>
        <v>#DIV/0!</v>
      </c>
      <c r="C69" s="84" t="e">
        <f>Results!H814</f>
        <v>#DIV/0!</v>
      </c>
      <c r="D69" s="84" t="e">
        <f>Results!H838</f>
        <v>#DIV/0!</v>
      </c>
      <c r="E69" s="84" t="e">
        <f>Results!H862</f>
        <v>#DIV/0!</v>
      </c>
      <c r="F69" s="84" t="e">
        <f>Results!H886</f>
        <v>#DIV/0!</v>
      </c>
      <c r="G69" s="84" t="e">
        <f>Results!H910</f>
        <v>#DIV/0!</v>
      </c>
      <c r="H69" s="84" t="e">
        <f>Results!H934</f>
        <v>#DIV/0!</v>
      </c>
      <c r="I69" s="84" t="e">
        <f>Results!H958</f>
        <v>#DIV/0!</v>
      </c>
      <c r="J69" s="84" t="e">
        <f>Results!H982</f>
        <v>#DIV/0!</v>
      </c>
      <c r="K69" s="84" t="e">
        <f>Results!H1006</f>
        <v>#DIV/0!</v>
      </c>
      <c r="L69" s="84" t="e">
        <f>Results!H1030</f>
        <v>#DIV/0!</v>
      </c>
      <c r="M69" s="84" t="e">
        <f>Results!H1054</f>
        <v>#DIV/0!</v>
      </c>
      <c r="N69" s="84" t="e">
        <f>Results!H1078</f>
        <v>#DIV/0!</v>
      </c>
      <c r="O69" s="84" t="e">
        <f>Results!H1102</f>
        <v>#DIV/0!</v>
      </c>
      <c r="P69" s="84" t="e">
        <f>Results!H1126</f>
        <v>#DIV/0!</v>
      </c>
      <c r="Q69" s="84" t="e">
        <f>Results!H1150</f>
        <v>#DIV/0!</v>
      </c>
    </row>
    <row r="70" ht="12.75" spans="1:17">
      <c r="A70" s="83">
        <v>21</v>
      </c>
      <c r="B70" s="84" t="e">
        <f>Results!H791</f>
        <v>#DIV/0!</v>
      </c>
      <c r="C70" s="84" t="e">
        <f>Results!H815</f>
        <v>#DIV/0!</v>
      </c>
      <c r="D70" s="84" t="e">
        <f>Results!H839</f>
        <v>#DIV/0!</v>
      </c>
      <c r="E70" s="84" t="e">
        <f>Results!H863</f>
        <v>#DIV/0!</v>
      </c>
      <c r="F70" s="84" t="e">
        <f>Results!H887</f>
        <v>#DIV/0!</v>
      </c>
      <c r="G70" s="84" t="e">
        <f>Results!H911</f>
        <v>#DIV/0!</v>
      </c>
      <c r="H70" s="84" t="e">
        <f>Results!H935</f>
        <v>#DIV/0!</v>
      </c>
      <c r="I70" s="84" t="e">
        <f>Results!H959</f>
        <v>#DIV/0!</v>
      </c>
      <c r="J70" s="84" t="e">
        <f>Results!H983</f>
        <v>#DIV/0!</v>
      </c>
      <c r="K70" s="84" t="e">
        <f>Results!H1007</f>
        <v>#DIV/0!</v>
      </c>
      <c r="L70" s="84" t="e">
        <f>Results!H1031</f>
        <v>#DIV/0!</v>
      </c>
      <c r="M70" s="84" t="e">
        <f>Results!H1055</f>
        <v>#DIV/0!</v>
      </c>
      <c r="N70" s="84" t="e">
        <f>Results!H1079</f>
        <v>#DIV/0!</v>
      </c>
      <c r="O70" s="84" t="e">
        <f>Results!H1103</f>
        <v>#DIV/0!</v>
      </c>
      <c r="P70" s="84" t="e">
        <f>Results!H1127</f>
        <v>#DIV/0!</v>
      </c>
      <c r="Q70" s="84"/>
    </row>
    <row r="71" ht="12.75" spans="1:17">
      <c r="A71" s="83">
        <v>22</v>
      </c>
      <c r="B71" s="84" t="e">
        <f>Results!H792</f>
        <v>#DIV/0!</v>
      </c>
      <c r="C71" s="84" t="e">
        <f>Results!H816</f>
        <v>#DIV/0!</v>
      </c>
      <c r="D71" s="84" t="e">
        <f>Results!H840</f>
        <v>#DIV/0!</v>
      </c>
      <c r="E71" s="84" t="e">
        <f>Results!H864</f>
        <v>#DIV/0!</v>
      </c>
      <c r="F71" s="84" t="e">
        <f>Results!H888</f>
        <v>#DIV/0!</v>
      </c>
      <c r="G71" s="84" t="e">
        <f>Results!H912</f>
        <v>#DIV/0!</v>
      </c>
      <c r="H71" s="84" t="e">
        <f>Results!H936</f>
        <v>#DIV/0!</v>
      </c>
      <c r="I71" s="84" t="e">
        <f>Results!H960</f>
        <v>#DIV/0!</v>
      </c>
      <c r="J71" s="84" t="e">
        <f>Results!H984</f>
        <v>#DIV/0!</v>
      </c>
      <c r="K71" s="84" t="e">
        <f>Results!H1008</f>
        <v>#DIV/0!</v>
      </c>
      <c r="L71" s="84" t="e">
        <f>Results!H1032</f>
        <v>#DIV/0!</v>
      </c>
      <c r="M71" s="84" t="e">
        <f>Results!H1056</f>
        <v>#DIV/0!</v>
      </c>
      <c r="N71" s="84" t="e">
        <f>Results!H1080</f>
        <v>#DIV/0!</v>
      </c>
      <c r="O71" s="84" t="e">
        <f>Results!H1104</f>
        <v>#DIV/0!</v>
      </c>
      <c r="P71" s="84" t="e">
        <f>Results!H1128</f>
        <v>#DIV/0!</v>
      </c>
      <c r="Q71" s="84"/>
    </row>
    <row r="72" ht="12.75" spans="1:17">
      <c r="A72" s="83">
        <v>23</v>
      </c>
      <c r="B72" s="84" t="e">
        <f>Results!H793</f>
        <v>#DIV/0!</v>
      </c>
      <c r="C72" s="84" t="e">
        <f>Results!H817</f>
        <v>#DIV/0!</v>
      </c>
      <c r="D72" s="84" t="e">
        <f>Results!H841</f>
        <v>#DIV/0!</v>
      </c>
      <c r="E72" s="84" t="e">
        <f>Results!H865</f>
        <v>#DIV/0!</v>
      </c>
      <c r="F72" s="84" t="e">
        <f>Results!H889</f>
        <v>#DIV/0!</v>
      </c>
      <c r="G72" s="84" t="e">
        <f>Results!H913</f>
        <v>#DIV/0!</v>
      </c>
      <c r="H72" s="84" t="e">
        <f>Results!H937</f>
        <v>#DIV/0!</v>
      </c>
      <c r="I72" s="84" t="e">
        <f>Results!H961</f>
        <v>#DIV/0!</v>
      </c>
      <c r="J72" s="84" t="e">
        <f>Results!H985</f>
        <v>#DIV/0!</v>
      </c>
      <c r="K72" s="84" t="e">
        <f>Results!H1009</f>
        <v>#DIV/0!</v>
      </c>
      <c r="L72" s="84" t="e">
        <f>Results!H1033</f>
        <v>#DIV/0!</v>
      </c>
      <c r="M72" s="84" t="e">
        <f>Results!H1057</f>
        <v>#DIV/0!</v>
      </c>
      <c r="N72" s="84" t="e">
        <f>Results!H1081</f>
        <v>#DIV/0!</v>
      </c>
      <c r="O72" s="84" t="e">
        <f>Results!H1105</f>
        <v>#DIV/0!</v>
      </c>
      <c r="P72" s="84" t="e">
        <f>Results!H1129</f>
        <v>#DIV/0!</v>
      </c>
      <c r="Q72" s="84"/>
    </row>
    <row r="73" ht="12.75" spans="1:17">
      <c r="A73" s="83">
        <v>24</v>
      </c>
      <c r="B73" s="84" t="e">
        <f>Results!H794</f>
        <v>#DIV/0!</v>
      </c>
      <c r="C73" s="84" t="e">
        <f>Results!H818</f>
        <v>#DIV/0!</v>
      </c>
      <c r="D73" s="84" t="e">
        <f>Results!H842</f>
        <v>#DIV/0!</v>
      </c>
      <c r="E73" s="84" t="e">
        <f>Results!H866</f>
        <v>#DIV/0!</v>
      </c>
      <c r="F73" s="84" t="e">
        <f>Results!H890</f>
        <v>#DIV/0!</v>
      </c>
      <c r="G73" s="84" t="e">
        <f>Results!H914</f>
        <v>#DIV/0!</v>
      </c>
      <c r="H73" s="84" t="e">
        <f>Results!H938</f>
        <v>#DIV/0!</v>
      </c>
      <c r="I73" s="84" t="e">
        <f>Results!H962</f>
        <v>#DIV/0!</v>
      </c>
      <c r="J73" s="84" t="e">
        <f>Results!H986</f>
        <v>#DIV/0!</v>
      </c>
      <c r="K73" s="84" t="e">
        <f>Results!H1010</f>
        <v>#DIV/0!</v>
      </c>
      <c r="L73" s="84" t="e">
        <f>Results!H1034</f>
        <v>#DIV/0!</v>
      </c>
      <c r="M73" s="84" t="e">
        <f>Results!H1058</f>
        <v>#DIV/0!</v>
      </c>
      <c r="N73" s="84" t="e">
        <f>Results!H1082</f>
        <v>#DIV/0!</v>
      </c>
      <c r="O73" s="84" t="e">
        <f>Results!H1106</f>
        <v>#DIV/0!</v>
      </c>
      <c r="P73" s="84" t="e">
        <f>Results!H1130</f>
        <v>#DIV/0!</v>
      </c>
      <c r="Q73" s="84"/>
    </row>
  </sheetData>
  <conditionalFormatting sqref="B2">
    <cfRule type="cellIs" dxfId="4" priority="13" stopIfTrue="1" operator="between">
      <formula>5</formula>
      <formula>10</formula>
    </cfRule>
    <cfRule type="cellIs" dxfId="5" priority="14" stopIfTrue="1" operator="between">
      <formula>2</formula>
      <formula>5</formula>
    </cfRule>
    <cfRule type="cellIs" dxfId="6" priority="15" stopIfTrue="1" operator="lessThan">
      <formula>2</formula>
    </cfRule>
    <cfRule type="cellIs" dxfId="7" priority="16" stopIfTrue="1" operator="lessThan">
      <formula>-10</formula>
    </cfRule>
    <cfRule type="cellIs" dxfId="8" priority="17" stopIfTrue="1" operator="greaterThan">
      <formula>10</formula>
    </cfRule>
    <cfRule type="colorScale" priority="18">
      <colorScale>
        <cfvo type="num" val="-10"/>
        <cfvo type="num" val="10"/>
        <color rgb="FFF8696B"/>
        <color rgb="FF63BE7B"/>
      </colorScale>
    </cfRule>
  </conditionalFormatting>
  <conditionalFormatting sqref="G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conditionalFormatting sqref="B2:Q73">
    <cfRule type="cellIs" dxfId="4" priority="7" stopIfTrue="1" operator="between">
      <formula>5</formula>
      <formula>10</formula>
    </cfRule>
    <cfRule type="cellIs" dxfId="5" priority="8" stopIfTrue="1" operator="between">
      <formula>2</formula>
      <formula>5</formula>
    </cfRule>
    <cfRule type="cellIs" dxfId="6" priority="9" stopIfTrue="1" operator="lessThan">
      <formula>2</formula>
    </cfRule>
    <cfRule type="cellIs" dxfId="7" priority="10" stopIfTrue="1" operator="lessThan">
      <formula>-10</formula>
    </cfRule>
    <cfRule type="cellIs" dxfId="8" priority="11" stopIfTrue="1" operator="greaterThan">
      <formula>10</formula>
    </cfRule>
    <cfRule type="colorScale" priority="12">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35"/>
  <sheetViews>
    <sheetView workbookViewId="0">
      <selection activeCell="A1" sqref="A1"/>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7">
        <v>4</v>
      </c>
      <c r="B1" s="72"/>
      <c r="C1" s="72"/>
      <c r="D1" s="72"/>
      <c r="E1" s="72"/>
      <c r="G1" s="72"/>
      <c r="H1" s="72"/>
      <c r="I1" s="72"/>
      <c r="J1" s="72"/>
      <c r="K1" s="72"/>
    </row>
    <row r="2" ht="30" customHeight="1" spans="1:11">
      <c r="A2" s="49" t="s">
        <v>2989</v>
      </c>
      <c r="B2" s="73"/>
      <c r="C2" s="73"/>
      <c r="D2" s="73"/>
      <c r="E2" s="73"/>
      <c r="F2" s="73"/>
      <c r="G2" s="73"/>
      <c r="H2" s="73"/>
      <c r="K2" s="72"/>
    </row>
    <row r="4" ht="30" customHeight="1" spans="1:14">
      <c r="A4" s="49" t="s">
        <v>2990</v>
      </c>
      <c r="B4" s="73"/>
      <c r="C4" s="73"/>
      <c r="D4" s="73"/>
      <c r="E4" s="73"/>
      <c r="F4" s="73"/>
      <c r="G4" s="73"/>
      <c r="H4" s="73"/>
      <c r="J4" s="62" t="s">
        <v>2991</v>
      </c>
      <c r="K4" s="63"/>
      <c r="L4" s="63"/>
      <c r="M4" s="63"/>
      <c r="N4" s="64"/>
    </row>
    <row r="5" customHeight="1" spans="10:20">
      <c r="J5" s="66" t="s">
        <v>3</v>
      </c>
      <c r="K5" s="66" t="s">
        <v>2919</v>
      </c>
      <c r="L5" s="66" t="s">
        <v>2918</v>
      </c>
      <c r="M5" s="62" t="s">
        <v>2992</v>
      </c>
      <c r="N5" s="64"/>
      <c r="S5" s="65"/>
      <c r="T5" s="65"/>
    </row>
    <row r="6" ht="30" customHeight="1" spans="10:20">
      <c r="J6" s="76"/>
      <c r="K6" s="76"/>
      <c r="L6" s="76"/>
      <c r="M6" s="77" t="str">
        <f>Results!D2</f>
        <v>Test Sample</v>
      </c>
      <c r="N6" s="77" t="str">
        <f>Results!E2</f>
        <v>Control Sample</v>
      </c>
      <c r="S6" s="65"/>
      <c r="T6" s="65"/>
    </row>
    <row r="7" customHeight="1" spans="10:14">
      <c r="J7" s="78" t="str">
        <f>'Gene Table'!A3</f>
        <v>Plate 1</v>
      </c>
      <c r="K7" s="39" t="str">
        <f>Results!C3</f>
        <v>A01</v>
      </c>
      <c r="L7" s="39" t="str">
        <f>Results!B3</f>
        <v>mmu-miR-202-3p</v>
      </c>
      <c r="M7" s="79" t="e">
        <f>Results!F3</f>
        <v>#DIV/0!</v>
      </c>
      <c r="N7" s="79" t="e">
        <f>Results!G3</f>
        <v>#DIV/0!</v>
      </c>
    </row>
    <row r="8" customHeight="1" spans="10:14">
      <c r="J8" s="80"/>
      <c r="K8" s="39" t="str">
        <f>Results!C4</f>
        <v>A02</v>
      </c>
      <c r="L8" s="39" t="str">
        <f>Results!B4</f>
        <v>mmu-miR-335-5p</v>
      </c>
      <c r="M8" s="79" t="e">
        <f>Results!F4</f>
        <v>#DIV/0!</v>
      </c>
      <c r="N8" s="79" t="e">
        <f>Results!G4</f>
        <v>#DIV/0!</v>
      </c>
    </row>
    <row r="9" customHeight="1" spans="10:20">
      <c r="J9" s="80"/>
      <c r="K9" s="39" t="str">
        <f>Results!C5</f>
        <v>A03</v>
      </c>
      <c r="L9" s="39" t="str">
        <f>Results!B5</f>
        <v>mmu-miR-106b-5p</v>
      </c>
      <c r="M9" s="79" t="e">
        <f>Results!F5</f>
        <v>#DIV/0!</v>
      </c>
      <c r="N9" s="79" t="e">
        <f>Results!G5</f>
        <v>#DIV/0!</v>
      </c>
      <c r="P9" s="65"/>
      <c r="Q9" s="65"/>
      <c r="R9" s="65"/>
      <c r="S9" s="65"/>
      <c r="T9" s="65"/>
    </row>
    <row r="10" customHeight="1" spans="10:20">
      <c r="J10" s="80"/>
      <c r="K10" s="39" t="str">
        <f>Results!C6</f>
        <v>A04</v>
      </c>
      <c r="L10" s="39" t="str">
        <f>Results!B6</f>
        <v>mmu-miR-335-3p</v>
      </c>
      <c r="M10" s="79" t="e">
        <f>Results!F6</f>
        <v>#DIV/0!</v>
      </c>
      <c r="N10" s="79" t="e">
        <f>Results!G6</f>
        <v>#DIV/0!</v>
      </c>
      <c r="P10" s="65"/>
      <c r="Q10" s="65"/>
      <c r="R10" s="65"/>
      <c r="S10" s="65"/>
      <c r="T10" s="65"/>
    </row>
    <row r="11" customHeight="1" spans="10:20">
      <c r="J11" s="80"/>
      <c r="K11" s="39" t="str">
        <f>Results!C7</f>
        <v>A05</v>
      </c>
      <c r="L11" s="39" t="str">
        <f>Results!B7</f>
        <v>mmu-miR-1197-3p</v>
      </c>
      <c r="M11" s="79" t="e">
        <f>Results!F7</f>
        <v>#DIV/0!</v>
      </c>
      <c r="N11" s="79" t="e">
        <f>Results!G7</f>
        <v>#DIV/0!</v>
      </c>
      <c r="P11" s="65"/>
      <c r="Q11" s="65"/>
      <c r="R11" s="65"/>
      <c r="S11" s="65"/>
      <c r="T11" s="65"/>
    </row>
    <row r="12" customHeight="1" spans="2:20">
      <c r="B12" s="74" t="e">
        <f>IF(MIN(M7:N374)&gt;1,10^(2+INT(LOG(MIN(M7:N374)))),10^(INT(LOG(MIN(M7:N374)))))</f>
        <v>#DIV/0!</v>
      </c>
      <c r="C12" s="52" t="e">
        <f>B12*'Scatter Plot'!A1</f>
        <v>#DIV/0!</v>
      </c>
      <c r="D12" s="52" t="e">
        <f>C12</f>
        <v>#DIV/0!</v>
      </c>
      <c r="E12" s="52" t="e">
        <f>B12</f>
        <v>#DIV/0!</v>
      </c>
      <c r="F12" s="53" t="e">
        <f>B12</f>
        <v>#DIV/0!</v>
      </c>
      <c r="J12" s="80"/>
      <c r="K12" s="39" t="str">
        <f>Results!C8</f>
        <v>A06</v>
      </c>
      <c r="L12" s="39" t="str">
        <f>Results!B8</f>
        <v>mmu-miR-338-3p</v>
      </c>
      <c r="M12" s="79" t="e">
        <f>Results!F8</f>
        <v>#DIV/0!</v>
      </c>
      <c r="N12" s="79" t="e">
        <f>Results!G8</f>
        <v>#DIV/0!</v>
      </c>
      <c r="P12" s="65"/>
      <c r="Q12" s="65"/>
      <c r="R12" s="65"/>
      <c r="S12" s="65"/>
      <c r="T12" s="65"/>
    </row>
    <row r="13" customHeight="1" spans="2:20">
      <c r="B13" s="75" t="e">
        <f>IF(MAX(M7:N374)&gt;1,10^(2+INT(LOG(MAX(M7:N374)))),10^(INT(LOG(MAX(M7:N374)))+1))</f>
        <v>#DIV/0!</v>
      </c>
      <c r="C13" s="59" t="e">
        <f>B13*'Scatter Plot'!A1</f>
        <v>#DIV/0!</v>
      </c>
      <c r="D13" s="59" t="e">
        <f>C13</f>
        <v>#DIV/0!</v>
      </c>
      <c r="E13" s="59" t="e">
        <f>B13</f>
        <v>#DIV/0!</v>
      </c>
      <c r="F13" s="60" t="e">
        <f>B13</f>
        <v>#DIV/0!</v>
      </c>
      <c r="J13" s="80"/>
      <c r="K13" s="39" t="str">
        <f>Results!C9</f>
        <v>A07</v>
      </c>
      <c r="L13" s="39" t="str">
        <f>Results!B9</f>
        <v>mmu-miR-1a-3p</v>
      </c>
      <c r="M13" s="79" t="e">
        <f>Results!F9</f>
        <v>#DIV/0!</v>
      </c>
      <c r="N13" s="79" t="e">
        <f>Results!G9</f>
        <v>#DIV/0!</v>
      </c>
      <c r="P13" s="65"/>
      <c r="Q13" s="65"/>
      <c r="R13" s="65"/>
      <c r="S13" s="65"/>
      <c r="T13" s="65"/>
    </row>
    <row r="14" customHeight="1" spans="10:20">
      <c r="J14" s="80"/>
      <c r="K14" s="39" t="str">
        <f>Results!C10</f>
        <v>A08</v>
      </c>
      <c r="L14" s="39" t="str">
        <f>Results!B10</f>
        <v>mmu-miR-339-5p</v>
      </c>
      <c r="M14" s="79" t="e">
        <f>Results!F10</f>
        <v>#DIV/0!</v>
      </c>
      <c r="N14" s="79" t="e">
        <f>Results!G10</f>
        <v>#DIV/0!</v>
      </c>
      <c r="P14" s="65"/>
      <c r="Q14" s="65"/>
      <c r="R14" s="65"/>
      <c r="S14" s="65"/>
      <c r="T14" s="65"/>
    </row>
    <row r="15" customHeight="1" spans="10:20">
      <c r="J15" s="80"/>
      <c r="K15" s="39" t="str">
        <f>Results!C11</f>
        <v>A09</v>
      </c>
      <c r="L15" s="39" t="str">
        <f>Results!B11</f>
        <v>mmu-miR-122-5p</v>
      </c>
      <c r="M15" s="79" t="e">
        <f>Results!F11</f>
        <v>#DIV/0!</v>
      </c>
      <c r="N15" s="79" t="e">
        <f>Results!G11</f>
        <v>#DIV/0!</v>
      </c>
      <c r="P15" s="65"/>
      <c r="Q15" s="65"/>
      <c r="R15" s="65"/>
      <c r="S15" s="65"/>
      <c r="T15" s="65"/>
    </row>
    <row r="16" customHeight="1" spans="10:20">
      <c r="J16" s="80"/>
      <c r="K16" s="39" t="str">
        <f>Results!C12</f>
        <v>A10</v>
      </c>
      <c r="L16" s="39" t="str">
        <f>Results!B12</f>
        <v>mmu-miR-33-5p</v>
      </c>
      <c r="M16" s="79" t="e">
        <f>Results!F12</f>
        <v>#DIV/0!</v>
      </c>
      <c r="N16" s="79" t="e">
        <f>Results!G12</f>
        <v>#DIV/0!</v>
      </c>
      <c r="P16" s="65"/>
      <c r="Q16" s="65"/>
      <c r="R16" s="65"/>
      <c r="S16" s="65"/>
      <c r="T16" s="65"/>
    </row>
    <row r="17" customHeight="1" spans="10:20">
      <c r="J17" s="80"/>
      <c r="K17" s="39" t="str">
        <f>Results!C13</f>
        <v>A11</v>
      </c>
      <c r="L17" s="39" t="str">
        <f>Results!B13</f>
        <v>mmu-miR-124-3p</v>
      </c>
      <c r="M17" s="79" t="e">
        <f>Results!F13</f>
        <v>#DIV/0!</v>
      </c>
      <c r="N17" s="79" t="e">
        <f>Results!G13</f>
        <v>#DIV/0!</v>
      </c>
      <c r="P17" s="65"/>
      <c r="Q17" s="65"/>
      <c r="R17" s="65"/>
      <c r="S17" s="65"/>
      <c r="T17" s="65"/>
    </row>
    <row r="18" customHeight="1" spans="10:20">
      <c r="J18" s="80"/>
      <c r="K18" s="39" t="str">
        <f>Results!C14</f>
        <v>A12</v>
      </c>
      <c r="L18" s="39" t="str">
        <f>Results!B14</f>
        <v>mmu-miR-340-3p</v>
      </c>
      <c r="M18" s="79" t="e">
        <f>Results!F14</f>
        <v>#DIV/0!</v>
      </c>
      <c r="N18" s="79" t="e">
        <f>Results!G14</f>
        <v>#DIV/0!</v>
      </c>
      <c r="P18" s="65"/>
      <c r="Q18" s="65"/>
      <c r="R18" s="65"/>
      <c r="S18" s="65"/>
      <c r="T18" s="65"/>
    </row>
    <row r="19" customHeight="1" spans="10:20">
      <c r="J19" s="80"/>
      <c r="K19" s="39" t="str">
        <f>Results!C15</f>
        <v>A13</v>
      </c>
      <c r="L19" s="39" t="str">
        <f>Results!B15</f>
        <v>mmu-miR-125a-3p</v>
      </c>
      <c r="M19" s="79" t="e">
        <f>Results!F15</f>
        <v>#DIV/0!</v>
      </c>
      <c r="N19" s="79" t="e">
        <f>Results!G15</f>
        <v>#DIV/0!</v>
      </c>
      <c r="P19" s="65"/>
      <c r="Q19" s="65"/>
      <c r="R19" s="65"/>
      <c r="S19" s="65"/>
      <c r="T19" s="65"/>
    </row>
    <row r="20" customHeight="1" spans="10:20">
      <c r="J20" s="80"/>
      <c r="K20" s="39" t="str">
        <f>Results!C16</f>
        <v>A14</v>
      </c>
      <c r="L20" s="39" t="str">
        <f>Results!B16</f>
        <v>mmu-miR-340-5p</v>
      </c>
      <c r="M20" s="79" t="e">
        <f>Results!F16</f>
        <v>#DIV/0!</v>
      </c>
      <c r="N20" s="79" t="e">
        <f>Results!G16</f>
        <v>#DIV/0!</v>
      </c>
      <c r="P20" s="65"/>
      <c r="Q20" s="65"/>
      <c r="R20" s="65"/>
      <c r="S20" s="65"/>
      <c r="T20" s="65"/>
    </row>
    <row r="21" customHeight="1" spans="10:20">
      <c r="J21" s="80"/>
      <c r="K21" s="39" t="str">
        <f>Results!C17</f>
        <v>A15</v>
      </c>
      <c r="L21" s="39" t="str">
        <f>Results!B17</f>
        <v>mmu-miR-125b-5p</v>
      </c>
      <c r="M21" s="79" t="e">
        <f>Results!F17</f>
        <v>#DIV/0!</v>
      </c>
      <c r="N21" s="79" t="e">
        <f>Results!G17</f>
        <v>#DIV/0!</v>
      </c>
      <c r="P21" s="65"/>
      <c r="Q21" s="65"/>
      <c r="R21" s="65"/>
      <c r="S21" s="65"/>
      <c r="T21" s="65"/>
    </row>
    <row r="22" customHeight="1" spans="10:20">
      <c r="J22" s="80"/>
      <c r="K22" s="39" t="str">
        <f>Results!C18</f>
        <v>A16</v>
      </c>
      <c r="L22" s="39" t="str">
        <f>Results!B18</f>
        <v>mmu-miR-342-3p</v>
      </c>
      <c r="M22" s="79" t="e">
        <f>Results!F18</f>
        <v>#DIV/0!</v>
      </c>
      <c r="N22" s="79" t="e">
        <f>Results!G18</f>
        <v>#DIV/0!</v>
      </c>
      <c r="P22" s="65"/>
      <c r="Q22" s="65"/>
      <c r="R22" s="65"/>
      <c r="S22" s="65"/>
      <c r="T22" s="65"/>
    </row>
    <row r="23" customHeight="1" spans="10:20">
      <c r="J23" s="80"/>
      <c r="K23" s="39" t="str">
        <f>Results!C19</f>
        <v>A17</v>
      </c>
      <c r="L23" s="39" t="str">
        <f>Results!B19</f>
        <v>mmu-miR-126-5p</v>
      </c>
      <c r="M23" s="79" t="e">
        <f>Results!F19</f>
        <v>#DIV/0!</v>
      </c>
      <c r="N23" s="79" t="e">
        <f>Results!G19</f>
        <v>#DIV/0!</v>
      </c>
      <c r="P23" s="65"/>
      <c r="Q23" s="65"/>
      <c r="R23" s="65"/>
      <c r="S23" s="65"/>
      <c r="T23" s="65"/>
    </row>
    <row r="24" customHeight="1" spans="10:20">
      <c r="J24" s="80"/>
      <c r="K24" s="39" t="str">
        <f>Results!C20</f>
        <v>A18</v>
      </c>
      <c r="L24" s="39" t="str">
        <f>Results!B20</f>
        <v>mmu-miR-34a-5p</v>
      </c>
      <c r="M24" s="79" t="e">
        <f>Results!F20</f>
        <v>#DIV/0!</v>
      </c>
      <c r="N24" s="79" t="e">
        <f>Results!G20</f>
        <v>#DIV/0!</v>
      </c>
      <c r="P24" s="65"/>
      <c r="Q24" s="65"/>
      <c r="R24" s="65"/>
      <c r="S24" s="65"/>
      <c r="T24" s="65"/>
    </row>
    <row r="25" customHeight="1" spans="10:20">
      <c r="J25" s="80"/>
      <c r="K25" s="39" t="str">
        <f>Results!C21</f>
        <v>A19</v>
      </c>
      <c r="L25" s="39" t="str">
        <f>Results!B21</f>
        <v>mmu-miR-126-3p</v>
      </c>
      <c r="M25" s="79" t="e">
        <f>Results!F21</f>
        <v>#DIV/0!</v>
      </c>
      <c r="N25" s="79" t="e">
        <f>Results!G21</f>
        <v>#DIV/0!</v>
      </c>
      <c r="P25" s="65"/>
      <c r="Q25" s="65"/>
      <c r="R25" s="65"/>
      <c r="S25" s="65"/>
      <c r="T25" s="65"/>
    </row>
    <row r="26" customHeight="1" spans="10:20">
      <c r="J26" s="80"/>
      <c r="K26" s="39" t="str">
        <f>Results!C22</f>
        <v>A20</v>
      </c>
      <c r="L26" s="39" t="str">
        <f>Results!B22</f>
        <v>mmu-miR-361-5p</v>
      </c>
      <c r="M26" s="79" t="e">
        <f>Results!F22</f>
        <v>#DIV/0!</v>
      </c>
      <c r="N26" s="79" t="e">
        <f>Results!G22</f>
        <v>#DIV/0!</v>
      </c>
      <c r="P26" s="65"/>
      <c r="Q26" s="65"/>
      <c r="R26" s="65"/>
      <c r="S26" s="65"/>
      <c r="T26" s="65"/>
    </row>
    <row r="27" customHeight="1" spans="10:20">
      <c r="J27" s="80"/>
      <c r="K27" s="39" t="str">
        <f>Results!C23</f>
        <v>A21</v>
      </c>
      <c r="L27" s="39" t="str">
        <f>Results!B23</f>
        <v>mmu-miR-127-3p</v>
      </c>
      <c r="M27" s="79" t="e">
        <f>Results!F23</f>
        <v>#DIV/0!</v>
      </c>
      <c r="N27" s="79" t="e">
        <f>Results!G23</f>
        <v>#DIV/0!</v>
      </c>
      <c r="P27" s="65"/>
      <c r="Q27" s="65"/>
      <c r="R27" s="65"/>
      <c r="S27" s="65"/>
      <c r="T27" s="65"/>
    </row>
    <row r="28" customHeight="1" spans="10:20">
      <c r="J28" s="80"/>
      <c r="K28" s="39" t="str">
        <f>Results!C24</f>
        <v>A22</v>
      </c>
      <c r="L28" s="39" t="str">
        <f>Results!B24</f>
        <v>mmu-miR-363-3p</v>
      </c>
      <c r="M28" s="79" t="e">
        <f>Results!F24</f>
        <v>#DIV/0!</v>
      </c>
      <c r="N28" s="79" t="e">
        <f>Results!G24</f>
        <v>#DIV/0!</v>
      </c>
      <c r="P28" s="65"/>
      <c r="Q28" s="65"/>
      <c r="R28" s="65"/>
      <c r="S28" s="65"/>
      <c r="T28" s="65"/>
    </row>
    <row r="29" customHeight="1" spans="10:20">
      <c r="J29" s="80"/>
      <c r="K29" s="39" t="str">
        <f>Results!C25</f>
        <v>A23</v>
      </c>
      <c r="L29" s="39" t="str">
        <f>Results!B25</f>
        <v>mmu-miR-128-3p</v>
      </c>
      <c r="M29" s="79" t="e">
        <f>Results!F25</f>
        <v>#DIV/0!</v>
      </c>
      <c r="N29" s="79" t="e">
        <f>Results!G25</f>
        <v>#DIV/0!</v>
      </c>
      <c r="P29" s="65"/>
      <c r="Q29" s="65"/>
      <c r="R29" s="65"/>
      <c r="S29" s="65"/>
      <c r="T29" s="65"/>
    </row>
    <row r="30" customHeight="1" spans="10:20">
      <c r="J30" s="80"/>
      <c r="K30" s="39" t="str">
        <f>Results!C26</f>
        <v>A24</v>
      </c>
      <c r="L30" s="39" t="str">
        <f>Results!B26</f>
        <v>mmu-miR-365-3p</v>
      </c>
      <c r="M30" s="79" t="e">
        <f>Results!F26</f>
        <v>#DIV/0!</v>
      </c>
      <c r="N30" s="79" t="e">
        <f>Results!G26</f>
        <v>#DIV/0!</v>
      </c>
      <c r="P30" s="65"/>
      <c r="Q30" s="65"/>
      <c r="R30" s="65"/>
      <c r="S30" s="65"/>
      <c r="T30" s="65"/>
    </row>
    <row r="31" customHeight="1" spans="10:20">
      <c r="J31" s="80"/>
      <c r="K31" s="39" t="str">
        <f>Results!C27</f>
        <v>B01</v>
      </c>
      <c r="L31" s="39" t="str">
        <f>Results!B27</f>
        <v>mmu-miR-182-5p</v>
      </c>
      <c r="M31" s="79" t="e">
        <f>Results!F27</f>
        <v>#DIV/0!</v>
      </c>
      <c r="N31" s="79" t="e">
        <f>Results!G27</f>
        <v>#DIV/0!</v>
      </c>
      <c r="P31" s="65"/>
      <c r="Q31" s="65"/>
      <c r="R31" s="65"/>
      <c r="S31" s="65"/>
      <c r="T31" s="65"/>
    </row>
    <row r="32" customHeight="1" spans="10:20">
      <c r="J32" s="80"/>
      <c r="K32" s="39" t="str">
        <f>Results!C28</f>
        <v>B02</v>
      </c>
      <c r="L32" s="39" t="str">
        <f>Results!B28</f>
        <v>mmu-miR-582-3p</v>
      </c>
      <c r="M32" s="79" t="e">
        <f>Results!F28</f>
        <v>#DIV/0!</v>
      </c>
      <c r="N32" s="79" t="e">
        <f>Results!G28</f>
        <v>#DIV/0!</v>
      </c>
      <c r="P32" s="65"/>
      <c r="Q32" s="65"/>
      <c r="R32" s="65"/>
      <c r="S32" s="65"/>
      <c r="T32" s="65"/>
    </row>
    <row r="33" customHeight="1" spans="10:20">
      <c r="J33" s="80"/>
      <c r="K33" s="39" t="str">
        <f>Results!C29</f>
        <v>B03</v>
      </c>
      <c r="L33" s="39" t="str">
        <f>Results!B29</f>
        <v>mmu-miR-1892</v>
      </c>
      <c r="M33" s="79" t="e">
        <f>Results!F29</f>
        <v>#DIV/0!</v>
      </c>
      <c r="N33" s="79" t="e">
        <f>Results!G29</f>
        <v>#DIV/0!</v>
      </c>
      <c r="P33" s="65"/>
      <c r="Q33" s="65"/>
      <c r="R33" s="65"/>
      <c r="S33" s="65"/>
      <c r="T33" s="65"/>
    </row>
    <row r="34" customHeight="1" spans="10:20">
      <c r="J34" s="80"/>
      <c r="K34" s="39" t="str">
        <f>Results!C30</f>
        <v>B04</v>
      </c>
      <c r="L34" s="39" t="str">
        <f>Results!B30</f>
        <v>mmu-miR-582-5p</v>
      </c>
      <c r="M34" s="79" t="e">
        <f>Results!F30</f>
        <v>#DIV/0!</v>
      </c>
      <c r="N34" s="79" t="e">
        <f>Results!G30</f>
        <v>#DIV/0!</v>
      </c>
      <c r="P34" s="65"/>
      <c r="Q34" s="65"/>
      <c r="R34" s="65"/>
      <c r="S34" s="65"/>
      <c r="T34" s="65"/>
    </row>
    <row r="35" customHeight="1" spans="10:20">
      <c r="J35" s="80"/>
      <c r="K35" s="39" t="str">
        <f>Results!C31</f>
        <v>B05</v>
      </c>
      <c r="L35" s="39" t="str">
        <f>Results!B31</f>
        <v>mmu-miR-1893</v>
      </c>
      <c r="M35" s="79" t="e">
        <f>Results!F31</f>
        <v>#DIV/0!</v>
      </c>
      <c r="N35" s="79" t="e">
        <f>Results!G31</f>
        <v>#DIV/0!</v>
      </c>
      <c r="P35" s="65"/>
      <c r="Q35" s="65"/>
      <c r="R35" s="65"/>
      <c r="S35" s="65"/>
      <c r="T35" s="65"/>
    </row>
    <row r="36" customHeight="1" spans="10:20">
      <c r="J36" s="80"/>
      <c r="K36" s="39" t="str">
        <f>Results!C32</f>
        <v>B06</v>
      </c>
      <c r="L36" s="39" t="str">
        <f>Results!B32</f>
        <v>mmu-miR-592-5p</v>
      </c>
      <c r="M36" s="79" t="e">
        <f>Results!F32</f>
        <v>#DIV/0!</v>
      </c>
      <c r="N36" s="79" t="e">
        <f>Results!G32</f>
        <v>#DIV/0!</v>
      </c>
      <c r="P36" s="65"/>
      <c r="Q36" s="65"/>
      <c r="R36" s="65"/>
      <c r="S36" s="65"/>
      <c r="T36" s="65"/>
    </row>
    <row r="37" customHeight="1" spans="10:20">
      <c r="J37" s="80"/>
      <c r="K37" s="39" t="str">
        <f>Results!C33</f>
        <v>B07</v>
      </c>
      <c r="L37" s="39" t="str">
        <f>Results!B33</f>
        <v>mmu-miR-1894-5p</v>
      </c>
      <c r="M37" s="79" t="e">
        <f>Results!F33</f>
        <v>#DIV/0!</v>
      </c>
      <c r="N37" s="79" t="e">
        <f>Results!G33</f>
        <v>#DIV/0!</v>
      </c>
      <c r="P37" s="65"/>
      <c r="Q37" s="65"/>
      <c r="R37" s="65"/>
      <c r="S37" s="65"/>
      <c r="T37" s="65"/>
    </row>
    <row r="38" customHeight="1" spans="10:20">
      <c r="J38" s="80"/>
      <c r="K38" s="39" t="str">
        <f>Results!C34</f>
        <v>B08</v>
      </c>
      <c r="L38" s="39" t="str">
        <f>Results!B34</f>
        <v>mmu-miR-598-3p</v>
      </c>
      <c r="M38" s="79" t="e">
        <f>Results!F34</f>
        <v>#DIV/0!</v>
      </c>
      <c r="N38" s="79" t="e">
        <f>Results!G34</f>
        <v>#DIV/0!</v>
      </c>
      <c r="P38" s="65"/>
      <c r="Q38" s="65"/>
      <c r="R38" s="65"/>
      <c r="S38" s="65"/>
      <c r="T38" s="65"/>
    </row>
    <row r="39" customHeight="1" spans="10:20">
      <c r="J39" s="80"/>
      <c r="K39" s="39" t="str">
        <f>Results!C35</f>
        <v>B09</v>
      </c>
      <c r="L39" s="39" t="str">
        <f>Results!B35</f>
        <v>mmu-miR-1896</v>
      </c>
      <c r="M39" s="79" t="e">
        <f>Results!F35</f>
        <v>#DIV/0!</v>
      </c>
      <c r="N39" s="79" t="e">
        <f>Results!G35</f>
        <v>#DIV/0!</v>
      </c>
      <c r="P39" s="65"/>
      <c r="Q39" s="65"/>
      <c r="R39" s="65"/>
      <c r="S39" s="65"/>
      <c r="T39" s="65"/>
    </row>
    <row r="40" customHeight="1" spans="10:20">
      <c r="J40" s="80"/>
      <c r="K40" s="39" t="str">
        <f>Results!C36</f>
        <v>B10</v>
      </c>
      <c r="L40" s="39" t="str">
        <f>Results!B36</f>
        <v>mmu-miR-666-5p</v>
      </c>
      <c r="M40" s="79" t="e">
        <f>Results!F36</f>
        <v>#DIV/0!</v>
      </c>
      <c r="N40" s="79" t="e">
        <f>Results!G36</f>
        <v>#DIV/0!</v>
      </c>
      <c r="P40" s="65"/>
      <c r="Q40" s="65"/>
      <c r="R40" s="65"/>
      <c r="S40" s="65"/>
      <c r="T40" s="65"/>
    </row>
    <row r="41" customHeight="1" spans="10:20">
      <c r="J41" s="80"/>
      <c r="K41" s="39" t="str">
        <f>Results!C37</f>
        <v>B11</v>
      </c>
      <c r="L41" s="39" t="str">
        <f>Results!B37</f>
        <v>mmu-miR-1898</v>
      </c>
      <c r="M41" s="79" t="e">
        <f>Results!F37</f>
        <v>#DIV/0!</v>
      </c>
      <c r="N41" s="79" t="e">
        <f>Results!G37</f>
        <v>#DIV/0!</v>
      </c>
      <c r="P41" s="65"/>
      <c r="Q41" s="65"/>
      <c r="R41" s="65"/>
      <c r="S41" s="65"/>
      <c r="T41" s="65"/>
    </row>
    <row r="42" customHeight="1" spans="10:20">
      <c r="J42" s="80"/>
      <c r="K42" s="39" t="str">
        <f>Results!C38</f>
        <v>B12</v>
      </c>
      <c r="L42" s="39" t="str">
        <f>Results!B38</f>
        <v>mmu-miR-666-3p</v>
      </c>
      <c r="M42" s="79" t="e">
        <f>Results!F38</f>
        <v>#DIV/0!</v>
      </c>
      <c r="N42" s="79" t="e">
        <f>Results!G38</f>
        <v>#DIV/0!</v>
      </c>
      <c r="P42" s="65"/>
      <c r="Q42" s="65"/>
      <c r="R42" s="65"/>
      <c r="S42" s="65"/>
      <c r="T42" s="65"/>
    </row>
    <row r="43" customHeight="1" spans="10:20">
      <c r="J43" s="80"/>
      <c r="K43" s="39" t="str">
        <f>Results!C39</f>
        <v>B13</v>
      </c>
      <c r="L43" s="39" t="str">
        <f>Results!B39</f>
        <v>mmu-miR-1900</v>
      </c>
      <c r="M43" s="79" t="e">
        <f>Results!F39</f>
        <v>#DIV/0!</v>
      </c>
      <c r="N43" s="79" t="e">
        <f>Results!G39</f>
        <v>#DIV/0!</v>
      </c>
      <c r="P43" s="65"/>
      <c r="Q43" s="65"/>
      <c r="R43" s="65"/>
      <c r="S43" s="65"/>
      <c r="T43" s="65"/>
    </row>
    <row r="44" customHeight="1" spans="10:20">
      <c r="J44" s="80"/>
      <c r="K44" s="39" t="str">
        <f>Results!C40</f>
        <v>B14</v>
      </c>
      <c r="L44" s="39" t="str">
        <f>Results!B40</f>
        <v>mmu-miR-667-3p</v>
      </c>
      <c r="M44" s="79" t="e">
        <f>Results!F40</f>
        <v>#DIV/0!</v>
      </c>
      <c r="N44" s="79" t="e">
        <f>Results!G40</f>
        <v>#DIV/0!</v>
      </c>
      <c r="P44" s="65"/>
      <c r="Q44" s="65"/>
      <c r="R44" s="65"/>
      <c r="S44" s="65"/>
      <c r="T44" s="65"/>
    </row>
    <row r="45" customHeight="1" spans="10:20">
      <c r="J45" s="80"/>
      <c r="K45" s="39" t="str">
        <f>Results!C41</f>
        <v>B15</v>
      </c>
      <c r="L45" s="39" t="str">
        <f>Results!B41</f>
        <v>mmu-miR-1901</v>
      </c>
      <c r="M45" s="79" t="e">
        <f>Results!F41</f>
        <v>#DIV/0!</v>
      </c>
      <c r="N45" s="79" t="e">
        <f>Results!G41</f>
        <v>#DIV/0!</v>
      </c>
      <c r="P45" s="65"/>
      <c r="Q45" s="65"/>
      <c r="R45" s="65"/>
      <c r="S45" s="65"/>
      <c r="T45" s="65"/>
    </row>
    <row r="46" customHeight="1" spans="10:20">
      <c r="J46" s="80"/>
      <c r="K46" s="39" t="str">
        <f>Results!C42</f>
        <v>B16</v>
      </c>
      <c r="L46" s="39" t="str">
        <f>Results!B42</f>
        <v>mmu-miR-668-3p</v>
      </c>
      <c r="M46" s="79" t="e">
        <f>Results!F42</f>
        <v>#DIV/0!</v>
      </c>
      <c r="N46" s="79" t="e">
        <f>Results!G42</f>
        <v>#DIV/0!</v>
      </c>
      <c r="P46" s="65"/>
      <c r="Q46" s="65"/>
      <c r="R46" s="65"/>
      <c r="S46" s="65"/>
      <c r="T46" s="65"/>
    </row>
    <row r="47" customHeight="1" spans="10:20">
      <c r="J47" s="80"/>
      <c r="K47" s="39" t="str">
        <f>Results!C43</f>
        <v>B17</v>
      </c>
      <c r="L47" s="39" t="str">
        <f>Results!B43</f>
        <v>mmu-miR-1902</v>
      </c>
      <c r="M47" s="79" t="e">
        <f>Results!F43</f>
        <v>#DIV/0!</v>
      </c>
      <c r="N47" s="79" t="e">
        <f>Results!G43</f>
        <v>#DIV/0!</v>
      </c>
      <c r="P47" s="65"/>
      <c r="Q47" s="65"/>
      <c r="R47" s="65"/>
      <c r="S47" s="65"/>
      <c r="T47" s="65"/>
    </row>
    <row r="48" customHeight="1" spans="10:20">
      <c r="J48" s="80"/>
      <c r="K48" s="39" t="str">
        <f>Results!C44</f>
        <v>B18</v>
      </c>
      <c r="L48" s="39" t="str">
        <f>Results!B44</f>
        <v>mmu-miR-669e-5p</v>
      </c>
      <c r="M48" s="79" t="e">
        <f>Results!F44</f>
        <v>#DIV/0!</v>
      </c>
      <c r="N48" s="79" t="e">
        <f>Results!G44</f>
        <v>#DIV/0!</v>
      </c>
      <c r="P48" s="65"/>
      <c r="Q48" s="65"/>
      <c r="R48" s="65"/>
      <c r="S48" s="65"/>
      <c r="T48" s="65"/>
    </row>
    <row r="49" customHeight="1" spans="10:20">
      <c r="J49" s="80"/>
      <c r="K49" s="39" t="str">
        <f>Results!C45</f>
        <v>B19</v>
      </c>
      <c r="L49" s="39" t="str">
        <f>Results!B45</f>
        <v>mmu-miR-193b-3p</v>
      </c>
      <c r="M49" s="79" t="e">
        <f>Results!F45</f>
        <v>#DIV/0!</v>
      </c>
      <c r="N49" s="79" t="e">
        <f>Results!G45</f>
        <v>#DIV/0!</v>
      </c>
      <c r="P49" s="65"/>
      <c r="Q49" s="65"/>
      <c r="R49" s="65"/>
      <c r="S49" s="65"/>
      <c r="T49" s="65"/>
    </row>
    <row r="50" customHeight="1" spans="10:20">
      <c r="J50" s="80"/>
      <c r="K50" s="39" t="str">
        <f>Results!C46</f>
        <v>B20</v>
      </c>
      <c r="L50" s="39" t="str">
        <f>Results!B46</f>
        <v>mmu-miR-669f-3p</v>
      </c>
      <c r="M50" s="79" t="e">
        <f>Results!F46</f>
        <v>#DIV/0!</v>
      </c>
      <c r="N50" s="79" t="e">
        <f>Results!G46</f>
        <v>#DIV/0!</v>
      </c>
      <c r="P50" s="65"/>
      <c r="Q50" s="65"/>
      <c r="R50" s="65"/>
      <c r="S50" s="65"/>
      <c r="T50" s="65"/>
    </row>
    <row r="51" customHeight="1" spans="10:20">
      <c r="J51" s="80"/>
      <c r="K51" s="39" t="str">
        <f>Results!C47</f>
        <v>B21</v>
      </c>
      <c r="L51" s="39" t="str">
        <f>Results!B47</f>
        <v>mmu-miR-201-5p</v>
      </c>
      <c r="M51" s="79" t="e">
        <f>Results!F47</f>
        <v>#DIV/0!</v>
      </c>
      <c r="N51" s="79" t="e">
        <f>Results!G47</f>
        <v>#DIV/0!</v>
      </c>
      <c r="P51" s="65"/>
      <c r="Q51" s="65"/>
      <c r="R51" s="65"/>
      <c r="S51" s="65"/>
      <c r="T51" s="65"/>
    </row>
    <row r="52" customHeight="1" spans="10:20">
      <c r="J52" s="80"/>
      <c r="K52" s="39" t="str">
        <f>Results!C48</f>
        <v>B22</v>
      </c>
      <c r="L52" s="39" t="str">
        <f>Results!B48</f>
        <v>mmu-miR-669h-5p</v>
      </c>
      <c r="M52" s="79" t="e">
        <f>Results!F48</f>
        <v>#DIV/0!</v>
      </c>
      <c r="N52" s="79" t="e">
        <f>Results!G48</f>
        <v>#DIV/0!</v>
      </c>
      <c r="P52" s="65"/>
      <c r="Q52" s="65"/>
      <c r="R52" s="65"/>
      <c r="S52" s="65"/>
      <c r="T52" s="65"/>
    </row>
    <row r="53" customHeight="1" spans="10:20">
      <c r="J53" s="80"/>
      <c r="K53" s="39" t="str">
        <f>Results!C49</f>
        <v>B23</v>
      </c>
      <c r="L53" s="39" t="str">
        <f>Results!B49</f>
        <v>mmu-miR-202-5p</v>
      </c>
      <c r="M53" s="79" t="e">
        <f>Results!F49</f>
        <v>#DIV/0!</v>
      </c>
      <c r="N53" s="79" t="e">
        <f>Results!G49</f>
        <v>#DIV/0!</v>
      </c>
      <c r="P53" s="65"/>
      <c r="Q53" s="65"/>
      <c r="R53" s="65"/>
      <c r="S53" s="65"/>
      <c r="T53" s="65"/>
    </row>
    <row r="54" customHeight="1" spans="10:20">
      <c r="J54" s="80"/>
      <c r="K54" s="39" t="str">
        <f>Results!C50</f>
        <v>B24</v>
      </c>
      <c r="L54" s="39" t="str">
        <f>Results!B50</f>
        <v>mmu-miR-670-5p</v>
      </c>
      <c r="M54" s="79" t="e">
        <f>Results!F50</f>
        <v>#DIV/0!</v>
      </c>
      <c r="N54" s="79" t="e">
        <f>Results!G50</f>
        <v>#DIV/0!</v>
      </c>
      <c r="P54" s="65"/>
      <c r="Q54" s="65"/>
      <c r="R54" s="65"/>
      <c r="S54" s="65"/>
      <c r="T54" s="65"/>
    </row>
    <row r="55" customHeight="1" spans="10:20">
      <c r="J55" s="80"/>
      <c r="K55" s="39" t="str">
        <f>Results!C51</f>
        <v>C01</v>
      </c>
      <c r="L55" s="39" t="str">
        <f>Results!B51</f>
        <v>mmu-miR-129-5p</v>
      </c>
      <c r="M55" s="79" t="e">
        <f>Results!F51</f>
        <v>#DIV/0!</v>
      </c>
      <c r="N55" s="79" t="e">
        <f>Results!G51</f>
        <v>#DIV/0!</v>
      </c>
      <c r="P55" s="65"/>
      <c r="Q55" s="65"/>
      <c r="R55" s="65"/>
      <c r="S55" s="65"/>
      <c r="T55" s="65"/>
    </row>
    <row r="56" customHeight="1" spans="10:20">
      <c r="J56" s="80"/>
      <c r="K56" s="39" t="str">
        <f>Results!C52</f>
        <v>C02</v>
      </c>
      <c r="L56" s="39" t="str">
        <f>Results!B52</f>
        <v>mmu-miR-369-3p</v>
      </c>
      <c r="M56" s="79" t="e">
        <f>Results!F52</f>
        <v>#DIV/0!</v>
      </c>
      <c r="N56" s="79" t="e">
        <f>Results!G52</f>
        <v>#DIV/0!</v>
      </c>
      <c r="P56" s="65"/>
      <c r="Q56" s="65"/>
      <c r="R56" s="65"/>
      <c r="S56" s="65"/>
      <c r="T56" s="65"/>
    </row>
    <row r="57" customHeight="1" spans="10:20">
      <c r="J57" s="80"/>
      <c r="K57" s="39" t="str">
        <f>Results!C53</f>
        <v>C03</v>
      </c>
      <c r="L57" s="39" t="str">
        <f>Results!B53</f>
        <v>mmu-miR-129-2-3p</v>
      </c>
      <c r="M57" s="79" t="e">
        <f>Results!F53</f>
        <v>#DIV/0!</v>
      </c>
      <c r="N57" s="79" t="e">
        <f>Results!G53</f>
        <v>#DIV/0!</v>
      </c>
      <c r="P57" s="65"/>
      <c r="Q57" s="65"/>
      <c r="R57" s="65"/>
      <c r="S57" s="65"/>
      <c r="T57" s="65"/>
    </row>
    <row r="58" customHeight="1" spans="10:20">
      <c r="J58" s="80"/>
      <c r="K58" s="39" t="str">
        <f>Results!C54</f>
        <v>C04</v>
      </c>
      <c r="L58" s="39" t="str">
        <f>Results!B54</f>
        <v>mmu-miR-369-5p</v>
      </c>
      <c r="M58" s="79" t="e">
        <f>Results!F54</f>
        <v>#DIV/0!</v>
      </c>
      <c r="N58" s="79" t="e">
        <f>Results!G54</f>
        <v>#DIV/0!</v>
      </c>
      <c r="P58" s="65"/>
      <c r="Q58" s="65"/>
      <c r="R58" s="65"/>
      <c r="S58" s="65"/>
      <c r="T58" s="65"/>
    </row>
    <row r="59" customHeight="1" spans="10:20">
      <c r="J59" s="80"/>
      <c r="K59" s="39" t="str">
        <f>Results!C55</f>
        <v>C05</v>
      </c>
      <c r="L59" s="39" t="str">
        <f>Results!B55</f>
        <v>mmu-miR-132-3p</v>
      </c>
      <c r="M59" s="79" t="e">
        <f>Results!F55</f>
        <v>#DIV/0!</v>
      </c>
      <c r="N59" s="79" t="e">
        <f>Results!G55</f>
        <v>#DIV/0!</v>
      </c>
      <c r="P59" s="65"/>
      <c r="Q59" s="65"/>
      <c r="R59" s="65"/>
      <c r="S59" s="65"/>
      <c r="T59" s="65"/>
    </row>
    <row r="60" customHeight="1" spans="10:20">
      <c r="J60" s="80"/>
      <c r="K60" s="39" t="str">
        <f>Results!C56</f>
        <v>C06</v>
      </c>
      <c r="L60" s="39" t="str">
        <f>Results!B56</f>
        <v>mmu-miR-370-3p</v>
      </c>
      <c r="M60" s="79" t="e">
        <f>Results!F56</f>
        <v>#DIV/0!</v>
      </c>
      <c r="N60" s="79" t="e">
        <f>Results!G56</f>
        <v>#DIV/0!</v>
      </c>
      <c r="P60" s="65"/>
      <c r="Q60" s="65"/>
      <c r="R60" s="65"/>
      <c r="S60" s="65"/>
      <c r="T60" s="65"/>
    </row>
    <row r="61" customHeight="1" spans="10:20">
      <c r="J61" s="80"/>
      <c r="K61" s="39" t="str">
        <f>Results!C57</f>
        <v>C07</v>
      </c>
      <c r="L61" s="39" t="str">
        <f>Results!B57</f>
        <v>mmu-miR-134-5p</v>
      </c>
      <c r="M61" s="79" t="e">
        <f>Results!F57</f>
        <v>#DIV/0!</v>
      </c>
      <c r="N61" s="79" t="e">
        <f>Results!G57</f>
        <v>#DIV/0!</v>
      </c>
      <c r="P61" s="65"/>
      <c r="Q61" s="65"/>
      <c r="R61" s="65"/>
      <c r="S61" s="65"/>
      <c r="T61" s="65"/>
    </row>
    <row r="62" customHeight="1" spans="10:20">
      <c r="J62" s="80"/>
      <c r="K62" s="39" t="str">
        <f>Results!C58</f>
        <v>C08</v>
      </c>
      <c r="L62" s="39" t="str">
        <f>Results!B58</f>
        <v>mmu-miR-374-5p</v>
      </c>
      <c r="M62" s="79" t="e">
        <f>Results!F58</f>
        <v>#DIV/0!</v>
      </c>
      <c r="N62" s="79" t="e">
        <f>Results!G58</f>
        <v>#DIV/0!</v>
      </c>
      <c r="P62" s="65"/>
      <c r="Q62" s="65"/>
      <c r="R62" s="65"/>
      <c r="S62" s="65"/>
      <c r="T62" s="65"/>
    </row>
    <row r="63" customHeight="1" spans="10:20">
      <c r="J63" s="80"/>
      <c r="K63" s="39" t="str">
        <f>Results!C59</f>
        <v>C09</v>
      </c>
      <c r="L63" s="39" t="str">
        <f>Results!B59</f>
        <v>mmu-miR-137-3p</v>
      </c>
      <c r="M63" s="79" t="e">
        <f>Results!F59</f>
        <v>#DIV/0!</v>
      </c>
      <c r="N63" s="79" t="e">
        <f>Results!G59</f>
        <v>#DIV/0!</v>
      </c>
      <c r="P63" s="65"/>
      <c r="Q63" s="65"/>
      <c r="R63" s="65"/>
      <c r="S63" s="65"/>
      <c r="T63" s="65"/>
    </row>
    <row r="64" customHeight="1" spans="10:20">
      <c r="J64" s="80"/>
      <c r="K64" s="39" t="str">
        <f>Results!C60</f>
        <v>C10</v>
      </c>
      <c r="L64" s="39" t="str">
        <f>Results!B60</f>
        <v>mmu-miR-375-3p</v>
      </c>
      <c r="M64" s="79" t="e">
        <f>Results!F60</f>
        <v>#DIV/0!</v>
      </c>
      <c r="N64" s="79" t="e">
        <f>Results!G60</f>
        <v>#DIV/0!</v>
      </c>
      <c r="P64" s="65"/>
      <c r="Q64" s="65"/>
      <c r="R64" s="65"/>
      <c r="S64" s="65"/>
      <c r="T64" s="65"/>
    </row>
    <row r="65" customHeight="1" spans="10:20">
      <c r="J65" s="80"/>
      <c r="K65" s="39" t="str">
        <f>Results!C61</f>
        <v>C11</v>
      </c>
      <c r="L65" s="39" t="str">
        <f>Results!B61</f>
        <v>mmu-miR-139-5p</v>
      </c>
      <c r="M65" s="79" t="e">
        <f>Results!F61</f>
        <v>#DIV/0!</v>
      </c>
      <c r="N65" s="79" t="e">
        <f>Results!G61</f>
        <v>#DIV/0!</v>
      </c>
      <c r="P65" s="65"/>
      <c r="Q65" s="65"/>
      <c r="R65" s="65"/>
      <c r="S65" s="65"/>
      <c r="T65" s="65"/>
    </row>
    <row r="66" customHeight="1" spans="10:20">
      <c r="J66" s="80"/>
      <c r="K66" s="39" t="str">
        <f>Results!C62</f>
        <v>C12</v>
      </c>
      <c r="L66" s="39" t="str">
        <f>Results!B62</f>
        <v>mmu-miR-377-3p</v>
      </c>
      <c r="M66" s="79" t="e">
        <f>Results!F62</f>
        <v>#DIV/0!</v>
      </c>
      <c r="N66" s="79" t="e">
        <f>Results!G62</f>
        <v>#DIV/0!</v>
      </c>
      <c r="P66" s="65"/>
      <c r="Q66" s="65"/>
      <c r="R66" s="65"/>
      <c r="S66" s="65"/>
      <c r="T66" s="65"/>
    </row>
    <row r="67" customHeight="1" spans="10:20">
      <c r="J67" s="80"/>
      <c r="K67" s="39" t="str">
        <f>Results!C63</f>
        <v>C13</v>
      </c>
      <c r="L67" s="39" t="str">
        <f>Results!B63</f>
        <v>mmu-miR-140-5p</v>
      </c>
      <c r="M67" s="79" t="e">
        <f>Results!F63</f>
        <v>#DIV/0!</v>
      </c>
      <c r="N67" s="79" t="e">
        <f>Results!G63</f>
        <v>#DIV/0!</v>
      </c>
      <c r="P67" s="65"/>
      <c r="Q67" s="65"/>
      <c r="R67" s="65"/>
      <c r="S67" s="65"/>
      <c r="T67" s="65"/>
    </row>
    <row r="68" customHeight="1" spans="10:20">
      <c r="J68" s="80"/>
      <c r="K68" s="39" t="str">
        <f>Results!C64</f>
        <v>C14</v>
      </c>
      <c r="L68" s="39" t="str">
        <f>Results!B64</f>
        <v>mmu-miR-378-3p</v>
      </c>
      <c r="M68" s="79" t="e">
        <f>Results!F64</f>
        <v>#DIV/0!</v>
      </c>
      <c r="N68" s="79" t="e">
        <f>Results!G64</f>
        <v>#DIV/0!</v>
      </c>
      <c r="P68" s="65"/>
      <c r="Q68" s="65"/>
      <c r="R68" s="65"/>
      <c r="S68" s="65"/>
      <c r="T68" s="65"/>
    </row>
    <row r="69" customHeight="1" spans="10:20">
      <c r="J69" s="80"/>
      <c r="K69" s="39" t="str">
        <f>Results!C65</f>
        <v>C15</v>
      </c>
      <c r="L69" s="39" t="str">
        <f>Results!B65</f>
        <v>mmu-miR-142-5p</v>
      </c>
      <c r="M69" s="79" t="e">
        <f>Results!F65</f>
        <v>#DIV/0!</v>
      </c>
      <c r="N69" s="79" t="e">
        <f>Results!G65</f>
        <v>#DIV/0!</v>
      </c>
      <c r="P69" s="65"/>
      <c r="Q69" s="65"/>
      <c r="R69" s="65"/>
      <c r="S69" s="65"/>
      <c r="T69" s="65"/>
    </row>
    <row r="70" customHeight="1" spans="10:20">
      <c r="J70" s="80"/>
      <c r="K70" s="39" t="str">
        <f>Results!C66</f>
        <v>C16</v>
      </c>
      <c r="L70" s="39" t="str">
        <f>Results!B66</f>
        <v>mmu-miR-379-5p</v>
      </c>
      <c r="M70" s="79" t="e">
        <f>Results!F66</f>
        <v>#DIV/0!</v>
      </c>
      <c r="N70" s="79" t="e">
        <f>Results!G66</f>
        <v>#DIV/0!</v>
      </c>
      <c r="P70" s="65"/>
      <c r="Q70" s="65"/>
      <c r="R70" s="65"/>
      <c r="S70" s="65"/>
      <c r="T70" s="65"/>
    </row>
    <row r="71" customHeight="1" spans="10:20">
      <c r="J71" s="80"/>
      <c r="K71" s="39" t="str">
        <f>Results!C67</f>
        <v>C17</v>
      </c>
      <c r="L71" s="39" t="str">
        <f>Results!B67</f>
        <v>mmu-miR-142-3p</v>
      </c>
      <c r="M71" s="79" t="e">
        <f>Results!F67</f>
        <v>#DIV/0!</v>
      </c>
      <c r="N71" s="79" t="e">
        <f>Results!G67</f>
        <v>#DIV/0!</v>
      </c>
      <c r="P71" s="65"/>
      <c r="Q71" s="65"/>
      <c r="R71" s="65"/>
      <c r="S71" s="65"/>
      <c r="T71" s="65"/>
    </row>
    <row r="72" customHeight="1" spans="10:20">
      <c r="J72" s="80"/>
      <c r="K72" s="39" t="str">
        <f>Results!C68</f>
        <v>C18</v>
      </c>
      <c r="L72" s="39" t="str">
        <f>Results!B68</f>
        <v>mmu-miR-381-3p</v>
      </c>
      <c r="M72" s="79" t="e">
        <f>Results!F68</f>
        <v>#DIV/0!</v>
      </c>
      <c r="N72" s="79" t="e">
        <f>Results!G68</f>
        <v>#DIV/0!</v>
      </c>
      <c r="P72" s="65"/>
      <c r="Q72" s="65"/>
      <c r="R72" s="65"/>
      <c r="S72" s="65"/>
      <c r="T72" s="65"/>
    </row>
    <row r="73" customHeight="1" spans="10:20">
      <c r="J73" s="80"/>
      <c r="K73" s="39" t="str">
        <f>Results!C69</f>
        <v>C19</v>
      </c>
      <c r="L73" s="39" t="str">
        <f>Results!B69</f>
        <v>mmu-miR-143-3p</v>
      </c>
      <c r="M73" s="79" t="e">
        <f>Results!F69</f>
        <v>#DIV/0!</v>
      </c>
      <c r="N73" s="79" t="e">
        <f>Results!G69</f>
        <v>#DIV/0!</v>
      </c>
      <c r="P73" s="65"/>
      <c r="Q73" s="65"/>
      <c r="R73" s="65"/>
      <c r="S73" s="65"/>
      <c r="T73" s="65"/>
    </row>
    <row r="74" customHeight="1" spans="10:20">
      <c r="J74" s="80"/>
      <c r="K74" s="39" t="str">
        <f>Results!C70</f>
        <v>C20</v>
      </c>
      <c r="L74" s="39" t="str">
        <f>Results!B70</f>
        <v>mmu-miR-382-5p</v>
      </c>
      <c r="M74" s="79" t="e">
        <f>Results!F70</f>
        <v>#DIV/0!</v>
      </c>
      <c r="N74" s="79" t="e">
        <f>Results!G70</f>
        <v>#DIV/0!</v>
      </c>
      <c r="P74" s="65"/>
      <c r="Q74" s="65"/>
      <c r="R74" s="65"/>
      <c r="S74" s="65"/>
      <c r="T74" s="65"/>
    </row>
    <row r="75" customHeight="1" spans="10:20">
      <c r="J75" s="80"/>
      <c r="K75" s="39" t="str">
        <f>Results!C71</f>
        <v>C21</v>
      </c>
      <c r="L75" s="39" t="str">
        <f>Results!B71</f>
        <v>mmu-miR-144-3p</v>
      </c>
      <c r="M75" s="79" t="e">
        <f>Results!F71</f>
        <v>#DIV/0!</v>
      </c>
      <c r="N75" s="79" t="e">
        <f>Results!G71</f>
        <v>#DIV/0!</v>
      </c>
      <c r="P75" s="65"/>
      <c r="Q75" s="65"/>
      <c r="R75" s="65"/>
      <c r="S75" s="65"/>
      <c r="T75" s="65"/>
    </row>
    <row r="76" customHeight="1" spans="10:20">
      <c r="J76" s="80"/>
      <c r="K76" s="39" t="str">
        <f>Results!C72</f>
        <v>C22</v>
      </c>
      <c r="L76" s="39" t="str">
        <f>Results!B72</f>
        <v>mmu-miR-409-5p</v>
      </c>
      <c r="M76" s="79" t="e">
        <f>Results!F72</f>
        <v>#DIV/0!</v>
      </c>
      <c r="N76" s="79" t="e">
        <f>Results!G72</f>
        <v>#DIV/0!</v>
      </c>
      <c r="P76" s="65"/>
      <c r="Q76" s="65"/>
      <c r="R76" s="65"/>
      <c r="S76" s="65"/>
      <c r="T76" s="65"/>
    </row>
    <row r="77" customHeight="1" spans="10:20">
      <c r="J77" s="80"/>
      <c r="K77" s="39" t="str">
        <f>Results!C73</f>
        <v>C23</v>
      </c>
      <c r="L77" s="39" t="str">
        <f>Results!B73</f>
        <v>mmu-miR-145-5p</v>
      </c>
      <c r="M77" s="79" t="e">
        <f>Results!F73</f>
        <v>#DIV/0!</v>
      </c>
      <c r="N77" s="79" t="e">
        <f>Results!G73</f>
        <v>#DIV/0!</v>
      </c>
      <c r="P77" s="65"/>
      <c r="Q77" s="65"/>
      <c r="R77" s="65"/>
      <c r="S77" s="65"/>
      <c r="T77" s="65"/>
    </row>
    <row r="78" customHeight="1" spans="10:20">
      <c r="J78" s="80"/>
      <c r="K78" s="39" t="str">
        <f>Results!C74</f>
        <v>C24</v>
      </c>
      <c r="L78" s="39" t="str">
        <f>Results!B74</f>
        <v>mmu-miR-409-3p</v>
      </c>
      <c r="M78" s="79" t="e">
        <f>Results!F74</f>
        <v>#DIV/0!</v>
      </c>
      <c r="N78" s="79" t="e">
        <f>Results!G74</f>
        <v>#DIV/0!</v>
      </c>
      <c r="P78" s="65"/>
      <c r="Q78" s="65"/>
      <c r="R78" s="65"/>
      <c r="S78" s="65"/>
      <c r="T78" s="65"/>
    </row>
    <row r="79" customHeight="1" spans="10:20">
      <c r="J79" s="80"/>
      <c r="K79" s="39" t="str">
        <f>Results!C75</f>
        <v>D01</v>
      </c>
      <c r="L79" s="39" t="str">
        <f>Results!B75</f>
        <v>mmu-miR-212-3p</v>
      </c>
      <c r="M79" s="79" t="e">
        <f>Results!F75</f>
        <v>#DIV/0!</v>
      </c>
      <c r="N79" s="79" t="e">
        <f>Results!G75</f>
        <v>#DIV/0!</v>
      </c>
      <c r="P79" s="65"/>
      <c r="Q79" s="65"/>
      <c r="R79" s="65"/>
      <c r="S79" s="65"/>
      <c r="T79" s="65"/>
    </row>
    <row r="80" customHeight="1" spans="10:20">
      <c r="J80" s="80"/>
      <c r="K80" s="39" t="str">
        <f>Results!C76</f>
        <v>D02</v>
      </c>
      <c r="L80" s="39" t="str">
        <f>Results!B76</f>
        <v>mmu-miR-672-5p</v>
      </c>
      <c r="M80" s="79" t="e">
        <f>Results!F76</f>
        <v>#DIV/0!</v>
      </c>
      <c r="N80" s="79" t="e">
        <f>Results!G76</f>
        <v>#DIV/0!</v>
      </c>
      <c r="P80" s="65"/>
      <c r="Q80" s="65"/>
      <c r="R80" s="65"/>
      <c r="S80" s="65"/>
      <c r="T80" s="65"/>
    </row>
    <row r="81" customHeight="1" spans="10:20">
      <c r="J81" s="80"/>
      <c r="K81" s="39" t="str">
        <f>Results!C77</f>
        <v>D03</v>
      </c>
      <c r="L81" s="39" t="str">
        <f>Results!B77</f>
        <v>mmu-miR-215-5p</v>
      </c>
      <c r="M81" s="79" t="e">
        <f>Results!F77</f>
        <v>#DIV/0!</v>
      </c>
      <c r="N81" s="79" t="e">
        <f>Results!G77</f>
        <v>#DIV/0!</v>
      </c>
      <c r="P81" s="65"/>
      <c r="Q81" s="65"/>
      <c r="R81" s="65"/>
      <c r="S81" s="65"/>
      <c r="T81" s="65"/>
    </row>
    <row r="82" customHeight="1" spans="10:20">
      <c r="J82" s="80"/>
      <c r="K82" s="39" t="str">
        <f>Results!C78</f>
        <v>D04</v>
      </c>
      <c r="L82" s="39" t="str">
        <f>Results!B78</f>
        <v>mmu-miR-673-5p</v>
      </c>
      <c r="M82" s="79" t="e">
        <f>Results!F78</f>
        <v>#DIV/0!</v>
      </c>
      <c r="N82" s="79" t="e">
        <f>Results!G78</f>
        <v>#DIV/0!</v>
      </c>
      <c r="P82" s="65"/>
      <c r="Q82" s="65"/>
      <c r="R82" s="65"/>
      <c r="S82" s="65"/>
      <c r="T82" s="65"/>
    </row>
    <row r="83" customHeight="1" spans="10:20">
      <c r="J83" s="80"/>
      <c r="K83" s="39" t="str">
        <f>Results!C79</f>
        <v>D05</v>
      </c>
      <c r="L83" s="39" t="str">
        <f>Results!B79</f>
        <v>mmu-miR-217-5p</v>
      </c>
      <c r="M83" s="79" t="e">
        <f>Results!F79</f>
        <v>#DIV/0!</v>
      </c>
      <c r="N83" s="79" t="e">
        <f>Results!G79</f>
        <v>#DIV/0!</v>
      </c>
      <c r="P83" s="65"/>
      <c r="Q83" s="65"/>
      <c r="R83" s="65"/>
      <c r="S83" s="65"/>
      <c r="T83" s="65"/>
    </row>
    <row r="84" customHeight="1" spans="10:20">
      <c r="J84" s="80"/>
      <c r="K84" s="39" t="str">
        <f>Results!C80</f>
        <v>D06</v>
      </c>
      <c r="L84" s="39" t="str">
        <f>Results!B80</f>
        <v>mmu-miR-673-3p</v>
      </c>
      <c r="M84" s="79" t="e">
        <f>Results!F80</f>
        <v>#DIV/0!</v>
      </c>
      <c r="N84" s="79" t="e">
        <f>Results!G80</f>
        <v>#DIV/0!</v>
      </c>
      <c r="P84" s="65"/>
      <c r="Q84" s="65"/>
      <c r="R84" s="65"/>
      <c r="S84" s="65"/>
      <c r="T84" s="65"/>
    </row>
    <row r="85" customHeight="1" spans="10:20">
      <c r="J85" s="80"/>
      <c r="K85" s="39" t="str">
        <f>Results!C81</f>
        <v>D07</v>
      </c>
      <c r="L85" s="39" t="str">
        <f>Results!B81</f>
        <v>mmu-miR-220</v>
      </c>
      <c r="M85" s="79" t="e">
        <f>Results!F81</f>
        <v>#DIV/0!</v>
      </c>
      <c r="N85" s="79" t="e">
        <f>Results!G81</f>
        <v>#DIV/0!</v>
      </c>
      <c r="P85" s="65"/>
      <c r="Q85" s="65"/>
      <c r="R85" s="65"/>
      <c r="S85" s="65"/>
      <c r="T85" s="65"/>
    </row>
    <row r="86" customHeight="1" spans="10:20">
      <c r="J86" s="80"/>
      <c r="K86" s="39" t="str">
        <f>Results!C82</f>
        <v>D08</v>
      </c>
      <c r="L86" s="39" t="str">
        <f>Results!B82</f>
        <v>mmu-miR-676-3p</v>
      </c>
      <c r="M86" s="79" t="e">
        <f>Results!F82</f>
        <v>#DIV/0!</v>
      </c>
      <c r="N86" s="79" t="e">
        <f>Results!G82</f>
        <v>#DIV/0!</v>
      </c>
      <c r="P86" s="65"/>
      <c r="Q86" s="65"/>
      <c r="R86" s="65"/>
      <c r="S86" s="65"/>
      <c r="T86" s="65"/>
    </row>
    <row r="87" customHeight="1" spans="10:20">
      <c r="J87" s="80"/>
      <c r="K87" s="39" t="str">
        <f>Results!C83</f>
        <v>D09</v>
      </c>
      <c r="L87" s="39" t="str">
        <f>Results!B83</f>
        <v>mmu-miR-224-5p</v>
      </c>
      <c r="M87" s="79" t="e">
        <f>Results!F83</f>
        <v>#DIV/0!</v>
      </c>
      <c r="N87" s="79" t="e">
        <f>Results!G83</f>
        <v>#DIV/0!</v>
      </c>
      <c r="P87" s="65"/>
      <c r="Q87" s="65"/>
      <c r="R87" s="65"/>
      <c r="S87" s="65"/>
      <c r="T87" s="65"/>
    </row>
    <row r="88" customHeight="1" spans="10:20">
      <c r="J88" s="80"/>
      <c r="K88" s="39" t="str">
        <f>Results!C84</f>
        <v>D10</v>
      </c>
      <c r="L88" s="39" t="str">
        <f>Results!B84</f>
        <v>mmu-miR-677-5p</v>
      </c>
      <c r="M88" s="79" t="e">
        <f>Results!F84</f>
        <v>#DIV/0!</v>
      </c>
      <c r="N88" s="79" t="e">
        <f>Results!G84</f>
        <v>#DIV/0!</v>
      </c>
      <c r="P88" s="65"/>
      <c r="Q88" s="65"/>
      <c r="R88" s="65"/>
      <c r="S88" s="65"/>
      <c r="T88" s="65"/>
    </row>
    <row r="89" customHeight="1" spans="10:20">
      <c r="J89" s="80"/>
      <c r="K89" s="39" t="str">
        <f>Results!C85</f>
        <v>D11</v>
      </c>
      <c r="L89" s="39" t="str">
        <f>Results!B85</f>
        <v>mmu-miR-290-3p</v>
      </c>
      <c r="M89" s="79" t="e">
        <f>Results!F85</f>
        <v>#DIV/0!</v>
      </c>
      <c r="N89" s="79" t="e">
        <f>Results!G85</f>
        <v>#DIV/0!</v>
      </c>
      <c r="P89" s="65"/>
      <c r="Q89" s="65"/>
      <c r="R89" s="65"/>
      <c r="S89" s="65"/>
      <c r="T89" s="65"/>
    </row>
    <row r="90" customHeight="1" spans="10:20">
      <c r="J90" s="80"/>
      <c r="K90" s="39" t="str">
        <f>Results!C86</f>
        <v>D12</v>
      </c>
      <c r="L90" s="39" t="str">
        <f>Results!B86</f>
        <v>mmu-miR-683</v>
      </c>
      <c r="M90" s="79" t="e">
        <f>Results!F86</f>
        <v>#DIV/0!</v>
      </c>
      <c r="N90" s="79" t="e">
        <f>Results!G86</f>
        <v>#DIV/0!</v>
      </c>
      <c r="P90" s="65"/>
      <c r="Q90" s="65"/>
      <c r="R90" s="65"/>
      <c r="S90" s="65"/>
      <c r="T90" s="65"/>
    </row>
    <row r="91" customHeight="1" spans="10:20">
      <c r="J91" s="80"/>
      <c r="K91" s="39" t="str">
        <f>Results!C87</f>
        <v>D13</v>
      </c>
      <c r="L91" s="39" t="str">
        <f>Results!B87</f>
        <v>mmu-miR-290-5p</v>
      </c>
      <c r="M91" s="79" t="e">
        <f>Results!F87</f>
        <v>#DIV/0!</v>
      </c>
      <c r="N91" s="79" t="e">
        <f>Results!G87</f>
        <v>#DIV/0!</v>
      </c>
      <c r="P91" s="65"/>
      <c r="Q91" s="65"/>
      <c r="R91" s="65"/>
      <c r="S91" s="65"/>
      <c r="T91" s="65"/>
    </row>
    <row r="92" customHeight="1" spans="10:20">
      <c r="J92" s="80"/>
      <c r="K92" s="39" t="str">
        <f>Results!C88</f>
        <v>D14</v>
      </c>
      <c r="L92" s="39" t="str">
        <f>Results!B88</f>
        <v>mmu-miR-684</v>
      </c>
      <c r="M92" s="79" t="e">
        <f>Results!F88</f>
        <v>#DIV/0!</v>
      </c>
      <c r="N92" s="79" t="e">
        <f>Results!G88</f>
        <v>#DIV/0!</v>
      </c>
      <c r="P92" s="65"/>
      <c r="Q92" s="65"/>
      <c r="R92" s="65"/>
      <c r="S92" s="65"/>
      <c r="T92" s="65"/>
    </row>
    <row r="93" customHeight="1" spans="10:20">
      <c r="J93" s="80"/>
      <c r="K93" s="39" t="str">
        <f>Results!C89</f>
        <v>D15</v>
      </c>
      <c r="L93" s="39" t="str">
        <f>Results!B89</f>
        <v>mmu-miR-291b-3p</v>
      </c>
      <c r="M93" s="79" t="e">
        <f>Results!F89</f>
        <v>#DIV/0!</v>
      </c>
      <c r="N93" s="79" t="e">
        <f>Results!G89</f>
        <v>#DIV/0!</v>
      </c>
      <c r="P93" s="65"/>
      <c r="Q93" s="65"/>
      <c r="R93" s="65"/>
      <c r="S93" s="65"/>
      <c r="T93" s="65"/>
    </row>
    <row r="94" customHeight="1" spans="10:20">
      <c r="J94" s="80"/>
      <c r="K94" s="39" t="str">
        <f>Results!C90</f>
        <v>D16</v>
      </c>
      <c r="L94" s="39" t="str">
        <f>Results!B90</f>
        <v>mmu-miR-685</v>
      </c>
      <c r="M94" s="79" t="e">
        <f>Results!F90</f>
        <v>#DIV/0!</v>
      </c>
      <c r="N94" s="79" t="e">
        <f>Results!G90</f>
        <v>#DIV/0!</v>
      </c>
      <c r="P94" s="65"/>
      <c r="Q94" s="65"/>
      <c r="R94" s="65"/>
      <c r="S94" s="65"/>
      <c r="T94" s="65"/>
    </row>
    <row r="95" customHeight="1" spans="10:20">
      <c r="J95" s="80"/>
      <c r="K95" s="39" t="str">
        <f>Results!C91</f>
        <v>D17</v>
      </c>
      <c r="L95" s="39" t="str">
        <f>Results!B91</f>
        <v>mmu-miR-292-3p</v>
      </c>
      <c r="M95" s="79" t="e">
        <f>Results!F91</f>
        <v>#DIV/0!</v>
      </c>
      <c r="N95" s="79" t="e">
        <f>Results!G91</f>
        <v>#DIV/0!</v>
      </c>
      <c r="P95" s="65"/>
      <c r="Q95" s="65"/>
      <c r="R95" s="65"/>
      <c r="S95" s="65"/>
      <c r="T95" s="65"/>
    </row>
    <row r="96" customHeight="1" spans="10:16">
      <c r="J96" s="80"/>
      <c r="K96" s="39" t="str">
        <f>Results!C92</f>
        <v>D18</v>
      </c>
      <c r="L96" s="39" t="str">
        <f>Results!B92</f>
        <v>mmu-miR-686</v>
      </c>
      <c r="M96" s="79" t="e">
        <f>Results!F92</f>
        <v>#DIV/0!</v>
      </c>
      <c r="N96" s="79" t="e">
        <f>Results!G92</f>
        <v>#DIV/0!</v>
      </c>
      <c r="O96" s="65"/>
      <c r="P96" s="65"/>
    </row>
    <row r="97" customHeight="1" spans="10:16">
      <c r="J97" s="80"/>
      <c r="K97" s="39" t="str">
        <f>Results!C93</f>
        <v>D19</v>
      </c>
      <c r="L97" s="39" t="str">
        <f>Results!B93</f>
        <v>mmu-miR-293-3p</v>
      </c>
      <c r="M97" s="79" t="e">
        <f>Results!F93</f>
        <v>#DIV/0!</v>
      </c>
      <c r="N97" s="79" t="e">
        <f>Results!G93</f>
        <v>#DIV/0!</v>
      </c>
      <c r="O97" s="65"/>
      <c r="P97" s="65"/>
    </row>
    <row r="98" customHeight="1" spans="10:16">
      <c r="J98" s="80"/>
      <c r="K98" s="39" t="str">
        <f>Results!C94</f>
        <v>D20</v>
      </c>
      <c r="L98" s="39" t="str">
        <f>Results!B94</f>
        <v>mmu-miR-687</v>
      </c>
      <c r="M98" s="79" t="e">
        <f>Results!F94</f>
        <v>#DIV/0!</v>
      </c>
      <c r="N98" s="79" t="e">
        <f>Results!G94</f>
        <v>#DIV/0!</v>
      </c>
      <c r="O98" s="65"/>
      <c r="P98" s="65"/>
    </row>
    <row r="99" customHeight="1" spans="10:16">
      <c r="J99" s="80"/>
      <c r="K99" s="39" t="str">
        <f>Results!C95</f>
        <v>D21</v>
      </c>
      <c r="L99" s="39" t="str">
        <f>Results!B95</f>
        <v>mmu-miR-294-3p</v>
      </c>
      <c r="M99" s="79" t="e">
        <f>Results!F95</f>
        <v>#DIV/0!</v>
      </c>
      <c r="N99" s="79" t="e">
        <f>Results!G95</f>
        <v>#DIV/0!</v>
      </c>
      <c r="O99" s="65"/>
      <c r="P99" s="65"/>
    </row>
    <row r="100" customHeight="1" spans="10:16">
      <c r="J100" s="80"/>
      <c r="K100" s="39" t="str">
        <f>Results!C96</f>
        <v>D22</v>
      </c>
      <c r="L100" s="39" t="str">
        <f>Results!B96</f>
        <v>mmu-miR-688</v>
      </c>
      <c r="M100" s="79" t="e">
        <f>Results!F96</f>
        <v>#DIV/0!</v>
      </c>
      <c r="N100" s="79" t="e">
        <f>Results!G96</f>
        <v>#DIV/0!</v>
      </c>
      <c r="O100" s="65"/>
      <c r="P100" s="65"/>
    </row>
    <row r="101" customHeight="1" spans="10:16">
      <c r="J101" s="80"/>
      <c r="K101" s="39" t="str">
        <f>Results!C97</f>
        <v>D23</v>
      </c>
      <c r="L101" s="39" t="str">
        <f>Results!B97</f>
        <v>mmu-miR-295-3p</v>
      </c>
      <c r="M101" s="79" t="e">
        <f>Results!F97</f>
        <v>#DIV/0!</v>
      </c>
      <c r="N101" s="79" t="e">
        <f>Results!G97</f>
        <v>#DIV/0!</v>
      </c>
      <c r="O101" s="65"/>
      <c r="P101" s="65"/>
    </row>
    <row r="102" customHeight="1" spans="10:16">
      <c r="J102" s="80"/>
      <c r="K102" s="39" t="str">
        <f>Results!C98</f>
        <v>D24</v>
      </c>
      <c r="L102" s="39" t="str">
        <f>Results!B98</f>
        <v>mmu-miR-689</v>
      </c>
      <c r="M102" s="79" t="e">
        <f>Results!F98</f>
        <v>#DIV/0!</v>
      </c>
      <c r="N102" s="79" t="e">
        <f>Results!G98</f>
        <v>#DIV/0!</v>
      </c>
      <c r="O102" s="65"/>
      <c r="P102" s="65"/>
    </row>
    <row r="103" customHeight="1" spans="10:14">
      <c r="J103" s="80"/>
      <c r="K103" s="39" t="str">
        <f>Results!C99</f>
        <v>E01</v>
      </c>
      <c r="L103" s="39" t="str">
        <f>Results!B99</f>
        <v>mmu-miR-147-3p</v>
      </c>
      <c r="M103" s="79" t="e">
        <f>Results!F99</f>
        <v>#DIV/0!</v>
      </c>
      <c r="N103" s="79" t="e">
        <f>Results!G99</f>
        <v>#DIV/0!</v>
      </c>
    </row>
    <row r="104" customHeight="1" spans="10:14">
      <c r="J104" s="80"/>
      <c r="K104" s="39" t="str">
        <f>Results!C100</f>
        <v>E02</v>
      </c>
      <c r="L104" s="39" t="str">
        <f>Results!B100</f>
        <v>mmu-miR-410-3p</v>
      </c>
      <c r="M104" s="79" t="e">
        <f>Results!F100</f>
        <v>#DIV/0!</v>
      </c>
      <c r="N104" s="79" t="e">
        <f>Results!G100</f>
        <v>#DIV/0!</v>
      </c>
    </row>
    <row r="105" customHeight="1" spans="10:14">
      <c r="J105" s="80"/>
      <c r="K105" s="39" t="str">
        <f>Results!C101</f>
        <v>E03</v>
      </c>
      <c r="L105" s="39" t="str">
        <f>Results!B101</f>
        <v>mmu-miR-149-5p</v>
      </c>
      <c r="M105" s="79" t="e">
        <f>Results!F101</f>
        <v>#DIV/0!</v>
      </c>
      <c r="N105" s="79" t="e">
        <f>Results!G101</f>
        <v>#DIV/0!</v>
      </c>
    </row>
    <row r="106" customHeight="1" spans="10:14">
      <c r="J106" s="80"/>
      <c r="K106" s="39" t="str">
        <f>Results!C102</f>
        <v>E04</v>
      </c>
      <c r="L106" s="39" t="str">
        <f>Results!B102</f>
        <v>mmu-miR-411-5p</v>
      </c>
      <c r="M106" s="79" t="e">
        <f>Results!F102</f>
        <v>#DIV/0!</v>
      </c>
      <c r="N106" s="79" t="e">
        <f>Results!G102</f>
        <v>#DIV/0!</v>
      </c>
    </row>
    <row r="107" customHeight="1" spans="10:14">
      <c r="J107" s="80"/>
      <c r="K107" s="39" t="str">
        <f>Results!C103</f>
        <v>E05</v>
      </c>
      <c r="L107" s="39" t="str">
        <f>Results!B103</f>
        <v>mmu-miR-150-5p</v>
      </c>
      <c r="M107" s="79" t="e">
        <f>Results!F103</f>
        <v>#DIV/0!</v>
      </c>
      <c r="N107" s="79" t="e">
        <f>Results!G103</f>
        <v>#DIV/0!</v>
      </c>
    </row>
    <row r="108" customHeight="1" spans="10:14">
      <c r="J108" s="80"/>
      <c r="K108" s="39" t="str">
        <f>Results!C104</f>
        <v>E06</v>
      </c>
      <c r="L108" s="39" t="str">
        <f>Results!B104</f>
        <v>mmu-miR-421-3p</v>
      </c>
      <c r="M108" s="79" t="e">
        <f>Results!F104</f>
        <v>#DIV/0!</v>
      </c>
      <c r="N108" s="79" t="e">
        <f>Results!G104</f>
        <v>#DIV/0!</v>
      </c>
    </row>
    <row r="109" customHeight="1" spans="10:14">
      <c r="J109" s="80"/>
      <c r="K109" s="39" t="str">
        <f>Results!C105</f>
        <v>E07</v>
      </c>
      <c r="L109" s="39" t="str">
        <f>Results!B105</f>
        <v>mmu-miR-151-5p</v>
      </c>
      <c r="M109" s="79" t="e">
        <f>Results!F105</f>
        <v>#DIV/0!</v>
      </c>
      <c r="N109" s="79" t="e">
        <f>Results!G105</f>
        <v>#DIV/0!</v>
      </c>
    </row>
    <row r="110" customHeight="1" spans="10:14">
      <c r="J110" s="80"/>
      <c r="K110" s="39" t="str">
        <f>Results!C106</f>
        <v>E08</v>
      </c>
      <c r="L110" s="39" t="str">
        <f>Results!B106</f>
        <v>mmu-miR-423-3p</v>
      </c>
      <c r="M110" s="79" t="e">
        <f>Results!F106</f>
        <v>#DIV/0!</v>
      </c>
      <c r="N110" s="79" t="e">
        <f>Results!G106</f>
        <v>#DIV/0!</v>
      </c>
    </row>
    <row r="111" customHeight="1" spans="10:14">
      <c r="J111" s="80"/>
      <c r="K111" s="39" t="str">
        <f>Results!C107</f>
        <v>E09</v>
      </c>
      <c r="L111" s="39" t="str">
        <f>Results!B107</f>
        <v>mmu-miR-153-3p</v>
      </c>
      <c r="M111" s="79" t="e">
        <f>Results!F107</f>
        <v>#DIV/0!</v>
      </c>
      <c r="N111" s="79" t="e">
        <f>Results!G107</f>
        <v>#DIV/0!</v>
      </c>
    </row>
    <row r="112" customHeight="1" spans="10:14">
      <c r="J112" s="80"/>
      <c r="K112" s="39" t="str">
        <f>Results!C108</f>
        <v>E10</v>
      </c>
      <c r="L112" s="39" t="str">
        <f>Results!B108</f>
        <v>mmu-miR-423-5p</v>
      </c>
      <c r="M112" s="79" t="e">
        <f>Results!F108</f>
        <v>#DIV/0!</v>
      </c>
      <c r="N112" s="79" t="e">
        <f>Results!G108</f>
        <v>#DIV/0!</v>
      </c>
    </row>
    <row r="113" customHeight="1" spans="10:14">
      <c r="J113" s="80"/>
      <c r="K113" s="39" t="str">
        <f>Results!C109</f>
        <v>E11</v>
      </c>
      <c r="L113" s="39" t="str">
        <f>Results!B109</f>
        <v>mmu-miR-154-5p</v>
      </c>
      <c r="M113" s="79" t="e">
        <f>Results!F109</f>
        <v>#DIV/0!</v>
      </c>
      <c r="N113" s="79" t="e">
        <f>Results!G109</f>
        <v>#DIV/0!</v>
      </c>
    </row>
    <row r="114" customHeight="1" spans="10:14">
      <c r="J114" s="80"/>
      <c r="K114" s="39" t="str">
        <f>Results!C110</f>
        <v>E12</v>
      </c>
      <c r="L114" s="39" t="str">
        <f>Results!B110</f>
        <v>mmu-miR-425-5p</v>
      </c>
      <c r="M114" s="79" t="e">
        <f>Results!F110</f>
        <v>#DIV/0!</v>
      </c>
      <c r="N114" s="79" t="e">
        <f>Results!G110</f>
        <v>#DIV/0!</v>
      </c>
    </row>
    <row r="115" customHeight="1" spans="10:14">
      <c r="J115" s="80"/>
      <c r="K115" s="39" t="str">
        <f>Results!C111</f>
        <v>E13</v>
      </c>
      <c r="L115" s="39" t="str">
        <f>Results!B111</f>
        <v>mmu-miR-15a-5p</v>
      </c>
      <c r="M115" s="79" t="e">
        <f>Results!F111</f>
        <v>#DIV/0!</v>
      </c>
      <c r="N115" s="79" t="e">
        <f>Results!G111</f>
        <v>#DIV/0!</v>
      </c>
    </row>
    <row r="116" customHeight="1" spans="10:14">
      <c r="J116" s="80"/>
      <c r="K116" s="39" t="str">
        <f>Results!C112</f>
        <v>E14</v>
      </c>
      <c r="L116" s="39" t="str">
        <f>Results!B112</f>
        <v>mmu-miR-431-5p</v>
      </c>
      <c r="M116" s="79" t="e">
        <f>Results!F112</f>
        <v>#DIV/0!</v>
      </c>
      <c r="N116" s="79" t="e">
        <f>Results!G112</f>
        <v>#DIV/0!</v>
      </c>
    </row>
    <row r="117" customHeight="1" spans="10:14">
      <c r="J117" s="80"/>
      <c r="K117" s="39" t="str">
        <f>Results!C113</f>
        <v>E15</v>
      </c>
      <c r="L117" s="39" t="str">
        <f>Results!B113</f>
        <v>mmu-miR-15b-5p</v>
      </c>
      <c r="M117" s="79" t="e">
        <f>Results!F113</f>
        <v>#DIV/0!</v>
      </c>
      <c r="N117" s="79" t="e">
        <f>Results!G113</f>
        <v>#DIV/0!</v>
      </c>
    </row>
    <row r="118" customHeight="1" spans="10:14">
      <c r="J118" s="80"/>
      <c r="K118" s="39" t="str">
        <f>Results!C114</f>
        <v>E16</v>
      </c>
      <c r="L118" s="39" t="str">
        <f>Results!B114</f>
        <v>mmu-miR-433-3p</v>
      </c>
      <c r="M118" s="79" t="e">
        <f>Results!F114</f>
        <v>#DIV/0!</v>
      </c>
      <c r="N118" s="79" t="e">
        <f>Results!G114</f>
        <v>#DIV/0!</v>
      </c>
    </row>
    <row r="119" customHeight="1" spans="10:14">
      <c r="J119" s="80"/>
      <c r="K119" s="39" t="str">
        <f>Results!C115</f>
        <v>E17</v>
      </c>
      <c r="L119" s="39" t="str">
        <f>Results!B115</f>
        <v>mmu-miR-16-5p</v>
      </c>
      <c r="M119" s="79" t="e">
        <f>Results!F115</f>
        <v>#DIV/0!</v>
      </c>
      <c r="N119" s="79" t="e">
        <f>Results!G115</f>
        <v>#DIV/0!</v>
      </c>
    </row>
    <row r="120" customHeight="1" spans="10:14">
      <c r="J120" s="80"/>
      <c r="K120" s="39" t="str">
        <f>Results!C116</f>
        <v>E18</v>
      </c>
      <c r="L120" s="39" t="str">
        <f>Results!B116</f>
        <v>mmu-miR-448-3p</v>
      </c>
      <c r="M120" s="79" t="e">
        <f>Results!F116</f>
        <v>#DIV/0!</v>
      </c>
      <c r="N120" s="79" t="e">
        <f>Results!G116</f>
        <v>#DIV/0!</v>
      </c>
    </row>
    <row r="121" customHeight="1" spans="10:14">
      <c r="J121" s="80"/>
      <c r="K121" s="39" t="str">
        <f>Results!C117</f>
        <v>E19</v>
      </c>
      <c r="L121" s="39" t="str">
        <f>Results!B117</f>
        <v>mmu-miR-183-5p</v>
      </c>
      <c r="M121" s="79" t="e">
        <f>Results!F117</f>
        <v>#DIV/0!</v>
      </c>
      <c r="N121" s="79" t="e">
        <f>Results!G117</f>
        <v>#DIV/0!</v>
      </c>
    </row>
    <row r="122" customHeight="1" spans="10:14">
      <c r="J122" s="80"/>
      <c r="K122" s="39" t="str">
        <f>Results!C118</f>
        <v>E20</v>
      </c>
      <c r="L122" s="39" t="str">
        <f>Results!B118</f>
        <v>mmu-miR-449a-5p</v>
      </c>
      <c r="M122" s="79" t="e">
        <f>Results!F118</f>
        <v>#DIV/0!</v>
      </c>
      <c r="N122" s="79" t="e">
        <f>Results!G118</f>
        <v>#DIV/0!</v>
      </c>
    </row>
    <row r="123" customHeight="1" spans="10:14">
      <c r="J123" s="80"/>
      <c r="K123" s="39" t="str">
        <f>Results!C119</f>
        <v>E21</v>
      </c>
      <c r="L123" s="39" t="str">
        <f>Results!B119</f>
        <v>mmu-miR-184-3p</v>
      </c>
      <c r="M123" s="79" t="e">
        <f>Results!F119</f>
        <v>#DIV/0!</v>
      </c>
      <c r="N123" s="79" t="e">
        <f>Results!G119</f>
        <v>#DIV/0!</v>
      </c>
    </row>
    <row r="124" customHeight="1" spans="10:14">
      <c r="J124" s="80"/>
      <c r="K124" s="39" t="str">
        <f>Results!C120</f>
        <v>E22</v>
      </c>
      <c r="L124" s="39" t="str">
        <f>Results!B120</f>
        <v>mmu-miR-450a-5p</v>
      </c>
      <c r="M124" s="79" t="e">
        <f>Results!F120</f>
        <v>#DIV/0!</v>
      </c>
      <c r="N124" s="79" t="e">
        <f>Results!G120</f>
        <v>#DIV/0!</v>
      </c>
    </row>
    <row r="125" customHeight="1" spans="10:14">
      <c r="J125" s="80"/>
      <c r="K125" s="39" t="str">
        <f>Results!C121</f>
        <v>E23</v>
      </c>
      <c r="L125" s="39" t="str">
        <f>Results!B121</f>
        <v>mmu-miR-185-5p</v>
      </c>
      <c r="M125" s="79" t="e">
        <f>Results!F121</f>
        <v>#DIV/0!</v>
      </c>
      <c r="N125" s="79" t="e">
        <f>Results!G121</f>
        <v>#DIV/0!</v>
      </c>
    </row>
    <row r="126" customHeight="1" spans="10:14">
      <c r="J126" s="80"/>
      <c r="K126" s="39" t="str">
        <f>Results!C122</f>
        <v>E24</v>
      </c>
      <c r="L126" s="39" t="str">
        <f>Results!B122</f>
        <v>mmu-miR-451</v>
      </c>
      <c r="M126" s="79" t="e">
        <f>Results!F122</f>
        <v>#DIV/0!</v>
      </c>
      <c r="N126" s="79" t="e">
        <f>Results!G122</f>
        <v>#DIV/0!</v>
      </c>
    </row>
    <row r="127" customHeight="1" spans="10:14">
      <c r="J127" s="80"/>
      <c r="K127" s="39" t="str">
        <f>Results!C123</f>
        <v>F01</v>
      </c>
      <c r="L127" s="39" t="str">
        <f>Results!B123</f>
        <v>mmu-miR-297b-3p</v>
      </c>
      <c r="M127" s="79" t="e">
        <f>Results!F123</f>
        <v>#DIV/0!</v>
      </c>
      <c r="N127" s="79" t="e">
        <f>Results!G123</f>
        <v>#DIV/0!</v>
      </c>
    </row>
    <row r="128" customHeight="1" spans="10:14">
      <c r="J128" s="80"/>
      <c r="K128" s="39" t="str">
        <f>Results!C124</f>
        <v>F02</v>
      </c>
      <c r="L128" s="39" t="str">
        <f>Results!B124</f>
        <v>mmu-miR-691</v>
      </c>
      <c r="M128" s="79" t="e">
        <f>Results!F124</f>
        <v>#DIV/0!</v>
      </c>
      <c r="N128" s="79" t="e">
        <f>Results!G124</f>
        <v>#DIV/0!</v>
      </c>
    </row>
    <row r="129" customHeight="1" spans="10:14">
      <c r="J129" s="80"/>
      <c r="K129" s="39" t="str">
        <f>Results!C125</f>
        <v>F03</v>
      </c>
      <c r="L129" s="39" t="str">
        <f>Results!B125</f>
        <v>mmu-miR-298-5p</v>
      </c>
      <c r="M129" s="79" t="e">
        <f>Results!F125</f>
        <v>#DIV/0!</v>
      </c>
      <c r="N129" s="79" t="e">
        <f>Results!G125</f>
        <v>#DIV/0!</v>
      </c>
    </row>
    <row r="130" customHeight="1" spans="10:14">
      <c r="J130" s="80"/>
      <c r="K130" s="39" t="str">
        <f>Results!C126</f>
        <v>F04</v>
      </c>
      <c r="L130" s="39" t="str">
        <f>Results!B126</f>
        <v>mmu-miR-693-3p</v>
      </c>
      <c r="M130" s="79" t="e">
        <f>Results!F126</f>
        <v>#DIV/0!</v>
      </c>
      <c r="N130" s="79" t="e">
        <f>Results!G126</f>
        <v>#DIV/0!</v>
      </c>
    </row>
    <row r="131" customHeight="1" spans="10:14">
      <c r="J131" s="80"/>
      <c r="K131" s="39" t="str">
        <f>Results!C127</f>
        <v>F05</v>
      </c>
      <c r="L131" s="39" t="str">
        <f>Results!B127</f>
        <v>mmu-miR-299-3p</v>
      </c>
      <c r="M131" s="79" t="e">
        <f>Results!F127</f>
        <v>#DIV/0!</v>
      </c>
      <c r="N131" s="79" t="e">
        <f>Results!G127</f>
        <v>#DIV/0!</v>
      </c>
    </row>
    <row r="132" customHeight="1" spans="10:14">
      <c r="J132" s="80"/>
      <c r="K132" s="39" t="str">
        <f>Results!C128</f>
        <v>F06</v>
      </c>
      <c r="L132" s="39" t="str">
        <f>Results!B128</f>
        <v>mmu-miR-694</v>
      </c>
      <c r="M132" s="79" t="e">
        <f>Results!F128</f>
        <v>#DIV/0!</v>
      </c>
      <c r="N132" s="79" t="e">
        <f>Results!G128</f>
        <v>#DIV/0!</v>
      </c>
    </row>
    <row r="133" customHeight="1" spans="10:14">
      <c r="J133" s="80"/>
      <c r="K133" s="39" t="str">
        <f>Results!C129</f>
        <v>F07</v>
      </c>
      <c r="L133" s="39" t="str">
        <f>Results!B129</f>
        <v>mmu-miR-300-3p</v>
      </c>
      <c r="M133" s="79" t="e">
        <f>Results!F129</f>
        <v>#DIV/0!</v>
      </c>
      <c r="N133" s="79" t="e">
        <f>Results!G129</f>
        <v>#DIV/0!</v>
      </c>
    </row>
    <row r="134" customHeight="1" spans="10:14">
      <c r="J134" s="80"/>
      <c r="K134" s="39" t="str">
        <f>Results!C130</f>
        <v>F08</v>
      </c>
      <c r="L134" s="39" t="str">
        <f>Results!B130</f>
        <v>mmu-miR-695</v>
      </c>
      <c r="M134" s="79" t="e">
        <f>Results!F130</f>
        <v>#DIV/0!</v>
      </c>
      <c r="N134" s="79" t="e">
        <f>Results!G130</f>
        <v>#DIV/0!</v>
      </c>
    </row>
    <row r="135" customHeight="1" spans="10:14">
      <c r="J135" s="80"/>
      <c r="K135" s="39" t="str">
        <f>Results!C131</f>
        <v>F09</v>
      </c>
      <c r="L135" s="39" t="str">
        <f>Results!B131</f>
        <v>mmu-miR-324-3p</v>
      </c>
      <c r="M135" s="79" t="e">
        <f>Results!F131</f>
        <v>#DIV/0!</v>
      </c>
      <c r="N135" s="79" t="e">
        <f>Results!G131</f>
        <v>#DIV/0!</v>
      </c>
    </row>
    <row r="136" customHeight="1" spans="10:14">
      <c r="J136" s="80"/>
      <c r="K136" s="39" t="str">
        <f>Results!C132</f>
        <v>F10</v>
      </c>
      <c r="L136" s="39" t="str">
        <f>Results!B132</f>
        <v>mmu-miR-696</v>
      </c>
      <c r="M136" s="79" t="e">
        <f>Results!F132</f>
        <v>#DIV/0!</v>
      </c>
      <c r="N136" s="79" t="e">
        <f>Results!G132</f>
        <v>#DIV/0!</v>
      </c>
    </row>
    <row r="137" customHeight="1" spans="10:14">
      <c r="J137" s="80"/>
      <c r="K137" s="39" t="str">
        <f>Results!C133</f>
        <v>F11</v>
      </c>
      <c r="L137" s="39" t="str">
        <f>Results!B133</f>
        <v>mmu-miR-325-3p</v>
      </c>
      <c r="M137" s="79" t="e">
        <f>Results!F133</f>
        <v>#DIV/0!</v>
      </c>
      <c r="N137" s="79" t="e">
        <f>Results!G133</f>
        <v>#DIV/0!</v>
      </c>
    </row>
    <row r="138" customHeight="1" spans="10:14">
      <c r="J138" s="80"/>
      <c r="K138" s="39" t="str">
        <f>Results!C134</f>
        <v>F12</v>
      </c>
      <c r="L138" s="39" t="str">
        <f>Results!B134</f>
        <v>mmu-miR-697</v>
      </c>
      <c r="M138" s="79" t="e">
        <f>Results!F134</f>
        <v>#DIV/0!</v>
      </c>
      <c r="N138" s="79" t="e">
        <f>Results!G134</f>
        <v>#DIV/0!</v>
      </c>
    </row>
    <row r="139" customHeight="1" spans="10:14">
      <c r="J139" s="80"/>
      <c r="K139" s="39" t="str">
        <f>Results!C135</f>
        <v>F13</v>
      </c>
      <c r="L139" s="39" t="str">
        <f>Results!B135</f>
        <v>mmu-miR-327</v>
      </c>
      <c r="M139" s="79" t="e">
        <f>Results!F135</f>
        <v>#DIV/0!</v>
      </c>
      <c r="N139" s="79" t="e">
        <f>Results!G135</f>
        <v>#DIV/0!</v>
      </c>
    </row>
    <row r="140" customHeight="1" spans="10:14">
      <c r="J140" s="80"/>
      <c r="K140" s="39" t="str">
        <f>Results!C136</f>
        <v>F14</v>
      </c>
      <c r="L140" s="39" t="str">
        <f>Results!B136</f>
        <v>mmu-miR-698</v>
      </c>
      <c r="M140" s="79" t="e">
        <f>Results!F136</f>
        <v>#DIV/0!</v>
      </c>
      <c r="N140" s="79" t="e">
        <f>Results!G136</f>
        <v>#DIV/0!</v>
      </c>
    </row>
    <row r="141" customHeight="1" spans="10:14">
      <c r="J141" s="80"/>
      <c r="K141" s="39" t="str">
        <f>Results!C137</f>
        <v>F15</v>
      </c>
      <c r="L141" s="39" t="str">
        <f>Results!B137</f>
        <v>mmu-miR-337-5p</v>
      </c>
      <c r="M141" s="79" t="e">
        <f>Results!F137</f>
        <v>#DIV/0!</v>
      </c>
      <c r="N141" s="79" t="e">
        <f>Results!G137</f>
        <v>#DIV/0!</v>
      </c>
    </row>
    <row r="142" customHeight="1" spans="10:14">
      <c r="J142" s="80"/>
      <c r="K142" s="39" t="str">
        <f>Results!C138</f>
        <v>F16</v>
      </c>
      <c r="L142" s="39" t="str">
        <f>Results!B138</f>
        <v>mmu-miR-700-3p</v>
      </c>
      <c r="M142" s="79" t="e">
        <f>Results!F138</f>
        <v>#DIV/0!</v>
      </c>
      <c r="N142" s="79" t="e">
        <f>Results!G138</f>
        <v>#DIV/0!</v>
      </c>
    </row>
    <row r="143" customHeight="1" spans="10:14">
      <c r="J143" s="80"/>
      <c r="K143" s="39" t="str">
        <f>Results!C139</f>
        <v>F17</v>
      </c>
      <c r="L143" s="39" t="str">
        <f>Results!B139</f>
        <v>mmu-miR-337-3p</v>
      </c>
      <c r="M143" s="79" t="e">
        <f>Results!F139</f>
        <v>#DIV/0!</v>
      </c>
      <c r="N143" s="79" t="e">
        <f>Results!G139</f>
        <v>#DIV/0!</v>
      </c>
    </row>
    <row r="144" customHeight="1" spans="10:14">
      <c r="J144" s="80"/>
      <c r="K144" s="39" t="str">
        <f>Results!C140</f>
        <v>F18</v>
      </c>
      <c r="L144" s="39" t="str">
        <f>Results!B140</f>
        <v>mmu-miR-701-5p</v>
      </c>
      <c r="M144" s="79" t="e">
        <f>Results!F140</f>
        <v>#DIV/0!</v>
      </c>
      <c r="N144" s="79" t="e">
        <f>Results!G140</f>
        <v>#DIV/0!</v>
      </c>
    </row>
    <row r="145" customHeight="1" spans="10:14">
      <c r="J145" s="80"/>
      <c r="K145" s="39" t="str">
        <f>Results!C141</f>
        <v>F19</v>
      </c>
      <c r="L145" s="39" t="str">
        <f>Results!B141</f>
        <v>mmu-miR-339-3p</v>
      </c>
      <c r="M145" s="79" t="e">
        <f>Results!F141</f>
        <v>#DIV/0!</v>
      </c>
      <c r="N145" s="79" t="e">
        <f>Results!G141</f>
        <v>#DIV/0!</v>
      </c>
    </row>
    <row r="146" customHeight="1" spans="10:14">
      <c r="J146" s="80"/>
      <c r="K146" s="39" t="str">
        <f>Results!C142</f>
        <v>F20</v>
      </c>
      <c r="L146" s="39" t="str">
        <f>Results!B142</f>
        <v>mmu-miR-703</v>
      </c>
      <c r="M146" s="79" t="e">
        <f>Results!F142</f>
        <v>#DIV/0!</v>
      </c>
      <c r="N146" s="79" t="e">
        <f>Results!G142</f>
        <v>#DIV/0!</v>
      </c>
    </row>
    <row r="147" customHeight="1" spans="10:14">
      <c r="J147" s="80"/>
      <c r="K147" s="39" t="str">
        <f>Results!C143</f>
        <v>F21</v>
      </c>
      <c r="L147" s="39" t="str">
        <f>Results!B143</f>
        <v>mmu-miR-343</v>
      </c>
      <c r="M147" s="79" t="e">
        <f>Results!F143</f>
        <v>#DIV/0!</v>
      </c>
      <c r="N147" s="79" t="e">
        <f>Results!G143</f>
        <v>#DIV/0!</v>
      </c>
    </row>
    <row r="148" customHeight="1" spans="10:14">
      <c r="J148" s="80"/>
      <c r="K148" s="39" t="str">
        <f>Results!C144</f>
        <v>F22</v>
      </c>
      <c r="L148" s="39" t="str">
        <f>Results!B144</f>
        <v>mmu-miR-705</v>
      </c>
      <c r="M148" s="79" t="e">
        <f>Results!F144</f>
        <v>#DIV/0!</v>
      </c>
      <c r="N148" s="79" t="e">
        <f>Results!G144</f>
        <v>#DIV/0!</v>
      </c>
    </row>
    <row r="149" customHeight="1" spans="10:14">
      <c r="J149" s="80"/>
      <c r="K149" s="39" t="str">
        <f>Results!C145</f>
        <v>F23</v>
      </c>
      <c r="L149" s="39" t="str">
        <f>Results!B145</f>
        <v>mmu-miR-344-3p</v>
      </c>
      <c r="M149" s="79" t="e">
        <f>Results!F145</f>
        <v>#DIV/0!</v>
      </c>
      <c r="N149" s="79" t="e">
        <f>Results!G145</f>
        <v>#DIV/0!</v>
      </c>
    </row>
    <row r="150" customHeight="1" spans="10:14">
      <c r="J150" s="80"/>
      <c r="K150" s="39" t="str">
        <f>Results!C146</f>
        <v>F24</v>
      </c>
      <c r="L150" s="39" t="str">
        <f>Results!B146</f>
        <v>mmu-miR-706</v>
      </c>
      <c r="M150" s="79" t="e">
        <f>Results!F146</f>
        <v>#DIV/0!</v>
      </c>
      <c r="N150" s="79" t="e">
        <f>Results!G146</f>
        <v>#DIV/0!</v>
      </c>
    </row>
    <row r="151" customHeight="1" spans="10:14">
      <c r="J151" s="80"/>
      <c r="K151" s="39" t="str">
        <f>Results!C147</f>
        <v>G01</v>
      </c>
      <c r="L151" s="39" t="str">
        <f>Results!B147</f>
        <v>mmu-miR-186-5p</v>
      </c>
      <c r="M151" s="79" t="e">
        <f>Results!F147</f>
        <v>#DIV/0!</v>
      </c>
      <c r="N151" s="79" t="e">
        <f>Results!G147</f>
        <v>#DIV/0!</v>
      </c>
    </row>
    <row r="152" customHeight="1" spans="10:14">
      <c r="J152" s="80"/>
      <c r="K152" s="39" t="str">
        <f>Results!C148</f>
        <v>G02</v>
      </c>
      <c r="L152" s="39" t="str">
        <f>Results!B148</f>
        <v>mmu-miR-484</v>
      </c>
      <c r="M152" s="79" t="e">
        <f>Results!F148</f>
        <v>#DIV/0!</v>
      </c>
      <c r="N152" s="79" t="e">
        <f>Results!G148</f>
        <v>#DIV/0!</v>
      </c>
    </row>
    <row r="153" customHeight="1" spans="10:14">
      <c r="J153" s="80"/>
      <c r="K153" s="39" t="str">
        <f>Results!C149</f>
        <v>G03</v>
      </c>
      <c r="L153" s="39" t="str">
        <f>Results!B149</f>
        <v>mmu-miR-188-5p</v>
      </c>
      <c r="M153" s="79" t="e">
        <f>Results!F149</f>
        <v>#DIV/0!</v>
      </c>
      <c r="N153" s="79" t="e">
        <f>Results!G149</f>
        <v>#DIV/0!</v>
      </c>
    </row>
    <row r="154" customHeight="1" spans="10:14">
      <c r="J154" s="80"/>
      <c r="K154" s="39" t="str">
        <f>Results!C150</f>
        <v>G04</v>
      </c>
      <c r="L154" s="39" t="str">
        <f>Results!B150</f>
        <v>mmu-miR-485-5p</v>
      </c>
      <c r="M154" s="79" t="e">
        <f>Results!F150</f>
        <v>#DIV/0!</v>
      </c>
      <c r="N154" s="79" t="e">
        <f>Results!G150</f>
        <v>#DIV/0!</v>
      </c>
    </row>
    <row r="155" customHeight="1" spans="10:14">
      <c r="J155" s="80"/>
      <c r="K155" s="39" t="str">
        <f>Results!C151</f>
        <v>G05</v>
      </c>
      <c r="L155" s="39" t="str">
        <f>Results!B151</f>
        <v>mmu-miR-188-3p</v>
      </c>
      <c r="M155" s="79" t="e">
        <f>Results!F151</f>
        <v>#DIV/0!</v>
      </c>
      <c r="N155" s="79" t="e">
        <f>Results!G151</f>
        <v>#DIV/0!</v>
      </c>
    </row>
    <row r="156" customHeight="1" spans="10:14">
      <c r="J156" s="80"/>
      <c r="K156" s="39" t="str">
        <f>Results!C152</f>
        <v>G06</v>
      </c>
      <c r="L156" s="39" t="str">
        <f>Results!B152</f>
        <v>mmu-miR-487b-3p</v>
      </c>
      <c r="M156" s="79" t="e">
        <f>Results!F152</f>
        <v>#DIV/0!</v>
      </c>
      <c r="N156" s="79" t="e">
        <f>Results!G152</f>
        <v>#DIV/0!</v>
      </c>
    </row>
    <row r="157" customHeight="1" spans="10:14">
      <c r="J157" s="80"/>
      <c r="K157" s="39" t="str">
        <f>Results!C153</f>
        <v>G07</v>
      </c>
      <c r="L157" s="39" t="str">
        <f>Results!B153</f>
        <v>mmu-miR-190-5p</v>
      </c>
      <c r="M157" s="79" t="e">
        <f>Results!F153</f>
        <v>#DIV/0!</v>
      </c>
      <c r="N157" s="79" t="e">
        <f>Results!G153</f>
        <v>#DIV/0!</v>
      </c>
    </row>
    <row r="158" customHeight="1" spans="10:14">
      <c r="J158" s="80"/>
      <c r="K158" s="39" t="str">
        <f>Results!C154</f>
        <v>G08</v>
      </c>
      <c r="L158" s="39" t="str">
        <f>Results!B154</f>
        <v>mmu-miR-490-3p</v>
      </c>
      <c r="M158" s="79" t="e">
        <f>Results!F154</f>
        <v>#DIV/0!</v>
      </c>
      <c r="N158" s="79" t="e">
        <f>Results!G154</f>
        <v>#DIV/0!</v>
      </c>
    </row>
    <row r="159" customHeight="1" spans="10:14">
      <c r="J159" s="80"/>
      <c r="K159" s="39" t="str">
        <f>Results!C155</f>
        <v>G09</v>
      </c>
      <c r="L159" s="39" t="str">
        <f>Results!B155</f>
        <v>mmu-miR-190b-5p</v>
      </c>
      <c r="M159" s="79" t="e">
        <f>Results!F155</f>
        <v>#DIV/0!</v>
      </c>
      <c r="N159" s="79" t="e">
        <f>Results!G155</f>
        <v>#DIV/0!</v>
      </c>
    </row>
    <row r="160" customHeight="1" spans="10:14">
      <c r="J160" s="80"/>
      <c r="K160" s="39" t="str">
        <f>Results!C156</f>
        <v>G10</v>
      </c>
      <c r="L160" s="39" t="str">
        <f>Results!B156</f>
        <v>mmu-miR-491-5p</v>
      </c>
      <c r="M160" s="79" t="e">
        <f>Results!F156</f>
        <v>#DIV/0!</v>
      </c>
      <c r="N160" s="79" t="e">
        <f>Results!G156</f>
        <v>#DIV/0!</v>
      </c>
    </row>
    <row r="161" customHeight="1" spans="10:14">
      <c r="J161" s="80"/>
      <c r="K161" s="39" t="str">
        <f>Results!C157</f>
        <v>G11</v>
      </c>
      <c r="L161" s="39" t="str">
        <f>Results!B157</f>
        <v>mmu-miR-191-5p</v>
      </c>
      <c r="M161" s="79" t="e">
        <f>Results!F157</f>
        <v>#DIV/0!</v>
      </c>
      <c r="N161" s="79" t="e">
        <f>Results!G157</f>
        <v>#DIV/0!</v>
      </c>
    </row>
    <row r="162" customHeight="1" spans="10:14">
      <c r="J162" s="80"/>
      <c r="K162" s="39" t="str">
        <f>Results!C158</f>
        <v>G12</v>
      </c>
      <c r="L162" s="39" t="str">
        <f>Results!B158</f>
        <v>mmu-miR-494-3p</v>
      </c>
      <c r="M162" s="79" t="e">
        <f>Results!F158</f>
        <v>#DIV/0!</v>
      </c>
      <c r="N162" s="79" t="e">
        <f>Results!G158</f>
        <v>#DIV/0!</v>
      </c>
    </row>
    <row r="163" customHeight="1" spans="10:14">
      <c r="J163" s="80"/>
      <c r="K163" s="39" t="str">
        <f>Results!C159</f>
        <v>G13</v>
      </c>
      <c r="L163" s="39" t="str">
        <f>Results!B159</f>
        <v>mmu-miR-192-5p</v>
      </c>
      <c r="M163" s="79" t="e">
        <f>Results!F159</f>
        <v>#DIV/0!</v>
      </c>
      <c r="N163" s="79" t="e">
        <f>Results!G159</f>
        <v>#DIV/0!</v>
      </c>
    </row>
    <row r="164" customHeight="1" spans="10:14">
      <c r="J164" s="80"/>
      <c r="K164" s="39" t="str">
        <f>Results!C160</f>
        <v>G14</v>
      </c>
      <c r="L164" s="39" t="str">
        <f>Results!B160</f>
        <v>mmu-miR-495-3p</v>
      </c>
      <c r="M164" s="79" t="e">
        <f>Results!F160</f>
        <v>#DIV/0!</v>
      </c>
      <c r="N164" s="79" t="e">
        <f>Results!G160</f>
        <v>#DIV/0!</v>
      </c>
    </row>
    <row r="165" customHeight="1" spans="10:14">
      <c r="J165" s="80"/>
      <c r="K165" s="39" t="str">
        <f>Results!C161</f>
        <v>G15</v>
      </c>
      <c r="L165" s="39" t="str">
        <f>Results!B161</f>
        <v>mmu-miR-193-3p</v>
      </c>
      <c r="M165" s="79" t="e">
        <f>Results!F161</f>
        <v>#DIV/0!</v>
      </c>
      <c r="N165" s="79" t="e">
        <f>Results!G161</f>
        <v>#DIV/0!</v>
      </c>
    </row>
    <row r="166" customHeight="1" spans="10:14">
      <c r="J166" s="80"/>
      <c r="K166" s="39" t="str">
        <f>Results!C162</f>
        <v>G16</v>
      </c>
      <c r="L166" s="39" t="str">
        <f>Results!B162</f>
        <v>mmu-miR-496-3p</v>
      </c>
      <c r="M166" s="79" t="e">
        <f>Results!F162</f>
        <v>#DIV/0!</v>
      </c>
      <c r="N166" s="79" t="e">
        <f>Results!G162</f>
        <v>#DIV/0!</v>
      </c>
    </row>
    <row r="167" customHeight="1" spans="10:14">
      <c r="J167" s="80"/>
      <c r="K167" s="39" t="str">
        <f>Results!C163</f>
        <v>G17</v>
      </c>
      <c r="L167" s="39" t="str">
        <f>Results!B163</f>
        <v>mmu-miR-194-5p</v>
      </c>
      <c r="M167" s="79" t="e">
        <f>Results!F163</f>
        <v>#DIV/0!</v>
      </c>
      <c r="N167" s="79" t="e">
        <f>Results!G163</f>
        <v>#DIV/0!</v>
      </c>
    </row>
    <row r="168" customHeight="1" spans="10:14">
      <c r="J168" s="80"/>
      <c r="K168" s="39" t="str">
        <f>Results!C164</f>
        <v>G18</v>
      </c>
      <c r="L168" s="39" t="str">
        <f>Results!B164</f>
        <v>mmu-miR-499-5p</v>
      </c>
      <c r="M168" s="79" t="e">
        <f>Results!F164</f>
        <v>#DIV/0!</v>
      </c>
      <c r="N168" s="79" t="e">
        <f>Results!G164</f>
        <v>#DIV/0!</v>
      </c>
    </row>
    <row r="169" customHeight="1" spans="10:14">
      <c r="J169" s="80"/>
      <c r="K169" s="39" t="str">
        <f>Results!C165</f>
        <v>G19</v>
      </c>
      <c r="L169" s="39" t="str">
        <f>Results!B165</f>
        <v>mmu-miR-195-5p</v>
      </c>
      <c r="M169" s="79" t="e">
        <f>Results!F165</f>
        <v>#DIV/0!</v>
      </c>
      <c r="N169" s="79" t="e">
        <f>Results!G165</f>
        <v>#DIV/0!</v>
      </c>
    </row>
    <row r="170" customHeight="1" spans="10:14">
      <c r="J170" s="80"/>
      <c r="K170" s="39" t="str">
        <f>Results!C166</f>
        <v>G20</v>
      </c>
      <c r="L170" s="39" t="str">
        <f>Results!B166</f>
        <v>mmu-miR-504-5p</v>
      </c>
      <c r="M170" s="79" t="e">
        <f>Results!F166</f>
        <v>#DIV/0!</v>
      </c>
      <c r="N170" s="79" t="e">
        <f>Results!G166</f>
        <v>#DIV/0!</v>
      </c>
    </row>
    <row r="171" customHeight="1" spans="10:14">
      <c r="J171" s="80"/>
      <c r="K171" s="39" t="str">
        <f>Results!C167</f>
        <v>G21</v>
      </c>
      <c r="L171" s="39" t="str">
        <f>Results!B167</f>
        <v>mmu-miR-199a-5p</v>
      </c>
      <c r="M171" s="79" t="e">
        <f>Results!F167</f>
        <v>#DIV/0!</v>
      </c>
      <c r="N171" s="79" t="e">
        <f>Results!G167</f>
        <v>#DIV/0!</v>
      </c>
    </row>
    <row r="172" customHeight="1" spans="10:14">
      <c r="J172" s="80"/>
      <c r="K172" s="39" t="str">
        <f>Results!C168</f>
        <v>G22</v>
      </c>
      <c r="L172" s="39" t="str">
        <f>Results!B168</f>
        <v>mmu-miR-532-5p</v>
      </c>
      <c r="M172" s="79" t="e">
        <f>Results!F168</f>
        <v>#DIV/0!</v>
      </c>
      <c r="N172" s="79" t="e">
        <f>Results!G168</f>
        <v>#DIV/0!</v>
      </c>
    </row>
    <row r="173" customHeight="1" spans="10:14">
      <c r="J173" s="80"/>
      <c r="K173" s="39" t="str">
        <f>Results!C169</f>
        <v>G23</v>
      </c>
      <c r="L173" s="39" t="str">
        <f>Results!B169</f>
        <v>mmu-miR-200b-3p</v>
      </c>
      <c r="M173" s="79" t="e">
        <f>Results!F169</f>
        <v>#DIV/0!</v>
      </c>
      <c r="N173" s="79" t="e">
        <f>Results!G169</f>
        <v>#DIV/0!</v>
      </c>
    </row>
    <row r="174" customHeight="1" spans="10:14">
      <c r="J174" s="80"/>
      <c r="K174" s="39" t="str">
        <f>Results!C170</f>
        <v>G24</v>
      </c>
      <c r="L174" s="39" t="str">
        <f>Results!B170</f>
        <v>mmu-miR-532-3p</v>
      </c>
      <c r="M174" s="79" t="e">
        <f>Results!F170</f>
        <v>#DIV/0!</v>
      </c>
      <c r="N174" s="79" t="e">
        <f>Results!G170</f>
        <v>#DIV/0!</v>
      </c>
    </row>
    <row r="175" customHeight="1" spans="10:14">
      <c r="J175" s="80"/>
      <c r="K175" s="39" t="str">
        <f>Results!C171</f>
        <v>H01</v>
      </c>
      <c r="L175" s="39" t="str">
        <f>Results!B171</f>
        <v>mmu-miR-345-5p</v>
      </c>
      <c r="M175" s="79" t="e">
        <f>Results!F171</f>
        <v>#DIV/0!</v>
      </c>
      <c r="N175" s="79" t="e">
        <f>Results!G171</f>
        <v>#DIV/0!</v>
      </c>
    </row>
    <row r="176" customHeight="1" spans="10:14">
      <c r="J176" s="80"/>
      <c r="K176" s="39" t="str">
        <f>Results!C172</f>
        <v>H02</v>
      </c>
      <c r="L176" s="39" t="str">
        <f>Results!B172</f>
        <v>mmu-miR-707</v>
      </c>
      <c r="M176" s="79" t="e">
        <f>Results!F172</f>
        <v>#DIV/0!</v>
      </c>
      <c r="N176" s="79" t="e">
        <f>Results!G172</f>
        <v>#DIV/0!</v>
      </c>
    </row>
    <row r="177" customHeight="1" spans="10:14">
      <c r="J177" s="80"/>
      <c r="K177" s="39" t="str">
        <f>Results!C173</f>
        <v>H03</v>
      </c>
      <c r="L177" s="39" t="str">
        <f>Results!B173</f>
        <v>mmu-miR-346-5p</v>
      </c>
      <c r="M177" s="79" t="e">
        <f>Results!F173</f>
        <v>#DIV/0!</v>
      </c>
      <c r="N177" s="79" t="e">
        <f>Results!G173</f>
        <v>#DIV/0!</v>
      </c>
    </row>
    <row r="178" customHeight="1" spans="10:14">
      <c r="J178" s="80"/>
      <c r="K178" s="39" t="str">
        <f>Results!C174</f>
        <v>H04</v>
      </c>
      <c r="L178" s="39" t="str">
        <f>Results!B174</f>
        <v>mmu-miR-712-5p</v>
      </c>
      <c r="M178" s="79" t="e">
        <f>Results!F174</f>
        <v>#DIV/0!</v>
      </c>
      <c r="N178" s="79" t="e">
        <f>Results!G174</f>
        <v>#DIV/0!</v>
      </c>
    </row>
    <row r="179" customHeight="1" spans="10:14">
      <c r="J179" s="80"/>
      <c r="K179" s="39" t="str">
        <f>Results!C175</f>
        <v>H05</v>
      </c>
      <c r="L179" s="39" t="str">
        <f>Results!B175</f>
        <v>mmu-miR-34b-3p</v>
      </c>
      <c r="M179" s="79" t="e">
        <f>Results!F175</f>
        <v>#DIV/0!</v>
      </c>
      <c r="N179" s="79" t="e">
        <f>Results!G175</f>
        <v>#DIV/0!</v>
      </c>
    </row>
    <row r="180" customHeight="1" spans="10:14">
      <c r="J180" s="80"/>
      <c r="K180" s="39" t="str">
        <f>Results!C176</f>
        <v>H06</v>
      </c>
      <c r="L180" s="39" t="str">
        <f>Results!B176</f>
        <v>mmu-miR-714</v>
      </c>
      <c r="M180" s="79" t="e">
        <f>Results!F176</f>
        <v>#DIV/0!</v>
      </c>
      <c r="N180" s="79" t="e">
        <f>Results!G176</f>
        <v>#DIV/0!</v>
      </c>
    </row>
    <row r="181" customHeight="1" spans="10:14">
      <c r="J181" s="80"/>
      <c r="K181" s="39" t="str">
        <f>Results!C177</f>
        <v>H07</v>
      </c>
      <c r="L181" s="39" t="str">
        <f>Results!B177</f>
        <v>mmu-miR-350-3p</v>
      </c>
      <c r="M181" s="79" t="e">
        <f>Results!F177</f>
        <v>#DIV/0!</v>
      </c>
      <c r="N181" s="79" t="e">
        <f>Results!G177</f>
        <v>#DIV/0!</v>
      </c>
    </row>
    <row r="182" customHeight="1" spans="10:14">
      <c r="J182" s="80"/>
      <c r="K182" s="39" t="str">
        <f>Results!C178</f>
        <v>H08</v>
      </c>
      <c r="L182" s="39" t="str">
        <f>Results!B178</f>
        <v>mmu-miR-715</v>
      </c>
      <c r="M182" s="79" t="e">
        <f>Results!F178</f>
        <v>#DIV/0!</v>
      </c>
      <c r="N182" s="79" t="e">
        <f>Results!G178</f>
        <v>#DIV/0!</v>
      </c>
    </row>
    <row r="183" customHeight="1" spans="10:14">
      <c r="J183" s="80"/>
      <c r="K183" s="39" t="str">
        <f>Results!C179</f>
        <v>H09</v>
      </c>
      <c r="L183" s="39" t="str">
        <f>Results!B179</f>
        <v>mmu-miR-362-3p</v>
      </c>
      <c r="M183" s="79" t="e">
        <f>Results!F179</f>
        <v>#DIV/0!</v>
      </c>
      <c r="N183" s="79" t="e">
        <f>Results!G179</f>
        <v>#DIV/0!</v>
      </c>
    </row>
    <row r="184" customHeight="1" spans="10:14">
      <c r="J184" s="80"/>
      <c r="K184" s="39" t="str">
        <f>Results!C180</f>
        <v>H10</v>
      </c>
      <c r="L184" s="39" t="str">
        <f>Results!B180</f>
        <v>mmu-miR-717</v>
      </c>
      <c r="M184" s="79" t="e">
        <f>Results!F180</f>
        <v>#DIV/0!</v>
      </c>
      <c r="N184" s="79" t="e">
        <f>Results!G180</f>
        <v>#DIV/0!</v>
      </c>
    </row>
    <row r="185" customHeight="1" spans="10:14">
      <c r="J185" s="80"/>
      <c r="K185" s="39" t="str">
        <f>Results!C181</f>
        <v>H11</v>
      </c>
      <c r="L185" s="39" t="str">
        <f>Results!B181</f>
        <v>mmu-miR-362-5p</v>
      </c>
      <c r="M185" s="79" t="e">
        <f>Results!F181</f>
        <v>#DIV/0!</v>
      </c>
      <c r="N185" s="79" t="e">
        <f>Results!G181</f>
        <v>#DIV/0!</v>
      </c>
    </row>
    <row r="186" customHeight="1" spans="10:14">
      <c r="J186" s="80"/>
      <c r="K186" s="39" t="str">
        <f>Results!C182</f>
        <v>H12</v>
      </c>
      <c r="L186" s="39" t="str">
        <f>Results!B182</f>
        <v>mmu-miR-718</v>
      </c>
      <c r="M186" s="79" t="e">
        <f>Results!F182</f>
        <v>#DIV/0!</v>
      </c>
      <c r="N186" s="79" t="e">
        <f>Results!G182</f>
        <v>#DIV/0!</v>
      </c>
    </row>
    <row r="187" customHeight="1" spans="10:14">
      <c r="J187" s="80"/>
      <c r="K187" s="39" t="str">
        <f>Results!C183</f>
        <v>H13</v>
      </c>
      <c r="L187" s="39" t="str">
        <f>Results!B183</f>
        <v>mmu-miR-376a-3p</v>
      </c>
      <c r="M187" s="79" t="e">
        <f>Results!F183</f>
        <v>#DIV/0!</v>
      </c>
      <c r="N187" s="79" t="e">
        <f>Results!G183</f>
        <v>#DIV/0!</v>
      </c>
    </row>
    <row r="188" customHeight="1" spans="10:14">
      <c r="J188" s="80"/>
      <c r="K188" s="39" t="str">
        <f>Results!C184</f>
        <v>H14</v>
      </c>
      <c r="L188" s="39" t="str">
        <f>Results!B184</f>
        <v>mmu-miR-719</v>
      </c>
      <c r="M188" s="79" t="e">
        <f>Results!F184</f>
        <v>#DIV/0!</v>
      </c>
      <c r="N188" s="79" t="e">
        <f>Results!G184</f>
        <v>#DIV/0!</v>
      </c>
    </row>
    <row r="189" customHeight="1" spans="10:14">
      <c r="J189" s="80"/>
      <c r="K189" s="39" t="str">
        <f>Results!C185</f>
        <v>H15</v>
      </c>
      <c r="L189" s="39" t="str">
        <f>Results!B185</f>
        <v>mmu-miR-376b-3p</v>
      </c>
      <c r="M189" s="79" t="e">
        <f>Results!F185</f>
        <v>#DIV/0!</v>
      </c>
      <c r="N189" s="79" t="e">
        <f>Results!G185</f>
        <v>#DIV/0!</v>
      </c>
    </row>
    <row r="190" customHeight="1" spans="10:14">
      <c r="J190" s="80"/>
      <c r="K190" s="39" t="str">
        <f>Results!C186</f>
        <v>H16</v>
      </c>
      <c r="L190" s="39" t="str">
        <f>Results!B186</f>
        <v>mmu-miR-720</v>
      </c>
      <c r="M190" s="79" t="e">
        <f>Results!F186</f>
        <v>#DIV/0!</v>
      </c>
      <c r="N190" s="79" t="e">
        <f>Results!G186</f>
        <v>#DIV/0!</v>
      </c>
    </row>
    <row r="191" customHeight="1" spans="10:14">
      <c r="J191" s="80"/>
      <c r="K191" s="39" t="str">
        <f>Results!C187</f>
        <v>H17</v>
      </c>
      <c r="L191" s="39" t="str">
        <f>Results!B187</f>
        <v>mmu-miR-376c-3p</v>
      </c>
      <c r="M191" s="79" t="e">
        <f>Results!F187</f>
        <v>#DIV/0!</v>
      </c>
      <c r="N191" s="79" t="e">
        <f>Results!G187</f>
        <v>#DIV/0!</v>
      </c>
    </row>
    <row r="192" customHeight="1" spans="10:14">
      <c r="J192" s="80"/>
      <c r="K192" s="39" t="str">
        <f>Results!C188</f>
        <v>H18</v>
      </c>
      <c r="L192" s="39" t="str">
        <f>Results!B188</f>
        <v>mmu-miR-721</v>
      </c>
      <c r="M192" s="79" t="e">
        <f>Results!F188</f>
        <v>#DIV/0!</v>
      </c>
      <c r="N192" s="79" t="e">
        <f>Results!G188</f>
        <v>#DIV/0!</v>
      </c>
    </row>
    <row r="193" customHeight="1" spans="10:14">
      <c r="J193" s="80"/>
      <c r="K193" s="39" t="str">
        <f>Results!C189</f>
        <v>H19</v>
      </c>
      <c r="L193" s="39" t="str">
        <f>Results!B189</f>
        <v>mmu-miR-380-5p</v>
      </c>
      <c r="M193" s="79" t="e">
        <f>Results!F189</f>
        <v>#DIV/0!</v>
      </c>
      <c r="N193" s="79" t="e">
        <f>Results!G189</f>
        <v>#DIV/0!</v>
      </c>
    </row>
    <row r="194" customHeight="1" spans="10:14">
      <c r="J194" s="80"/>
      <c r="K194" s="39" t="str">
        <f>Results!C190</f>
        <v>H20</v>
      </c>
      <c r="L194" s="39" t="str">
        <f>Results!B190</f>
        <v>mmu-miR-741-3p</v>
      </c>
      <c r="M194" s="79" t="e">
        <f>Results!F190</f>
        <v>#DIV/0!</v>
      </c>
      <c r="N194" s="79" t="e">
        <f>Results!G190</f>
        <v>#DIV/0!</v>
      </c>
    </row>
    <row r="195" customHeight="1" spans="10:14">
      <c r="J195" s="80"/>
      <c r="K195" s="39" t="str">
        <f>Results!C191</f>
        <v>H21</v>
      </c>
      <c r="L195" s="39" t="str">
        <f>Results!B191</f>
        <v>mmu-miR-380-3p</v>
      </c>
      <c r="M195" s="79" t="e">
        <f>Results!F191</f>
        <v>#DIV/0!</v>
      </c>
      <c r="N195" s="79" t="e">
        <f>Results!G191</f>
        <v>#DIV/0!</v>
      </c>
    </row>
    <row r="196" customHeight="1" spans="10:14">
      <c r="J196" s="80"/>
      <c r="K196" s="39" t="str">
        <f>Results!C192</f>
        <v>H22</v>
      </c>
      <c r="L196" s="39" t="str">
        <f>Results!B192</f>
        <v>mmu-miR-742-3p</v>
      </c>
      <c r="M196" s="79" t="e">
        <f>Results!F192</f>
        <v>#DIV/0!</v>
      </c>
      <c r="N196" s="79" t="e">
        <f>Results!G192</f>
        <v>#DIV/0!</v>
      </c>
    </row>
    <row r="197" customHeight="1" spans="10:14">
      <c r="J197" s="80"/>
      <c r="K197" s="39" t="str">
        <f>Results!C193</f>
        <v>H23</v>
      </c>
      <c r="L197" s="39" t="str">
        <f>Results!B193</f>
        <v>mmu-miR-383-5p</v>
      </c>
      <c r="M197" s="79" t="e">
        <f>Results!F193</f>
        <v>#DIV/0!</v>
      </c>
      <c r="N197" s="79" t="e">
        <f>Results!G193</f>
        <v>#DIV/0!</v>
      </c>
    </row>
    <row r="198" customHeight="1" spans="10:14">
      <c r="J198" s="80"/>
      <c r="K198" s="39" t="str">
        <f>Results!C194</f>
        <v>H24</v>
      </c>
      <c r="L198" s="39" t="str">
        <f>Results!B194</f>
        <v>mmu-miR-743a-3p</v>
      </c>
      <c r="M198" s="79" t="e">
        <f>Results!F194</f>
        <v>#DIV/0!</v>
      </c>
      <c r="N198" s="79" t="e">
        <f>Results!G194</f>
        <v>#DIV/0!</v>
      </c>
    </row>
    <row r="199" customHeight="1" spans="10:14">
      <c r="J199" s="80"/>
      <c r="K199" s="39" t="str">
        <f>Results!C195</f>
        <v>I01</v>
      </c>
      <c r="L199" s="39" t="str">
        <f>Results!B195</f>
        <v>mmu-miR-200c-3p</v>
      </c>
      <c r="M199" s="79" t="e">
        <f>Results!F195</f>
        <v>#DIV/0!</v>
      </c>
      <c r="N199" s="79" t="e">
        <f>Results!G195</f>
        <v>#DIV/0!</v>
      </c>
    </row>
    <row r="200" customHeight="1" spans="10:14">
      <c r="J200" s="80"/>
      <c r="K200" s="39" t="str">
        <f>Results!C196</f>
        <v>I02</v>
      </c>
      <c r="L200" s="39" t="str">
        <f>Results!B196</f>
        <v>mmu-miR-539-5p</v>
      </c>
      <c r="M200" s="79" t="e">
        <f>Results!F196</f>
        <v>#DIV/0!</v>
      </c>
      <c r="N200" s="79" t="e">
        <f>Results!G196</f>
        <v>#DIV/0!</v>
      </c>
    </row>
    <row r="201" customHeight="1" spans="10:14">
      <c r="J201" s="80"/>
      <c r="K201" s="39" t="str">
        <f>Results!C197</f>
        <v>I03</v>
      </c>
      <c r="L201" s="39" t="str">
        <f>Results!B197</f>
        <v>mmu-miR-203-3p</v>
      </c>
      <c r="M201" s="79" t="e">
        <f>Results!F197</f>
        <v>#DIV/0!</v>
      </c>
      <c r="N201" s="79" t="e">
        <f>Results!G197</f>
        <v>#DIV/0!</v>
      </c>
    </row>
    <row r="202" customHeight="1" spans="10:14">
      <c r="J202" s="80"/>
      <c r="K202" s="39" t="str">
        <f>Results!C198</f>
        <v>I04</v>
      </c>
      <c r="L202" s="39" t="str">
        <f>Results!B198</f>
        <v>mmu-miR-542-3p</v>
      </c>
      <c r="M202" s="79" t="e">
        <f>Results!F198</f>
        <v>#DIV/0!</v>
      </c>
      <c r="N202" s="79" t="e">
        <f>Results!G198</f>
        <v>#DIV/0!</v>
      </c>
    </row>
    <row r="203" customHeight="1" spans="10:14">
      <c r="J203" s="80"/>
      <c r="K203" s="39" t="str">
        <f>Results!C199</f>
        <v>I05</v>
      </c>
      <c r="L203" s="39" t="str">
        <f>Results!B199</f>
        <v>mmu-miR-205-5p</v>
      </c>
      <c r="M203" s="79" t="e">
        <f>Results!F199</f>
        <v>#DIV/0!</v>
      </c>
      <c r="N203" s="79" t="e">
        <f>Results!G199</f>
        <v>#DIV/0!</v>
      </c>
    </row>
    <row r="204" customHeight="1" spans="10:14">
      <c r="J204" s="80"/>
      <c r="K204" s="39" t="str">
        <f>Results!C200</f>
        <v>I06</v>
      </c>
      <c r="L204" s="39" t="str">
        <f>Results!B200</f>
        <v>mmu-miR-543-3p</v>
      </c>
      <c r="M204" s="79" t="e">
        <f>Results!F200</f>
        <v>#DIV/0!</v>
      </c>
      <c r="N204" s="79" t="e">
        <f>Results!G200</f>
        <v>#DIV/0!</v>
      </c>
    </row>
    <row r="205" customHeight="1" spans="10:14">
      <c r="J205" s="80"/>
      <c r="K205" s="39" t="str">
        <f>Results!C201</f>
        <v>I07</v>
      </c>
      <c r="L205" s="39" t="str">
        <f>Results!B201</f>
        <v>mmu-miR-206-3p</v>
      </c>
      <c r="M205" s="79" t="e">
        <f>Results!F201</f>
        <v>#DIV/0!</v>
      </c>
      <c r="N205" s="79" t="e">
        <f>Results!G201</f>
        <v>#DIV/0!</v>
      </c>
    </row>
    <row r="206" customHeight="1" spans="10:14">
      <c r="J206" s="80"/>
      <c r="K206" s="39" t="str">
        <f>Results!C202</f>
        <v>I08</v>
      </c>
      <c r="L206" s="39" t="str">
        <f>Results!B202</f>
        <v>mmu-miR-551b-3p</v>
      </c>
      <c r="M206" s="79" t="e">
        <f>Results!F202</f>
        <v>#DIV/0!</v>
      </c>
      <c r="N206" s="79" t="e">
        <f>Results!G202</f>
        <v>#DIV/0!</v>
      </c>
    </row>
    <row r="207" customHeight="1" spans="10:14">
      <c r="J207" s="80"/>
      <c r="K207" s="39" t="str">
        <f>Results!C203</f>
        <v>I09</v>
      </c>
      <c r="L207" s="39" t="str">
        <f>Results!B203</f>
        <v>mmu-miR-208a-3p</v>
      </c>
      <c r="M207" s="79" t="e">
        <f>Results!F203</f>
        <v>#DIV/0!</v>
      </c>
      <c r="N207" s="79" t="e">
        <f>Results!G203</f>
        <v>#DIV/0!</v>
      </c>
    </row>
    <row r="208" customHeight="1" spans="10:14">
      <c r="J208" s="80"/>
      <c r="K208" s="39" t="str">
        <f>Results!C204</f>
        <v>I10</v>
      </c>
      <c r="L208" s="39" t="str">
        <f>Results!B204</f>
        <v>mmu-miR-568</v>
      </c>
      <c r="M208" s="79" t="e">
        <f>Results!F204</f>
        <v>#DIV/0!</v>
      </c>
      <c r="N208" s="79" t="e">
        <f>Results!G204</f>
        <v>#DIV/0!</v>
      </c>
    </row>
    <row r="209" customHeight="1" spans="10:14">
      <c r="J209" s="80"/>
      <c r="K209" s="39" t="str">
        <f>Results!C205</f>
        <v>I11</v>
      </c>
      <c r="L209" s="39" t="str">
        <f>Results!B205</f>
        <v>mmu-miR-208b-3p</v>
      </c>
      <c r="M209" s="79" t="e">
        <f>Results!F205</f>
        <v>#DIV/0!</v>
      </c>
      <c r="N209" s="79" t="e">
        <f>Results!G205</f>
        <v>#DIV/0!</v>
      </c>
    </row>
    <row r="210" customHeight="1" spans="10:14">
      <c r="J210" s="80"/>
      <c r="K210" s="39" t="str">
        <f>Results!C206</f>
        <v>I12</v>
      </c>
      <c r="L210" s="39" t="str">
        <f>Results!B206</f>
        <v>mmu-miR-574-3p</v>
      </c>
      <c r="M210" s="79" t="e">
        <f>Results!F206</f>
        <v>#DIV/0!</v>
      </c>
      <c r="N210" s="79" t="e">
        <f>Results!G206</f>
        <v>#DIV/0!</v>
      </c>
    </row>
    <row r="211" customHeight="1" spans="10:14">
      <c r="J211" s="80"/>
      <c r="K211" s="39" t="str">
        <f>Results!C207</f>
        <v>I13</v>
      </c>
      <c r="L211" s="39" t="str">
        <f>Results!B207</f>
        <v>mmu-miR-21-5p</v>
      </c>
      <c r="M211" s="79" t="e">
        <f>Results!F207</f>
        <v>#DIV/0!</v>
      </c>
      <c r="N211" s="79" t="e">
        <f>Results!G207</f>
        <v>#DIV/0!</v>
      </c>
    </row>
    <row r="212" customHeight="1" spans="10:14">
      <c r="J212" s="80"/>
      <c r="K212" s="39" t="str">
        <f>Results!C208</f>
        <v>I14</v>
      </c>
      <c r="L212" s="39" t="str">
        <f>Results!B208</f>
        <v>mmu-miR-574-5p</v>
      </c>
      <c r="M212" s="79" t="e">
        <f>Results!F208</f>
        <v>#DIV/0!</v>
      </c>
      <c r="N212" s="79" t="e">
        <f>Results!G208</f>
        <v>#DIV/0!</v>
      </c>
    </row>
    <row r="213" customHeight="1" spans="10:14">
      <c r="J213" s="80"/>
      <c r="K213" s="39" t="str">
        <f>Results!C209</f>
        <v>I15</v>
      </c>
      <c r="L213" s="39" t="str">
        <f>Results!B209</f>
        <v>mmu-miR-210-3p</v>
      </c>
      <c r="M213" s="79" t="e">
        <f>Results!F209</f>
        <v>#DIV/0!</v>
      </c>
      <c r="N213" s="79" t="e">
        <f>Results!G209</f>
        <v>#DIV/0!</v>
      </c>
    </row>
    <row r="214" customHeight="1" spans="10:14">
      <c r="J214" s="80"/>
      <c r="K214" s="39" t="str">
        <f>Results!C210</f>
        <v>I16</v>
      </c>
      <c r="L214" s="39" t="str">
        <f>Results!B210</f>
        <v>mmu-miR-590-5p</v>
      </c>
      <c r="M214" s="79" t="e">
        <f>Results!F210</f>
        <v>#DIV/0!</v>
      </c>
      <c r="N214" s="79" t="e">
        <f>Results!G210</f>
        <v>#DIV/0!</v>
      </c>
    </row>
    <row r="215" customHeight="1" spans="10:14">
      <c r="J215" s="80"/>
      <c r="K215" s="39" t="str">
        <f>Results!C211</f>
        <v>I17</v>
      </c>
      <c r="L215" s="39" t="str">
        <f>Results!B211</f>
        <v>mmu-miR-214-3p</v>
      </c>
      <c r="M215" s="79" t="e">
        <f>Results!F211</f>
        <v>#DIV/0!</v>
      </c>
      <c r="N215" s="79" t="e">
        <f>Results!G211</f>
        <v>#DIV/0!</v>
      </c>
    </row>
    <row r="216" customHeight="1" spans="10:14">
      <c r="J216" s="80"/>
      <c r="K216" s="39" t="str">
        <f>Results!C212</f>
        <v>I18</v>
      </c>
      <c r="L216" s="39" t="str">
        <f>Results!B212</f>
        <v>mmu-miR-590-3p</v>
      </c>
      <c r="M216" s="79" t="e">
        <f>Results!F212</f>
        <v>#DIV/0!</v>
      </c>
      <c r="N216" s="79" t="e">
        <f>Results!G212</f>
        <v>#DIV/0!</v>
      </c>
    </row>
    <row r="217" customHeight="1" spans="10:14">
      <c r="J217" s="80"/>
      <c r="K217" s="39" t="str">
        <f>Results!C213</f>
        <v>I19</v>
      </c>
      <c r="L217" s="39" t="str">
        <f>Results!B213</f>
        <v>mmu-miR-216b-5p</v>
      </c>
      <c r="M217" s="79" t="e">
        <f>Results!F213</f>
        <v>#DIV/0!</v>
      </c>
      <c r="N217" s="79" t="e">
        <f>Results!G213</f>
        <v>#DIV/0!</v>
      </c>
    </row>
    <row r="218" customHeight="1" spans="10:14">
      <c r="J218" s="80"/>
      <c r="K218" s="39" t="str">
        <f>Results!C214</f>
        <v>I20</v>
      </c>
      <c r="L218" s="39" t="str">
        <f>Results!B214</f>
        <v>mmu-miR-615-5p</v>
      </c>
      <c r="M218" s="79" t="e">
        <f>Results!F214</f>
        <v>#DIV/0!</v>
      </c>
      <c r="N218" s="79" t="e">
        <f>Results!G214</f>
        <v>#DIV/0!</v>
      </c>
    </row>
    <row r="219" customHeight="1" spans="10:14">
      <c r="J219" s="80"/>
      <c r="K219" s="39" t="str">
        <f>Results!C215</f>
        <v>I21</v>
      </c>
      <c r="L219" s="39" t="str">
        <f>Results!B215</f>
        <v>mmu-miR-218-5p</v>
      </c>
      <c r="M219" s="79" t="e">
        <f>Results!F215</f>
        <v>#DIV/0!</v>
      </c>
      <c r="N219" s="79" t="e">
        <f>Results!G215</f>
        <v>#DIV/0!</v>
      </c>
    </row>
    <row r="220" customHeight="1" spans="10:14">
      <c r="J220" s="80"/>
      <c r="K220" s="39" t="str">
        <f>Results!C216</f>
        <v>I22</v>
      </c>
      <c r="L220" s="39" t="str">
        <f>Results!B216</f>
        <v>mmu-miR-615-3p</v>
      </c>
      <c r="M220" s="79" t="e">
        <f>Results!F216</f>
        <v>#DIV/0!</v>
      </c>
      <c r="N220" s="79" t="e">
        <f>Results!G216</f>
        <v>#DIV/0!</v>
      </c>
    </row>
    <row r="221" customHeight="1" spans="10:14">
      <c r="J221" s="80"/>
      <c r="K221" s="39" t="str">
        <f>Results!C217</f>
        <v>I23</v>
      </c>
      <c r="L221" s="39" t="str">
        <f>Results!B217</f>
        <v>mmu-miR-219-5p</v>
      </c>
      <c r="M221" s="79" t="e">
        <f>Results!F217</f>
        <v>#DIV/0!</v>
      </c>
      <c r="N221" s="79" t="e">
        <f>Results!G217</f>
        <v>#DIV/0!</v>
      </c>
    </row>
    <row r="222" customHeight="1" spans="10:14">
      <c r="J222" s="80"/>
      <c r="K222" s="39" t="str">
        <f>Results!C218</f>
        <v>I24</v>
      </c>
      <c r="L222" s="39" t="str">
        <f>Results!B218</f>
        <v>mmu-miR-652-3p</v>
      </c>
      <c r="M222" s="79" t="e">
        <f>Results!F218</f>
        <v>#DIV/0!</v>
      </c>
      <c r="N222" s="79" t="e">
        <f>Results!G218</f>
        <v>#DIV/0!</v>
      </c>
    </row>
    <row r="223" customHeight="1" spans="10:14">
      <c r="J223" s="80"/>
      <c r="K223" s="39" t="str">
        <f>Results!C219</f>
        <v>J01</v>
      </c>
      <c r="L223" s="39" t="str">
        <f>Results!B219</f>
        <v>mmu-miR-384-3p</v>
      </c>
      <c r="M223" s="79" t="e">
        <f>Results!F219</f>
        <v>#DIV/0!</v>
      </c>
      <c r="N223" s="79" t="e">
        <f>Results!G219</f>
        <v>#DIV/0!</v>
      </c>
    </row>
    <row r="224" customHeight="1" spans="10:14">
      <c r="J224" s="80"/>
      <c r="K224" s="39" t="str">
        <f>Results!C220</f>
        <v>J02</v>
      </c>
      <c r="L224" s="39" t="str">
        <f>Results!B220</f>
        <v>mmu-miR-743b-3p</v>
      </c>
      <c r="M224" s="79" t="e">
        <f>Results!F220</f>
        <v>#DIV/0!</v>
      </c>
      <c r="N224" s="79" t="e">
        <f>Results!G220</f>
        <v>#DIV/0!</v>
      </c>
    </row>
    <row r="225" customHeight="1" spans="10:14">
      <c r="J225" s="80"/>
      <c r="K225" s="39" t="str">
        <f>Results!C221</f>
        <v>J03</v>
      </c>
      <c r="L225" s="39" t="str">
        <f>Results!B221</f>
        <v>mmu-miR-412-3p</v>
      </c>
      <c r="M225" s="79" t="e">
        <f>Results!F221</f>
        <v>#DIV/0!</v>
      </c>
      <c r="N225" s="79" t="e">
        <f>Results!G221</f>
        <v>#DIV/0!</v>
      </c>
    </row>
    <row r="226" customHeight="1" spans="10:14">
      <c r="J226" s="80"/>
      <c r="K226" s="39" t="str">
        <f>Results!C222</f>
        <v>J04</v>
      </c>
      <c r="L226" s="39" t="str">
        <f>Results!B222</f>
        <v>mmu-miR-743b-5p</v>
      </c>
      <c r="M226" s="79" t="e">
        <f>Results!F222</f>
        <v>#DIV/0!</v>
      </c>
      <c r="N226" s="79" t="e">
        <f>Results!G222</f>
        <v>#DIV/0!</v>
      </c>
    </row>
    <row r="227" customHeight="1" spans="10:14">
      <c r="J227" s="80"/>
      <c r="K227" s="39" t="str">
        <f>Results!C223</f>
        <v>J05</v>
      </c>
      <c r="L227" s="39" t="str">
        <f>Results!B223</f>
        <v>mmu-miR-429-3p</v>
      </c>
      <c r="M227" s="79" t="e">
        <f>Results!F223</f>
        <v>#DIV/0!</v>
      </c>
      <c r="N227" s="79" t="e">
        <f>Results!G223</f>
        <v>#DIV/0!</v>
      </c>
    </row>
    <row r="228" customHeight="1" spans="10:14">
      <c r="J228" s="80"/>
      <c r="K228" s="39" t="str">
        <f>Results!C224</f>
        <v>J06</v>
      </c>
      <c r="L228" s="39" t="str">
        <f>Results!B224</f>
        <v>mmu-miR-758-3p</v>
      </c>
      <c r="M228" s="79" t="e">
        <f>Results!F224</f>
        <v>#DIV/0!</v>
      </c>
      <c r="N228" s="79" t="e">
        <f>Results!G224</f>
        <v>#DIV/0!</v>
      </c>
    </row>
    <row r="229" customHeight="1" spans="10:14">
      <c r="J229" s="80"/>
      <c r="K229" s="39" t="str">
        <f>Results!C225</f>
        <v>J07</v>
      </c>
      <c r="L229" s="39" t="str">
        <f>Results!B225</f>
        <v>mmu-miR-434-5p</v>
      </c>
      <c r="M229" s="79" t="e">
        <f>Results!F225</f>
        <v>#DIV/0!</v>
      </c>
      <c r="N229" s="79" t="e">
        <f>Results!G225</f>
        <v>#DIV/0!</v>
      </c>
    </row>
    <row r="230" customHeight="1" spans="10:14">
      <c r="J230" s="80"/>
      <c r="K230" s="39" t="str">
        <f>Results!C226</f>
        <v>J08</v>
      </c>
      <c r="L230" s="39" t="str">
        <f>Results!B226</f>
        <v>mmu-miR-759</v>
      </c>
      <c r="M230" s="79" t="e">
        <f>Results!F226</f>
        <v>#DIV/0!</v>
      </c>
      <c r="N230" s="79" t="e">
        <f>Results!G226</f>
        <v>#DIV/0!</v>
      </c>
    </row>
    <row r="231" customHeight="1" spans="10:14">
      <c r="J231" s="80"/>
      <c r="K231" s="39" t="str">
        <f>Results!C227</f>
        <v>J09</v>
      </c>
      <c r="L231" s="39" t="str">
        <f>Results!B227</f>
        <v>mmu-miR-434-3p</v>
      </c>
      <c r="M231" s="79" t="e">
        <f>Results!F227</f>
        <v>#DIV/0!</v>
      </c>
      <c r="N231" s="79" t="e">
        <f>Results!G227</f>
        <v>#DIV/0!</v>
      </c>
    </row>
    <row r="232" customHeight="1" spans="10:14">
      <c r="J232" s="80"/>
      <c r="K232" s="39" t="str">
        <f>Results!C228</f>
        <v>J10</v>
      </c>
      <c r="L232" s="39" t="str">
        <f>Results!B228</f>
        <v>mmu-miR-761</v>
      </c>
      <c r="M232" s="79" t="e">
        <f>Results!F228</f>
        <v>#DIV/0!</v>
      </c>
      <c r="N232" s="79" t="e">
        <f>Results!G228</f>
        <v>#DIV/0!</v>
      </c>
    </row>
    <row r="233" customHeight="1" spans="10:14">
      <c r="J233" s="80"/>
      <c r="K233" s="39" t="str">
        <f>Results!C229</f>
        <v>J11</v>
      </c>
      <c r="L233" s="39" t="str">
        <f>Results!B229</f>
        <v>mmu-miR-450b-3p</v>
      </c>
      <c r="M233" s="79" t="e">
        <f>Results!F229</f>
        <v>#DIV/0!</v>
      </c>
      <c r="N233" s="79" t="e">
        <f>Results!G229</f>
        <v>#DIV/0!</v>
      </c>
    </row>
    <row r="234" customHeight="1" spans="10:14">
      <c r="J234" s="80"/>
      <c r="K234" s="39" t="str">
        <f>Results!C230</f>
        <v>J12</v>
      </c>
      <c r="L234" s="39" t="str">
        <f>Results!B230</f>
        <v>mmu-miR-763</v>
      </c>
      <c r="M234" s="79" t="e">
        <f>Results!F230</f>
        <v>#DIV/0!</v>
      </c>
      <c r="N234" s="79" t="e">
        <f>Results!G230</f>
        <v>#DIV/0!</v>
      </c>
    </row>
    <row r="235" customHeight="1" spans="10:14">
      <c r="J235" s="80"/>
      <c r="K235" s="39" t="str">
        <f>Results!C231</f>
        <v>J13</v>
      </c>
      <c r="L235" s="39" t="str">
        <f>Results!B231</f>
        <v>mmu-miR-450b-5p</v>
      </c>
      <c r="M235" s="79" t="e">
        <f>Results!F231</f>
        <v>#DIV/0!</v>
      </c>
      <c r="N235" s="79" t="e">
        <f>Results!G231</f>
        <v>#DIV/0!</v>
      </c>
    </row>
    <row r="236" customHeight="1" spans="10:14">
      <c r="J236" s="80"/>
      <c r="K236" s="39" t="str">
        <f>Results!C232</f>
        <v>J14</v>
      </c>
      <c r="L236" s="39" t="str">
        <f>Results!B232</f>
        <v>mmu-miR-764-3p</v>
      </c>
      <c r="M236" s="79" t="e">
        <f>Results!F232</f>
        <v>#DIV/0!</v>
      </c>
      <c r="N236" s="79" t="e">
        <f>Results!G232</f>
        <v>#DIV/0!</v>
      </c>
    </row>
    <row r="237" customHeight="1" spans="10:14">
      <c r="J237" s="80"/>
      <c r="K237" s="39" t="str">
        <f>Results!C233</f>
        <v>J15</v>
      </c>
      <c r="L237" s="39" t="str">
        <f>Results!B233</f>
        <v>mmu-miR-455-3p</v>
      </c>
      <c r="M237" s="79" t="e">
        <f>Results!F233</f>
        <v>#DIV/0!</v>
      </c>
      <c r="N237" s="79" t="e">
        <f>Results!G233</f>
        <v>#DIV/0!</v>
      </c>
    </row>
    <row r="238" customHeight="1" spans="10:14">
      <c r="J238" s="80"/>
      <c r="K238" s="39" t="str">
        <f>Results!C234</f>
        <v>J16</v>
      </c>
      <c r="L238" s="39" t="str">
        <f>Results!B234</f>
        <v>mmu-miR-764-5p</v>
      </c>
      <c r="M238" s="79" t="e">
        <f>Results!F234</f>
        <v>#DIV/0!</v>
      </c>
      <c r="N238" s="79" t="e">
        <f>Results!G234</f>
        <v>#DIV/0!</v>
      </c>
    </row>
    <row r="239" customHeight="1" spans="10:14">
      <c r="J239" s="80"/>
      <c r="K239" s="39" t="str">
        <f>Results!C235</f>
        <v>J17</v>
      </c>
      <c r="L239" s="39" t="str">
        <f>Results!B235</f>
        <v>mmu-miR-463-3p</v>
      </c>
      <c r="M239" s="79" t="e">
        <f>Results!F235</f>
        <v>#DIV/0!</v>
      </c>
      <c r="N239" s="79" t="e">
        <f>Results!G235</f>
        <v>#DIV/0!</v>
      </c>
    </row>
    <row r="240" customHeight="1" spans="10:14">
      <c r="J240" s="80"/>
      <c r="K240" s="39" t="str">
        <f>Results!C236</f>
        <v>J18</v>
      </c>
      <c r="L240" s="39" t="str">
        <f>Results!B236</f>
        <v>mmu-miR-770-5p</v>
      </c>
      <c r="M240" s="79" t="e">
        <f>Results!F236</f>
        <v>#DIV/0!</v>
      </c>
      <c r="N240" s="79" t="e">
        <f>Results!G236</f>
        <v>#DIV/0!</v>
      </c>
    </row>
    <row r="241" customHeight="1" spans="10:14">
      <c r="J241" s="80"/>
      <c r="K241" s="39" t="str">
        <f>Results!C237</f>
        <v>J19</v>
      </c>
      <c r="L241" s="39" t="str">
        <f>Results!B237</f>
        <v>mmu-miR-464</v>
      </c>
      <c r="M241" s="79" t="e">
        <f>Results!F237</f>
        <v>#DIV/0!</v>
      </c>
      <c r="N241" s="79" t="e">
        <f>Results!G237</f>
        <v>#DIV/0!</v>
      </c>
    </row>
    <row r="242" customHeight="1" spans="10:14">
      <c r="J242" s="80"/>
      <c r="K242" s="39" t="str">
        <f>Results!C238</f>
        <v>J20</v>
      </c>
      <c r="L242" s="39" t="str">
        <f>Results!B238</f>
        <v>mmu-miR-802-5p</v>
      </c>
      <c r="M242" s="79" t="e">
        <f>Results!F238</f>
        <v>#DIV/0!</v>
      </c>
      <c r="N242" s="79" t="e">
        <f>Results!G238</f>
        <v>#DIV/0!</v>
      </c>
    </row>
    <row r="243" customHeight="1" spans="10:14">
      <c r="J243" s="80"/>
      <c r="K243" s="39" t="str">
        <f>Results!C239</f>
        <v>J21</v>
      </c>
      <c r="L243" s="39" t="str">
        <f>Results!B239</f>
        <v>mmu-miR-465a-5p</v>
      </c>
      <c r="M243" s="79" t="e">
        <f>Results!F239</f>
        <v>#DIV/0!</v>
      </c>
      <c r="N243" s="79" t="e">
        <f>Results!G239</f>
        <v>#DIV/0!</v>
      </c>
    </row>
    <row r="244" customHeight="1" spans="10:14">
      <c r="J244" s="80"/>
      <c r="K244" s="39" t="str">
        <f>Results!C240</f>
        <v>J22</v>
      </c>
      <c r="L244" s="39" t="str">
        <f>Results!B240</f>
        <v>mmu-miR-804</v>
      </c>
      <c r="M244" s="79" t="e">
        <f>Results!F240</f>
        <v>#DIV/0!</v>
      </c>
      <c r="N244" s="79" t="e">
        <f>Results!G240</f>
        <v>#DIV/0!</v>
      </c>
    </row>
    <row r="245" customHeight="1" spans="10:14">
      <c r="J245" s="80"/>
      <c r="K245" s="39" t="str">
        <f>Results!C241</f>
        <v>J23</v>
      </c>
      <c r="L245" s="39" t="str">
        <f>Results!B241</f>
        <v>mmu-miR-466d-5p</v>
      </c>
      <c r="M245" s="79" t="e">
        <f>Results!F241</f>
        <v>#DIV/0!</v>
      </c>
      <c r="N245" s="79" t="e">
        <f>Results!G241</f>
        <v>#DIV/0!</v>
      </c>
    </row>
    <row r="246" customHeight="1" spans="10:14">
      <c r="J246" s="80"/>
      <c r="K246" s="39" t="str">
        <f>Results!C242</f>
        <v>J24</v>
      </c>
      <c r="L246" s="39" t="str">
        <f>Results!B242</f>
        <v>mmu-miR-805</v>
      </c>
      <c r="M246" s="79" t="e">
        <f>Results!F242</f>
        <v>#DIV/0!</v>
      </c>
      <c r="N246" s="79" t="e">
        <f>Results!G242</f>
        <v>#DIV/0!</v>
      </c>
    </row>
    <row r="247" customHeight="1" spans="10:14">
      <c r="J247" s="80"/>
      <c r="K247" s="39" t="str">
        <f>Results!C243</f>
        <v>K01</v>
      </c>
      <c r="L247" s="39" t="str">
        <f>Results!B243</f>
        <v>mmu-miR-22-3p</v>
      </c>
      <c r="M247" s="79" t="e">
        <f>Results!F243</f>
        <v>#DIV/0!</v>
      </c>
      <c r="N247" s="79" t="e">
        <f>Results!G243</f>
        <v>#DIV/0!</v>
      </c>
    </row>
    <row r="248" customHeight="1" spans="10:14">
      <c r="J248" s="80"/>
      <c r="K248" s="39" t="str">
        <f>Results!C244</f>
        <v>K02</v>
      </c>
      <c r="L248" s="39" t="str">
        <f>Results!B244</f>
        <v>mmu-miR-653-5p</v>
      </c>
      <c r="M248" s="79" t="e">
        <f>Results!F244</f>
        <v>#DIV/0!</v>
      </c>
      <c r="N248" s="79" t="e">
        <f>Results!G244</f>
        <v>#DIV/0!</v>
      </c>
    </row>
    <row r="249" customHeight="1" spans="10:14">
      <c r="J249" s="80"/>
      <c r="K249" s="39" t="str">
        <f>Results!C245</f>
        <v>K03</v>
      </c>
      <c r="L249" s="39" t="str">
        <f>Results!B245</f>
        <v>mmu-miR-221-3p</v>
      </c>
      <c r="M249" s="79" t="e">
        <f>Results!F245</f>
        <v>#DIV/0!</v>
      </c>
      <c r="N249" s="79" t="e">
        <f>Results!G245</f>
        <v>#DIV/0!</v>
      </c>
    </row>
    <row r="250" customHeight="1" spans="10:14">
      <c r="J250" s="80"/>
      <c r="K250" s="39" t="str">
        <f>Results!C246</f>
        <v>K04</v>
      </c>
      <c r="L250" s="39" t="str">
        <f>Results!B246</f>
        <v>mmu-miR-654-3p</v>
      </c>
      <c r="M250" s="79" t="e">
        <f>Results!F246</f>
        <v>#DIV/0!</v>
      </c>
      <c r="N250" s="79" t="e">
        <f>Results!G246</f>
        <v>#DIV/0!</v>
      </c>
    </row>
    <row r="251" customHeight="1" spans="10:14">
      <c r="J251" s="80"/>
      <c r="K251" s="39" t="str">
        <f>Results!C247</f>
        <v>K05</v>
      </c>
      <c r="L251" s="39" t="str">
        <f>Results!B247</f>
        <v>mmu-miR-222-3p</v>
      </c>
      <c r="M251" s="79" t="e">
        <f>Results!F247</f>
        <v>#DIV/0!</v>
      </c>
      <c r="N251" s="79" t="e">
        <f>Results!G247</f>
        <v>#DIV/0!</v>
      </c>
    </row>
    <row r="252" customHeight="1" spans="10:14">
      <c r="J252" s="80"/>
      <c r="K252" s="39" t="str">
        <f>Results!C248</f>
        <v>K06</v>
      </c>
      <c r="L252" s="39" t="str">
        <f>Results!B248</f>
        <v>mmu-miR-671-3p</v>
      </c>
      <c r="M252" s="79" t="e">
        <f>Results!F248</f>
        <v>#DIV/0!</v>
      </c>
      <c r="N252" s="79" t="e">
        <f>Results!G248</f>
        <v>#DIV/0!</v>
      </c>
    </row>
    <row r="253" customHeight="1" spans="10:14">
      <c r="J253" s="80"/>
      <c r="K253" s="39" t="str">
        <f>Results!C249</f>
        <v>K07</v>
      </c>
      <c r="L253" s="39" t="str">
        <f>Results!B249</f>
        <v>mmu-miR-223-3p</v>
      </c>
      <c r="M253" s="79" t="e">
        <f>Results!F249</f>
        <v>#DIV/0!</v>
      </c>
      <c r="N253" s="79" t="e">
        <f>Results!G249</f>
        <v>#DIV/0!</v>
      </c>
    </row>
    <row r="254" customHeight="1" spans="10:14">
      <c r="J254" s="80"/>
      <c r="K254" s="39" t="str">
        <f>Results!C250</f>
        <v>K08</v>
      </c>
      <c r="L254" s="39" t="str">
        <f>Results!B250</f>
        <v>mmu-miR-708-5p</v>
      </c>
      <c r="M254" s="79" t="e">
        <f>Results!F250</f>
        <v>#DIV/0!</v>
      </c>
      <c r="N254" s="79" t="e">
        <f>Results!G250</f>
        <v>#DIV/0!</v>
      </c>
    </row>
    <row r="255" customHeight="1" spans="10:14">
      <c r="J255" s="80"/>
      <c r="K255" s="39" t="str">
        <f>Results!C251</f>
        <v>K09</v>
      </c>
      <c r="L255" s="39" t="str">
        <f>Results!B251</f>
        <v>mmu-miR-24-3p</v>
      </c>
      <c r="M255" s="79" t="e">
        <f>Results!F251</f>
        <v>#DIV/0!</v>
      </c>
      <c r="N255" s="79" t="e">
        <f>Results!G251</f>
        <v>#DIV/0!</v>
      </c>
    </row>
    <row r="256" customHeight="1" spans="10:14">
      <c r="J256" s="80"/>
      <c r="K256" s="39" t="str">
        <f>Results!C252</f>
        <v>K10</v>
      </c>
      <c r="L256" s="39" t="str">
        <f>Results!B252</f>
        <v>mmu-miR-744-5p</v>
      </c>
      <c r="M256" s="79" t="e">
        <f>Results!F252</f>
        <v>#DIV/0!</v>
      </c>
      <c r="N256" s="79" t="e">
        <f>Results!G252</f>
        <v>#DIV/0!</v>
      </c>
    </row>
    <row r="257" customHeight="1" spans="10:14">
      <c r="J257" s="80"/>
      <c r="K257" s="39" t="str">
        <f>Results!C253</f>
        <v>K11</v>
      </c>
      <c r="L257" s="39" t="str">
        <f>Results!B253</f>
        <v>mmu-miR-25-3p</v>
      </c>
      <c r="M257" s="79" t="e">
        <f>Results!F253</f>
        <v>#DIV/0!</v>
      </c>
      <c r="N257" s="79" t="e">
        <f>Results!G253</f>
        <v>#DIV/0!</v>
      </c>
    </row>
    <row r="258" customHeight="1" spans="10:14">
      <c r="J258" s="80"/>
      <c r="K258" s="39" t="str">
        <f>Results!C254</f>
        <v>K12</v>
      </c>
      <c r="L258" s="39" t="str">
        <f>Results!B254</f>
        <v>mmu-miR-760-3p</v>
      </c>
      <c r="M258" s="79" t="e">
        <f>Results!F254</f>
        <v>#DIV/0!</v>
      </c>
      <c r="N258" s="79" t="e">
        <f>Results!G254</f>
        <v>#DIV/0!</v>
      </c>
    </row>
    <row r="259" customHeight="1" spans="10:14">
      <c r="J259" s="80"/>
      <c r="K259" s="39" t="str">
        <f>Results!C255</f>
        <v>K13</v>
      </c>
      <c r="L259" s="39" t="str">
        <f>Results!B255</f>
        <v>mmu-miR-26a-5p</v>
      </c>
      <c r="M259" s="79" t="e">
        <f>Results!F255</f>
        <v>#DIV/0!</v>
      </c>
      <c r="N259" s="79" t="e">
        <f>Results!G255</f>
        <v>#DIV/0!</v>
      </c>
    </row>
    <row r="260" customHeight="1" spans="10:14">
      <c r="J260" s="80"/>
      <c r="K260" s="39" t="str">
        <f>Results!C256</f>
        <v>K14</v>
      </c>
      <c r="L260" s="39" t="str">
        <f>Results!B256</f>
        <v>mmu-miR-873-5p</v>
      </c>
      <c r="M260" s="79" t="e">
        <f>Results!F256</f>
        <v>#DIV/0!</v>
      </c>
      <c r="N260" s="79" t="e">
        <f>Results!G256</f>
        <v>#DIV/0!</v>
      </c>
    </row>
    <row r="261" customHeight="1" spans="10:14">
      <c r="J261" s="80"/>
      <c r="K261" s="39" t="str">
        <f>Results!C257</f>
        <v>K15</v>
      </c>
      <c r="L261" s="39" t="str">
        <f>Results!B257</f>
        <v>mmu-miR-26b-5p</v>
      </c>
      <c r="M261" s="79" t="e">
        <f>Results!F257</f>
        <v>#DIV/0!</v>
      </c>
      <c r="N261" s="79" t="e">
        <f>Results!G257</f>
        <v>#DIV/0!</v>
      </c>
    </row>
    <row r="262" customHeight="1" spans="10:14">
      <c r="J262" s="80"/>
      <c r="K262" s="39" t="str">
        <f>Results!C258</f>
        <v>K16</v>
      </c>
      <c r="L262" s="39" t="str">
        <f>Results!B258</f>
        <v>mmu-miR-874-3p</v>
      </c>
      <c r="M262" s="79" t="e">
        <f>Results!F258</f>
        <v>#DIV/0!</v>
      </c>
      <c r="N262" s="79" t="e">
        <f>Results!G258</f>
        <v>#DIV/0!</v>
      </c>
    </row>
    <row r="263" customHeight="1" spans="10:14">
      <c r="J263" s="80"/>
      <c r="K263" s="39" t="str">
        <f>Results!C259</f>
        <v>K17</v>
      </c>
      <c r="L263" s="39" t="str">
        <f>Results!B259</f>
        <v>mmu-miR-28-5p</v>
      </c>
      <c r="M263" s="79" t="e">
        <f>Results!F259</f>
        <v>#DIV/0!</v>
      </c>
      <c r="N263" s="79" t="e">
        <f>Results!G259</f>
        <v>#DIV/0!</v>
      </c>
    </row>
    <row r="264" customHeight="1" spans="10:14">
      <c r="J264" s="80"/>
      <c r="K264" s="39" t="str">
        <f>Results!C260</f>
        <v>K18</v>
      </c>
      <c r="L264" s="39" t="str">
        <f>Results!B260</f>
        <v>mmu-miR-875-5p</v>
      </c>
      <c r="M264" s="79" t="e">
        <f>Results!F260</f>
        <v>#DIV/0!</v>
      </c>
      <c r="N264" s="79" t="e">
        <f>Results!G260</f>
        <v>#DIV/0!</v>
      </c>
    </row>
    <row r="265" customHeight="1" spans="10:14">
      <c r="J265" s="80"/>
      <c r="K265" s="39" t="str">
        <f>Results!C261</f>
        <v>K19</v>
      </c>
      <c r="L265" s="39" t="str">
        <f>Results!B261</f>
        <v>mmu-miR-296-5p</v>
      </c>
      <c r="M265" s="79" t="e">
        <f>Results!F261</f>
        <v>#DIV/0!</v>
      </c>
      <c r="N265" s="79" t="e">
        <f>Results!G261</f>
        <v>#DIV/0!</v>
      </c>
    </row>
    <row r="266" customHeight="1" spans="10:14">
      <c r="J266" s="80"/>
      <c r="K266" s="39" t="str">
        <f>Results!C262</f>
        <v>K20</v>
      </c>
      <c r="L266" s="39" t="str">
        <f>Results!B262</f>
        <v>mmu-miR-877-5p</v>
      </c>
      <c r="M266" s="79" t="e">
        <f>Results!F262</f>
        <v>#DIV/0!</v>
      </c>
      <c r="N266" s="79" t="e">
        <f>Results!G262</f>
        <v>#DIV/0!</v>
      </c>
    </row>
    <row r="267" customHeight="1" spans="10:14">
      <c r="J267" s="80"/>
      <c r="K267" s="39" t="str">
        <f>Results!C263</f>
        <v>K21</v>
      </c>
      <c r="L267" s="39" t="str">
        <f>Results!B263</f>
        <v>mmu-miR-296-3p</v>
      </c>
      <c r="M267" s="79" t="e">
        <f>Results!F263</f>
        <v>#DIV/0!</v>
      </c>
      <c r="N267" s="79" t="e">
        <f>Results!G263</f>
        <v>#DIV/0!</v>
      </c>
    </row>
    <row r="268" customHeight="1" spans="10:14">
      <c r="J268" s="80"/>
      <c r="K268" s="39" t="str">
        <f>Results!C264</f>
        <v>K22</v>
      </c>
      <c r="L268" s="39" t="str">
        <f>Results!B264</f>
        <v>mmu-miR-9-5p</v>
      </c>
      <c r="M268" s="79" t="e">
        <f>Results!F264</f>
        <v>#DIV/0!</v>
      </c>
      <c r="N268" s="79" t="e">
        <f>Results!G264</f>
        <v>#DIV/0!</v>
      </c>
    </row>
    <row r="269" customHeight="1" spans="10:14">
      <c r="J269" s="80"/>
      <c r="K269" s="39" t="str">
        <f>Results!C265</f>
        <v>K23</v>
      </c>
      <c r="L269" s="39" t="str">
        <f>Results!B265</f>
        <v>mmu-miR-29b-3p</v>
      </c>
      <c r="M269" s="79" t="e">
        <f>Results!F265</f>
        <v>#DIV/0!</v>
      </c>
      <c r="N269" s="79" t="e">
        <f>Results!G265</f>
        <v>#DIV/0!</v>
      </c>
    </row>
    <row r="270" customHeight="1" spans="10:14">
      <c r="J270" s="80"/>
      <c r="K270" s="39" t="str">
        <f>Results!C266</f>
        <v>K24</v>
      </c>
      <c r="L270" s="39" t="str">
        <f>Results!B266</f>
        <v>mmu-miR-93-5p</v>
      </c>
      <c r="M270" s="79" t="e">
        <f>Results!F266</f>
        <v>#DIV/0!</v>
      </c>
      <c r="N270" s="79" t="e">
        <f>Results!G266</f>
        <v>#DIV/0!</v>
      </c>
    </row>
    <row r="271" customHeight="1" spans="10:14">
      <c r="J271" s="80"/>
      <c r="K271" s="39" t="str">
        <f>Results!C267</f>
        <v>L01</v>
      </c>
      <c r="L271" s="39" t="str">
        <f>Results!B267</f>
        <v>mmu-miR-466f-3p</v>
      </c>
      <c r="M271" s="79" t="e">
        <f>Results!F267</f>
        <v>#DIV/0!</v>
      </c>
      <c r="N271" s="79" t="e">
        <f>Results!G267</f>
        <v>#DIV/0!</v>
      </c>
    </row>
    <row r="272" customHeight="1" spans="10:14">
      <c r="J272" s="80"/>
      <c r="K272" s="39" t="str">
        <f>Results!C268</f>
        <v>L02</v>
      </c>
      <c r="L272" s="39" t="str">
        <f>Results!B268</f>
        <v>mmu-miR-871-5p</v>
      </c>
      <c r="M272" s="79" t="e">
        <f>Results!F268</f>
        <v>#DIV/0!</v>
      </c>
      <c r="N272" s="79" t="e">
        <f>Results!G268</f>
        <v>#DIV/0!</v>
      </c>
    </row>
    <row r="273" customHeight="1" spans="10:14">
      <c r="J273" s="80"/>
      <c r="K273" s="39" t="str">
        <f>Results!C269</f>
        <v>L03</v>
      </c>
      <c r="L273" s="39" t="str">
        <f>Results!B269</f>
        <v>mmu-miR-466g</v>
      </c>
      <c r="M273" s="79" t="e">
        <f>Results!F269</f>
        <v>#DIV/0!</v>
      </c>
      <c r="N273" s="79" t="e">
        <f>Results!G269</f>
        <v>#DIV/0!</v>
      </c>
    </row>
    <row r="274" customHeight="1" spans="10:14">
      <c r="J274" s="80"/>
      <c r="K274" s="39" t="str">
        <f>Results!C270</f>
        <v>L04</v>
      </c>
      <c r="L274" s="39" t="str">
        <f>Results!B270</f>
        <v>mmu-miR-875-3p</v>
      </c>
      <c r="M274" s="79" t="e">
        <f>Results!F270</f>
        <v>#DIV/0!</v>
      </c>
      <c r="N274" s="79" t="e">
        <f>Results!G270</f>
        <v>#DIV/0!</v>
      </c>
    </row>
    <row r="275" customHeight="1" spans="10:14">
      <c r="J275" s="80"/>
      <c r="K275" s="39" t="str">
        <f>Results!C271</f>
        <v>L05</v>
      </c>
      <c r="L275" s="39" t="str">
        <f>Results!B271</f>
        <v>mmu-miR-466i-3p</v>
      </c>
      <c r="M275" s="79" t="e">
        <f>Results!F271</f>
        <v>#DIV/0!</v>
      </c>
      <c r="N275" s="79" t="e">
        <f>Results!G271</f>
        <v>#DIV/0!</v>
      </c>
    </row>
    <row r="276" customHeight="1" spans="10:14">
      <c r="J276" s="80"/>
      <c r="K276" s="39" t="str">
        <f>Results!C272</f>
        <v>L06</v>
      </c>
      <c r="L276" s="39" t="str">
        <f>Results!B272</f>
        <v>mmu-miR-876-3p</v>
      </c>
      <c r="M276" s="79" t="e">
        <f>Results!F272</f>
        <v>#DIV/0!</v>
      </c>
      <c r="N276" s="79" t="e">
        <f>Results!G272</f>
        <v>#DIV/0!</v>
      </c>
    </row>
    <row r="277" customHeight="1" spans="10:14">
      <c r="J277" s="80"/>
      <c r="K277" s="39" t="str">
        <f>Results!C273</f>
        <v>L07</v>
      </c>
      <c r="L277" s="39" t="str">
        <f>Results!B273</f>
        <v>mmu-miR-466k</v>
      </c>
      <c r="M277" s="79" t="e">
        <f>Results!F273</f>
        <v>#DIV/0!</v>
      </c>
      <c r="N277" s="79" t="e">
        <f>Results!G273</f>
        <v>#DIV/0!</v>
      </c>
    </row>
    <row r="278" customHeight="1" spans="10:14">
      <c r="J278" s="80"/>
      <c r="K278" s="39" t="str">
        <f>Results!C274</f>
        <v>L08</v>
      </c>
      <c r="L278" s="39" t="str">
        <f>Results!B274</f>
        <v>mmu-miR-876-5p</v>
      </c>
      <c r="M278" s="79" t="e">
        <f>Results!F274</f>
        <v>#DIV/0!</v>
      </c>
      <c r="N278" s="79" t="e">
        <f>Results!G274</f>
        <v>#DIV/0!</v>
      </c>
    </row>
    <row r="279" customHeight="1" spans="10:14">
      <c r="J279" s="80"/>
      <c r="K279" s="39" t="str">
        <f>Results!C275</f>
        <v>L09</v>
      </c>
      <c r="L279" s="39" t="str">
        <f>Results!B275</f>
        <v>mmu-miR-466l-3p</v>
      </c>
      <c r="M279" s="79" t="e">
        <f>Results!F275</f>
        <v>#DIV/0!</v>
      </c>
      <c r="N279" s="79" t="e">
        <f>Results!G275</f>
        <v>#DIV/0!</v>
      </c>
    </row>
    <row r="280" customHeight="1" spans="10:14">
      <c r="J280" s="80"/>
      <c r="K280" s="39" t="str">
        <f>Results!C276</f>
        <v>L10</v>
      </c>
      <c r="L280" s="39" t="str">
        <f>Results!B276</f>
        <v>mmu-miR-878-3p</v>
      </c>
      <c r="M280" s="79" t="e">
        <f>Results!F276</f>
        <v>#DIV/0!</v>
      </c>
      <c r="N280" s="79" t="e">
        <f>Results!G276</f>
        <v>#DIV/0!</v>
      </c>
    </row>
    <row r="281" customHeight="1" spans="10:14">
      <c r="J281" s="80"/>
      <c r="K281" s="39" t="str">
        <f>Results!C277</f>
        <v>L11</v>
      </c>
      <c r="L281" s="39" t="str">
        <f>Results!B277</f>
        <v>mmu-miR-467b-5p</v>
      </c>
      <c r="M281" s="79" t="e">
        <f>Results!F277</f>
        <v>#DIV/0!</v>
      </c>
      <c r="N281" s="79" t="e">
        <f>Results!G277</f>
        <v>#DIV/0!</v>
      </c>
    </row>
    <row r="282" customHeight="1" spans="10:14">
      <c r="J282" s="80"/>
      <c r="K282" s="39" t="str">
        <f>Results!C278</f>
        <v>L12</v>
      </c>
      <c r="L282" s="39" t="str">
        <f>Results!B278</f>
        <v>mmu-miR-878-5p</v>
      </c>
      <c r="M282" s="79" t="e">
        <f>Results!F278</f>
        <v>#DIV/0!</v>
      </c>
      <c r="N282" s="79" t="e">
        <f>Results!G278</f>
        <v>#DIV/0!</v>
      </c>
    </row>
    <row r="283" customHeight="1" spans="10:14">
      <c r="J283" s="80"/>
      <c r="K283" s="39" t="str">
        <f>Results!C279</f>
        <v>L13</v>
      </c>
      <c r="L283" s="39" t="str">
        <f>Results!B279</f>
        <v>mmu-miR-467f</v>
      </c>
      <c r="M283" s="79" t="e">
        <f>Results!F279</f>
        <v>#DIV/0!</v>
      </c>
      <c r="N283" s="79" t="e">
        <f>Results!G279</f>
        <v>#DIV/0!</v>
      </c>
    </row>
    <row r="284" customHeight="1" spans="10:14">
      <c r="J284" s="80"/>
      <c r="K284" s="39" t="str">
        <f>Results!C280</f>
        <v>L14</v>
      </c>
      <c r="L284" s="39" t="str">
        <f>Results!B280</f>
        <v>mmu-miR-881-3p</v>
      </c>
      <c r="M284" s="79" t="e">
        <f>Results!F280</f>
        <v>#DIV/0!</v>
      </c>
      <c r="N284" s="79" t="e">
        <f>Results!G280</f>
        <v>#DIV/0!</v>
      </c>
    </row>
    <row r="285" customHeight="1" spans="10:14">
      <c r="J285" s="80"/>
      <c r="K285" s="39" t="str">
        <f>Results!C281</f>
        <v>L15</v>
      </c>
      <c r="L285" s="39" t="str">
        <f>Results!B281</f>
        <v>mmu-miR-469</v>
      </c>
      <c r="M285" s="79" t="e">
        <f>Results!F281</f>
        <v>#DIV/0!</v>
      </c>
      <c r="N285" s="79" t="e">
        <f>Results!G281</f>
        <v>#DIV/0!</v>
      </c>
    </row>
    <row r="286" customHeight="1" spans="10:14">
      <c r="J286" s="80"/>
      <c r="K286" s="39" t="str">
        <f>Results!C282</f>
        <v>L16</v>
      </c>
      <c r="L286" s="39" t="str">
        <f>Results!B282</f>
        <v>mmu-miR-882</v>
      </c>
      <c r="M286" s="79" t="e">
        <f>Results!F282</f>
        <v>#DIV/0!</v>
      </c>
      <c r="N286" s="79" t="e">
        <f>Results!G282</f>
        <v>#DIV/0!</v>
      </c>
    </row>
    <row r="287" customHeight="1" spans="10:14">
      <c r="J287" s="80"/>
      <c r="K287" s="39" t="str">
        <f>Results!C283</f>
        <v>L17</v>
      </c>
      <c r="L287" s="39" t="str">
        <f>Results!B283</f>
        <v>mmu-miR-470-5p</v>
      </c>
      <c r="M287" s="79" t="e">
        <f>Results!F283</f>
        <v>#DIV/0!</v>
      </c>
      <c r="N287" s="79" t="e">
        <f>Results!G283</f>
        <v>#DIV/0!</v>
      </c>
    </row>
    <row r="288" customHeight="1" spans="10:14">
      <c r="J288" s="80"/>
      <c r="K288" s="39" t="str">
        <f>Results!C284</f>
        <v>L18</v>
      </c>
      <c r="L288" s="39" t="str">
        <f>Results!B284</f>
        <v>mmu-miR-883a-5p</v>
      </c>
      <c r="M288" s="79" t="e">
        <f>Results!F284</f>
        <v>#DIV/0!</v>
      </c>
      <c r="N288" s="79" t="e">
        <f>Results!G284</f>
        <v>#DIV/0!</v>
      </c>
    </row>
    <row r="289" customHeight="1" spans="10:14">
      <c r="J289" s="80"/>
      <c r="K289" s="39" t="str">
        <f>Results!C285</f>
        <v>L19</v>
      </c>
      <c r="L289" s="39" t="str">
        <f>Results!B285</f>
        <v>mmu-miR-471-5p</v>
      </c>
      <c r="M289" s="79" t="e">
        <f>Results!F285</f>
        <v>#DIV/0!</v>
      </c>
      <c r="N289" s="79" t="e">
        <f>Results!G285</f>
        <v>#DIV/0!</v>
      </c>
    </row>
    <row r="290" customHeight="1" spans="10:14">
      <c r="J290" s="80"/>
      <c r="K290" s="39" t="str">
        <f>Results!C286</f>
        <v>L20</v>
      </c>
      <c r="L290" s="39" t="str">
        <f>Results!B286</f>
        <v>mmu-miR-31-5p</v>
      </c>
      <c r="M290" s="79" t="e">
        <f>Results!F286</f>
        <v>#DIV/0!</v>
      </c>
      <c r="N290" s="79" t="e">
        <f>Results!G286</f>
        <v>#DIV/0!</v>
      </c>
    </row>
    <row r="291" customHeight="1" spans="10:14">
      <c r="J291" s="80"/>
      <c r="K291" s="39" t="str">
        <f>Results!C287</f>
        <v>L21</v>
      </c>
      <c r="L291" s="39" t="str">
        <f>Results!B287</f>
        <v>mmu-miR-488-3p</v>
      </c>
      <c r="M291" s="79" t="e">
        <f>Results!F287</f>
        <v>#DIV/0!</v>
      </c>
      <c r="N291" s="79" t="e">
        <f>Results!G287</f>
        <v>#DIV/0!</v>
      </c>
    </row>
    <row r="292" customHeight="1" spans="10:14">
      <c r="J292" s="80"/>
      <c r="K292" s="39" t="str">
        <f>Results!C288</f>
        <v>L22</v>
      </c>
      <c r="L292" s="39" t="str">
        <f>Results!B288</f>
        <v>mmu-miR-322-5p</v>
      </c>
      <c r="M292" s="79" t="e">
        <f>Results!F288</f>
        <v>#DIV/0!</v>
      </c>
      <c r="N292" s="79" t="e">
        <f>Results!G288</f>
        <v>#DIV/0!</v>
      </c>
    </row>
    <row r="293" customHeight="1" spans="10:14">
      <c r="J293" s="80"/>
      <c r="K293" s="39" t="str">
        <f>Results!C289</f>
        <v>L23</v>
      </c>
      <c r="L293" s="39" t="str">
        <f>Results!B289</f>
        <v>mmu-miR-489-3p</v>
      </c>
      <c r="M293" s="79" t="e">
        <f>Results!F289</f>
        <v>#DIV/0!</v>
      </c>
      <c r="N293" s="79" t="e">
        <f>Results!G289</f>
        <v>#DIV/0!</v>
      </c>
    </row>
    <row r="294" customHeight="1" spans="10:14">
      <c r="J294" s="80"/>
      <c r="K294" s="39" t="str">
        <f>Results!C290</f>
        <v>L24</v>
      </c>
      <c r="L294" s="39" t="str">
        <f>Results!B290</f>
        <v>mmu-miR-326-3p</v>
      </c>
      <c r="M294" s="79" t="e">
        <f>Results!F290</f>
        <v>#DIV/0!</v>
      </c>
      <c r="N294" s="79" t="e">
        <f>Results!G290</f>
        <v>#DIV/0!</v>
      </c>
    </row>
    <row r="295" customHeight="1" spans="10:14">
      <c r="J295" s="80"/>
      <c r="K295" s="39" t="str">
        <f>Results!C291</f>
        <v>M01</v>
      </c>
      <c r="L295" s="39" t="str">
        <f>Results!B291</f>
        <v>mmu-miR-302a-3p</v>
      </c>
      <c r="M295" s="79" t="e">
        <f>Results!F291</f>
        <v>#DIV/0!</v>
      </c>
      <c r="N295" s="79" t="e">
        <f>Results!G291</f>
        <v>#DIV/0!</v>
      </c>
    </row>
    <row r="296" customHeight="1" spans="10:14">
      <c r="J296" s="80"/>
      <c r="K296" s="39" t="str">
        <f>Results!C292</f>
        <v>M02</v>
      </c>
      <c r="L296" s="39" t="str">
        <f>Results!B292</f>
        <v>mmu-miR-96-5p</v>
      </c>
      <c r="M296" s="79" t="e">
        <f>Results!F292</f>
        <v>#DIV/0!</v>
      </c>
      <c r="N296" s="79" t="e">
        <f>Results!G292</f>
        <v>#DIV/0!</v>
      </c>
    </row>
    <row r="297" customHeight="1" spans="10:14">
      <c r="J297" s="80"/>
      <c r="K297" s="39" t="str">
        <f>Results!C293</f>
        <v>M03</v>
      </c>
      <c r="L297" s="39" t="str">
        <f>Results!B293</f>
        <v>mmu-miR-30b-5p</v>
      </c>
      <c r="M297" s="79" t="e">
        <f>Results!F293</f>
        <v>#DIV/0!</v>
      </c>
      <c r="N297" s="79" t="e">
        <f>Results!G293</f>
        <v>#DIV/0!</v>
      </c>
    </row>
    <row r="298" customHeight="1" spans="10:14">
      <c r="J298" s="80"/>
      <c r="K298" s="39" t="str">
        <f>Results!C294</f>
        <v>M04</v>
      </c>
      <c r="L298" s="39" t="str">
        <f>Results!B294</f>
        <v>mmu-miR-99b-5p</v>
      </c>
      <c r="M298" s="79" t="e">
        <f>Results!F294</f>
        <v>#DIV/0!</v>
      </c>
      <c r="N298" s="79" t="e">
        <f>Results!G294</f>
        <v>#DIV/0!</v>
      </c>
    </row>
    <row r="299" customHeight="1" spans="10:14">
      <c r="J299" s="80"/>
      <c r="K299" s="39" t="str">
        <f>Results!C295</f>
        <v>M05</v>
      </c>
      <c r="L299" s="39" t="str">
        <f>Results!B295</f>
        <v>mmu-miR-30c-5p</v>
      </c>
      <c r="M299" s="79" t="e">
        <f>Results!F295</f>
        <v>#DIV/0!</v>
      </c>
      <c r="N299" s="79" t="e">
        <f>Results!G295</f>
        <v>#DIV/0!</v>
      </c>
    </row>
    <row r="300" customHeight="1" spans="10:14">
      <c r="J300" s="80"/>
      <c r="K300" s="39" t="str">
        <f>Results!C296</f>
        <v>M06</v>
      </c>
      <c r="L300" s="39" t="str">
        <f>Results!B296</f>
        <v>mmu-miR-105</v>
      </c>
      <c r="M300" s="79" t="e">
        <f>Results!F296</f>
        <v>#DIV/0!</v>
      </c>
      <c r="N300" s="79" t="e">
        <f>Results!G296</f>
        <v>#DIV/0!</v>
      </c>
    </row>
    <row r="301" customHeight="1" spans="10:14">
      <c r="J301" s="80"/>
      <c r="K301" s="39" t="str">
        <f>Results!C297</f>
        <v>M07</v>
      </c>
      <c r="L301" s="39" t="str">
        <f>Results!B297</f>
        <v>mmu-miR-32-5p</v>
      </c>
      <c r="M301" s="79" t="e">
        <f>Results!F297</f>
        <v>#DIV/0!</v>
      </c>
      <c r="N301" s="79" t="e">
        <f>Results!G297</f>
        <v>#DIV/0!</v>
      </c>
    </row>
    <row r="302" customHeight="1" spans="10:14">
      <c r="J302" s="80"/>
      <c r="K302" s="39" t="str">
        <f>Results!C298</f>
        <v>M08</v>
      </c>
      <c r="L302" s="39" t="str">
        <f>Results!B298</f>
        <v>mmu-miR-1191</v>
      </c>
      <c r="M302" s="79" t="e">
        <f>Results!F298</f>
        <v>#DIV/0!</v>
      </c>
      <c r="N302" s="79" t="e">
        <f>Results!G298</f>
        <v>#DIV/0!</v>
      </c>
    </row>
    <row r="303" customHeight="1" spans="10:14">
      <c r="J303" s="80"/>
      <c r="K303" s="39" t="str">
        <f>Results!C299</f>
        <v>M09</v>
      </c>
      <c r="L303" s="39" t="str">
        <f>Results!B299</f>
        <v>mmu-miR-320-3p</v>
      </c>
      <c r="M303" s="79" t="e">
        <f>Results!F299</f>
        <v>#DIV/0!</v>
      </c>
      <c r="N303" s="79" t="e">
        <f>Results!G299</f>
        <v>#DIV/0!</v>
      </c>
    </row>
    <row r="304" customHeight="1" spans="10:14">
      <c r="J304" s="80"/>
      <c r="K304" s="39" t="str">
        <f>Results!C300</f>
        <v>M10</v>
      </c>
      <c r="L304" s="39" t="str">
        <f>Results!B300</f>
        <v>mmu-miR-1192</v>
      </c>
      <c r="M304" s="79" t="e">
        <f>Results!F300</f>
        <v>#DIV/0!</v>
      </c>
      <c r="N304" s="79" t="e">
        <f>Results!G300</f>
        <v>#DIV/0!</v>
      </c>
    </row>
    <row r="305" customHeight="1" spans="10:14">
      <c r="J305" s="80"/>
      <c r="K305" s="39" t="str">
        <f>Results!C301</f>
        <v>M11</v>
      </c>
      <c r="L305" s="39" t="str">
        <f>Results!B301</f>
        <v>mmu-miR-323-5p</v>
      </c>
      <c r="M305" s="79" t="e">
        <f>Results!F301</f>
        <v>#DIV/0!</v>
      </c>
      <c r="N305" s="79" t="e">
        <f>Results!G301</f>
        <v>#DIV/0!</v>
      </c>
    </row>
    <row r="306" customHeight="1" spans="10:14">
      <c r="J306" s="80"/>
      <c r="K306" s="39" t="str">
        <f>Results!C302</f>
        <v>M12</v>
      </c>
      <c r="L306" s="39" t="str">
        <f>Results!B302</f>
        <v>mmu-miR-1193-3p</v>
      </c>
      <c r="M306" s="79" t="e">
        <f>Results!F302</f>
        <v>#DIV/0!</v>
      </c>
      <c r="N306" s="79" t="e">
        <f>Results!G302</f>
        <v>#DIV/0!</v>
      </c>
    </row>
    <row r="307" customHeight="1" spans="10:14">
      <c r="J307" s="80"/>
      <c r="K307" s="39" t="str">
        <f>Results!C303</f>
        <v>M13</v>
      </c>
      <c r="L307" s="39" t="str">
        <f>Results!B303</f>
        <v>mmu-miR-323-3p</v>
      </c>
      <c r="M307" s="79" t="e">
        <f>Results!F303</f>
        <v>#DIV/0!</v>
      </c>
      <c r="N307" s="79" t="e">
        <f>Results!G303</f>
        <v>#DIV/0!</v>
      </c>
    </row>
    <row r="308" customHeight="1" spans="10:14">
      <c r="J308" s="80"/>
      <c r="K308" s="39" t="str">
        <f>Results!C304</f>
        <v>M14</v>
      </c>
      <c r="L308" s="39" t="str">
        <f>Results!B304</f>
        <v>mmu-miR-1194</v>
      </c>
      <c r="M308" s="79" t="e">
        <f>Results!F304</f>
        <v>#DIV/0!</v>
      </c>
      <c r="N308" s="79" t="e">
        <f>Results!G304</f>
        <v>#DIV/0!</v>
      </c>
    </row>
    <row r="309" customHeight="1" spans="10:14">
      <c r="J309" s="80"/>
      <c r="K309" s="39" t="str">
        <f>Results!C305</f>
        <v>M15</v>
      </c>
      <c r="L309" s="39" t="str">
        <f>Results!B305</f>
        <v>mmu-miR-324-5p</v>
      </c>
      <c r="M309" s="79" t="e">
        <f>Results!F305</f>
        <v>#DIV/0!</v>
      </c>
      <c r="N309" s="79" t="e">
        <f>Results!G305</f>
        <v>#DIV/0!</v>
      </c>
    </row>
    <row r="310" customHeight="1" spans="10:14">
      <c r="J310" s="80"/>
      <c r="K310" s="39" t="str">
        <f>Results!C306</f>
        <v>M16</v>
      </c>
      <c r="L310" s="39" t="str">
        <f>Results!B306</f>
        <v>mmu-miR-1199-5p</v>
      </c>
      <c r="M310" s="79" t="e">
        <f>Results!F306</f>
        <v>#DIV/0!</v>
      </c>
      <c r="N310" s="79" t="e">
        <f>Results!G306</f>
        <v>#DIV/0!</v>
      </c>
    </row>
    <row r="311" customHeight="1" spans="10:14">
      <c r="J311" s="80"/>
      <c r="K311" s="39" t="str">
        <f>Results!C307</f>
        <v>M17</v>
      </c>
      <c r="L311" s="39" t="str">
        <f>Results!B307</f>
        <v>mmu-miR-328-3p</v>
      </c>
      <c r="M311" s="79" t="e">
        <f>Results!F307</f>
        <v>#DIV/0!</v>
      </c>
      <c r="N311" s="79" t="e">
        <f>Results!G307</f>
        <v>#DIV/0!</v>
      </c>
    </row>
    <row r="312" customHeight="1" spans="10:14">
      <c r="J312" s="80"/>
      <c r="K312" s="39" t="str">
        <f>Results!C308</f>
        <v>M18</v>
      </c>
      <c r="L312" s="39" t="str">
        <f>Results!B308</f>
        <v>mmu-miR-1b-5p</v>
      </c>
      <c r="M312" s="79" t="e">
        <f>Results!F308</f>
        <v>#DIV/0!</v>
      </c>
      <c r="N312" s="79" t="e">
        <f>Results!G308</f>
        <v>#DIV/0!</v>
      </c>
    </row>
    <row r="313" customHeight="1" spans="10:14">
      <c r="J313" s="80"/>
      <c r="K313" s="39" t="str">
        <f>Results!C309</f>
        <v>M19</v>
      </c>
      <c r="L313" s="39" t="str">
        <f>Results!B309</f>
        <v>mmu-miR-330-5p</v>
      </c>
      <c r="M313" s="79" t="e">
        <f>Results!F309</f>
        <v>#DIV/0!</v>
      </c>
      <c r="N313" s="79" t="e">
        <f>Results!G309</f>
        <v>#DIV/0!</v>
      </c>
    </row>
    <row r="314" customHeight="1" spans="10:14">
      <c r="J314" s="80"/>
      <c r="K314" s="39" t="str">
        <f>Results!C310</f>
        <v>M20</v>
      </c>
      <c r="L314" s="39" t="str">
        <f>Results!B310</f>
        <v>mmu-miR-136-5p</v>
      </c>
      <c r="M314" s="79" t="e">
        <f>Results!F310</f>
        <v>#DIV/0!</v>
      </c>
      <c r="N314" s="79" t="e">
        <f>Results!G310</f>
        <v>#DIV/0!</v>
      </c>
    </row>
    <row r="315" customHeight="1" spans="10:14">
      <c r="J315" s="80"/>
      <c r="K315" s="39" t="str">
        <f>Results!C311</f>
        <v>M21</v>
      </c>
      <c r="L315" s="39" t="str">
        <f>Results!B311</f>
        <v>mmu-miR-331-5p</v>
      </c>
      <c r="M315" s="79" t="e">
        <f>Results!F311</f>
        <v>#DIV/0!</v>
      </c>
      <c r="N315" s="79" t="e">
        <f>Results!G311</f>
        <v>#DIV/0!</v>
      </c>
    </row>
    <row r="316" customHeight="1" spans="10:14">
      <c r="J316" s="80"/>
      <c r="K316" s="39" t="str">
        <f>Results!C312</f>
        <v>M22</v>
      </c>
      <c r="L316" s="39" t="str">
        <f>Results!B312</f>
        <v>mmu-miR-151-3p</v>
      </c>
      <c r="M316" s="79" t="e">
        <f>Results!F312</f>
        <v>#DIV/0!</v>
      </c>
      <c r="N316" s="79" t="e">
        <f>Results!G312</f>
        <v>#DIV/0!</v>
      </c>
    </row>
    <row r="317" customHeight="1" spans="10:14">
      <c r="J317" s="80"/>
      <c r="K317" s="39" t="str">
        <f>Results!C313</f>
        <v>M23</v>
      </c>
      <c r="L317" s="39" t="str">
        <f>Results!B313</f>
        <v>mmu-miR-331-3p</v>
      </c>
      <c r="M317" s="79" t="e">
        <f>Results!F313</f>
        <v>#DIV/0!</v>
      </c>
      <c r="N317" s="79" t="e">
        <f>Results!G313</f>
        <v>#DIV/0!</v>
      </c>
    </row>
    <row r="318" customHeight="1" spans="10:14">
      <c r="J318" s="80"/>
      <c r="K318" s="39" t="str">
        <f>Results!C314</f>
        <v>M24</v>
      </c>
      <c r="L318" s="39" t="str">
        <f>Results!B314</f>
        <v>mmu-miR-155-5p</v>
      </c>
      <c r="M318" s="79" t="e">
        <f>Results!F314</f>
        <v>#DIV/0!</v>
      </c>
      <c r="N318" s="79" t="e">
        <f>Results!G314</f>
        <v>#DIV/0!</v>
      </c>
    </row>
    <row r="319" customHeight="1" spans="10:14">
      <c r="J319" s="80"/>
      <c r="K319" s="39" t="str">
        <f>Results!C315</f>
        <v>N01</v>
      </c>
      <c r="L319" s="39" t="str">
        <f>Results!B315</f>
        <v>mmu-miR-497-5p</v>
      </c>
      <c r="M319" s="79" t="e">
        <f>Results!F315</f>
        <v>#DIV/0!</v>
      </c>
      <c r="N319" s="79" t="e">
        <f>Results!G315</f>
        <v>#DIV/0!</v>
      </c>
    </row>
    <row r="320" customHeight="1" spans="10:14">
      <c r="J320" s="80"/>
      <c r="K320" s="39" t="str">
        <f>Results!C316</f>
        <v>N02</v>
      </c>
      <c r="L320" s="39" t="str">
        <f>Results!B316</f>
        <v>mmu-miR-329-3p</v>
      </c>
      <c r="M320" s="79" t="e">
        <f>Results!F316</f>
        <v>#DIV/0!</v>
      </c>
      <c r="N320" s="79" t="e">
        <f>Results!G316</f>
        <v>#DIV/0!</v>
      </c>
    </row>
    <row r="321" customHeight="1" spans="10:14">
      <c r="J321" s="80"/>
      <c r="K321" s="39" t="str">
        <f>Results!C317</f>
        <v>N03</v>
      </c>
      <c r="L321" s="39" t="str">
        <f>Results!B317</f>
        <v>mmu-miR-500-3p</v>
      </c>
      <c r="M321" s="79" t="e">
        <f>Results!F317</f>
        <v>#DIV/0!</v>
      </c>
      <c r="N321" s="79" t="e">
        <f>Results!G317</f>
        <v>#DIV/0!</v>
      </c>
    </row>
    <row r="322" customHeight="1" spans="10:14">
      <c r="J322" s="80"/>
      <c r="K322" s="39" t="str">
        <f>Results!C318</f>
        <v>N04</v>
      </c>
      <c r="L322" s="39" t="str">
        <f>Results!B318</f>
        <v>mmu-miR-341-3p</v>
      </c>
      <c r="M322" s="79" t="e">
        <f>Results!F318</f>
        <v>#DIV/0!</v>
      </c>
      <c r="N322" s="79" t="e">
        <f>Results!G318</f>
        <v>#DIV/0!</v>
      </c>
    </row>
    <row r="323" customHeight="1" spans="10:14">
      <c r="J323" s="80"/>
      <c r="K323" s="39" t="str">
        <f>Results!C319</f>
        <v>N05</v>
      </c>
      <c r="L323" s="39" t="str">
        <f>Results!B319</f>
        <v>mmu-miR-501-5p</v>
      </c>
      <c r="M323" s="79" t="e">
        <f>Results!F319</f>
        <v>#DIV/0!</v>
      </c>
      <c r="N323" s="79" t="e">
        <f>Results!G319</f>
        <v>#DIV/0!</v>
      </c>
    </row>
    <row r="324" customHeight="1" spans="10:14">
      <c r="J324" s="80"/>
      <c r="K324" s="39" t="str">
        <f>Results!C320</f>
        <v>N06</v>
      </c>
      <c r="L324" s="39" t="str">
        <f>Results!B320</f>
        <v>mmu-miR-342-5p</v>
      </c>
      <c r="M324" s="79" t="e">
        <f>Results!F320</f>
        <v>#DIV/0!</v>
      </c>
      <c r="N324" s="79" t="e">
        <f>Results!G320</f>
        <v>#DIV/0!</v>
      </c>
    </row>
    <row r="325" customHeight="1" spans="10:14">
      <c r="J325" s="80"/>
      <c r="K325" s="39" t="str">
        <f>Results!C321</f>
        <v>N07</v>
      </c>
      <c r="L325" s="39" t="str">
        <f>Results!B321</f>
        <v>mmu-miR-501-3p</v>
      </c>
      <c r="M325" s="79" t="e">
        <f>Results!F321</f>
        <v>#DIV/0!</v>
      </c>
      <c r="N325" s="79" t="e">
        <f>Results!G321</f>
        <v>#DIV/0!</v>
      </c>
    </row>
    <row r="326" customHeight="1" spans="10:14">
      <c r="J326" s="80"/>
      <c r="K326" s="39" t="str">
        <f>Results!C322</f>
        <v>N08</v>
      </c>
      <c r="L326" s="39" t="str">
        <f>Results!B322</f>
        <v>mmu-miR-384-5p</v>
      </c>
      <c r="M326" s="79" t="e">
        <f>Results!F322</f>
        <v>#DIV/0!</v>
      </c>
      <c r="N326" s="79" t="e">
        <f>Results!G322</f>
        <v>#DIV/0!</v>
      </c>
    </row>
    <row r="327" customHeight="1" spans="10:14">
      <c r="J327" s="80"/>
      <c r="K327" s="39" t="str">
        <f>Results!C323</f>
        <v>N09</v>
      </c>
      <c r="L327" s="39" t="str">
        <f>Results!B323</f>
        <v>mmu-miR-503-5p</v>
      </c>
      <c r="M327" s="79" t="e">
        <f>Results!F323</f>
        <v>#DIV/0!</v>
      </c>
      <c r="N327" s="79" t="e">
        <f>Results!G323</f>
        <v>#DIV/0!</v>
      </c>
    </row>
    <row r="328" customHeight="1" spans="10:14">
      <c r="J328" s="80"/>
      <c r="K328" s="39" t="str">
        <f>Results!C324</f>
        <v>N10</v>
      </c>
      <c r="L328" s="39" t="str">
        <f>Results!B324</f>
        <v>mmu-miR-664-3p</v>
      </c>
      <c r="M328" s="79" t="e">
        <f>Results!F324</f>
        <v>#DIV/0!</v>
      </c>
      <c r="N328" s="79" t="e">
        <f>Results!G324</f>
        <v>#DIV/0!</v>
      </c>
    </row>
    <row r="329" customHeight="1" spans="10:14">
      <c r="J329" s="80"/>
      <c r="K329" s="39" t="str">
        <f>Results!C325</f>
        <v>N11</v>
      </c>
      <c r="L329" s="39" t="str">
        <f>Results!B325</f>
        <v>mmu-miR-505-3p</v>
      </c>
      <c r="M329" s="79" t="e">
        <f>Results!F325</f>
        <v>#DIV/0!</v>
      </c>
      <c r="N329" s="79" t="e">
        <f>Results!G325</f>
        <v>#DIV/0!</v>
      </c>
    </row>
    <row r="330" customHeight="1" spans="10:14">
      <c r="J330" s="80"/>
      <c r="K330" s="39" t="str">
        <f>Results!C326</f>
        <v>N12</v>
      </c>
      <c r="L330" s="39" t="str">
        <f>Results!B326</f>
        <v>mmu-miR-674-5p</v>
      </c>
      <c r="M330" s="79" t="e">
        <f>Results!F326</f>
        <v>#DIV/0!</v>
      </c>
      <c r="N330" s="79" t="e">
        <f>Results!G326</f>
        <v>#DIV/0!</v>
      </c>
    </row>
    <row r="331" customHeight="1" spans="10:14">
      <c r="J331" s="80"/>
      <c r="K331" s="39" t="str">
        <f>Results!C327</f>
        <v>N13</v>
      </c>
      <c r="L331" s="39" t="str">
        <f>Results!B327</f>
        <v>mmu-miR-509-5p</v>
      </c>
      <c r="M331" s="79" t="e">
        <f>Results!F327</f>
        <v>#DIV/0!</v>
      </c>
      <c r="N331" s="79" t="e">
        <f>Results!G327</f>
        <v>#DIV/0!</v>
      </c>
    </row>
    <row r="332" customHeight="1" spans="10:14">
      <c r="J332" s="80"/>
      <c r="K332" s="39" t="str">
        <f>Results!C328</f>
        <v>N14</v>
      </c>
      <c r="L332" s="39" t="str">
        <f>Results!B328</f>
        <v>mmu-miR-872-5p</v>
      </c>
      <c r="M332" s="79" t="e">
        <f>Results!F328</f>
        <v>#DIV/0!</v>
      </c>
      <c r="N332" s="79" t="e">
        <f>Results!G328</f>
        <v>#DIV/0!</v>
      </c>
    </row>
    <row r="333" customHeight="1" spans="10:14">
      <c r="J333" s="80"/>
      <c r="K333" s="39" t="str">
        <f>Results!C329</f>
        <v>N15</v>
      </c>
      <c r="L333" s="39" t="str">
        <f>Results!B329</f>
        <v>mmu-miR-540-3p</v>
      </c>
      <c r="M333" s="79" t="e">
        <f>Results!F329</f>
        <v>#DIV/0!</v>
      </c>
      <c r="N333" s="79" t="e">
        <f>Results!G329</f>
        <v>#DIV/0!</v>
      </c>
    </row>
    <row r="334" customHeight="1" spans="10:14">
      <c r="J334" s="80"/>
      <c r="K334" s="39" t="str">
        <f>Results!C330</f>
        <v>N16</v>
      </c>
      <c r="L334" s="39" t="str">
        <f>Results!B330</f>
        <v>mmu-miR-1928</v>
      </c>
      <c r="M334" s="79" t="e">
        <f>Results!F330</f>
        <v>#DIV/0!</v>
      </c>
      <c r="N334" s="79" t="e">
        <f>Results!G330</f>
        <v>#DIV/0!</v>
      </c>
    </row>
    <row r="335" customHeight="1" spans="10:14">
      <c r="J335" s="80"/>
      <c r="K335" s="39" t="str">
        <f>Results!C331</f>
        <v>N17</v>
      </c>
      <c r="L335" s="39" t="str">
        <f>Results!B331</f>
        <v>mmu-miR-540-5p</v>
      </c>
      <c r="M335" s="79" t="e">
        <f>Results!F331</f>
        <v>#DIV/0!</v>
      </c>
      <c r="N335" s="79" t="e">
        <f>Results!G331</f>
        <v>#DIV/0!</v>
      </c>
    </row>
    <row r="336" customHeight="1" spans="10:14">
      <c r="J336" s="80"/>
      <c r="K336" s="39" t="str">
        <f>Results!C332</f>
        <v>N18</v>
      </c>
      <c r="L336" s="39" t="str">
        <f>Results!B332</f>
        <v>mmu-miR-1930-5p</v>
      </c>
      <c r="M336" s="79" t="e">
        <f>Results!F332</f>
        <v>#DIV/0!</v>
      </c>
      <c r="N336" s="79" t="e">
        <f>Results!G332</f>
        <v>#DIV/0!</v>
      </c>
    </row>
    <row r="337" customHeight="1" spans="10:14">
      <c r="J337" s="80"/>
      <c r="K337" s="39" t="str">
        <f>Results!C333</f>
        <v>N19</v>
      </c>
      <c r="L337" s="39" t="str">
        <f>Results!B333</f>
        <v>mmu-miR-541-5p</v>
      </c>
      <c r="M337" s="79" t="e">
        <f>Results!F333</f>
        <v>#DIV/0!</v>
      </c>
      <c r="N337" s="79" t="e">
        <f>Results!G333</f>
        <v>#DIV/0!</v>
      </c>
    </row>
    <row r="338" customHeight="1" spans="10:14">
      <c r="J338" s="80"/>
      <c r="K338" s="39" t="str">
        <f>Results!C334</f>
        <v>N20</v>
      </c>
      <c r="L338" s="39" t="str">
        <f>Results!B334</f>
        <v>mmu-miR-1932</v>
      </c>
      <c r="M338" s="79" t="e">
        <f>Results!F334</f>
        <v>#DIV/0!</v>
      </c>
      <c r="N338" s="79" t="e">
        <f>Results!G334</f>
        <v>#DIV/0!</v>
      </c>
    </row>
    <row r="339" customHeight="1" spans="10:14">
      <c r="J339" s="80"/>
      <c r="K339" s="39" t="str">
        <f>Results!C335</f>
        <v>N21</v>
      </c>
      <c r="L339" s="39" t="str">
        <f>Results!B335</f>
        <v>mmu-miR-544-3p</v>
      </c>
      <c r="M339" s="79" t="e">
        <f>Results!F335</f>
        <v>#DIV/0!</v>
      </c>
      <c r="N339" s="79" t="e">
        <f>Results!G335</f>
        <v>#DIV/0!</v>
      </c>
    </row>
    <row r="340" customHeight="1" spans="10:14">
      <c r="J340" s="80"/>
      <c r="K340" s="39" t="str">
        <f>Results!C336</f>
        <v>N22</v>
      </c>
      <c r="L340" s="39" t="str">
        <f>Results!B336</f>
        <v>mmu-miR-1933-5p</v>
      </c>
      <c r="M340" s="79" t="e">
        <f>Results!F336</f>
        <v>#DIV/0!</v>
      </c>
      <c r="N340" s="79" t="e">
        <f>Results!G336</f>
        <v>#DIV/0!</v>
      </c>
    </row>
    <row r="341" customHeight="1" spans="10:14">
      <c r="J341" s="80"/>
      <c r="K341" s="39" t="str">
        <f>Results!C337</f>
        <v>N23</v>
      </c>
      <c r="L341" s="39" t="str">
        <f>Results!B337</f>
        <v>mmu-miR-547-3p</v>
      </c>
      <c r="M341" s="79" t="e">
        <f>Results!F337</f>
        <v>#DIV/0!</v>
      </c>
      <c r="N341" s="79" t="e">
        <f>Results!G337</f>
        <v>#DIV/0!</v>
      </c>
    </row>
    <row r="342" customHeight="1" spans="10:14">
      <c r="J342" s="80"/>
      <c r="K342" s="39" t="str">
        <f>Results!C338</f>
        <v>N24</v>
      </c>
      <c r="L342" s="39" t="str">
        <f>Results!B338</f>
        <v>mmu-miR-1939</v>
      </c>
      <c r="M342" s="79" t="e">
        <f>Results!F338</f>
        <v>#DIV/0!</v>
      </c>
      <c r="N342" s="79" t="e">
        <f>Results!G338</f>
        <v>#DIV/0!</v>
      </c>
    </row>
    <row r="343" customHeight="1" spans="10:14">
      <c r="J343" s="80"/>
      <c r="K343" s="39" t="str">
        <f>Results!C339</f>
        <v>O01</v>
      </c>
      <c r="L343" s="39" t="str">
        <f>Results!B339</f>
        <v>mmu-miR-3572</v>
      </c>
      <c r="M343" s="79" t="e">
        <f>Results!F339</f>
        <v>#DIV/0!</v>
      </c>
      <c r="N343" s="79" t="e">
        <f>Results!G339</f>
        <v>#DIV/0!</v>
      </c>
    </row>
    <row r="344" customHeight="1" spans="10:14">
      <c r="J344" s="80"/>
      <c r="K344" s="39" t="str">
        <f>Results!C340</f>
        <v>O02</v>
      </c>
      <c r="L344" s="39" t="str">
        <f>Results!B340</f>
        <v>mmu-miR-299b-5p</v>
      </c>
      <c r="M344" s="79" t="e">
        <f>Results!F340</f>
        <v>#DIV/0!</v>
      </c>
      <c r="N344" s="79" t="e">
        <f>Results!G340</f>
        <v>#DIV/0!</v>
      </c>
    </row>
    <row r="345" customHeight="1" spans="10:14">
      <c r="J345" s="80"/>
      <c r="K345" s="39" t="str">
        <f>Results!C341</f>
        <v>O03</v>
      </c>
      <c r="L345" s="39" t="str">
        <f>Results!B341</f>
        <v>mmu-miR-5126</v>
      </c>
      <c r="M345" s="79" t="e">
        <f>Results!F341</f>
        <v>#DIV/0!</v>
      </c>
      <c r="N345" s="79" t="e">
        <f>Results!G341</f>
        <v>#DIV/0!</v>
      </c>
    </row>
    <row r="346" customHeight="1" spans="10:14">
      <c r="J346" s="80"/>
      <c r="K346" s="39" t="str">
        <f>Results!C342</f>
        <v>O04</v>
      </c>
      <c r="L346" s="39" t="str">
        <f>Results!B342</f>
        <v>mmu-miR-299b-3p</v>
      </c>
      <c r="M346" s="79" t="e">
        <f>Results!F342</f>
        <v>#DIV/0!</v>
      </c>
      <c r="N346" s="79" t="e">
        <f>Results!G342</f>
        <v>#DIV/0!</v>
      </c>
    </row>
    <row r="347" customHeight="1" spans="10:14">
      <c r="J347" s="80"/>
      <c r="K347" s="39" t="str">
        <f>Results!C343</f>
        <v>O05</v>
      </c>
      <c r="L347" s="39" t="str">
        <f>Results!B343</f>
        <v>mmu-miR-5127</v>
      </c>
      <c r="M347" s="79" t="e">
        <f>Results!F343</f>
        <v>#DIV/0!</v>
      </c>
      <c r="N347" s="79" t="e">
        <f>Results!G343</f>
        <v>#DIV/0!</v>
      </c>
    </row>
    <row r="348" customHeight="1" spans="10:14">
      <c r="J348" s="80"/>
      <c r="K348" s="39" t="str">
        <f>Results!C344</f>
        <v>O06</v>
      </c>
      <c r="L348" s="39" t="str">
        <f>Results!B344</f>
        <v>mmu-miR-5615-5p</v>
      </c>
      <c r="M348" s="79" t="e">
        <f>Results!F344</f>
        <v>#DIV/0!</v>
      </c>
      <c r="N348" s="79" t="e">
        <f>Results!G344</f>
        <v>#DIV/0!</v>
      </c>
    </row>
    <row r="349" customHeight="1" spans="10:14">
      <c r="J349" s="80"/>
      <c r="K349" s="39" t="str">
        <f>Results!C345</f>
        <v>O07</v>
      </c>
      <c r="L349" s="39" t="str">
        <f>Results!B345</f>
        <v>mmu-miR-5128</v>
      </c>
      <c r="M349" s="79" t="e">
        <f>Results!F345</f>
        <v>#DIV/0!</v>
      </c>
      <c r="N349" s="79" t="e">
        <f>Results!G345</f>
        <v>#DIV/0!</v>
      </c>
    </row>
    <row r="350" customHeight="1" spans="10:14">
      <c r="J350" s="80"/>
      <c r="K350" s="39" t="str">
        <f>Results!C346</f>
        <v>O08</v>
      </c>
      <c r="L350" s="39" t="str">
        <f>Results!B346</f>
        <v>mmu-miR-5615-3p</v>
      </c>
      <c r="M350" s="79" t="e">
        <f>Results!F346</f>
        <v>#DIV/0!</v>
      </c>
      <c r="N350" s="79" t="e">
        <f>Results!G346</f>
        <v>#DIV/0!</v>
      </c>
    </row>
    <row r="351" customHeight="1" spans="10:14">
      <c r="J351" s="80"/>
      <c r="K351" s="39" t="str">
        <f>Results!C347</f>
        <v>O09</v>
      </c>
      <c r="L351" s="39" t="str">
        <f>Results!B347</f>
        <v>mmu-miR-5129</v>
      </c>
      <c r="M351" s="79" t="e">
        <f>Results!F347</f>
        <v>#DIV/0!</v>
      </c>
      <c r="N351" s="79" t="e">
        <f>Results!G347</f>
        <v>#DIV/0!</v>
      </c>
    </row>
    <row r="352" customHeight="1" spans="10:14">
      <c r="J352" s="80"/>
      <c r="K352" s="39" t="str">
        <f>Results!C348</f>
        <v>O10</v>
      </c>
      <c r="L352" s="39" t="str">
        <f>Results!B348</f>
        <v>mmu-miR-1231-5p</v>
      </c>
      <c r="M352" s="79" t="e">
        <f>Results!F348</f>
        <v>#DIV/0!</v>
      </c>
      <c r="N352" s="79" t="e">
        <f>Results!G348</f>
        <v>#DIV/0!</v>
      </c>
    </row>
    <row r="353" customHeight="1" spans="10:14">
      <c r="J353" s="80"/>
      <c r="K353" s="39" t="str">
        <f>Results!C349</f>
        <v>O11</v>
      </c>
      <c r="L353" s="39" t="str">
        <f>Results!B349</f>
        <v>mmu-miR-5130</v>
      </c>
      <c r="M353" s="79" t="e">
        <f>Results!F349</f>
        <v>#DIV/0!</v>
      </c>
      <c r="N353" s="79" t="e">
        <f>Results!G349</f>
        <v>#DIV/0!</v>
      </c>
    </row>
    <row r="354" customHeight="1" spans="10:14">
      <c r="J354" s="80"/>
      <c r="K354" s="39" t="str">
        <f>Results!C350</f>
        <v>O12</v>
      </c>
      <c r="L354" s="39" t="str">
        <f>Results!B350</f>
        <v>mmu-miR-1231-3p</v>
      </c>
      <c r="M354" s="79" t="e">
        <f>Results!F350</f>
        <v>#DIV/0!</v>
      </c>
      <c r="N354" s="79" t="e">
        <f>Results!G350</f>
        <v>#DIV/0!</v>
      </c>
    </row>
    <row r="355" customHeight="1" spans="10:14">
      <c r="J355" s="80"/>
      <c r="K355" s="39" t="str">
        <f>Results!C351</f>
        <v>O13</v>
      </c>
      <c r="L355" s="39" t="str">
        <f>Results!B351</f>
        <v>mmu-miR-5131</v>
      </c>
      <c r="M355" s="79" t="e">
        <f>Results!F351</f>
        <v>#DIV/0!</v>
      </c>
      <c r="N355" s="79" t="e">
        <f>Results!G351</f>
        <v>#DIV/0!</v>
      </c>
    </row>
    <row r="356" customHeight="1" spans="10:14">
      <c r="J356" s="80"/>
      <c r="K356" s="39" t="str">
        <f>Results!C352</f>
        <v>O14</v>
      </c>
      <c r="L356" s="39" t="str">
        <f>Results!B352</f>
        <v>mmu-miR-5616-5p</v>
      </c>
      <c r="M356" s="79" t="e">
        <f>Results!F352</f>
        <v>#DIV/0!</v>
      </c>
      <c r="N356" s="79" t="e">
        <f>Results!G352</f>
        <v>#DIV/0!</v>
      </c>
    </row>
    <row r="357" customHeight="1" spans="10:14">
      <c r="J357" s="80"/>
      <c r="K357" s="39" t="str">
        <f>Results!C353</f>
        <v>O15</v>
      </c>
      <c r="L357" s="39" t="str">
        <f>Results!B353</f>
        <v>mmu-miR-5132</v>
      </c>
      <c r="M357" s="79" t="e">
        <f>Results!F353</f>
        <v>#DIV/0!</v>
      </c>
      <c r="N357" s="79" t="e">
        <f>Results!G353</f>
        <v>#DIV/0!</v>
      </c>
    </row>
    <row r="358" customHeight="1" spans="10:14">
      <c r="J358" s="80"/>
      <c r="K358" s="39" t="str">
        <f>Results!C354</f>
        <v>O16</v>
      </c>
      <c r="L358" s="39" t="str">
        <f>Results!B354</f>
        <v>mmu-miR-5616-3p</v>
      </c>
      <c r="M358" s="79" t="e">
        <f>Results!F354</f>
        <v>#DIV/0!</v>
      </c>
      <c r="N358" s="79" t="e">
        <f>Results!G354</f>
        <v>#DIV/0!</v>
      </c>
    </row>
    <row r="359" customHeight="1" spans="10:14">
      <c r="J359" s="80"/>
      <c r="K359" s="39" t="str">
        <f>Results!C355</f>
        <v>O17</v>
      </c>
      <c r="L359" s="39" t="str">
        <f>Results!B355</f>
        <v>mmu-miR-5133</v>
      </c>
      <c r="M359" s="79" t="e">
        <f>Results!F355</f>
        <v>#DIV/0!</v>
      </c>
      <c r="N359" s="79" t="e">
        <f>Results!G355</f>
        <v>#DIV/0!</v>
      </c>
    </row>
    <row r="360" customHeight="1" spans="10:14">
      <c r="J360" s="80"/>
      <c r="K360" s="39" t="str">
        <f>Results!C356</f>
        <v>O18</v>
      </c>
      <c r="L360" s="39" t="str">
        <f>Results!B356</f>
        <v>mmu-miR-5617-5p</v>
      </c>
      <c r="M360" s="79" t="e">
        <f>Results!F356</f>
        <v>#DIV/0!</v>
      </c>
      <c r="N360" s="79" t="e">
        <f>Results!G356</f>
        <v>#DIV/0!</v>
      </c>
    </row>
    <row r="361" customHeight="1" spans="10:14">
      <c r="J361" s="80"/>
      <c r="K361" s="39" t="str">
        <f>Results!C357</f>
        <v>O19</v>
      </c>
      <c r="L361" s="39" t="str">
        <f>Results!B357</f>
        <v>mmu-miR-5135</v>
      </c>
      <c r="M361" s="79" t="e">
        <f>Results!F357</f>
        <v>#DIV/0!</v>
      </c>
      <c r="N361" s="79" t="e">
        <f>Results!G357</f>
        <v>#DIV/0!</v>
      </c>
    </row>
    <row r="362" customHeight="1" spans="10:14">
      <c r="J362" s="80"/>
      <c r="K362" s="39" t="str">
        <f>Results!C358</f>
        <v>O20</v>
      </c>
      <c r="L362" s="39" t="str">
        <f>Results!B358</f>
        <v>mmu-miR-5617-3p</v>
      </c>
      <c r="M362" s="79" t="e">
        <f>Results!F358</f>
        <v>#DIV/0!</v>
      </c>
      <c r="N362" s="79" t="e">
        <f>Results!G358</f>
        <v>#DIV/0!</v>
      </c>
    </row>
    <row r="363" customHeight="1" spans="10:14">
      <c r="J363" s="80"/>
      <c r="K363" s="39" t="str">
        <f>Results!C359</f>
        <v>O21</v>
      </c>
      <c r="L363" s="39" t="str">
        <f>Results!B359</f>
        <v>mmu-miR-3544-5p</v>
      </c>
      <c r="M363" s="79" t="e">
        <f>Results!F359</f>
        <v>#DIV/0!</v>
      </c>
      <c r="N363" s="79" t="e">
        <f>Results!G359</f>
        <v>#DIV/0!</v>
      </c>
    </row>
    <row r="364" customHeight="1" spans="10:14">
      <c r="J364" s="80"/>
      <c r="K364" s="39" t="str">
        <f>Results!C360</f>
        <v>O22</v>
      </c>
      <c r="L364" s="39" t="str">
        <f>Results!B360</f>
        <v>mmu-miR-5618-5p</v>
      </c>
      <c r="M364" s="79" t="e">
        <f>Results!F360</f>
        <v>#DIV/0!</v>
      </c>
      <c r="N364" s="79" t="e">
        <f>Results!G360</f>
        <v>#DIV/0!</v>
      </c>
    </row>
    <row r="365" customHeight="1" spans="10:14">
      <c r="J365" s="80"/>
      <c r="K365" s="39" t="str">
        <f>Results!C361</f>
        <v>O23</v>
      </c>
      <c r="L365" s="39" t="str">
        <f>Results!B361</f>
        <v>mmu-miR-3544-3p</v>
      </c>
      <c r="M365" s="79" t="e">
        <f>Results!F361</f>
        <v>#DIV/0!</v>
      </c>
      <c r="N365" s="79" t="e">
        <f>Results!G361</f>
        <v>#DIV/0!</v>
      </c>
    </row>
    <row r="366" customHeight="1" spans="10:14">
      <c r="J366" s="80"/>
      <c r="K366" s="39" t="str">
        <f>Results!C362</f>
        <v>O24</v>
      </c>
      <c r="L366" s="39" t="str">
        <f>Results!B362</f>
        <v>mmu-miR-5618-3p</v>
      </c>
      <c r="M366" s="79" t="e">
        <f>Results!F362</f>
        <v>#DIV/0!</v>
      </c>
      <c r="N366" s="79" t="e">
        <f>Results!G362</f>
        <v>#DIV/0!</v>
      </c>
    </row>
    <row r="367" customHeight="1" spans="10:14">
      <c r="J367" s="80"/>
      <c r="K367" s="39" t="str">
        <f>Results!C363</f>
        <v>P01</v>
      </c>
      <c r="L367" s="39" t="str">
        <f>Results!B363</f>
        <v>NC</v>
      </c>
      <c r="M367" s="79" t="e">
        <f>Results!F363</f>
        <v>#DIV/0!</v>
      </c>
      <c r="N367" s="79" t="e">
        <f>Results!G363</f>
        <v>#DIV/0!</v>
      </c>
    </row>
    <row r="368" customHeight="1" spans="10:14">
      <c r="J368" s="80"/>
      <c r="K368" s="39" t="str">
        <f>Results!C364</f>
        <v>P02</v>
      </c>
      <c r="L368" s="39" t="str">
        <f>Results!B364</f>
        <v>NC</v>
      </c>
      <c r="M368" s="79" t="e">
        <f>Results!F364</f>
        <v>#DIV/0!</v>
      </c>
      <c r="N368" s="79" t="e">
        <f>Results!G364</f>
        <v>#DIV/0!</v>
      </c>
    </row>
    <row r="369" customHeight="1" spans="10:14">
      <c r="J369" s="80"/>
      <c r="K369" s="39" t="str">
        <f>Results!C365</f>
        <v>P03</v>
      </c>
      <c r="L369" s="39" t="str">
        <f>Results!B365</f>
        <v>NC</v>
      </c>
      <c r="M369" s="79" t="e">
        <f>Results!F365</f>
        <v>#DIV/0!</v>
      </c>
      <c r="N369" s="79" t="e">
        <f>Results!G365</f>
        <v>#DIV/0!</v>
      </c>
    </row>
    <row r="370" customHeight="1" spans="10:14">
      <c r="J370" s="80"/>
      <c r="K370" s="39" t="str">
        <f>Results!C366</f>
        <v>P04</v>
      </c>
      <c r="L370" s="39" t="str">
        <f>Results!B366</f>
        <v>NC</v>
      </c>
      <c r="M370" s="79" t="e">
        <f>Results!F366</f>
        <v>#DIV/0!</v>
      </c>
      <c r="N370" s="79" t="e">
        <f>Results!G366</f>
        <v>#DIV/0!</v>
      </c>
    </row>
    <row r="371" customHeight="1" spans="10:14">
      <c r="J371" s="80"/>
      <c r="K371" s="39" t="str">
        <f>Results!C367</f>
        <v>P05</v>
      </c>
      <c r="L371" s="39" t="str">
        <f>Results!B367</f>
        <v>MK1</v>
      </c>
      <c r="M371" s="79" t="e">
        <f>Results!F367</f>
        <v>#DIV/0!</v>
      </c>
      <c r="N371" s="79" t="e">
        <f>Results!G367</f>
        <v>#DIV/0!</v>
      </c>
    </row>
    <row r="372" customHeight="1" spans="10:14">
      <c r="J372" s="80"/>
      <c r="K372" s="39" t="str">
        <f>Results!C368</f>
        <v>P06</v>
      </c>
      <c r="L372" s="39" t="str">
        <f>Results!B368</f>
        <v>MK1</v>
      </c>
      <c r="M372" s="79" t="e">
        <f>Results!F368</f>
        <v>#DIV/0!</v>
      </c>
      <c r="N372" s="79" t="e">
        <f>Results!G368</f>
        <v>#DIV/0!</v>
      </c>
    </row>
    <row r="373" customHeight="1" spans="10:14">
      <c r="J373" s="80"/>
      <c r="K373" s="39" t="str">
        <f>Results!C369</f>
        <v>P07</v>
      </c>
      <c r="L373" s="39" t="str">
        <f>Results!B369</f>
        <v>MK2</v>
      </c>
      <c r="M373" s="79" t="e">
        <f>Results!F369</f>
        <v>#DIV/0!</v>
      </c>
      <c r="N373" s="79" t="e">
        <f>Results!G369</f>
        <v>#DIV/0!</v>
      </c>
    </row>
    <row r="374" customHeight="1" spans="10:14">
      <c r="J374" s="80"/>
      <c r="K374" s="39" t="str">
        <f>Results!C370</f>
        <v>P08</v>
      </c>
      <c r="L374" s="39" t="str">
        <f>Results!B370</f>
        <v>MK2</v>
      </c>
      <c r="M374" s="79" t="e">
        <f>Results!F370</f>
        <v>#DIV/0!</v>
      </c>
      <c r="N374" s="79" t="e">
        <f>Results!G370</f>
        <v>#DIV/0!</v>
      </c>
    </row>
    <row r="375" customHeight="1" spans="10:14">
      <c r="J375" s="80"/>
      <c r="K375" s="39" t="str">
        <f>Results!C371</f>
        <v>P09</v>
      </c>
      <c r="L375" s="39" t="str">
        <f>Results!B371</f>
        <v>MK3</v>
      </c>
      <c r="M375" s="79" t="e">
        <f>Results!F371</f>
        <v>#DIV/0!</v>
      </c>
      <c r="N375" s="79" t="e">
        <f>Results!G371</f>
        <v>#DIV/0!</v>
      </c>
    </row>
    <row r="376" customHeight="1" spans="10:14">
      <c r="J376" s="80"/>
      <c r="K376" s="39" t="str">
        <f>Results!C372</f>
        <v>P10</v>
      </c>
      <c r="L376" s="39" t="str">
        <f>Results!B372</f>
        <v>MK3</v>
      </c>
      <c r="M376" s="79" t="e">
        <f>Results!F372</f>
        <v>#DIV/0!</v>
      </c>
      <c r="N376" s="79" t="e">
        <f>Results!G372</f>
        <v>#DIV/0!</v>
      </c>
    </row>
    <row r="377" customHeight="1" spans="10:14">
      <c r="J377" s="80"/>
      <c r="K377" s="39" t="str">
        <f>Results!C373</f>
        <v>P11</v>
      </c>
      <c r="L377" s="39" t="str">
        <f>Results!B373</f>
        <v>MK4</v>
      </c>
      <c r="M377" s="79" t="e">
        <f>Results!F373</f>
        <v>#DIV/0!</v>
      </c>
      <c r="N377" s="79" t="e">
        <f>Results!G373</f>
        <v>#DIV/0!</v>
      </c>
    </row>
    <row r="378" customHeight="1" spans="10:14">
      <c r="J378" s="80"/>
      <c r="K378" s="39" t="str">
        <f>Results!C374</f>
        <v>P12</v>
      </c>
      <c r="L378" s="39" t="str">
        <f>Results!B374</f>
        <v>MK4</v>
      </c>
      <c r="M378" s="79" t="e">
        <f>Results!F374</f>
        <v>#DIV/0!</v>
      </c>
      <c r="N378" s="79" t="e">
        <f>Results!G374</f>
        <v>#DIV/0!</v>
      </c>
    </row>
    <row r="379" customHeight="1" spans="10:14">
      <c r="J379" s="80"/>
      <c r="K379" s="39" t="str">
        <f>Results!C375</f>
        <v>P13</v>
      </c>
      <c r="L379" s="39" t="str">
        <f>Results!B375</f>
        <v>MK5</v>
      </c>
      <c r="M379" s="79" t="e">
        <f>Results!F375</f>
        <v>#DIV/0!</v>
      </c>
      <c r="N379" s="79" t="e">
        <f>Results!G375</f>
        <v>#DIV/0!</v>
      </c>
    </row>
    <row r="380" customHeight="1" spans="10:14">
      <c r="J380" s="80"/>
      <c r="K380" s="39" t="str">
        <f>Results!C376</f>
        <v>P14</v>
      </c>
      <c r="L380" s="39" t="str">
        <f>Results!B376</f>
        <v>MK5</v>
      </c>
      <c r="M380" s="79" t="e">
        <f>Results!F376</f>
        <v>#DIV/0!</v>
      </c>
      <c r="N380" s="79" t="e">
        <f>Results!G376</f>
        <v>#DIV/0!</v>
      </c>
    </row>
    <row r="381" customHeight="1" spans="10:14">
      <c r="J381" s="80"/>
      <c r="K381" s="39" t="str">
        <f>Results!C377</f>
        <v>P15</v>
      </c>
      <c r="L381" s="39" t="str">
        <f>Results!B377</f>
        <v>MK6</v>
      </c>
      <c r="M381" s="79" t="e">
        <f>Results!F377</f>
        <v>#DIV/0!</v>
      </c>
      <c r="N381" s="79" t="e">
        <f>Results!G377</f>
        <v>#DIV/0!</v>
      </c>
    </row>
    <row r="382" customHeight="1" spans="10:14">
      <c r="J382" s="80"/>
      <c r="K382" s="39" t="str">
        <f>Results!C378</f>
        <v>P16</v>
      </c>
      <c r="L382" s="39" t="str">
        <f>Results!B378</f>
        <v>MK6</v>
      </c>
      <c r="M382" s="79" t="e">
        <f>Results!F378</f>
        <v>#DIV/0!</v>
      </c>
      <c r="N382" s="79" t="e">
        <f>Results!G378</f>
        <v>#DIV/0!</v>
      </c>
    </row>
    <row r="383" customHeight="1" spans="10:14">
      <c r="J383" s="80"/>
      <c r="K383" s="39" t="str">
        <f>Results!C379</f>
        <v>P17</v>
      </c>
      <c r="L383" s="39" t="str">
        <f>Results!B379</f>
        <v>RT</v>
      </c>
      <c r="M383" s="79" t="e">
        <f>Results!F379</f>
        <v>#DIV/0!</v>
      </c>
      <c r="N383" s="79" t="e">
        <f>Results!G379</f>
        <v>#DIV/0!</v>
      </c>
    </row>
    <row r="384" customHeight="1" spans="10:14">
      <c r="J384" s="80"/>
      <c r="K384" s="39" t="str">
        <f>Results!C380</f>
        <v>P18</v>
      </c>
      <c r="L384" s="39" t="str">
        <f>Results!B380</f>
        <v>RT</v>
      </c>
      <c r="M384" s="79" t="e">
        <f>Results!F380</f>
        <v>#DIV/0!</v>
      </c>
      <c r="N384" s="79" t="e">
        <f>Results!G380</f>
        <v>#DIV/0!</v>
      </c>
    </row>
    <row r="385" customHeight="1" spans="10:14">
      <c r="J385" s="80"/>
      <c r="K385" s="39" t="str">
        <f>Results!C381</f>
        <v>P19</v>
      </c>
      <c r="L385" s="39" t="str">
        <f>Results!B381</f>
        <v>RT</v>
      </c>
      <c r="M385" s="79" t="e">
        <f>Results!F381</f>
        <v>#DIV/0!</v>
      </c>
      <c r="N385" s="79" t="e">
        <f>Results!G381</f>
        <v>#DIV/0!</v>
      </c>
    </row>
    <row r="386" customHeight="1" spans="10:14">
      <c r="J386" s="80"/>
      <c r="K386" s="39" t="str">
        <f>Results!C382</f>
        <v>P20</v>
      </c>
      <c r="L386" s="39" t="str">
        <f>Results!B382</f>
        <v>RT</v>
      </c>
      <c r="M386" s="79" t="e">
        <f>Results!F382</f>
        <v>#DIV/0!</v>
      </c>
      <c r="N386" s="79" t="e">
        <f>Results!G382</f>
        <v>#DIV/0!</v>
      </c>
    </row>
    <row r="387" customHeight="1" spans="10:14">
      <c r="J387" s="68" t="str">
        <f>'Gene Table'!A387</f>
        <v>Plate 2</v>
      </c>
      <c r="K387" s="39" t="str">
        <f>Results!C387</f>
        <v>A01</v>
      </c>
      <c r="L387" s="39" t="str">
        <f>Results!B383</f>
        <v>PCR</v>
      </c>
      <c r="M387" s="79" t="e">
        <f>Results!F387</f>
        <v>#DIV/0!</v>
      </c>
      <c r="N387" s="79" t="e">
        <f>Results!G387</f>
        <v>#DIV/0!</v>
      </c>
    </row>
    <row r="388" customHeight="1" spans="10:14">
      <c r="J388" s="68"/>
      <c r="K388" s="39" t="str">
        <f>Results!C388</f>
        <v>A02</v>
      </c>
      <c r="L388" s="39" t="str">
        <f>Results!B384</f>
        <v>PCR</v>
      </c>
      <c r="M388" s="79" t="e">
        <f>Results!F388</f>
        <v>#DIV/0!</v>
      </c>
      <c r="N388" s="79" t="e">
        <f>Results!G388</f>
        <v>#DIV/0!</v>
      </c>
    </row>
    <row r="389" customHeight="1" spans="10:14">
      <c r="J389" s="68"/>
      <c r="K389" s="39" t="str">
        <f>Results!C389</f>
        <v>A03</v>
      </c>
      <c r="L389" s="39" t="str">
        <f>Results!B385</f>
        <v>PCR</v>
      </c>
      <c r="M389" s="79" t="e">
        <f>Results!F389</f>
        <v>#DIV/0!</v>
      </c>
      <c r="N389" s="79" t="e">
        <f>Results!G389</f>
        <v>#DIV/0!</v>
      </c>
    </row>
    <row r="390" customHeight="1" spans="10:14">
      <c r="J390" s="68"/>
      <c r="K390" s="39" t="str">
        <f>Results!C390</f>
        <v>A04</v>
      </c>
      <c r="L390" s="39" t="str">
        <f>Results!B386</f>
        <v>PCR</v>
      </c>
      <c r="M390" s="79" t="e">
        <f>Results!F390</f>
        <v>#DIV/0!</v>
      </c>
      <c r="N390" s="79" t="e">
        <f>Results!G390</f>
        <v>#DIV/0!</v>
      </c>
    </row>
    <row r="391" customHeight="1" spans="10:14">
      <c r="J391" s="68"/>
      <c r="K391" s="39" t="str">
        <f>Results!C391</f>
        <v>A05</v>
      </c>
      <c r="L391" s="39" t="str">
        <f>Results!B387</f>
        <v>mmu-miR-1940</v>
      </c>
      <c r="M391" s="79" t="e">
        <f>Results!F391</f>
        <v>#DIV/0!</v>
      </c>
      <c r="N391" s="79" t="e">
        <f>Results!G391</f>
        <v>#DIV/0!</v>
      </c>
    </row>
    <row r="392" customHeight="1" spans="10:14">
      <c r="J392" s="68"/>
      <c r="K392" s="39" t="str">
        <f>Results!C392</f>
        <v>A06</v>
      </c>
      <c r="L392" s="39" t="str">
        <f>Results!B388</f>
        <v>mmu-miR-133a-3p</v>
      </c>
      <c r="M392" s="79" t="e">
        <f>Results!F392</f>
        <v>#DIV/0!</v>
      </c>
      <c r="N392" s="79" t="e">
        <f>Results!G392</f>
        <v>#DIV/0!</v>
      </c>
    </row>
    <row r="393" customHeight="1" spans="10:14">
      <c r="J393" s="68"/>
      <c r="K393" s="39" t="str">
        <f>Results!C393</f>
        <v>A07</v>
      </c>
      <c r="L393" s="39" t="str">
        <f>Results!B389</f>
        <v>mmu-miR-1941-5p</v>
      </c>
      <c r="M393" s="79" t="e">
        <f>Results!F393</f>
        <v>#DIV/0!</v>
      </c>
      <c r="N393" s="79" t="e">
        <f>Results!G393</f>
        <v>#DIV/0!</v>
      </c>
    </row>
    <row r="394" customHeight="1" spans="10:14">
      <c r="J394" s="68"/>
      <c r="K394" s="39" t="str">
        <f>Results!C394</f>
        <v>A08</v>
      </c>
      <c r="L394" s="39" t="str">
        <f>Results!B390</f>
        <v>mmu-miR-133b-3p</v>
      </c>
      <c r="M394" s="79" t="e">
        <f>Results!F394</f>
        <v>#DIV/0!</v>
      </c>
      <c r="N394" s="79" t="e">
        <f>Results!G394</f>
        <v>#DIV/0!</v>
      </c>
    </row>
    <row r="395" customHeight="1" spans="10:14">
      <c r="J395" s="68"/>
      <c r="K395" s="39" t="str">
        <f>Results!C395</f>
        <v>A09</v>
      </c>
      <c r="L395" s="39" t="str">
        <f>Results!B391</f>
        <v>mmu-miR-1942</v>
      </c>
      <c r="M395" s="79" t="e">
        <f>Results!F395</f>
        <v>#DIV/0!</v>
      </c>
      <c r="N395" s="79" t="e">
        <f>Results!G395</f>
        <v>#DIV/0!</v>
      </c>
    </row>
    <row r="396" customHeight="1" spans="10:14">
      <c r="J396" s="68"/>
      <c r="K396" s="39" t="str">
        <f>Results!C396</f>
        <v>A10</v>
      </c>
      <c r="L396" s="39" t="str">
        <f>Results!B392</f>
        <v>mmu-miR-135a-5p</v>
      </c>
      <c r="M396" s="79" t="e">
        <f>Results!F396</f>
        <v>#DIV/0!</v>
      </c>
      <c r="N396" s="79" t="e">
        <f>Results!G396</f>
        <v>#DIV/0!</v>
      </c>
    </row>
    <row r="397" customHeight="1" spans="10:14">
      <c r="J397" s="68"/>
      <c r="K397" s="39" t="str">
        <f>Results!C397</f>
        <v>A11</v>
      </c>
      <c r="L397" s="39" t="str">
        <f>Results!B393</f>
        <v>mmu-miR-1944</v>
      </c>
      <c r="M397" s="79" t="e">
        <f>Results!F397</f>
        <v>#DIV/0!</v>
      </c>
      <c r="N397" s="79" t="e">
        <f>Results!G397</f>
        <v>#DIV/0!</v>
      </c>
    </row>
    <row r="398" customHeight="1" spans="10:14">
      <c r="J398" s="68"/>
      <c r="K398" s="39" t="str">
        <f>Results!C398</f>
        <v>A12</v>
      </c>
      <c r="L398" s="39" t="str">
        <f>Results!B394</f>
        <v>mmu-miR-135b-5p</v>
      </c>
      <c r="M398" s="79" t="e">
        <f>Results!F398</f>
        <v>#DIV/0!</v>
      </c>
      <c r="N398" s="79" t="e">
        <f>Results!G398</f>
        <v>#DIV/0!</v>
      </c>
    </row>
    <row r="399" customHeight="1" spans="10:14">
      <c r="J399" s="68"/>
      <c r="K399" s="39" t="str">
        <f>Results!C399</f>
        <v>A13</v>
      </c>
      <c r="L399" s="39" t="str">
        <f>Results!B395</f>
        <v>mmu-miR-1945</v>
      </c>
      <c r="M399" s="79" t="e">
        <f>Results!F399</f>
        <v>#DIV/0!</v>
      </c>
      <c r="N399" s="79" t="e">
        <f>Results!G399</f>
        <v>#DIV/0!</v>
      </c>
    </row>
    <row r="400" customHeight="1" spans="10:14">
      <c r="J400" s="68"/>
      <c r="K400" s="39" t="str">
        <f>Results!C400</f>
        <v>A14</v>
      </c>
      <c r="L400" s="39" t="str">
        <f>Results!B396</f>
        <v>mmu-miR-17-5p</v>
      </c>
      <c r="M400" s="79" t="e">
        <f>Results!F400</f>
        <v>#DIV/0!</v>
      </c>
      <c r="N400" s="79" t="e">
        <f>Results!G400</f>
        <v>#DIV/0!</v>
      </c>
    </row>
    <row r="401" customHeight="1" spans="10:14">
      <c r="J401" s="68"/>
      <c r="K401" s="39" t="str">
        <f>Results!C401</f>
        <v>A15</v>
      </c>
      <c r="L401" s="39" t="str">
        <f>Results!B397</f>
        <v>mmu-miR-1949</v>
      </c>
      <c r="M401" s="79" t="e">
        <f>Results!F401</f>
        <v>#DIV/0!</v>
      </c>
      <c r="N401" s="79" t="e">
        <f>Results!G401</f>
        <v>#DIV/0!</v>
      </c>
    </row>
    <row r="402" customHeight="1" spans="10:14">
      <c r="J402" s="68"/>
      <c r="K402" s="39" t="str">
        <f>Results!C402</f>
        <v>A16</v>
      </c>
      <c r="L402" s="39" t="str">
        <f>Results!B398</f>
        <v>mmu-miR-181a-5p</v>
      </c>
      <c r="M402" s="79" t="e">
        <f>Results!F402</f>
        <v>#DIV/0!</v>
      </c>
      <c r="N402" s="79" t="e">
        <f>Results!G402</f>
        <v>#DIV/0!</v>
      </c>
    </row>
    <row r="403" customHeight="1" spans="10:14">
      <c r="J403" s="68"/>
      <c r="K403" s="39" t="str">
        <f>Results!C403</f>
        <v>A17</v>
      </c>
      <c r="L403" s="39" t="str">
        <f>Results!B399</f>
        <v>mmu-miR-1950</v>
      </c>
      <c r="M403" s="79" t="e">
        <f>Results!F403</f>
        <v>#DIV/0!</v>
      </c>
      <c r="N403" s="79" t="e">
        <f>Results!G403</f>
        <v>#DIV/0!</v>
      </c>
    </row>
    <row r="404" customHeight="1" spans="10:14">
      <c r="J404" s="68"/>
      <c r="K404" s="39" t="str">
        <f>Results!C404</f>
        <v>A18</v>
      </c>
      <c r="L404" s="39" t="str">
        <f>Results!B400</f>
        <v>mmu-miR-181b-5p</v>
      </c>
      <c r="M404" s="79" t="e">
        <f>Results!F404</f>
        <v>#DIV/0!</v>
      </c>
      <c r="N404" s="79" t="e">
        <f>Results!G404</f>
        <v>#DIV/0!</v>
      </c>
    </row>
    <row r="405" customHeight="1" spans="10:14">
      <c r="J405" s="68"/>
      <c r="K405" s="39" t="str">
        <f>Results!C405</f>
        <v>A19</v>
      </c>
      <c r="L405" s="39" t="str">
        <f>Results!B401</f>
        <v>mmu-miR-669m-3p</v>
      </c>
      <c r="M405" s="79" t="e">
        <f>Results!F405</f>
        <v>#DIV/0!</v>
      </c>
      <c r="N405" s="79" t="e">
        <f>Results!G405</f>
        <v>#DIV/0!</v>
      </c>
    </row>
    <row r="406" customHeight="1" spans="10:14">
      <c r="J406" s="68"/>
      <c r="K406" s="39" t="str">
        <f>Results!C406</f>
        <v>A20</v>
      </c>
      <c r="L406" s="39" t="str">
        <f>Results!B402</f>
        <v>mmu-miR-181c-5p</v>
      </c>
      <c r="M406" s="79" t="e">
        <f>Results!F406</f>
        <v>#DIV/0!</v>
      </c>
      <c r="N406" s="79" t="e">
        <f>Results!G406</f>
        <v>#DIV/0!</v>
      </c>
    </row>
    <row r="407" customHeight="1" spans="10:14">
      <c r="J407" s="68"/>
      <c r="K407" s="39" t="str">
        <f>Results!C407</f>
        <v>A21</v>
      </c>
      <c r="L407" s="39" t="str">
        <f>Results!B403</f>
        <v>mmu-miR-1951</v>
      </c>
      <c r="M407" s="79" t="e">
        <f>Results!F407</f>
        <v>#DIV/0!</v>
      </c>
      <c r="N407" s="79" t="e">
        <f>Results!G407</f>
        <v>#DIV/0!</v>
      </c>
    </row>
    <row r="408" customHeight="1" spans="10:14">
      <c r="J408" s="68"/>
      <c r="K408" s="39" t="str">
        <f>Results!C408</f>
        <v>A22</v>
      </c>
      <c r="L408" s="39" t="str">
        <f>Results!B404</f>
        <v>mmu-miR-181d-5p</v>
      </c>
      <c r="M408" s="79" t="e">
        <f>Results!F408</f>
        <v>#DIV/0!</v>
      </c>
      <c r="N408" s="79" t="e">
        <f>Results!G408</f>
        <v>#DIV/0!</v>
      </c>
    </row>
    <row r="409" customHeight="1" spans="10:14">
      <c r="J409" s="68"/>
      <c r="K409" s="39" t="str">
        <f>Results!C409</f>
        <v>A23</v>
      </c>
      <c r="L409" s="39" t="str">
        <f>Results!B405</f>
        <v>mmu-miR-1952</v>
      </c>
      <c r="M409" s="79" t="e">
        <f>Results!F409</f>
        <v>#DIV/0!</v>
      </c>
      <c r="N409" s="79" t="e">
        <f>Results!G409</f>
        <v>#DIV/0!</v>
      </c>
    </row>
    <row r="410" customHeight="1" spans="10:14">
      <c r="J410" s="68"/>
      <c r="K410" s="39" t="str">
        <f>Results!C410</f>
        <v>A24</v>
      </c>
      <c r="L410" s="39" t="str">
        <f>Results!B406</f>
        <v>mmu-miR-196a-5p</v>
      </c>
      <c r="M410" s="79" t="e">
        <f>Results!F410</f>
        <v>#DIV/0!</v>
      </c>
      <c r="N410" s="79" t="e">
        <f>Results!G410</f>
        <v>#DIV/0!</v>
      </c>
    </row>
    <row r="411" customHeight="1" spans="10:14">
      <c r="J411" s="68"/>
      <c r="K411" s="39" t="str">
        <f>Results!C411</f>
        <v>B01</v>
      </c>
      <c r="L411" s="39" t="str">
        <f>Results!B407</f>
        <v>mmu-miR-1954</v>
      </c>
      <c r="M411" s="79" t="e">
        <f>Results!F411</f>
        <v>#DIV/0!</v>
      </c>
      <c r="N411" s="79" t="e">
        <f>Results!G411</f>
        <v>#DIV/0!</v>
      </c>
    </row>
    <row r="412" customHeight="1" spans="10:14">
      <c r="J412" s="68"/>
      <c r="K412" s="39" t="str">
        <f>Results!C412</f>
        <v>B02</v>
      </c>
      <c r="L412" s="39" t="str">
        <f>Results!B408</f>
        <v>mmu-miR-19a-3p</v>
      </c>
      <c r="M412" s="79" t="e">
        <f>Results!F412</f>
        <v>#DIV/0!</v>
      </c>
      <c r="N412" s="79" t="e">
        <f>Results!G412</f>
        <v>#DIV/0!</v>
      </c>
    </row>
    <row r="413" customHeight="1" spans="10:14">
      <c r="J413" s="68"/>
      <c r="K413" s="39" t="str">
        <f>Results!C413</f>
        <v>B03</v>
      </c>
      <c r="L413" s="39" t="str">
        <f>Results!B409</f>
        <v>mmu-miR-1955-5p</v>
      </c>
      <c r="M413" s="79" t="e">
        <f>Results!F413</f>
        <v>#DIV/0!</v>
      </c>
      <c r="N413" s="79" t="e">
        <f>Results!G413</f>
        <v>#DIV/0!</v>
      </c>
    </row>
    <row r="414" customHeight="1" spans="10:14">
      <c r="J414" s="68"/>
      <c r="K414" s="39" t="str">
        <f>Results!C414</f>
        <v>B04</v>
      </c>
      <c r="L414" s="39" t="str">
        <f>Results!B410</f>
        <v>mmu-miR-19b-3p</v>
      </c>
      <c r="M414" s="79" t="e">
        <f>Results!F414</f>
        <v>#DIV/0!</v>
      </c>
      <c r="N414" s="79" t="e">
        <f>Results!G414</f>
        <v>#DIV/0!</v>
      </c>
    </row>
    <row r="415" customHeight="1" spans="10:14">
      <c r="J415" s="68"/>
      <c r="K415" s="39" t="str">
        <f>Results!C415</f>
        <v>B05</v>
      </c>
      <c r="L415" s="39" t="str">
        <f>Results!B411</f>
        <v>mmu-miR-135a-2-3p</v>
      </c>
      <c r="M415" s="79" t="e">
        <f>Results!F415</f>
        <v>#DIV/0!</v>
      </c>
      <c r="N415" s="79" t="e">
        <f>Results!G415</f>
        <v>#DIV/0!</v>
      </c>
    </row>
    <row r="416" customHeight="1" spans="10:14">
      <c r="J416" s="68"/>
      <c r="K416" s="39" t="str">
        <f>Results!C416</f>
        <v>B06</v>
      </c>
      <c r="L416" s="39" t="str">
        <f>Results!B412</f>
        <v>mmu-miR-467d-3p</v>
      </c>
      <c r="M416" s="79" t="e">
        <f>Results!F416</f>
        <v>#DIV/0!</v>
      </c>
      <c r="N416" s="79" t="e">
        <f>Results!G416</f>
        <v>#DIV/0!</v>
      </c>
    </row>
    <row r="417" customHeight="1" spans="10:14">
      <c r="J417" s="68"/>
      <c r="K417" s="39" t="str">
        <f>Results!C417</f>
        <v>B07</v>
      </c>
      <c r="L417" s="39" t="str">
        <f>Results!B413</f>
        <v>mmu-miR-466c-5p</v>
      </c>
      <c r="M417" s="79" t="e">
        <f>Results!F417</f>
        <v>#DIV/0!</v>
      </c>
      <c r="N417" s="79" t="e">
        <f>Results!G417</f>
        <v>#DIV/0!</v>
      </c>
    </row>
    <row r="418" customHeight="1" spans="10:14">
      <c r="J418" s="68"/>
      <c r="K418" s="39" t="str">
        <f>Results!C418</f>
        <v>B08</v>
      </c>
      <c r="L418" s="39" t="str">
        <f>Results!B414</f>
        <v>mmu-miR-467e-3p</v>
      </c>
      <c r="M418" s="79" t="e">
        <f>Results!F418</f>
        <v>#DIV/0!</v>
      </c>
      <c r="N418" s="79" t="e">
        <f>Results!G418</f>
        <v>#DIV/0!</v>
      </c>
    </row>
    <row r="419" customHeight="1" spans="10:14">
      <c r="J419" s="68"/>
      <c r="K419" s="39" t="str">
        <f>Results!C419</f>
        <v>B09</v>
      </c>
      <c r="L419" s="39" t="str">
        <f>Results!B415</f>
        <v>mmu-miR-669a-5p</v>
      </c>
      <c r="M419" s="79" t="e">
        <f>Results!F419</f>
        <v>#DIV/0!</v>
      </c>
      <c r="N419" s="79" t="e">
        <f>Results!G419</f>
        <v>#DIV/0!</v>
      </c>
    </row>
    <row r="420" customHeight="1" spans="10:14">
      <c r="J420" s="68"/>
      <c r="K420" s="39" t="str">
        <f>Results!C420</f>
        <v>B10</v>
      </c>
      <c r="L420" s="39" t="str">
        <f>Results!B416</f>
        <v>mmu-miR-470-3p</v>
      </c>
      <c r="M420" s="79" t="e">
        <f>Results!F420</f>
        <v>#DIV/0!</v>
      </c>
      <c r="N420" s="79" t="e">
        <f>Results!G420</f>
        <v>#DIV/0!</v>
      </c>
    </row>
    <row r="421" customHeight="1" spans="10:14">
      <c r="J421" s="68"/>
      <c r="K421" s="39" t="str">
        <f>Results!C421</f>
        <v>B11</v>
      </c>
      <c r="L421" s="39" t="str">
        <f>Results!B417</f>
        <v>mmu-miR-1982.2</v>
      </c>
      <c r="M421" s="79" t="e">
        <f>Results!F421</f>
        <v>#DIV/0!</v>
      </c>
      <c r="N421" s="79" t="e">
        <f>Results!G421</f>
        <v>#DIV/0!</v>
      </c>
    </row>
    <row r="422" customHeight="1" spans="10:14">
      <c r="J422" s="68"/>
      <c r="K422" s="39" t="str">
        <f>Results!C422</f>
        <v>B12</v>
      </c>
      <c r="L422" s="39" t="str">
        <f>Results!B418</f>
        <v>mmu-miR-483-3p</v>
      </c>
      <c r="M422" s="79" t="e">
        <f>Results!F422</f>
        <v>#DIV/0!</v>
      </c>
      <c r="N422" s="79" t="e">
        <f>Results!G422</f>
        <v>#DIV/0!</v>
      </c>
    </row>
    <row r="423" customHeight="1" spans="10:14">
      <c r="J423" s="68"/>
      <c r="K423" s="39" t="str">
        <f>Results!C423</f>
        <v>B13</v>
      </c>
      <c r="L423" s="39" t="str">
        <f>Results!B419</f>
        <v>mmu-miR-466c-3p</v>
      </c>
      <c r="M423" s="79" t="e">
        <f>Results!F423</f>
        <v>#DIV/0!</v>
      </c>
      <c r="N423" s="79" t="e">
        <f>Results!G423</f>
        <v>#DIV/0!</v>
      </c>
    </row>
    <row r="424" customHeight="1" spans="10:14">
      <c r="J424" s="68"/>
      <c r="K424" s="39" t="str">
        <f>Results!C424</f>
        <v>B14</v>
      </c>
      <c r="L424" s="39" t="str">
        <f>Results!B420</f>
        <v>mmu-miR-488-5p</v>
      </c>
      <c r="M424" s="79" t="e">
        <f>Results!F424</f>
        <v>#DIV/0!</v>
      </c>
      <c r="N424" s="79" t="e">
        <f>Results!G424</f>
        <v>#DIV/0!</v>
      </c>
    </row>
    <row r="425" customHeight="1" spans="10:14">
      <c r="J425" s="68"/>
      <c r="K425" s="39" t="str">
        <f>Results!C425</f>
        <v>B15</v>
      </c>
      <c r="L425" s="39" t="str">
        <f>Results!B421</f>
        <v>mmu-miR-760-5p</v>
      </c>
      <c r="M425" s="79" t="e">
        <f>Results!F425</f>
        <v>#DIV/0!</v>
      </c>
      <c r="N425" s="79" t="e">
        <f>Results!G425</f>
        <v>#DIV/0!</v>
      </c>
    </row>
    <row r="426" customHeight="1" spans="10:14">
      <c r="J426" s="68"/>
      <c r="K426" s="39" t="str">
        <f>Results!C426</f>
        <v>B16</v>
      </c>
      <c r="L426" s="39" t="str">
        <f>Results!B422</f>
        <v>mmu-miR-674-3p</v>
      </c>
      <c r="M426" s="79" t="e">
        <f>Results!F426</f>
        <v>#DIV/0!</v>
      </c>
      <c r="N426" s="79" t="e">
        <f>Results!G426</f>
        <v>#DIV/0!</v>
      </c>
    </row>
    <row r="427" customHeight="1" spans="10:14">
      <c r="J427" s="68"/>
      <c r="K427" s="39" t="str">
        <f>Results!C427</f>
        <v>B17</v>
      </c>
      <c r="L427" s="39" t="str">
        <f>Results!B423</f>
        <v>mmu-let-7b-3p</v>
      </c>
      <c r="M427" s="79" t="e">
        <f>Results!F427</f>
        <v>#DIV/0!</v>
      </c>
      <c r="N427" s="79" t="e">
        <f>Results!G427</f>
        <v>#DIV/0!</v>
      </c>
    </row>
    <row r="428" customHeight="1" spans="10:14">
      <c r="J428" s="68"/>
      <c r="K428" s="39" t="str">
        <f>Results!C428</f>
        <v>B18</v>
      </c>
      <c r="L428" s="39" t="str">
        <f>Results!B424</f>
        <v>mmu-miR-676-5p</v>
      </c>
      <c r="M428" s="79" t="e">
        <f>Results!F428</f>
        <v>#DIV/0!</v>
      </c>
      <c r="N428" s="79" t="e">
        <f>Results!G428</f>
        <v>#DIV/0!</v>
      </c>
    </row>
    <row r="429" customHeight="1" spans="10:14">
      <c r="J429" s="68"/>
      <c r="K429" s="39" t="str">
        <f>Results!C429</f>
        <v>B19</v>
      </c>
      <c r="L429" s="39" t="str">
        <f>Results!B425</f>
        <v>mmu-let-7d-3p</v>
      </c>
      <c r="M429" s="79" t="e">
        <f>Results!F429</f>
        <v>#DIV/0!</v>
      </c>
      <c r="N429" s="79" t="e">
        <f>Results!G429</f>
        <v>#DIV/0!</v>
      </c>
    </row>
    <row r="430" customHeight="1" spans="10:14">
      <c r="J430" s="68"/>
      <c r="K430" s="39" t="str">
        <f>Results!C430</f>
        <v>B20</v>
      </c>
      <c r="L430" s="39" t="str">
        <f>Results!B426</f>
        <v>mmu-miR-699</v>
      </c>
      <c r="M430" s="79" t="e">
        <f>Results!F430</f>
        <v>#DIV/0!</v>
      </c>
      <c r="N430" s="79" t="e">
        <f>Results!G430</f>
        <v>#DIV/0!</v>
      </c>
    </row>
    <row r="431" customHeight="1" spans="10:14">
      <c r="J431" s="68"/>
      <c r="K431" s="39" t="str">
        <f>Results!C431</f>
        <v>B21</v>
      </c>
      <c r="L431" s="39" t="str">
        <f>Results!B427</f>
        <v>mmu-let-7f-1-3p</v>
      </c>
      <c r="M431" s="79" t="e">
        <f>Results!F431</f>
        <v>#DIV/0!</v>
      </c>
      <c r="N431" s="79" t="e">
        <f>Results!G431</f>
        <v>#DIV/0!</v>
      </c>
    </row>
    <row r="432" customHeight="1" spans="10:14">
      <c r="J432" s="68"/>
      <c r="K432" s="39" t="str">
        <f>Results!C432</f>
        <v>B22</v>
      </c>
      <c r="L432" s="39" t="str">
        <f>Results!B428</f>
        <v>mmu-miR-712-3p</v>
      </c>
      <c r="M432" s="79" t="e">
        <f>Results!F432</f>
        <v>#DIV/0!</v>
      </c>
      <c r="N432" s="79" t="e">
        <f>Results!G432</f>
        <v>#DIV/0!</v>
      </c>
    </row>
    <row r="433" customHeight="1" spans="10:14">
      <c r="J433" s="68"/>
      <c r="K433" s="39" t="str">
        <f>Results!C433</f>
        <v>B23</v>
      </c>
      <c r="L433" s="39" t="str">
        <f>Results!B429</f>
        <v>mmu-let-7i-3p</v>
      </c>
      <c r="M433" s="79" t="e">
        <f>Results!F433</f>
        <v>#DIV/0!</v>
      </c>
      <c r="N433" s="79" t="e">
        <f>Results!G433</f>
        <v>#DIV/0!</v>
      </c>
    </row>
    <row r="434" customHeight="1" spans="10:14">
      <c r="J434" s="68"/>
      <c r="K434" s="39" t="str">
        <f>Results!C434</f>
        <v>B24</v>
      </c>
      <c r="L434" s="39" t="str">
        <f>Results!B430</f>
        <v>mmu-miR-742-5p</v>
      </c>
      <c r="M434" s="79" t="e">
        <f>Results!F434</f>
        <v>#DIV/0!</v>
      </c>
      <c r="N434" s="79" t="e">
        <f>Results!G434</f>
        <v>#DIV/0!</v>
      </c>
    </row>
    <row r="435" customHeight="1" spans="10:14">
      <c r="J435" s="68"/>
      <c r="K435" s="39" t="str">
        <f>Results!C435</f>
        <v>C01</v>
      </c>
      <c r="L435" s="39" t="str">
        <f>Results!B431</f>
        <v>mmu-miR-106b-3p</v>
      </c>
      <c r="M435" s="79" t="e">
        <f>Results!F435</f>
        <v>#DIV/0!</v>
      </c>
      <c r="N435" s="79" t="e">
        <f>Results!G435</f>
        <v>#DIV/0!</v>
      </c>
    </row>
    <row r="436" customHeight="1" spans="10:14">
      <c r="J436" s="68"/>
      <c r="K436" s="39" t="str">
        <f>Results!C436</f>
        <v>C02</v>
      </c>
      <c r="L436" s="39" t="str">
        <f>Results!B432</f>
        <v>mmu-miR-872-3p</v>
      </c>
      <c r="M436" s="79" t="e">
        <f>Results!F436</f>
        <v>#DIV/0!</v>
      </c>
      <c r="N436" s="79" t="e">
        <f>Results!G436</f>
        <v>#DIV/0!</v>
      </c>
    </row>
    <row r="437" customHeight="1" spans="10:14">
      <c r="J437" s="68"/>
      <c r="K437" s="39" t="str">
        <f>Results!C437</f>
        <v>C03</v>
      </c>
      <c r="L437" s="39" t="str">
        <f>Results!B433</f>
        <v>mmu-miR-10a-3p</v>
      </c>
      <c r="M437" s="79" t="e">
        <f>Results!F437</f>
        <v>#DIV/0!</v>
      </c>
      <c r="N437" s="79" t="e">
        <f>Results!G437</f>
        <v>#DIV/0!</v>
      </c>
    </row>
    <row r="438" customHeight="1" spans="10:14">
      <c r="J438" s="68"/>
      <c r="K438" s="39" t="str">
        <f>Results!C438</f>
        <v>C04</v>
      </c>
      <c r="L438" s="39" t="str">
        <f>Results!B434</f>
        <v>mmu-miR-877-3p</v>
      </c>
      <c r="M438" s="79" t="e">
        <f>Results!F438</f>
        <v>#DIV/0!</v>
      </c>
      <c r="N438" s="79" t="e">
        <f>Results!G438</f>
        <v>#DIV/0!</v>
      </c>
    </row>
    <row r="439" customHeight="1" spans="10:14">
      <c r="J439" s="68"/>
      <c r="K439" s="39" t="str">
        <f>Results!C439</f>
        <v>C05</v>
      </c>
      <c r="L439" s="39" t="str">
        <f>Results!B435</f>
        <v>mmu-miR-1956</v>
      </c>
      <c r="M439" s="79" t="e">
        <f>Results!F439</f>
        <v>#DIV/0!</v>
      </c>
      <c r="N439" s="79" t="e">
        <f>Results!G439</f>
        <v>#DIV/0!</v>
      </c>
    </row>
    <row r="440" customHeight="1" spans="10:14">
      <c r="J440" s="68"/>
      <c r="K440" s="39" t="str">
        <f>Results!C440</f>
        <v>C06</v>
      </c>
      <c r="L440" s="39" t="str">
        <f>Results!B436</f>
        <v>mmu-miR-204-5p</v>
      </c>
      <c r="M440" s="79" t="e">
        <f>Results!F440</f>
        <v>#DIV/0!</v>
      </c>
      <c r="N440" s="79" t="e">
        <f>Results!G440</f>
        <v>#DIV/0!</v>
      </c>
    </row>
    <row r="441" customHeight="1" spans="10:14">
      <c r="J441" s="68"/>
      <c r="K441" s="39" t="str">
        <f>Results!C441</f>
        <v>C07</v>
      </c>
      <c r="L441" s="39" t="str">
        <f>Results!B437</f>
        <v>mmu-miR-1957</v>
      </c>
      <c r="M441" s="79" t="e">
        <f>Results!F441</f>
        <v>#DIV/0!</v>
      </c>
      <c r="N441" s="79" t="e">
        <f>Results!G441</f>
        <v>#DIV/0!</v>
      </c>
    </row>
    <row r="442" customHeight="1" spans="10:14">
      <c r="J442" s="68"/>
      <c r="K442" s="39" t="str">
        <f>Results!C442</f>
        <v>C08</v>
      </c>
      <c r="L442" s="39" t="str">
        <f>Results!B438</f>
        <v>mmu-miR-23a-3p</v>
      </c>
      <c r="M442" s="79" t="e">
        <f>Results!F442</f>
        <v>#DIV/0!</v>
      </c>
      <c r="N442" s="79" t="e">
        <f>Results!G442</f>
        <v>#DIV/0!</v>
      </c>
    </row>
    <row r="443" customHeight="1" spans="10:14">
      <c r="J443" s="68"/>
      <c r="K443" s="39" t="str">
        <f>Results!C443</f>
        <v>C09</v>
      </c>
      <c r="L443" s="39" t="str">
        <f>Results!B439</f>
        <v>mmu-miR-1958</v>
      </c>
      <c r="M443" s="79" t="e">
        <f>Results!F443</f>
        <v>#DIV/0!</v>
      </c>
      <c r="N443" s="79" t="e">
        <f>Results!G443</f>
        <v>#DIV/0!</v>
      </c>
    </row>
    <row r="444" customHeight="1" spans="10:14">
      <c r="J444" s="68"/>
      <c r="K444" s="39" t="str">
        <f>Results!C444</f>
        <v>C10</v>
      </c>
      <c r="L444" s="39" t="str">
        <f>Results!B440</f>
        <v>mmu-miR-23b-3p</v>
      </c>
      <c r="M444" s="79" t="e">
        <f>Results!F444</f>
        <v>#DIV/0!</v>
      </c>
      <c r="N444" s="79" t="e">
        <f>Results!G444</f>
        <v>#DIV/0!</v>
      </c>
    </row>
    <row r="445" customHeight="1" spans="10:14">
      <c r="J445" s="68"/>
      <c r="K445" s="39" t="str">
        <f>Results!C445</f>
        <v>C11</v>
      </c>
      <c r="L445" s="39" t="str">
        <f>Results!B441</f>
        <v>mmu-miR-1959</v>
      </c>
      <c r="M445" s="79" t="e">
        <f>Results!F445</f>
        <v>#DIV/0!</v>
      </c>
      <c r="N445" s="79" t="e">
        <f>Results!G445</f>
        <v>#DIV/0!</v>
      </c>
    </row>
    <row r="446" customHeight="1" spans="10:14">
      <c r="J446" s="68"/>
      <c r="K446" s="39" t="str">
        <f>Results!C446</f>
        <v>C12</v>
      </c>
      <c r="L446" s="39" t="str">
        <f>Results!B442</f>
        <v>mmu-miR-27a-3p</v>
      </c>
      <c r="M446" s="79" t="e">
        <f>Results!F446</f>
        <v>#DIV/0!</v>
      </c>
      <c r="N446" s="79" t="e">
        <f>Results!G446</f>
        <v>#DIV/0!</v>
      </c>
    </row>
    <row r="447" customHeight="1" spans="10:14">
      <c r="J447" s="68"/>
      <c r="K447" s="39" t="str">
        <f>Results!C447</f>
        <v>C13</v>
      </c>
      <c r="L447" s="39" t="str">
        <f>Results!B443</f>
        <v>mmu-miR-1961</v>
      </c>
      <c r="M447" s="79" t="e">
        <f>Results!F447</f>
        <v>#DIV/0!</v>
      </c>
      <c r="N447" s="79" t="e">
        <f>Results!G447</f>
        <v>#DIV/0!</v>
      </c>
    </row>
    <row r="448" customHeight="1" spans="10:14">
      <c r="J448" s="68"/>
      <c r="K448" s="39" t="str">
        <f>Results!C448</f>
        <v>C14</v>
      </c>
      <c r="L448" s="39" t="str">
        <f>Results!B444</f>
        <v>mmu-miR-27b-3p</v>
      </c>
      <c r="M448" s="79" t="e">
        <f>Results!F448</f>
        <v>#DIV/0!</v>
      </c>
      <c r="N448" s="79" t="e">
        <f>Results!G448</f>
        <v>#DIV/0!</v>
      </c>
    </row>
    <row r="449" customHeight="1" spans="10:14">
      <c r="J449" s="68"/>
      <c r="K449" s="39" t="str">
        <f>Results!C449</f>
        <v>C15</v>
      </c>
      <c r="L449" s="39" t="str">
        <f>Results!B445</f>
        <v>mmu-miR-1963</v>
      </c>
      <c r="M449" s="79" t="e">
        <f>Results!F449</f>
        <v>#DIV/0!</v>
      </c>
      <c r="N449" s="79" t="e">
        <f>Results!G449</f>
        <v>#DIV/0!</v>
      </c>
    </row>
    <row r="450" customHeight="1" spans="10:14">
      <c r="J450" s="68"/>
      <c r="K450" s="39" t="str">
        <f>Results!C450</f>
        <v>C16</v>
      </c>
      <c r="L450" s="39" t="str">
        <f>Results!B446</f>
        <v>mmu-miR-29a-3p</v>
      </c>
      <c r="M450" s="79" t="e">
        <f>Results!F450</f>
        <v>#DIV/0!</v>
      </c>
      <c r="N450" s="79" t="e">
        <f>Results!G450</f>
        <v>#DIV/0!</v>
      </c>
    </row>
    <row r="451" customHeight="1" spans="10:14">
      <c r="J451" s="68"/>
      <c r="K451" s="39" t="str">
        <f>Results!C451</f>
        <v>C17</v>
      </c>
      <c r="L451" s="39" t="str">
        <f>Results!B447</f>
        <v>mmu-miR-1965</v>
      </c>
      <c r="M451" s="79" t="e">
        <f>Results!F451</f>
        <v>#DIV/0!</v>
      </c>
      <c r="N451" s="79" t="e">
        <f>Results!G451</f>
        <v>#DIV/0!</v>
      </c>
    </row>
    <row r="452" customHeight="1" spans="10:14">
      <c r="J452" s="68"/>
      <c r="K452" s="39" t="str">
        <f>Results!C452</f>
        <v>C18</v>
      </c>
      <c r="L452" s="39" t="str">
        <f>Results!B448</f>
        <v>mmu-miR-29c-3p</v>
      </c>
      <c r="M452" s="79" t="e">
        <f>Results!F452</f>
        <v>#DIV/0!</v>
      </c>
      <c r="N452" s="79" t="e">
        <f>Results!G452</f>
        <v>#DIV/0!</v>
      </c>
    </row>
    <row r="453" customHeight="1" spans="10:14">
      <c r="J453" s="68"/>
      <c r="K453" s="39" t="str">
        <f>Results!C453</f>
        <v>C19</v>
      </c>
      <c r="L453" s="39" t="str">
        <f>Results!B449</f>
        <v>mmu-miR-1966</v>
      </c>
      <c r="M453" s="79" t="e">
        <f>Results!F453</f>
        <v>#DIV/0!</v>
      </c>
      <c r="N453" s="79" t="e">
        <f>Results!G453</f>
        <v>#DIV/0!</v>
      </c>
    </row>
    <row r="454" customHeight="1" spans="10:14">
      <c r="J454" s="68"/>
      <c r="K454" s="39" t="str">
        <f>Results!C454</f>
        <v>C20</v>
      </c>
      <c r="L454" s="39" t="str">
        <f>Results!B450</f>
        <v>mmu-miR-301a-3p</v>
      </c>
      <c r="M454" s="79" t="e">
        <f>Results!F454</f>
        <v>#DIV/0!</v>
      </c>
      <c r="N454" s="79" t="e">
        <f>Results!G454</f>
        <v>#DIV/0!</v>
      </c>
    </row>
    <row r="455" customHeight="1" spans="10:14">
      <c r="J455" s="68"/>
      <c r="K455" s="39" t="str">
        <f>Results!C455</f>
        <v>C21</v>
      </c>
      <c r="L455" s="39" t="str">
        <f>Results!B451</f>
        <v>mmu-miR-1968-5p</v>
      </c>
      <c r="M455" s="79" t="e">
        <f>Results!F455</f>
        <v>#DIV/0!</v>
      </c>
      <c r="N455" s="79" t="e">
        <f>Results!G455</f>
        <v>#DIV/0!</v>
      </c>
    </row>
    <row r="456" customHeight="1" spans="10:14">
      <c r="J456" s="68"/>
      <c r="K456" s="39" t="str">
        <f>Results!C456</f>
        <v>C22</v>
      </c>
      <c r="L456" s="39" t="str">
        <f>Results!B452</f>
        <v>mmu-miR-30a-5p</v>
      </c>
      <c r="M456" s="79" t="e">
        <f>Results!F456</f>
        <v>#DIV/0!</v>
      </c>
      <c r="N456" s="79" t="e">
        <f>Results!G456</f>
        <v>#DIV/0!</v>
      </c>
    </row>
    <row r="457" customHeight="1" spans="10:14">
      <c r="J457" s="68"/>
      <c r="K457" s="39" t="str">
        <f>Results!C457</f>
        <v>C23</v>
      </c>
      <c r="L457" s="39" t="str">
        <f>Results!B453</f>
        <v>mmu-miR-1969</v>
      </c>
      <c r="M457" s="79" t="e">
        <f>Results!F457</f>
        <v>#DIV/0!</v>
      </c>
      <c r="N457" s="79" t="e">
        <f>Results!G457</f>
        <v>#DIV/0!</v>
      </c>
    </row>
    <row r="458" customHeight="1" spans="10:14">
      <c r="J458" s="68"/>
      <c r="K458" s="39" t="str">
        <f>Results!C458</f>
        <v>C24</v>
      </c>
      <c r="L458" s="39" t="str">
        <f>Results!B454</f>
        <v>mmu-miR-30d-5p</v>
      </c>
      <c r="M458" s="79" t="e">
        <f>Results!F458</f>
        <v>#DIV/0!</v>
      </c>
      <c r="N458" s="79" t="e">
        <f>Results!G458</f>
        <v>#DIV/0!</v>
      </c>
    </row>
    <row r="459" customHeight="1" spans="10:14">
      <c r="J459" s="68"/>
      <c r="K459" s="39" t="str">
        <f>Results!C459</f>
        <v>D01</v>
      </c>
      <c r="L459" s="39" t="str">
        <f>Results!B455</f>
        <v>mmu-miR-1970</v>
      </c>
      <c r="M459" s="79" t="e">
        <f>Results!F459</f>
        <v>#DIV/0!</v>
      </c>
      <c r="N459" s="79" t="e">
        <f>Results!G459</f>
        <v>#DIV/0!</v>
      </c>
    </row>
    <row r="460" customHeight="1" spans="10:14">
      <c r="J460" s="68"/>
      <c r="K460" s="39" t="str">
        <f>Results!C460</f>
        <v>D02</v>
      </c>
      <c r="L460" s="39" t="str">
        <f>Results!B456</f>
        <v>mmu-miR-30e-5p</v>
      </c>
      <c r="M460" s="79" t="e">
        <f>Results!F460</f>
        <v>#DIV/0!</v>
      </c>
      <c r="N460" s="79" t="e">
        <f>Results!G460</f>
        <v>#DIV/0!</v>
      </c>
    </row>
    <row r="461" customHeight="1" spans="10:14">
      <c r="J461" s="68"/>
      <c r="K461" s="39" t="str">
        <f>Results!C461</f>
        <v>D03</v>
      </c>
      <c r="L461" s="39" t="str">
        <f>Results!B457</f>
        <v>mmu-miR-1274a</v>
      </c>
      <c r="M461" s="79" t="e">
        <f>Results!F461</f>
        <v>#DIV/0!</v>
      </c>
      <c r="N461" s="79" t="e">
        <f>Results!G461</f>
        <v>#DIV/0!</v>
      </c>
    </row>
    <row r="462" customHeight="1" spans="10:14">
      <c r="J462" s="68"/>
      <c r="K462" s="39" t="str">
        <f>Results!C462</f>
        <v>D04</v>
      </c>
      <c r="L462" s="39" t="str">
        <f>Results!B458</f>
        <v>mmu-miR-7a-5p</v>
      </c>
      <c r="M462" s="79" t="e">
        <f>Results!F462</f>
        <v>#DIV/0!</v>
      </c>
      <c r="N462" s="79" t="e">
        <f>Results!G462</f>
        <v>#DIV/0!</v>
      </c>
    </row>
    <row r="463" customHeight="1" spans="10:14">
      <c r="J463" s="68"/>
      <c r="K463" s="39" t="str">
        <f>Results!C463</f>
        <v>D05</v>
      </c>
      <c r="L463" s="39" t="str">
        <f>Results!B459</f>
        <v>mmu-miR-124-5p</v>
      </c>
      <c r="M463" s="79" t="e">
        <f>Results!F463</f>
        <v>#DIV/0!</v>
      </c>
      <c r="N463" s="79" t="e">
        <f>Results!G463</f>
        <v>#DIV/0!</v>
      </c>
    </row>
    <row r="464" customHeight="1" spans="10:14">
      <c r="J464" s="68"/>
      <c r="K464" s="39" t="str">
        <f>Results!C464</f>
        <v>D06</v>
      </c>
      <c r="L464" s="39" t="str">
        <f>Results!B460</f>
        <v>mmu-miR-879-3p</v>
      </c>
      <c r="M464" s="79" t="e">
        <f>Results!F464</f>
        <v>#DIV/0!</v>
      </c>
      <c r="N464" s="79" t="e">
        <f>Results!G464</f>
        <v>#DIV/0!</v>
      </c>
    </row>
    <row r="465" customHeight="1" spans="10:14">
      <c r="J465" s="68"/>
      <c r="K465" s="39" t="str">
        <f>Results!C465</f>
        <v>D07</v>
      </c>
      <c r="L465" s="39" t="str">
        <f>Results!B461</f>
        <v>mmu-miR-1247-5p</v>
      </c>
      <c r="M465" s="79" t="e">
        <f>Results!F465</f>
        <v>#DIV/0!</v>
      </c>
      <c r="N465" s="79" t="e">
        <f>Results!G465</f>
        <v>#DIV/0!</v>
      </c>
    </row>
    <row r="466" customHeight="1" spans="10:14">
      <c r="J466" s="68"/>
      <c r="K466" s="39" t="str">
        <f>Results!C466</f>
        <v>D08</v>
      </c>
      <c r="L466" s="39" t="str">
        <f>Results!B462</f>
        <v>mmu-miR-193-5p</v>
      </c>
      <c r="M466" s="79" t="e">
        <f>Results!F466</f>
        <v>#DIV/0!</v>
      </c>
      <c r="N466" s="79" t="e">
        <f>Results!G466</f>
        <v>#DIV/0!</v>
      </c>
    </row>
    <row r="467" customHeight="1" spans="10:14">
      <c r="J467" s="68"/>
      <c r="K467" s="39" t="str">
        <f>Results!C467</f>
        <v>D09</v>
      </c>
      <c r="L467" s="39" t="str">
        <f>Results!B463</f>
        <v>mmu-miR-1249-3p</v>
      </c>
      <c r="M467" s="79" t="e">
        <f>Results!F467</f>
        <v>#DIV/0!</v>
      </c>
      <c r="N467" s="79" t="e">
        <f>Results!G467</f>
        <v>#DIV/0!</v>
      </c>
    </row>
    <row r="468" customHeight="1" spans="10:14">
      <c r="J468" s="68"/>
      <c r="K468" s="39" t="str">
        <f>Results!C468</f>
        <v>D10</v>
      </c>
      <c r="L468" s="39" t="str">
        <f>Results!B464</f>
        <v>mmu-miR-24-2-5p</v>
      </c>
      <c r="M468" s="79" t="e">
        <f>Results!F468</f>
        <v>#DIV/0!</v>
      </c>
      <c r="N468" s="79" t="e">
        <f>Results!G468</f>
        <v>#DIV/0!</v>
      </c>
    </row>
    <row r="469" customHeight="1" spans="10:14">
      <c r="J469" s="68"/>
      <c r="K469" s="39" t="str">
        <f>Results!C469</f>
        <v>D11</v>
      </c>
      <c r="L469" s="39" t="str">
        <f>Results!B465</f>
        <v>mmu-miR-1298-5p</v>
      </c>
      <c r="M469" s="79" t="e">
        <f>Results!F469</f>
        <v>#DIV/0!</v>
      </c>
      <c r="N469" s="79" t="e">
        <f>Results!G469</f>
        <v>#DIV/0!</v>
      </c>
    </row>
    <row r="470" customHeight="1" spans="10:14">
      <c r="J470" s="68"/>
      <c r="K470" s="39" t="str">
        <f>Results!C470</f>
        <v>D12</v>
      </c>
      <c r="L470" s="39" t="str">
        <f>Results!B466</f>
        <v>mmu-miR-325-5p</v>
      </c>
      <c r="M470" s="79" t="e">
        <f>Results!F470</f>
        <v>#DIV/0!</v>
      </c>
      <c r="N470" s="79" t="e">
        <f>Results!G470</f>
        <v>#DIV/0!</v>
      </c>
    </row>
    <row r="471" customHeight="1" spans="10:14">
      <c r="J471" s="68"/>
      <c r="K471" s="39" t="str">
        <f>Results!C471</f>
        <v>D13</v>
      </c>
      <c r="L471" s="39" t="str">
        <f>Results!B467</f>
        <v>mmu-miR-135a-1-3p</v>
      </c>
      <c r="M471" s="79" t="e">
        <f>Results!F471</f>
        <v>#DIV/0!</v>
      </c>
      <c r="N471" s="79" t="e">
        <f>Results!G471</f>
        <v>#DIV/0!</v>
      </c>
    </row>
    <row r="472" customHeight="1" spans="10:14">
      <c r="J472" s="68"/>
      <c r="K472" s="39" t="str">
        <f>Results!C472</f>
        <v>D14</v>
      </c>
      <c r="L472" s="39" t="str">
        <f>Results!B468</f>
        <v>mmu-miR-1982-5p</v>
      </c>
      <c r="M472" s="79" t="e">
        <f>Results!F472</f>
        <v>#DIV/0!</v>
      </c>
      <c r="N472" s="79" t="e">
        <f>Results!G472</f>
        <v>#DIV/0!</v>
      </c>
    </row>
    <row r="473" customHeight="1" spans="10:14">
      <c r="J473" s="68"/>
      <c r="K473" s="39" t="str">
        <f>Results!C473</f>
        <v>D15</v>
      </c>
      <c r="L473" s="39" t="str">
        <f>Results!B469</f>
        <v>mmu-miR-140-3p</v>
      </c>
      <c r="M473" s="79" t="e">
        <f>Results!F473</f>
        <v>#DIV/0!</v>
      </c>
      <c r="N473" s="79" t="e">
        <f>Results!G473</f>
        <v>#DIV/0!</v>
      </c>
    </row>
    <row r="474" customHeight="1" spans="10:14">
      <c r="J474" s="68"/>
      <c r="K474" s="39" t="str">
        <f>Results!C474</f>
        <v>D16</v>
      </c>
      <c r="L474" s="39" t="str">
        <f>Results!B470</f>
        <v>mmu-miR-3475</v>
      </c>
      <c r="M474" s="79" t="e">
        <f>Results!F474</f>
        <v>#DIV/0!</v>
      </c>
      <c r="N474" s="79" t="e">
        <f>Results!G474</f>
        <v>#DIV/0!</v>
      </c>
    </row>
    <row r="475" customHeight="1" spans="10:14">
      <c r="J475" s="68"/>
      <c r="K475" s="39" t="str">
        <f>Results!C475</f>
        <v>D17</v>
      </c>
      <c r="L475" s="39" t="str">
        <f>Results!B471</f>
        <v>mmu-miR-148a-5p</v>
      </c>
      <c r="M475" s="79" t="e">
        <f>Results!F475</f>
        <v>#DIV/0!</v>
      </c>
      <c r="N475" s="79" t="e">
        <f>Results!G475</f>
        <v>#DIV/0!</v>
      </c>
    </row>
    <row r="476" customHeight="1" spans="10:14">
      <c r="J476" s="68"/>
      <c r="K476" s="39" t="str">
        <f>Results!C476</f>
        <v>D18</v>
      </c>
      <c r="L476" s="39" t="str">
        <f>Results!B472</f>
        <v>mmu-miR-3099-5p</v>
      </c>
      <c r="M476" s="79" t="e">
        <f>Results!F476</f>
        <v>#DIV/0!</v>
      </c>
      <c r="N476" s="79" t="e">
        <f>Results!G476</f>
        <v>#DIV/0!</v>
      </c>
    </row>
    <row r="477" customHeight="1" spans="10:14">
      <c r="J477" s="68"/>
      <c r="K477" s="39" t="str">
        <f>Results!C477</f>
        <v>D19</v>
      </c>
      <c r="L477" s="39" t="str">
        <f>Results!B473</f>
        <v>mmu-miR-15b-3p</v>
      </c>
      <c r="M477" s="79" t="e">
        <f>Results!F477</f>
        <v>#DIV/0!</v>
      </c>
      <c r="N477" s="79" t="e">
        <f>Results!G477</f>
        <v>#DIV/0!</v>
      </c>
    </row>
    <row r="478" customHeight="1" spans="10:14">
      <c r="J478" s="68"/>
      <c r="K478" s="39" t="str">
        <f>Results!C478</f>
        <v>D20</v>
      </c>
      <c r="L478" s="39" t="str">
        <f>Results!B474</f>
        <v>mmu-miR-2861</v>
      </c>
      <c r="M478" s="79" t="e">
        <f>Results!F478</f>
        <v>#DIV/0!</v>
      </c>
      <c r="N478" s="79" t="e">
        <f>Results!G478</f>
        <v>#DIV/0!</v>
      </c>
    </row>
    <row r="479" customHeight="1" spans="10:14">
      <c r="J479" s="68"/>
      <c r="K479" s="39" t="str">
        <f>Results!C479</f>
        <v>D21</v>
      </c>
      <c r="L479" s="39" t="str">
        <f>Results!B475</f>
        <v>mmu-miR-181a-1-3p</v>
      </c>
      <c r="M479" s="79" t="e">
        <f>Results!F479</f>
        <v>#DIV/0!</v>
      </c>
      <c r="N479" s="79" t="e">
        <f>Results!G479</f>
        <v>#DIV/0!</v>
      </c>
    </row>
    <row r="480" customHeight="1" spans="10:14">
      <c r="J480" s="68"/>
      <c r="K480" s="39" t="str">
        <f>Results!C480</f>
        <v>D22</v>
      </c>
      <c r="L480" s="39" t="str">
        <f>Results!B476</f>
        <v>mmu-miR-3072-5p</v>
      </c>
      <c r="M480" s="79" t="e">
        <f>Results!F480</f>
        <v>#DIV/0!</v>
      </c>
      <c r="N480" s="79" t="e">
        <f>Results!G480</f>
        <v>#DIV/0!</v>
      </c>
    </row>
    <row r="481" customHeight="1" spans="10:14">
      <c r="J481" s="68"/>
      <c r="K481" s="39" t="str">
        <f>Results!C481</f>
        <v>D23</v>
      </c>
      <c r="L481" s="39" t="str">
        <f>Results!B477</f>
        <v>mmu-miR-183-3p</v>
      </c>
      <c r="M481" s="79" t="e">
        <f>Results!F481</f>
        <v>#DIV/0!</v>
      </c>
      <c r="N481" s="79" t="e">
        <f>Results!G481</f>
        <v>#DIV/0!</v>
      </c>
    </row>
    <row r="482" customHeight="1" spans="10:14">
      <c r="J482" s="68"/>
      <c r="K482" s="39" t="str">
        <f>Results!C482</f>
        <v>D24</v>
      </c>
      <c r="L482" s="39" t="str">
        <f>Results!B478</f>
        <v>mmu-miR-3470b</v>
      </c>
      <c r="M482" s="79" t="e">
        <f>Results!F482</f>
        <v>#DIV/0!</v>
      </c>
      <c r="N482" s="79" t="e">
        <f>Results!G482</f>
        <v>#DIV/0!</v>
      </c>
    </row>
    <row r="483" customHeight="1" spans="10:14">
      <c r="J483" s="68"/>
      <c r="K483" s="39" t="str">
        <f>Results!C483</f>
        <v>E01</v>
      </c>
      <c r="L483" s="39" t="str">
        <f>Results!B479</f>
        <v>mmu-miR-200a-5p</v>
      </c>
      <c r="M483" s="79" t="e">
        <f>Results!F483</f>
        <v>#DIV/0!</v>
      </c>
      <c r="N483" s="79" t="e">
        <f>Results!G483</f>
        <v>#DIV/0!</v>
      </c>
    </row>
    <row r="484" customHeight="1" spans="10:14">
      <c r="J484" s="68"/>
      <c r="K484" s="39" t="str">
        <f>Results!C484</f>
        <v>E02</v>
      </c>
      <c r="L484" s="39" t="str">
        <f>Results!B480</f>
        <v>mmu-miR-3471</v>
      </c>
      <c r="M484" s="79" t="e">
        <f>Results!F484</f>
        <v>#DIV/0!</v>
      </c>
      <c r="N484" s="79" t="e">
        <f>Results!G484</f>
        <v>#DIV/0!</v>
      </c>
    </row>
    <row r="485" customHeight="1" spans="10:14">
      <c r="J485" s="68"/>
      <c r="K485" s="39" t="str">
        <f>Results!C485</f>
        <v>E03</v>
      </c>
      <c r="L485" s="39" t="str">
        <f>Results!B481</f>
        <v>mmu-miR-200b-5p</v>
      </c>
      <c r="M485" s="79" t="e">
        <f>Results!F485</f>
        <v>#DIV/0!</v>
      </c>
      <c r="N485" s="79" t="e">
        <f>Results!G485</f>
        <v>#DIV/0!</v>
      </c>
    </row>
    <row r="486" customHeight="1" spans="10:14">
      <c r="J486" s="68"/>
      <c r="K486" s="39" t="str">
        <f>Results!C486</f>
        <v>E04</v>
      </c>
      <c r="L486" s="39" t="str">
        <f>Results!B482</f>
        <v>mmu-miR-3472</v>
      </c>
      <c r="M486" s="79" t="e">
        <f>Results!F486</f>
        <v>#DIV/0!</v>
      </c>
      <c r="N486" s="79" t="e">
        <f>Results!G486</f>
        <v>#DIV/0!</v>
      </c>
    </row>
    <row r="487" customHeight="1" spans="10:14">
      <c r="J487" s="68"/>
      <c r="K487" s="39" t="str">
        <f>Results!C487</f>
        <v>E05</v>
      </c>
      <c r="L487" s="39" t="str">
        <f>Results!B483</f>
        <v>mmu-miR-1983</v>
      </c>
      <c r="M487" s="79" t="e">
        <f>Results!F487</f>
        <v>#DIV/0!</v>
      </c>
      <c r="N487" s="79" t="e">
        <f>Results!G487</f>
        <v>#DIV/0!</v>
      </c>
    </row>
    <row r="488" customHeight="1" spans="10:14">
      <c r="J488" s="68"/>
      <c r="K488" s="39" t="str">
        <f>Results!C488</f>
        <v>E06</v>
      </c>
      <c r="L488" s="39" t="str">
        <f>Results!B484</f>
        <v>mmu-miR-99a-5p</v>
      </c>
      <c r="M488" s="79" t="e">
        <f>Results!F488</f>
        <v>#DIV/0!</v>
      </c>
      <c r="N488" s="79" t="e">
        <f>Results!G488</f>
        <v>#DIV/0!</v>
      </c>
    </row>
    <row r="489" customHeight="1" spans="10:14">
      <c r="J489" s="68"/>
      <c r="K489" s="39" t="str">
        <f>Results!C489</f>
        <v>E07</v>
      </c>
      <c r="L489" s="39" t="str">
        <f>Results!B485</f>
        <v>mmu-miR-1839-5p</v>
      </c>
      <c r="M489" s="79" t="e">
        <f>Results!F489</f>
        <v>#DIV/0!</v>
      </c>
      <c r="N489" s="79" t="e">
        <f>Results!G489</f>
        <v>#DIV/0!</v>
      </c>
    </row>
    <row r="490" customHeight="1" spans="10:14">
      <c r="J490" s="68"/>
      <c r="K490" s="39" t="str">
        <f>Results!C490</f>
        <v>E08</v>
      </c>
      <c r="L490" s="39" t="str">
        <f>Results!B486</f>
        <v>mmu-miR-106a-5p</v>
      </c>
      <c r="M490" s="79" t="e">
        <f>Results!F490</f>
        <v>#DIV/0!</v>
      </c>
      <c r="N490" s="79" t="e">
        <f>Results!G490</f>
        <v>#DIV/0!</v>
      </c>
    </row>
    <row r="491" customHeight="1" spans="10:14">
      <c r="J491" s="68"/>
      <c r="K491" s="39" t="str">
        <f>Results!C491</f>
        <v>E09</v>
      </c>
      <c r="L491" s="39" t="str">
        <f>Results!B487</f>
        <v>mmu-miR-2132</v>
      </c>
      <c r="M491" s="79" t="e">
        <f>Results!F491</f>
        <v>#DIV/0!</v>
      </c>
      <c r="N491" s="79" t="e">
        <f>Results!G491</f>
        <v>#DIV/0!</v>
      </c>
    </row>
    <row r="492" customHeight="1" spans="10:14">
      <c r="J492" s="68"/>
      <c r="K492" s="39" t="str">
        <f>Results!C492</f>
        <v>E10</v>
      </c>
      <c r="L492" s="39" t="str">
        <f>Results!B488</f>
        <v>mmu-miR-211-5p</v>
      </c>
      <c r="M492" s="79" t="e">
        <f>Results!F492</f>
        <v>#DIV/0!</v>
      </c>
      <c r="N492" s="79" t="e">
        <f>Results!G492</f>
        <v>#DIV/0!</v>
      </c>
    </row>
    <row r="493" customHeight="1" spans="10:14">
      <c r="J493" s="68"/>
      <c r="K493" s="39" t="str">
        <f>Results!C493</f>
        <v>E11</v>
      </c>
      <c r="L493" s="39" t="str">
        <f>Results!B489</f>
        <v>mmu-miR-2133</v>
      </c>
      <c r="M493" s="79" t="e">
        <f>Results!F493</f>
        <v>#DIV/0!</v>
      </c>
      <c r="N493" s="79" t="e">
        <f>Results!G493</f>
        <v>#DIV/0!</v>
      </c>
    </row>
    <row r="494" customHeight="1" spans="10:14">
      <c r="J494" s="68"/>
      <c r="K494" s="39" t="str">
        <f>Results!C494</f>
        <v>E12</v>
      </c>
      <c r="L494" s="39" t="str">
        <f>Results!B490</f>
        <v>mmu-miR-291a-3p</v>
      </c>
      <c r="M494" s="79" t="e">
        <f>Results!F494</f>
        <v>#DIV/0!</v>
      </c>
      <c r="N494" s="79" t="e">
        <f>Results!G494</f>
        <v>#DIV/0!</v>
      </c>
    </row>
    <row r="495" customHeight="1" spans="10:14">
      <c r="J495" s="68"/>
      <c r="K495" s="39" t="str">
        <f>Results!C495</f>
        <v>E13</v>
      </c>
      <c r="L495" s="39" t="str">
        <f>Results!B491</f>
        <v>mmu-miR-2134</v>
      </c>
      <c r="M495" s="79" t="e">
        <f>Results!F495</f>
        <v>#DIV/0!</v>
      </c>
      <c r="N495" s="79" t="e">
        <f>Results!G495</f>
        <v>#DIV/0!</v>
      </c>
    </row>
    <row r="496" customHeight="1" spans="10:14">
      <c r="J496" s="68"/>
      <c r="K496" s="39" t="str">
        <f>Results!C496</f>
        <v>E14</v>
      </c>
      <c r="L496" s="39" t="str">
        <f>Results!B492</f>
        <v>mmu-miR-297a-5p</v>
      </c>
      <c r="M496" s="79" t="e">
        <f>Results!F496</f>
        <v>#DIV/0!</v>
      </c>
      <c r="N496" s="79" t="e">
        <f>Results!G496</f>
        <v>#DIV/0!</v>
      </c>
    </row>
    <row r="497" customHeight="1" spans="10:14">
      <c r="J497" s="68"/>
      <c r="K497" s="39" t="str">
        <f>Results!C497</f>
        <v>E15</v>
      </c>
      <c r="L497" s="39" t="str">
        <f>Results!B493</f>
        <v>mmu-miR-2135</v>
      </c>
      <c r="M497" s="79" t="e">
        <f>Results!F497</f>
        <v>#DIV/0!</v>
      </c>
      <c r="N497" s="79" t="e">
        <f>Results!G497</f>
        <v>#DIV/0!</v>
      </c>
    </row>
    <row r="498" customHeight="1" spans="10:14">
      <c r="J498" s="68"/>
      <c r="K498" s="39" t="str">
        <f>Results!C498</f>
        <v>E16</v>
      </c>
      <c r="L498" s="39" t="str">
        <f>Results!B494</f>
        <v>mmu-miR-297b-5p</v>
      </c>
      <c r="M498" s="79" t="e">
        <f>Results!F498</f>
        <v>#DIV/0!</v>
      </c>
      <c r="N498" s="79" t="e">
        <f>Results!G498</f>
        <v>#DIV/0!</v>
      </c>
    </row>
    <row r="499" customHeight="1" spans="10:14">
      <c r="J499" s="68"/>
      <c r="K499" s="39" t="str">
        <f>Results!C499</f>
        <v>E17</v>
      </c>
      <c r="L499" s="39" t="str">
        <f>Results!B495</f>
        <v>mmu-miR-2136</v>
      </c>
      <c r="M499" s="79" t="e">
        <f>Results!F499</f>
        <v>#DIV/0!</v>
      </c>
      <c r="N499" s="79" t="e">
        <f>Results!G499</f>
        <v>#DIV/0!</v>
      </c>
    </row>
    <row r="500" customHeight="1" spans="10:14">
      <c r="J500" s="68"/>
      <c r="K500" s="39" t="str">
        <f>Results!C500</f>
        <v>E18</v>
      </c>
      <c r="L500" s="39" t="str">
        <f>Results!B496</f>
        <v>mmu-miR-297c-5p</v>
      </c>
      <c r="M500" s="79" t="e">
        <f>Results!F500</f>
        <v>#DIV/0!</v>
      </c>
      <c r="N500" s="79" t="e">
        <f>Results!G500</f>
        <v>#DIV/0!</v>
      </c>
    </row>
    <row r="501" customHeight="1" spans="10:14">
      <c r="J501" s="68"/>
      <c r="K501" s="39" t="str">
        <f>Results!C501</f>
        <v>E19</v>
      </c>
      <c r="L501" s="39" t="str">
        <f>Results!B497</f>
        <v>mmu-miR-2137</v>
      </c>
      <c r="M501" s="79" t="e">
        <f>Results!F501</f>
        <v>#DIV/0!</v>
      </c>
      <c r="N501" s="79" t="e">
        <f>Results!G501</f>
        <v>#DIV/0!</v>
      </c>
    </row>
    <row r="502" customHeight="1" spans="10:14">
      <c r="J502" s="68"/>
      <c r="K502" s="39" t="str">
        <f>Results!C502</f>
        <v>E20</v>
      </c>
      <c r="L502" s="39" t="str">
        <f>Results!B498</f>
        <v>mmu-miR-301b-3p</v>
      </c>
      <c r="M502" s="79" t="e">
        <f>Results!F502</f>
        <v>#DIV/0!</v>
      </c>
      <c r="N502" s="79" t="e">
        <f>Results!G502</f>
        <v>#DIV/0!</v>
      </c>
    </row>
    <row r="503" customHeight="1" spans="10:14">
      <c r="J503" s="68"/>
      <c r="K503" s="39" t="str">
        <f>Results!C503</f>
        <v>E21</v>
      </c>
      <c r="L503" s="39" t="str">
        <f>Results!B499</f>
        <v>mmu-miR-2138</v>
      </c>
      <c r="M503" s="79" t="e">
        <f>Results!F503</f>
        <v>#DIV/0!</v>
      </c>
      <c r="N503" s="79" t="e">
        <f>Results!G503</f>
        <v>#DIV/0!</v>
      </c>
    </row>
    <row r="504" customHeight="1" spans="10:14">
      <c r="J504" s="68"/>
      <c r="K504" s="39" t="str">
        <f>Results!C504</f>
        <v>E22</v>
      </c>
      <c r="L504" s="39" t="str">
        <f>Results!B500</f>
        <v>mmu-miR-465b-5p</v>
      </c>
      <c r="M504" s="79" t="e">
        <f>Results!F504</f>
        <v>#DIV/0!</v>
      </c>
      <c r="N504" s="79" t="e">
        <f>Results!G504</f>
        <v>#DIV/0!</v>
      </c>
    </row>
    <row r="505" customHeight="1" spans="10:14">
      <c r="J505" s="68"/>
      <c r="K505" s="39" t="str">
        <f>Results!C505</f>
        <v>E23</v>
      </c>
      <c r="L505" s="39" t="str">
        <f>Results!B501</f>
        <v>mmu-miR-2139</v>
      </c>
      <c r="M505" s="79" t="e">
        <f>Results!F505</f>
        <v>#DIV/0!</v>
      </c>
      <c r="N505" s="79" t="e">
        <f>Results!G505</f>
        <v>#DIV/0!</v>
      </c>
    </row>
    <row r="506" customHeight="1" spans="10:14">
      <c r="J506" s="68"/>
      <c r="K506" s="39" t="str">
        <f>Results!C506</f>
        <v>E24</v>
      </c>
      <c r="L506" s="39" t="str">
        <f>Results!B502</f>
        <v>mmu-miR-465c-5p</v>
      </c>
      <c r="M506" s="79" t="e">
        <f>Results!F506</f>
        <v>#DIV/0!</v>
      </c>
      <c r="N506" s="79" t="e">
        <f>Results!G506</f>
        <v>#DIV/0!</v>
      </c>
    </row>
    <row r="507" customHeight="1" spans="10:14">
      <c r="J507" s="68"/>
      <c r="K507" s="39" t="str">
        <f>Results!C507</f>
        <v>F01</v>
      </c>
      <c r="L507" s="39" t="str">
        <f>Results!B503</f>
        <v>mmu-miR-2140</v>
      </c>
      <c r="M507" s="79" t="e">
        <f>Results!F507</f>
        <v>#DIV/0!</v>
      </c>
      <c r="N507" s="79" t="e">
        <f>Results!G507</f>
        <v>#DIV/0!</v>
      </c>
    </row>
    <row r="508" customHeight="1" spans="10:14">
      <c r="J508" s="68"/>
      <c r="K508" s="39" t="str">
        <f>Results!C508</f>
        <v>F02</v>
      </c>
      <c r="L508" s="39" t="str">
        <f>Results!B504</f>
        <v>mmu-miR-466a-5p</v>
      </c>
      <c r="M508" s="79" t="e">
        <f>Results!F508</f>
        <v>#DIV/0!</v>
      </c>
      <c r="N508" s="79" t="e">
        <f>Results!G508</f>
        <v>#DIV/0!</v>
      </c>
    </row>
    <row r="509" customHeight="1" spans="10:14">
      <c r="J509" s="68"/>
      <c r="K509" s="39" t="str">
        <f>Results!C509</f>
        <v>F03</v>
      </c>
      <c r="L509" s="39" t="str">
        <f>Results!B505</f>
        <v>mmu-miR-2141</v>
      </c>
      <c r="M509" s="79" t="e">
        <f>Results!F509</f>
        <v>#DIV/0!</v>
      </c>
      <c r="N509" s="79" t="e">
        <f>Results!G509</f>
        <v>#DIV/0!</v>
      </c>
    </row>
    <row r="510" customHeight="1" spans="10:14">
      <c r="J510" s="68"/>
      <c r="K510" s="39" t="str">
        <f>Results!C510</f>
        <v>F04</v>
      </c>
      <c r="L510" s="39" t="str">
        <f>Results!B506</f>
        <v>mmu-miR-466b-3-3p</v>
      </c>
      <c r="M510" s="79" t="e">
        <f>Results!F510</f>
        <v>#DIV/0!</v>
      </c>
      <c r="N510" s="79" t="e">
        <f>Results!G510</f>
        <v>#DIV/0!</v>
      </c>
    </row>
    <row r="511" customHeight="1" spans="10:14">
      <c r="J511" s="68"/>
      <c r="K511" s="39" t="str">
        <f>Results!C511</f>
        <v>F05</v>
      </c>
      <c r="L511" s="39" t="str">
        <f>Results!B507</f>
        <v>mmu-miR-200c-5p</v>
      </c>
      <c r="M511" s="79" t="e">
        <f>Results!F511</f>
        <v>#DIV/0!</v>
      </c>
      <c r="N511" s="79" t="e">
        <f>Results!G511</f>
        <v>#DIV/0!</v>
      </c>
    </row>
    <row r="512" customHeight="1" spans="10:14">
      <c r="J512" s="68"/>
      <c r="K512" s="39" t="str">
        <f>Results!C512</f>
        <v>F06</v>
      </c>
      <c r="L512" s="39" t="str">
        <f>Results!B508</f>
        <v>mmu-miR-3473</v>
      </c>
      <c r="M512" s="79" t="e">
        <f>Results!F512</f>
        <v>#DIV/0!</v>
      </c>
      <c r="N512" s="79" t="e">
        <f>Results!G512</f>
        <v>#DIV/0!</v>
      </c>
    </row>
    <row r="513" customHeight="1" spans="10:14">
      <c r="J513" s="68"/>
      <c r="K513" s="39" t="str">
        <f>Results!C513</f>
        <v>F07</v>
      </c>
      <c r="L513" s="39" t="str">
        <f>Results!B509</f>
        <v>mmu-miR-218-2-3p</v>
      </c>
      <c r="M513" s="79" t="e">
        <f>Results!F513</f>
        <v>#DIV/0!</v>
      </c>
      <c r="N513" s="79" t="e">
        <f>Results!G513</f>
        <v>#DIV/0!</v>
      </c>
    </row>
    <row r="514" customHeight="1" spans="10:14">
      <c r="J514" s="68"/>
      <c r="K514" s="39" t="str">
        <f>Results!C514</f>
        <v>F08</v>
      </c>
      <c r="L514" s="39" t="str">
        <f>Results!B510</f>
        <v>mmu-miR-3474</v>
      </c>
      <c r="M514" s="79" t="e">
        <f>Results!F514</f>
        <v>#DIV/0!</v>
      </c>
      <c r="N514" s="79" t="e">
        <f>Results!G514</f>
        <v>#DIV/0!</v>
      </c>
    </row>
    <row r="515" customHeight="1" spans="10:14">
      <c r="J515" s="68"/>
      <c r="K515" s="39" t="str">
        <f>Results!C515</f>
        <v>F09</v>
      </c>
      <c r="L515" s="39" t="str">
        <f>Results!B511</f>
        <v>mmu-miR-22-5p</v>
      </c>
      <c r="M515" s="79" t="e">
        <f>Results!F515</f>
        <v>#DIV/0!</v>
      </c>
      <c r="N515" s="79" t="e">
        <f>Results!G515</f>
        <v>#DIV/0!</v>
      </c>
    </row>
    <row r="516" customHeight="1" spans="10:14">
      <c r="J516" s="68"/>
      <c r="K516" s="39" t="str">
        <f>Results!C516</f>
        <v>F10</v>
      </c>
      <c r="L516" s="39" t="str">
        <f>Results!B512</f>
        <v>mmu-miR-3099-3p</v>
      </c>
      <c r="M516" s="79" t="e">
        <f>Results!F516</f>
        <v>#DIV/0!</v>
      </c>
      <c r="N516" s="79" t="e">
        <f>Results!G516</f>
        <v>#DIV/0!</v>
      </c>
    </row>
    <row r="517" customHeight="1" spans="10:14">
      <c r="J517" s="68"/>
      <c r="K517" s="39" t="str">
        <f>Results!C517</f>
        <v>F11</v>
      </c>
      <c r="L517" s="39" t="str">
        <f>Results!B513</f>
        <v>mmu-miR-26b-3p</v>
      </c>
      <c r="M517" s="79" t="e">
        <f>Results!F517</f>
        <v>#DIV/0!</v>
      </c>
      <c r="N517" s="79" t="e">
        <f>Results!G517</f>
        <v>#DIV/0!</v>
      </c>
    </row>
    <row r="518" customHeight="1" spans="10:14">
      <c r="J518" s="68"/>
      <c r="K518" s="39" t="str">
        <f>Results!C518</f>
        <v>F12</v>
      </c>
      <c r="L518" s="39" t="str">
        <f>Results!B514</f>
        <v>mmu-miR-3072-3p</v>
      </c>
      <c r="M518" s="79" t="e">
        <f>Results!F518</f>
        <v>#DIV/0!</v>
      </c>
      <c r="N518" s="79" t="e">
        <f>Results!G518</f>
        <v>#DIV/0!</v>
      </c>
    </row>
    <row r="519" customHeight="1" spans="10:14">
      <c r="J519" s="68"/>
      <c r="K519" s="39" t="str">
        <f>Results!C519</f>
        <v>F13</v>
      </c>
      <c r="L519" s="39" t="str">
        <f>Results!B515</f>
        <v>mmu-miR-27a-5p</v>
      </c>
      <c r="M519" s="79" t="e">
        <f>Results!F519</f>
        <v>#DIV/0!</v>
      </c>
      <c r="N519" s="79" t="e">
        <f>Results!G519</f>
        <v>#DIV/0!</v>
      </c>
    </row>
    <row r="520" customHeight="1" spans="10:14">
      <c r="J520" s="68"/>
      <c r="K520" s="39" t="str">
        <f>Results!C520</f>
        <v>F14</v>
      </c>
      <c r="L520" s="39" t="str">
        <f>Results!B516</f>
        <v>mmu-miR-1247-3p</v>
      </c>
      <c r="M520" s="79" t="e">
        <f>Results!F520</f>
        <v>#DIV/0!</v>
      </c>
      <c r="N520" s="79" t="e">
        <f>Results!G520</f>
        <v>#DIV/0!</v>
      </c>
    </row>
    <row r="521" customHeight="1" spans="10:14">
      <c r="J521" s="68"/>
      <c r="K521" s="39" t="str">
        <f>Results!C521</f>
        <v>F15</v>
      </c>
      <c r="L521" s="39" t="str">
        <f>Results!B517</f>
        <v>mmu-miR-29a-5p</v>
      </c>
      <c r="M521" s="79" t="e">
        <f>Results!F521</f>
        <v>#DIV/0!</v>
      </c>
      <c r="N521" s="79" t="e">
        <f>Results!G521</f>
        <v>#DIV/0!</v>
      </c>
    </row>
    <row r="522" customHeight="1" spans="10:14">
      <c r="J522" s="68"/>
      <c r="K522" s="39" t="str">
        <f>Results!C522</f>
        <v>F16</v>
      </c>
      <c r="L522" s="39" t="str">
        <f>Results!B518</f>
        <v>mmu-miR-1264-5p</v>
      </c>
      <c r="M522" s="79" t="e">
        <f>Results!F522</f>
        <v>#DIV/0!</v>
      </c>
      <c r="N522" s="79" t="e">
        <f>Results!G522</f>
        <v>#DIV/0!</v>
      </c>
    </row>
    <row r="523" customHeight="1" spans="10:14">
      <c r="J523" s="68"/>
      <c r="K523" s="39" t="str">
        <f>Results!C523</f>
        <v>F17</v>
      </c>
      <c r="L523" s="39" t="str">
        <f>Results!B519</f>
        <v>mmu-miR-29c-5p</v>
      </c>
      <c r="M523" s="79" t="e">
        <f>Results!F523</f>
        <v>#DIV/0!</v>
      </c>
      <c r="N523" s="79" t="e">
        <f>Results!G523</f>
        <v>#DIV/0!</v>
      </c>
    </row>
    <row r="524" customHeight="1" spans="10:14">
      <c r="J524" s="68"/>
      <c r="K524" s="39" t="str">
        <f>Results!C524</f>
        <v>F18</v>
      </c>
      <c r="L524" s="39" t="str">
        <f>Results!B520</f>
        <v>mmu-miR-1264-3p</v>
      </c>
      <c r="M524" s="79" t="e">
        <f>Results!F524</f>
        <v>#DIV/0!</v>
      </c>
      <c r="N524" s="79" t="e">
        <f>Results!G524</f>
        <v>#DIV/0!</v>
      </c>
    </row>
    <row r="525" customHeight="1" spans="10:14">
      <c r="J525" s="68"/>
      <c r="K525" s="39" t="str">
        <f>Results!C525</f>
        <v>F19</v>
      </c>
      <c r="L525" s="39" t="str">
        <f>Results!B521</f>
        <v>mmu-miR-30a-3p</v>
      </c>
      <c r="M525" s="79" t="e">
        <f>Results!F525</f>
        <v>#DIV/0!</v>
      </c>
      <c r="N525" s="79" t="e">
        <f>Results!G525</f>
        <v>#DIV/0!</v>
      </c>
    </row>
    <row r="526" customHeight="1" spans="10:14">
      <c r="J526" s="68"/>
      <c r="K526" s="39" t="str">
        <f>Results!C526</f>
        <v>F20</v>
      </c>
      <c r="L526" s="39" t="str">
        <f>Results!B522</f>
        <v>mmu-miR-1249-5p</v>
      </c>
      <c r="M526" s="79" t="e">
        <f>Results!F526</f>
        <v>#DIV/0!</v>
      </c>
      <c r="N526" s="79" t="e">
        <f>Results!G526</f>
        <v>#DIV/0!</v>
      </c>
    </row>
    <row r="527" customHeight="1" spans="10:14">
      <c r="J527" s="68"/>
      <c r="K527" s="39" t="str">
        <f>Results!C527</f>
        <v>F21</v>
      </c>
      <c r="L527" s="39" t="str">
        <f>Results!B523</f>
        <v>mmu-miR-30c-1-3p</v>
      </c>
      <c r="M527" s="79" t="e">
        <f>Results!F527</f>
        <v>#DIV/0!</v>
      </c>
      <c r="N527" s="79" t="e">
        <f>Results!G527</f>
        <v>#DIV/0!</v>
      </c>
    </row>
    <row r="528" customHeight="1" spans="10:14">
      <c r="J528" s="68"/>
      <c r="K528" s="39" t="str">
        <f>Results!C528</f>
        <v>F22</v>
      </c>
      <c r="L528" s="39" t="str">
        <f>Results!B524</f>
        <v>mmu-miR-1843-5p</v>
      </c>
      <c r="M528" s="79" t="e">
        <f>Results!F528</f>
        <v>#DIV/0!</v>
      </c>
      <c r="N528" s="79" t="e">
        <f>Results!G528</f>
        <v>#DIV/0!</v>
      </c>
    </row>
    <row r="529" customHeight="1" spans="10:14">
      <c r="J529" s="68"/>
      <c r="K529" s="39" t="str">
        <f>Results!C529</f>
        <v>F23</v>
      </c>
      <c r="L529" s="39" t="str">
        <f>Results!B525</f>
        <v>mmu-miR-30e-3p</v>
      </c>
      <c r="M529" s="79" t="e">
        <f>Results!F529</f>
        <v>#DIV/0!</v>
      </c>
      <c r="N529" s="79" t="e">
        <f>Results!G529</f>
        <v>#DIV/0!</v>
      </c>
    </row>
    <row r="530" customHeight="1" spans="10:14">
      <c r="J530" s="68"/>
      <c r="K530" s="39" t="str">
        <f>Results!C530</f>
        <v>F24</v>
      </c>
      <c r="L530" s="39" t="str">
        <f>Results!B526</f>
        <v>mmu-miR-1843-3p</v>
      </c>
      <c r="M530" s="79" t="e">
        <f>Results!F530</f>
        <v>#DIV/0!</v>
      </c>
      <c r="N530" s="79" t="e">
        <f>Results!G530</f>
        <v>#DIV/0!</v>
      </c>
    </row>
    <row r="531" customHeight="1" spans="10:14">
      <c r="J531" s="68"/>
      <c r="K531" s="39" t="str">
        <f>Results!C531</f>
        <v>G01</v>
      </c>
      <c r="L531" s="39" t="str">
        <f>Results!B527</f>
        <v>mmu-miR-33-3p</v>
      </c>
      <c r="M531" s="79" t="e">
        <f>Results!F531</f>
        <v>#DIV/0!</v>
      </c>
      <c r="N531" s="79" t="e">
        <f>Results!G531</f>
        <v>#DIV/0!</v>
      </c>
    </row>
    <row r="532" customHeight="1" spans="10:14">
      <c r="J532" s="68"/>
      <c r="K532" s="39" t="str">
        <f>Results!C532</f>
        <v>G02</v>
      </c>
      <c r="L532" s="39" t="str">
        <f>Results!B528</f>
        <v>mmu-miR-344d-3-5p</v>
      </c>
      <c r="M532" s="79" t="e">
        <f>Results!F532</f>
        <v>#DIV/0!</v>
      </c>
      <c r="N532" s="79" t="e">
        <f>Results!G532</f>
        <v>#DIV/0!</v>
      </c>
    </row>
    <row r="533" customHeight="1" spans="10:14">
      <c r="J533" s="68"/>
      <c r="K533" s="39" t="str">
        <f>Results!C533</f>
        <v>G03</v>
      </c>
      <c r="L533" s="39" t="str">
        <f>Results!B529</f>
        <v>mmu-miR-378-5p</v>
      </c>
      <c r="M533" s="79" t="e">
        <f>Results!F533</f>
        <v>#DIV/0!</v>
      </c>
      <c r="N533" s="79" t="e">
        <f>Results!G533</f>
        <v>#DIV/0!</v>
      </c>
    </row>
    <row r="534" customHeight="1" spans="10:14">
      <c r="J534" s="68"/>
      <c r="K534" s="39" t="str">
        <f>Results!C534</f>
        <v>G04</v>
      </c>
      <c r="L534" s="39" t="str">
        <f>Results!B530</f>
        <v>mmu-miR-344d-3p</v>
      </c>
      <c r="M534" s="79" t="e">
        <f>Results!F534</f>
        <v>#DIV/0!</v>
      </c>
      <c r="N534" s="79" t="e">
        <f>Results!G534</f>
        <v>#DIV/0!</v>
      </c>
    </row>
    <row r="535" customHeight="1" spans="10:14">
      <c r="J535" s="68"/>
      <c r="K535" s="39" t="str">
        <f>Results!C535</f>
        <v>G05</v>
      </c>
      <c r="L535" s="39" t="str">
        <f>Results!B531</f>
        <v>mmu-miR-2142</v>
      </c>
      <c r="M535" s="79" t="e">
        <f>Results!F535</f>
        <v>#DIV/0!</v>
      </c>
      <c r="N535" s="79" t="e">
        <f>Results!G535</f>
        <v>#DIV/0!</v>
      </c>
    </row>
    <row r="536" customHeight="1" spans="10:14">
      <c r="J536" s="68"/>
      <c r="K536" s="39" t="str">
        <f>Results!C536</f>
        <v>G06</v>
      </c>
      <c r="L536" s="39" t="str">
        <f>Results!B532</f>
        <v>mmu-miR-466d-3p</v>
      </c>
      <c r="M536" s="79" t="e">
        <f>Results!F536</f>
        <v>#DIV/0!</v>
      </c>
      <c r="N536" s="79" t="e">
        <f>Results!G536</f>
        <v>#DIV/0!</v>
      </c>
    </row>
    <row r="537" customHeight="1" spans="10:14">
      <c r="J537" s="68"/>
      <c r="K537" s="39" t="str">
        <f>Results!C537</f>
        <v>G07</v>
      </c>
      <c r="L537" s="39" t="str">
        <f>Results!B533</f>
        <v>mmu-miR-2143</v>
      </c>
      <c r="M537" s="79" t="e">
        <f>Results!F537</f>
        <v>#DIV/0!</v>
      </c>
      <c r="N537" s="79" t="e">
        <f>Results!G537</f>
        <v>#DIV/0!</v>
      </c>
    </row>
    <row r="538" customHeight="1" spans="10:14">
      <c r="J538" s="68"/>
      <c r="K538" s="39" t="str">
        <f>Results!C538</f>
        <v>G08</v>
      </c>
      <c r="L538" s="39" t="str">
        <f>Results!B534</f>
        <v>mmu-miR-466e-5p</v>
      </c>
      <c r="M538" s="79" t="e">
        <f>Results!F538</f>
        <v>#DIV/0!</v>
      </c>
      <c r="N538" s="79" t="e">
        <f>Results!G538</f>
        <v>#DIV/0!</v>
      </c>
    </row>
    <row r="539" customHeight="1" spans="10:14">
      <c r="J539" s="68"/>
      <c r="K539" s="39" t="str">
        <f>Results!C539</f>
        <v>G09</v>
      </c>
      <c r="L539" s="39" t="str">
        <f>Results!B535</f>
        <v>mmu-miR-2144</v>
      </c>
      <c r="M539" s="79" t="e">
        <f>Results!F539</f>
        <v>#DIV/0!</v>
      </c>
      <c r="N539" s="79" t="e">
        <f>Results!G539</f>
        <v>#DIV/0!</v>
      </c>
    </row>
    <row r="540" customHeight="1" spans="10:14">
      <c r="J540" s="68"/>
      <c r="K540" s="39" t="str">
        <f>Results!C540</f>
        <v>G10</v>
      </c>
      <c r="L540" s="39" t="str">
        <f>Results!B536</f>
        <v>mmu-miR-466f-5p</v>
      </c>
      <c r="M540" s="79" t="e">
        <f>Results!F540</f>
        <v>#DIV/0!</v>
      </c>
      <c r="N540" s="79" t="e">
        <f>Results!G540</f>
        <v>#DIV/0!</v>
      </c>
    </row>
    <row r="541" customHeight="1" spans="10:14">
      <c r="J541" s="68"/>
      <c r="K541" s="39" t="str">
        <f>Results!C541</f>
        <v>G11</v>
      </c>
      <c r="L541" s="39" t="str">
        <f>Results!B537</f>
        <v>mmu-miR-2145</v>
      </c>
      <c r="M541" s="79" t="e">
        <f>Results!F541</f>
        <v>#DIV/0!</v>
      </c>
      <c r="N541" s="79" t="e">
        <f>Results!G541</f>
        <v>#DIV/0!</v>
      </c>
    </row>
    <row r="542" customHeight="1" spans="10:14">
      <c r="J542" s="68"/>
      <c r="K542" s="39" t="str">
        <f>Results!C542</f>
        <v>G12</v>
      </c>
      <c r="L542" s="39" t="str">
        <f>Results!B538</f>
        <v>mmu-miR-466f</v>
      </c>
      <c r="M542" s="79" t="e">
        <f>Results!F542</f>
        <v>#DIV/0!</v>
      </c>
      <c r="N542" s="79" t="e">
        <f>Results!G542</f>
        <v>#DIV/0!</v>
      </c>
    </row>
    <row r="543" customHeight="1" spans="10:14">
      <c r="J543" s="68"/>
      <c r="K543" s="39" t="str">
        <f>Results!C543</f>
        <v>G13</v>
      </c>
      <c r="L543" s="39" t="str">
        <f>Results!B539</f>
        <v>mmu-miR-2146</v>
      </c>
      <c r="M543" s="79" t="e">
        <f>Results!F543</f>
        <v>#DIV/0!</v>
      </c>
      <c r="N543" s="79" t="e">
        <f>Results!G543</f>
        <v>#DIV/0!</v>
      </c>
    </row>
    <row r="544" customHeight="1" spans="10:14">
      <c r="J544" s="68"/>
      <c r="K544" s="39" t="str">
        <f>Results!C544</f>
        <v>G14</v>
      </c>
      <c r="L544" s="39" t="str">
        <f>Results!B540</f>
        <v>mmu-miR-466h-5p</v>
      </c>
      <c r="M544" s="79" t="e">
        <f>Results!F544</f>
        <v>#DIV/0!</v>
      </c>
      <c r="N544" s="79" t="e">
        <f>Results!G544</f>
        <v>#DIV/0!</v>
      </c>
    </row>
    <row r="545" customHeight="1" spans="10:14">
      <c r="J545" s="68"/>
      <c r="K545" s="39" t="str">
        <f>Results!C545</f>
        <v>G15</v>
      </c>
      <c r="L545" s="39" t="str">
        <f>Results!B541</f>
        <v>mmu-miR-2182</v>
      </c>
      <c r="M545" s="79" t="e">
        <f>Results!F545</f>
        <v>#DIV/0!</v>
      </c>
      <c r="N545" s="79" t="e">
        <f>Results!G545</f>
        <v>#DIV/0!</v>
      </c>
    </row>
    <row r="546" customHeight="1" spans="10:14">
      <c r="J546" s="68"/>
      <c r="K546" s="39" t="str">
        <f>Results!C546</f>
        <v>G16</v>
      </c>
      <c r="L546" s="39" t="str">
        <f>Results!B542</f>
        <v>mmu-miR-466j</v>
      </c>
      <c r="M546" s="79" t="e">
        <f>Results!F546</f>
        <v>#DIV/0!</v>
      </c>
      <c r="N546" s="79" t="e">
        <f>Results!G546</f>
        <v>#DIV/0!</v>
      </c>
    </row>
    <row r="547" customHeight="1" spans="10:14">
      <c r="J547" s="68"/>
      <c r="K547" s="39" t="str">
        <f>Results!C547</f>
        <v>G17</v>
      </c>
      <c r="L547" s="39" t="str">
        <f>Results!B543</f>
        <v>mmu-miR-2183</v>
      </c>
      <c r="M547" s="79" t="e">
        <f>Results!F547</f>
        <v>#DIV/0!</v>
      </c>
      <c r="N547" s="79" t="e">
        <f>Results!G547</f>
        <v>#DIV/0!</v>
      </c>
    </row>
    <row r="548" customHeight="1" spans="10:14">
      <c r="J548" s="68"/>
      <c r="K548" s="39" t="str">
        <f>Results!C548</f>
        <v>G18</v>
      </c>
      <c r="L548" s="39" t="str">
        <f>Results!B544</f>
        <v>mmu-miR-467a-5p</v>
      </c>
      <c r="M548" s="79" t="e">
        <f>Results!F548</f>
        <v>#DIV/0!</v>
      </c>
      <c r="N548" s="79" t="e">
        <f>Results!G548</f>
        <v>#DIV/0!</v>
      </c>
    </row>
    <row r="549" customHeight="1" spans="10:14">
      <c r="J549" s="68"/>
      <c r="K549" s="39" t="str">
        <f>Results!C549</f>
        <v>G19</v>
      </c>
      <c r="L549" s="39" t="str">
        <f>Results!B545</f>
        <v>mmu-miR-767</v>
      </c>
      <c r="M549" s="79" t="e">
        <f>Results!F549</f>
        <v>#DIV/0!</v>
      </c>
      <c r="N549" s="79" t="e">
        <f>Results!G549</f>
        <v>#DIV/0!</v>
      </c>
    </row>
    <row r="550" customHeight="1" spans="10:14">
      <c r="J550" s="68"/>
      <c r="K550" s="39" t="str">
        <f>Results!C550</f>
        <v>G20</v>
      </c>
      <c r="L550" s="39" t="str">
        <f>Results!B546</f>
        <v>mmu-miR-467c-5p</v>
      </c>
      <c r="M550" s="79" t="e">
        <f>Results!F550</f>
        <v>#DIV/0!</v>
      </c>
      <c r="N550" s="79" t="e">
        <f>Results!G550</f>
        <v>#DIV/0!</v>
      </c>
    </row>
    <row r="551" customHeight="1" spans="10:14">
      <c r="J551" s="68"/>
      <c r="K551" s="39" t="str">
        <f>Results!C551</f>
        <v>G21</v>
      </c>
      <c r="L551" s="39" t="str">
        <f>Results!B547</f>
        <v>mmu-miR-1933-3p</v>
      </c>
      <c r="M551" s="79" t="e">
        <f>Results!F551</f>
        <v>#DIV/0!</v>
      </c>
      <c r="N551" s="79" t="e">
        <f>Results!G551</f>
        <v>#DIV/0!</v>
      </c>
    </row>
    <row r="552" customHeight="1" spans="10:14">
      <c r="J552" s="68"/>
      <c r="K552" s="39" t="str">
        <f>Results!C552</f>
        <v>G22</v>
      </c>
      <c r="L552" s="39" t="str">
        <f>Results!B548</f>
        <v>mmu-miR-467e-5p</v>
      </c>
      <c r="M552" s="79" t="e">
        <f>Results!F552</f>
        <v>#DIV/0!</v>
      </c>
      <c r="N552" s="79" t="e">
        <f>Results!G552</f>
        <v>#DIV/0!</v>
      </c>
    </row>
    <row r="553" customHeight="1" spans="10:14">
      <c r="J553" s="68"/>
      <c r="K553" s="39" t="str">
        <f>Results!C553</f>
        <v>G23</v>
      </c>
      <c r="L553" s="39" t="str">
        <f>Results!B549</f>
        <v>mmu-miR-1941-3p</v>
      </c>
      <c r="M553" s="79" t="e">
        <f>Results!F553</f>
        <v>#DIV/0!</v>
      </c>
      <c r="N553" s="79" t="e">
        <f>Results!G553</f>
        <v>#DIV/0!</v>
      </c>
    </row>
    <row r="554" customHeight="1" spans="10:14">
      <c r="J554" s="68"/>
      <c r="K554" s="39" t="str">
        <f>Results!C554</f>
        <v>G24</v>
      </c>
      <c r="L554" s="39" t="str">
        <f>Results!B550</f>
        <v>mmu-miR-467h</v>
      </c>
      <c r="M554" s="79" t="e">
        <f>Results!F554</f>
        <v>#DIV/0!</v>
      </c>
      <c r="N554" s="79" t="e">
        <f>Results!G554</f>
        <v>#DIV/0!</v>
      </c>
    </row>
    <row r="555" customHeight="1" spans="10:14">
      <c r="J555" s="68"/>
      <c r="K555" s="39" t="str">
        <f>Results!C555</f>
        <v>H01</v>
      </c>
      <c r="L555" s="39" t="str">
        <f>Results!B551</f>
        <v>mmu-miR-1839-3p</v>
      </c>
      <c r="M555" s="79" t="e">
        <f>Results!F555</f>
        <v>#DIV/0!</v>
      </c>
      <c r="N555" s="79" t="e">
        <f>Results!G555</f>
        <v>#DIV/0!</v>
      </c>
    </row>
    <row r="556" customHeight="1" spans="10:14">
      <c r="J556" s="68"/>
      <c r="K556" s="39" t="str">
        <f>Results!C556</f>
        <v>H02</v>
      </c>
      <c r="L556" s="39" t="str">
        <f>Results!B552</f>
        <v>mmu-miR-669d-5p</v>
      </c>
      <c r="M556" s="79" t="e">
        <f>Results!F556</f>
        <v>#DIV/0!</v>
      </c>
      <c r="N556" s="79" t="e">
        <f>Results!G556</f>
        <v>#DIV/0!</v>
      </c>
    </row>
    <row r="557" customHeight="1" spans="10:14">
      <c r="J557" s="68"/>
      <c r="K557" s="39" t="str">
        <f>Results!C557</f>
        <v>H03</v>
      </c>
      <c r="L557" s="39" t="str">
        <f>Results!B553</f>
        <v>mmu-let-7d-5p</v>
      </c>
      <c r="M557" s="79" t="e">
        <f>Results!F557</f>
        <v>#DIV/0!</v>
      </c>
      <c r="N557" s="79" t="e">
        <f>Results!G557</f>
        <v>#DIV/0!</v>
      </c>
    </row>
    <row r="558" customHeight="1" spans="10:14">
      <c r="J558" s="68"/>
      <c r="K558" s="39" t="str">
        <f>Results!C558</f>
        <v>H04</v>
      </c>
      <c r="L558" s="39" t="str">
        <f>Results!B554</f>
        <v>mmu-miR-883a-3p</v>
      </c>
      <c r="M558" s="79" t="e">
        <f>Results!F558</f>
        <v>#DIV/0!</v>
      </c>
      <c r="N558" s="79" t="e">
        <f>Results!G558</f>
        <v>#DIV/0!</v>
      </c>
    </row>
    <row r="559" customHeight="1" spans="10:14">
      <c r="J559" s="68"/>
      <c r="K559" s="39" t="str">
        <f>Results!C559</f>
        <v>H05</v>
      </c>
      <c r="L559" s="39" t="str">
        <f>Results!B555</f>
        <v>mmu-miR-455-5p</v>
      </c>
      <c r="M559" s="79" t="e">
        <f>Results!F559</f>
        <v>#DIV/0!</v>
      </c>
      <c r="N559" s="79" t="e">
        <f>Results!G559</f>
        <v>#DIV/0!</v>
      </c>
    </row>
    <row r="560" customHeight="1" spans="10:14">
      <c r="J560" s="68"/>
      <c r="K560" s="39" t="str">
        <f>Results!C560</f>
        <v>H06</v>
      </c>
      <c r="L560" s="39" t="str">
        <f>Results!B556</f>
        <v>mmu-miR-3059-5p</v>
      </c>
      <c r="M560" s="79" t="e">
        <f>Results!F560</f>
        <v>#DIV/0!</v>
      </c>
      <c r="N560" s="79" t="e">
        <f>Results!G560</f>
        <v>#DIV/0!</v>
      </c>
    </row>
    <row r="561" customHeight="1" spans="10:14">
      <c r="J561" s="68"/>
      <c r="K561" s="39" t="str">
        <f>Results!C561</f>
        <v>H07</v>
      </c>
      <c r="L561" s="39" t="str">
        <f>Results!B557</f>
        <v>mmu-miR-708-3p</v>
      </c>
      <c r="M561" s="79" t="e">
        <f>Results!F561</f>
        <v>#DIV/0!</v>
      </c>
      <c r="N561" s="79" t="e">
        <f>Results!G561</f>
        <v>#DIV/0!</v>
      </c>
    </row>
    <row r="562" customHeight="1" spans="10:14">
      <c r="J562" s="68"/>
      <c r="K562" s="39" t="str">
        <f>Results!C562</f>
        <v>H08</v>
      </c>
      <c r="L562" s="39" t="str">
        <f>Results!B558</f>
        <v>mmu-miR-3058-5p</v>
      </c>
      <c r="M562" s="79" t="e">
        <f>Results!F562</f>
        <v>#DIV/0!</v>
      </c>
      <c r="N562" s="79" t="e">
        <f>Results!G562</f>
        <v>#DIV/0!</v>
      </c>
    </row>
    <row r="563" customHeight="1" spans="10:14">
      <c r="J563" s="68"/>
      <c r="K563" s="39" t="str">
        <f>Results!C563</f>
        <v>H09</v>
      </c>
      <c r="L563" s="39" t="str">
        <f>Results!B559</f>
        <v>mmu-miR-7a-1-3p</v>
      </c>
      <c r="M563" s="79" t="e">
        <f>Results!F563</f>
        <v>#DIV/0!</v>
      </c>
      <c r="N563" s="79" t="e">
        <f>Results!G563</f>
        <v>#DIV/0!</v>
      </c>
    </row>
    <row r="564" customHeight="1" spans="10:14">
      <c r="J564" s="68"/>
      <c r="K564" s="39" t="str">
        <f>Results!C564</f>
        <v>H10</v>
      </c>
      <c r="L564" s="39" t="str">
        <f>Results!B560</f>
        <v>mmu-miR-3058-3p</v>
      </c>
      <c r="M564" s="79" t="e">
        <f>Results!F564</f>
        <v>#DIV/0!</v>
      </c>
      <c r="N564" s="79" t="e">
        <f>Results!G564</f>
        <v>#DIV/0!</v>
      </c>
    </row>
    <row r="565" customHeight="1" spans="10:14">
      <c r="J565" s="68"/>
      <c r="K565" s="39" t="str">
        <f>Results!C565</f>
        <v>H11</v>
      </c>
      <c r="L565" s="39" t="str">
        <f>Results!B561</f>
        <v>mmu-miR-744-3p</v>
      </c>
      <c r="M565" s="79" t="e">
        <f>Results!F565</f>
        <v>#DIV/0!</v>
      </c>
      <c r="N565" s="79" t="e">
        <f>Results!G565</f>
        <v>#DIV/0!</v>
      </c>
    </row>
    <row r="566" customHeight="1" spans="10:14">
      <c r="J566" s="68"/>
      <c r="K566" s="39" t="str">
        <f>Results!C566</f>
        <v>H12</v>
      </c>
      <c r="L566" s="39" t="str">
        <f>Results!B562</f>
        <v>mmu-miR-3106-5p</v>
      </c>
      <c r="M566" s="79" t="e">
        <f>Results!F566</f>
        <v>#DIV/0!</v>
      </c>
      <c r="N566" s="79" t="e">
        <f>Results!G566</f>
        <v>#DIV/0!</v>
      </c>
    </row>
    <row r="567" customHeight="1" spans="10:14">
      <c r="J567" s="68"/>
      <c r="K567" s="39" t="str">
        <f>Results!C567</f>
        <v>H13</v>
      </c>
      <c r="L567" s="39" t="str">
        <f>Results!B563</f>
        <v>mmu-miR-9-3p</v>
      </c>
      <c r="M567" s="79" t="e">
        <f>Results!F567</f>
        <v>#DIV/0!</v>
      </c>
      <c r="N567" s="79" t="e">
        <f>Results!G567</f>
        <v>#DIV/0!</v>
      </c>
    </row>
    <row r="568" customHeight="1" spans="10:14">
      <c r="J568" s="68"/>
      <c r="K568" s="39" t="str">
        <f>Results!C568</f>
        <v>H14</v>
      </c>
      <c r="L568" s="39" t="str">
        <f>Results!B564</f>
        <v>mmu-miR-3106-3p</v>
      </c>
      <c r="M568" s="79" t="e">
        <f>Results!F568</f>
        <v>#DIV/0!</v>
      </c>
      <c r="N568" s="79" t="e">
        <f>Results!G568</f>
        <v>#DIV/0!</v>
      </c>
    </row>
    <row r="569" customHeight="1" spans="10:14">
      <c r="J569" s="68"/>
      <c r="K569" s="39" t="str">
        <f>Results!C569</f>
        <v>H15</v>
      </c>
      <c r="L569" s="39" t="str">
        <f>Results!B565</f>
        <v>mmu-miR-93-3p</v>
      </c>
      <c r="M569" s="79" t="e">
        <f>Results!F569</f>
        <v>#DIV/0!</v>
      </c>
      <c r="N569" s="79" t="e">
        <f>Results!G569</f>
        <v>#DIV/0!</v>
      </c>
    </row>
    <row r="570" customHeight="1" spans="10:14">
      <c r="J570" s="68"/>
      <c r="K570" s="39" t="str">
        <f>Results!C570</f>
        <v>H16</v>
      </c>
      <c r="L570" s="39" t="str">
        <f>Results!B566</f>
        <v>mmu-miR-344d-1-5p</v>
      </c>
      <c r="M570" s="79" t="e">
        <f>Results!F570</f>
        <v>#DIV/0!</v>
      </c>
      <c r="N570" s="79" t="e">
        <f>Results!G570</f>
        <v>#DIV/0!</v>
      </c>
    </row>
    <row r="571" customHeight="1" spans="10:14">
      <c r="J571" s="68"/>
      <c r="K571" s="39" t="str">
        <f>Results!C571</f>
        <v>H17</v>
      </c>
      <c r="L571" s="39" t="str">
        <f>Results!B567</f>
        <v>mmu-miR-99b-3p</v>
      </c>
      <c r="M571" s="79" t="e">
        <f>Results!F571</f>
        <v>#DIV/0!</v>
      </c>
      <c r="N571" s="79" t="e">
        <f>Results!G571</f>
        <v>#DIV/0!</v>
      </c>
    </row>
    <row r="572" customHeight="1" spans="10:14">
      <c r="J572" s="68"/>
      <c r="K572" s="39" t="str">
        <f>Results!C572</f>
        <v>H18</v>
      </c>
      <c r="L572" s="39" t="str">
        <f>Results!B568</f>
        <v>mmu-miR-344d-2-5p</v>
      </c>
      <c r="M572" s="79" t="e">
        <f>Results!F572</f>
        <v>#DIV/0!</v>
      </c>
      <c r="N572" s="79" t="e">
        <f>Results!G572</f>
        <v>#DIV/0!</v>
      </c>
    </row>
    <row r="573" customHeight="1" spans="10:14">
      <c r="J573" s="68"/>
      <c r="K573" s="39" t="str">
        <f>Results!C573</f>
        <v>H19</v>
      </c>
      <c r="L573" s="39" t="str">
        <f>Results!B569</f>
        <v>mmu-miR-3074-1-3p</v>
      </c>
      <c r="M573" s="79" t="e">
        <f>Results!F573</f>
        <v>#DIV/0!</v>
      </c>
      <c r="N573" s="79" t="e">
        <f>Results!G573</f>
        <v>#DIV/0!</v>
      </c>
    </row>
    <row r="574" customHeight="1" spans="10:14">
      <c r="J574" s="68"/>
      <c r="K574" s="39" t="str">
        <f>Results!C574</f>
        <v>H20</v>
      </c>
      <c r="L574" s="39" t="str">
        <f>Results!B570</f>
        <v>mmu-miR-3057-5p</v>
      </c>
      <c r="M574" s="79" t="e">
        <f>Results!F574</f>
        <v>#DIV/0!</v>
      </c>
      <c r="N574" s="79" t="e">
        <f>Results!G574</f>
        <v>#DIV/0!</v>
      </c>
    </row>
    <row r="575" customHeight="1" spans="10:14">
      <c r="J575" s="68"/>
      <c r="K575" s="39" t="str">
        <f>Results!C575</f>
        <v>H21</v>
      </c>
      <c r="L575" s="39" t="str">
        <f>Results!B571</f>
        <v>mmu-let-7c-1-3p</v>
      </c>
      <c r="M575" s="79" t="e">
        <f>Results!F575</f>
        <v>#DIV/0!</v>
      </c>
      <c r="N575" s="79" t="e">
        <f>Results!G575</f>
        <v>#DIV/0!</v>
      </c>
    </row>
    <row r="576" customHeight="1" spans="10:14">
      <c r="J576" s="68"/>
      <c r="K576" s="39" t="str">
        <f>Results!C576</f>
        <v>H22</v>
      </c>
      <c r="L576" s="39" t="str">
        <f>Results!B572</f>
        <v>mmu-miR-3057-3p</v>
      </c>
      <c r="M576" s="79" t="e">
        <f>Results!F576</f>
        <v>#DIV/0!</v>
      </c>
      <c r="N576" s="79" t="e">
        <f>Results!G576</f>
        <v>#DIV/0!</v>
      </c>
    </row>
    <row r="577" customHeight="1" spans="10:14">
      <c r="J577" s="68"/>
      <c r="K577" s="39" t="str">
        <f>Results!C577</f>
        <v>H23</v>
      </c>
      <c r="L577" s="39" t="str">
        <f>Results!B573</f>
        <v>mmu-let-7c-2-3p</v>
      </c>
      <c r="M577" s="79" t="e">
        <f>Results!F577</f>
        <v>#DIV/0!</v>
      </c>
      <c r="N577" s="79" t="e">
        <f>Results!G577</f>
        <v>#DIV/0!</v>
      </c>
    </row>
    <row r="578" customHeight="1" spans="10:14">
      <c r="J578" s="68"/>
      <c r="K578" s="39" t="str">
        <f>Results!C578</f>
        <v>H24</v>
      </c>
      <c r="L578" s="39" t="str">
        <f>Results!B574</f>
        <v>mmu-miR-1251-3p</v>
      </c>
      <c r="M578" s="79" t="e">
        <f>Results!F578</f>
        <v>#DIV/0!</v>
      </c>
      <c r="N578" s="79" t="e">
        <f>Results!G578</f>
        <v>#DIV/0!</v>
      </c>
    </row>
    <row r="579" customHeight="1" spans="10:14">
      <c r="J579" s="68"/>
      <c r="K579" s="39" t="str">
        <f>Results!C579</f>
        <v>I01</v>
      </c>
      <c r="L579" s="39" t="str">
        <f>Results!B575</f>
        <v>mmu-let-7g-3p</v>
      </c>
      <c r="M579" s="79" t="e">
        <f>Results!F579</f>
        <v>#DIV/0!</v>
      </c>
      <c r="N579" s="79" t="e">
        <f>Results!G579</f>
        <v>#DIV/0!</v>
      </c>
    </row>
    <row r="580" customHeight="1" spans="10:14">
      <c r="J580" s="68"/>
      <c r="K580" s="39" t="str">
        <f>Results!C580</f>
        <v>I02</v>
      </c>
      <c r="L580" s="39" t="str">
        <f>Results!B576</f>
        <v>mmu-miR-3060-5p</v>
      </c>
      <c r="M580" s="79" t="e">
        <f>Results!F580</f>
        <v>#DIV/0!</v>
      </c>
      <c r="N580" s="79" t="e">
        <f>Results!G580</f>
        <v>#DIV/0!</v>
      </c>
    </row>
    <row r="581" customHeight="1" spans="10:14">
      <c r="J581" s="68"/>
      <c r="K581" s="39" t="str">
        <f>Results!C581</f>
        <v>I03</v>
      </c>
      <c r="L581" s="39" t="str">
        <f>Results!B577</f>
        <v>mmu-miR-10b-3p</v>
      </c>
      <c r="M581" s="79" t="e">
        <f>Results!F581</f>
        <v>#DIV/0!</v>
      </c>
      <c r="N581" s="79" t="e">
        <f>Results!G581</f>
        <v>#DIV/0!</v>
      </c>
    </row>
    <row r="582" customHeight="1" spans="10:14">
      <c r="J582" s="68"/>
      <c r="K582" s="39" t="str">
        <f>Results!C582</f>
        <v>I04</v>
      </c>
      <c r="L582" s="39" t="str">
        <f>Results!B578</f>
        <v>mmu-miR-3060-3p</v>
      </c>
      <c r="M582" s="79" t="e">
        <f>Results!F582</f>
        <v>#DIV/0!</v>
      </c>
      <c r="N582" s="79" t="e">
        <f>Results!G582</f>
        <v>#DIV/0!</v>
      </c>
    </row>
    <row r="583" customHeight="1" spans="10:14">
      <c r="J583" s="68"/>
      <c r="K583" s="39" t="str">
        <f>Results!C583</f>
        <v>I05</v>
      </c>
      <c r="L583" s="39" t="str">
        <f>Results!B579</f>
        <v>mmu-let-7g-5p</v>
      </c>
      <c r="M583" s="79" t="e">
        <f>Results!F583</f>
        <v>#DIV/0!</v>
      </c>
      <c r="N583" s="79" t="e">
        <f>Results!G583</f>
        <v>#DIV/0!</v>
      </c>
    </row>
    <row r="584" customHeight="1" spans="10:14">
      <c r="J584" s="68"/>
      <c r="K584" s="39" t="str">
        <f>Results!C584</f>
        <v>I06</v>
      </c>
      <c r="L584" s="39" t="str">
        <f>Results!B580</f>
        <v>mmu-miR-883b-3p</v>
      </c>
      <c r="M584" s="79" t="e">
        <f>Results!F584</f>
        <v>#DIV/0!</v>
      </c>
      <c r="N584" s="79" t="e">
        <f>Results!G584</f>
        <v>#DIV/0!</v>
      </c>
    </row>
    <row r="585" customHeight="1" spans="10:14">
      <c r="J585" s="68"/>
      <c r="K585" s="39" t="str">
        <f>Results!C585</f>
        <v>I07</v>
      </c>
      <c r="L585" s="39" t="str">
        <f>Results!B581</f>
        <v>mmu-let-7i-5p</v>
      </c>
      <c r="M585" s="79" t="e">
        <f>Results!F585</f>
        <v>#DIV/0!</v>
      </c>
      <c r="N585" s="79" t="e">
        <f>Results!G585</f>
        <v>#DIV/0!</v>
      </c>
    </row>
    <row r="586" customHeight="1" spans="10:14">
      <c r="J586" s="68"/>
      <c r="K586" s="39" t="str">
        <f>Results!C586</f>
        <v>I08</v>
      </c>
      <c r="L586" s="39" t="str">
        <f>Results!B582</f>
        <v>mmu-miR-101b-3p</v>
      </c>
      <c r="M586" s="79" t="e">
        <f>Results!F586</f>
        <v>#DIV/0!</v>
      </c>
      <c r="N586" s="79" t="e">
        <f>Results!G586</f>
        <v>#DIV/0!</v>
      </c>
    </row>
    <row r="587" customHeight="1" spans="10:14">
      <c r="J587" s="68"/>
      <c r="K587" s="39" t="str">
        <f>Results!C587</f>
        <v>I09</v>
      </c>
      <c r="L587" s="39" t="str">
        <f>Results!B583</f>
        <v>mmu-miR-130a-3p</v>
      </c>
      <c r="M587" s="79" t="e">
        <f>Results!F587</f>
        <v>#DIV/0!</v>
      </c>
      <c r="N587" s="79" t="e">
        <f>Results!G587</f>
        <v>#DIV/0!</v>
      </c>
    </row>
    <row r="588" customHeight="1" spans="10:14">
      <c r="J588" s="68"/>
      <c r="K588" s="39" t="str">
        <f>Results!C588</f>
        <v>I10</v>
      </c>
      <c r="L588" s="39" t="str">
        <f>Results!B584</f>
        <v>mmu-miR-7b-5p</v>
      </c>
      <c r="M588" s="79" t="e">
        <f>Results!F588</f>
        <v>#DIV/0!</v>
      </c>
      <c r="N588" s="79" t="e">
        <f>Results!G588</f>
        <v>#DIV/0!</v>
      </c>
    </row>
    <row r="589" customHeight="1" spans="10:14">
      <c r="J589" s="68"/>
      <c r="K589" s="39" t="str">
        <f>Results!C589</f>
        <v>I11</v>
      </c>
      <c r="L589" s="39" t="str">
        <f>Results!B585</f>
        <v>mmu-miR-130b-3p</v>
      </c>
      <c r="M589" s="79" t="e">
        <f>Results!F589</f>
        <v>#DIV/0!</v>
      </c>
      <c r="N589" s="79" t="e">
        <f>Results!G589</f>
        <v>#DIV/0!</v>
      </c>
    </row>
    <row r="590" customHeight="1" spans="10:14">
      <c r="J590" s="68"/>
      <c r="K590" s="39" t="str">
        <f>Results!C590</f>
        <v>I12</v>
      </c>
      <c r="L590" s="39" t="str">
        <f>Results!B586</f>
        <v>mmu-miR-1937a</v>
      </c>
      <c r="M590" s="79" t="e">
        <f>Results!F590</f>
        <v>#DIV/0!</v>
      </c>
      <c r="N590" s="79" t="e">
        <f>Results!G590</f>
        <v>#DIV/0!</v>
      </c>
    </row>
    <row r="591" customHeight="1" spans="10:14">
      <c r="J591" s="68"/>
      <c r="K591" s="39" t="str">
        <f>Results!C591</f>
        <v>I13</v>
      </c>
      <c r="L591" s="39" t="str">
        <f>Results!B587</f>
        <v>mmu-miR-141-3p</v>
      </c>
      <c r="M591" s="79" t="e">
        <f>Results!F591</f>
        <v>#DIV/0!</v>
      </c>
      <c r="N591" s="79" t="e">
        <f>Results!G591</f>
        <v>#DIV/0!</v>
      </c>
    </row>
    <row r="592" customHeight="1" spans="10:14">
      <c r="J592" s="68"/>
      <c r="K592" s="39" t="str">
        <f>Results!C592</f>
        <v>I14</v>
      </c>
      <c r="L592" s="39" t="str">
        <f>Results!B588</f>
        <v>mmu-miR-1937b</v>
      </c>
      <c r="M592" s="79" t="e">
        <f>Results!F592</f>
        <v>#DIV/0!</v>
      </c>
      <c r="N592" s="79" t="e">
        <f>Results!G592</f>
        <v>#DIV/0!</v>
      </c>
    </row>
    <row r="593" customHeight="1" spans="10:14">
      <c r="J593" s="68"/>
      <c r="K593" s="39" t="str">
        <f>Results!C593</f>
        <v>I15</v>
      </c>
      <c r="L593" s="39" t="str">
        <f>Results!B589</f>
        <v>mmu-miR-146a-5p</v>
      </c>
      <c r="M593" s="79" t="e">
        <f>Results!F593</f>
        <v>#DIV/0!</v>
      </c>
      <c r="N593" s="79" t="e">
        <f>Results!G593</f>
        <v>#DIV/0!</v>
      </c>
    </row>
    <row r="594" customHeight="1" spans="10:14">
      <c r="J594" s="68"/>
      <c r="K594" s="39" t="str">
        <f>Results!C594</f>
        <v>I16</v>
      </c>
      <c r="L594" s="39" t="str">
        <f>Results!B590</f>
        <v>mmu-miR-669l-5p</v>
      </c>
      <c r="M594" s="79" t="e">
        <f>Results!F594</f>
        <v>#DIV/0!</v>
      </c>
      <c r="N594" s="79" t="e">
        <f>Results!G594</f>
        <v>#DIV/0!</v>
      </c>
    </row>
    <row r="595" customHeight="1" spans="10:14">
      <c r="J595" s="68"/>
      <c r="K595" s="39" t="str">
        <f>Results!C595</f>
        <v>I17</v>
      </c>
      <c r="L595" s="39" t="str">
        <f>Results!B591</f>
        <v>mmu-miR-146b-5p</v>
      </c>
      <c r="M595" s="79" t="e">
        <f>Results!F595</f>
        <v>#DIV/0!</v>
      </c>
      <c r="N595" s="79" t="e">
        <f>Results!G595</f>
        <v>#DIV/0!</v>
      </c>
    </row>
    <row r="596" customHeight="1" spans="10:14">
      <c r="J596" s="68"/>
      <c r="K596" s="39" t="str">
        <f>Results!C596</f>
        <v>I18</v>
      </c>
      <c r="L596" s="39" t="str">
        <f>Results!B592</f>
        <v>mmu-miR-669o-5p</v>
      </c>
      <c r="M596" s="79" t="e">
        <f>Results!F596</f>
        <v>#DIV/0!</v>
      </c>
      <c r="N596" s="79" t="e">
        <f>Results!G596</f>
        <v>#DIV/0!</v>
      </c>
    </row>
    <row r="597" customHeight="1" spans="10:14">
      <c r="J597" s="68"/>
      <c r="K597" s="39" t="str">
        <f>Results!C597</f>
        <v>I19</v>
      </c>
      <c r="L597" s="39" t="str">
        <f>Results!B593</f>
        <v>mmu-miR-148a-3p</v>
      </c>
      <c r="M597" s="79" t="e">
        <f>Results!F597</f>
        <v>#DIV/0!</v>
      </c>
      <c r="N597" s="79" t="e">
        <f>Results!G597</f>
        <v>#DIV/0!</v>
      </c>
    </row>
    <row r="598" customHeight="1" spans="10:14">
      <c r="J598" s="68"/>
      <c r="K598" s="39" t="str">
        <f>Results!C598</f>
        <v>I20</v>
      </c>
      <c r="L598" s="39" t="str">
        <f>Results!B594</f>
        <v>mmu-miR-1937c</v>
      </c>
      <c r="M598" s="79" t="e">
        <f>Results!F598</f>
        <v>#DIV/0!</v>
      </c>
      <c r="N598" s="79" t="e">
        <f>Results!G598</f>
        <v>#DIV/0!</v>
      </c>
    </row>
    <row r="599" customHeight="1" spans="10:14">
      <c r="J599" s="68"/>
      <c r="K599" s="39" t="str">
        <f>Results!C599</f>
        <v>I21</v>
      </c>
      <c r="L599" s="39" t="str">
        <f>Results!B595</f>
        <v>mmu-miR-148b-3p</v>
      </c>
      <c r="M599" s="79" t="e">
        <f>Results!F599</f>
        <v>#DIV/0!</v>
      </c>
      <c r="N599" s="79" t="e">
        <f>Results!G599</f>
        <v>#DIV/0!</v>
      </c>
    </row>
    <row r="600" customHeight="1" spans="10:14">
      <c r="J600" s="68"/>
      <c r="K600" s="39" t="str">
        <f>Results!C600</f>
        <v>I22</v>
      </c>
      <c r="L600" s="39" t="str">
        <f>Results!B596</f>
        <v>mmu-miR-1982.1-3p</v>
      </c>
      <c r="M600" s="79" t="e">
        <f>Results!F600</f>
        <v>#DIV/0!</v>
      </c>
      <c r="N600" s="79" t="e">
        <f>Results!G600</f>
        <v>#DIV/0!</v>
      </c>
    </row>
    <row r="601" customHeight="1" spans="10:14">
      <c r="J601" s="68"/>
      <c r="K601" s="39" t="str">
        <f>Results!C601</f>
        <v>I23</v>
      </c>
      <c r="L601" s="39" t="str">
        <f>Results!B597</f>
        <v>mmu-miR-18a-5p</v>
      </c>
      <c r="M601" s="79" t="e">
        <f>Results!F601</f>
        <v>#DIV/0!</v>
      </c>
      <c r="N601" s="79" t="e">
        <f>Results!G601</f>
        <v>#DIV/0!</v>
      </c>
    </row>
    <row r="602" customHeight="1" spans="10:14">
      <c r="J602" s="68"/>
      <c r="K602" s="39" t="str">
        <f>Results!C602</f>
        <v>I24</v>
      </c>
      <c r="L602" s="39" t="str">
        <f>Results!B598</f>
        <v>mmu-miR-199b-3p</v>
      </c>
      <c r="M602" s="79" t="e">
        <f>Results!F602</f>
        <v>#DIV/0!</v>
      </c>
      <c r="N602" s="79" t="e">
        <f>Results!G602</f>
        <v>#DIV/0!</v>
      </c>
    </row>
    <row r="603" customHeight="1" spans="10:14">
      <c r="J603" s="68"/>
      <c r="K603" s="39" t="str">
        <f>Results!C603</f>
        <v>J01</v>
      </c>
      <c r="L603" s="39" t="str">
        <f>Results!B599</f>
        <v>mmu-miR-200a-3p</v>
      </c>
      <c r="M603" s="79" t="e">
        <f>Results!F603</f>
        <v>#DIV/0!</v>
      </c>
      <c r="N603" s="79" t="e">
        <f>Results!G603</f>
        <v>#DIV/0!</v>
      </c>
    </row>
    <row r="604" customHeight="1" spans="10:14">
      <c r="J604" s="68"/>
      <c r="K604" s="39" t="str">
        <f>Results!C604</f>
        <v>J02</v>
      </c>
      <c r="L604" s="39" t="str">
        <f>Results!B600</f>
        <v>mmu-miR-669n</v>
      </c>
      <c r="M604" s="79" t="e">
        <f>Results!F604</f>
        <v>#DIV/0!</v>
      </c>
      <c r="N604" s="79" t="e">
        <f>Results!G604</f>
        <v>#DIV/0!</v>
      </c>
    </row>
    <row r="605" customHeight="1" spans="10:14">
      <c r="J605" s="68"/>
      <c r="K605" s="39" t="str">
        <f>Results!C605</f>
        <v>J03</v>
      </c>
      <c r="L605" s="39" t="str">
        <f>Results!B601</f>
        <v>mmu-miR-20a-5p</v>
      </c>
      <c r="M605" s="79" t="e">
        <f>Results!F605</f>
        <v>#DIV/0!</v>
      </c>
      <c r="N605" s="79" t="e">
        <f>Results!G605</f>
        <v>#DIV/0!</v>
      </c>
    </row>
    <row r="606" customHeight="1" spans="10:14">
      <c r="J606" s="68"/>
      <c r="K606" s="39" t="str">
        <f>Results!C606</f>
        <v>J04</v>
      </c>
      <c r="L606" s="39" t="str">
        <f>Results!B602</f>
        <v>mmu-miR-465a-3p</v>
      </c>
      <c r="M606" s="79" t="e">
        <f>Results!F606</f>
        <v>#DIV/0!</v>
      </c>
      <c r="N606" s="79" t="e">
        <f>Results!G606</f>
        <v>#DIV/0!</v>
      </c>
    </row>
    <row r="607" customHeight="1" spans="10:14">
      <c r="J607" s="68"/>
      <c r="K607" s="39" t="str">
        <f>Results!C607</f>
        <v>J05</v>
      </c>
      <c r="L607" s="39" t="str">
        <f>Results!B603</f>
        <v>mmu-miR-130b-5p</v>
      </c>
      <c r="M607" s="79" t="e">
        <f>Results!F607</f>
        <v>#DIV/0!</v>
      </c>
      <c r="N607" s="79" t="e">
        <f>Results!G607</f>
        <v>#DIV/0!</v>
      </c>
    </row>
    <row r="608" customHeight="1" spans="10:14">
      <c r="J608" s="68"/>
      <c r="K608" s="39" t="str">
        <f>Results!C608</f>
        <v>J06</v>
      </c>
      <c r="L608" s="39" t="str">
        <f>Results!B604</f>
        <v>mmu-miR-3061-5p</v>
      </c>
      <c r="M608" s="79" t="e">
        <f>Results!F608</f>
        <v>#DIV/0!</v>
      </c>
      <c r="N608" s="79" t="e">
        <f>Results!G608</f>
        <v>#DIV/0!</v>
      </c>
    </row>
    <row r="609" customHeight="1" spans="10:14">
      <c r="J609" s="68"/>
      <c r="K609" s="39" t="str">
        <f>Results!C609</f>
        <v>J07</v>
      </c>
      <c r="L609" s="39" t="str">
        <f>Results!B605</f>
        <v>mmu-miR-138-1-3p</v>
      </c>
      <c r="M609" s="79" t="e">
        <f>Results!F609</f>
        <v>#DIV/0!</v>
      </c>
      <c r="N609" s="79" t="e">
        <f>Results!G609</f>
        <v>#DIV/0!</v>
      </c>
    </row>
    <row r="610" customHeight="1" spans="10:14">
      <c r="J610" s="68"/>
      <c r="K610" s="39" t="str">
        <f>Results!C610</f>
        <v>J08</v>
      </c>
      <c r="L610" s="39" t="str">
        <f>Results!B606</f>
        <v>mmu-miR-3061-3p</v>
      </c>
      <c r="M610" s="79" t="e">
        <f>Results!F610</f>
        <v>#DIV/0!</v>
      </c>
      <c r="N610" s="79" t="e">
        <f>Results!G610</f>
        <v>#DIV/0!</v>
      </c>
    </row>
    <row r="611" customHeight="1" spans="10:14">
      <c r="J611" s="68"/>
      <c r="K611" s="39" t="str">
        <f>Results!C611</f>
        <v>J09</v>
      </c>
      <c r="L611" s="39" t="str">
        <f>Results!B607</f>
        <v>mmu-miR-141-5p</v>
      </c>
      <c r="M611" s="79" t="e">
        <f>Results!F611</f>
        <v>#DIV/0!</v>
      </c>
      <c r="N611" s="79" t="e">
        <f>Results!G611</f>
        <v>#DIV/0!</v>
      </c>
    </row>
    <row r="612" customHeight="1" spans="10:14">
      <c r="J612" s="68"/>
      <c r="K612" s="39" t="str">
        <f>Results!C612</f>
        <v>J10</v>
      </c>
      <c r="L612" s="39" t="str">
        <f>Results!B608</f>
        <v>mmu-miR-3062-5p</v>
      </c>
      <c r="M612" s="79" t="e">
        <f>Results!F612</f>
        <v>#DIV/0!</v>
      </c>
      <c r="N612" s="79" t="e">
        <f>Results!G612</f>
        <v>#DIV/0!</v>
      </c>
    </row>
    <row r="613" customHeight="1" spans="10:14">
      <c r="J613" s="68"/>
      <c r="K613" s="39" t="str">
        <f>Results!C613</f>
        <v>J11</v>
      </c>
      <c r="L613" s="39" t="str">
        <f>Results!B609</f>
        <v>mmu-miR-145-3p</v>
      </c>
      <c r="M613" s="79" t="e">
        <f>Results!F613</f>
        <v>#DIV/0!</v>
      </c>
      <c r="N613" s="79" t="e">
        <f>Results!G613</f>
        <v>#DIV/0!</v>
      </c>
    </row>
    <row r="614" customHeight="1" spans="10:14">
      <c r="J614" s="68"/>
      <c r="K614" s="39" t="str">
        <f>Results!C614</f>
        <v>J12</v>
      </c>
      <c r="L614" s="39" t="str">
        <f>Results!B610</f>
        <v>mmu-miR-3062-3p</v>
      </c>
      <c r="M614" s="79" t="e">
        <f>Results!F614</f>
        <v>#DIV/0!</v>
      </c>
      <c r="N614" s="79" t="e">
        <f>Results!G614</f>
        <v>#DIV/0!</v>
      </c>
    </row>
    <row r="615" customHeight="1" spans="10:14">
      <c r="J615" s="68"/>
      <c r="K615" s="39" t="str">
        <f>Results!C615</f>
        <v>J13</v>
      </c>
      <c r="L615" s="39" t="str">
        <f>Results!B611</f>
        <v>mmu-miR-146b-3p</v>
      </c>
      <c r="M615" s="79" t="e">
        <f>Results!F615</f>
        <v>#DIV/0!</v>
      </c>
      <c r="N615" s="79" t="e">
        <f>Results!G615</f>
        <v>#DIV/0!</v>
      </c>
    </row>
    <row r="616" customHeight="1" spans="10:14">
      <c r="J616" s="68"/>
      <c r="K616" s="39" t="str">
        <f>Results!C616</f>
        <v>J14</v>
      </c>
      <c r="L616" s="39" t="str">
        <f>Results!B612</f>
        <v>mmu-miR-3063-5p</v>
      </c>
      <c r="M616" s="79" t="e">
        <f>Results!F616</f>
        <v>#DIV/0!</v>
      </c>
      <c r="N616" s="79" t="e">
        <f>Results!G616</f>
        <v>#DIV/0!</v>
      </c>
    </row>
    <row r="617" customHeight="1" spans="10:14">
      <c r="J617" s="68"/>
      <c r="K617" s="39" t="str">
        <f>Results!C617</f>
        <v>J15</v>
      </c>
      <c r="L617" s="39" t="str">
        <f>Results!B613</f>
        <v>mmu-miR-15a-3p</v>
      </c>
      <c r="M617" s="79" t="e">
        <f>Results!F617</f>
        <v>#DIV/0!</v>
      </c>
      <c r="N617" s="79" t="e">
        <f>Results!G617</f>
        <v>#DIV/0!</v>
      </c>
    </row>
    <row r="618" customHeight="1" spans="10:14">
      <c r="J618" s="68"/>
      <c r="K618" s="39" t="str">
        <f>Results!C618</f>
        <v>J16</v>
      </c>
      <c r="L618" s="39" t="str">
        <f>Results!B614</f>
        <v>mmu-miR-3063-3p</v>
      </c>
      <c r="M618" s="79" t="e">
        <f>Results!F618</f>
        <v>#DIV/0!</v>
      </c>
      <c r="N618" s="79" t="e">
        <f>Results!G618</f>
        <v>#DIV/0!</v>
      </c>
    </row>
    <row r="619" customHeight="1" spans="10:14">
      <c r="J619" s="68"/>
      <c r="K619" s="39" t="str">
        <f>Results!C619</f>
        <v>J17</v>
      </c>
      <c r="L619" s="39" t="str">
        <f>Results!B615</f>
        <v>mmu-miR-16-1-3p</v>
      </c>
      <c r="M619" s="79" t="e">
        <f>Results!F619</f>
        <v>#DIV/0!</v>
      </c>
      <c r="N619" s="79" t="e">
        <f>Results!G619</f>
        <v>#DIV/0!</v>
      </c>
    </row>
    <row r="620" customHeight="1" spans="10:14">
      <c r="J620" s="68"/>
      <c r="K620" s="39" t="str">
        <f>Results!C620</f>
        <v>J18</v>
      </c>
      <c r="L620" s="39" t="str">
        <f>Results!B616</f>
        <v>mmu-miR-3064-5p</v>
      </c>
      <c r="M620" s="79" t="e">
        <f>Results!F620</f>
        <v>#DIV/0!</v>
      </c>
      <c r="N620" s="79" t="e">
        <f>Results!G620</f>
        <v>#DIV/0!</v>
      </c>
    </row>
    <row r="621" customHeight="1" spans="10:14">
      <c r="J621" s="68"/>
      <c r="K621" s="39" t="str">
        <f>Results!C621</f>
        <v>J19</v>
      </c>
      <c r="L621" s="39" t="str">
        <f>Results!B617</f>
        <v>mmu-miR-17-3p</v>
      </c>
      <c r="M621" s="79" t="e">
        <f>Results!F621</f>
        <v>#DIV/0!</v>
      </c>
      <c r="N621" s="79" t="e">
        <f>Results!G621</f>
        <v>#DIV/0!</v>
      </c>
    </row>
    <row r="622" customHeight="1" spans="10:14">
      <c r="J622" s="68"/>
      <c r="K622" s="39" t="str">
        <f>Results!C622</f>
        <v>J20</v>
      </c>
      <c r="L622" s="39" t="str">
        <f>Results!B618</f>
        <v>mmu-miR-3065-3p</v>
      </c>
      <c r="M622" s="79" t="e">
        <f>Results!F622</f>
        <v>#DIV/0!</v>
      </c>
      <c r="N622" s="79" t="e">
        <f>Results!G622</f>
        <v>#DIV/0!</v>
      </c>
    </row>
    <row r="623" customHeight="1" spans="10:14">
      <c r="J623" s="68"/>
      <c r="K623" s="39" t="str">
        <f>Results!C623</f>
        <v>J21</v>
      </c>
      <c r="L623" s="39" t="str">
        <f>Results!B619</f>
        <v>mmu-miR-181a-2-3p</v>
      </c>
      <c r="M623" s="79" t="e">
        <f>Results!F623</f>
        <v>#DIV/0!</v>
      </c>
      <c r="N623" s="79" t="e">
        <f>Results!G623</f>
        <v>#DIV/0!</v>
      </c>
    </row>
    <row r="624" customHeight="1" spans="10:14">
      <c r="J624" s="68"/>
      <c r="K624" s="39" t="str">
        <f>Results!C624</f>
        <v>J22</v>
      </c>
      <c r="L624" s="39" t="str">
        <f>Results!B620</f>
        <v>mmu-miR-3066-5p</v>
      </c>
      <c r="M624" s="79" t="e">
        <f>Results!F624</f>
        <v>#DIV/0!</v>
      </c>
      <c r="N624" s="79" t="e">
        <f>Results!G624</f>
        <v>#DIV/0!</v>
      </c>
    </row>
    <row r="625" customHeight="1" spans="10:14">
      <c r="J625" s="68"/>
      <c r="K625" s="39" t="str">
        <f>Results!C625</f>
        <v>J23</v>
      </c>
      <c r="L625" s="39" t="str">
        <f>Results!B621</f>
        <v>mmu-miR-186-3p</v>
      </c>
      <c r="M625" s="79" t="e">
        <f>Results!F625</f>
        <v>#DIV/0!</v>
      </c>
      <c r="N625" s="79" t="e">
        <f>Results!G625</f>
        <v>#DIV/0!</v>
      </c>
    </row>
    <row r="626" customHeight="1" spans="10:14">
      <c r="J626" s="68"/>
      <c r="K626" s="39" t="str">
        <f>Results!C626</f>
        <v>J24</v>
      </c>
      <c r="L626" s="39" t="str">
        <f>Results!B622</f>
        <v>mmu-miR-3066-3p</v>
      </c>
      <c r="M626" s="79" t="e">
        <f>Results!F626</f>
        <v>#DIV/0!</v>
      </c>
      <c r="N626" s="79" t="e">
        <f>Results!G626</f>
        <v>#DIV/0!</v>
      </c>
    </row>
    <row r="627" customHeight="1" spans="10:14">
      <c r="J627" s="68"/>
      <c r="K627" s="39" t="str">
        <f>Results!C627</f>
        <v>K01</v>
      </c>
      <c r="L627" s="39" t="str">
        <f>Results!B623</f>
        <v>mmu-miR-18a-3p</v>
      </c>
      <c r="M627" s="79" t="e">
        <f>Results!F627</f>
        <v>#DIV/0!</v>
      </c>
      <c r="N627" s="79" t="e">
        <f>Results!G627</f>
        <v>#DIV/0!</v>
      </c>
    </row>
    <row r="628" customHeight="1" spans="10:14">
      <c r="J628" s="68"/>
      <c r="K628" s="39" t="str">
        <f>Results!C628</f>
        <v>K02</v>
      </c>
      <c r="L628" s="39" t="str">
        <f>Results!B624</f>
        <v>mmu-miR-3067-5p</v>
      </c>
      <c r="M628" s="79" t="e">
        <f>Results!F628</f>
        <v>#DIV/0!</v>
      </c>
      <c r="N628" s="79" t="e">
        <f>Results!G628</f>
        <v>#DIV/0!</v>
      </c>
    </row>
    <row r="629" customHeight="1" spans="10:14">
      <c r="J629" s="68"/>
      <c r="K629" s="39" t="str">
        <f>Results!C629</f>
        <v>K03</v>
      </c>
      <c r="L629" s="39" t="str">
        <f>Results!B625</f>
        <v>mmu-miR-191-3p</v>
      </c>
      <c r="M629" s="79" t="e">
        <f>Results!F629</f>
        <v>#DIV/0!</v>
      </c>
      <c r="N629" s="79" t="e">
        <f>Results!G629</f>
        <v>#DIV/0!</v>
      </c>
    </row>
    <row r="630" customHeight="1" spans="10:14">
      <c r="J630" s="68"/>
      <c r="K630" s="39" t="str">
        <f>Results!C630</f>
        <v>K04</v>
      </c>
      <c r="L630" s="39" t="str">
        <f>Results!B626</f>
        <v>mmu-miR-3068-5p</v>
      </c>
      <c r="M630" s="79" t="e">
        <f>Results!F630</f>
        <v>#DIV/0!</v>
      </c>
      <c r="N630" s="79" t="e">
        <f>Results!G630</f>
        <v>#DIV/0!</v>
      </c>
    </row>
    <row r="631" customHeight="1" spans="10:14">
      <c r="J631" s="68"/>
      <c r="K631" s="39" t="str">
        <f>Results!C631</f>
        <v>K05</v>
      </c>
      <c r="L631" s="39" t="str">
        <f>Results!B627</f>
        <v>mmu-miR-20b-5p</v>
      </c>
      <c r="M631" s="79" t="e">
        <f>Results!F631</f>
        <v>#DIV/0!</v>
      </c>
      <c r="N631" s="79" t="e">
        <f>Results!G631</f>
        <v>#DIV/0!</v>
      </c>
    </row>
    <row r="632" customHeight="1" spans="10:14">
      <c r="J632" s="68"/>
      <c r="K632" s="39" t="str">
        <f>Results!C632</f>
        <v>K06</v>
      </c>
      <c r="L632" s="39" t="str">
        <f>Results!B628</f>
        <v>mmu-miR-466a-3p</v>
      </c>
      <c r="M632" s="79" t="e">
        <f>Results!F632</f>
        <v>#DIV/0!</v>
      </c>
      <c r="N632" s="79" t="e">
        <f>Results!G632</f>
        <v>#DIV/0!</v>
      </c>
    </row>
    <row r="633" customHeight="1" spans="10:14">
      <c r="J633" s="68"/>
      <c r="K633" s="39" t="str">
        <f>Results!C633</f>
        <v>K07</v>
      </c>
      <c r="L633" s="39" t="str">
        <f>Results!B629</f>
        <v>mmu-miR-302d-3p</v>
      </c>
      <c r="M633" s="79" t="e">
        <f>Results!F633</f>
        <v>#DIV/0!</v>
      </c>
      <c r="N633" s="79" t="e">
        <f>Results!G633</f>
        <v>#DIV/0!</v>
      </c>
    </row>
    <row r="634" customHeight="1" spans="10:14">
      <c r="J634" s="68"/>
      <c r="K634" s="39" t="str">
        <f>Results!C634</f>
        <v>K08</v>
      </c>
      <c r="L634" s="39" t="str">
        <f>Results!B630</f>
        <v>mmu-miR-127-5p</v>
      </c>
      <c r="M634" s="79" t="e">
        <f>Results!F634</f>
        <v>#DIV/0!</v>
      </c>
      <c r="N634" s="79" t="e">
        <f>Results!G634</f>
        <v>#DIV/0!</v>
      </c>
    </row>
    <row r="635" customHeight="1" spans="10:14">
      <c r="J635" s="68"/>
      <c r="K635" s="39" t="str">
        <f>Results!C635</f>
        <v>K09</v>
      </c>
      <c r="L635" s="39" t="str">
        <f>Results!B631</f>
        <v>mmu-miR-34c-5p</v>
      </c>
      <c r="M635" s="79" t="e">
        <f>Results!F635</f>
        <v>#DIV/0!</v>
      </c>
      <c r="N635" s="79" t="e">
        <f>Results!G635</f>
        <v>#DIV/0!</v>
      </c>
    </row>
    <row r="636" customHeight="1" spans="10:14">
      <c r="J636" s="68"/>
      <c r="K636" s="39" t="str">
        <f>Results!C636</f>
        <v>K10</v>
      </c>
      <c r="L636" s="39" t="str">
        <f>Results!B632</f>
        <v>mmu-miR-136-3p</v>
      </c>
      <c r="M636" s="79" t="e">
        <f>Results!F636</f>
        <v>#DIV/0!</v>
      </c>
      <c r="N636" s="79" t="e">
        <f>Results!G636</f>
        <v>#DIV/0!</v>
      </c>
    </row>
    <row r="637" customHeight="1" spans="10:14">
      <c r="J637" s="68"/>
      <c r="K637" s="39" t="str">
        <f>Results!C637</f>
        <v>K11</v>
      </c>
      <c r="L637" s="39" t="str">
        <f>Results!B633</f>
        <v>mmu-miR-92b-3p</v>
      </c>
      <c r="M637" s="79" t="e">
        <f>Results!F637</f>
        <v>#DIV/0!</v>
      </c>
      <c r="N637" s="79" t="e">
        <f>Results!G637</f>
        <v>#DIV/0!</v>
      </c>
    </row>
    <row r="638" customHeight="1" spans="10:14">
      <c r="J638" s="68"/>
      <c r="K638" s="39" t="str">
        <f>Results!C638</f>
        <v>K12</v>
      </c>
      <c r="L638" s="39" t="str">
        <f>Results!B634</f>
        <v>mmu-miR-154-3p</v>
      </c>
      <c r="M638" s="79" t="e">
        <f>Results!F638</f>
        <v>#DIV/0!</v>
      </c>
      <c r="N638" s="79" t="e">
        <f>Results!G638</f>
        <v>#DIV/0!</v>
      </c>
    </row>
    <row r="639" customHeight="1" spans="10:14">
      <c r="J639" s="68"/>
      <c r="K639" s="39" t="str">
        <f>Results!C639</f>
        <v>K13</v>
      </c>
      <c r="L639" s="39" t="str">
        <f>Results!B635</f>
        <v>mmu-miR-98-5p</v>
      </c>
      <c r="M639" s="79" t="e">
        <f>Results!F639</f>
        <v>#DIV/0!</v>
      </c>
      <c r="N639" s="79" t="e">
        <f>Results!G639</f>
        <v>#DIV/0!</v>
      </c>
    </row>
    <row r="640" customHeight="1" spans="10:14">
      <c r="J640" s="68"/>
      <c r="K640" s="39" t="str">
        <f>Results!C640</f>
        <v>K14</v>
      </c>
      <c r="L640" s="39" t="str">
        <f>Results!B636</f>
        <v>mmu-miR-299-5p</v>
      </c>
      <c r="M640" s="79" t="e">
        <f>Results!F640</f>
        <v>#DIV/0!</v>
      </c>
      <c r="N640" s="79" t="e">
        <f>Results!G640</f>
        <v>#DIV/0!</v>
      </c>
    </row>
    <row r="641" customHeight="1" spans="10:14">
      <c r="J641" s="68"/>
      <c r="K641" s="39" t="str">
        <f>Results!C641</f>
        <v>K15</v>
      </c>
      <c r="L641" s="39" t="str">
        <f>Results!B637</f>
        <v>mmu-miR-18b-5p</v>
      </c>
      <c r="M641" s="79" t="e">
        <f>Results!F641</f>
        <v>#DIV/0!</v>
      </c>
      <c r="N641" s="79" t="e">
        <f>Results!G641</f>
        <v>#DIV/0!</v>
      </c>
    </row>
    <row r="642" customHeight="1" spans="10:14">
      <c r="J642" s="68"/>
      <c r="K642" s="39" t="str">
        <f>Results!C642</f>
        <v>K16</v>
      </c>
      <c r="L642" s="39" t="str">
        <f>Results!B638</f>
        <v>mmu-miR-300-5p</v>
      </c>
      <c r="M642" s="79" t="e">
        <f>Results!F642</f>
        <v>#DIV/0!</v>
      </c>
      <c r="N642" s="79" t="e">
        <f>Results!G642</f>
        <v>#DIV/0!</v>
      </c>
    </row>
    <row r="643" customHeight="1" spans="10:14">
      <c r="J643" s="68"/>
      <c r="K643" s="39" t="str">
        <f>Results!C643</f>
        <v>K17</v>
      </c>
      <c r="L643" s="39" t="str">
        <f>Results!B639</f>
        <v>mmu-miR-34b-5p</v>
      </c>
      <c r="M643" s="79" t="e">
        <f>Results!F643</f>
        <v>#DIV/0!</v>
      </c>
      <c r="N643" s="79" t="e">
        <f>Results!G643</f>
        <v>#DIV/0!</v>
      </c>
    </row>
    <row r="644" customHeight="1" spans="10:14">
      <c r="J644" s="68"/>
      <c r="K644" s="39" t="str">
        <f>Results!C644</f>
        <v>K18</v>
      </c>
      <c r="L644" s="39" t="str">
        <f>Results!B640</f>
        <v>mmu-miR-376a-5p</v>
      </c>
      <c r="M644" s="79" t="e">
        <f>Results!F644</f>
        <v>#DIV/0!</v>
      </c>
      <c r="N644" s="79" t="e">
        <f>Results!G644</f>
        <v>#DIV/0!</v>
      </c>
    </row>
    <row r="645" customHeight="1" spans="10:14">
      <c r="J645" s="68"/>
      <c r="K645" s="39" t="str">
        <f>Results!C645</f>
        <v>K19</v>
      </c>
      <c r="L645" s="39" t="str">
        <f>Results!B641</f>
        <v>mmu-miR-467d-5p</v>
      </c>
      <c r="M645" s="79" t="e">
        <f>Results!F645</f>
        <v>#DIV/0!</v>
      </c>
      <c r="N645" s="79" t="e">
        <f>Results!G645</f>
        <v>#DIV/0!</v>
      </c>
    </row>
    <row r="646" customHeight="1" spans="10:14">
      <c r="J646" s="68"/>
      <c r="K646" s="39" t="str">
        <f>Results!C646</f>
        <v>K20</v>
      </c>
      <c r="L646" s="39" t="str">
        <f>Results!B642</f>
        <v>mmu-miR-376b-5p</v>
      </c>
      <c r="M646" s="79" t="e">
        <f>Results!F646</f>
        <v>#DIV/0!</v>
      </c>
      <c r="N646" s="79" t="e">
        <f>Results!G646</f>
        <v>#DIV/0!</v>
      </c>
    </row>
    <row r="647" customHeight="1" spans="10:14">
      <c r="J647" s="68"/>
      <c r="K647" s="39" t="str">
        <f>Results!C647</f>
        <v>K21</v>
      </c>
      <c r="L647" s="39" t="str">
        <f>Results!B643</f>
        <v>mmu-miR-467g</v>
      </c>
      <c r="M647" s="79" t="e">
        <f>Results!F647</f>
        <v>#DIV/0!</v>
      </c>
      <c r="N647" s="79" t="e">
        <f>Results!G647</f>
        <v>#DIV/0!</v>
      </c>
    </row>
    <row r="648" customHeight="1" spans="10:14">
      <c r="J648" s="68"/>
      <c r="K648" s="39" t="str">
        <f>Results!C648</f>
        <v>K22</v>
      </c>
      <c r="L648" s="39" t="str">
        <f>Results!B644</f>
        <v>mmu-miR-376c-5p</v>
      </c>
      <c r="M648" s="79" t="e">
        <f>Results!F648</f>
        <v>#DIV/0!</v>
      </c>
      <c r="N648" s="79" t="e">
        <f>Results!G648</f>
        <v>#DIV/0!</v>
      </c>
    </row>
    <row r="649" customHeight="1" spans="10:14">
      <c r="J649" s="68"/>
      <c r="K649" s="39" t="str">
        <f>Results!C649</f>
        <v>K23</v>
      </c>
      <c r="L649" s="39" t="str">
        <f>Results!B645</f>
        <v>mmu-miR-669b-5p</v>
      </c>
      <c r="M649" s="79" t="e">
        <f>Results!F649</f>
        <v>#DIV/0!</v>
      </c>
      <c r="N649" s="79" t="e">
        <f>Results!G649</f>
        <v>#DIV/0!</v>
      </c>
    </row>
    <row r="650" customHeight="1" spans="10:14">
      <c r="J650" s="68"/>
      <c r="K650" s="39" t="str">
        <f>Results!C650</f>
        <v>K24</v>
      </c>
      <c r="L650" s="39" t="str">
        <f>Results!B646</f>
        <v>mmu-miR-382-3p</v>
      </c>
      <c r="M650" s="79" t="e">
        <f>Results!F650</f>
        <v>#DIV/0!</v>
      </c>
      <c r="N650" s="79" t="e">
        <f>Results!G650</f>
        <v>#DIV/0!</v>
      </c>
    </row>
    <row r="651" customHeight="1" spans="10:14">
      <c r="J651" s="68"/>
      <c r="K651" s="39" t="str">
        <f>Results!C651</f>
        <v>L01</v>
      </c>
      <c r="L651" s="39" t="str">
        <f>Results!B647</f>
        <v>mmu-miR-669c-5p</v>
      </c>
      <c r="M651" s="79" t="e">
        <f>Results!F651</f>
        <v>#DIV/0!</v>
      </c>
      <c r="N651" s="79" t="e">
        <f>Results!G651</f>
        <v>#DIV/0!</v>
      </c>
    </row>
    <row r="652" customHeight="1" spans="10:14">
      <c r="J652" s="68"/>
      <c r="K652" s="39" t="str">
        <f>Results!C652</f>
        <v>L02</v>
      </c>
      <c r="L652" s="39" t="str">
        <f>Results!B648</f>
        <v>mmu-miR-411-3p</v>
      </c>
      <c r="M652" s="79" t="e">
        <f>Results!F652</f>
        <v>#DIV/0!</v>
      </c>
      <c r="N652" s="79" t="e">
        <f>Results!G652</f>
        <v>#DIV/0!</v>
      </c>
    </row>
    <row r="653" customHeight="1" spans="10:14">
      <c r="J653" s="68"/>
      <c r="K653" s="39" t="str">
        <f>Results!C653</f>
        <v>L03</v>
      </c>
      <c r="L653" s="39" t="str">
        <f>Results!B649</f>
        <v>mmu-miR-669h-3p</v>
      </c>
      <c r="M653" s="79" t="e">
        <f>Results!F653</f>
        <v>#DIV/0!</v>
      </c>
      <c r="N653" s="79" t="e">
        <f>Results!G653</f>
        <v>#DIV/0!</v>
      </c>
    </row>
    <row r="654" customHeight="1" spans="10:14">
      <c r="J654" s="68"/>
      <c r="K654" s="39" t="str">
        <f>Results!C654</f>
        <v>L04</v>
      </c>
      <c r="L654" s="39" t="str">
        <f>Results!B650</f>
        <v>mmu-miR-431-3p</v>
      </c>
      <c r="M654" s="79" t="e">
        <f>Results!F654</f>
        <v>#DIV/0!</v>
      </c>
      <c r="N654" s="79" t="e">
        <f>Results!G654</f>
        <v>#DIV/0!</v>
      </c>
    </row>
    <row r="655" customHeight="1" spans="10:14">
      <c r="J655" s="68"/>
      <c r="K655" s="39" t="str">
        <f>Results!C655</f>
        <v>L05</v>
      </c>
      <c r="L655" s="39" t="str">
        <f>Results!B651</f>
        <v>mmu-miR-196a-2-3p</v>
      </c>
      <c r="M655" s="79" t="e">
        <f>Results!F655</f>
        <v>#DIV/0!</v>
      </c>
      <c r="N655" s="79" t="e">
        <f>Results!G655</f>
        <v>#DIV/0!</v>
      </c>
    </row>
    <row r="656" customHeight="1" spans="10:14">
      <c r="J656" s="68"/>
      <c r="K656" s="39" t="str">
        <f>Results!C656</f>
        <v>L06</v>
      </c>
      <c r="L656" s="39" t="str">
        <f>Results!B652</f>
        <v>mmu-miR-3068-3p</v>
      </c>
      <c r="M656" s="79" t="e">
        <f>Results!F656</f>
        <v>#DIV/0!</v>
      </c>
      <c r="N656" s="79" t="e">
        <f>Results!G656</f>
        <v>#DIV/0!</v>
      </c>
    </row>
    <row r="657" customHeight="1" spans="10:14">
      <c r="J657" s="68"/>
      <c r="K657" s="39" t="str">
        <f>Results!C657</f>
        <v>L07</v>
      </c>
      <c r="L657" s="39" t="str">
        <f>Results!B653</f>
        <v>mmu-miR-199b-5p</v>
      </c>
      <c r="M657" s="79" t="e">
        <f>Results!F657</f>
        <v>#DIV/0!</v>
      </c>
      <c r="N657" s="79" t="e">
        <f>Results!G657</f>
        <v>#DIV/0!</v>
      </c>
    </row>
    <row r="658" customHeight="1" spans="10:14">
      <c r="J658" s="68"/>
      <c r="K658" s="39" t="str">
        <f>Results!C658</f>
        <v>L08</v>
      </c>
      <c r="L658" s="39" t="str">
        <f>Results!B654</f>
        <v>mmu-miR-3069-3p</v>
      </c>
      <c r="M658" s="79" t="e">
        <f>Results!F658</f>
        <v>#DIV/0!</v>
      </c>
      <c r="N658" s="79" t="e">
        <f>Results!G658</f>
        <v>#DIV/0!</v>
      </c>
    </row>
    <row r="659" customHeight="1" spans="10:14">
      <c r="J659" s="68"/>
      <c r="K659" s="39" t="str">
        <f>Results!C659</f>
        <v>L09</v>
      </c>
      <c r="L659" s="39" t="str">
        <f>Results!B655</f>
        <v>mmu-miR-19a-5p</v>
      </c>
      <c r="M659" s="79" t="e">
        <f>Results!F659</f>
        <v>#DIV/0!</v>
      </c>
      <c r="N659" s="79" t="e">
        <f>Results!G659</f>
        <v>#DIV/0!</v>
      </c>
    </row>
    <row r="660" customHeight="1" spans="10:14">
      <c r="J660" s="68"/>
      <c r="K660" s="39" t="str">
        <f>Results!C660</f>
        <v>L10</v>
      </c>
      <c r="L660" s="39" t="str">
        <f>Results!B656</f>
        <v>mmu-miR-3070a-5p</v>
      </c>
      <c r="M660" s="79" t="e">
        <f>Results!F660</f>
        <v>#DIV/0!</v>
      </c>
      <c r="N660" s="79" t="e">
        <f>Results!G660</f>
        <v>#DIV/0!</v>
      </c>
    </row>
    <row r="661" customHeight="1" spans="10:14">
      <c r="J661" s="68"/>
      <c r="K661" s="39" t="str">
        <f>Results!C661</f>
        <v>L11</v>
      </c>
      <c r="L661" s="39" t="str">
        <f>Results!B657</f>
        <v>mmu-miR-203-5p</v>
      </c>
      <c r="M661" s="79" t="e">
        <f>Results!F661</f>
        <v>#DIV/0!</v>
      </c>
      <c r="N661" s="79" t="e">
        <f>Results!G661</f>
        <v>#DIV/0!</v>
      </c>
    </row>
    <row r="662" customHeight="1" spans="10:14">
      <c r="J662" s="68"/>
      <c r="K662" s="39" t="str">
        <f>Results!C662</f>
        <v>L12</v>
      </c>
      <c r="L662" s="39" t="str">
        <f>Results!B658</f>
        <v>mmu-miR-3070a-3p</v>
      </c>
      <c r="M662" s="79" t="e">
        <f>Results!F662</f>
        <v>#DIV/0!</v>
      </c>
      <c r="N662" s="79" t="e">
        <f>Results!G662</f>
        <v>#DIV/0!</v>
      </c>
    </row>
    <row r="663" customHeight="1" spans="10:14">
      <c r="J663" s="68"/>
      <c r="K663" s="39" t="str">
        <f>Results!C663</f>
        <v>L13</v>
      </c>
      <c r="L663" s="39" t="str">
        <f>Results!B659</f>
        <v>mmu-miR-20a-3p</v>
      </c>
      <c r="M663" s="79" t="e">
        <f>Results!F663</f>
        <v>#DIV/0!</v>
      </c>
      <c r="N663" s="79" t="e">
        <f>Results!G663</f>
        <v>#DIV/0!</v>
      </c>
    </row>
    <row r="664" customHeight="1" spans="10:14">
      <c r="J664" s="68"/>
      <c r="K664" s="39" t="str">
        <f>Results!C664</f>
        <v>L14</v>
      </c>
      <c r="L664" s="39" t="str">
        <f>Results!B660</f>
        <v>mmu-miR-3070b-3p</v>
      </c>
      <c r="M664" s="79" t="e">
        <f>Results!F664</f>
        <v>#DIV/0!</v>
      </c>
      <c r="N664" s="79" t="e">
        <f>Results!G664</f>
        <v>#DIV/0!</v>
      </c>
    </row>
    <row r="665" customHeight="1" spans="10:14">
      <c r="J665" s="68"/>
      <c r="K665" s="39" t="str">
        <f>Results!C665</f>
        <v>L15</v>
      </c>
      <c r="L665" s="39" t="str">
        <f>Results!B661</f>
        <v>mmu-miR-218-1-3p</v>
      </c>
      <c r="M665" s="79" t="e">
        <f>Results!F665</f>
        <v>#DIV/0!</v>
      </c>
      <c r="N665" s="79" t="e">
        <f>Results!G665</f>
        <v>#DIV/0!</v>
      </c>
    </row>
    <row r="666" customHeight="1" spans="10:14">
      <c r="J666" s="68"/>
      <c r="K666" s="39" t="str">
        <f>Results!C666</f>
        <v>L16</v>
      </c>
      <c r="L666" s="39" t="str">
        <f>Results!B662</f>
        <v>mmu-miR-3071-5p</v>
      </c>
      <c r="M666" s="79" t="e">
        <f>Results!F666</f>
        <v>#DIV/0!</v>
      </c>
      <c r="N666" s="79" t="e">
        <f>Results!G666</f>
        <v>#DIV/0!</v>
      </c>
    </row>
    <row r="667" customHeight="1" spans="10:14">
      <c r="J667" s="68"/>
      <c r="K667" s="39" t="str">
        <f>Results!C667</f>
        <v>L17</v>
      </c>
      <c r="L667" s="39" t="str">
        <f>Results!B663</f>
        <v>mmu-miR-24-1-5p</v>
      </c>
      <c r="M667" s="79" t="e">
        <f>Results!F667</f>
        <v>#DIV/0!</v>
      </c>
      <c r="N667" s="79" t="e">
        <f>Results!G667</f>
        <v>#DIV/0!</v>
      </c>
    </row>
    <row r="668" customHeight="1" spans="10:14">
      <c r="J668" s="68"/>
      <c r="K668" s="39" t="str">
        <f>Results!C668</f>
        <v>L18</v>
      </c>
      <c r="L668" s="39" t="str">
        <f>Results!B664</f>
        <v>mmu-miR-3073-5p</v>
      </c>
      <c r="M668" s="79" t="e">
        <f>Results!F668</f>
        <v>#DIV/0!</v>
      </c>
      <c r="N668" s="79" t="e">
        <f>Results!G668</f>
        <v>#DIV/0!</v>
      </c>
    </row>
    <row r="669" customHeight="1" spans="10:14">
      <c r="J669" s="68"/>
      <c r="K669" s="39" t="str">
        <f>Results!C669</f>
        <v>L19</v>
      </c>
      <c r="L669" s="39" t="str">
        <f>Results!B665</f>
        <v>mmu-miR-28-3p</v>
      </c>
      <c r="M669" s="79" t="e">
        <f>Results!F669</f>
        <v>#DIV/0!</v>
      </c>
      <c r="N669" s="79" t="e">
        <f>Results!G669</f>
        <v>#DIV/0!</v>
      </c>
    </row>
    <row r="670" customHeight="1" spans="10:14">
      <c r="J670" s="68"/>
      <c r="K670" s="39" t="str">
        <f>Results!C670</f>
        <v>L20</v>
      </c>
      <c r="L670" s="39" t="str">
        <f>Results!B666</f>
        <v>mmu-miR-3075-3p</v>
      </c>
      <c r="M670" s="79" t="e">
        <f>Results!F670</f>
        <v>#DIV/0!</v>
      </c>
      <c r="N670" s="79" t="e">
        <f>Results!G670</f>
        <v>#DIV/0!</v>
      </c>
    </row>
    <row r="671" customHeight="1" spans="10:14">
      <c r="J671" s="68"/>
      <c r="K671" s="39" t="str">
        <f>Results!C671</f>
        <v>L21</v>
      </c>
      <c r="L671" s="39" t="str">
        <f>Results!B667</f>
        <v>mmu-miR-293-5p</v>
      </c>
      <c r="M671" s="79" t="e">
        <f>Results!F671</f>
        <v>#DIV/0!</v>
      </c>
      <c r="N671" s="79" t="e">
        <f>Results!G671</f>
        <v>#DIV/0!</v>
      </c>
    </row>
    <row r="672" customHeight="1" spans="10:14">
      <c r="J672" s="68"/>
      <c r="K672" s="39" t="str">
        <f>Results!C672</f>
        <v>L22</v>
      </c>
      <c r="L672" s="39" t="str">
        <f>Results!B668</f>
        <v>mmu-miR-3076-5p</v>
      </c>
      <c r="M672" s="79" t="e">
        <f>Results!F672</f>
        <v>#DIV/0!</v>
      </c>
      <c r="N672" s="79" t="e">
        <f>Results!G672</f>
        <v>#DIV/0!</v>
      </c>
    </row>
    <row r="673" customHeight="1" spans="10:14">
      <c r="J673" s="68"/>
      <c r="K673" s="39" t="str">
        <f>Results!C673</f>
        <v>L23</v>
      </c>
      <c r="L673" s="39" t="str">
        <f>Results!B669</f>
        <v>mmu-miR-294-5p</v>
      </c>
      <c r="M673" s="79" t="e">
        <f>Results!F673</f>
        <v>#DIV/0!</v>
      </c>
      <c r="N673" s="79" t="e">
        <f>Results!G673</f>
        <v>#DIV/0!</v>
      </c>
    </row>
    <row r="674" customHeight="1" spans="10:14">
      <c r="J674" s="68"/>
      <c r="K674" s="39" t="str">
        <f>Results!C674</f>
        <v>L24</v>
      </c>
      <c r="L674" s="39" t="str">
        <f>Results!B670</f>
        <v>mmu-miR-3076-3p</v>
      </c>
      <c r="M674" s="79" t="e">
        <f>Results!F674</f>
        <v>#DIV/0!</v>
      </c>
      <c r="N674" s="79" t="e">
        <f>Results!G674</f>
        <v>#DIV/0!</v>
      </c>
    </row>
    <row r="675" customHeight="1" spans="10:14">
      <c r="J675" s="68"/>
      <c r="K675" s="39" t="str">
        <f>Results!C675</f>
        <v>M01</v>
      </c>
      <c r="L675" s="39" t="str">
        <f>Results!B671</f>
        <v>mmu-miR-295-5p</v>
      </c>
      <c r="M675" s="79" t="e">
        <f>Results!F675</f>
        <v>#DIV/0!</v>
      </c>
      <c r="N675" s="79" t="e">
        <f>Results!G675</f>
        <v>#DIV/0!</v>
      </c>
    </row>
    <row r="676" customHeight="1" spans="10:14">
      <c r="J676" s="68"/>
      <c r="K676" s="39" t="str">
        <f>Results!C676</f>
        <v>M02</v>
      </c>
      <c r="L676" s="39" t="str">
        <f>Results!B672</f>
        <v>mmu-miR-3077-3p</v>
      </c>
      <c r="M676" s="79" t="e">
        <f>Results!F676</f>
        <v>#DIV/0!</v>
      </c>
      <c r="N676" s="79" t="e">
        <f>Results!G676</f>
        <v>#DIV/0!</v>
      </c>
    </row>
    <row r="677" customHeight="1" spans="10:14">
      <c r="J677" s="68"/>
      <c r="K677" s="39" t="str">
        <f>Results!C677</f>
        <v>M03</v>
      </c>
      <c r="L677" s="39" t="str">
        <f>Results!B673</f>
        <v>mmu-miR-29b-1-5p</v>
      </c>
      <c r="M677" s="79" t="e">
        <f>Results!F677</f>
        <v>#DIV/0!</v>
      </c>
      <c r="N677" s="79" t="e">
        <f>Results!G677</f>
        <v>#DIV/0!</v>
      </c>
    </row>
    <row r="678" customHeight="1" spans="10:14">
      <c r="J678" s="68"/>
      <c r="K678" s="39" t="str">
        <f>Results!C678</f>
        <v>M04</v>
      </c>
      <c r="L678" s="39" t="str">
        <f>Results!B674</f>
        <v>mmu-miR-3078-5p</v>
      </c>
      <c r="M678" s="79" t="e">
        <f>Results!F678</f>
        <v>#DIV/0!</v>
      </c>
      <c r="N678" s="79" t="e">
        <f>Results!G678</f>
        <v>#DIV/0!</v>
      </c>
    </row>
    <row r="679" customHeight="1" spans="10:14">
      <c r="J679" s="68"/>
      <c r="K679" s="39" t="str">
        <f>Results!C679</f>
        <v>M05</v>
      </c>
      <c r="L679" s="39" t="str">
        <f>Results!B675</f>
        <v>mmu-miR-92a-3p</v>
      </c>
      <c r="M679" s="79" t="e">
        <f>Results!F679</f>
        <v>#DIV/0!</v>
      </c>
      <c r="N679" s="79" t="e">
        <f>Results!G679</f>
        <v>#DIV/0!</v>
      </c>
    </row>
    <row r="680" customHeight="1" spans="10:14">
      <c r="J680" s="68"/>
      <c r="K680" s="39" t="str">
        <f>Results!C680</f>
        <v>M06</v>
      </c>
      <c r="L680" s="39" t="str">
        <f>Results!B676</f>
        <v>mmu-miR-433-5p</v>
      </c>
      <c r="M680" s="79" t="e">
        <f>Results!F680</f>
        <v>#DIV/0!</v>
      </c>
      <c r="N680" s="79" t="e">
        <f>Results!G680</f>
        <v>#DIV/0!</v>
      </c>
    </row>
    <row r="681" customHeight="1" spans="10:14">
      <c r="J681" s="68"/>
      <c r="K681" s="39" t="str">
        <f>Results!C681</f>
        <v>M07</v>
      </c>
      <c r="L681" s="39" t="str">
        <f>Results!B677</f>
        <v>mmu-let-7a-5p</v>
      </c>
      <c r="M681" s="79" t="e">
        <f>Results!F681</f>
        <v>#DIV/0!</v>
      </c>
      <c r="N681" s="79" t="e">
        <f>Results!G681</f>
        <v>#DIV/0!</v>
      </c>
    </row>
    <row r="682" customHeight="1" spans="10:14">
      <c r="J682" s="68"/>
      <c r="K682" s="39" t="str">
        <f>Results!C682</f>
        <v>M08</v>
      </c>
      <c r="L682" s="39" t="str">
        <f>Results!B678</f>
        <v>mmu-miR-485-3p</v>
      </c>
      <c r="M682" s="79" t="e">
        <f>Results!F682</f>
        <v>#DIV/0!</v>
      </c>
      <c r="N682" s="79" t="e">
        <f>Results!G682</f>
        <v>#DIV/0!</v>
      </c>
    </row>
    <row r="683" customHeight="1" spans="10:14">
      <c r="J683" s="68"/>
      <c r="K683" s="39" t="str">
        <f>Results!C683</f>
        <v>M09</v>
      </c>
      <c r="L683" s="39" t="str">
        <f>Results!B679</f>
        <v>mmu-let-7b-5p</v>
      </c>
      <c r="M683" s="79" t="e">
        <f>Results!F683</f>
        <v>#DIV/0!</v>
      </c>
      <c r="N683" s="79" t="e">
        <f>Results!G683</f>
        <v>#DIV/0!</v>
      </c>
    </row>
    <row r="684" customHeight="1" spans="10:14">
      <c r="J684" s="68"/>
      <c r="K684" s="39" t="str">
        <f>Results!C684</f>
        <v>M10</v>
      </c>
      <c r="L684" s="39" t="str">
        <f>Results!B680</f>
        <v>mmu-miR-3470a</v>
      </c>
      <c r="M684" s="79" t="e">
        <f>Results!F684</f>
        <v>#DIV/0!</v>
      </c>
      <c r="N684" s="79" t="e">
        <f>Results!G684</f>
        <v>#DIV/0!</v>
      </c>
    </row>
    <row r="685" customHeight="1" spans="10:14">
      <c r="J685" s="68"/>
      <c r="K685" s="39" t="str">
        <f>Results!C685</f>
        <v>M11</v>
      </c>
      <c r="L685" s="39" t="str">
        <f>Results!B681</f>
        <v>mmu-let-7c-5p</v>
      </c>
      <c r="M685" s="79" t="e">
        <f>Results!F685</f>
        <v>#DIV/0!</v>
      </c>
      <c r="N685" s="79" t="e">
        <f>Results!G685</f>
        <v>#DIV/0!</v>
      </c>
    </row>
    <row r="686" customHeight="1" spans="10:14">
      <c r="J686" s="68"/>
      <c r="K686" s="39" t="str">
        <f>Results!C686</f>
        <v>M12</v>
      </c>
      <c r="L686" s="39" t="str">
        <f>Results!B682</f>
        <v>mmu-miR-1186b</v>
      </c>
      <c r="M686" s="79" t="e">
        <f>Results!F686</f>
        <v>#DIV/0!</v>
      </c>
      <c r="N686" s="79" t="e">
        <f>Results!G686</f>
        <v>#DIV/0!</v>
      </c>
    </row>
    <row r="687" customHeight="1" spans="10:14">
      <c r="J687" s="68"/>
      <c r="K687" s="39" t="str">
        <f>Results!C687</f>
        <v>M13</v>
      </c>
      <c r="L687" s="39" t="str">
        <f>Results!B683</f>
        <v>mmu-let-7e-5p</v>
      </c>
      <c r="M687" s="79" t="e">
        <f>Results!F687</f>
        <v>#DIV/0!</v>
      </c>
      <c r="N687" s="79" t="e">
        <f>Results!G687</f>
        <v>#DIV/0!</v>
      </c>
    </row>
    <row r="688" customHeight="1" spans="10:14">
      <c r="J688" s="68"/>
      <c r="K688" s="39" t="str">
        <f>Results!C688</f>
        <v>M14</v>
      </c>
      <c r="L688" s="39" t="str">
        <f>Results!B684</f>
        <v>mmu-miR-125b-2-3p</v>
      </c>
      <c r="M688" s="79" t="e">
        <f>Results!F688</f>
        <v>#DIV/0!</v>
      </c>
      <c r="N688" s="79" t="e">
        <f>Results!G688</f>
        <v>#DIV/0!</v>
      </c>
    </row>
    <row r="689" customHeight="1" spans="10:14">
      <c r="J689" s="68"/>
      <c r="K689" s="39" t="str">
        <f>Results!C689</f>
        <v>M15</v>
      </c>
      <c r="L689" s="39" t="str">
        <f>Results!B685</f>
        <v>mmu-let-7f-5p</v>
      </c>
      <c r="M689" s="79" t="e">
        <f>Results!F689</f>
        <v>#DIV/0!</v>
      </c>
      <c r="N689" s="79" t="e">
        <f>Results!G689</f>
        <v>#DIV/0!</v>
      </c>
    </row>
    <row r="690" customHeight="1" spans="10:14">
      <c r="J690" s="68"/>
      <c r="K690" s="39" t="str">
        <f>Results!C690</f>
        <v>M16</v>
      </c>
      <c r="L690" s="39" t="str">
        <f>Results!B686</f>
        <v>mmu-miR-544-5p</v>
      </c>
      <c r="M690" s="79" t="e">
        <f>Results!F690</f>
        <v>#DIV/0!</v>
      </c>
      <c r="N690" s="79" t="e">
        <f>Results!G690</f>
        <v>#DIV/0!</v>
      </c>
    </row>
    <row r="691" customHeight="1" spans="10:14">
      <c r="J691" s="68"/>
      <c r="K691" s="39" t="str">
        <f>Results!C691</f>
        <v>M17</v>
      </c>
      <c r="L691" s="39" t="str">
        <f>Results!B687</f>
        <v>mmu-miR-100-5p</v>
      </c>
      <c r="M691" s="79" t="e">
        <f>Results!F691</f>
        <v>#DIV/0!</v>
      </c>
      <c r="N691" s="79" t="e">
        <f>Results!G691</f>
        <v>#DIV/0!</v>
      </c>
    </row>
    <row r="692" customHeight="1" spans="10:14">
      <c r="J692" s="68"/>
      <c r="K692" s="39" t="str">
        <f>Results!C692</f>
        <v>M18</v>
      </c>
      <c r="L692" s="39" t="str">
        <f>Results!B688</f>
        <v>mmu-miR-133a-5p</v>
      </c>
      <c r="M692" s="79" t="e">
        <f>Results!F692</f>
        <v>#DIV/0!</v>
      </c>
      <c r="N692" s="79" t="e">
        <f>Results!G692</f>
        <v>#DIV/0!</v>
      </c>
    </row>
    <row r="693" customHeight="1" spans="10:14">
      <c r="J693" s="68"/>
      <c r="K693" s="39" t="str">
        <f>Results!C693</f>
        <v>M19</v>
      </c>
      <c r="L693" s="39" t="str">
        <f>Results!B689</f>
        <v>mmu-miR-101a-3p</v>
      </c>
      <c r="M693" s="79" t="e">
        <f>Results!F693</f>
        <v>#DIV/0!</v>
      </c>
      <c r="N693" s="79" t="e">
        <f>Results!G693</f>
        <v>#DIV/0!</v>
      </c>
    </row>
    <row r="694" customHeight="1" spans="10:14">
      <c r="J694" s="68"/>
      <c r="K694" s="39" t="str">
        <f>Results!C694</f>
        <v>M20</v>
      </c>
      <c r="L694" s="39" t="str">
        <f>Results!B690</f>
        <v>mmu-miR-499-3p</v>
      </c>
      <c r="M694" s="79" t="e">
        <f>Results!F694</f>
        <v>#DIV/0!</v>
      </c>
      <c r="N694" s="79" t="e">
        <f>Results!G694</f>
        <v>#DIV/0!</v>
      </c>
    </row>
    <row r="695" customHeight="1" spans="10:14">
      <c r="J695" s="68"/>
      <c r="K695" s="39" t="str">
        <f>Results!C695</f>
        <v>M21</v>
      </c>
      <c r="L695" s="39" t="str">
        <f>Results!B691</f>
        <v>mmu-miR-103-3p</v>
      </c>
      <c r="M695" s="79" t="e">
        <f>Results!F695</f>
        <v>#DIV/0!</v>
      </c>
      <c r="N695" s="79" t="e">
        <f>Results!G695</f>
        <v>#DIV/0!</v>
      </c>
    </row>
    <row r="696" customHeight="1" spans="10:14">
      <c r="J696" s="68"/>
      <c r="K696" s="39" t="str">
        <f>Results!C696</f>
        <v>M22</v>
      </c>
      <c r="L696" s="39" t="str">
        <f>Results!B692</f>
        <v>mmu-miR-3473b</v>
      </c>
      <c r="M696" s="79" t="e">
        <f>Results!F696</f>
        <v>#DIV/0!</v>
      </c>
      <c r="N696" s="79" t="e">
        <f>Results!G696</f>
        <v>#DIV/0!</v>
      </c>
    </row>
    <row r="697" customHeight="1" spans="10:14">
      <c r="J697" s="68"/>
      <c r="K697" s="39" t="str">
        <f>Results!C697</f>
        <v>M23</v>
      </c>
      <c r="L697" s="39" t="str">
        <f>Results!B693</f>
        <v>mmu-miR-107-3p</v>
      </c>
      <c r="M697" s="79" t="e">
        <f>Results!F697</f>
        <v>#DIV/0!</v>
      </c>
      <c r="N697" s="79" t="e">
        <f>Results!G697</f>
        <v>#DIV/0!</v>
      </c>
    </row>
    <row r="698" customHeight="1" spans="10:14">
      <c r="J698" s="68"/>
      <c r="K698" s="39" t="str">
        <f>Results!C698</f>
        <v>M24</v>
      </c>
      <c r="L698" s="39" t="str">
        <f>Results!B694</f>
        <v>mmu-miR-503-3p</v>
      </c>
      <c r="M698" s="79" t="e">
        <f>Results!F698</f>
        <v>#DIV/0!</v>
      </c>
      <c r="N698" s="79" t="e">
        <f>Results!G698</f>
        <v>#DIV/0!</v>
      </c>
    </row>
    <row r="699" customHeight="1" spans="10:14">
      <c r="J699" s="68"/>
      <c r="K699" s="39" t="str">
        <f>Results!C699</f>
        <v>N01</v>
      </c>
      <c r="L699" s="39" t="str">
        <f>Results!B695</f>
        <v>mmu-miR-10a-5p</v>
      </c>
      <c r="M699" s="79" t="e">
        <f>Results!F699</f>
        <v>#DIV/0!</v>
      </c>
      <c r="N699" s="79" t="e">
        <f>Results!G699</f>
        <v>#DIV/0!</v>
      </c>
    </row>
    <row r="700" customHeight="1" spans="10:14">
      <c r="J700" s="68"/>
      <c r="K700" s="39" t="str">
        <f>Results!C700</f>
        <v>N02</v>
      </c>
      <c r="L700" s="39" t="str">
        <f>Results!B696</f>
        <v>mmu-miR-34a-3p</v>
      </c>
      <c r="M700" s="79" t="e">
        <f>Results!F700</f>
        <v>#DIV/0!</v>
      </c>
      <c r="N700" s="79" t="e">
        <f>Results!G700</f>
        <v>#DIV/0!</v>
      </c>
    </row>
    <row r="701" customHeight="1" spans="10:14">
      <c r="J701" s="68"/>
      <c r="K701" s="39" t="str">
        <f>Results!C701</f>
        <v>N03</v>
      </c>
      <c r="L701" s="39" t="str">
        <f>Results!B697</f>
        <v>mmu-miR-10b-5p</v>
      </c>
      <c r="M701" s="79" t="e">
        <f>Results!F701</f>
        <v>#DIV/0!</v>
      </c>
      <c r="N701" s="79" t="e">
        <f>Results!G701</f>
        <v>#DIV/0!</v>
      </c>
    </row>
    <row r="702" customHeight="1" spans="10:14">
      <c r="J702" s="68"/>
      <c r="K702" s="39" t="str">
        <f>Results!C702</f>
        <v>N04</v>
      </c>
      <c r="L702" s="39" t="str">
        <f>Results!B698</f>
        <v>mmu-miR-21-3p</v>
      </c>
      <c r="M702" s="79" t="e">
        <f>Results!F702</f>
        <v>#DIV/0!</v>
      </c>
      <c r="N702" s="79" t="e">
        <f>Results!G702</f>
        <v>#DIV/0!</v>
      </c>
    </row>
    <row r="703" customHeight="1" spans="10:14">
      <c r="J703" s="68"/>
      <c r="K703" s="39" t="str">
        <f>Results!C703</f>
        <v>N05</v>
      </c>
      <c r="L703" s="39" t="str">
        <f>Results!B699</f>
        <v>mmu-miR-302a-5p</v>
      </c>
      <c r="M703" s="79" t="e">
        <f>Results!F703</f>
        <v>#DIV/0!</v>
      </c>
      <c r="N703" s="79" t="e">
        <f>Results!G703</f>
        <v>#DIV/0!</v>
      </c>
    </row>
    <row r="704" customHeight="1" spans="10:14">
      <c r="J704" s="68"/>
      <c r="K704" s="39" t="str">
        <f>Results!C704</f>
        <v>N06</v>
      </c>
      <c r="L704" s="39" t="str">
        <f>Results!B700</f>
        <v>mmu-miR-3078-3p</v>
      </c>
      <c r="M704" s="79" t="e">
        <f>Results!F704</f>
        <v>#DIV/0!</v>
      </c>
      <c r="N704" s="79" t="e">
        <f>Results!G704</f>
        <v>#DIV/0!</v>
      </c>
    </row>
    <row r="705" customHeight="1" spans="10:14">
      <c r="J705" s="68"/>
      <c r="K705" s="39" t="str">
        <f>Results!C705</f>
        <v>N07</v>
      </c>
      <c r="L705" s="39" t="str">
        <f>Results!B701</f>
        <v>mmu-miR-302b-5p</v>
      </c>
      <c r="M705" s="79" t="e">
        <f>Results!F705</f>
        <v>#DIV/0!</v>
      </c>
      <c r="N705" s="79" t="e">
        <f>Results!G705</f>
        <v>#DIV/0!</v>
      </c>
    </row>
    <row r="706" customHeight="1" spans="10:14">
      <c r="J706" s="68"/>
      <c r="K706" s="39" t="str">
        <f>Results!C706</f>
        <v>N08</v>
      </c>
      <c r="L706" s="39" t="str">
        <f>Results!B702</f>
        <v>mmu-miR-3079-3p</v>
      </c>
      <c r="M706" s="79" t="e">
        <f>Results!F706</f>
        <v>#DIV/0!</v>
      </c>
      <c r="N706" s="79" t="e">
        <f>Results!G706</f>
        <v>#DIV/0!</v>
      </c>
    </row>
    <row r="707" customHeight="1" spans="10:14">
      <c r="J707" s="68"/>
      <c r="K707" s="39" t="str">
        <f>Results!C707</f>
        <v>N09</v>
      </c>
      <c r="L707" s="39" t="str">
        <f>Results!B703</f>
        <v>mmu-miR-302c-5p</v>
      </c>
      <c r="M707" s="79" t="e">
        <f>Results!F707</f>
        <v>#DIV/0!</v>
      </c>
      <c r="N707" s="79" t="e">
        <f>Results!G707</f>
        <v>#DIV/0!</v>
      </c>
    </row>
    <row r="708" customHeight="1" spans="10:14">
      <c r="J708" s="68"/>
      <c r="K708" s="39" t="str">
        <f>Results!C708</f>
        <v>N10</v>
      </c>
      <c r="L708" s="39" t="str">
        <f>Results!B704</f>
        <v>mmu-miR-3080-3p</v>
      </c>
      <c r="M708" s="79" t="e">
        <f>Results!F708</f>
        <v>#DIV/0!</v>
      </c>
      <c r="N708" s="79" t="e">
        <f>Results!G708</f>
        <v>#DIV/0!</v>
      </c>
    </row>
    <row r="709" customHeight="1" spans="10:14">
      <c r="J709" s="68"/>
      <c r="K709" s="39" t="str">
        <f>Results!C709</f>
        <v>N11</v>
      </c>
      <c r="L709" s="39" t="str">
        <f>Results!B705</f>
        <v>mmu-miR-30b-3p</v>
      </c>
      <c r="M709" s="79" t="e">
        <f>Results!F709</f>
        <v>#DIV/0!</v>
      </c>
      <c r="N709" s="79" t="e">
        <f>Results!G709</f>
        <v>#DIV/0!</v>
      </c>
    </row>
    <row r="710" customHeight="1" spans="10:14">
      <c r="J710" s="68"/>
      <c r="K710" s="39" t="str">
        <f>Results!C710</f>
        <v>N12</v>
      </c>
      <c r="L710" s="39" t="str">
        <f>Results!B706</f>
        <v>mmu-miR-3081-5p</v>
      </c>
      <c r="M710" s="79" t="e">
        <f>Results!F710</f>
        <v>#DIV/0!</v>
      </c>
      <c r="N710" s="79" t="e">
        <f>Results!G710</f>
        <v>#DIV/0!</v>
      </c>
    </row>
    <row r="711" customHeight="1" spans="10:14">
      <c r="J711" s="68"/>
      <c r="K711" s="39" t="str">
        <f>Results!C711</f>
        <v>N13</v>
      </c>
      <c r="L711" s="39" t="str">
        <f>Results!B707</f>
        <v>mmu-miR-31-3p</v>
      </c>
      <c r="M711" s="79" t="e">
        <f>Results!F711</f>
        <v>#DIV/0!</v>
      </c>
      <c r="N711" s="79" t="e">
        <f>Results!G711</f>
        <v>#DIV/0!</v>
      </c>
    </row>
    <row r="712" customHeight="1" spans="10:14">
      <c r="J712" s="68"/>
      <c r="K712" s="39" t="str">
        <f>Results!C712</f>
        <v>N14</v>
      </c>
      <c r="L712" s="39" t="str">
        <f>Results!B708</f>
        <v>mmu-miR-3081-3p</v>
      </c>
      <c r="M712" s="79" t="e">
        <f>Results!F712</f>
        <v>#DIV/0!</v>
      </c>
      <c r="N712" s="79" t="e">
        <f>Results!G712</f>
        <v>#DIV/0!</v>
      </c>
    </row>
    <row r="713" customHeight="1" spans="10:14">
      <c r="J713" s="68"/>
      <c r="K713" s="39" t="str">
        <f>Results!C713</f>
        <v>N15</v>
      </c>
      <c r="L713" s="39" t="str">
        <f>Results!B709</f>
        <v>mmu-miR-322-3p</v>
      </c>
      <c r="M713" s="79" t="e">
        <f>Results!F713</f>
        <v>#DIV/0!</v>
      </c>
      <c r="N713" s="79" t="e">
        <f>Results!G713</f>
        <v>#DIV/0!</v>
      </c>
    </row>
    <row r="714" customHeight="1" spans="10:14">
      <c r="J714" s="68"/>
      <c r="K714" s="39" t="str">
        <f>Results!C714</f>
        <v>N16</v>
      </c>
      <c r="L714" s="39" t="str">
        <f>Results!B710</f>
        <v>mmu-miR-3082-5p</v>
      </c>
      <c r="M714" s="79" t="e">
        <f>Results!F714</f>
        <v>#DIV/0!</v>
      </c>
      <c r="N714" s="79" t="e">
        <f>Results!G714</f>
        <v>#DIV/0!</v>
      </c>
    </row>
    <row r="715" customHeight="1" spans="10:14">
      <c r="J715" s="68"/>
      <c r="K715" s="39" t="str">
        <f>Results!C715</f>
        <v>N17</v>
      </c>
      <c r="L715" s="39" t="str">
        <f>Results!B711</f>
        <v>mmu-miR-330-3p</v>
      </c>
      <c r="M715" s="79" t="e">
        <f>Results!F715</f>
        <v>#DIV/0!</v>
      </c>
      <c r="N715" s="79" t="e">
        <f>Results!G715</f>
        <v>#DIV/0!</v>
      </c>
    </row>
    <row r="716" customHeight="1" spans="10:14">
      <c r="J716" s="68"/>
      <c r="K716" s="39" t="str">
        <f>Results!C716</f>
        <v>N18</v>
      </c>
      <c r="L716" s="39" t="str">
        <f>Results!B712</f>
        <v>mmu-miR-3082-3p</v>
      </c>
      <c r="M716" s="79" t="e">
        <f>Results!F716</f>
        <v>#DIV/0!</v>
      </c>
      <c r="N716" s="79" t="e">
        <f>Results!G716</f>
        <v>#DIV/0!</v>
      </c>
    </row>
    <row r="717" customHeight="1" spans="10:14">
      <c r="J717" s="68"/>
      <c r="K717" s="39" t="str">
        <f>Results!C717</f>
        <v>N19</v>
      </c>
      <c r="L717" s="39" t="str">
        <f>Results!B713</f>
        <v>mmu-miR-34c-3p</v>
      </c>
      <c r="M717" s="79" t="e">
        <f>Results!F717</f>
        <v>#DIV/0!</v>
      </c>
      <c r="N717" s="79" t="e">
        <f>Results!G717</f>
        <v>#DIV/0!</v>
      </c>
    </row>
    <row r="718" customHeight="1" spans="10:14">
      <c r="J718" s="68"/>
      <c r="K718" s="39" t="str">
        <f>Results!C718</f>
        <v>N20</v>
      </c>
      <c r="L718" s="39" t="str">
        <f>Results!B714</f>
        <v>mmu-miR-3083-3p</v>
      </c>
      <c r="M718" s="79" t="e">
        <f>Results!F718</f>
        <v>#DIV/0!</v>
      </c>
      <c r="N718" s="79" t="e">
        <f>Results!G718</f>
        <v>#DIV/0!</v>
      </c>
    </row>
    <row r="719" customHeight="1" spans="10:14">
      <c r="J719" s="68"/>
      <c r="K719" s="39" t="str">
        <f>Results!C719</f>
        <v>N21</v>
      </c>
      <c r="L719" s="39" t="str">
        <f>Results!B715</f>
        <v>mmu-miR-374-3p</v>
      </c>
      <c r="M719" s="79" t="e">
        <f>Results!F719</f>
        <v>#DIV/0!</v>
      </c>
      <c r="N719" s="79" t="e">
        <f>Results!G719</f>
        <v>#DIV/0!</v>
      </c>
    </row>
    <row r="720" customHeight="1" spans="10:14">
      <c r="J720" s="68"/>
      <c r="K720" s="39" t="str">
        <f>Results!C720</f>
        <v>N22</v>
      </c>
      <c r="L720" s="39" t="str">
        <f>Results!B716</f>
        <v>mmu-miR-3084-3p</v>
      </c>
      <c r="M720" s="79" t="e">
        <f>Results!F720</f>
        <v>#DIV/0!</v>
      </c>
      <c r="N720" s="79" t="e">
        <f>Results!G720</f>
        <v>#DIV/0!</v>
      </c>
    </row>
    <row r="721" customHeight="1" spans="10:14">
      <c r="J721" s="68"/>
      <c r="K721" s="39" t="str">
        <f>Results!C721</f>
        <v>N23</v>
      </c>
      <c r="L721" s="39" t="str">
        <f>Results!B717</f>
        <v>mmu-miR-425-3p</v>
      </c>
      <c r="M721" s="79" t="e">
        <f>Results!F721</f>
        <v>#DIV/0!</v>
      </c>
      <c r="N721" s="79" t="e">
        <f>Results!G721</f>
        <v>#DIV/0!</v>
      </c>
    </row>
    <row r="722" customHeight="1" spans="10:14">
      <c r="J722" s="68"/>
      <c r="K722" s="39" t="str">
        <f>Results!C722</f>
        <v>N24</v>
      </c>
      <c r="L722" s="39" t="str">
        <f>Results!B718</f>
        <v>mmu-miR-3085-5p</v>
      </c>
      <c r="M722" s="79" t="e">
        <f>Results!F722</f>
        <v>#DIV/0!</v>
      </c>
      <c r="N722" s="79" t="e">
        <f>Results!G722</f>
        <v>#DIV/0!</v>
      </c>
    </row>
    <row r="723" customHeight="1" spans="10:14">
      <c r="J723" s="68"/>
      <c r="K723" s="39" t="str">
        <f>Results!C723</f>
        <v>O01</v>
      </c>
      <c r="L723" s="39" t="str">
        <f>Results!B719</f>
        <v>mmu-miR-463-5p</v>
      </c>
      <c r="M723" s="79" t="e">
        <f>Results!F723</f>
        <v>#DIV/0!</v>
      </c>
      <c r="N723" s="79" t="e">
        <f>Results!G723</f>
        <v>#DIV/0!</v>
      </c>
    </row>
    <row r="724" customHeight="1" spans="10:14">
      <c r="J724" s="68"/>
      <c r="K724" s="39" t="str">
        <f>Results!C724</f>
        <v>O02</v>
      </c>
      <c r="L724" s="39" t="str">
        <f>Results!B720</f>
        <v>mmu-miR-3085-3p</v>
      </c>
      <c r="M724" s="79" t="e">
        <f>Results!F724</f>
        <v>#DIV/0!</v>
      </c>
      <c r="N724" s="79" t="e">
        <f>Results!G724</f>
        <v>#DIV/0!</v>
      </c>
    </row>
    <row r="725" customHeight="1" spans="10:14">
      <c r="J725" s="68"/>
      <c r="K725" s="39" t="str">
        <f>Results!C725</f>
        <v>O03</v>
      </c>
      <c r="L725" s="39" t="str">
        <f>Results!B721</f>
        <v>mmu-miR-467b-3p</v>
      </c>
      <c r="M725" s="79" t="e">
        <f>Results!F725</f>
        <v>#DIV/0!</v>
      </c>
      <c r="N725" s="79" t="e">
        <f>Results!G725</f>
        <v>#DIV/0!</v>
      </c>
    </row>
    <row r="726" customHeight="1" spans="10:14">
      <c r="J726" s="68"/>
      <c r="K726" s="39" t="str">
        <f>Results!C726</f>
        <v>O04</v>
      </c>
      <c r="L726" s="39" t="str">
        <f>Results!B722</f>
        <v>mmu-miR-3086-5p</v>
      </c>
      <c r="M726" s="79" t="e">
        <f>Results!F726</f>
        <v>#DIV/0!</v>
      </c>
      <c r="N726" s="79" t="e">
        <f>Results!G726</f>
        <v>#DIV/0!</v>
      </c>
    </row>
    <row r="727" customHeight="1" spans="10:14">
      <c r="J727" s="68"/>
      <c r="K727" s="39" t="str">
        <f>Results!C727</f>
        <v>O05</v>
      </c>
      <c r="L727" s="39" t="str">
        <f>Results!B723</f>
        <v>mmu-miR-5619-5p</v>
      </c>
      <c r="M727" s="79" t="e">
        <f>Results!F727</f>
        <v>#DIV/0!</v>
      </c>
      <c r="N727" s="79" t="e">
        <f>Results!G727</f>
        <v>#DIV/0!</v>
      </c>
    </row>
    <row r="728" customHeight="1" spans="10:14">
      <c r="J728" s="68"/>
      <c r="K728" s="39" t="str">
        <f>Results!C728</f>
        <v>O06</v>
      </c>
      <c r="L728" s="39" t="str">
        <f>Results!B724</f>
        <v>mmu-miR-5624-3p</v>
      </c>
      <c r="M728" s="79" t="e">
        <f>Results!F728</f>
        <v>#DIV/0!</v>
      </c>
      <c r="N728" s="79" t="e">
        <f>Results!G728</f>
        <v>#DIV/0!</v>
      </c>
    </row>
    <row r="729" customHeight="1" spans="10:14">
      <c r="J729" s="68"/>
      <c r="K729" s="39" t="str">
        <f>Results!C729</f>
        <v>O07</v>
      </c>
      <c r="L729" s="39" t="str">
        <f>Results!B725</f>
        <v>mmu-miR-5619-3p</v>
      </c>
      <c r="M729" s="79" t="e">
        <f>Results!F729</f>
        <v>#DIV/0!</v>
      </c>
      <c r="N729" s="79" t="e">
        <f>Results!G729</f>
        <v>#DIV/0!</v>
      </c>
    </row>
    <row r="730" customHeight="1" spans="10:14">
      <c r="J730" s="68"/>
      <c r="K730" s="39" t="str">
        <f>Results!C730</f>
        <v>O08</v>
      </c>
      <c r="L730" s="39" t="str">
        <f>Results!B726</f>
        <v>mmu-miR-5625-5p</v>
      </c>
      <c r="M730" s="79" t="e">
        <f>Results!F730</f>
        <v>#DIV/0!</v>
      </c>
      <c r="N730" s="79" t="e">
        <f>Results!G730</f>
        <v>#DIV/0!</v>
      </c>
    </row>
    <row r="731" customHeight="1" spans="10:14">
      <c r="J731" s="68"/>
      <c r="K731" s="39" t="str">
        <f>Results!C731</f>
        <v>O09</v>
      </c>
      <c r="L731" s="39" t="str">
        <f>Results!B727</f>
        <v>mmu-miR-5620-5p</v>
      </c>
      <c r="M731" s="79" t="e">
        <f>Results!F731</f>
        <v>#DIV/0!</v>
      </c>
      <c r="N731" s="79" t="e">
        <f>Results!G731</f>
        <v>#DIV/0!</v>
      </c>
    </row>
    <row r="732" customHeight="1" spans="10:14">
      <c r="J732" s="68"/>
      <c r="K732" s="39" t="str">
        <f>Results!C732</f>
        <v>O10</v>
      </c>
      <c r="L732" s="39" t="str">
        <f>Results!B728</f>
        <v>mmu-miR-5625-3p</v>
      </c>
      <c r="M732" s="79" t="e">
        <f>Results!F732</f>
        <v>#DIV/0!</v>
      </c>
      <c r="N732" s="79" t="e">
        <f>Results!G732</f>
        <v>#DIV/0!</v>
      </c>
    </row>
    <row r="733" customHeight="1" spans="10:14">
      <c r="J733" s="68"/>
      <c r="K733" s="39" t="str">
        <f>Results!C733</f>
        <v>O11</v>
      </c>
      <c r="L733" s="39" t="str">
        <f>Results!B729</f>
        <v>mmu-miR-5620-3p</v>
      </c>
      <c r="M733" s="79" t="e">
        <f>Results!F733</f>
        <v>#DIV/0!</v>
      </c>
      <c r="N733" s="79" t="e">
        <f>Results!G733</f>
        <v>#DIV/0!</v>
      </c>
    </row>
    <row r="734" customHeight="1" spans="10:14">
      <c r="J734" s="68"/>
      <c r="K734" s="39" t="str">
        <f>Results!C734</f>
        <v>O12</v>
      </c>
      <c r="L734" s="39" t="str">
        <f>Results!B730</f>
        <v>mmu-miR-5626-3p</v>
      </c>
      <c r="M734" s="79" t="e">
        <f>Results!F734</f>
        <v>#DIV/0!</v>
      </c>
      <c r="N734" s="79" t="e">
        <f>Results!G734</f>
        <v>#DIV/0!</v>
      </c>
    </row>
    <row r="735" customHeight="1" spans="10:14">
      <c r="J735" s="68"/>
      <c r="K735" s="39" t="str">
        <f>Results!C735</f>
        <v>O13</v>
      </c>
      <c r="L735" s="39" t="str">
        <f>Results!B731</f>
        <v>mmu-miR-5621-5p</v>
      </c>
      <c r="M735" s="79" t="e">
        <f>Results!F735</f>
        <v>#DIV/0!</v>
      </c>
      <c r="N735" s="79" t="e">
        <f>Results!G735</f>
        <v>#DIV/0!</v>
      </c>
    </row>
    <row r="736" customHeight="1" spans="10:14">
      <c r="J736" s="68"/>
      <c r="K736" s="39" t="str">
        <f>Results!C736</f>
        <v>O14</v>
      </c>
      <c r="L736" s="39" t="str">
        <f>Results!B732</f>
        <v>mmu-miR-5627-5p</v>
      </c>
      <c r="M736" s="79" t="e">
        <f>Results!F736</f>
        <v>#DIV/0!</v>
      </c>
      <c r="N736" s="79" t="e">
        <f>Results!G736</f>
        <v>#DIV/0!</v>
      </c>
    </row>
    <row r="737" customHeight="1" spans="10:14">
      <c r="J737" s="68"/>
      <c r="K737" s="39" t="str">
        <f>Results!C737</f>
        <v>O15</v>
      </c>
      <c r="L737" s="39" t="str">
        <f>Results!B733</f>
        <v>mmu-miR-5622-5p</v>
      </c>
      <c r="M737" s="79" t="e">
        <f>Results!F737</f>
        <v>#DIV/0!</v>
      </c>
      <c r="N737" s="79" t="e">
        <f>Results!G737</f>
        <v>#DIV/0!</v>
      </c>
    </row>
    <row r="738" customHeight="1" spans="10:14">
      <c r="J738" s="68"/>
      <c r="K738" s="39" t="str">
        <f>Results!C738</f>
        <v>O16</v>
      </c>
      <c r="L738" s="39" t="str">
        <f>Results!B734</f>
        <v>mmu-miR-5627-3p</v>
      </c>
      <c r="M738" s="79" t="e">
        <f>Results!F738</f>
        <v>#DIV/0!</v>
      </c>
      <c r="N738" s="79" t="e">
        <f>Results!G738</f>
        <v>#DIV/0!</v>
      </c>
    </row>
    <row r="739" customHeight="1" spans="10:14">
      <c r="J739" s="68"/>
      <c r="K739" s="39" t="str">
        <f>Results!C739</f>
        <v>O17</v>
      </c>
      <c r="L739" s="39" t="str">
        <f>Results!B735</f>
        <v>mmu-miR-5622-3p</v>
      </c>
      <c r="M739" s="79" t="e">
        <f>Results!F739</f>
        <v>#DIV/0!</v>
      </c>
      <c r="N739" s="79" t="e">
        <f>Results!G739</f>
        <v>#DIV/0!</v>
      </c>
    </row>
    <row r="740" customHeight="1" spans="10:14">
      <c r="J740" s="68"/>
      <c r="K740" s="39" t="str">
        <f>Results!C740</f>
        <v>O18</v>
      </c>
      <c r="L740" s="39" t="str">
        <f>Results!B736</f>
        <v>mmu-miR-344i</v>
      </c>
      <c r="M740" s="79" t="e">
        <f>Results!F740</f>
        <v>#DIV/0!</v>
      </c>
      <c r="N740" s="79" t="e">
        <f>Results!G740</f>
        <v>#DIV/0!</v>
      </c>
    </row>
    <row r="741" customHeight="1" spans="10:14">
      <c r="J741" s="68"/>
      <c r="K741" s="39" t="str">
        <f>Results!C741</f>
        <v>O19</v>
      </c>
      <c r="L741" s="39" t="str">
        <f>Results!B737</f>
        <v>mmu-miR-5623-5p</v>
      </c>
      <c r="M741" s="79" t="e">
        <f>Results!F741</f>
        <v>#DIV/0!</v>
      </c>
      <c r="N741" s="79" t="e">
        <f>Results!G741</f>
        <v>#DIV/0!</v>
      </c>
    </row>
    <row r="742" customHeight="1" spans="10:14">
      <c r="J742" s="68"/>
      <c r="K742" s="39" t="str">
        <f>Results!C742</f>
        <v>O20</v>
      </c>
      <c r="L742" s="39" t="str">
        <f>Results!B738</f>
        <v>mmu-miR-5709</v>
      </c>
      <c r="M742" s="79" t="e">
        <f>Results!F742</f>
        <v>#DIV/0!</v>
      </c>
      <c r="N742" s="79" t="e">
        <f>Results!G742</f>
        <v>#DIV/0!</v>
      </c>
    </row>
    <row r="743" customHeight="1" spans="10:14">
      <c r="J743" s="68"/>
      <c r="K743" s="39" t="str">
        <f>Results!C743</f>
        <v>O21</v>
      </c>
      <c r="L743" s="39" t="str">
        <f>Results!B739</f>
        <v>mmu-miR-5623-3p</v>
      </c>
      <c r="M743" s="79" t="e">
        <f>Results!F743</f>
        <v>#DIV/0!</v>
      </c>
      <c r="N743" s="79" t="e">
        <f>Results!G743</f>
        <v>#DIV/0!</v>
      </c>
    </row>
    <row r="744" customHeight="1" spans="10:14">
      <c r="J744" s="68"/>
      <c r="K744" s="39" t="str">
        <f>Results!C744</f>
        <v>O22</v>
      </c>
      <c r="L744" s="39" t="str">
        <f>Results!B740</f>
        <v>mmu-miR-5710</v>
      </c>
      <c r="M744" s="79" t="e">
        <f>Results!F744</f>
        <v>#DIV/0!</v>
      </c>
      <c r="N744" s="79" t="e">
        <f>Results!G744</f>
        <v>#DIV/0!</v>
      </c>
    </row>
    <row r="745" customHeight="1" spans="10:14">
      <c r="J745" s="68"/>
      <c r="K745" s="39" t="str">
        <f>Results!C745</f>
        <v>O23</v>
      </c>
      <c r="L745" s="39" t="str">
        <f>Results!B741</f>
        <v>mmu-miR-3073b-5p</v>
      </c>
      <c r="M745" s="79" t="e">
        <f>Results!F745</f>
        <v>#DIV/0!</v>
      </c>
      <c r="N745" s="79" t="e">
        <f>Results!G745</f>
        <v>#DIV/0!</v>
      </c>
    </row>
    <row r="746" customHeight="1" spans="10:14">
      <c r="J746" s="68"/>
      <c r="K746" s="39" t="str">
        <f>Results!C746</f>
        <v>O24</v>
      </c>
      <c r="L746" s="39" t="str">
        <f>Results!B742</f>
        <v>mmu-miR-669l-3p</v>
      </c>
      <c r="M746" s="79" t="e">
        <f>Results!F746</f>
        <v>#DIV/0!</v>
      </c>
      <c r="N746" s="79" t="e">
        <f>Results!G746</f>
        <v>#DIV/0!</v>
      </c>
    </row>
    <row r="747" customHeight="1" spans="10:14">
      <c r="J747" s="68"/>
      <c r="K747" s="39" t="str">
        <f>Results!C747</f>
        <v>P01</v>
      </c>
      <c r="L747" s="39" t="str">
        <f>Results!B743</f>
        <v>mmu-miR-3073b-3p</v>
      </c>
      <c r="M747" s="79" t="e">
        <f>Results!F747</f>
        <v>#DIV/0!</v>
      </c>
      <c r="N747" s="79" t="e">
        <f>Results!G747</f>
        <v>#DIV/0!</v>
      </c>
    </row>
    <row r="748" customHeight="1" spans="10:14">
      <c r="J748" s="68"/>
      <c r="K748" s="39" t="str">
        <f>Results!C748</f>
        <v>P02</v>
      </c>
      <c r="L748" s="39" t="str">
        <f>Results!B744</f>
        <v>mmu-miR-1a-2-5p</v>
      </c>
      <c r="M748" s="79" t="e">
        <f>Results!F748</f>
        <v>#DIV/0!</v>
      </c>
      <c r="N748" s="79" t="e">
        <f>Results!G748</f>
        <v>#DIV/0!</v>
      </c>
    </row>
    <row r="749" customHeight="1" spans="10:14">
      <c r="J749" s="68"/>
      <c r="K749" s="39" t="str">
        <f>Results!C749</f>
        <v>P03</v>
      </c>
      <c r="L749" s="39" t="str">
        <f>Results!B745</f>
        <v>mmu-miR-5624-5p</v>
      </c>
      <c r="M749" s="79" t="e">
        <f>Results!F749</f>
        <v>#DIV/0!</v>
      </c>
      <c r="N749" s="79" t="e">
        <f>Results!G749</f>
        <v>#DIV/0!</v>
      </c>
    </row>
    <row r="750" customHeight="1" spans="10:14">
      <c r="J750" s="68"/>
      <c r="K750" s="39" t="str">
        <f>Results!C750</f>
        <v>P04</v>
      </c>
      <c r="L750" s="39" t="str">
        <f>Results!B746</f>
        <v>mmu-miR-669d-3p</v>
      </c>
      <c r="M750" s="79" t="e">
        <f>Results!F750</f>
        <v>#DIV/0!</v>
      </c>
      <c r="N750" s="79" t="e">
        <f>Results!G750</f>
        <v>#DIV/0!</v>
      </c>
    </row>
    <row r="751" customHeight="1" spans="10:14">
      <c r="J751" s="68"/>
      <c r="K751" s="39" t="str">
        <f>Results!C751</f>
        <v>P05</v>
      </c>
      <c r="L751" s="39" t="str">
        <f>Results!B747</f>
        <v>NC</v>
      </c>
      <c r="M751" s="79" t="e">
        <f>Results!F751</f>
        <v>#DIV/0!</v>
      </c>
      <c r="N751" s="79" t="e">
        <f>Results!G751</f>
        <v>#DIV/0!</v>
      </c>
    </row>
    <row r="752" customHeight="1" spans="10:14">
      <c r="J752" s="68"/>
      <c r="K752" s="39" t="str">
        <f>Results!C752</f>
        <v>P06</v>
      </c>
      <c r="L752" s="39" t="str">
        <f>Results!B748</f>
        <v>NC</v>
      </c>
      <c r="M752" s="79" t="e">
        <f>Results!F752</f>
        <v>#DIV/0!</v>
      </c>
      <c r="N752" s="79" t="e">
        <f>Results!G752</f>
        <v>#DIV/0!</v>
      </c>
    </row>
    <row r="753" customHeight="1" spans="10:14">
      <c r="J753" s="68"/>
      <c r="K753" s="39" t="str">
        <f>Results!C753</f>
        <v>P07</v>
      </c>
      <c r="L753" s="39" t="str">
        <f>Results!B749</f>
        <v>NC</v>
      </c>
      <c r="M753" s="79" t="e">
        <f>Results!F753</f>
        <v>#DIV/0!</v>
      </c>
      <c r="N753" s="79" t="e">
        <f>Results!G753</f>
        <v>#DIV/0!</v>
      </c>
    </row>
    <row r="754" customHeight="1" spans="10:14">
      <c r="J754" s="68"/>
      <c r="K754" s="39" t="str">
        <f>Results!C754</f>
        <v>P08</v>
      </c>
      <c r="L754" s="39" t="str">
        <f>Results!B750</f>
        <v>NC</v>
      </c>
      <c r="M754" s="79" t="e">
        <f>Results!F754</f>
        <v>#DIV/0!</v>
      </c>
      <c r="N754" s="79" t="e">
        <f>Results!G754</f>
        <v>#DIV/0!</v>
      </c>
    </row>
    <row r="755" customHeight="1" spans="10:14">
      <c r="J755" s="68"/>
      <c r="K755" s="39" t="str">
        <f>Results!C755</f>
        <v>P09</v>
      </c>
      <c r="L755" s="39" t="str">
        <f>Results!B751</f>
        <v>MK1</v>
      </c>
      <c r="M755" s="79" t="e">
        <f>Results!F755</f>
        <v>#DIV/0!</v>
      </c>
      <c r="N755" s="79" t="e">
        <f>Results!G755</f>
        <v>#DIV/0!</v>
      </c>
    </row>
    <row r="756" customHeight="1" spans="10:14">
      <c r="J756" s="68"/>
      <c r="K756" s="39" t="str">
        <f>Results!C756</f>
        <v>P10</v>
      </c>
      <c r="L756" s="39" t="str">
        <f>Results!B752</f>
        <v>MK1</v>
      </c>
      <c r="M756" s="79" t="e">
        <f>Results!F756</f>
        <v>#DIV/0!</v>
      </c>
      <c r="N756" s="79" t="e">
        <f>Results!G756</f>
        <v>#DIV/0!</v>
      </c>
    </row>
    <row r="757" customHeight="1" spans="10:14">
      <c r="J757" s="68"/>
      <c r="K757" s="39" t="str">
        <f>Results!C757</f>
        <v>P11</v>
      </c>
      <c r="L757" s="39" t="str">
        <f>Results!B753</f>
        <v>MK2</v>
      </c>
      <c r="M757" s="79" t="e">
        <f>Results!F757</f>
        <v>#DIV/0!</v>
      </c>
      <c r="N757" s="79" t="e">
        <f>Results!G757</f>
        <v>#DIV/0!</v>
      </c>
    </row>
    <row r="758" customHeight="1" spans="10:14">
      <c r="J758" s="68"/>
      <c r="K758" s="39" t="str">
        <f>Results!C758</f>
        <v>P12</v>
      </c>
      <c r="L758" s="39" t="str">
        <f>Results!B754</f>
        <v>MK2</v>
      </c>
      <c r="M758" s="79" t="e">
        <f>Results!F758</f>
        <v>#DIV/0!</v>
      </c>
      <c r="N758" s="79" t="e">
        <f>Results!G758</f>
        <v>#DIV/0!</v>
      </c>
    </row>
    <row r="759" customHeight="1" spans="10:14">
      <c r="J759" s="68"/>
      <c r="K759" s="39" t="str">
        <f>Results!C759</f>
        <v>P13</v>
      </c>
      <c r="L759" s="39" t="str">
        <f>Results!B755</f>
        <v>MK3</v>
      </c>
      <c r="M759" s="79" t="e">
        <f>Results!F759</f>
        <v>#DIV/0!</v>
      </c>
      <c r="N759" s="79" t="e">
        <f>Results!G759</f>
        <v>#DIV/0!</v>
      </c>
    </row>
    <row r="760" customHeight="1" spans="10:14">
      <c r="J760" s="68"/>
      <c r="K760" s="39" t="str">
        <f>Results!C760</f>
        <v>P14</v>
      </c>
      <c r="L760" s="39" t="str">
        <f>Results!B756</f>
        <v>MK3</v>
      </c>
      <c r="M760" s="79" t="e">
        <f>Results!F760</f>
        <v>#DIV/0!</v>
      </c>
      <c r="N760" s="79" t="e">
        <f>Results!G760</f>
        <v>#DIV/0!</v>
      </c>
    </row>
    <row r="761" customHeight="1" spans="10:14">
      <c r="J761" s="68"/>
      <c r="K761" s="39" t="str">
        <f>Results!C761</f>
        <v>P15</v>
      </c>
      <c r="L761" s="39" t="str">
        <f>Results!B757</f>
        <v>MK4</v>
      </c>
      <c r="M761" s="79" t="e">
        <f>Results!F761</f>
        <v>#DIV/0!</v>
      </c>
      <c r="N761" s="79" t="e">
        <f>Results!G761</f>
        <v>#DIV/0!</v>
      </c>
    </row>
    <row r="762" customHeight="1" spans="10:14">
      <c r="J762" s="68"/>
      <c r="K762" s="39" t="str">
        <f>Results!C762</f>
        <v>P16</v>
      </c>
      <c r="L762" s="39" t="str">
        <f>Results!B758</f>
        <v>MK4</v>
      </c>
      <c r="M762" s="79" t="e">
        <f>Results!F762</f>
        <v>#DIV/0!</v>
      </c>
      <c r="N762" s="79" t="e">
        <f>Results!G762</f>
        <v>#DIV/0!</v>
      </c>
    </row>
    <row r="763" customHeight="1" spans="10:14">
      <c r="J763" s="68"/>
      <c r="K763" s="39" t="str">
        <f>Results!C763</f>
        <v>P17</v>
      </c>
      <c r="L763" s="39" t="str">
        <f>Results!B759</f>
        <v>MK5</v>
      </c>
      <c r="M763" s="79" t="e">
        <f>Results!F763</f>
        <v>#DIV/0!</v>
      </c>
      <c r="N763" s="79" t="e">
        <f>Results!G763</f>
        <v>#DIV/0!</v>
      </c>
    </row>
    <row r="764" customHeight="1" spans="10:14">
      <c r="J764" s="68"/>
      <c r="K764" s="39" t="str">
        <f>Results!C764</f>
        <v>P18</v>
      </c>
      <c r="L764" s="39" t="str">
        <f>Results!B760</f>
        <v>MK5</v>
      </c>
      <c r="M764" s="79" t="e">
        <f>Results!F764</f>
        <v>#DIV/0!</v>
      </c>
      <c r="N764" s="79" t="e">
        <f>Results!G764</f>
        <v>#DIV/0!</v>
      </c>
    </row>
    <row r="765" customHeight="1" spans="10:14">
      <c r="J765" s="68"/>
      <c r="K765" s="39" t="str">
        <f>Results!C765</f>
        <v>P19</v>
      </c>
      <c r="L765" s="39" t="str">
        <f>Results!B761</f>
        <v>MK6</v>
      </c>
      <c r="M765" s="79" t="e">
        <f>Results!F765</f>
        <v>#DIV/0!</v>
      </c>
      <c r="N765" s="79" t="e">
        <f>Results!G765</f>
        <v>#DIV/0!</v>
      </c>
    </row>
    <row r="766" customHeight="1" spans="10:14">
      <c r="J766" s="68"/>
      <c r="K766" s="39" t="str">
        <f>Results!C766</f>
        <v>P20</v>
      </c>
      <c r="L766" s="39" t="str">
        <f>Results!B762</f>
        <v>MK6</v>
      </c>
      <c r="M766" s="79" t="e">
        <f>Results!F766</f>
        <v>#DIV/0!</v>
      </c>
      <c r="N766" s="79" t="e">
        <f>Results!G766</f>
        <v>#DIV/0!</v>
      </c>
    </row>
    <row r="767" customHeight="1" spans="10:14">
      <c r="J767" s="68" t="str">
        <f>'Gene Table'!A771</f>
        <v>Plate 3</v>
      </c>
      <c r="K767" s="39" t="str">
        <f>Results!C771</f>
        <v>A01</v>
      </c>
      <c r="L767" s="39" t="str">
        <f>Results!B763</f>
        <v>RT</v>
      </c>
      <c r="M767" s="79" t="e">
        <f>Results!F771</f>
        <v>#DIV/0!</v>
      </c>
      <c r="N767" s="79" t="e">
        <f>Results!G771</f>
        <v>#DIV/0!</v>
      </c>
    </row>
    <row r="768" customHeight="1" spans="10:14">
      <c r="J768" s="68"/>
      <c r="K768" s="39" t="str">
        <f>Results!C772</f>
        <v>A02</v>
      </c>
      <c r="L768" s="39" t="str">
        <f>Results!B764</f>
        <v>RT</v>
      </c>
      <c r="M768" s="79" t="e">
        <f>Results!F772</f>
        <v>#DIV/0!</v>
      </c>
      <c r="N768" s="79" t="e">
        <f>Results!G772</f>
        <v>#DIV/0!</v>
      </c>
    </row>
    <row r="769" customHeight="1" spans="10:14">
      <c r="J769" s="68"/>
      <c r="K769" s="39" t="str">
        <f>Results!C773</f>
        <v>A03</v>
      </c>
      <c r="L769" s="39" t="str">
        <f>Results!B765</f>
        <v>RT</v>
      </c>
      <c r="M769" s="79" t="e">
        <f>Results!F773</f>
        <v>#DIV/0!</v>
      </c>
      <c r="N769" s="79" t="e">
        <f>Results!G773</f>
        <v>#DIV/0!</v>
      </c>
    </row>
    <row r="770" customHeight="1" spans="10:14">
      <c r="J770" s="68"/>
      <c r="K770" s="39" t="str">
        <f>Results!C774</f>
        <v>A04</v>
      </c>
      <c r="L770" s="39" t="str">
        <f>Results!B766</f>
        <v>RT</v>
      </c>
      <c r="M770" s="79" t="e">
        <f>Results!F774</f>
        <v>#DIV/0!</v>
      </c>
      <c r="N770" s="79" t="e">
        <f>Results!G774</f>
        <v>#DIV/0!</v>
      </c>
    </row>
    <row r="771" customHeight="1" spans="10:14">
      <c r="J771" s="68"/>
      <c r="K771" s="39" t="str">
        <f>Results!C775</f>
        <v>A05</v>
      </c>
      <c r="L771" s="39" t="str">
        <f>Results!B767</f>
        <v>PCR</v>
      </c>
      <c r="M771" s="79" t="e">
        <f>Results!F775</f>
        <v>#DIV/0!</v>
      </c>
      <c r="N771" s="79" t="e">
        <f>Results!G775</f>
        <v>#DIV/0!</v>
      </c>
    </row>
    <row r="772" customHeight="1" spans="10:14">
      <c r="J772" s="68"/>
      <c r="K772" s="39" t="str">
        <f>Results!C776</f>
        <v>A06</v>
      </c>
      <c r="L772" s="39" t="str">
        <f>Results!B768</f>
        <v>PCR</v>
      </c>
      <c r="M772" s="79" t="e">
        <f>Results!F776</f>
        <v>#DIV/0!</v>
      </c>
      <c r="N772" s="79" t="e">
        <f>Results!G776</f>
        <v>#DIV/0!</v>
      </c>
    </row>
    <row r="773" customHeight="1" spans="10:14">
      <c r="J773" s="68"/>
      <c r="K773" s="39" t="str">
        <f>Results!C777</f>
        <v>A07</v>
      </c>
      <c r="L773" s="39" t="str">
        <f>Results!B769</f>
        <v>PCR</v>
      </c>
      <c r="M773" s="79" t="e">
        <f>Results!F777</f>
        <v>#DIV/0!</v>
      </c>
      <c r="N773" s="79" t="e">
        <f>Results!G777</f>
        <v>#DIV/0!</v>
      </c>
    </row>
    <row r="774" customHeight="1" spans="10:14">
      <c r="J774" s="68"/>
      <c r="K774" s="39" t="str">
        <f>Results!C778</f>
        <v>A08</v>
      </c>
      <c r="L774" s="39" t="str">
        <f>Results!B770</f>
        <v>PCR</v>
      </c>
      <c r="M774" s="79" t="e">
        <f>Results!F778</f>
        <v>#DIV/0!</v>
      </c>
      <c r="N774" s="79" t="e">
        <f>Results!G778</f>
        <v>#DIV/0!</v>
      </c>
    </row>
    <row r="775" customHeight="1" spans="10:14">
      <c r="J775" s="68"/>
      <c r="K775" s="39" t="str">
        <f>Results!C779</f>
        <v>A09</v>
      </c>
      <c r="L775" s="39" t="str">
        <f>Results!B771</f>
        <v>mmu-miR-3086-3p</v>
      </c>
      <c r="M775" s="79" t="e">
        <f>Results!F779</f>
        <v>#DIV/0!</v>
      </c>
      <c r="N775" s="79" t="e">
        <f>Results!G779</f>
        <v>#DIV/0!</v>
      </c>
    </row>
    <row r="776" customHeight="1" spans="10:14">
      <c r="J776" s="68"/>
      <c r="K776" s="39" t="str">
        <f>Results!C780</f>
        <v>A10</v>
      </c>
      <c r="L776" s="39" t="str">
        <f>Results!B772</f>
        <v>mmu-miR-3473c</v>
      </c>
      <c r="M776" s="79" t="e">
        <f>Results!F780</f>
        <v>#DIV/0!</v>
      </c>
      <c r="N776" s="79" t="e">
        <f>Results!G780</f>
        <v>#DIV/0!</v>
      </c>
    </row>
    <row r="777" customHeight="1" spans="10:14">
      <c r="J777" s="68"/>
      <c r="K777" s="39" t="str">
        <f>Results!C781</f>
        <v>A11</v>
      </c>
      <c r="L777" s="39" t="str">
        <f>Results!B773</f>
        <v>mmu-miR-466m-5p</v>
      </c>
      <c r="M777" s="79" t="e">
        <f>Results!F781</f>
        <v>#DIV/0!</v>
      </c>
      <c r="N777" s="79" t="e">
        <f>Results!G781</f>
        <v>#DIV/0!</v>
      </c>
    </row>
    <row r="778" customHeight="1" spans="10:14">
      <c r="J778" s="68"/>
      <c r="K778" s="39" t="str">
        <f>Results!C782</f>
        <v>A12</v>
      </c>
      <c r="L778" s="39" t="str">
        <f>Results!B774</f>
        <v>mmu-miR-5107</v>
      </c>
      <c r="M778" s="79" t="e">
        <f>Results!F782</f>
        <v>#DIV/0!</v>
      </c>
      <c r="N778" s="79" t="e">
        <f>Results!G782</f>
        <v>#DIV/0!</v>
      </c>
    </row>
    <row r="779" customHeight="1" spans="10:14">
      <c r="J779" s="68"/>
      <c r="K779" s="39" t="str">
        <f>Results!C783</f>
        <v>A13</v>
      </c>
      <c r="L779" s="39" t="str">
        <f>Results!B775</f>
        <v>mmu-miR-466m-3p</v>
      </c>
      <c r="M779" s="79" t="e">
        <f>Results!F783</f>
        <v>#DIV/0!</v>
      </c>
      <c r="N779" s="79" t="e">
        <f>Results!G783</f>
        <v>#DIV/0!</v>
      </c>
    </row>
    <row r="780" customHeight="1" spans="10:14">
      <c r="J780" s="68"/>
      <c r="K780" s="39" t="str">
        <f>Results!C784</f>
        <v>A14</v>
      </c>
      <c r="L780" s="39" t="str">
        <f>Results!B776</f>
        <v>mmu-miR-5108</v>
      </c>
      <c r="M780" s="79" t="e">
        <f>Results!F784</f>
        <v>#DIV/0!</v>
      </c>
      <c r="N780" s="79" t="e">
        <f>Results!G784</f>
        <v>#DIV/0!</v>
      </c>
    </row>
    <row r="781" customHeight="1" spans="10:14">
      <c r="J781" s="68"/>
      <c r="K781" s="39" t="str">
        <f>Results!C785</f>
        <v>A15</v>
      </c>
      <c r="L781" s="39" t="str">
        <f>Results!B777</f>
        <v>mmu-miR-669d-2-3p</v>
      </c>
      <c r="M781" s="79" t="e">
        <f>Results!F785</f>
        <v>#DIV/0!</v>
      </c>
      <c r="N781" s="79" t="e">
        <f>Results!G785</f>
        <v>#DIV/0!</v>
      </c>
    </row>
    <row r="782" customHeight="1" spans="10:14">
      <c r="J782" s="68"/>
      <c r="K782" s="39" t="str">
        <f>Results!C786</f>
        <v>A16</v>
      </c>
      <c r="L782" s="39" t="str">
        <f>Results!B778</f>
        <v>mmu-miR-5109</v>
      </c>
      <c r="M782" s="79" t="e">
        <f>Results!F786</f>
        <v>#DIV/0!</v>
      </c>
      <c r="N782" s="79" t="e">
        <f>Results!G786</f>
        <v>#DIV/0!</v>
      </c>
    </row>
    <row r="783" customHeight="1" spans="10:14">
      <c r="J783" s="68"/>
      <c r="K783" s="39" t="str">
        <f>Results!C787</f>
        <v>A17</v>
      </c>
      <c r="L783" s="39" t="str">
        <f>Results!B779</f>
        <v>mmu-miR-466o-5p</v>
      </c>
      <c r="M783" s="79" t="e">
        <f>Results!F787</f>
        <v>#DIV/0!</v>
      </c>
      <c r="N783" s="79" t="e">
        <f>Results!G787</f>
        <v>#DIV/0!</v>
      </c>
    </row>
    <row r="784" customHeight="1" spans="10:14">
      <c r="J784" s="68"/>
      <c r="K784" s="39" t="str">
        <f>Results!C788</f>
        <v>A18</v>
      </c>
      <c r="L784" s="39" t="str">
        <f>Results!B780</f>
        <v>mmu-miR-5110</v>
      </c>
      <c r="M784" s="79" t="e">
        <f>Results!F788</f>
        <v>#DIV/0!</v>
      </c>
      <c r="N784" s="79" t="e">
        <f>Results!G788</f>
        <v>#DIV/0!</v>
      </c>
    </row>
    <row r="785" customHeight="1" spans="10:14">
      <c r="J785" s="68"/>
      <c r="K785" s="39" t="str">
        <f>Results!C789</f>
        <v>A19</v>
      </c>
      <c r="L785" s="39" t="str">
        <f>Results!B781</f>
        <v>mmu-miR-466o-3p</v>
      </c>
      <c r="M785" s="79" t="e">
        <f>Results!F789</f>
        <v>#DIV/0!</v>
      </c>
      <c r="N785" s="79" t="e">
        <f>Results!G789</f>
        <v>#DIV/0!</v>
      </c>
    </row>
    <row r="786" customHeight="1" spans="10:14">
      <c r="J786" s="68"/>
      <c r="K786" s="39" t="str">
        <f>Results!C790</f>
        <v>A20</v>
      </c>
      <c r="L786" s="39" t="str">
        <f>Results!B782</f>
        <v>mmu-miR-5111-3p</v>
      </c>
      <c r="M786" s="79" t="e">
        <f>Results!F790</f>
        <v>#DIV/0!</v>
      </c>
      <c r="N786" s="79" t="e">
        <f>Results!G790</f>
        <v>#DIV/0!</v>
      </c>
    </row>
    <row r="787" customHeight="1" spans="10:14">
      <c r="J787" s="68"/>
      <c r="K787" s="39" t="str">
        <f>Results!C791</f>
        <v>A21</v>
      </c>
      <c r="L787" s="39" t="str">
        <f>Results!B783</f>
        <v>mmu-miR-467a-3p</v>
      </c>
      <c r="M787" s="79" t="e">
        <f>Results!F791</f>
        <v>#DIV/0!</v>
      </c>
      <c r="N787" s="79" t="e">
        <f>Results!G791</f>
        <v>#DIV/0!</v>
      </c>
    </row>
    <row r="788" customHeight="1" spans="10:14">
      <c r="J788" s="68"/>
      <c r="K788" s="39" t="str">
        <f>Results!C792</f>
        <v>A22</v>
      </c>
      <c r="L788" s="39" t="str">
        <f>Results!B784</f>
        <v>mmu-miR-5112</v>
      </c>
      <c r="M788" s="79" t="e">
        <f>Results!F792</f>
        <v>#DIV/0!</v>
      </c>
      <c r="N788" s="79" t="e">
        <f>Results!G792</f>
        <v>#DIV/0!</v>
      </c>
    </row>
    <row r="789" customHeight="1" spans="10:14">
      <c r="J789" s="68"/>
      <c r="K789" s="39" t="str">
        <f>Results!C793</f>
        <v>A23</v>
      </c>
      <c r="L789" s="39" t="str">
        <f>Results!B785</f>
        <v>mmu-miR-669a-3p</v>
      </c>
      <c r="M789" s="79" t="e">
        <f>Results!F793</f>
        <v>#DIV/0!</v>
      </c>
      <c r="N789" s="79" t="e">
        <f>Results!G793</f>
        <v>#DIV/0!</v>
      </c>
    </row>
    <row r="790" customHeight="1" spans="10:14">
      <c r="J790" s="68"/>
      <c r="K790" s="39" t="str">
        <f>Results!C794</f>
        <v>A24</v>
      </c>
      <c r="L790" s="39" t="str">
        <f>Results!B786</f>
        <v>mmu-miR-5113</v>
      </c>
      <c r="M790" s="79" t="e">
        <f>Results!F794</f>
        <v>#DIV/0!</v>
      </c>
      <c r="N790" s="79" t="e">
        <f>Results!G794</f>
        <v>#DIV/0!</v>
      </c>
    </row>
    <row r="791" customHeight="1" spans="10:14">
      <c r="J791" s="68"/>
      <c r="K791" s="39" t="str">
        <f>Results!C795</f>
        <v>B01</v>
      </c>
      <c r="L791" s="39" t="str">
        <f>Results!B787</f>
        <v>mmu-miR-669p-3p</v>
      </c>
      <c r="M791" s="79" t="e">
        <f>Results!F795</f>
        <v>#DIV/0!</v>
      </c>
      <c r="N791" s="79" t="e">
        <f>Results!G795</f>
        <v>#DIV/0!</v>
      </c>
    </row>
    <row r="792" customHeight="1" spans="10:14">
      <c r="J792" s="68"/>
      <c r="K792" s="39" t="str">
        <f>Results!C796</f>
        <v>B02</v>
      </c>
      <c r="L792" s="39" t="str">
        <f>Results!B788</f>
        <v>mmu-miR-5114</v>
      </c>
      <c r="M792" s="79" t="e">
        <f>Results!F796</f>
        <v>#DIV/0!</v>
      </c>
      <c r="N792" s="79" t="e">
        <f>Results!G796</f>
        <v>#DIV/0!</v>
      </c>
    </row>
    <row r="793" customHeight="1" spans="10:14">
      <c r="J793" s="68"/>
      <c r="K793" s="39" t="str">
        <f>Results!C797</f>
        <v>B03</v>
      </c>
      <c r="L793" s="39" t="str">
        <f>Results!B789</f>
        <v>mmu-miR-466p-5p</v>
      </c>
      <c r="M793" s="79" t="e">
        <f>Results!F797</f>
        <v>#DIV/0!</v>
      </c>
      <c r="N793" s="79" t="e">
        <f>Results!G797</f>
        <v>#DIV/0!</v>
      </c>
    </row>
    <row r="794" customHeight="1" spans="10:14">
      <c r="J794" s="68"/>
      <c r="K794" s="39" t="str">
        <f>Results!C798</f>
        <v>B04</v>
      </c>
      <c r="L794" s="39" t="str">
        <f>Results!B790</f>
        <v>mmu-miR-5115</v>
      </c>
      <c r="M794" s="79" t="e">
        <f>Results!F798</f>
        <v>#DIV/0!</v>
      </c>
      <c r="N794" s="79" t="e">
        <f>Results!G798</f>
        <v>#DIV/0!</v>
      </c>
    </row>
    <row r="795" customHeight="1" spans="10:14">
      <c r="J795" s="68"/>
      <c r="K795" s="39" t="str">
        <f>Results!C799</f>
        <v>B05</v>
      </c>
      <c r="L795" s="39" t="str">
        <f>Results!B791</f>
        <v>mmu-miR-466n-5p</v>
      </c>
      <c r="M795" s="79" t="e">
        <f>Results!F799</f>
        <v>#DIV/0!</v>
      </c>
      <c r="N795" s="79" t="e">
        <f>Results!G799</f>
        <v>#DIV/0!</v>
      </c>
    </row>
    <row r="796" customHeight="1" spans="10:14">
      <c r="J796" s="68"/>
      <c r="K796" s="39" t="str">
        <f>Results!C800</f>
        <v>B06</v>
      </c>
      <c r="L796" s="39" t="str">
        <f>Results!B792</f>
        <v>mmu-miR-5116</v>
      </c>
      <c r="M796" s="79" t="e">
        <f>Results!F800</f>
        <v>#DIV/0!</v>
      </c>
      <c r="N796" s="79" t="e">
        <f>Results!G800</f>
        <v>#DIV/0!</v>
      </c>
    </row>
    <row r="797" customHeight="1" spans="10:14">
      <c r="J797" s="68"/>
      <c r="K797" s="39" t="str">
        <f>Results!C801</f>
        <v>B07</v>
      </c>
      <c r="L797" s="39" t="str">
        <f>Results!B793</f>
        <v>mmu-miR-466n-3p</v>
      </c>
      <c r="M797" s="79" t="e">
        <f>Results!F801</f>
        <v>#DIV/0!</v>
      </c>
      <c r="N797" s="79" t="e">
        <f>Results!G801</f>
        <v>#DIV/0!</v>
      </c>
    </row>
    <row r="798" customHeight="1" spans="10:14">
      <c r="J798" s="68"/>
      <c r="K798" s="39" t="str">
        <f>Results!C802</f>
        <v>B08</v>
      </c>
      <c r="L798" s="39" t="str">
        <f>Results!B794</f>
        <v>mmu-miR-5117-5p</v>
      </c>
      <c r="M798" s="79" t="e">
        <f>Results!F802</f>
        <v>#DIV/0!</v>
      </c>
      <c r="N798" s="79" t="e">
        <f>Results!G802</f>
        <v>#DIV/0!</v>
      </c>
    </row>
    <row r="799" customHeight="1" spans="10:14">
      <c r="J799" s="68"/>
      <c r="K799" s="39" t="str">
        <f>Results!C803</f>
        <v>B09</v>
      </c>
      <c r="L799" s="39" t="str">
        <f>Results!B795</f>
        <v/>
      </c>
      <c r="M799" s="79" t="e">
        <f>Results!F803</f>
        <v>#DIV/0!</v>
      </c>
      <c r="N799" s="79" t="e">
        <f>Results!G803</f>
        <v>#DIV/0!</v>
      </c>
    </row>
    <row r="800" customHeight="1" spans="10:14">
      <c r="J800" s="68"/>
      <c r="K800" s="39" t="str">
        <f>Results!C804</f>
        <v>B10</v>
      </c>
      <c r="L800" s="39" t="str">
        <f>Results!B796</f>
        <v/>
      </c>
      <c r="M800" s="79" t="e">
        <f>Results!F804</f>
        <v>#DIV/0!</v>
      </c>
      <c r="N800" s="79" t="e">
        <f>Results!G804</f>
        <v>#DIV/0!</v>
      </c>
    </row>
    <row r="801" customHeight="1" spans="10:14">
      <c r="J801" s="68"/>
      <c r="K801" s="39" t="str">
        <f>Results!C805</f>
        <v>B11</v>
      </c>
      <c r="L801" s="39" t="str">
        <f>Results!B797</f>
        <v/>
      </c>
      <c r="M801" s="79" t="e">
        <f>Results!F805</f>
        <v>#DIV/0!</v>
      </c>
      <c r="N801" s="79" t="e">
        <f>Results!G805</f>
        <v>#DIV/0!</v>
      </c>
    </row>
    <row r="802" customHeight="1" spans="10:14">
      <c r="J802" s="68"/>
      <c r="K802" s="39" t="str">
        <f>Results!C806</f>
        <v>B12</v>
      </c>
      <c r="L802" s="39" t="str">
        <f>Results!B798</f>
        <v/>
      </c>
      <c r="M802" s="79" t="e">
        <f>Results!F806</f>
        <v>#DIV/0!</v>
      </c>
      <c r="N802" s="79" t="e">
        <f>Results!G806</f>
        <v>#DIV/0!</v>
      </c>
    </row>
    <row r="803" customHeight="1" spans="10:14">
      <c r="J803" s="68"/>
      <c r="K803" s="39" t="str">
        <f>Results!C807</f>
        <v>B13</v>
      </c>
      <c r="L803" s="39" t="str">
        <f>Results!B799</f>
        <v/>
      </c>
      <c r="M803" s="79" t="e">
        <f>Results!F807</f>
        <v>#DIV/0!</v>
      </c>
      <c r="N803" s="79" t="e">
        <f>Results!G807</f>
        <v>#DIV/0!</v>
      </c>
    </row>
    <row r="804" customHeight="1" spans="10:14">
      <c r="J804" s="68"/>
      <c r="K804" s="39" t="str">
        <f>Results!C808</f>
        <v>B14</v>
      </c>
      <c r="L804" s="39" t="str">
        <f>Results!B800</f>
        <v/>
      </c>
      <c r="M804" s="79" t="e">
        <f>Results!F808</f>
        <v>#DIV/0!</v>
      </c>
      <c r="N804" s="79" t="e">
        <f>Results!G808</f>
        <v>#DIV/0!</v>
      </c>
    </row>
    <row r="805" customHeight="1" spans="10:14">
      <c r="J805" s="68"/>
      <c r="K805" s="39" t="str">
        <f>Results!C809</f>
        <v>B15</v>
      </c>
      <c r="L805" s="39" t="str">
        <f>Results!B801</f>
        <v/>
      </c>
      <c r="M805" s="79" t="e">
        <f>Results!F809</f>
        <v>#DIV/0!</v>
      </c>
      <c r="N805" s="79" t="e">
        <f>Results!G809</f>
        <v>#DIV/0!</v>
      </c>
    </row>
    <row r="806" customHeight="1" spans="10:14">
      <c r="J806" s="68"/>
      <c r="K806" s="39" t="str">
        <f>Results!C810</f>
        <v>B16</v>
      </c>
      <c r="L806" s="39" t="str">
        <f>Results!B802</f>
        <v/>
      </c>
      <c r="M806" s="79" t="e">
        <f>Results!F810</f>
        <v>#DIV/0!</v>
      </c>
      <c r="N806" s="79" t="e">
        <f>Results!G810</f>
        <v>#DIV/0!</v>
      </c>
    </row>
    <row r="807" customHeight="1" spans="10:14">
      <c r="J807" s="68"/>
      <c r="K807" s="39" t="str">
        <f>Results!C811</f>
        <v>B17</v>
      </c>
      <c r="L807" s="39" t="str">
        <f>Results!B803</f>
        <v/>
      </c>
      <c r="M807" s="79" t="e">
        <f>Results!F811</f>
        <v>#DIV/0!</v>
      </c>
      <c r="N807" s="79" t="e">
        <f>Results!G811</f>
        <v>#DIV/0!</v>
      </c>
    </row>
    <row r="808" customHeight="1" spans="10:14">
      <c r="J808" s="68"/>
      <c r="K808" s="39" t="str">
        <f>Results!C812</f>
        <v>B18</v>
      </c>
      <c r="L808" s="39" t="str">
        <f>Results!B804</f>
        <v/>
      </c>
      <c r="M808" s="79" t="e">
        <f>Results!F812</f>
        <v>#DIV/0!</v>
      </c>
      <c r="N808" s="79" t="e">
        <f>Results!G812</f>
        <v>#DIV/0!</v>
      </c>
    </row>
    <row r="809" customHeight="1" spans="10:14">
      <c r="J809" s="68"/>
      <c r="K809" s="39" t="str">
        <f>Results!C813</f>
        <v>B19</v>
      </c>
      <c r="L809" s="39" t="str">
        <f>Results!B805</f>
        <v/>
      </c>
      <c r="M809" s="79" t="e">
        <f>Results!F813</f>
        <v>#DIV/0!</v>
      </c>
      <c r="N809" s="79" t="e">
        <f>Results!G813</f>
        <v>#DIV/0!</v>
      </c>
    </row>
    <row r="810" customHeight="1" spans="10:14">
      <c r="J810" s="68"/>
      <c r="K810" s="39" t="str">
        <f>Results!C814</f>
        <v>B20</v>
      </c>
      <c r="L810" s="39" t="str">
        <f>Results!B806</f>
        <v/>
      </c>
      <c r="M810" s="79" t="e">
        <f>Results!F814</f>
        <v>#DIV/0!</v>
      </c>
      <c r="N810" s="79" t="e">
        <f>Results!G814</f>
        <v>#DIV/0!</v>
      </c>
    </row>
    <row r="811" customHeight="1" spans="10:14">
      <c r="J811" s="68"/>
      <c r="K811" s="39" t="str">
        <f>Results!C815</f>
        <v>B21</v>
      </c>
      <c r="L811" s="39" t="str">
        <f>Results!B807</f>
        <v/>
      </c>
      <c r="M811" s="79" t="e">
        <f>Results!F815</f>
        <v>#DIV/0!</v>
      </c>
      <c r="N811" s="79" t="e">
        <f>Results!G815</f>
        <v>#DIV/0!</v>
      </c>
    </row>
    <row r="812" customHeight="1" spans="10:14">
      <c r="J812" s="68"/>
      <c r="K812" s="39" t="str">
        <f>Results!C816</f>
        <v>B22</v>
      </c>
      <c r="L812" s="39" t="str">
        <f>Results!B808</f>
        <v/>
      </c>
      <c r="M812" s="79" t="e">
        <f>Results!F816</f>
        <v>#DIV/0!</v>
      </c>
      <c r="N812" s="79" t="e">
        <f>Results!G816</f>
        <v>#DIV/0!</v>
      </c>
    </row>
    <row r="813" customHeight="1" spans="10:14">
      <c r="J813" s="68"/>
      <c r="K813" s="39" t="str">
        <f>Results!C817</f>
        <v>B23</v>
      </c>
      <c r="L813" s="39" t="str">
        <f>Results!B809</f>
        <v/>
      </c>
      <c r="M813" s="79" t="e">
        <f>Results!F817</f>
        <v>#DIV/0!</v>
      </c>
      <c r="N813" s="79" t="e">
        <f>Results!G817</f>
        <v>#DIV/0!</v>
      </c>
    </row>
    <row r="814" customHeight="1" spans="10:14">
      <c r="J814" s="68"/>
      <c r="K814" s="39" t="str">
        <f>Results!C818</f>
        <v>B24</v>
      </c>
      <c r="L814" s="39" t="str">
        <f>Results!B810</f>
        <v/>
      </c>
      <c r="M814" s="79" t="e">
        <f>Results!F818</f>
        <v>#DIV/0!</v>
      </c>
      <c r="N814" s="79" t="e">
        <f>Results!G818</f>
        <v>#DIV/0!</v>
      </c>
    </row>
    <row r="815" customHeight="1" spans="10:14">
      <c r="J815" s="68"/>
      <c r="K815" s="39" t="str">
        <f>Results!C819</f>
        <v>C01</v>
      </c>
      <c r="L815" s="39" t="str">
        <f>Results!B811</f>
        <v/>
      </c>
      <c r="M815" s="79" t="e">
        <f>Results!F819</f>
        <v>#DIV/0!</v>
      </c>
      <c r="N815" s="79" t="e">
        <f>Results!G819</f>
        <v>#DIV/0!</v>
      </c>
    </row>
    <row r="816" customHeight="1" spans="10:14">
      <c r="J816" s="68"/>
      <c r="K816" s="39" t="str">
        <f>Results!C820</f>
        <v>C02</v>
      </c>
      <c r="L816" s="39" t="str">
        <f>Results!B812</f>
        <v/>
      </c>
      <c r="M816" s="79" t="e">
        <f>Results!F820</f>
        <v>#DIV/0!</v>
      </c>
      <c r="N816" s="79" t="e">
        <f>Results!G820</f>
        <v>#DIV/0!</v>
      </c>
    </row>
    <row r="817" customHeight="1" spans="10:14">
      <c r="J817" s="68"/>
      <c r="K817" s="39" t="str">
        <f>Results!C821</f>
        <v>C03</v>
      </c>
      <c r="L817" s="39" t="str">
        <f>Results!B813</f>
        <v/>
      </c>
      <c r="M817" s="79" t="e">
        <f>Results!F821</f>
        <v>#DIV/0!</v>
      </c>
      <c r="N817" s="79" t="e">
        <f>Results!G821</f>
        <v>#DIV/0!</v>
      </c>
    </row>
    <row r="818" customHeight="1" spans="10:14">
      <c r="J818" s="68"/>
      <c r="K818" s="39" t="str">
        <f>Results!C822</f>
        <v>C04</v>
      </c>
      <c r="L818" s="39" t="str">
        <f>Results!B814</f>
        <v/>
      </c>
      <c r="M818" s="79" t="e">
        <f>Results!F822</f>
        <v>#DIV/0!</v>
      </c>
      <c r="N818" s="79" t="e">
        <f>Results!G822</f>
        <v>#DIV/0!</v>
      </c>
    </row>
    <row r="819" customHeight="1" spans="10:14">
      <c r="J819" s="68"/>
      <c r="K819" s="39" t="str">
        <f>Results!C823</f>
        <v>C05</v>
      </c>
      <c r="L819" s="39" t="str">
        <f>Results!B815</f>
        <v/>
      </c>
      <c r="M819" s="79" t="e">
        <f>Results!F823</f>
        <v>#DIV/0!</v>
      </c>
      <c r="N819" s="79" t="e">
        <f>Results!G823</f>
        <v>#DIV/0!</v>
      </c>
    </row>
    <row r="820" customHeight="1" spans="10:14">
      <c r="J820" s="68"/>
      <c r="K820" s="39" t="str">
        <f>Results!C824</f>
        <v>C06</v>
      </c>
      <c r="L820" s="39" t="str">
        <f>Results!B816</f>
        <v/>
      </c>
      <c r="M820" s="79" t="e">
        <f>Results!F824</f>
        <v>#DIV/0!</v>
      </c>
      <c r="N820" s="79" t="e">
        <f>Results!G824</f>
        <v>#DIV/0!</v>
      </c>
    </row>
    <row r="821" customHeight="1" spans="10:14">
      <c r="J821" s="68"/>
      <c r="K821" s="39" t="str">
        <f>Results!C825</f>
        <v>C07</v>
      </c>
      <c r="L821" s="39" t="str">
        <f>Results!B817</f>
        <v/>
      </c>
      <c r="M821" s="79" t="e">
        <f>Results!F825</f>
        <v>#DIV/0!</v>
      </c>
      <c r="N821" s="79" t="e">
        <f>Results!G825</f>
        <v>#DIV/0!</v>
      </c>
    </row>
    <row r="822" customHeight="1" spans="10:14">
      <c r="J822" s="68"/>
      <c r="K822" s="39" t="str">
        <f>Results!C826</f>
        <v>C08</v>
      </c>
      <c r="L822" s="39" t="str">
        <f>Results!B818</f>
        <v/>
      </c>
      <c r="M822" s="79" t="e">
        <f>Results!F826</f>
        <v>#DIV/0!</v>
      </c>
      <c r="N822" s="79" t="e">
        <f>Results!G826</f>
        <v>#DIV/0!</v>
      </c>
    </row>
    <row r="823" customHeight="1" spans="10:14">
      <c r="J823" s="68"/>
      <c r="K823" s="39" t="str">
        <f>Results!C827</f>
        <v>C09</v>
      </c>
      <c r="L823" s="39" t="str">
        <f>Results!B819</f>
        <v>mmu-miR-3087-5p</v>
      </c>
      <c r="M823" s="79" t="e">
        <f>Results!F827</f>
        <v>#DIV/0!</v>
      </c>
      <c r="N823" s="79" t="e">
        <f>Results!G827</f>
        <v>#DIV/0!</v>
      </c>
    </row>
    <row r="824" customHeight="1" spans="10:14">
      <c r="J824" s="68"/>
      <c r="K824" s="39" t="str">
        <f>Results!C828</f>
        <v>C10</v>
      </c>
      <c r="L824" s="39" t="str">
        <f>Results!B820</f>
        <v>mmu-miR-5118</v>
      </c>
      <c r="M824" s="79" t="e">
        <f>Results!F828</f>
        <v>#DIV/0!</v>
      </c>
      <c r="N824" s="79" t="e">
        <f>Results!G828</f>
        <v>#DIV/0!</v>
      </c>
    </row>
    <row r="825" customHeight="1" spans="10:14">
      <c r="J825" s="68"/>
      <c r="K825" s="39" t="str">
        <f>Results!C829</f>
        <v>C11</v>
      </c>
      <c r="L825" s="39" t="str">
        <f>Results!B821</f>
        <v>mmu-miR-3087-3p</v>
      </c>
      <c r="M825" s="79" t="e">
        <f>Results!F829</f>
        <v>#DIV/0!</v>
      </c>
      <c r="N825" s="79" t="e">
        <f>Results!G829</f>
        <v>#DIV/0!</v>
      </c>
    </row>
    <row r="826" customHeight="1" spans="10:14">
      <c r="J826" s="68"/>
      <c r="K826" s="39" t="str">
        <f>Results!C830</f>
        <v>C12</v>
      </c>
      <c r="L826" s="39" t="str">
        <f>Results!B822</f>
        <v>mmu-miR-5122</v>
      </c>
      <c r="M826" s="79" t="e">
        <f>Results!F830</f>
        <v>#DIV/0!</v>
      </c>
      <c r="N826" s="79" t="e">
        <f>Results!G830</f>
        <v>#DIV/0!</v>
      </c>
    </row>
    <row r="827" customHeight="1" spans="10:14">
      <c r="J827" s="68"/>
      <c r="K827" s="39" t="str">
        <f>Results!C831</f>
        <v>C13</v>
      </c>
      <c r="L827" s="39" t="str">
        <f>Results!B823</f>
        <v>mmu-miR-3088-5p</v>
      </c>
      <c r="M827" s="79" t="e">
        <f>Results!F831</f>
        <v>#DIV/0!</v>
      </c>
      <c r="N827" s="79" t="e">
        <f>Results!G831</f>
        <v>#DIV/0!</v>
      </c>
    </row>
    <row r="828" customHeight="1" spans="10:14">
      <c r="J828" s="68"/>
      <c r="K828" s="39" t="str">
        <f>Results!C832</f>
        <v>C14</v>
      </c>
      <c r="L828" s="39" t="str">
        <f>Results!B824</f>
        <v>mmu-miR-466q</v>
      </c>
      <c r="M828" s="79" t="e">
        <f>Results!F832</f>
        <v>#DIV/0!</v>
      </c>
      <c r="N828" s="79" t="e">
        <f>Results!G832</f>
        <v>#DIV/0!</v>
      </c>
    </row>
    <row r="829" customHeight="1" spans="10:14">
      <c r="J829" s="68"/>
      <c r="K829" s="39" t="str">
        <f>Results!C833</f>
        <v>C15</v>
      </c>
      <c r="L829" s="39" t="str">
        <f>Results!B825</f>
        <v>mmu-miR-3088-3p</v>
      </c>
      <c r="M829" s="79" t="e">
        <f>Results!F833</f>
        <v>#DIV/0!</v>
      </c>
      <c r="N829" s="79" t="e">
        <f>Results!G833</f>
        <v>#DIV/0!</v>
      </c>
    </row>
    <row r="830" customHeight="1" spans="10:14">
      <c r="J830" s="68"/>
      <c r="K830" s="39" t="str">
        <f>Results!C834</f>
        <v>C16</v>
      </c>
      <c r="L830" s="39" t="str">
        <f>Results!B826</f>
        <v>mmu-miR-3473d</v>
      </c>
      <c r="M830" s="79" t="e">
        <f>Results!F834</f>
        <v>#DIV/0!</v>
      </c>
      <c r="N830" s="79" t="e">
        <f>Results!G834</f>
        <v>#DIV/0!</v>
      </c>
    </row>
    <row r="831" customHeight="1" spans="10:14">
      <c r="J831" s="68"/>
      <c r="K831" s="39" t="str">
        <f>Results!C835</f>
        <v>C17</v>
      </c>
      <c r="L831" s="39" t="str">
        <f>Results!B827</f>
        <v>mmu-miR-3089-5p</v>
      </c>
      <c r="M831" s="79" t="e">
        <f>Results!F835</f>
        <v>#DIV/0!</v>
      </c>
      <c r="N831" s="79" t="e">
        <f>Results!G835</f>
        <v>#DIV/0!</v>
      </c>
    </row>
    <row r="832" customHeight="1" spans="10:14">
      <c r="J832" s="68"/>
      <c r="K832" s="39" t="str">
        <f>Results!C836</f>
        <v>C18</v>
      </c>
      <c r="L832" s="39" t="str">
        <f>Results!B828</f>
        <v>mmu-miR-5124</v>
      </c>
      <c r="M832" s="79" t="e">
        <f>Results!F836</f>
        <v>#DIV/0!</v>
      </c>
      <c r="N832" s="79" t="e">
        <f>Results!G836</f>
        <v>#DIV/0!</v>
      </c>
    </row>
    <row r="833" customHeight="1" spans="10:14">
      <c r="J833" s="68"/>
      <c r="K833" s="39" t="str">
        <f>Results!C837</f>
        <v>C19</v>
      </c>
      <c r="L833" s="39" t="str">
        <f>Results!B829</f>
        <v>mmu-miR-3089-3p</v>
      </c>
      <c r="M833" s="79" t="e">
        <f>Results!F837</f>
        <v>#DIV/0!</v>
      </c>
      <c r="N833" s="79" t="e">
        <f>Results!G837</f>
        <v>#DIV/0!</v>
      </c>
    </row>
    <row r="834" customHeight="1" spans="10:14">
      <c r="J834" s="68"/>
      <c r="K834" s="39" t="str">
        <f>Results!C838</f>
        <v>C20</v>
      </c>
      <c r="L834" s="39" t="str">
        <f>Results!B830</f>
        <v>mmu-miR-5125</v>
      </c>
      <c r="M834" s="79" t="e">
        <f>Results!F838</f>
        <v>#DIV/0!</v>
      </c>
      <c r="N834" s="79" t="e">
        <f>Results!G838</f>
        <v>#DIV/0!</v>
      </c>
    </row>
    <row r="835" customHeight="1" spans="10:14">
      <c r="J835" s="68"/>
      <c r="K835" s="39" t="str">
        <f>Results!C839</f>
        <v>C21</v>
      </c>
      <c r="L835" s="39" t="str">
        <f>Results!B831</f>
        <v>mmu-miR-3090-5p</v>
      </c>
      <c r="M835" s="79" t="e">
        <f>Results!F839</f>
        <v>#DIV/0!</v>
      </c>
      <c r="N835" s="79" t="e">
        <f>Results!G839</f>
        <v>#DIV/0!</v>
      </c>
    </row>
    <row r="836" customHeight="1" spans="10:14">
      <c r="J836" s="68"/>
      <c r="K836" s="39" t="str">
        <f>Results!C840</f>
        <v>C22</v>
      </c>
      <c r="L836" s="39" t="str">
        <f>Results!B832</f>
        <v/>
      </c>
      <c r="M836" s="79" t="e">
        <f>Results!F840</f>
        <v>#DIV/0!</v>
      </c>
      <c r="N836" s="79" t="e">
        <f>Results!G840</f>
        <v>#DIV/0!</v>
      </c>
    </row>
    <row r="837" customHeight="1" spans="10:14">
      <c r="J837" s="68"/>
      <c r="K837" s="39" t="str">
        <f>Results!C841</f>
        <v>C23</v>
      </c>
      <c r="L837" s="39" t="str">
        <f>Results!B833</f>
        <v>mmu-miR-3090-3p</v>
      </c>
      <c r="M837" s="79" t="e">
        <f>Results!F841</f>
        <v>#DIV/0!</v>
      </c>
      <c r="N837" s="79" t="e">
        <f>Results!G841</f>
        <v>#DIV/0!</v>
      </c>
    </row>
    <row r="838" customHeight="1" spans="10:14">
      <c r="J838" s="68"/>
      <c r="K838" s="39" t="str">
        <f>Results!C842</f>
        <v>C24</v>
      </c>
      <c r="L838" s="39" t="str">
        <f>Results!B834</f>
        <v/>
      </c>
      <c r="M838" s="79" t="e">
        <f>Results!F842</f>
        <v>#DIV/0!</v>
      </c>
      <c r="N838" s="79" t="e">
        <f>Results!G842</f>
        <v>#DIV/0!</v>
      </c>
    </row>
    <row r="839" customHeight="1" spans="10:14">
      <c r="J839" s="68"/>
      <c r="K839" s="39" t="str">
        <f>Results!C843</f>
        <v>D01</v>
      </c>
      <c r="L839" s="39" t="str">
        <f>Results!B835</f>
        <v>mmu-miR-3091-5p</v>
      </c>
      <c r="M839" s="79" t="e">
        <f>Results!F843</f>
        <v>#DIV/0!</v>
      </c>
      <c r="N839" s="79" t="e">
        <f>Results!G843</f>
        <v>#DIV/0!</v>
      </c>
    </row>
    <row r="840" customHeight="1" spans="10:14">
      <c r="J840" s="68"/>
      <c r="K840" s="39" t="str">
        <f>Results!C844</f>
        <v>D02</v>
      </c>
      <c r="L840" s="39" t="str">
        <f>Results!B836</f>
        <v/>
      </c>
      <c r="M840" s="79" t="e">
        <f>Results!F844</f>
        <v>#DIV/0!</v>
      </c>
      <c r="N840" s="79" t="e">
        <f>Results!G844</f>
        <v>#DIV/0!</v>
      </c>
    </row>
    <row r="841" customHeight="1" spans="10:14">
      <c r="J841" s="68"/>
      <c r="K841" s="39" t="str">
        <f>Results!C845</f>
        <v>D03</v>
      </c>
      <c r="L841" s="39" t="str">
        <f>Results!B837</f>
        <v>mmu-miR-3091-3p</v>
      </c>
      <c r="M841" s="79" t="e">
        <f>Results!F845</f>
        <v>#DIV/0!</v>
      </c>
      <c r="N841" s="79" t="e">
        <f>Results!G845</f>
        <v>#DIV/0!</v>
      </c>
    </row>
    <row r="842" customHeight="1" spans="10:14">
      <c r="J842" s="68"/>
      <c r="K842" s="39" t="str">
        <f>Results!C846</f>
        <v>D04</v>
      </c>
      <c r="L842" s="39" t="str">
        <f>Results!B838</f>
        <v/>
      </c>
      <c r="M842" s="79" t="e">
        <f>Results!F846</f>
        <v>#DIV/0!</v>
      </c>
      <c r="N842" s="79" t="e">
        <f>Results!G846</f>
        <v>#DIV/0!</v>
      </c>
    </row>
    <row r="843" customHeight="1" spans="10:14">
      <c r="J843" s="68"/>
      <c r="K843" s="39" t="str">
        <f>Results!C847</f>
        <v>D05</v>
      </c>
      <c r="L843" s="39" t="str">
        <f>Results!B839</f>
        <v>mmu-miR-3092-5p</v>
      </c>
      <c r="M843" s="79" t="e">
        <f>Results!F847</f>
        <v>#DIV/0!</v>
      </c>
      <c r="N843" s="79" t="e">
        <f>Results!G847</f>
        <v>#DIV/0!</v>
      </c>
    </row>
    <row r="844" customHeight="1" spans="10:14">
      <c r="J844" s="68"/>
      <c r="K844" s="39" t="str">
        <f>Results!C848</f>
        <v>D06</v>
      </c>
      <c r="L844" s="39" t="str">
        <f>Results!B840</f>
        <v/>
      </c>
      <c r="M844" s="79" t="e">
        <f>Results!F848</f>
        <v>#DIV/0!</v>
      </c>
      <c r="N844" s="79" t="e">
        <f>Results!G848</f>
        <v>#DIV/0!</v>
      </c>
    </row>
    <row r="845" customHeight="1" spans="10:14">
      <c r="J845" s="68"/>
      <c r="K845" s="39" t="str">
        <f>Results!C849</f>
        <v>D07</v>
      </c>
      <c r="L845" s="39" t="str">
        <f>Results!B841</f>
        <v>mmu-miR-3092-3p</v>
      </c>
      <c r="M845" s="79" t="e">
        <f>Results!F849</f>
        <v>#DIV/0!</v>
      </c>
      <c r="N845" s="79" t="e">
        <f>Results!G849</f>
        <v>#DIV/0!</v>
      </c>
    </row>
    <row r="846" customHeight="1" spans="10:14">
      <c r="J846" s="68"/>
      <c r="K846" s="39" t="str">
        <f>Results!C850</f>
        <v>D08</v>
      </c>
      <c r="L846" s="39" t="str">
        <f>Results!B842</f>
        <v/>
      </c>
      <c r="M846" s="79" t="e">
        <f>Results!F850</f>
        <v>#DIV/0!</v>
      </c>
      <c r="N846" s="79" t="e">
        <f>Results!G850</f>
        <v>#DIV/0!</v>
      </c>
    </row>
    <row r="847" customHeight="1" spans="10:14">
      <c r="J847" s="68"/>
      <c r="K847" s="39" t="str">
        <f>Results!C851</f>
        <v>D09</v>
      </c>
      <c r="L847" s="39" t="str">
        <f>Results!B843</f>
        <v/>
      </c>
      <c r="M847" s="79" t="e">
        <f>Results!F851</f>
        <v>#DIV/0!</v>
      </c>
      <c r="N847" s="79" t="e">
        <f>Results!G851</f>
        <v>#DIV/0!</v>
      </c>
    </row>
    <row r="848" customHeight="1" spans="10:14">
      <c r="J848" s="68"/>
      <c r="K848" s="39" t="str">
        <f>Results!C852</f>
        <v>D10</v>
      </c>
      <c r="L848" s="39" t="str">
        <f>Results!B844</f>
        <v/>
      </c>
      <c r="M848" s="79" t="e">
        <f>Results!F852</f>
        <v>#DIV/0!</v>
      </c>
      <c r="N848" s="79" t="e">
        <f>Results!G852</f>
        <v>#DIV/0!</v>
      </c>
    </row>
    <row r="849" customHeight="1" spans="10:14">
      <c r="J849" s="68"/>
      <c r="K849" s="39" t="str">
        <f>Results!C853</f>
        <v>D11</v>
      </c>
      <c r="L849" s="39" t="str">
        <f>Results!B845</f>
        <v/>
      </c>
      <c r="M849" s="79" t="e">
        <f>Results!F853</f>
        <v>#DIV/0!</v>
      </c>
      <c r="N849" s="79" t="e">
        <f>Results!G853</f>
        <v>#DIV/0!</v>
      </c>
    </row>
    <row r="850" customHeight="1" spans="10:14">
      <c r="J850" s="68"/>
      <c r="K850" s="39" t="str">
        <f>Results!C854</f>
        <v>D12</v>
      </c>
      <c r="L850" s="39" t="str">
        <f>Results!B846</f>
        <v/>
      </c>
      <c r="M850" s="79" t="e">
        <f>Results!F854</f>
        <v>#DIV/0!</v>
      </c>
      <c r="N850" s="79" t="e">
        <f>Results!G854</f>
        <v>#DIV/0!</v>
      </c>
    </row>
    <row r="851" customHeight="1" spans="10:14">
      <c r="J851" s="68"/>
      <c r="K851" s="39" t="str">
        <f>Results!C855</f>
        <v>D13</v>
      </c>
      <c r="L851" s="39" t="str">
        <f>Results!B847</f>
        <v/>
      </c>
      <c r="M851" s="79" t="e">
        <f>Results!F855</f>
        <v>#DIV/0!</v>
      </c>
      <c r="N851" s="79" t="e">
        <f>Results!G855</f>
        <v>#DIV/0!</v>
      </c>
    </row>
    <row r="852" customHeight="1" spans="10:14">
      <c r="J852" s="68"/>
      <c r="K852" s="39" t="str">
        <f>Results!C856</f>
        <v>D14</v>
      </c>
      <c r="L852" s="39" t="str">
        <f>Results!B848</f>
        <v/>
      </c>
      <c r="M852" s="79" t="e">
        <f>Results!F856</f>
        <v>#DIV/0!</v>
      </c>
      <c r="N852" s="79" t="e">
        <f>Results!G856</f>
        <v>#DIV/0!</v>
      </c>
    </row>
    <row r="853" customHeight="1" spans="10:14">
      <c r="J853" s="68"/>
      <c r="K853" s="39" t="str">
        <f>Results!C857</f>
        <v>D15</v>
      </c>
      <c r="L853" s="39" t="str">
        <f>Results!B849</f>
        <v/>
      </c>
      <c r="M853" s="79" t="e">
        <f>Results!F857</f>
        <v>#DIV/0!</v>
      </c>
      <c r="N853" s="79" t="e">
        <f>Results!G857</f>
        <v>#DIV/0!</v>
      </c>
    </row>
    <row r="854" customHeight="1" spans="10:14">
      <c r="J854" s="68"/>
      <c r="K854" s="39" t="str">
        <f>Results!C858</f>
        <v>D16</v>
      </c>
      <c r="L854" s="39" t="str">
        <f>Results!B850</f>
        <v/>
      </c>
      <c r="M854" s="79" t="e">
        <f>Results!F858</f>
        <v>#DIV/0!</v>
      </c>
      <c r="N854" s="79" t="e">
        <f>Results!G858</f>
        <v>#DIV/0!</v>
      </c>
    </row>
    <row r="855" customHeight="1" spans="10:14">
      <c r="J855" s="68"/>
      <c r="K855" s="39" t="str">
        <f>Results!C859</f>
        <v>D17</v>
      </c>
      <c r="L855" s="39" t="str">
        <f>Results!B851</f>
        <v/>
      </c>
      <c r="M855" s="79" t="e">
        <f>Results!F859</f>
        <v>#DIV/0!</v>
      </c>
      <c r="N855" s="79" t="e">
        <f>Results!G859</f>
        <v>#DIV/0!</v>
      </c>
    </row>
    <row r="856" customHeight="1" spans="10:14">
      <c r="J856" s="68"/>
      <c r="K856" s="39" t="str">
        <f>Results!C860</f>
        <v>D18</v>
      </c>
      <c r="L856" s="39" t="str">
        <f>Results!B852</f>
        <v/>
      </c>
      <c r="M856" s="79" t="e">
        <f>Results!F860</f>
        <v>#DIV/0!</v>
      </c>
      <c r="N856" s="79" t="e">
        <f>Results!G860</f>
        <v>#DIV/0!</v>
      </c>
    </row>
    <row r="857" customHeight="1" spans="10:14">
      <c r="J857" s="68"/>
      <c r="K857" s="39" t="str">
        <f>Results!C861</f>
        <v>D19</v>
      </c>
      <c r="L857" s="39" t="str">
        <f>Results!B853</f>
        <v/>
      </c>
      <c r="M857" s="79" t="e">
        <f>Results!F861</f>
        <v>#DIV/0!</v>
      </c>
      <c r="N857" s="79" t="e">
        <f>Results!G861</f>
        <v>#DIV/0!</v>
      </c>
    </row>
    <row r="858" customHeight="1" spans="10:14">
      <c r="J858" s="68"/>
      <c r="K858" s="39" t="str">
        <f>Results!C862</f>
        <v>D20</v>
      </c>
      <c r="L858" s="39" t="str">
        <f>Results!B854</f>
        <v/>
      </c>
      <c r="M858" s="79" t="e">
        <f>Results!F862</f>
        <v>#DIV/0!</v>
      </c>
      <c r="N858" s="79" t="e">
        <f>Results!G862</f>
        <v>#DIV/0!</v>
      </c>
    </row>
    <row r="859" customHeight="1" spans="10:14">
      <c r="J859" s="68"/>
      <c r="K859" s="39" t="str">
        <f>Results!C863</f>
        <v>D21</v>
      </c>
      <c r="L859" s="39" t="str">
        <f>Results!B855</f>
        <v/>
      </c>
      <c r="M859" s="79" t="e">
        <f>Results!F863</f>
        <v>#DIV/0!</v>
      </c>
      <c r="N859" s="79" t="e">
        <f>Results!G863</f>
        <v>#DIV/0!</v>
      </c>
    </row>
    <row r="860" customHeight="1" spans="10:14">
      <c r="J860" s="68"/>
      <c r="K860" s="39" t="str">
        <f>Results!C864</f>
        <v>D22</v>
      </c>
      <c r="L860" s="39" t="str">
        <f>Results!B856</f>
        <v/>
      </c>
      <c r="M860" s="79" t="e">
        <f>Results!F864</f>
        <v>#DIV/0!</v>
      </c>
      <c r="N860" s="79" t="e">
        <f>Results!G864</f>
        <v>#DIV/0!</v>
      </c>
    </row>
    <row r="861" customHeight="1" spans="10:14">
      <c r="J861" s="68"/>
      <c r="K861" s="39" t="str">
        <f>Results!C865</f>
        <v>D23</v>
      </c>
      <c r="L861" s="39" t="str">
        <f>Results!B857</f>
        <v/>
      </c>
      <c r="M861" s="79" t="e">
        <f>Results!F865</f>
        <v>#DIV/0!</v>
      </c>
      <c r="N861" s="79" t="e">
        <f>Results!G865</f>
        <v>#DIV/0!</v>
      </c>
    </row>
    <row r="862" customHeight="1" spans="10:14">
      <c r="J862" s="68"/>
      <c r="K862" s="39" t="str">
        <f>Results!C866</f>
        <v>D24</v>
      </c>
      <c r="L862" s="39" t="str">
        <f>Results!B858</f>
        <v/>
      </c>
      <c r="M862" s="79" t="e">
        <f>Results!F866</f>
        <v>#DIV/0!</v>
      </c>
      <c r="N862" s="79" t="e">
        <f>Results!G866</f>
        <v>#DIV/0!</v>
      </c>
    </row>
    <row r="863" customHeight="1" spans="10:14">
      <c r="J863" s="68"/>
      <c r="K863" s="39" t="str">
        <f>Results!C867</f>
        <v>E01</v>
      </c>
      <c r="L863" s="39" t="str">
        <f>Results!B859</f>
        <v/>
      </c>
      <c r="M863" s="79" t="e">
        <f>Results!F867</f>
        <v>#DIV/0!</v>
      </c>
      <c r="N863" s="79" t="e">
        <f>Results!G867</f>
        <v>#DIV/0!</v>
      </c>
    </row>
    <row r="864" customHeight="1" spans="10:14">
      <c r="J864" s="68"/>
      <c r="K864" s="39" t="str">
        <f>Results!C868</f>
        <v>E02</v>
      </c>
      <c r="L864" s="39" t="str">
        <f>Results!B860</f>
        <v/>
      </c>
      <c r="M864" s="79" t="e">
        <f>Results!F868</f>
        <v>#DIV/0!</v>
      </c>
      <c r="N864" s="79" t="e">
        <f>Results!G868</f>
        <v>#DIV/0!</v>
      </c>
    </row>
    <row r="865" customHeight="1" spans="10:14">
      <c r="J865" s="68"/>
      <c r="K865" s="39" t="str">
        <f>Results!C869</f>
        <v>E03</v>
      </c>
      <c r="L865" s="39" t="str">
        <f>Results!B861</f>
        <v/>
      </c>
      <c r="M865" s="79" t="e">
        <f>Results!F869</f>
        <v>#DIV/0!</v>
      </c>
      <c r="N865" s="79" t="e">
        <f>Results!G869</f>
        <v>#DIV/0!</v>
      </c>
    </row>
    <row r="866" customHeight="1" spans="10:14">
      <c r="J866" s="68"/>
      <c r="K866" s="39" t="str">
        <f>Results!C870</f>
        <v>E04</v>
      </c>
      <c r="L866" s="39" t="str">
        <f>Results!B862</f>
        <v/>
      </c>
      <c r="M866" s="79" t="e">
        <f>Results!F870</f>
        <v>#DIV/0!</v>
      </c>
      <c r="N866" s="79" t="e">
        <f>Results!G870</f>
        <v>#DIV/0!</v>
      </c>
    </row>
    <row r="867" customHeight="1" spans="10:14">
      <c r="J867" s="68"/>
      <c r="K867" s="39" t="str">
        <f>Results!C871</f>
        <v>E05</v>
      </c>
      <c r="L867" s="39" t="str">
        <f>Results!B863</f>
        <v/>
      </c>
      <c r="M867" s="79" t="e">
        <f>Results!F871</f>
        <v>#DIV/0!</v>
      </c>
      <c r="N867" s="79" t="e">
        <f>Results!G871</f>
        <v>#DIV/0!</v>
      </c>
    </row>
    <row r="868" customHeight="1" spans="10:14">
      <c r="J868" s="68"/>
      <c r="K868" s="39" t="str">
        <f>Results!C872</f>
        <v>E06</v>
      </c>
      <c r="L868" s="39" t="str">
        <f>Results!B864</f>
        <v/>
      </c>
      <c r="M868" s="79" t="e">
        <f>Results!F872</f>
        <v>#DIV/0!</v>
      </c>
      <c r="N868" s="79" t="e">
        <f>Results!G872</f>
        <v>#DIV/0!</v>
      </c>
    </row>
    <row r="869" customHeight="1" spans="10:14">
      <c r="J869" s="68"/>
      <c r="K869" s="39" t="str">
        <f>Results!C873</f>
        <v>E07</v>
      </c>
      <c r="L869" s="39" t="str">
        <f>Results!B865</f>
        <v/>
      </c>
      <c r="M869" s="79" t="e">
        <f>Results!F873</f>
        <v>#DIV/0!</v>
      </c>
      <c r="N869" s="79" t="e">
        <f>Results!G873</f>
        <v>#DIV/0!</v>
      </c>
    </row>
    <row r="870" customHeight="1" spans="10:14">
      <c r="J870" s="68"/>
      <c r="K870" s="39" t="str">
        <f>Results!C874</f>
        <v>E08</v>
      </c>
      <c r="L870" s="39" t="str">
        <f>Results!B866</f>
        <v/>
      </c>
      <c r="M870" s="79" t="e">
        <f>Results!F874</f>
        <v>#DIV/0!</v>
      </c>
      <c r="N870" s="79" t="e">
        <f>Results!G874</f>
        <v>#DIV/0!</v>
      </c>
    </row>
    <row r="871" customHeight="1" spans="10:14">
      <c r="J871" s="68"/>
      <c r="K871" s="39" t="str">
        <f>Results!C875</f>
        <v>E09</v>
      </c>
      <c r="L871" s="39" t="str">
        <f>Results!B867</f>
        <v>mmu-miR-3093-5p</v>
      </c>
      <c r="M871" s="79" t="e">
        <f>Results!F875</f>
        <v>#DIV/0!</v>
      </c>
      <c r="N871" s="79" t="e">
        <f>Results!G875</f>
        <v>#DIV/0!</v>
      </c>
    </row>
    <row r="872" customHeight="1" spans="10:14">
      <c r="J872" s="68"/>
      <c r="K872" s="39" t="str">
        <f>Results!C876</f>
        <v>E10</v>
      </c>
      <c r="L872" s="39" t="str">
        <f>Results!B868</f>
        <v/>
      </c>
      <c r="M872" s="79" t="e">
        <f>Results!F876</f>
        <v>#DIV/0!</v>
      </c>
      <c r="N872" s="79" t="e">
        <f>Results!G876</f>
        <v>#DIV/0!</v>
      </c>
    </row>
    <row r="873" customHeight="1" spans="10:14">
      <c r="J873" s="68"/>
      <c r="K873" s="39" t="str">
        <f>Results!C877</f>
        <v>E11</v>
      </c>
      <c r="L873" s="39" t="str">
        <f>Results!B869</f>
        <v>mmu-miR-3094-5p</v>
      </c>
      <c r="M873" s="79" t="e">
        <f>Results!F877</f>
        <v>#DIV/0!</v>
      </c>
      <c r="N873" s="79" t="e">
        <f>Results!G877</f>
        <v>#DIV/0!</v>
      </c>
    </row>
    <row r="874" customHeight="1" spans="10:14">
      <c r="J874" s="68"/>
      <c r="K874" s="39" t="str">
        <f>Results!C878</f>
        <v>E12</v>
      </c>
      <c r="L874" s="39" t="str">
        <f>Results!B870</f>
        <v/>
      </c>
      <c r="M874" s="79" t="e">
        <f>Results!F878</f>
        <v>#DIV/0!</v>
      </c>
      <c r="N874" s="79" t="e">
        <f>Results!G878</f>
        <v>#DIV/0!</v>
      </c>
    </row>
    <row r="875" customHeight="1" spans="10:14">
      <c r="J875" s="68"/>
      <c r="K875" s="39" t="str">
        <f>Results!C879</f>
        <v>E13</v>
      </c>
      <c r="L875" s="39" t="str">
        <f>Results!B871</f>
        <v>mmu-miR-3094-3p</v>
      </c>
      <c r="M875" s="79" t="e">
        <f>Results!F879</f>
        <v>#DIV/0!</v>
      </c>
      <c r="N875" s="79" t="e">
        <f>Results!G879</f>
        <v>#DIV/0!</v>
      </c>
    </row>
    <row r="876" customHeight="1" spans="10:14">
      <c r="J876" s="68"/>
      <c r="K876" s="39" t="str">
        <f>Results!C880</f>
        <v>E14</v>
      </c>
      <c r="L876" s="39" t="str">
        <f>Results!B872</f>
        <v/>
      </c>
      <c r="M876" s="79" t="e">
        <f>Results!F880</f>
        <v>#DIV/0!</v>
      </c>
      <c r="N876" s="79" t="e">
        <f>Results!G880</f>
        <v>#DIV/0!</v>
      </c>
    </row>
    <row r="877" customHeight="1" spans="10:14">
      <c r="J877" s="68"/>
      <c r="K877" s="39" t="str">
        <f>Results!C881</f>
        <v>E15</v>
      </c>
      <c r="L877" s="39" t="str">
        <f>Results!B873</f>
        <v>mmu-miR-3095-5p</v>
      </c>
      <c r="M877" s="79" t="e">
        <f>Results!F881</f>
        <v>#DIV/0!</v>
      </c>
      <c r="N877" s="79" t="e">
        <f>Results!G881</f>
        <v>#DIV/0!</v>
      </c>
    </row>
    <row r="878" customHeight="1" spans="10:14">
      <c r="J878" s="68"/>
      <c r="K878" s="39" t="str">
        <f>Results!C882</f>
        <v>E16</v>
      </c>
      <c r="L878" s="39" t="str">
        <f>Results!B874</f>
        <v/>
      </c>
      <c r="M878" s="79" t="e">
        <f>Results!F882</f>
        <v>#DIV/0!</v>
      </c>
      <c r="N878" s="79" t="e">
        <f>Results!G882</f>
        <v>#DIV/0!</v>
      </c>
    </row>
    <row r="879" customHeight="1" spans="10:14">
      <c r="J879" s="68"/>
      <c r="K879" s="39" t="str">
        <f>Results!C883</f>
        <v>E17</v>
      </c>
      <c r="L879" s="39" t="str">
        <f>Results!B875</f>
        <v>mmu-miR-3095-3p</v>
      </c>
      <c r="M879" s="79" t="e">
        <f>Results!F883</f>
        <v>#DIV/0!</v>
      </c>
      <c r="N879" s="79" t="e">
        <f>Results!G883</f>
        <v>#DIV/0!</v>
      </c>
    </row>
    <row r="880" customHeight="1" spans="10:14">
      <c r="J880" s="68"/>
      <c r="K880" s="39" t="str">
        <f>Results!C884</f>
        <v>E18</v>
      </c>
      <c r="L880" s="39" t="str">
        <f>Results!B876</f>
        <v/>
      </c>
      <c r="M880" s="79" t="e">
        <f>Results!F884</f>
        <v>#DIV/0!</v>
      </c>
      <c r="N880" s="79" t="e">
        <f>Results!G884</f>
        <v>#DIV/0!</v>
      </c>
    </row>
    <row r="881" customHeight="1" spans="10:14">
      <c r="J881" s="68"/>
      <c r="K881" s="39" t="str">
        <f>Results!C885</f>
        <v>E19</v>
      </c>
      <c r="L881" s="39" t="str">
        <f>Results!B877</f>
        <v>mmu-miR-3096-5p</v>
      </c>
      <c r="M881" s="79" t="e">
        <f>Results!F885</f>
        <v>#DIV/0!</v>
      </c>
      <c r="N881" s="79" t="e">
        <f>Results!G885</f>
        <v>#DIV/0!</v>
      </c>
    </row>
    <row r="882" customHeight="1" spans="10:14">
      <c r="J882" s="68"/>
      <c r="K882" s="39" t="str">
        <f>Results!C886</f>
        <v>E20</v>
      </c>
      <c r="L882" s="39" t="str">
        <f>Results!B878</f>
        <v/>
      </c>
      <c r="M882" s="79" t="e">
        <f>Results!F886</f>
        <v>#DIV/0!</v>
      </c>
      <c r="N882" s="79" t="e">
        <f>Results!G886</f>
        <v>#DIV/0!</v>
      </c>
    </row>
    <row r="883" customHeight="1" spans="10:14">
      <c r="J883" s="68"/>
      <c r="K883" s="39" t="str">
        <f>Results!C887</f>
        <v>E21</v>
      </c>
      <c r="L883" s="39" t="str">
        <f>Results!B879</f>
        <v>mmu-miR-3096-3p</v>
      </c>
      <c r="M883" s="79" t="e">
        <f>Results!F887</f>
        <v>#DIV/0!</v>
      </c>
      <c r="N883" s="79" t="e">
        <f>Results!G887</f>
        <v>#DIV/0!</v>
      </c>
    </row>
    <row r="884" customHeight="1" spans="10:14">
      <c r="J884" s="68"/>
      <c r="K884" s="39" t="str">
        <f>Results!C888</f>
        <v>E22</v>
      </c>
      <c r="L884" s="39" t="str">
        <f>Results!B880</f>
        <v/>
      </c>
      <c r="M884" s="79" t="e">
        <f>Results!F888</f>
        <v>#DIV/0!</v>
      </c>
      <c r="N884" s="79" t="e">
        <f>Results!G888</f>
        <v>#DIV/0!</v>
      </c>
    </row>
    <row r="885" customHeight="1" spans="10:14">
      <c r="J885" s="68"/>
      <c r="K885" s="39" t="str">
        <f>Results!C889</f>
        <v>E23</v>
      </c>
      <c r="L885" s="39" t="str">
        <f>Results!B881</f>
        <v>mmu-miR-3097-5p</v>
      </c>
      <c r="M885" s="79" t="e">
        <f>Results!F889</f>
        <v>#DIV/0!</v>
      </c>
      <c r="N885" s="79" t="e">
        <f>Results!G889</f>
        <v>#DIV/0!</v>
      </c>
    </row>
    <row r="886" customHeight="1" spans="10:14">
      <c r="J886" s="68"/>
      <c r="K886" s="39" t="str">
        <f>Results!C890</f>
        <v>E24</v>
      </c>
      <c r="L886" s="39" t="str">
        <f>Results!B882</f>
        <v/>
      </c>
      <c r="M886" s="79" t="e">
        <f>Results!F890</f>
        <v>#DIV/0!</v>
      </c>
      <c r="N886" s="79" t="e">
        <f>Results!G890</f>
        <v>#DIV/0!</v>
      </c>
    </row>
    <row r="887" customHeight="1" spans="10:14">
      <c r="J887" s="68"/>
      <c r="K887" s="39" t="str">
        <f>Results!C891</f>
        <v>F01</v>
      </c>
      <c r="L887" s="39" t="str">
        <f>Results!B883</f>
        <v>mmu-miR-3098-5p</v>
      </c>
      <c r="M887" s="79" t="e">
        <f>Results!F891</f>
        <v>#DIV/0!</v>
      </c>
      <c r="N887" s="79" t="e">
        <f>Results!G891</f>
        <v>#DIV/0!</v>
      </c>
    </row>
    <row r="888" customHeight="1" spans="10:14">
      <c r="J888" s="68"/>
      <c r="K888" s="39" t="str">
        <f>Results!C892</f>
        <v>F02</v>
      </c>
      <c r="L888" s="39" t="str">
        <f>Results!B884</f>
        <v/>
      </c>
      <c r="M888" s="79" t="e">
        <f>Results!F892</f>
        <v>#DIV/0!</v>
      </c>
      <c r="N888" s="79" t="e">
        <f>Results!G892</f>
        <v>#DIV/0!</v>
      </c>
    </row>
    <row r="889" customHeight="1" spans="10:14">
      <c r="J889" s="68"/>
      <c r="K889" s="39" t="str">
        <f>Results!C893</f>
        <v>F03</v>
      </c>
      <c r="L889" s="39" t="str">
        <f>Results!B885</f>
        <v>mmu-miR-3100-3p</v>
      </c>
      <c r="M889" s="79" t="e">
        <f>Results!F893</f>
        <v>#DIV/0!</v>
      </c>
      <c r="N889" s="79" t="e">
        <f>Results!G893</f>
        <v>#DIV/0!</v>
      </c>
    </row>
    <row r="890" customHeight="1" spans="10:14">
      <c r="J890" s="68"/>
      <c r="K890" s="39" t="str">
        <f>Results!C894</f>
        <v>F04</v>
      </c>
      <c r="L890" s="39" t="str">
        <f>Results!B886</f>
        <v/>
      </c>
      <c r="M890" s="79" t="e">
        <f>Results!F894</f>
        <v>#DIV/0!</v>
      </c>
      <c r="N890" s="79" t="e">
        <f>Results!G894</f>
        <v>#DIV/0!</v>
      </c>
    </row>
    <row r="891" customHeight="1" spans="10:14">
      <c r="J891" s="68"/>
      <c r="K891" s="39" t="str">
        <f>Results!C895</f>
        <v>F05</v>
      </c>
      <c r="L891" s="39" t="str">
        <f>Results!B887</f>
        <v>mmu-miR-3101-3p</v>
      </c>
      <c r="M891" s="79" t="e">
        <f>Results!F895</f>
        <v>#DIV/0!</v>
      </c>
      <c r="N891" s="79" t="e">
        <f>Results!G895</f>
        <v>#DIV/0!</v>
      </c>
    </row>
    <row r="892" customHeight="1" spans="10:14">
      <c r="J892" s="68"/>
      <c r="K892" s="39" t="str">
        <f>Results!C896</f>
        <v>F06</v>
      </c>
      <c r="L892" s="39" t="str">
        <f>Results!B888</f>
        <v/>
      </c>
      <c r="M892" s="79" t="e">
        <f>Results!F896</f>
        <v>#DIV/0!</v>
      </c>
      <c r="N892" s="79" t="e">
        <f>Results!G896</f>
        <v>#DIV/0!</v>
      </c>
    </row>
    <row r="893" customHeight="1" spans="10:14">
      <c r="J893" s="68"/>
      <c r="K893" s="39" t="str">
        <f>Results!C897</f>
        <v>F07</v>
      </c>
      <c r="L893" s="39" t="str">
        <f>Results!B889</f>
        <v>mmu-miR-344e-5p</v>
      </c>
      <c r="M893" s="79" t="e">
        <f>Results!F897</f>
        <v>#DIV/0!</v>
      </c>
      <c r="N893" s="79" t="e">
        <f>Results!G897</f>
        <v>#DIV/0!</v>
      </c>
    </row>
    <row r="894" customHeight="1" spans="10:14">
      <c r="J894" s="68"/>
      <c r="K894" s="39" t="str">
        <f>Results!C898</f>
        <v>F08</v>
      </c>
      <c r="L894" s="39" t="str">
        <f>Results!B890</f>
        <v/>
      </c>
      <c r="M894" s="79" t="e">
        <f>Results!F898</f>
        <v>#DIV/0!</v>
      </c>
      <c r="N894" s="79" t="e">
        <f>Results!G898</f>
        <v>#DIV/0!</v>
      </c>
    </row>
    <row r="895" customHeight="1" spans="10:14">
      <c r="J895" s="68"/>
      <c r="K895" s="39" t="str">
        <f>Results!C899</f>
        <v>F09</v>
      </c>
      <c r="L895" s="39" t="str">
        <f>Results!B891</f>
        <v/>
      </c>
      <c r="M895" s="79" t="e">
        <f>Results!F899</f>
        <v>#DIV/0!</v>
      </c>
      <c r="N895" s="79" t="e">
        <f>Results!G899</f>
        <v>#DIV/0!</v>
      </c>
    </row>
    <row r="896" customHeight="1" spans="10:14">
      <c r="J896" s="68"/>
      <c r="K896" s="39" t="str">
        <f>Results!C900</f>
        <v>F10</v>
      </c>
      <c r="L896" s="39" t="str">
        <f>Results!B892</f>
        <v/>
      </c>
      <c r="M896" s="79" t="e">
        <f>Results!F900</f>
        <v>#DIV/0!</v>
      </c>
      <c r="N896" s="79" t="e">
        <f>Results!G900</f>
        <v>#DIV/0!</v>
      </c>
    </row>
    <row r="897" customHeight="1" spans="10:14">
      <c r="J897" s="68"/>
      <c r="K897" s="39" t="str">
        <f>Results!C901</f>
        <v>F11</v>
      </c>
      <c r="L897" s="39" t="str">
        <f>Results!B893</f>
        <v/>
      </c>
      <c r="M897" s="79" t="e">
        <f>Results!F901</f>
        <v>#DIV/0!</v>
      </c>
      <c r="N897" s="79" t="e">
        <f>Results!G901</f>
        <v>#DIV/0!</v>
      </c>
    </row>
    <row r="898" customHeight="1" spans="10:14">
      <c r="J898" s="68"/>
      <c r="K898" s="39" t="str">
        <f>Results!C902</f>
        <v>F12</v>
      </c>
      <c r="L898" s="39" t="str">
        <f>Results!B894</f>
        <v/>
      </c>
      <c r="M898" s="79" t="e">
        <f>Results!F902</f>
        <v>#DIV/0!</v>
      </c>
      <c r="N898" s="79" t="e">
        <f>Results!G902</f>
        <v>#DIV/0!</v>
      </c>
    </row>
    <row r="899" customHeight="1" spans="10:14">
      <c r="J899" s="68"/>
      <c r="K899" s="39" t="str">
        <f>Results!C903</f>
        <v>F13</v>
      </c>
      <c r="L899" s="39" t="str">
        <f>Results!B895</f>
        <v/>
      </c>
      <c r="M899" s="79" t="e">
        <f>Results!F903</f>
        <v>#DIV/0!</v>
      </c>
      <c r="N899" s="79" t="e">
        <f>Results!G903</f>
        <v>#DIV/0!</v>
      </c>
    </row>
    <row r="900" customHeight="1" spans="10:14">
      <c r="J900" s="68"/>
      <c r="K900" s="39" t="str">
        <f>Results!C904</f>
        <v>F14</v>
      </c>
      <c r="L900" s="39" t="str">
        <f>Results!B896</f>
        <v/>
      </c>
      <c r="M900" s="79" t="e">
        <f>Results!F904</f>
        <v>#DIV/0!</v>
      </c>
      <c r="N900" s="79" t="e">
        <f>Results!G904</f>
        <v>#DIV/0!</v>
      </c>
    </row>
    <row r="901" customHeight="1" spans="10:14">
      <c r="J901" s="68"/>
      <c r="K901" s="39" t="str">
        <f>Results!C905</f>
        <v>F15</v>
      </c>
      <c r="L901" s="39" t="str">
        <f>Results!B897</f>
        <v/>
      </c>
      <c r="M901" s="79" t="e">
        <f>Results!F905</f>
        <v>#DIV/0!</v>
      </c>
      <c r="N901" s="79" t="e">
        <f>Results!G905</f>
        <v>#DIV/0!</v>
      </c>
    </row>
    <row r="902" customHeight="1" spans="10:14">
      <c r="J902" s="68"/>
      <c r="K902" s="39" t="str">
        <f>Results!C906</f>
        <v>F16</v>
      </c>
      <c r="L902" s="39" t="str">
        <f>Results!B898</f>
        <v/>
      </c>
      <c r="M902" s="79" t="e">
        <f>Results!F906</f>
        <v>#DIV/0!</v>
      </c>
      <c r="N902" s="79" t="e">
        <f>Results!G906</f>
        <v>#DIV/0!</v>
      </c>
    </row>
    <row r="903" customHeight="1" spans="10:14">
      <c r="J903" s="68"/>
      <c r="K903" s="39" t="str">
        <f>Results!C907</f>
        <v>F17</v>
      </c>
      <c r="L903" s="39" t="str">
        <f>Results!B899</f>
        <v/>
      </c>
      <c r="M903" s="79" t="e">
        <f>Results!F907</f>
        <v>#DIV/0!</v>
      </c>
      <c r="N903" s="79" t="e">
        <f>Results!G907</f>
        <v>#DIV/0!</v>
      </c>
    </row>
    <row r="904" customHeight="1" spans="10:14">
      <c r="J904" s="68"/>
      <c r="K904" s="39" t="str">
        <f>Results!C908</f>
        <v>F18</v>
      </c>
      <c r="L904" s="39" t="str">
        <f>Results!B900</f>
        <v/>
      </c>
      <c r="M904" s="79" t="e">
        <f>Results!F908</f>
        <v>#DIV/0!</v>
      </c>
      <c r="N904" s="79" t="e">
        <f>Results!G908</f>
        <v>#DIV/0!</v>
      </c>
    </row>
    <row r="905" customHeight="1" spans="10:14">
      <c r="J905" s="68"/>
      <c r="K905" s="39" t="str">
        <f>Results!C909</f>
        <v>F19</v>
      </c>
      <c r="L905" s="39" t="str">
        <f>Results!B901</f>
        <v/>
      </c>
      <c r="M905" s="79" t="e">
        <f>Results!F909</f>
        <v>#DIV/0!</v>
      </c>
      <c r="N905" s="79" t="e">
        <f>Results!G909</f>
        <v>#DIV/0!</v>
      </c>
    </row>
    <row r="906" customHeight="1" spans="10:14">
      <c r="J906" s="68"/>
      <c r="K906" s="39" t="str">
        <f>Results!C910</f>
        <v>F20</v>
      </c>
      <c r="L906" s="39" t="str">
        <f>Results!B902</f>
        <v/>
      </c>
      <c r="M906" s="79" t="e">
        <f>Results!F910</f>
        <v>#DIV/0!</v>
      </c>
      <c r="N906" s="79" t="e">
        <f>Results!G910</f>
        <v>#DIV/0!</v>
      </c>
    </row>
    <row r="907" customHeight="1" spans="10:14">
      <c r="J907" s="68"/>
      <c r="K907" s="39" t="str">
        <f>Results!C911</f>
        <v>F21</v>
      </c>
      <c r="L907" s="39" t="str">
        <f>Results!B903</f>
        <v/>
      </c>
      <c r="M907" s="79" t="e">
        <f>Results!F911</f>
        <v>#DIV/0!</v>
      </c>
      <c r="N907" s="79" t="e">
        <f>Results!G911</f>
        <v>#DIV/0!</v>
      </c>
    </row>
    <row r="908" customHeight="1" spans="10:14">
      <c r="J908" s="68"/>
      <c r="K908" s="39" t="str">
        <f>Results!C912</f>
        <v>F22</v>
      </c>
      <c r="L908" s="39" t="str">
        <f>Results!B904</f>
        <v/>
      </c>
      <c r="M908" s="79" t="e">
        <f>Results!F912</f>
        <v>#DIV/0!</v>
      </c>
      <c r="N908" s="79" t="e">
        <f>Results!G912</f>
        <v>#DIV/0!</v>
      </c>
    </row>
    <row r="909" customHeight="1" spans="10:14">
      <c r="J909" s="68"/>
      <c r="K909" s="39" t="str">
        <f>Results!C913</f>
        <v>F23</v>
      </c>
      <c r="L909" s="39" t="str">
        <f>Results!B905</f>
        <v/>
      </c>
      <c r="M909" s="79" t="e">
        <f>Results!F913</f>
        <v>#DIV/0!</v>
      </c>
      <c r="N909" s="79" t="e">
        <f>Results!G913</f>
        <v>#DIV/0!</v>
      </c>
    </row>
    <row r="910" customHeight="1" spans="10:14">
      <c r="J910" s="68"/>
      <c r="K910" s="39" t="str">
        <f>Results!C914</f>
        <v>F24</v>
      </c>
      <c r="L910" s="39" t="str">
        <f>Results!B906</f>
        <v/>
      </c>
      <c r="M910" s="79" t="e">
        <f>Results!F914</f>
        <v>#DIV/0!</v>
      </c>
      <c r="N910" s="79" t="e">
        <f>Results!G914</f>
        <v>#DIV/0!</v>
      </c>
    </row>
    <row r="911" customHeight="1" spans="10:14">
      <c r="J911" s="68"/>
      <c r="K911" s="39" t="str">
        <f>Results!C915</f>
        <v>G01</v>
      </c>
      <c r="L911" s="39" t="str">
        <f>Results!B907</f>
        <v/>
      </c>
      <c r="M911" s="79" t="e">
        <f>Results!F915</f>
        <v>#DIV/0!</v>
      </c>
      <c r="N911" s="79" t="e">
        <f>Results!G915</f>
        <v>#DIV/0!</v>
      </c>
    </row>
    <row r="912" customHeight="1" spans="10:14">
      <c r="J912" s="68"/>
      <c r="K912" s="39" t="str">
        <f>Results!C916</f>
        <v>G02</v>
      </c>
      <c r="L912" s="39" t="str">
        <f>Results!B908</f>
        <v/>
      </c>
      <c r="M912" s="79" t="e">
        <f>Results!F916</f>
        <v>#DIV/0!</v>
      </c>
      <c r="N912" s="79" t="e">
        <f>Results!G916</f>
        <v>#DIV/0!</v>
      </c>
    </row>
    <row r="913" customHeight="1" spans="10:14">
      <c r="J913" s="68"/>
      <c r="K913" s="39" t="str">
        <f>Results!C917</f>
        <v>G03</v>
      </c>
      <c r="L913" s="39" t="str">
        <f>Results!B909</f>
        <v/>
      </c>
      <c r="M913" s="79" t="e">
        <f>Results!F917</f>
        <v>#DIV/0!</v>
      </c>
      <c r="N913" s="79" t="e">
        <f>Results!G917</f>
        <v>#DIV/0!</v>
      </c>
    </row>
    <row r="914" customHeight="1" spans="10:14">
      <c r="J914" s="68"/>
      <c r="K914" s="39" t="str">
        <f>Results!C918</f>
        <v>G04</v>
      </c>
      <c r="L914" s="39" t="str">
        <f>Results!B910</f>
        <v/>
      </c>
      <c r="M914" s="79" t="e">
        <f>Results!F918</f>
        <v>#DIV/0!</v>
      </c>
      <c r="N914" s="79" t="e">
        <f>Results!G918</f>
        <v>#DIV/0!</v>
      </c>
    </row>
    <row r="915" customHeight="1" spans="10:14">
      <c r="J915" s="68"/>
      <c r="K915" s="39" t="str">
        <f>Results!C919</f>
        <v>G05</v>
      </c>
      <c r="L915" s="39" t="str">
        <f>Results!B911</f>
        <v/>
      </c>
      <c r="M915" s="79" t="e">
        <f>Results!F919</f>
        <v>#DIV/0!</v>
      </c>
      <c r="N915" s="79" t="e">
        <f>Results!G919</f>
        <v>#DIV/0!</v>
      </c>
    </row>
    <row r="916" customHeight="1" spans="10:14">
      <c r="J916" s="68"/>
      <c r="K916" s="39" t="str">
        <f>Results!C920</f>
        <v>G06</v>
      </c>
      <c r="L916" s="39" t="str">
        <f>Results!B912</f>
        <v/>
      </c>
      <c r="M916" s="79" t="e">
        <f>Results!F920</f>
        <v>#DIV/0!</v>
      </c>
      <c r="N916" s="79" t="e">
        <f>Results!G920</f>
        <v>#DIV/0!</v>
      </c>
    </row>
    <row r="917" customHeight="1" spans="10:14">
      <c r="J917" s="68"/>
      <c r="K917" s="39" t="str">
        <f>Results!C921</f>
        <v>G07</v>
      </c>
      <c r="L917" s="39" t="str">
        <f>Results!B913</f>
        <v/>
      </c>
      <c r="M917" s="79" t="e">
        <f>Results!F921</f>
        <v>#DIV/0!</v>
      </c>
      <c r="N917" s="79" t="e">
        <f>Results!G921</f>
        <v>#DIV/0!</v>
      </c>
    </row>
    <row r="918" customHeight="1" spans="10:14">
      <c r="J918" s="68"/>
      <c r="K918" s="39" t="str">
        <f>Results!C922</f>
        <v>G08</v>
      </c>
      <c r="L918" s="39" t="str">
        <f>Results!B914</f>
        <v/>
      </c>
      <c r="M918" s="79" t="e">
        <f>Results!F922</f>
        <v>#DIV/0!</v>
      </c>
      <c r="N918" s="79" t="e">
        <f>Results!G922</f>
        <v>#DIV/0!</v>
      </c>
    </row>
    <row r="919" customHeight="1" spans="10:14">
      <c r="J919" s="68"/>
      <c r="K919" s="39" t="str">
        <f>Results!C923</f>
        <v>G09</v>
      </c>
      <c r="L919" s="39" t="str">
        <f>Results!B915</f>
        <v>mmu-miR-344b-5p</v>
      </c>
      <c r="M919" s="79" t="e">
        <f>Results!F923</f>
        <v>#DIV/0!</v>
      </c>
      <c r="N919" s="79" t="e">
        <f>Results!G923</f>
        <v>#DIV/0!</v>
      </c>
    </row>
    <row r="920" customHeight="1" spans="10:14">
      <c r="J920" s="68"/>
      <c r="K920" s="39" t="str">
        <f>Results!C924</f>
        <v>G10</v>
      </c>
      <c r="L920" s="39" t="str">
        <f>Results!B916</f>
        <v/>
      </c>
      <c r="M920" s="79" t="e">
        <f>Results!F924</f>
        <v>#DIV/0!</v>
      </c>
      <c r="N920" s="79" t="e">
        <f>Results!G924</f>
        <v>#DIV/0!</v>
      </c>
    </row>
    <row r="921" customHeight="1" spans="10:14">
      <c r="J921" s="68"/>
      <c r="K921" s="39" t="str">
        <f>Results!C925</f>
        <v>G11</v>
      </c>
      <c r="L921" s="39" t="str">
        <f>Results!B917</f>
        <v>mmu-miR-344b-3p</v>
      </c>
      <c r="M921" s="79" t="e">
        <f>Results!F925</f>
        <v>#DIV/0!</v>
      </c>
      <c r="N921" s="79" t="e">
        <f>Results!G925</f>
        <v>#DIV/0!</v>
      </c>
    </row>
    <row r="922" customHeight="1" spans="10:14">
      <c r="J922" s="68"/>
      <c r="K922" s="39" t="str">
        <f>Results!C926</f>
        <v>G12</v>
      </c>
      <c r="L922" s="39" t="str">
        <f>Results!B918</f>
        <v/>
      </c>
      <c r="M922" s="79" t="e">
        <f>Results!F926</f>
        <v>#DIV/0!</v>
      </c>
      <c r="N922" s="79" t="e">
        <f>Results!G926</f>
        <v>#DIV/0!</v>
      </c>
    </row>
    <row r="923" customHeight="1" spans="10:14">
      <c r="J923" s="68"/>
      <c r="K923" s="39" t="str">
        <f>Results!C927</f>
        <v>G13</v>
      </c>
      <c r="L923" s="39" t="str">
        <f>Results!B919</f>
        <v>mmu-miR-344c-3p</v>
      </c>
      <c r="M923" s="79" t="e">
        <f>Results!F927</f>
        <v>#DIV/0!</v>
      </c>
      <c r="N923" s="79" t="e">
        <f>Results!G927</f>
        <v>#DIV/0!</v>
      </c>
    </row>
    <row r="924" customHeight="1" spans="10:14">
      <c r="J924" s="68"/>
      <c r="K924" s="39" t="str">
        <f>Results!C928</f>
        <v>G14</v>
      </c>
      <c r="L924" s="39" t="str">
        <f>Results!B920</f>
        <v/>
      </c>
      <c r="M924" s="79" t="e">
        <f>Results!F928</f>
        <v>#DIV/0!</v>
      </c>
      <c r="N924" s="79" t="e">
        <f>Results!G928</f>
        <v>#DIV/0!</v>
      </c>
    </row>
    <row r="925" customHeight="1" spans="10:14">
      <c r="J925" s="68"/>
      <c r="K925" s="39" t="str">
        <f>Results!C929</f>
        <v>G15</v>
      </c>
      <c r="L925" s="39" t="str">
        <f>Results!B921</f>
        <v>mmu-miR-344g-5p</v>
      </c>
      <c r="M925" s="79" t="e">
        <f>Results!F929</f>
        <v>#DIV/0!</v>
      </c>
      <c r="N925" s="79" t="e">
        <f>Results!G929</f>
        <v>#DIV/0!</v>
      </c>
    </row>
    <row r="926" customHeight="1" spans="10:14">
      <c r="J926" s="68"/>
      <c r="K926" s="39" t="str">
        <f>Results!C930</f>
        <v>G16</v>
      </c>
      <c r="L926" s="39" t="str">
        <f>Results!B922</f>
        <v/>
      </c>
      <c r="M926" s="79" t="e">
        <f>Results!F930</f>
        <v>#DIV/0!</v>
      </c>
      <c r="N926" s="79" t="e">
        <f>Results!G930</f>
        <v>#DIV/0!</v>
      </c>
    </row>
    <row r="927" customHeight="1" spans="10:14">
      <c r="J927" s="68"/>
      <c r="K927" s="39" t="str">
        <f>Results!C931</f>
        <v>G17</v>
      </c>
      <c r="L927" s="39" t="str">
        <f>Results!B923</f>
        <v>mmu-miR-344g-3p</v>
      </c>
      <c r="M927" s="79" t="e">
        <f>Results!F931</f>
        <v>#DIV/0!</v>
      </c>
      <c r="N927" s="79" t="e">
        <f>Results!G931</f>
        <v>#DIV/0!</v>
      </c>
    </row>
    <row r="928" customHeight="1" spans="10:14">
      <c r="J928" s="68"/>
      <c r="K928" s="39" t="str">
        <f>Results!C932</f>
        <v>G18</v>
      </c>
      <c r="L928" s="39" t="str">
        <f>Results!B924</f>
        <v/>
      </c>
      <c r="M928" s="79" t="e">
        <f>Results!F932</f>
        <v>#DIV/0!</v>
      </c>
      <c r="N928" s="79" t="e">
        <f>Results!G932</f>
        <v>#DIV/0!</v>
      </c>
    </row>
    <row r="929" customHeight="1" spans="10:14">
      <c r="J929" s="68"/>
      <c r="K929" s="39" t="str">
        <f>Results!C933</f>
        <v>G19</v>
      </c>
      <c r="L929" s="39" t="str">
        <f>Results!B925</f>
        <v>mmu-miR-344f-5p</v>
      </c>
      <c r="M929" s="79" t="e">
        <f>Results!F933</f>
        <v>#DIV/0!</v>
      </c>
      <c r="N929" s="79" t="e">
        <f>Results!G933</f>
        <v>#DIV/0!</v>
      </c>
    </row>
    <row r="930" customHeight="1" spans="10:14">
      <c r="J930" s="68"/>
      <c r="K930" s="39" t="str">
        <f>Results!C934</f>
        <v>G20</v>
      </c>
      <c r="L930" s="39" t="str">
        <f>Results!B926</f>
        <v/>
      </c>
      <c r="M930" s="79" t="e">
        <f>Results!F934</f>
        <v>#DIV/0!</v>
      </c>
      <c r="N930" s="79" t="e">
        <f>Results!G934</f>
        <v>#DIV/0!</v>
      </c>
    </row>
    <row r="931" customHeight="1" spans="10:14">
      <c r="J931" s="68"/>
      <c r="K931" s="39" t="str">
        <f>Results!C935</f>
        <v>G21</v>
      </c>
      <c r="L931" s="39" t="str">
        <f>Results!B927</f>
        <v>mmu-miR-344f-3p</v>
      </c>
      <c r="M931" s="79" t="e">
        <f>Results!F935</f>
        <v>#DIV/0!</v>
      </c>
      <c r="N931" s="79" t="e">
        <f>Results!G935</f>
        <v>#DIV/0!</v>
      </c>
    </row>
    <row r="932" customHeight="1" spans="10:14">
      <c r="J932" s="68"/>
      <c r="K932" s="39" t="str">
        <f>Results!C936</f>
        <v>G22</v>
      </c>
      <c r="L932" s="39" t="str">
        <f>Results!B928</f>
        <v/>
      </c>
      <c r="M932" s="79" t="e">
        <f>Results!F936</f>
        <v>#DIV/0!</v>
      </c>
      <c r="N932" s="79" t="e">
        <f>Results!G936</f>
        <v>#DIV/0!</v>
      </c>
    </row>
    <row r="933" customHeight="1" spans="10:14">
      <c r="J933" s="68"/>
      <c r="K933" s="39" t="str">
        <f>Results!C937</f>
        <v>G23</v>
      </c>
      <c r="L933" s="39" t="str">
        <f>Results!B929</f>
        <v>mmu-miR-3102-5p.2-5p</v>
      </c>
      <c r="M933" s="79" t="e">
        <f>Results!F937</f>
        <v>#DIV/0!</v>
      </c>
      <c r="N933" s="79" t="e">
        <f>Results!G937</f>
        <v>#DIV/0!</v>
      </c>
    </row>
    <row r="934" customHeight="1" spans="10:14">
      <c r="J934" s="68"/>
      <c r="K934" s="39" t="str">
        <f>Results!C938</f>
        <v>G24</v>
      </c>
      <c r="L934" s="39" t="str">
        <f>Results!B930</f>
        <v/>
      </c>
      <c r="M934" s="79" t="e">
        <f>Results!F938</f>
        <v>#DIV/0!</v>
      </c>
      <c r="N934" s="79" t="e">
        <f>Results!G938</f>
        <v>#DIV/0!</v>
      </c>
    </row>
    <row r="935" customHeight="1" spans="10:14">
      <c r="J935" s="68"/>
      <c r="K935" s="39" t="str">
        <f>Results!C939</f>
        <v>H01</v>
      </c>
      <c r="L935" s="39" t="str">
        <f>Results!B931</f>
        <v>mmu-miR-3102-3p.2</v>
      </c>
      <c r="M935" s="79" t="e">
        <f>Results!F939</f>
        <v>#DIV/0!</v>
      </c>
      <c r="N935" s="79" t="e">
        <f>Results!G939</f>
        <v>#DIV/0!</v>
      </c>
    </row>
    <row r="936" customHeight="1" spans="10:14">
      <c r="J936" s="68"/>
      <c r="K936" s="39" t="str">
        <f>Results!C940</f>
        <v>H02</v>
      </c>
      <c r="L936" s="39" t="str">
        <f>Results!B932</f>
        <v/>
      </c>
      <c r="M936" s="79" t="e">
        <f>Results!F940</f>
        <v>#DIV/0!</v>
      </c>
      <c r="N936" s="79" t="e">
        <f>Results!G940</f>
        <v>#DIV/0!</v>
      </c>
    </row>
    <row r="937" customHeight="1" spans="10:14">
      <c r="J937" s="68"/>
      <c r="K937" s="39" t="str">
        <f>Results!C941</f>
        <v>H03</v>
      </c>
      <c r="L937" s="39" t="str">
        <f>Results!B933</f>
        <v>mmu-miR-3102</v>
      </c>
      <c r="M937" s="79" t="e">
        <f>Results!F941</f>
        <v>#DIV/0!</v>
      </c>
      <c r="N937" s="79" t="e">
        <f>Results!G941</f>
        <v>#DIV/0!</v>
      </c>
    </row>
    <row r="938" customHeight="1" spans="10:14">
      <c r="J938" s="68"/>
      <c r="K938" s="39" t="str">
        <f>Results!C942</f>
        <v>H04</v>
      </c>
      <c r="L938" s="39" t="str">
        <f>Results!B934</f>
        <v/>
      </c>
      <c r="M938" s="79" t="e">
        <f>Results!F942</f>
        <v>#DIV/0!</v>
      </c>
      <c r="N938" s="79" t="e">
        <f>Results!G942</f>
        <v>#DIV/0!</v>
      </c>
    </row>
    <row r="939" customHeight="1" spans="10:14">
      <c r="J939" s="68"/>
      <c r="K939" s="39" t="str">
        <f>Results!C943</f>
        <v>H05</v>
      </c>
      <c r="L939" s="39" t="str">
        <f>Results!B935</f>
        <v>mmu-miR-3103-5p</v>
      </c>
      <c r="M939" s="79" t="e">
        <f>Results!F943</f>
        <v>#DIV/0!</v>
      </c>
      <c r="N939" s="79" t="e">
        <f>Results!G943</f>
        <v>#DIV/0!</v>
      </c>
    </row>
    <row r="940" customHeight="1" spans="10:14">
      <c r="J940" s="68"/>
      <c r="K940" s="39" t="str">
        <f>Results!C944</f>
        <v>H06</v>
      </c>
      <c r="L940" s="39" t="str">
        <f>Results!B936</f>
        <v/>
      </c>
      <c r="M940" s="79" t="e">
        <f>Results!F944</f>
        <v>#DIV/0!</v>
      </c>
      <c r="N940" s="79" t="e">
        <f>Results!G944</f>
        <v>#DIV/0!</v>
      </c>
    </row>
    <row r="941" customHeight="1" spans="10:14">
      <c r="J941" s="68"/>
      <c r="K941" s="39" t="str">
        <f>Results!C945</f>
        <v>H07</v>
      </c>
      <c r="L941" s="39" t="str">
        <f>Results!B937</f>
        <v>mmu-miR-3103-3p</v>
      </c>
      <c r="M941" s="79" t="e">
        <f>Results!F945</f>
        <v>#DIV/0!</v>
      </c>
      <c r="N941" s="79" t="e">
        <f>Results!G945</f>
        <v>#DIV/0!</v>
      </c>
    </row>
    <row r="942" customHeight="1" spans="10:14">
      <c r="J942" s="68"/>
      <c r="K942" s="39" t="str">
        <f>Results!C946</f>
        <v>H08</v>
      </c>
      <c r="L942" s="39" t="str">
        <f>Results!B938</f>
        <v/>
      </c>
      <c r="M942" s="79" t="e">
        <f>Results!F946</f>
        <v>#DIV/0!</v>
      </c>
      <c r="N942" s="79" t="e">
        <f>Results!G946</f>
        <v>#DIV/0!</v>
      </c>
    </row>
    <row r="943" customHeight="1" spans="10:14">
      <c r="J943" s="68"/>
      <c r="K943" s="39" t="str">
        <f>Results!C947</f>
        <v>H09</v>
      </c>
      <c r="L943" s="39" t="str">
        <f>Results!B939</f>
        <v/>
      </c>
      <c r="M943" s="79" t="e">
        <f>Results!F947</f>
        <v>#DIV/0!</v>
      </c>
      <c r="N943" s="79" t="e">
        <f>Results!G947</f>
        <v>#DIV/0!</v>
      </c>
    </row>
    <row r="944" customHeight="1" spans="10:14">
      <c r="J944" s="68"/>
      <c r="K944" s="39" t="str">
        <f>Results!C948</f>
        <v>H10</v>
      </c>
      <c r="L944" s="39" t="str">
        <f>Results!B940</f>
        <v/>
      </c>
      <c r="M944" s="79" t="e">
        <f>Results!F948</f>
        <v>#DIV/0!</v>
      </c>
      <c r="N944" s="79" t="e">
        <f>Results!G948</f>
        <v>#DIV/0!</v>
      </c>
    </row>
    <row r="945" customHeight="1" spans="10:14">
      <c r="J945" s="68"/>
      <c r="K945" s="39" t="str">
        <f>Results!C949</f>
        <v>H11</v>
      </c>
      <c r="L945" s="39" t="str">
        <f>Results!B941</f>
        <v/>
      </c>
      <c r="M945" s="79" t="e">
        <f>Results!F949</f>
        <v>#DIV/0!</v>
      </c>
      <c r="N945" s="79" t="e">
        <f>Results!G949</f>
        <v>#DIV/0!</v>
      </c>
    </row>
    <row r="946" customHeight="1" spans="10:14">
      <c r="J946" s="68"/>
      <c r="K946" s="39" t="str">
        <f>Results!C950</f>
        <v>H12</v>
      </c>
      <c r="L946" s="39" t="str">
        <f>Results!B942</f>
        <v/>
      </c>
      <c r="M946" s="79" t="e">
        <f>Results!F950</f>
        <v>#DIV/0!</v>
      </c>
      <c r="N946" s="79" t="e">
        <f>Results!G950</f>
        <v>#DIV/0!</v>
      </c>
    </row>
    <row r="947" customHeight="1" spans="10:14">
      <c r="J947" s="68"/>
      <c r="K947" s="39" t="str">
        <f>Results!C951</f>
        <v>H13</v>
      </c>
      <c r="L947" s="39" t="str">
        <f>Results!B943</f>
        <v/>
      </c>
      <c r="M947" s="79" t="e">
        <f>Results!F951</f>
        <v>#DIV/0!</v>
      </c>
      <c r="N947" s="79" t="e">
        <f>Results!G951</f>
        <v>#DIV/0!</v>
      </c>
    </row>
    <row r="948" customHeight="1" spans="10:14">
      <c r="J948" s="68"/>
      <c r="K948" s="39" t="str">
        <f>Results!C952</f>
        <v>H14</v>
      </c>
      <c r="L948" s="39" t="str">
        <f>Results!B944</f>
        <v/>
      </c>
      <c r="M948" s="79" t="e">
        <f>Results!F952</f>
        <v>#DIV/0!</v>
      </c>
      <c r="N948" s="79" t="e">
        <f>Results!G952</f>
        <v>#DIV/0!</v>
      </c>
    </row>
    <row r="949" customHeight="1" spans="10:14">
      <c r="J949" s="68"/>
      <c r="K949" s="39" t="str">
        <f>Results!C953</f>
        <v>H15</v>
      </c>
      <c r="L949" s="39" t="str">
        <f>Results!B945</f>
        <v/>
      </c>
      <c r="M949" s="79" t="e">
        <f>Results!F953</f>
        <v>#DIV/0!</v>
      </c>
      <c r="N949" s="79" t="e">
        <f>Results!G953</f>
        <v>#DIV/0!</v>
      </c>
    </row>
    <row r="950" customHeight="1" spans="10:14">
      <c r="J950" s="68"/>
      <c r="K950" s="39" t="str">
        <f>Results!C954</f>
        <v>H16</v>
      </c>
      <c r="L950" s="39" t="str">
        <f>Results!B946</f>
        <v/>
      </c>
      <c r="M950" s="79" t="e">
        <f>Results!F954</f>
        <v>#DIV/0!</v>
      </c>
      <c r="N950" s="79" t="e">
        <f>Results!G954</f>
        <v>#DIV/0!</v>
      </c>
    </row>
    <row r="951" customHeight="1" spans="10:14">
      <c r="J951" s="68"/>
      <c r="K951" s="39" t="str">
        <f>Results!C955</f>
        <v>H17</v>
      </c>
      <c r="L951" s="39" t="str">
        <f>Results!B947</f>
        <v/>
      </c>
      <c r="M951" s="79" t="e">
        <f>Results!F955</f>
        <v>#DIV/0!</v>
      </c>
      <c r="N951" s="79" t="e">
        <f>Results!G955</f>
        <v>#DIV/0!</v>
      </c>
    </row>
    <row r="952" customHeight="1" spans="10:14">
      <c r="J952" s="68"/>
      <c r="K952" s="39" t="str">
        <f>Results!C956</f>
        <v>H18</v>
      </c>
      <c r="L952" s="39" t="str">
        <f>Results!B948</f>
        <v/>
      </c>
      <c r="M952" s="79" t="e">
        <f>Results!F956</f>
        <v>#DIV/0!</v>
      </c>
      <c r="N952" s="79" t="e">
        <f>Results!G956</f>
        <v>#DIV/0!</v>
      </c>
    </row>
    <row r="953" customHeight="1" spans="10:14">
      <c r="J953" s="68"/>
      <c r="K953" s="39" t="str">
        <f>Results!C957</f>
        <v>H19</v>
      </c>
      <c r="L953" s="39" t="str">
        <f>Results!B949</f>
        <v/>
      </c>
      <c r="M953" s="79" t="e">
        <f>Results!F957</f>
        <v>#DIV/0!</v>
      </c>
      <c r="N953" s="79" t="e">
        <f>Results!G957</f>
        <v>#DIV/0!</v>
      </c>
    </row>
    <row r="954" customHeight="1" spans="10:14">
      <c r="J954" s="68"/>
      <c r="K954" s="39" t="str">
        <f>Results!C958</f>
        <v>H20</v>
      </c>
      <c r="L954" s="39" t="str">
        <f>Results!B950</f>
        <v/>
      </c>
      <c r="M954" s="79" t="e">
        <f>Results!F958</f>
        <v>#DIV/0!</v>
      </c>
      <c r="N954" s="79" t="e">
        <f>Results!G958</f>
        <v>#DIV/0!</v>
      </c>
    </row>
    <row r="955" customHeight="1" spans="10:14">
      <c r="J955" s="68"/>
      <c r="K955" s="39" t="str">
        <f>Results!C959</f>
        <v>H21</v>
      </c>
      <c r="L955" s="39" t="str">
        <f>Results!B951</f>
        <v/>
      </c>
      <c r="M955" s="79" t="e">
        <f>Results!F959</f>
        <v>#DIV/0!</v>
      </c>
      <c r="N955" s="79" t="e">
        <f>Results!G959</f>
        <v>#DIV/0!</v>
      </c>
    </row>
    <row r="956" customHeight="1" spans="10:14">
      <c r="J956" s="68"/>
      <c r="K956" s="39" t="str">
        <f>Results!C960</f>
        <v>H22</v>
      </c>
      <c r="L956" s="39" t="str">
        <f>Results!B952</f>
        <v/>
      </c>
      <c r="M956" s="79" t="e">
        <f>Results!F960</f>
        <v>#DIV/0!</v>
      </c>
      <c r="N956" s="79" t="e">
        <f>Results!G960</f>
        <v>#DIV/0!</v>
      </c>
    </row>
    <row r="957" customHeight="1" spans="10:14">
      <c r="J957" s="68"/>
      <c r="K957" s="39" t="str">
        <f>Results!C961</f>
        <v>H23</v>
      </c>
      <c r="L957" s="39" t="str">
        <f>Results!B953</f>
        <v/>
      </c>
      <c r="M957" s="79" t="e">
        <f>Results!F961</f>
        <v>#DIV/0!</v>
      </c>
      <c r="N957" s="79" t="e">
        <f>Results!G961</f>
        <v>#DIV/0!</v>
      </c>
    </row>
    <row r="958" customHeight="1" spans="10:14">
      <c r="J958" s="68"/>
      <c r="K958" s="39" t="str">
        <f>Results!C962</f>
        <v>H24</v>
      </c>
      <c r="L958" s="39" t="str">
        <f>Results!B954</f>
        <v/>
      </c>
      <c r="M958" s="79" t="e">
        <f>Results!F962</f>
        <v>#DIV/0!</v>
      </c>
      <c r="N958" s="79" t="e">
        <f>Results!G962</f>
        <v>#DIV/0!</v>
      </c>
    </row>
    <row r="959" customHeight="1" spans="10:14">
      <c r="J959" s="68"/>
      <c r="K959" s="39" t="str">
        <f>Results!C963</f>
        <v>I01</v>
      </c>
      <c r="L959" s="39" t="str">
        <f>Results!B955</f>
        <v/>
      </c>
      <c r="M959" s="79" t="e">
        <f>Results!F963</f>
        <v>#DIV/0!</v>
      </c>
      <c r="N959" s="79" t="e">
        <f>Results!G963</f>
        <v>#DIV/0!</v>
      </c>
    </row>
    <row r="960" customHeight="1" spans="10:14">
      <c r="J960" s="68"/>
      <c r="K960" s="39" t="str">
        <f>Results!C964</f>
        <v>I02</v>
      </c>
      <c r="L960" s="39" t="str">
        <f>Results!B956</f>
        <v/>
      </c>
      <c r="M960" s="79" t="e">
        <f>Results!F964</f>
        <v>#DIV/0!</v>
      </c>
      <c r="N960" s="79" t="e">
        <f>Results!G964</f>
        <v>#DIV/0!</v>
      </c>
    </row>
    <row r="961" customHeight="1" spans="10:14">
      <c r="J961" s="68"/>
      <c r="K961" s="39" t="str">
        <f>Results!C965</f>
        <v>I03</v>
      </c>
      <c r="L961" s="39" t="str">
        <f>Results!B957</f>
        <v/>
      </c>
      <c r="M961" s="79" t="e">
        <f>Results!F965</f>
        <v>#DIV/0!</v>
      </c>
      <c r="N961" s="79" t="e">
        <f>Results!G965</f>
        <v>#DIV/0!</v>
      </c>
    </row>
    <row r="962" customHeight="1" spans="10:14">
      <c r="J962" s="68"/>
      <c r="K962" s="39" t="str">
        <f>Results!C966</f>
        <v>I04</v>
      </c>
      <c r="L962" s="39" t="str">
        <f>Results!B958</f>
        <v/>
      </c>
      <c r="M962" s="79" t="e">
        <f>Results!F966</f>
        <v>#DIV/0!</v>
      </c>
      <c r="N962" s="79" t="e">
        <f>Results!G966</f>
        <v>#DIV/0!</v>
      </c>
    </row>
    <row r="963" customHeight="1" spans="10:14">
      <c r="J963" s="68"/>
      <c r="K963" s="39" t="str">
        <f>Results!C967</f>
        <v>I05</v>
      </c>
      <c r="L963" s="39" t="str">
        <f>Results!B959</f>
        <v/>
      </c>
      <c r="M963" s="79" t="e">
        <f>Results!F967</f>
        <v>#DIV/0!</v>
      </c>
      <c r="N963" s="79" t="e">
        <f>Results!G967</f>
        <v>#DIV/0!</v>
      </c>
    </row>
    <row r="964" customHeight="1" spans="10:14">
      <c r="J964" s="68"/>
      <c r="K964" s="39" t="str">
        <f>Results!C968</f>
        <v>I06</v>
      </c>
      <c r="L964" s="39" t="str">
        <f>Results!B960</f>
        <v/>
      </c>
      <c r="M964" s="79" t="e">
        <f>Results!F968</f>
        <v>#DIV/0!</v>
      </c>
      <c r="N964" s="79" t="e">
        <f>Results!G968</f>
        <v>#DIV/0!</v>
      </c>
    </row>
    <row r="965" customHeight="1" spans="10:14">
      <c r="J965" s="68"/>
      <c r="K965" s="39" t="str">
        <f>Results!C969</f>
        <v>I07</v>
      </c>
      <c r="L965" s="39" t="str">
        <f>Results!B961</f>
        <v/>
      </c>
      <c r="M965" s="79" t="e">
        <f>Results!F969</f>
        <v>#DIV/0!</v>
      </c>
      <c r="N965" s="79" t="e">
        <f>Results!G969</f>
        <v>#DIV/0!</v>
      </c>
    </row>
    <row r="966" customHeight="1" spans="10:14">
      <c r="J966" s="68"/>
      <c r="K966" s="39" t="str">
        <f>Results!C970</f>
        <v>I08</v>
      </c>
      <c r="L966" s="39" t="str">
        <f>Results!B962</f>
        <v/>
      </c>
      <c r="M966" s="79" t="e">
        <f>Results!F970</f>
        <v>#DIV/0!</v>
      </c>
      <c r="N966" s="79" t="e">
        <f>Results!G970</f>
        <v>#DIV/0!</v>
      </c>
    </row>
    <row r="967" customHeight="1" spans="10:14">
      <c r="J967" s="68"/>
      <c r="K967" s="39" t="str">
        <f>Results!C971</f>
        <v>I09</v>
      </c>
      <c r="L967" s="39" t="str">
        <f>Results!B963</f>
        <v>mmu-miR-3104-5p</v>
      </c>
      <c r="M967" s="79" t="e">
        <f>Results!F971</f>
        <v>#DIV/0!</v>
      </c>
      <c r="N967" s="79" t="e">
        <f>Results!G971</f>
        <v>#DIV/0!</v>
      </c>
    </row>
    <row r="968" customHeight="1" spans="10:14">
      <c r="J968" s="68"/>
      <c r="K968" s="39" t="str">
        <f>Results!C972</f>
        <v>I10</v>
      </c>
      <c r="L968" s="39" t="str">
        <f>Results!B964</f>
        <v/>
      </c>
      <c r="M968" s="79" t="e">
        <f>Results!F972</f>
        <v>#DIV/0!</v>
      </c>
      <c r="N968" s="79" t="e">
        <f>Results!G972</f>
        <v>#DIV/0!</v>
      </c>
    </row>
    <row r="969" customHeight="1" spans="10:14">
      <c r="J969" s="68"/>
      <c r="K969" s="39" t="str">
        <f>Results!C973</f>
        <v>I11</v>
      </c>
      <c r="L969" s="39" t="str">
        <f>Results!B965</f>
        <v>mmu-miR-3104-3p</v>
      </c>
      <c r="M969" s="79" t="e">
        <f>Results!F973</f>
        <v>#DIV/0!</v>
      </c>
      <c r="N969" s="79" t="e">
        <f>Results!G973</f>
        <v>#DIV/0!</v>
      </c>
    </row>
    <row r="970" customHeight="1" spans="10:14">
      <c r="J970" s="68"/>
      <c r="K970" s="39" t="str">
        <f>Results!C974</f>
        <v>I12</v>
      </c>
      <c r="L970" s="39" t="str">
        <f>Results!B966</f>
        <v/>
      </c>
      <c r="M970" s="79" t="e">
        <f>Results!F974</f>
        <v>#DIV/0!</v>
      </c>
      <c r="N970" s="79" t="e">
        <f>Results!G974</f>
        <v>#DIV/0!</v>
      </c>
    </row>
    <row r="971" customHeight="1" spans="10:14">
      <c r="J971" s="68"/>
      <c r="K971" s="39" t="str">
        <f>Results!C975</f>
        <v>I13</v>
      </c>
      <c r="L971" s="39" t="str">
        <f>Results!B967</f>
        <v>mmu-miR-3105-5p</v>
      </c>
      <c r="M971" s="79" t="e">
        <f>Results!F975</f>
        <v>#DIV/0!</v>
      </c>
      <c r="N971" s="79" t="e">
        <f>Results!G975</f>
        <v>#DIV/0!</v>
      </c>
    </row>
    <row r="972" customHeight="1" spans="10:14">
      <c r="J972" s="68"/>
      <c r="K972" s="39" t="str">
        <f>Results!C976</f>
        <v>I14</v>
      </c>
      <c r="L972" s="39" t="str">
        <f>Results!B968</f>
        <v/>
      </c>
      <c r="M972" s="79" t="e">
        <f>Results!F976</f>
        <v>#DIV/0!</v>
      </c>
      <c r="N972" s="79" t="e">
        <f>Results!G976</f>
        <v>#DIV/0!</v>
      </c>
    </row>
    <row r="973" customHeight="1" spans="10:14">
      <c r="J973" s="68"/>
      <c r="K973" s="39" t="str">
        <f>Results!C977</f>
        <v>I15</v>
      </c>
      <c r="L973" s="39" t="str">
        <f>Results!B969</f>
        <v>mmu-miR-3105-3p</v>
      </c>
      <c r="M973" s="79" t="e">
        <f>Results!F977</f>
        <v>#DIV/0!</v>
      </c>
      <c r="N973" s="79" t="e">
        <f>Results!G977</f>
        <v>#DIV/0!</v>
      </c>
    </row>
    <row r="974" customHeight="1" spans="10:14">
      <c r="J974" s="68"/>
      <c r="K974" s="39" t="str">
        <f>Results!C978</f>
        <v>I16</v>
      </c>
      <c r="L974" s="39" t="str">
        <f>Results!B970</f>
        <v/>
      </c>
      <c r="M974" s="79" t="e">
        <f>Results!F978</f>
        <v>#DIV/0!</v>
      </c>
      <c r="N974" s="79" t="e">
        <f>Results!G978</f>
        <v>#DIV/0!</v>
      </c>
    </row>
    <row r="975" customHeight="1" spans="10:14">
      <c r="J975" s="68"/>
      <c r="K975" s="39" t="str">
        <f>Results!C979</f>
        <v>I17</v>
      </c>
      <c r="L975" s="39" t="str">
        <f>Results!B971</f>
        <v>mmu-miR-3107-3p</v>
      </c>
      <c r="M975" s="79" t="e">
        <f>Results!F979</f>
        <v>#DIV/0!</v>
      </c>
      <c r="N975" s="79" t="e">
        <f>Results!G979</f>
        <v>#DIV/0!</v>
      </c>
    </row>
    <row r="976" customHeight="1" spans="10:14">
      <c r="J976" s="68"/>
      <c r="K976" s="39" t="str">
        <f>Results!C980</f>
        <v>I18</v>
      </c>
      <c r="L976" s="39" t="str">
        <f>Results!B972</f>
        <v/>
      </c>
      <c r="M976" s="79" t="e">
        <f>Results!F980</f>
        <v>#DIV/0!</v>
      </c>
      <c r="N976" s="79" t="e">
        <f>Results!G980</f>
        <v>#DIV/0!</v>
      </c>
    </row>
    <row r="977" customHeight="1" spans="10:14">
      <c r="J977" s="68"/>
      <c r="K977" s="39" t="str">
        <f>Results!C981</f>
        <v>I19</v>
      </c>
      <c r="L977" s="39" t="str">
        <f>Results!B973</f>
        <v>mmu-miR-3074-2-3p</v>
      </c>
      <c r="M977" s="79" t="e">
        <f>Results!F981</f>
        <v>#DIV/0!</v>
      </c>
      <c r="N977" s="79" t="e">
        <f>Results!G981</f>
        <v>#DIV/0!</v>
      </c>
    </row>
    <row r="978" customHeight="1" spans="10:14">
      <c r="J978" s="68"/>
      <c r="K978" s="39" t="str">
        <f>Results!C982</f>
        <v>I20</v>
      </c>
      <c r="L978" s="39" t="str">
        <f>Results!B974</f>
        <v/>
      </c>
      <c r="M978" s="79" t="e">
        <f>Results!F982</f>
        <v>#DIV/0!</v>
      </c>
      <c r="N978" s="79" t="e">
        <f>Results!G982</f>
        <v>#DIV/0!</v>
      </c>
    </row>
    <row r="979" customHeight="1" spans="10:14">
      <c r="J979" s="68"/>
      <c r="K979" s="39" t="str">
        <f>Results!C983</f>
        <v>I21</v>
      </c>
      <c r="L979" s="39" t="str">
        <f>Results!B975</f>
        <v>mmu-miR-3108-5p</v>
      </c>
      <c r="M979" s="79" t="e">
        <f>Results!F983</f>
        <v>#DIV/0!</v>
      </c>
      <c r="N979" s="79" t="e">
        <f>Results!G983</f>
        <v>#DIV/0!</v>
      </c>
    </row>
    <row r="980" customHeight="1" spans="10:14">
      <c r="J980" s="68"/>
      <c r="K980" s="39" t="str">
        <f>Results!C984</f>
        <v>I22</v>
      </c>
      <c r="L980" s="39" t="str">
        <f>Results!B976</f>
        <v/>
      </c>
      <c r="M980" s="79" t="e">
        <f>Results!F984</f>
        <v>#DIV/0!</v>
      </c>
      <c r="N980" s="79" t="e">
        <f>Results!G984</f>
        <v>#DIV/0!</v>
      </c>
    </row>
    <row r="981" customHeight="1" spans="10:14">
      <c r="J981" s="68"/>
      <c r="K981" s="39" t="str">
        <f>Results!C985</f>
        <v>I23</v>
      </c>
      <c r="L981" s="39" t="str">
        <f>Results!B977</f>
        <v>mmu-miR-3108-3p</v>
      </c>
      <c r="M981" s="79" t="e">
        <f>Results!F985</f>
        <v>#DIV/0!</v>
      </c>
      <c r="N981" s="79" t="e">
        <f>Results!G985</f>
        <v>#DIV/0!</v>
      </c>
    </row>
    <row r="982" customHeight="1" spans="10:14">
      <c r="J982" s="68"/>
      <c r="K982" s="39" t="str">
        <f>Results!C986</f>
        <v>I24</v>
      </c>
      <c r="L982" s="39" t="str">
        <f>Results!B978</f>
        <v/>
      </c>
      <c r="M982" s="79" t="e">
        <f>Results!F986</f>
        <v>#DIV/0!</v>
      </c>
      <c r="N982" s="79" t="e">
        <f>Results!G986</f>
        <v>#DIV/0!</v>
      </c>
    </row>
    <row r="983" customHeight="1" spans="10:14">
      <c r="J983" s="68"/>
      <c r="K983" s="39" t="str">
        <f>Results!C987</f>
        <v>J01</v>
      </c>
      <c r="L983" s="39" t="str">
        <f>Results!B979</f>
        <v>mmu-miR-3109-5p</v>
      </c>
      <c r="M983" s="79" t="e">
        <f>Results!F987</f>
        <v>#DIV/0!</v>
      </c>
      <c r="N983" s="79" t="e">
        <f>Results!G987</f>
        <v>#DIV/0!</v>
      </c>
    </row>
    <row r="984" customHeight="1" spans="10:14">
      <c r="J984" s="68"/>
      <c r="K984" s="39" t="str">
        <f>Results!C988</f>
        <v>J02</v>
      </c>
      <c r="L984" s="39" t="str">
        <f>Results!B980</f>
        <v/>
      </c>
      <c r="M984" s="79" t="e">
        <f>Results!F988</f>
        <v>#DIV/0!</v>
      </c>
      <c r="N984" s="79" t="e">
        <f>Results!G988</f>
        <v>#DIV/0!</v>
      </c>
    </row>
    <row r="985" customHeight="1" spans="10:14">
      <c r="J985" s="68"/>
      <c r="K985" s="39" t="str">
        <f>Results!C989</f>
        <v>J03</v>
      </c>
      <c r="L985" s="39" t="str">
        <f>Results!B981</f>
        <v>mmu-miR-3109-3p</v>
      </c>
      <c r="M985" s="79" t="e">
        <f>Results!F989</f>
        <v>#DIV/0!</v>
      </c>
      <c r="N985" s="79" t="e">
        <f>Results!G989</f>
        <v>#DIV/0!</v>
      </c>
    </row>
    <row r="986" customHeight="1" spans="10:14">
      <c r="J986" s="68"/>
      <c r="K986" s="39" t="str">
        <f>Results!C990</f>
        <v>J04</v>
      </c>
      <c r="L986" s="39" t="str">
        <f>Results!B982</f>
        <v/>
      </c>
      <c r="M986" s="79" t="e">
        <f>Results!F990</f>
        <v>#DIV/0!</v>
      </c>
      <c r="N986" s="79" t="e">
        <f>Results!G990</f>
        <v>#DIV/0!</v>
      </c>
    </row>
    <row r="987" customHeight="1" spans="10:14">
      <c r="J987" s="68"/>
      <c r="K987" s="39" t="str">
        <f>Results!C991</f>
        <v>J05</v>
      </c>
      <c r="L987" s="39" t="str">
        <f>Results!B983</f>
        <v>mmu-miR-3110-5p</v>
      </c>
      <c r="M987" s="79" t="e">
        <f>Results!F991</f>
        <v>#DIV/0!</v>
      </c>
      <c r="N987" s="79" t="e">
        <f>Results!G991</f>
        <v>#DIV/0!</v>
      </c>
    </row>
    <row r="988" customHeight="1" spans="10:14">
      <c r="J988" s="68"/>
      <c r="K988" s="39" t="str">
        <f>Results!C992</f>
        <v>J06</v>
      </c>
      <c r="L988" s="39" t="str">
        <f>Results!B984</f>
        <v/>
      </c>
      <c r="M988" s="79" t="e">
        <f>Results!F992</f>
        <v>#DIV/0!</v>
      </c>
      <c r="N988" s="79" t="e">
        <f>Results!G992</f>
        <v>#DIV/0!</v>
      </c>
    </row>
    <row r="989" customHeight="1" spans="10:14">
      <c r="J989" s="68"/>
      <c r="K989" s="39" t="str">
        <f>Results!C993</f>
        <v>J07</v>
      </c>
      <c r="L989" s="39" t="str">
        <f>Results!B985</f>
        <v>mmu-miR-3110-3p</v>
      </c>
      <c r="M989" s="79" t="e">
        <f>Results!F993</f>
        <v>#DIV/0!</v>
      </c>
      <c r="N989" s="79" t="e">
        <f>Results!G993</f>
        <v>#DIV/0!</v>
      </c>
    </row>
    <row r="990" customHeight="1" spans="10:14">
      <c r="J990" s="68"/>
      <c r="K990" s="39" t="str">
        <f>Results!C994</f>
        <v>J08</v>
      </c>
      <c r="L990" s="39" t="str">
        <f>Results!B986</f>
        <v/>
      </c>
      <c r="M990" s="79" t="e">
        <f>Results!F994</f>
        <v>#DIV/0!</v>
      </c>
      <c r="N990" s="79" t="e">
        <f>Results!G994</f>
        <v>#DIV/0!</v>
      </c>
    </row>
    <row r="991" customHeight="1" spans="10:14">
      <c r="J991" s="68"/>
      <c r="K991" s="39" t="str">
        <f>Results!C995</f>
        <v>J09</v>
      </c>
      <c r="L991" s="39" t="str">
        <f>Results!B987</f>
        <v/>
      </c>
      <c r="M991" s="79" t="e">
        <f>Results!F995</f>
        <v>#DIV/0!</v>
      </c>
      <c r="N991" s="79" t="e">
        <f>Results!G995</f>
        <v>#DIV/0!</v>
      </c>
    </row>
    <row r="992" customHeight="1" spans="10:14">
      <c r="J992" s="68"/>
      <c r="K992" s="39" t="str">
        <f>Results!C996</f>
        <v>J10</v>
      </c>
      <c r="L992" s="39" t="str">
        <f>Results!B988</f>
        <v/>
      </c>
      <c r="M992" s="79" t="e">
        <f>Results!F996</f>
        <v>#DIV/0!</v>
      </c>
      <c r="N992" s="79" t="e">
        <f>Results!G996</f>
        <v>#DIV/0!</v>
      </c>
    </row>
    <row r="993" customHeight="1" spans="10:14">
      <c r="J993" s="68"/>
      <c r="K993" s="39" t="str">
        <f>Results!C997</f>
        <v>J11</v>
      </c>
      <c r="L993" s="39" t="str">
        <f>Results!B989</f>
        <v/>
      </c>
      <c r="M993" s="79" t="e">
        <f>Results!F997</f>
        <v>#DIV/0!</v>
      </c>
      <c r="N993" s="79" t="e">
        <f>Results!G997</f>
        <v>#DIV/0!</v>
      </c>
    </row>
    <row r="994" customHeight="1" spans="10:14">
      <c r="J994" s="68"/>
      <c r="K994" s="39" t="str">
        <f>Results!C998</f>
        <v>J12</v>
      </c>
      <c r="L994" s="39" t="str">
        <f>Results!B990</f>
        <v/>
      </c>
      <c r="M994" s="79" t="e">
        <f>Results!F998</f>
        <v>#DIV/0!</v>
      </c>
      <c r="N994" s="79" t="e">
        <f>Results!G998</f>
        <v>#DIV/0!</v>
      </c>
    </row>
    <row r="995" customHeight="1" spans="10:14">
      <c r="J995" s="68"/>
      <c r="K995" s="39" t="str">
        <f>Results!C999</f>
        <v>J13</v>
      </c>
      <c r="L995" s="39" t="str">
        <f>Results!B991</f>
        <v/>
      </c>
      <c r="M995" s="79" t="e">
        <f>Results!F999</f>
        <v>#DIV/0!</v>
      </c>
      <c r="N995" s="79" t="e">
        <f>Results!G999</f>
        <v>#DIV/0!</v>
      </c>
    </row>
    <row r="996" customHeight="1" spans="10:14">
      <c r="J996" s="68"/>
      <c r="K996" s="39" t="str">
        <f>Results!C1000</f>
        <v>J14</v>
      </c>
      <c r="L996" s="39" t="str">
        <f>Results!B992</f>
        <v/>
      </c>
      <c r="M996" s="79" t="e">
        <f>Results!F1000</f>
        <v>#DIV/0!</v>
      </c>
      <c r="N996" s="79" t="e">
        <f>Results!G1000</f>
        <v>#DIV/0!</v>
      </c>
    </row>
    <row r="997" customHeight="1" spans="10:14">
      <c r="J997" s="68"/>
      <c r="K997" s="39" t="str">
        <f>Results!C1001</f>
        <v>J15</v>
      </c>
      <c r="L997" s="39" t="str">
        <f>Results!B993</f>
        <v/>
      </c>
      <c r="M997" s="79" t="e">
        <f>Results!F1001</f>
        <v>#DIV/0!</v>
      </c>
      <c r="N997" s="79" t="e">
        <f>Results!G1001</f>
        <v>#DIV/0!</v>
      </c>
    </row>
    <row r="998" customHeight="1" spans="10:14">
      <c r="J998" s="68"/>
      <c r="K998" s="39" t="str">
        <f>Results!C1002</f>
        <v>J16</v>
      </c>
      <c r="L998" s="39" t="str">
        <f>Results!B994</f>
        <v/>
      </c>
      <c r="M998" s="79" t="e">
        <f>Results!F1002</f>
        <v>#DIV/0!</v>
      </c>
      <c r="N998" s="79" t="e">
        <f>Results!G1002</f>
        <v>#DIV/0!</v>
      </c>
    </row>
    <row r="999" customHeight="1" spans="10:14">
      <c r="J999" s="68"/>
      <c r="K999" s="39" t="str">
        <f>Results!C1003</f>
        <v>J17</v>
      </c>
      <c r="L999" s="39" t="str">
        <f>Results!B995</f>
        <v/>
      </c>
      <c r="M999" s="79" t="e">
        <f>Results!F1003</f>
        <v>#DIV/0!</v>
      </c>
      <c r="N999" s="79" t="e">
        <f>Results!G1003</f>
        <v>#DIV/0!</v>
      </c>
    </row>
    <row r="1000" customHeight="1" spans="10:14">
      <c r="J1000" s="68"/>
      <c r="K1000" s="39" t="str">
        <f>Results!C1004</f>
        <v>J18</v>
      </c>
      <c r="L1000" s="39" t="str">
        <f>Results!B996</f>
        <v/>
      </c>
      <c r="M1000" s="79" t="e">
        <f>Results!F1004</f>
        <v>#DIV/0!</v>
      </c>
      <c r="N1000" s="79" t="e">
        <f>Results!G1004</f>
        <v>#DIV/0!</v>
      </c>
    </row>
    <row r="1001" customHeight="1" spans="10:14">
      <c r="J1001" s="68"/>
      <c r="K1001" s="39" t="str">
        <f>Results!C1005</f>
        <v>J19</v>
      </c>
      <c r="L1001" s="39" t="str">
        <f>Results!B997</f>
        <v/>
      </c>
      <c r="M1001" s="79" t="e">
        <f>Results!F1005</f>
        <v>#DIV/0!</v>
      </c>
      <c r="N1001" s="79" t="e">
        <f>Results!G1005</f>
        <v>#DIV/0!</v>
      </c>
    </row>
    <row r="1002" customHeight="1" spans="10:14">
      <c r="J1002" s="68"/>
      <c r="K1002" s="39" t="str">
        <f>Results!C1006</f>
        <v>J20</v>
      </c>
      <c r="L1002" s="39" t="str">
        <f>Results!B998</f>
        <v/>
      </c>
      <c r="M1002" s="79" t="e">
        <f>Results!F1006</f>
        <v>#DIV/0!</v>
      </c>
      <c r="N1002" s="79" t="e">
        <f>Results!G1006</f>
        <v>#DIV/0!</v>
      </c>
    </row>
    <row r="1003" customHeight="1" spans="10:14">
      <c r="J1003" s="68"/>
      <c r="K1003" s="39" t="str">
        <f>Results!C1007</f>
        <v>J21</v>
      </c>
      <c r="L1003" s="39" t="str">
        <f>Results!B999</f>
        <v/>
      </c>
      <c r="M1003" s="79" t="e">
        <f>Results!F1007</f>
        <v>#DIV/0!</v>
      </c>
      <c r="N1003" s="79" t="e">
        <f>Results!G1007</f>
        <v>#DIV/0!</v>
      </c>
    </row>
    <row r="1004" customHeight="1" spans="10:14">
      <c r="J1004" s="68"/>
      <c r="K1004" s="39" t="str">
        <f>Results!C1008</f>
        <v>J22</v>
      </c>
      <c r="L1004" s="39" t="str">
        <f>Results!B1000</f>
        <v/>
      </c>
      <c r="M1004" s="79" t="e">
        <f>Results!F1008</f>
        <v>#DIV/0!</v>
      </c>
      <c r="N1004" s="79" t="e">
        <f>Results!G1008</f>
        <v>#DIV/0!</v>
      </c>
    </row>
    <row r="1005" customHeight="1" spans="10:14">
      <c r="J1005" s="68"/>
      <c r="K1005" s="39" t="str">
        <f>Results!C1009</f>
        <v>J23</v>
      </c>
      <c r="L1005" s="39" t="str">
        <f>Results!B1001</f>
        <v/>
      </c>
      <c r="M1005" s="79" t="e">
        <f>Results!F1009</f>
        <v>#DIV/0!</v>
      </c>
      <c r="N1005" s="79" t="e">
        <f>Results!G1009</f>
        <v>#DIV/0!</v>
      </c>
    </row>
    <row r="1006" customHeight="1" spans="10:14">
      <c r="J1006" s="68"/>
      <c r="K1006" s="39" t="str">
        <f>Results!C1010</f>
        <v>J24</v>
      </c>
      <c r="L1006" s="39" t="str">
        <f>Results!B1002</f>
        <v/>
      </c>
      <c r="M1006" s="79" t="e">
        <f>Results!F1010</f>
        <v>#DIV/0!</v>
      </c>
      <c r="N1006" s="79" t="e">
        <f>Results!G1010</f>
        <v>#DIV/0!</v>
      </c>
    </row>
    <row r="1007" customHeight="1" spans="10:14">
      <c r="J1007" s="68"/>
      <c r="K1007" s="39" t="str">
        <f>Results!C1011</f>
        <v>K01</v>
      </c>
      <c r="L1007" s="39" t="str">
        <f>Results!B1003</f>
        <v/>
      </c>
      <c r="M1007" s="79" t="e">
        <f>Results!F1011</f>
        <v>#DIV/0!</v>
      </c>
      <c r="N1007" s="79" t="e">
        <f>Results!G1011</f>
        <v>#DIV/0!</v>
      </c>
    </row>
    <row r="1008" customHeight="1" spans="10:14">
      <c r="J1008" s="68"/>
      <c r="K1008" s="39" t="str">
        <f>Results!C1012</f>
        <v>K02</v>
      </c>
      <c r="L1008" s="39" t="str">
        <f>Results!B1004</f>
        <v/>
      </c>
      <c r="M1008" s="79" t="e">
        <f>Results!F1012</f>
        <v>#DIV/0!</v>
      </c>
      <c r="N1008" s="79" t="e">
        <f>Results!G1012</f>
        <v>#DIV/0!</v>
      </c>
    </row>
    <row r="1009" customHeight="1" spans="10:14">
      <c r="J1009" s="68"/>
      <c r="K1009" s="39" t="str">
        <f>Results!C1013</f>
        <v>K03</v>
      </c>
      <c r="L1009" s="39" t="str">
        <f>Results!B1005</f>
        <v/>
      </c>
      <c r="M1009" s="79" t="e">
        <f>Results!F1013</f>
        <v>#DIV/0!</v>
      </c>
      <c r="N1009" s="79" t="e">
        <f>Results!G1013</f>
        <v>#DIV/0!</v>
      </c>
    </row>
    <row r="1010" customHeight="1" spans="10:14">
      <c r="J1010" s="68"/>
      <c r="K1010" s="39" t="str">
        <f>Results!C1014</f>
        <v>K04</v>
      </c>
      <c r="L1010" s="39" t="str">
        <f>Results!B1006</f>
        <v/>
      </c>
      <c r="M1010" s="79" t="e">
        <f>Results!F1014</f>
        <v>#DIV/0!</v>
      </c>
      <c r="N1010" s="79" t="e">
        <f>Results!G1014</f>
        <v>#DIV/0!</v>
      </c>
    </row>
    <row r="1011" customHeight="1" spans="10:14">
      <c r="J1011" s="68"/>
      <c r="K1011" s="39" t="str">
        <f>Results!C1015</f>
        <v>K05</v>
      </c>
      <c r="L1011" s="39" t="str">
        <f>Results!B1007</f>
        <v/>
      </c>
      <c r="M1011" s="79" t="e">
        <f>Results!F1015</f>
        <v>#DIV/0!</v>
      </c>
      <c r="N1011" s="79" t="e">
        <f>Results!G1015</f>
        <v>#DIV/0!</v>
      </c>
    </row>
    <row r="1012" customHeight="1" spans="10:14">
      <c r="J1012" s="68"/>
      <c r="K1012" s="39" t="str">
        <f>Results!C1016</f>
        <v>K06</v>
      </c>
      <c r="L1012" s="39" t="str">
        <f>Results!B1008</f>
        <v/>
      </c>
      <c r="M1012" s="79" t="e">
        <f>Results!F1016</f>
        <v>#DIV/0!</v>
      </c>
      <c r="N1012" s="79" t="e">
        <f>Results!G1016</f>
        <v>#DIV/0!</v>
      </c>
    </row>
    <row r="1013" customHeight="1" spans="10:14">
      <c r="J1013" s="68"/>
      <c r="K1013" s="39" t="str">
        <f>Results!C1017</f>
        <v>K07</v>
      </c>
      <c r="L1013" s="39" t="str">
        <f>Results!B1009</f>
        <v/>
      </c>
      <c r="M1013" s="79" t="e">
        <f>Results!F1017</f>
        <v>#DIV/0!</v>
      </c>
      <c r="N1013" s="79" t="e">
        <f>Results!G1017</f>
        <v>#DIV/0!</v>
      </c>
    </row>
    <row r="1014" customHeight="1" spans="10:14">
      <c r="J1014" s="68"/>
      <c r="K1014" s="39" t="str">
        <f>Results!C1018</f>
        <v>K08</v>
      </c>
      <c r="L1014" s="39" t="str">
        <f>Results!B1010</f>
        <v/>
      </c>
      <c r="M1014" s="79" t="e">
        <f>Results!F1018</f>
        <v>#DIV/0!</v>
      </c>
      <c r="N1014" s="79" t="e">
        <f>Results!G1018</f>
        <v>#DIV/0!</v>
      </c>
    </row>
    <row r="1015" customHeight="1" spans="10:14">
      <c r="J1015" s="68"/>
      <c r="K1015" s="39" t="str">
        <f>Results!C1019</f>
        <v>K09</v>
      </c>
      <c r="L1015" s="39" t="str">
        <f>Results!B1011</f>
        <v>mmu-miR-374c-5p</v>
      </c>
      <c r="M1015" s="79" t="e">
        <f>Results!F1019</f>
        <v>#DIV/0!</v>
      </c>
      <c r="N1015" s="79" t="e">
        <f>Results!G1019</f>
        <v>#DIV/0!</v>
      </c>
    </row>
    <row r="1016" customHeight="1" spans="10:14">
      <c r="J1016" s="68"/>
      <c r="K1016" s="39" t="str">
        <f>Results!C1020</f>
        <v>K10</v>
      </c>
      <c r="L1016" s="39" t="str">
        <f>Results!B1012</f>
        <v/>
      </c>
      <c r="M1016" s="79" t="e">
        <f>Results!F1020</f>
        <v>#DIV/0!</v>
      </c>
      <c r="N1016" s="79" t="e">
        <f>Results!G1020</f>
        <v>#DIV/0!</v>
      </c>
    </row>
    <row r="1017" customHeight="1" spans="10:14">
      <c r="J1017" s="68"/>
      <c r="K1017" s="39" t="str">
        <f>Results!C1021</f>
        <v>K11</v>
      </c>
      <c r="L1017" s="39" t="str">
        <f>Results!B1013</f>
        <v>mmu-miR-374c-3p</v>
      </c>
      <c r="M1017" s="79" t="e">
        <f>Results!F1021</f>
        <v>#DIV/0!</v>
      </c>
      <c r="N1017" s="79" t="e">
        <f>Results!G1021</f>
        <v>#DIV/0!</v>
      </c>
    </row>
    <row r="1018" customHeight="1" spans="10:14">
      <c r="J1018" s="68"/>
      <c r="K1018" s="39" t="str">
        <f>Results!C1022</f>
        <v>K12</v>
      </c>
      <c r="L1018" s="39" t="str">
        <f>Results!B1014</f>
        <v/>
      </c>
      <c r="M1018" s="79" t="e">
        <f>Results!F1022</f>
        <v>#DIV/0!</v>
      </c>
      <c r="N1018" s="79" t="e">
        <f>Results!G1022</f>
        <v>#DIV/0!</v>
      </c>
    </row>
    <row r="1019" customHeight="1" spans="10:14">
      <c r="J1019" s="68"/>
      <c r="K1019" s="39" t="str">
        <f>Results!C1023</f>
        <v>K13</v>
      </c>
      <c r="L1019" s="39" t="str">
        <f>Results!B1015</f>
        <v>mmu-miR-3112-5p</v>
      </c>
      <c r="M1019" s="79" t="e">
        <f>Results!F1023</f>
        <v>#DIV/0!</v>
      </c>
      <c r="N1019" s="79" t="e">
        <f>Results!G1023</f>
        <v>#DIV/0!</v>
      </c>
    </row>
    <row r="1020" customHeight="1" spans="10:14">
      <c r="J1020" s="68"/>
      <c r="K1020" s="39" t="str">
        <f>Results!C1024</f>
        <v>K14</v>
      </c>
      <c r="L1020" s="39" t="str">
        <f>Results!B1016</f>
        <v/>
      </c>
      <c r="M1020" s="79" t="e">
        <f>Results!F1024</f>
        <v>#DIV/0!</v>
      </c>
      <c r="N1020" s="79" t="e">
        <f>Results!G1024</f>
        <v>#DIV/0!</v>
      </c>
    </row>
    <row r="1021" customHeight="1" spans="10:14">
      <c r="J1021" s="68"/>
      <c r="K1021" s="39" t="str">
        <f>Results!C1025</f>
        <v>K15</v>
      </c>
      <c r="L1021" s="39" t="str">
        <f>Results!B1017</f>
        <v>mmu-miR-3112-3p</v>
      </c>
      <c r="M1021" s="79" t="e">
        <f>Results!F1025</f>
        <v>#DIV/0!</v>
      </c>
      <c r="N1021" s="79" t="e">
        <f>Results!G1025</f>
        <v>#DIV/0!</v>
      </c>
    </row>
    <row r="1022" customHeight="1" spans="10:14">
      <c r="J1022" s="68"/>
      <c r="K1022" s="39" t="str">
        <f>Results!C1026</f>
        <v>K16</v>
      </c>
      <c r="L1022" s="39" t="str">
        <f>Results!B1018</f>
        <v/>
      </c>
      <c r="M1022" s="79" t="e">
        <f>Results!F1026</f>
        <v>#DIV/0!</v>
      </c>
      <c r="N1022" s="79" t="e">
        <f>Results!G1026</f>
        <v>#DIV/0!</v>
      </c>
    </row>
    <row r="1023" customHeight="1" spans="10:14">
      <c r="J1023" s="68"/>
      <c r="K1023" s="39" t="str">
        <f>Results!C1027</f>
        <v>K17</v>
      </c>
      <c r="L1023" s="39" t="str">
        <f>Results!B1019</f>
        <v>mmu-miR-1912-5p</v>
      </c>
      <c r="M1023" s="79" t="e">
        <f>Results!F1027</f>
        <v>#DIV/0!</v>
      </c>
      <c r="N1023" s="79" t="e">
        <f>Results!G1027</f>
        <v>#DIV/0!</v>
      </c>
    </row>
    <row r="1024" customHeight="1" spans="10:14">
      <c r="J1024" s="68"/>
      <c r="K1024" s="39" t="str">
        <f>Results!C1028</f>
        <v>K18</v>
      </c>
      <c r="L1024" s="39" t="str">
        <f>Results!B1020</f>
        <v/>
      </c>
      <c r="M1024" s="79" t="e">
        <f>Results!F1028</f>
        <v>#DIV/0!</v>
      </c>
      <c r="N1024" s="79" t="e">
        <f>Results!G1028</f>
        <v>#DIV/0!</v>
      </c>
    </row>
    <row r="1025" customHeight="1" spans="10:14">
      <c r="J1025" s="68"/>
      <c r="K1025" s="39" t="str">
        <f>Results!C1029</f>
        <v>K19</v>
      </c>
      <c r="L1025" s="39" t="str">
        <f>Results!B1021</f>
        <v>mmu-miR-3113-5p</v>
      </c>
      <c r="M1025" s="79" t="e">
        <f>Results!F1029</f>
        <v>#DIV/0!</v>
      </c>
      <c r="N1025" s="79" t="e">
        <f>Results!G1029</f>
        <v>#DIV/0!</v>
      </c>
    </row>
    <row r="1026" customHeight="1" spans="10:14">
      <c r="J1026" s="68"/>
      <c r="K1026" s="39" t="str">
        <f>Results!C1030</f>
        <v>K20</v>
      </c>
      <c r="L1026" s="39" t="str">
        <f>Results!B1022</f>
        <v/>
      </c>
      <c r="M1026" s="79" t="e">
        <f>Results!F1030</f>
        <v>#DIV/0!</v>
      </c>
      <c r="N1026" s="79" t="e">
        <f>Results!G1030</f>
        <v>#DIV/0!</v>
      </c>
    </row>
    <row r="1027" customHeight="1" spans="10:14">
      <c r="J1027" s="68"/>
      <c r="K1027" s="39" t="str">
        <f>Results!C1031</f>
        <v>K21</v>
      </c>
      <c r="L1027" s="39" t="str">
        <f>Results!B1023</f>
        <v>mmu-miR-344h-3p</v>
      </c>
      <c r="M1027" s="79" t="e">
        <f>Results!F1031</f>
        <v>#DIV/0!</v>
      </c>
      <c r="N1027" s="79" t="e">
        <f>Results!G1031</f>
        <v>#DIV/0!</v>
      </c>
    </row>
    <row r="1028" customHeight="1" spans="10:14">
      <c r="J1028" s="68"/>
      <c r="K1028" s="39" t="str">
        <f>Results!C1032</f>
        <v>K22</v>
      </c>
      <c r="L1028" s="39" t="str">
        <f>Results!B1024</f>
        <v/>
      </c>
      <c r="M1028" s="79" t="e">
        <f>Results!F1032</f>
        <v>#DIV/0!</v>
      </c>
      <c r="N1028" s="79" t="e">
        <f>Results!G1032</f>
        <v>#DIV/0!</v>
      </c>
    </row>
    <row r="1029" customHeight="1" spans="10:14">
      <c r="J1029" s="68"/>
      <c r="K1029" s="39" t="str">
        <f>Results!C1033</f>
        <v>K23</v>
      </c>
      <c r="L1029" s="39" t="str">
        <f>Results!B1025</f>
        <v>mmu-miR-3960</v>
      </c>
      <c r="M1029" s="79" t="e">
        <f>Results!F1033</f>
        <v>#DIV/0!</v>
      </c>
      <c r="N1029" s="79" t="e">
        <f>Results!G1033</f>
        <v>#DIV/0!</v>
      </c>
    </row>
    <row r="1030" customHeight="1" spans="10:14">
      <c r="J1030" s="68"/>
      <c r="K1030" s="39" t="str">
        <f>Results!C1034</f>
        <v>K24</v>
      </c>
      <c r="L1030" s="39" t="str">
        <f>Results!B1026</f>
        <v/>
      </c>
      <c r="M1030" s="79" t="e">
        <f>Results!F1034</f>
        <v>#DIV/0!</v>
      </c>
      <c r="N1030" s="79" t="e">
        <f>Results!G1034</f>
        <v>#DIV/0!</v>
      </c>
    </row>
    <row r="1031" customHeight="1" spans="10:14">
      <c r="J1031" s="68"/>
      <c r="K1031" s="39" t="str">
        <f>Results!C1035</f>
        <v>L01</v>
      </c>
      <c r="L1031" s="39" t="str">
        <f>Results!B1027</f>
        <v>mmu-miR-3961</v>
      </c>
      <c r="M1031" s="79" t="e">
        <f>Results!F1035</f>
        <v>#DIV/0!</v>
      </c>
      <c r="N1031" s="79" t="e">
        <f>Results!G1035</f>
        <v>#DIV/0!</v>
      </c>
    </row>
    <row r="1032" customHeight="1" spans="10:14">
      <c r="J1032" s="68"/>
      <c r="K1032" s="39" t="str">
        <f>Results!C1036</f>
        <v>L02</v>
      </c>
      <c r="L1032" s="39" t="str">
        <f>Results!B1028</f>
        <v/>
      </c>
      <c r="M1032" s="79" t="e">
        <f>Results!F1036</f>
        <v>#DIV/0!</v>
      </c>
      <c r="N1032" s="79" t="e">
        <f>Results!G1036</f>
        <v>#DIV/0!</v>
      </c>
    </row>
    <row r="1033" customHeight="1" spans="10:14">
      <c r="J1033" s="68"/>
      <c r="K1033" s="39" t="str">
        <f>Results!C1037</f>
        <v>L03</v>
      </c>
      <c r="L1033" s="39" t="str">
        <f>Results!B1029</f>
        <v>mmu-miR-3962</v>
      </c>
      <c r="M1033" s="79" t="e">
        <f>Results!F1037</f>
        <v>#DIV/0!</v>
      </c>
      <c r="N1033" s="79" t="e">
        <f>Results!G1037</f>
        <v>#DIV/0!</v>
      </c>
    </row>
    <row r="1034" customHeight="1" spans="10:14">
      <c r="J1034" s="68"/>
      <c r="K1034" s="39" t="str">
        <f>Results!C1038</f>
        <v>L04</v>
      </c>
      <c r="L1034" s="39" t="str">
        <f>Results!B1030</f>
        <v/>
      </c>
      <c r="M1034" s="79" t="e">
        <f>Results!F1038</f>
        <v>#DIV/0!</v>
      </c>
      <c r="N1034" s="79" t="e">
        <f>Results!G1038</f>
        <v>#DIV/0!</v>
      </c>
    </row>
    <row r="1035" customHeight="1" spans="10:14">
      <c r="J1035" s="68"/>
      <c r="K1035" s="39" t="str">
        <f>Results!C1039</f>
        <v>L05</v>
      </c>
      <c r="L1035" s="39" t="str">
        <f>Results!B1031</f>
        <v>mmu-miR-3963</v>
      </c>
      <c r="M1035" s="79" t="e">
        <f>Results!F1039</f>
        <v>#DIV/0!</v>
      </c>
      <c r="N1035" s="79" t="e">
        <f>Results!G1039</f>
        <v>#DIV/0!</v>
      </c>
    </row>
    <row r="1036" customHeight="1" spans="10:14">
      <c r="J1036" s="68"/>
      <c r="K1036" s="39" t="str">
        <f>Results!C1040</f>
        <v>L06</v>
      </c>
      <c r="L1036" s="39" t="str">
        <f>Results!B1032</f>
        <v/>
      </c>
      <c r="M1036" s="79" t="e">
        <f>Results!F1040</f>
        <v>#DIV/0!</v>
      </c>
      <c r="N1036" s="79" t="e">
        <f>Results!G1040</f>
        <v>#DIV/0!</v>
      </c>
    </row>
    <row r="1037" customHeight="1" spans="10:14">
      <c r="J1037" s="68"/>
      <c r="K1037" s="39" t="str">
        <f>Results!C1041</f>
        <v>L07</v>
      </c>
      <c r="L1037" s="39" t="str">
        <f>Results!B1033</f>
        <v>mmu-miR-3096b-5p</v>
      </c>
      <c r="M1037" s="79" t="e">
        <f>Results!F1041</f>
        <v>#DIV/0!</v>
      </c>
      <c r="N1037" s="79" t="e">
        <f>Results!G1041</f>
        <v>#DIV/0!</v>
      </c>
    </row>
    <row r="1038" customHeight="1" spans="10:14">
      <c r="J1038" s="68"/>
      <c r="K1038" s="39" t="str">
        <f>Results!C1042</f>
        <v>L08</v>
      </c>
      <c r="L1038" s="39" t="str">
        <f>Results!B1034</f>
        <v/>
      </c>
      <c r="M1038" s="79" t="e">
        <f>Results!F1042</f>
        <v>#DIV/0!</v>
      </c>
      <c r="N1038" s="79" t="e">
        <f>Results!G1042</f>
        <v>#DIV/0!</v>
      </c>
    </row>
    <row r="1039" customHeight="1" spans="10:14">
      <c r="J1039" s="68"/>
      <c r="K1039" s="39" t="str">
        <f>Results!C1043</f>
        <v>L09</v>
      </c>
      <c r="L1039" s="39" t="str">
        <f>Results!B1035</f>
        <v/>
      </c>
      <c r="M1039" s="79" t="e">
        <f>Results!F1043</f>
        <v>#DIV/0!</v>
      </c>
      <c r="N1039" s="79" t="e">
        <f>Results!G1043</f>
        <v>#DIV/0!</v>
      </c>
    </row>
    <row r="1040" customHeight="1" spans="10:14">
      <c r="J1040" s="68"/>
      <c r="K1040" s="39" t="str">
        <f>Results!C1044</f>
        <v>L10</v>
      </c>
      <c r="L1040" s="39" t="str">
        <f>Results!B1036</f>
        <v/>
      </c>
      <c r="M1040" s="79" t="e">
        <f>Results!F1044</f>
        <v>#DIV/0!</v>
      </c>
      <c r="N1040" s="79" t="e">
        <f>Results!G1044</f>
        <v>#DIV/0!</v>
      </c>
    </row>
    <row r="1041" customHeight="1" spans="10:14">
      <c r="J1041" s="68"/>
      <c r="K1041" s="39" t="str">
        <f>Results!C1045</f>
        <v>L11</v>
      </c>
      <c r="L1041" s="39" t="str">
        <f>Results!B1037</f>
        <v/>
      </c>
      <c r="M1041" s="79" t="e">
        <f>Results!F1045</f>
        <v>#DIV/0!</v>
      </c>
      <c r="N1041" s="79" t="e">
        <f>Results!G1045</f>
        <v>#DIV/0!</v>
      </c>
    </row>
    <row r="1042" customHeight="1" spans="10:14">
      <c r="J1042" s="68"/>
      <c r="K1042" s="39" t="str">
        <f>Results!C1046</f>
        <v>L12</v>
      </c>
      <c r="L1042" s="39" t="str">
        <f>Results!B1038</f>
        <v/>
      </c>
      <c r="M1042" s="79" t="e">
        <f>Results!F1046</f>
        <v>#DIV/0!</v>
      </c>
      <c r="N1042" s="79" t="e">
        <f>Results!G1046</f>
        <v>#DIV/0!</v>
      </c>
    </row>
    <row r="1043" customHeight="1" spans="10:14">
      <c r="J1043" s="68"/>
      <c r="K1043" s="39" t="str">
        <f>Results!C1047</f>
        <v>L13</v>
      </c>
      <c r="L1043" s="39" t="str">
        <f>Results!B1039</f>
        <v/>
      </c>
      <c r="M1043" s="79" t="e">
        <f>Results!F1047</f>
        <v>#DIV/0!</v>
      </c>
      <c r="N1043" s="79" t="e">
        <f>Results!G1047</f>
        <v>#DIV/0!</v>
      </c>
    </row>
    <row r="1044" customHeight="1" spans="10:14">
      <c r="J1044" s="68"/>
      <c r="K1044" s="39" t="str">
        <f>Results!C1048</f>
        <v>L14</v>
      </c>
      <c r="L1044" s="39" t="str">
        <f>Results!B1040</f>
        <v/>
      </c>
      <c r="M1044" s="79" t="e">
        <f>Results!F1048</f>
        <v>#DIV/0!</v>
      </c>
      <c r="N1044" s="79" t="e">
        <f>Results!G1048</f>
        <v>#DIV/0!</v>
      </c>
    </row>
    <row r="1045" customHeight="1" spans="10:14">
      <c r="J1045" s="68"/>
      <c r="K1045" s="39" t="str">
        <f>Results!C1049</f>
        <v>L15</v>
      </c>
      <c r="L1045" s="39" t="str">
        <f>Results!B1041</f>
        <v/>
      </c>
      <c r="M1045" s="79" t="e">
        <f>Results!F1049</f>
        <v>#DIV/0!</v>
      </c>
      <c r="N1045" s="79" t="e">
        <f>Results!G1049</f>
        <v>#DIV/0!</v>
      </c>
    </row>
    <row r="1046" customHeight="1" spans="10:14">
      <c r="J1046" s="68"/>
      <c r="K1046" s="39" t="str">
        <f>Results!C1050</f>
        <v>L16</v>
      </c>
      <c r="L1046" s="39" t="str">
        <f>Results!B1042</f>
        <v/>
      </c>
      <c r="M1046" s="79" t="e">
        <f>Results!F1050</f>
        <v>#DIV/0!</v>
      </c>
      <c r="N1046" s="79" t="e">
        <f>Results!G1050</f>
        <v>#DIV/0!</v>
      </c>
    </row>
    <row r="1047" customHeight="1" spans="10:14">
      <c r="J1047" s="68"/>
      <c r="K1047" s="39" t="str">
        <f>Results!C1051</f>
        <v>L17</v>
      </c>
      <c r="L1047" s="39" t="str">
        <f>Results!B1043</f>
        <v/>
      </c>
      <c r="M1047" s="79" t="e">
        <f>Results!F1051</f>
        <v>#DIV/0!</v>
      </c>
      <c r="N1047" s="79" t="e">
        <f>Results!G1051</f>
        <v>#DIV/0!</v>
      </c>
    </row>
    <row r="1048" customHeight="1" spans="10:14">
      <c r="J1048" s="68"/>
      <c r="K1048" s="39" t="str">
        <f>Results!C1052</f>
        <v>L18</v>
      </c>
      <c r="L1048" s="39" t="str">
        <f>Results!B1044</f>
        <v/>
      </c>
      <c r="M1048" s="79" t="e">
        <f>Results!F1052</f>
        <v>#DIV/0!</v>
      </c>
      <c r="N1048" s="79" t="e">
        <f>Results!G1052</f>
        <v>#DIV/0!</v>
      </c>
    </row>
    <row r="1049" customHeight="1" spans="10:14">
      <c r="J1049" s="68"/>
      <c r="K1049" s="39" t="str">
        <f>Results!C1053</f>
        <v>L19</v>
      </c>
      <c r="L1049" s="39" t="str">
        <f>Results!B1045</f>
        <v/>
      </c>
      <c r="M1049" s="79" t="e">
        <f>Results!F1053</f>
        <v>#DIV/0!</v>
      </c>
      <c r="N1049" s="79" t="e">
        <f>Results!G1053</f>
        <v>#DIV/0!</v>
      </c>
    </row>
    <row r="1050" customHeight="1" spans="10:14">
      <c r="J1050" s="68"/>
      <c r="K1050" s="39" t="str">
        <f>Results!C1054</f>
        <v>L20</v>
      </c>
      <c r="L1050" s="39" t="str">
        <f>Results!B1046</f>
        <v/>
      </c>
      <c r="M1050" s="79" t="e">
        <f>Results!F1054</f>
        <v>#DIV/0!</v>
      </c>
      <c r="N1050" s="79" t="e">
        <f>Results!G1054</f>
        <v>#DIV/0!</v>
      </c>
    </row>
    <row r="1051" customHeight="1" spans="10:14">
      <c r="J1051" s="68"/>
      <c r="K1051" s="39" t="str">
        <f>Results!C1055</f>
        <v>L21</v>
      </c>
      <c r="L1051" s="39" t="str">
        <f>Results!B1047</f>
        <v/>
      </c>
      <c r="M1051" s="79" t="e">
        <f>Results!F1055</f>
        <v>#DIV/0!</v>
      </c>
      <c r="N1051" s="79" t="e">
        <f>Results!G1055</f>
        <v>#DIV/0!</v>
      </c>
    </row>
    <row r="1052" customHeight="1" spans="10:14">
      <c r="J1052" s="68"/>
      <c r="K1052" s="39" t="str">
        <f>Results!C1056</f>
        <v>L22</v>
      </c>
      <c r="L1052" s="39" t="str">
        <f>Results!B1048</f>
        <v/>
      </c>
      <c r="M1052" s="79" t="e">
        <f>Results!F1056</f>
        <v>#DIV/0!</v>
      </c>
      <c r="N1052" s="79" t="e">
        <f>Results!G1056</f>
        <v>#DIV/0!</v>
      </c>
    </row>
    <row r="1053" customHeight="1" spans="10:14">
      <c r="J1053" s="68"/>
      <c r="K1053" s="39" t="str">
        <f>Results!C1057</f>
        <v>L23</v>
      </c>
      <c r="L1053" s="39" t="str">
        <f>Results!B1049</f>
        <v/>
      </c>
      <c r="M1053" s="79" t="e">
        <f>Results!F1057</f>
        <v>#DIV/0!</v>
      </c>
      <c r="N1053" s="79" t="e">
        <f>Results!G1057</f>
        <v>#DIV/0!</v>
      </c>
    </row>
    <row r="1054" customHeight="1" spans="10:14">
      <c r="J1054" s="68"/>
      <c r="K1054" s="39" t="str">
        <f>Results!C1058</f>
        <v>L24</v>
      </c>
      <c r="L1054" s="39" t="str">
        <f>Results!B1050</f>
        <v/>
      </c>
      <c r="M1054" s="79" t="e">
        <f>Results!F1058</f>
        <v>#DIV/0!</v>
      </c>
      <c r="N1054" s="79" t="e">
        <f>Results!G1058</f>
        <v>#DIV/0!</v>
      </c>
    </row>
    <row r="1055" customHeight="1" spans="10:14">
      <c r="J1055" s="68"/>
      <c r="K1055" s="39" t="str">
        <f>Results!C1059</f>
        <v>M01</v>
      </c>
      <c r="L1055" s="39" t="str">
        <f>Results!B1051</f>
        <v/>
      </c>
      <c r="M1055" s="79" t="e">
        <f>Results!F1059</f>
        <v>#DIV/0!</v>
      </c>
      <c r="N1055" s="79" t="e">
        <f>Results!G1059</f>
        <v>#DIV/0!</v>
      </c>
    </row>
    <row r="1056" customHeight="1" spans="10:14">
      <c r="J1056" s="68"/>
      <c r="K1056" s="39" t="str">
        <f>Results!C1060</f>
        <v>M02</v>
      </c>
      <c r="L1056" s="39" t="str">
        <f>Results!B1052</f>
        <v/>
      </c>
      <c r="M1056" s="79" t="e">
        <f>Results!F1060</f>
        <v>#DIV/0!</v>
      </c>
      <c r="N1056" s="79" t="e">
        <f>Results!G1060</f>
        <v>#DIV/0!</v>
      </c>
    </row>
    <row r="1057" customHeight="1" spans="10:14">
      <c r="J1057" s="68"/>
      <c r="K1057" s="39" t="str">
        <f>Results!C1061</f>
        <v>M03</v>
      </c>
      <c r="L1057" s="39" t="str">
        <f>Results!B1053</f>
        <v/>
      </c>
      <c r="M1057" s="79" t="e">
        <f>Results!F1061</f>
        <v>#DIV/0!</v>
      </c>
      <c r="N1057" s="79" t="e">
        <f>Results!G1061</f>
        <v>#DIV/0!</v>
      </c>
    </row>
    <row r="1058" customHeight="1" spans="10:14">
      <c r="J1058" s="68"/>
      <c r="K1058" s="39" t="str">
        <f>Results!C1062</f>
        <v>M04</v>
      </c>
      <c r="L1058" s="39" t="str">
        <f>Results!B1054</f>
        <v/>
      </c>
      <c r="M1058" s="79" t="e">
        <f>Results!F1062</f>
        <v>#DIV/0!</v>
      </c>
      <c r="N1058" s="79" t="e">
        <f>Results!G1062</f>
        <v>#DIV/0!</v>
      </c>
    </row>
    <row r="1059" customHeight="1" spans="10:14">
      <c r="J1059" s="68"/>
      <c r="K1059" s="39" t="str">
        <f>Results!C1063</f>
        <v>M05</v>
      </c>
      <c r="L1059" s="39" t="str">
        <f>Results!B1055</f>
        <v/>
      </c>
      <c r="M1059" s="79" t="e">
        <f>Results!F1063</f>
        <v>#DIV/0!</v>
      </c>
      <c r="N1059" s="79" t="e">
        <f>Results!G1063</f>
        <v>#DIV/0!</v>
      </c>
    </row>
    <row r="1060" customHeight="1" spans="10:14">
      <c r="J1060" s="68"/>
      <c r="K1060" s="39" t="str">
        <f>Results!C1064</f>
        <v>M06</v>
      </c>
      <c r="L1060" s="39" t="str">
        <f>Results!B1056</f>
        <v/>
      </c>
      <c r="M1060" s="79" t="e">
        <f>Results!F1064</f>
        <v>#DIV/0!</v>
      </c>
      <c r="N1060" s="79" t="e">
        <f>Results!G1064</f>
        <v>#DIV/0!</v>
      </c>
    </row>
    <row r="1061" customHeight="1" spans="10:14">
      <c r="J1061" s="68"/>
      <c r="K1061" s="39" t="str">
        <f>Results!C1065</f>
        <v>M07</v>
      </c>
      <c r="L1061" s="39" t="str">
        <f>Results!B1057</f>
        <v/>
      </c>
      <c r="M1061" s="79" t="e">
        <f>Results!F1065</f>
        <v>#DIV/0!</v>
      </c>
      <c r="N1061" s="79" t="e">
        <f>Results!G1065</f>
        <v>#DIV/0!</v>
      </c>
    </row>
    <row r="1062" customHeight="1" spans="10:14">
      <c r="J1062" s="68"/>
      <c r="K1062" s="39" t="str">
        <f>Results!C1066</f>
        <v>M08</v>
      </c>
      <c r="L1062" s="39" t="str">
        <f>Results!B1058</f>
        <v/>
      </c>
      <c r="M1062" s="79" t="e">
        <f>Results!F1066</f>
        <v>#DIV/0!</v>
      </c>
      <c r="N1062" s="79" t="e">
        <f>Results!G1066</f>
        <v>#DIV/0!</v>
      </c>
    </row>
    <row r="1063" customHeight="1" spans="10:14">
      <c r="J1063" s="68"/>
      <c r="K1063" s="39" t="str">
        <f>Results!C1067</f>
        <v>M09</v>
      </c>
      <c r="L1063" s="39" t="str">
        <f>Results!B1059</f>
        <v>mmu-miR-3096b-3p</v>
      </c>
      <c r="M1063" s="79" t="e">
        <f>Results!F1067</f>
        <v>#DIV/0!</v>
      </c>
      <c r="N1063" s="79" t="e">
        <f>Results!G1067</f>
        <v>#DIV/0!</v>
      </c>
    </row>
    <row r="1064" customHeight="1" spans="10:14">
      <c r="J1064" s="68"/>
      <c r="K1064" s="39" t="str">
        <f>Results!C1068</f>
        <v>M10</v>
      </c>
      <c r="L1064" s="39" t="str">
        <f>Results!B1060</f>
        <v/>
      </c>
      <c r="M1064" s="79" t="e">
        <f>Results!F1068</f>
        <v>#DIV/0!</v>
      </c>
      <c r="N1064" s="79" t="e">
        <f>Results!G1068</f>
        <v>#DIV/0!</v>
      </c>
    </row>
    <row r="1065" customHeight="1" spans="10:14">
      <c r="J1065" s="68"/>
      <c r="K1065" s="39" t="str">
        <f>Results!C1069</f>
        <v>M11</v>
      </c>
      <c r="L1065" s="39" t="str">
        <f>Results!B1061</f>
        <v>mmu-miR-3964</v>
      </c>
      <c r="M1065" s="79" t="e">
        <f>Results!F1069</f>
        <v>#DIV/0!</v>
      </c>
      <c r="N1065" s="79" t="e">
        <f>Results!G1069</f>
        <v>#DIV/0!</v>
      </c>
    </row>
    <row r="1066" customHeight="1" spans="10:14">
      <c r="J1066" s="68"/>
      <c r="K1066" s="39" t="str">
        <f>Results!C1070</f>
        <v>M12</v>
      </c>
      <c r="L1066" s="39" t="str">
        <f>Results!B1062</f>
        <v/>
      </c>
      <c r="M1066" s="79" t="e">
        <f>Results!F1070</f>
        <v>#DIV/0!</v>
      </c>
      <c r="N1066" s="79" t="e">
        <f>Results!G1070</f>
        <v>#DIV/0!</v>
      </c>
    </row>
    <row r="1067" customHeight="1" spans="10:14">
      <c r="J1067" s="68"/>
      <c r="K1067" s="39" t="str">
        <f>Results!C1071</f>
        <v>M13</v>
      </c>
      <c r="L1067" s="39" t="str">
        <f>Results!B1063</f>
        <v>mmu-miR-1843b-3p</v>
      </c>
      <c r="M1067" s="79" t="e">
        <f>Results!F1071</f>
        <v>#DIV/0!</v>
      </c>
      <c r="N1067" s="79" t="e">
        <f>Results!G1071</f>
        <v>#DIV/0!</v>
      </c>
    </row>
    <row r="1068" customHeight="1" spans="10:14">
      <c r="J1068" s="68"/>
      <c r="K1068" s="39" t="str">
        <f>Results!C1072</f>
        <v>M14</v>
      </c>
      <c r="L1068" s="39" t="str">
        <f>Results!B1064</f>
        <v/>
      </c>
      <c r="M1068" s="79" t="e">
        <f>Results!F1072</f>
        <v>#DIV/0!</v>
      </c>
      <c r="N1068" s="79" t="e">
        <f>Results!G1072</f>
        <v>#DIV/0!</v>
      </c>
    </row>
    <row r="1069" customHeight="1" spans="10:14">
      <c r="J1069" s="68"/>
      <c r="K1069" s="39" t="str">
        <f>Results!C1073</f>
        <v>M15</v>
      </c>
      <c r="L1069" s="39" t="str">
        <f>Results!B1065</f>
        <v>mmu-miR-3965</v>
      </c>
      <c r="M1069" s="79" t="e">
        <f>Results!F1073</f>
        <v>#DIV/0!</v>
      </c>
      <c r="N1069" s="79" t="e">
        <f>Results!G1073</f>
        <v>#DIV/0!</v>
      </c>
    </row>
    <row r="1070" customHeight="1" spans="10:14">
      <c r="J1070" s="68"/>
      <c r="K1070" s="39" t="str">
        <f>Results!C1074</f>
        <v>M16</v>
      </c>
      <c r="L1070" s="39" t="str">
        <f>Results!B1066</f>
        <v/>
      </c>
      <c r="M1070" s="79" t="e">
        <f>Results!F1074</f>
        <v>#DIV/0!</v>
      </c>
      <c r="N1070" s="79" t="e">
        <f>Results!G1074</f>
        <v>#DIV/0!</v>
      </c>
    </row>
    <row r="1071" customHeight="1" spans="10:14">
      <c r="J1071" s="68"/>
      <c r="K1071" s="39" t="str">
        <f>Results!C1075</f>
        <v>M17</v>
      </c>
      <c r="L1071" s="39" t="str">
        <f>Results!B1067</f>
        <v>mmu-miR-378b</v>
      </c>
      <c r="M1071" s="79" t="e">
        <f>Results!F1075</f>
        <v>#DIV/0!</v>
      </c>
      <c r="N1071" s="79" t="e">
        <f>Results!G1075</f>
        <v>#DIV/0!</v>
      </c>
    </row>
    <row r="1072" customHeight="1" spans="10:14">
      <c r="J1072" s="68"/>
      <c r="K1072" s="39" t="str">
        <f>Results!C1076</f>
        <v>M18</v>
      </c>
      <c r="L1072" s="39" t="str">
        <f>Results!B1068</f>
        <v/>
      </c>
      <c r="M1072" s="79" t="e">
        <f>Results!F1076</f>
        <v>#DIV/0!</v>
      </c>
      <c r="N1072" s="79" t="e">
        <f>Results!G1076</f>
        <v>#DIV/0!</v>
      </c>
    </row>
    <row r="1073" customHeight="1" spans="10:14">
      <c r="J1073" s="68"/>
      <c r="K1073" s="39" t="str">
        <f>Results!C1077</f>
        <v>M19</v>
      </c>
      <c r="L1073" s="39" t="str">
        <f>Results!B1069</f>
        <v>mmu-miR-101c</v>
      </c>
      <c r="M1073" s="79" t="e">
        <f>Results!F1077</f>
        <v>#DIV/0!</v>
      </c>
      <c r="N1073" s="79" t="e">
        <f>Results!G1077</f>
        <v>#DIV/0!</v>
      </c>
    </row>
    <row r="1074" customHeight="1" spans="10:14">
      <c r="J1074" s="68"/>
      <c r="K1074" s="39" t="str">
        <f>Results!C1078</f>
        <v>M20</v>
      </c>
      <c r="L1074" s="39" t="str">
        <f>Results!B1070</f>
        <v/>
      </c>
      <c r="M1074" s="79" t="e">
        <f>Results!F1078</f>
        <v>#DIV/0!</v>
      </c>
      <c r="N1074" s="79" t="e">
        <f>Results!G1078</f>
        <v>#DIV/0!</v>
      </c>
    </row>
    <row r="1075" customHeight="1" spans="10:14">
      <c r="J1075" s="68"/>
      <c r="K1075" s="39" t="str">
        <f>Results!C1079</f>
        <v>M21</v>
      </c>
      <c r="L1075" s="39" t="str">
        <f>Results!B1071</f>
        <v>mmu-miR-3966</v>
      </c>
      <c r="M1075" s="79" t="e">
        <f>Results!F1079</f>
        <v>#DIV/0!</v>
      </c>
      <c r="N1075" s="79" t="e">
        <f>Results!G1079</f>
        <v>#DIV/0!</v>
      </c>
    </row>
    <row r="1076" customHeight="1" spans="10:14">
      <c r="J1076" s="68"/>
      <c r="K1076" s="39" t="str">
        <f>Results!C1080</f>
        <v>M22</v>
      </c>
      <c r="L1076" s="39" t="str">
        <f>Results!B1072</f>
        <v/>
      </c>
      <c r="M1076" s="79" t="e">
        <f>Results!F1080</f>
        <v>#DIV/0!</v>
      </c>
      <c r="N1076" s="79" t="e">
        <f>Results!G1080</f>
        <v>#DIV/0!</v>
      </c>
    </row>
    <row r="1077" customHeight="1" spans="10:14">
      <c r="J1077" s="68"/>
      <c r="K1077" s="39" t="str">
        <f>Results!C1081</f>
        <v>M23</v>
      </c>
      <c r="L1077" s="39" t="str">
        <f>Results!B1073</f>
        <v>mmu-miR-3967</v>
      </c>
      <c r="M1077" s="79" t="e">
        <f>Results!F1081</f>
        <v>#DIV/0!</v>
      </c>
      <c r="N1077" s="79" t="e">
        <f>Results!G1081</f>
        <v>#DIV/0!</v>
      </c>
    </row>
    <row r="1078" customHeight="1" spans="10:14">
      <c r="J1078" s="68"/>
      <c r="K1078" s="39" t="str">
        <f>Results!C1082</f>
        <v>M24</v>
      </c>
      <c r="L1078" s="39" t="str">
        <f>Results!B1074</f>
        <v/>
      </c>
      <c r="M1078" s="79" t="e">
        <f>Results!F1082</f>
        <v>#DIV/0!</v>
      </c>
      <c r="N1078" s="79" t="e">
        <f>Results!G1082</f>
        <v>#DIV/0!</v>
      </c>
    </row>
    <row r="1079" customHeight="1" spans="10:14">
      <c r="J1079" s="68"/>
      <c r="K1079" s="39" t="str">
        <f>Results!C1083</f>
        <v>N01</v>
      </c>
      <c r="L1079" s="39" t="str">
        <f>Results!B1075</f>
        <v>mmu-miR-3968</v>
      </c>
      <c r="M1079" s="79" t="e">
        <f>Results!F1083</f>
        <v>#DIV/0!</v>
      </c>
      <c r="N1079" s="79" t="e">
        <f>Results!G1083</f>
        <v>#DIV/0!</v>
      </c>
    </row>
    <row r="1080" customHeight="1" spans="10:14">
      <c r="J1080" s="68"/>
      <c r="K1080" s="39" t="str">
        <f>Results!C1084</f>
        <v>N02</v>
      </c>
      <c r="L1080" s="39" t="str">
        <f>Results!B1076</f>
        <v/>
      </c>
      <c r="M1080" s="79" t="e">
        <f>Results!F1084</f>
        <v>#DIV/0!</v>
      </c>
      <c r="N1080" s="79" t="e">
        <f>Results!G1084</f>
        <v>#DIV/0!</v>
      </c>
    </row>
    <row r="1081" customHeight="1" spans="10:14">
      <c r="J1081" s="68"/>
      <c r="K1081" s="39" t="str">
        <f>Results!C1085</f>
        <v>N03</v>
      </c>
      <c r="L1081" s="39" t="str">
        <f>Results!B1077</f>
        <v>mmu-miR-3969</v>
      </c>
      <c r="M1081" s="79" t="e">
        <f>Results!F1085</f>
        <v>#DIV/0!</v>
      </c>
      <c r="N1081" s="79" t="e">
        <f>Results!G1085</f>
        <v>#DIV/0!</v>
      </c>
    </row>
    <row r="1082" customHeight="1" spans="10:14">
      <c r="J1082" s="68"/>
      <c r="K1082" s="39" t="str">
        <f>Results!C1086</f>
        <v>N04</v>
      </c>
      <c r="L1082" s="39" t="str">
        <f>Results!B1078</f>
        <v/>
      </c>
      <c r="M1082" s="79" t="e">
        <f>Results!F1086</f>
        <v>#DIV/0!</v>
      </c>
      <c r="N1082" s="79" t="e">
        <f>Results!G1086</f>
        <v>#DIV/0!</v>
      </c>
    </row>
    <row r="1083" customHeight="1" spans="10:14">
      <c r="J1083" s="68"/>
      <c r="K1083" s="39" t="str">
        <f>Results!C1087</f>
        <v>N05</v>
      </c>
      <c r="L1083" s="39" t="str">
        <f>Results!B1079</f>
        <v>mmu-miR-28b</v>
      </c>
      <c r="M1083" s="79" t="e">
        <f>Results!F1087</f>
        <v>#DIV/0!</v>
      </c>
      <c r="N1083" s="79" t="e">
        <f>Results!G1087</f>
        <v>#DIV/0!</v>
      </c>
    </row>
    <row r="1084" customHeight="1" spans="10:14">
      <c r="J1084" s="68"/>
      <c r="K1084" s="39" t="str">
        <f>Results!C1088</f>
        <v>N06</v>
      </c>
      <c r="L1084" s="39" t="str">
        <f>Results!B1080</f>
        <v/>
      </c>
      <c r="M1084" s="79" t="e">
        <f>Results!F1088</f>
        <v>#DIV/0!</v>
      </c>
      <c r="N1084" s="79" t="e">
        <f>Results!G1088</f>
        <v>#DIV/0!</v>
      </c>
    </row>
    <row r="1085" customHeight="1" spans="10:14">
      <c r="J1085" s="68"/>
      <c r="K1085" s="39" t="str">
        <f>Results!C1089</f>
        <v>N07</v>
      </c>
      <c r="L1085" s="39" t="str">
        <f>Results!B1081</f>
        <v>mmu-miR-3970</v>
      </c>
      <c r="M1085" s="79" t="e">
        <f>Results!F1089</f>
        <v>#DIV/0!</v>
      </c>
      <c r="N1085" s="79" t="e">
        <f>Results!G1089</f>
        <v>#DIV/0!</v>
      </c>
    </row>
    <row r="1086" customHeight="1" spans="10:14">
      <c r="J1086" s="68"/>
      <c r="K1086" s="39" t="str">
        <f>Results!C1090</f>
        <v>N08</v>
      </c>
      <c r="L1086" s="39" t="str">
        <f>Results!B1082</f>
        <v/>
      </c>
      <c r="M1086" s="79" t="e">
        <f>Results!F1090</f>
        <v>#DIV/0!</v>
      </c>
      <c r="N1086" s="79" t="e">
        <f>Results!G1090</f>
        <v>#DIV/0!</v>
      </c>
    </row>
    <row r="1087" customHeight="1" spans="10:14">
      <c r="J1087" s="68"/>
      <c r="K1087" s="39" t="str">
        <f>Results!C1091</f>
        <v>N09</v>
      </c>
      <c r="L1087" s="39" t="str">
        <f>Results!B1083</f>
        <v/>
      </c>
      <c r="M1087" s="79" t="e">
        <f>Results!F1091</f>
        <v>#DIV/0!</v>
      </c>
      <c r="N1087" s="79" t="e">
        <f>Results!G1091</f>
        <v>#DIV/0!</v>
      </c>
    </row>
    <row r="1088" customHeight="1" spans="10:14">
      <c r="J1088" s="68"/>
      <c r="K1088" s="39" t="str">
        <f>Results!C1092</f>
        <v>N10</v>
      </c>
      <c r="L1088" s="39" t="str">
        <f>Results!B1084</f>
        <v/>
      </c>
      <c r="M1088" s="79" t="e">
        <f>Results!F1092</f>
        <v>#DIV/0!</v>
      </c>
      <c r="N1088" s="79" t="e">
        <f>Results!G1092</f>
        <v>#DIV/0!</v>
      </c>
    </row>
    <row r="1089" customHeight="1" spans="10:14">
      <c r="J1089" s="68"/>
      <c r="K1089" s="39" t="str">
        <f>Results!C1093</f>
        <v>N11</v>
      </c>
      <c r="L1089" s="39" t="str">
        <f>Results!B1085</f>
        <v/>
      </c>
      <c r="M1089" s="79" t="e">
        <f>Results!F1093</f>
        <v>#DIV/0!</v>
      </c>
      <c r="N1089" s="79" t="e">
        <f>Results!G1093</f>
        <v>#DIV/0!</v>
      </c>
    </row>
    <row r="1090" customHeight="1" spans="10:14">
      <c r="J1090" s="68"/>
      <c r="K1090" s="39" t="str">
        <f>Results!C1094</f>
        <v>N12</v>
      </c>
      <c r="L1090" s="39" t="str">
        <f>Results!B1086</f>
        <v/>
      </c>
      <c r="M1090" s="79" t="e">
        <f>Results!F1094</f>
        <v>#DIV/0!</v>
      </c>
      <c r="N1090" s="79" t="e">
        <f>Results!G1094</f>
        <v>#DIV/0!</v>
      </c>
    </row>
    <row r="1091" customHeight="1" spans="10:14">
      <c r="J1091" s="68"/>
      <c r="K1091" s="39" t="str">
        <f>Results!C1095</f>
        <v>N13</v>
      </c>
      <c r="L1091" s="39" t="str">
        <f>Results!B1087</f>
        <v/>
      </c>
      <c r="M1091" s="79" t="e">
        <f>Results!F1095</f>
        <v>#DIV/0!</v>
      </c>
      <c r="N1091" s="79" t="e">
        <f>Results!G1095</f>
        <v>#DIV/0!</v>
      </c>
    </row>
    <row r="1092" customHeight="1" spans="10:14">
      <c r="J1092" s="68"/>
      <c r="K1092" s="39" t="str">
        <f>Results!C1096</f>
        <v>N14</v>
      </c>
      <c r="L1092" s="39" t="str">
        <f>Results!B1088</f>
        <v/>
      </c>
      <c r="M1092" s="79" t="e">
        <f>Results!F1096</f>
        <v>#DIV/0!</v>
      </c>
      <c r="N1092" s="79" t="e">
        <f>Results!G1096</f>
        <v>#DIV/0!</v>
      </c>
    </row>
    <row r="1093" customHeight="1" spans="10:14">
      <c r="J1093" s="68"/>
      <c r="K1093" s="39" t="str">
        <f>Results!C1097</f>
        <v>N15</v>
      </c>
      <c r="L1093" s="39" t="str">
        <f>Results!B1089</f>
        <v/>
      </c>
      <c r="M1093" s="79" t="e">
        <f>Results!F1097</f>
        <v>#DIV/0!</v>
      </c>
      <c r="N1093" s="79" t="e">
        <f>Results!G1097</f>
        <v>#DIV/0!</v>
      </c>
    </row>
    <row r="1094" customHeight="1" spans="10:14">
      <c r="J1094" s="68"/>
      <c r="K1094" s="39" t="str">
        <f>Results!C1098</f>
        <v>N16</v>
      </c>
      <c r="L1094" s="39" t="str">
        <f>Results!B1090</f>
        <v/>
      </c>
      <c r="M1094" s="79" t="e">
        <f>Results!F1098</f>
        <v>#DIV/0!</v>
      </c>
      <c r="N1094" s="79" t="e">
        <f>Results!G1098</f>
        <v>#DIV/0!</v>
      </c>
    </row>
    <row r="1095" customHeight="1" spans="10:14">
      <c r="J1095" s="68"/>
      <c r="K1095" s="39" t="str">
        <f>Results!C1099</f>
        <v>N17</v>
      </c>
      <c r="L1095" s="39" t="str">
        <f>Results!B1091</f>
        <v/>
      </c>
      <c r="M1095" s="79" t="e">
        <f>Results!F1099</f>
        <v>#DIV/0!</v>
      </c>
      <c r="N1095" s="79" t="e">
        <f>Results!G1099</f>
        <v>#DIV/0!</v>
      </c>
    </row>
    <row r="1096" customHeight="1" spans="10:14">
      <c r="J1096" s="68"/>
      <c r="K1096" s="39" t="str">
        <f>Results!C1100</f>
        <v>N18</v>
      </c>
      <c r="L1096" s="39" t="str">
        <f>Results!B1092</f>
        <v/>
      </c>
      <c r="M1096" s="79" t="e">
        <f>Results!F1100</f>
        <v>#DIV/0!</v>
      </c>
      <c r="N1096" s="79" t="e">
        <f>Results!G1100</f>
        <v>#DIV/0!</v>
      </c>
    </row>
    <row r="1097" customHeight="1" spans="10:14">
      <c r="J1097" s="68"/>
      <c r="K1097" s="39" t="str">
        <f>Results!C1101</f>
        <v>N19</v>
      </c>
      <c r="L1097" s="39" t="str">
        <f>Results!B1093</f>
        <v/>
      </c>
      <c r="M1097" s="79" t="e">
        <f>Results!F1101</f>
        <v>#DIV/0!</v>
      </c>
      <c r="N1097" s="79" t="e">
        <f>Results!G1101</f>
        <v>#DIV/0!</v>
      </c>
    </row>
    <row r="1098" customHeight="1" spans="10:14">
      <c r="J1098" s="68"/>
      <c r="K1098" s="39" t="str">
        <f>Results!C1102</f>
        <v>N20</v>
      </c>
      <c r="L1098" s="39" t="str">
        <f>Results!B1094</f>
        <v/>
      </c>
      <c r="M1098" s="79" t="e">
        <f>Results!F1102</f>
        <v>#DIV/0!</v>
      </c>
      <c r="N1098" s="79" t="e">
        <f>Results!G1102</f>
        <v>#DIV/0!</v>
      </c>
    </row>
    <row r="1099" customHeight="1" spans="10:14">
      <c r="J1099" s="68"/>
      <c r="K1099" s="39" t="str">
        <f>Results!C1103</f>
        <v>N21</v>
      </c>
      <c r="L1099" s="39" t="str">
        <f>Results!B1095</f>
        <v/>
      </c>
      <c r="M1099" s="79" t="e">
        <f>Results!F1103</f>
        <v>#DIV/0!</v>
      </c>
      <c r="N1099" s="79" t="e">
        <f>Results!G1103</f>
        <v>#DIV/0!</v>
      </c>
    </row>
    <row r="1100" customHeight="1" spans="10:14">
      <c r="J1100" s="68"/>
      <c r="K1100" s="39" t="str">
        <f>Results!C1104</f>
        <v>N22</v>
      </c>
      <c r="L1100" s="39" t="str">
        <f>Results!B1096</f>
        <v/>
      </c>
      <c r="M1100" s="79" t="e">
        <f>Results!F1104</f>
        <v>#DIV/0!</v>
      </c>
      <c r="N1100" s="79" t="e">
        <f>Results!G1104</f>
        <v>#DIV/0!</v>
      </c>
    </row>
    <row r="1101" customHeight="1" spans="10:14">
      <c r="J1101" s="68"/>
      <c r="K1101" s="39" t="str">
        <f>Results!C1105</f>
        <v>N23</v>
      </c>
      <c r="L1101" s="39" t="str">
        <f>Results!B1097</f>
        <v/>
      </c>
      <c r="M1101" s="79" t="e">
        <f>Results!F1105</f>
        <v>#DIV/0!</v>
      </c>
      <c r="N1101" s="79" t="e">
        <f>Results!G1105</f>
        <v>#DIV/0!</v>
      </c>
    </row>
    <row r="1102" customHeight="1" spans="10:14">
      <c r="J1102" s="68"/>
      <c r="K1102" s="39" t="str">
        <f>Results!C1106</f>
        <v>N24</v>
      </c>
      <c r="L1102" s="39" t="str">
        <f>Results!B1098</f>
        <v/>
      </c>
      <c r="M1102" s="79" t="e">
        <f>Results!F1106</f>
        <v>#DIV/0!</v>
      </c>
      <c r="N1102" s="79" t="e">
        <f>Results!G1106</f>
        <v>#DIV/0!</v>
      </c>
    </row>
    <row r="1103" customHeight="1" spans="10:14">
      <c r="J1103" s="68"/>
      <c r="K1103" s="39" t="str">
        <f>Results!C1107</f>
        <v>O01</v>
      </c>
      <c r="L1103" s="39" t="str">
        <f>Results!B1099</f>
        <v/>
      </c>
      <c r="M1103" s="79" t="e">
        <f>Results!F1107</f>
        <v>#DIV/0!</v>
      </c>
      <c r="N1103" s="79" t="e">
        <f>Results!G1107</f>
        <v>#DIV/0!</v>
      </c>
    </row>
    <row r="1104" customHeight="1" spans="10:14">
      <c r="J1104" s="68"/>
      <c r="K1104" s="39" t="str">
        <f>Results!C1108</f>
        <v>O02</v>
      </c>
      <c r="L1104" s="39" t="str">
        <f>Results!B1100</f>
        <v/>
      </c>
      <c r="M1104" s="79" t="e">
        <f>Results!F1108</f>
        <v>#DIV/0!</v>
      </c>
      <c r="N1104" s="79" t="e">
        <f>Results!G1108</f>
        <v>#DIV/0!</v>
      </c>
    </row>
    <row r="1105" customHeight="1" spans="10:14">
      <c r="J1105" s="68"/>
      <c r="K1105" s="39" t="str">
        <f>Results!C1109</f>
        <v>O03</v>
      </c>
      <c r="L1105" s="39" t="str">
        <f>Results!B1101</f>
        <v/>
      </c>
      <c r="M1105" s="79" t="e">
        <f>Results!F1109</f>
        <v>#DIV/0!</v>
      </c>
      <c r="N1105" s="79" t="e">
        <f>Results!G1109</f>
        <v>#DIV/0!</v>
      </c>
    </row>
    <row r="1106" customHeight="1" spans="10:14">
      <c r="J1106" s="68"/>
      <c r="K1106" s="39" t="str">
        <f>Results!C1110</f>
        <v>O04</v>
      </c>
      <c r="L1106" s="39" t="str">
        <f>Results!B1102</f>
        <v/>
      </c>
      <c r="M1106" s="79" t="e">
        <f>Results!F1110</f>
        <v>#DIV/0!</v>
      </c>
      <c r="N1106" s="79" t="e">
        <f>Results!G1110</f>
        <v>#DIV/0!</v>
      </c>
    </row>
    <row r="1107" customHeight="1" spans="10:14">
      <c r="J1107" s="68"/>
      <c r="K1107" s="39" t="str">
        <f>Results!C1111</f>
        <v>O05</v>
      </c>
      <c r="L1107" s="39" t="str">
        <f>Results!B1103</f>
        <v/>
      </c>
      <c r="M1107" s="79" t="e">
        <f>Results!F1111</f>
        <v>#DIV/0!</v>
      </c>
      <c r="N1107" s="79" t="e">
        <f>Results!G1111</f>
        <v>#DIV/0!</v>
      </c>
    </row>
    <row r="1108" customHeight="1" spans="10:14">
      <c r="J1108" s="68"/>
      <c r="K1108" s="39" t="str">
        <f>Results!C1112</f>
        <v>O06</v>
      </c>
      <c r="L1108" s="39" t="str">
        <f>Results!B1104</f>
        <v/>
      </c>
      <c r="M1108" s="79" t="e">
        <f>Results!F1112</f>
        <v>#DIV/0!</v>
      </c>
      <c r="N1108" s="79" t="e">
        <f>Results!G1112</f>
        <v>#DIV/0!</v>
      </c>
    </row>
    <row r="1109" customHeight="1" spans="10:14">
      <c r="J1109" s="68"/>
      <c r="K1109" s="39" t="str">
        <f>Results!C1113</f>
        <v>O07</v>
      </c>
      <c r="L1109" s="39" t="str">
        <f>Results!B1105</f>
        <v/>
      </c>
      <c r="M1109" s="79" t="e">
        <f>Results!F1113</f>
        <v>#DIV/0!</v>
      </c>
      <c r="N1109" s="79" t="e">
        <f>Results!G1113</f>
        <v>#DIV/0!</v>
      </c>
    </row>
    <row r="1110" customHeight="1" spans="10:14">
      <c r="J1110" s="68"/>
      <c r="K1110" s="39" t="str">
        <f>Results!C1114</f>
        <v>O08</v>
      </c>
      <c r="L1110" s="39" t="str">
        <f>Results!B1106</f>
        <v/>
      </c>
      <c r="M1110" s="79" t="e">
        <f>Results!F1114</f>
        <v>#DIV/0!</v>
      </c>
      <c r="N1110" s="79" t="e">
        <f>Results!G1114</f>
        <v>#DIV/0!</v>
      </c>
    </row>
    <row r="1111" customHeight="1" spans="10:14">
      <c r="J1111" s="68"/>
      <c r="K1111" s="39" t="str">
        <f>Results!C1115</f>
        <v>O09</v>
      </c>
      <c r="L1111" s="39" t="str">
        <f>Results!B1107</f>
        <v>mmu-miR-3971</v>
      </c>
      <c r="M1111" s="79" t="e">
        <f>Results!F1115</f>
        <v>#DIV/0!</v>
      </c>
      <c r="N1111" s="79" t="e">
        <f>Results!G1115</f>
        <v>#DIV/0!</v>
      </c>
    </row>
    <row r="1112" customHeight="1" spans="10:14">
      <c r="J1112" s="68"/>
      <c r="K1112" s="39" t="str">
        <f>Results!C1116</f>
        <v>O10</v>
      </c>
      <c r="L1112" s="39" t="str">
        <f>Results!B1108</f>
        <v/>
      </c>
      <c r="M1112" s="79" t="e">
        <f>Results!F1116</f>
        <v>#DIV/0!</v>
      </c>
      <c r="N1112" s="79" t="e">
        <f>Results!G1116</f>
        <v>#DIV/0!</v>
      </c>
    </row>
    <row r="1113" customHeight="1" spans="10:14">
      <c r="J1113" s="68"/>
      <c r="K1113" s="39" t="str">
        <f>Results!C1117</f>
        <v>O11</v>
      </c>
      <c r="L1113" s="39" t="str">
        <f>Results!B1109</f>
        <v>mmu-miR-5046</v>
      </c>
      <c r="M1113" s="79" t="e">
        <f>Results!F1117</f>
        <v>#DIV/0!</v>
      </c>
      <c r="N1113" s="79" t="e">
        <f>Results!G1117</f>
        <v>#DIV/0!</v>
      </c>
    </row>
    <row r="1114" customHeight="1" spans="10:14">
      <c r="J1114" s="68"/>
      <c r="K1114" s="39" t="str">
        <f>Results!C1118</f>
        <v>O12</v>
      </c>
      <c r="L1114" s="39" t="str">
        <f>Results!B1110</f>
        <v/>
      </c>
      <c r="M1114" s="79" t="e">
        <f>Results!F1118</f>
        <v>#DIV/0!</v>
      </c>
      <c r="N1114" s="79" t="e">
        <f>Results!G1118</f>
        <v>#DIV/0!</v>
      </c>
    </row>
    <row r="1115" customHeight="1" spans="10:14">
      <c r="J1115" s="68"/>
      <c r="K1115" s="39" t="str">
        <f>Results!C1119</f>
        <v>O13</v>
      </c>
      <c r="L1115" s="39" t="str">
        <f>Results!B1111</f>
        <v>mmu-miR-5097</v>
      </c>
      <c r="M1115" s="79" t="e">
        <f>Results!F1119</f>
        <v>#DIV/0!</v>
      </c>
      <c r="N1115" s="79" t="e">
        <f>Results!G1119</f>
        <v>#DIV/0!</v>
      </c>
    </row>
    <row r="1116" customHeight="1" spans="10:14">
      <c r="J1116" s="68"/>
      <c r="K1116" s="39" t="str">
        <f>Results!C1120</f>
        <v>O14</v>
      </c>
      <c r="L1116" s="39" t="str">
        <f>Results!B1112</f>
        <v/>
      </c>
      <c r="M1116" s="79" t="e">
        <f>Results!F1120</f>
        <v>#DIV/0!</v>
      </c>
      <c r="N1116" s="79" t="e">
        <f>Results!G1120</f>
        <v>#DIV/0!</v>
      </c>
    </row>
    <row r="1117" customHeight="1" spans="10:14">
      <c r="J1117" s="68"/>
      <c r="K1117" s="39" t="str">
        <f>Results!C1121</f>
        <v>O15</v>
      </c>
      <c r="L1117" s="39" t="str">
        <f>Results!B1113</f>
        <v>mmu-miR-5098</v>
      </c>
      <c r="M1117" s="79" t="e">
        <f>Results!F1121</f>
        <v>#DIV/0!</v>
      </c>
      <c r="N1117" s="79" t="e">
        <f>Results!G1121</f>
        <v>#DIV/0!</v>
      </c>
    </row>
    <row r="1118" customHeight="1" spans="10:14">
      <c r="J1118" s="68"/>
      <c r="K1118" s="39" t="str">
        <f>Results!C1122</f>
        <v>O16</v>
      </c>
      <c r="L1118" s="39" t="str">
        <f>Results!B1114</f>
        <v/>
      </c>
      <c r="M1118" s="79" t="e">
        <f>Results!F1122</f>
        <v>#DIV/0!</v>
      </c>
      <c r="N1118" s="79" t="e">
        <f>Results!G1122</f>
        <v>#DIV/0!</v>
      </c>
    </row>
    <row r="1119" customHeight="1" spans="10:14">
      <c r="J1119" s="68"/>
      <c r="K1119" s="39" t="str">
        <f>Results!C1123</f>
        <v>O17</v>
      </c>
      <c r="L1119" s="39" t="str">
        <f>Results!B1115</f>
        <v>mmu-miR-5099</v>
      </c>
      <c r="M1119" s="79" t="e">
        <f>Results!F1123</f>
        <v>#DIV/0!</v>
      </c>
      <c r="N1119" s="79" t="e">
        <f>Results!G1123</f>
        <v>#DIV/0!</v>
      </c>
    </row>
    <row r="1120" customHeight="1" spans="10:14">
      <c r="J1120" s="68"/>
      <c r="K1120" s="39" t="str">
        <f>Results!C1124</f>
        <v>O18</v>
      </c>
      <c r="L1120" s="39" t="str">
        <f>Results!B1116</f>
        <v/>
      </c>
      <c r="M1120" s="79" t="e">
        <f>Results!F1124</f>
        <v>#DIV/0!</v>
      </c>
      <c r="N1120" s="79" t="e">
        <f>Results!G1124</f>
        <v>#DIV/0!</v>
      </c>
    </row>
    <row r="1121" customHeight="1" spans="10:14">
      <c r="J1121" s="68"/>
      <c r="K1121" s="39" t="str">
        <f>Results!C1125</f>
        <v>O19</v>
      </c>
      <c r="L1121" s="39" t="str">
        <f>Results!B1117</f>
        <v>mmu-miR-5100</v>
      </c>
      <c r="M1121" s="79" t="e">
        <f>Results!F1125</f>
        <v>#DIV/0!</v>
      </c>
      <c r="N1121" s="79" t="e">
        <f>Results!G1125</f>
        <v>#DIV/0!</v>
      </c>
    </row>
    <row r="1122" customHeight="1" spans="10:14">
      <c r="J1122" s="68"/>
      <c r="K1122" s="39" t="str">
        <f>Results!C1126</f>
        <v>O20</v>
      </c>
      <c r="L1122" s="39" t="str">
        <f>Results!B1118</f>
        <v/>
      </c>
      <c r="M1122" s="79" t="e">
        <f>Results!F1126</f>
        <v>#DIV/0!</v>
      </c>
      <c r="N1122" s="79" t="e">
        <f>Results!G1126</f>
        <v>#DIV/0!</v>
      </c>
    </row>
    <row r="1123" customHeight="1" spans="10:14">
      <c r="J1123" s="68"/>
      <c r="K1123" s="39" t="str">
        <f>Results!C1127</f>
        <v>O21</v>
      </c>
      <c r="L1123" s="39" t="str">
        <f>Results!B1119</f>
        <v>mmu-miR-5101</v>
      </c>
      <c r="M1123" s="79" t="e">
        <f>Results!F1127</f>
        <v>#DIV/0!</v>
      </c>
      <c r="N1123" s="79" t="e">
        <f>Results!G1127</f>
        <v>#DIV/0!</v>
      </c>
    </row>
    <row r="1124" customHeight="1" spans="10:14">
      <c r="J1124" s="68"/>
      <c r="K1124" s="39" t="str">
        <f>Results!C1128</f>
        <v>O22</v>
      </c>
      <c r="L1124" s="39" t="str">
        <f>Results!B1120</f>
        <v/>
      </c>
      <c r="M1124" s="79" t="e">
        <f>Results!F1128</f>
        <v>#DIV/0!</v>
      </c>
      <c r="N1124" s="79" t="e">
        <f>Results!G1128</f>
        <v>#DIV/0!</v>
      </c>
    </row>
    <row r="1125" customHeight="1" spans="10:14">
      <c r="J1125" s="68"/>
      <c r="K1125" s="39" t="str">
        <f>Results!C1129</f>
        <v>O23</v>
      </c>
      <c r="L1125" s="39" t="str">
        <f>Results!B1121</f>
        <v>mmu-miR-5102</v>
      </c>
      <c r="M1125" s="79" t="e">
        <f>Results!F1129</f>
        <v>#DIV/0!</v>
      </c>
      <c r="N1125" s="79" t="e">
        <f>Results!G1129</f>
        <v>#DIV/0!</v>
      </c>
    </row>
    <row r="1126" customHeight="1" spans="10:14">
      <c r="J1126" s="68"/>
      <c r="K1126" s="39" t="str">
        <f>Results!C1130</f>
        <v>O24</v>
      </c>
      <c r="L1126" s="39" t="str">
        <f>Results!B1122</f>
        <v/>
      </c>
      <c r="M1126" s="79" t="e">
        <f>Results!F1130</f>
        <v>#DIV/0!</v>
      </c>
      <c r="N1126" s="79" t="e">
        <f>Results!G1130</f>
        <v>#DIV/0!</v>
      </c>
    </row>
    <row r="1127" customHeight="1" spans="10:14">
      <c r="J1127" s="68"/>
      <c r="K1127" s="39" t="str">
        <f>Results!C1131</f>
        <v>P01</v>
      </c>
      <c r="L1127" s="39" t="str">
        <f>Results!B1123</f>
        <v>mmu-miR-5103</v>
      </c>
      <c r="M1127" s="79" t="e">
        <f>Results!F1131</f>
        <v>#DIV/0!</v>
      </c>
      <c r="N1127" s="79" t="e">
        <f>Results!G1131</f>
        <v>#DIV/0!</v>
      </c>
    </row>
    <row r="1128" customHeight="1" spans="10:14">
      <c r="J1128" s="68"/>
      <c r="K1128" s="39" t="str">
        <f>Results!C1132</f>
        <v>P02</v>
      </c>
      <c r="L1128" s="39" t="str">
        <f>Results!B1124</f>
        <v/>
      </c>
      <c r="M1128" s="79" t="e">
        <f>Results!F1132</f>
        <v>#DIV/0!</v>
      </c>
      <c r="N1128" s="79" t="e">
        <f>Results!G1132</f>
        <v>#DIV/0!</v>
      </c>
    </row>
    <row r="1129" customHeight="1" spans="10:14">
      <c r="J1129" s="68"/>
      <c r="K1129" s="39" t="str">
        <f>Results!C1133</f>
        <v>P03</v>
      </c>
      <c r="L1129" s="39" t="str">
        <f>Results!B1125</f>
        <v>mmu-miR-5104</v>
      </c>
      <c r="M1129" s="79" t="e">
        <f>Results!F1133</f>
        <v>#DIV/0!</v>
      </c>
      <c r="N1129" s="79" t="e">
        <f>Results!G1133</f>
        <v>#DIV/0!</v>
      </c>
    </row>
    <row r="1130" customHeight="1" spans="10:14">
      <c r="J1130" s="68"/>
      <c r="K1130" s="39" t="str">
        <f>Results!C1134</f>
        <v>P04</v>
      </c>
      <c r="L1130" s="39" t="str">
        <f>Results!B1126</f>
        <v/>
      </c>
      <c r="M1130" s="79" t="e">
        <f>Results!F1134</f>
        <v>#DIV/0!</v>
      </c>
      <c r="N1130" s="79" t="e">
        <f>Results!G1134</f>
        <v>#DIV/0!</v>
      </c>
    </row>
    <row r="1131" customHeight="1" spans="10:14">
      <c r="J1131" s="68"/>
      <c r="K1131" s="39" t="str">
        <f>Results!C1135</f>
        <v>P05</v>
      </c>
      <c r="L1131" s="39" t="str">
        <f>Results!B1127</f>
        <v>mmu-miR-5105</v>
      </c>
      <c r="M1131" s="79" t="e">
        <f>Results!F1135</f>
        <v>#DIV/0!</v>
      </c>
      <c r="N1131" s="79" t="e">
        <f>Results!G1135</f>
        <v>#DIV/0!</v>
      </c>
    </row>
    <row r="1132" customHeight="1" spans="10:14">
      <c r="J1132" s="68"/>
      <c r="K1132" s="39" t="str">
        <f>Results!C1136</f>
        <v>P06</v>
      </c>
      <c r="L1132" s="39" t="str">
        <f>Results!B1128</f>
        <v/>
      </c>
      <c r="M1132" s="79" t="e">
        <f>Results!F1136</f>
        <v>#DIV/0!</v>
      </c>
      <c r="N1132" s="79" t="e">
        <f>Results!G1136</f>
        <v>#DIV/0!</v>
      </c>
    </row>
    <row r="1133" customHeight="1" spans="10:14">
      <c r="J1133" s="68"/>
      <c r="K1133" s="39" t="str">
        <f>Results!C1137</f>
        <v>P07</v>
      </c>
      <c r="L1133" s="39" t="str">
        <f>Results!B1129</f>
        <v>mmu-miR-5106</v>
      </c>
      <c r="M1133" s="79" t="e">
        <f>Results!F1137</f>
        <v>#DIV/0!</v>
      </c>
      <c r="N1133" s="79" t="e">
        <f>Results!G1137</f>
        <v>#DIV/0!</v>
      </c>
    </row>
    <row r="1134" customHeight="1" spans="10:14">
      <c r="J1134" s="68"/>
      <c r="K1134" s="39" t="str">
        <f>Results!C1138</f>
        <v>P08</v>
      </c>
      <c r="L1134" s="39" t="str">
        <f>Results!B1130</f>
        <v/>
      </c>
      <c r="M1134" s="79" t="e">
        <f>Results!F1138</f>
        <v>#DIV/0!</v>
      </c>
      <c r="N1134" s="79" t="e">
        <f>Results!G1138</f>
        <v>#DIV/0!</v>
      </c>
    </row>
    <row r="1135" customHeight="1" spans="10:14">
      <c r="J1135" s="68"/>
      <c r="K1135" s="39" t="str">
        <f>Results!C1139</f>
        <v>P09</v>
      </c>
      <c r="L1135" s="39" t="str">
        <f>Results!B1131</f>
        <v>NC</v>
      </c>
      <c r="M1135" s="79" t="e">
        <f>Results!F1139</f>
        <v>#DIV/0!</v>
      </c>
      <c r="N1135" s="79" t="e">
        <f>Results!G1139</f>
        <v>#DIV/0!</v>
      </c>
    </row>
    <row r="1136" customHeight="1" spans="10:14">
      <c r="J1136" s="68"/>
      <c r="K1136" s="39" t="str">
        <f>Results!C1140</f>
        <v>P10</v>
      </c>
      <c r="L1136" s="39" t="str">
        <f>Results!B1132</f>
        <v>NC</v>
      </c>
      <c r="M1136" s="79" t="e">
        <f>Results!F1140</f>
        <v>#DIV/0!</v>
      </c>
      <c r="N1136" s="79" t="e">
        <f>Results!G1140</f>
        <v>#DIV/0!</v>
      </c>
    </row>
    <row r="1137" customHeight="1" spans="10:14">
      <c r="J1137" s="68"/>
      <c r="K1137" s="39" t="str">
        <f>Results!C1141</f>
        <v>P11</v>
      </c>
      <c r="L1137" s="39" t="str">
        <f>Results!B1133</f>
        <v>NC</v>
      </c>
      <c r="M1137" s="79" t="e">
        <f>Results!F1141</f>
        <v>#DIV/0!</v>
      </c>
      <c r="N1137" s="79" t="e">
        <f>Results!G1141</f>
        <v>#DIV/0!</v>
      </c>
    </row>
    <row r="1138" customHeight="1" spans="10:14">
      <c r="J1138" s="68"/>
      <c r="K1138" s="39" t="str">
        <f>Results!C1142</f>
        <v>P12</v>
      </c>
      <c r="L1138" s="39" t="str">
        <f>Results!B1134</f>
        <v>NC</v>
      </c>
      <c r="M1138" s="79" t="e">
        <f>Results!F1142</f>
        <v>#DIV/0!</v>
      </c>
      <c r="N1138" s="79" t="e">
        <f>Results!G1142</f>
        <v>#DIV/0!</v>
      </c>
    </row>
    <row r="1139" customHeight="1" spans="10:14">
      <c r="J1139" s="68"/>
      <c r="K1139" s="39" t="str">
        <f>Results!C1143</f>
        <v>P13</v>
      </c>
      <c r="L1139" s="39" t="str">
        <f>Results!B1135</f>
        <v>MK1</v>
      </c>
      <c r="M1139" s="79" t="e">
        <f>Results!F1143</f>
        <v>#DIV/0!</v>
      </c>
      <c r="N1139" s="79" t="e">
        <f>Results!G1143</f>
        <v>#DIV/0!</v>
      </c>
    </row>
    <row r="1140" customHeight="1" spans="10:14">
      <c r="J1140" s="68"/>
      <c r="K1140" s="39" t="str">
        <f>Results!C1144</f>
        <v>P14</v>
      </c>
      <c r="L1140" s="39" t="str">
        <f>Results!B1136</f>
        <v>MK1</v>
      </c>
      <c r="M1140" s="79" t="e">
        <f>Results!F1144</f>
        <v>#DIV/0!</v>
      </c>
      <c r="N1140" s="79" t="e">
        <f>Results!G1144</f>
        <v>#DIV/0!</v>
      </c>
    </row>
    <row r="1141" customHeight="1" spans="10:14">
      <c r="J1141" s="68"/>
      <c r="K1141" s="39" t="str">
        <f>Results!C1145</f>
        <v>P15</v>
      </c>
      <c r="L1141" s="39" t="str">
        <f>Results!B1137</f>
        <v>MK2</v>
      </c>
      <c r="M1141" s="79" t="e">
        <f>Results!F1145</f>
        <v>#DIV/0!</v>
      </c>
      <c r="N1141" s="79" t="e">
        <f>Results!G1145</f>
        <v>#DIV/0!</v>
      </c>
    </row>
    <row r="1142" customHeight="1" spans="10:14">
      <c r="J1142" s="68"/>
      <c r="K1142" s="39" t="str">
        <f>Results!C1146</f>
        <v>P16</v>
      </c>
      <c r="L1142" s="39" t="str">
        <f>Results!B1138</f>
        <v>MK2</v>
      </c>
      <c r="M1142" s="79" t="e">
        <f>Results!F1146</f>
        <v>#DIV/0!</v>
      </c>
      <c r="N1142" s="79" t="e">
        <f>Results!G1146</f>
        <v>#DIV/0!</v>
      </c>
    </row>
    <row r="1143" customHeight="1" spans="10:14">
      <c r="J1143" s="68"/>
      <c r="K1143" s="39" t="str">
        <f>Results!C1147</f>
        <v>P17</v>
      </c>
      <c r="L1143" s="39" t="str">
        <f>Results!B1139</f>
        <v>MK3</v>
      </c>
      <c r="M1143" s="79" t="e">
        <f>Results!F1147</f>
        <v>#DIV/0!</v>
      </c>
      <c r="N1143" s="79" t="e">
        <f>Results!G1147</f>
        <v>#DIV/0!</v>
      </c>
    </row>
    <row r="1144" customHeight="1" spans="10:14">
      <c r="J1144" s="68"/>
      <c r="K1144" s="39" t="str">
        <f>Results!C1148</f>
        <v>P18</v>
      </c>
      <c r="L1144" s="39" t="str">
        <f>Results!B1140</f>
        <v>MK3</v>
      </c>
      <c r="M1144" s="79" t="e">
        <f>Results!F1148</f>
        <v>#DIV/0!</v>
      </c>
      <c r="N1144" s="79" t="e">
        <f>Results!G1148</f>
        <v>#DIV/0!</v>
      </c>
    </row>
    <row r="1145" customHeight="1" spans="10:14">
      <c r="J1145" s="68"/>
      <c r="K1145" s="39" t="str">
        <f>Results!C1149</f>
        <v>P19</v>
      </c>
      <c r="L1145" s="39" t="str">
        <f>Results!B1141</f>
        <v>MK4</v>
      </c>
      <c r="M1145" s="79" t="e">
        <f>Results!F1149</f>
        <v>#DIV/0!</v>
      </c>
      <c r="N1145" s="79" t="e">
        <f>Results!G1149</f>
        <v>#DIV/0!</v>
      </c>
    </row>
    <row r="1146" customHeight="1" spans="10:14">
      <c r="J1146" s="68"/>
      <c r="K1146" s="39" t="str">
        <f>Results!C1150</f>
        <v>P20</v>
      </c>
      <c r="L1146" s="39" t="str">
        <f>Results!B1142</f>
        <v>MK4</v>
      </c>
      <c r="M1146" s="79" t="e">
        <f>Results!F1150</f>
        <v>#DIV/0!</v>
      </c>
      <c r="N1146" s="79" t="e">
        <f>Results!G1150</f>
        <v>#DIV/0!</v>
      </c>
    </row>
    <row r="1147" customHeight="1" spans="10:10">
      <c r="J1147" s="81"/>
    </row>
    <row r="1148" customHeight="1" spans="10:10">
      <c r="J1148" s="81"/>
    </row>
    <row r="1149" customHeight="1" spans="10:10">
      <c r="J1149" s="81"/>
    </row>
    <row r="1150" customHeight="1" spans="10:10">
      <c r="J1150" s="81"/>
    </row>
    <row r="1151" customHeight="1" spans="10:10">
      <c r="J1151" s="81"/>
    </row>
    <row r="1152" customHeight="1" spans="10:10">
      <c r="J1152" s="81"/>
    </row>
    <row r="1153" customHeight="1" spans="10:10">
      <c r="J1153" s="81"/>
    </row>
    <row r="1154" customHeight="1" spans="10:10">
      <c r="J1154" s="81"/>
    </row>
    <row r="1155" customHeight="1" spans="10:10">
      <c r="J1155" s="81"/>
    </row>
    <row r="1156" customHeight="1" spans="10:10">
      <c r="J1156" s="81"/>
    </row>
    <row r="1157" customHeight="1" spans="10:10">
      <c r="J1157" s="81"/>
    </row>
    <row r="1158" customHeight="1" spans="10:10">
      <c r="J1158" s="81"/>
    </row>
    <row r="1159" customHeight="1" spans="10:10">
      <c r="J1159" s="81"/>
    </row>
    <row r="1160" customHeight="1" spans="10:10">
      <c r="J1160" s="81"/>
    </row>
    <row r="1161" customHeight="1" spans="10:10">
      <c r="J1161" s="81"/>
    </row>
    <row r="1162" customHeight="1" spans="10:10">
      <c r="J1162" s="81"/>
    </row>
    <row r="1163" customHeight="1" spans="10:10">
      <c r="J1163" s="81"/>
    </row>
    <row r="1164" customHeight="1" spans="10:10">
      <c r="J1164" s="81"/>
    </row>
    <row r="1165" customHeight="1" spans="10:10">
      <c r="J1165" s="81"/>
    </row>
    <row r="1166" customHeight="1" spans="10:10">
      <c r="J1166" s="81"/>
    </row>
    <row r="1167" customHeight="1" spans="10:10">
      <c r="J1167" s="81"/>
    </row>
    <row r="1168" customHeight="1" spans="10:10">
      <c r="J1168" s="81"/>
    </row>
    <row r="1169" customHeight="1" spans="10:10">
      <c r="J1169" s="81"/>
    </row>
    <row r="1170" customHeight="1" spans="10:10">
      <c r="J1170" s="81"/>
    </row>
    <row r="1171" customHeight="1" spans="10:10">
      <c r="J1171" s="81"/>
    </row>
    <row r="1172" customHeight="1" spans="10:10">
      <c r="J1172" s="81"/>
    </row>
    <row r="1173" customHeight="1" spans="10:10">
      <c r="J1173" s="81"/>
    </row>
    <row r="1174" customHeight="1" spans="10:10">
      <c r="J1174" s="81"/>
    </row>
    <row r="1175" customHeight="1" spans="10:10">
      <c r="J1175" s="81"/>
    </row>
    <row r="1176" customHeight="1" spans="10:10">
      <c r="J1176" s="81"/>
    </row>
    <row r="1177" customHeight="1" spans="10:10">
      <c r="J1177" s="81"/>
    </row>
    <row r="1178" customHeight="1" spans="10:10">
      <c r="J1178" s="81"/>
    </row>
    <row r="1179" customHeight="1" spans="10:10">
      <c r="J1179" s="81"/>
    </row>
    <row r="1180" customHeight="1" spans="10:10">
      <c r="J1180" s="81"/>
    </row>
    <row r="1181" customHeight="1" spans="10:10">
      <c r="J1181" s="81"/>
    </row>
    <row r="1182" customHeight="1" spans="10:10">
      <c r="J1182" s="81"/>
    </row>
    <row r="1183" customHeight="1" spans="10:10">
      <c r="J1183" s="81"/>
    </row>
    <row r="1184" customHeight="1" spans="10:10">
      <c r="J1184" s="81"/>
    </row>
    <row r="1185" customHeight="1" spans="10:10">
      <c r="J1185" s="81"/>
    </row>
    <row r="1186" customHeight="1" spans="10:10">
      <c r="J1186" s="81"/>
    </row>
    <row r="1187" customHeight="1" spans="10:10">
      <c r="J1187" s="81"/>
    </row>
    <row r="1188" customHeight="1" spans="10:10">
      <c r="J1188" s="81"/>
    </row>
    <row r="1189" customHeight="1" spans="10:10">
      <c r="J1189" s="81"/>
    </row>
    <row r="1190" customHeight="1" spans="10:10">
      <c r="J1190" s="81"/>
    </row>
    <row r="1191" customHeight="1" spans="10:10">
      <c r="J1191" s="81"/>
    </row>
    <row r="1192" customHeight="1" spans="10:10">
      <c r="J1192" s="81"/>
    </row>
    <row r="1193" customHeight="1" spans="10:10">
      <c r="J1193" s="81"/>
    </row>
    <row r="1194" customHeight="1" spans="10:10">
      <c r="J1194" s="81"/>
    </row>
    <row r="1195" customHeight="1" spans="10:10">
      <c r="J1195" s="81"/>
    </row>
    <row r="1196" customHeight="1" spans="10:10">
      <c r="J1196" s="81"/>
    </row>
    <row r="1197" customHeight="1" spans="10:10">
      <c r="J1197" s="81"/>
    </row>
    <row r="1198" customHeight="1" spans="10:10">
      <c r="J1198" s="81"/>
    </row>
    <row r="1199" customHeight="1" spans="10:10">
      <c r="J1199" s="81"/>
    </row>
    <row r="1200" customHeight="1" spans="10:10">
      <c r="J1200" s="81"/>
    </row>
    <row r="1201" customHeight="1" spans="10:10">
      <c r="J1201" s="81"/>
    </row>
    <row r="1202" customHeight="1" spans="10:10">
      <c r="J1202" s="81"/>
    </row>
    <row r="1203" customHeight="1" spans="10:10">
      <c r="J1203" s="81"/>
    </row>
    <row r="1204" customHeight="1" spans="10:10">
      <c r="J1204" s="81"/>
    </row>
    <row r="1205" customHeight="1" spans="10:10">
      <c r="J1205" s="81"/>
    </row>
    <row r="1206" customHeight="1" spans="10:10">
      <c r="J1206" s="81"/>
    </row>
    <row r="1207" customHeight="1" spans="10:10">
      <c r="J1207" s="81"/>
    </row>
    <row r="1208" customHeight="1" spans="10:10">
      <c r="J1208" s="81"/>
    </row>
    <row r="1209" customHeight="1" spans="10:10">
      <c r="J1209" s="81"/>
    </row>
    <row r="1210" customHeight="1" spans="10:10">
      <c r="J1210" s="65"/>
    </row>
    <row r="1211" customHeight="1" spans="10:10">
      <c r="J1211" s="65"/>
    </row>
    <row r="1212" customHeight="1" spans="10:10">
      <c r="J1212" s="65"/>
    </row>
    <row r="1213" customHeight="1" spans="10:10">
      <c r="J1213" s="65"/>
    </row>
    <row r="1214" customHeight="1" spans="10:10">
      <c r="J1214" s="65"/>
    </row>
    <row r="1215" customHeight="1" spans="10:10">
      <c r="J1215" s="65"/>
    </row>
    <row r="1216" customHeight="1" spans="10:10">
      <c r="J1216" s="65"/>
    </row>
    <row r="1217" customHeight="1" spans="10:10">
      <c r="J1217" s="65"/>
    </row>
    <row r="1218" customHeight="1" spans="10:10">
      <c r="J1218" s="65"/>
    </row>
    <row r="1219" customHeight="1" spans="10:10">
      <c r="J1219" s="65"/>
    </row>
    <row r="1220" customHeight="1" spans="10:10">
      <c r="J1220" s="65"/>
    </row>
    <row r="1221" customHeight="1" spans="10:10">
      <c r="J1221" s="65"/>
    </row>
    <row r="1222" customHeight="1" spans="10:10">
      <c r="J1222" s="65"/>
    </row>
    <row r="1223" customHeight="1" spans="10:10">
      <c r="J1223" s="65"/>
    </row>
    <row r="1224" customHeight="1" spans="10:10">
      <c r="J1224" s="65"/>
    </row>
    <row r="1225" customHeight="1" spans="10:10">
      <c r="J1225" s="65"/>
    </row>
    <row r="1226" customHeight="1" spans="10:10">
      <c r="J1226" s="65"/>
    </row>
    <row r="1227" customHeight="1" spans="10:10">
      <c r="J1227" s="65"/>
    </row>
    <row r="1228" customHeight="1" spans="10:10">
      <c r="J1228" s="65"/>
    </row>
    <row r="1229" customHeight="1" spans="10:10">
      <c r="J1229" s="65"/>
    </row>
    <row r="1230" customHeight="1" spans="10:10">
      <c r="J1230" s="65"/>
    </row>
    <row r="1231" customHeight="1" spans="10:10">
      <c r="J1231" s="65"/>
    </row>
    <row r="1232" customHeight="1" spans="10:10">
      <c r="J1232" s="65"/>
    </row>
    <row r="1233" customHeight="1" spans="10:10">
      <c r="J1233" s="65"/>
    </row>
    <row r="1234" customHeight="1" spans="10:10">
      <c r="J1234" s="65"/>
    </row>
    <row r="1235" customHeight="1" spans="10:10">
      <c r="J1235" s="65"/>
    </row>
  </sheetData>
  <mergeCells count="10">
    <mergeCell ref="A2:H2"/>
    <mergeCell ref="A4:H4"/>
    <mergeCell ref="J4:N4"/>
    <mergeCell ref="M5:N5"/>
    <mergeCell ref="J5:J6"/>
    <mergeCell ref="J7:J386"/>
    <mergeCell ref="J387:J766"/>
    <mergeCell ref="J767:J1146"/>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46"/>
  <sheetViews>
    <sheetView workbookViewId="0">
      <selection activeCell="M791" sqref="M791:O791"/>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5" t="s">
        <v>2993</v>
      </c>
      <c r="B1" s="25"/>
      <c r="C1" s="25"/>
      <c r="D1" s="47">
        <v>3</v>
      </c>
      <c r="F1" s="48" t="s">
        <v>2994</v>
      </c>
      <c r="G1" s="48"/>
      <c r="H1" s="48"/>
      <c r="I1" s="47">
        <v>0.001</v>
      </c>
    </row>
    <row r="2" ht="30" customHeight="1" spans="1:9">
      <c r="A2" s="49" t="s">
        <v>2995</v>
      </c>
      <c r="B2" s="50"/>
      <c r="C2" s="50"/>
      <c r="D2" s="50"/>
      <c r="E2" s="50"/>
      <c r="F2" s="50"/>
      <c r="G2" s="50"/>
      <c r="H2" s="50"/>
      <c r="I2" s="61"/>
    </row>
    <row r="3" ht="30" customHeight="1" spans="1:9">
      <c r="A3" s="49" t="s">
        <v>2996</v>
      </c>
      <c r="B3" s="50"/>
      <c r="C3" s="50"/>
      <c r="D3" s="50"/>
      <c r="E3" s="50"/>
      <c r="F3" s="50"/>
      <c r="G3" s="50"/>
      <c r="H3" s="50"/>
      <c r="I3" s="61"/>
    </row>
    <row r="4" ht="30" customHeight="1" spans="1:9">
      <c r="A4" s="49" t="s">
        <v>2990</v>
      </c>
      <c r="B4" s="50"/>
      <c r="C4" s="50"/>
      <c r="D4" s="50"/>
      <c r="E4" s="50"/>
      <c r="F4" s="50"/>
      <c r="G4" s="50"/>
      <c r="H4" s="50"/>
      <c r="I4" s="61"/>
    </row>
    <row r="5" ht="15" customHeight="1" spans="11:19">
      <c r="K5" s="62" t="s">
        <v>2997</v>
      </c>
      <c r="L5" s="63"/>
      <c r="M5" s="63"/>
      <c r="N5" s="63"/>
      <c r="O5" s="64"/>
      <c r="P5" s="65"/>
      <c r="Q5" s="65"/>
      <c r="R5" s="65"/>
      <c r="S5" s="65"/>
    </row>
    <row r="6" ht="15" customHeight="1" spans="11:19">
      <c r="K6" s="66" t="s">
        <v>3</v>
      </c>
      <c r="L6" s="67" t="s">
        <v>2919</v>
      </c>
      <c r="M6" s="67" t="s">
        <v>2918</v>
      </c>
      <c r="N6" s="67" t="s">
        <v>2998</v>
      </c>
      <c r="O6" s="67" t="s">
        <v>2999</v>
      </c>
      <c r="P6" s="65"/>
      <c r="Q6" s="65"/>
      <c r="R6" s="65"/>
      <c r="S6" s="65"/>
    </row>
    <row r="7" ht="15" customHeight="1" spans="11:15">
      <c r="K7" s="68" t="str">
        <f>'Gene Table'!A3</f>
        <v>Plate 1</v>
      </c>
      <c r="L7" s="39" t="str">
        <f>Results!C3</f>
        <v>A01</v>
      </c>
      <c r="M7" s="39" t="str">
        <f>Results!B3</f>
        <v>mmu-miR-202-3p</v>
      </c>
      <c r="N7" s="69" t="e">
        <f>LOG(Results!H3,2)</f>
        <v>#DIV/0!</v>
      </c>
      <c r="O7" s="70" t="str">
        <f>Results!I3</f>
        <v>N/A</v>
      </c>
    </row>
    <row r="8" ht="15" customHeight="1" spans="11:15">
      <c r="K8" s="68"/>
      <c r="L8" s="39" t="str">
        <f>Results!C4</f>
        <v>A02</v>
      </c>
      <c r="M8" s="39" t="str">
        <f>Results!B4</f>
        <v>mmu-miR-335-5p</v>
      </c>
      <c r="N8" s="69" t="e">
        <f>LOG(Results!H4,2)</f>
        <v>#DIV/0!</v>
      </c>
      <c r="O8" s="70" t="str">
        <f>Results!I4</f>
        <v>N/A</v>
      </c>
    </row>
    <row r="9" ht="15" customHeight="1" spans="2:15">
      <c r="B9" s="51" t="e">
        <f>ROUNDUP(MIN(N7:N374),0)-10</f>
        <v>#DIV/0!</v>
      </c>
      <c r="C9" s="52">
        <f>'Volcano Plot'!I1</f>
        <v>0.001</v>
      </c>
      <c r="D9" s="52"/>
      <c r="E9" s="53"/>
      <c r="K9" s="68"/>
      <c r="L9" s="39" t="str">
        <f>Results!C5</f>
        <v>A03</v>
      </c>
      <c r="M9" s="39" t="str">
        <f>Results!B5</f>
        <v>mmu-miR-106b-5p</v>
      </c>
      <c r="N9" s="69" t="e">
        <f>LOG(Results!H5,2)</f>
        <v>#DIV/0!</v>
      </c>
      <c r="O9" s="70" t="str">
        <f>Results!I5</f>
        <v>N/A</v>
      </c>
    </row>
    <row r="10" ht="15" customHeight="1" spans="2:15">
      <c r="B10" s="54" t="e">
        <f>ROUNDUP(MAX(N7:N374),0)+10</f>
        <v>#DIV/0!</v>
      </c>
      <c r="C10" s="55">
        <f>C9</f>
        <v>0.001</v>
      </c>
      <c r="D10" s="55"/>
      <c r="E10" s="56"/>
      <c r="K10" s="68"/>
      <c r="L10" s="39" t="str">
        <f>Results!C6</f>
        <v>A04</v>
      </c>
      <c r="M10" s="39" t="str">
        <f>Results!B6</f>
        <v>mmu-miR-335-3p</v>
      </c>
      <c r="N10" s="69" t="e">
        <f>LOG(Results!H6,2)</f>
        <v>#DIV/0!</v>
      </c>
      <c r="O10" s="70" t="str">
        <f>Results!I6</f>
        <v>N/A</v>
      </c>
    </row>
    <row r="11" ht="15" customHeight="1" spans="2:15">
      <c r="B11" s="57"/>
      <c r="C11" s="55"/>
      <c r="D11" s="55"/>
      <c r="E11" s="56"/>
      <c r="K11" s="68"/>
      <c r="L11" s="39" t="str">
        <f>Results!C7</f>
        <v>A05</v>
      </c>
      <c r="M11" s="39" t="str">
        <f>Results!B7</f>
        <v>mmu-miR-1197-3p</v>
      </c>
      <c r="N11" s="69" t="e">
        <f>LOG(Results!H7,2)</f>
        <v>#DIV/0!</v>
      </c>
      <c r="O11" s="70" t="str">
        <f>Results!I7</f>
        <v>N/A</v>
      </c>
    </row>
    <row r="12" ht="15" customHeight="1" spans="2:19">
      <c r="B12" s="57">
        <v>1</v>
      </c>
      <c r="C12" s="55">
        <f>LOG('Volcano Plot'!D$1,2)</f>
        <v>1.58496250072116</v>
      </c>
      <c r="D12" s="55">
        <f>-1*C12</f>
        <v>-1.58496250072116</v>
      </c>
      <c r="E12" s="56">
        <v>0</v>
      </c>
      <c r="K12" s="68"/>
      <c r="L12" s="39" t="str">
        <f>Results!C8</f>
        <v>A06</v>
      </c>
      <c r="M12" s="39" t="str">
        <f>Results!B8</f>
        <v>mmu-miR-338-3p</v>
      </c>
      <c r="N12" s="69" t="e">
        <f>LOG(Results!H8,2)</f>
        <v>#DIV/0!</v>
      </c>
      <c r="O12" s="70" t="str">
        <f>Results!I8</f>
        <v>N/A</v>
      </c>
      <c r="P12" s="65"/>
      <c r="Q12" s="65"/>
      <c r="R12" s="65"/>
      <c r="S12" s="65"/>
    </row>
    <row r="13" ht="15" customHeight="1" spans="2:19">
      <c r="B13" s="58" t="e">
        <f>10^(ROUND(LOG(MIN(O7:O1146)),0)-1)</f>
        <v>#NUM!</v>
      </c>
      <c r="C13" s="59">
        <f>LOG('Volcano Plot'!D$1,2)</f>
        <v>1.58496250072116</v>
      </c>
      <c r="D13" s="59">
        <f>-1*C13</f>
        <v>-1.58496250072116</v>
      </c>
      <c r="E13" s="60">
        <v>0</v>
      </c>
      <c r="K13" s="68"/>
      <c r="L13" s="39" t="str">
        <f>Results!C9</f>
        <v>A07</v>
      </c>
      <c r="M13" s="39" t="str">
        <f>Results!B9</f>
        <v>mmu-miR-1a-3p</v>
      </c>
      <c r="N13" s="69" t="e">
        <f>LOG(Results!H9,2)</f>
        <v>#DIV/0!</v>
      </c>
      <c r="O13" s="70" t="str">
        <f>Results!I9</f>
        <v>N/A</v>
      </c>
      <c r="P13" s="65"/>
      <c r="Q13" s="65"/>
      <c r="R13" s="65"/>
      <c r="S13" s="65"/>
    </row>
    <row r="14" ht="15" customHeight="1" spans="11:19">
      <c r="K14" s="68"/>
      <c r="L14" s="39" t="str">
        <f>Results!C10</f>
        <v>A08</v>
      </c>
      <c r="M14" s="39" t="str">
        <f>Results!B10</f>
        <v>mmu-miR-339-5p</v>
      </c>
      <c r="N14" s="69" t="e">
        <f>LOG(Results!H10,2)</f>
        <v>#DIV/0!</v>
      </c>
      <c r="O14" s="70" t="str">
        <f>Results!I10</f>
        <v>N/A</v>
      </c>
      <c r="P14" s="65"/>
      <c r="Q14" s="71"/>
      <c r="R14" s="65"/>
      <c r="S14" s="65"/>
    </row>
    <row r="15" ht="15" customHeight="1" spans="11:19">
      <c r="K15" s="68"/>
      <c r="L15" s="39" t="str">
        <f>Results!C11</f>
        <v>A09</v>
      </c>
      <c r="M15" s="39" t="str">
        <f>Results!B11</f>
        <v>mmu-miR-122-5p</v>
      </c>
      <c r="N15" s="69" t="e">
        <f>LOG(Results!H11,2)</f>
        <v>#DIV/0!</v>
      </c>
      <c r="O15" s="70" t="str">
        <f>Results!I11</f>
        <v>N/A</v>
      </c>
      <c r="P15" s="65"/>
      <c r="Q15" s="65"/>
      <c r="R15" s="65"/>
      <c r="S15" s="65"/>
    </row>
    <row r="16" ht="15" customHeight="1" spans="11:19">
      <c r="K16" s="68"/>
      <c r="L16" s="39" t="str">
        <f>Results!C12</f>
        <v>A10</v>
      </c>
      <c r="M16" s="39" t="str">
        <f>Results!B12</f>
        <v>mmu-miR-33-5p</v>
      </c>
      <c r="N16" s="69" t="e">
        <f>LOG(Results!H12,2)</f>
        <v>#DIV/0!</v>
      </c>
      <c r="O16" s="70" t="str">
        <f>Results!I12</f>
        <v>N/A</v>
      </c>
      <c r="P16" s="65"/>
      <c r="Q16" s="65"/>
      <c r="R16" s="65"/>
      <c r="S16" s="65"/>
    </row>
    <row r="17" ht="15" customHeight="1" spans="11:19">
      <c r="K17" s="68"/>
      <c r="L17" s="39" t="str">
        <f>Results!C13</f>
        <v>A11</v>
      </c>
      <c r="M17" s="39" t="str">
        <f>Results!B13</f>
        <v>mmu-miR-124-3p</v>
      </c>
      <c r="N17" s="69" t="e">
        <f>LOG(Results!H13,2)</f>
        <v>#DIV/0!</v>
      </c>
      <c r="O17" s="70" t="str">
        <f>Results!I13</f>
        <v>N/A</v>
      </c>
      <c r="P17" s="65"/>
      <c r="Q17" s="65"/>
      <c r="R17" s="65"/>
      <c r="S17" s="65"/>
    </row>
    <row r="18" ht="15" customHeight="1" spans="11:19">
      <c r="K18" s="68"/>
      <c r="L18" s="39" t="str">
        <f>Results!C14</f>
        <v>A12</v>
      </c>
      <c r="M18" s="39" t="str">
        <f>Results!B14</f>
        <v>mmu-miR-340-3p</v>
      </c>
      <c r="N18" s="69" t="e">
        <f>LOG(Results!H14,2)</f>
        <v>#DIV/0!</v>
      </c>
      <c r="O18" s="70" t="str">
        <f>Results!I14</f>
        <v>N/A</v>
      </c>
      <c r="P18" s="65"/>
      <c r="Q18" s="65"/>
      <c r="R18" s="65"/>
      <c r="S18" s="65"/>
    </row>
    <row r="19" ht="15" customHeight="1" spans="11:19">
      <c r="K19" s="68"/>
      <c r="L19" s="39" t="str">
        <f>Results!C15</f>
        <v>A13</v>
      </c>
      <c r="M19" s="39" t="str">
        <f>Results!B15</f>
        <v>mmu-miR-125a-3p</v>
      </c>
      <c r="N19" s="69" t="e">
        <f>LOG(Results!H15,2)</f>
        <v>#DIV/0!</v>
      </c>
      <c r="O19" s="70" t="str">
        <f>Results!I15</f>
        <v>N/A</v>
      </c>
      <c r="P19" s="65"/>
      <c r="Q19" s="65"/>
      <c r="R19" s="65"/>
      <c r="S19" s="65"/>
    </row>
    <row r="20" ht="15" customHeight="1" spans="11:19">
      <c r="K20" s="68"/>
      <c r="L20" s="39" t="str">
        <f>Results!C16</f>
        <v>A14</v>
      </c>
      <c r="M20" s="39" t="str">
        <f>Results!B16</f>
        <v>mmu-miR-340-5p</v>
      </c>
      <c r="N20" s="69" t="e">
        <f>LOG(Results!H16,2)</f>
        <v>#DIV/0!</v>
      </c>
      <c r="O20" s="70" t="str">
        <f>Results!I16</f>
        <v>N/A</v>
      </c>
      <c r="P20" s="65"/>
      <c r="Q20" s="71"/>
      <c r="R20" s="65"/>
      <c r="S20" s="65"/>
    </row>
    <row r="21" ht="15" customHeight="1" spans="11:19">
      <c r="K21" s="68"/>
      <c r="L21" s="39" t="str">
        <f>Results!C17</f>
        <v>A15</v>
      </c>
      <c r="M21" s="39" t="str">
        <f>Results!B17</f>
        <v>mmu-miR-125b-5p</v>
      </c>
      <c r="N21" s="69" t="e">
        <f>LOG(Results!H17,2)</f>
        <v>#DIV/0!</v>
      </c>
      <c r="O21" s="70" t="str">
        <f>Results!I17</f>
        <v>N/A</v>
      </c>
      <c r="P21" s="65"/>
      <c r="Q21" s="71"/>
      <c r="R21" s="65"/>
      <c r="S21" s="65"/>
    </row>
    <row r="22" ht="15" customHeight="1" spans="11:19">
      <c r="K22" s="68"/>
      <c r="L22" s="39" t="str">
        <f>Results!C18</f>
        <v>A16</v>
      </c>
      <c r="M22" s="39" t="str">
        <f>Results!B18</f>
        <v>mmu-miR-342-3p</v>
      </c>
      <c r="N22" s="69" t="e">
        <f>LOG(Results!H18,2)</f>
        <v>#DIV/0!</v>
      </c>
      <c r="O22" s="70" t="str">
        <f>Results!I18</f>
        <v>N/A</v>
      </c>
      <c r="P22" s="65"/>
      <c r="Q22" s="65"/>
      <c r="R22" s="65"/>
      <c r="S22" s="65"/>
    </row>
    <row r="23" ht="15" customHeight="1" spans="11:19">
      <c r="K23" s="68"/>
      <c r="L23" s="39" t="str">
        <f>Results!C19</f>
        <v>A17</v>
      </c>
      <c r="M23" s="39" t="str">
        <f>Results!B19</f>
        <v>mmu-miR-126-5p</v>
      </c>
      <c r="N23" s="69" t="e">
        <f>LOG(Results!H19,2)</f>
        <v>#DIV/0!</v>
      </c>
      <c r="O23" s="70" t="str">
        <f>Results!I19</f>
        <v>N/A</v>
      </c>
      <c r="P23" s="65"/>
      <c r="Q23" s="65"/>
      <c r="R23" s="65"/>
      <c r="S23" s="65"/>
    </row>
    <row r="24" ht="15" customHeight="1" spans="11:19">
      <c r="K24" s="68"/>
      <c r="L24" s="39" t="str">
        <f>Results!C20</f>
        <v>A18</v>
      </c>
      <c r="M24" s="39" t="str">
        <f>Results!B20</f>
        <v>mmu-miR-34a-5p</v>
      </c>
      <c r="N24" s="69" t="e">
        <f>LOG(Results!H20,2)</f>
        <v>#DIV/0!</v>
      </c>
      <c r="O24" s="70" t="str">
        <f>Results!I20</f>
        <v>N/A</v>
      </c>
      <c r="P24" s="65"/>
      <c r="Q24" s="65"/>
      <c r="R24" s="65"/>
      <c r="S24" s="65"/>
    </row>
    <row r="25" ht="15" customHeight="1" spans="11:19">
      <c r="K25" s="68"/>
      <c r="L25" s="39" t="str">
        <f>Results!C21</f>
        <v>A19</v>
      </c>
      <c r="M25" s="39" t="str">
        <f>Results!B21</f>
        <v>mmu-miR-126-3p</v>
      </c>
      <c r="N25" s="69" t="e">
        <f>LOG(Results!H21,2)</f>
        <v>#DIV/0!</v>
      </c>
      <c r="O25" s="70" t="str">
        <f>Results!I21</f>
        <v>N/A</v>
      </c>
      <c r="P25" s="65"/>
      <c r="Q25" s="65"/>
      <c r="R25" s="65"/>
      <c r="S25" s="65"/>
    </row>
    <row r="26" ht="15" customHeight="1" spans="11:19">
      <c r="K26" s="68"/>
      <c r="L26" s="39" t="str">
        <f>Results!C22</f>
        <v>A20</v>
      </c>
      <c r="M26" s="39" t="str">
        <f>Results!B22</f>
        <v>mmu-miR-361-5p</v>
      </c>
      <c r="N26" s="69" t="e">
        <f>LOG(Results!H22,2)</f>
        <v>#DIV/0!</v>
      </c>
      <c r="O26" s="70" t="str">
        <f>Results!I22</f>
        <v>N/A</v>
      </c>
      <c r="P26" s="65"/>
      <c r="Q26" s="65"/>
      <c r="R26" s="65"/>
      <c r="S26" s="65"/>
    </row>
    <row r="27" ht="15" customHeight="1" spans="11:19">
      <c r="K27" s="68"/>
      <c r="L27" s="39" t="str">
        <f>Results!C23</f>
        <v>A21</v>
      </c>
      <c r="M27" s="39" t="str">
        <f>Results!B23</f>
        <v>mmu-miR-127-3p</v>
      </c>
      <c r="N27" s="69" t="e">
        <f>LOG(Results!H23,2)</f>
        <v>#DIV/0!</v>
      </c>
      <c r="O27" s="70" t="str">
        <f>Results!I23</f>
        <v>N/A</v>
      </c>
      <c r="P27" s="65"/>
      <c r="Q27" s="65"/>
      <c r="R27" s="65"/>
      <c r="S27" s="65"/>
    </row>
    <row r="28" ht="15" customHeight="1" spans="11:19">
      <c r="K28" s="68"/>
      <c r="L28" s="39" t="str">
        <f>Results!C24</f>
        <v>A22</v>
      </c>
      <c r="M28" s="39" t="str">
        <f>Results!B24</f>
        <v>mmu-miR-363-3p</v>
      </c>
      <c r="N28" s="69" t="e">
        <f>LOG(Results!H24,2)</f>
        <v>#DIV/0!</v>
      </c>
      <c r="O28" s="70" t="str">
        <f>Results!I24</f>
        <v>N/A</v>
      </c>
      <c r="P28" s="65"/>
      <c r="Q28" s="65"/>
      <c r="R28" s="65"/>
      <c r="S28" s="65"/>
    </row>
    <row r="29" ht="15" customHeight="1" spans="11:19">
      <c r="K29" s="68"/>
      <c r="L29" s="39" t="str">
        <f>Results!C25</f>
        <v>A23</v>
      </c>
      <c r="M29" s="39" t="str">
        <f>Results!B25</f>
        <v>mmu-miR-128-3p</v>
      </c>
      <c r="N29" s="69" t="e">
        <f>LOG(Results!H25,2)</f>
        <v>#DIV/0!</v>
      </c>
      <c r="O29" s="70" t="str">
        <f>Results!I25</f>
        <v>N/A</v>
      </c>
      <c r="P29" s="65"/>
      <c r="Q29" s="65"/>
      <c r="R29" s="65"/>
      <c r="S29" s="65"/>
    </row>
    <row r="30" ht="15" customHeight="1" spans="11:19">
      <c r="K30" s="68"/>
      <c r="L30" s="39" t="str">
        <f>Results!C26</f>
        <v>A24</v>
      </c>
      <c r="M30" s="39" t="str">
        <f>Results!B26</f>
        <v>mmu-miR-365-3p</v>
      </c>
      <c r="N30" s="69" t="e">
        <f>LOG(Results!H26,2)</f>
        <v>#DIV/0!</v>
      </c>
      <c r="O30" s="70" t="str">
        <f>Results!I26</f>
        <v>N/A</v>
      </c>
      <c r="P30" s="65"/>
      <c r="Q30" s="65"/>
      <c r="R30" s="65"/>
      <c r="S30" s="65"/>
    </row>
    <row r="31" ht="15" customHeight="1" spans="11:19">
      <c r="K31" s="68"/>
      <c r="L31" s="39" t="str">
        <f>Results!C27</f>
        <v>B01</v>
      </c>
      <c r="M31" s="39" t="str">
        <f>Results!B27</f>
        <v>mmu-miR-182-5p</v>
      </c>
      <c r="N31" s="69" t="e">
        <f>LOG(Results!H27,2)</f>
        <v>#DIV/0!</v>
      </c>
      <c r="O31" s="70" t="str">
        <f>Results!I27</f>
        <v>N/A</v>
      </c>
      <c r="P31" s="65"/>
      <c r="Q31" s="65"/>
      <c r="R31" s="65"/>
      <c r="S31" s="65"/>
    </row>
    <row r="32" ht="15" customHeight="1" spans="11:19">
      <c r="K32" s="68"/>
      <c r="L32" s="39" t="str">
        <f>Results!C28</f>
        <v>B02</v>
      </c>
      <c r="M32" s="39" t="str">
        <f>Results!B28</f>
        <v>mmu-miR-582-3p</v>
      </c>
      <c r="N32" s="69" t="e">
        <f>LOG(Results!H28,2)</f>
        <v>#DIV/0!</v>
      </c>
      <c r="O32" s="70" t="str">
        <f>Results!I28</f>
        <v>N/A</v>
      </c>
      <c r="P32" s="65"/>
      <c r="Q32" s="65"/>
      <c r="R32" s="65"/>
      <c r="S32" s="65"/>
    </row>
    <row r="33" ht="15" customHeight="1" spans="11:19">
      <c r="K33" s="68"/>
      <c r="L33" s="39" t="str">
        <f>Results!C29</f>
        <v>B03</v>
      </c>
      <c r="M33" s="39" t="str">
        <f>Results!B29</f>
        <v>mmu-miR-1892</v>
      </c>
      <c r="N33" s="69" t="e">
        <f>LOG(Results!H29,2)</f>
        <v>#DIV/0!</v>
      </c>
      <c r="O33" s="70" t="str">
        <f>Results!I29</f>
        <v>N/A</v>
      </c>
      <c r="P33" s="65"/>
      <c r="Q33" s="65"/>
      <c r="R33" s="65"/>
      <c r="S33" s="65"/>
    </row>
    <row r="34" ht="15" customHeight="1" spans="11:19">
      <c r="K34" s="68"/>
      <c r="L34" s="39" t="str">
        <f>Results!C30</f>
        <v>B04</v>
      </c>
      <c r="M34" s="39" t="str">
        <f>Results!B30</f>
        <v>mmu-miR-582-5p</v>
      </c>
      <c r="N34" s="69" t="e">
        <f>LOG(Results!H30,2)</f>
        <v>#DIV/0!</v>
      </c>
      <c r="O34" s="70" t="str">
        <f>Results!I30</f>
        <v>N/A</v>
      </c>
      <c r="P34" s="65"/>
      <c r="Q34" s="65"/>
      <c r="R34" s="65"/>
      <c r="S34" s="65"/>
    </row>
    <row r="35" ht="15" customHeight="1" spans="11:19">
      <c r="K35" s="68"/>
      <c r="L35" s="39" t="str">
        <f>Results!C31</f>
        <v>B05</v>
      </c>
      <c r="M35" s="39" t="str">
        <f>Results!B31</f>
        <v>mmu-miR-1893</v>
      </c>
      <c r="N35" s="69" t="e">
        <f>LOG(Results!H31,2)</f>
        <v>#DIV/0!</v>
      </c>
      <c r="O35" s="70" t="str">
        <f>Results!I31</f>
        <v>N/A</v>
      </c>
      <c r="P35" s="65"/>
      <c r="Q35" s="65"/>
      <c r="R35" s="65"/>
      <c r="S35" s="65"/>
    </row>
    <row r="36" ht="15" customHeight="1" spans="11:19">
      <c r="K36" s="68"/>
      <c r="L36" s="39" t="str">
        <f>Results!C32</f>
        <v>B06</v>
      </c>
      <c r="M36" s="39" t="str">
        <f>Results!B32</f>
        <v>mmu-miR-592-5p</v>
      </c>
      <c r="N36" s="69" t="e">
        <f>LOG(Results!H32,2)</f>
        <v>#DIV/0!</v>
      </c>
      <c r="O36" s="70" t="str">
        <f>Results!I32</f>
        <v>N/A</v>
      </c>
      <c r="P36" s="65"/>
      <c r="Q36" s="65"/>
      <c r="R36" s="65"/>
      <c r="S36" s="65"/>
    </row>
    <row r="37" ht="15" customHeight="1" spans="11:19">
      <c r="K37" s="68"/>
      <c r="L37" s="39" t="str">
        <f>Results!C33</f>
        <v>B07</v>
      </c>
      <c r="M37" s="39" t="str">
        <f>Results!B33</f>
        <v>mmu-miR-1894-5p</v>
      </c>
      <c r="N37" s="69" t="e">
        <f>LOG(Results!H33,2)</f>
        <v>#DIV/0!</v>
      </c>
      <c r="O37" s="70" t="str">
        <f>Results!I33</f>
        <v>N/A</v>
      </c>
      <c r="P37" s="65"/>
      <c r="Q37" s="65"/>
      <c r="R37" s="65"/>
      <c r="S37" s="65"/>
    </row>
    <row r="38" ht="15" customHeight="1" spans="11:19">
      <c r="K38" s="68"/>
      <c r="L38" s="39" t="str">
        <f>Results!C34</f>
        <v>B08</v>
      </c>
      <c r="M38" s="39" t="str">
        <f>Results!B34</f>
        <v>mmu-miR-598-3p</v>
      </c>
      <c r="N38" s="69" t="e">
        <f>LOG(Results!H34,2)</f>
        <v>#DIV/0!</v>
      </c>
      <c r="O38" s="70" t="str">
        <f>Results!I34</f>
        <v>N/A</v>
      </c>
      <c r="P38" s="65"/>
      <c r="Q38" s="65"/>
      <c r="R38" s="65"/>
      <c r="S38" s="65"/>
    </row>
    <row r="39" ht="15" customHeight="1" spans="11:19">
      <c r="K39" s="68"/>
      <c r="L39" s="39" t="str">
        <f>Results!C35</f>
        <v>B09</v>
      </c>
      <c r="M39" s="39" t="str">
        <f>Results!B35</f>
        <v>mmu-miR-1896</v>
      </c>
      <c r="N39" s="69" t="e">
        <f>LOG(Results!H35,2)</f>
        <v>#DIV/0!</v>
      </c>
      <c r="O39" s="70" t="str">
        <f>Results!I35</f>
        <v>N/A</v>
      </c>
      <c r="P39" s="65"/>
      <c r="Q39" s="65"/>
      <c r="R39" s="65"/>
      <c r="S39" s="65"/>
    </row>
    <row r="40" ht="15" customHeight="1" spans="11:19">
      <c r="K40" s="68"/>
      <c r="L40" s="39" t="str">
        <f>Results!C36</f>
        <v>B10</v>
      </c>
      <c r="M40" s="39" t="str">
        <f>Results!B36</f>
        <v>mmu-miR-666-5p</v>
      </c>
      <c r="N40" s="69" t="e">
        <f>LOG(Results!H36,2)</f>
        <v>#DIV/0!</v>
      </c>
      <c r="O40" s="70" t="str">
        <f>Results!I36</f>
        <v>N/A</v>
      </c>
      <c r="P40" s="65"/>
      <c r="Q40" s="65"/>
      <c r="R40" s="65"/>
      <c r="S40" s="65"/>
    </row>
    <row r="41" ht="15" customHeight="1" spans="11:19">
      <c r="K41" s="68"/>
      <c r="L41" s="39" t="str">
        <f>Results!C37</f>
        <v>B11</v>
      </c>
      <c r="M41" s="39" t="str">
        <f>Results!B37</f>
        <v>mmu-miR-1898</v>
      </c>
      <c r="N41" s="69" t="e">
        <f>LOG(Results!H37,2)</f>
        <v>#DIV/0!</v>
      </c>
      <c r="O41" s="70" t="str">
        <f>Results!I37</f>
        <v>N/A</v>
      </c>
      <c r="P41" s="65"/>
      <c r="Q41" s="65"/>
      <c r="R41" s="65"/>
      <c r="S41" s="65"/>
    </row>
    <row r="42" ht="15" customHeight="1" spans="11:19">
      <c r="K42" s="68"/>
      <c r="L42" s="39" t="str">
        <f>Results!C38</f>
        <v>B12</v>
      </c>
      <c r="M42" s="39" t="str">
        <f>Results!B38</f>
        <v>mmu-miR-666-3p</v>
      </c>
      <c r="N42" s="69" t="e">
        <f>LOG(Results!H38,2)</f>
        <v>#DIV/0!</v>
      </c>
      <c r="O42" s="70" t="str">
        <f>Results!I38</f>
        <v>N/A</v>
      </c>
      <c r="P42" s="65"/>
      <c r="Q42" s="65"/>
      <c r="R42" s="65"/>
      <c r="S42" s="65"/>
    </row>
    <row r="43" ht="15" customHeight="1" spans="11:19">
      <c r="K43" s="68"/>
      <c r="L43" s="39" t="str">
        <f>Results!C39</f>
        <v>B13</v>
      </c>
      <c r="M43" s="39" t="str">
        <f>Results!B39</f>
        <v>mmu-miR-1900</v>
      </c>
      <c r="N43" s="69" t="e">
        <f>LOG(Results!H39,2)</f>
        <v>#DIV/0!</v>
      </c>
      <c r="O43" s="70" t="str">
        <f>Results!I39</f>
        <v>N/A</v>
      </c>
      <c r="P43" s="65"/>
      <c r="Q43" s="65"/>
      <c r="R43" s="65"/>
      <c r="S43" s="65"/>
    </row>
    <row r="44" ht="15" customHeight="1" spans="11:19">
      <c r="K44" s="68"/>
      <c r="L44" s="39" t="str">
        <f>Results!C40</f>
        <v>B14</v>
      </c>
      <c r="M44" s="39" t="str">
        <f>Results!B40</f>
        <v>mmu-miR-667-3p</v>
      </c>
      <c r="N44" s="69" t="e">
        <f>LOG(Results!H40,2)</f>
        <v>#DIV/0!</v>
      </c>
      <c r="O44" s="70" t="str">
        <f>Results!I40</f>
        <v>N/A</v>
      </c>
      <c r="P44" s="65"/>
      <c r="Q44" s="65"/>
      <c r="R44" s="65"/>
      <c r="S44" s="65"/>
    </row>
    <row r="45" ht="15" customHeight="1" spans="11:19">
      <c r="K45" s="68"/>
      <c r="L45" s="39" t="str">
        <f>Results!C41</f>
        <v>B15</v>
      </c>
      <c r="M45" s="39" t="str">
        <f>Results!B41</f>
        <v>mmu-miR-1901</v>
      </c>
      <c r="N45" s="69" t="e">
        <f>LOG(Results!H41,2)</f>
        <v>#DIV/0!</v>
      </c>
      <c r="O45" s="70" t="str">
        <f>Results!I41</f>
        <v>N/A</v>
      </c>
      <c r="P45" s="65"/>
      <c r="Q45" s="65"/>
      <c r="R45" s="65"/>
      <c r="S45" s="65"/>
    </row>
    <row r="46" ht="15" customHeight="1" spans="11:19">
      <c r="K46" s="68"/>
      <c r="L46" s="39" t="str">
        <f>Results!C42</f>
        <v>B16</v>
      </c>
      <c r="M46" s="39" t="str">
        <f>Results!B42</f>
        <v>mmu-miR-668-3p</v>
      </c>
      <c r="N46" s="69" t="e">
        <f>LOG(Results!H42,2)</f>
        <v>#DIV/0!</v>
      </c>
      <c r="O46" s="70" t="str">
        <f>Results!I42</f>
        <v>N/A</v>
      </c>
      <c r="P46" s="65"/>
      <c r="Q46" s="65"/>
      <c r="R46" s="65"/>
      <c r="S46" s="65"/>
    </row>
    <row r="47" ht="15" customHeight="1" spans="11:19">
      <c r="K47" s="68"/>
      <c r="L47" s="39" t="str">
        <f>Results!C43</f>
        <v>B17</v>
      </c>
      <c r="M47" s="39" t="str">
        <f>Results!B43</f>
        <v>mmu-miR-1902</v>
      </c>
      <c r="N47" s="69" t="e">
        <f>LOG(Results!H43,2)</f>
        <v>#DIV/0!</v>
      </c>
      <c r="O47" s="70" t="str">
        <f>Results!I43</f>
        <v>N/A</v>
      </c>
      <c r="P47" s="65"/>
      <c r="Q47" s="65"/>
      <c r="R47" s="65"/>
      <c r="S47" s="65"/>
    </row>
    <row r="48" ht="15" customHeight="1" spans="11:19">
      <c r="K48" s="68"/>
      <c r="L48" s="39" t="str">
        <f>Results!C44</f>
        <v>B18</v>
      </c>
      <c r="M48" s="39" t="str">
        <f>Results!B44</f>
        <v>mmu-miR-669e-5p</v>
      </c>
      <c r="N48" s="69" t="e">
        <f>LOG(Results!H44,2)</f>
        <v>#DIV/0!</v>
      </c>
      <c r="O48" s="70" t="str">
        <f>Results!I44</f>
        <v>N/A</v>
      </c>
      <c r="P48" s="65"/>
      <c r="Q48" s="65"/>
      <c r="R48" s="65"/>
      <c r="S48" s="65"/>
    </row>
    <row r="49" ht="15" customHeight="1" spans="11:19">
      <c r="K49" s="68"/>
      <c r="L49" s="39" t="str">
        <f>Results!C45</f>
        <v>B19</v>
      </c>
      <c r="M49" s="39" t="str">
        <f>Results!B45</f>
        <v>mmu-miR-193b-3p</v>
      </c>
      <c r="N49" s="69" t="e">
        <f>LOG(Results!H45,2)</f>
        <v>#DIV/0!</v>
      </c>
      <c r="O49" s="70" t="str">
        <f>Results!I45</f>
        <v>N/A</v>
      </c>
      <c r="P49" s="65"/>
      <c r="Q49" s="65"/>
      <c r="R49" s="65"/>
      <c r="S49" s="65"/>
    </row>
    <row r="50" ht="15" customHeight="1" spans="11:19">
      <c r="K50" s="68"/>
      <c r="L50" s="39" t="str">
        <f>Results!C46</f>
        <v>B20</v>
      </c>
      <c r="M50" s="39" t="str">
        <f>Results!B46</f>
        <v>mmu-miR-669f-3p</v>
      </c>
      <c r="N50" s="69" t="e">
        <f>LOG(Results!H46,2)</f>
        <v>#DIV/0!</v>
      </c>
      <c r="O50" s="70" t="str">
        <f>Results!I46</f>
        <v>N/A</v>
      </c>
      <c r="P50" s="65"/>
      <c r="Q50" s="65"/>
      <c r="R50" s="65"/>
      <c r="S50" s="65"/>
    </row>
    <row r="51" ht="15" customHeight="1" spans="11:19">
      <c r="K51" s="68"/>
      <c r="L51" s="39" t="str">
        <f>Results!C47</f>
        <v>B21</v>
      </c>
      <c r="M51" s="39" t="str">
        <f>Results!B47</f>
        <v>mmu-miR-201-5p</v>
      </c>
      <c r="N51" s="69" t="e">
        <f>LOG(Results!H47,2)</f>
        <v>#DIV/0!</v>
      </c>
      <c r="O51" s="70" t="str">
        <f>Results!I47</f>
        <v>N/A</v>
      </c>
      <c r="P51" s="65"/>
      <c r="Q51" s="65"/>
      <c r="R51" s="65"/>
      <c r="S51" s="65"/>
    </row>
    <row r="52" ht="15" customHeight="1" spans="11:19">
      <c r="K52" s="68"/>
      <c r="L52" s="39" t="str">
        <f>Results!C48</f>
        <v>B22</v>
      </c>
      <c r="M52" s="39" t="str">
        <f>Results!B48</f>
        <v>mmu-miR-669h-5p</v>
      </c>
      <c r="N52" s="69" t="e">
        <f>LOG(Results!H48,2)</f>
        <v>#DIV/0!</v>
      </c>
      <c r="O52" s="70" t="str">
        <f>Results!I48</f>
        <v>N/A</v>
      </c>
      <c r="P52" s="65"/>
      <c r="Q52" s="65"/>
      <c r="R52" s="65"/>
      <c r="S52" s="65"/>
    </row>
    <row r="53" ht="15" customHeight="1" spans="11:19">
      <c r="K53" s="68"/>
      <c r="L53" s="39" t="str">
        <f>Results!C49</f>
        <v>B23</v>
      </c>
      <c r="M53" s="39" t="str">
        <f>Results!B49</f>
        <v>mmu-miR-202-5p</v>
      </c>
      <c r="N53" s="69" t="e">
        <f>LOG(Results!H49,2)</f>
        <v>#DIV/0!</v>
      </c>
      <c r="O53" s="70" t="str">
        <f>Results!I49</f>
        <v>N/A</v>
      </c>
      <c r="P53" s="65"/>
      <c r="Q53" s="65"/>
      <c r="R53" s="65"/>
      <c r="S53" s="65"/>
    </row>
    <row r="54" ht="15" customHeight="1" spans="11:19">
      <c r="K54" s="68"/>
      <c r="L54" s="39" t="str">
        <f>Results!C50</f>
        <v>B24</v>
      </c>
      <c r="M54" s="39" t="str">
        <f>Results!B50</f>
        <v>mmu-miR-670-5p</v>
      </c>
      <c r="N54" s="69" t="e">
        <f>LOG(Results!H50,2)</f>
        <v>#DIV/0!</v>
      </c>
      <c r="O54" s="70" t="str">
        <f>Results!I50</f>
        <v>N/A</v>
      </c>
      <c r="P54" s="65"/>
      <c r="Q54" s="65"/>
      <c r="R54" s="65"/>
      <c r="S54" s="65"/>
    </row>
    <row r="55" ht="15" customHeight="1" spans="11:19">
      <c r="K55" s="68"/>
      <c r="L55" s="39" t="str">
        <f>Results!C51</f>
        <v>C01</v>
      </c>
      <c r="M55" s="39" t="str">
        <f>Results!B51</f>
        <v>mmu-miR-129-5p</v>
      </c>
      <c r="N55" s="69" t="e">
        <f>LOG(Results!H51,2)</f>
        <v>#DIV/0!</v>
      </c>
      <c r="O55" s="70" t="str">
        <f>Results!I51</f>
        <v>N/A</v>
      </c>
      <c r="P55" s="65"/>
      <c r="Q55" s="65"/>
      <c r="R55" s="65"/>
      <c r="S55" s="65"/>
    </row>
    <row r="56" ht="15" customHeight="1" spans="11:19">
      <c r="K56" s="68"/>
      <c r="L56" s="39" t="str">
        <f>Results!C52</f>
        <v>C02</v>
      </c>
      <c r="M56" s="39" t="str">
        <f>Results!B52</f>
        <v>mmu-miR-369-3p</v>
      </c>
      <c r="N56" s="69" t="e">
        <f>LOG(Results!H52,2)</f>
        <v>#DIV/0!</v>
      </c>
      <c r="O56" s="70" t="str">
        <f>Results!I52</f>
        <v>N/A</v>
      </c>
      <c r="P56" s="65"/>
      <c r="Q56" s="65"/>
      <c r="R56" s="65"/>
      <c r="S56" s="65"/>
    </row>
    <row r="57" ht="15" customHeight="1" spans="11:19">
      <c r="K57" s="68"/>
      <c r="L57" s="39" t="str">
        <f>Results!C53</f>
        <v>C03</v>
      </c>
      <c r="M57" s="39" t="str">
        <f>Results!B53</f>
        <v>mmu-miR-129-2-3p</v>
      </c>
      <c r="N57" s="69" t="e">
        <f>LOG(Results!H53,2)</f>
        <v>#DIV/0!</v>
      </c>
      <c r="O57" s="70" t="str">
        <f>Results!I53</f>
        <v>N/A</v>
      </c>
      <c r="P57" s="65"/>
      <c r="Q57" s="65"/>
      <c r="R57" s="65"/>
      <c r="S57" s="65"/>
    </row>
    <row r="58" ht="15" customHeight="1" spans="11:19">
      <c r="K58" s="68"/>
      <c r="L58" s="39" t="str">
        <f>Results!C54</f>
        <v>C04</v>
      </c>
      <c r="M58" s="39" t="str">
        <f>Results!B54</f>
        <v>mmu-miR-369-5p</v>
      </c>
      <c r="N58" s="69" t="e">
        <f>LOG(Results!H54,2)</f>
        <v>#DIV/0!</v>
      </c>
      <c r="O58" s="70" t="str">
        <f>Results!I54</f>
        <v>N/A</v>
      </c>
      <c r="P58" s="65"/>
      <c r="Q58" s="65"/>
      <c r="R58" s="65"/>
      <c r="S58" s="65"/>
    </row>
    <row r="59" ht="15" customHeight="1" spans="11:19">
      <c r="K59" s="68"/>
      <c r="L59" s="39" t="str">
        <f>Results!C55</f>
        <v>C05</v>
      </c>
      <c r="M59" s="39" t="str">
        <f>Results!B55</f>
        <v>mmu-miR-132-3p</v>
      </c>
      <c r="N59" s="69" t="e">
        <f>LOG(Results!H55,2)</f>
        <v>#DIV/0!</v>
      </c>
      <c r="O59" s="70" t="str">
        <f>Results!I55</f>
        <v>N/A</v>
      </c>
      <c r="P59" s="65"/>
      <c r="Q59" s="65"/>
      <c r="R59" s="65"/>
      <c r="S59" s="65"/>
    </row>
    <row r="60" ht="15" customHeight="1" spans="11:19">
      <c r="K60" s="68"/>
      <c r="L60" s="39" t="str">
        <f>Results!C56</f>
        <v>C06</v>
      </c>
      <c r="M60" s="39" t="str">
        <f>Results!B56</f>
        <v>mmu-miR-370-3p</v>
      </c>
      <c r="N60" s="69" t="e">
        <f>LOG(Results!H56,2)</f>
        <v>#DIV/0!</v>
      </c>
      <c r="O60" s="70" t="str">
        <f>Results!I56</f>
        <v>N/A</v>
      </c>
      <c r="P60" s="65"/>
      <c r="Q60" s="65"/>
      <c r="R60" s="65"/>
      <c r="S60" s="65"/>
    </row>
    <row r="61" ht="15" customHeight="1" spans="11:19">
      <c r="K61" s="68"/>
      <c r="L61" s="39" t="str">
        <f>Results!C57</f>
        <v>C07</v>
      </c>
      <c r="M61" s="39" t="str">
        <f>Results!B57</f>
        <v>mmu-miR-134-5p</v>
      </c>
      <c r="N61" s="69" t="e">
        <f>LOG(Results!H57,2)</f>
        <v>#DIV/0!</v>
      </c>
      <c r="O61" s="70" t="str">
        <f>Results!I57</f>
        <v>N/A</v>
      </c>
      <c r="P61" s="65"/>
      <c r="Q61" s="65"/>
      <c r="R61" s="65"/>
      <c r="S61" s="65"/>
    </row>
    <row r="62" ht="15" customHeight="1" spans="11:19">
      <c r="K62" s="68"/>
      <c r="L62" s="39" t="str">
        <f>Results!C58</f>
        <v>C08</v>
      </c>
      <c r="M62" s="39" t="str">
        <f>Results!B58</f>
        <v>mmu-miR-374-5p</v>
      </c>
      <c r="N62" s="69" t="e">
        <f>LOG(Results!H58,2)</f>
        <v>#DIV/0!</v>
      </c>
      <c r="O62" s="70" t="str">
        <f>Results!I58</f>
        <v>N/A</v>
      </c>
      <c r="P62" s="65"/>
      <c r="Q62" s="65"/>
      <c r="R62" s="65"/>
      <c r="S62" s="65"/>
    </row>
    <row r="63" ht="15" customHeight="1" spans="11:19">
      <c r="K63" s="68"/>
      <c r="L63" s="39" t="str">
        <f>Results!C59</f>
        <v>C09</v>
      </c>
      <c r="M63" s="39" t="str">
        <f>Results!B59</f>
        <v>mmu-miR-137-3p</v>
      </c>
      <c r="N63" s="69" t="e">
        <f>LOG(Results!H59,2)</f>
        <v>#DIV/0!</v>
      </c>
      <c r="O63" s="70" t="str">
        <f>Results!I59</f>
        <v>N/A</v>
      </c>
      <c r="P63" s="65"/>
      <c r="Q63" s="65"/>
      <c r="R63" s="65"/>
      <c r="S63" s="65"/>
    </row>
    <row r="64" ht="15" customHeight="1" spans="11:19">
      <c r="K64" s="68"/>
      <c r="L64" s="39" t="str">
        <f>Results!C60</f>
        <v>C10</v>
      </c>
      <c r="M64" s="39" t="str">
        <f>Results!B60</f>
        <v>mmu-miR-375-3p</v>
      </c>
      <c r="N64" s="69" t="e">
        <f>LOG(Results!H60,2)</f>
        <v>#DIV/0!</v>
      </c>
      <c r="O64" s="70" t="str">
        <f>Results!I60</f>
        <v>N/A</v>
      </c>
      <c r="P64" s="65"/>
      <c r="Q64" s="65"/>
      <c r="R64" s="65"/>
      <c r="S64" s="65"/>
    </row>
    <row r="65" ht="15" customHeight="1" spans="11:19">
      <c r="K65" s="68"/>
      <c r="L65" s="39" t="str">
        <f>Results!C61</f>
        <v>C11</v>
      </c>
      <c r="M65" s="39" t="str">
        <f>Results!B61</f>
        <v>mmu-miR-139-5p</v>
      </c>
      <c r="N65" s="69" t="e">
        <f>LOG(Results!H61,2)</f>
        <v>#DIV/0!</v>
      </c>
      <c r="O65" s="70" t="str">
        <f>Results!I61</f>
        <v>N/A</v>
      </c>
      <c r="P65" s="65"/>
      <c r="Q65" s="65"/>
      <c r="R65" s="65"/>
      <c r="S65" s="65"/>
    </row>
    <row r="66" ht="15" customHeight="1" spans="11:19">
      <c r="K66" s="68"/>
      <c r="L66" s="39" t="str">
        <f>Results!C62</f>
        <v>C12</v>
      </c>
      <c r="M66" s="39" t="str">
        <f>Results!B62</f>
        <v>mmu-miR-377-3p</v>
      </c>
      <c r="N66" s="69" t="e">
        <f>LOG(Results!H62,2)</f>
        <v>#DIV/0!</v>
      </c>
      <c r="O66" s="70" t="str">
        <f>Results!I62</f>
        <v>N/A</v>
      </c>
      <c r="P66" s="65"/>
      <c r="Q66" s="65"/>
      <c r="R66" s="65"/>
      <c r="S66" s="65"/>
    </row>
    <row r="67" ht="15" customHeight="1" spans="11:19">
      <c r="K67" s="68"/>
      <c r="L67" s="39" t="str">
        <f>Results!C63</f>
        <v>C13</v>
      </c>
      <c r="M67" s="39" t="str">
        <f>Results!B63</f>
        <v>mmu-miR-140-5p</v>
      </c>
      <c r="N67" s="69" t="e">
        <f>LOG(Results!H63,2)</f>
        <v>#DIV/0!</v>
      </c>
      <c r="O67" s="70" t="str">
        <f>Results!I63</f>
        <v>N/A</v>
      </c>
      <c r="P67" s="65"/>
      <c r="Q67" s="65"/>
      <c r="R67" s="65"/>
      <c r="S67" s="65"/>
    </row>
    <row r="68" ht="15" customHeight="1" spans="11:19">
      <c r="K68" s="68"/>
      <c r="L68" s="39" t="str">
        <f>Results!C64</f>
        <v>C14</v>
      </c>
      <c r="M68" s="39" t="str">
        <f>Results!B64</f>
        <v>mmu-miR-378-3p</v>
      </c>
      <c r="N68" s="69" t="e">
        <f>LOG(Results!H64,2)</f>
        <v>#DIV/0!</v>
      </c>
      <c r="O68" s="70" t="str">
        <f>Results!I64</f>
        <v>N/A</v>
      </c>
      <c r="P68" s="65"/>
      <c r="Q68" s="65"/>
      <c r="R68" s="65"/>
      <c r="S68" s="65"/>
    </row>
    <row r="69" ht="15" customHeight="1" spans="11:19">
      <c r="K69" s="68"/>
      <c r="L69" s="39" t="str">
        <f>Results!C65</f>
        <v>C15</v>
      </c>
      <c r="M69" s="39" t="str">
        <f>Results!B65</f>
        <v>mmu-miR-142-5p</v>
      </c>
      <c r="N69" s="69" t="e">
        <f>LOG(Results!H65,2)</f>
        <v>#DIV/0!</v>
      </c>
      <c r="O69" s="70" t="str">
        <f>Results!I65</f>
        <v>N/A</v>
      </c>
      <c r="P69" s="65"/>
      <c r="Q69" s="65"/>
      <c r="R69" s="65"/>
      <c r="S69" s="65"/>
    </row>
    <row r="70" ht="15" customHeight="1" spans="11:19">
      <c r="K70" s="68"/>
      <c r="L70" s="39" t="str">
        <f>Results!C66</f>
        <v>C16</v>
      </c>
      <c r="M70" s="39" t="str">
        <f>Results!B66</f>
        <v>mmu-miR-379-5p</v>
      </c>
      <c r="N70" s="69" t="e">
        <f>LOG(Results!H66,2)</f>
        <v>#DIV/0!</v>
      </c>
      <c r="O70" s="70" t="str">
        <f>Results!I66</f>
        <v>N/A</v>
      </c>
      <c r="P70" s="65"/>
      <c r="Q70" s="65"/>
      <c r="R70" s="65"/>
      <c r="S70" s="65"/>
    </row>
    <row r="71" ht="15" customHeight="1" spans="11:19">
      <c r="K71" s="68"/>
      <c r="L71" s="39" t="str">
        <f>Results!C67</f>
        <v>C17</v>
      </c>
      <c r="M71" s="39" t="str">
        <f>Results!B67</f>
        <v>mmu-miR-142-3p</v>
      </c>
      <c r="N71" s="69" t="e">
        <f>LOG(Results!H67,2)</f>
        <v>#DIV/0!</v>
      </c>
      <c r="O71" s="70" t="str">
        <f>Results!I67</f>
        <v>N/A</v>
      </c>
      <c r="P71" s="65"/>
      <c r="Q71" s="65"/>
      <c r="R71" s="65"/>
      <c r="S71" s="65"/>
    </row>
    <row r="72" ht="15" customHeight="1" spans="11:19">
      <c r="K72" s="68"/>
      <c r="L72" s="39" t="str">
        <f>Results!C68</f>
        <v>C18</v>
      </c>
      <c r="M72" s="39" t="str">
        <f>Results!B68</f>
        <v>mmu-miR-381-3p</v>
      </c>
      <c r="N72" s="69" t="e">
        <f>LOG(Results!H68,2)</f>
        <v>#DIV/0!</v>
      </c>
      <c r="O72" s="70" t="str">
        <f>Results!I68</f>
        <v>N/A</v>
      </c>
      <c r="P72" s="65"/>
      <c r="Q72" s="65"/>
      <c r="R72" s="65"/>
      <c r="S72" s="65"/>
    </row>
    <row r="73" ht="15" customHeight="1" spans="11:19">
      <c r="K73" s="68"/>
      <c r="L73" s="39" t="str">
        <f>Results!C69</f>
        <v>C19</v>
      </c>
      <c r="M73" s="39" t="str">
        <f>Results!B69</f>
        <v>mmu-miR-143-3p</v>
      </c>
      <c r="N73" s="69" t="e">
        <f>LOG(Results!H69,2)</f>
        <v>#DIV/0!</v>
      </c>
      <c r="O73" s="70" t="str">
        <f>Results!I69</f>
        <v>N/A</v>
      </c>
      <c r="P73" s="65"/>
      <c r="Q73" s="65"/>
      <c r="R73" s="65"/>
      <c r="S73" s="65"/>
    </row>
    <row r="74" ht="15" customHeight="1" spans="11:19">
      <c r="K74" s="68"/>
      <c r="L74" s="39" t="str">
        <f>Results!C70</f>
        <v>C20</v>
      </c>
      <c r="M74" s="39" t="str">
        <f>Results!B70</f>
        <v>mmu-miR-382-5p</v>
      </c>
      <c r="N74" s="69" t="e">
        <f>LOG(Results!H70,2)</f>
        <v>#DIV/0!</v>
      </c>
      <c r="O74" s="70" t="str">
        <f>Results!I70</f>
        <v>N/A</v>
      </c>
      <c r="P74" s="65"/>
      <c r="Q74" s="65"/>
      <c r="R74" s="65"/>
      <c r="S74" s="65"/>
    </row>
    <row r="75" ht="15" customHeight="1" spans="11:19">
      <c r="K75" s="68"/>
      <c r="L75" s="39" t="str">
        <f>Results!C71</f>
        <v>C21</v>
      </c>
      <c r="M75" s="39" t="str">
        <f>Results!B71</f>
        <v>mmu-miR-144-3p</v>
      </c>
      <c r="N75" s="69" t="e">
        <f>LOG(Results!H71,2)</f>
        <v>#DIV/0!</v>
      </c>
      <c r="O75" s="70" t="str">
        <f>Results!I71</f>
        <v>N/A</v>
      </c>
      <c r="P75" s="65"/>
      <c r="Q75" s="65"/>
      <c r="R75" s="65"/>
      <c r="S75" s="65"/>
    </row>
    <row r="76" ht="15" customHeight="1" spans="11:19">
      <c r="K76" s="68"/>
      <c r="L76" s="39" t="str">
        <f>Results!C72</f>
        <v>C22</v>
      </c>
      <c r="M76" s="39" t="str">
        <f>Results!B72</f>
        <v>mmu-miR-409-5p</v>
      </c>
      <c r="N76" s="69" t="e">
        <f>LOG(Results!H72,2)</f>
        <v>#DIV/0!</v>
      </c>
      <c r="O76" s="70" t="str">
        <f>Results!I72</f>
        <v>N/A</v>
      </c>
      <c r="P76" s="65"/>
      <c r="Q76" s="65"/>
      <c r="R76" s="65"/>
      <c r="S76" s="65"/>
    </row>
    <row r="77" ht="15" customHeight="1" spans="11:19">
      <c r="K77" s="68"/>
      <c r="L77" s="39" t="str">
        <f>Results!C73</f>
        <v>C23</v>
      </c>
      <c r="M77" s="39" t="str">
        <f>Results!B73</f>
        <v>mmu-miR-145-5p</v>
      </c>
      <c r="N77" s="69" t="e">
        <f>LOG(Results!H73,2)</f>
        <v>#DIV/0!</v>
      </c>
      <c r="O77" s="70" t="str">
        <f>Results!I73</f>
        <v>N/A</v>
      </c>
      <c r="P77" s="65"/>
      <c r="Q77" s="65"/>
      <c r="R77" s="65"/>
      <c r="S77" s="65"/>
    </row>
    <row r="78" ht="15" customHeight="1" spans="11:19">
      <c r="K78" s="68"/>
      <c r="L78" s="39" t="str">
        <f>Results!C74</f>
        <v>C24</v>
      </c>
      <c r="M78" s="39" t="str">
        <f>Results!B74</f>
        <v>mmu-miR-409-3p</v>
      </c>
      <c r="N78" s="69" t="e">
        <f>LOG(Results!H74,2)</f>
        <v>#DIV/0!</v>
      </c>
      <c r="O78" s="70" t="str">
        <f>Results!I74</f>
        <v>N/A</v>
      </c>
      <c r="P78" s="65"/>
      <c r="Q78" s="65"/>
      <c r="R78" s="65"/>
      <c r="S78" s="65"/>
    </row>
    <row r="79" ht="15" customHeight="1" spans="11:19">
      <c r="K79" s="68"/>
      <c r="L79" s="39" t="str">
        <f>Results!C75</f>
        <v>D01</v>
      </c>
      <c r="M79" s="39" t="str">
        <f>Results!B75</f>
        <v>mmu-miR-212-3p</v>
      </c>
      <c r="N79" s="69" t="e">
        <f>LOG(Results!H75,2)</f>
        <v>#DIV/0!</v>
      </c>
      <c r="O79" s="70" t="str">
        <f>Results!I75</f>
        <v>N/A</v>
      </c>
      <c r="P79" s="65"/>
      <c r="Q79" s="65"/>
      <c r="R79" s="65"/>
      <c r="S79" s="65"/>
    </row>
    <row r="80" ht="15" customHeight="1" spans="11:19">
      <c r="K80" s="68"/>
      <c r="L80" s="39" t="str">
        <f>Results!C76</f>
        <v>D02</v>
      </c>
      <c r="M80" s="39" t="str">
        <f>Results!B76</f>
        <v>mmu-miR-672-5p</v>
      </c>
      <c r="N80" s="69" t="e">
        <f>LOG(Results!H76,2)</f>
        <v>#DIV/0!</v>
      </c>
      <c r="O80" s="70" t="str">
        <f>Results!I76</f>
        <v>N/A</v>
      </c>
      <c r="P80" s="65"/>
      <c r="Q80" s="65"/>
      <c r="R80" s="65"/>
      <c r="S80" s="65"/>
    </row>
    <row r="81" ht="15" customHeight="1" spans="11:19">
      <c r="K81" s="68"/>
      <c r="L81" s="39" t="str">
        <f>Results!C77</f>
        <v>D03</v>
      </c>
      <c r="M81" s="39" t="str">
        <f>Results!B77</f>
        <v>mmu-miR-215-5p</v>
      </c>
      <c r="N81" s="69" t="e">
        <f>LOG(Results!H77,2)</f>
        <v>#DIV/0!</v>
      </c>
      <c r="O81" s="70" t="str">
        <f>Results!I77</f>
        <v>N/A</v>
      </c>
      <c r="P81" s="65"/>
      <c r="Q81" s="65"/>
      <c r="R81" s="65"/>
      <c r="S81" s="65"/>
    </row>
    <row r="82" ht="15" customHeight="1" spans="11:19">
      <c r="K82" s="68"/>
      <c r="L82" s="39" t="str">
        <f>Results!C78</f>
        <v>D04</v>
      </c>
      <c r="M82" s="39" t="str">
        <f>Results!B78</f>
        <v>mmu-miR-673-5p</v>
      </c>
      <c r="N82" s="69" t="e">
        <f>LOG(Results!H78,2)</f>
        <v>#DIV/0!</v>
      </c>
      <c r="O82" s="70" t="str">
        <f>Results!I78</f>
        <v>N/A</v>
      </c>
      <c r="P82" s="65"/>
      <c r="Q82" s="65"/>
      <c r="R82" s="65"/>
      <c r="S82" s="65"/>
    </row>
    <row r="83" ht="15" customHeight="1" spans="11:19">
      <c r="K83" s="68"/>
      <c r="L83" s="39" t="str">
        <f>Results!C79</f>
        <v>D05</v>
      </c>
      <c r="M83" s="39" t="str">
        <f>Results!B79</f>
        <v>mmu-miR-217-5p</v>
      </c>
      <c r="N83" s="69" t="e">
        <f>LOG(Results!H79,2)</f>
        <v>#DIV/0!</v>
      </c>
      <c r="O83" s="70" t="str">
        <f>Results!I79</f>
        <v>N/A</v>
      </c>
      <c r="P83" s="65"/>
      <c r="Q83" s="65"/>
      <c r="R83" s="65"/>
      <c r="S83" s="65"/>
    </row>
    <row r="84" ht="15" customHeight="1" spans="11:19">
      <c r="K84" s="68"/>
      <c r="L84" s="39" t="str">
        <f>Results!C80</f>
        <v>D06</v>
      </c>
      <c r="M84" s="39" t="str">
        <f>Results!B80</f>
        <v>mmu-miR-673-3p</v>
      </c>
      <c r="N84" s="69" t="e">
        <f>LOG(Results!H80,2)</f>
        <v>#DIV/0!</v>
      </c>
      <c r="O84" s="70" t="str">
        <f>Results!I80</f>
        <v>N/A</v>
      </c>
      <c r="P84" s="65"/>
      <c r="Q84" s="65"/>
      <c r="R84" s="65"/>
      <c r="S84" s="65"/>
    </row>
    <row r="85" ht="15" customHeight="1" spans="11:19">
      <c r="K85" s="68"/>
      <c r="L85" s="39" t="str">
        <f>Results!C81</f>
        <v>D07</v>
      </c>
      <c r="M85" s="39" t="str">
        <f>Results!B81</f>
        <v>mmu-miR-220</v>
      </c>
      <c r="N85" s="69" t="e">
        <f>LOG(Results!H81,2)</f>
        <v>#DIV/0!</v>
      </c>
      <c r="O85" s="70" t="str">
        <f>Results!I81</f>
        <v>N/A</v>
      </c>
      <c r="P85" s="65"/>
      <c r="Q85" s="65"/>
      <c r="R85" s="65"/>
      <c r="S85" s="65"/>
    </row>
    <row r="86" ht="15" customHeight="1" spans="11:19">
      <c r="K86" s="68"/>
      <c r="L86" s="39" t="str">
        <f>Results!C82</f>
        <v>D08</v>
      </c>
      <c r="M86" s="39" t="str">
        <f>Results!B82</f>
        <v>mmu-miR-676-3p</v>
      </c>
      <c r="N86" s="69" t="e">
        <f>LOG(Results!H82,2)</f>
        <v>#DIV/0!</v>
      </c>
      <c r="O86" s="70" t="str">
        <f>Results!I82</f>
        <v>N/A</v>
      </c>
      <c r="P86" s="65"/>
      <c r="Q86" s="65"/>
      <c r="R86" s="65"/>
      <c r="S86" s="65"/>
    </row>
    <row r="87" ht="15" customHeight="1" spans="11:19">
      <c r="K87" s="68"/>
      <c r="L87" s="39" t="str">
        <f>Results!C83</f>
        <v>D09</v>
      </c>
      <c r="M87" s="39" t="str">
        <f>Results!B83</f>
        <v>mmu-miR-224-5p</v>
      </c>
      <c r="N87" s="69" t="e">
        <f>LOG(Results!H83,2)</f>
        <v>#DIV/0!</v>
      </c>
      <c r="O87" s="70" t="str">
        <f>Results!I83</f>
        <v>N/A</v>
      </c>
      <c r="P87" s="65"/>
      <c r="Q87" s="65"/>
      <c r="R87" s="65"/>
      <c r="S87" s="65"/>
    </row>
    <row r="88" ht="15" customHeight="1" spans="11:19">
      <c r="K88" s="68"/>
      <c r="L88" s="39" t="str">
        <f>Results!C84</f>
        <v>D10</v>
      </c>
      <c r="M88" s="39" t="str">
        <f>Results!B84</f>
        <v>mmu-miR-677-5p</v>
      </c>
      <c r="N88" s="69" t="e">
        <f>LOG(Results!H84,2)</f>
        <v>#DIV/0!</v>
      </c>
      <c r="O88" s="70" t="str">
        <f>Results!I84</f>
        <v>N/A</v>
      </c>
      <c r="P88" s="65"/>
      <c r="Q88" s="65"/>
      <c r="R88" s="65"/>
      <c r="S88" s="65"/>
    </row>
    <row r="89" ht="15" customHeight="1" spans="11:19">
      <c r="K89" s="68"/>
      <c r="L89" s="39" t="str">
        <f>Results!C85</f>
        <v>D11</v>
      </c>
      <c r="M89" s="39" t="str">
        <f>Results!B85</f>
        <v>mmu-miR-290-3p</v>
      </c>
      <c r="N89" s="69" t="e">
        <f>LOG(Results!H85,2)</f>
        <v>#DIV/0!</v>
      </c>
      <c r="O89" s="70" t="str">
        <f>Results!I85</f>
        <v>N/A</v>
      </c>
      <c r="P89" s="65"/>
      <c r="Q89" s="65"/>
      <c r="R89" s="65"/>
      <c r="S89" s="65"/>
    </row>
    <row r="90" ht="15" customHeight="1" spans="11:19">
      <c r="K90" s="68"/>
      <c r="L90" s="39" t="str">
        <f>Results!C86</f>
        <v>D12</v>
      </c>
      <c r="M90" s="39" t="str">
        <f>Results!B86</f>
        <v>mmu-miR-683</v>
      </c>
      <c r="N90" s="69" t="e">
        <f>LOG(Results!H86,2)</f>
        <v>#DIV/0!</v>
      </c>
      <c r="O90" s="70" t="str">
        <f>Results!I86</f>
        <v>N/A</v>
      </c>
      <c r="P90" s="65"/>
      <c r="Q90" s="65"/>
      <c r="R90" s="65"/>
      <c r="S90" s="65"/>
    </row>
    <row r="91" ht="15" customHeight="1" spans="11:15">
      <c r="K91" s="68"/>
      <c r="L91" s="39" t="str">
        <f>Results!C87</f>
        <v>D13</v>
      </c>
      <c r="M91" s="39" t="str">
        <f>Results!B87</f>
        <v>mmu-miR-290-5p</v>
      </c>
      <c r="N91" s="69" t="e">
        <f>LOG(Results!H87,2)</f>
        <v>#DIV/0!</v>
      </c>
      <c r="O91" s="70" t="str">
        <f>Results!I87</f>
        <v>N/A</v>
      </c>
    </row>
    <row r="92" ht="15" customHeight="1" spans="11:15">
      <c r="K92" s="68"/>
      <c r="L92" s="39" t="str">
        <f>Results!C88</f>
        <v>D14</v>
      </c>
      <c r="M92" s="39" t="str">
        <f>Results!B88</f>
        <v>mmu-miR-684</v>
      </c>
      <c r="N92" s="69" t="e">
        <f>LOG(Results!H88,2)</f>
        <v>#DIV/0!</v>
      </c>
      <c r="O92" s="70" t="str">
        <f>Results!I88</f>
        <v>N/A</v>
      </c>
    </row>
    <row r="93" ht="15" customHeight="1" spans="11:15">
      <c r="K93" s="68"/>
      <c r="L93" s="39" t="str">
        <f>Results!C89</f>
        <v>D15</v>
      </c>
      <c r="M93" s="39" t="str">
        <f>Results!B89</f>
        <v>mmu-miR-291b-3p</v>
      </c>
      <c r="N93" s="69" t="e">
        <f>LOG(Results!H89,2)</f>
        <v>#DIV/0!</v>
      </c>
      <c r="O93" s="70" t="str">
        <f>Results!I89</f>
        <v>N/A</v>
      </c>
    </row>
    <row r="94" ht="15" customHeight="1" spans="11:15">
      <c r="K94" s="68"/>
      <c r="L94" s="39" t="str">
        <f>Results!C90</f>
        <v>D16</v>
      </c>
      <c r="M94" s="39" t="str">
        <f>Results!B90</f>
        <v>mmu-miR-685</v>
      </c>
      <c r="N94" s="69" t="e">
        <f>LOG(Results!H90,2)</f>
        <v>#DIV/0!</v>
      </c>
      <c r="O94" s="70" t="str">
        <f>Results!I90</f>
        <v>N/A</v>
      </c>
    </row>
    <row r="95" ht="15" customHeight="1" spans="11:15">
      <c r="K95" s="68"/>
      <c r="L95" s="39" t="str">
        <f>Results!C91</f>
        <v>D17</v>
      </c>
      <c r="M95" s="39" t="str">
        <f>Results!B91</f>
        <v>mmu-miR-292-3p</v>
      </c>
      <c r="N95" s="69" t="e">
        <f>LOG(Results!H91,2)</f>
        <v>#DIV/0!</v>
      </c>
      <c r="O95" s="70" t="str">
        <f>Results!I91</f>
        <v>N/A</v>
      </c>
    </row>
    <row r="96" spans="11:15">
      <c r="K96" s="68"/>
      <c r="L96" s="39" t="str">
        <f>Results!C92</f>
        <v>D18</v>
      </c>
      <c r="M96" s="39" t="str">
        <f>Results!B92</f>
        <v>mmu-miR-686</v>
      </c>
      <c r="N96" s="69" t="e">
        <f>LOG(Results!H92,2)</f>
        <v>#DIV/0!</v>
      </c>
      <c r="O96" s="70" t="str">
        <f>Results!I92</f>
        <v>N/A</v>
      </c>
    </row>
    <row r="97" spans="11:15">
      <c r="K97" s="68"/>
      <c r="L97" s="39" t="str">
        <f>Results!C93</f>
        <v>D19</v>
      </c>
      <c r="M97" s="39" t="str">
        <f>Results!B93</f>
        <v>mmu-miR-293-3p</v>
      </c>
      <c r="N97" s="69" t="e">
        <f>LOG(Results!H93,2)</f>
        <v>#DIV/0!</v>
      </c>
      <c r="O97" s="70" t="str">
        <f>Results!I93</f>
        <v>N/A</v>
      </c>
    </row>
    <row r="98" spans="11:15">
      <c r="K98" s="68"/>
      <c r="L98" s="39" t="str">
        <f>Results!C94</f>
        <v>D20</v>
      </c>
      <c r="M98" s="39" t="str">
        <f>Results!B94</f>
        <v>mmu-miR-687</v>
      </c>
      <c r="N98" s="69" t="e">
        <f>LOG(Results!H94,2)</f>
        <v>#DIV/0!</v>
      </c>
      <c r="O98" s="70" t="str">
        <f>Results!I94</f>
        <v>N/A</v>
      </c>
    </row>
    <row r="99" customHeight="1" spans="11:15">
      <c r="K99" s="68"/>
      <c r="L99" s="39" t="str">
        <f>Results!C95</f>
        <v>D21</v>
      </c>
      <c r="M99" s="39" t="str">
        <f>Results!B95</f>
        <v>mmu-miR-294-3p</v>
      </c>
      <c r="N99" s="69" t="e">
        <f>LOG(Results!H95,2)</f>
        <v>#DIV/0!</v>
      </c>
      <c r="O99" s="70" t="str">
        <f>Results!I95</f>
        <v>N/A</v>
      </c>
    </row>
    <row r="100" spans="11:15">
      <c r="K100" s="68"/>
      <c r="L100" s="39" t="str">
        <f>Results!C96</f>
        <v>D22</v>
      </c>
      <c r="M100" s="39" t="str">
        <f>Results!B96</f>
        <v>mmu-miR-688</v>
      </c>
      <c r="N100" s="69" t="e">
        <f>LOG(Results!H96,2)</f>
        <v>#DIV/0!</v>
      </c>
      <c r="O100" s="70" t="str">
        <f>Results!I96</f>
        <v>N/A</v>
      </c>
    </row>
    <row r="101" spans="11:15">
      <c r="K101" s="68"/>
      <c r="L101" s="39" t="str">
        <f>Results!C97</f>
        <v>D23</v>
      </c>
      <c r="M101" s="39" t="str">
        <f>Results!B97</f>
        <v>mmu-miR-295-3p</v>
      </c>
      <c r="N101" s="69" t="e">
        <f>LOG(Results!H97,2)</f>
        <v>#DIV/0!</v>
      </c>
      <c r="O101" s="70" t="str">
        <f>Results!I97</f>
        <v>N/A</v>
      </c>
    </row>
    <row r="102" spans="11:15">
      <c r="K102" s="68"/>
      <c r="L102" s="39" t="str">
        <f>Results!C98</f>
        <v>D24</v>
      </c>
      <c r="M102" s="39" t="str">
        <f>Results!B98</f>
        <v>mmu-miR-689</v>
      </c>
      <c r="N102" s="69" t="e">
        <f>LOG(Results!H98,2)</f>
        <v>#DIV/0!</v>
      </c>
      <c r="O102" s="70" t="str">
        <f>Results!I98</f>
        <v>N/A</v>
      </c>
    </row>
    <row r="103" spans="11:15">
      <c r="K103" s="68"/>
      <c r="L103" s="39" t="str">
        <f>Results!C99</f>
        <v>E01</v>
      </c>
      <c r="M103" s="39" t="str">
        <f>Results!B99</f>
        <v>mmu-miR-147-3p</v>
      </c>
      <c r="N103" s="69" t="e">
        <f>LOG(Results!H99,2)</f>
        <v>#DIV/0!</v>
      </c>
      <c r="O103" s="70" t="str">
        <f>Results!I95</f>
        <v>N/A</v>
      </c>
    </row>
    <row r="104" spans="11:15">
      <c r="K104" s="68"/>
      <c r="L104" s="39" t="str">
        <f>Results!C100</f>
        <v>E02</v>
      </c>
      <c r="M104" s="39" t="str">
        <f>Results!B100</f>
        <v>mmu-miR-410-3p</v>
      </c>
      <c r="N104" s="69" t="e">
        <f>LOG(Results!H100,2)</f>
        <v>#DIV/0!</v>
      </c>
      <c r="O104" s="70" t="str">
        <f>Results!I96</f>
        <v>N/A</v>
      </c>
    </row>
    <row r="105" spans="11:15">
      <c r="K105" s="68"/>
      <c r="L105" s="39" t="str">
        <f>Results!C101</f>
        <v>E03</v>
      </c>
      <c r="M105" s="39" t="str">
        <f>Results!B101</f>
        <v>mmu-miR-149-5p</v>
      </c>
      <c r="N105" s="69" t="e">
        <f>LOG(Results!H101,2)</f>
        <v>#DIV/0!</v>
      </c>
      <c r="O105" s="70" t="str">
        <f>Results!I97</f>
        <v>N/A</v>
      </c>
    </row>
    <row r="106" spans="11:15">
      <c r="K106" s="68"/>
      <c r="L106" s="39" t="str">
        <f>Results!C102</f>
        <v>E04</v>
      </c>
      <c r="M106" s="39" t="str">
        <f>Results!B102</f>
        <v>mmu-miR-411-5p</v>
      </c>
      <c r="N106" s="69" t="e">
        <f>LOG(Results!H102,2)</f>
        <v>#DIV/0!</v>
      </c>
      <c r="O106" s="70" t="str">
        <f>Results!I98</f>
        <v>N/A</v>
      </c>
    </row>
    <row r="107" spans="11:15">
      <c r="K107" s="68"/>
      <c r="L107" s="39" t="str">
        <f>Results!C103</f>
        <v>E05</v>
      </c>
      <c r="M107" s="39" t="str">
        <f>Results!B103</f>
        <v>mmu-miR-150-5p</v>
      </c>
      <c r="N107" s="69" t="e">
        <f>LOG(Results!H103,2)</f>
        <v>#DIV/0!</v>
      </c>
      <c r="O107" s="70" t="str">
        <f>Results!I99</f>
        <v>N/A</v>
      </c>
    </row>
    <row r="108" spans="11:15">
      <c r="K108" s="68"/>
      <c r="L108" s="39" t="str">
        <f>Results!C104</f>
        <v>E06</v>
      </c>
      <c r="M108" s="39" t="str">
        <f>Results!B104</f>
        <v>mmu-miR-421-3p</v>
      </c>
      <c r="N108" s="69" t="e">
        <f>LOG(Results!H104,2)</f>
        <v>#DIV/0!</v>
      </c>
      <c r="O108" s="70" t="str">
        <f>Results!I100</f>
        <v>N/A</v>
      </c>
    </row>
    <row r="109" spans="11:15">
      <c r="K109" s="68"/>
      <c r="L109" s="39" t="str">
        <f>Results!C105</f>
        <v>E07</v>
      </c>
      <c r="M109" s="39" t="str">
        <f>Results!B105</f>
        <v>mmu-miR-151-5p</v>
      </c>
      <c r="N109" s="69" t="e">
        <f>LOG(Results!H105,2)</f>
        <v>#DIV/0!</v>
      </c>
      <c r="O109" s="70" t="str">
        <f>Results!I101</f>
        <v>N/A</v>
      </c>
    </row>
    <row r="110" spans="11:15">
      <c r="K110" s="68"/>
      <c r="L110" s="39" t="str">
        <f>Results!C106</f>
        <v>E08</v>
      </c>
      <c r="M110" s="39" t="str">
        <f>Results!B106</f>
        <v>mmu-miR-423-3p</v>
      </c>
      <c r="N110" s="69" t="e">
        <f>LOG(Results!H106,2)</f>
        <v>#DIV/0!</v>
      </c>
      <c r="O110" s="70" t="str">
        <f>Results!I102</f>
        <v>N/A</v>
      </c>
    </row>
    <row r="111" spans="11:15">
      <c r="K111" s="68"/>
      <c r="L111" s="39" t="str">
        <f>Results!C107</f>
        <v>E09</v>
      </c>
      <c r="M111" s="39" t="str">
        <f>Results!B107</f>
        <v>mmu-miR-153-3p</v>
      </c>
      <c r="N111" s="69" t="e">
        <f>LOG(Results!H107,2)</f>
        <v>#DIV/0!</v>
      </c>
      <c r="O111" s="70" t="str">
        <f>Results!I103</f>
        <v>N/A</v>
      </c>
    </row>
    <row r="112" spans="11:15">
      <c r="K112" s="68"/>
      <c r="L112" s="39" t="str">
        <f>Results!C108</f>
        <v>E10</v>
      </c>
      <c r="M112" s="39" t="str">
        <f>Results!B108</f>
        <v>mmu-miR-423-5p</v>
      </c>
      <c r="N112" s="69" t="e">
        <f>LOG(Results!H108,2)</f>
        <v>#DIV/0!</v>
      </c>
      <c r="O112" s="70" t="str">
        <f>Results!I104</f>
        <v>N/A</v>
      </c>
    </row>
    <row r="113" spans="11:15">
      <c r="K113" s="68"/>
      <c r="L113" s="39" t="str">
        <f>Results!C109</f>
        <v>E11</v>
      </c>
      <c r="M113" s="39" t="str">
        <f>Results!B109</f>
        <v>mmu-miR-154-5p</v>
      </c>
      <c r="N113" s="69" t="e">
        <f>LOG(Results!H109,2)</f>
        <v>#DIV/0!</v>
      </c>
      <c r="O113" s="70" t="str">
        <f>Results!I105</f>
        <v>N/A</v>
      </c>
    </row>
    <row r="114" spans="11:15">
      <c r="K114" s="68"/>
      <c r="L114" s="39" t="str">
        <f>Results!C110</f>
        <v>E12</v>
      </c>
      <c r="M114" s="39" t="str">
        <f>Results!B110</f>
        <v>mmu-miR-425-5p</v>
      </c>
      <c r="N114" s="69" t="e">
        <f>LOG(Results!H110,2)</f>
        <v>#DIV/0!</v>
      </c>
      <c r="O114" s="70" t="str">
        <f>Results!I106</f>
        <v>N/A</v>
      </c>
    </row>
    <row r="115" spans="11:15">
      <c r="K115" s="68"/>
      <c r="L115" s="39" t="str">
        <f>Results!C111</f>
        <v>E13</v>
      </c>
      <c r="M115" s="39" t="str">
        <f>Results!B111</f>
        <v>mmu-miR-15a-5p</v>
      </c>
      <c r="N115" s="69" t="e">
        <f>LOG(Results!H111,2)</f>
        <v>#DIV/0!</v>
      </c>
      <c r="O115" s="70" t="str">
        <f>Results!I107</f>
        <v>N/A</v>
      </c>
    </row>
    <row r="116" spans="11:15">
      <c r="K116" s="68"/>
      <c r="L116" s="39" t="str">
        <f>Results!C112</f>
        <v>E14</v>
      </c>
      <c r="M116" s="39" t="str">
        <f>Results!B112</f>
        <v>mmu-miR-431-5p</v>
      </c>
      <c r="N116" s="69" t="e">
        <f>LOG(Results!H112,2)</f>
        <v>#DIV/0!</v>
      </c>
      <c r="O116" s="70" t="str">
        <f>Results!I108</f>
        <v>N/A</v>
      </c>
    </row>
    <row r="117" spans="11:15">
      <c r="K117" s="68"/>
      <c r="L117" s="39" t="str">
        <f>Results!C113</f>
        <v>E15</v>
      </c>
      <c r="M117" s="39" t="str">
        <f>Results!B113</f>
        <v>mmu-miR-15b-5p</v>
      </c>
      <c r="N117" s="69" t="e">
        <f>LOG(Results!H113,2)</f>
        <v>#DIV/0!</v>
      </c>
      <c r="O117" s="70" t="str">
        <f>Results!I109</f>
        <v>N/A</v>
      </c>
    </row>
    <row r="118" spans="11:15">
      <c r="K118" s="68"/>
      <c r="L118" s="39" t="str">
        <f>Results!C114</f>
        <v>E16</v>
      </c>
      <c r="M118" s="39" t="str">
        <f>Results!B114</f>
        <v>mmu-miR-433-3p</v>
      </c>
      <c r="N118" s="69" t="e">
        <f>LOG(Results!H114,2)</f>
        <v>#DIV/0!</v>
      </c>
      <c r="O118" s="70" t="str">
        <f>Results!I110</f>
        <v>N/A</v>
      </c>
    </row>
    <row r="119" spans="11:15">
      <c r="K119" s="68"/>
      <c r="L119" s="39" t="str">
        <f>Results!C115</f>
        <v>E17</v>
      </c>
      <c r="M119" s="39" t="str">
        <f>Results!B115</f>
        <v>mmu-miR-16-5p</v>
      </c>
      <c r="N119" s="69" t="e">
        <f>LOG(Results!H115,2)</f>
        <v>#DIV/0!</v>
      </c>
      <c r="O119" s="70" t="str">
        <f>Results!I111</f>
        <v>N/A</v>
      </c>
    </row>
    <row r="120" spans="11:15">
      <c r="K120" s="68"/>
      <c r="L120" s="39" t="str">
        <f>Results!C116</f>
        <v>E18</v>
      </c>
      <c r="M120" s="39" t="str">
        <f>Results!B116</f>
        <v>mmu-miR-448-3p</v>
      </c>
      <c r="N120" s="69" t="e">
        <f>LOG(Results!H116,2)</f>
        <v>#DIV/0!</v>
      </c>
      <c r="O120" s="70" t="str">
        <f>Results!I112</f>
        <v>N/A</v>
      </c>
    </row>
    <row r="121" spans="11:15">
      <c r="K121" s="68"/>
      <c r="L121" s="39" t="str">
        <f>Results!C117</f>
        <v>E19</v>
      </c>
      <c r="M121" s="39" t="str">
        <f>Results!B117</f>
        <v>mmu-miR-183-5p</v>
      </c>
      <c r="N121" s="69" t="e">
        <f>LOG(Results!H117,2)</f>
        <v>#DIV/0!</v>
      </c>
      <c r="O121" s="70" t="str">
        <f>Results!I113</f>
        <v>N/A</v>
      </c>
    </row>
    <row r="122" spans="11:15">
      <c r="K122" s="68"/>
      <c r="L122" s="39" t="str">
        <f>Results!C118</f>
        <v>E20</v>
      </c>
      <c r="M122" s="39" t="str">
        <f>Results!B118</f>
        <v>mmu-miR-449a-5p</v>
      </c>
      <c r="N122" s="69" t="e">
        <f>LOG(Results!H118,2)</f>
        <v>#DIV/0!</v>
      </c>
      <c r="O122" s="70" t="str">
        <f>Results!I114</f>
        <v>N/A</v>
      </c>
    </row>
    <row r="123" spans="11:15">
      <c r="K123" s="68"/>
      <c r="L123" s="39" t="str">
        <f>Results!C119</f>
        <v>E21</v>
      </c>
      <c r="M123" s="39" t="str">
        <f>Results!B119</f>
        <v>mmu-miR-184-3p</v>
      </c>
      <c r="N123" s="69" t="e">
        <f>LOG(Results!H119,2)</f>
        <v>#DIV/0!</v>
      </c>
      <c r="O123" s="70" t="str">
        <f>Results!I115</f>
        <v>N/A</v>
      </c>
    </row>
    <row r="124" spans="11:15">
      <c r="K124" s="68"/>
      <c r="L124" s="39" t="str">
        <f>Results!C120</f>
        <v>E22</v>
      </c>
      <c r="M124" s="39" t="str">
        <f>Results!B120</f>
        <v>mmu-miR-450a-5p</v>
      </c>
      <c r="N124" s="69" t="e">
        <f>LOG(Results!H120,2)</f>
        <v>#DIV/0!</v>
      </c>
      <c r="O124" s="70" t="str">
        <f>Results!I116</f>
        <v>N/A</v>
      </c>
    </row>
    <row r="125" spans="11:15">
      <c r="K125" s="68"/>
      <c r="L125" s="39" t="str">
        <f>Results!C121</f>
        <v>E23</v>
      </c>
      <c r="M125" s="39" t="str">
        <f>Results!B121</f>
        <v>mmu-miR-185-5p</v>
      </c>
      <c r="N125" s="69" t="e">
        <f>LOG(Results!H121,2)</f>
        <v>#DIV/0!</v>
      </c>
      <c r="O125" s="70" t="str">
        <f>Results!I117</f>
        <v>N/A</v>
      </c>
    </row>
    <row r="126" spans="11:15">
      <c r="K126" s="68"/>
      <c r="L126" s="39" t="str">
        <f>Results!C122</f>
        <v>E24</v>
      </c>
      <c r="M126" s="39" t="str">
        <f>Results!B122</f>
        <v>mmu-miR-451</v>
      </c>
      <c r="N126" s="69" t="e">
        <f>LOG(Results!H122,2)</f>
        <v>#DIV/0!</v>
      </c>
      <c r="O126" s="70" t="str">
        <f>Results!I118</f>
        <v>N/A</v>
      </c>
    </row>
    <row r="127" spans="11:15">
      <c r="K127" s="68"/>
      <c r="L127" s="39" t="str">
        <f>Results!C123</f>
        <v>F01</v>
      </c>
      <c r="M127" s="39" t="str">
        <f>Results!B123</f>
        <v>mmu-miR-297b-3p</v>
      </c>
      <c r="N127" s="69" t="e">
        <f>LOG(Results!H123,2)</f>
        <v>#DIV/0!</v>
      </c>
      <c r="O127" s="70" t="str">
        <f>Results!I119</f>
        <v>N/A</v>
      </c>
    </row>
    <row r="128" spans="11:15">
      <c r="K128" s="68"/>
      <c r="L128" s="39" t="str">
        <f>Results!C124</f>
        <v>F02</v>
      </c>
      <c r="M128" s="39" t="str">
        <f>Results!B124</f>
        <v>mmu-miR-691</v>
      </c>
      <c r="N128" s="69" t="e">
        <f>LOG(Results!H124,2)</f>
        <v>#DIV/0!</v>
      </c>
      <c r="O128" s="70" t="str">
        <f>Results!I120</f>
        <v>N/A</v>
      </c>
    </row>
    <row r="129" spans="11:15">
      <c r="K129" s="68"/>
      <c r="L129" s="39" t="str">
        <f>Results!C125</f>
        <v>F03</v>
      </c>
      <c r="M129" s="39" t="str">
        <f>Results!B125</f>
        <v>mmu-miR-298-5p</v>
      </c>
      <c r="N129" s="69" t="e">
        <f>LOG(Results!H125,2)</f>
        <v>#DIV/0!</v>
      </c>
      <c r="O129" s="70" t="str">
        <f>Results!I121</f>
        <v>N/A</v>
      </c>
    </row>
    <row r="130" spans="11:15">
      <c r="K130" s="68"/>
      <c r="L130" s="39" t="str">
        <f>Results!C126</f>
        <v>F04</v>
      </c>
      <c r="M130" s="39" t="str">
        <f>Results!B126</f>
        <v>mmu-miR-693-3p</v>
      </c>
      <c r="N130" s="69" t="e">
        <f>LOG(Results!H126,2)</f>
        <v>#DIV/0!</v>
      </c>
      <c r="O130" s="70" t="str">
        <f>Results!I122</f>
        <v>N/A</v>
      </c>
    </row>
    <row r="131" spans="11:15">
      <c r="K131" s="68"/>
      <c r="L131" s="39" t="str">
        <f>Results!C127</f>
        <v>F05</v>
      </c>
      <c r="M131" s="39" t="str">
        <f>Results!B127</f>
        <v>mmu-miR-299-3p</v>
      </c>
      <c r="N131" s="69" t="e">
        <f>LOG(Results!H127,2)</f>
        <v>#DIV/0!</v>
      </c>
      <c r="O131" s="70" t="str">
        <f>Results!I123</f>
        <v>N/A</v>
      </c>
    </row>
    <row r="132" spans="11:15">
      <c r="K132" s="68"/>
      <c r="L132" s="39" t="str">
        <f>Results!C128</f>
        <v>F06</v>
      </c>
      <c r="M132" s="39" t="str">
        <f>Results!B128</f>
        <v>mmu-miR-694</v>
      </c>
      <c r="N132" s="69" t="e">
        <f>LOG(Results!H128,2)</f>
        <v>#DIV/0!</v>
      </c>
      <c r="O132" s="70" t="str">
        <f>Results!I124</f>
        <v>N/A</v>
      </c>
    </row>
    <row r="133" spans="11:15">
      <c r="K133" s="68"/>
      <c r="L133" s="39" t="str">
        <f>Results!C129</f>
        <v>F07</v>
      </c>
      <c r="M133" s="39" t="str">
        <f>Results!B129</f>
        <v>mmu-miR-300-3p</v>
      </c>
      <c r="N133" s="69" t="e">
        <f>LOG(Results!H129,2)</f>
        <v>#DIV/0!</v>
      </c>
      <c r="O133" s="70" t="str">
        <f>Results!I125</f>
        <v>N/A</v>
      </c>
    </row>
    <row r="134" spans="11:15">
      <c r="K134" s="68"/>
      <c r="L134" s="39" t="str">
        <f>Results!C130</f>
        <v>F08</v>
      </c>
      <c r="M134" s="39" t="str">
        <f>Results!B130</f>
        <v>mmu-miR-695</v>
      </c>
      <c r="N134" s="69" t="e">
        <f>LOG(Results!H130,2)</f>
        <v>#DIV/0!</v>
      </c>
      <c r="O134" s="70" t="str">
        <f>Results!I126</f>
        <v>N/A</v>
      </c>
    </row>
    <row r="135" spans="11:15">
      <c r="K135" s="68"/>
      <c r="L135" s="39" t="str">
        <f>Results!C131</f>
        <v>F09</v>
      </c>
      <c r="M135" s="39" t="str">
        <f>Results!B131</f>
        <v>mmu-miR-324-3p</v>
      </c>
      <c r="N135" s="69" t="e">
        <f>LOG(Results!H131,2)</f>
        <v>#DIV/0!</v>
      </c>
      <c r="O135" s="70" t="str">
        <f>Results!I127</f>
        <v>N/A</v>
      </c>
    </row>
    <row r="136" spans="11:15">
      <c r="K136" s="68"/>
      <c r="L136" s="39" t="str">
        <f>Results!C132</f>
        <v>F10</v>
      </c>
      <c r="M136" s="39" t="str">
        <f>Results!B132</f>
        <v>mmu-miR-696</v>
      </c>
      <c r="N136" s="69" t="e">
        <f>LOG(Results!H132,2)</f>
        <v>#DIV/0!</v>
      </c>
      <c r="O136" s="70" t="str">
        <f>Results!I128</f>
        <v>N/A</v>
      </c>
    </row>
    <row r="137" spans="11:15">
      <c r="K137" s="68"/>
      <c r="L137" s="39" t="str">
        <f>Results!C133</f>
        <v>F11</v>
      </c>
      <c r="M137" s="39" t="str">
        <f>Results!B133</f>
        <v>mmu-miR-325-3p</v>
      </c>
      <c r="N137" s="69" t="e">
        <f>LOG(Results!H133,2)</f>
        <v>#DIV/0!</v>
      </c>
      <c r="O137" s="70" t="str">
        <f>Results!I129</f>
        <v>N/A</v>
      </c>
    </row>
    <row r="138" spans="11:15">
      <c r="K138" s="68"/>
      <c r="L138" s="39" t="str">
        <f>Results!C134</f>
        <v>F12</v>
      </c>
      <c r="M138" s="39" t="str">
        <f>Results!B134</f>
        <v>mmu-miR-697</v>
      </c>
      <c r="N138" s="69" t="e">
        <f>LOG(Results!H134,2)</f>
        <v>#DIV/0!</v>
      </c>
      <c r="O138" s="70" t="str">
        <f>Results!I130</f>
        <v>N/A</v>
      </c>
    </row>
    <row r="139" spans="11:15">
      <c r="K139" s="68"/>
      <c r="L139" s="39" t="str">
        <f>Results!C135</f>
        <v>F13</v>
      </c>
      <c r="M139" s="39" t="str">
        <f>Results!B135</f>
        <v>mmu-miR-327</v>
      </c>
      <c r="N139" s="69" t="e">
        <f>LOG(Results!H135,2)</f>
        <v>#DIV/0!</v>
      </c>
      <c r="O139" s="70" t="str">
        <f>Results!I131</f>
        <v>N/A</v>
      </c>
    </row>
    <row r="140" spans="11:15">
      <c r="K140" s="68"/>
      <c r="L140" s="39" t="str">
        <f>Results!C136</f>
        <v>F14</v>
      </c>
      <c r="M140" s="39" t="str">
        <f>Results!B136</f>
        <v>mmu-miR-698</v>
      </c>
      <c r="N140" s="69" t="e">
        <f>LOG(Results!H136,2)</f>
        <v>#DIV/0!</v>
      </c>
      <c r="O140" s="70" t="str">
        <f>Results!I132</f>
        <v>N/A</v>
      </c>
    </row>
    <row r="141" spans="11:15">
      <c r="K141" s="68"/>
      <c r="L141" s="39" t="str">
        <f>Results!C137</f>
        <v>F15</v>
      </c>
      <c r="M141" s="39" t="str">
        <f>Results!B137</f>
        <v>mmu-miR-337-5p</v>
      </c>
      <c r="N141" s="69" t="e">
        <f>LOG(Results!H137,2)</f>
        <v>#DIV/0!</v>
      </c>
      <c r="O141" s="70" t="str">
        <f>Results!I133</f>
        <v>N/A</v>
      </c>
    </row>
    <row r="142" spans="11:15">
      <c r="K142" s="68"/>
      <c r="L142" s="39" t="str">
        <f>Results!C138</f>
        <v>F16</v>
      </c>
      <c r="M142" s="39" t="str">
        <f>Results!B138</f>
        <v>mmu-miR-700-3p</v>
      </c>
      <c r="N142" s="69" t="e">
        <f>LOG(Results!H138,2)</f>
        <v>#DIV/0!</v>
      </c>
      <c r="O142" s="70" t="str">
        <f>Results!I134</f>
        <v>N/A</v>
      </c>
    </row>
    <row r="143" spans="11:15">
      <c r="K143" s="68"/>
      <c r="L143" s="39" t="str">
        <f>Results!C139</f>
        <v>F17</v>
      </c>
      <c r="M143" s="39" t="str">
        <f>Results!B139</f>
        <v>mmu-miR-337-3p</v>
      </c>
      <c r="N143" s="69" t="e">
        <f>LOG(Results!H139,2)</f>
        <v>#DIV/0!</v>
      </c>
      <c r="O143" s="70" t="str">
        <f>Results!I135</f>
        <v>N/A</v>
      </c>
    </row>
    <row r="144" spans="11:15">
      <c r="K144" s="68"/>
      <c r="L144" s="39" t="str">
        <f>Results!C140</f>
        <v>F18</v>
      </c>
      <c r="M144" s="39" t="str">
        <f>Results!B140</f>
        <v>mmu-miR-701-5p</v>
      </c>
      <c r="N144" s="69" t="e">
        <f>LOG(Results!H140,2)</f>
        <v>#DIV/0!</v>
      </c>
      <c r="O144" s="70" t="str">
        <f>Results!I136</f>
        <v>N/A</v>
      </c>
    </row>
    <row r="145" spans="11:15">
      <c r="K145" s="68"/>
      <c r="L145" s="39" t="str">
        <f>Results!C141</f>
        <v>F19</v>
      </c>
      <c r="M145" s="39" t="str">
        <f>Results!B141</f>
        <v>mmu-miR-339-3p</v>
      </c>
      <c r="N145" s="69" t="e">
        <f>LOG(Results!H141,2)</f>
        <v>#DIV/0!</v>
      </c>
      <c r="O145" s="70" t="str">
        <f>Results!I137</f>
        <v>N/A</v>
      </c>
    </row>
    <row r="146" spans="11:15">
      <c r="K146" s="68"/>
      <c r="L146" s="39" t="str">
        <f>Results!C142</f>
        <v>F20</v>
      </c>
      <c r="M146" s="39" t="str">
        <f>Results!B142</f>
        <v>mmu-miR-703</v>
      </c>
      <c r="N146" s="69" t="e">
        <f>LOG(Results!H142,2)</f>
        <v>#DIV/0!</v>
      </c>
      <c r="O146" s="70" t="str">
        <f>Results!I138</f>
        <v>N/A</v>
      </c>
    </row>
    <row r="147" spans="11:15">
      <c r="K147" s="68"/>
      <c r="L147" s="39" t="str">
        <f>Results!C143</f>
        <v>F21</v>
      </c>
      <c r="M147" s="39" t="str">
        <f>Results!B143</f>
        <v>mmu-miR-343</v>
      </c>
      <c r="N147" s="69" t="e">
        <f>LOG(Results!H143,2)</f>
        <v>#DIV/0!</v>
      </c>
      <c r="O147" s="70" t="str">
        <f>Results!I139</f>
        <v>N/A</v>
      </c>
    </row>
    <row r="148" spans="11:15">
      <c r="K148" s="68"/>
      <c r="L148" s="39" t="str">
        <f>Results!C144</f>
        <v>F22</v>
      </c>
      <c r="M148" s="39" t="str">
        <f>Results!B144</f>
        <v>mmu-miR-705</v>
      </c>
      <c r="N148" s="69" t="e">
        <f>LOG(Results!H144,2)</f>
        <v>#DIV/0!</v>
      </c>
      <c r="O148" s="70" t="str">
        <f>Results!I140</f>
        <v>N/A</v>
      </c>
    </row>
    <row r="149" spans="11:15">
      <c r="K149" s="68"/>
      <c r="L149" s="39" t="str">
        <f>Results!C145</f>
        <v>F23</v>
      </c>
      <c r="M149" s="39" t="str">
        <f>Results!B145</f>
        <v>mmu-miR-344-3p</v>
      </c>
      <c r="N149" s="69" t="e">
        <f>LOG(Results!H145,2)</f>
        <v>#DIV/0!</v>
      </c>
      <c r="O149" s="70" t="str">
        <f>Results!I141</f>
        <v>N/A</v>
      </c>
    </row>
    <row r="150" spans="11:15">
      <c r="K150" s="68"/>
      <c r="L150" s="39" t="str">
        <f>Results!C146</f>
        <v>F24</v>
      </c>
      <c r="M150" s="39" t="str">
        <f>Results!B146</f>
        <v>mmu-miR-706</v>
      </c>
      <c r="N150" s="69" t="e">
        <f>LOG(Results!H146,2)</f>
        <v>#DIV/0!</v>
      </c>
      <c r="O150" s="70" t="str">
        <f>Results!I142</f>
        <v>N/A</v>
      </c>
    </row>
    <row r="151" spans="11:15">
      <c r="K151" s="68"/>
      <c r="L151" s="39" t="str">
        <f>Results!C147</f>
        <v>G01</v>
      </c>
      <c r="M151" s="39" t="str">
        <f>Results!B147</f>
        <v>mmu-miR-186-5p</v>
      </c>
      <c r="N151" s="69" t="e">
        <f>LOG(Results!H147,2)</f>
        <v>#DIV/0!</v>
      </c>
      <c r="O151" s="70" t="str">
        <f>Results!I143</f>
        <v>N/A</v>
      </c>
    </row>
    <row r="152" spans="11:15">
      <c r="K152" s="68"/>
      <c r="L152" s="39" t="str">
        <f>Results!C148</f>
        <v>G02</v>
      </c>
      <c r="M152" s="39" t="str">
        <f>Results!B148</f>
        <v>mmu-miR-484</v>
      </c>
      <c r="N152" s="69" t="e">
        <f>LOG(Results!H148,2)</f>
        <v>#DIV/0!</v>
      </c>
      <c r="O152" s="70" t="str">
        <f>Results!I144</f>
        <v>N/A</v>
      </c>
    </row>
    <row r="153" spans="11:15">
      <c r="K153" s="68"/>
      <c r="L153" s="39" t="str">
        <f>Results!C149</f>
        <v>G03</v>
      </c>
      <c r="M153" s="39" t="str">
        <f>Results!B149</f>
        <v>mmu-miR-188-5p</v>
      </c>
      <c r="N153" s="69" t="e">
        <f>LOG(Results!H149,2)</f>
        <v>#DIV/0!</v>
      </c>
      <c r="O153" s="70" t="str">
        <f>Results!I145</f>
        <v>N/A</v>
      </c>
    </row>
    <row r="154" spans="11:15">
      <c r="K154" s="68"/>
      <c r="L154" s="39" t="str">
        <f>Results!C150</f>
        <v>G04</v>
      </c>
      <c r="M154" s="39" t="str">
        <f>Results!B150</f>
        <v>mmu-miR-485-5p</v>
      </c>
      <c r="N154" s="69" t="e">
        <f>LOG(Results!H150,2)</f>
        <v>#DIV/0!</v>
      </c>
      <c r="O154" s="70" t="str">
        <f>Results!I146</f>
        <v>N/A</v>
      </c>
    </row>
    <row r="155" spans="11:15">
      <c r="K155" s="68"/>
      <c r="L155" s="39" t="str">
        <f>Results!C151</f>
        <v>G05</v>
      </c>
      <c r="M155" s="39" t="str">
        <f>Results!B151</f>
        <v>mmu-miR-188-3p</v>
      </c>
      <c r="N155" s="69" t="e">
        <f>LOG(Results!H151,2)</f>
        <v>#DIV/0!</v>
      </c>
      <c r="O155" s="70" t="str">
        <f>Results!I147</f>
        <v>N/A</v>
      </c>
    </row>
    <row r="156" spans="11:15">
      <c r="K156" s="68"/>
      <c r="L156" s="39" t="str">
        <f>Results!C152</f>
        <v>G06</v>
      </c>
      <c r="M156" s="39" t="str">
        <f>Results!B152</f>
        <v>mmu-miR-487b-3p</v>
      </c>
      <c r="N156" s="69" t="e">
        <f>LOG(Results!H152,2)</f>
        <v>#DIV/0!</v>
      </c>
      <c r="O156" s="70" t="str">
        <f>Results!I148</f>
        <v>N/A</v>
      </c>
    </row>
    <row r="157" spans="11:15">
      <c r="K157" s="68"/>
      <c r="L157" s="39" t="str">
        <f>Results!C153</f>
        <v>G07</v>
      </c>
      <c r="M157" s="39" t="str">
        <f>Results!B153</f>
        <v>mmu-miR-190-5p</v>
      </c>
      <c r="N157" s="69" t="e">
        <f>LOG(Results!H153,2)</f>
        <v>#DIV/0!</v>
      </c>
      <c r="O157" s="70" t="str">
        <f>Results!I149</f>
        <v>N/A</v>
      </c>
    </row>
    <row r="158" spans="11:15">
      <c r="K158" s="68"/>
      <c r="L158" s="39" t="str">
        <f>Results!C154</f>
        <v>G08</v>
      </c>
      <c r="M158" s="39" t="str">
        <f>Results!B154</f>
        <v>mmu-miR-490-3p</v>
      </c>
      <c r="N158" s="69" t="e">
        <f>LOG(Results!H154,2)</f>
        <v>#DIV/0!</v>
      </c>
      <c r="O158" s="70" t="str">
        <f>Results!I150</f>
        <v>N/A</v>
      </c>
    </row>
    <row r="159" spans="11:15">
      <c r="K159" s="68"/>
      <c r="L159" s="39" t="str">
        <f>Results!C155</f>
        <v>G09</v>
      </c>
      <c r="M159" s="39" t="str">
        <f>Results!B155</f>
        <v>mmu-miR-190b-5p</v>
      </c>
      <c r="N159" s="69" t="e">
        <f>LOG(Results!H155,2)</f>
        <v>#DIV/0!</v>
      </c>
      <c r="O159" s="70" t="str">
        <f>Results!I151</f>
        <v>N/A</v>
      </c>
    </row>
    <row r="160" spans="11:15">
      <c r="K160" s="68"/>
      <c r="L160" s="39" t="str">
        <f>Results!C156</f>
        <v>G10</v>
      </c>
      <c r="M160" s="39" t="str">
        <f>Results!B156</f>
        <v>mmu-miR-491-5p</v>
      </c>
      <c r="N160" s="69" t="e">
        <f>LOG(Results!H156,2)</f>
        <v>#DIV/0!</v>
      </c>
      <c r="O160" s="70" t="str">
        <f>Results!I152</f>
        <v>N/A</v>
      </c>
    </row>
    <row r="161" spans="11:15">
      <c r="K161" s="68"/>
      <c r="L161" s="39" t="str">
        <f>Results!C157</f>
        <v>G11</v>
      </c>
      <c r="M161" s="39" t="str">
        <f>Results!B157</f>
        <v>mmu-miR-191-5p</v>
      </c>
      <c r="N161" s="69" t="e">
        <f>LOG(Results!H157,2)</f>
        <v>#DIV/0!</v>
      </c>
      <c r="O161" s="70" t="str">
        <f>Results!I153</f>
        <v>N/A</v>
      </c>
    </row>
    <row r="162" spans="11:15">
      <c r="K162" s="68"/>
      <c r="L162" s="39" t="str">
        <f>Results!C158</f>
        <v>G12</v>
      </c>
      <c r="M162" s="39" t="str">
        <f>Results!B158</f>
        <v>mmu-miR-494-3p</v>
      </c>
      <c r="N162" s="69" t="e">
        <f>LOG(Results!H158,2)</f>
        <v>#DIV/0!</v>
      </c>
      <c r="O162" s="70" t="str">
        <f>Results!I154</f>
        <v>N/A</v>
      </c>
    </row>
    <row r="163" spans="11:15">
      <c r="K163" s="68"/>
      <c r="L163" s="39" t="str">
        <f>Results!C159</f>
        <v>G13</v>
      </c>
      <c r="M163" s="39" t="str">
        <f>Results!B159</f>
        <v>mmu-miR-192-5p</v>
      </c>
      <c r="N163" s="69" t="e">
        <f>LOG(Results!H159,2)</f>
        <v>#DIV/0!</v>
      </c>
      <c r="O163" s="70" t="str">
        <f>Results!I155</f>
        <v>N/A</v>
      </c>
    </row>
    <row r="164" spans="11:15">
      <c r="K164" s="68"/>
      <c r="L164" s="39" t="str">
        <f>Results!C160</f>
        <v>G14</v>
      </c>
      <c r="M164" s="39" t="str">
        <f>Results!B160</f>
        <v>mmu-miR-495-3p</v>
      </c>
      <c r="N164" s="69" t="e">
        <f>LOG(Results!H160,2)</f>
        <v>#DIV/0!</v>
      </c>
      <c r="O164" s="70" t="str">
        <f>Results!I156</f>
        <v>N/A</v>
      </c>
    </row>
    <row r="165" spans="11:15">
      <c r="K165" s="68"/>
      <c r="L165" s="39" t="str">
        <f>Results!C161</f>
        <v>G15</v>
      </c>
      <c r="M165" s="39" t="str">
        <f>Results!B161</f>
        <v>mmu-miR-193-3p</v>
      </c>
      <c r="N165" s="69" t="e">
        <f>LOG(Results!H161,2)</f>
        <v>#DIV/0!</v>
      </c>
      <c r="O165" s="70" t="str">
        <f>Results!I157</f>
        <v>N/A</v>
      </c>
    </row>
    <row r="166" spans="11:15">
      <c r="K166" s="68"/>
      <c r="L166" s="39" t="str">
        <f>Results!C162</f>
        <v>G16</v>
      </c>
      <c r="M166" s="39" t="str">
        <f>Results!B162</f>
        <v>mmu-miR-496-3p</v>
      </c>
      <c r="N166" s="69" t="e">
        <f>LOG(Results!H162,2)</f>
        <v>#DIV/0!</v>
      </c>
      <c r="O166" s="70" t="str">
        <f>Results!I158</f>
        <v>N/A</v>
      </c>
    </row>
    <row r="167" spans="11:15">
      <c r="K167" s="68"/>
      <c r="L167" s="39" t="str">
        <f>Results!C163</f>
        <v>G17</v>
      </c>
      <c r="M167" s="39" t="str">
        <f>Results!B163</f>
        <v>mmu-miR-194-5p</v>
      </c>
      <c r="N167" s="69" t="e">
        <f>LOG(Results!H163,2)</f>
        <v>#DIV/0!</v>
      </c>
      <c r="O167" s="70" t="str">
        <f>Results!I159</f>
        <v>N/A</v>
      </c>
    </row>
    <row r="168" spans="11:15">
      <c r="K168" s="68"/>
      <c r="L168" s="39" t="str">
        <f>Results!C164</f>
        <v>G18</v>
      </c>
      <c r="M168" s="39" t="str">
        <f>Results!B164</f>
        <v>mmu-miR-499-5p</v>
      </c>
      <c r="N168" s="69" t="e">
        <f>LOG(Results!H164,2)</f>
        <v>#DIV/0!</v>
      </c>
      <c r="O168" s="70" t="str">
        <f>Results!I160</f>
        <v>N/A</v>
      </c>
    </row>
    <row r="169" spans="11:15">
      <c r="K169" s="68"/>
      <c r="L169" s="39" t="str">
        <f>Results!C165</f>
        <v>G19</v>
      </c>
      <c r="M169" s="39" t="str">
        <f>Results!B165</f>
        <v>mmu-miR-195-5p</v>
      </c>
      <c r="N169" s="69" t="e">
        <f>LOG(Results!H165,2)</f>
        <v>#DIV/0!</v>
      </c>
      <c r="O169" s="70" t="str">
        <f>Results!I161</f>
        <v>N/A</v>
      </c>
    </row>
    <row r="170" spans="11:15">
      <c r="K170" s="68"/>
      <c r="L170" s="39" t="str">
        <f>Results!C166</f>
        <v>G20</v>
      </c>
      <c r="M170" s="39" t="str">
        <f>Results!B166</f>
        <v>mmu-miR-504-5p</v>
      </c>
      <c r="N170" s="69" t="e">
        <f>LOG(Results!H166,2)</f>
        <v>#DIV/0!</v>
      </c>
      <c r="O170" s="70" t="str">
        <f>Results!I162</f>
        <v>N/A</v>
      </c>
    </row>
    <row r="171" spans="11:15">
      <c r="K171" s="68"/>
      <c r="L171" s="39" t="str">
        <f>Results!C167</f>
        <v>G21</v>
      </c>
      <c r="M171" s="39" t="str">
        <f>Results!B167</f>
        <v>mmu-miR-199a-5p</v>
      </c>
      <c r="N171" s="69" t="e">
        <f>LOG(Results!H167,2)</f>
        <v>#DIV/0!</v>
      </c>
      <c r="O171" s="70" t="str">
        <f>Results!I163</f>
        <v>N/A</v>
      </c>
    </row>
    <row r="172" spans="11:15">
      <c r="K172" s="68"/>
      <c r="L172" s="39" t="str">
        <f>Results!C168</f>
        <v>G22</v>
      </c>
      <c r="M172" s="39" t="str">
        <f>Results!B168</f>
        <v>mmu-miR-532-5p</v>
      </c>
      <c r="N172" s="69" t="e">
        <f>LOG(Results!H168,2)</f>
        <v>#DIV/0!</v>
      </c>
      <c r="O172" s="70" t="str">
        <f>Results!I164</f>
        <v>N/A</v>
      </c>
    </row>
    <row r="173" spans="11:15">
      <c r="K173" s="68"/>
      <c r="L173" s="39" t="str">
        <f>Results!C169</f>
        <v>G23</v>
      </c>
      <c r="M173" s="39" t="str">
        <f>Results!B169</f>
        <v>mmu-miR-200b-3p</v>
      </c>
      <c r="N173" s="69" t="e">
        <f>LOG(Results!H169,2)</f>
        <v>#DIV/0!</v>
      </c>
      <c r="O173" s="70" t="str">
        <f>Results!I165</f>
        <v>N/A</v>
      </c>
    </row>
    <row r="174" spans="11:15">
      <c r="K174" s="68"/>
      <c r="L174" s="39" t="str">
        <f>Results!C170</f>
        <v>G24</v>
      </c>
      <c r="M174" s="39" t="str">
        <f>Results!B170</f>
        <v>mmu-miR-532-3p</v>
      </c>
      <c r="N174" s="69" t="e">
        <f>LOG(Results!H170,2)</f>
        <v>#DIV/0!</v>
      </c>
      <c r="O174" s="70" t="str">
        <f>Results!I166</f>
        <v>N/A</v>
      </c>
    </row>
    <row r="175" spans="11:15">
      <c r="K175" s="68"/>
      <c r="L175" s="39" t="str">
        <f>Results!C171</f>
        <v>H01</v>
      </c>
      <c r="M175" s="39" t="str">
        <f>Results!B171</f>
        <v>mmu-miR-345-5p</v>
      </c>
      <c r="N175" s="69" t="e">
        <f>LOG(Results!H171,2)</f>
        <v>#DIV/0!</v>
      </c>
      <c r="O175" s="70" t="str">
        <f>Results!I167</f>
        <v>N/A</v>
      </c>
    </row>
    <row r="176" spans="11:15">
      <c r="K176" s="68"/>
      <c r="L176" s="39" t="str">
        <f>Results!C172</f>
        <v>H02</v>
      </c>
      <c r="M176" s="39" t="str">
        <f>Results!B172</f>
        <v>mmu-miR-707</v>
      </c>
      <c r="N176" s="69" t="e">
        <f>LOG(Results!H172,2)</f>
        <v>#DIV/0!</v>
      </c>
      <c r="O176" s="70" t="str">
        <f>Results!I168</f>
        <v>N/A</v>
      </c>
    </row>
    <row r="177" spans="11:15">
      <c r="K177" s="68"/>
      <c r="L177" s="39" t="str">
        <f>Results!C173</f>
        <v>H03</v>
      </c>
      <c r="M177" s="39" t="str">
        <f>Results!B173</f>
        <v>mmu-miR-346-5p</v>
      </c>
      <c r="N177" s="69" t="e">
        <f>LOG(Results!H173,2)</f>
        <v>#DIV/0!</v>
      </c>
      <c r="O177" s="70" t="str">
        <f>Results!I169</f>
        <v>N/A</v>
      </c>
    </row>
    <row r="178" spans="11:15">
      <c r="K178" s="68"/>
      <c r="L178" s="39" t="str">
        <f>Results!C174</f>
        <v>H04</v>
      </c>
      <c r="M178" s="39" t="str">
        <f>Results!B174</f>
        <v>mmu-miR-712-5p</v>
      </c>
      <c r="N178" s="69" t="e">
        <f>LOG(Results!H174,2)</f>
        <v>#DIV/0!</v>
      </c>
      <c r="O178" s="70" t="str">
        <f>Results!I170</f>
        <v>N/A</v>
      </c>
    </row>
    <row r="179" spans="11:15">
      <c r="K179" s="68"/>
      <c r="L179" s="39" t="str">
        <f>Results!C175</f>
        <v>H05</v>
      </c>
      <c r="M179" s="39" t="str">
        <f>Results!B175</f>
        <v>mmu-miR-34b-3p</v>
      </c>
      <c r="N179" s="69" t="e">
        <f>LOG(Results!H175,2)</f>
        <v>#DIV/0!</v>
      </c>
      <c r="O179" s="70" t="str">
        <f>Results!I171</f>
        <v>N/A</v>
      </c>
    </row>
    <row r="180" spans="11:15">
      <c r="K180" s="68"/>
      <c r="L180" s="39" t="str">
        <f>Results!C176</f>
        <v>H06</v>
      </c>
      <c r="M180" s="39" t="str">
        <f>Results!B176</f>
        <v>mmu-miR-714</v>
      </c>
      <c r="N180" s="69" t="e">
        <f>LOG(Results!H176,2)</f>
        <v>#DIV/0!</v>
      </c>
      <c r="O180" s="70" t="str">
        <f>Results!I172</f>
        <v>N/A</v>
      </c>
    </row>
    <row r="181" spans="11:15">
      <c r="K181" s="68"/>
      <c r="L181" s="39" t="str">
        <f>Results!C177</f>
        <v>H07</v>
      </c>
      <c r="M181" s="39" t="str">
        <f>Results!B177</f>
        <v>mmu-miR-350-3p</v>
      </c>
      <c r="N181" s="69" t="e">
        <f>LOG(Results!H177,2)</f>
        <v>#DIV/0!</v>
      </c>
      <c r="O181" s="70" t="str">
        <f>Results!I173</f>
        <v>N/A</v>
      </c>
    </row>
    <row r="182" spans="11:15">
      <c r="K182" s="68"/>
      <c r="L182" s="39" t="str">
        <f>Results!C178</f>
        <v>H08</v>
      </c>
      <c r="M182" s="39" t="str">
        <f>Results!B178</f>
        <v>mmu-miR-715</v>
      </c>
      <c r="N182" s="69" t="e">
        <f>LOG(Results!H178,2)</f>
        <v>#DIV/0!</v>
      </c>
      <c r="O182" s="70" t="str">
        <f>Results!I174</f>
        <v>N/A</v>
      </c>
    </row>
    <row r="183" spans="11:15">
      <c r="K183" s="68"/>
      <c r="L183" s="39" t="str">
        <f>Results!C179</f>
        <v>H09</v>
      </c>
      <c r="M183" s="39" t="str">
        <f>Results!B179</f>
        <v>mmu-miR-362-3p</v>
      </c>
      <c r="N183" s="69" t="e">
        <f>LOG(Results!H179,2)</f>
        <v>#DIV/0!</v>
      </c>
      <c r="O183" s="70" t="str">
        <f>Results!I175</f>
        <v>N/A</v>
      </c>
    </row>
    <row r="184" spans="11:15">
      <c r="K184" s="68"/>
      <c r="L184" s="39" t="str">
        <f>Results!C180</f>
        <v>H10</v>
      </c>
      <c r="M184" s="39" t="str">
        <f>Results!B180</f>
        <v>mmu-miR-717</v>
      </c>
      <c r="N184" s="69" t="e">
        <f>LOG(Results!H180,2)</f>
        <v>#DIV/0!</v>
      </c>
      <c r="O184" s="70" t="str">
        <f>Results!I176</f>
        <v>N/A</v>
      </c>
    </row>
    <row r="185" spans="11:15">
      <c r="K185" s="68"/>
      <c r="L185" s="39" t="str">
        <f>Results!C181</f>
        <v>H11</v>
      </c>
      <c r="M185" s="39" t="str">
        <f>Results!B181</f>
        <v>mmu-miR-362-5p</v>
      </c>
      <c r="N185" s="69" t="e">
        <f>LOG(Results!H181,2)</f>
        <v>#DIV/0!</v>
      </c>
      <c r="O185" s="70" t="str">
        <f>Results!I177</f>
        <v>N/A</v>
      </c>
    </row>
    <row r="186" spans="11:15">
      <c r="K186" s="68"/>
      <c r="L186" s="39" t="str">
        <f>Results!C182</f>
        <v>H12</v>
      </c>
      <c r="M186" s="39" t="str">
        <f>Results!B182</f>
        <v>mmu-miR-718</v>
      </c>
      <c r="N186" s="69" t="e">
        <f>LOG(Results!H182,2)</f>
        <v>#DIV/0!</v>
      </c>
      <c r="O186" s="70" t="str">
        <f>Results!I178</f>
        <v>N/A</v>
      </c>
    </row>
    <row r="187" spans="11:15">
      <c r="K187" s="68"/>
      <c r="L187" s="39" t="str">
        <f>Results!C183</f>
        <v>H13</v>
      </c>
      <c r="M187" s="39" t="str">
        <f>Results!B183</f>
        <v>mmu-miR-376a-3p</v>
      </c>
      <c r="N187" s="69" t="e">
        <f>LOG(Results!H183,2)</f>
        <v>#DIV/0!</v>
      </c>
      <c r="O187" s="70" t="str">
        <f>Results!I179</f>
        <v>N/A</v>
      </c>
    </row>
    <row r="188" spans="11:15">
      <c r="K188" s="68"/>
      <c r="L188" s="39" t="str">
        <f>Results!C184</f>
        <v>H14</v>
      </c>
      <c r="M188" s="39" t="str">
        <f>Results!B184</f>
        <v>mmu-miR-719</v>
      </c>
      <c r="N188" s="69" t="e">
        <f>LOG(Results!H184,2)</f>
        <v>#DIV/0!</v>
      </c>
      <c r="O188" s="70" t="str">
        <f>Results!I180</f>
        <v>N/A</v>
      </c>
    </row>
    <row r="189" spans="11:15">
      <c r="K189" s="68"/>
      <c r="L189" s="39" t="str">
        <f>Results!C185</f>
        <v>H15</v>
      </c>
      <c r="M189" s="39" t="str">
        <f>Results!B185</f>
        <v>mmu-miR-376b-3p</v>
      </c>
      <c r="N189" s="69" t="e">
        <f>LOG(Results!H185,2)</f>
        <v>#DIV/0!</v>
      </c>
      <c r="O189" s="70" t="str">
        <f>Results!I181</f>
        <v>N/A</v>
      </c>
    </row>
    <row r="190" spans="11:15">
      <c r="K190" s="68"/>
      <c r="L190" s="39" t="str">
        <f>Results!C186</f>
        <v>H16</v>
      </c>
      <c r="M190" s="39" t="str">
        <f>Results!B186</f>
        <v>mmu-miR-720</v>
      </c>
      <c r="N190" s="69" t="e">
        <f>LOG(Results!H186,2)</f>
        <v>#DIV/0!</v>
      </c>
      <c r="O190" s="70" t="str">
        <f>Results!I182</f>
        <v>N/A</v>
      </c>
    </row>
    <row r="191" customHeight="1" spans="11:15">
      <c r="K191" s="68"/>
      <c r="L191" s="39" t="str">
        <f>Results!C187</f>
        <v>H17</v>
      </c>
      <c r="M191" s="39" t="str">
        <f>Results!B187</f>
        <v>mmu-miR-376c-3p</v>
      </c>
      <c r="N191" s="69" t="e">
        <f>LOG(Results!H187,2)</f>
        <v>#DIV/0!</v>
      </c>
      <c r="O191" s="70" t="str">
        <f>Results!I183</f>
        <v>N/A</v>
      </c>
    </row>
    <row r="192" spans="11:15">
      <c r="K192" s="68"/>
      <c r="L192" s="39" t="str">
        <f>Results!C188</f>
        <v>H18</v>
      </c>
      <c r="M192" s="39" t="str">
        <f>Results!B188</f>
        <v>mmu-miR-721</v>
      </c>
      <c r="N192" s="69" t="e">
        <f>LOG(Results!H188,2)</f>
        <v>#DIV/0!</v>
      </c>
      <c r="O192" s="70" t="str">
        <f>Results!I184</f>
        <v>N/A</v>
      </c>
    </row>
    <row r="193" spans="11:15">
      <c r="K193" s="68"/>
      <c r="L193" s="39" t="str">
        <f>Results!C189</f>
        <v>H19</v>
      </c>
      <c r="M193" s="39" t="str">
        <f>Results!B189</f>
        <v>mmu-miR-380-5p</v>
      </c>
      <c r="N193" s="69" t="e">
        <f>LOG(Results!H189,2)</f>
        <v>#DIV/0!</v>
      </c>
      <c r="O193" s="70" t="str">
        <f>Results!I185</f>
        <v>N/A</v>
      </c>
    </row>
    <row r="194" spans="11:15">
      <c r="K194" s="68"/>
      <c r="L194" s="39" t="str">
        <f>Results!C190</f>
        <v>H20</v>
      </c>
      <c r="M194" s="39" t="str">
        <f>Results!B190</f>
        <v>mmu-miR-741-3p</v>
      </c>
      <c r="N194" s="69" t="e">
        <f>LOG(Results!H190,2)</f>
        <v>#DIV/0!</v>
      </c>
      <c r="O194" s="70" t="str">
        <f>Results!I186</f>
        <v>N/A</v>
      </c>
    </row>
    <row r="195" spans="11:15">
      <c r="K195" s="68"/>
      <c r="L195" s="39" t="str">
        <f>Results!C191</f>
        <v>H21</v>
      </c>
      <c r="M195" s="39" t="str">
        <f>Results!B191</f>
        <v>mmu-miR-380-3p</v>
      </c>
      <c r="N195" s="69" t="e">
        <f>LOG(Results!H191,2)</f>
        <v>#DIV/0!</v>
      </c>
      <c r="O195" s="70" t="str">
        <f>Results!I187</f>
        <v>N/A</v>
      </c>
    </row>
    <row r="196" spans="11:15">
      <c r="K196" s="68"/>
      <c r="L196" s="39" t="str">
        <f>Results!C192</f>
        <v>H22</v>
      </c>
      <c r="M196" s="39" t="str">
        <f>Results!B192</f>
        <v>mmu-miR-742-3p</v>
      </c>
      <c r="N196" s="69" t="e">
        <f>LOG(Results!H192,2)</f>
        <v>#DIV/0!</v>
      </c>
      <c r="O196" s="70" t="str">
        <f>Results!I188</f>
        <v>N/A</v>
      </c>
    </row>
    <row r="197" spans="11:15">
      <c r="K197" s="68"/>
      <c r="L197" s="39" t="str">
        <f>Results!C193</f>
        <v>H23</v>
      </c>
      <c r="M197" s="39" t="str">
        <f>Results!B193</f>
        <v>mmu-miR-383-5p</v>
      </c>
      <c r="N197" s="69" t="e">
        <f>LOG(Results!H193,2)</f>
        <v>#DIV/0!</v>
      </c>
      <c r="O197" s="70" t="str">
        <f>Results!I189</f>
        <v>N/A</v>
      </c>
    </row>
    <row r="198" spans="11:15">
      <c r="K198" s="68"/>
      <c r="L198" s="39" t="str">
        <f>Results!C194</f>
        <v>H24</v>
      </c>
      <c r="M198" s="39" t="str">
        <f>Results!B194</f>
        <v>mmu-miR-743a-3p</v>
      </c>
      <c r="N198" s="69" t="e">
        <f>LOG(Results!H194,2)</f>
        <v>#DIV/0!</v>
      </c>
      <c r="O198" s="70" t="str">
        <f>Results!I190</f>
        <v>N/A</v>
      </c>
    </row>
    <row r="199" spans="11:15">
      <c r="K199" s="68"/>
      <c r="L199" s="39" t="str">
        <f>Results!C195</f>
        <v>I01</v>
      </c>
      <c r="M199" s="39" t="str">
        <f>Results!B195</f>
        <v>mmu-miR-200c-3p</v>
      </c>
      <c r="N199" s="69" t="e">
        <f>LOG(Results!H195,2)</f>
        <v>#DIV/0!</v>
      </c>
      <c r="O199" s="70" t="str">
        <f>Results!I187</f>
        <v>N/A</v>
      </c>
    </row>
    <row r="200" spans="11:15">
      <c r="K200" s="68"/>
      <c r="L200" s="39" t="str">
        <f>Results!C196</f>
        <v>I02</v>
      </c>
      <c r="M200" s="39" t="str">
        <f>Results!B196</f>
        <v>mmu-miR-539-5p</v>
      </c>
      <c r="N200" s="69" t="e">
        <f>LOG(Results!H196,2)</f>
        <v>#DIV/0!</v>
      </c>
      <c r="O200" s="70" t="str">
        <f>Results!I188</f>
        <v>N/A</v>
      </c>
    </row>
    <row r="201" spans="11:15">
      <c r="K201" s="68"/>
      <c r="L201" s="39" t="str">
        <f>Results!C197</f>
        <v>I03</v>
      </c>
      <c r="M201" s="39" t="str">
        <f>Results!B197</f>
        <v>mmu-miR-203-3p</v>
      </c>
      <c r="N201" s="69" t="e">
        <f>LOG(Results!H197,2)</f>
        <v>#DIV/0!</v>
      </c>
      <c r="O201" s="70" t="str">
        <f>Results!I189</f>
        <v>N/A</v>
      </c>
    </row>
    <row r="202" spans="11:15">
      <c r="K202" s="68"/>
      <c r="L202" s="39" t="str">
        <f>Results!C198</f>
        <v>I04</v>
      </c>
      <c r="M202" s="39" t="str">
        <f>Results!B198</f>
        <v>mmu-miR-542-3p</v>
      </c>
      <c r="N202" s="69" t="e">
        <f>LOG(Results!H198,2)</f>
        <v>#DIV/0!</v>
      </c>
      <c r="O202" s="70" t="str">
        <f>Results!I190</f>
        <v>N/A</v>
      </c>
    </row>
    <row r="203" spans="11:15">
      <c r="K203" s="68"/>
      <c r="L203" s="39" t="str">
        <f>Results!C199</f>
        <v>I05</v>
      </c>
      <c r="M203" s="39" t="str">
        <f>Results!B199</f>
        <v>mmu-miR-205-5p</v>
      </c>
      <c r="N203" s="69" t="e">
        <f>LOG(Results!H199,2)</f>
        <v>#DIV/0!</v>
      </c>
      <c r="O203" s="70" t="str">
        <f>Results!I191</f>
        <v>N/A</v>
      </c>
    </row>
    <row r="204" spans="11:15">
      <c r="K204" s="68"/>
      <c r="L204" s="39" t="str">
        <f>Results!C200</f>
        <v>I06</v>
      </c>
      <c r="M204" s="39" t="str">
        <f>Results!B200</f>
        <v>mmu-miR-543-3p</v>
      </c>
      <c r="N204" s="69" t="e">
        <f>LOG(Results!H200,2)</f>
        <v>#DIV/0!</v>
      </c>
      <c r="O204" s="70" t="str">
        <f>Results!I192</f>
        <v>N/A</v>
      </c>
    </row>
    <row r="205" spans="11:15">
      <c r="K205" s="68"/>
      <c r="L205" s="39" t="str">
        <f>Results!C201</f>
        <v>I07</v>
      </c>
      <c r="M205" s="39" t="str">
        <f>Results!B201</f>
        <v>mmu-miR-206-3p</v>
      </c>
      <c r="N205" s="69" t="e">
        <f>LOG(Results!H201,2)</f>
        <v>#DIV/0!</v>
      </c>
      <c r="O205" s="70" t="str">
        <f>Results!I193</f>
        <v>N/A</v>
      </c>
    </row>
    <row r="206" spans="11:15">
      <c r="K206" s="68"/>
      <c r="L206" s="39" t="str">
        <f>Results!C202</f>
        <v>I08</v>
      </c>
      <c r="M206" s="39" t="str">
        <f>Results!B202</f>
        <v>mmu-miR-551b-3p</v>
      </c>
      <c r="N206" s="69" t="e">
        <f>LOG(Results!H202,2)</f>
        <v>#DIV/0!</v>
      </c>
      <c r="O206" s="70" t="str">
        <f>Results!I194</f>
        <v>N/A</v>
      </c>
    </row>
    <row r="207" spans="11:15">
      <c r="K207" s="68"/>
      <c r="L207" s="39" t="str">
        <f>Results!C203</f>
        <v>I09</v>
      </c>
      <c r="M207" s="39" t="str">
        <f>Results!B203</f>
        <v>mmu-miR-208a-3p</v>
      </c>
      <c r="N207" s="69" t="e">
        <f>LOG(Results!H203,2)</f>
        <v>#DIV/0!</v>
      </c>
      <c r="O207" s="70" t="str">
        <f>Results!I195</f>
        <v>N/A</v>
      </c>
    </row>
    <row r="208" spans="11:15">
      <c r="K208" s="68"/>
      <c r="L208" s="39" t="str">
        <f>Results!C204</f>
        <v>I10</v>
      </c>
      <c r="M208" s="39" t="str">
        <f>Results!B204</f>
        <v>mmu-miR-568</v>
      </c>
      <c r="N208" s="69" t="e">
        <f>LOG(Results!H204,2)</f>
        <v>#DIV/0!</v>
      </c>
      <c r="O208" s="70" t="str">
        <f>Results!I196</f>
        <v>N/A</v>
      </c>
    </row>
    <row r="209" spans="11:15">
      <c r="K209" s="68"/>
      <c r="L209" s="39" t="str">
        <f>Results!C205</f>
        <v>I11</v>
      </c>
      <c r="M209" s="39" t="str">
        <f>Results!B205</f>
        <v>mmu-miR-208b-3p</v>
      </c>
      <c r="N209" s="69" t="e">
        <f>LOG(Results!H205,2)</f>
        <v>#DIV/0!</v>
      </c>
      <c r="O209" s="70" t="str">
        <f>Results!I197</f>
        <v>N/A</v>
      </c>
    </row>
    <row r="210" spans="11:15">
      <c r="K210" s="68"/>
      <c r="L210" s="39" t="str">
        <f>Results!C206</f>
        <v>I12</v>
      </c>
      <c r="M210" s="39" t="str">
        <f>Results!B206</f>
        <v>mmu-miR-574-3p</v>
      </c>
      <c r="N210" s="69" t="e">
        <f>LOG(Results!H206,2)</f>
        <v>#DIV/0!</v>
      </c>
      <c r="O210" s="70" t="str">
        <f>Results!I198</f>
        <v>N/A</v>
      </c>
    </row>
    <row r="211" spans="11:15">
      <c r="K211" s="68"/>
      <c r="L211" s="39" t="str">
        <f>Results!C207</f>
        <v>I13</v>
      </c>
      <c r="M211" s="39" t="str">
        <f>Results!B207</f>
        <v>mmu-miR-21-5p</v>
      </c>
      <c r="N211" s="69" t="e">
        <f>LOG(Results!H207,2)</f>
        <v>#DIV/0!</v>
      </c>
      <c r="O211" s="70" t="str">
        <f>Results!I199</f>
        <v>N/A</v>
      </c>
    </row>
    <row r="212" spans="11:15">
      <c r="K212" s="68"/>
      <c r="L212" s="39" t="str">
        <f>Results!C208</f>
        <v>I14</v>
      </c>
      <c r="M212" s="39" t="str">
        <f>Results!B208</f>
        <v>mmu-miR-574-5p</v>
      </c>
      <c r="N212" s="69" t="e">
        <f>LOG(Results!H208,2)</f>
        <v>#DIV/0!</v>
      </c>
      <c r="O212" s="70" t="str">
        <f>Results!I200</f>
        <v>N/A</v>
      </c>
    </row>
    <row r="213" spans="11:15">
      <c r="K213" s="68"/>
      <c r="L213" s="39" t="str">
        <f>Results!C209</f>
        <v>I15</v>
      </c>
      <c r="M213" s="39" t="str">
        <f>Results!B209</f>
        <v>mmu-miR-210-3p</v>
      </c>
      <c r="N213" s="69" t="e">
        <f>LOG(Results!H209,2)</f>
        <v>#DIV/0!</v>
      </c>
      <c r="O213" s="70" t="str">
        <f>Results!I201</f>
        <v>N/A</v>
      </c>
    </row>
    <row r="214" spans="11:15">
      <c r="K214" s="68"/>
      <c r="L214" s="39" t="str">
        <f>Results!C210</f>
        <v>I16</v>
      </c>
      <c r="M214" s="39" t="str">
        <f>Results!B210</f>
        <v>mmu-miR-590-5p</v>
      </c>
      <c r="N214" s="69" t="e">
        <f>LOG(Results!H210,2)</f>
        <v>#DIV/0!</v>
      </c>
      <c r="O214" s="70" t="str">
        <f>Results!I202</f>
        <v>N/A</v>
      </c>
    </row>
    <row r="215" spans="11:15">
      <c r="K215" s="68"/>
      <c r="L215" s="39" t="str">
        <f>Results!C211</f>
        <v>I17</v>
      </c>
      <c r="M215" s="39" t="str">
        <f>Results!B211</f>
        <v>mmu-miR-214-3p</v>
      </c>
      <c r="N215" s="69" t="e">
        <f>LOG(Results!H211,2)</f>
        <v>#DIV/0!</v>
      </c>
      <c r="O215" s="70" t="str">
        <f>Results!I203</f>
        <v>N/A</v>
      </c>
    </row>
    <row r="216" spans="11:15">
      <c r="K216" s="68"/>
      <c r="L216" s="39" t="str">
        <f>Results!C212</f>
        <v>I18</v>
      </c>
      <c r="M216" s="39" t="str">
        <f>Results!B212</f>
        <v>mmu-miR-590-3p</v>
      </c>
      <c r="N216" s="69" t="e">
        <f>LOG(Results!H212,2)</f>
        <v>#DIV/0!</v>
      </c>
      <c r="O216" s="70" t="str">
        <f>Results!I204</f>
        <v>N/A</v>
      </c>
    </row>
    <row r="217" spans="11:15">
      <c r="K217" s="68"/>
      <c r="L217" s="39" t="str">
        <f>Results!C213</f>
        <v>I19</v>
      </c>
      <c r="M217" s="39" t="str">
        <f>Results!B213</f>
        <v>mmu-miR-216b-5p</v>
      </c>
      <c r="N217" s="69" t="e">
        <f>LOG(Results!H213,2)</f>
        <v>#DIV/0!</v>
      </c>
      <c r="O217" s="70" t="str">
        <f>Results!I205</f>
        <v>N/A</v>
      </c>
    </row>
    <row r="218" spans="11:15">
      <c r="K218" s="68"/>
      <c r="L218" s="39" t="str">
        <f>Results!C214</f>
        <v>I20</v>
      </c>
      <c r="M218" s="39" t="str">
        <f>Results!B214</f>
        <v>mmu-miR-615-5p</v>
      </c>
      <c r="N218" s="69" t="e">
        <f>LOG(Results!H214,2)</f>
        <v>#DIV/0!</v>
      </c>
      <c r="O218" s="70" t="str">
        <f>Results!I206</f>
        <v>N/A</v>
      </c>
    </row>
    <row r="219" spans="11:15">
      <c r="K219" s="68"/>
      <c r="L219" s="39" t="str">
        <f>Results!C215</f>
        <v>I21</v>
      </c>
      <c r="M219" s="39" t="str">
        <f>Results!B215</f>
        <v>mmu-miR-218-5p</v>
      </c>
      <c r="N219" s="69" t="e">
        <f>LOG(Results!H215,2)</f>
        <v>#DIV/0!</v>
      </c>
      <c r="O219" s="70" t="str">
        <f>Results!I207</f>
        <v>N/A</v>
      </c>
    </row>
    <row r="220" spans="11:15">
      <c r="K220" s="68"/>
      <c r="L220" s="39" t="str">
        <f>Results!C216</f>
        <v>I22</v>
      </c>
      <c r="M220" s="39" t="str">
        <f>Results!B216</f>
        <v>mmu-miR-615-3p</v>
      </c>
      <c r="N220" s="69" t="e">
        <f>LOG(Results!H216,2)</f>
        <v>#DIV/0!</v>
      </c>
      <c r="O220" s="70" t="str">
        <f>Results!I208</f>
        <v>N/A</v>
      </c>
    </row>
    <row r="221" spans="11:15">
      <c r="K221" s="68"/>
      <c r="L221" s="39" t="str">
        <f>Results!C217</f>
        <v>I23</v>
      </c>
      <c r="M221" s="39" t="str">
        <f>Results!B217</f>
        <v>mmu-miR-219-5p</v>
      </c>
      <c r="N221" s="69" t="e">
        <f>LOG(Results!H217,2)</f>
        <v>#DIV/0!</v>
      </c>
      <c r="O221" s="70" t="str">
        <f>Results!I209</f>
        <v>N/A</v>
      </c>
    </row>
    <row r="222" spans="11:15">
      <c r="K222" s="68"/>
      <c r="L222" s="39" t="str">
        <f>Results!C218</f>
        <v>I24</v>
      </c>
      <c r="M222" s="39" t="str">
        <f>Results!B218</f>
        <v>mmu-miR-652-3p</v>
      </c>
      <c r="N222" s="69" t="e">
        <f>LOG(Results!H218,2)</f>
        <v>#DIV/0!</v>
      </c>
      <c r="O222" s="70" t="str">
        <f>Results!I210</f>
        <v>N/A</v>
      </c>
    </row>
    <row r="223" spans="11:15">
      <c r="K223" s="68"/>
      <c r="L223" s="39" t="str">
        <f>Results!C219</f>
        <v>J01</v>
      </c>
      <c r="M223" s="39" t="str">
        <f>Results!B219</f>
        <v>mmu-miR-384-3p</v>
      </c>
      <c r="N223" s="69" t="e">
        <f>LOG(Results!H219,2)</f>
        <v>#DIV/0!</v>
      </c>
      <c r="O223" s="70" t="str">
        <f>Results!I211</f>
        <v>N/A</v>
      </c>
    </row>
    <row r="224" spans="11:15">
      <c r="K224" s="68"/>
      <c r="L224" s="39" t="str">
        <f>Results!C220</f>
        <v>J02</v>
      </c>
      <c r="M224" s="39" t="str">
        <f>Results!B220</f>
        <v>mmu-miR-743b-3p</v>
      </c>
      <c r="N224" s="69" t="e">
        <f>LOG(Results!H220,2)</f>
        <v>#DIV/0!</v>
      </c>
      <c r="O224" s="70" t="str">
        <f>Results!I212</f>
        <v>N/A</v>
      </c>
    </row>
    <row r="225" spans="11:15">
      <c r="K225" s="68"/>
      <c r="L225" s="39" t="str">
        <f>Results!C221</f>
        <v>J03</v>
      </c>
      <c r="M225" s="39" t="str">
        <f>Results!B221</f>
        <v>mmu-miR-412-3p</v>
      </c>
      <c r="N225" s="69" t="e">
        <f>LOG(Results!H221,2)</f>
        <v>#DIV/0!</v>
      </c>
      <c r="O225" s="70" t="str">
        <f>Results!I213</f>
        <v>N/A</v>
      </c>
    </row>
    <row r="226" spans="11:15">
      <c r="K226" s="68"/>
      <c r="L226" s="39" t="str">
        <f>Results!C222</f>
        <v>J04</v>
      </c>
      <c r="M226" s="39" t="str">
        <f>Results!B222</f>
        <v>mmu-miR-743b-5p</v>
      </c>
      <c r="N226" s="69" t="e">
        <f>LOG(Results!H222,2)</f>
        <v>#DIV/0!</v>
      </c>
      <c r="O226" s="70" t="str">
        <f>Results!I214</f>
        <v>N/A</v>
      </c>
    </row>
    <row r="227" spans="11:15">
      <c r="K227" s="68"/>
      <c r="L227" s="39" t="str">
        <f>Results!C223</f>
        <v>J05</v>
      </c>
      <c r="M227" s="39" t="str">
        <f>Results!B223</f>
        <v>mmu-miR-429-3p</v>
      </c>
      <c r="N227" s="69" t="e">
        <f>LOG(Results!H223,2)</f>
        <v>#DIV/0!</v>
      </c>
      <c r="O227" s="70" t="str">
        <f>Results!I215</f>
        <v>N/A</v>
      </c>
    </row>
    <row r="228" spans="11:15">
      <c r="K228" s="68"/>
      <c r="L228" s="39" t="str">
        <f>Results!C224</f>
        <v>J06</v>
      </c>
      <c r="M228" s="39" t="str">
        <f>Results!B224</f>
        <v>mmu-miR-758-3p</v>
      </c>
      <c r="N228" s="69" t="e">
        <f>LOG(Results!H224,2)</f>
        <v>#DIV/0!</v>
      </c>
      <c r="O228" s="70" t="str">
        <f>Results!I216</f>
        <v>N/A</v>
      </c>
    </row>
    <row r="229" spans="11:15">
      <c r="K229" s="68"/>
      <c r="L229" s="39" t="str">
        <f>Results!C225</f>
        <v>J07</v>
      </c>
      <c r="M229" s="39" t="str">
        <f>Results!B225</f>
        <v>mmu-miR-434-5p</v>
      </c>
      <c r="N229" s="69" t="e">
        <f>LOG(Results!H225,2)</f>
        <v>#DIV/0!</v>
      </c>
      <c r="O229" s="70" t="str">
        <f>Results!I217</f>
        <v>N/A</v>
      </c>
    </row>
    <row r="230" spans="11:15">
      <c r="K230" s="68"/>
      <c r="L230" s="39" t="str">
        <f>Results!C226</f>
        <v>J08</v>
      </c>
      <c r="M230" s="39" t="str">
        <f>Results!B226</f>
        <v>mmu-miR-759</v>
      </c>
      <c r="N230" s="69" t="e">
        <f>LOG(Results!H226,2)</f>
        <v>#DIV/0!</v>
      </c>
      <c r="O230" s="70" t="str">
        <f>Results!I218</f>
        <v>N/A</v>
      </c>
    </row>
    <row r="231" spans="11:15">
      <c r="K231" s="68"/>
      <c r="L231" s="39" t="str">
        <f>Results!C227</f>
        <v>J09</v>
      </c>
      <c r="M231" s="39" t="str">
        <f>Results!B227</f>
        <v>mmu-miR-434-3p</v>
      </c>
      <c r="N231" s="69" t="e">
        <f>LOG(Results!H227,2)</f>
        <v>#DIV/0!</v>
      </c>
      <c r="O231" s="70" t="str">
        <f>Results!I219</f>
        <v>N/A</v>
      </c>
    </row>
    <row r="232" spans="11:15">
      <c r="K232" s="68"/>
      <c r="L232" s="39" t="str">
        <f>Results!C228</f>
        <v>J10</v>
      </c>
      <c r="M232" s="39" t="str">
        <f>Results!B228</f>
        <v>mmu-miR-761</v>
      </c>
      <c r="N232" s="69" t="e">
        <f>LOG(Results!H228,2)</f>
        <v>#DIV/0!</v>
      </c>
      <c r="O232" s="70" t="str">
        <f>Results!I220</f>
        <v>N/A</v>
      </c>
    </row>
    <row r="233" spans="11:15">
      <c r="K233" s="68"/>
      <c r="L233" s="39" t="str">
        <f>Results!C229</f>
        <v>J11</v>
      </c>
      <c r="M233" s="39" t="str">
        <f>Results!B229</f>
        <v>mmu-miR-450b-3p</v>
      </c>
      <c r="N233" s="69" t="e">
        <f>LOG(Results!H229,2)</f>
        <v>#DIV/0!</v>
      </c>
      <c r="O233" s="70" t="str">
        <f>Results!I221</f>
        <v>N/A</v>
      </c>
    </row>
    <row r="234" spans="11:15">
      <c r="K234" s="68"/>
      <c r="L234" s="39" t="str">
        <f>Results!C230</f>
        <v>J12</v>
      </c>
      <c r="M234" s="39" t="str">
        <f>Results!B230</f>
        <v>mmu-miR-763</v>
      </c>
      <c r="N234" s="69" t="e">
        <f>LOG(Results!H230,2)</f>
        <v>#DIV/0!</v>
      </c>
      <c r="O234" s="70" t="str">
        <f>Results!I222</f>
        <v>N/A</v>
      </c>
    </row>
    <row r="235" spans="11:15">
      <c r="K235" s="68"/>
      <c r="L235" s="39" t="str">
        <f>Results!C231</f>
        <v>J13</v>
      </c>
      <c r="M235" s="39" t="str">
        <f>Results!B231</f>
        <v>mmu-miR-450b-5p</v>
      </c>
      <c r="N235" s="69" t="e">
        <f>LOG(Results!H231,2)</f>
        <v>#DIV/0!</v>
      </c>
      <c r="O235" s="70" t="str">
        <f>Results!I223</f>
        <v>N/A</v>
      </c>
    </row>
    <row r="236" spans="11:15">
      <c r="K236" s="68"/>
      <c r="L236" s="39" t="str">
        <f>Results!C232</f>
        <v>J14</v>
      </c>
      <c r="M236" s="39" t="str">
        <f>Results!B232</f>
        <v>mmu-miR-764-3p</v>
      </c>
      <c r="N236" s="69" t="e">
        <f>LOG(Results!H232,2)</f>
        <v>#DIV/0!</v>
      </c>
      <c r="O236" s="70" t="str">
        <f>Results!I224</f>
        <v>N/A</v>
      </c>
    </row>
    <row r="237" spans="11:15">
      <c r="K237" s="68"/>
      <c r="L237" s="39" t="str">
        <f>Results!C233</f>
        <v>J15</v>
      </c>
      <c r="M237" s="39" t="str">
        <f>Results!B233</f>
        <v>mmu-miR-455-3p</v>
      </c>
      <c r="N237" s="69" t="e">
        <f>LOG(Results!H233,2)</f>
        <v>#DIV/0!</v>
      </c>
      <c r="O237" s="70" t="str">
        <f>Results!I225</f>
        <v>N/A</v>
      </c>
    </row>
    <row r="238" spans="11:15">
      <c r="K238" s="68"/>
      <c r="L238" s="39" t="str">
        <f>Results!C234</f>
        <v>J16</v>
      </c>
      <c r="M238" s="39" t="str">
        <f>Results!B234</f>
        <v>mmu-miR-764-5p</v>
      </c>
      <c r="N238" s="69" t="e">
        <f>LOG(Results!H234,2)</f>
        <v>#DIV/0!</v>
      </c>
      <c r="O238" s="70" t="str">
        <f>Results!I226</f>
        <v>N/A</v>
      </c>
    </row>
    <row r="239" spans="11:15">
      <c r="K239" s="68"/>
      <c r="L239" s="39" t="str">
        <f>Results!C235</f>
        <v>J17</v>
      </c>
      <c r="M239" s="39" t="str">
        <f>Results!B235</f>
        <v>mmu-miR-463-3p</v>
      </c>
      <c r="N239" s="69" t="e">
        <f>LOG(Results!H235,2)</f>
        <v>#DIV/0!</v>
      </c>
      <c r="O239" s="70" t="str">
        <f>Results!I227</f>
        <v>N/A</v>
      </c>
    </row>
    <row r="240" spans="11:15">
      <c r="K240" s="68"/>
      <c r="L240" s="39" t="str">
        <f>Results!C236</f>
        <v>J18</v>
      </c>
      <c r="M240" s="39" t="str">
        <f>Results!B236</f>
        <v>mmu-miR-770-5p</v>
      </c>
      <c r="N240" s="69" t="e">
        <f>LOG(Results!H236,2)</f>
        <v>#DIV/0!</v>
      </c>
      <c r="O240" s="70" t="str">
        <f>Results!I228</f>
        <v>N/A</v>
      </c>
    </row>
    <row r="241" spans="11:15">
      <c r="K241" s="68"/>
      <c r="L241" s="39" t="str">
        <f>Results!C237</f>
        <v>J19</v>
      </c>
      <c r="M241" s="39" t="str">
        <f>Results!B237</f>
        <v>mmu-miR-464</v>
      </c>
      <c r="N241" s="69" t="e">
        <f>LOG(Results!H237,2)</f>
        <v>#DIV/0!</v>
      </c>
      <c r="O241" s="70" t="str">
        <f>Results!I229</f>
        <v>N/A</v>
      </c>
    </row>
    <row r="242" spans="11:15">
      <c r="K242" s="68"/>
      <c r="L242" s="39" t="str">
        <f>Results!C238</f>
        <v>J20</v>
      </c>
      <c r="M242" s="39" t="str">
        <f>Results!B238</f>
        <v>mmu-miR-802-5p</v>
      </c>
      <c r="N242" s="69" t="e">
        <f>LOG(Results!H238,2)</f>
        <v>#DIV/0!</v>
      </c>
      <c r="O242" s="70" t="str">
        <f>Results!I230</f>
        <v>N/A</v>
      </c>
    </row>
    <row r="243" spans="11:15">
      <c r="K243" s="68"/>
      <c r="L243" s="39" t="str">
        <f>Results!C239</f>
        <v>J21</v>
      </c>
      <c r="M243" s="39" t="str">
        <f>Results!B239</f>
        <v>mmu-miR-465a-5p</v>
      </c>
      <c r="N243" s="69" t="e">
        <f>LOG(Results!H239,2)</f>
        <v>#DIV/0!</v>
      </c>
      <c r="O243" s="70" t="str">
        <f>Results!I231</f>
        <v>N/A</v>
      </c>
    </row>
    <row r="244" spans="11:15">
      <c r="K244" s="68"/>
      <c r="L244" s="39" t="str">
        <f>Results!C240</f>
        <v>J22</v>
      </c>
      <c r="M244" s="39" t="str">
        <f>Results!B240</f>
        <v>mmu-miR-804</v>
      </c>
      <c r="N244" s="69" t="e">
        <f>LOG(Results!H240,2)</f>
        <v>#DIV/0!</v>
      </c>
      <c r="O244" s="70" t="str">
        <f>Results!I232</f>
        <v>N/A</v>
      </c>
    </row>
    <row r="245" spans="11:15">
      <c r="K245" s="68"/>
      <c r="L245" s="39" t="str">
        <f>Results!C241</f>
        <v>J23</v>
      </c>
      <c r="M245" s="39" t="str">
        <f>Results!B241</f>
        <v>mmu-miR-466d-5p</v>
      </c>
      <c r="N245" s="69" t="e">
        <f>LOG(Results!H241,2)</f>
        <v>#DIV/0!</v>
      </c>
      <c r="O245" s="70" t="str">
        <f>Results!I233</f>
        <v>N/A</v>
      </c>
    </row>
    <row r="246" spans="11:15">
      <c r="K246" s="68"/>
      <c r="L246" s="39" t="str">
        <f>Results!C242</f>
        <v>J24</v>
      </c>
      <c r="M246" s="39" t="str">
        <f>Results!B242</f>
        <v>mmu-miR-805</v>
      </c>
      <c r="N246" s="69" t="e">
        <f>LOG(Results!H242,2)</f>
        <v>#DIV/0!</v>
      </c>
      <c r="O246" s="70" t="str">
        <f>Results!I234</f>
        <v>N/A</v>
      </c>
    </row>
    <row r="247" spans="11:15">
      <c r="K247" s="68"/>
      <c r="L247" s="39" t="str">
        <f>Results!C243</f>
        <v>K01</v>
      </c>
      <c r="M247" s="39" t="str">
        <f>Results!B243</f>
        <v>mmu-miR-22-3p</v>
      </c>
      <c r="N247" s="69" t="e">
        <f>LOG(Results!H243,2)</f>
        <v>#DIV/0!</v>
      </c>
      <c r="O247" s="70" t="str">
        <f>Results!I235</f>
        <v>N/A</v>
      </c>
    </row>
    <row r="248" spans="11:15">
      <c r="K248" s="68"/>
      <c r="L248" s="39" t="str">
        <f>Results!C244</f>
        <v>K02</v>
      </c>
      <c r="M248" s="39" t="str">
        <f>Results!B244</f>
        <v>mmu-miR-653-5p</v>
      </c>
      <c r="N248" s="69" t="e">
        <f>LOG(Results!H244,2)</f>
        <v>#DIV/0!</v>
      </c>
      <c r="O248" s="70" t="str">
        <f>Results!I236</f>
        <v>N/A</v>
      </c>
    </row>
    <row r="249" spans="11:15">
      <c r="K249" s="68"/>
      <c r="L249" s="39" t="str">
        <f>Results!C245</f>
        <v>K03</v>
      </c>
      <c r="M249" s="39" t="str">
        <f>Results!B245</f>
        <v>mmu-miR-221-3p</v>
      </c>
      <c r="N249" s="69" t="e">
        <f>LOG(Results!H245,2)</f>
        <v>#DIV/0!</v>
      </c>
      <c r="O249" s="70" t="str">
        <f>Results!I237</f>
        <v>N/A</v>
      </c>
    </row>
    <row r="250" spans="11:15">
      <c r="K250" s="68"/>
      <c r="L250" s="39" t="str">
        <f>Results!C246</f>
        <v>K04</v>
      </c>
      <c r="M250" s="39" t="str">
        <f>Results!B246</f>
        <v>mmu-miR-654-3p</v>
      </c>
      <c r="N250" s="69" t="e">
        <f>LOG(Results!H246,2)</f>
        <v>#DIV/0!</v>
      </c>
      <c r="O250" s="70" t="str">
        <f>Results!I238</f>
        <v>N/A</v>
      </c>
    </row>
    <row r="251" spans="11:15">
      <c r="K251" s="68"/>
      <c r="L251" s="39" t="str">
        <f>Results!C247</f>
        <v>K05</v>
      </c>
      <c r="M251" s="39" t="str">
        <f>Results!B247</f>
        <v>mmu-miR-222-3p</v>
      </c>
      <c r="N251" s="69" t="e">
        <f>LOG(Results!H247,2)</f>
        <v>#DIV/0!</v>
      </c>
      <c r="O251" s="70" t="str">
        <f>Results!I239</f>
        <v>N/A</v>
      </c>
    </row>
    <row r="252" spans="11:15">
      <c r="K252" s="68"/>
      <c r="L252" s="39" t="str">
        <f>Results!C248</f>
        <v>K06</v>
      </c>
      <c r="M252" s="39" t="str">
        <f>Results!B248</f>
        <v>mmu-miR-671-3p</v>
      </c>
      <c r="N252" s="69" t="e">
        <f>LOG(Results!H248,2)</f>
        <v>#DIV/0!</v>
      </c>
      <c r="O252" s="70" t="str">
        <f>Results!I240</f>
        <v>N/A</v>
      </c>
    </row>
    <row r="253" spans="11:15">
      <c r="K253" s="68"/>
      <c r="L253" s="39" t="str">
        <f>Results!C249</f>
        <v>K07</v>
      </c>
      <c r="M253" s="39" t="str">
        <f>Results!B249</f>
        <v>mmu-miR-223-3p</v>
      </c>
      <c r="N253" s="69" t="e">
        <f>LOG(Results!H249,2)</f>
        <v>#DIV/0!</v>
      </c>
      <c r="O253" s="70" t="str">
        <f>Results!I241</f>
        <v>N/A</v>
      </c>
    </row>
    <row r="254" spans="11:15">
      <c r="K254" s="68"/>
      <c r="L254" s="39" t="str">
        <f>Results!C250</f>
        <v>K08</v>
      </c>
      <c r="M254" s="39" t="str">
        <f>Results!B250</f>
        <v>mmu-miR-708-5p</v>
      </c>
      <c r="N254" s="69" t="e">
        <f>LOG(Results!H250,2)</f>
        <v>#DIV/0!</v>
      </c>
      <c r="O254" s="70" t="str">
        <f>Results!I242</f>
        <v>N/A</v>
      </c>
    </row>
    <row r="255" spans="11:15">
      <c r="K255" s="68"/>
      <c r="L255" s="39" t="str">
        <f>Results!C251</f>
        <v>K09</v>
      </c>
      <c r="M255" s="39" t="str">
        <f>Results!B251</f>
        <v>mmu-miR-24-3p</v>
      </c>
      <c r="N255" s="69" t="e">
        <f>LOG(Results!H251,2)</f>
        <v>#DIV/0!</v>
      </c>
      <c r="O255" s="70" t="str">
        <f>Results!I243</f>
        <v>N/A</v>
      </c>
    </row>
    <row r="256" spans="11:15">
      <c r="K256" s="68"/>
      <c r="L256" s="39" t="str">
        <f>Results!C252</f>
        <v>K10</v>
      </c>
      <c r="M256" s="39" t="str">
        <f>Results!B252</f>
        <v>mmu-miR-744-5p</v>
      </c>
      <c r="N256" s="69" t="e">
        <f>LOG(Results!H252,2)</f>
        <v>#DIV/0!</v>
      </c>
      <c r="O256" s="70" t="str">
        <f>Results!I244</f>
        <v>N/A</v>
      </c>
    </row>
    <row r="257" spans="11:15">
      <c r="K257" s="68"/>
      <c r="L257" s="39" t="str">
        <f>Results!C253</f>
        <v>K11</v>
      </c>
      <c r="M257" s="39" t="str">
        <f>Results!B253</f>
        <v>mmu-miR-25-3p</v>
      </c>
      <c r="N257" s="69" t="e">
        <f>LOG(Results!H253,2)</f>
        <v>#DIV/0!</v>
      </c>
      <c r="O257" s="70" t="str">
        <f>Results!I245</f>
        <v>N/A</v>
      </c>
    </row>
    <row r="258" spans="11:15">
      <c r="K258" s="68"/>
      <c r="L258" s="39" t="str">
        <f>Results!C254</f>
        <v>K12</v>
      </c>
      <c r="M258" s="39" t="str">
        <f>Results!B254</f>
        <v>mmu-miR-760-3p</v>
      </c>
      <c r="N258" s="69" t="e">
        <f>LOG(Results!H254,2)</f>
        <v>#DIV/0!</v>
      </c>
      <c r="O258" s="70" t="str">
        <f>Results!I246</f>
        <v>N/A</v>
      </c>
    </row>
    <row r="259" spans="11:15">
      <c r="K259" s="68"/>
      <c r="L259" s="39" t="str">
        <f>Results!C255</f>
        <v>K13</v>
      </c>
      <c r="M259" s="39" t="str">
        <f>Results!B255</f>
        <v>mmu-miR-26a-5p</v>
      </c>
      <c r="N259" s="69" t="e">
        <f>LOG(Results!H255,2)</f>
        <v>#DIV/0!</v>
      </c>
      <c r="O259" s="70" t="str">
        <f>Results!I247</f>
        <v>N/A</v>
      </c>
    </row>
    <row r="260" spans="11:15">
      <c r="K260" s="68"/>
      <c r="L260" s="39" t="str">
        <f>Results!C256</f>
        <v>K14</v>
      </c>
      <c r="M260" s="39" t="str">
        <f>Results!B256</f>
        <v>mmu-miR-873-5p</v>
      </c>
      <c r="N260" s="69" t="e">
        <f>LOG(Results!H256,2)</f>
        <v>#DIV/0!</v>
      </c>
      <c r="O260" s="70" t="str">
        <f>Results!I248</f>
        <v>N/A</v>
      </c>
    </row>
    <row r="261" spans="11:15">
      <c r="K261" s="68"/>
      <c r="L261" s="39" t="str">
        <f>Results!C257</f>
        <v>K15</v>
      </c>
      <c r="M261" s="39" t="str">
        <f>Results!B257</f>
        <v>mmu-miR-26b-5p</v>
      </c>
      <c r="N261" s="69" t="e">
        <f>LOG(Results!H257,2)</f>
        <v>#DIV/0!</v>
      </c>
      <c r="O261" s="70" t="str">
        <f>Results!I249</f>
        <v>N/A</v>
      </c>
    </row>
    <row r="262" spans="11:15">
      <c r="K262" s="68"/>
      <c r="L262" s="39" t="str">
        <f>Results!C258</f>
        <v>K16</v>
      </c>
      <c r="M262" s="39" t="str">
        <f>Results!B258</f>
        <v>mmu-miR-874-3p</v>
      </c>
      <c r="N262" s="69" t="e">
        <f>LOG(Results!H258,2)</f>
        <v>#DIV/0!</v>
      </c>
      <c r="O262" s="70" t="str">
        <f>Results!I250</f>
        <v>N/A</v>
      </c>
    </row>
    <row r="263" spans="11:15">
      <c r="K263" s="68"/>
      <c r="L263" s="39" t="str">
        <f>Results!C259</f>
        <v>K17</v>
      </c>
      <c r="M263" s="39" t="str">
        <f>Results!B259</f>
        <v>mmu-miR-28-5p</v>
      </c>
      <c r="N263" s="69" t="e">
        <f>LOG(Results!H259,2)</f>
        <v>#DIV/0!</v>
      </c>
      <c r="O263" s="70" t="str">
        <f>Results!I251</f>
        <v>N/A</v>
      </c>
    </row>
    <row r="264" spans="11:15">
      <c r="K264" s="68"/>
      <c r="L264" s="39" t="str">
        <f>Results!C260</f>
        <v>K18</v>
      </c>
      <c r="M264" s="39" t="str">
        <f>Results!B260</f>
        <v>mmu-miR-875-5p</v>
      </c>
      <c r="N264" s="69" t="e">
        <f>LOG(Results!H260,2)</f>
        <v>#DIV/0!</v>
      </c>
      <c r="O264" s="70" t="str">
        <f>Results!I252</f>
        <v>N/A</v>
      </c>
    </row>
    <row r="265" spans="11:15">
      <c r="K265" s="68"/>
      <c r="L265" s="39" t="str">
        <f>Results!C261</f>
        <v>K19</v>
      </c>
      <c r="M265" s="39" t="str">
        <f>Results!B261</f>
        <v>mmu-miR-296-5p</v>
      </c>
      <c r="N265" s="69" t="e">
        <f>LOG(Results!H261,2)</f>
        <v>#DIV/0!</v>
      </c>
      <c r="O265" s="70" t="str">
        <f>Results!I253</f>
        <v>N/A</v>
      </c>
    </row>
    <row r="266" spans="11:15">
      <c r="K266" s="68"/>
      <c r="L266" s="39" t="str">
        <f>Results!C262</f>
        <v>K20</v>
      </c>
      <c r="M266" s="39" t="str">
        <f>Results!B262</f>
        <v>mmu-miR-877-5p</v>
      </c>
      <c r="N266" s="69" t="e">
        <f>LOG(Results!H262,2)</f>
        <v>#DIV/0!</v>
      </c>
      <c r="O266" s="70" t="str">
        <f>Results!I254</f>
        <v>N/A</v>
      </c>
    </row>
    <row r="267" spans="11:15">
      <c r="K267" s="68"/>
      <c r="L267" s="39" t="str">
        <f>Results!C263</f>
        <v>K21</v>
      </c>
      <c r="M267" s="39" t="str">
        <f>Results!B263</f>
        <v>mmu-miR-296-3p</v>
      </c>
      <c r="N267" s="69" t="e">
        <f>LOG(Results!H263,2)</f>
        <v>#DIV/0!</v>
      </c>
      <c r="O267" s="70" t="str">
        <f>Results!I255</f>
        <v>N/A</v>
      </c>
    </row>
    <row r="268" spans="11:15">
      <c r="K268" s="68"/>
      <c r="L268" s="39" t="str">
        <f>Results!C264</f>
        <v>K22</v>
      </c>
      <c r="M268" s="39" t="str">
        <f>Results!B264</f>
        <v>mmu-miR-9-5p</v>
      </c>
      <c r="N268" s="69" t="e">
        <f>LOG(Results!H264,2)</f>
        <v>#DIV/0!</v>
      </c>
      <c r="O268" s="70" t="str">
        <f>Results!I256</f>
        <v>N/A</v>
      </c>
    </row>
    <row r="269" spans="11:15">
      <c r="K269" s="68"/>
      <c r="L269" s="39" t="str">
        <f>Results!C265</f>
        <v>K23</v>
      </c>
      <c r="M269" s="39" t="str">
        <f>Results!B265</f>
        <v>mmu-miR-29b-3p</v>
      </c>
      <c r="N269" s="69" t="e">
        <f>LOG(Results!H265,2)</f>
        <v>#DIV/0!</v>
      </c>
      <c r="O269" s="70" t="str">
        <f>Results!I257</f>
        <v>N/A</v>
      </c>
    </row>
    <row r="270" spans="11:15">
      <c r="K270" s="68"/>
      <c r="L270" s="39" t="str">
        <f>Results!C266</f>
        <v>K24</v>
      </c>
      <c r="M270" s="39" t="str">
        <f>Results!B266</f>
        <v>mmu-miR-93-5p</v>
      </c>
      <c r="N270" s="69" t="e">
        <f>LOG(Results!H266,2)</f>
        <v>#DIV/0!</v>
      </c>
      <c r="O270" s="70" t="str">
        <f>Results!I258</f>
        <v>N/A</v>
      </c>
    </row>
    <row r="271" spans="11:15">
      <c r="K271" s="68"/>
      <c r="L271" s="39" t="str">
        <f>Results!C267</f>
        <v>L01</v>
      </c>
      <c r="M271" s="39" t="str">
        <f>Results!B267</f>
        <v>mmu-miR-466f-3p</v>
      </c>
      <c r="N271" s="69" t="e">
        <f>LOG(Results!H267,2)</f>
        <v>#DIV/0!</v>
      </c>
      <c r="O271" s="70" t="str">
        <f>Results!I259</f>
        <v>N/A</v>
      </c>
    </row>
    <row r="272" spans="11:15">
      <c r="K272" s="68"/>
      <c r="L272" s="39" t="str">
        <f>Results!C268</f>
        <v>L02</v>
      </c>
      <c r="M272" s="39" t="str">
        <f>Results!B268</f>
        <v>mmu-miR-871-5p</v>
      </c>
      <c r="N272" s="69" t="e">
        <f>LOG(Results!H268,2)</f>
        <v>#DIV/0!</v>
      </c>
      <c r="O272" s="70" t="str">
        <f>Results!I260</f>
        <v>N/A</v>
      </c>
    </row>
    <row r="273" spans="11:15">
      <c r="K273" s="68"/>
      <c r="L273" s="39" t="str">
        <f>Results!C269</f>
        <v>L03</v>
      </c>
      <c r="M273" s="39" t="str">
        <f>Results!B269</f>
        <v>mmu-miR-466g</v>
      </c>
      <c r="N273" s="69" t="e">
        <f>LOG(Results!H269,2)</f>
        <v>#DIV/0!</v>
      </c>
      <c r="O273" s="70" t="str">
        <f>Results!I261</f>
        <v>N/A</v>
      </c>
    </row>
    <row r="274" spans="11:15">
      <c r="K274" s="68"/>
      <c r="L274" s="39" t="str">
        <f>Results!C270</f>
        <v>L04</v>
      </c>
      <c r="M274" s="39" t="str">
        <f>Results!B270</f>
        <v>mmu-miR-875-3p</v>
      </c>
      <c r="N274" s="69" t="e">
        <f>LOG(Results!H270,2)</f>
        <v>#DIV/0!</v>
      </c>
      <c r="O274" s="70" t="str">
        <f>Results!I262</f>
        <v>N/A</v>
      </c>
    </row>
    <row r="275" spans="11:15">
      <c r="K275" s="68"/>
      <c r="L275" s="39" t="str">
        <f>Results!C271</f>
        <v>L05</v>
      </c>
      <c r="M275" s="39" t="str">
        <f>Results!B271</f>
        <v>mmu-miR-466i-3p</v>
      </c>
      <c r="N275" s="69" t="e">
        <f>LOG(Results!H271,2)</f>
        <v>#DIV/0!</v>
      </c>
      <c r="O275" s="70" t="str">
        <f>Results!I263</f>
        <v>N/A</v>
      </c>
    </row>
    <row r="276" spans="11:15">
      <c r="K276" s="68"/>
      <c r="L276" s="39" t="str">
        <f>Results!C272</f>
        <v>L06</v>
      </c>
      <c r="M276" s="39" t="str">
        <f>Results!B272</f>
        <v>mmu-miR-876-3p</v>
      </c>
      <c r="N276" s="69" t="e">
        <f>LOG(Results!H272,2)</f>
        <v>#DIV/0!</v>
      </c>
      <c r="O276" s="70" t="str">
        <f>Results!I264</f>
        <v>N/A</v>
      </c>
    </row>
    <row r="277" spans="11:15">
      <c r="K277" s="68"/>
      <c r="L277" s="39" t="str">
        <f>Results!C273</f>
        <v>L07</v>
      </c>
      <c r="M277" s="39" t="str">
        <f>Results!B273</f>
        <v>mmu-miR-466k</v>
      </c>
      <c r="N277" s="69" t="e">
        <f>LOG(Results!H273,2)</f>
        <v>#DIV/0!</v>
      </c>
      <c r="O277" s="70" t="str">
        <f>Results!I265</f>
        <v>N/A</v>
      </c>
    </row>
    <row r="278" spans="11:15">
      <c r="K278" s="68"/>
      <c r="L278" s="39" t="str">
        <f>Results!C274</f>
        <v>L08</v>
      </c>
      <c r="M278" s="39" t="str">
        <f>Results!B274</f>
        <v>mmu-miR-876-5p</v>
      </c>
      <c r="N278" s="69" t="e">
        <f>LOG(Results!H274,2)</f>
        <v>#DIV/0!</v>
      </c>
      <c r="O278" s="70" t="str">
        <f>Results!I266</f>
        <v>N/A</v>
      </c>
    </row>
    <row r="279" spans="11:15">
      <c r="K279" s="68"/>
      <c r="L279" s="39" t="str">
        <f>Results!C275</f>
        <v>L09</v>
      </c>
      <c r="M279" s="39" t="str">
        <f>Results!B275</f>
        <v>mmu-miR-466l-3p</v>
      </c>
      <c r="N279" s="69" t="e">
        <f>LOG(Results!H275,2)</f>
        <v>#DIV/0!</v>
      </c>
      <c r="O279" s="70" t="str">
        <f>Results!I267</f>
        <v>N/A</v>
      </c>
    </row>
    <row r="280" spans="11:15">
      <c r="K280" s="68"/>
      <c r="L280" s="39" t="str">
        <f>Results!C276</f>
        <v>L10</v>
      </c>
      <c r="M280" s="39" t="str">
        <f>Results!B276</f>
        <v>mmu-miR-878-3p</v>
      </c>
      <c r="N280" s="69" t="e">
        <f>LOG(Results!H276,2)</f>
        <v>#DIV/0!</v>
      </c>
      <c r="O280" s="70" t="str">
        <f>Results!I268</f>
        <v>N/A</v>
      </c>
    </row>
    <row r="281" spans="11:15">
      <c r="K281" s="68"/>
      <c r="L281" s="39" t="str">
        <f>Results!C277</f>
        <v>L11</v>
      </c>
      <c r="M281" s="39" t="str">
        <f>Results!B277</f>
        <v>mmu-miR-467b-5p</v>
      </c>
      <c r="N281" s="69" t="e">
        <f>LOG(Results!H277,2)</f>
        <v>#DIV/0!</v>
      </c>
      <c r="O281" s="70" t="str">
        <f>Results!I269</f>
        <v>N/A</v>
      </c>
    </row>
    <row r="282" spans="11:15">
      <c r="K282" s="68"/>
      <c r="L282" s="39" t="str">
        <f>Results!C278</f>
        <v>L12</v>
      </c>
      <c r="M282" s="39" t="str">
        <f>Results!B278</f>
        <v>mmu-miR-878-5p</v>
      </c>
      <c r="N282" s="69" t="e">
        <f>LOG(Results!H278,2)</f>
        <v>#DIV/0!</v>
      </c>
      <c r="O282" s="70" t="str">
        <f>Results!I270</f>
        <v>N/A</v>
      </c>
    </row>
    <row r="283" customHeight="1" spans="11:15">
      <c r="K283" s="68"/>
      <c r="L283" s="39" t="str">
        <f>Results!C279</f>
        <v>L13</v>
      </c>
      <c r="M283" s="39" t="str">
        <f>Results!B279</f>
        <v>mmu-miR-467f</v>
      </c>
      <c r="N283" s="69" t="e">
        <f>LOG(Results!H279,2)</f>
        <v>#DIV/0!</v>
      </c>
      <c r="O283" s="70" t="str">
        <f>Results!I271</f>
        <v>N/A</v>
      </c>
    </row>
    <row r="284" spans="11:15">
      <c r="K284" s="68"/>
      <c r="L284" s="39" t="str">
        <f>Results!C280</f>
        <v>L14</v>
      </c>
      <c r="M284" s="39" t="str">
        <f>Results!B280</f>
        <v>mmu-miR-881-3p</v>
      </c>
      <c r="N284" s="69" t="e">
        <f>LOG(Results!H280,2)</f>
        <v>#DIV/0!</v>
      </c>
      <c r="O284" s="70" t="str">
        <f>Results!I272</f>
        <v>N/A</v>
      </c>
    </row>
    <row r="285" spans="11:15">
      <c r="K285" s="68"/>
      <c r="L285" s="39" t="str">
        <f>Results!C281</f>
        <v>L15</v>
      </c>
      <c r="M285" s="39" t="str">
        <f>Results!B281</f>
        <v>mmu-miR-469</v>
      </c>
      <c r="N285" s="69" t="e">
        <f>LOG(Results!H281,2)</f>
        <v>#DIV/0!</v>
      </c>
      <c r="O285" s="70" t="str">
        <f>Results!I273</f>
        <v>N/A</v>
      </c>
    </row>
    <row r="286" spans="11:15">
      <c r="K286" s="68"/>
      <c r="L286" s="39" t="str">
        <f>Results!C282</f>
        <v>L16</v>
      </c>
      <c r="M286" s="39" t="str">
        <f>Results!B282</f>
        <v>mmu-miR-882</v>
      </c>
      <c r="N286" s="69" t="e">
        <f>LOG(Results!H282,2)</f>
        <v>#DIV/0!</v>
      </c>
      <c r="O286" s="70" t="str">
        <f>Results!I274</f>
        <v>N/A</v>
      </c>
    </row>
    <row r="287" spans="11:15">
      <c r="K287" s="68"/>
      <c r="L287" s="39" t="str">
        <f>Results!C283</f>
        <v>L17</v>
      </c>
      <c r="M287" s="39" t="str">
        <f>Results!B283</f>
        <v>mmu-miR-470-5p</v>
      </c>
      <c r="N287" s="69" t="e">
        <f>LOG(Results!H283,2)</f>
        <v>#DIV/0!</v>
      </c>
      <c r="O287" s="70" t="str">
        <f>Results!I275</f>
        <v>N/A</v>
      </c>
    </row>
    <row r="288" spans="11:15">
      <c r="K288" s="68"/>
      <c r="L288" s="39" t="str">
        <f>Results!C284</f>
        <v>L18</v>
      </c>
      <c r="M288" s="39" t="str">
        <f>Results!B284</f>
        <v>mmu-miR-883a-5p</v>
      </c>
      <c r="N288" s="69" t="e">
        <f>LOG(Results!H284,2)</f>
        <v>#DIV/0!</v>
      </c>
      <c r="O288" s="70" t="str">
        <f>Results!I276</f>
        <v>N/A</v>
      </c>
    </row>
    <row r="289" spans="11:15">
      <c r="K289" s="68"/>
      <c r="L289" s="39" t="str">
        <f>Results!C285</f>
        <v>L19</v>
      </c>
      <c r="M289" s="39" t="str">
        <f>Results!B285</f>
        <v>mmu-miR-471-5p</v>
      </c>
      <c r="N289" s="69" t="e">
        <f>LOG(Results!H285,2)</f>
        <v>#DIV/0!</v>
      </c>
      <c r="O289" s="70" t="str">
        <f>Results!I277</f>
        <v>N/A</v>
      </c>
    </row>
    <row r="290" spans="11:15">
      <c r="K290" s="68"/>
      <c r="L290" s="39" t="str">
        <f>Results!C286</f>
        <v>L20</v>
      </c>
      <c r="M290" s="39" t="str">
        <f>Results!B286</f>
        <v>mmu-miR-31-5p</v>
      </c>
      <c r="N290" s="69" t="e">
        <f>LOG(Results!H286,2)</f>
        <v>#DIV/0!</v>
      </c>
      <c r="O290" s="70" t="str">
        <f>Results!I278</f>
        <v>N/A</v>
      </c>
    </row>
    <row r="291" spans="11:15">
      <c r="K291" s="68"/>
      <c r="L291" s="39" t="str">
        <f>Results!C287</f>
        <v>L21</v>
      </c>
      <c r="M291" s="39" t="str">
        <f>Results!B287</f>
        <v>mmu-miR-488-3p</v>
      </c>
      <c r="N291" s="69" t="e">
        <f>LOG(Results!H287,2)</f>
        <v>#DIV/0!</v>
      </c>
      <c r="O291" s="70" t="str">
        <f>Results!I279</f>
        <v>N/A</v>
      </c>
    </row>
    <row r="292" spans="11:15">
      <c r="K292" s="68"/>
      <c r="L292" s="39" t="str">
        <f>Results!C288</f>
        <v>L22</v>
      </c>
      <c r="M292" s="39" t="str">
        <f>Results!B288</f>
        <v>mmu-miR-322-5p</v>
      </c>
      <c r="N292" s="69" t="e">
        <f>LOG(Results!H288,2)</f>
        <v>#DIV/0!</v>
      </c>
      <c r="O292" s="70" t="str">
        <f>Results!I280</f>
        <v>N/A</v>
      </c>
    </row>
    <row r="293" spans="11:15">
      <c r="K293" s="68"/>
      <c r="L293" s="39" t="str">
        <f>Results!C289</f>
        <v>L23</v>
      </c>
      <c r="M293" s="39" t="str">
        <f>Results!B289</f>
        <v>mmu-miR-489-3p</v>
      </c>
      <c r="N293" s="69" t="e">
        <f>LOG(Results!H289,2)</f>
        <v>#DIV/0!</v>
      </c>
      <c r="O293" s="70" t="str">
        <f>Results!I281</f>
        <v>N/A</v>
      </c>
    </row>
    <row r="294" spans="11:15">
      <c r="K294" s="68"/>
      <c r="L294" s="39" t="str">
        <f>Results!C290</f>
        <v>L24</v>
      </c>
      <c r="M294" s="39" t="str">
        <f>Results!B290</f>
        <v>mmu-miR-326-3p</v>
      </c>
      <c r="N294" s="69" t="e">
        <f>LOG(Results!H290,2)</f>
        <v>#DIV/0!</v>
      </c>
      <c r="O294" s="70" t="str">
        <f>Results!I282</f>
        <v>N/A</v>
      </c>
    </row>
    <row r="295" spans="11:15">
      <c r="K295" s="68"/>
      <c r="L295" s="39" t="str">
        <f>Results!C291</f>
        <v>M01</v>
      </c>
      <c r="M295" s="39" t="str">
        <f>Results!B291</f>
        <v>mmu-miR-302a-3p</v>
      </c>
      <c r="N295" s="69" t="e">
        <f>LOG(Results!H291,2)</f>
        <v>#DIV/0!</v>
      </c>
      <c r="O295" s="70" t="str">
        <f>Results!I279</f>
        <v>N/A</v>
      </c>
    </row>
    <row r="296" spans="11:15">
      <c r="K296" s="68"/>
      <c r="L296" s="39" t="str">
        <f>Results!C292</f>
        <v>M02</v>
      </c>
      <c r="M296" s="39" t="str">
        <f>Results!B292</f>
        <v>mmu-miR-96-5p</v>
      </c>
      <c r="N296" s="69" t="e">
        <f>LOG(Results!H292,2)</f>
        <v>#DIV/0!</v>
      </c>
      <c r="O296" s="70" t="str">
        <f>Results!I280</f>
        <v>N/A</v>
      </c>
    </row>
    <row r="297" spans="11:15">
      <c r="K297" s="68"/>
      <c r="L297" s="39" t="str">
        <f>Results!C293</f>
        <v>M03</v>
      </c>
      <c r="M297" s="39" t="str">
        <f>Results!B293</f>
        <v>mmu-miR-30b-5p</v>
      </c>
      <c r="N297" s="69" t="e">
        <f>LOG(Results!H293,2)</f>
        <v>#DIV/0!</v>
      </c>
      <c r="O297" s="70" t="str">
        <f>Results!I281</f>
        <v>N/A</v>
      </c>
    </row>
    <row r="298" spans="11:15">
      <c r="K298" s="68"/>
      <c r="L298" s="39" t="str">
        <f>Results!C294</f>
        <v>M04</v>
      </c>
      <c r="M298" s="39" t="str">
        <f>Results!B294</f>
        <v>mmu-miR-99b-5p</v>
      </c>
      <c r="N298" s="69" t="e">
        <f>LOG(Results!H294,2)</f>
        <v>#DIV/0!</v>
      </c>
      <c r="O298" s="70" t="str">
        <f>Results!I282</f>
        <v>N/A</v>
      </c>
    </row>
    <row r="299" spans="11:15">
      <c r="K299" s="68"/>
      <c r="L299" s="39" t="str">
        <f>Results!C295</f>
        <v>M05</v>
      </c>
      <c r="M299" s="39" t="str">
        <f>Results!B295</f>
        <v>mmu-miR-30c-5p</v>
      </c>
      <c r="N299" s="69" t="e">
        <f>LOG(Results!H295,2)</f>
        <v>#DIV/0!</v>
      </c>
      <c r="O299" s="70" t="str">
        <f>Results!I283</f>
        <v>N/A</v>
      </c>
    </row>
    <row r="300" spans="11:15">
      <c r="K300" s="68"/>
      <c r="L300" s="39" t="str">
        <f>Results!C296</f>
        <v>M06</v>
      </c>
      <c r="M300" s="39" t="str">
        <f>Results!B296</f>
        <v>mmu-miR-105</v>
      </c>
      <c r="N300" s="69" t="e">
        <f>LOG(Results!H296,2)</f>
        <v>#DIV/0!</v>
      </c>
      <c r="O300" s="70" t="str">
        <f>Results!I284</f>
        <v>N/A</v>
      </c>
    </row>
    <row r="301" spans="11:15">
      <c r="K301" s="68"/>
      <c r="L301" s="39" t="str">
        <f>Results!C297</f>
        <v>M07</v>
      </c>
      <c r="M301" s="39" t="str">
        <f>Results!B297</f>
        <v>mmu-miR-32-5p</v>
      </c>
      <c r="N301" s="69" t="e">
        <f>LOG(Results!H297,2)</f>
        <v>#DIV/0!</v>
      </c>
      <c r="O301" s="70" t="str">
        <f>Results!I285</f>
        <v>N/A</v>
      </c>
    </row>
    <row r="302" spans="11:15">
      <c r="K302" s="68"/>
      <c r="L302" s="39" t="str">
        <f>Results!C298</f>
        <v>M08</v>
      </c>
      <c r="M302" s="39" t="str">
        <f>Results!B298</f>
        <v>mmu-miR-1191</v>
      </c>
      <c r="N302" s="69" t="e">
        <f>LOG(Results!H298,2)</f>
        <v>#DIV/0!</v>
      </c>
      <c r="O302" s="70" t="str">
        <f>Results!I286</f>
        <v>N/A</v>
      </c>
    </row>
    <row r="303" spans="11:15">
      <c r="K303" s="68"/>
      <c r="L303" s="39" t="str">
        <f>Results!C299</f>
        <v>M09</v>
      </c>
      <c r="M303" s="39" t="str">
        <f>Results!B299</f>
        <v>mmu-miR-320-3p</v>
      </c>
      <c r="N303" s="69" t="e">
        <f>LOG(Results!H299,2)</f>
        <v>#DIV/0!</v>
      </c>
      <c r="O303" s="70" t="str">
        <f>Results!I287</f>
        <v>N/A</v>
      </c>
    </row>
    <row r="304" spans="11:15">
      <c r="K304" s="68"/>
      <c r="L304" s="39" t="str">
        <f>Results!C300</f>
        <v>M10</v>
      </c>
      <c r="M304" s="39" t="str">
        <f>Results!B300</f>
        <v>mmu-miR-1192</v>
      </c>
      <c r="N304" s="69" t="e">
        <f>LOG(Results!H300,2)</f>
        <v>#DIV/0!</v>
      </c>
      <c r="O304" s="70" t="str">
        <f>Results!I288</f>
        <v>N/A</v>
      </c>
    </row>
    <row r="305" spans="11:15">
      <c r="K305" s="68"/>
      <c r="L305" s="39" t="str">
        <f>Results!C301</f>
        <v>M11</v>
      </c>
      <c r="M305" s="39" t="str">
        <f>Results!B301</f>
        <v>mmu-miR-323-5p</v>
      </c>
      <c r="N305" s="69" t="e">
        <f>LOG(Results!H301,2)</f>
        <v>#DIV/0!</v>
      </c>
      <c r="O305" s="70" t="str">
        <f>Results!I289</f>
        <v>N/A</v>
      </c>
    </row>
    <row r="306" spans="11:15">
      <c r="K306" s="68"/>
      <c r="L306" s="39" t="str">
        <f>Results!C302</f>
        <v>M12</v>
      </c>
      <c r="M306" s="39" t="str">
        <f>Results!B302</f>
        <v>mmu-miR-1193-3p</v>
      </c>
      <c r="N306" s="69" t="e">
        <f>LOG(Results!H302,2)</f>
        <v>#DIV/0!</v>
      </c>
      <c r="O306" s="70" t="str">
        <f>Results!I290</f>
        <v>N/A</v>
      </c>
    </row>
    <row r="307" spans="11:15">
      <c r="K307" s="68"/>
      <c r="L307" s="39" t="str">
        <f>Results!C303</f>
        <v>M13</v>
      </c>
      <c r="M307" s="39" t="str">
        <f>Results!B303</f>
        <v>mmu-miR-323-3p</v>
      </c>
      <c r="N307" s="69" t="e">
        <f>LOG(Results!H303,2)</f>
        <v>#DIV/0!</v>
      </c>
      <c r="O307" s="70" t="str">
        <f>Results!I291</f>
        <v>N/A</v>
      </c>
    </row>
    <row r="308" spans="11:15">
      <c r="K308" s="68"/>
      <c r="L308" s="39" t="str">
        <f>Results!C304</f>
        <v>M14</v>
      </c>
      <c r="M308" s="39" t="str">
        <f>Results!B304</f>
        <v>mmu-miR-1194</v>
      </c>
      <c r="N308" s="69" t="e">
        <f>LOG(Results!H304,2)</f>
        <v>#DIV/0!</v>
      </c>
      <c r="O308" s="70" t="str">
        <f>Results!I292</f>
        <v>N/A</v>
      </c>
    </row>
    <row r="309" spans="11:15">
      <c r="K309" s="68"/>
      <c r="L309" s="39" t="str">
        <f>Results!C305</f>
        <v>M15</v>
      </c>
      <c r="M309" s="39" t="str">
        <f>Results!B305</f>
        <v>mmu-miR-324-5p</v>
      </c>
      <c r="N309" s="69" t="e">
        <f>LOG(Results!H305,2)</f>
        <v>#DIV/0!</v>
      </c>
      <c r="O309" s="70" t="str">
        <f>Results!I293</f>
        <v>N/A</v>
      </c>
    </row>
    <row r="310" spans="11:15">
      <c r="K310" s="68"/>
      <c r="L310" s="39" t="str">
        <f>Results!C306</f>
        <v>M16</v>
      </c>
      <c r="M310" s="39" t="str">
        <f>Results!B306</f>
        <v>mmu-miR-1199-5p</v>
      </c>
      <c r="N310" s="69" t="e">
        <f>LOG(Results!H306,2)</f>
        <v>#DIV/0!</v>
      </c>
      <c r="O310" s="70" t="str">
        <f>Results!I294</f>
        <v>N/A</v>
      </c>
    </row>
    <row r="311" spans="11:15">
      <c r="K311" s="68"/>
      <c r="L311" s="39" t="str">
        <f>Results!C307</f>
        <v>M17</v>
      </c>
      <c r="M311" s="39" t="str">
        <f>Results!B307</f>
        <v>mmu-miR-328-3p</v>
      </c>
      <c r="N311" s="69" t="e">
        <f>LOG(Results!H307,2)</f>
        <v>#DIV/0!</v>
      </c>
      <c r="O311" s="70" t="str">
        <f>Results!I295</f>
        <v>N/A</v>
      </c>
    </row>
    <row r="312" spans="11:15">
      <c r="K312" s="68"/>
      <c r="L312" s="39" t="str">
        <f>Results!C308</f>
        <v>M18</v>
      </c>
      <c r="M312" s="39" t="str">
        <f>Results!B308</f>
        <v>mmu-miR-1b-5p</v>
      </c>
      <c r="N312" s="69" t="e">
        <f>LOG(Results!H308,2)</f>
        <v>#DIV/0!</v>
      </c>
      <c r="O312" s="70" t="str">
        <f>Results!I296</f>
        <v>N/A</v>
      </c>
    </row>
    <row r="313" spans="11:15">
      <c r="K313" s="68"/>
      <c r="L313" s="39" t="str">
        <f>Results!C309</f>
        <v>M19</v>
      </c>
      <c r="M313" s="39" t="str">
        <f>Results!B309</f>
        <v>mmu-miR-330-5p</v>
      </c>
      <c r="N313" s="69" t="e">
        <f>LOG(Results!H309,2)</f>
        <v>#DIV/0!</v>
      </c>
      <c r="O313" s="70" t="str">
        <f>Results!I297</f>
        <v>N/A</v>
      </c>
    </row>
    <row r="314" spans="11:15">
      <c r="K314" s="68"/>
      <c r="L314" s="39" t="str">
        <f>Results!C310</f>
        <v>M20</v>
      </c>
      <c r="M314" s="39" t="str">
        <f>Results!B310</f>
        <v>mmu-miR-136-5p</v>
      </c>
      <c r="N314" s="69" t="e">
        <f>LOG(Results!H310,2)</f>
        <v>#DIV/0!</v>
      </c>
      <c r="O314" s="70" t="str">
        <f>Results!I298</f>
        <v>N/A</v>
      </c>
    </row>
    <row r="315" spans="11:15">
      <c r="K315" s="68"/>
      <c r="L315" s="39" t="str">
        <f>Results!C311</f>
        <v>M21</v>
      </c>
      <c r="M315" s="39" t="str">
        <f>Results!B311</f>
        <v>mmu-miR-331-5p</v>
      </c>
      <c r="N315" s="69" t="e">
        <f>LOG(Results!H311,2)</f>
        <v>#DIV/0!</v>
      </c>
      <c r="O315" s="70" t="str">
        <f>Results!I299</f>
        <v>N/A</v>
      </c>
    </row>
    <row r="316" spans="11:15">
      <c r="K316" s="68"/>
      <c r="L316" s="39" t="str">
        <f>Results!C312</f>
        <v>M22</v>
      </c>
      <c r="M316" s="39" t="str">
        <f>Results!B312</f>
        <v>mmu-miR-151-3p</v>
      </c>
      <c r="N316" s="69" t="e">
        <f>LOG(Results!H312,2)</f>
        <v>#DIV/0!</v>
      </c>
      <c r="O316" s="70" t="str">
        <f>Results!I300</f>
        <v>N/A</v>
      </c>
    </row>
    <row r="317" spans="11:15">
      <c r="K317" s="68"/>
      <c r="L317" s="39" t="str">
        <f>Results!C313</f>
        <v>M23</v>
      </c>
      <c r="M317" s="39" t="str">
        <f>Results!B313</f>
        <v>mmu-miR-331-3p</v>
      </c>
      <c r="N317" s="69" t="e">
        <f>LOG(Results!H313,2)</f>
        <v>#DIV/0!</v>
      </c>
      <c r="O317" s="70" t="str">
        <f>Results!I301</f>
        <v>N/A</v>
      </c>
    </row>
    <row r="318" spans="11:15">
      <c r="K318" s="68"/>
      <c r="L318" s="39" t="str">
        <f>Results!C314</f>
        <v>M24</v>
      </c>
      <c r="M318" s="39" t="str">
        <f>Results!B314</f>
        <v>mmu-miR-155-5p</v>
      </c>
      <c r="N318" s="69" t="e">
        <f>LOG(Results!H314,2)</f>
        <v>#DIV/0!</v>
      </c>
      <c r="O318" s="70" t="str">
        <f>Results!I302</f>
        <v>N/A</v>
      </c>
    </row>
    <row r="319" spans="11:15">
      <c r="K319" s="68"/>
      <c r="L319" s="39" t="str">
        <f>Results!C315</f>
        <v>N01</v>
      </c>
      <c r="M319" s="39" t="str">
        <f>Results!B315</f>
        <v>mmu-miR-497-5p</v>
      </c>
      <c r="N319" s="69" t="e">
        <f>LOG(Results!H315,2)</f>
        <v>#DIV/0!</v>
      </c>
      <c r="O319" s="70" t="str">
        <f>Results!I303</f>
        <v>N/A</v>
      </c>
    </row>
    <row r="320" spans="11:15">
      <c r="K320" s="68"/>
      <c r="L320" s="39" t="str">
        <f>Results!C316</f>
        <v>N02</v>
      </c>
      <c r="M320" s="39" t="str">
        <f>Results!B316</f>
        <v>mmu-miR-329-3p</v>
      </c>
      <c r="N320" s="69" t="e">
        <f>LOG(Results!H316,2)</f>
        <v>#DIV/0!</v>
      </c>
      <c r="O320" s="70" t="str">
        <f>Results!I304</f>
        <v>N/A</v>
      </c>
    </row>
    <row r="321" spans="11:15">
      <c r="K321" s="68"/>
      <c r="L321" s="39" t="str">
        <f>Results!C317</f>
        <v>N03</v>
      </c>
      <c r="M321" s="39" t="str">
        <f>Results!B317</f>
        <v>mmu-miR-500-3p</v>
      </c>
      <c r="N321" s="69" t="e">
        <f>LOG(Results!H317,2)</f>
        <v>#DIV/0!</v>
      </c>
      <c r="O321" s="70" t="str">
        <f>Results!I305</f>
        <v>N/A</v>
      </c>
    </row>
    <row r="322" spans="11:15">
      <c r="K322" s="68"/>
      <c r="L322" s="39" t="str">
        <f>Results!C318</f>
        <v>N04</v>
      </c>
      <c r="M322" s="39" t="str">
        <f>Results!B318</f>
        <v>mmu-miR-341-3p</v>
      </c>
      <c r="N322" s="69" t="e">
        <f>LOG(Results!H318,2)</f>
        <v>#DIV/0!</v>
      </c>
      <c r="O322" s="70" t="str">
        <f>Results!I306</f>
        <v>N/A</v>
      </c>
    </row>
    <row r="323" spans="11:15">
      <c r="K323" s="68"/>
      <c r="L323" s="39" t="str">
        <f>Results!C319</f>
        <v>N05</v>
      </c>
      <c r="M323" s="39" t="str">
        <f>Results!B319</f>
        <v>mmu-miR-501-5p</v>
      </c>
      <c r="N323" s="69" t="e">
        <f>LOG(Results!H319,2)</f>
        <v>#DIV/0!</v>
      </c>
      <c r="O323" s="70" t="str">
        <f>Results!I307</f>
        <v>N/A</v>
      </c>
    </row>
    <row r="324" spans="11:15">
      <c r="K324" s="68"/>
      <c r="L324" s="39" t="str">
        <f>Results!C320</f>
        <v>N06</v>
      </c>
      <c r="M324" s="39" t="str">
        <f>Results!B320</f>
        <v>mmu-miR-342-5p</v>
      </c>
      <c r="N324" s="69" t="e">
        <f>LOG(Results!H320,2)</f>
        <v>#DIV/0!</v>
      </c>
      <c r="O324" s="70" t="str">
        <f>Results!I308</f>
        <v>N/A</v>
      </c>
    </row>
    <row r="325" spans="11:15">
      <c r="K325" s="68"/>
      <c r="L325" s="39" t="str">
        <f>Results!C321</f>
        <v>N07</v>
      </c>
      <c r="M325" s="39" t="str">
        <f>Results!B321</f>
        <v>mmu-miR-501-3p</v>
      </c>
      <c r="N325" s="69" t="e">
        <f>LOG(Results!H321,2)</f>
        <v>#DIV/0!</v>
      </c>
      <c r="O325" s="70" t="str">
        <f>Results!I309</f>
        <v>N/A</v>
      </c>
    </row>
    <row r="326" spans="11:15">
      <c r="K326" s="68"/>
      <c r="L326" s="39" t="str">
        <f>Results!C322</f>
        <v>N08</v>
      </c>
      <c r="M326" s="39" t="str">
        <f>Results!B322</f>
        <v>mmu-miR-384-5p</v>
      </c>
      <c r="N326" s="69" t="e">
        <f>LOG(Results!H322,2)</f>
        <v>#DIV/0!</v>
      </c>
      <c r="O326" s="70" t="str">
        <f>Results!I310</f>
        <v>N/A</v>
      </c>
    </row>
    <row r="327" spans="11:15">
      <c r="K327" s="68"/>
      <c r="L327" s="39" t="str">
        <f>Results!C323</f>
        <v>N09</v>
      </c>
      <c r="M327" s="39" t="str">
        <f>Results!B323</f>
        <v>mmu-miR-503-5p</v>
      </c>
      <c r="N327" s="69" t="e">
        <f>LOG(Results!H323,2)</f>
        <v>#DIV/0!</v>
      </c>
      <c r="O327" s="70" t="str">
        <f>Results!I311</f>
        <v>N/A</v>
      </c>
    </row>
    <row r="328" spans="11:15">
      <c r="K328" s="68"/>
      <c r="L328" s="39" t="str">
        <f>Results!C324</f>
        <v>N10</v>
      </c>
      <c r="M328" s="39" t="str">
        <f>Results!B324</f>
        <v>mmu-miR-664-3p</v>
      </c>
      <c r="N328" s="69" t="e">
        <f>LOG(Results!H324,2)</f>
        <v>#DIV/0!</v>
      </c>
      <c r="O328" s="70" t="str">
        <f>Results!I312</f>
        <v>N/A</v>
      </c>
    </row>
    <row r="329" spans="11:15">
      <c r="K329" s="68"/>
      <c r="L329" s="39" t="str">
        <f>Results!C325</f>
        <v>N11</v>
      </c>
      <c r="M329" s="39" t="str">
        <f>Results!B325</f>
        <v>mmu-miR-505-3p</v>
      </c>
      <c r="N329" s="69" t="e">
        <f>LOG(Results!H325,2)</f>
        <v>#DIV/0!</v>
      </c>
      <c r="O329" s="70" t="str">
        <f>Results!I313</f>
        <v>N/A</v>
      </c>
    </row>
    <row r="330" spans="11:15">
      <c r="K330" s="68"/>
      <c r="L330" s="39" t="str">
        <f>Results!C326</f>
        <v>N12</v>
      </c>
      <c r="M330" s="39" t="str">
        <f>Results!B326</f>
        <v>mmu-miR-674-5p</v>
      </c>
      <c r="N330" s="69" t="e">
        <f>LOG(Results!H326,2)</f>
        <v>#DIV/0!</v>
      </c>
      <c r="O330" s="70" t="str">
        <f>Results!I314</f>
        <v>N/A</v>
      </c>
    </row>
    <row r="331" spans="11:15">
      <c r="K331" s="68"/>
      <c r="L331" s="39" t="str">
        <f>Results!C327</f>
        <v>N13</v>
      </c>
      <c r="M331" s="39" t="str">
        <f>Results!B327</f>
        <v>mmu-miR-509-5p</v>
      </c>
      <c r="N331" s="69" t="e">
        <f>LOG(Results!H327,2)</f>
        <v>#DIV/0!</v>
      </c>
      <c r="O331" s="70" t="str">
        <f>Results!I315</f>
        <v>N/A</v>
      </c>
    </row>
    <row r="332" spans="11:15">
      <c r="K332" s="68"/>
      <c r="L332" s="39" t="str">
        <f>Results!C328</f>
        <v>N14</v>
      </c>
      <c r="M332" s="39" t="str">
        <f>Results!B328</f>
        <v>mmu-miR-872-5p</v>
      </c>
      <c r="N332" s="69" t="e">
        <f>LOG(Results!H328,2)</f>
        <v>#DIV/0!</v>
      </c>
      <c r="O332" s="70" t="str">
        <f>Results!I316</f>
        <v>N/A</v>
      </c>
    </row>
    <row r="333" spans="11:15">
      <c r="K333" s="68"/>
      <c r="L333" s="39" t="str">
        <f>Results!C329</f>
        <v>N15</v>
      </c>
      <c r="M333" s="39" t="str">
        <f>Results!B329</f>
        <v>mmu-miR-540-3p</v>
      </c>
      <c r="N333" s="69" t="e">
        <f>LOG(Results!H329,2)</f>
        <v>#DIV/0!</v>
      </c>
      <c r="O333" s="70" t="str">
        <f>Results!I317</f>
        <v>N/A</v>
      </c>
    </row>
    <row r="334" spans="11:15">
      <c r="K334" s="68"/>
      <c r="L334" s="39" t="str">
        <f>Results!C330</f>
        <v>N16</v>
      </c>
      <c r="M334" s="39" t="str">
        <f>Results!B330</f>
        <v>mmu-miR-1928</v>
      </c>
      <c r="N334" s="69" t="e">
        <f>LOG(Results!H330,2)</f>
        <v>#DIV/0!</v>
      </c>
      <c r="O334" s="70" t="str">
        <f>Results!I318</f>
        <v>N/A</v>
      </c>
    </row>
    <row r="335" spans="11:15">
      <c r="K335" s="68"/>
      <c r="L335" s="39" t="str">
        <f>Results!C331</f>
        <v>N17</v>
      </c>
      <c r="M335" s="39" t="str">
        <f>Results!B331</f>
        <v>mmu-miR-540-5p</v>
      </c>
      <c r="N335" s="69" t="e">
        <f>LOG(Results!H331,2)</f>
        <v>#DIV/0!</v>
      </c>
      <c r="O335" s="70" t="str">
        <f>Results!I319</f>
        <v>N/A</v>
      </c>
    </row>
    <row r="336" spans="11:15">
      <c r="K336" s="68"/>
      <c r="L336" s="39" t="str">
        <f>Results!C332</f>
        <v>N18</v>
      </c>
      <c r="M336" s="39" t="str">
        <f>Results!B332</f>
        <v>mmu-miR-1930-5p</v>
      </c>
      <c r="N336" s="69" t="e">
        <f>LOG(Results!H332,2)</f>
        <v>#DIV/0!</v>
      </c>
      <c r="O336" s="70" t="str">
        <f>Results!I320</f>
        <v>N/A</v>
      </c>
    </row>
    <row r="337" spans="11:15">
      <c r="K337" s="68"/>
      <c r="L337" s="39" t="str">
        <f>Results!C333</f>
        <v>N19</v>
      </c>
      <c r="M337" s="39" t="str">
        <f>Results!B333</f>
        <v>mmu-miR-541-5p</v>
      </c>
      <c r="N337" s="69" t="e">
        <f>LOG(Results!H333,2)</f>
        <v>#DIV/0!</v>
      </c>
      <c r="O337" s="70" t="str">
        <f>Results!I321</f>
        <v>N/A</v>
      </c>
    </row>
    <row r="338" spans="11:15">
      <c r="K338" s="68"/>
      <c r="L338" s="39" t="str">
        <f>Results!C334</f>
        <v>N20</v>
      </c>
      <c r="M338" s="39" t="str">
        <f>Results!B334</f>
        <v>mmu-miR-1932</v>
      </c>
      <c r="N338" s="69" t="e">
        <f>LOG(Results!H334,2)</f>
        <v>#DIV/0!</v>
      </c>
      <c r="O338" s="70" t="str">
        <f>Results!I322</f>
        <v>N/A</v>
      </c>
    </row>
    <row r="339" spans="11:15">
      <c r="K339" s="68"/>
      <c r="L339" s="39" t="str">
        <f>Results!C335</f>
        <v>N21</v>
      </c>
      <c r="M339" s="39" t="str">
        <f>Results!B335</f>
        <v>mmu-miR-544-3p</v>
      </c>
      <c r="N339" s="69" t="e">
        <f>LOG(Results!H335,2)</f>
        <v>#DIV/0!</v>
      </c>
      <c r="O339" s="70" t="str">
        <f>Results!I323</f>
        <v>N/A</v>
      </c>
    </row>
    <row r="340" spans="11:15">
      <c r="K340" s="68"/>
      <c r="L340" s="39" t="str">
        <f>Results!C336</f>
        <v>N22</v>
      </c>
      <c r="M340" s="39" t="str">
        <f>Results!B336</f>
        <v>mmu-miR-1933-5p</v>
      </c>
      <c r="N340" s="69" t="e">
        <f>LOG(Results!H336,2)</f>
        <v>#DIV/0!</v>
      </c>
      <c r="O340" s="70" t="str">
        <f>Results!I324</f>
        <v>N/A</v>
      </c>
    </row>
    <row r="341" spans="11:15">
      <c r="K341" s="68"/>
      <c r="L341" s="39" t="str">
        <f>Results!C337</f>
        <v>N23</v>
      </c>
      <c r="M341" s="39" t="str">
        <f>Results!B337</f>
        <v>mmu-miR-547-3p</v>
      </c>
      <c r="N341" s="69" t="e">
        <f>LOG(Results!H337,2)</f>
        <v>#DIV/0!</v>
      </c>
      <c r="O341" s="70" t="str">
        <f>Results!I325</f>
        <v>N/A</v>
      </c>
    </row>
    <row r="342" spans="11:15">
      <c r="K342" s="68"/>
      <c r="L342" s="39" t="str">
        <f>Results!C338</f>
        <v>N24</v>
      </c>
      <c r="M342" s="39" t="str">
        <f>Results!B338</f>
        <v>mmu-miR-1939</v>
      </c>
      <c r="N342" s="69" t="e">
        <f>LOG(Results!H338,2)</f>
        <v>#DIV/0!</v>
      </c>
      <c r="O342" s="70" t="str">
        <f>Results!I326</f>
        <v>N/A</v>
      </c>
    </row>
    <row r="343" spans="11:15">
      <c r="K343" s="68"/>
      <c r="L343" s="39" t="str">
        <f>Results!C339</f>
        <v>O01</v>
      </c>
      <c r="M343" s="39" t="str">
        <f>Results!B339</f>
        <v>mmu-miR-3572</v>
      </c>
      <c r="N343" s="69" t="e">
        <f>LOG(Results!H339,2)</f>
        <v>#DIV/0!</v>
      </c>
      <c r="O343" s="70" t="str">
        <f>Results!I327</f>
        <v>N/A</v>
      </c>
    </row>
    <row r="344" spans="11:15">
      <c r="K344" s="68"/>
      <c r="L344" s="39" t="str">
        <f>Results!C340</f>
        <v>O02</v>
      </c>
      <c r="M344" s="39" t="str">
        <f>Results!B340</f>
        <v>mmu-miR-299b-5p</v>
      </c>
      <c r="N344" s="69" t="e">
        <f>LOG(Results!H340,2)</f>
        <v>#DIV/0!</v>
      </c>
      <c r="O344" s="70" t="str">
        <f>Results!I328</f>
        <v>N/A</v>
      </c>
    </row>
    <row r="345" spans="11:15">
      <c r="K345" s="68"/>
      <c r="L345" s="39" t="str">
        <f>Results!C341</f>
        <v>O03</v>
      </c>
      <c r="M345" s="39" t="str">
        <f>Results!B341</f>
        <v>mmu-miR-5126</v>
      </c>
      <c r="N345" s="69" t="e">
        <f>LOG(Results!H341,2)</f>
        <v>#DIV/0!</v>
      </c>
      <c r="O345" s="70" t="str">
        <f>Results!I329</f>
        <v>N/A</v>
      </c>
    </row>
    <row r="346" spans="11:15">
      <c r="K346" s="68"/>
      <c r="L346" s="39" t="str">
        <f>Results!C342</f>
        <v>O04</v>
      </c>
      <c r="M346" s="39" t="str">
        <f>Results!B342</f>
        <v>mmu-miR-299b-3p</v>
      </c>
      <c r="N346" s="69" t="e">
        <f>LOG(Results!H342,2)</f>
        <v>#DIV/0!</v>
      </c>
      <c r="O346" s="70" t="str">
        <f>Results!I330</f>
        <v>N/A</v>
      </c>
    </row>
    <row r="347" spans="11:15">
      <c r="K347" s="68"/>
      <c r="L347" s="39" t="str">
        <f>Results!C343</f>
        <v>O05</v>
      </c>
      <c r="M347" s="39" t="str">
        <f>Results!B343</f>
        <v>mmu-miR-5127</v>
      </c>
      <c r="N347" s="69" t="e">
        <f>LOG(Results!H343,2)</f>
        <v>#DIV/0!</v>
      </c>
      <c r="O347" s="70" t="str">
        <f>Results!I331</f>
        <v>N/A</v>
      </c>
    </row>
    <row r="348" spans="11:15">
      <c r="K348" s="68"/>
      <c r="L348" s="39" t="str">
        <f>Results!C344</f>
        <v>O06</v>
      </c>
      <c r="M348" s="39" t="str">
        <f>Results!B344</f>
        <v>mmu-miR-5615-5p</v>
      </c>
      <c r="N348" s="69" t="e">
        <f>LOG(Results!H344,2)</f>
        <v>#DIV/0!</v>
      </c>
      <c r="O348" s="70" t="str">
        <f>Results!I332</f>
        <v>N/A</v>
      </c>
    </row>
    <row r="349" spans="11:15">
      <c r="K349" s="68"/>
      <c r="L349" s="39" t="str">
        <f>Results!C345</f>
        <v>O07</v>
      </c>
      <c r="M349" s="39" t="str">
        <f>Results!B345</f>
        <v>mmu-miR-5128</v>
      </c>
      <c r="N349" s="69" t="e">
        <f>LOG(Results!H345,2)</f>
        <v>#DIV/0!</v>
      </c>
      <c r="O349" s="70" t="str">
        <f>Results!I333</f>
        <v>N/A</v>
      </c>
    </row>
    <row r="350" spans="11:15">
      <c r="K350" s="68"/>
      <c r="L350" s="39" t="str">
        <f>Results!C346</f>
        <v>O08</v>
      </c>
      <c r="M350" s="39" t="str">
        <f>Results!B346</f>
        <v>mmu-miR-5615-3p</v>
      </c>
      <c r="N350" s="69" t="e">
        <f>LOG(Results!H346,2)</f>
        <v>#DIV/0!</v>
      </c>
      <c r="O350" s="70" t="str">
        <f>Results!I334</f>
        <v>N/A</v>
      </c>
    </row>
    <row r="351" spans="11:15">
      <c r="K351" s="68"/>
      <c r="L351" s="39" t="str">
        <f>Results!C347</f>
        <v>O09</v>
      </c>
      <c r="M351" s="39" t="str">
        <f>Results!B347</f>
        <v>mmu-miR-5129</v>
      </c>
      <c r="N351" s="69" t="e">
        <f>LOG(Results!H347,2)</f>
        <v>#DIV/0!</v>
      </c>
      <c r="O351" s="70" t="str">
        <f>Results!I335</f>
        <v>N/A</v>
      </c>
    </row>
    <row r="352" spans="11:15">
      <c r="K352" s="68"/>
      <c r="L352" s="39" t="str">
        <f>Results!C348</f>
        <v>O10</v>
      </c>
      <c r="M352" s="39" t="str">
        <f>Results!B348</f>
        <v>mmu-miR-1231-5p</v>
      </c>
      <c r="N352" s="69" t="e">
        <f>LOG(Results!H348,2)</f>
        <v>#DIV/0!</v>
      </c>
      <c r="O352" s="70" t="str">
        <f>Results!I336</f>
        <v>N/A</v>
      </c>
    </row>
    <row r="353" spans="11:15">
      <c r="K353" s="68"/>
      <c r="L353" s="39" t="str">
        <f>Results!C349</f>
        <v>O11</v>
      </c>
      <c r="M353" s="39" t="str">
        <f>Results!B349</f>
        <v>mmu-miR-5130</v>
      </c>
      <c r="N353" s="69" t="e">
        <f>LOG(Results!H349,2)</f>
        <v>#DIV/0!</v>
      </c>
      <c r="O353" s="70" t="str">
        <f>Results!I337</f>
        <v>N/A</v>
      </c>
    </row>
    <row r="354" spans="11:15">
      <c r="K354" s="68"/>
      <c r="L354" s="39" t="str">
        <f>Results!C350</f>
        <v>O12</v>
      </c>
      <c r="M354" s="39" t="str">
        <f>Results!B350</f>
        <v>mmu-miR-1231-3p</v>
      </c>
      <c r="N354" s="69" t="e">
        <f>LOG(Results!H350,2)</f>
        <v>#DIV/0!</v>
      </c>
      <c r="O354" s="70" t="str">
        <f>Results!I338</f>
        <v>N/A</v>
      </c>
    </row>
    <row r="355" spans="11:15">
      <c r="K355" s="68"/>
      <c r="L355" s="39" t="str">
        <f>Results!C351</f>
        <v>O13</v>
      </c>
      <c r="M355" s="39" t="str">
        <f>Results!B351</f>
        <v>mmu-miR-5131</v>
      </c>
      <c r="N355" s="69" t="e">
        <f>LOG(Results!H351,2)</f>
        <v>#DIV/0!</v>
      </c>
      <c r="O355" s="70" t="str">
        <f>Results!I339</f>
        <v>N/A</v>
      </c>
    </row>
    <row r="356" spans="11:15">
      <c r="K356" s="68"/>
      <c r="L356" s="39" t="str">
        <f>Results!C352</f>
        <v>O14</v>
      </c>
      <c r="M356" s="39" t="str">
        <f>Results!B352</f>
        <v>mmu-miR-5616-5p</v>
      </c>
      <c r="N356" s="69" t="e">
        <f>LOG(Results!H352,2)</f>
        <v>#DIV/0!</v>
      </c>
      <c r="O356" s="70" t="str">
        <f>Results!I340</f>
        <v>N/A</v>
      </c>
    </row>
    <row r="357" spans="11:15">
      <c r="K357" s="68"/>
      <c r="L357" s="39" t="str">
        <f>Results!C353</f>
        <v>O15</v>
      </c>
      <c r="M357" s="39" t="str">
        <f>Results!B353</f>
        <v>mmu-miR-5132</v>
      </c>
      <c r="N357" s="69" t="e">
        <f>LOG(Results!H353,2)</f>
        <v>#DIV/0!</v>
      </c>
      <c r="O357" s="70" t="str">
        <f>Results!I341</f>
        <v>N/A</v>
      </c>
    </row>
    <row r="358" spans="11:15">
      <c r="K358" s="68"/>
      <c r="L358" s="39" t="str">
        <f>Results!C354</f>
        <v>O16</v>
      </c>
      <c r="M358" s="39" t="str">
        <f>Results!B354</f>
        <v>mmu-miR-5616-3p</v>
      </c>
      <c r="N358" s="69" t="e">
        <f>LOG(Results!H354,2)</f>
        <v>#DIV/0!</v>
      </c>
      <c r="O358" s="70" t="str">
        <f>Results!I342</f>
        <v>N/A</v>
      </c>
    </row>
    <row r="359" spans="11:15">
      <c r="K359" s="68"/>
      <c r="L359" s="39" t="str">
        <f>Results!C355</f>
        <v>O17</v>
      </c>
      <c r="M359" s="39" t="str">
        <f>Results!B355</f>
        <v>mmu-miR-5133</v>
      </c>
      <c r="N359" s="69" t="e">
        <f>LOG(Results!H355,2)</f>
        <v>#DIV/0!</v>
      </c>
      <c r="O359" s="70" t="str">
        <f>Results!I343</f>
        <v>N/A</v>
      </c>
    </row>
    <row r="360" spans="11:15">
      <c r="K360" s="68"/>
      <c r="L360" s="39" t="str">
        <f>Results!C356</f>
        <v>O18</v>
      </c>
      <c r="M360" s="39" t="str">
        <f>Results!B356</f>
        <v>mmu-miR-5617-5p</v>
      </c>
      <c r="N360" s="69" t="e">
        <f>LOG(Results!H356,2)</f>
        <v>#DIV/0!</v>
      </c>
      <c r="O360" s="70" t="str">
        <f>Results!I344</f>
        <v>N/A</v>
      </c>
    </row>
    <row r="361" spans="11:15">
      <c r="K361" s="68"/>
      <c r="L361" s="39" t="str">
        <f>Results!C357</f>
        <v>O19</v>
      </c>
      <c r="M361" s="39" t="str">
        <f>Results!B357</f>
        <v>mmu-miR-5135</v>
      </c>
      <c r="N361" s="69" t="e">
        <f>LOG(Results!H357,2)</f>
        <v>#DIV/0!</v>
      </c>
      <c r="O361" s="70" t="str">
        <f>Results!I345</f>
        <v>N/A</v>
      </c>
    </row>
    <row r="362" spans="11:15">
      <c r="K362" s="68"/>
      <c r="L362" s="39" t="str">
        <f>Results!C358</f>
        <v>O20</v>
      </c>
      <c r="M362" s="39" t="str">
        <f>Results!B358</f>
        <v>mmu-miR-5617-3p</v>
      </c>
      <c r="N362" s="69" t="e">
        <f>LOG(Results!H358,2)</f>
        <v>#DIV/0!</v>
      </c>
      <c r="O362" s="70" t="str">
        <f>Results!I346</f>
        <v>N/A</v>
      </c>
    </row>
    <row r="363" spans="11:15">
      <c r="K363" s="68"/>
      <c r="L363" s="39" t="str">
        <f>Results!C359</f>
        <v>O21</v>
      </c>
      <c r="M363" s="39" t="str">
        <f>Results!B359</f>
        <v>mmu-miR-3544-5p</v>
      </c>
      <c r="N363" s="69" t="e">
        <f>LOG(Results!H359,2)</f>
        <v>#DIV/0!</v>
      </c>
      <c r="O363" s="70" t="str">
        <f>Results!I347</f>
        <v>N/A</v>
      </c>
    </row>
    <row r="364" spans="11:15">
      <c r="K364" s="68"/>
      <c r="L364" s="39" t="str">
        <f>Results!C360</f>
        <v>O22</v>
      </c>
      <c r="M364" s="39" t="str">
        <f>Results!B360</f>
        <v>mmu-miR-5618-5p</v>
      </c>
      <c r="N364" s="69" t="e">
        <f>LOG(Results!H360,2)</f>
        <v>#DIV/0!</v>
      </c>
      <c r="O364" s="70" t="str">
        <f>Results!I348</f>
        <v>N/A</v>
      </c>
    </row>
    <row r="365" spans="11:15">
      <c r="K365" s="68"/>
      <c r="L365" s="39" t="str">
        <f>Results!C361</f>
        <v>O23</v>
      </c>
      <c r="M365" s="39" t="str">
        <f>Results!B361</f>
        <v>mmu-miR-3544-3p</v>
      </c>
      <c r="N365" s="69" t="e">
        <f>LOG(Results!H361,2)</f>
        <v>#DIV/0!</v>
      </c>
      <c r="O365" s="70" t="str">
        <f>Results!I349</f>
        <v>N/A</v>
      </c>
    </row>
    <row r="366" spans="11:15">
      <c r="K366" s="68"/>
      <c r="L366" s="39" t="str">
        <f>Results!C362</f>
        <v>O24</v>
      </c>
      <c r="M366" s="39" t="str">
        <f>Results!B362</f>
        <v>mmu-miR-5618-3p</v>
      </c>
      <c r="N366" s="69" t="e">
        <f>LOG(Results!H362,2)</f>
        <v>#DIV/0!</v>
      </c>
      <c r="O366" s="70" t="str">
        <f>Results!I350</f>
        <v>N/A</v>
      </c>
    </row>
    <row r="367" spans="11:15">
      <c r="K367" s="68"/>
      <c r="L367" s="39" t="str">
        <f>Results!C363</f>
        <v>P01</v>
      </c>
      <c r="M367" s="39" t="str">
        <f>Results!B363</f>
        <v>NC</v>
      </c>
      <c r="N367" s="69" t="e">
        <f>LOG(Results!H363,2)</f>
        <v>#DIV/0!</v>
      </c>
      <c r="O367" s="70" t="str">
        <f>Results!I351</f>
        <v>N/A</v>
      </c>
    </row>
    <row r="368" spans="11:15">
      <c r="K368" s="68"/>
      <c r="L368" s="39" t="str">
        <f>Results!C364</f>
        <v>P02</v>
      </c>
      <c r="M368" s="39" t="str">
        <f>Results!B364</f>
        <v>NC</v>
      </c>
      <c r="N368" s="69" t="e">
        <f>LOG(Results!H364,2)</f>
        <v>#DIV/0!</v>
      </c>
      <c r="O368" s="70" t="str">
        <f>Results!I352</f>
        <v>N/A</v>
      </c>
    </row>
    <row r="369" spans="11:15">
      <c r="K369" s="68"/>
      <c r="L369" s="39" t="str">
        <f>Results!C365</f>
        <v>P03</v>
      </c>
      <c r="M369" s="39" t="str">
        <f>Results!B365</f>
        <v>NC</v>
      </c>
      <c r="N369" s="69" t="e">
        <f>LOG(Results!H365,2)</f>
        <v>#DIV/0!</v>
      </c>
      <c r="O369" s="70" t="str">
        <f>Results!I353</f>
        <v>N/A</v>
      </c>
    </row>
    <row r="370" spans="11:15">
      <c r="K370" s="68"/>
      <c r="L370" s="39" t="str">
        <f>Results!C366</f>
        <v>P04</v>
      </c>
      <c r="M370" s="39" t="str">
        <f>Results!B366</f>
        <v>NC</v>
      </c>
      <c r="N370" s="69" t="e">
        <f>LOG(Results!H366,2)</f>
        <v>#DIV/0!</v>
      </c>
      <c r="O370" s="70" t="str">
        <f>Results!I354</f>
        <v>N/A</v>
      </c>
    </row>
    <row r="371" spans="11:15">
      <c r="K371" s="68"/>
      <c r="L371" s="39" t="str">
        <f>Results!C367</f>
        <v>P05</v>
      </c>
      <c r="M371" s="39" t="str">
        <f>Results!B367</f>
        <v>MK1</v>
      </c>
      <c r="N371" s="69" t="e">
        <f>LOG(Results!H367,2)</f>
        <v>#DIV/0!</v>
      </c>
      <c r="O371" s="70" t="str">
        <f>Results!I355</f>
        <v>N/A</v>
      </c>
    </row>
    <row r="372" spans="11:15">
      <c r="K372" s="68"/>
      <c r="L372" s="39" t="str">
        <f>Results!C368</f>
        <v>P06</v>
      </c>
      <c r="M372" s="39" t="str">
        <f>Results!B368</f>
        <v>MK1</v>
      </c>
      <c r="N372" s="69" t="e">
        <f>LOG(Results!H368,2)</f>
        <v>#DIV/0!</v>
      </c>
      <c r="O372" s="70" t="str">
        <f>Results!I356</f>
        <v>N/A</v>
      </c>
    </row>
    <row r="373" spans="11:15">
      <c r="K373" s="68"/>
      <c r="L373" s="39" t="str">
        <f>Results!C369</f>
        <v>P07</v>
      </c>
      <c r="M373" s="39" t="str">
        <f>Results!B369</f>
        <v>MK2</v>
      </c>
      <c r="N373" s="69" t="e">
        <f>LOG(Results!H369,2)</f>
        <v>#DIV/0!</v>
      </c>
      <c r="O373" s="70" t="str">
        <f>Results!I357</f>
        <v>N/A</v>
      </c>
    </row>
    <row r="374" spans="11:15">
      <c r="K374" s="68"/>
      <c r="L374" s="39" t="str">
        <f>Results!C370</f>
        <v>P08</v>
      </c>
      <c r="M374" s="39" t="str">
        <f>Results!B370</f>
        <v>MK2</v>
      </c>
      <c r="N374" s="69" t="e">
        <f>LOG(Results!H370,2)</f>
        <v>#DIV/0!</v>
      </c>
      <c r="O374" s="70" t="str">
        <f>Results!I358</f>
        <v>N/A</v>
      </c>
    </row>
    <row r="375" spans="11:15">
      <c r="K375" s="68"/>
      <c r="L375" s="39" t="str">
        <f>Results!C371</f>
        <v>P09</v>
      </c>
      <c r="M375" s="39" t="str">
        <f>Results!B371</f>
        <v>MK3</v>
      </c>
      <c r="N375" s="69" t="e">
        <f>LOG(Results!H371,2)</f>
        <v>#DIV/0!</v>
      </c>
      <c r="O375" s="70" t="str">
        <f>Results!I359</f>
        <v>N/A</v>
      </c>
    </row>
    <row r="376" spans="11:15">
      <c r="K376" s="68"/>
      <c r="L376" s="39" t="str">
        <f>Results!C372</f>
        <v>P10</v>
      </c>
      <c r="M376" s="39" t="str">
        <f>Results!B372</f>
        <v>MK3</v>
      </c>
      <c r="N376" s="69" t="e">
        <f>LOG(Results!H372,2)</f>
        <v>#DIV/0!</v>
      </c>
      <c r="O376" s="70" t="str">
        <f>Results!I360</f>
        <v>N/A</v>
      </c>
    </row>
    <row r="377" spans="11:15">
      <c r="K377" s="68"/>
      <c r="L377" s="39" t="str">
        <f>Results!C373</f>
        <v>P11</v>
      </c>
      <c r="M377" s="39" t="str">
        <f>Results!B373</f>
        <v>MK4</v>
      </c>
      <c r="N377" s="69" t="e">
        <f>LOG(Results!H373,2)</f>
        <v>#DIV/0!</v>
      </c>
      <c r="O377" s="70" t="str">
        <f>Results!I361</f>
        <v>N/A</v>
      </c>
    </row>
    <row r="378" spans="11:15">
      <c r="K378" s="68"/>
      <c r="L378" s="39" t="str">
        <f>Results!C374</f>
        <v>P12</v>
      </c>
      <c r="M378" s="39" t="str">
        <f>Results!B374</f>
        <v>MK4</v>
      </c>
      <c r="N378" s="69" t="e">
        <f>LOG(Results!H374,2)</f>
        <v>#DIV/0!</v>
      </c>
      <c r="O378" s="70" t="str">
        <f>Results!I362</f>
        <v>N/A</v>
      </c>
    </row>
    <row r="379" spans="11:15">
      <c r="K379" s="68"/>
      <c r="L379" s="39" t="str">
        <f>Results!C375</f>
        <v>P13</v>
      </c>
      <c r="M379" s="39" t="str">
        <f>Results!B375</f>
        <v>MK5</v>
      </c>
      <c r="N379" s="69" t="e">
        <f>LOG(Results!H375,2)</f>
        <v>#DIV/0!</v>
      </c>
      <c r="O379" s="70" t="str">
        <f>Results!I363</f>
        <v>N/A</v>
      </c>
    </row>
    <row r="380" spans="11:15">
      <c r="K380" s="68"/>
      <c r="L380" s="39" t="str">
        <f>Results!C376</f>
        <v>P14</v>
      </c>
      <c r="M380" s="39" t="str">
        <f>Results!B376</f>
        <v>MK5</v>
      </c>
      <c r="N380" s="69" t="e">
        <f>LOG(Results!H376,2)</f>
        <v>#DIV/0!</v>
      </c>
      <c r="O380" s="70" t="str">
        <f>Results!I364</f>
        <v>N/A</v>
      </c>
    </row>
    <row r="381" spans="11:15">
      <c r="K381" s="68"/>
      <c r="L381" s="39" t="str">
        <f>Results!C377</f>
        <v>P15</v>
      </c>
      <c r="M381" s="39" t="str">
        <f>Results!B377</f>
        <v>MK6</v>
      </c>
      <c r="N381" s="69" t="e">
        <f>LOG(Results!H377,2)</f>
        <v>#DIV/0!</v>
      </c>
      <c r="O381" s="70" t="str">
        <f>Results!I365</f>
        <v>N/A</v>
      </c>
    </row>
    <row r="382" spans="11:15">
      <c r="K382" s="68"/>
      <c r="L382" s="39" t="str">
        <f>Results!C378</f>
        <v>P16</v>
      </c>
      <c r="M382" s="39" t="str">
        <f>Results!B378</f>
        <v>MK6</v>
      </c>
      <c r="N382" s="69" t="e">
        <f>LOG(Results!H378,2)</f>
        <v>#DIV/0!</v>
      </c>
      <c r="O382" s="70" t="str">
        <f>Results!I366</f>
        <v>N/A</v>
      </c>
    </row>
    <row r="383" spans="11:15">
      <c r="K383" s="68"/>
      <c r="L383" s="39" t="str">
        <f>Results!C379</f>
        <v>P17</v>
      </c>
      <c r="M383" s="39" t="str">
        <f>Results!B379</f>
        <v>RT</v>
      </c>
      <c r="N383" s="69" t="e">
        <f>LOG(Results!H379,2)</f>
        <v>#DIV/0!</v>
      </c>
      <c r="O383" s="70" t="str">
        <f>Results!I367</f>
        <v>N/A</v>
      </c>
    </row>
    <row r="384" spans="11:15">
      <c r="K384" s="68"/>
      <c r="L384" s="39" t="str">
        <f>Results!C380</f>
        <v>P18</v>
      </c>
      <c r="M384" s="39" t="str">
        <f>Results!B380</f>
        <v>RT</v>
      </c>
      <c r="N384" s="69" t="e">
        <f>LOG(Results!H380,2)</f>
        <v>#DIV/0!</v>
      </c>
      <c r="O384" s="70" t="str">
        <f>Results!I368</f>
        <v>N/A</v>
      </c>
    </row>
    <row r="385" spans="11:15">
      <c r="K385" s="68"/>
      <c r="L385" s="39" t="str">
        <f>Results!C381</f>
        <v>P19</v>
      </c>
      <c r="M385" s="39" t="str">
        <f>Results!B381</f>
        <v>RT</v>
      </c>
      <c r="N385" s="69" t="e">
        <f>LOG(Results!H381,2)</f>
        <v>#DIV/0!</v>
      </c>
      <c r="O385" s="70" t="str">
        <f>Results!I369</f>
        <v>N/A</v>
      </c>
    </row>
    <row r="386" spans="11:15">
      <c r="K386" s="68"/>
      <c r="L386" s="39" t="str">
        <f>Results!C382</f>
        <v>P20</v>
      </c>
      <c r="M386" s="39" t="str">
        <f>Results!B382</f>
        <v>RT</v>
      </c>
      <c r="N386" s="69" t="e">
        <f>LOG(Results!H382,2)</f>
        <v>#DIV/0!</v>
      </c>
      <c r="O386" s="70" t="str">
        <f>Results!I370</f>
        <v>N/A</v>
      </c>
    </row>
    <row r="387" spans="11:15">
      <c r="K387" s="68" t="str">
        <f>'Gene Table'!A387</f>
        <v>Plate 2</v>
      </c>
      <c r="L387" s="39" t="str">
        <f>Results!C387</f>
        <v>A01</v>
      </c>
      <c r="M387" s="39" t="str">
        <f>Results!B383</f>
        <v>PCR</v>
      </c>
      <c r="N387" s="69" t="e">
        <f>LOG(Results!H387,2)</f>
        <v>#DIV/0!</v>
      </c>
      <c r="O387" s="70" t="str">
        <f>Results!I371</f>
        <v>N/A</v>
      </c>
    </row>
    <row r="388" spans="11:15">
      <c r="K388" s="68"/>
      <c r="L388" s="39" t="str">
        <f>Results!C388</f>
        <v>A02</v>
      </c>
      <c r="M388" s="39" t="str">
        <f>Results!B384</f>
        <v>PCR</v>
      </c>
      <c r="N388" s="69" t="e">
        <f>LOG(Results!H388,2)</f>
        <v>#DIV/0!</v>
      </c>
      <c r="O388" s="70" t="str">
        <f>Results!I372</f>
        <v>N/A</v>
      </c>
    </row>
    <row r="389" spans="11:15">
      <c r="K389" s="68"/>
      <c r="L389" s="39" t="str">
        <f>Results!C389</f>
        <v>A03</v>
      </c>
      <c r="M389" s="39" t="str">
        <f>Results!B385</f>
        <v>PCR</v>
      </c>
      <c r="N389" s="69" t="e">
        <f>LOG(Results!H389,2)</f>
        <v>#DIV/0!</v>
      </c>
      <c r="O389" s="70" t="str">
        <f>Results!I373</f>
        <v>N/A</v>
      </c>
    </row>
    <row r="390" spans="11:15">
      <c r="K390" s="68"/>
      <c r="L390" s="39" t="str">
        <f>Results!C390</f>
        <v>A04</v>
      </c>
      <c r="M390" s="39" t="str">
        <f>Results!B386</f>
        <v>PCR</v>
      </c>
      <c r="N390" s="69" t="e">
        <f>LOG(Results!H390,2)</f>
        <v>#DIV/0!</v>
      </c>
      <c r="O390" s="70" t="str">
        <f>Results!I374</f>
        <v>N/A</v>
      </c>
    </row>
    <row r="391" spans="11:15">
      <c r="K391" s="68"/>
      <c r="L391" s="39" t="str">
        <f>Results!C391</f>
        <v>A05</v>
      </c>
      <c r="M391" s="39" t="str">
        <f>Results!B387</f>
        <v>mmu-miR-1940</v>
      </c>
      <c r="N391" s="69" t="e">
        <f>LOG(Results!H391,2)</f>
        <v>#DIV/0!</v>
      </c>
      <c r="O391" s="70" t="str">
        <f>Results!I375</f>
        <v>N/A</v>
      </c>
    </row>
    <row r="392" spans="11:15">
      <c r="K392" s="68"/>
      <c r="L392" s="39" t="str">
        <f>Results!C392</f>
        <v>A06</v>
      </c>
      <c r="M392" s="39" t="str">
        <f>Results!B388</f>
        <v>mmu-miR-133a-3p</v>
      </c>
      <c r="N392" s="69" t="e">
        <f>LOG(Results!H392,2)</f>
        <v>#DIV/0!</v>
      </c>
      <c r="O392" s="70" t="str">
        <f>Results!I376</f>
        <v>N/A</v>
      </c>
    </row>
    <row r="393" spans="11:15">
      <c r="K393" s="68"/>
      <c r="L393" s="39" t="str">
        <f>Results!C393</f>
        <v>A07</v>
      </c>
      <c r="M393" s="39" t="str">
        <f>Results!B389</f>
        <v>mmu-miR-1941-5p</v>
      </c>
      <c r="N393" s="69" t="e">
        <f>LOG(Results!H393,2)</f>
        <v>#DIV/0!</v>
      </c>
      <c r="O393" s="70" t="str">
        <f>Results!I377</f>
        <v>N/A</v>
      </c>
    </row>
    <row r="394" spans="11:15">
      <c r="K394" s="68"/>
      <c r="L394" s="39" t="str">
        <f>Results!C394</f>
        <v>A08</v>
      </c>
      <c r="M394" s="39" t="str">
        <f>Results!B390</f>
        <v>mmu-miR-133b-3p</v>
      </c>
      <c r="N394" s="69" t="e">
        <f>LOG(Results!H394,2)</f>
        <v>#DIV/0!</v>
      </c>
      <c r="O394" s="70" t="str">
        <f>Results!I378</f>
        <v>N/A</v>
      </c>
    </row>
    <row r="395" spans="11:15">
      <c r="K395" s="68"/>
      <c r="L395" s="39" t="str">
        <f>Results!C395</f>
        <v>A09</v>
      </c>
      <c r="M395" s="39" t="str">
        <f>Results!B391</f>
        <v>mmu-miR-1942</v>
      </c>
      <c r="N395" s="69" t="e">
        <f>LOG(Results!H395,2)</f>
        <v>#DIV/0!</v>
      </c>
      <c r="O395" s="70" t="str">
        <f>Results!I379</f>
        <v>N/A</v>
      </c>
    </row>
    <row r="396" spans="11:15">
      <c r="K396" s="68"/>
      <c r="L396" s="39" t="str">
        <f>Results!C396</f>
        <v>A10</v>
      </c>
      <c r="M396" s="39" t="str">
        <f>Results!B392</f>
        <v>mmu-miR-135a-5p</v>
      </c>
      <c r="N396" s="69" t="e">
        <f>LOG(Results!H396,2)</f>
        <v>#DIV/0!</v>
      </c>
      <c r="O396" s="70" t="str">
        <f>Results!I380</f>
        <v>N/A</v>
      </c>
    </row>
    <row r="397" spans="11:15">
      <c r="K397" s="68"/>
      <c r="L397" s="39" t="str">
        <f>Results!C397</f>
        <v>A11</v>
      </c>
      <c r="M397" s="39" t="str">
        <f>Results!B393</f>
        <v>mmu-miR-1944</v>
      </c>
      <c r="N397" s="69" t="e">
        <f>LOG(Results!H397,2)</f>
        <v>#DIV/0!</v>
      </c>
      <c r="O397" s="70" t="str">
        <f>Results!I381</f>
        <v>N/A</v>
      </c>
    </row>
    <row r="398" spans="11:15">
      <c r="K398" s="68"/>
      <c r="L398" s="39" t="str">
        <f>Results!C398</f>
        <v>A12</v>
      </c>
      <c r="M398" s="39" t="str">
        <f>Results!B394</f>
        <v>mmu-miR-135b-5p</v>
      </c>
      <c r="N398" s="69" t="e">
        <f>LOG(Results!H398,2)</f>
        <v>#DIV/0!</v>
      </c>
      <c r="O398" s="70" t="str">
        <f>Results!I382</f>
        <v>N/A</v>
      </c>
    </row>
    <row r="399" spans="11:15">
      <c r="K399" s="68"/>
      <c r="L399" s="39" t="str">
        <f>Results!C399</f>
        <v>A13</v>
      </c>
      <c r="M399" s="39" t="str">
        <f>Results!B395</f>
        <v>mmu-miR-1945</v>
      </c>
      <c r="N399" s="69" t="e">
        <f>LOG(Results!H399,2)</f>
        <v>#DIV/0!</v>
      </c>
      <c r="O399" s="70" t="str">
        <f>Results!I387</f>
        <v>N/A</v>
      </c>
    </row>
    <row r="400" spans="11:15">
      <c r="K400" s="68"/>
      <c r="L400" s="39" t="str">
        <f>Results!C400</f>
        <v>A14</v>
      </c>
      <c r="M400" s="39" t="str">
        <f>Results!B396</f>
        <v>mmu-miR-17-5p</v>
      </c>
      <c r="N400" s="69" t="e">
        <f>LOG(Results!H400,2)</f>
        <v>#DIV/0!</v>
      </c>
      <c r="O400" s="70" t="str">
        <f>Results!I388</f>
        <v>N/A</v>
      </c>
    </row>
    <row r="401" spans="11:15">
      <c r="K401" s="68"/>
      <c r="L401" s="39" t="str">
        <f>Results!C401</f>
        <v>A15</v>
      </c>
      <c r="M401" s="39" t="str">
        <f>Results!B397</f>
        <v>mmu-miR-1949</v>
      </c>
      <c r="N401" s="69" t="e">
        <f>LOG(Results!H401,2)</f>
        <v>#DIV/0!</v>
      </c>
      <c r="O401" s="70" t="str">
        <f>Results!I389</f>
        <v>N/A</v>
      </c>
    </row>
    <row r="402" spans="11:15">
      <c r="K402" s="68"/>
      <c r="L402" s="39" t="str">
        <f>Results!C402</f>
        <v>A16</v>
      </c>
      <c r="M402" s="39" t="str">
        <f>Results!B398</f>
        <v>mmu-miR-181a-5p</v>
      </c>
      <c r="N402" s="69" t="e">
        <f>LOG(Results!H402,2)</f>
        <v>#DIV/0!</v>
      </c>
      <c r="O402" s="70" t="str">
        <f>Results!I390</f>
        <v>N/A</v>
      </c>
    </row>
    <row r="403" spans="11:15">
      <c r="K403" s="68"/>
      <c r="L403" s="39" t="str">
        <f>Results!C403</f>
        <v>A17</v>
      </c>
      <c r="M403" s="39" t="str">
        <f>Results!B399</f>
        <v>mmu-miR-1950</v>
      </c>
      <c r="N403" s="69" t="e">
        <f>LOG(Results!H403,2)</f>
        <v>#DIV/0!</v>
      </c>
      <c r="O403" s="70" t="str">
        <f>Results!I391</f>
        <v>N/A</v>
      </c>
    </row>
    <row r="404" spans="11:15">
      <c r="K404" s="68"/>
      <c r="L404" s="39" t="str">
        <f>Results!C404</f>
        <v>A18</v>
      </c>
      <c r="M404" s="39" t="str">
        <f>Results!B400</f>
        <v>mmu-miR-181b-5p</v>
      </c>
      <c r="N404" s="69" t="e">
        <f>LOG(Results!H404,2)</f>
        <v>#DIV/0!</v>
      </c>
      <c r="O404" s="70" t="str">
        <f>Results!I392</f>
        <v>N/A</v>
      </c>
    </row>
    <row r="405" spans="11:15">
      <c r="K405" s="68"/>
      <c r="L405" s="39" t="str">
        <f>Results!C405</f>
        <v>A19</v>
      </c>
      <c r="M405" s="39" t="str">
        <f>Results!B401</f>
        <v>mmu-miR-669m-3p</v>
      </c>
      <c r="N405" s="69" t="e">
        <f>LOG(Results!H405,2)</f>
        <v>#DIV/0!</v>
      </c>
      <c r="O405" s="70" t="str">
        <f>Results!I393</f>
        <v>N/A</v>
      </c>
    </row>
    <row r="406" spans="11:15">
      <c r="K406" s="68"/>
      <c r="L406" s="39" t="str">
        <f>Results!C406</f>
        <v>A20</v>
      </c>
      <c r="M406" s="39" t="str">
        <f>Results!B402</f>
        <v>mmu-miR-181c-5p</v>
      </c>
      <c r="N406" s="69" t="e">
        <f>LOG(Results!H406,2)</f>
        <v>#DIV/0!</v>
      </c>
      <c r="O406" s="70" t="str">
        <f>Results!I394</f>
        <v>N/A</v>
      </c>
    </row>
    <row r="407" spans="11:15">
      <c r="K407" s="68"/>
      <c r="L407" s="39" t="str">
        <f>Results!C407</f>
        <v>A21</v>
      </c>
      <c r="M407" s="39" t="str">
        <f>Results!B403</f>
        <v>mmu-miR-1951</v>
      </c>
      <c r="N407" s="69" t="e">
        <f>LOG(Results!H407,2)</f>
        <v>#DIV/0!</v>
      </c>
      <c r="O407" s="70" t="str">
        <f>Results!I395</f>
        <v>N/A</v>
      </c>
    </row>
    <row r="408" spans="11:15">
      <c r="K408" s="68"/>
      <c r="L408" s="39" t="str">
        <f>Results!C408</f>
        <v>A22</v>
      </c>
      <c r="M408" s="39" t="str">
        <f>Results!B404</f>
        <v>mmu-miR-181d-5p</v>
      </c>
      <c r="N408" s="69" t="e">
        <f>LOG(Results!H408,2)</f>
        <v>#DIV/0!</v>
      </c>
      <c r="O408" s="70" t="str">
        <f>Results!I396</f>
        <v>N/A</v>
      </c>
    </row>
    <row r="409" spans="11:15">
      <c r="K409" s="68"/>
      <c r="L409" s="39" t="str">
        <f>Results!C409</f>
        <v>A23</v>
      </c>
      <c r="M409" s="39" t="str">
        <f>Results!B405</f>
        <v>mmu-miR-1952</v>
      </c>
      <c r="N409" s="69" t="e">
        <f>LOG(Results!H409,2)</f>
        <v>#DIV/0!</v>
      </c>
      <c r="O409" s="70" t="str">
        <f>Results!I397</f>
        <v>N/A</v>
      </c>
    </row>
    <row r="410" spans="11:15">
      <c r="K410" s="68"/>
      <c r="L410" s="39" t="str">
        <f>Results!C410</f>
        <v>A24</v>
      </c>
      <c r="M410" s="39" t="str">
        <f>Results!B406</f>
        <v>mmu-miR-196a-5p</v>
      </c>
      <c r="N410" s="69" t="e">
        <f>LOG(Results!H410,2)</f>
        <v>#DIV/0!</v>
      </c>
      <c r="O410" s="70" t="str">
        <f>Results!I398</f>
        <v>N/A</v>
      </c>
    </row>
    <row r="411" spans="11:15">
      <c r="K411" s="68"/>
      <c r="L411" s="39" t="str">
        <f>Results!C411</f>
        <v>B01</v>
      </c>
      <c r="M411" s="39" t="str">
        <f>Results!B407</f>
        <v>mmu-miR-1954</v>
      </c>
      <c r="N411" s="69" t="e">
        <f>LOG(Results!H411,2)</f>
        <v>#DIV/0!</v>
      </c>
      <c r="O411" s="70" t="str">
        <f>Results!I399</f>
        <v>N/A</v>
      </c>
    </row>
    <row r="412" spans="11:15">
      <c r="K412" s="68"/>
      <c r="L412" s="39" t="str">
        <f>Results!C412</f>
        <v>B02</v>
      </c>
      <c r="M412" s="39" t="str">
        <f>Results!B408</f>
        <v>mmu-miR-19a-3p</v>
      </c>
      <c r="N412" s="69" t="e">
        <f>LOG(Results!H412,2)</f>
        <v>#DIV/0!</v>
      </c>
      <c r="O412" s="70" t="str">
        <f>Results!I400</f>
        <v>N/A</v>
      </c>
    </row>
    <row r="413" spans="11:15">
      <c r="K413" s="68"/>
      <c r="L413" s="39" t="str">
        <f>Results!C413</f>
        <v>B03</v>
      </c>
      <c r="M413" s="39" t="str">
        <f>Results!B409</f>
        <v>mmu-miR-1955-5p</v>
      </c>
      <c r="N413" s="69" t="e">
        <f>LOG(Results!H413,2)</f>
        <v>#DIV/0!</v>
      </c>
      <c r="O413" s="70" t="str">
        <f>Results!I401</f>
        <v>N/A</v>
      </c>
    </row>
    <row r="414" spans="11:15">
      <c r="K414" s="68"/>
      <c r="L414" s="39" t="str">
        <f>Results!C414</f>
        <v>B04</v>
      </c>
      <c r="M414" s="39" t="str">
        <f>Results!B410</f>
        <v>mmu-miR-19b-3p</v>
      </c>
      <c r="N414" s="69" t="e">
        <f>LOG(Results!H414,2)</f>
        <v>#DIV/0!</v>
      </c>
      <c r="O414" s="70" t="str">
        <f>Results!I402</f>
        <v>N/A</v>
      </c>
    </row>
    <row r="415" spans="11:15">
      <c r="K415" s="68"/>
      <c r="L415" s="39" t="str">
        <f>Results!C415</f>
        <v>B05</v>
      </c>
      <c r="M415" s="39" t="str">
        <f>Results!B411</f>
        <v>mmu-miR-135a-2-3p</v>
      </c>
      <c r="N415" s="69" t="e">
        <f>LOG(Results!H415,2)</f>
        <v>#DIV/0!</v>
      </c>
      <c r="O415" s="70" t="str">
        <f>Results!I403</f>
        <v>N/A</v>
      </c>
    </row>
    <row r="416" spans="11:15">
      <c r="K416" s="68"/>
      <c r="L416" s="39" t="str">
        <f>Results!C416</f>
        <v>B06</v>
      </c>
      <c r="M416" s="39" t="str">
        <f>Results!B412</f>
        <v>mmu-miR-467d-3p</v>
      </c>
      <c r="N416" s="69" t="e">
        <f>LOG(Results!H416,2)</f>
        <v>#DIV/0!</v>
      </c>
      <c r="O416" s="70" t="str">
        <f>Results!I404</f>
        <v>N/A</v>
      </c>
    </row>
    <row r="417" spans="11:15">
      <c r="K417" s="68"/>
      <c r="L417" s="39" t="str">
        <f>Results!C417</f>
        <v>B07</v>
      </c>
      <c r="M417" s="39" t="str">
        <f>Results!B413</f>
        <v>mmu-miR-466c-5p</v>
      </c>
      <c r="N417" s="69" t="e">
        <f>LOG(Results!H417,2)</f>
        <v>#DIV/0!</v>
      </c>
      <c r="O417" s="70" t="str">
        <f>Results!I405</f>
        <v>N/A</v>
      </c>
    </row>
    <row r="418" spans="11:15">
      <c r="K418" s="68"/>
      <c r="L418" s="39" t="str">
        <f>Results!C418</f>
        <v>B08</v>
      </c>
      <c r="M418" s="39" t="str">
        <f>Results!B414</f>
        <v>mmu-miR-467e-3p</v>
      </c>
      <c r="N418" s="69" t="e">
        <f>LOG(Results!H418,2)</f>
        <v>#DIV/0!</v>
      </c>
      <c r="O418" s="70" t="str">
        <f>Results!I406</f>
        <v>N/A</v>
      </c>
    </row>
    <row r="419" spans="11:15">
      <c r="K419" s="68"/>
      <c r="L419" s="39" t="str">
        <f>Results!C419</f>
        <v>B09</v>
      </c>
      <c r="M419" s="39" t="str">
        <f>Results!B415</f>
        <v>mmu-miR-669a-5p</v>
      </c>
      <c r="N419" s="69" t="e">
        <f>LOG(Results!H419,2)</f>
        <v>#DIV/0!</v>
      </c>
      <c r="O419" s="70" t="str">
        <f>Results!I407</f>
        <v>N/A</v>
      </c>
    </row>
    <row r="420" spans="11:15">
      <c r="K420" s="68"/>
      <c r="L420" s="39" t="str">
        <f>Results!C420</f>
        <v>B10</v>
      </c>
      <c r="M420" s="39" t="str">
        <f>Results!B416</f>
        <v>mmu-miR-470-3p</v>
      </c>
      <c r="N420" s="69" t="e">
        <f>LOG(Results!H420,2)</f>
        <v>#DIV/0!</v>
      </c>
      <c r="O420" s="70" t="str">
        <f>Results!I408</f>
        <v>N/A</v>
      </c>
    </row>
    <row r="421" spans="11:15">
      <c r="K421" s="68"/>
      <c r="L421" s="39" t="str">
        <f>Results!C421</f>
        <v>B11</v>
      </c>
      <c r="M421" s="39" t="str">
        <f>Results!B417</f>
        <v>mmu-miR-1982.2</v>
      </c>
      <c r="N421" s="69" t="e">
        <f>LOG(Results!H421,2)</f>
        <v>#DIV/0!</v>
      </c>
      <c r="O421" s="70" t="str">
        <f>Results!I409</f>
        <v>N/A</v>
      </c>
    </row>
    <row r="422" spans="11:15">
      <c r="K422" s="68"/>
      <c r="L422" s="39" t="str">
        <f>Results!C422</f>
        <v>B12</v>
      </c>
      <c r="M422" s="39" t="str">
        <f>Results!B418</f>
        <v>mmu-miR-483-3p</v>
      </c>
      <c r="N422" s="69" t="e">
        <f>LOG(Results!H422,2)</f>
        <v>#DIV/0!</v>
      </c>
      <c r="O422" s="70" t="str">
        <f>Results!I410</f>
        <v>N/A</v>
      </c>
    </row>
    <row r="423" spans="11:15">
      <c r="K423" s="68"/>
      <c r="L423" s="39" t="str">
        <f>Results!C423</f>
        <v>B13</v>
      </c>
      <c r="M423" s="39" t="str">
        <f>Results!B419</f>
        <v>mmu-miR-466c-3p</v>
      </c>
      <c r="N423" s="69" t="e">
        <f>LOG(Results!H423,2)</f>
        <v>#DIV/0!</v>
      </c>
      <c r="O423" s="70" t="str">
        <f>Results!I411</f>
        <v>N/A</v>
      </c>
    </row>
    <row r="424" spans="11:15">
      <c r="K424" s="68"/>
      <c r="L424" s="39" t="str">
        <f>Results!C424</f>
        <v>B14</v>
      </c>
      <c r="M424" s="39" t="str">
        <f>Results!B420</f>
        <v>mmu-miR-488-5p</v>
      </c>
      <c r="N424" s="69" t="e">
        <f>LOG(Results!H424,2)</f>
        <v>#DIV/0!</v>
      </c>
      <c r="O424" s="70" t="str">
        <f>Results!I412</f>
        <v>N/A</v>
      </c>
    </row>
    <row r="425" spans="11:15">
      <c r="K425" s="68"/>
      <c r="L425" s="39" t="str">
        <f>Results!C425</f>
        <v>B15</v>
      </c>
      <c r="M425" s="39" t="str">
        <f>Results!B421</f>
        <v>mmu-miR-760-5p</v>
      </c>
      <c r="N425" s="69" t="e">
        <f>LOG(Results!H425,2)</f>
        <v>#DIV/0!</v>
      </c>
      <c r="O425" s="70" t="str">
        <f>Results!I413</f>
        <v>N/A</v>
      </c>
    </row>
    <row r="426" spans="11:15">
      <c r="K426" s="68"/>
      <c r="L426" s="39" t="str">
        <f>Results!C426</f>
        <v>B16</v>
      </c>
      <c r="M426" s="39" t="str">
        <f>Results!B422</f>
        <v>mmu-miR-674-3p</v>
      </c>
      <c r="N426" s="69" t="e">
        <f>LOG(Results!H426,2)</f>
        <v>#DIV/0!</v>
      </c>
      <c r="O426" s="70" t="str">
        <f>Results!I414</f>
        <v>N/A</v>
      </c>
    </row>
    <row r="427" spans="11:15">
      <c r="K427" s="68"/>
      <c r="L427" s="39" t="str">
        <f>Results!C427</f>
        <v>B17</v>
      </c>
      <c r="M427" s="39" t="str">
        <f>Results!B423</f>
        <v>mmu-let-7b-3p</v>
      </c>
      <c r="N427" s="69" t="e">
        <f>LOG(Results!H427,2)</f>
        <v>#DIV/0!</v>
      </c>
      <c r="O427" s="70" t="str">
        <f>Results!I415</f>
        <v>N/A</v>
      </c>
    </row>
    <row r="428" spans="11:15">
      <c r="K428" s="68"/>
      <c r="L428" s="39" t="str">
        <f>Results!C428</f>
        <v>B18</v>
      </c>
      <c r="M428" s="39" t="str">
        <f>Results!B424</f>
        <v>mmu-miR-676-5p</v>
      </c>
      <c r="N428" s="69" t="e">
        <f>LOG(Results!H428,2)</f>
        <v>#DIV/0!</v>
      </c>
      <c r="O428" s="70" t="str">
        <f>Results!I416</f>
        <v>N/A</v>
      </c>
    </row>
    <row r="429" spans="11:15">
      <c r="K429" s="68"/>
      <c r="L429" s="39" t="str">
        <f>Results!C429</f>
        <v>B19</v>
      </c>
      <c r="M429" s="39" t="str">
        <f>Results!B425</f>
        <v>mmu-let-7d-3p</v>
      </c>
      <c r="N429" s="69" t="e">
        <f>LOG(Results!H429,2)</f>
        <v>#DIV/0!</v>
      </c>
      <c r="O429" s="70" t="str">
        <f>Results!I417</f>
        <v>N/A</v>
      </c>
    </row>
    <row r="430" spans="11:15">
      <c r="K430" s="68"/>
      <c r="L430" s="39" t="str">
        <f>Results!C430</f>
        <v>B20</v>
      </c>
      <c r="M430" s="39" t="str">
        <f>Results!B426</f>
        <v>mmu-miR-699</v>
      </c>
      <c r="N430" s="69" t="e">
        <f>LOG(Results!H430,2)</f>
        <v>#DIV/0!</v>
      </c>
      <c r="O430" s="70" t="str">
        <f>Results!I418</f>
        <v>N/A</v>
      </c>
    </row>
    <row r="431" spans="11:15">
      <c r="K431" s="68"/>
      <c r="L431" s="39" t="str">
        <f>Results!C431</f>
        <v>B21</v>
      </c>
      <c r="M431" s="39" t="str">
        <f>Results!B427</f>
        <v>mmu-let-7f-1-3p</v>
      </c>
      <c r="N431" s="69" t="e">
        <f>LOG(Results!H431,2)</f>
        <v>#DIV/0!</v>
      </c>
      <c r="O431" s="70" t="str">
        <f>Results!I419</f>
        <v>N/A</v>
      </c>
    </row>
    <row r="432" spans="11:15">
      <c r="K432" s="68"/>
      <c r="L432" s="39" t="str">
        <f>Results!C432</f>
        <v>B22</v>
      </c>
      <c r="M432" s="39" t="str">
        <f>Results!B428</f>
        <v>mmu-miR-712-3p</v>
      </c>
      <c r="N432" s="69" t="e">
        <f>LOG(Results!H432,2)</f>
        <v>#DIV/0!</v>
      </c>
      <c r="O432" s="70" t="str">
        <f>Results!I420</f>
        <v>N/A</v>
      </c>
    </row>
    <row r="433" spans="11:15">
      <c r="K433" s="68"/>
      <c r="L433" s="39" t="str">
        <f>Results!C433</f>
        <v>B23</v>
      </c>
      <c r="M433" s="39" t="str">
        <f>Results!B429</f>
        <v>mmu-let-7i-3p</v>
      </c>
      <c r="N433" s="69" t="e">
        <f>LOG(Results!H433,2)</f>
        <v>#DIV/0!</v>
      </c>
      <c r="O433" s="70" t="str">
        <f>Results!I421</f>
        <v>N/A</v>
      </c>
    </row>
    <row r="434" spans="11:15">
      <c r="K434" s="68"/>
      <c r="L434" s="39" t="str">
        <f>Results!C434</f>
        <v>B24</v>
      </c>
      <c r="M434" s="39" t="str">
        <f>Results!B430</f>
        <v>mmu-miR-742-5p</v>
      </c>
      <c r="N434" s="69" t="e">
        <f>LOG(Results!H434,2)</f>
        <v>#DIV/0!</v>
      </c>
      <c r="O434" s="70" t="str">
        <f>Results!I422</f>
        <v>N/A</v>
      </c>
    </row>
    <row r="435" spans="11:15">
      <c r="K435" s="68"/>
      <c r="L435" s="39" t="str">
        <f>Results!C435</f>
        <v>C01</v>
      </c>
      <c r="M435" s="39" t="str">
        <f>Results!B431</f>
        <v>mmu-miR-106b-3p</v>
      </c>
      <c r="N435" s="69" t="e">
        <f>LOG(Results!H435,2)</f>
        <v>#DIV/0!</v>
      </c>
      <c r="O435" s="70" t="str">
        <f>Results!I423</f>
        <v>N/A</v>
      </c>
    </row>
    <row r="436" spans="11:15">
      <c r="K436" s="68"/>
      <c r="L436" s="39" t="str">
        <f>Results!C436</f>
        <v>C02</v>
      </c>
      <c r="M436" s="39" t="str">
        <f>Results!B432</f>
        <v>mmu-miR-872-3p</v>
      </c>
      <c r="N436" s="69" t="e">
        <f>LOG(Results!H436,2)</f>
        <v>#DIV/0!</v>
      </c>
      <c r="O436" s="70" t="str">
        <f>Results!I424</f>
        <v>N/A</v>
      </c>
    </row>
    <row r="437" spans="11:15">
      <c r="K437" s="68"/>
      <c r="L437" s="39" t="str">
        <f>Results!C437</f>
        <v>C03</v>
      </c>
      <c r="M437" s="39" t="str">
        <f>Results!B433</f>
        <v>mmu-miR-10a-3p</v>
      </c>
      <c r="N437" s="69" t="e">
        <f>LOG(Results!H437,2)</f>
        <v>#DIV/0!</v>
      </c>
      <c r="O437" s="70" t="str">
        <f>Results!I425</f>
        <v>N/A</v>
      </c>
    </row>
    <row r="438" spans="11:15">
      <c r="K438" s="68"/>
      <c r="L438" s="39" t="str">
        <f>Results!C438</f>
        <v>C04</v>
      </c>
      <c r="M438" s="39" t="str">
        <f>Results!B434</f>
        <v>mmu-miR-877-3p</v>
      </c>
      <c r="N438" s="69" t="e">
        <f>LOG(Results!H438,2)</f>
        <v>#DIV/0!</v>
      </c>
      <c r="O438" s="70" t="str">
        <f>Results!I426</f>
        <v>N/A</v>
      </c>
    </row>
    <row r="439" spans="11:15">
      <c r="K439" s="68"/>
      <c r="L439" s="39" t="str">
        <f>Results!C439</f>
        <v>C05</v>
      </c>
      <c r="M439" s="39" t="str">
        <f>Results!B435</f>
        <v>mmu-miR-1956</v>
      </c>
      <c r="N439" s="69" t="e">
        <f>LOG(Results!H439,2)</f>
        <v>#DIV/0!</v>
      </c>
      <c r="O439" s="70" t="str">
        <f>Results!I427</f>
        <v>N/A</v>
      </c>
    </row>
    <row r="440" spans="11:15">
      <c r="K440" s="68"/>
      <c r="L440" s="39" t="str">
        <f>Results!C440</f>
        <v>C06</v>
      </c>
      <c r="M440" s="39" t="str">
        <f>Results!B436</f>
        <v>mmu-miR-204-5p</v>
      </c>
      <c r="N440" s="69" t="e">
        <f>LOG(Results!H440,2)</f>
        <v>#DIV/0!</v>
      </c>
      <c r="O440" s="70" t="str">
        <f>Results!I428</f>
        <v>N/A</v>
      </c>
    </row>
    <row r="441" spans="11:15">
      <c r="K441" s="68"/>
      <c r="L441" s="39" t="str">
        <f>Results!C441</f>
        <v>C07</v>
      </c>
      <c r="M441" s="39" t="str">
        <f>Results!B437</f>
        <v>mmu-miR-1957</v>
      </c>
      <c r="N441" s="69" t="e">
        <f>LOG(Results!H441,2)</f>
        <v>#DIV/0!</v>
      </c>
      <c r="O441" s="70" t="str">
        <f>Results!I429</f>
        <v>N/A</v>
      </c>
    </row>
    <row r="442" spans="11:15">
      <c r="K442" s="68"/>
      <c r="L442" s="39" t="str">
        <f>Results!C442</f>
        <v>C08</v>
      </c>
      <c r="M442" s="39" t="str">
        <f>Results!B438</f>
        <v>mmu-miR-23a-3p</v>
      </c>
      <c r="N442" s="69" t="e">
        <f>LOG(Results!H442,2)</f>
        <v>#DIV/0!</v>
      </c>
      <c r="O442" s="70" t="str">
        <f>Results!I430</f>
        <v>N/A</v>
      </c>
    </row>
    <row r="443" spans="11:15">
      <c r="K443" s="68"/>
      <c r="L443" s="39" t="str">
        <f>Results!C443</f>
        <v>C09</v>
      </c>
      <c r="M443" s="39" t="str">
        <f>Results!B439</f>
        <v>mmu-miR-1958</v>
      </c>
      <c r="N443" s="69" t="e">
        <f>LOG(Results!H443,2)</f>
        <v>#DIV/0!</v>
      </c>
      <c r="O443" s="70" t="str">
        <f>Results!I431</f>
        <v>N/A</v>
      </c>
    </row>
    <row r="444" spans="11:15">
      <c r="K444" s="68"/>
      <c r="L444" s="39" t="str">
        <f>Results!C444</f>
        <v>C10</v>
      </c>
      <c r="M444" s="39" t="str">
        <f>Results!B440</f>
        <v>mmu-miR-23b-3p</v>
      </c>
      <c r="N444" s="69" t="e">
        <f>LOG(Results!H444,2)</f>
        <v>#DIV/0!</v>
      </c>
      <c r="O444" s="70" t="str">
        <f>Results!I432</f>
        <v>N/A</v>
      </c>
    </row>
    <row r="445" spans="11:15">
      <c r="K445" s="68"/>
      <c r="L445" s="39" t="str">
        <f>Results!C445</f>
        <v>C11</v>
      </c>
      <c r="M445" s="39" t="str">
        <f>Results!B441</f>
        <v>mmu-miR-1959</v>
      </c>
      <c r="N445" s="69" t="e">
        <f>LOG(Results!H445,2)</f>
        <v>#DIV/0!</v>
      </c>
      <c r="O445" s="70" t="str">
        <f>Results!I433</f>
        <v>N/A</v>
      </c>
    </row>
    <row r="446" spans="11:15">
      <c r="K446" s="68"/>
      <c r="L446" s="39" t="str">
        <f>Results!C446</f>
        <v>C12</v>
      </c>
      <c r="M446" s="39" t="str">
        <f>Results!B442</f>
        <v>mmu-miR-27a-3p</v>
      </c>
      <c r="N446" s="69" t="e">
        <f>LOG(Results!H446,2)</f>
        <v>#DIV/0!</v>
      </c>
      <c r="O446" s="70" t="str">
        <f>Results!I434</f>
        <v>N/A</v>
      </c>
    </row>
    <row r="447" spans="11:15">
      <c r="K447" s="68"/>
      <c r="L447" s="39" t="str">
        <f>Results!C447</f>
        <v>C13</v>
      </c>
      <c r="M447" s="39" t="str">
        <f>Results!B443</f>
        <v>mmu-miR-1961</v>
      </c>
      <c r="N447" s="69" t="e">
        <f>LOG(Results!H447,2)</f>
        <v>#DIV/0!</v>
      </c>
      <c r="O447" s="70" t="str">
        <f>Results!I435</f>
        <v>N/A</v>
      </c>
    </row>
    <row r="448" spans="11:15">
      <c r="K448" s="68"/>
      <c r="L448" s="39" t="str">
        <f>Results!C448</f>
        <v>C14</v>
      </c>
      <c r="M448" s="39" t="str">
        <f>Results!B444</f>
        <v>mmu-miR-27b-3p</v>
      </c>
      <c r="N448" s="69" t="e">
        <f>LOG(Results!H448,2)</f>
        <v>#DIV/0!</v>
      </c>
      <c r="O448" s="70" t="str">
        <f>Results!I436</f>
        <v>N/A</v>
      </c>
    </row>
    <row r="449" spans="11:15">
      <c r="K449" s="68"/>
      <c r="L449" s="39" t="str">
        <f>Results!C449</f>
        <v>C15</v>
      </c>
      <c r="M449" s="39" t="str">
        <f>Results!B445</f>
        <v>mmu-miR-1963</v>
      </c>
      <c r="N449" s="69" t="e">
        <f>LOG(Results!H449,2)</f>
        <v>#DIV/0!</v>
      </c>
      <c r="O449" s="70" t="str">
        <f>Results!I437</f>
        <v>N/A</v>
      </c>
    </row>
    <row r="450" spans="11:15">
      <c r="K450" s="68"/>
      <c r="L450" s="39" t="str">
        <f>Results!C450</f>
        <v>C16</v>
      </c>
      <c r="M450" s="39" t="str">
        <f>Results!B446</f>
        <v>mmu-miR-29a-3p</v>
      </c>
      <c r="N450" s="69" t="e">
        <f>LOG(Results!H450,2)</f>
        <v>#DIV/0!</v>
      </c>
      <c r="O450" s="70" t="str">
        <f>Results!I438</f>
        <v>N/A</v>
      </c>
    </row>
    <row r="451" spans="11:15">
      <c r="K451" s="68"/>
      <c r="L451" s="39" t="str">
        <f>Results!C451</f>
        <v>C17</v>
      </c>
      <c r="M451" s="39" t="str">
        <f>Results!B447</f>
        <v>mmu-miR-1965</v>
      </c>
      <c r="N451" s="69" t="e">
        <f>LOG(Results!H451,2)</f>
        <v>#DIV/0!</v>
      </c>
      <c r="O451" s="70" t="str">
        <f>Results!I439</f>
        <v>N/A</v>
      </c>
    </row>
    <row r="452" spans="11:15">
      <c r="K452" s="68"/>
      <c r="L452" s="39" t="str">
        <f>Results!C452</f>
        <v>C18</v>
      </c>
      <c r="M452" s="39" t="str">
        <f>Results!B448</f>
        <v>mmu-miR-29c-3p</v>
      </c>
      <c r="N452" s="69" t="e">
        <f>LOG(Results!H452,2)</f>
        <v>#DIV/0!</v>
      </c>
      <c r="O452" s="70" t="str">
        <f>Results!I440</f>
        <v>N/A</v>
      </c>
    </row>
    <row r="453" spans="11:15">
      <c r="K453" s="68"/>
      <c r="L453" s="39" t="str">
        <f>Results!C453</f>
        <v>C19</v>
      </c>
      <c r="M453" s="39" t="str">
        <f>Results!B449</f>
        <v>mmu-miR-1966</v>
      </c>
      <c r="N453" s="69" t="e">
        <f>LOG(Results!H453,2)</f>
        <v>#DIV/0!</v>
      </c>
      <c r="O453" s="70" t="str">
        <f>Results!I441</f>
        <v>N/A</v>
      </c>
    </row>
    <row r="454" spans="11:15">
      <c r="K454" s="68"/>
      <c r="L454" s="39" t="str">
        <f>Results!C454</f>
        <v>C20</v>
      </c>
      <c r="M454" s="39" t="str">
        <f>Results!B450</f>
        <v>mmu-miR-301a-3p</v>
      </c>
      <c r="N454" s="69" t="e">
        <f>LOG(Results!H454,2)</f>
        <v>#DIV/0!</v>
      </c>
      <c r="O454" s="70" t="str">
        <f>Results!I442</f>
        <v>N/A</v>
      </c>
    </row>
    <row r="455" spans="11:15">
      <c r="K455" s="68"/>
      <c r="L455" s="39" t="str">
        <f>Results!C455</f>
        <v>C21</v>
      </c>
      <c r="M455" s="39" t="str">
        <f>Results!B451</f>
        <v>mmu-miR-1968-5p</v>
      </c>
      <c r="N455" s="69" t="e">
        <f>LOG(Results!H455,2)</f>
        <v>#DIV/0!</v>
      </c>
      <c r="O455" s="70" t="str">
        <f>Results!I443</f>
        <v>N/A</v>
      </c>
    </row>
    <row r="456" spans="11:15">
      <c r="K456" s="68"/>
      <c r="L456" s="39" t="str">
        <f>Results!C456</f>
        <v>C22</v>
      </c>
      <c r="M456" s="39" t="str">
        <f>Results!B452</f>
        <v>mmu-miR-30a-5p</v>
      </c>
      <c r="N456" s="69" t="e">
        <f>LOG(Results!H456,2)</f>
        <v>#DIV/0!</v>
      </c>
      <c r="O456" s="70" t="str">
        <f>Results!I444</f>
        <v>N/A</v>
      </c>
    </row>
    <row r="457" spans="11:15">
      <c r="K457" s="68"/>
      <c r="L457" s="39" t="str">
        <f>Results!C457</f>
        <v>C23</v>
      </c>
      <c r="M457" s="39" t="str">
        <f>Results!B453</f>
        <v>mmu-miR-1969</v>
      </c>
      <c r="N457" s="69" t="e">
        <f>LOG(Results!H457,2)</f>
        <v>#DIV/0!</v>
      </c>
      <c r="O457" s="70" t="str">
        <f>Results!I445</f>
        <v>N/A</v>
      </c>
    </row>
    <row r="458" spans="11:15">
      <c r="K458" s="68"/>
      <c r="L458" s="39" t="str">
        <f>Results!C458</f>
        <v>C24</v>
      </c>
      <c r="M458" s="39" t="str">
        <f>Results!B454</f>
        <v>mmu-miR-30d-5p</v>
      </c>
      <c r="N458" s="69" t="e">
        <f>LOG(Results!H458,2)</f>
        <v>#DIV/0!</v>
      </c>
      <c r="O458" s="70" t="str">
        <f>Results!I446</f>
        <v>N/A</v>
      </c>
    </row>
    <row r="459" spans="11:15">
      <c r="K459" s="68"/>
      <c r="L459" s="39" t="str">
        <f>Results!C459</f>
        <v>D01</v>
      </c>
      <c r="M459" s="39" t="str">
        <f>Results!B455</f>
        <v>mmu-miR-1970</v>
      </c>
      <c r="N459" s="69" t="e">
        <f>LOG(Results!H459,2)</f>
        <v>#DIV/0!</v>
      </c>
      <c r="O459" s="70" t="str">
        <f>Results!I447</f>
        <v>N/A</v>
      </c>
    </row>
    <row r="460" spans="11:15">
      <c r="K460" s="68"/>
      <c r="L460" s="39" t="str">
        <f>Results!C460</f>
        <v>D02</v>
      </c>
      <c r="M460" s="39" t="str">
        <f>Results!B456</f>
        <v>mmu-miR-30e-5p</v>
      </c>
      <c r="N460" s="69" t="e">
        <f>LOG(Results!H460,2)</f>
        <v>#DIV/0!</v>
      </c>
      <c r="O460" s="70" t="str">
        <f>Results!I448</f>
        <v>N/A</v>
      </c>
    </row>
    <row r="461" spans="11:15">
      <c r="K461" s="68"/>
      <c r="L461" s="39" t="str">
        <f>Results!C461</f>
        <v>D03</v>
      </c>
      <c r="M461" s="39" t="str">
        <f>Results!B457</f>
        <v>mmu-miR-1274a</v>
      </c>
      <c r="N461" s="69" t="e">
        <f>LOG(Results!H461,2)</f>
        <v>#DIV/0!</v>
      </c>
      <c r="O461" s="70" t="str">
        <f>Results!I449</f>
        <v>N/A</v>
      </c>
    </row>
    <row r="462" spans="11:15">
      <c r="K462" s="68"/>
      <c r="L462" s="39" t="str">
        <f>Results!C462</f>
        <v>D04</v>
      </c>
      <c r="M462" s="39" t="str">
        <f>Results!B458</f>
        <v>mmu-miR-7a-5p</v>
      </c>
      <c r="N462" s="69" t="e">
        <f>LOG(Results!H462,2)</f>
        <v>#DIV/0!</v>
      </c>
      <c r="O462" s="70" t="str">
        <f>Results!I450</f>
        <v>N/A</v>
      </c>
    </row>
    <row r="463" spans="11:15">
      <c r="K463" s="68"/>
      <c r="L463" s="39" t="str">
        <f>Results!C463</f>
        <v>D05</v>
      </c>
      <c r="M463" s="39" t="str">
        <f>Results!B459</f>
        <v>mmu-miR-124-5p</v>
      </c>
      <c r="N463" s="69" t="e">
        <f>LOG(Results!H463,2)</f>
        <v>#DIV/0!</v>
      </c>
      <c r="O463" s="70" t="str">
        <f>Results!I451</f>
        <v>N/A</v>
      </c>
    </row>
    <row r="464" spans="11:15">
      <c r="K464" s="68"/>
      <c r="L464" s="39" t="str">
        <f>Results!C464</f>
        <v>D06</v>
      </c>
      <c r="M464" s="39" t="str">
        <f>Results!B460</f>
        <v>mmu-miR-879-3p</v>
      </c>
      <c r="N464" s="69" t="e">
        <f>LOG(Results!H464,2)</f>
        <v>#DIV/0!</v>
      </c>
      <c r="O464" s="70" t="str">
        <f>Results!I452</f>
        <v>N/A</v>
      </c>
    </row>
    <row r="465" spans="11:15">
      <c r="K465" s="68"/>
      <c r="L465" s="39" t="str">
        <f>Results!C465</f>
        <v>D07</v>
      </c>
      <c r="M465" s="39" t="str">
        <f>Results!B461</f>
        <v>mmu-miR-1247-5p</v>
      </c>
      <c r="N465" s="69" t="e">
        <f>LOG(Results!H465,2)</f>
        <v>#DIV/0!</v>
      </c>
      <c r="O465" s="70" t="str">
        <f>Results!I453</f>
        <v>N/A</v>
      </c>
    </row>
    <row r="466" spans="11:15">
      <c r="K466" s="68"/>
      <c r="L466" s="39" t="str">
        <f>Results!C466</f>
        <v>D08</v>
      </c>
      <c r="M466" s="39" t="str">
        <f>Results!B462</f>
        <v>mmu-miR-193-5p</v>
      </c>
      <c r="N466" s="69" t="e">
        <f>LOG(Results!H466,2)</f>
        <v>#DIV/0!</v>
      </c>
      <c r="O466" s="70" t="str">
        <f>Results!I454</f>
        <v>N/A</v>
      </c>
    </row>
    <row r="467" spans="11:15">
      <c r="K467" s="68"/>
      <c r="L467" s="39" t="str">
        <f>Results!C467</f>
        <v>D09</v>
      </c>
      <c r="M467" s="39" t="str">
        <f>Results!B463</f>
        <v>mmu-miR-1249-3p</v>
      </c>
      <c r="N467" s="69" t="e">
        <f>LOG(Results!H467,2)</f>
        <v>#DIV/0!</v>
      </c>
      <c r="O467" s="70" t="str">
        <f>Results!I455</f>
        <v>N/A</v>
      </c>
    </row>
    <row r="468" spans="11:15">
      <c r="K468" s="68"/>
      <c r="L468" s="39" t="str">
        <f>Results!C468</f>
        <v>D10</v>
      </c>
      <c r="M468" s="39" t="str">
        <f>Results!B464</f>
        <v>mmu-miR-24-2-5p</v>
      </c>
      <c r="N468" s="69" t="e">
        <f>LOG(Results!H468,2)</f>
        <v>#DIV/0!</v>
      </c>
      <c r="O468" s="70" t="str">
        <f>Results!I456</f>
        <v>N/A</v>
      </c>
    </row>
    <row r="469" spans="11:15">
      <c r="K469" s="68"/>
      <c r="L469" s="39" t="str">
        <f>Results!C469</f>
        <v>D11</v>
      </c>
      <c r="M469" s="39" t="str">
        <f>Results!B465</f>
        <v>mmu-miR-1298-5p</v>
      </c>
      <c r="N469" s="69" t="e">
        <f>LOG(Results!H469,2)</f>
        <v>#DIV/0!</v>
      </c>
      <c r="O469" s="70" t="str">
        <f>Results!I457</f>
        <v>N/A</v>
      </c>
    </row>
    <row r="470" spans="11:15">
      <c r="K470" s="68"/>
      <c r="L470" s="39" t="str">
        <f>Results!C470</f>
        <v>D12</v>
      </c>
      <c r="M470" s="39" t="str">
        <f>Results!B466</f>
        <v>mmu-miR-325-5p</v>
      </c>
      <c r="N470" s="69" t="e">
        <f>LOG(Results!H470,2)</f>
        <v>#DIV/0!</v>
      </c>
      <c r="O470" s="70" t="str">
        <f>Results!I458</f>
        <v>N/A</v>
      </c>
    </row>
    <row r="471" spans="11:15">
      <c r="K471" s="68"/>
      <c r="L471" s="39" t="str">
        <f>Results!C471</f>
        <v>D13</v>
      </c>
      <c r="M471" s="39" t="str">
        <f>Results!B467</f>
        <v>mmu-miR-135a-1-3p</v>
      </c>
      <c r="N471" s="69" t="e">
        <f>LOG(Results!H471,2)</f>
        <v>#DIV/0!</v>
      </c>
      <c r="O471" s="70" t="str">
        <f>Results!I459</f>
        <v>N/A</v>
      </c>
    </row>
    <row r="472" spans="11:15">
      <c r="K472" s="68"/>
      <c r="L472" s="39" t="str">
        <f>Results!C472</f>
        <v>D14</v>
      </c>
      <c r="M472" s="39" t="str">
        <f>Results!B468</f>
        <v>mmu-miR-1982-5p</v>
      </c>
      <c r="N472" s="69" t="e">
        <f>LOG(Results!H472,2)</f>
        <v>#DIV/0!</v>
      </c>
      <c r="O472" s="70" t="str">
        <f>Results!I460</f>
        <v>N/A</v>
      </c>
    </row>
    <row r="473" spans="11:15">
      <c r="K473" s="68"/>
      <c r="L473" s="39" t="str">
        <f>Results!C473</f>
        <v>D15</v>
      </c>
      <c r="M473" s="39" t="str">
        <f>Results!B469</f>
        <v>mmu-miR-140-3p</v>
      </c>
      <c r="N473" s="69" t="e">
        <f>LOG(Results!H473,2)</f>
        <v>#DIV/0!</v>
      </c>
      <c r="O473" s="70" t="str">
        <f>Results!I461</f>
        <v>N/A</v>
      </c>
    </row>
    <row r="474" spans="11:15">
      <c r="K474" s="68"/>
      <c r="L474" s="39" t="str">
        <f>Results!C474</f>
        <v>D16</v>
      </c>
      <c r="M474" s="39" t="str">
        <f>Results!B470</f>
        <v>mmu-miR-3475</v>
      </c>
      <c r="N474" s="69" t="e">
        <f>LOG(Results!H474,2)</f>
        <v>#DIV/0!</v>
      </c>
      <c r="O474" s="70" t="str">
        <f>Results!I462</f>
        <v>N/A</v>
      </c>
    </row>
    <row r="475" spans="11:15">
      <c r="K475" s="68"/>
      <c r="L475" s="39" t="str">
        <f>Results!C475</f>
        <v>D17</v>
      </c>
      <c r="M475" s="39" t="str">
        <f>Results!B471</f>
        <v>mmu-miR-148a-5p</v>
      </c>
      <c r="N475" s="69" t="e">
        <f>LOG(Results!H475,2)</f>
        <v>#DIV/0!</v>
      </c>
      <c r="O475" s="70" t="str">
        <f>Results!I463</f>
        <v>N/A</v>
      </c>
    </row>
    <row r="476" spans="11:15">
      <c r="K476" s="68"/>
      <c r="L476" s="39" t="str">
        <f>Results!C476</f>
        <v>D18</v>
      </c>
      <c r="M476" s="39" t="str">
        <f>Results!B472</f>
        <v>mmu-miR-3099-5p</v>
      </c>
      <c r="N476" s="69" t="e">
        <f>LOG(Results!H476,2)</f>
        <v>#DIV/0!</v>
      </c>
      <c r="O476" s="70" t="str">
        <f>Results!I464</f>
        <v>N/A</v>
      </c>
    </row>
    <row r="477" spans="11:15">
      <c r="K477" s="68"/>
      <c r="L477" s="39" t="str">
        <f>Results!C477</f>
        <v>D19</v>
      </c>
      <c r="M477" s="39" t="str">
        <f>Results!B473</f>
        <v>mmu-miR-15b-3p</v>
      </c>
      <c r="N477" s="69" t="e">
        <f>LOG(Results!H477,2)</f>
        <v>#DIV/0!</v>
      </c>
      <c r="O477" s="70" t="str">
        <f>Results!I465</f>
        <v>N/A</v>
      </c>
    </row>
    <row r="478" spans="11:15">
      <c r="K478" s="68"/>
      <c r="L478" s="39" t="str">
        <f>Results!C478</f>
        <v>D20</v>
      </c>
      <c r="M478" s="39" t="str">
        <f>Results!B474</f>
        <v>mmu-miR-2861</v>
      </c>
      <c r="N478" s="69" t="e">
        <f>LOG(Results!H478,2)</f>
        <v>#DIV/0!</v>
      </c>
      <c r="O478" s="70" t="str">
        <f>Results!I466</f>
        <v>N/A</v>
      </c>
    </row>
    <row r="479" spans="11:15">
      <c r="K479" s="68"/>
      <c r="L479" s="39" t="str">
        <f>Results!C479</f>
        <v>D21</v>
      </c>
      <c r="M479" s="39" t="str">
        <f>Results!B475</f>
        <v>mmu-miR-181a-1-3p</v>
      </c>
      <c r="N479" s="69" t="e">
        <f>LOG(Results!H479,2)</f>
        <v>#DIV/0!</v>
      </c>
      <c r="O479" s="70" t="str">
        <f>Results!I467</f>
        <v>N/A</v>
      </c>
    </row>
    <row r="480" spans="11:15">
      <c r="K480" s="68"/>
      <c r="L480" s="39" t="str">
        <f>Results!C480</f>
        <v>D22</v>
      </c>
      <c r="M480" s="39" t="str">
        <f>Results!B476</f>
        <v>mmu-miR-3072-5p</v>
      </c>
      <c r="N480" s="69" t="e">
        <f>LOG(Results!H480,2)</f>
        <v>#DIV/0!</v>
      </c>
      <c r="O480" s="70" t="str">
        <f>Results!I468</f>
        <v>N/A</v>
      </c>
    </row>
    <row r="481" spans="11:15">
      <c r="K481" s="68"/>
      <c r="L481" s="39" t="str">
        <f>Results!C481</f>
        <v>D23</v>
      </c>
      <c r="M481" s="39" t="str">
        <f>Results!B477</f>
        <v>mmu-miR-183-3p</v>
      </c>
      <c r="N481" s="69" t="e">
        <f>LOG(Results!H481,2)</f>
        <v>#DIV/0!</v>
      </c>
      <c r="O481" s="70" t="str">
        <f>Results!I469</f>
        <v>N/A</v>
      </c>
    </row>
    <row r="482" spans="11:15">
      <c r="K482" s="68"/>
      <c r="L482" s="39" t="str">
        <f>Results!C482</f>
        <v>D24</v>
      </c>
      <c r="M482" s="39" t="str">
        <f>Results!B478</f>
        <v>mmu-miR-3470b</v>
      </c>
      <c r="N482" s="69" t="e">
        <f>LOG(Results!H482,2)</f>
        <v>#DIV/0!</v>
      </c>
      <c r="O482" s="70" t="str">
        <f>Results!I470</f>
        <v>N/A</v>
      </c>
    </row>
    <row r="483" spans="11:15">
      <c r="K483" s="68"/>
      <c r="L483" s="39" t="str">
        <f>Results!C483</f>
        <v>E01</v>
      </c>
      <c r="M483" s="39" t="str">
        <f>Results!B479</f>
        <v>mmu-miR-200a-5p</v>
      </c>
      <c r="N483" s="69" t="e">
        <f>LOG(Results!H483,2)</f>
        <v>#DIV/0!</v>
      </c>
      <c r="O483" s="70" t="str">
        <f>Results!I471</f>
        <v>N/A</v>
      </c>
    </row>
    <row r="484" spans="11:15">
      <c r="K484" s="68"/>
      <c r="L484" s="39" t="str">
        <f>Results!C484</f>
        <v>E02</v>
      </c>
      <c r="M484" s="39" t="str">
        <f>Results!B480</f>
        <v>mmu-miR-3471</v>
      </c>
      <c r="N484" s="69" t="e">
        <f>LOG(Results!H484,2)</f>
        <v>#DIV/0!</v>
      </c>
      <c r="O484" s="70" t="str">
        <f>Results!I472</f>
        <v>N/A</v>
      </c>
    </row>
    <row r="485" spans="11:15">
      <c r="K485" s="68"/>
      <c r="L485" s="39" t="str">
        <f>Results!C485</f>
        <v>E03</v>
      </c>
      <c r="M485" s="39" t="str">
        <f>Results!B481</f>
        <v>mmu-miR-200b-5p</v>
      </c>
      <c r="N485" s="69" t="e">
        <f>LOG(Results!H485,2)</f>
        <v>#DIV/0!</v>
      </c>
      <c r="O485" s="70" t="str">
        <f>Results!I473</f>
        <v>N/A</v>
      </c>
    </row>
    <row r="486" spans="11:15">
      <c r="K486" s="68"/>
      <c r="L486" s="39" t="str">
        <f>Results!C486</f>
        <v>E04</v>
      </c>
      <c r="M486" s="39" t="str">
        <f>Results!B482</f>
        <v>mmu-miR-3472</v>
      </c>
      <c r="N486" s="69" t="e">
        <f>LOG(Results!H486,2)</f>
        <v>#DIV/0!</v>
      </c>
      <c r="O486" s="70" t="str">
        <f>Results!I474</f>
        <v>N/A</v>
      </c>
    </row>
    <row r="487" spans="11:15">
      <c r="K487" s="68"/>
      <c r="L487" s="39" t="str">
        <f>Results!C487</f>
        <v>E05</v>
      </c>
      <c r="M487" s="39" t="str">
        <f>Results!B483</f>
        <v>mmu-miR-1983</v>
      </c>
      <c r="N487" s="69" t="e">
        <f>LOG(Results!H487,2)</f>
        <v>#DIV/0!</v>
      </c>
      <c r="O487" s="70" t="str">
        <f>Results!I475</f>
        <v>N/A</v>
      </c>
    </row>
    <row r="488" spans="11:15">
      <c r="K488" s="68"/>
      <c r="L488" s="39" t="str">
        <f>Results!C488</f>
        <v>E06</v>
      </c>
      <c r="M488" s="39" t="str">
        <f>Results!B484</f>
        <v>mmu-miR-99a-5p</v>
      </c>
      <c r="N488" s="69" t="e">
        <f>LOG(Results!H488,2)</f>
        <v>#DIV/0!</v>
      </c>
      <c r="O488" s="70" t="str">
        <f>Results!I476</f>
        <v>N/A</v>
      </c>
    </row>
    <row r="489" spans="11:15">
      <c r="K489" s="68"/>
      <c r="L489" s="39" t="str">
        <f>Results!C489</f>
        <v>E07</v>
      </c>
      <c r="M489" s="39" t="str">
        <f>Results!B485</f>
        <v>mmu-miR-1839-5p</v>
      </c>
      <c r="N489" s="69" t="e">
        <f>LOG(Results!H489,2)</f>
        <v>#DIV/0!</v>
      </c>
      <c r="O489" s="70" t="str">
        <f>Results!I477</f>
        <v>N/A</v>
      </c>
    </row>
    <row r="490" spans="11:15">
      <c r="K490" s="68"/>
      <c r="L490" s="39" t="str">
        <f>Results!C490</f>
        <v>E08</v>
      </c>
      <c r="M490" s="39" t="str">
        <f>Results!B486</f>
        <v>mmu-miR-106a-5p</v>
      </c>
      <c r="N490" s="69" t="e">
        <f>LOG(Results!H490,2)</f>
        <v>#DIV/0!</v>
      </c>
      <c r="O490" s="70" t="str">
        <f>Results!I478</f>
        <v>N/A</v>
      </c>
    </row>
    <row r="491" spans="11:15">
      <c r="K491" s="68"/>
      <c r="L491" s="39" t="str">
        <f>Results!C491</f>
        <v>E09</v>
      </c>
      <c r="M491" s="39" t="str">
        <f>Results!B487</f>
        <v>mmu-miR-2132</v>
      </c>
      <c r="N491" s="69" t="e">
        <f>LOG(Results!H491,2)</f>
        <v>#DIV/0!</v>
      </c>
      <c r="O491" s="70" t="str">
        <f>Results!I479</f>
        <v>N/A</v>
      </c>
    </row>
    <row r="492" spans="11:15">
      <c r="K492" s="68"/>
      <c r="L492" s="39" t="str">
        <f>Results!C492</f>
        <v>E10</v>
      </c>
      <c r="M492" s="39" t="str">
        <f>Results!B488</f>
        <v>mmu-miR-211-5p</v>
      </c>
      <c r="N492" s="69" t="e">
        <f>LOG(Results!H492,2)</f>
        <v>#DIV/0!</v>
      </c>
      <c r="O492" s="70" t="str">
        <f>Results!I480</f>
        <v>N/A</v>
      </c>
    </row>
    <row r="493" spans="11:15">
      <c r="K493" s="68"/>
      <c r="L493" s="39" t="str">
        <f>Results!C493</f>
        <v>E11</v>
      </c>
      <c r="M493" s="39" t="str">
        <f>Results!B489</f>
        <v>mmu-miR-2133</v>
      </c>
      <c r="N493" s="69" t="e">
        <f>LOG(Results!H493,2)</f>
        <v>#DIV/0!</v>
      </c>
      <c r="O493" s="70" t="str">
        <f>Results!I481</f>
        <v>N/A</v>
      </c>
    </row>
    <row r="494" spans="11:15">
      <c r="K494" s="68"/>
      <c r="L494" s="39" t="str">
        <f>Results!C494</f>
        <v>E12</v>
      </c>
      <c r="M494" s="39" t="str">
        <f>Results!B490</f>
        <v>mmu-miR-291a-3p</v>
      </c>
      <c r="N494" s="69" t="e">
        <f>LOG(Results!H494,2)</f>
        <v>#DIV/0!</v>
      </c>
      <c r="O494" s="70" t="str">
        <f>Results!I482</f>
        <v>N/A</v>
      </c>
    </row>
    <row r="495" spans="11:15">
      <c r="K495" s="68"/>
      <c r="L495" s="39" t="str">
        <f>Results!C495</f>
        <v>E13</v>
      </c>
      <c r="M495" s="39" t="str">
        <f>Results!B491</f>
        <v>mmu-miR-2134</v>
      </c>
      <c r="N495" s="69" t="e">
        <f>LOG(Results!H495,2)</f>
        <v>#DIV/0!</v>
      </c>
      <c r="O495" s="70" t="str">
        <f>Results!I483</f>
        <v>N/A</v>
      </c>
    </row>
    <row r="496" spans="11:15">
      <c r="K496" s="68"/>
      <c r="L496" s="39" t="str">
        <f>Results!C496</f>
        <v>E14</v>
      </c>
      <c r="M496" s="39" t="str">
        <f>Results!B492</f>
        <v>mmu-miR-297a-5p</v>
      </c>
      <c r="N496" s="69" t="e">
        <f>LOG(Results!H496,2)</f>
        <v>#DIV/0!</v>
      </c>
      <c r="O496" s="70" t="str">
        <f>Results!I484</f>
        <v>N/A</v>
      </c>
    </row>
    <row r="497" spans="11:15">
      <c r="K497" s="68"/>
      <c r="L497" s="39" t="str">
        <f>Results!C497</f>
        <v>E15</v>
      </c>
      <c r="M497" s="39" t="str">
        <f>Results!B493</f>
        <v>mmu-miR-2135</v>
      </c>
      <c r="N497" s="69" t="e">
        <f>LOG(Results!H497,2)</f>
        <v>#DIV/0!</v>
      </c>
      <c r="O497" s="70" t="str">
        <f>Results!I485</f>
        <v>N/A</v>
      </c>
    </row>
    <row r="498" spans="11:15">
      <c r="K498" s="68"/>
      <c r="L498" s="39" t="str">
        <f>Results!C498</f>
        <v>E16</v>
      </c>
      <c r="M498" s="39" t="str">
        <f>Results!B494</f>
        <v>mmu-miR-297b-5p</v>
      </c>
      <c r="N498" s="69" t="e">
        <f>LOG(Results!H498,2)</f>
        <v>#DIV/0!</v>
      </c>
      <c r="O498" s="70" t="str">
        <f>Results!I486</f>
        <v>N/A</v>
      </c>
    </row>
    <row r="499" spans="11:15">
      <c r="K499" s="68"/>
      <c r="L499" s="39" t="str">
        <f>Results!C499</f>
        <v>E17</v>
      </c>
      <c r="M499" s="39" t="str">
        <f>Results!B495</f>
        <v>mmu-miR-2136</v>
      </c>
      <c r="N499" s="69" t="e">
        <f>LOG(Results!H499,2)</f>
        <v>#DIV/0!</v>
      </c>
      <c r="O499" s="70" t="str">
        <f>Results!I487</f>
        <v>N/A</v>
      </c>
    </row>
    <row r="500" spans="11:15">
      <c r="K500" s="68"/>
      <c r="L500" s="39" t="str">
        <f>Results!C500</f>
        <v>E18</v>
      </c>
      <c r="M500" s="39" t="str">
        <f>Results!B496</f>
        <v>mmu-miR-297c-5p</v>
      </c>
      <c r="N500" s="69" t="e">
        <f>LOG(Results!H500,2)</f>
        <v>#DIV/0!</v>
      </c>
      <c r="O500" s="70" t="str">
        <f>Results!I488</f>
        <v>N/A</v>
      </c>
    </row>
    <row r="501" spans="11:15">
      <c r="K501" s="68"/>
      <c r="L501" s="39" t="str">
        <f>Results!C501</f>
        <v>E19</v>
      </c>
      <c r="M501" s="39" t="str">
        <f>Results!B497</f>
        <v>mmu-miR-2137</v>
      </c>
      <c r="N501" s="69" t="e">
        <f>LOG(Results!H501,2)</f>
        <v>#DIV/0!</v>
      </c>
      <c r="O501" s="70" t="str">
        <f>Results!I489</f>
        <v>N/A</v>
      </c>
    </row>
    <row r="502" spans="11:15">
      <c r="K502" s="68"/>
      <c r="L502" s="39" t="str">
        <f>Results!C502</f>
        <v>E20</v>
      </c>
      <c r="M502" s="39" t="str">
        <f>Results!B498</f>
        <v>mmu-miR-301b-3p</v>
      </c>
      <c r="N502" s="69" t="e">
        <f>LOG(Results!H502,2)</f>
        <v>#DIV/0!</v>
      </c>
      <c r="O502" s="70" t="str">
        <f>Results!I490</f>
        <v>N/A</v>
      </c>
    </row>
    <row r="503" spans="11:15">
      <c r="K503" s="68"/>
      <c r="L503" s="39" t="str">
        <f>Results!C503</f>
        <v>E21</v>
      </c>
      <c r="M503" s="39" t="str">
        <f>Results!B499</f>
        <v>mmu-miR-2138</v>
      </c>
      <c r="N503" s="69" t="e">
        <f>LOG(Results!H503,2)</f>
        <v>#DIV/0!</v>
      </c>
      <c r="O503" s="70" t="str">
        <f>Results!I491</f>
        <v>N/A</v>
      </c>
    </row>
    <row r="504" spans="11:15">
      <c r="K504" s="68"/>
      <c r="L504" s="39" t="str">
        <f>Results!C504</f>
        <v>E22</v>
      </c>
      <c r="M504" s="39" t="str">
        <f>Results!B500</f>
        <v>mmu-miR-465b-5p</v>
      </c>
      <c r="N504" s="69" t="e">
        <f>LOG(Results!H504,2)</f>
        <v>#DIV/0!</v>
      </c>
      <c r="O504" s="70" t="str">
        <f>Results!I492</f>
        <v>N/A</v>
      </c>
    </row>
    <row r="505" spans="11:15">
      <c r="K505" s="68"/>
      <c r="L505" s="39" t="str">
        <f>Results!C505</f>
        <v>E23</v>
      </c>
      <c r="M505" s="39" t="str">
        <f>Results!B501</f>
        <v>mmu-miR-2139</v>
      </c>
      <c r="N505" s="69" t="e">
        <f>LOG(Results!H505,2)</f>
        <v>#DIV/0!</v>
      </c>
      <c r="O505" s="70" t="str">
        <f>Results!I493</f>
        <v>N/A</v>
      </c>
    </row>
    <row r="506" spans="11:15">
      <c r="K506" s="68"/>
      <c r="L506" s="39" t="str">
        <f>Results!C506</f>
        <v>E24</v>
      </c>
      <c r="M506" s="39" t="str">
        <f>Results!B502</f>
        <v>mmu-miR-465c-5p</v>
      </c>
      <c r="N506" s="69" t="e">
        <f>LOG(Results!H506,2)</f>
        <v>#DIV/0!</v>
      </c>
      <c r="O506" s="70" t="str">
        <f>Results!I494</f>
        <v>N/A</v>
      </c>
    </row>
    <row r="507" spans="11:15">
      <c r="K507" s="68"/>
      <c r="L507" s="39" t="str">
        <f>Results!C507</f>
        <v>F01</v>
      </c>
      <c r="M507" s="39" t="str">
        <f>Results!B503</f>
        <v>mmu-miR-2140</v>
      </c>
      <c r="N507" s="69" t="e">
        <f>LOG(Results!H507,2)</f>
        <v>#DIV/0!</v>
      </c>
      <c r="O507" s="70" t="str">
        <f>Results!I495</f>
        <v>N/A</v>
      </c>
    </row>
    <row r="508" spans="11:15">
      <c r="K508" s="68"/>
      <c r="L508" s="39" t="str">
        <f>Results!C508</f>
        <v>F02</v>
      </c>
      <c r="M508" s="39" t="str">
        <f>Results!B504</f>
        <v>mmu-miR-466a-5p</v>
      </c>
      <c r="N508" s="69" t="e">
        <f>LOG(Results!H508,2)</f>
        <v>#DIV/0!</v>
      </c>
      <c r="O508" s="70" t="str">
        <f>Results!I496</f>
        <v>N/A</v>
      </c>
    </row>
    <row r="509" spans="11:15">
      <c r="K509" s="68"/>
      <c r="L509" s="39" t="str">
        <f>Results!C509</f>
        <v>F03</v>
      </c>
      <c r="M509" s="39" t="str">
        <f>Results!B505</f>
        <v>mmu-miR-2141</v>
      </c>
      <c r="N509" s="69" t="e">
        <f>LOG(Results!H509,2)</f>
        <v>#DIV/0!</v>
      </c>
      <c r="O509" s="70" t="str">
        <f>Results!I497</f>
        <v>N/A</v>
      </c>
    </row>
    <row r="510" spans="11:15">
      <c r="K510" s="68"/>
      <c r="L510" s="39" t="str">
        <f>Results!C510</f>
        <v>F04</v>
      </c>
      <c r="M510" s="39" t="str">
        <f>Results!B506</f>
        <v>mmu-miR-466b-3-3p</v>
      </c>
      <c r="N510" s="69" t="e">
        <f>LOG(Results!H510,2)</f>
        <v>#DIV/0!</v>
      </c>
      <c r="O510" s="70" t="str">
        <f>Results!I498</f>
        <v>N/A</v>
      </c>
    </row>
    <row r="511" spans="11:15">
      <c r="K511" s="68"/>
      <c r="L511" s="39" t="str">
        <f>Results!C511</f>
        <v>F05</v>
      </c>
      <c r="M511" s="39" t="str">
        <f>Results!B507</f>
        <v>mmu-miR-200c-5p</v>
      </c>
      <c r="N511" s="69" t="e">
        <f>LOG(Results!H511,2)</f>
        <v>#DIV/0!</v>
      </c>
      <c r="O511" s="70" t="str">
        <f>Results!I499</f>
        <v>N/A</v>
      </c>
    </row>
    <row r="512" spans="11:15">
      <c r="K512" s="68"/>
      <c r="L512" s="39" t="str">
        <f>Results!C512</f>
        <v>F06</v>
      </c>
      <c r="M512" s="39" t="str">
        <f>Results!B508</f>
        <v>mmu-miR-3473</v>
      </c>
      <c r="N512" s="69" t="e">
        <f>LOG(Results!H512,2)</f>
        <v>#DIV/0!</v>
      </c>
      <c r="O512" s="70" t="str">
        <f>Results!I500</f>
        <v>N/A</v>
      </c>
    </row>
    <row r="513" spans="11:15">
      <c r="K513" s="68"/>
      <c r="L513" s="39" t="str">
        <f>Results!C513</f>
        <v>F07</v>
      </c>
      <c r="M513" s="39" t="str">
        <f>Results!B509</f>
        <v>mmu-miR-218-2-3p</v>
      </c>
      <c r="N513" s="69" t="e">
        <f>LOG(Results!H513,2)</f>
        <v>#DIV/0!</v>
      </c>
      <c r="O513" s="70" t="str">
        <f>Results!I501</f>
        <v>N/A</v>
      </c>
    </row>
    <row r="514" spans="11:15">
      <c r="K514" s="68"/>
      <c r="L514" s="39" t="str">
        <f>Results!C514</f>
        <v>F08</v>
      </c>
      <c r="M514" s="39" t="str">
        <f>Results!B510</f>
        <v>mmu-miR-3474</v>
      </c>
      <c r="N514" s="69" t="e">
        <f>LOG(Results!H514,2)</f>
        <v>#DIV/0!</v>
      </c>
      <c r="O514" s="70" t="str">
        <f>Results!I502</f>
        <v>N/A</v>
      </c>
    </row>
    <row r="515" spans="11:15">
      <c r="K515" s="68"/>
      <c r="L515" s="39" t="str">
        <f>Results!C515</f>
        <v>F09</v>
      </c>
      <c r="M515" s="39" t="str">
        <f>Results!B511</f>
        <v>mmu-miR-22-5p</v>
      </c>
      <c r="N515" s="69" t="e">
        <f>LOG(Results!H515,2)</f>
        <v>#DIV/0!</v>
      </c>
      <c r="O515" s="70" t="str">
        <f>Results!I503</f>
        <v>N/A</v>
      </c>
    </row>
    <row r="516" spans="11:15">
      <c r="K516" s="68"/>
      <c r="L516" s="39" t="str">
        <f>Results!C516</f>
        <v>F10</v>
      </c>
      <c r="M516" s="39" t="str">
        <f>Results!B512</f>
        <v>mmu-miR-3099-3p</v>
      </c>
      <c r="N516" s="69" t="e">
        <f>LOG(Results!H516,2)</f>
        <v>#DIV/0!</v>
      </c>
      <c r="O516" s="70" t="str">
        <f>Results!I504</f>
        <v>N/A</v>
      </c>
    </row>
    <row r="517" spans="11:15">
      <c r="K517" s="68"/>
      <c r="L517" s="39" t="str">
        <f>Results!C517</f>
        <v>F11</v>
      </c>
      <c r="M517" s="39" t="str">
        <f>Results!B513</f>
        <v>mmu-miR-26b-3p</v>
      </c>
      <c r="N517" s="69" t="e">
        <f>LOG(Results!H517,2)</f>
        <v>#DIV/0!</v>
      </c>
      <c r="O517" s="70" t="str">
        <f>Results!I505</f>
        <v>N/A</v>
      </c>
    </row>
    <row r="518" spans="11:15">
      <c r="K518" s="68"/>
      <c r="L518" s="39" t="str">
        <f>Results!C518</f>
        <v>F12</v>
      </c>
      <c r="M518" s="39" t="str">
        <f>Results!B514</f>
        <v>mmu-miR-3072-3p</v>
      </c>
      <c r="N518" s="69" t="e">
        <f>LOG(Results!H518,2)</f>
        <v>#DIV/0!</v>
      </c>
      <c r="O518" s="70" t="str">
        <f>Results!I506</f>
        <v>N/A</v>
      </c>
    </row>
    <row r="519" spans="11:15">
      <c r="K519" s="68"/>
      <c r="L519" s="39" t="str">
        <f>Results!C519</f>
        <v>F13</v>
      </c>
      <c r="M519" s="39" t="str">
        <f>Results!B515</f>
        <v>mmu-miR-27a-5p</v>
      </c>
      <c r="N519" s="69" t="e">
        <f>LOG(Results!H519,2)</f>
        <v>#DIV/0!</v>
      </c>
      <c r="O519" s="70" t="str">
        <f>Results!I507</f>
        <v>N/A</v>
      </c>
    </row>
    <row r="520" spans="11:15">
      <c r="K520" s="68"/>
      <c r="L520" s="39" t="str">
        <f>Results!C520</f>
        <v>F14</v>
      </c>
      <c r="M520" s="39" t="str">
        <f>Results!B516</f>
        <v>mmu-miR-1247-3p</v>
      </c>
      <c r="N520" s="69" t="e">
        <f>LOG(Results!H520,2)</f>
        <v>#DIV/0!</v>
      </c>
      <c r="O520" s="70" t="str">
        <f>Results!I508</f>
        <v>N/A</v>
      </c>
    </row>
    <row r="521" spans="11:15">
      <c r="K521" s="68"/>
      <c r="L521" s="39" t="str">
        <f>Results!C521</f>
        <v>F15</v>
      </c>
      <c r="M521" s="39" t="str">
        <f>Results!B517</f>
        <v>mmu-miR-29a-5p</v>
      </c>
      <c r="N521" s="69" t="e">
        <f>LOG(Results!H521,2)</f>
        <v>#DIV/0!</v>
      </c>
      <c r="O521" s="70" t="str">
        <f>Results!I509</f>
        <v>N/A</v>
      </c>
    </row>
    <row r="522" spans="11:15">
      <c r="K522" s="68"/>
      <c r="L522" s="39" t="str">
        <f>Results!C522</f>
        <v>F16</v>
      </c>
      <c r="M522" s="39" t="str">
        <f>Results!B518</f>
        <v>mmu-miR-1264-5p</v>
      </c>
      <c r="N522" s="69" t="e">
        <f>LOG(Results!H522,2)</f>
        <v>#DIV/0!</v>
      </c>
      <c r="O522" s="70" t="str">
        <f>Results!I510</f>
        <v>N/A</v>
      </c>
    </row>
    <row r="523" spans="11:15">
      <c r="K523" s="68"/>
      <c r="L523" s="39" t="str">
        <f>Results!C523</f>
        <v>F17</v>
      </c>
      <c r="M523" s="39" t="str">
        <f>Results!B519</f>
        <v>mmu-miR-29c-5p</v>
      </c>
      <c r="N523" s="69" t="e">
        <f>LOG(Results!H523,2)</f>
        <v>#DIV/0!</v>
      </c>
      <c r="O523" s="70" t="str">
        <f>Results!I511</f>
        <v>N/A</v>
      </c>
    </row>
    <row r="524" spans="11:15">
      <c r="K524" s="68"/>
      <c r="L524" s="39" t="str">
        <f>Results!C524</f>
        <v>F18</v>
      </c>
      <c r="M524" s="39" t="str">
        <f>Results!B520</f>
        <v>mmu-miR-1264-3p</v>
      </c>
      <c r="N524" s="69" t="e">
        <f>LOG(Results!H524,2)</f>
        <v>#DIV/0!</v>
      </c>
      <c r="O524" s="70" t="str">
        <f>Results!I512</f>
        <v>N/A</v>
      </c>
    </row>
    <row r="525" spans="11:15">
      <c r="K525" s="68"/>
      <c r="L525" s="39" t="str">
        <f>Results!C525</f>
        <v>F19</v>
      </c>
      <c r="M525" s="39" t="str">
        <f>Results!B521</f>
        <v>mmu-miR-30a-3p</v>
      </c>
      <c r="N525" s="69" t="e">
        <f>LOG(Results!H525,2)</f>
        <v>#DIV/0!</v>
      </c>
      <c r="O525" s="70" t="str">
        <f>Results!I513</f>
        <v>N/A</v>
      </c>
    </row>
    <row r="526" spans="11:15">
      <c r="K526" s="68"/>
      <c r="L526" s="39" t="str">
        <f>Results!C526</f>
        <v>F20</v>
      </c>
      <c r="M526" s="39" t="str">
        <f>Results!B522</f>
        <v>mmu-miR-1249-5p</v>
      </c>
      <c r="N526" s="69" t="e">
        <f>LOG(Results!H526,2)</f>
        <v>#DIV/0!</v>
      </c>
      <c r="O526" s="70" t="str">
        <f>Results!I514</f>
        <v>N/A</v>
      </c>
    </row>
    <row r="527" spans="11:15">
      <c r="K527" s="68"/>
      <c r="L527" s="39" t="str">
        <f>Results!C527</f>
        <v>F21</v>
      </c>
      <c r="M527" s="39" t="str">
        <f>Results!B523</f>
        <v>mmu-miR-30c-1-3p</v>
      </c>
      <c r="N527" s="69" t="e">
        <f>LOG(Results!H527,2)</f>
        <v>#DIV/0!</v>
      </c>
      <c r="O527" s="70" t="str">
        <f>Results!I515</f>
        <v>N/A</v>
      </c>
    </row>
    <row r="528" spans="11:15">
      <c r="K528" s="68"/>
      <c r="L528" s="39" t="str">
        <f>Results!C528</f>
        <v>F22</v>
      </c>
      <c r="M528" s="39" t="str">
        <f>Results!B524</f>
        <v>mmu-miR-1843-5p</v>
      </c>
      <c r="N528" s="69" t="e">
        <f>LOG(Results!H528,2)</f>
        <v>#DIV/0!</v>
      </c>
      <c r="O528" s="70" t="str">
        <f>Results!I516</f>
        <v>N/A</v>
      </c>
    </row>
    <row r="529" spans="11:15">
      <c r="K529" s="68"/>
      <c r="L529" s="39" t="str">
        <f>Results!C529</f>
        <v>F23</v>
      </c>
      <c r="M529" s="39" t="str">
        <f>Results!B525</f>
        <v>mmu-miR-30e-3p</v>
      </c>
      <c r="N529" s="69" t="e">
        <f>LOG(Results!H529,2)</f>
        <v>#DIV/0!</v>
      </c>
      <c r="O529" s="70" t="str">
        <f>Results!I517</f>
        <v>N/A</v>
      </c>
    </row>
    <row r="530" spans="11:15">
      <c r="K530" s="68"/>
      <c r="L530" s="39" t="str">
        <f>Results!C530</f>
        <v>F24</v>
      </c>
      <c r="M530" s="39" t="str">
        <f>Results!B526</f>
        <v>mmu-miR-1843-3p</v>
      </c>
      <c r="N530" s="69" t="e">
        <f>LOG(Results!H530,2)</f>
        <v>#DIV/0!</v>
      </c>
      <c r="O530" s="70" t="str">
        <f>Results!I518</f>
        <v>N/A</v>
      </c>
    </row>
    <row r="531" spans="11:15">
      <c r="K531" s="68"/>
      <c r="L531" s="39" t="str">
        <f>Results!C531</f>
        <v>G01</v>
      </c>
      <c r="M531" s="39" t="str">
        <f>Results!B527</f>
        <v>mmu-miR-33-3p</v>
      </c>
      <c r="N531" s="69" t="e">
        <f>LOG(Results!H531,2)</f>
        <v>#DIV/0!</v>
      </c>
      <c r="O531" s="70" t="str">
        <f>Results!I519</f>
        <v>N/A</v>
      </c>
    </row>
    <row r="532" spans="11:15">
      <c r="K532" s="68"/>
      <c r="L532" s="39" t="str">
        <f>Results!C532</f>
        <v>G02</v>
      </c>
      <c r="M532" s="39" t="str">
        <f>Results!B528</f>
        <v>mmu-miR-344d-3-5p</v>
      </c>
      <c r="N532" s="69" t="e">
        <f>LOG(Results!H532,2)</f>
        <v>#DIV/0!</v>
      </c>
      <c r="O532" s="70" t="str">
        <f>Results!I520</f>
        <v>N/A</v>
      </c>
    </row>
    <row r="533" spans="11:15">
      <c r="K533" s="68"/>
      <c r="L533" s="39" t="str">
        <f>Results!C533</f>
        <v>G03</v>
      </c>
      <c r="M533" s="39" t="str">
        <f>Results!B529</f>
        <v>mmu-miR-378-5p</v>
      </c>
      <c r="N533" s="69" t="e">
        <f>LOG(Results!H533,2)</f>
        <v>#DIV/0!</v>
      </c>
      <c r="O533" s="70" t="str">
        <f>Results!I521</f>
        <v>N/A</v>
      </c>
    </row>
    <row r="534" spans="11:15">
      <c r="K534" s="68"/>
      <c r="L534" s="39" t="str">
        <f>Results!C534</f>
        <v>G04</v>
      </c>
      <c r="M534" s="39" t="str">
        <f>Results!B530</f>
        <v>mmu-miR-344d-3p</v>
      </c>
      <c r="N534" s="69" t="e">
        <f>LOG(Results!H534,2)</f>
        <v>#DIV/0!</v>
      </c>
      <c r="O534" s="70" t="str">
        <f>Results!I522</f>
        <v>N/A</v>
      </c>
    </row>
    <row r="535" spans="11:15">
      <c r="K535" s="68"/>
      <c r="L535" s="39" t="str">
        <f>Results!C535</f>
        <v>G05</v>
      </c>
      <c r="M535" s="39" t="str">
        <f>Results!B531</f>
        <v>mmu-miR-2142</v>
      </c>
      <c r="N535" s="69" t="e">
        <f>LOG(Results!H535,2)</f>
        <v>#DIV/0!</v>
      </c>
      <c r="O535" s="70" t="str">
        <f>Results!I523</f>
        <v>N/A</v>
      </c>
    </row>
    <row r="536" spans="11:15">
      <c r="K536" s="68"/>
      <c r="L536" s="39" t="str">
        <f>Results!C536</f>
        <v>G06</v>
      </c>
      <c r="M536" s="39" t="str">
        <f>Results!B532</f>
        <v>mmu-miR-466d-3p</v>
      </c>
      <c r="N536" s="69" t="e">
        <f>LOG(Results!H536,2)</f>
        <v>#DIV/0!</v>
      </c>
      <c r="O536" s="70" t="str">
        <f>Results!I524</f>
        <v>N/A</v>
      </c>
    </row>
    <row r="537" spans="11:15">
      <c r="K537" s="68"/>
      <c r="L537" s="39" t="str">
        <f>Results!C537</f>
        <v>G07</v>
      </c>
      <c r="M537" s="39" t="str">
        <f>Results!B533</f>
        <v>mmu-miR-2143</v>
      </c>
      <c r="N537" s="69" t="e">
        <f>LOG(Results!H537,2)</f>
        <v>#DIV/0!</v>
      </c>
      <c r="O537" s="70" t="str">
        <f>Results!I525</f>
        <v>N/A</v>
      </c>
    </row>
    <row r="538" spans="11:15">
      <c r="K538" s="68"/>
      <c r="L538" s="39" t="str">
        <f>Results!C538</f>
        <v>G08</v>
      </c>
      <c r="M538" s="39" t="str">
        <f>Results!B534</f>
        <v>mmu-miR-466e-5p</v>
      </c>
      <c r="N538" s="69" t="e">
        <f>LOG(Results!H538,2)</f>
        <v>#DIV/0!</v>
      </c>
      <c r="O538" s="70" t="str">
        <f>Results!I526</f>
        <v>N/A</v>
      </c>
    </row>
    <row r="539" spans="11:15">
      <c r="K539" s="68"/>
      <c r="L539" s="39" t="str">
        <f>Results!C539</f>
        <v>G09</v>
      </c>
      <c r="M539" s="39" t="str">
        <f>Results!B535</f>
        <v>mmu-miR-2144</v>
      </c>
      <c r="N539" s="69" t="e">
        <f>LOG(Results!H539,2)</f>
        <v>#DIV/0!</v>
      </c>
      <c r="O539" s="70" t="str">
        <f>Results!I527</f>
        <v>N/A</v>
      </c>
    </row>
    <row r="540" spans="11:15">
      <c r="K540" s="68"/>
      <c r="L540" s="39" t="str">
        <f>Results!C540</f>
        <v>G10</v>
      </c>
      <c r="M540" s="39" t="str">
        <f>Results!B536</f>
        <v>mmu-miR-466f-5p</v>
      </c>
      <c r="N540" s="69" t="e">
        <f>LOG(Results!H540,2)</f>
        <v>#DIV/0!</v>
      </c>
      <c r="O540" s="70" t="str">
        <f>Results!I528</f>
        <v>N/A</v>
      </c>
    </row>
    <row r="541" spans="11:15">
      <c r="K541" s="68"/>
      <c r="L541" s="39" t="str">
        <f>Results!C541</f>
        <v>G11</v>
      </c>
      <c r="M541" s="39" t="str">
        <f>Results!B537</f>
        <v>mmu-miR-2145</v>
      </c>
      <c r="N541" s="69" t="e">
        <f>LOG(Results!H541,2)</f>
        <v>#DIV/0!</v>
      </c>
      <c r="O541" s="70" t="str">
        <f>Results!I529</f>
        <v>N/A</v>
      </c>
    </row>
    <row r="542" spans="11:15">
      <c r="K542" s="68"/>
      <c r="L542" s="39" t="str">
        <f>Results!C542</f>
        <v>G12</v>
      </c>
      <c r="M542" s="39" t="str">
        <f>Results!B538</f>
        <v>mmu-miR-466f</v>
      </c>
      <c r="N542" s="69" t="e">
        <f>LOG(Results!H542,2)</f>
        <v>#DIV/0!</v>
      </c>
      <c r="O542" s="70" t="str">
        <f>Results!I530</f>
        <v>N/A</v>
      </c>
    </row>
    <row r="543" spans="11:15">
      <c r="K543" s="68"/>
      <c r="L543" s="39" t="str">
        <f>Results!C543</f>
        <v>G13</v>
      </c>
      <c r="M543" s="39" t="str">
        <f>Results!B539</f>
        <v>mmu-miR-2146</v>
      </c>
      <c r="N543" s="69" t="e">
        <f>LOG(Results!H543,2)</f>
        <v>#DIV/0!</v>
      </c>
      <c r="O543" s="70" t="str">
        <f>Results!I531</f>
        <v>N/A</v>
      </c>
    </row>
    <row r="544" spans="11:15">
      <c r="K544" s="68"/>
      <c r="L544" s="39" t="str">
        <f>Results!C544</f>
        <v>G14</v>
      </c>
      <c r="M544" s="39" t="str">
        <f>Results!B540</f>
        <v>mmu-miR-466h-5p</v>
      </c>
      <c r="N544" s="69" t="e">
        <f>LOG(Results!H544,2)</f>
        <v>#DIV/0!</v>
      </c>
      <c r="O544" s="70" t="str">
        <f>Results!I532</f>
        <v>N/A</v>
      </c>
    </row>
    <row r="545" spans="11:15">
      <c r="K545" s="68"/>
      <c r="L545" s="39" t="str">
        <f>Results!C545</f>
        <v>G15</v>
      </c>
      <c r="M545" s="39" t="str">
        <f>Results!B541</f>
        <v>mmu-miR-2182</v>
      </c>
      <c r="N545" s="69" t="e">
        <f>LOG(Results!H545,2)</f>
        <v>#DIV/0!</v>
      </c>
      <c r="O545" s="70" t="str">
        <f>Results!I533</f>
        <v>N/A</v>
      </c>
    </row>
    <row r="546" spans="11:15">
      <c r="K546" s="68"/>
      <c r="L546" s="39" t="str">
        <f>Results!C546</f>
        <v>G16</v>
      </c>
      <c r="M546" s="39" t="str">
        <f>Results!B542</f>
        <v>mmu-miR-466j</v>
      </c>
      <c r="N546" s="69" t="e">
        <f>LOG(Results!H546,2)</f>
        <v>#DIV/0!</v>
      </c>
      <c r="O546" s="70" t="str">
        <f>Results!I534</f>
        <v>N/A</v>
      </c>
    </row>
    <row r="547" spans="11:15">
      <c r="K547" s="68"/>
      <c r="L547" s="39" t="str">
        <f>Results!C547</f>
        <v>G17</v>
      </c>
      <c r="M547" s="39" t="str">
        <f>Results!B543</f>
        <v>mmu-miR-2183</v>
      </c>
      <c r="N547" s="69" t="e">
        <f>LOG(Results!H547,2)</f>
        <v>#DIV/0!</v>
      </c>
      <c r="O547" s="70" t="str">
        <f>Results!I535</f>
        <v>N/A</v>
      </c>
    </row>
    <row r="548" spans="11:15">
      <c r="K548" s="68"/>
      <c r="L548" s="39" t="str">
        <f>Results!C548</f>
        <v>G18</v>
      </c>
      <c r="M548" s="39" t="str">
        <f>Results!B544</f>
        <v>mmu-miR-467a-5p</v>
      </c>
      <c r="N548" s="69" t="e">
        <f>LOG(Results!H548,2)</f>
        <v>#DIV/0!</v>
      </c>
      <c r="O548" s="70" t="str">
        <f>Results!I536</f>
        <v>N/A</v>
      </c>
    </row>
    <row r="549" spans="11:15">
      <c r="K549" s="68"/>
      <c r="L549" s="39" t="str">
        <f>Results!C549</f>
        <v>G19</v>
      </c>
      <c r="M549" s="39" t="str">
        <f>Results!B545</f>
        <v>mmu-miR-767</v>
      </c>
      <c r="N549" s="69" t="e">
        <f>LOG(Results!H549,2)</f>
        <v>#DIV/0!</v>
      </c>
      <c r="O549" s="70" t="str">
        <f>Results!I537</f>
        <v>N/A</v>
      </c>
    </row>
    <row r="550" spans="11:15">
      <c r="K550" s="68"/>
      <c r="L550" s="39" t="str">
        <f>Results!C550</f>
        <v>G20</v>
      </c>
      <c r="M550" s="39" t="str">
        <f>Results!B546</f>
        <v>mmu-miR-467c-5p</v>
      </c>
      <c r="N550" s="69" t="e">
        <f>LOG(Results!H550,2)</f>
        <v>#DIV/0!</v>
      </c>
      <c r="O550" s="70" t="str">
        <f>Results!I538</f>
        <v>N/A</v>
      </c>
    </row>
    <row r="551" spans="11:15">
      <c r="K551" s="68"/>
      <c r="L551" s="39" t="str">
        <f>Results!C551</f>
        <v>G21</v>
      </c>
      <c r="M551" s="39" t="str">
        <f>Results!B547</f>
        <v>mmu-miR-1933-3p</v>
      </c>
      <c r="N551" s="69" t="e">
        <f>LOG(Results!H551,2)</f>
        <v>#DIV/0!</v>
      </c>
      <c r="O551" s="70" t="str">
        <f>Results!I539</f>
        <v>N/A</v>
      </c>
    </row>
    <row r="552" spans="11:15">
      <c r="K552" s="68"/>
      <c r="L552" s="39" t="str">
        <f>Results!C552</f>
        <v>G22</v>
      </c>
      <c r="M552" s="39" t="str">
        <f>Results!B548</f>
        <v>mmu-miR-467e-5p</v>
      </c>
      <c r="N552" s="69" t="e">
        <f>LOG(Results!H552,2)</f>
        <v>#DIV/0!</v>
      </c>
      <c r="O552" s="70" t="str">
        <f>Results!I540</f>
        <v>N/A</v>
      </c>
    </row>
    <row r="553" spans="11:15">
      <c r="K553" s="68"/>
      <c r="L553" s="39" t="str">
        <f>Results!C553</f>
        <v>G23</v>
      </c>
      <c r="M553" s="39" t="str">
        <f>Results!B549</f>
        <v>mmu-miR-1941-3p</v>
      </c>
      <c r="N553" s="69" t="e">
        <f>LOG(Results!H553,2)</f>
        <v>#DIV/0!</v>
      </c>
      <c r="O553" s="70" t="str">
        <f>Results!I541</f>
        <v>N/A</v>
      </c>
    </row>
    <row r="554" spans="11:15">
      <c r="K554" s="68"/>
      <c r="L554" s="39" t="str">
        <f>Results!C554</f>
        <v>G24</v>
      </c>
      <c r="M554" s="39" t="str">
        <f>Results!B550</f>
        <v>mmu-miR-467h</v>
      </c>
      <c r="N554" s="69" t="e">
        <f>LOG(Results!H554,2)</f>
        <v>#DIV/0!</v>
      </c>
      <c r="O554" s="70" t="str">
        <f>Results!I542</f>
        <v>N/A</v>
      </c>
    </row>
    <row r="555" spans="11:15">
      <c r="K555" s="68"/>
      <c r="L555" s="39" t="str">
        <f>Results!C555</f>
        <v>H01</v>
      </c>
      <c r="M555" s="39" t="str">
        <f>Results!B551</f>
        <v>mmu-miR-1839-3p</v>
      </c>
      <c r="N555" s="69" t="e">
        <f>LOG(Results!H555,2)</f>
        <v>#DIV/0!</v>
      </c>
      <c r="O555" s="70" t="str">
        <f>Results!I543</f>
        <v>N/A</v>
      </c>
    </row>
    <row r="556" spans="11:15">
      <c r="K556" s="68"/>
      <c r="L556" s="39" t="str">
        <f>Results!C556</f>
        <v>H02</v>
      </c>
      <c r="M556" s="39" t="str">
        <f>Results!B552</f>
        <v>mmu-miR-669d-5p</v>
      </c>
      <c r="N556" s="69" t="e">
        <f>LOG(Results!H556,2)</f>
        <v>#DIV/0!</v>
      </c>
      <c r="O556" s="70" t="str">
        <f>Results!I544</f>
        <v>N/A</v>
      </c>
    </row>
    <row r="557" spans="11:15">
      <c r="K557" s="68"/>
      <c r="L557" s="39" t="str">
        <f>Results!C557</f>
        <v>H03</v>
      </c>
      <c r="M557" s="39" t="str">
        <f>Results!B553</f>
        <v>mmu-let-7d-5p</v>
      </c>
      <c r="N557" s="69" t="e">
        <f>LOG(Results!H557,2)</f>
        <v>#DIV/0!</v>
      </c>
      <c r="O557" s="70" t="str">
        <f>Results!I545</f>
        <v>N/A</v>
      </c>
    </row>
    <row r="558" spans="11:15">
      <c r="K558" s="68"/>
      <c r="L558" s="39" t="str">
        <f>Results!C558</f>
        <v>H04</v>
      </c>
      <c r="M558" s="39" t="str">
        <f>Results!B554</f>
        <v>mmu-miR-883a-3p</v>
      </c>
      <c r="N558" s="69" t="e">
        <f>LOG(Results!H558,2)</f>
        <v>#DIV/0!</v>
      </c>
      <c r="O558" s="70" t="str">
        <f>Results!I546</f>
        <v>N/A</v>
      </c>
    </row>
    <row r="559" spans="11:15">
      <c r="K559" s="68"/>
      <c r="L559" s="39" t="str">
        <f>Results!C559</f>
        <v>H05</v>
      </c>
      <c r="M559" s="39" t="str">
        <f>Results!B555</f>
        <v>mmu-miR-455-5p</v>
      </c>
      <c r="N559" s="69" t="e">
        <f>LOG(Results!H559,2)</f>
        <v>#DIV/0!</v>
      </c>
      <c r="O559" s="70" t="str">
        <f>Results!I547</f>
        <v>N/A</v>
      </c>
    </row>
    <row r="560" spans="11:15">
      <c r="K560" s="68"/>
      <c r="L560" s="39" t="str">
        <f>Results!C560</f>
        <v>H06</v>
      </c>
      <c r="M560" s="39" t="str">
        <f>Results!B556</f>
        <v>mmu-miR-3059-5p</v>
      </c>
      <c r="N560" s="69" t="e">
        <f>LOG(Results!H560,2)</f>
        <v>#DIV/0!</v>
      </c>
      <c r="O560" s="70" t="str">
        <f>Results!I548</f>
        <v>N/A</v>
      </c>
    </row>
    <row r="561" spans="11:15">
      <c r="K561" s="68"/>
      <c r="L561" s="39" t="str">
        <f>Results!C561</f>
        <v>H07</v>
      </c>
      <c r="M561" s="39" t="str">
        <f>Results!B557</f>
        <v>mmu-miR-708-3p</v>
      </c>
      <c r="N561" s="69" t="e">
        <f>LOG(Results!H561,2)</f>
        <v>#DIV/0!</v>
      </c>
      <c r="O561" s="70" t="str">
        <f>Results!I549</f>
        <v>N/A</v>
      </c>
    </row>
    <row r="562" spans="11:15">
      <c r="K562" s="68"/>
      <c r="L562" s="39" t="str">
        <f>Results!C562</f>
        <v>H08</v>
      </c>
      <c r="M562" s="39" t="str">
        <f>Results!B558</f>
        <v>mmu-miR-3058-5p</v>
      </c>
      <c r="N562" s="69" t="e">
        <f>LOG(Results!H562,2)</f>
        <v>#DIV/0!</v>
      </c>
      <c r="O562" s="70" t="str">
        <f>Results!I550</f>
        <v>N/A</v>
      </c>
    </row>
    <row r="563" spans="11:15">
      <c r="K563" s="68"/>
      <c r="L563" s="39" t="str">
        <f>Results!C563</f>
        <v>H09</v>
      </c>
      <c r="M563" s="39" t="str">
        <f>Results!B559</f>
        <v>mmu-miR-7a-1-3p</v>
      </c>
      <c r="N563" s="69" t="e">
        <f>LOG(Results!H563,2)</f>
        <v>#DIV/0!</v>
      </c>
      <c r="O563" s="70" t="str">
        <f>Results!I551</f>
        <v>N/A</v>
      </c>
    </row>
    <row r="564" spans="11:15">
      <c r="K564" s="68"/>
      <c r="L564" s="39" t="str">
        <f>Results!C564</f>
        <v>H10</v>
      </c>
      <c r="M564" s="39" t="str">
        <f>Results!B560</f>
        <v>mmu-miR-3058-3p</v>
      </c>
      <c r="N564" s="69" t="e">
        <f>LOG(Results!H564,2)</f>
        <v>#DIV/0!</v>
      </c>
      <c r="O564" s="70" t="str">
        <f>Results!I552</f>
        <v>N/A</v>
      </c>
    </row>
    <row r="565" spans="11:15">
      <c r="K565" s="68"/>
      <c r="L565" s="39" t="str">
        <f>Results!C565</f>
        <v>H11</v>
      </c>
      <c r="M565" s="39" t="str">
        <f>Results!B561</f>
        <v>mmu-miR-744-3p</v>
      </c>
      <c r="N565" s="69" t="e">
        <f>LOG(Results!H565,2)</f>
        <v>#DIV/0!</v>
      </c>
      <c r="O565" s="70" t="str">
        <f>Results!I553</f>
        <v>N/A</v>
      </c>
    </row>
    <row r="566" spans="11:15">
      <c r="K566" s="68"/>
      <c r="L566" s="39" t="str">
        <f>Results!C566</f>
        <v>H12</v>
      </c>
      <c r="M566" s="39" t="str">
        <f>Results!B562</f>
        <v>mmu-miR-3106-5p</v>
      </c>
      <c r="N566" s="69" t="e">
        <f>LOG(Results!H566,2)</f>
        <v>#DIV/0!</v>
      </c>
      <c r="O566" s="70" t="str">
        <f>Results!I554</f>
        <v>N/A</v>
      </c>
    </row>
    <row r="567" spans="11:15">
      <c r="K567" s="68"/>
      <c r="L567" s="39" t="str">
        <f>Results!C567</f>
        <v>H13</v>
      </c>
      <c r="M567" s="39" t="str">
        <f>Results!B563</f>
        <v>mmu-miR-9-3p</v>
      </c>
      <c r="N567" s="69" t="e">
        <f>LOG(Results!H567,2)</f>
        <v>#DIV/0!</v>
      </c>
      <c r="O567" s="70" t="str">
        <f>Results!I555</f>
        <v>N/A</v>
      </c>
    </row>
    <row r="568" spans="11:15">
      <c r="K568" s="68"/>
      <c r="L568" s="39" t="str">
        <f>Results!C568</f>
        <v>H14</v>
      </c>
      <c r="M568" s="39" t="str">
        <f>Results!B564</f>
        <v>mmu-miR-3106-3p</v>
      </c>
      <c r="N568" s="69" t="e">
        <f>LOG(Results!H568,2)</f>
        <v>#DIV/0!</v>
      </c>
      <c r="O568" s="70" t="str">
        <f>Results!I556</f>
        <v>N/A</v>
      </c>
    </row>
    <row r="569" spans="11:15">
      <c r="K569" s="68"/>
      <c r="L569" s="39" t="str">
        <f>Results!C569</f>
        <v>H15</v>
      </c>
      <c r="M569" s="39" t="str">
        <f>Results!B565</f>
        <v>mmu-miR-93-3p</v>
      </c>
      <c r="N569" s="69" t="e">
        <f>LOG(Results!H569,2)</f>
        <v>#DIV/0!</v>
      </c>
      <c r="O569" s="70" t="str">
        <f>Results!I557</f>
        <v>N/A</v>
      </c>
    </row>
    <row r="570" spans="11:15">
      <c r="K570" s="68"/>
      <c r="L570" s="39" t="str">
        <f>Results!C570</f>
        <v>H16</v>
      </c>
      <c r="M570" s="39" t="str">
        <f>Results!B566</f>
        <v>mmu-miR-344d-1-5p</v>
      </c>
      <c r="N570" s="69" t="e">
        <f>LOG(Results!H570,2)</f>
        <v>#DIV/0!</v>
      </c>
      <c r="O570" s="70" t="str">
        <f>Results!I558</f>
        <v>N/A</v>
      </c>
    </row>
    <row r="571" spans="11:15">
      <c r="K571" s="68"/>
      <c r="L571" s="39" t="str">
        <f>Results!C571</f>
        <v>H17</v>
      </c>
      <c r="M571" s="39" t="str">
        <f>Results!B567</f>
        <v>mmu-miR-99b-3p</v>
      </c>
      <c r="N571" s="69" t="e">
        <f>LOG(Results!H571,2)</f>
        <v>#DIV/0!</v>
      </c>
      <c r="O571" s="70" t="str">
        <f>Results!I559</f>
        <v>N/A</v>
      </c>
    </row>
    <row r="572" spans="11:15">
      <c r="K572" s="68"/>
      <c r="L572" s="39" t="str">
        <f>Results!C572</f>
        <v>H18</v>
      </c>
      <c r="M572" s="39" t="str">
        <f>Results!B568</f>
        <v>mmu-miR-344d-2-5p</v>
      </c>
      <c r="N572" s="69" t="e">
        <f>LOG(Results!H572,2)</f>
        <v>#DIV/0!</v>
      </c>
      <c r="O572" s="70" t="str">
        <f>Results!I560</f>
        <v>N/A</v>
      </c>
    </row>
    <row r="573" spans="11:15">
      <c r="K573" s="68"/>
      <c r="L573" s="39" t="str">
        <f>Results!C573</f>
        <v>H19</v>
      </c>
      <c r="M573" s="39" t="str">
        <f>Results!B569</f>
        <v>mmu-miR-3074-1-3p</v>
      </c>
      <c r="N573" s="69" t="e">
        <f>LOG(Results!H573,2)</f>
        <v>#DIV/0!</v>
      </c>
      <c r="O573" s="70" t="str">
        <f>Results!I561</f>
        <v>N/A</v>
      </c>
    </row>
    <row r="574" spans="11:15">
      <c r="K574" s="68"/>
      <c r="L574" s="39" t="str">
        <f>Results!C574</f>
        <v>H20</v>
      </c>
      <c r="M574" s="39" t="str">
        <f>Results!B570</f>
        <v>mmu-miR-3057-5p</v>
      </c>
      <c r="N574" s="69" t="e">
        <f>LOG(Results!H574,2)</f>
        <v>#DIV/0!</v>
      </c>
      <c r="O574" s="70" t="str">
        <f>Results!I562</f>
        <v>N/A</v>
      </c>
    </row>
    <row r="575" spans="11:15">
      <c r="K575" s="68"/>
      <c r="L575" s="39" t="str">
        <f>Results!C575</f>
        <v>H21</v>
      </c>
      <c r="M575" s="39" t="str">
        <f>Results!B571</f>
        <v>mmu-let-7c-1-3p</v>
      </c>
      <c r="N575" s="69" t="e">
        <f>LOG(Results!H575,2)</f>
        <v>#DIV/0!</v>
      </c>
      <c r="O575" s="70" t="str">
        <f>Results!I563</f>
        <v>N/A</v>
      </c>
    </row>
    <row r="576" spans="11:15">
      <c r="K576" s="68"/>
      <c r="L576" s="39" t="str">
        <f>Results!C576</f>
        <v>H22</v>
      </c>
      <c r="M576" s="39" t="str">
        <f>Results!B572</f>
        <v>mmu-miR-3057-3p</v>
      </c>
      <c r="N576" s="69" t="e">
        <f>LOG(Results!H576,2)</f>
        <v>#DIV/0!</v>
      </c>
      <c r="O576" s="70" t="str">
        <f>Results!I564</f>
        <v>N/A</v>
      </c>
    </row>
    <row r="577" spans="11:15">
      <c r="K577" s="68"/>
      <c r="L577" s="39" t="str">
        <f>Results!C577</f>
        <v>H23</v>
      </c>
      <c r="M577" s="39" t="str">
        <f>Results!B573</f>
        <v>mmu-let-7c-2-3p</v>
      </c>
      <c r="N577" s="69" t="e">
        <f>LOG(Results!H577,2)</f>
        <v>#DIV/0!</v>
      </c>
      <c r="O577" s="70" t="str">
        <f>Results!I565</f>
        <v>N/A</v>
      </c>
    </row>
    <row r="578" spans="11:15">
      <c r="K578" s="68"/>
      <c r="L578" s="39" t="str">
        <f>Results!C578</f>
        <v>H24</v>
      </c>
      <c r="M578" s="39" t="str">
        <f>Results!B574</f>
        <v>mmu-miR-1251-3p</v>
      </c>
      <c r="N578" s="69" t="e">
        <f>LOG(Results!H578,2)</f>
        <v>#DIV/0!</v>
      </c>
      <c r="O578" s="70" t="str">
        <f>Results!I566</f>
        <v>N/A</v>
      </c>
    </row>
    <row r="579" spans="11:15">
      <c r="K579" s="68"/>
      <c r="L579" s="39" t="str">
        <f>Results!C579</f>
        <v>I01</v>
      </c>
      <c r="M579" s="39" t="str">
        <f>Results!B575</f>
        <v>mmu-let-7g-3p</v>
      </c>
      <c r="N579" s="69" t="e">
        <f>LOG(Results!H579,2)</f>
        <v>#DIV/0!</v>
      </c>
      <c r="O579" s="70" t="str">
        <f>Results!I567</f>
        <v>N/A</v>
      </c>
    </row>
    <row r="580" spans="11:15">
      <c r="K580" s="68"/>
      <c r="L580" s="39" t="str">
        <f>Results!C580</f>
        <v>I02</v>
      </c>
      <c r="M580" s="39" t="str">
        <f>Results!B576</f>
        <v>mmu-miR-3060-5p</v>
      </c>
      <c r="N580" s="69" t="e">
        <f>LOG(Results!H580,2)</f>
        <v>#DIV/0!</v>
      </c>
      <c r="O580" s="70" t="str">
        <f>Results!I568</f>
        <v>N/A</v>
      </c>
    </row>
    <row r="581" spans="11:15">
      <c r="K581" s="68"/>
      <c r="L581" s="39" t="str">
        <f>Results!C581</f>
        <v>I03</v>
      </c>
      <c r="M581" s="39" t="str">
        <f>Results!B577</f>
        <v>mmu-miR-10b-3p</v>
      </c>
      <c r="N581" s="69" t="e">
        <f>LOG(Results!H581,2)</f>
        <v>#DIV/0!</v>
      </c>
      <c r="O581" s="70" t="str">
        <f>Results!I569</f>
        <v>N/A</v>
      </c>
    </row>
    <row r="582" spans="11:15">
      <c r="K582" s="68"/>
      <c r="L582" s="39" t="str">
        <f>Results!C582</f>
        <v>I04</v>
      </c>
      <c r="M582" s="39" t="str">
        <f>Results!B578</f>
        <v>mmu-miR-3060-3p</v>
      </c>
      <c r="N582" s="69" t="e">
        <f>LOG(Results!H582,2)</f>
        <v>#DIV/0!</v>
      </c>
      <c r="O582" s="70" t="str">
        <f>Results!I570</f>
        <v>N/A</v>
      </c>
    </row>
    <row r="583" spans="11:15">
      <c r="K583" s="68"/>
      <c r="L583" s="39" t="str">
        <f>Results!C583</f>
        <v>I05</v>
      </c>
      <c r="M583" s="39" t="str">
        <f>Results!B579</f>
        <v>mmu-let-7g-5p</v>
      </c>
      <c r="N583" s="69" t="e">
        <f>LOG(Results!H583,2)</f>
        <v>#DIV/0!</v>
      </c>
      <c r="O583" s="70" t="str">
        <f>Results!I571</f>
        <v>N/A</v>
      </c>
    </row>
    <row r="584" spans="11:15">
      <c r="K584" s="68"/>
      <c r="L584" s="39" t="str">
        <f>Results!C584</f>
        <v>I06</v>
      </c>
      <c r="M584" s="39" t="str">
        <f>Results!B580</f>
        <v>mmu-miR-883b-3p</v>
      </c>
      <c r="N584" s="69" t="e">
        <f>LOG(Results!H584,2)</f>
        <v>#DIV/0!</v>
      </c>
      <c r="O584" s="70" t="str">
        <f>Results!I572</f>
        <v>N/A</v>
      </c>
    </row>
    <row r="585" spans="11:15">
      <c r="K585" s="68"/>
      <c r="L585" s="39" t="str">
        <f>Results!C585</f>
        <v>I07</v>
      </c>
      <c r="M585" s="39" t="str">
        <f>Results!B581</f>
        <v>mmu-let-7i-5p</v>
      </c>
      <c r="N585" s="69" t="e">
        <f>LOG(Results!H585,2)</f>
        <v>#DIV/0!</v>
      </c>
      <c r="O585" s="70" t="str">
        <f>Results!I573</f>
        <v>N/A</v>
      </c>
    </row>
    <row r="586" spans="11:15">
      <c r="K586" s="68"/>
      <c r="L586" s="39" t="str">
        <f>Results!C586</f>
        <v>I08</v>
      </c>
      <c r="M586" s="39" t="str">
        <f>Results!B582</f>
        <v>mmu-miR-101b-3p</v>
      </c>
      <c r="N586" s="69" t="e">
        <f>LOG(Results!H586,2)</f>
        <v>#DIV/0!</v>
      </c>
      <c r="O586" s="70" t="str">
        <f>Results!I574</f>
        <v>N/A</v>
      </c>
    </row>
    <row r="587" spans="11:15">
      <c r="K587" s="68"/>
      <c r="L587" s="39" t="str">
        <f>Results!C587</f>
        <v>I09</v>
      </c>
      <c r="M587" s="39" t="str">
        <f>Results!B583</f>
        <v>mmu-miR-130a-3p</v>
      </c>
      <c r="N587" s="69" t="e">
        <f>LOG(Results!H587,2)</f>
        <v>#DIV/0!</v>
      </c>
      <c r="O587" s="70" t="str">
        <f>Results!I575</f>
        <v>N/A</v>
      </c>
    </row>
    <row r="588" spans="11:15">
      <c r="K588" s="68"/>
      <c r="L588" s="39" t="str">
        <f>Results!C588</f>
        <v>I10</v>
      </c>
      <c r="M588" s="39" t="str">
        <f>Results!B584</f>
        <v>mmu-miR-7b-5p</v>
      </c>
      <c r="N588" s="69" t="e">
        <f>LOG(Results!H588,2)</f>
        <v>#DIV/0!</v>
      </c>
      <c r="O588" s="70" t="str">
        <f>Results!I576</f>
        <v>N/A</v>
      </c>
    </row>
    <row r="589" spans="11:15">
      <c r="K589" s="68"/>
      <c r="L589" s="39" t="str">
        <f>Results!C589</f>
        <v>I11</v>
      </c>
      <c r="M589" s="39" t="str">
        <f>Results!B585</f>
        <v>mmu-miR-130b-3p</v>
      </c>
      <c r="N589" s="69" t="e">
        <f>LOG(Results!H589,2)</f>
        <v>#DIV/0!</v>
      </c>
      <c r="O589" s="70" t="str">
        <f>Results!I577</f>
        <v>N/A</v>
      </c>
    </row>
    <row r="590" spans="11:15">
      <c r="K590" s="68"/>
      <c r="L590" s="39" t="str">
        <f>Results!C590</f>
        <v>I12</v>
      </c>
      <c r="M590" s="39" t="str">
        <f>Results!B586</f>
        <v>mmu-miR-1937a</v>
      </c>
      <c r="N590" s="69" t="e">
        <f>LOG(Results!H590,2)</f>
        <v>#DIV/0!</v>
      </c>
      <c r="O590" s="70" t="str">
        <f>Results!I578</f>
        <v>N/A</v>
      </c>
    </row>
    <row r="591" spans="11:15">
      <c r="K591" s="68"/>
      <c r="L591" s="39" t="str">
        <f>Results!C591</f>
        <v>I13</v>
      </c>
      <c r="M591" s="39" t="str">
        <f>Results!B587</f>
        <v>mmu-miR-141-3p</v>
      </c>
      <c r="N591" s="69" t="e">
        <f>LOG(Results!H591,2)</f>
        <v>#DIV/0!</v>
      </c>
      <c r="O591" s="70" t="str">
        <f>Results!I579</f>
        <v>N/A</v>
      </c>
    </row>
    <row r="592" spans="11:15">
      <c r="K592" s="68"/>
      <c r="L592" s="39" t="str">
        <f>Results!C592</f>
        <v>I14</v>
      </c>
      <c r="M592" s="39" t="str">
        <f>Results!B588</f>
        <v>mmu-miR-1937b</v>
      </c>
      <c r="N592" s="69" t="e">
        <f>LOG(Results!H592,2)</f>
        <v>#DIV/0!</v>
      </c>
      <c r="O592" s="70" t="str">
        <f>Results!I580</f>
        <v>N/A</v>
      </c>
    </row>
    <row r="593" spans="11:15">
      <c r="K593" s="68"/>
      <c r="L593" s="39" t="str">
        <f>Results!C593</f>
        <v>I15</v>
      </c>
      <c r="M593" s="39" t="str">
        <f>Results!B589</f>
        <v>mmu-miR-146a-5p</v>
      </c>
      <c r="N593" s="69" t="e">
        <f>LOG(Results!H593,2)</f>
        <v>#DIV/0!</v>
      </c>
      <c r="O593" s="70" t="str">
        <f>Results!I581</f>
        <v>N/A</v>
      </c>
    </row>
    <row r="594" spans="11:15">
      <c r="K594" s="68"/>
      <c r="L594" s="39" t="str">
        <f>Results!C594</f>
        <v>I16</v>
      </c>
      <c r="M594" s="39" t="str">
        <f>Results!B590</f>
        <v>mmu-miR-669l-5p</v>
      </c>
      <c r="N594" s="69" t="e">
        <f>LOG(Results!H594,2)</f>
        <v>#DIV/0!</v>
      </c>
      <c r="O594" s="70" t="str">
        <f>Results!I582</f>
        <v>N/A</v>
      </c>
    </row>
    <row r="595" spans="11:15">
      <c r="K595" s="68"/>
      <c r="L595" s="39" t="str">
        <f>Results!C595</f>
        <v>I17</v>
      </c>
      <c r="M595" s="39" t="str">
        <f>Results!B591</f>
        <v>mmu-miR-146b-5p</v>
      </c>
      <c r="N595" s="69" t="e">
        <f>LOG(Results!H595,2)</f>
        <v>#DIV/0!</v>
      </c>
      <c r="O595" s="70" t="str">
        <f>Results!I583</f>
        <v>N/A</v>
      </c>
    </row>
    <row r="596" spans="11:15">
      <c r="K596" s="68"/>
      <c r="L596" s="39" t="str">
        <f>Results!C596</f>
        <v>I18</v>
      </c>
      <c r="M596" s="39" t="str">
        <f>Results!B592</f>
        <v>mmu-miR-669o-5p</v>
      </c>
      <c r="N596" s="69" t="e">
        <f>LOG(Results!H596,2)</f>
        <v>#DIV/0!</v>
      </c>
      <c r="O596" s="70" t="str">
        <f>Results!I584</f>
        <v>N/A</v>
      </c>
    </row>
    <row r="597" spans="11:15">
      <c r="K597" s="68"/>
      <c r="L597" s="39" t="str">
        <f>Results!C597</f>
        <v>I19</v>
      </c>
      <c r="M597" s="39" t="str">
        <f>Results!B593</f>
        <v>mmu-miR-148a-3p</v>
      </c>
      <c r="N597" s="69" t="e">
        <f>LOG(Results!H597,2)</f>
        <v>#DIV/0!</v>
      </c>
      <c r="O597" s="70" t="str">
        <f>Results!I585</f>
        <v>N/A</v>
      </c>
    </row>
    <row r="598" spans="11:15">
      <c r="K598" s="68"/>
      <c r="L598" s="39" t="str">
        <f>Results!C598</f>
        <v>I20</v>
      </c>
      <c r="M598" s="39" t="str">
        <f>Results!B594</f>
        <v>mmu-miR-1937c</v>
      </c>
      <c r="N598" s="69" t="e">
        <f>LOG(Results!H598,2)</f>
        <v>#DIV/0!</v>
      </c>
      <c r="O598" s="70" t="str">
        <f>Results!I586</f>
        <v>N/A</v>
      </c>
    </row>
    <row r="599" spans="11:15">
      <c r="K599" s="68"/>
      <c r="L599" s="39" t="str">
        <f>Results!C599</f>
        <v>I21</v>
      </c>
      <c r="M599" s="39" t="str">
        <f>Results!B595</f>
        <v>mmu-miR-148b-3p</v>
      </c>
      <c r="N599" s="69" t="e">
        <f>LOG(Results!H599,2)</f>
        <v>#DIV/0!</v>
      </c>
      <c r="O599" s="70" t="str">
        <f>Results!I587</f>
        <v>N/A</v>
      </c>
    </row>
    <row r="600" spans="11:15">
      <c r="K600" s="68"/>
      <c r="L600" s="39" t="str">
        <f>Results!C600</f>
        <v>I22</v>
      </c>
      <c r="M600" s="39" t="str">
        <f>Results!B596</f>
        <v>mmu-miR-1982.1-3p</v>
      </c>
      <c r="N600" s="69" t="e">
        <f>LOG(Results!H600,2)</f>
        <v>#DIV/0!</v>
      </c>
      <c r="O600" s="70" t="str">
        <f>Results!I588</f>
        <v>N/A</v>
      </c>
    </row>
    <row r="601" spans="11:15">
      <c r="K601" s="68"/>
      <c r="L601" s="39" t="str">
        <f>Results!C601</f>
        <v>I23</v>
      </c>
      <c r="M601" s="39" t="str">
        <f>Results!B597</f>
        <v>mmu-miR-18a-5p</v>
      </c>
      <c r="N601" s="69" t="e">
        <f>LOG(Results!H601,2)</f>
        <v>#DIV/0!</v>
      </c>
      <c r="O601" s="70" t="str">
        <f>Results!I589</f>
        <v>N/A</v>
      </c>
    </row>
    <row r="602" spans="11:15">
      <c r="K602" s="68"/>
      <c r="L602" s="39" t="str">
        <f>Results!C602</f>
        <v>I24</v>
      </c>
      <c r="M602" s="39" t="str">
        <f>Results!B598</f>
        <v>mmu-miR-199b-3p</v>
      </c>
      <c r="N602" s="69" t="e">
        <f>LOG(Results!H602,2)</f>
        <v>#DIV/0!</v>
      </c>
      <c r="O602" s="70" t="str">
        <f>Results!I590</f>
        <v>N/A</v>
      </c>
    </row>
    <row r="603" spans="11:15">
      <c r="K603" s="68"/>
      <c r="L603" s="39" t="str">
        <f>Results!C603</f>
        <v>J01</v>
      </c>
      <c r="M603" s="39" t="str">
        <f>Results!B599</f>
        <v>mmu-miR-200a-3p</v>
      </c>
      <c r="N603" s="69" t="e">
        <f>LOG(Results!H603,2)</f>
        <v>#DIV/0!</v>
      </c>
      <c r="O603" s="70" t="str">
        <f>Results!I591</f>
        <v>N/A</v>
      </c>
    </row>
    <row r="604" spans="11:15">
      <c r="K604" s="68"/>
      <c r="L604" s="39" t="str">
        <f>Results!C604</f>
        <v>J02</v>
      </c>
      <c r="M604" s="39" t="str">
        <f>Results!B600</f>
        <v>mmu-miR-669n</v>
      </c>
      <c r="N604" s="69" t="e">
        <f>LOG(Results!H604,2)</f>
        <v>#DIV/0!</v>
      </c>
      <c r="O604" s="70" t="str">
        <f>Results!I592</f>
        <v>N/A</v>
      </c>
    </row>
    <row r="605" spans="11:15">
      <c r="K605" s="68"/>
      <c r="L605" s="39" t="str">
        <f>Results!C605</f>
        <v>J03</v>
      </c>
      <c r="M605" s="39" t="str">
        <f>Results!B601</f>
        <v>mmu-miR-20a-5p</v>
      </c>
      <c r="N605" s="69" t="e">
        <f>LOG(Results!H605,2)</f>
        <v>#DIV/0!</v>
      </c>
      <c r="O605" s="70" t="str">
        <f>Results!I593</f>
        <v>N/A</v>
      </c>
    </row>
    <row r="606" spans="11:15">
      <c r="K606" s="68"/>
      <c r="L606" s="39" t="str">
        <f>Results!C606</f>
        <v>J04</v>
      </c>
      <c r="M606" s="39" t="str">
        <f>Results!B602</f>
        <v>mmu-miR-465a-3p</v>
      </c>
      <c r="N606" s="69" t="e">
        <f>LOG(Results!H606,2)</f>
        <v>#DIV/0!</v>
      </c>
      <c r="O606" s="70" t="str">
        <f>Results!I594</f>
        <v>N/A</v>
      </c>
    </row>
    <row r="607" spans="11:15">
      <c r="K607" s="68"/>
      <c r="L607" s="39" t="str">
        <f>Results!C607</f>
        <v>J05</v>
      </c>
      <c r="M607" s="39" t="str">
        <f>Results!B603</f>
        <v>mmu-miR-130b-5p</v>
      </c>
      <c r="N607" s="69" t="e">
        <f>LOG(Results!H607,2)</f>
        <v>#DIV/0!</v>
      </c>
      <c r="O607" s="70" t="str">
        <f>Results!I595</f>
        <v>N/A</v>
      </c>
    </row>
    <row r="608" spans="11:15">
      <c r="K608" s="68"/>
      <c r="L608" s="39" t="str">
        <f>Results!C608</f>
        <v>J06</v>
      </c>
      <c r="M608" s="39" t="str">
        <f>Results!B604</f>
        <v>mmu-miR-3061-5p</v>
      </c>
      <c r="N608" s="69" t="e">
        <f>LOG(Results!H608,2)</f>
        <v>#DIV/0!</v>
      </c>
      <c r="O608" s="70" t="str">
        <f>Results!I596</f>
        <v>N/A</v>
      </c>
    </row>
    <row r="609" spans="11:15">
      <c r="K609" s="68"/>
      <c r="L609" s="39" t="str">
        <f>Results!C609</f>
        <v>J07</v>
      </c>
      <c r="M609" s="39" t="str">
        <f>Results!B605</f>
        <v>mmu-miR-138-1-3p</v>
      </c>
      <c r="N609" s="69" t="e">
        <f>LOG(Results!H609,2)</f>
        <v>#DIV/0!</v>
      </c>
      <c r="O609" s="70" t="str">
        <f>Results!I597</f>
        <v>N/A</v>
      </c>
    </row>
    <row r="610" spans="11:15">
      <c r="K610" s="68"/>
      <c r="L610" s="39" t="str">
        <f>Results!C610</f>
        <v>J08</v>
      </c>
      <c r="M610" s="39" t="str">
        <f>Results!B606</f>
        <v>mmu-miR-3061-3p</v>
      </c>
      <c r="N610" s="69" t="e">
        <f>LOG(Results!H610,2)</f>
        <v>#DIV/0!</v>
      </c>
      <c r="O610" s="70" t="str">
        <f>Results!I598</f>
        <v>N/A</v>
      </c>
    </row>
    <row r="611" spans="11:15">
      <c r="K611" s="68"/>
      <c r="L611" s="39" t="str">
        <f>Results!C611</f>
        <v>J09</v>
      </c>
      <c r="M611" s="39" t="str">
        <f>Results!B607</f>
        <v>mmu-miR-141-5p</v>
      </c>
      <c r="N611" s="69" t="e">
        <f>LOG(Results!H611,2)</f>
        <v>#DIV/0!</v>
      </c>
      <c r="O611" s="70" t="str">
        <f>Results!I599</f>
        <v>N/A</v>
      </c>
    </row>
    <row r="612" spans="11:15">
      <c r="K612" s="68"/>
      <c r="L612" s="39" t="str">
        <f>Results!C612</f>
        <v>J10</v>
      </c>
      <c r="M612" s="39" t="str">
        <f>Results!B608</f>
        <v>mmu-miR-3062-5p</v>
      </c>
      <c r="N612" s="69" t="e">
        <f>LOG(Results!H612,2)</f>
        <v>#DIV/0!</v>
      </c>
      <c r="O612" s="70" t="str">
        <f>Results!I600</f>
        <v>N/A</v>
      </c>
    </row>
    <row r="613" spans="11:15">
      <c r="K613" s="68"/>
      <c r="L613" s="39" t="str">
        <f>Results!C613</f>
        <v>J11</v>
      </c>
      <c r="M613" s="39" t="str">
        <f>Results!B609</f>
        <v>mmu-miR-145-3p</v>
      </c>
      <c r="N613" s="69" t="e">
        <f>LOG(Results!H613,2)</f>
        <v>#DIV/0!</v>
      </c>
      <c r="O613" s="70" t="str">
        <f>Results!I601</f>
        <v>N/A</v>
      </c>
    </row>
    <row r="614" spans="11:15">
      <c r="K614" s="68"/>
      <c r="L614" s="39" t="str">
        <f>Results!C614</f>
        <v>J12</v>
      </c>
      <c r="M614" s="39" t="str">
        <f>Results!B610</f>
        <v>mmu-miR-3062-3p</v>
      </c>
      <c r="N614" s="69" t="e">
        <f>LOG(Results!H614,2)</f>
        <v>#DIV/0!</v>
      </c>
      <c r="O614" s="70" t="str">
        <f>Results!I602</f>
        <v>N/A</v>
      </c>
    </row>
    <row r="615" spans="11:15">
      <c r="K615" s="68"/>
      <c r="L615" s="39" t="str">
        <f>Results!C615</f>
        <v>J13</v>
      </c>
      <c r="M615" s="39" t="str">
        <f>Results!B611</f>
        <v>mmu-miR-146b-3p</v>
      </c>
      <c r="N615" s="69" t="e">
        <f>LOG(Results!H615,2)</f>
        <v>#DIV/0!</v>
      </c>
      <c r="O615" s="70" t="str">
        <f>Results!I603</f>
        <v>N/A</v>
      </c>
    </row>
    <row r="616" spans="11:15">
      <c r="K616" s="68"/>
      <c r="L616" s="39" t="str">
        <f>Results!C616</f>
        <v>J14</v>
      </c>
      <c r="M616" s="39" t="str">
        <f>Results!B612</f>
        <v>mmu-miR-3063-5p</v>
      </c>
      <c r="N616" s="69" t="e">
        <f>LOG(Results!H616,2)</f>
        <v>#DIV/0!</v>
      </c>
      <c r="O616" s="70" t="str">
        <f>Results!I604</f>
        <v>N/A</v>
      </c>
    </row>
    <row r="617" spans="11:15">
      <c r="K617" s="68"/>
      <c r="L617" s="39" t="str">
        <f>Results!C617</f>
        <v>J15</v>
      </c>
      <c r="M617" s="39" t="str">
        <f>Results!B613</f>
        <v>mmu-miR-15a-3p</v>
      </c>
      <c r="N617" s="69" t="e">
        <f>LOG(Results!H617,2)</f>
        <v>#DIV/0!</v>
      </c>
      <c r="O617" s="70" t="str">
        <f>Results!I605</f>
        <v>N/A</v>
      </c>
    </row>
    <row r="618" spans="11:15">
      <c r="K618" s="68"/>
      <c r="L618" s="39" t="str">
        <f>Results!C618</f>
        <v>J16</v>
      </c>
      <c r="M618" s="39" t="str">
        <f>Results!B614</f>
        <v>mmu-miR-3063-3p</v>
      </c>
      <c r="N618" s="69" t="e">
        <f>LOG(Results!H618,2)</f>
        <v>#DIV/0!</v>
      </c>
      <c r="O618" s="70" t="str">
        <f>Results!I606</f>
        <v>N/A</v>
      </c>
    </row>
    <row r="619" spans="11:15">
      <c r="K619" s="68"/>
      <c r="L619" s="39" t="str">
        <f>Results!C619</f>
        <v>J17</v>
      </c>
      <c r="M619" s="39" t="str">
        <f>Results!B615</f>
        <v>mmu-miR-16-1-3p</v>
      </c>
      <c r="N619" s="69" t="e">
        <f>LOG(Results!H619,2)</f>
        <v>#DIV/0!</v>
      </c>
      <c r="O619" s="70" t="str">
        <f>Results!I607</f>
        <v>N/A</v>
      </c>
    </row>
    <row r="620" spans="11:15">
      <c r="K620" s="68"/>
      <c r="L620" s="39" t="str">
        <f>Results!C620</f>
        <v>J18</v>
      </c>
      <c r="M620" s="39" t="str">
        <f>Results!B616</f>
        <v>mmu-miR-3064-5p</v>
      </c>
      <c r="N620" s="69" t="e">
        <f>LOG(Results!H620,2)</f>
        <v>#DIV/0!</v>
      </c>
      <c r="O620" s="70" t="str">
        <f>Results!I608</f>
        <v>N/A</v>
      </c>
    </row>
    <row r="621" spans="11:15">
      <c r="K621" s="68"/>
      <c r="L621" s="39" t="str">
        <f>Results!C621</f>
        <v>J19</v>
      </c>
      <c r="M621" s="39" t="str">
        <f>Results!B617</f>
        <v>mmu-miR-17-3p</v>
      </c>
      <c r="N621" s="69" t="e">
        <f>LOG(Results!H621,2)</f>
        <v>#DIV/0!</v>
      </c>
      <c r="O621" s="70" t="str">
        <f>Results!I609</f>
        <v>N/A</v>
      </c>
    </row>
    <row r="622" spans="11:15">
      <c r="K622" s="68"/>
      <c r="L622" s="39" t="str">
        <f>Results!C622</f>
        <v>J20</v>
      </c>
      <c r="M622" s="39" t="str">
        <f>Results!B618</f>
        <v>mmu-miR-3065-3p</v>
      </c>
      <c r="N622" s="69" t="e">
        <f>LOG(Results!H622,2)</f>
        <v>#DIV/0!</v>
      </c>
      <c r="O622" s="70" t="str">
        <f>Results!I610</f>
        <v>N/A</v>
      </c>
    </row>
    <row r="623" spans="11:15">
      <c r="K623" s="68"/>
      <c r="L623" s="39" t="str">
        <f>Results!C623</f>
        <v>J21</v>
      </c>
      <c r="M623" s="39" t="str">
        <f>Results!B619</f>
        <v>mmu-miR-181a-2-3p</v>
      </c>
      <c r="N623" s="69" t="e">
        <f>LOG(Results!H623,2)</f>
        <v>#DIV/0!</v>
      </c>
      <c r="O623" s="70" t="str">
        <f>Results!I611</f>
        <v>N/A</v>
      </c>
    </row>
    <row r="624" spans="11:15">
      <c r="K624" s="68"/>
      <c r="L624" s="39" t="str">
        <f>Results!C624</f>
        <v>J22</v>
      </c>
      <c r="M624" s="39" t="str">
        <f>Results!B620</f>
        <v>mmu-miR-3066-5p</v>
      </c>
      <c r="N624" s="69" t="e">
        <f>LOG(Results!H624,2)</f>
        <v>#DIV/0!</v>
      </c>
      <c r="O624" s="70" t="str">
        <f>Results!I612</f>
        <v>N/A</v>
      </c>
    </row>
    <row r="625" spans="11:15">
      <c r="K625" s="68"/>
      <c r="L625" s="39" t="str">
        <f>Results!C625</f>
        <v>J23</v>
      </c>
      <c r="M625" s="39" t="str">
        <f>Results!B621</f>
        <v>mmu-miR-186-3p</v>
      </c>
      <c r="N625" s="69" t="e">
        <f>LOG(Results!H625,2)</f>
        <v>#DIV/0!</v>
      </c>
      <c r="O625" s="70" t="str">
        <f>Results!I613</f>
        <v>N/A</v>
      </c>
    </row>
    <row r="626" spans="11:15">
      <c r="K626" s="68"/>
      <c r="L626" s="39" t="str">
        <f>Results!C626</f>
        <v>J24</v>
      </c>
      <c r="M626" s="39" t="str">
        <f>Results!B622</f>
        <v>mmu-miR-3066-3p</v>
      </c>
      <c r="N626" s="69" t="e">
        <f>LOG(Results!H626,2)</f>
        <v>#DIV/0!</v>
      </c>
      <c r="O626" s="70" t="str">
        <f>Results!I614</f>
        <v>N/A</v>
      </c>
    </row>
    <row r="627" spans="11:15">
      <c r="K627" s="68"/>
      <c r="L627" s="39" t="str">
        <f>Results!C627</f>
        <v>K01</v>
      </c>
      <c r="M627" s="39" t="str">
        <f>Results!B623</f>
        <v>mmu-miR-18a-3p</v>
      </c>
      <c r="N627" s="69" t="e">
        <f>LOG(Results!H627,2)</f>
        <v>#DIV/0!</v>
      </c>
      <c r="O627" s="70" t="str">
        <f>Results!I615</f>
        <v>N/A</v>
      </c>
    </row>
    <row r="628" spans="11:15">
      <c r="K628" s="68"/>
      <c r="L628" s="39" t="str">
        <f>Results!C628</f>
        <v>K02</v>
      </c>
      <c r="M628" s="39" t="str">
        <f>Results!B624</f>
        <v>mmu-miR-3067-5p</v>
      </c>
      <c r="N628" s="69" t="e">
        <f>LOG(Results!H628,2)</f>
        <v>#DIV/0!</v>
      </c>
      <c r="O628" s="70" t="str">
        <f>Results!I616</f>
        <v>N/A</v>
      </c>
    </row>
    <row r="629" spans="11:15">
      <c r="K629" s="68"/>
      <c r="L629" s="39" t="str">
        <f>Results!C629</f>
        <v>K03</v>
      </c>
      <c r="M629" s="39" t="str">
        <f>Results!B625</f>
        <v>mmu-miR-191-3p</v>
      </c>
      <c r="N629" s="69" t="e">
        <f>LOG(Results!H629,2)</f>
        <v>#DIV/0!</v>
      </c>
      <c r="O629" s="70" t="str">
        <f>Results!I617</f>
        <v>N/A</v>
      </c>
    </row>
    <row r="630" spans="11:15">
      <c r="K630" s="68"/>
      <c r="L630" s="39" t="str">
        <f>Results!C630</f>
        <v>K04</v>
      </c>
      <c r="M630" s="39" t="str">
        <f>Results!B626</f>
        <v>mmu-miR-3068-5p</v>
      </c>
      <c r="N630" s="69" t="e">
        <f>LOG(Results!H630,2)</f>
        <v>#DIV/0!</v>
      </c>
      <c r="O630" s="70" t="str">
        <f>Results!I618</f>
        <v>N/A</v>
      </c>
    </row>
    <row r="631" spans="11:15">
      <c r="K631" s="68"/>
      <c r="L631" s="39" t="str">
        <f>Results!C631</f>
        <v>K05</v>
      </c>
      <c r="M631" s="39" t="str">
        <f>Results!B627</f>
        <v>mmu-miR-20b-5p</v>
      </c>
      <c r="N631" s="69" t="e">
        <f>LOG(Results!H631,2)</f>
        <v>#DIV/0!</v>
      </c>
      <c r="O631" s="70" t="str">
        <f>Results!I619</f>
        <v>N/A</v>
      </c>
    </row>
    <row r="632" spans="11:15">
      <c r="K632" s="68"/>
      <c r="L632" s="39" t="str">
        <f>Results!C632</f>
        <v>K06</v>
      </c>
      <c r="M632" s="39" t="str">
        <f>Results!B628</f>
        <v>mmu-miR-466a-3p</v>
      </c>
      <c r="N632" s="69" t="e">
        <f>LOG(Results!H632,2)</f>
        <v>#DIV/0!</v>
      </c>
      <c r="O632" s="70" t="str">
        <f>Results!I620</f>
        <v>N/A</v>
      </c>
    </row>
    <row r="633" spans="11:15">
      <c r="K633" s="68"/>
      <c r="L633" s="39" t="str">
        <f>Results!C633</f>
        <v>K07</v>
      </c>
      <c r="M633" s="39" t="str">
        <f>Results!B629</f>
        <v>mmu-miR-302d-3p</v>
      </c>
      <c r="N633" s="69" t="e">
        <f>LOG(Results!H633,2)</f>
        <v>#DIV/0!</v>
      </c>
      <c r="O633" s="70" t="str">
        <f>Results!I621</f>
        <v>N/A</v>
      </c>
    </row>
    <row r="634" spans="11:15">
      <c r="K634" s="68"/>
      <c r="L634" s="39" t="str">
        <f>Results!C634</f>
        <v>K08</v>
      </c>
      <c r="M634" s="39" t="str">
        <f>Results!B630</f>
        <v>mmu-miR-127-5p</v>
      </c>
      <c r="N634" s="69" t="e">
        <f>LOG(Results!H634,2)</f>
        <v>#DIV/0!</v>
      </c>
      <c r="O634" s="70" t="str">
        <f>Results!I622</f>
        <v>N/A</v>
      </c>
    </row>
    <row r="635" spans="11:15">
      <c r="K635" s="68"/>
      <c r="L635" s="39" t="str">
        <f>Results!C635</f>
        <v>K09</v>
      </c>
      <c r="M635" s="39" t="str">
        <f>Results!B631</f>
        <v>mmu-miR-34c-5p</v>
      </c>
      <c r="N635" s="69" t="e">
        <f>LOG(Results!H635,2)</f>
        <v>#DIV/0!</v>
      </c>
      <c r="O635" s="70" t="str">
        <f>Results!I623</f>
        <v>N/A</v>
      </c>
    </row>
    <row r="636" spans="11:15">
      <c r="K636" s="68"/>
      <c r="L636" s="39" t="str">
        <f>Results!C636</f>
        <v>K10</v>
      </c>
      <c r="M636" s="39" t="str">
        <f>Results!B632</f>
        <v>mmu-miR-136-3p</v>
      </c>
      <c r="N636" s="69" t="e">
        <f>LOG(Results!H636,2)</f>
        <v>#DIV/0!</v>
      </c>
      <c r="O636" s="70" t="str">
        <f>Results!I624</f>
        <v>N/A</v>
      </c>
    </row>
    <row r="637" spans="11:15">
      <c r="K637" s="68"/>
      <c r="L637" s="39" t="str">
        <f>Results!C637</f>
        <v>K11</v>
      </c>
      <c r="M637" s="39" t="str">
        <f>Results!B633</f>
        <v>mmu-miR-92b-3p</v>
      </c>
      <c r="N637" s="69" t="e">
        <f>LOG(Results!H637,2)</f>
        <v>#DIV/0!</v>
      </c>
      <c r="O637" s="70" t="str">
        <f>Results!I625</f>
        <v>N/A</v>
      </c>
    </row>
    <row r="638" spans="11:15">
      <c r="K638" s="68"/>
      <c r="L638" s="39" t="str">
        <f>Results!C638</f>
        <v>K12</v>
      </c>
      <c r="M638" s="39" t="str">
        <f>Results!B634</f>
        <v>mmu-miR-154-3p</v>
      </c>
      <c r="N638" s="69" t="e">
        <f>LOG(Results!H638,2)</f>
        <v>#DIV/0!</v>
      </c>
      <c r="O638" s="70" t="str">
        <f>Results!I626</f>
        <v>N/A</v>
      </c>
    </row>
    <row r="639" spans="11:15">
      <c r="K639" s="68"/>
      <c r="L639" s="39" t="str">
        <f>Results!C639</f>
        <v>K13</v>
      </c>
      <c r="M639" s="39" t="str">
        <f>Results!B635</f>
        <v>mmu-miR-98-5p</v>
      </c>
      <c r="N639" s="69" t="e">
        <f>LOG(Results!H639,2)</f>
        <v>#DIV/0!</v>
      </c>
      <c r="O639" s="70" t="str">
        <f>Results!I627</f>
        <v>N/A</v>
      </c>
    </row>
    <row r="640" spans="11:15">
      <c r="K640" s="68"/>
      <c r="L640" s="39" t="str">
        <f>Results!C640</f>
        <v>K14</v>
      </c>
      <c r="M640" s="39" t="str">
        <f>Results!B636</f>
        <v>mmu-miR-299-5p</v>
      </c>
      <c r="N640" s="69" t="e">
        <f>LOG(Results!H640,2)</f>
        <v>#DIV/0!</v>
      </c>
      <c r="O640" s="70" t="str">
        <f>Results!I628</f>
        <v>N/A</v>
      </c>
    </row>
    <row r="641" spans="11:15">
      <c r="K641" s="68"/>
      <c r="L641" s="39" t="str">
        <f>Results!C641</f>
        <v>K15</v>
      </c>
      <c r="M641" s="39" t="str">
        <f>Results!B637</f>
        <v>mmu-miR-18b-5p</v>
      </c>
      <c r="N641" s="69" t="e">
        <f>LOG(Results!H641,2)</f>
        <v>#DIV/0!</v>
      </c>
      <c r="O641" s="70" t="str">
        <f>Results!I629</f>
        <v>N/A</v>
      </c>
    </row>
    <row r="642" spans="11:15">
      <c r="K642" s="68"/>
      <c r="L642" s="39" t="str">
        <f>Results!C642</f>
        <v>K16</v>
      </c>
      <c r="M642" s="39" t="str">
        <f>Results!B638</f>
        <v>mmu-miR-300-5p</v>
      </c>
      <c r="N642" s="69" t="e">
        <f>LOG(Results!H642,2)</f>
        <v>#DIV/0!</v>
      </c>
      <c r="O642" s="70" t="str">
        <f>Results!I630</f>
        <v>N/A</v>
      </c>
    </row>
    <row r="643" spans="11:15">
      <c r="K643" s="68"/>
      <c r="L643" s="39" t="str">
        <f>Results!C643</f>
        <v>K17</v>
      </c>
      <c r="M643" s="39" t="str">
        <f>Results!B639</f>
        <v>mmu-miR-34b-5p</v>
      </c>
      <c r="N643" s="69" t="e">
        <f>LOG(Results!H643,2)</f>
        <v>#DIV/0!</v>
      </c>
      <c r="O643" s="70" t="str">
        <f>Results!I631</f>
        <v>N/A</v>
      </c>
    </row>
    <row r="644" spans="11:15">
      <c r="K644" s="68"/>
      <c r="L644" s="39" t="str">
        <f>Results!C644</f>
        <v>K18</v>
      </c>
      <c r="M644" s="39" t="str">
        <f>Results!B640</f>
        <v>mmu-miR-376a-5p</v>
      </c>
      <c r="N644" s="69" t="e">
        <f>LOG(Results!H644,2)</f>
        <v>#DIV/0!</v>
      </c>
      <c r="O644" s="70" t="str">
        <f>Results!I632</f>
        <v>N/A</v>
      </c>
    </row>
    <row r="645" spans="11:15">
      <c r="K645" s="68"/>
      <c r="L645" s="39" t="str">
        <f>Results!C645</f>
        <v>K19</v>
      </c>
      <c r="M645" s="39" t="str">
        <f>Results!B641</f>
        <v>mmu-miR-467d-5p</v>
      </c>
      <c r="N645" s="69" t="e">
        <f>LOG(Results!H645,2)</f>
        <v>#DIV/0!</v>
      </c>
      <c r="O645" s="70" t="str">
        <f>Results!I633</f>
        <v>N/A</v>
      </c>
    </row>
    <row r="646" spans="11:15">
      <c r="K646" s="68"/>
      <c r="L646" s="39" t="str">
        <f>Results!C646</f>
        <v>K20</v>
      </c>
      <c r="M646" s="39" t="str">
        <f>Results!B642</f>
        <v>mmu-miR-376b-5p</v>
      </c>
      <c r="N646" s="69" t="e">
        <f>LOG(Results!H646,2)</f>
        <v>#DIV/0!</v>
      </c>
      <c r="O646" s="70" t="str">
        <f>Results!I634</f>
        <v>N/A</v>
      </c>
    </row>
    <row r="647" spans="11:15">
      <c r="K647" s="68"/>
      <c r="L647" s="39" t="str">
        <f>Results!C647</f>
        <v>K21</v>
      </c>
      <c r="M647" s="39" t="str">
        <f>Results!B643</f>
        <v>mmu-miR-467g</v>
      </c>
      <c r="N647" s="69" t="e">
        <f>LOG(Results!H647,2)</f>
        <v>#DIV/0!</v>
      </c>
      <c r="O647" s="70" t="str">
        <f>Results!I635</f>
        <v>N/A</v>
      </c>
    </row>
    <row r="648" spans="11:15">
      <c r="K648" s="68"/>
      <c r="L648" s="39" t="str">
        <f>Results!C648</f>
        <v>K22</v>
      </c>
      <c r="M648" s="39" t="str">
        <f>Results!B644</f>
        <v>mmu-miR-376c-5p</v>
      </c>
      <c r="N648" s="69" t="e">
        <f>LOG(Results!H648,2)</f>
        <v>#DIV/0!</v>
      </c>
      <c r="O648" s="70" t="str">
        <f>Results!I636</f>
        <v>N/A</v>
      </c>
    </row>
    <row r="649" spans="11:15">
      <c r="K649" s="68"/>
      <c r="L649" s="39" t="str">
        <f>Results!C649</f>
        <v>K23</v>
      </c>
      <c r="M649" s="39" t="str">
        <f>Results!B645</f>
        <v>mmu-miR-669b-5p</v>
      </c>
      <c r="N649" s="69" t="e">
        <f>LOG(Results!H649,2)</f>
        <v>#DIV/0!</v>
      </c>
      <c r="O649" s="70" t="str">
        <f>Results!I637</f>
        <v>N/A</v>
      </c>
    </row>
    <row r="650" spans="11:15">
      <c r="K650" s="68"/>
      <c r="L650" s="39" t="str">
        <f>Results!C650</f>
        <v>K24</v>
      </c>
      <c r="M650" s="39" t="str">
        <f>Results!B646</f>
        <v>mmu-miR-382-3p</v>
      </c>
      <c r="N650" s="69" t="e">
        <f>LOG(Results!H650,2)</f>
        <v>#DIV/0!</v>
      </c>
      <c r="O650" s="70" t="str">
        <f>Results!I638</f>
        <v>N/A</v>
      </c>
    </row>
    <row r="651" spans="11:15">
      <c r="K651" s="68"/>
      <c r="L651" s="39" t="str">
        <f>Results!C651</f>
        <v>L01</v>
      </c>
      <c r="M651" s="39" t="str">
        <f>Results!B647</f>
        <v>mmu-miR-669c-5p</v>
      </c>
      <c r="N651" s="69" t="e">
        <f>LOG(Results!H651,2)</f>
        <v>#DIV/0!</v>
      </c>
      <c r="O651" s="70" t="str">
        <f>Results!I639</f>
        <v>N/A</v>
      </c>
    </row>
    <row r="652" spans="11:15">
      <c r="K652" s="68"/>
      <c r="L652" s="39" t="str">
        <f>Results!C652</f>
        <v>L02</v>
      </c>
      <c r="M652" s="39" t="str">
        <f>Results!B648</f>
        <v>mmu-miR-411-3p</v>
      </c>
      <c r="N652" s="69" t="e">
        <f>LOG(Results!H652,2)</f>
        <v>#DIV/0!</v>
      </c>
      <c r="O652" s="70" t="str">
        <f>Results!I640</f>
        <v>N/A</v>
      </c>
    </row>
    <row r="653" spans="11:15">
      <c r="K653" s="68"/>
      <c r="L653" s="39" t="str">
        <f>Results!C653</f>
        <v>L03</v>
      </c>
      <c r="M653" s="39" t="str">
        <f>Results!B649</f>
        <v>mmu-miR-669h-3p</v>
      </c>
      <c r="N653" s="69" t="e">
        <f>LOG(Results!H653,2)</f>
        <v>#DIV/0!</v>
      </c>
      <c r="O653" s="70" t="str">
        <f>Results!I641</f>
        <v>N/A</v>
      </c>
    </row>
    <row r="654" spans="11:15">
      <c r="K654" s="68"/>
      <c r="L654" s="39" t="str">
        <f>Results!C654</f>
        <v>L04</v>
      </c>
      <c r="M654" s="39" t="str">
        <f>Results!B650</f>
        <v>mmu-miR-431-3p</v>
      </c>
      <c r="N654" s="69" t="e">
        <f>LOG(Results!H654,2)</f>
        <v>#DIV/0!</v>
      </c>
      <c r="O654" s="70" t="str">
        <f>Results!I642</f>
        <v>N/A</v>
      </c>
    </row>
    <row r="655" spans="11:15">
      <c r="K655" s="68"/>
      <c r="L655" s="39" t="str">
        <f>Results!C655</f>
        <v>L05</v>
      </c>
      <c r="M655" s="39" t="str">
        <f>Results!B651</f>
        <v>mmu-miR-196a-2-3p</v>
      </c>
      <c r="N655" s="69" t="e">
        <f>LOG(Results!H655,2)</f>
        <v>#DIV/0!</v>
      </c>
      <c r="O655" s="70" t="str">
        <f>Results!I643</f>
        <v>N/A</v>
      </c>
    </row>
    <row r="656" spans="11:15">
      <c r="K656" s="68"/>
      <c r="L656" s="39" t="str">
        <f>Results!C656</f>
        <v>L06</v>
      </c>
      <c r="M656" s="39" t="str">
        <f>Results!B652</f>
        <v>mmu-miR-3068-3p</v>
      </c>
      <c r="N656" s="69" t="e">
        <f>LOG(Results!H656,2)</f>
        <v>#DIV/0!</v>
      </c>
      <c r="O656" s="70" t="str">
        <f>Results!I644</f>
        <v>N/A</v>
      </c>
    </row>
    <row r="657" spans="11:15">
      <c r="K657" s="68"/>
      <c r="L657" s="39" t="str">
        <f>Results!C657</f>
        <v>L07</v>
      </c>
      <c r="M657" s="39" t="str">
        <f>Results!B653</f>
        <v>mmu-miR-199b-5p</v>
      </c>
      <c r="N657" s="69" t="e">
        <f>LOG(Results!H657,2)</f>
        <v>#DIV/0!</v>
      </c>
      <c r="O657" s="70" t="str">
        <f>Results!I645</f>
        <v>N/A</v>
      </c>
    </row>
    <row r="658" spans="11:15">
      <c r="K658" s="68"/>
      <c r="L658" s="39" t="str">
        <f>Results!C658</f>
        <v>L08</v>
      </c>
      <c r="M658" s="39" t="str">
        <f>Results!B654</f>
        <v>mmu-miR-3069-3p</v>
      </c>
      <c r="N658" s="69" t="e">
        <f>LOG(Results!H658,2)</f>
        <v>#DIV/0!</v>
      </c>
      <c r="O658" s="70" t="str">
        <f>Results!I646</f>
        <v>N/A</v>
      </c>
    </row>
    <row r="659" spans="11:15">
      <c r="K659" s="68"/>
      <c r="L659" s="39" t="str">
        <f>Results!C659</f>
        <v>L09</v>
      </c>
      <c r="M659" s="39" t="str">
        <f>Results!B655</f>
        <v>mmu-miR-19a-5p</v>
      </c>
      <c r="N659" s="69" t="e">
        <f>LOG(Results!H659,2)</f>
        <v>#DIV/0!</v>
      </c>
      <c r="O659" s="70" t="str">
        <f>Results!I647</f>
        <v>N/A</v>
      </c>
    </row>
    <row r="660" spans="11:15">
      <c r="K660" s="68"/>
      <c r="L660" s="39" t="str">
        <f>Results!C660</f>
        <v>L10</v>
      </c>
      <c r="M660" s="39" t="str">
        <f>Results!B656</f>
        <v>mmu-miR-3070a-5p</v>
      </c>
      <c r="N660" s="69" t="e">
        <f>LOG(Results!H660,2)</f>
        <v>#DIV/0!</v>
      </c>
      <c r="O660" s="70" t="str">
        <f>Results!I648</f>
        <v>N/A</v>
      </c>
    </row>
    <row r="661" spans="11:15">
      <c r="K661" s="68"/>
      <c r="L661" s="39" t="str">
        <f>Results!C661</f>
        <v>L11</v>
      </c>
      <c r="M661" s="39" t="str">
        <f>Results!B657</f>
        <v>mmu-miR-203-5p</v>
      </c>
      <c r="N661" s="69" t="e">
        <f>LOG(Results!H661,2)</f>
        <v>#DIV/0!</v>
      </c>
      <c r="O661" s="70" t="str">
        <f>Results!I649</f>
        <v>N/A</v>
      </c>
    </row>
    <row r="662" spans="11:15">
      <c r="K662" s="68"/>
      <c r="L662" s="39" t="str">
        <f>Results!C662</f>
        <v>L12</v>
      </c>
      <c r="M662" s="39" t="str">
        <f>Results!B658</f>
        <v>mmu-miR-3070a-3p</v>
      </c>
      <c r="N662" s="69" t="e">
        <f>LOG(Results!H662,2)</f>
        <v>#DIV/0!</v>
      </c>
      <c r="O662" s="70" t="str">
        <f>Results!I650</f>
        <v>N/A</v>
      </c>
    </row>
    <row r="663" spans="11:15">
      <c r="K663" s="68"/>
      <c r="L663" s="39" t="str">
        <f>Results!C663</f>
        <v>L13</v>
      </c>
      <c r="M663" s="39" t="str">
        <f>Results!B659</f>
        <v>mmu-miR-20a-3p</v>
      </c>
      <c r="N663" s="69" t="e">
        <f>LOG(Results!H663,2)</f>
        <v>#DIV/0!</v>
      </c>
      <c r="O663" s="70" t="str">
        <f>Results!I651</f>
        <v>N/A</v>
      </c>
    </row>
    <row r="664" spans="11:15">
      <c r="K664" s="68"/>
      <c r="L664" s="39" t="str">
        <f>Results!C664</f>
        <v>L14</v>
      </c>
      <c r="M664" s="39" t="str">
        <f>Results!B660</f>
        <v>mmu-miR-3070b-3p</v>
      </c>
      <c r="N664" s="69" t="e">
        <f>LOG(Results!H664,2)</f>
        <v>#DIV/0!</v>
      </c>
      <c r="O664" s="70" t="str">
        <f>Results!I652</f>
        <v>N/A</v>
      </c>
    </row>
    <row r="665" spans="11:15">
      <c r="K665" s="68"/>
      <c r="L665" s="39" t="str">
        <f>Results!C665</f>
        <v>L15</v>
      </c>
      <c r="M665" s="39" t="str">
        <f>Results!B661</f>
        <v>mmu-miR-218-1-3p</v>
      </c>
      <c r="N665" s="69" t="e">
        <f>LOG(Results!H665,2)</f>
        <v>#DIV/0!</v>
      </c>
      <c r="O665" s="70" t="str">
        <f>Results!I653</f>
        <v>N/A</v>
      </c>
    </row>
    <row r="666" spans="11:15">
      <c r="K666" s="68"/>
      <c r="L666" s="39" t="str">
        <f>Results!C666</f>
        <v>L16</v>
      </c>
      <c r="M666" s="39" t="str">
        <f>Results!B662</f>
        <v>mmu-miR-3071-5p</v>
      </c>
      <c r="N666" s="69" t="e">
        <f>LOG(Results!H666,2)</f>
        <v>#DIV/0!</v>
      </c>
      <c r="O666" s="70" t="str">
        <f>Results!I654</f>
        <v>N/A</v>
      </c>
    </row>
    <row r="667" spans="11:15">
      <c r="K667" s="68"/>
      <c r="L667" s="39" t="str">
        <f>Results!C667</f>
        <v>L17</v>
      </c>
      <c r="M667" s="39" t="str">
        <f>Results!B663</f>
        <v>mmu-miR-24-1-5p</v>
      </c>
      <c r="N667" s="69" t="e">
        <f>LOG(Results!H667,2)</f>
        <v>#DIV/0!</v>
      </c>
      <c r="O667" s="70" t="str">
        <f>Results!I655</f>
        <v>N/A</v>
      </c>
    </row>
    <row r="668" spans="11:15">
      <c r="K668" s="68"/>
      <c r="L668" s="39" t="str">
        <f>Results!C668</f>
        <v>L18</v>
      </c>
      <c r="M668" s="39" t="str">
        <f>Results!B664</f>
        <v>mmu-miR-3073-5p</v>
      </c>
      <c r="N668" s="69" t="e">
        <f>LOG(Results!H668,2)</f>
        <v>#DIV/0!</v>
      </c>
      <c r="O668" s="70" t="str">
        <f>Results!I656</f>
        <v>N/A</v>
      </c>
    </row>
    <row r="669" spans="11:15">
      <c r="K669" s="68"/>
      <c r="L669" s="39" t="str">
        <f>Results!C669</f>
        <v>L19</v>
      </c>
      <c r="M669" s="39" t="str">
        <f>Results!B665</f>
        <v>mmu-miR-28-3p</v>
      </c>
      <c r="N669" s="69" t="e">
        <f>LOG(Results!H669,2)</f>
        <v>#DIV/0!</v>
      </c>
      <c r="O669" s="70" t="str">
        <f>Results!I657</f>
        <v>N/A</v>
      </c>
    </row>
    <row r="670" spans="11:15">
      <c r="K670" s="68"/>
      <c r="L670" s="39" t="str">
        <f>Results!C670</f>
        <v>L20</v>
      </c>
      <c r="M670" s="39" t="str">
        <f>Results!B666</f>
        <v>mmu-miR-3075-3p</v>
      </c>
      <c r="N670" s="69" t="e">
        <f>LOG(Results!H670,2)</f>
        <v>#DIV/0!</v>
      </c>
      <c r="O670" s="70" t="str">
        <f>Results!I658</f>
        <v>N/A</v>
      </c>
    </row>
    <row r="671" spans="11:15">
      <c r="K671" s="68"/>
      <c r="L671" s="39" t="str">
        <f>Results!C671</f>
        <v>L21</v>
      </c>
      <c r="M671" s="39" t="str">
        <f>Results!B667</f>
        <v>mmu-miR-293-5p</v>
      </c>
      <c r="N671" s="69" t="e">
        <f>LOG(Results!H671,2)</f>
        <v>#DIV/0!</v>
      </c>
      <c r="O671" s="70" t="str">
        <f>Results!I659</f>
        <v>N/A</v>
      </c>
    </row>
    <row r="672" spans="11:15">
      <c r="K672" s="68"/>
      <c r="L672" s="39" t="str">
        <f>Results!C672</f>
        <v>L22</v>
      </c>
      <c r="M672" s="39" t="str">
        <f>Results!B668</f>
        <v>mmu-miR-3076-5p</v>
      </c>
      <c r="N672" s="69" t="e">
        <f>LOG(Results!H672,2)</f>
        <v>#DIV/0!</v>
      </c>
      <c r="O672" s="70" t="str">
        <f>Results!I660</f>
        <v>N/A</v>
      </c>
    </row>
    <row r="673" spans="11:15">
      <c r="K673" s="68"/>
      <c r="L673" s="39" t="str">
        <f>Results!C673</f>
        <v>L23</v>
      </c>
      <c r="M673" s="39" t="str">
        <f>Results!B669</f>
        <v>mmu-miR-294-5p</v>
      </c>
      <c r="N673" s="69" t="e">
        <f>LOG(Results!H673,2)</f>
        <v>#DIV/0!</v>
      </c>
      <c r="O673" s="70" t="str">
        <f>Results!I661</f>
        <v>N/A</v>
      </c>
    </row>
    <row r="674" spans="11:15">
      <c r="K674" s="68"/>
      <c r="L674" s="39" t="str">
        <f>Results!C674</f>
        <v>L24</v>
      </c>
      <c r="M674" s="39" t="str">
        <f>Results!B670</f>
        <v>mmu-miR-3076-3p</v>
      </c>
      <c r="N674" s="69" t="e">
        <f>LOG(Results!H674,2)</f>
        <v>#DIV/0!</v>
      </c>
      <c r="O674" s="70" t="str">
        <f>Results!I662</f>
        <v>N/A</v>
      </c>
    </row>
    <row r="675" spans="11:15">
      <c r="K675" s="68"/>
      <c r="L675" s="39" t="str">
        <f>Results!C675</f>
        <v>M01</v>
      </c>
      <c r="M675" s="39" t="str">
        <f>Results!B671</f>
        <v>mmu-miR-295-5p</v>
      </c>
      <c r="N675" s="69" t="e">
        <f>LOG(Results!H675,2)</f>
        <v>#DIV/0!</v>
      </c>
      <c r="O675" s="70" t="str">
        <f>Results!I663</f>
        <v>N/A</v>
      </c>
    </row>
    <row r="676" spans="11:15">
      <c r="K676" s="68"/>
      <c r="L676" s="39" t="str">
        <f>Results!C676</f>
        <v>M02</v>
      </c>
      <c r="M676" s="39" t="str">
        <f>Results!B672</f>
        <v>mmu-miR-3077-3p</v>
      </c>
      <c r="N676" s="69" t="e">
        <f>LOG(Results!H676,2)</f>
        <v>#DIV/0!</v>
      </c>
      <c r="O676" s="70" t="str">
        <f>Results!I664</f>
        <v>N/A</v>
      </c>
    </row>
    <row r="677" spans="11:15">
      <c r="K677" s="68"/>
      <c r="L677" s="39" t="str">
        <f>Results!C677</f>
        <v>M03</v>
      </c>
      <c r="M677" s="39" t="str">
        <f>Results!B673</f>
        <v>mmu-miR-29b-1-5p</v>
      </c>
      <c r="N677" s="69" t="e">
        <f>LOG(Results!H677,2)</f>
        <v>#DIV/0!</v>
      </c>
      <c r="O677" s="70" t="str">
        <f>Results!I665</f>
        <v>N/A</v>
      </c>
    </row>
    <row r="678" spans="11:15">
      <c r="K678" s="68"/>
      <c r="L678" s="39" t="str">
        <f>Results!C678</f>
        <v>M04</v>
      </c>
      <c r="M678" s="39" t="str">
        <f>Results!B674</f>
        <v>mmu-miR-3078-5p</v>
      </c>
      <c r="N678" s="69" t="e">
        <f>LOG(Results!H678,2)</f>
        <v>#DIV/0!</v>
      </c>
      <c r="O678" s="70" t="str">
        <f>Results!I666</f>
        <v>N/A</v>
      </c>
    </row>
    <row r="679" spans="11:15">
      <c r="K679" s="68"/>
      <c r="L679" s="39" t="str">
        <f>Results!C679</f>
        <v>M05</v>
      </c>
      <c r="M679" s="39" t="str">
        <f>Results!B675</f>
        <v>mmu-miR-92a-3p</v>
      </c>
      <c r="N679" s="69" t="e">
        <f>LOG(Results!H679,2)</f>
        <v>#DIV/0!</v>
      </c>
      <c r="O679" s="70" t="str">
        <f>Results!I667</f>
        <v>N/A</v>
      </c>
    </row>
    <row r="680" spans="11:15">
      <c r="K680" s="68"/>
      <c r="L680" s="39" t="str">
        <f>Results!C680</f>
        <v>M06</v>
      </c>
      <c r="M680" s="39" t="str">
        <f>Results!B676</f>
        <v>mmu-miR-433-5p</v>
      </c>
      <c r="N680" s="69" t="e">
        <f>LOG(Results!H680,2)</f>
        <v>#DIV/0!</v>
      </c>
      <c r="O680" s="70" t="str">
        <f>Results!I668</f>
        <v>N/A</v>
      </c>
    </row>
    <row r="681" spans="11:15">
      <c r="K681" s="68"/>
      <c r="L681" s="39" t="str">
        <f>Results!C681</f>
        <v>M07</v>
      </c>
      <c r="M681" s="39" t="str">
        <f>Results!B677</f>
        <v>mmu-let-7a-5p</v>
      </c>
      <c r="N681" s="69" t="e">
        <f>LOG(Results!H681,2)</f>
        <v>#DIV/0!</v>
      </c>
      <c r="O681" s="70" t="str">
        <f>Results!I669</f>
        <v>N/A</v>
      </c>
    </row>
    <row r="682" spans="11:15">
      <c r="K682" s="68"/>
      <c r="L682" s="39" t="str">
        <f>Results!C682</f>
        <v>M08</v>
      </c>
      <c r="M682" s="39" t="str">
        <f>Results!B678</f>
        <v>mmu-miR-485-3p</v>
      </c>
      <c r="N682" s="69" t="e">
        <f>LOG(Results!H682,2)</f>
        <v>#DIV/0!</v>
      </c>
      <c r="O682" s="70" t="str">
        <f>Results!I670</f>
        <v>N/A</v>
      </c>
    </row>
    <row r="683" spans="11:15">
      <c r="K683" s="68"/>
      <c r="L683" s="39" t="str">
        <f>Results!C683</f>
        <v>M09</v>
      </c>
      <c r="M683" s="39" t="str">
        <f>Results!B679</f>
        <v>mmu-let-7b-5p</v>
      </c>
      <c r="N683" s="69" t="e">
        <f>LOG(Results!H683,2)</f>
        <v>#DIV/0!</v>
      </c>
      <c r="O683" s="70" t="str">
        <f>Results!I671</f>
        <v>N/A</v>
      </c>
    </row>
    <row r="684" spans="11:15">
      <c r="K684" s="68"/>
      <c r="L684" s="39" t="str">
        <f>Results!C684</f>
        <v>M10</v>
      </c>
      <c r="M684" s="39" t="str">
        <f>Results!B680</f>
        <v>mmu-miR-3470a</v>
      </c>
      <c r="N684" s="69" t="e">
        <f>LOG(Results!H684,2)</f>
        <v>#DIV/0!</v>
      </c>
      <c r="O684" s="70" t="str">
        <f>Results!I672</f>
        <v>N/A</v>
      </c>
    </row>
    <row r="685" spans="11:15">
      <c r="K685" s="68"/>
      <c r="L685" s="39" t="str">
        <f>Results!C685</f>
        <v>M11</v>
      </c>
      <c r="M685" s="39" t="str">
        <f>Results!B681</f>
        <v>mmu-let-7c-5p</v>
      </c>
      <c r="N685" s="69" t="e">
        <f>LOG(Results!H685,2)</f>
        <v>#DIV/0!</v>
      </c>
      <c r="O685" s="70" t="str">
        <f>Results!I673</f>
        <v>N/A</v>
      </c>
    </row>
    <row r="686" spans="11:15">
      <c r="K686" s="68"/>
      <c r="L686" s="39" t="str">
        <f>Results!C686</f>
        <v>M12</v>
      </c>
      <c r="M686" s="39" t="str">
        <f>Results!B682</f>
        <v>mmu-miR-1186b</v>
      </c>
      <c r="N686" s="69" t="e">
        <f>LOG(Results!H686,2)</f>
        <v>#DIV/0!</v>
      </c>
      <c r="O686" s="70" t="str">
        <f>Results!I674</f>
        <v>N/A</v>
      </c>
    </row>
    <row r="687" spans="11:15">
      <c r="K687" s="68"/>
      <c r="L687" s="39" t="str">
        <f>Results!C687</f>
        <v>M13</v>
      </c>
      <c r="M687" s="39" t="str">
        <f>Results!B683</f>
        <v>mmu-let-7e-5p</v>
      </c>
      <c r="N687" s="69" t="e">
        <f>LOG(Results!H687,2)</f>
        <v>#DIV/0!</v>
      </c>
      <c r="O687" s="70" t="str">
        <f>Results!I675</f>
        <v>N/A</v>
      </c>
    </row>
    <row r="688" spans="11:15">
      <c r="K688" s="68"/>
      <c r="L688" s="39" t="str">
        <f>Results!C688</f>
        <v>M14</v>
      </c>
      <c r="M688" s="39" t="str">
        <f>Results!B684</f>
        <v>mmu-miR-125b-2-3p</v>
      </c>
      <c r="N688" s="69" t="e">
        <f>LOG(Results!H688,2)</f>
        <v>#DIV/0!</v>
      </c>
      <c r="O688" s="70" t="str">
        <f>Results!I676</f>
        <v>N/A</v>
      </c>
    </row>
    <row r="689" spans="11:15">
      <c r="K689" s="68"/>
      <c r="L689" s="39" t="str">
        <f>Results!C689</f>
        <v>M15</v>
      </c>
      <c r="M689" s="39" t="str">
        <f>Results!B685</f>
        <v>mmu-let-7f-5p</v>
      </c>
      <c r="N689" s="69" t="e">
        <f>LOG(Results!H689,2)</f>
        <v>#DIV/0!</v>
      </c>
      <c r="O689" s="70" t="str">
        <f>Results!I677</f>
        <v>N/A</v>
      </c>
    </row>
    <row r="690" spans="11:15">
      <c r="K690" s="68"/>
      <c r="L690" s="39" t="str">
        <f>Results!C690</f>
        <v>M16</v>
      </c>
      <c r="M690" s="39" t="str">
        <f>Results!B686</f>
        <v>mmu-miR-544-5p</v>
      </c>
      <c r="N690" s="69" t="e">
        <f>LOG(Results!H690,2)</f>
        <v>#DIV/0!</v>
      </c>
      <c r="O690" s="70" t="str">
        <f>Results!I678</f>
        <v>N/A</v>
      </c>
    </row>
    <row r="691" spans="11:15">
      <c r="K691" s="68"/>
      <c r="L691" s="39" t="str">
        <f>Results!C691</f>
        <v>M17</v>
      </c>
      <c r="M691" s="39" t="str">
        <f>Results!B687</f>
        <v>mmu-miR-100-5p</v>
      </c>
      <c r="N691" s="69" t="e">
        <f>LOG(Results!H691,2)</f>
        <v>#DIV/0!</v>
      </c>
      <c r="O691" s="70" t="str">
        <f>Results!I679</f>
        <v>N/A</v>
      </c>
    </row>
    <row r="692" spans="11:15">
      <c r="K692" s="68"/>
      <c r="L692" s="39" t="str">
        <f>Results!C692</f>
        <v>M18</v>
      </c>
      <c r="M692" s="39" t="str">
        <f>Results!B688</f>
        <v>mmu-miR-133a-5p</v>
      </c>
      <c r="N692" s="69" t="e">
        <f>LOG(Results!H692,2)</f>
        <v>#DIV/0!</v>
      </c>
      <c r="O692" s="70" t="str">
        <f>Results!I680</f>
        <v>N/A</v>
      </c>
    </row>
    <row r="693" spans="11:15">
      <c r="K693" s="68"/>
      <c r="L693" s="39" t="str">
        <f>Results!C693</f>
        <v>M19</v>
      </c>
      <c r="M693" s="39" t="str">
        <f>Results!B689</f>
        <v>mmu-miR-101a-3p</v>
      </c>
      <c r="N693" s="69" t="e">
        <f>LOG(Results!H693,2)</f>
        <v>#DIV/0!</v>
      </c>
      <c r="O693" s="70" t="str">
        <f>Results!I681</f>
        <v>N/A</v>
      </c>
    </row>
    <row r="694" spans="11:15">
      <c r="K694" s="68"/>
      <c r="L694" s="39" t="str">
        <f>Results!C694</f>
        <v>M20</v>
      </c>
      <c r="M694" s="39" t="str">
        <f>Results!B690</f>
        <v>mmu-miR-499-3p</v>
      </c>
      <c r="N694" s="69" t="e">
        <f>LOG(Results!H694,2)</f>
        <v>#DIV/0!</v>
      </c>
      <c r="O694" s="70" t="str">
        <f>Results!I682</f>
        <v>N/A</v>
      </c>
    </row>
    <row r="695" spans="11:15">
      <c r="K695" s="68"/>
      <c r="L695" s="39" t="str">
        <f>Results!C695</f>
        <v>M21</v>
      </c>
      <c r="M695" s="39" t="str">
        <f>Results!B691</f>
        <v>mmu-miR-103-3p</v>
      </c>
      <c r="N695" s="69" t="e">
        <f>LOG(Results!H695,2)</f>
        <v>#DIV/0!</v>
      </c>
      <c r="O695" s="70" t="str">
        <f>Results!I683</f>
        <v>N/A</v>
      </c>
    </row>
    <row r="696" spans="11:15">
      <c r="K696" s="68"/>
      <c r="L696" s="39" t="str">
        <f>Results!C696</f>
        <v>M22</v>
      </c>
      <c r="M696" s="39" t="str">
        <f>Results!B692</f>
        <v>mmu-miR-3473b</v>
      </c>
      <c r="N696" s="69" t="e">
        <f>LOG(Results!H696,2)</f>
        <v>#DIV/0!</v>
      </c>
      <c r="O696" s="70" t="str">
        <f>Results!I684</f>
        <v>N/A</v>
      </c>
    </row>
    <row r="697" spans="11:15">
      <c r="K697" s="68"/>
      <c r="L697" s="39" t="str">
        <f>Results!C697</f>
        <v>M23</v>
      </c>
      <c r="M697" s="39" t="str">
        <f>Results!B693</f>
        <v>mmu-miR-107-3p</v>
      </c>
      <c r="N697" s="69" t="e">
        <f>LOG(Results!H697,2)</f>
        <v>#DIV/0!</v>
      </c>
      <c r="O697" s="70" t="str">
        <f>Results!I685</f>
        <v>N/A</v>
      </c>
    </row>
    <row r="698" spans="11:15">
      <c r="K698" s="68"/>
      <c r="L698" s="39" t="str">
        <f>Results!C698</f>
        <v>M24</v>
      </c>
      <c r="M698" s="39" t="str">
        <f>Results!B694</f>
        <v>mmu-miR-503-3p</v>
      </c>
      <c r="N698" s="69" t="e">
        <f>LOG(Results!H698,2)</f>
        <v>#DIV/0!</v>
      </c>
      <c r="O698" s="70" t="str">
        <f>Results!I686</f>
        <v>N/A</v>
      </c>
    </row>
    <row r="699" spans="11:15">
      <c r="K699" s="68"/>
      <c r="L699" s="39" t="str">
        <f>Results!C699</f>
        <v>N01</v>
      </c>
      <c r="M699" s="39" t="str">
        <f>Results!B695</f>
        <v>mmu-miR-10a-5p</v>
      </c>
      <c r="N699" s="69" t="e">
        <f>LOG(Results!H699,2)</f>
        <v>#DIV/0!</v>
      </c>
      <c r="O699" s="70" t="str">
        <f>Results!I687</f>
        <v>N/A</v>
      </c>
    </row>
    <row r="700" spans="11:15">
      <c r="K700" s="68"/>
      <c r="L700" s="39" t="str">
        <f>Results!C700</f>
        <v>N02</v>
      </c>
      <c r="M700" s="39" t="str">
        <f>Results!B696</f>
        <v>mmu-miR-34a-3p</v>
      </c>
      <c r="N700" s="69" t="e">
        <f>LOG(Results!H700,2)</f>
        <v>#DIV/0!</v>
      </c>
      <c r="O700" s="70" t="str">
        <f>Results!I688</f>
        <v>N/A</v>
      </c>
    </row>
    <row r="701" spans="11:15">
      <c r="K701" s="68"/>
      <c r="L701" s="39" t="str">
        <f>Results!C701</f>
        <v>N03</v>
      </c>
      <c r="M701" s="39" t="str">
        <f>Results!B697</f>
        <v>mmu-miR-10b-5p</v>
      </c>
      <c r="N701" s="69" t="e">
        <f>LOG(Results!H701,2)</f>
        <v>#DIV/0!</v>
      </c>
      <c r="O701" s="70" t="str">
        <f>Results!I689</f>
        <v>N/A</v>
      </c>
    </row>
    <row r="702" spans="11:15">
      <c r="K702" s="68"/>
      <c r="L702" s="39" t="str">
        <f>Results!C702</f>
        <v>N04</v>
      </c>
      <c r="M702" s="39" t="str">
        <f>Results!B698</f>
        <v>mmu-miR-21-3p</v>
      </c>
      <c r="N702" s="69" t="e">
        <f>LOG(Results!H702,2)</f>
        <v>#DIV/0!</v>
      </c>
      <c r="O702" s="70" t="str">
        <f>Results!I690</f>
        <v>N/A</v>
      </c>
    </row>
    <row r="703" spans="11:15">
      <c r="K703" s="68"/>
      <c r="L703" s="39" t="str">
        <f>Results!C703</f>
        <v>N05</v>
      </c>
      <c r="M703" s="39" t="str">
        <f>Results!B699</f>
        <v>mmu-miR-302a-5p</v>
      </c>
      <c r="N703" s="69" t="e">
        <f>LOG(Results!H703,2)</f>
        <v>#DIV/0!</v>
      </c>
      <c r="O703" s="70" t="str">
        <f>Results!I691</f>
        <v>N/A</v>
      </c>
    </row>
    <row r="704" spans="11:15">
      <c r="K704" s="68"/>
      <c r="L704" s="39" t="str">
        <f>Results!C704</f>
        <v>N06</v>
      </c>
      <c r="M704" s="39" t="str">
        <f>Results!B700</f>
        <v>mmu-miR-3078-3p</v>
      </c>
      <c r="N704" s="69" t="e">
        <f>LOG(Results!H704,2)</f>
        <v>#DIV/0!</v>
      </c>
      <c r="O704" s="70" t="str">
        <f>Results!I692</f>
        <v>N/A</v>
      </c>
    </row>
    <row r="705" spans="11:15">
      <c r="K705" s="68"/>
      <c r="L705" s="39" t="str">
        <f>Results!C705</f>
        <v>N07</v>
      </c>
      <c r="M705" s="39" t="str">
        <f>Results!B701</f>
        <v>mmu-miR-302b-5p</v>
      </c>
      <c r="N705" s="69" t="e">
        <f>LOG(Results!H705,2)</f>
        <v>#DIV/0!</v>
      </c>
      <c r="O705" s="70" t="str">
        <f>Results!I693</f>
        <v>N/A</v>
      </c>
    </row>
    <row r="706" spans="11:15">
      <c r="K706" s="68"/>
      <c r="L706" s="39" t="str">
        <f>Results!C706</f>
        <v>N08</v>
      </c>
      <c r="M706" s="39" t="str">
        <f>Results!B702</f>
        <v>mmu-miR-3079-3p</v>
      </c>
      <c r="N706" s="69" t="e">
        <f>LOG(Results!H706,2)</f>
        <v>#DIV/0!</v>
      </c>
      <c r="O706" s="70" t="str">
        <f>Results!I694</f>
        <v>N/A</v>
      </c>
    </row>
    <row r="707" spans="11:15">
      <c r="K707" s="68"/>
      <c r="L707" s="39" t="str">
        <f>Results!C707</f>
        <v>N09</v>
      </c>
      <c r="M707" s="39" t="str">
        <f>Results!B703</f>
        <v>mmu-miR-302c-5p</v>
      </c>
      <c r="N707" s="69" t="e">
        <f>LOG(Results!H707,2)</f>
        <v>#DIV/0!</v>
      </c>
      <c r="O707" s="70" t="str">
        <f>Results!I695</f>
        <v>N/A</v>
      </c>
    </row>
    <row r="708" spans="11:15">
      <c r="K708" s="68"/>
      <c r="L708" s="39" t="str">
        <f>Results!C708</f>
        <v>N10</v>
      </c>
      <c r="M708" s="39" t="str">
        <f>Results!B704</f>
        <v>mmu-miR-3080-3p</v>
      </c>
      <c r="N708" s="69" t="e">
        <f>LOG(Results!H708,2)</f>
        <v>#DIV/0!</v>
      </c>
      <c r="O708" s="70" t="str">
        <f>Results!I696</f>
        <v>N/A</v>
      </c>
    </row>
    <row r="709" spans="11:15">
      <c r="K709" s="68"/>
      <c r="L709" s="39" t="str">
        <f>Results!C709</f>
        <v>N11</v>
      </c>
      <c r="M709" s="39" t="str">
        <f>Results!B705</f>
        <v>mmu-miR-30b-3p</v>
      </c>
      <c r="N709" s="69" t="e">
        <f>LOG(Results!H709,2)</f>
        <v>#DIV/0!</v>
      </c>
      <c r="O709" s="70" t="str">
        <f>Results!I697</f>
        <v>N/A</v>
      </c>
    </row>
    <row r="710" spans="11:15">
      <c r="K710" s="68"/>
      <c r="L710" s="39" t="str">
        <f>Results!C710</f>
        <v>N12</v>
      </c>
      <c r="M710" s="39" t="str">
        <f>Results!B706</f>
        <v>mmu-miR-3081-5p</v>
      </c>
      <c r="N710" s="69" t="e">
        <f>LOG(Results!H710,2)</f>
        <v>#DIV/0!</v>
      </c>
      <c r="O710" s="70" t="str">
        <f>Results!I698</f>
        <v>N/A</v>
      </c>
    </row>
    <row r="711" spans="11:15">
      <c r="K711" s="68"/>
      <c r="L711" s="39" t="str">
        <f>Results!C711</f>
        <v>N13</v>
      </c>
      <c r="M711" s="39" t="str">
        <f>Results!B707</f>
        <v>mmu-miR-31-3p</v>
      </c>
      <c r="N711" s="69" t="e">
        <f>LOG(Results!H711,2)</f>
        <v>#DIV/0!</v>
      </c>
      <c r="O711" s="70" t="str">
        <f>Results!I699</f>
        <v>N/A</v>
      </c>
    </row>
    <row r="712" spans="11:15">
      <c r="K712" s="68"/>
      <c r="L712" s="39" t="str">
        <f>Results!C712</f>
        <v>N14</v>
      </c>
      <c r="M712" s="39" t="str">
        <f>Results!B708</f>
        <v>mmu-miR-3081-3p</v>
      </c>
      <c r="N712" s="69" t="e">
        <f>LOG(Results!H712,2)</f>
        <v>#DIV/0!</v>
      </c>
      <c r="O712" s="70" t="str">
        <f>Results!I700</f>
        <v>N/A</v>
      </c>
    </row>
    <row r="713" spans="11:15">
      <c r="K713" s="68"/>
      <c r="L713" s="39" t="str">
        <f>Results!C713</f>
        <v>N15</v>
      </c>
      <c r="M713" s="39" t="str">
        <f>Results!B709</f>
        <v>mmu-miR-322-3p</v>
      </c>
      <c r="N713" s="69" t="e">
        <f>LOG(Results!H713,2)</f>
        <v>#DIV/0!</v>
      </c>
      <c r="O713" s="70" t="str">
        <f>Results!I701</f>
        <v>N/A</v>
      </c>
    </row>
    <row r="714" spans="11:15">
      <c r="K714" s="68"/>
      <c r="L714" s="39" t="str">
        <f>Results!C714</f>
        <v>N16</v>
      </c>
      <c r="M714" s="39" t="str">
        <f>Results!B710</f>
        <v>mmu-miR-3082-5p</v>
      </c>
      <c r="N714" s="69" t="e">
        <f>LOG(Results!H714,2)</f>
        <v>#DIV/0!</v>
      </c>
      <c r="O714" s="70" t="str">
        <f>Results!I702</f>
        <v>N/A</v>
      </c>
    </row>
    <row r="715" spans="11:15">
      <c r="K715" s="68"/>
      <c r="L715" s="39" t="str">
        <f>Results!C715</f>
        <v>N17</v>
      </c>
      <c r="M715" s="39" t="str">
        <f>Results!B711</f>
        <v>mmu-miR-330-3p</v>
      </c>
      <c r="N715" s="69" t="e">
        <f>LOG(Results!H715,2)</f>
        <v>#DIV/0!</v>
      </c>
      <c r="O715" s="70" t="str">
        <f>Results!I703</f>
        <v>N/A</v>
      </c>
    </row>
    <row r="716" spans="11:15">
      <c r="K716" s="68"/>
      <c r="L716" s="39" t="str">
        <f>Results!C716</f>
        <v>N18</v>
      </c>
      <c r="M716" s="39" t="str">
        <f>Results!B712</f>
        <v>mmu-miR-3082-3p</v>
      </c>
      <c r="N716" s="69" t="e">
        <f>LOG(Results!H716,2)</f>
        <v>#DIV/0!</v>
      </c>
      <c r="O716" s="70" t="str">
        <f>Results!I704</f>
        <v>N/A</v>
      </c>
    </row>
    <row r="717" spans="11:15">
      <c r="K717" s="68"/>
      <c r="L717" s="39" t="str">
        <f>Results!C717</f>
        <v>N19</v>
      </c>
      <c r="M717" s="39" t="str">
        <f>Results!B713</f>
        <v>mmu-miR-34c-3p</v>
      </c>
      <c r="N717" s="69" t="e">
        <f>LOG(Results!H717,2)</f>
        <v>#DIV/0!</v>
      </c>
      <c r="O717" s="70" t="str">
        <f>Results!I705</f>
        <v>N/A</v>
      </c>
    </row>
    <row r="718" spans="11:15">
      <c r="K718" s="68"/>
      <c r="L718" s="39" t="str">
        <f>Results!C718</f>
        <v>N20</v>
      </c>
      <c r="M718" s="39" t="str">
        <f>Results!B714</f>
        <v>mmu-miR-3083-3p</v>
      </c>
      <c r="N718" s="69" t="e">
        <f>LOG(Results!H718,2)</f>
        <v>#DIV/0!</v>
      </c>
      <c r="O718" s="70" t="str">
        <f>Results!I706</f>
        <v>N/A</v>
      </c>
    </row>
    <row r="719" spans="11:15">
      <c r="K719" s="68"/>
      <c r="L719" s="39" t="str">
        <f>Results!C719</f>
        <v>N21</v>
      </c>
      <c r="M719" s="39" t="str">
        <f>Results!B715</f>
        <v>mmu-miR-374-3p</v>
      </c>
      <c r="N719" s="69" t="e">
        <f>LOG(Results!H719,2)</f>
        <v>#DIV/0!</v>
      </c>
      <c r="O719" s="70" t="str">
        <f>Results!I707</f>
        <v>N/A</v>
      </c>
    </row>
    <row r="720" spans="11:15">
      <c r="K720" s="68"/>
      <c r="L720" s="39" t="str">
        <f>Results!C720</f>
        <v>N22</v>
      </c>
      <c r="M720" s="39" t="str">
        <f>Results!B716</f>
        <v>mmu-miR-3084-3p</v>
      </c>
      <c r="N720" s="69" t="e">
        <f>LOG(Results!H720,2)</f>
        <v>#DIV/0!</v>
      </c>
      <c r="O720" s="70" t="str">
        <f>Results!I708</f>
        <v>N/A</v>
      </c>
    </row>
    <row r="721" spans="11:15">
      <c r="K721" s="68"/>
      <c r="L721" s="39" t="str">
        <f>Results!C721</f>
        <v>N23</v>
      </c>
      <c r="M721" s="39" t="str">
        <f>Results!B717</f>
        <v>mmu-miR-425-3p</v>
      </c>
      <c r="N721" s="69" t="e">
        <f>LOG(Results!H721,2)</f>
        <v>#DIV/0!</v>
      </c>
      <c r="O721" s="70" t="str">
        <f>Results!I709</f>
        <v>N/A</v>
      </c>
    </row>
    <row r="722" spans="11:15">
      <c r="K722" s="68"/>
      <c r="L722" s="39" t="str">
        <f>Results!C722</f>
        <v>N24</v>
      </c>
      <c r="M722" s="39" t="str">
        <f>Results!B718</f>
        <v>mmu-miR-3085-5p</v>
      </c>
      <c r="N722" s="69" t="e">
        <f>LOG(Results!H722,2)</f>
        <v>#DIV/0!</v>
      </c>
      <c r="O722" s="70" t="str">
        <f>Results!I710</f>
        <v>N/A</v>
      </c>
    </row>
    <row r="723" spans="11:15">
      <c r="K723" s="68"/>
      <c r="L723" s="39" t="str">
        <f>Results!C723</f>
        <v>O01</v>
      </c>
      <c r="M723" s="39" t="str">
        <f>Results!B719</f>
        <v>mmu-miR-463-5p</v>
      </c>
      <c r="N723" s="69" t="e">
        <f>LOG(Results!H723,2)</f>
        <v>#DIV/0!</v>
      </c>
      <c r="O723" s="70" t="str">
        <f>Results!I711</f>
        <v>N/A</v>
      </c>
    </row>
    <row r="724" spans="11:15">
      <c r="K724" s="68"/>
      <c r="L724" s="39" t="str">
        <f>Results!C724</f>
        <v>O02</v>
      </c>
      <c r="M724" s="39" t="str">
        <f>Results!B720</f>
        <v>mmu-miR-3085-3p</v>
      </c>
      <c r="N724" s="69" t="e">
        <f>LOG(Results!H724,2)</f>
        <v>#DIV/0!</v>
      </c>
      <c r="O724" s="70" t="str">
        <f>Results!I712</f>
        <v>N/A</v>
      </c>
    </row>
    <row r="725" spans="11:15">
      <c r="K725" s="68"/>
      <c r="L725" s="39" t="str">
        <f>Results!C725</f>
        <v>O03</v>
      </c>
      <c r="M725" s="39" t="str">
        <f>Results!B721</f>
        <v>mmu-miR-467b-3p</v>
      </c>
      <c r="N725" s="69" t="e">
        <f>LOG(Results!H725,2)</f>
        <v>#DIV/0!</v>
      </c>
      <c r="O725" s="70" t="str">
        <f>Results!I713</f>
        <v>N/A</v>
      </c>
    </row>
    <row r="726" spans="11:15">
      <c r="K726" s="68"/>
      <c r="L726" s="39" t="str">
        <f>Results!C726</f>
        <v>O04</v>
      </c>
      <c r="M726" s="39" t="str">
        <f>Results!B722</f>
        <v>mmu-miR-3086-5p</v>
      </c>
      <c r="N726" s="69" t="e">
        <f>LOG(Results!H726,2)</f>
        <v>#DIV/0!</v>
      </c>
      <c r="O726" s="70" t="str">
        <f>Results!I714</f>
        <v>N/A</v>
      </c>
    </row>
    <row r="727" spans="11:15">
      <c r="K727" s="68"/>
      <c r="L727" s="39" t="str">
        <f>Results!C727</f>
        <v>O05</v>
      </c>
      <c r="M727" s="39" t="str">
        <f>Results!B723</f>
        <v>mmu-miR-5619-5p</v>
      </c>
      <c r="N727" s="69" t="e">
        <f>LOG(Results!H727,2)</f>
        <v>#DIV/0!</v>
      </c>
      <c r="O727" s="70" t="str">
        <f>Results!I715</f>
        <v>N/A</v>
      </c>
    </row>
    <row r="728" spans="11:15">
      <c r="K728" s="68"/>
      <c r="L728" s="39" t="str">
        <f>Results!C728</f>
        <v>O06</v>
      </c>
      <c r="M728" s="39" t="str">
        <f>Results!B724</f>
        <v>mmu-miR-5624-3p</v>
      </c>
      <c r="N728" s="69" t="e">
        <f>LOG(Results!H728,2)</f>
        <v>#DIV/0!</v>
      </c>
      <c r="O728" s="70" t="str">
        <f>Results!I716</f>
        <v>N/A</v>
      </c>
    </row>
    <row r="729" spans="11:15">
      <c r="K729" s="68"/>
      <c r="L729" s="39" t="str">
        <f>Results!C729</f>
        <v>O07</v>
      </c>
      <c r="M729" s="39" t="str">
        <f>Results!B725</f>
        <v>mmu-miR-5619-3p</v>
      </c>
      <c r="N729" s="69" t="e">
        <f>LOG(Results!H729,2)</f>
        <v>#DIV/0!</v>
      </c>
      <c r="O729" s="70" t="str">
        <f>Results!I717</f>
        <v>N/A</v>
      </c>
    </row>
    <row r="730" spans="11:15">
      <c r="K730" s="68"/>
      <c r="L730" s="39" t="str">
        <f>Results!C730</f>
        <v>O08</v>
      </c>
      <c r="M730" s="39" t="str">
        <f>Results!B726</f>
        <v>mmu-miR-5625-5p</v>
      </c>
      <c r="N730" s="69" t="e">
        <f>LOG(Results!H730,2)</f>
        <v>#DIV/0!</v>
      </c>
      <c r="O730" s="70" t="str">
        <f>Results!I718</f>
        <v>N/A</v>
      </c>
    </row>
    <row r="731" spans="11:15">
      <c r="K731" s="68"/>
      <c r="L731" s="39" t="str">
        <f>Results!C731</f>
        <v>O09</v>
      </c>
      <c r="M731" s="39" t="str">
        <f>Results!B727</f>
        <v>mmu-miR-5620-5p</v>
      </c>
      <c r="N731" s="69" t="e">
        <f>LOG(Results!H731,2)</f>
        <v>#DIV/0!</v>
      </c>
      <c r="O731" s="70" t="str">
        <f>Results!I719</f>
        <v>N/A</v>
      </c>
    </row>
    <row r="732" spans="11:15">
      <c r="K732" s="68"/>
      <c r="L732" s="39" t="str">
        <f>Results!C732</f>
        <v>O10</v>
      </c>
      <c r="M732" s="39" t="str">
        <f>Results!B728</f>
        <v>mmu-miR-5625-3p</v>
      </c>
      <c r="N732" s="69" t="e">
        <f>LOG(Results!H732,2)</f>
        <v>#DIV/0!</v>
      </c>
      <c r="O732" s="70" t="str">
        <f>Results!I720</f>
        <v>N/A</v>
      </c>
    </row>
    <row r="733" spans="11:15">
      <c r="K733" s="68"/>
      <c r="L733" s="39" t="str">
        <f>Results!C733</f>
        <v>O11</v>
      </c>
      <c r="M733" s="39" t="str">
        <f>Results!B729</f>
        <v>mmu-miR-5620-3p</v>
      </c>
      <c r="N733" s="69" t="e">
        <f>LOG(Results!H733,2)</f>
        <v>#DIV/0!</v>
      </c>
      <c r="O733" s="70" t="str">
        <f>Results!I721</f>
        <v>N/A</v>
      </c>
    </row>
    <row r="734" spans="11:15">
      <c r="K734" s="68"/>
      <c r="L734" s="39" t="str">
        <f>Results!C734</f>
        <v>O12</v>
      </c>
      <c r="M734" s="39" t="str">
        <f>Results!B730</f>
        <v>mmu-miR-5626-3p</v>
      </c>
      <c r="N734" s="69" t="e">
        <f>LOG(Results!H734,2)</f>
        <v>#DIV/0!</v>
      </c>
      <c r="O734" s="70" t="str">
        <f>Results!I722</f>
        <v>N/A</v>
      </c>
    </row>
    <row r="735" spans="11:15">
      <c r="K735" s="68"/>
      <c r="L735" s="39" t="str">
        <f>Results!C735</f>
        <v>O13</v>
      </c>
      <c r="M735" s="39" t="str">
        <f>Results!B731</f>
        <v>mmu-miR-5621-5p</v>
      </c>
      <c r="N735" s="69" t="e">
        <f>LOG(Results!H735,2)</f>
        <v>#DIV/0!</v>
      </c>
      <c r="O735" s="70" t="str">
        <f>Results!I723</f>
        <v>N/A</v>
      </c>
    </row>
    <row r="736" spans="11:15">
      <c r="K736" s="68"/>
      <c r="L736" s="39" t="str">
        <f>Results!C736</f>
        <v>O14</v>
      </c>
      <c r="M736" s="39" t="str">
        <f>Results!B732</f>
        <v>mmu-miR-5627-5p</v>
      </c>
      <c r="N736" s="69" t="e">
        <f>LOG(Results!H736,2)</f>
        <v>#DIV/0!</v>
      </c>
      <c r="O736" s="70" t="str">
        <f>Results!I724</f>
        <v>N/A</v>
      </c>
    </row>
    <row r="737" spans="11:15">
      <c r="K737" s="68"/>
      <c r="L737" s="39" t="str">
        <f>Results!C737</f>
        <v>O15</v>
      </c>
      <c r="M737" s="39" t="str">
        <f>Results!B733</f>
        <v>mmu-miR-5622-5p</v>
      </c>
      <c r="N737" s="69" t="e">
        <f>LOG(Results!H737,2)</f>
        <v>#DIV/0!</v>
      </c>
      <c r="O737" s="70" t="str">
        <f>Results!I725</f>
        <v>N/A</v>
      </c>
    </row>
    <row r="738" spans="11:15">
      <c r="K738" s="68"/>
      <c r="L738" s="39" t="str">
        <f>Results!C738</f>
        <v>O16</v>
      </c>
      <c r="M738" s="39" t="str">
        <f>Results!B734</f>
        <v>mmu-miR-5627-3p</v>
      </c>
      <c r="N738" s="69" t="e">
        <f>LOG(Results!H738,2)</f>
        <v>#DIV/0!</v>
      </c>
      <c r="O738" s="70" t="str">
        <f>Results!I726</f>
        <v>N/A</v>
      </c>
    </row>
    <row r="739" spans="11:15">
      <c r="K739" s="68"/>
      <c r="L739" s="39" t="str">
        <f>Results!C739</f>
        <v>O17</v>
      </c>
      <c r="M739" s="39" t="str">
        <f>Results!B735</f>
        <v>mmu-miR-5622-3p</v>
      </c>
      <c r="N739" s="69" t="e">
        <f>LOG(Results!H739,2)</f>
        <v>#DIV/0!</v>
      </c>
      <c r="O739" s="70" t="str">
        <f>Results!I727</f>
        <v>N/A</v>
      </c>
    </row>
    <row r="740" spans="11:15">
      <c r="K740" s="68"/>
      <c r="L740" s="39" t="str">
        <f>Results!C740</f>
        <v>O18</v>
      </c>
      <c r="M740" s="39" t="str">
        <f>Results!B736</f>
        <v>mmu-miR-344i</v>
      </c>
      <c r="N740" s="69" t="e">
        <f>LOG(Results!H740,2)</f>
        <v>#DIV/0!</v>
      </c>
      <c r="O740" s="70" t="str">
        <f>Results!I728</f>
        <v>N/A</v>
      </c>
    </row>
    <row r="741" spans="11:15">
      <c r="K741" s="68"/>
      <c r="L741" s="39" t="str">
        <f>Results!C741</f>
        <v>O19</v>
      </c>
      <c r="M741" s="39" t="str">
        <f>Results!B737</f>
        <v>mmu-miR-5623-5p</v>
      </c>
      <c r="N741" s="69" t="e">
        <f>LOG(Results!H741,2)</f>
        <v>#DIV/0!</v>
      </c>
      <c r="O741" s="70" t="str">
        <f>Results!I729</f>
        <v>N/A</v>
      </c>
    </row>
    <row r="742" spans="11:15">
      <c r="K742" s="68"/>
      <c r="L742" s="39" t="str">
        <f>Results!C742</f>
        <v>O20</v>
      </c>
      <c r="M742" s="39" t="str">
        <f>Results!B738</f>
        <v>mmu-miR-5709</v>
      </c>
      <c r="N742" s="69" t="e">
        <f>LOG(Results!H742,2)</f>
        <v>#DIV/0!</v>
      </c>
      <c r="O742" s="70" t="str">
        <f>Results!I730</f>
        <v>N/A</v>
      </c>
    </row>
    <row r="743" spans="11:15">
      <c r="K743" s="68"/>
      <c r="L743" s="39" t="str">
        <f>Results!C743</f>
        <v>O21</v>
      </c>
      <c r="M743" s="39" t="str">
        <f>Results!B739</f>
        <v>mmu-miR-5623-3p</v>
      </c>
      <c r="N743" s="69" t="e">
        <f>LOG(Results!H743,2)</f>
        <v>#DIV/0!</v>
      </c>
      <c r="O743" s="70" t="str">
        <f>Results!I731</f>
        <v>N/A</v>
      </c>
    </row>
    <row r="744" spans="11:15">
      <c r="K744" s="68"/>
      <c r="L744" s="39" t="str">
        <f>Results!C744</f>
        <v>O22</v>
      </c>
      <c r="M744" s="39" t="str">
        <f>Results!B740</f>
        <v>mmu-miR-5710</v>
      </c>
      <c r="N744" s="69" t="e">
        <f>LOG(Results!H744,2)</f>
        <v>#DIV/0!</v>
      </c>
      <c r="O744" s="70" t="str">
        <f>Results!I732</f>
        <v>N/A</v>
      </c>
    </row>
    <row r="745" spans="11:15">
      <c r="K745" s="68"/>
      <c r="L745" s="39" t="str">
        <f>Results!C745</f>
        <v>O23</v>
      </c>
      <c r="M745" s="39" t="str">
        <f>Results!B741</f>
        <v>mmu-miR-3073b-5p</v>
      </c>
      <c r="N745" s="69" t="e">
        <f>LOG(Results!H745,2)</f>
        <v>#DIV/0!</v>
      </c>
      <c r="O745" s="70" t="str">
        <f>Results!I733</f>
        <v>N/A</v>
      </c>
    </row>
    <row r="746" spans="11:15">
      <c r="K746" s="68"/>
      <c r="L746" s="39" t="str">
        <f>Results!C746</f>
        <v>O24</v>
      </c>
      <c r="M746" s="39" t="str">
        <f>Results!B742</f>
        <v>mmu-miR-669l-3p</v>
      </c>
      <c r="N746" s="69" t="e">
        <f>LOG(Results!H746,2)</f>
        <v>#DIV/0!</v>
      </c>
      <c r="O746" s="70" t="str">
        <f>Results!I734</f>
        <v>N/A</v>
      </c>
    </row>
    <row r="747" spans="11:15">
      <c r="K747" s="68"/>
      <c r="L747" s="39" t="str">
        <f>Results!C747</f>
        <v>P01</v>
      </c>
      <c r="M747" s="39" t="str">
        <f>Results!B743</f>
        <v>mmu-miR-3073b-3p</v>
      </c>
      <c r="N747" s="69" t="e">
        <f>LOG(Results!H747,2)</f>
        <v>#DIV/0!</v>
      </c>
      <c r="O747" s="70" t="str">
        <f>Results!I735</f>
        <v>N/A</v>
      </c>
    </row>
    <row r="748" spans="11:15">
      <c r="K748" s="68"/>
      <c r="L748" s="39" t="str">
        <f>Results!C748</f>
        <v>P02</v>
      </c>
      <c r="M748" s="39" t="str">
        <f>Results!B744</f>
        <v>mmu-miR-1a-2-5p</v>
      </c>
      <c r="N748" s="69" t="e">
        <f>LOG(Results!H748,2)</f>
        <v>#DIV/0!</v>
      </c>
      <c r="O748" s="70" t="str">
        <f>Results!I736</f>
        <v>N/A</v>
      </c>
    </row>
    <row r="749" spans="11:15">
      <c r="K749" s="68"/>
      <c r="L749" s="39" t="str">
        <f>Results!C749</f>
        <v>P03</v>
      </c>
      <c r="M749" s="39" t="str">
        <f>Results!B745</f>
        <v>mmu-miR-5624-5p</v>
      </c>
      <c r="N749" s="69" t="e">
        <f>LOG(Results!H749,2)</f>
        <v>#DIV/0!</v>
      </c>
      <c r="O749" s="70" t="str">
        <f>Results!I737</f>
        <v>N/A</v>
      </c>
    </row>
    <row r="750" spans="11:15">
      <c r="K750" s="68"/>
      <c r="L750" s="39" t="str">
        <f>Results!C750</f>
        <v>P04</v>
      </c>
      <c r="M750" s="39" t="str">
        <f>Results!B746</f>
        <v>mmu-miR-669d-3p</v>
      </c>
      <c r="N750" s="69" t="e">
        <f>LOG(Results!H750,2)</f>
        <v>#DIV/0!</v>
      </c>
      <c r="O750" s="70" t="str">
        <f>Results!I738</f>
        <v>N/A</v>
      </c>
    </row>
    <row r="751" spans="11:15">
      <c r="K751" s="68"/>
      <c r="L751" s="39" t="str">
        <f>Results!C751</f>
        <v>P05</v>
      </c>
      <c r="M751" s="39" t="str">
        <f>Results!B747</f>
        <v>NC</v>
      </c>
      <c r="N751" s="69" t="e">
        <f>LOG(Results!H751,2)</f>
        <v>#DIV/0!</v>
      </c>
      <c r="O751" s="70" t="str">
        <f>Results!I739</f>
        <v>N/A</v>
      </c>
    </row>
    <row r="752" spans="11:15">
      <c r="K752" s="68"/>
      <c r="L752" s="39" t="str">
        <f>Results!C752</f>
        <v>P06</v>
      </c>
      <c r="M752" s="39" t="str">
        <f>Results!B748</f>
        <v>NC</v>
      </c>
      <c r="N752" s="69" t="e">
        <f>LOG(Results!H752,2)</f>
        <v>#DIV/0!</v>
      </c>
      <c r="O752" s="70" t="str">
        <f>Results!I740</f>
        <v>N/A</v>
      </c>
    </row>
    <row r="753" spans="11:15">
      <c r="K753" s="68"/>
      <c r="L753" s="39" t="str">
        <f>Results!C753</f>
        <v>P07</v>
      </c>
      <c r="M753" s="39" t="str">
        <f>Results!B749</f>
        <v>NC</v>
      </c>
      <c r="N753" s="69" t="e">
        <f>LOG(Results!H753,2)</f>
        <v>#DIV/0!</v>
      </c>
      <c r="O753" s="70" t="str">
        <f>Results!I741</f>
        <v>N/A</v>
      </c>
    </row>
    <row r="754" spans="11:15">
      <c r="K754" s="68"/>
      <c r="L754" s="39" t="str">
        <f>Results!C754</f>
        <v>P08</v>
      </c>
      <c r="M754" s="39" t="str">
        <f>Results!B750</f>
        <v>NC</v>
      </c>
      <c r="N754" s="69" t="e">
        <f>LOG(Results!H754,2)</f>
        <v>#DIV/0!</v>
      </c>
      <c r="O754" s="70" t="str">
        <f>Results!I742</f>
        <v>N/A</v>
      </c>
    </row>
    <row r="755" spans="11:15">
      <c r="K755" s="68"/>
      <c r="L755" s="39" t="str">
        <f>Results!C755</f>
        <v>P09</v>
      </c>
      <c r="M755" s="39" t="str">
        <f>Results!B751</f>
        <v>MK1</v>
      </c>
      <c r="N755" s="69" t="e">
        <f>LOG(Results!H755,2)</f>
        <v>#DIV/0!</v>
      </c>
      <c r="O755" s="70" t="str">
        <f>Results!I743</f>
        <v>N/A</v>
      </c>
    </row>
    <row r="756" spans="11:15">
      <c r="K756" s="68"/>
      <c r="L756" s="39" t="str">
        <f>Results!C756</f>
        <v>P10</v>
      </c>
      <c r="M756" s="39" t="str">
        <f>Results!B752</f>
        <v>MK1</v>
      </c>
      <c r="N756" s="69" t="e">
        <f>LOG(Results!H756,2)</f>
        <v>#DIV/0!</v>
      </c>
      <c r="O756" s="70" t="str">
        <f>Results!I744</f>
        <v>N/A</v>
      </c>
    </row>
    <row r="757" spans="11:15">
      <c r="K757" s="68"/>
      <c r="L757" s="39" t="str">
        <f>Results!C757</f>
        <v>P11</v>
      </c>
      <c r="M757" s="39" t="str">
        <f>Results!B753</f>
        <v>MK2</v>
      </c>
      <c r="N757" s="69" t="e">
        <f>LOG(Results!H757,2)</f>
        <v>#DIV/0!</v>
      </c>
      <c r="O757" s="70" t="str">
        <f>Results!I745</f>
        <v>N/A</v>
      </c>
    </row>
    <row r="758" spans="11:15">
      <c r="K758" s="68"/>
      <c r="L758" s="39" t="str">
        <f>Results!C758</f>
        <v>P12</v>
      </c>
      <c r="M758" s="39" t="str">
        <f>Results!B754</f>
        <v>MK2</v>
      </c>
      <c r="N758" s="69" t="e">
        <f>LOG(Results!H758,2)</f>
        <v>#DIV/0!</v>
      </c>
      <c r="O758" s="70" t="str">
        <f>Results!I746</f>
        <v>N/A</v>
      </c>
    </row>
    <row r="759" spans="11:15">
      <c r="K759" s="68"/>
      <c r="L759" s="39" t="str">
        <f>Results!C759</f>
        <v>P13</v>
      </c>
      <c r="M759" s="39" t="str">
        <f>Results!B755</f>
        <v>MK3</v>
      </c>
      <c r="N759" s="69" t="e">
        <f>LOG(Results!H759,2)</f>
        <v>#DIV/0!</v>
      </c>
      <c r="O759" s="70" t="str">
        <f>Results!I747</f>
        <v>N/A</v>
      </c>
    </row>
    <row r="760" spans="11:15">
      <c r="K760" s="68"/>
      <c r="L760" s="39" t="str">
        <f>Results!C760</f>
        <v>P14</v>
      </c>
      <c r="M760" s="39" t="str">
        <f>Results!B756</f>
        <v>MK3</v>
      </c>
      <c r="N760" s="69" t="e">
        <f>LOG(Results!H760,2)</f>
        <v>#DIV/0!</v>
      </c>
      <c r="O760" s="70" t="str">
        <f>Results!I748</f>
        <v>N/A</v>
      </c>
    </row>
    <row r="761" spans="11:15">
      <c r="K761" s="68"/>
      <c r="L761" s="39" t="str">
        <f>Results!C761</f>
        <v>P15</v>
      </c>
      <c r="M761" s="39" t="str">
        <f>Results!B757</f>
        <v>MK4</v>
      </c>
      <c r="N761" s="69" t="e">
        <f>LOG(Results!H761,2)</f>
        <v>#DIV/0!</v>
      </c>
      <c r="O761" s="70" t="str">
        <f>Results!I749</f>
        <v>N/A</v>
      </c>
    </row>
    <row r="762" spans="11:15">
      <c r="K762" s="68"/>
      <c r="L762" s="39" t="str">
        <f>Results!C762</f>
        <v>P16</v>
      </c>
      <c r="M762" s="39" t="str">
        <f>Results!B758</f>
        <v>MK4</v>
      </c>
      <c r="N762" s="69" t="e">
        <f>LOG(Results!H762,2)</f>
        <v>#DIV/0!</v>
      </c>
      <c r="O762" s="70" t="str">
        <f>Results!I750</f>
        <v>N/A</v>
      </c>
    </row>
    <row r="763" spans="11:15">
      <c r="K763" s="68"/>
      <c r="L763" s="39" t="str">
        <f>Results!C763</f>
        <v>P17</v>
      </c>
      <c r="M763" s="39" t="str">
        <f>Results!B759</f>
        <v>MK5</v>
      </c>
      <c r="N763" s="69" t="e">
        <f>LOG(Results!H763,2)</f>
        <v>#DIV/0!</v>
      </c>
      <c r="O763" s="70" t="str">
        <f>Results!I751</f>
        <v>N/A</v>
      </c>
    </row>
    <row r="764" spans="11:15">
      <c r="K764" s="68"/>
      <c r="L764" s="39" t="str">
        <f>Results!C764</f>
        <v>P18</v>
      </c>
      <c r="M764" s="39" t="str">
        <f>Results!B760</f>
        <v>MK5</v>
      </c>
      <c r="N764" s="69" t="e">
        <f>LOG(Results!H764,2)</f>
        <v>#DIV/0!</v>
      </c>
      <c r="O764" s="70" t="str">
        <f>Results!I752</f>
        <v>N/A</v>
      </c>
    </row>
    <row r="765" spans="11:15">
      <c r="K765" s="68"/>
      <c r="L765" s="39" t="str">
        <f>Results!C765</f>
        <v>P19</v>
      </c>
      <c r="M765" s="39" t="str">
        <f>Results!B761</f>
        <v>MK6</v>
      </c>
      <c r="N765" s="69" t="e">
        <f>LOG(Results!H765,2)</f>
        <v>#DIV/0!</v>
      </c>
      <c r="O765" s="70" t="str">
        <f>Results!I753</f>
        <v>N/A</v>
      </c>
    </row>
    <row r="766" spans="11:15">
      <c r="K766" s="68"/>
      <c r="L766" s="39" t="str">
        <f>Results!C766</f>
        <v>P20</v>
      </c>
      <c r="M766" s="39" t="str">
        <f>Results!B762</f>
        <v>MK6</v>
      </c>
      <c r="N766" s="69" t="e">
        <f>LOG(Results!H766,2)</f>
        <v>#DIV/0!</v>
      </c>
      <c r="O766" s="70" t="str">
        <f>Results!I754</f>
        <v>N/A</v>
      </c>
    </row>
    <row r="767" spans="11:15">
      <c r="K767" s="68" t="str">
        <f>'Gene Table'!A771</f>
        <v>Plate 3</v>
      </c>
      <c r="L767" s="39" t="str">
        <f>Results!C771</f>
        <v>A01</v>
      </c>
      <c r="M767" s="39" t="str">
        <f>Results!B763</f>
        <v>RT</v>
      </c>
      <c r="N767" s="69" t="e">
        <f>LOG(Results!H771,2)</f>
        <v>#DIV/0!</v>
      </c>
      <c r="O767" s="70" t="str">
        <f>Results!I755</f>
        <v>N/A</v>
      </c>
    </row>
    <row r="768" spans="11:15">
      <c r="K768" s="68"/>
      <c r="L768" s="39" t="str">
        <f>Results!C772</f>
        <v>A02</v>
      </c>
      <c r="M768" s="39" t="str">
        <f>Results!B764</f>
        <v>RT</v>
      </c>
      <c r="N768" s="69" t="e">
        <f>LOG(Results!H772,2)</f>
        <v>#DIV/0!</v>
      </c>
      <c r="O768" s="70" t="str">
        <f>Results!I756</f>
        <v>N/A</v>
      </c>
    </row>
    <row r="769" spans="11:15">
      <c r="K769" s="68"/>
      <c r="L769" s="39" t="str">
        <f>Results!C773</f>
        <v>A03</v>
      </c>
      <c r="M769" s="39" t="str">
        <f>Results!B765</f>
        <v>RT</v>
      </c>
      <c r="N769" s="69" t="e">
        <f>LOG(Results!H773,2)</f>
        <v>#DIV/0!</v>
      </c>
      <c r="O769" s="70" t="str">
        <f>Results!I757</f>
        <v>N/A</v>
      </c>
    </row>
    <row r="770" spans="11:15">
      <c r="K770" s="68"/>
      <c r="L770" s="39" t="str">
        <f>Results!C774</f>
        <v>A04</v>
      </c>
      <c r="M770" s="39" t="str">
        <f>Results!B766</f>
        <v>RT</v>
      </c>
      <c r="N770" s="69" t="e">
        <f>LOG(Results!H774,2)</f>
        <v>#DIV/0!</v>
      </c>
      <c r="O770" s="70" t="str">
        <f>Results!I758</f>
        <v>N/A</v>
      </c>
    </row>
    <row r="771" spans="11:15">
      <c r="K771" s="68"/>
      <c r="L771" s="39" t="str">
        <f>Results!C775</f>
        <v>A05</v>
      </c>
      <c r="M771" s="39" t="str">
        <f>Results!B767</f>
        <v>PCR</v>
      </c>
      <c r="N771" s="69" t="e">
        <f>LOG(Results!H775,2)</f>
        <v>#DIV/0!</v>
      </c>
      <c r="O771" s="70" t="str">
        <f>Results!I759</f>
        <v>N/A</v>
      </c>
    </row>
    <row r="772" spans="11:15">
      <c r="K772" s="68"/>
      <c r="L772" s="39" t="str">
        <f>Results!C776</f>
        <v>A06</v>
      </c>
      <c r="M772" s="39" t="str">
        <f>Results!B768</f>
        <v>PCR</v>
      </c>
      <c r="N772" s="69" t="e">
        <f>LOG(Results!H776,2)</f>
        <v>#DIV/0!</v>
      </c>
      <c r="O772" s="70" t="str">
        <f>Results!I760</f>
        <v>N/A</v>
      </c>
    </row>
    <row r="773" spans="11:15">
      <c r="K773" s="68"/>
      <c r="L773" s="39" t="str">
        <f>Results!C777</f>
        <v>A07</v>
      </c>
      <c r="M773" s="39" t="str">
        <f>Results!B769</f>
        <v>PCR</v>
      </c>
      <c r="N773" s="69" t="e">
        <f>LOG(Results!H777,2)</f>
        <v>#DIV/0!</v>
      </c>
      <c r="O773" s="70" t="str">
        <f>Results!I761</f>
        <v>N/A</v>
      </c>
    </row>
    <row r="774" spans="11:15">
      <c r="K774" s="68"/>
      <c r="L774" s="39" t="str">
        <f>Results!C778</f>
        <v>A08</v>
      </c>
      <c r="M774" s="39" t="str">
        <f>Results!B770</f>
        <v>PCR</v>
      </c>
      <c r="N774" s="69" t="e">
        <f>LOG(Results!H778,2)</f>
        <v>#DIV/0!</v>
      </c>
      <c r="O774" s="70" t="str">
        <f>Results!I762</f>
        <v>N/A</v>
      </c>
    </row>
    <row r="775" spans="11:15">
      <c r="K775" s="68"/>
      <c r="L775" s="39" t="str">
        <f>Results!C779</f>
        <v>A09</v>
      </c>
      <c r="M775" s="39" t="str">
        <f>Results!B771</f>
        <v>mmu-miR-3086-3p</v>
      </c>
      <c r="N775" s="69" t="e">
        <f>LOG(Results!H779,2)</f>
        <v>#DIV/0!</v>
      </c>
      <c r="O775" s="70" t="str">
        <f>Results!I763</f>
        <v>N/A</v>
      </c>
    </row>
    <row r="776" spans="11:15">
      <c r="K776" s="68"/>
      <c r="L776" s="39" t="str">
        <f>Results!C780</f>
        <v>A10</v>
      </c>
      <c r="M776" s="39" t="str">
        <f>Results!B772</f>
        <v>mmu-miR-3473c</v>
      </c>
      <c r="N776" s="69" t="e">
        <f>LOG(Results!H780,2)</f>
        <v>#DIV/0!</v>
      </c>
      <c r="O776" s="70" t="str">
        <f>Results!I764</f>
        <v>N/A</v>
      </c>
    </row>
    <row r="777" spans="11:15">
      <c r="K777" s="68"/>
      <c r="L777" s="39" t="str">
        <f>Results!C781</f>
        <v>A11</v>
      </c>
      <c r="M777" s="39" t="str">
        <f>Results!B773</f>
        <v>mmu-miR-466m-5p</v>
      </c>
      <c r="N777" s="69" t="e">
        <f>LOG(Results!H781,2)</f>
        <v>#DIV/0!</v>
      </c>
      <c r="O777" s="70" t="str">
        <f>Results!I765</f>
        <v>N/A</v>
      </c>
    </row>
    <row r="778" spans="11:15">
      <c r="K778" s="68"/>
      <c r="L778" s="39" t="str">
        <f>Results!C782</f>
        <v>A12</v>
      </c>
      <c r="M778" s="39" t="str">
        <f>Results!B774</f>
        <v>mmu-miR-5107</v>
      </c>
      <c r="N778" s="69" t="e">
        <f>LOG(Results!H782,2)</f>
        <v>#DIV/0!</v>
      </c>
      <c r="O778" s="70" t="str">
        <f>Results!I766</f>
        <v>N/A</v>
      </c>
    </row>
    <row r="779" spans="11:15">
      <c r="K779" s="68"/>
      <c r="L779" s="39" t="str">
        <f>Results!C783</f>
        <v>A13</v>
      </c>
      <c r="M779" s="39" t="str">
        <f>Results!B775</f>
        <v>mmu-miR-466m-3p</v>
      </c>
      <c r="N779" s="69" t="e">
        <f>LOG(Results!H783,2)</f>
        <v>#DIV/0!</v>
      </c>
      <c r="O779" s="70" t="str">
        <f>Results!I771</f>
        <v>N/A</v>
      </c>
    </row>
    <row r="780" spans="11:15">
      <c r="K780" s="68"/>
      <c r="L780" s="39" t="str">
        <f>Results!C784</f>
        <v>A14</v>
      </c>
      <c r="M780" s="39" t="str">
        <f>Results!B776</f>
        <v>mmu-miR-5108</v>
      </c>
      <c r="N780" s="69" t="e">
        <f>LOG(Results!H784,2)</f>
        <v>#DIV/0!</v>
      </c>
      <c r="O780" s="70" t="str">
        <f>Results!I772</f>
        <v>N/A</v>
      </c>
    </row>
    <row r="781" spans="11:15">
      <c r="K781" s="68"/>
      <c r="L781" s="39" t="str">
        <f>Results!C785</f>
        <v>A15</v>
      </c>
      <c r="M781" s="39" t="str">
        <f>Results!B777</f>
        <v>mmu-miR-669d-2-3p</v>
      </c>
      <c r="N781" s="69" t="e">
        <f>LOG(Results!H785,2)</f>
        <v>#DIV/0!</v>
      </c>
      <c r="O781" s="70" t="str">
        <f>Results!I773</f>
        <v>N/A</v>
      </c>
    </row>
    <row r="782" spans="11:15">
      <c r="K782" s="68"/>
      <c r="L782" s="39" t="str">
        <f>Results!C786</f>
        <v>A16</v>
      </c>
      <c r="M782" s="39" t="str">
        <f>Results!B778</f>
        <v>mmu-miR-5109</v>
      </c>
      <c r="N782" s="69" t="e">
        <f>LOG(Results!H786,2)</f>
        <v>#DIV/0!</v>
      </c>
      <c r="O782" s="70" t="str">
        <f>Results!I774</f>
        <v>N/A</v>
      </c>
    </row>
    <row r="783" spans="11:15">
      <c r="K783" s="68"/>
      <c r="L783" s="39" t="str">
        <f>Results!C787</f>
        <v>A17</v>
      </c>
      <c r="M783" s="39" t="str">
        <f>Results!B779</f>
        <v>mmu-miR-466o-5p</v>
      </c>
      <c r="N783" s="69" t="e">
        <f>LOG(Results!H787,2)</f>
        <v>#DIV/0!</v>
      </c>
      <c r="O783" s="70" t="str">
        <f>Results!I775</f>
        <v>N/A</v>
      </c>
    </row>
    <row r="784" spans="11:15">
      <c r="K784" s="68"/>
      <c r="L784" s="39" t="str">
        <f>Results!C788</f>
        <v>A18</v>
      </c>
      <c r="M784" s="39" t="str">
        <f>Results!B780</f>
        <v>mmu-miR-5110</v>
      </c>
      <c r="N784" s="69" t="e">
        <f>LOG(Results!H788,2)</f>
        <v>#DIV/0!</v>
      </c>
      <c r="O784" s="70" t="str">
        <f>Results!I776</f>
        <v>N/A</v>
      </c>
    </row>
    <row r="785" spans="11:15">
      <c r="K785" s="68"/>
      <c r="L785" s="39" t="str">
        <f>Results!C789</f>
        <v>A19</v>
      </c>
      <c r="M785" s="39" t="str">
        <f>Results!B781</f>
        <v>mmu-miR-466o-3p</v>
      </c>
      <c r="N785" s="69" t="e">
        <f>LOG(Results!H789,2)</f>
        <v>#DIV/0!</v>
      </c>
      <c r="O785" s="70" t="str">
        <f>Results!I777</f>
        <v>N/A</v>
      </c>
    </row>
    <row r="786" spans="11:15">
      <c r="K786" s="68"/>
      <c r="L786" s="39" t="str">
        <f>Results!C790</f>
        <v>A20</v>
      </c>
      <c r="M786" s="39" t="str">
        <f>Results!B782</f>
        <v>mmu-miR-5111-3p</v>
      </c>
      <c r="N786" s="69" t="e">
        <f>LOG(Results!H790,2)</f>
        <v>#DIV/0!</v>
      </c>
      <c r="O786" s="70" t="str">
        <f>Results!I778</f>
        <v>N/A</v>
      </c>
    </row>
    <row r="787" spans="11:15">
      <c r="K787" s="68"/>
      <c r="L787" s="39" t="str">
        <f>Results!C791</f>
        <v>A21</v>
      </c>
      <c r="M787" s="39" t="str">
        <f>Results!B783</f>
        <v>mmu-miR-467a-3p</v>
      </c>
      <c r="N787" s="69" t="e">
        <f>LOG(Results!H791,2)</f>
        <v>#DIV/0!</v>
      </c>
      <c r="O787" s="70" t="str">
        <f>Results!I779</f>
        <v>N/A</v>
      </c>
    </row>
    <row r="788" spans="11:15">
      <c r="K788" s="68"/>
      <c r="L788" s="39" t="str">
        <f>Results!C792</f>
        <v>A22</v>
      </c>
      <c r="M788" s="39" t="str">
        <f>Results!B784</f>
        <v>mmu-miR-5112</v>
      </c>
      <c r="N788" s="69" t="e">
        <f>LOG(Results!H792,2)</f>
        <v>#DIV/0!</v>
      </c>
      <c r="O788" s="70" t="str">
        <f>Results!I780</f>
        <v>N/A</v>
      </c>
    </row>
    <row r="789" spans="11:15">
      <c r="K789" s="68"/>
      <c r="L789" s="39" t="str">
        <f>Results!C793</f>
        <v>A23</v>
      </c>
      <c r="M789" s="39" t="str">
        <f>Results!B785</f>
        <v>mmu-miR-669a-3p</v>
      </c>
      <c r="N789" s="69" t="e">
        <f>LOG(Results!H793,2)</f>
        <v>#DIV/0!</v>
      </c>
      <c r="O789" s="70" t="str">
        <f>Results!I781</f>
        <v>N/A</v>
      </c>
    </row>
    <row r="790" spans="11:15">
      <c r="K790" s="68"/>
      <c r="L790" s="39" t="str">
        <f>Results!C794</f>
        <v>A24</v>
      </c>
      <c r="M790" s="39" t="str">
        <f>Results!B786</f>
        <v>mmu-miR-5113</v>
      </c>
      <c r="N790" s="69" t="e">
        <f>LOG(Results!H794,2)</f>
        <v>#DIV/0!</v>
      </c>
      <c r="O790" s="70" t="str">
        <f>Results!I782</f>
        <v>N/A</v>
      </c>
    </row>
    <row r="791" spans="11:15">
      <c r="K791" s="68"/>
      <c r="L791" s="39" t="str">
        <f>Results!C795</f>
        <v>B01</v>
      </c>
      <c r="M791" s="39" t="str">
        <f>Results!B787</f>
        <v>mmu-miR-669p-3p</v>
      </c>
      <c r="N791" s="69" t="e">
        <f>LOG(Results!H795,2)</f>
        <v>#DIV/0!</v>
      </c>
      <c r="O791" s="70" t="str">
        <f>Results!I783</f>
        <v>N/A</v>
      </c>
    </row>
    <row r="792" spans="11:15">
      <c r="K792" s="68"/>
      <c r="L792" s="39" t="str">
        <f>Results!C796</f>
        <v>B02</v>
      </c>
      <c r="M792" s="39" t="str">
        <f>Results!B788</f>
        <v>mmu-miR-5114</v>
      </c>
      <c r="N792" s="69" t="e">
        <f>LOG(Results!H796,2)</f>
        <v>#DIV/0!</v>
      </c>
      <c r="O792" s="70" t="str">
        <f>Results!I784</f>
        <v>N/A</v>
      </c>
    </row>
    <row r="793" spans="11:15">
      <c r="K793" s="68"/>
      <c r="L793" s="39" t="str">
        <f>Results!C797</f>
        <v>B03</v>
      </c>
      <c r="M793" s="39" t="str">
        <f>Results!B789</f>
        <v>mmu-miR-466p-5p</v>
      </c>
      <c r="N793" s="69" t="e">
        <f>LOG(Results!H797,2)</f>
        <v>#DIV/0!</v>
      </c>
      <c r="O793" s="70" t="str">
        <f>Results!I785</f>
        <v>N/A</v>
      </c>
    </row>
    <row r="794" spans="11:15">
      <c r="K794" s="68"/>
      <c r="L794" s="39" t="str">
        <f>Results!C798</f>
        <v>B04</v>
      </c>
      <c r="M794" s="39" t="str">
        <f>Results!B790</f>
        <v>mmu-miR-5115</v>
      </c>
      <c r="N794" s="69" t="e">
        <f>LOG(Results!H798,2)</f>
        <v>#DIV/0!</v>
      </c>
      <c r="O794" s="70" t="str">
        <f>Results!I786</f>
        <v>N/A</v>
      </c>
    </row>
    <row r="795" spans="11:15">
      <c r="K795" s="68"/>
      <c r="L795" s="39" t="str">
        <f>Results!C799</f>
        <v>B05</v>
      </c>
      <c r="M795" s="39" t="str">
        <f>Results!B791</f>
        <v>mmu-miR-466n-5p</v>
      </c>
      <c r="N795" s="69" t="e">
        <f>LOG(Results!H799,2)</f>
        <v>#DIV/0!</v>
      </c>
      <c r="O795" s="70" t="str">
        <f>Results!I787</f>
        <v>N/A</v>
      </c>
    </row>
    <row r="796" spans="11:15">
      <c r="K796" s="68"/>
      <c r="L796" s="39" t="str">
        <f>Results!C800</f>
        <v>B06</v>
      </c>
      <c r="M796" s="39" t="str">
        <f>Results!B792</f>
        <v>mmu-miR-5116</v>
      </c>
      <c r="N796" s="69" t="e">
        <f>LOG(Results!H800,2)</f>
        <v>#DIV/0!</v>
      </c>
      <c r="O796" s="70" t="str">
        <f>Results!I788</f>
        <v>N/A</v>
      </c>
    </row>
    <row r="797" spans="11:15">
      <c r="K797" s="68"/>
      <c r="L797" s="39" t="str">
        <f>Results!C801</f>
        <v>B07</v>
      </c>
      <c r="M797" s="39" t="str">
        <f>Results!B793</f>
        <v>mmu-miR-466n-3p</v>
      </c>
      <c r="N797" s="69" t="e">
        <f>LOG(Results!H801,2)</f>
        <v>#DIV/0!</v>
      </c>
      <c r="O797" s="70" t="str">
        <f>Results!I789</f>
        <v>N/A</v>
      </c>
    </row>
    <row r="798" spans="11:15">
      <c r="K798" s="68"/>
      <c r="L798" s="39" t="str">
        <f>Results!C802</f>
        <v>B08</v>
      </c>
      <c r="M798" s="39" t="str">
        <f>Results!B794</f>
        <v>mmu-miR-5117-5p</v>
      </c>
      <c r="N798" s="69" t="e">
        <f>LOG(Results!H802,2)</f>
        <v>#DIV/0!</v>
      </c>
      <c r="O798" s="70" t="str">
        <f>Results!I790</f>
        <v>N/A</v>
      </c>
    </row>
    <row r="799" spans="11:15">
      <c r="K799" s="68"/>
      <c r="L799" s="39" t="str">
        <f>Results!C803</f>
        <v>B09</v>
      </c>
      <c r="M799" s="39" t="str">
        <f>Results!B795</f>
        <v/>
      </c>
      <c r="N799" s="69" t="e">
        <f>LOG(Results!H803,2)</f>
        <v>#DIV/0!</v>
      </c>
      <c r="O799" s="70" t="str">
        <f>Results!I791</f>
        <v>N/A</v>
      </c>
    </row>
    <row r="800" spans="11:15">
      <c r="K800" s="68"/>
      <c r="L800" s="39" t="str">
        <f>Results!C804</f>
        <v>B10</v>
      </c>
      <c r="M800" s="39" t="str">
        <f>Results!B796</f>
        <v/>
      </c>
      <c r="N800" s="69" t="e">
        <f>LOG(Results!H804,2)</f>
        <v>#DIV/0!</v>
      </c>
      <c r="O800" s="70" t="str">
        <f>Results!I792</f>
        <v>N/A</v>
      </c>
    </row>
    <row r="801" spans="11:15">
      <c r="K801" s="68"/>
      <c r="L801" s="39" t="str">
        <f>Results!C805</f>
        <v>B11</v>
      </c>
      <c r="M801" s="39" t="str">
        <f>Results!B797</f>
        <v/>
      </c>
      <c r="N801" s="69" t="e">
        <f>LOG(Results!H805,2)</f>
        <v>#DIV/0!</v>
      </c>
      <c r="O801" s="70" t="str">
        <f>Results!I793</f>
        <v>N/A</v>
      </c>
    </row>
    <row r="802" spans="11:15">
      <c r="K802" s="68"/>
      <c r="L802" s="39" t="str">
        <f>Results!C806</f>
        <v>B12</v>
      </c>
      <c r="M802" s="39" t="str">
        <f>Results!B798</f>
        <v/>
      </c>
      <c r="N802" s="69" t="e">
        <f>LOG(Results!H806,2)</f>
        <v>#DIV/0!</v>
      </c>
      <c r="O802" s="70" t="str">
        <f>Results!I794</f>
        <v>N/A</v>
      </c>
    </row>
    <row r="803" spans="11:15">
      <c r="K803" s="68"/>
      <c r="L803" s="39" t="str">
        <f>Results!C807</f>
        <v>B13</v>
      </c>
      <c r="M803" s="39" t="str">
        <f>Results!B799</f>
        <v/>
      </c>
      <c r="N803" s="69" t="e">
        <f>LOG(Results!H807,2)</f>
        <v>#DIV/0!</v>
      </c>
      <c r="O803" s="70" t="str">
        <f>Results!I795</f>
        <v>N/A</v>
      </c>
    </row>
    <row r="804" spans="11:15">
      <c r="K804" s="68"/>
      <c r="L804" s="39" t="str">
        <f>Results!C808</f>
        <v>B14</v>
      </c>
      <c r="M804" s="39" t="str">
        <f>Results!B800</f>
        <v/>
      </c>
      <c r="N804" s="69" t="e">
        <f>LOG(Results!H808,2)</f>
        <v>#DIV/0!</v>
      </c>
      <c r="O804" s="70" t="str">
        <f>Results!I796</f>
        <v>N/A</v>
      </c>
    </row>
    <row r="805" spans="11:15">
      <c r="K805" s="68"/>
      <c r="L805" s="39" t="str">
        <f>Results!C809</f>
        <v>B15</v>
      </c>
      <c r="M805" s="39" t="str">
        <f>Results!B801</f>
        <v/>
      </c>
      <c r="N805" s="69" t="e">
        <f>LOG(Results!H809,2)</f>
        <v>#DIV/0!</v>
      </c>
      <c r="O805" s="70" t="str">
        <f>Results!I797</f>
        <v>N/A</v>
      </c>
    </row>
    <row r="806" spans="11:15">
      <c r="K806" s="68"/>
      <c r="L806" s="39" t="str">
        <f>Results!C810</f>
        <v>B16</v>
      </c>
      <c r="M806" s="39" t="str">
        <f>Results!B802</f>
        <v/>
      </c>
      <c r="N806" s="69" t="e">
        <f>LOG(Results!H810,2)</f>
        <v>#DIV/0!</v>
      </c>
      <c r="O806" s="70" t="str">
        <f>Results!I798</f>
        <v>N/A</v>
      </c>
    </row>
    <row r="807" spans="11:15">
      <c r="K807" s="68"/>
      <c r="L807" s="39" t="str">
        <f>Results!C811</f>
        <v>B17</v>
      </c>
      <c r="M807" s="39" t="str">
        <f>Results!B803</f>
        <v/>
      </c>
      <c r="N807" s="69" t="e">
        <f>LOG(Results!H811,2)</f>
        <v>#DIV/0!</v>
      </c>
      <c r="O807" s="70" t="str">
        <f>Results!I799</f>
        <v>N/A</v>
      </c>
    </row>
    <row r="808" spans="11:15">
      <c r="K808" s="68"/>
      <c r="L808" s="39" t="str">
        <f>Results!C812</f>
        <v>B18</v>
      </c>
      <c r="M808" s="39" t="str">
        <f>Results!B804</f>
        <v/>
      </c>
      <c r="N808" s="69" t="e">
        <f>LOG(Results!H812,2)</f>
        <v>#DIV/0!</v>
      </c>
      <c r="O808" s="70" t="str">
        <f>Results!I800</f>
        <v>N/A</v>
      </c>
    </row>
    <row r="809" spans="11:15">
      <c r="K809" s="68"/>
      <c r="L809" s="39" t="str">
        <f>Results!C813</f>
        <v>B19</v>
      </c>
      <c r="M809" s="39" t="str">
        <f>Results!B805</f>
        <v/>
      </c>
      <c r="N809" s="69" t="e">
        <f>LOG(Results!H813,2)</f>
        <v>#DIV/0!</v>
      </c>
      <c r="O809" s="70" t="str">
        <f>Results!I801</f>
        <v>N/A</v>
      </c>
    </row>
    <row r="810" spans="11:15">
      <c r="K810" s="68"/>
      <c r="L810" s="39" t="str">
        <f>Results!C814</f>
        <v>B20</v>
      </c>
      <c r="M810" s="39" t="str">
        <f>Results!B806</f>
        <v/>
      </c>
      <c r="N810" s="69" t="e">
        <f>LOG(Results!H814,2)</f>
        <v>#DIV/0!</v>
      </c>
      <c r="O810" s="70" t="str">
        <f>Results!I802</f>
        <v>N/A</v>
      </c>
    </row>
    <row r="811" spans="11:15">
      <c r="K811" s="68"/>
      <c r="L811" s="39" t="str">
        <f>Results!C815</f>
        <v>B21</v>
      </c>
      <c r="M811" s="39" t="str">
        <f>Results!B807</f>
        <v/>
      </c>
      <c r="N811" s="69" t="e">
        <f>LOG(Results!H815,2)</f>
        <v>#DIV/0!</v>
      </c>
      <c r="O811" s="70" t="str">
        <f>Results!I803</f>
        <v>N/A</v>
      </c>
    </row>
    <row r="812" spans="11:15">
      <c r="K812" s="68"/>
      <c r="L812" s="39" t="str">
        <f>Results!C816</f>
        <v>B22</v>
      </c>
      <c r="M812" s="39" t="str">
        <f>Results!B808</f>
        <v/>
      </c>
      <c r="N812" s="69" t="e">
        <f>LOG(Results!H816,2)</f>
        <v>#DIV/0!</v>
      </c>
      <c r="O812" s="70" t="str">
        <f>Results!I804</f>
        <v>N/A</v>
      </c>
    </row>
    <row r="813" spans="11:15">
      <c r="K813" s="68"/>
      <c r="L813" s="39" t="str">
        <f>Results!C817</f>
        <v>B23</v>
      </c>
      <c r="M813" s="39" t="str">
        <f>Results!B809</f>
        <v/>
      </c>
      <c r="N813" s="69" t="e">
        <f>LOG(Results!H817,2)</f>
        <v>#DIV/0!</v>
      </c>
      <c r="O813" s="70" t="str">
        <f>Results!I805</f>
        <v>N/A</v>
      </c>
    </row>
    <row r="814" spans="11:15">
      <c r="K814" s="68"/>
      <c r="L814" s="39" t="str">
        <f>Results!C818</f>
        <v>B24</v>
      </c>
      <c r="M814" s="39" t="str">
        <f>Results!B810</f>
        <v/>
      </c>
      <c r="N814" s="69" t="e">
        <f>LOG(Results!H818,2)</f>
        <v>#DIV/0!</v>
      </c>
      <c r="O814" s="70" t="str">
        <f>Results!I806</f>
        <v>N/A</v>
      </c>
    </row>
    <row r="815" spans="11:15">
      <c r="K815" s="68"/>
      <c r="L815" s="39" t="str">
        <f>Results!C819</f>
        <v>C01</v>
      </c>
      <c r="M815" s="39" t="str">
        <f>Results!B811</f>
        <v/>
      </c>
      <c r="N815" s="69" t="e">
        <f>LOG(Results!H819,2)</f>
        <v>#DIV/0!</v>
      </c>
      <c r="O815" s="70" t="str">
        <f>Results!I807</f>
        <v>N/A</v>
      </c>
    </row>
    <row r="816" spans="11:15">
      <c r="K816" s="68"/>
      <c r="L816" s="39" t="str">
        <f>Results!C820</f>
        <v>C02</v>
      </c>
      <c r="M816" s="39" t="str">
        <f>Results!B812</f>
        <v/>
      </c>
      <c r="N816" s="69" t="e">
        <f>LOG(Results!H820,2)</f>
        <v>#DIV/0!</v>
      </c>
      <c r="O816" s="70" t="str">
        <f>Results!I808</f>
        <v>N/A</v>
      </c>
    </row>
    <row r="817" spans="11:15">
      <c r="K817" s="68"/>
      <c r="L817" s="39" t="str">
        <f>Results!C821</f>
        <v>C03</v>
      </c>
      <c r="M817" s="39" t="str">
        <f>Results!B813</f>
        <v/>
      </c>
      <c r="N817" s="69" t="e">
        <f>LOG(Results!H821,2)</f>
        <v>#DIV/0!</v>
      </c>
      <c r="O817" s="70" t="str">
        <f>Results!I809</f>
        <v>N/A</v>
      </c>
    </row>
    <row r="818" spans="11:15">
      <c r="K818" s="68"/>
      <c r="L818" s="39" t="str">
        <f>Results!C822</f>
        <v>C04</v>
      </c>
      <c r="M818" s="39" t="str">
        <f>Results!B814</f>
        <v/>
      </c>
      <c r="N818" s="69" t="e">
        <f>LOG(Results!H822,2)</f>
        <v>#DIV/0!</v>
      </c>
      <c r="O818" s="70" t="str">
        <f>Results!I810</f>
        <v>N/A</v>
      </c>
    </row>
    <row r="819" spans="11:15">
      <c r="K819" s="68"/>
      <c r="L819" s="39" t="str">
        <f>Results!C823</f>
        <v>C05</v>
      </c>
      <c r="M819" s="39" t="str">
        <f>Results!B815</f>
        <v/>
      </c>
      <c r="N819" s="69" t="e">
        <f>LOG(Results!H823,2)</f>
        <v>#DIV/0!</v>
      </c>
      <c r="O819" s="70" t="str">
        <f>Results!I811</f>
        <v>N/A</v>
      </c>
    </row>
    <row r="820" spans="11:15">
      <c r="K820" s="68"/>
      <c r="L820" s="39" t="str">
        <f>Results!C824</f>
        <v>C06</v>
      </c>
      <c r="M820" s="39" t="str">
        <f>Results!B816</f>
        <v/>
      </c>
      <c r="N820" s="69" t="e">
        <f>LOG(Results!H824,2)</f>
        <v>#DIV/0!</v>
      </c>
      <c r="O820" s="70" t="str">
        <f>Results!I812</f>
        <v>N/A</v>
      </c>
    </row>
    <row r="821" spans="11:15">
      <c r="K821" s="68"/>
      <c r="L821" s="39" t="str">
        <f>Results!C825</f>
        <v>C07</v>
      </c>
      <c r="M821" s="39" t="str">
        <f>Results!B817</f>
        <v/>
      </c>
      <c r="N821" s="69" t="e">
        <f>LOG(Results!H825,2)</f>
        <v>#DIV/0!</v>
      </c>
      <c r="O821" s="70" t="str">
        <f>Results!I813</f>
        <v>N/A</v>
      </c>
    </row>
    <row r="822" spans="11:15">
      <c r="K822" s="68"/>
      <c r="L822" s="39" t="str">
        <f>Results!C826</f>
        <v>C08</v>
      </c>
      <c r="M822" s="39" t="str">
        <f>Results!B818</f>
        <v/>
      </c>
      <c r="N822" s="69" t="e">
        <f>LOG(Results!H826,2)</f>
        <v>#DIV/0!</v>
      </c>
      <c r="O822" s="70" t="str">
        <f>Results!I814</f>
        <v>N/A</v>
      </c>
    </row>
    <row r="823" spans="11:15">
      <c r="K823" s="68"/>
      <c r="L823" s="39" t="str">
        <f>Results!C827</f>
        <v>C09</v>
      </c>
      <c r="M823" s="39" t="str">
        <f>Results!B819</f>
        <v>mmu-miR-3087-5p</v>
      </c>
      <c r="N823" s="69" t="e">
        <f>LOG(Results!H827,2)</f>
        <v>#DIV/0!</v>
      </c>
      <c r="O823" s="70" t="str">
        <f>Results!I815</f>
        <v>N/A</v>
      </c>
    </row>
    <row r="824" spans="11:15">
      <c r="K824" s="68"/>
      <c r="L824" s="39" t="str">
        <f>Results!C828</f>
        <v>C10</v>
      </c>
      <c r="M824" s="39" t="str">
        <f>Results!B820</f>
        <v>mmu-miR-5118</v>
      </c>
      <c r="N824" s="69" t="e">
        <f>LOG(Results!H828,2)</f>
        <v>#DIV/0!</v>
      </c>
      <c r="O824" s="70" t="str">
        <f>Results!I816</f>
        <v>N/A</v>
      </c>
    </row>
    <row r="825" spans="11:15">
      <c r="K825" s="68"/>
      <c r="L825" s="39" t="str">
        <f>Results!C829</f>
        <v>C11</v>
      </c>
      <c r="M825" s="39" t="str">
        <f>Results!B821</f>
        <v>mmu-miR-3087-3p</v>
      </c>
      <c r="N825" s="69" t="e">
        <f>LOG(Results!H829,2)</f>
        <v>#DIV/0!</v>
      </c>
      <c r="O825" s="70" t="str">
        <f>Results!I817</f>
        <v>N/A</v>
      </c>
    </row>
    <row r="826" spans="11:15">
      <c r="K826" s="68"/>
      <c r="L826" s="39" t="str">
        <f>Results!C830</f>
        <v>C12</v>
      </c>
      <c r="M826" s="39" t="str">
        <f>Results!B822</f>
        <v>mmu-miR-5122</v>
      </c>
      <c r="N826" s="69" t="e">
        <f>LOG(Results!H830,2)</f>
        <v>#DIV/0!</v>
      </c>
      <c r="O826" s="70" t="str">
        <f>Results!I818</f>
        <v>N/A</v>
      </c>
    </row>
    <row r="827" spans="11:15">
      <c r="K827" s="68"/>
      <c r="L827" s="39" t="str">
        <f>Results!C831</f>
        <v>C13</v>
      </c>
      <c r="M827" s="39" t="str">
        <f>Results!B823</f>
        <v>mmu-miR-3088-5p</v>
      </c>
      <c r="N827" s="69" t="e">
        <f>LOG(Results!H831,2)</f>
        <v>#DIV/0!</v>
      </c>
      <c r="O827" s="70" t="str">
        <f>Results!I819</f>
        <v>N/A</v>
      </c>
    </row>
    <row r="828" spans="11:15">
      <c r="K828" s="68"/>
      <c r="L828" s="39" t="str">
        <f>Results!C832</f>
        <v>C14</v>
      </c>
      <c r="M828" s="39" t="str">
        <f>Results!B824</f>
        <v>mmu-miR-466q</v>
      </c>
      <c r="N828" s="69" t="e">
        <f>LOG(Results!H832,2)</f>
        <v>#DIV/0!</v>
      </c>
      <c r="O828" s="70" t="str">
        <f>Results!I820</f>
        <v>N/A</v>
      </c>
    </row>
    <row r="829" spans="11:15">
      <c r="K829" s="68"/>
      <c r="L829" s="39" t="str">
        <f>Results!C833</f>
        <v>C15</v>
      </c>
      <c r="M829" s="39" t="str">
        <f>Results!B825</f>
        <v>mmu-miR-3088-3p</v>
      </c>
      <c r="N829" s="69" t="e">
        <f>LOG(Results!H833,2)</f>
        <v>#DIV/0!</v>
      </c>
      <c r="O829" s="70" t="str">
        <f>Results!I821</f>
        <v>N/A</v>
      </c>
    </row>
    <row r="830" spans="11:15">
      <c r="K830" s="68"/>
      <c r="L830" s="39" t="str">
        <f>Results!C834</f>
        <v>C16</v>
      </c>
      <c r="M830" s="39" t="str">
        <f>Results!B826</f>
        <v>mmu-miR-3473d</v>
      </c>
      <c r="N830" s="69" t="e">
        <f>LOG(Results!H834,2)</f>
        <v>#DIV/0!</v>
      </c>
      <c r="O830" s="70" t="str">
        <f>Results!I822</f>
        <v>N/A</v>
      </c>
    </row>
    <row r="831" spans="11:15">
      <c r="K831" s="68"/>
      <c r="L831" s="39" t="str">
        <f>Results!C835</f>
        <v>C17</v>
      </c>
      <c r="M831" s="39" t="str">
        <f>Results!B827</f>
        <v>mmu-miR-3089-5p</v>
      </c>
      <c r="N831" s="69" t="e">
        <f>LOG(Results!H835,2)</f>
        <v>#DIV/0!</v>
      </c>
      <c r="O831" s="70" t="str">
        <f>Results!I823</f>
        <v>N/A</v>
      </c>
    </row>
    <row r="832" spans="11:15">
      <c r="K832" s="68"/>
      <c r="L832" s="39" t="str">
        <f>Results!C836</f>
        <v>C18</v>
      </c>
      <c r="M832" s="39" t="str">
        <f>Results!B828</f>
        <v>mmu-miR-5124</v>
      </c>
      <c r="N832" s="69" t="e">
        <f>LOG(Results!H836,2)</f>
        <v>#DIV/0!</v>
      </c>
      <c r="O832" s="70" t="str">
        <f>Results!I824</f>
        <v>N/A</v>
      </c>
    </row>
    <row r="833" spans="11:15">
      <c r="K833" s="68"/>
      <c r="L833" s="39" t="str">
        <f>Results!C837</f>
        <v>C19</v>
      </c>
      <c r="M833" s="39" t="str">
        <f>Results!B829</f>
        <v>mmu-miR-3089-3p</v>
      </c>
      <c r="N833" s="69" t="e">
        <f>LOG(Results!H837,2)</f>
        <v>#DIV/0!</v>
      </c>
      <c r="O833" s="70" t="str">
        <f>Results!I825</f>
        <v>N/A</v>
      </c>
    </row>
    <row r="834" spans="11:15">
      <c r="K834" s="68"/>
      <c r="L834" s="39" t="str">
        <f>Results!C838</f>
        <v>C20</v>
      </c>
      <c r="M834" s="39" t="str">
        <f>Results!B830</f>
        <v>mmu-miR-5125</v>
      </c>
      <c r="N834" s="69" t="e">
        <f>LOG(Results!H838,2)</f>
        <v>#DIV/0!</v>
      </c>
      <c r="O834" s="70" t="str">
        <f>Results!I826</f>
        <v>N/A</v>
      </c>
    </row>
    <row r="835" spans="11:15">
      <c r="K835" s="68"/>
      <c r="L835" s="39" t="str">
        <f>Results!C839</f>
        <v>C21</v>
      </c>
      <c r="M835" s="39" t="str">
        <f>Results!B831</f>
        <v>mmu-miR-3090-5p</v>
      </c>
      <c r="N835" s="69" t="e">
        <f>LOG(Results!H839,2)</f>
        <v>#DIV/0!</v>
      </c>
      <c r="O835" s="70" t="str">
        <f>Results!I827</f>
        <v>N/A</v>
      </c>
    </row>
    <row r="836" spans="11:15">
      <c r="K836" s="68"/>
      <c r="L836" s="39" t="str">
        <f>Results!C840</f>
        <v>C22</v>
      </c>
      <c r="M836" s="39" t="str">
        <f>Results!B832</f>
        <v/>
      </c>
      <c r="N836" s="69" t="e">
        <f>LOG(Results!H840,2)</f>
        <v>#DIV/0!</v>
      </c>
      <c r="O836" s="70" t="str">
        <f>Results!I828</f>
        <v>N/A</v>
      </c>
    </row>
    <row r="837" spans="11:15">
      <c r="K837" s="68"/>
      <c r="L837" s="39" t="str">
        <f>Results!C841</f>
        <v>C23</v>
      </c>
      <c r="M837" s="39" t="str">
        <f>Results!B833</f>
        <v>mmu-miR-3090-3p</v>
      </c>
      <c r="N837" s="69" t="e">
        <f>LOG(Results!H841,2)</f>
        <v>#DIV/0!</v>
      </c>
      <c r="O837" s="70" t="str">
        <f>Results!I829</f>
        <v>N/A</v>
      </c>
    </row>
    <row r="838" spans="11:15">
      <c r="K838" s="68"/>
      <c r="L838" s="39" t="str">
        <f>Results!C842</f>
        <v>C24</v>
      </c>
      <c r="M838" s="39" t="str">
        <f>Results!B834</f>
        <v/>
      </c>
      <c r="N838" s="69" t="e">
        <f>LOG(Results!H842,2)</f>
        <v>#DIV/0!</v>
      </c>
      <c r="O838" s="70" t="str">
        <f>Results!I830</f>
        <v>N/A</v>
      </c>
    </row>
    <row r="839" spans="11:15">
      <c r="K839" s="68"/>
      <c r="L839" s="39" t="str">
        <f>Results!C843</f>
        <v>D01</v>
      </c>
      <c r="M839" s="39" t="str">
        <f>Results!B835</f>
        <v>mmu-miR-3091-5p</v>
      </c>
      <c r="N839" s="69" t="e">
        <f>LOG(Results!H843,2)</f>
        <v>#DIV/0!</v>
      </c>
      <c r="O839" s="70" t="str">
        <f>Results!I831</f>
        <v>N/A</v>
      </c>
    </row>
    <row r="840" spans="11:15">
      <c r="K840" s="68"/>
      <c r="L840" s="39" t="str">
        <f>Results!C844</f>
        <v>D02</v>
      </c>
      <c r="M840" s="39" t="str">
        <f>Results!B836</f>
        <v/>
      </c>
      <c r="N840" s="69" t="e">
        <f>LOG(Results!H844,2)</f>
        <v>#DIV/0!</v>
      </c>
      <c r="O840" s="70" t="str">
        <f>Results!I832</f>
        <v>N/A</v>
      </c>
    </row>
    <row r="841" spans="11:15">
      <c r="K841" s="68"/>
      <c r="L841" s="39" t="str">
        <f>Results!C845</f>
        <v>D03</v>
      </c>
      <c r="M841" s="39" t="str">
        <f>Results!B837</f>
        <v>mmu-miR-3091-3p</v>
      </c>
      <c r="N841" s="69" t="e">
        <f>LOG(Results!H845,2)</f>
        <v>#DIV/0!</v>
      </c>
      <c r="O841" s="70" t="str">
        <f>Results!I833</f>
        <v>N/A</v>
      </c>
    </row>
    <row r="842" spans="11:15">
      <c r="K842" s="68"/>
      <c r="L842" s="39" t="str">
        <f>Results!C846</f>
        <v>D04</v>
      </c>
      <c r="M842" s="39" t="str">
        <f>Results!B838</f>
        <v/>
      </c>
      <c r="N842" s="69" t="e">
        <f>LOG(Results!H846,2)</f>
        <v>#DIV/0!</v>
      </c>
      <c r="O842" s="70" t="str">
        <f>Results!I834</f>
        <v>N/A</v>
      </c>
    </row>
    <row r="843" spans="11:15">
      <c r="K843" s="68"/>
      <c r="L843" s="39" t="str">
        <f>Results!C847</f>
        <v>D05</v>
      </c>
      <c r="M843" s="39" t="str">
        <f>Results!B839</f>
        <v>mmu-miR-3092-5p</v>
      </c>
      <c r="N843" s="69" t="e">
        <f>LOG(Results!H847,2)</f>
        <v>#DIV/0!</v>
      </c>
      <c r="O843" s="70" t="str">
        <f>Results!I835</f>
        <v>N/A</v>
      </c>
    </row>
    <row r="844" spans="11:15">
      <c r="K844" s="68"/>
      <c r="L844" s="39" t="str">
        <f>Results!C848</f>
        <v>D06</v>
      </c>
      <c r="M844" s="39" t="str">
        <f>Results!B840</f>
        <v/>
      </c>
      <c r="N844" s="69" t="e">
        <f>LOG(Results!H848,2)</f>
        <v>#DIV/0!</v>
      </c>
      <c r="O844" s="70" t="str">
        <f>Results!I836</f>
        <v>N/A</v>
      </c>
    </row>
    <row r="845" spans="11:15">
      <c r="K845" s="68"/>
      <c r="L845" s="39" t="str">
        <f>Results!C849</f>
        <v>D07</v>
      </c>
      <c r="M845" s="39" t="str">
        <f>Results!B841</f>
        <v>mmu-miR-3092-3p</v>
      </c>
      <c r="N845" s="69" t="e">
        <f>LOG(Results!H849,2)</f>
        <v>#DIV/0!</v>
      </c>
      <c r="O845" s="70" t="str">
        <f>Results!I837</f>
        <v>N/A</v>
      </c>
    </row>
    <row r="846" spans="11:15">
      <c r="K846" s="68"/>
      <c r="L846" s="39" t="str">
        <f>Results!C850</f>
        <v>D08</v>
      </c>
      <c r="M846" s="39" t="str">
        <f>Results!B842</f>
        <v/>
      </c>
      <c r="N846" s="69" t="e">
        <f>LOG(Results!H850,2)</f>
        <v>#DIV/0!</v>
      </c>
      <c r="O846" s="70" t="str">
        <f>Results!I838</f>
        <v>N/A</v>
      </c>
    </row>
    <row r="847" spans="11:15">
      <c r="K847" s="68"/>
      <c r="L847" s="39" t="str">
        <f>Results!C851</f>
        <v>D09</v>
      </c>
      <c r="M847" s="39" t="str">
        <f>Results!B843</f>
        <v/>
      </c>
      <c r="N847" s="69" t="e">
        <f>LOG(Results!H851,2)</f>
        <v>#DIV/0!</v>
      </c>
      <c r="O847" s="70" t="str">
        <f>Results!I839</f>
        <v>N/A</v>
      </c>
    </row>
    <row r="848" spans="11:15">
      <c r="K848" s="68"/>
      <c r="L848" s="39" t="str">
        <f>Results!C852</f>
        <v>D10</v>
      </c>
      <c r="M848" s="39" t="str">
        <f>Results!B844</f>
        <v/>
      </c>
      <c r="N848" s="69" t="e">
        <f>LOG(Results!H852,2)</f>
        <v>#DIV/0!</v>
      </c>
      <c r="O848" s="70" t="str">
        <f>Results!I840</f>
        <v>N/A</v>
      </c>
    </row>
    <row r="849" spans="11:15">
      <c r="K849" s="68"/>
      <c r="L849" s="39" t="str">
        <f>Results!C853</f>
        <v>D11</v>
      </c>
      <c r="M849" s="39" t="str">
        <f>Results!B845</f>
        <v/>
      </c>
      <c r="N849" s="69" t="e">
        <f>LOG(Results!H853,2)</f>
        <v>#DIV/0!</v>
      </c>
      <c r="O849" s="70" t="str">
        <f>Results!I841</f>
        <v>N/A</v>
      </c>
    </row>
    <row r="850" spans="11:15">
      <c r="K850" s="68"/>
      <c r="L850" s="39" t="str">
        <f>Results!C854</f>
        <v>D12</v>
      </c>
      <c r="M850" s="39" t="str">
        <f>Results!B846</f>
        <v/>
      </c>
      <c r="N850" s="69" t="e">
        <f>LOG(Results!H854,2)</f>
        <v>#DIV/0!</v>
      </c>
      <c r="O850" s="70" t="str">
        <f>Results!I842</f>
        <v>N/A</v>
      </c>
    </row>
    <row r="851" spans="11:15">
      <c r="K851" s="68"/>
      <c r="L851" s="39" t="str">
        <f>Results!C855</f>
        <v>D13</v>
      </c>
      <c r="M851" s="39" t="str">
        <f>Results!B847</f>
        <v/>
      </c>
      <c r="N851" s="69" t="e">
        <f>LOG(Results!H855,2)</f>
        <v>#DIV/0!</v>
      </c>
      <c r="O851" s="70" t="str">
        <f>Results!I843</f>
        <v>N/A</v>
      </c>
    </row>
    <row r="852" spans="11:15">
      <c r="K852" s="68"/>
      <c r="L852" s="39" t="str">
        <f>Results!C856</f>
        <v>D14</v>
      </c>
      <c r="M852" s="39" t="str">
        <f>Results!B848</f>
        <v/>
      </c>
      <c r="N852" s="69" t="e">
        <f>LOG(Results!H856,2)</f>
        <v>#DIV/0!</v>
      </c>
      <c r="O852" s="70" t="str">
        <f>Results!I844</f>
        <v>N/A</v>
      </c>
    </row>
    <row r="853" spans="11:15">
      <c r="K853" s="68"/>
      <c r="L853" s="39" t="str">
        <f>Results!C857</f>
        <v>D15</v>
      </c>
      <c r="M853" s="39" t="str">
        <f>Results!B849</f>
        <v/>
      </c>
      <c r="N853" s="69" t="e">
        <f>LOG(Results!H857,2)</f>
        <v>#DIV/0!</v>
      </c>
      <c r="O853" s="70" t="str">
        <f>Results!I845</f>
        <v>N/A</v>
      </c>
    </row>
    <row r="854" spans="11:15">
      <c r="K854" s="68"/>
      <c r="L854" s="39" t="str">
        <f>Results!C858</f>
        <v>D16</v>
      </c>
      <c r="M854" s="39" t="str">
        <f>Results!B850</f>
        <v/>
      </c>
      <c r="N854" s="69" t="e">
        <f>LOG(Results!H858,2)</f>
        <v>#DIV/0!</v>
      </c>
      <c r="O854" s="70" t="str">
        <f>Results!I846</f>
        <v>N/A</v>
      </c>
    </row>
    <row r="855" spans="11:15">
      <c r="K855" s="68"/>
      <c r="L855" s="39" t="str">
        <f>Results!C859</f>
        <v>D17</v>
      </c>
      <c r="M855" s="39" t="str">
        <f>Results!B851</f>
        <v/>
      </c>
      <c r="N855" s="69" t="e">
        <f>LOG(Results!H859,2)</f>
        <v>#DIV/0!</v>
      </c>
      <c r="O855" s="70" t="str">
        <f>Results!I847</f>
        <v>N/A</v>
      </c>
    </row>
    <row r="856" spans="11:15">
      <c r="K856" s="68"/>
      <c r="L856" s="39" t="str">
        <f>Results!C860</f>
        <v>D18</v>
      </c>
      <c r="M856" s="39" t="str">
        <f>Results!B852</f>
        <v/>
      </c>
      <c r="N856" s="69" t="e">
        <f>LOG(Results!H860,2)</f>
        <v>#DIV/0!</v>
      </c>
      <c r="O856" s="70" t="str">
        <f>Results!I848</f>
        <v>N/A</v>
      </c>
    </row>
    <row r="857" spans="11:15">
      <c r="K857" s="68"/>
      <c r="L857" s="39" t="str">
        <f>Results!C861</f>
        <v>D19</v>
      </c>
      <c r="M857" s="39" t="str">
        <f>Results!B853</f>
        <v/>
      </c>
      <c r="N857" s="69" t="e">
        <f>LOG(Results!H861,2)</f>
        <v>#DIV/0!</v>
      </c>
      <c r="O857" s="70" t="str">
        <f>Results!I849</f>
        <v>N/A</v>
      </c>
    </row>
    <row r="858" spans="11:15">
      <c r="K858" s="68"/>
      <c r="L858" s="39" t="str">
        <f>Results!C862</f>
        <v>D20</v>
      </c>
      <c r="M858" s="39" t="str">
        <f>Results!B854</f>
        <v/>
      </c>
      <c r="N858" s="69" t="e">
        <f>LOG(Results!H862,2)</f>
        <v>#DIV/0!</v>
      </c>
      <c r="O858" s="70" t="str">
        <f>Results!I850</f>
        <v>N/A</v>
      </c>
    </row>
    <row r="859" spans="11:15">
      <c r="K859" s="68"/>
      <c r="L859" s="39" t="str">
        <f>Results!C863</f>
        <v>D21</v>
      </c>
      <c r="M859" s="39" t="str">
        <f>Results!B855</f>
        <v/>
      </c>
      <c r="N859" s="69" t="e">
        <f>LOG(Results!H863,2)</f>
        <v>#DIV/0!</v>
      </c>
      <c r="O859" s="70" t="str">
        <f>Results!I851</f>
        <v>N/A</v>
      </c>
    </row>
    <row r="860" spans="11:15">
      <c r="K860" s="68"/>
      <c r="L860" s="39" t="str">
        <f>Results!C864</f>
        <v>D22</v>
      </c>
      <c r="M860" s="39" t="str">
        <f>Results!B856</f>
        <v/>
      </c>
      <c r="N860" s="69" t="e">
        <f>LOG(Results!H864,2)</f>
        <v>#DIV/0!</v>
      </c>
      <c r="O860" s="70" t="str">
        <f>Results!I852</f>
        <v>N/A</v>
      </c>
    </row>
    <row r="861" spans="11:15">
      <c r="K861" s="68"/>
      <c r="L861" s="39" t="str">
        <f>Results!C865</f>
        <v>D23</v>
      </c>
      <c r="M861" s="39" t="str">
        <f>Results!B857</f>
        <v/>
      </c>
      <c r="N861" s="69" t="e">
        <f>LOG(Results!H865,2)</f>
        <v>#DIV/0!</v>
      </c>
      <c r="O861" s="70" t="str">
        <f>Results!I853</f>
        <v>N/A</v>
      </c>
    </row>
    <row r="862" spans="11:15">
      <c r="K862" s="68"/>
      <c r="L862" s="39" t="str">
        <f>Results!C866</f>
        <v>D24</v>
      </c>
      <c r="M862" s="39" t="str">
        <f>Results!B858</f>
        <v/>
      </c>
      <c r="N862" s="69" t="e">
        <f>LOG(Results!H866,2)</f>
        <v>#DIV/0!</v>
      </c>
      <c r="O862" s="70" t="str">
        <f>Results!I854</f>
        <v>N/A</v>
      </c>
    </row>
    <row r="863" spans="11:15">
      <c r="K863" s="68"/>
      <c r="L863" s="39" t="str">
        <f>Results!C867</f>
        <v>E01</v>
      </c>
      <c r="M863" s="39" t="str">
        <f>Results!B859</f>
        <v/>
      </c>
      <c r="N863" s="69" t="e">
        <f>LOG(Results!H867,2)</f>
        <v>#DIV/0!</v>
      </c>
      <c r="O863" s="70" t="str">
        <f>Results!I855</f>
        <v>N/A</v>
      </c>
    </row>
    <row r="864" spans="11:15">
      <c r="K864" s="68"/>
      <c r="L864" s="39" t="str">
        <f>Results!C868</f>
        <v>E02</v>
      </c>
      <c r="M864" s="39" t="str">
        <f>Results!B860</f>
        <v/>
      </c>
      <c r="N864" s="69" t="e">
        <f>LOG(Results!H868,2)</f>
        <v>#DIV/0!</v>
      </c>
      <c r="O864" s="70" t="str">
        <f>Results!I856</f>
        <v>N/A</v>
      </c>
    </row>
    <row r="865" spans="11:15">
      <c r="K865" s="68"/>
      <c r="L865" s="39" t="str">
        <f>Results!C869</f>
        <v>E03</v>
      </c>
      <c r="M865" s="39" t="str">
        <f>Results!B861</f>
        <v/>
      </c>
      <c r="N865" s="69" t="e">
        <f>LOG(Results!H869,2)</f>
        <v>#DIV/0!</v>
      </c>
      <c r="O865" s="70" t="str">
        <f>Results!I857</f>
        <v>N/A</v>
      </c>
    </row>
    <row r="866" spans="11:15">
      <c r="K866" s="68"/>
      <c r="L866" s="39" t="str">
        <f>Results!C870</f>
        <v>E04</v>
      </c>
      <c r="M866" s="39" t="str">
        <f>Results!B862</f>
        <v/>
      </c>
      <c r="N866" s="69" t="e">
        <f>LOG(Results!H870,2)</f>
        <v>#DIV/0!</v>
      </c>
      <c r="O866" s="70" t="str">
        <f>Results!I858</f>
        <v>N/A</v>
      </c>
    </row>
    <row r="867" spans="11:15">
      <c r="K867" s="68"/>
      <c r="L867" s="39" t="str">
        <f>Results!C871</f>
        <v>E05</v>
      </c>
      <c r="M867" s="39" t="str">
        <f>Results!B863</f>
        <v/>
      </c>
      <c r="N867" s="69" t="e">
        <f>LOG(Results!H871,2)</f>
        <v>#DIV/0!</v>
      </c>
      <c r="O867" s="70" t="str">
        <f>Results!I859</f>
        <v>N/A</v>
      </c>
    </row>
    <row r="868" spans="11:15">
      <c r="K868" s="68"/>
      <c r="L868" s="39" t="str">
        <f>Results!C872</f>
        <v>E06</v>
      </c>
      <c r="M868" s="39" t="str">
        <f>Results!B864</f>
        <v/>
      </c>
      <c r="N868" s="69" t="e">
        <f>LOG(Results!H872,2)</f>
        <v>#DIV/0!</v>
      </c>
      <c r="O868" s="70" t="str">
        <f>Results!I860</f>
        <v>N/A</v>
      </c>
    </row>
    <row r="869" spans="11:15">
      <c r="K869" s="68"/>
      <c r="L869" s="39" t="str">
        <f>Results!C873</f>
        <v>E07</v>
      </c>
      <c r="M869" s="39" t="str">
        <f>Results!B865</f>
        <v/>
      </c>
      <c r="N869" s="69" t="e">
        <f>LOG(Results!H873,2)</f>
        <v>#DIV/0!</v>
      </c>
      <c r="O869" s="70" t="str">
        <f>Results!I861</f>
        <v>N/A</v>
      </c>
    </row>
    <row r="870" spans="11:15">
      <c r="K870" s="68"/>
      <c r="L870" s="39" t="str">
        <f>Results!C874</f>
        <v>E08</v>
      </c>
      <c r="M870" s="39" t="str">
        <f>Results!B866</f>
        <v/>
      </c>
      <c r="N870" s="69" t="e">
        <f>LOG(Results!H874,2)</f>
        <v>#DIV/0!</v>
      </c>
      <c r="O870" s="70" t="str">
        <f>Results!I862</f>
        <v>N/A</v>
      </c>
    </row>
    <row r="871" spans="11:15">
      <c r="K871" s="68"/>
      <c r="L871" s="39" t="str">
        <f>Results!C875</f>
        <v>E09</v>
      </c>
      <c r="M871" s="39" t="str">
        <f>Results!B867</f>
        <v>mmu-miR-3093-5p</v>
      </c>
      <c r="N871" s="69" t="e">
        <f>LOG(Results!H875,2)</f>
        <v>#DIV/0!</v>
      </c>
      <c r="O871" s="70" t="str">
        <f>Results!I863</f>
        <v>N/A</v>
      </c>
    </row>
    <row r="872" spans="11:15">
      <c r="K872" s="68"/>
      <c r="L872" s="39" t="str">
        <f>Results!C876</f>
        <v>E10</v>
      </c>
      <c r="M872" s="39" t="str">
        <f>Results!B868</f>
        <v/>
      </c>
      <c r="N872" s="69" t="e">
        <f>LOG(Results!H876,2)</f>
        <v>#DIV/0!</v>
      </c>
      <c r="O872" s="70" t="str">
        <f>Results!I864</f>
        <v>N/A</v>
      </c>
    </row>
    <row r="873" spans="11:15">
      <c r="K873" s="68"/>
      <c r="L873" s="39" t="str">
        <f>Results!C877</f>
        <v>E11</v>
      </c>
      <c r="M873" s="39" t="str">
        <f>Results!B869</f>
        <v>mmu-miR-3094-5p</v>
      </c>
      <c r="N873" s="69" t="e">
        <f>LOG(Results!H877,2)</f>
        <v>#DIV/0!</v>
      </c>
      <c r="O873" s="70" t="str">
        <f>Results!I865</f>
        <v>N/A</v>
      </c>
    </row>
    <row r="874" spans="11:15">
      <c r="K874" s="68"/>
      <c r="L874" s="39" t="str">
        <f>Results!C878</f>
        <v>E12</v>
      </c>
      <c r="M874" s="39" t="str">
        <f>Results!B870</f>
        <v/>
      </c>
      <c r="N874" s="69" t="e">
        <f>LOG(Results!H878,2)</f>
        <v>#DIV/0!</v>
      </c>
      <c r="O874" s="70" t="str">
        <f>Results!I866</f>
        <v>N/A</v>
      </c>
    </row>
    <row r="875" spans="11:15">
      <c r="K875" s="68"/>
      <c r="L875" s="39" t="str">
        <f>Results!C879</f>
        <v>E13</v>
      </c>
      <c r="M875" s="39" t="str">
        <f>Results!B871</f>
        <v>mmu-miR-3094-3p</v>
      </c>
      <c r="N875" s="69" t="e">
        <f>LOG(Results!H879,2)</f>
        <v>#DIV/0!</v>
      </c>
      <c r="O875" s="70" t="str">
        <f>Results!I867</f>
        <v>N/A</v>
      </c>
    </row>
    <row r="876" spans="11:15">
      <c r="K876" s="68"/>
      <c r="L876" s="39" t="str">
        <f>Results!C880</f>
        <v>E14</v>
      </c>
      <c r="M876" s="39" t="str">
        <f>Results!B872</f>
        <v/>
      </c>
      <c r="N876" s="69" t="e">
        <f>LOG(Results!H880,2)</f>
        <v>#DIV/0!</v>
      </c>
      <c r="O876" s="70" t="str">
        <f>Results!I868</f>
        <v>N/A</v>
      </c>
    </row>
    <row r="877" spans="11:15">
      <c r="K877" s="68"/>
      <c r="L877" s="39" t="str">
        <f>Results!C881</f>
        <v>E15</v>
      </c>
      <c r="M877" s="39" t="str">
        <f>Results!B873</f>
        <v>mmu-miR-3095-5p</v>
      </c>
      <c r="N877" s="69" t="e">
        <f>LOG(Results!H881,2)</f>
        <v>#DIV/0!</v>
      </c>
      <c r="O877" s="70" t="str">
        <f>Results!I869</f>
        <v>N/A</v>
      </c>
    </row>
    <row r="878" spans="11:15">
      <c r="K878" s="68"/>
      <c r="L878" s="39" t="str">
        <f>Results!C882</f>
        <v>E16</v>
      </c>
      <c r="M878" s="39" t="str">
        <f>Results!B874</f>
        <v/>
      </c>
      <c r="N878" s="69" t="e">
        <f>LOG(Results!H882,2)</f>
        <v>#DIV/0!</v>
      </c>
      <c r="O878" s="70" t="str">
        <f>Results!I870</f>
        <v>N/A</v>
      </c>
    </row>
    <row r="879" spans="11:15">
      <c r="K879" s="68"/>
      <c r="L879" s="39" t="str">
        <f>Results!C883</f>
        <v>E17</v>
      </c>
      <c r="M879" s="39" t="str">
        <f>Results!B875</f>
        <v>mmu-miR-3095-3p</v>
      </c>
      <c r="N879" s="69" t="e">
        <f>LOG(Results!H883,2)</f>
        <v>#DIV/0!</v>
      </c>
      <c r="O879" s="70" t="str">
        <f>Results!I871</f>
        <v>N/A</v>
      </c>
    </row>
    <row r="880" spans="11:15">
      <c r="K880" s="68"/>
      <c r="L880" s="39" t="str">
        <f>Results!C884</f>
        <v>E18</v>
      </c>
      <c r="M880" s="39" t="str">
        <f>Results!B876</f>
        <v/>
      </c>
      <c r="N880" s="69" t="e">
        <f>LOG(Results!H884,2)</f>
        <v>#DIV/0!</v>
      </c>
      <c r="O880" s="70" t="str">
        <f>Results!I872</f>
        <v>N/A</v>
      </c>
    </row>
    <row r="881" spans="11:15">
      <c r="K881" s="68"/>
      <c r="L881" s="39" t="str">
        <f>Results!C885</f>
        <v>E19</v>
      </c>
      <c r="M881" s="39" t="str">
        <f>Results!B877</f>
        <v>mmu-miR-3096-5p</v>
      </c>
      <c r="N881" s="69" t="e">
        <f>LOG(Results!H885,2)</f>
        <v>#DIV/0!</v>
      </c>
      <c r="O881" s="70" t="str">
        <f>Results!I873</f>
        <v>N/A</v>
      </c>
    </row>
    <row r="882" spans="11:15">
      <c r="K882" s="68"/>
      <c r="L882" s="39" t="str">
        <f>Results!C886</f>
        <v>E20</v>
      </c>
      <c r="M882" s="39" t="str">
        <f>Results!B878</f>
        <v/>
      </c>
      <c r="N882" s="69" t="e">
        <f>LOG(Results!H886,2)</f>
        <v>#DIV/0!</v>
      </c>
      <c r="O882" s="70" t="str">
        <f>Results!I874</f>
        <v>N/A</v>
      </c>
    </row>
    <row r="883" spans="11:15">
      <c r="K883" s="68"/>
      <c r="L883" s="39" t="str">
        <f>Results!C887</f>
        <v>E21</v>
      </c>
      <c r="M883" s="39" t="str">
        <f>Results!B879</f>
        <v>mmu-miR-3096-3p</v>
      </c>
      <c r="N883" s="69" t="e">
        <f>LOG(Results!H887,2)</f>
        <v>#DIV/0!</v>
      </c>
      <c r="O883" s="70" t="str">
        <f>Results!I875</f>
        <v>N/A</v>
      </c>
    </row>
    <row r="884" spans="11:15">
      <c r="K884" s="68"/>
      <c r="L884" s="39" t="str">
        <f>Results!C888</f>
        <v>E22</v>
      </c>
      <c r="M884" s="39" t="str">
        <f>Results!B880</f>
        <v/>
      </c>
      <c r="N884" s="69" t="e">
        <f>LOG(Results!H888,2)</f>
        <v>#DIV/0!</v>
      </c>
      <c r="O884" s="70" t="str">
        <f>Results!I876</f>
        <v>N/A</v>
      </c>
    </row>
    <row r="885" spans="11:15">
      <c r="K885" s="68"/>
      <c r="L885" s="39" t="str">
        <f>Results!C889</f>
        <v>E23</v>
      </c>
      <c r="M885" s="39" t="str">
        <f>Results!B881</f>
        <v>mmu-miR-3097-5p</v>
      </c>
      <c r="N885" s="69" t="e">
        <f>LOG(Results!H889,2)</f>
        <v>#DIV/0!</v>
      </c>
      <c r="O885" s="70" t="str">
        <f>Results!I877</f>
        <v>N/A</v>
      </c>
    </row>
    <row r="886" spans="11:15">
      <c r="K886" s="68"/>
      <c r="L886" s="39" t="str">
        <f>Results!C890</f>
        <v>E24</v>
      </c>
      <c r="M886" s="39" t="str">
        <f>Results!B882</f>
        <v/>
      </c>
      <c r="N886" s="69" t="e">
        <f>LOG(Results!H890,2)</f>
        <v>#DIV/0!</v>
      </c>
      <c r="O886" s="70" t="str">
        <f>Results!I878</f>
        <v>N/A</v>
      </c>
    </row>
    <row r="887" spans="11:15">
      <c r="K887" s="68"/>
      <c r="L887" s="39" t="str">
        <f>Results!C891</f>
        <v>F01</v>
      </c>
      <c r="M887" s="39" t="str">
        <f>Results!B883</f>
        <v>mmu-miR-3098-5p</v>
      </c>
      <c r="N887" s="69" t="e">
        <f>LOG(Results!H891,2)</f>
        <v>#DIV/0!</v>
      </c>
      <c r="O887" s="70" t="str">
        <f>Results!I879</f>
        <v>N/A</v>
      </c>
    </row>
    <row r="888" spans="11:15">
      <c r="K888" s="68"/>
      <c r="L888" s="39" t="str">
        <f>Results!C892</f>
        <v>F02</v>
      </c>
      <c r="M888" s="39" t="str">
        <f>Results!B884</f>
        <v/>
      </c>
      <c r="N888" s="69" t="e">
        <f>LOG(Results!H892,2)</f>
        <v>#DIV/0!</v>
      </c>
      <c r="O888" s="70" t="str">
        <f>Results!I880</f>
        <v>N/A</v>
      </c>
    </row>
    <row r="889" spans="11:15">
      <c r="K889" s="68"/>
      <c r="L889" s="39" t="str">
        <f>Results!C893</f>
        <v>F03</v>
      </c>
      <c r="M889" s="39" t="str">
        <f>Results!B885</f>
        <v>mmu-miR-3100-3p</v>
      </c>
      <c r="N889" s="69" t="e">
        <f>LOG(Results!H893,2)</f>
        <v>#DIV/0!</v>
      </c>
      <c r="O889" s="70" t="str">
        <f>Results!I881</f>
        <v>N/A</v>
      </c>
    </row>
    <row r="890" spans="11:15">
      <c r="K890" s="68"/>
      <c r="L890" s="39" t="str">
        <f>Results!C894</f>
        <v>F04</v>
      </c>
      <c r="M890" s="39" t="str">
        <f>Results!B886</f>
        <v/>
      </c>
      <c r="N890" s="69" t="e">
        <f>LOG(Results!H894,2)</f>
        <v>#DIV/0!</v>
      </c>
      <c r="O890" s="70" t="str">
        <f>Results!I882</f>
        <v>N/A</v>
      </c>
    </row>
    <row r="891" spans="11:15">
      <c r="K891" s="68"/>
      <c r="L891" s="39" t="str">
        <f>Results!C895</f>
        <v>F05</v>
      </c>
      <c r="M891" s="39" t="str">
        <f>Results!B887</f>
        <v>mmu-miR-3101-3p</v>
      </c>
      <c r="N891" s="69" t="e">
        <f>LOG(Results!H895,2)</f>
        <v>#DIV/0!</v>
      </c>
      <c r="O891" s="70" t="str">
        <f>Results!I883</f>
        <v>N/A</v>
      </c>
    </row>
    <row r="892" spans="11:15">
      <c r="K892" s="68"/>
      <c r="L892" s="39" t="str">
        <f>Results!C896</f>
        <v>F06</v>
      </c>
      <c r="M892" s="39" t="str">
        <f>Results!B888</f>
        <v/>
      </c>
      <c r="N892" s="69" t="e">
        <f>LOG(Results!H896,2)</f>
        <v>#DIV/0!</v>
      </c>
      <c r="O892" s="70" t="str">
        <f>Results!I884</f>
        <v>N/A</v>
      </c>
    </row>
    <row r="893" spans="11:15">
      <c r="K893" s="68"/>
      <c r="L893" s="39" t="str">
        <f>Results!C897</f>
        <v>F07</v>
      </c>
      <c r="M893" s="39" t="str">
        <f>Results!B889</f>
        <v>mmu-miR-344e-5p</v>
      </c>
      <c r="N893" s="69" t="e">
        <f>LOG(Results!H897,2)</f>
        <v>#DIV/0!</v>
      </c>
      <c r="O893" s="70" t="str">
        <f>Results!I885</f>
        <v>N/A</v>
      </c>
    </row>
    <row r="894" spans="11:15">
      <c r="K894" s="68"/>
      <c r="L894" s="39" t="str">
        <f>Results!C898</f>
        <v>F08</v>
      </c>
      <c r="M894" s="39" t="str">
        <f>Results!B890</f>
        <v/>
      </c>
      <c r="N894" s="69" t="e">
        <f>LOG(Results!H898,2)</f>
        <v>#DIV/0!</v>
      </c>
      <c r="O894" s="70" t="str">
        <f>Results!I886</f>
        <v>N/A</v>
      </c>
    </row>
    <row r="895" spans="11:15">
      <c r="K895" s="68"/>
      <c r="L895" s="39" t="str">
        <f>Results!C899</f>
        <v>F09</v>
      </c>
      <c r="M895" s="39" t="str">
        <f>Results!B891</f>
        <v/>
      </c>
      <c r="N895" s="69" t="e">
        <f>LOG(Results!H899,2)</f>
        <v>#DIV/0!</v>
      </c>
      <c r="O895" s="70" t="str">
        <f>Results!I887</f>
        <v>N/A</v>
      </c>
    </row>
    <row r="896" spans="11:15">
      <c r="K896" s="68"/>
      <c r="L896" s="39" t="str">
        <f>Results!C900</f>
        <v>F10</v>
      </c>
      <c r="M896" s="39" t="str">
        <f>Results!B892</f>
        <v/>
      </c>
      <c r="N896" s="69" t="e">
        <f>LOG(Results!H900,2)</f>
        <v>#DIV/0!</v>
      </c>
      <c r="O896" s="70" t="str">
        <f>Results!I888</f>
        <v>N/A</v>
      </c>
    </row>
    <row r="897" spans="11:15">
      <c r="K897" s="68"/>
      <c r="L897" s="39" t="str">
        <f>Results!C901</f>
        <v>F11</v>
      </c>
      <c r="M897" s="39" t="str">
        <f>Results!B893</f>
        <v/>
      </c>
      <c r="N897" s="69" t="e">
        <f>LOG(Results!H901,2)</f>
        <v>#DIV/0!</v>
      </c>
      <c r="O897" s="70" t="str">
        <f>Results!I889</f>
        <v>N/A</v>
      </c>
    </row>
    <row r="898" spans="11:15">
      <c r="K898" s="68"/>
      <c r="L898" s="39" t="str">
        <f>Results!C902</f>
        <v>F12</v>
      </c>
      <c r="M898" s="39" t="str">
        <f>Results!B894</f>
        <v/>
      </c>
      <c r="N898" s="69" t="e">
        <f>LOG(Results!H902,2)</f>
        <v>#DIV/0!</v>
      </c>
      <c r="O898" s="70" t="str">
        <f>Results!I890</f>
        <v>N/A</v>
      </c>
    </row>
    <row r="899" spans="11:15">
      <c r="K899" s="68"/>
      <c r="L899" s="39" t="str">
        <f>Results!C903</f>
        <v>F13</v>
      </c>
      <c r="M899" s="39" t="str">
        <f>Results!B895</f>
        <v/>
      </c>
      <c r="N899" s="69" t="e">
        <f>LOG(Results!H903,2)</f>
        <v>#DIV/0!</v>
      </c>
      <c r="O899" s="70" t="str">
        <f>Results!I891</f>
        <v>N/A</v>
      </c>
    </row>
    <row r="900" spans="11:15">
      <c r="K900" s="68"/>
      <c r="L900" s="39" t="str">
        <f>Results!C904</f>
        <v>F14</v>
      </c>
      <c r="M900" s="39" t="str">
        <f>Results!B896</f>
        <v/>
      </c>
      <c r="N900" s="69" t="e">
        <f>LOG(Results!H904,2)</f>
        <v>#DIV/0!</v>
      </c>
      <c r="O900" s="70" t="str">
        <f>Results!I892</f>
        <v>N/A</v>
      </c>
    </row>
    <row r="901" spans="11:15">
      <c r="K901" s="68"/>
      <c r="L901" s="39" t="str">
        <f>Results!C905</f>
        <v>F15</v>
      </c>
      <c r="M901" s="39" t="str">
        <f>Results!B897</f>
        <v/>
      </c>
      <c r="N901" s="69" t="e">
        <f>LOG(Results!H905,2)</f>
        <v>#DIV/0!</v>
      </c>
      <c r="O901" s="70" t="str">
        <f>Results!I893</f>
        <v>N/A</v>
      </c>
    </row>
    <row r="902" spans="11:15">
      <c r="K902" s="68"/>
      <c r="L902" s="39" t="str">
        <f>Results!C906</f>
        <v>F16</v>
      </c>
      <c r="M902" s="39" t="str">
        <f>Results!B898</f>
        <v/>
      </c>
      <c r="N902" s="69" t="e">
        <f>LOG(Results!H906,2)</f>
        <v>#DIV/0!</v>
      </c>
      <c r="O902" s="70" t="str">
        <f>Results!I894</f>
        <v>N/A</v>
      </c>
    </row>
    <row r="903" spans="11:15">
      <c r="K903" s="68"/>
      <c r="L903" s="39" t="str">
        <f>Results!C907</f>
        <v>F17</v>
      </c>
      <c r="M903" s="39" t="str">
        <f>Results!B899</f>
        <v/>
      </c>
      <c r="N903" s="69" t="e">
        <f>LOG(Results!H907,2)</f>
        <v>#DIV/0!</v>
      </c>
      <c r="O903" s="70" t="str">
        <f>Results!I895</f>
        <v>N/A</v>
      </c>
    </row>
    <row r="904" spans="11:15">
      <c r="K904" s="68"/>
      <c r="L904" s="39" t="str">
        <f>Results!C908</f>
        <v>F18</v>
      </c>
      <c r="M904" s="39" t="str">
        <f>Results!B900</f>
        <v/>
      </c>
      <c r="N904" s="69" t="e">
        <f>LOG(Results!H908,2)</f>
        <v>#DIV/0!</v>
      </c>
      <c r="O904" s="70" t="str">
        <f>Results!I896</f>
        <v>N/A</v>
      </c>
    </row>
    <row r="905" spans="11:15">
      <c r="K905" s="68"/>
      <c r="L905" s="39" t="str">
        <f>Results!C909</f>
        <v>F19</v>
      </c>
      <c r="M905" s="39" t="str">
        <f>Results!B901</f>
        <v/>
      </c>
      <c r="N905" s="69" t="e">
        <f>LOG(Results!H909,2)</f>
        <v>#DIV/0!</v>
      </c>
      <c r="O905" s="70" t="str">
        <f>Results!I897</f>
        <v>N/A</v>
      </c>
    </row>
    <row r="906" spans="11:15">
      <c r="K906" s="68"/>
      <c r="L906" s="39" t="str">
        <f>Results!C910</f>
        <v>F20</v>
      </c>
      <c r="M906" s="39" t="str">
        <f>Results!B902</f>
        <v/>
      </c>
      <c r="N906" s="69" t="e">
        <f>LOG(Results!H910,2)</f>
        <v>#DIV/0!</v>
      </c>
      <c r="O906" s="70" t="str">
        <f>Results!I898</f>
        <v>N/A</v>
      </c>
    </row>
    <row r="907" spans="11:15">
      <c r="K907" s="68"/>
      <c r="L907" s="39" t="str">
        <f>Results!C911</f>
        <v>F21</v>
      </c>
      <c r="M907" s="39" t="str">
        <f>Results!B903</f>
        <v/>
      </c>
      <c r="N907" s="69" t="e">
        <f>LOG(Results!H911,2)</f>
        <v>#DIV/0!</v>
      </c>
      <c r="O907" s="70" t="str">
        <f>Results!I899</f>
        <v>N/A</v>
      </c>
    </row>
    <row r="908" spans="11:15">
      <c r="K908" s="68"/>
      <c r="L908" s="39" t="str">
        <f>Results!C912</f>
        <v>F22</v>
      </c>
      <c r="M908" s="39" t="str">
        <f>Results!B904</f>
        <v/>
      </c>
      <c r="N908" s="69" t="e">
        <f>LOG(Results!H912,2)</f>
        <v>#DIV/0!</v>
      </c>
      <c r="O908" s="70" t="str">
        <f>Results!I900</f>
        <v>N/A</v>
      </c>
    </row>
    <row r="909" spans="11:15">
      <c r="K909" s="68"/>
      <c r="L909" s="39" t="str">
        <f>Results!C913</f>
        <v>F23</v>
      </c>
      <c r="M909" s="39" t="str">
        <f>Results!B905</f>
        <v/>
      </c>
      <c r="N909" s="69" t="e">
        <f>LOG(Results!H913,2)</f>
        <v>#DIV/0!</v>
      </c>
      <c r="O909" s="70" t="str">
        <f>Results!I901</f>
        <v>N/A</v>
      </c>
    </row>
    <row r="910" spans="11:15">
      <c r="K910" s="68"/>
      <c r="L910" s="39" t="str">
        <f>Results!C914</f>
        <v>F24</v>
      </c>
      <c r="M910" s="39" t="str">
        <f>Results!B906</f>
        <v/>
      </c>
      <c r="N910" s="69" t="e">
        <f>LOG(Results!H914,2)</f>
        <v>#DIV/0!</v>
      </c>
      <c r="O910" s="70" t="str">
        <f>Results!I902</f>
        <v>N/A</v>
      </c>
    </row>
    <row r="911" spans="11:15">
      <c r="K911" s="68"/>
      <c r="L911" s="39" t="str">
        <f>Results!C915</f>
        <v>G01</v>
      </c>
      <c r="M911" s="39" t="str">
        <f>Results!B907</f>
        <v/>
      </c>
      <c r="N911" s="69" t="e">
        <f>LOG(Results!H915,2)</f>
        <v>#DIV/0!</v>
      </c>
      <c r="O911" s="70" t="str">
        <f>Results!I903</f>
        <v>N/A</v>
      </c>
    </row>
    <row r="912" spans="11:15">
      <c r="K912" s="68"/>
      <c r="L912" s="39" t="str">
        <f>Results!C916</f>
        <v>G02</v>
      </c>
      <c r="M912" s="39" t="str">
        <f>Results!B908</f>
        <v/>
      </c>
      <c r="N912" s="69" t="e">
        <f>LOG(Results!H916,2)</f>
        <v>#DIV/0!</v>
      </c>
      <c r="O912" s="70" t="str">
        <f>Results!I904</f>
        <v>N/A</v>
      </c>
    </row>
    <row r="913" spans="11:15">
      <c r="K913" s="68"/>
      <c r="L913" s="39" t="str">
        <f>Results!C917</f>
        <v>G03</v>
      </c>
      <c r="M913" s="39" t="str">
        <f>Results!B909</f>
        <v/>
      </c>
      <c r="N913" s="69" t="e">
        <f>LOG(Results!H917,2)</f>
        <v>#DIV/0!</v>
      </c>
      <c r="O913" s="70" t="str">
        <f>Results!I905</f>
        <v>N/A</v>
      </c>
    </row>
    <row r="914" spans="11:15">
      <c r="K914" s="68"/>
      <c r="L914" s="39" t="str">
        <f>Results!C918</f>
        <v>G04</v>
      </c>
      <c r="M914" s="39" t="str">
        <f>Results!B910</f>
        <v/>
      </c>
      <c r="N914" s="69" t="e">
        <f>LOG(Results!H918,2)</f>
        <v>#DIV/0!</v>
      </c>
      <c r="O914" s="70" t="str">
        <f>Results!I906</f>
        <v>N/A</v>
      </c>
    </row>
    <row r="915" spans="11:15">
      <c r="K915" s="68"/>
      <c r="L915" s="39" t="str">
        <f>Results!C919</f>
        <v>G05</v>
      </c>
      <c r="M915" s="39" t="str">
        <f>Results!B911</f>
        <v/>
      </c>
      <c r="N915" s="69" t="e">
        <f>LOG(Results!H919,2)</f>
        <v>#DIV/0!</v>
      </c>
      <c r="O915" s="70" t="str">
        <f>Results!I907</f>
        <v>N/A</v>
      </c>
    </row>
    <row r="916" spans="11:15">
      <c r="K916" s="68"/>
      <c r="L916" s="39" t="str">
        <f>Results!C920</f>
        <v>G06</v>
      </c>
      <c r="M916" s="39" t="str">
        <f>Results!B912</f>
        <v/>
      </c>
      <c r="N916" s="69" t="e">
        <f>LOG(Results!H920,2)</f>
        <v>#DIV/0!</v>
      </c>
      <c r="O916" s="70" t="str">
        <f>Results!I908</f>
        <v>N/A</v>
      </c>
    </row>
    <row r="917" spans="11:15">
      <c r="K917" s="68"/>
      <c r="L917" s="39" t="str">
        <f>Results!C921</f>
        <v>G07</v>
      </c>
      <c r="M917" s="39" t="str">
        <f>Results!B913</f>
        <v/>
      </c>
      <c r="N917" s="69" t="e">
        <f>LOG(Results!H921,2)</f>
        <v>#DIV/0!</v>
      </c>
      <c r="O917" s="70" t="str">
        <f>Results!I909</f>
        <v>N/A</v>
      </c>
    </row>
    <row r="918" spans="11:15">
      <c r="K918" s="68"/>
      <c r="L918" s="39" t="str">
        <f>Results!C922</f>
        <v>G08</v>
      </c>
      <c r="M918" s="39" t="str">
        <f>Results!B914</f>
        <v/>
      </c>
      <c r="N918" s="69" t="e">
        <f>LOG(Results!H922,2)</f>
        <v>#DIV/0!</v>
      </c>
      <c r="O918" s="70" t="str">
        <f>Results!I910</f>
        <v>N/A</v>
      </c>
    </row>
    <row r="919" spans="11:15">
      <c r="K919" s="68"/>
      <c r="L919" s="39" t="str">
        <f>Results!C923</f>
        <v>G09</v>
      </c>
      <c r="M919" s="39" t="str">
        <f>Results!B915</f>
        <v>mmu-miR-344b-5p</v>
      </c>
      <c r="N919" s="69" t="e">
        <f>LOG(Results!H923,2)</f>
        <v>#DIV/0!</v>
      </c>
      <c r="O919" s="70" t="str">
        <f>Results!I911</f>
        <v>N/A</v>
      </c>
    </row>
    <row r="920" spans="11:15">
      <c r="K920" s="68"/>
      <c r="L920" s="39" t="str">
        <f>Results!C924</f>
        <v>G10</v>
      </c>
      <c r="M920" s="39" t="str">
        <f>Results!B916</f>
        <v/>
      </c>
      <c r="N920" s="69" t="e">
        <f>LOG(Results!H924,2)</f>
        <v>#DIV/0!</v>
      </c>
      <c r="O920" s="70" t="str">
        <f>Results!I912</f>
        <v>N/A</v>
      </c>
    </row>
    <row r="921" spans="11:15">
      <c r="K921" s="68"/>
      <c r="L921" s="39" t="str">
        <f>Results!C925</f>
        <v>G11</v>
      </c>
      <c r="M921" s="39" t="str">
        <f>Results!B917</f>
        <v>mmu-miR-344b-3p</v>
      </c>
      <c r="N921" s="69" t="e">
        <f>LOG(Results!H925,2)</f>
        <v>#DIV/0!</v>
      </c>
      <c r="O921" s="70" t="str">
        <f>Results!I913</f>
        <v>N/A</v>
      </c>
    </row>
    <row r="922" spans="11:15">
      <c r="K922" s="68"/>
      <c r="L922" s="39" t="str">
        <f>Results!C926</f>
        <v>G12</v>
      </c>
      <c r="M922" s="39" t="str">
        <f>Results!B918</f>
        <v/>
      </c>
      <c r="N922" s="69" t="e">
        <f>LOG(Results!H926,2)</f>
        <v>#DIV/0!</v>
      </c>
      <c r="O922" s="70" t="str">
        <f>Results!I914</f>
        <v>N/A</v>
      </c>
    </row>
    <row r="923" spans="11:15">
      <c r="K923" s="68"/>
      <c r="L923" s="39" t="str">
        <f>Results!C927</f>
        <v>G13</v>
      </c>
      <c r="M923" s="39" t="str">
        <f>Results!B919</f>
        <v>mmu-miR-344c-3p</v>
      </c>
      <c r="N923" s="69" t="e">
        <f>LOG(Results!H927,2)</f>
        <v>#DIV/0!</v>
      </c>
      <c r="O923" s="70" t="str">
        <f>Results!I915</f>
        <v>N/A</v>
      </c>
    </row>
    <row r="924" spans="11:15">
      <c r="K924" s="68"/>
      <c r="L924" s="39" t="str">
        <f>Results!C928</f>
        <v>G14</v>
      </c>
      <c r="M924" s="39" t="str">
        <f>Results!B920</f>
        <v/>
      </c>
      <c r="N924" s="69" t="e">
        <f>LOG(Results!H928,2)</f>
        <v>#DIV/0!</v>
      </c>
      <c r="O924" s="70" t="str">
        <f>Results!I916</f>
        <v>N/A</v>
      </c>
    </row>
    <row r="925" spans="11:15">
      <c r="K925" s="68"/>
      <c r="L925" s="39" t="str">
        <f>Results!C929</f>
        <v>G15</v>
      </c>
      <c r="M925" s="39" t="str">
        <f>Results!B921</f>
        <v>mmu-miR-344g-5p</v>
      </c>
      <c r="N925" s="69" t="e">
        <f>LOG(Results!H929,2)</f>
        <v>#DIV/0!</v>
      </c>
      <c r="O925" s="70" t="str">
        <f>Results!I917</f>
        <v>N/A</v>
      </c>
    </row>
    <row r="926" spans="11:15">
      <c r="K926" s="68"/>
      <c r="L926" s="39" t="str">
        <f>Results!C930</f>
        <v>G16</v>
      </c>
      <c r="M926" s="39" t="str">
        <f>Results!B922</f>
        <v/>
      </c>
      <c r="N926" s="69" t="e">
        <f>LOG(Results!H930,2)</f>
        <v>#DIV/0!</v>
      </c>
      <c r="O926" s="70" t="str">
        <f>Results!I918</f>
        <v>N/A</v>
      </c>
    </row>
    <row r="927" spans="11:15">
      <c r="K927" s="68"/>
      <c r="L927" s="39" t="str">
        <f>Results!C931</f>
        <v>G17</v>
      </c>
      <c r="M927" s="39" t="str">
        <f>Results!B923</f>
        <v>mmu-miR-344g-3p</v>
      </c>
      <c r="N927" s="69" t="e">
        <f>LOG(Results!H931,2)</f>
        <v>#DIV/0!</v>
      </c>
      <c r="O927" s="70" t="str">
        <f>Results!I919</f>
        <v>N/A</v>
      </c>
    </row>
    <row r="928" spans="11:15">
      <c r="K928" s="68"/>
      <c r="L928" s="39" t="str">
        <f>Results!C932</f>
        <v>G18</v>
      </c>
      <c r="M928" s="39" t="str">
        <f>Results!B924</f>
        <v/>
      </c>
      <c r="N928" s="69" t="e">
        <f>LOG(Results!H932,2)</f>
        <v>#DIV/0!</v>
      </c>
      <c r="O928" s="70" t="str">
        <f>Results!I920</f>
        <v>N/A</v>
      </c>
    </row>
    <row r="929" spans="11:15">
      <c r="K929" s="68"/>
      <c r="L929" s="39" t="str">
        <f>Results!C933</f>
        <v>G19</v>
      </c>
      <c r="M929" s="39" t="str">
        <f>Results!B925</f>
        <v>mmu-miR-344f-5p</v>
      </c>
      <c r="N929" s="69" t="e">
        <f>LOG(Results!H933,2)</f>
        <v>#DIV/0!</v>
      </c>
      <c r="O929" s="70" t="str">
        <f>Results!I921</f>
        <v>N/A</v>
      </c>
    </row>
    <row r="930" spans="11:15">
      <c r="K930" s="68"/>
      <c r="L930" s="39" t="str">
        <f>Results!C934</f>
        <v>G20</v>
      </c>
      <c r="M930" s="39" t="str">
        <f>Results!B926</f>
        <v/>
      </c>
      <c r="N930" s="69" t="e">
        <f>LOG(Results!H934,2)</f>
        <v>#DIV/0!</v>
      </c>
      <c r="O930" s="70" t="str">
        <f>Results!I922</f>
        <v>N/A</v>
      </c>
    </row>
    <row r="931" spans="11:15">
      <c r="K931" s="68"/>
      <c r="L931" s="39" t="str">
        <f>Results!C935</f>
        <v>G21</v>
      </c>
      <c r="M931" s="39" t="str">
        <f>Results!B927</f>
        <v>mmu-miR-344f-3p</v>
      </c>
      <c r="N931" s="69" t="e">
        <f>LOG(Results!H935,2)</f>
        <v>#DIV/0!</v>
      </c>
      <c r="O931" s="70" t="str">
        <f>Results!I923</f>
        <v>N/A</v>
      </c>
    </row>
    <row r="932" spans="11:15">
      <c r="K932" s="68"/>
      <c r="L932" s="39" t="str">
        <f>Results!C936</f>
        <v>G22</v>
      </c>
      <c r="M932" s="39" t="str">
        <f>Results!B928</f>
        <v/>
      </c>
      <c r="N932" s="69" t="e">
        <f>LOG(Results!H936,2)</f>
        <v>#DIV/0!</v>
      </c>
      <c r="O932" s="70" t="str">
        <f>Results!I924</f>
        <v>N/A</v>
      </c>
    </row>
    <row r="933" spans="11:15">
      <c r="K933" s="68"/>
      <c r="L933" s="39" t="str">
        <f>Results!C937</f>
        <v>G23</v>
      </c>
      <c r="M933" s="39" t="str">
        <f>Results!B929</f>
        <v>mmu-miR-3102-5p.2-5p</v>
      </c>
      <c r="N933" s="69" t="e">
        <f>LOG(Results!H937,2)</f>
        <v>#DIV/0!</v>
      </c>
      <c r="O933" s="70" t="str">
        <f>Results!I925</f>
        <v>N/A</v>
      </c>
    </row>
    <row r="934" spans="11:15">
      <c r="K934" s="68"/>
      <c r="L934" s="39" t="str">
        <f>Results!C938</f>
        <v>G24</v>
      </c>
      <c r="M934" s="39" t="str">
        <f>Results!B930</f>
        <v/>
      </c>
      <c r="N934" s="69" t="e">
        <f>LOG(Results!H938,2)</f>
        <v>#DIV/0!</v>
      </c>
      <c r="O934" s="70" t="str">
        <f>Results!I926</f>
        <v>N/A</v>
      </c>
    </row>
    <row r="935" spans="11:15">
      <c r="K935" s="68"/>
      <c r="L935" s="39" t="str">
        <f>Results!C939</f>
        <v>H01</v>
      </c>
      <c r="M935" s="39" t="str">
        <f>Results!B931</f>
        <v>mmu-miR-3102-3p.2</v>
      </c>
      <c r="N935" s="69" t="e">
        <f>LOG(Results!H939,2)</f>
        <v>#DIV/0!</v>
      </c>
      <c r="O935" s="70" t="str">
        <f>Results!I927</f>
        <v>N/A</v>
      </c>
    </row>
    <row r="936" spans="11:15">
      <c r="K936" s="68"/>
      <c r="L936" s="39" t="str">
        <f>Results!C940</f>
        <v>H02</v>
      </c>
      <c r="M936" s="39" t="str">
        <f>Results!B932</f>
        <v/>
      </c>
      <c r="N936" s="69" t="e">
        <f>LOG(Results!H940,2)</f>
        <v>#DIV/0!</v>
      </c>
      <c r="O936" s="70" t="str">
        <f>Results!I928</f>
        <v>N/A</v>
      </c>
    </row>
    <row r="937" spans="11:15">
      <c r="K937" s="68"/>
      <c r="L937" s="39" t="str">
        <f>Results!C941</f>
        <v>H03</v>
      </c>
      <c r="M937" s="39" t="str">
        <f>Results!B933</f>
        <v>mmu-miR-3102</v>
      </c>
      <c r="N937" s="69" t="e">
        <f>LOG(Results!H941,2)</f>
        <v>#DIV/0!</v>
      </c>
      <c r="O937" s="70" t="str">
        <f>Results!I929</f>
        <v>N/A</v>
      </c>
    </row>
    <row r="938" spans="11:15">
      <c r="K938" s="68"/>
      <c r="L938" s="39" t="str">
        <f>Results!C942</f>
        <v>H04</v>
      </c>
      <c r="M938" s="39" t="str">
        <f>Results!B934</f>
        <v/>
      </c>
      <c r="N938" s="69" t="e">
        <f>LOG(Results!H942,2)</f>
        <v>#DIV/0!</v>
      </c>
      <c r="O938" s="70" t="str">
        <f>Results!I930</f>
        <v>N/A</v>
      </c>
    </row>
    <row r="939" spans="11:15">
      <c r="K939" s="68"/>
      <c r="L939" s="39" t="str">
        <f>Results!C943</f>
        <v>H05</v>
      </c>
      <c r="M939" s="39" t="str">
        <f>Results!B935</f>
        <v>mmu-miR-3103-5p</v>
      </c>
      <c r="N939" s="69" t="e">
        <f>LOG(Results!H943,2)</f>
        <v>#DIV/0!</v>
      </c>
      <c r="O939" s="70" t="str">
        <f>Results!I931</f>
        <v>N/A</v>
      </c>
    </row>
    <row r="940" spans="11:15">
      <c r="K940" s="68"/>
      <c r="L940" s="39" t="str">
        <f>Results!C944</f>
        <v>H06</v>
      </c>
      <c r="M940" s="39" t="str">
        <f>Results!B936</f>
        <v/>
      </c>
      <c r="N940" s="69" t="e">
        <f>LOG(Results!H944,2)</f>
        <v>#DIV/0!</v>
      </c>
      <c r="O940" s="70" t="str">
        <f>Results!I932</f>
        <v>N/A</v>
      </c>
    </row>
    <row r="941" spans="11:15">
      <c r="K941" s="68"/>
      <c r="L941" s="39" t="str">
        <f>Results!C945</f>
        <v>H07</v>
      </c>
      <c r="M941" s="39" t="str">
        <f>Results!B937</f>
        <v>mmu-miR-3103-3p</v>
      </c>
      <c r="N941" s="69" t="e">
        <f>LOG(Results!H945,2)</f>
        <v>#DIV/0!</v>
      </c>
      <c r="O941" s="70" t="str">
        <f>Results!I933</f>
        <v>N/A</v>
      </c>
    </row>
    <row r="942" spans="11:15">
      <c r="K942" s="68"/>
      <c r="L942" s="39" t="str">
        <f>Results!C946</f>
        <v>H08</v>
      </c>
      <c r="M942" s="39" t="str">
        <f>Results!B938</f>
        <v/>
      </c>
      <c r="N942" s="69" t="e">
        <f>LOG(Results!H946,2)</f>
        <v>#DIV/0!</v>
      </c>
      <c r="O942" s="70" t="str">
        <f>Results!I934</f>
        <v>N/A</v>
      </c>
    </row>
    <row r="943" spans="11:15">
      <c r="K943" s="68"/>
      <c r="L943" s="39" t="str">
        <f>Results!C947</f>
        <v>H09</v>
      </c>
      <c r="M943" s="39" t="str">
        <f>Results!B939</f>
        <v/>
      </c>
      <c r="N943" s="69" t="e">
        <f>LOG(Results!H947,2)</f>
        <v>#DIV/0!</v>
      </c>
      <c r="O943" s="70" t="str">
        <f>Results!I935</f>
        <v>N/A</v>
      </c>
    </row>
    <row r="944" spans="11:15">
      <c r="K944" s="68"/>
      <c r="L944" s="39" t="str">
        <f>Results!C948</f>
        <v>H10</v>
      </c>
      <c r="M944" s="39" t="str">
        <f>Results!B940</f>
        <v/>
      </c>
      <c r="N944" s="69" t="e">
        <f>LOG(Results!H948,2)</f>
        <v>#DIV/0!</v>
      </c>
      <c r="O944" s="70" t="str">
        <f>Results!I936</f>
        <v>N/A</v>
      </c>
    </row>
    <row r="945" spans="11:15">
      <c r="K945" s="68"/>
      <c r="L945" s="39" t="str">
        <f>Results!C949</f>
        <v>H11</v>
      </c>
      <c r="M945" s="39" t="str">
        <f>Results!B941</f>
        <v/>
      </c>
      <c r="N945" s="69" t="e">
        <f>LOG(Results!H949,2)</f>
        <v>#DIV/0!</v>
      </c>
      <c r="O945" s="70" t="str">
        <f>Results!I937</f>
        <v>N/A</v>
      </c>
    </row>
    <row r="946" spans="11:15">
      <c r="K946" s="68"/>
      <c r="L946" s="39" t="str">
        <f>Results!C950</f>
        <v>H12</v>
      </c>
      <c r="M946" s="39" t="str">
        <f>Results!B942</f>
        <v/>
      </c>
      <c r="N946" s="69" t="e">
        <f>LOG(Results!H950,2)</f>
        <v>#DIV/0!</v>
      </c>
      <c r="O946" s="70" t="str">
        <f>Results!I938</f>
        <v>N/A</v>
      </c>
    </row>
    <row r="947" spans="11:15">
      <c r="K947" s="68"/>
      <c r="L947" s="39" t="str">
        <f>Results!C951</f>
        <v>H13</v>
      </c>
      <c r="M947" s="39" t="str">
        <f>Results!B943</f>
        <v/>
      </c>
      <c r="N947" s="69" t="e">
        <f>LOG(Results!H951,2)</f>
        <v>#DIV/0!</v>
      </c>
      <c r="O947" s="70" t="str">
        <f>Results!I939</f>
        <v>N/A</v>
      </c>
    </row>
    <row r="948" spans="11:15">
      <c r="K948" s="68"/>
      <c r="L948" s="39" t="str">
        <f>Results!C952</f>
        <v>H14</v>
      </c>
      <c r="M948" s="39" t="str">
        <f>Results!B944</f>
        <v/>
      </c>
      <c r="N948" s="69" t="e">
        <f>LOG(Results!H952,2)</f>
        <v>#DIV/0!</v>
      </c>
      <c r="O948" s="70" t="str">
        <f>Results!I940</f>
        <v>N/A</v>
      </c>
    </row>
    <row r="949" spans="11:15">
      <c r="K949" s="68"/>
      <c r="L949" s="39" t="str">
        <f>Results!C953</f>
        <v>H15</v>
      </c>
      <c r="M949" s="39" t="str">
        <f>Results!B945</f>
        <v/>
      </c>
      <c r="N949" s="69" t="e">
        <f>LOG(Results!H953,2)</f>
        <v>#DIV/0!</v>
      </c>
      <c r="O949" s="70" t="str">
        <f>Results!I941</f>
        <v>N/A</v>
      </c>
    </row>
    <row r="950" spans="11:15">
      <c r="K950" s="68"/>
      <c r="L950" s="39" t="str">
        <f>Results!C954</f>
        <v>H16</v>
      </c>
      <c r="M950" s="39" t="str">
        <f>Results!B946</f>
        <v/>
      </c>
      <c r="N950" s="69" t="e">
        <f>LOG(Results!H954,2)</f>
        <v>#DIV/0!</v>
      </c>
      <c r="O950" s="70" t="str">
        <f>Results!I942</f>
        <v>N/A</v>
      </c>
    </row>
    <row r="951" spans="11:15">
      <c r="K951" s="68"/>
      <c r="L951" s="39" t="str">
        <f>Results!C955</f>
        <v>H17</v>
      </c>
      <c r="M951" s="39" t="str">
        <f>Results!B947</f>
        <v/>
      </c>
      <c r="N951" s="69" t="e">
        <f>LOG(Results!H955,2)</f>
        <v>#DIV/0!</v>
      </c>
      <c r="O951" s="70" t="str">
        <f>Results!I943</f>
        <v>N/A</v>
      </c>
    </row>
    <row r="952" spans="11:15">
      <c r="K952" s="68"/>
      <c r="L952" s="39" t="str">
        <f>Results!C956</f>
        <v>H18</v>
      </c>
      <c r="M952" s="39" t="str">
        <f>Results!B948</f>
        <v/>
      </c>
      <c r="N952" s="69" t="e">
        <f>LOG(Results!H956,2)</f>
        <v>#DIV/0!</v>
      </c>
      <c r="O952" s="70" t="str">
        <f>Results!I944</f>
        <v>N/A</v>
      </c>
    </row>
    <row r="953" spans="11:15">
      <c r="K953" s="68"/>
      <c r="L953" s="39" t="str">
        <f>Results!C957</f>
        <v>H19</v>
      </c>
      <c r="M953" s="39" t="str">
        <f>Results!B949</f>
        <v/>
      </c>
      <c r="N953" s="69" t="e">
        <f>LOG(Results!H957,2)</f>
        <v>#DIV/0!</v>
      </c>
      <c r="O953" s="70" t="str">
        <f>Results!I945</f>
        <v>N/A</v>
      </c>
    </row>
    <row r="954" spans="11:15">
      <c r="K954" s="68"/>
      <c r="L954" s="39" t="str">
        <f>Results!C958</f>
        <v>H20</v>
      </c>
      <c r="M954" s="39" t="str">
        <f>Results!B950</f>
        <v/>
      </c>
      <c r="N954" s="69" t="e">
        <f>LOG(Results!H958,2)</f>
        <v>#DIV/0!</v>
      </c>
      <c r="O954" s="70" t="str">
        <f>Results!I946</f>
        <v>N/A</v>
      </c>
    </row>
    <row r="955" spans="11:15">
      <c r="K955" s="68"/>
      <c r="L955" s="39" t="str">
        <f>Results!C959</f>
        <v>H21</v>
      </c>
      <c r="M955" s="39" t="str">
        <f>Results!B951</f>
        <v/>
      </c>
      <c r="N955" s="69" t="e">
        <f>LOG(Results!H959,2)</f>
        <v>#DIV/0!</v>
      </c>
      <c r="O955" s="70" t="str">
        <f>Results!I947</f>
        <v>N/A</v>
      </c>
    </row>
    <row r="956" spans="11:15">
      <c r="K956" s="68"/>
      <c r="L956" s="39" t="str">
        <f>Results!C960</f>
        <v>H22</v>
      </c>
      <c r="M956" s="39" t="str">
        <f>Results!B952</f>
        <v/>
      </c>
      <c r="N956" s="69" t="e">
        <f>LOG(Results!H960,2)</f>
        <v>#DIV/0!</v>
      </c>
      <c r="O956" s="70" t="str">
        <f>Results!I948</f>
        <v>N/A</v>
      </c>
    </row>
    <row r="957" spans="11:15">
      <c r="K957" s="68"/>
      <c r="L957" s="39" t="str">
        <f>Results!C961</f>
        <v>H23</v>
      </c>
      <c r="M957" s="39" t="str">
        <f>Results!B953</f>
        <v/>
      </c>
      <c r="N957" s="69" t="e">
        <f>LOG(Results!H961,2)</f>
        <v>#DIV/0!</v>
      </c>
      <c r="O957" s="70" t="str">
        <f>Results!I949</f>
        <v>N/A</v>
      </c>
    </row>
    <row r="958" spans="11:15">
      <c r="K958" s="68"/>
      <c r="L958" s="39" t="str">
        <f>Results!C962</f>
        <v>H24</v>
      </c>
      <c r="M958" s="39" t="str">
        <f>Results!B954</f>
        <v/>
      </c>
      <c r="N958" s="69" t="e">
        <f>LOG(Results!H962,2)</f>
        <v>#DIV/0!</v>
      </c>
      <c r="O958" s="70" t="str">
        <f>Results!I950</f>
        <v>N/A</v>
      </c>
    </row>
    <row r="959" spans="11:15">
      <c r="K959" s="68"/>
      <c r="L959" s="39" t="str">
        <f>Results!C963</f>
        <v>I01</v>
      </c>
      <c r="M959" s="39" t="str">
        <f>Results!B955</f>
        <v/>
      </c>
      <c r="N959" s="69" t="e">
        <f>LOG(Results!H963,2)</f>
        <v>#DIV/0!</v>
      </c>
      <c r="O959" s="70" t="str">
        <f>Results!I951</f>
        <v>N/A</v>
      </c>
    </row>
    <row r="960" spans="11:15">
      <c r="K960" s="68"/>
      <c r="L960" s="39" t="str">
        <f>Results!C964</f>
        <v>I02</v>
      </c>
      <c r="M960" s="39" t="str">
        <f>Results!B956</f>
        <v/>
      </c>
      <c r="N960" s="69" t="e">
        <f>LOG(Results!H964,2)</f>
        <v>#DIV/0!</v>
      </c>
      <c r="O960" s="70" t="str">
        <f>Results!I952</f>
        <v>N/A</v>
      </c>
    </row>
    <row r="961" spans="11:15">
      <c r="K961" s="68"/>
      <c r="L961" s="39" t="str">
        <f>Results!C965</f>
        <v>I03</v>
      </c>
      <c r="M961" s="39" t="str">
        <f>Results!B957</f>
        <v/>
      </c>
      <c r="N961" s="69" t="e">
        <f>LOG(Results!H965,2)</f>
        <v>#DIV/0!</v>
      </c>
      <c r="O961" s="70" t="str">
        <f>Results!I953</f>
        <v>N/A</v>
      </c>
    </row>
    <row r="962" spans="11:15">
      <c r="K962" s="68"/>
      <c r="L962" s="39" t="str">
        <f>Results!C966</f>
        <v>I04</v>
      </c>
      <c r="M962" s="39" t="str">
        <f>Results!B958</f>
        <v/>
      </c>
      <c r="N962" s="69" t="e">
        <f>LOG(Results!H966,2)</f>
        <v>#DIV/0!</v>
      </c>
      <c r="O962" s="70" t="str">
        <f>Results!I954</f>
        <v>N/A</v>
      </c>
    </row>
    <row r="963" spans="11:15">
      <c r="K963" s="68"/>
      <c r="L963" s="39" t="str">
        <f>Results!C967</f>
        <v>I05</v>
      </c>
      <c r="M963" s="39" t="str">
        <f>Results!B959</f>
        <v/>
      </c>
      <c r="N963" s="69" t="e">
        <f>LOG(Results!H967,2)</f>
        <v>#DIV/0!</v>
      </c>
      <c r="O963" s="70" t="str">
        <f>Results!I955</f>
        <v>N/A</v>
      </c>
    </row>
    <row r="964" spans="11:15">
      <c r="K964" s="68"/>
      <c r="L964" s="39" t="str">
        <f>Results!C968</f>
        <v>I06</v>
      </c>
      <c r="M964" s="39" t="str">
        <f>Results!B960</f>
        <v/>
      </c>
      <c r="N964" s="69" t="e">
        <f>LOG(Results!H968,2)</f>
        <v>#DIV/0!</v>
      </c>
      <c r="O964" s="70" t="str">
        <f>Results!I956</f>
        <v>N/A</v>
      </c>
    </row>
    <row r="965" spans="11:15">
      <c r="K965" s="68"/>
      <c r="L965" s="39" t="str">
        <f>Results!C969</f>
        <v>I07</v>
      </c>
      <c r="M965" s="39" t="str">
        <f>Results!B961</f>
        <v/>
      </c>
      <c r="N965" s="69" t="e">
        <f>LOG(Results!H969,2)</f>
        <v>#DIV/0!</v>
      </c>
      <c r="O965" s="70" t="str">
        <f>Results!I957</f>
        <v>N/A</v>
      </c>
    </row>
    <row r="966" spans="11:15">
      <c r="K966" s="68"/>
      <c r="L966" s="39" t="str">
        <f>Results!C970</f>
        <v>I08</v>
      </c>
      <c r="M966" s="39" t="str">
        <f>Results!B962</f>
        <v/>
      </c>
      <c r="N966" s="69" t="e">
        <f>LOG(Results!H970,2)</f>
        <v>#DIV/0!</v>
      </c>
      <c r="O966" s="70" t="str">
        <f>Results!I958</f>
        <v>N/A</v>
      </c>
    </row>
    <row r="967" spans="11:15">
      <c r="K967" s="68"/>
      <c r="L967" s="39" t="str">
        <f>Results!C971</f>
        <v>I09</v>
      </c>
      <c r="M967" s="39" t="str">
        <f>Results!B963</f>
        <v>mmu-miR-3104-5p</v>
      </c>
      <c r="N967" s="69" t="e">
        <f>LOG(Results!H971,2)</f>
        <v>#DIV/0!</v>
      </c>
      <c r="O967" s="70" t="str">
        <f>Results!I959</f>
        <v>N/A</v>
      </c>
    </row>
    <row r="968" spans="11:15">
      <c r="K968" s="68"/>
      <c r="L968" s="39" t="str">
        <f>Results!C972</f>
        <v>I10</v>
      </c>
      <c r="M968" s="39" t="str">
        <f>Results!B964</f>
        <v/>
      </c>
      <c r="N968" s="69" t="e">
        <f>LOG(Results!H972,2)</f>
        <v>#DIV/0!</v>
      </c>
      <c r="O968" s="70" t="str">
        <f>Results!I960</f>
        <v>N/A</v>
      </c>
    </row>
    <row r="969" spans="11:15">
      <c r="K969" s="68"/>
      <c r="L969" s="39" t="str">
        <f>Results!C973</f>
        <v>I11</v>
      </c>
      <c r="M969" s="39" t="str">
        <f>Results!B965</f>
        <v>mmu-miR-3104-3p</v>
      </c>
      <c r="N969" s="69" t="e">
        <f>LOG(Results!H973,2)</f>
        <v>#DIV/0!</v>
      </c>
      <c r="O969" s="70" t="str">
        <f>Results!I961</f>
        <v>N/A</v>
      </c>
    </row>
    <row r="970" spans="11:15">
      <c r="K970" s="68"/>
      <c r="L970" s="39" t="str">
        <f>Results!C974</f>
        <v>I12</v>
      </c>
      <c r="M970" s="39" t="str">
        <f>Results!B966</f>
        <v/>
      </c>
      <c r="N970" s="69" t="e">
        <f>LOG(Results!H974,2)</f>
        <v>#DIV/0!</v>
      </c>
      <c r="O970" s="70" t="str">
        <f>Results!I962</f>
        <v>N/A</v>
      </c>
    </row>
    <row r="971" spans="11:15">
      <c r="K971" s="68"/>
      <c r="L971" s="39" t="str">
        <f>Results!C975</f>
        <v>I13</v>
      </c>
      <c r="M971" s="39" t="str">
        <f>Results!B967</f>
        <v>mmu-miR-3105-5p</v>
      </c>
      <c r="N971" s="69" t="e">
        <f>LOG(Results!H975,2)</f>
        <v>#DIV/0!</v>
      </c>
      <c r="O971" s="70" t="str">
        <f>Results!I963</f>
        <v>N/A</v>
      </c>
    </row>
    <row r="972" spans="11:15">
      <c r="K972" s="68"/>
      <c r="L972" s="39" t="str">
        <f>Results!C976</f>
        <v>I14</v>
      </c>
      <c r="M972" s="39" t="str">
        <f>Results!B968</f>
        <v/>
      </c>
      <c r="N972" s="69" t="e">
        <f>LOG(Results!H976,2)</f>
        <v>#DIV/0!</v>
      </c>
      <c r="O972" s="70" t="str">
        <f>Results!I964</f>
        <v>N/A</v>
      </c>
    </row>
    <row r="973" spans="11:15">
      <c r="K973" s="68"/>
      <c r="L973" s="39" t="str">
        <f>Results!C977</f>
        <v>I15</v>
      </c>
      <c r="M973" s="39" t="str">
        <f>Results!B969</f>
        <v>mmu-miR-3105-3p</v>
      </c>
      <c r="N973" s="69" t="e">
        <f>LOG(Results!H977,2)</f>
        <v>#DIV/0!</v>
      </c>
      <c r="O973" s="70" t="str">
        <f>Results!I965</f>
        <v>N/A</v>
      </c>
    </row>
    <row r="974" spans="11:15">
      <c r="K974" s="68"/>
      <c r="L974" s="39" t="str">
        <f>Results!C978</f>
        <v>I16</v>
      </c>
      <c r="M974" s="39" t="str">
        <f>Results!B970</f>
        <v/>
      </c>
      <c r="N974" s="69" t="e">
        <f>LOG(Results!H978,2)</f>
        <v>#DIV/0!</v>
      </c>
      <c r="O974" s="70" t="str">
        <f>Results!I966</f>
        <v>N/A</v>
      </c>
    </row>
    <row r="975" spans="11:15">
      <c r="K975" s="68"/>
      <c r="L975" s="39" t="str">
        <f>Results!C979</f>
        <v>I17</v>
      </c>
      <c r="M975" s="39" t="str">
        <f>Results!B971</f>
        <v>mmu-miR-3107-3p</v>
      </c>
      <c r="N975" s="69" t="e">
        <f>LOG(Results!H979,2)</f>
        <v>#DIV/0!</v>
      </c>
      <c r="O975" s="70" t="str">
        <f>Results!I967</f>
        <v>N/A</v>
      </c>
    </row>
    <row r="976" spans="11:15">
      <c r="K976" s="68"/>
      <c r="L976" s="39" t="str">
        <f>Results!C980</f>
        <v>I18</v>
      </c>
      <c r="M976" s="39" t="str">
        <f>Results!B972</f>
        <v/>
      </c>
      <c r="N976" s="69" t="e">
        <f>LOG(Results!H980,2)</f>
        <v>#DIV/0!</v>
      </c>
      <c r="O976" s="70" t="str">
        <f>Results!I968</f>
        <v>N/A</v>
      </c>
    </row>
    <row r="977" spans="11:15">
      <c r="K977" s="68"/>
      <c r="L977" s="39" t="str">
        <f>Results!C981</f>
        <v>I19</v>
      </c>
      <c r="M977" s="39" t="str">
        <f>Results!B973</f>
        <v>mmu-miR-3074-2-3p</v>
      </c>
      <c r="N977" s="69" t="e">
        <f>LOG(Results!H981,2)</f>
        <v>#DIV/0!</v>
      </c>
      <c r="O977" s="70" t="str">
        <f>Results!I969</f>
        <v>N/A</v>
      </c>
    </row>
    <row r="978" spans="11:15">
      <c r="K978" s="68"/>
      <c r="L978" s="39" t="str">
        <f>Results!C982</f>
        <v>I20</v>
      </c>
      <c r="M978" s="39" t="str">
        <f>Results!B974</f>
        <v/>
      </c>
      <c r="N978" s="69" t="e">
        <f>LOG(Results!H982,2)</f>
        <v>#DIV/0!</v>
      </c>
      <c r="O978" s="70" t="str">
        <f>Results!I970</f>
        <v>N/A</v>
      </c>
    </row>
    <row r="979" spans="11:15">
      <c r="K979" s="68"/>
      <c r="L979" s="39" t="str">
        <f>Results!C983</f>
        <v>I21</v>
      </c>
      <c r="M979" s="39" t="str">
        <f>Results!B975</f>
        <v>mmu-miR-3108-5p</v>
      </c>
      <c r="N979" s="69" t="e">
        <f>LOG(Results!H983,2)</f>
        <v>#DIV/0!</v>
      </c>
      <c r="O979" s="70" t="str">
        <f>Results!I971</f>
        <v>N/A</v>
      </c>
    </row>
    <row r="980" spans="11:15">
      <c r="K980" s="68"/>
      <c r="L980" s="39" t="str">
        <f>Results!C984</f>
        <v>I22</v>
      </c>
      <c r="M980" s="39" t="str">
        <f>Results!B976</f>
        <v/>
      </c>
      <c r="N980" s="69" t="e">
        <f>LOG(Results!H984,2)</f>
        <v>#DIV/0!</v>
      </c>
      <c r="O980" s="70" t="str">
        <f>Results!I972</f>
        <v>N/A</v>
      </c>
    </row>
    <row r="981" spans="11:15">
      <c r="K981" s="68"/>
      <c r="L981" s="39" t="str">
        <f>Results!C985</f>
        <v>I23</v>
      </c>
      <c r="M981" s="39" t="str">
        <f>Results!B977</f>
        <v>mmu-miR-3108-3p</v>
      </c>
      <c r="N981" s="69" t="e">
        <f>LOG(Results!H985,2)</f>
        <v>#DIV/0!</v>
      </c>
      <c r="O981" s="70" t="str">
        <f>Results!I973</f>
        <v>N/A</v>
      </c>
    </row>
    <row r="982" spans="11:15">
      <c r="K982" s="68"/>
      <c r="L982" s="39" t="str">
        <f>Results!C986</f>
        <v>I24</v>
      </c>
      <c r="M982" s="39" t="str">
        <f>Results!B978</f>
        <v/>
      </c>
      <c r="N982" s="69" t="e">
        <f>LOG(Results!H986,2)</f>
        <v>#DIV/0!</v>
      </c>
      <c r="O982" s="70" t="str">
        <f>Results!I974</f>
        <v>N/A</v>
      </c>
    </row>
    <row r="983" spans="11:15">
      <c r="K983" s="68"/>
      <c r="L983" s="39" t="str">
        <f>Results!C987</f>
        <v>J01</v>
      </c>
      <c r="M983" s="39" t="str">
        <f>Results!B979</f>
        <v>mmu-miR-3109-5p</v>
      </c>
      <c r="N983" s="69" t="e">
        <f>LOG(Results!H987,2)</f>
        <v>#DIV/0!</v>
      </c>
      <c r="O983" s="70" t="str">
        <f>Results!I975</f>
        <v>N/A</v>
      </c>
    </row>
    <row r="984" spans="11:15">
      <c r="K984" s="68"/>
      <c r="L984" s="39" t="str">
        <f>Results!C988</f>
        <v>J02</v>
      </c>
      <c r="M984" s="39" t="str">
        <f>Results!B980</f>
        <v/>
      </c>
      <c r="N984" s="69" t="e">
        <f>LOG(Results!H988,2)</f>
        <v>#DIV/0!</v>
      </c>
      <c r="O984" s="70" t="str">
        <f>Results!I976</f>
        <v>N/A</v>
      </c>
    </row>
    <row r="985" spans="11:15">
      <c r="K985" s="68"/>
      <c r="L985" s="39" t="str">
        <f>Results!C989</f>
        <v>J03</v>
      </c>
      <c r="M985" s="39" t="str">
        <f>Results!B981</f>
        <v>mmu-miR-3109-3p</v>
      </c>
      <c r="N985" s="69" t="e">
        <f>LOG(Results!H989,2)</f>
        <v>#DIV/0!</v>
      </c>
      <c r="O985" s="70" t="str">
        <f>Results!I977</f>
        <v>N/A</v>
      </c>
    </row>
    <row r="986" spans="11:15">
      <c r="K986" s="68"/>
      <c r="L986" s="39" t="str">
        <f>Results!C990</f>
        <v>J04</v>
      </c>
      <c r="M986" s="39" t="str">
        <f>Results!B982</f>
        <v/>
      </c>
      <c r="N986" s="69" t="e">
        <f>LOG(Results!H990,2)</f>
        <v>#DIV/0!</v>
      </c>
      <c r="O986" s="70" t="str">
        <f>Results!I978</f>
        <v>N/A</v>
      </c>
    </row>
    <row r="987" spans="11:15">
      <c r="K987" s="68"/>
      <c r="L987" s="39" t="str">
        <f>Results!C991</f>
        <v>J05</v>
      </c>
      <c r="M987" s="39" t="str">
        <f>Results!B983</f>
        <v>mmu-miR-3110-5p</v>
      </c>
      <c r="N987" s="69" t="e">
        <f>LOG(Results!H991,2)</f>
        <v>#DIV/0!</v>
      </c>
      <c r="O987" s="70" t="str">
        <f>Results!I979</f>
        <v>N/A</v>
      </c>
    </row>
    <row r="988" spans="11:15">
      <c r="K988" s="68"/>
      <c r="L988" s="39" t="str">
        <f>Results!C992</f>
        <v>J06</v>
      </c>
      <c r="M988" s="39" t="str">
        <f>Results!B984</f>
        <v/>
      </c>
      <c r="N988" s="69" t="e">
        <f>LOG(Results!H992,2)</f>
        <v>#DIV/0!</v>
      </c>
      <c r="O988" s="70" t="str">
        <f>Results!I980</f>
        <v>N/A</v>
      </c>
    </row>
    <row r="989" spans="11:15">
      <c r="K989" s="68"/>
      <c r="L989" s="39" t="str">
        <f>Results!C993</f>
        <v>J07</v>
      </c>
      <c r="M989" s="39" t="str">
        <f>Results!B985</f>
        <v>mmu-miR-3110-3p</v>
      </c>
      <c r="N989" s="69" t="e">
        <f>LOG(Results!H993,2)</f>
        <v>#DIV/0!</v>
      </c>
      <c r="O989" s="70" t="str">
        <f>Results!I981</f>
        <v>N/A</v>
      </c>
    </row>
    <row r="990" spans="11:15">
      <c r="K990" s="68"/>
      <c r="L990" s="39" t="str">
        <f>Results!C994</f>
        <v>J08</v>
      </c>
      <c r="M990" s="39" t="str">
        <f>Results!B986</f>
        <v/>
      </c>
      <c r="N990" s="69" t="e">
        <f>LOG(Results!H994,2)</f>
        <v>#DIV/0!</v>
      </c>
      <c r="O990" s="70" t="str">
        <f>Results!I982</f>
        <v>N/A</v>
      </c>
    </row>
    <row r="991" spans="11:15">
      <c r="K991" s="68"/>
      <c r="L991" s="39" t="str">
        <f>Results!C995</f>
        <v>J09</v>
      </c>
      <c r="M991" s="39" t="str">
        <f>Results!B987</f>
        <v/>
      </c>
      <c r="N991" s="69" t="e">
        <f>LOG(Results!H995,2)</f>
        <v>#DIV/0!</v>
      </c>
      <c r="O991" s="70" t="str">
        <f>Results!I983</f>
        <v>N/A</v>
      </c>
    </row>
    <row r="992" spans="11:15">
      <c r="K992" s="68"/>
      <c r="L992" s="39" t="str">
        <f>Results!C996</f>
        <v>J10</v>
      </c>
      <c r="M992" s="39" t="str">
        <f>Results!B988</f>
        <v/>
      </c>
      <c r="N992" s="69" t="e">
        <f>LOG(Results!H996,2)</f>
        <v>#DIV/0!</v>
      </c>
      <c r="O992" s="70" t="str">
        <f>Results!I984</f>
        <v>N/A</v>
      </c>
    </row>
    <row r="993" spans="11:15">
      <c r="K993" s="68"/>
      <c r="L993" s="39" t="str">
        <f>Results!C997</f>
        <v>J11</v>
      </c>
      <c r="M993" s="39" t="str">
        <f>Results!B989</f>
        <v/>
      </c>
      <c r="N993" s="69" t="e">
        <f>LOG(Results!H997,2)</f>
        <v>#DIV/0!</v>
      </c>
      <c r="O993" s="70" t="str">
        <f>Results!I985</f>
        <v>N/A</v>
      </c>
    </row>
    <row r="994" spans="11:15">
      <c r="K994" s="68"/>
      <c r="L994" s="39" t="str">
        <f>Results!C998</f>
        <v>J12</v>
      </c>
      <c r="M994" s="39" t="str">
        <f>Results!B990</f>
        <v/>
      </c>
      <c r="N994" s="69" t="e">
        <f>LOG(Results!H998,2)</f>
        <v>#DIV/0!</v>
      </c>
      <c r="O994" s="70" t="str">
        <f>Results!I986</f>
        <v>N/A</v>
      </c>
    </row>
    <row r="995" spans="11:15">
      <c r="K995" s="68"/>
      <c r="L995" s="39" t="str">
        <f>Results!C999</f>
        <v>J13</v>
      </c>
      <c r="M995" s="39" t="str">
        <f>Results!B991</f>
        <v/>
      </c>
      <c r="N995" s="69" t="e">
        <f>LOG(Results!H999,2)</f>
        <v>#DIV/0!</v>
      </c>
      <c r="O995" s="70" t="str">
        <f>Results!I987</f>
        <v>N/A</v>
      </c>
    </row>
    <row r="996" spans="11:15">
      <c r="K996" s="68"/>
      <c r="L996" s="39" t="str">
        <f>Results!C1000</f>
        <v>J14</v>
      </c>
      <c r="M996" s="39" t="str">
        <f>Results!B992</f>
        <v/>
      </c>
      <c r="N996" s="69" t="e">
        <f>LOG(Results!H1000,2)</f>
        <v>#DIV/0!</v>
      </c>
      <c r="O996" s="70" t="str">
        <f>Results!I988</f>
        <v>N/A</v>
      </c>
    </row>
    <row r="997" spans="11:15">
      <c r="K997" s="68"/>
      <c r="L997" s="39" t="str">
        <f>Results!C1001</f>
        <v>J15</v>
      </c>
      <c r="M997" s="39" t="str">
        <f>Results!B993</f>
        <v/>
      </c>
      <c r="N997" s="69" t="e">
        <f>LOG(Results!H1001,2)</f>
        <v>#DIV/0!</v>
      </c>
      <c r="O997" s="70" t="str">
        <f>Results!I989</f>
        <v>N/A</v>
      </c>
    </row>
    <row r="998" spans="11:15">
      <c r="K998" s="68"/>
      <c r="L998" s="39" t="str">
        <f>Results!C1002</f>
        <v>J16</v>
      </c>
      <c r="M998" s="39" t="str">
        <f>Results!B994</f>
        <v/>
      </c>
      <c r="N998" s="69" t="e">
        <f>LOG(Results!H1002,2)</f>
        <v>#DIV/0!</v>
      </c>
      <c r="O998" s="70" t="str">
        <f>Results!I990</f>
        <v>N/A</v>
      </c>
    </row>
    <row r="999" spans="11:15">
      <c r="K999" s="68"/>
      <c r="L999" s="39" t="str">
        <f>Results!C1003</f>
        <v>J17</v>
      </c>
      <c r="M999" s="39" t="str">
        <f>Results!B995</f>
        <v/>
      </c>
      <c r="N999" s="69" t="e">
        <f>LOG(Results!H1003,2)</f>
        <v>#DIV/0!</v>
      </c>
      <c r="O999" s="70" t="str">
        <f>Results!I991</f>
        <v>N/A</v>
      </c>
    </row>
    <row r="1000" spans="11:15">
      <c r="K1000" s="68"/>
      <c r="L1000" s="39" t="str">
        <f>Results!C1004</f>
        <v>J18</v>
      </c>
      <c r="M1000" s="39" t="str">
        <f>Results!B996</f>
        <v/>
      </c>
      <c r="N1000" s="69" t="e">
        <f>LOG(Results!H1004,2)</f>
        <v>#DIV/0!</v>
      </c>
      <c r="O1000" s="70" t="str">
        <f>Results!I992</f>
        <v>N/A</v>
      </c>
    </row>
    <row r="1001" spans="11:15">
      <c r="K1001" s="68"/>
      <c r="L1001" s="39" t="str">
        <f>Results!C1005</f>
        <v>J19</v>
      </c>
      <c r="M1001" s="39" t="str">
        <f>Results!B997</f>
        <v/>
      </c>
      <c r="N1001" s="69" t="e">
        <f>LOG(Results!H1005,2)</f>
        <v>#DIV/0!</v>
      </c>
      <c r="O1001" s="70" t="str">
        <f>Results!I993</f>
        <v>N/A</v>
      </c>
    </row>
    <row r="1002" spans="11:15">
      <c r="K1002" s="68"/>
      <c r="L1002" s="39" t="str">
        <f>Results!C1006</f>
        <v>J20</v>
      </c>
      <c r="M1002" s="39" t="str">
        <f>Results!B998</f>
        <v/>
      </c>
      <c r="N1002" s="69" t="e">
        <f>LOG(Results!H1006,2)</f>
        <v>#DIV/0!</v>
      </c>
      <c r="O1002" s="70" t="str">
        <f>Results!I994</f>
        <v>N/A</v>
      </c>
    </row>
    <row r="1003" spans="11:15">
      <c r="K1003" s="68"/>
      <c r="L1003" s="39" t="str">
        <f>Results!C1007</f>
        <v>J21</v>
      </c>
      <c r="M1003" s="39" t="str">
        <f>Results!B999</f>
        <v/>
      </c>
      <c r="N1003" s="69" t="e">
        <f>LOG(Results!H1007,2)</f>
        <v>#DIV/0!</v>
      </c>
      <c r="O1003" s="70" t="str">
        <f>Results!I995</f>
        <v>N/A</v>
      </c>
    </row>
    <row r="1004" spans="11:15">
      <c r="K1004" s="68"/>
      <c r="L1004" s="39" t="str">
        <f>Results!C1008</f>
        <v>J22</v>
      </c>
      <c r="M1004" s="39" t="str">
        <f>Results!B1000</f>
        <v/>
      </c>
      <c r="N1004" s="69" t="e">
        <f>LOG(Results!H1008,2)</f>
        <v>#DIV/0!</v>
      </c>
      <c r="O1004" s="70" t="str">
        <f>Results!I996</f>
        <v>N/A</v>
      </c>
    </row>
    <row r="1005" spans="11:15">
      <c r="K1005" s="68"/>
      <c r="L1005" s="39" t="str">
        <f>Results!C1009</f>
        <v>J23</v>
      </c>
      <c r="M1005" s="39" t="str">
        <f>Results!B1001</f>
        <v/>
      </c>
      <c r="N1005" s="69" t="e">
        <f>LOG(Results!H1009,2)</f>
        <v>#DIV/0!</v>
      </c>
      <c r="O1005" s="70" t="str">
        <f>Results!I997</f>
        <v>N/A</v>
      </c>
    </row>
    <row r="1006" spans="11:15">
      <c r="K1006" s="68"/>
      <c r="L1006" s="39" t="str">
        <f>Results!C1010</f>
        <v>J24</v>
      </c>
      <c r="M1006" s="39" t="str">
        <f>Results!B1002</f>
        <v/>
      </c>
      <c r="N1006" s="69" t="e">
        <f>LOG(Results!H1010,2)</f>
        <v>#DIV/0!</v>
      </c>
      <c r="O1006" s="70" t="str">
        <f>Results!I998</f>
        <v>N/A</v>
      </c>
    </row>
    <row r="1007" spans="11:15">
      <c r="K1007" s="68"/>
      <c r="L1007" s="39" t="str">
        <f>Results!C1011</f>
        <v>K01</v>
      </c>
      <c r="M1007" s="39" t="str">
        <f>Results!B1003</f>
        <v/>
      </c>
      <c r="N1007" s="69" t="e">
        <f>LOG(Results!H1011,2)</f>
        <v>#DIV/0!</v>
      </c>
      <c r="O1007" s="70" t="str">
        <f>Results!I999</f>
        <v>N/A</v>
      </c>
    </row>
    <row r="1008" spans="11:15">
      <c r="K1008" s="68"/>
      <c r="L1008" s="39" t="str">
        <f>Results!C1012</f>
        <v>K02</v>
      </c>
      <c r="M1008" s="39" t="str">
        <f>Results!B1004</f>
        <v/>
      </c>
      <c r="N1008" s="69" t="e">
        <f>LOG(Results!H1012,2)</f>
        <v>#DIV/0!</v>
      </c>
      <c r="O1008" s="70" t="str">
        <f>Results!I1000</f>
        <v>N/A</v>
      </c>
    </row>
    <row r="1009" spans="11:15">
      <c r="K1009" s="68"/>
      <c r="L1009" s="39" t="str">
        <f>Results!C1013</f>
        <v>K03</v>
      </c>
      <c r="M1009" s="39" t="str">
        <f>Results!B1005</f>
        <v/>
      </c>
      <c r="N1009" s="69" t="e">
        <f>LOG(Results!H1013,2)</f>
        <v>#DIV/0!</v>
      </c>
      <c r="O1009" s="70" t="str">
        <f>Results!I1001</f>
        <v>N/A</v>
      </c>
    </row>
    <row r="1010" spans="11:15">
      <c r="K1010" s="68"/>
      <c r="L1010" s="39" t="str">
        <f>Results!C1014</f>
        <v>K04</v>
      </c>
      <c r="M1010" s="39" t="str">
        <f>Results!B1006</f>
        <v/>
      </c>
      <c r="N1010" s="69" t="e">
        <f>LOG(Results!H1014,2)</f>
        <v>#DIV/0!</v>
      </c>
      <c r="O1010" s="70" t="str">
        <f>Results!I1002</f>
        <v>N/A</v>
      </c>
    </row>
    <row r="1011" spans="11:15">
      <c r="K1011" s="68"/>
      <c r="L1011" s="39" t="str">
        <f>Results!C1015</f>
        <v>K05</v>
      </c>
      <c r="M1011" s="39" t="str">
        <f>Results!B1007</f>
        <v/>
      </c>
      <c r="N1011" s="69" t="e">
        <f>LOG(Results!H1015,2)</f>
        <v>#DIV/0!</v>
      </c>
      <c r="O1011" s="70" t="str">
        <f>Results!I1003</f>
        <v>N/A</v>
      </c>
    </row>
    <row r="1012" spans="11:15">
      <c r="K1012" s="68"/>
      <c r="L1012" s="39" t="str">
        <f>Results!C1016</f>
        <v>K06</v>
      </c>
      <c r="M1012" s="39" t="str">
        <f>Results!B1008</f>
        <v/>
      </c>
      <c r="N1012" s="69" t="e">
        <f>LOG(Results!H1016,2)</f>
        <v>#DIV/0!</v>
      </c>
      <c r="O1012" s="70" t="str">
        <f>Results!I1004</f>
        <v>N/A</v>
      </c>
    </row>
    <row r="1013" spans="11:15">
      <c r="K1013" s="68"/>
      <c r="L1013" s="39" t="str">
        <f>Results!C1017</f>
        <v>K07</v>
      </c>
      <c r="M1013" s="39" t="str">
        <f>Results!B1009</f>
        <v/>
      </c>
      <c r="N1013" s="69" t="e">
        <f>LOG(Results!H1017,2)</f>
        <v>#DIV/0!</v>
      </c>
      <c r="O1013" s="70" t="str">
        <f>Results!I1005</f>
        <v>N/A</v>
      </c>
    </row>
    <row r="1014" spans="11:15">
      <c r="K1014" s="68"/>
      <c r="L1014" s="39" t="str">
        <f>Results!C1018</f>
        <v>K08</v>
      </c>
      <c r="M1014" s="39" t="str">
        <f>Results!B1010</f>
        <v/>
      </c>
      <c r="N1014" s="69" t="e">
        <f>LOG(Results!H1018,2)</f>
        <v>#DIV/0!</v>
      </c>
      <c r="O1014" s="70" t="str">
        <f>Results!I1006</f>
        <v>N/A</v>
      </c>
    </row>
    <row r="1015" spans="11:15">
      <c r="K1015" s="68"/>
      <c r="L1015" s="39" t="str">
        <f>Results!C1019</f>
        <v>K09</v>
      </c>
      <c r="M1015" s="39" t="str">
        <f>Results!B1011</f>
        <v>mmu-miR-374c-5p</v>
      </c>
      <c r="N1015" s="69" t="e">
        <f>LOG(Results!H1019,2)</f>
        <v>#DIV/0!</v>
      </c>
      <c r="O1015" s="70" t="str">
        <f>Results!I1007</f>
        <v>N/A</v>
      </c>
    </row>
    <row r="1016" spans="11:15">
      <c r="K1016" s="68"/>
      <c r="L1016" s="39" t="str">
        <f>Results!C1020</f>
        <v>K10</v>
      </c>
      <c r="M1016" s="39" t="str">
        <f>Results!B1012</f>
        <v/>
      </c>
      <c r="N1016" s="69" t="e">
        <f>LOG(Results!H1020,2)</f>
        <v>#DIV/0!</v>
      </c>
      <c r="O1016" s="70" t="str">
        <f>Results!I1008</f>
        <v>N/A</v>
      </c>
    </row>
    <row r="1017" spans="11:15">
      <c r="K1017" s="68"/>
      <c r="L1017" s="39" t="str">
        <f>Results!C1021</f>
        <v>K11</v>
      </c>
      <c r="M1017" s="39" t="str">
        <f>Results!B1013</f>
        <v>mmu-miR-374c-3p</v>
      </c>
      <c r="N1017" s="69" t="e">
        <f>LOG(Results!H1021,2)</f>
        <v>#DIV/0!</v>
      </c>
      <c r="O1017" s="70" t="str">
        <f>Results!I1009</f>
        <v>N/A</v>
      </c>
    </row>
    <row r="1018" spans="11:15">
      <c r="K1018" s="68"/>
      <c r="L1018" s="39" t="str">
        <f>Results!C1022</f>
        <v>K12</v>
      </c>
      <c r="M1018" s="39" t="str">
        <f>Results!B1014</f>
        <v/>
      </c>
      <c r="N1018" s="69" t="e">
        <f>LOG(Results!H1022,2)</f>
        <v>#DIV/0!</v>
      </c>
      <c r="O1018" s="70" t="str">
        <f>Results!I1010</f>
        <v>N/A</v>
      </c>
    </row>
    <row r="1019" spans="11:15">
      <c r="K1019" s="68"/>
      <c r="L1019" s="39" t="str">
        <f>Results!C1023</f>
        <v>K13</v>
      </c>
      <c r="M1019" s="39" t="str">
        <f>Results!B1015</f>
        <v>mmu-miR-3112-5p</v>
      </c>
      <c r="N1019" s="69" t="e">
        <f>LOG(Results!H1023,2)</f>
        <v>#DIV/0!</v>
      </c>
      <c r="O1019" s="70" t="str">
        <f>Results!I1011</f>
        <v>N/A</v>
      </c>
    </row>
    <row r="1020" spans="11:15">
      <c r="K1020" s="68"/>
      <c r="L1020" s="39" t="str">
        <f>Results!C1024</f>
        <v>K14</v>
      </c>
      <c r="M1020" s="39" t="str">
        <f>Results!B1016</f>
        <v/>
      </c>
      <c r="N1020" s="69" t="e">
        <f>LOG(Results!H1024,2)</f>
        <v>#DIV/0!</v>
      </c>
      <c r="O1020" s="70" t="str">
        <f>Results!I1012</f>
        <v>N/A</v>
      </c>
    </row>
    <row r="1021" spans="11:15">
      <c r="K1021" s="68"/>
      <c r="L1021" s="39" t="str">
        <f>Results!C1025</f>
        <v>K15</v>
      </c>
      <c r="M1021" s="39" t="str">
        <f>Results!B1017</f>
        <v>mmu-miR-3112-3p</v>
      </c>
      <c r="N1021" s="69" t="e">
        <f>LOG(Results!H1025,2)</f>
        <v>#DIV/0!</v>
      </c>
      <c r="O1021" s="70" t="str">
        <f>Results!I1013</f>
        <v>N/A</v>
      </c>
    </row>
    <row r="1022" spans="11:15">
      <c r="K1022" s="68"/>
      <c r="L1022" s="39" t="str">
        <f>Results!C1026</f>
        <v>K16</v>
      </c>
      <c r="M1022" s="39" t="str">
        <f>Results!B1018</f>
        <v/>
      </c>
      <c r="N1022" s="69" t="e">
        <f>LOG(Results!H1026,2)</f>
        <v>#DIV/0!</v>
      </c>
      <c r="O1022" s="70" t="str">
        <f>Results!I1014</f>
        <v>N/A</v>
      </c>
    </row>
    <row r="1023" spans="11:15">
      <c r="K1023" s="68"/>
      <c r="L1023" s="39" t="str">
        <f>Results!C1027</f>
        <v>K17</v>
      </c>
      <c r="M1023" s="39" t="str">
        <f>Results!B1019</f>
        <v>mmu-miR-1912-5p</v>
      </c>
      <c r="N1023" s="69" t="e">
        <f>LOG(Results!H1027,2)</f>
        <v>#DIV/0!</v>
      </c>
      <c r="O1023" s="70" t="str">
        <f>Results!I1015</f>
        <v>N/A</v>
      </c>
    </row>
    <row r="1024" spans="11:15">
      <c r="K1024" s="68"/>
      <c r="L1024" s="39" t="str">
        <f>Results!C1028</f>
        <v>K18</v>
      </c>
      <c r="M1024" s="39" t="str">
        <f>Results!B1020</f>
        <v/>
      </c>
      <c r="N1024" s="69" t="e">
        <f>LOG(Results!H1028,2)</f>
        <v>#DIV/0!</v>
      </c>
      <c r="O1024" s="70" t="str">
        <f>Results!I1016</f>
        <v>N/A</v>
      </c>
    </row>
    <row r="1025" spans="11:15">
      <c r="K1025" s="68"/>
      <c r="L1025" s="39" t="str">
        <f>Results!C1029</f>
        <v>K19</v>
      </c>
      <c r="M1025" s="39" t="str">
        <f>Results!B1021</f>
        <v>mmu-miR-3113-5p</v>
      </c>
      <c r="N1025" s="69" t="e">
        <f>LOG(Results!H1029,2)</f>
        <v>#DIV/0!</v>
      </c>
      <c r="O1025" s="70" t="str">
        <f>Results!I1017</f>
        <v>N/A</v>
      </c>
    </row>
    <row r="1026" spans="11:15">
      <c r="K1026" s="68"/>
      <c r="L1026" s="39" t="str">
        <f>Results!C1030</f>
        <v>K20</v>
      </c>
      <c r="M1026" s="39" t="str">
        <f>Results!B1022</f>
        <v/>
      </c>
      <c r="N1026" s="69" t="e">
        <f>LOG(Results!H1030,2)</f>
        <v>#DIV/0!</v>
      </c>
      <c r="O1026" s="70" t="str">
        <f>Results!I1018</f>
        <v>N/A</v>
      </c>
    </row>
    <row r="1027" spans="11:15">
      <c r="K1027" s="68"/>
      <c r="L1027" s="39" t="str">
        <f>Results!C1031</f>
        <v>K21</v>
      </c>
      <c r="M1027" s="39" t="str">
        <f>Results!B1023</f>
        <v>mmu-miR-344h-3p</v>
      </c>
      <c r="N1027" s="69" t="e">
        <f>LOG(Results!H1031,2)</f>
        <v>#DIV/0!</v>
      </c>
      <c r="O1027" s="70" t="str">
        <f>Results!I1019</f>
        <v>N/A</v>
      </c>
    </row>
    <row r="1028" spans="11:15">
      <c r="K1028" s="68"/>
      <c r="L1028" s="39" t="str">
        <f>Results!C1032</f>
        <v>K22</v>
      </c>
      <c r="M1028" s="39" t="str">
        <f>Results!B1024</f>
        <v/>
      </c>
      <c r="N1028" s="69" t="e">
        <f>LOG(Results!H1032,2)</f>
        <v>#DIV/0!</v>
      </c>
      <c r="O1028" s="70" t="str">
        <f>Results!I1020</f>
        <v>N/A</v>
      </c>
    </row>
    <row r="1029" spans="11:15">
      <c r="K1029" s="68"/>
      <c r="L1029" s="39" t="str">
        <f>Results!C1033</f>
        <v>K23</v>
      </c>
      <c r="M1029" s="39" t="str">
        <f>Results!B1025</f>
        <v>mmu-miR-3960</v>
      </c>
      <c r="N1029" s="69" t="e">
        <f>LOG(Results!H1033,2)</f>
        <v>#DIV/0!</v>
      </c>
      <c r="O1029" s="70" t="str">
        <f>Results!I1021</f>
        <v>N/A</v>
      </c>
    </row>
    <row r="1030" spans="11:15">
      <c r="K1030" s="68"/>
      <c r="L1030" s="39" t="str">
        <f>Results!C1034</f>
        <v>K24</v>
      </c>
      <c r="M1030" s="39" t="str">
        <f>Results!B1026</f>
        <v/>
      </c>
      <c r="N1030" s="69" t="e">
        <f>LOG(Results!H1034,2)</f>
        <v>#DIV/0!</v>
      </c>
      <c r="O1030" s="70" t="str">
        <f>Results!I1022</f>
        <v>N/A</v>
      </c>
    </row>
    <row r="1031" spans="11:15">
      <c r="K1031" s="68"/>
      <c r="L1031" s="39" t="str">
        <f>Results!C1035</f>
        <v>L01</v>
      </c>
      <c r="M1031" s="39" t="str">
        <f>Results!B1027</f>
        <v>mmu-miR-3961</v>
      </c>
      <c r="N1031" s="69" t="e">
        <f>LOG(Results!H1035,2)</f>
        <v>#DIV/0!</v>
      </c>
      <c r="O1031" s="70" t="str">
        <f>Results!I1023</f>
        <v>N/A</v>
      </c>
    </row>
    <row r="1032" spans="11:15">
      <c r="K1032" s="68"/>
      <c r="L1032" s="39" t="str">
        <f>Results!C1036</f>
        <v>L02</v>
      </c>
      <c r="M1032" s="39" t="str">
        <f>Results!B1028</f>
        <v/>
      </c>
      <c r="N1032" s="69" t="e">
        <f>LOG(Results!H1036,2)</f>
        <v>#DIV/0!</v>
      </c>
      <c r="O1032" s="70" t="str">
        <f>Results!I1024</f>
        <v>N/A</v>
      </c>
    </row>
    <row r="1033" spans="11:15">
      <c r="K1033" s="68"/>
      <c r="L1033" s="39" t="str">
        <f>Results!C1037</f>
        <v>L03</v>
      </c>
      <c r="M1033" s="39" t="str">
        <f>Results!B1029</f>
        <v>mmu-miR-3962</v>
      </c>
      <c r="N1033" s="69" t="e">
        <f>LOG(Results!H1037,2)</f>
        <v>#DIV/0!</v>
      </c>
      <c r="O1033" s="70" t="str">
        <f>Results!I1025</f>
        <v>N/A</v>
      </c>
    </row>
    <row r="1034" spans="11:15">
      <c r="K1034" s="68"/>
      <c r="L1034" s="39" t="str">
        <f>Results!C1038</f>
        <v>L04</v>
      </c>
      <c r="M1034" s="39" t="str">
        <f>Results!B1030</f>
        <v/>
      </c>
      <c r="N1034" s="69" t="e">
        <f>LOG(Results!H1038,2)</f>
        <v>#DIV/0!</v>
      </c>
      <c r="O1034" s="70" t="str">
        <f>Results!I1026</f>
        <v>N/A</v>
      </c>
    </row>
    <row r="1035" spans="11:15">
      <c r="K1035" s="68"/>
      <c r="L1035" s="39" t="str">
        <f>Results!C1039</f>
        <v>L05</v>
      </c>
      <c r="M1035" s="39" t="str">
        <f>Results!B1031</f>
        <v>mmu-miR-3963</v>
      </c>
      <c r="N1035" s="69" t="e">
        <f>LOG(Results!H1039,2)</f>
        <v>#DIV/0!</v>
      </c>
      <c r="O1035" s="70" t="str">
        <f>Results!I1027</f>
        <v>N/A</v>
      </c>
    </row>
    <row r="1036" spans="11:15">
      <c r="K1036" s="68"/>
      <c r="L1036" s="39" t="str">
        <f>Results!C1040</f>
        <v>L06</v>
      </c>
      <c r="M1036" s="39" t="str">
        <f>Results!B1032</f>
        <v/>
      </c>
      <c r="N1036" s="69" t="e">
        <f>LOG(Results!H1040,2)</f>
        <v>#DIV/0!</v>
      </c>
      <c r="O1036" s="70" t="str">
        <f>Results!I1028</f>
        <v>N/A</v>
      </c>
    </row>
    <row r="1037" spans="11:15">
      <c r="K1037" s="68"/>
      <c r="L1037" s="39" t="str">
        <f>Results!C1041</f>
        <v>L07</v>
      </c>
      <c r="M1037" s="39" t="str">
        <f>Results!B1033</f>
        <v>mmu-miR-3096b-5p</v>
      </c>
      <c r="N1037" s="69" t="e">
        <f>LOG(Results!H1041,2)</f>
        <v>#DIV/0!</v>
      </c>
      <c r="O1037" s="70" t="str">
        <f>Results!I1029</f>
        <v>N/A</v>
      </c>
    </row>
    <row r="1038" spans="11:15">
      <c r="K1038" s="68"/>
      <c r="L1038" s="39" t="str">
        <f>Results!C1042</f>
        <v>L08</v>
      </c>
      <c r="M1038" s="39" t="str">
        <f>Results!B1034</f>
        <v/>
      </c>
      <c r="N1038" s="69" t="e">
        <f>LOG(Results!H1042,2)</f>
        <v>#DIV/0!</v>
      </c>
      <c r="O1038" s="70" t="str">
        <f>Results!I1030</f>
        <v>N/A</v>
      </c>
    </row>
    <row r="1039" spans="11:15">
      <c r="K1039" s="68"/>
      <c r="L1039" s="39" t="str">
        <f>Results!C1043</f>
        <v>L09</v>
      </c>
      <c r="M1039" s="39" t="str">
        <f>Results!B1035</f>
        <v/>
      </c>
      <c r="N1039" s="69" t="e">
        <f>LOG(Results!H1043,2)</f>
        <v>#DIV/0!</v>
      </c>
      <c r="O1039" s="70" t="str">
        <f>Results!I1031</f>
        <v>N/A</v>
      </c>
    </row>
    <row r="1040" spans="11:15">
      <c r="K1040" s="68"/>
      <c r="L1040" s="39" t="str">
        <f>Results!C1044</f>
        <v>L10</v>
      </c>
      <c r="M1040" s="39" t="str">
        <f>Results!B1036</f>
        <v/>
      </c>
      <c r="N1040" s="69" t="e">
        <f>LOG(Results!H1044,2)</f>
        <v>#DIV/0!</v>
      </c>
      <c r="O1040" s="70" t="str">
        <f>Results!I1032</f>
        <v>N/A</v>
      </c>
    </row>
    <row r="1041" spans="11:15">
      <c r="K1041" s="68"/>
      <c r="L1041" s="39" t="str">
        <f>Results!C1045</f>
        <v>L11</v>
      </c>
      <c r="M1041" s="39" t="str">
        <f>Results!B1037</f>
        <v/>
      </c>
      <c r="N1041" s="69" t="e">
        <f>LOG(Results!H1045,2)</f>
        <v>#DIV/0!</v>
      </c>
      <c r="O1041" s="70" t="str">
        <f>Results!I1033</f>
        <v>N/A</v>
      </c>
    </row>
    <row r="1042" spans="11:15">
      <c r="K1042" s="68"/>
      <c r="L1042" s="39" t="str">
        <f>Results!C1046</f>
        <v>L12</v>
      </c>
      <c r="M1042" s="39" t="str">
        <f>Results!B1038</f>
        <v/>
      </c>
      <c r="N1042" s="69" t="e">
        <f>LOG(Results!H1046,2)</f>
        <v>#DIV/0!</v>
      </c>
      <c r="O1042" s="70" t="str">
        <f>Results!I1034</f>
        <v>N/A</v>
      </c>
    </row>
    <row r="1043" spans="11:15">
      <c r="K1043" s="68"/>
      <c r="L1043" s="39" t="str">
        <f>Results!C1047</f>
        <v>L13</v>
      </c>
      <c r="M1043" s="39" t="str">
        <f>Results!B1039</f>
        <v/>
      </c>
      <c r="N1043" s="69" t="e">
        <f>LOG(Results!H1047,2)</f>
        <v>#DIV/0!</v>
      </c>
      <c r="O1043" s="70" t="str">
        <f>Results!I1035</f>
        <v>N/A</v>
      </c>
    </row>
    <row r="1044" spans="11:15">
      <c r="K1044" s="68"/>
      <c r="L1044" s="39" t="str">
        <f>Results!C1048</f>
        <v>L14</v>
      </c>
      <c r="M1044" s="39" t="str">
        <f>Results!B1040</f>
        <v/>
      </c>
      <c r="N1044" s="69" t="e">
        <f>LOG(Results!H1048,2)</f>
        <v>#DIV/0!</v>
      </c>
      <c r="O1044" s="70" t="str">
        <f>Results!I1036</f>
        <v>N/A</v>
      </c>
    </row>
    <row r="1045" spans="11:15">
      <c r="K1045" s="68"/>
      <c r="L1045" s="39" t="str">
        <f>Results!C1049</f>
        <v>L15</v>
      </c>
      <c r="M1045" s="39" t="str">
        <f>Results!B1041</f>
        <v/>
      </c>
      <c r="N1045" s="69" t="e">
        <f>LOG(Results!H1049,2)</f>
        <v>#DIV/0!</v>
      </c>
      <c r="O1045" s="70" t="str">
        <f>Results!I1037</f>
        <v>N/A</v>
      </c>
    </row>
    <row r="1046" spans="11:15">
      <c r="K1046" s="68"/>
      <c r="L1046" s="39" t="str">
        <f>Results!C1050</f>
        <v>L16</v>
      </c>
      <c r="M1046" s="39" t="str">
        <f>Results!B1042</f>
        <v/>
      </c>
      <c r="N1046" s="69" t="e">
        <f>LOG(Results!H1050,2)</f>
        <v>#DIV/0!</v>
      </c>
      <c r="O1046" s="70" t="str">
        <f>Results!I1038</f>
        <v>N/A</v>
      </c>
    </row>
    <row r="1047" spans="11:15">
      <c r="K1047" s="68"/>
      <c r="L1047" s="39" t="str">
        <f>Results!C1051</f>
        <v>L17</v>
      </c>
      <c r="M1047" s="39" t="str">
        <f>Results!B1043</f>
        <v/>
      </c>
      <c r="N1047" s="69" t="e">
        <f>LOG(Results!H1051,2)</f>
        <v>#DIV/0!</v>
      </c>
      <c r="O1047" s="70" t="str">
        <f>Results!I1039</f>
        <v>N/A</v>
      </c>
    </row>
    <row r="1048" spans="11:15">
      <c r="K1048" s="68"/>
      <c r="L1048" s="39" t="str">
        <f>Results!C1052</f>
        <v>L18</v>
      </c>
      <c r="M1048" s="39" t="str">
        <f>Results!B1044</f>
        <v/>
      </c>
      <c r="N1048" s="69" t="e">
        <f>LOG(Results!H1052,2)</f>
        <v>#DIV/0!</v>
      </c>
      <c r="O1048" s="70" t="str">
        <f>Results!I1040</f>
        <v>N/A</v>
      </c>
    </row>
    <row r="1049" spans="11:15">
      <c r="K1049" s="68"/>
      <c r="L1049" s="39" t="str">
        <f>Results!C1053</f>
        <v>L19</v>
      </c>
      <c r="M1049" s="39" t="str">
        <f>Results!B1045</f>
        <v/>
      </c>
      <c r="N1049" s="69" t="e">
        <f>LOG(Results!H1053,2)</f>
        <v>#DIV/0!</v>
      </c>
      <c r="O1049" s="70" t="str">
        <f>Results!I1041</f>
        <v>N/A</v>
      </c>
    </row>
    <row r="1050" spans="11:15">
      <c r="K1050" s="68"/>
      <c r="L1050" s="39" t="str">
        <f>Results!C1054</f>
        <v>L20</v>
      </c>
      <c r="M1050" s="39" t="str">
        <f>Results!B1046</f>
        <v/>
      </c>
      <c r="N1050" s="69" t="e">
        <f>LOG(Results!H1054,2)</f>
        <v>#DIV/0!</v>
      </c>
      <c r="O1050" s="70" t="str">
        <f>Results!I1042</f>
        <v>N/A</v>
      </c>
    </row>
    <row r="1051" spans="11:15">
      <c r="K1051" s="68"/>
      <c r="L1051" s="39" t="str">
        <f>Results!C1055</f>
        <v>L21</v>
      </c>
      <c r="M1051" s="39" t="str">
        <f>Results!B1047</f>
        <v/>
      </c>
      <c r="N1051" s="69" t="e">
        <f>LOG(Results!H1055,2)</f>
        <v>#DIV/0!</v>
      </c>
      <c r="O1051" s="70" t="str">
        <f>Results!I1043</f>
        <v>N/A</v>
      </c>
    </row>
    <row r="1052" spans="11:15">
      <c r="K1052" s="68"/>
      <c r="L1052" s="39" t="str">
        <f>Results!C1056</f>
        <v>L22</v>
      </c>
      <c r="M1052" s="39" t="str">
        <f>Results!B1048</f>
        <v/>
      </c>
      <c r="N1052" s="69" t="e">
        <f>LOG(Results!H1056,2)</f>
        <v>#DIV/0!</v>
      </c>
      <c r="O1052" s="70" t="str">
        <f>Results!I1044</f>
        <v>N/A</v>
      </c>
    </row>
    <row r="1053" spans="11:15">
      <c r="K1053" s="68"/>
      <c r="L1053" s="39" t="str">
        <f>Results!C1057</f>
        <v>L23</v>
      </c>
      <c r="M1053" s="39" t="str">
        <f>Results!B1049</f>
        <v/>
      </c>
      <c r="N1053" s="69" t="e">
        <f>LOG(Results!H1057,2)</f>
        <v>#DIV/0!</v>
      </c>
      <c r="O1053" s="70" t="str">
        <f>Results!I1045</f>
        <v>N/A</v>
      </c>
    </row>
    <row r="1054" spans="11:15">
      <c r="K1054" s="68"/>
      <c r="L1054" s="39" t="str">
        <f>Results!C1058</f>
        <v>L24</v>
      </c>
      <c r="M1054" s="39" t="str">
        <f>Results!B1050</f>
        <v/>
      </c>
      <c r="N1054" s="69" t="e">
        <f>LOG(Results!H1058,2)</f>
        <v>#DIV/0!</v>
      </c>
      <c r="O1054" s="70" t="str">
        <f>Results!I1046</f>
        <v>N/A</v>
      </c>
    </row>
    <row r="1055" spans="11:15">
      <c r="K1055" s="68"/>
      <c r="L1055" s="39" t="str">
        <f>Results!C1059</f>
        <v>M01</v>
      </c>
      <c r="M1055" s="39" t="str">
        <f>Results!B1051</f>
        <v/>
      </c>
      <c r="N1055" s="69" t="e">
        <f>LOG(Results!H1059,2)</f>
        <v>#DIV/0!</v>
      </c>
      <c r="O1055" s="70" t="str">
        <f>Results!I1047</f>
        <v>N/A</v>
      </c>
    </row>
    <row r="1056" spans="11:15">
      <c r="K1056" s="68"/>
      <c r="L1056" s="39" t="str">
        <f>Results!C1060</f>
        <v>M02</v>
      </c>
      <c r="M1056" s="39" t="str">
        <f>Results!B1052</f>
        <v/>
      </c>
      <c r="N1056" s="69" t="e">
        <f>LOG(Results!H1060,2)</f>
        <v>#DIV/0!</v>
      </c>
      <c r="O1056" s="70" t="str">
        <f>Results!I1048</f>
        <v>N/A</v>
      </c>
    </row>
    <row r="1057" spans="11:15">
      <c r="K1057" s="68"/>
      <c r="L1057" s="39" t="str">
        <f>Results!C1061</f>
        <v>M03</v>
      </c>
      <c r="M1057" s="39" t="str">
        <f>Results!B1053</f>
        <v/>
      </c>
      <c r="N1057" s="69" t="e">
        <f>LOG(Results!H1061,2)</f>
        <v>#DIV/0!</v>
      </c>
      <c r="O1057" s="70" t="str">
        <f>Results!I1049</f>
        <v>N/A</v>
      </c>
    </row>
    <row r="1058" spans="11:15">
      <c r="K1058" s="68"/>
      <c r="L1058" s="39" t="str">
        <f>Results!C1062</f>
        <v>M04</v>
      </c>
      <c r="M1058" s="39" t="str">
        <f>Results!B1054</f>
        <v/>
      </c>
      <c r="N1058" s="69" t="e">
        <f>LOG(Results!H1062,2)</f>
        <v>#DIV/0!</v>
      </c>
      <c r="O1058" s="70" t="str">
        <f>Results!I1050</f>
        <v>N/A</v>
      </c>
    </row>
    <row r="1059" spans="11:15">
      <c r="K1059" s="68"/>
      <c r="L1059" s="39" t="str">
        <f>Results!C1063</f>
        <v>M05</v>
      </c>
      <c r="M1059" s="39" t="str">
        <f>Results!B1055</f>
        <v/>
      </c>
      <c r="N1059" s="69" t="e">
        <f>LOG(Results!H1063,2)</f>
        <v>#DIV/0!</v>
      </c>
      <c r="O1059" s="70" t="str">
        <f>Results!I1051</f>
        <v>N/A</v>
      </c>
    </row>
    <row r="1060" spans="11:15">
      <c r="K1060" s="68"/>
      <c r="L1060" s="39" t="str">
        <f>Results!C1064</f>
        <v>M06</v>
      </c>
      <c r="M1060" s="39" t="str">
        <f>Results!B1056</f>
        <v/>
      </c>
      <c r="N1060" s="69" t="e">
        <f>LOG(Results!H1064,2)</f>
        <v>#DIV/0!</v>
      </c>
      <c r="O1060" s="70" t="str">
        <f>Results!I1052</f>
        <v>N/A</v>
      </c>
    </row>
    <row r="1061" spans="11:15">
      <c r="K1061" s="68"/>
      <c r="L1061" s="39" t="str">
        <f>Results!C1065</f>
        <v>M07</v>
      </c>
      <c r="M1061" s="39" t="str">
        <f>Results!B1057</f>
        <v/>
      </c>
      <c r="N1061" s="69" t="e">
        <f>LOG(Results!H1065,2)</f>
        <v>#DIV/0!</v>
      </c>
      <c r="O1061" s="70" t="str">
        <f>Results!I1053</f>
        <v>N/A</v>
      </c>
    </row>
    <row r="1062" spans="11:15">
      <c r="K1062" s="68"/>
      <c r="L1062" s="39" t="str">
        <f>Results!C1066</f>
        <v>M08</v>
      </c>
      <c r="M1062" s="39" t="str">
        <f>Results!B1058</f>
        <v/>
      </c>
      <c r="N1062" s="69" t="e">
        <f>LOG(Results!H1066,2)</f>
        <v>#DIV/0!</v>
      </c>
      <c r="O1062" s="70" t="str">
        <f>Results!I1054</f>
        <v>N/A</v>
      </c>
    </row>
    <row r="1063" spans="11:15">
      <c r="K1063" s="68"/>
      <c r="L1063" s="39" t="str">
        <f>Results!C1067</f>
        <v>M09</v>
      </c>
      <c r="M1063" s="39" t="str">
        <f>Results!B1059</f>
        <v>mmu-miR-3096b-3p</v>
      </c>
      <c r="N1063" s="69" t="e">
        <f>LOG(Results!H1067,2)</f>
        <v>#DIV/0!</v>
      </c>
      <c r="O1063" s="70" t="str">
        <f>Results!I1055</f>
        <v>N/A</v>
      </c>
    </row>
    <row r="1064" spans="11:15">
      <c r="K1064" s="68"/>
      <c r="L1064" s="39" t="str">
        <f>Results!C1068</f>
        <v>M10</v>
      </c>
      <c r="M1064" s="39" t="str">
        <f>Results!B1060</f>
        <v/>
      </c>
      <c r="N1064" s="69" t="e">
        <f>LOG(Results!H1068,2)</f>
        <v>#DIV/0!</v>
      </c>
      <c r="O1064" s="70" t="str">
        <f>Results!I1056</f>
        <v>N/A</v>
      </c>
    </row>
    <row r="1065" spans="11:15">
      <c r="K1065" s="68"/>
      <c r="L1065" s="39" t="str">
        <f>Results!C1069</f>
        <v>M11</v>
      </c>
      <c r="M1065" s="39" t="str">
        <f>Results!B1061</f>
        <v>mmu-miR-3964</v>
      </c>
      <c r="N1065" s="69" t="e">
        <f>LOG(Results!H1069,2)</f>
        <v>#DIV/0!</v>
      </c>
      <c r="O1065" s="70" t="str">
        <f>Results!I1057</f>
        <v>N/A</v>
      </c>
    </row>
    <row r="1066" spans="11:15">
      <c r="K1066" s="68"/>
      <c r="L1066" s="39" t="str">
        <f>Results!C1070</f>
        <v>M12</v>
      </c>
      <c r="M1066" s="39" t="str">
        <f>Results!B1062</f>
        <v/>
      </c>
      <c r="N1066" s="69" t="e">
        <f>LOG(Results!H1070,2)</f>
        <v>#DIV/0!</v>
      </c>
      <c r="O1066" s="70" t="str">
        <f>Results!I1058</f>
        <v>N/A</v>
      </c>
    </row>
    <row r="1067" spans="11:15">
      <c r="K1067" s="68"/>
      <c r="L1067" s="39" t="str">
        <f>Results!C1071</f>
        <v>M13</v>
      </c>
      <c r="M1067" s="39" t="str">
        <f>Results!B1063</f>
        <v>mmu-miR-1843b-3p</v>
      </c>
      <c r="N1067" s="69" t="e">
        <f>LOG(Results!H1071,2)</f>
        <v>#DIV/0!</v>
      </c>
      <c r="O1067" s="70" t="str">
        <f>Results!I1059</f>
        <v>N/A</v>
      </c>
    </row>
    <row r="1068" spans="11:15">
      <c r="K1068" s="68"/>
      <c r="L1068" s="39" t="str">
        <f>Results!C1072</f>
        <v>M14</v>
      </c>
      <c r="M1068" s="39" t="str">
        <f>Results!B1064</f>
        <v/>
      </c>
      <c r="N1068" s="69" t="e">
        <f>LOG(Results!H1072,2)</f>
        <v>#DIV/0!</v>
      </c>
      <c r="O1068" s="70" t="str">
        <f>Results!I1060</f>
        <v>N/A</v>
      </c>
    </row>
    <row r="1069" spans="11:15">
      <c r="K1069" s="68"/>
      <c r="L1069" s="39" t="str">
        <f>Results!C1073</f>
        <v>M15</v>
      </c>
      <c r="M1069" s="39" t="str">
        <f>Results!B1065</f>
        <v>mmu-miR-3965</v>
      </c>
      <c r="N1069" s="69" t="e">
        <f>LOG(Results!H1073,2)</f>
        <v>#DIV/0!</v>
      </c>
      <c r="O1069" s="70" t="str">
        <f>Results!I1061</f>
        <v>N/A</v>
      </c>
    </row>
    <row r="1070" spans="11:15">
      <c r="K1070" s="68"/>
      <c r="L1070" s="39" t="str">
        <f>Results!C1074</f>
        <v>M16</v>
      </c>
      <c r="M1070" s="39" t="str">
        <f>Results!B1066</f>
        <v/>
      </c>
      <c r="N1070" s="69" t="e">
        <f>LOG(Results!H1074,2)</f>
        <v>#DIV/0!</v>
      </c>
      <c r="O1070" s="70" t="str">
        <f>Results!I1062</f>
        <v>N/A</v>
      </c>
    </row>
    <row r="1071" spans="11:15">
      <c r="K1071" s="68"/>
      <c r="L1071" s="39" t="str">
        <f>Results!C1075</f>
        <v>M17</v>
      </c>
      <c r="M1071" s="39" t="str">
        <f>Results!B1067</f>
        <v>mmu-miR-378b</v>
      </c>
      <c r="N1071" s="69" t="e">
        <f>LOG(Results!H1075,2)</f>
        <v>#DIV/0!</v>
      </c>
      <c r="O1071" s="70" t="str">
        <f>Results!I1063</f>
        <v>N/A</v>
      </c>
    </row>
    <row r="1072" spans="11:15">
      <c r="K1072" s="68"/>
      <c r="L1072" s="39" t="str">
        <f>Results!C1076</f>
        <v>M18</v>
      </c>
      <c r="M1072" s="39" t="str">
        <f>Results!B1068</f>
        <v/>
      </c>
      <c r="N1072" s="69" t="e">
        <f>LOG(Results!H1076,2)</f>
        <v>#DIV/0!</v>
      </c>
      <c r="O1072" s="70" t="str">
        <f>Results!I1064</f>
        <v>N/A</v>
      </c>
    </row>
    <row r="1073" spans="11:15">
      <c r="K1073" s="68"/>
      <c r="L1073" s="39" t="str">
        <f>Results!C1077</f>
        <v>M19</v>
      </c>
      <c r="M1073" s="39" t="str">
        <f>Results!B1069</f>
        <v>mmu-miR-101c</v>
      </c>
      <c r="N1073" s="69" t="e">
        <f>LOG(Results!H1077,2)</f>
        <v>#DIV/0!</v>
      </c>
      <c r="O1073" s="70" t="str">
        <f>Results!I1065</f>
        <v>N/A</v>
      </c>
    </row>
    <row r="1074" spans="11:15">
      <c r="K1074" s="68"/>
      <c r="L1074" s="39" t="str">
        <f>Results!C1078</f>
        <v>M20</v>
      </c>
      <c r="M1074" s="39" t="str">
        <f>Results!B1070</f>
        <v/>
      </c>
      <c r="N1074" s="69" t="e">
        <f>LOG(Results!H1078,2)</f>
        <v>#DIV/0!</v>
      </c>
      <c r="O1074" s="70" t="str">
        <f>Results!I1066</f>
        <v>N/A</v>
      </c>
    </row>
    <row r="1075" spans="11:15">
      <c r="K1075" s="68"/>
      <c r="L1075" s="39" t="str">
        <f>Results!C1079</f>
        <v>M21</v>
      </c>
      <c r="M1075" s="39" t="str">
        <f>Results!B1071</f>
        <v>mmu-miR-3966</v>
      </c>
      <c r="N1075" s="69" t="e">
        <f>LOG(Results!H1079,2)</f>
        <v>#DIV/0!</v>
      </c>
      <c r="O1075" s="70" t="str">
        <f>Results!I1067</f>
        <v>N/A</v>
      </c>
    </row>
    <row r="1076" spans="11:15">
      <c r="K1076" s="68"/>
      <c r="L1076" s="39" t="str">
        <f>Results!C1080</f>
        <v>M22</v>
      </c>
      <c r="M1076" s="39" t="str">
        <f>Results!B1072</f>
        <v/>
      </c>
      <c r="N1076" s="69" t="e">
        <f>LOG(Results!H1080,2)</f>
        <v>#DIV/0!</v>
      </c>
      <c r="O1076" s="70" t="str">
        <f>Results!I1068</f>
        <v>N/A</v>
      </c>
    </row>
    <row r="1077" spans="11:15">
      <c r="K1077" s="68"/>
      <c r="L1077" s="39" t="str">
        <f>Results!C1081</f>
        <v>M23</v>
      </c>
      <c r="M1077" s="39" t="str">
        <f>Results!B1073</f>
        <v>mmu-miR-3967</v>
      </c>
      <c r="N1077" s="69" t="e">
        <f>LOG(Results!H1081,2)</f>
        <v>#DIV/0!</v>
      </c>
      <c r="O1077" s="70" t="str">
        <f>Results!I1069</f>
        <v>N/A</v>
      </c>
    </row>
    <row r="1078" spans="11:15">
      <c r="K1078" s="68"/>
      <c r="L1078" s="39" t="str">
        <f>Results!C1082</f>
        <v>M24</v>
      </c>
      <c r="M1078" s="39" t="str">
        <f>Results!B1074</f>
        <v/>
      </c>
      <c r="N1078" s="69" t="e">
        <f>LOG(Results!H1082,2)</f>
        <v>#DIV/0!</v>
      </c>
      <c r="O1078" s="70" t="str">
        <f>Results!I1070</f>
        <v>N/A</v>
      </c>
    </row>
    <row r="1079" spans="11:15">
      <c r="K1079" s="68"/>
      <c r="L1079" s="39" t="str">
        <f>Results!C1083</f>
        <v>N01</v>
      </c>
      <c r="M1079" s="39" t="str">
        <f>Results!B1075</f>
        <v>mmu-miR-3968</v>
      </c>
      <c r="N1079" s="69" t="e">
        <f>LOG(Results!H1083,2)</f>
        <v>#DIV/0!</v>
      </c>
      <c r="O1079" s="70" t="str">
        <f>Results!I1071</f>
        <v>N/A</v>
      </c>
    </row>
    <row r="1080" spans="11:15">
      <c r="K1080" s="68"/>
      <c r="L1080" s="39" t="str">
        <f>Results!C1084</f>
        <v>N02</v>
      </c>
      <c r="M1080" s="39" t="str">
        <f>Results!B1076</f>
        <v/>
      </c>
      <c r="N1080" s="69" t="e">
        <f>LOG(Results!H1084,2)</f>
        <v>#DIV/0!</v>
      </c>
      <c r="O1080" s="70" t="str">
        <f>Results!I1072</f>
        <v>N/A</v>
      </c>
    </row>
    <row r="1081" spans="11:15">
      <c r="K1081" s="68"/>
      <c r="L1081" s="39" t="str">
        <f>Results!C1085</f>
        <v>N03</v>
      </c>
      <c r="M1081" s="39" t="str">
        <f>Results!B1077</f>
        <v>mmu-miR-3969</v>
      </c>
      <c r="N1081" s="69" t="e">
        <f>LOG(Results!H1085,2)</f>
        <v>#DIV/0!</v>
      </c>
      <c r="O1081" s="70" t="str">
        <f>Results!I1073</f>
        <v>N/A</v>
      </c>
    </row>
    <row r="1082" spans="11:15">
      <c r="K1082" s="68"/>
      <c r="L1082" s="39" t="str">
        <f>Results!C1086</f>
        <v>N04</v>
      </c>
      <c r="M1082" s="39" t="str">
        <f>Results!B1078</f>
        <v/>
      </c>
      <c r="N1082" s="69" t="e">
        <f>LOG(Results!H1086,2)</f>
        <v>#DIV/0!</v>
      </c>
      <c r="O1082" s="70" t="str">
        <f>Results!I1074</f>
        <v>N/A</v>
      </c>
    </row>
    <row r="1083" spans="11:15">
      <c r="K1083" s="68"/>
      <c r="L1083" s="39" t="str">
        <f>Results!C1087</f>
        <v>N05</v>
      </c>
      <c r="M1083" s="39" t="str">
        <f>Results!B1079</f>
        <v>mmu-miR-28b</v>
      </c>
      <c r="N1083" s="69" t="e">
        <f>LOG(Results!H1087,2)</f>
        <v>#DIV/0!</v>
      </c>
      <c r="O1083" s="70" t="str">
        <f>Results!I1075</f>
        <v>N/A</v>
      </c>
    </row>
    <row r="1084" spans="11:15">
      <c r="K1084" s="68"/>
      <c r="L1084" s="39" t="str">
        <f>Results!C1088</f>
        <v>N06</v>
      </c>
      <c r="M1084" s="39" t="str">
        <f>Results!B1080</f>
        <v/>
      </c>
      <c r="N1084" s="69" t="e">
        <f>LOG(Results!H1088,2)</f>
        <v>#DIV/0!</v>
      </c>
      <c r="O1084" s="70" t="str">
        <f>Results!I1076</f>
        <v>N/A</v>
      </c>
    </row>
    <row r="1085" spans="11:15">
      <c r="K1085" s="68"/>
      <c r="L1085" s="39" t="str">
        <f>Results!C1089</f>
        <v>N07</v>
      </c>
      <c r="M1085" s="39" t="str">
        <f>Results!B1081</f>
        <v>mmu-miR-3970</v>
      </c>
      <c r="N1085" s="69" t="e">
        <f>LOG(Results!H1089,2)</f>
        <v>#DIV/0!</v>
      </c>
      <c r="O1085" s="70" t="str">
        <f>Results!I1077</f>
        <v>N/A</v>
      </c>
    </row>
    <row r="1086" spans="11:15">
      <c r="K1086" s="68"/>
      <c r="L1086" s="39" t="str">
        <f>Results!C1090</f>
        <v>N08</v>
      </c>
      <c r="M1086" s="39" t="str">
        <f>Results!B1082</f>
        <v/>
      </c>
      <c r="N1086" s="69" t="e">
        <f>LOG(Results!H1090,2)</f>
        <v>#DIV/0!</v>
      </c>
      <c r="O1086" s="70" t="str">
        <f>Results!I1078</f>
        <v>N/A</v>
      </c>
    </row>
    <row r="1087" spans="11:15">
      <c r="K1087" s="68"/>
      <c r="L1087" s="39" t="str">
        <f>Results!C1091</f>
        <v>N09</v>
      </c>
      <c r="M1087" s="39" t="str">
        <f>Results!B1083</f>
        <v/>
      </c>
      <c r="N1087" s="69" t="e">
        <f>LOG(Results!H1091,2)</f>
        <v>#DIV/0!</v>
      </c>
      <c r="O1087" s="70" t="str">
        <f>Results!I1079</f>
        <v>N/A</v>
      </c>
    </row>
    <row r="1088" spans="11:15">
      <c r="K1088" s="68"/>
      <c r="L1088" s="39" t="str">
        <f>Results!C1092</f>
        <v>N10</v>
      </c>
      <c r="M1088" s="39" t="str">
        <f>Results!B1084</f>
        <v/>
      </c>
      <c r="N1088" s="69" t="e">
        <f>LOG(Results!H1092,2)</f>
        <v>#DIV/0!</v>
      </c>
      <c r="O1088" s="70" t="str">
        <f>Results!I1080</f>
        <v>N/A</v>
      </c>
    </row>
    <row r="1089" spans="11:15">
      <c r="K1089" s="68"/>
      <c r="L1089" s="39" t="str">
        <f>Results!C1093</f>
        <v>N11</v>
      </c>
      <c r="M1089" s="39" t="str">
        <f>Results!B1085</f>
        <v/>
      </c>
      <c r="N1089" s="69" t="e">
        <f>LOG(Results!H1093,2)</f>
        <v>#DIV/0!</v>
      </c>
      <c r="O1089" s="70" t="str">
        <f>Results!I1081</f>
        <v>N/A</v>
      </c>
    </row>
    <row r="1090" spans="11:15">
      <c r="K1090" s="68"/>
      <c r="L1090" s="39" t="str">
        <f>Results!C1094</f>
        <v>N12</v>
      </c>
      <c r="M1090" s="39" t="str">
        <f>Results!B1086</f>
        <v/>
      </c>
      <c r="N1090" s="69" t="e">
        <f>LOG(Results!H1094,2)</f>
        <v>#DIV/0!</v>
      </c>
      <c r="O1090" s="70" t="str">
        <f>Results!I1082</f>
        <v>N/A</v>
      </c>
    </row>
    <row r="1091" spans="11:15">
      <c r="K1091" s="68"/>
      <c r="L1091" s="39" t="str">
        <f>Results!C1095</f>
        <v>N13</v>
      </c>
      <c r="M1091" s="39" t="str">
        <f>Results!B1087</f>
        <v/>
      </c>
      <c r="N1091" s="69" t="e">
        <f>LOG(Results!H1095,2)</f>
        <v>#DIV/0!</v>
      </c>
      <c r="O1091" s="70" t="str">
        <f>Results!I1083</f>
        <v>N/A</v>
      </c>
    </row>
    <row r="1092" spans="11:15">
      <c r="K1092" s="68"/>
      <c r="L1092" s="39" t="str">
        <f>Results!C1096</f>
        <v>N14</v>
      </c>
      <c r="M1092" s="39" t="str">
        <f>Results!B1088</f>
        <v/>
      </c>
      <c r="N1092" s="69" t="e">
        <f>LOG(Results!H1096,2)</f>
        <v>#DIV/0!</v>
      </c>
      <c r="O1092" s="70" t="str">
        <f>Results!I1084</f>
        <v>N/A</v>
      </c>
    </row>
    <row r="1093" spans="11:15">
      <c r="K1093" s="68"/>
      <c r="L1093" s="39" t="str">
        <f>Results!C1097</f>
        <v>N15</v>
      </c>
      <c r="M1093" s="39" t="str">
        <f>Results!B1089</f>
        <v/>
      </c>
      <c r="N1093" s="69" t="e">
        <f>LOG(Results!H1097,2)</f>
        <v>#DIV/0!</v>
      </c>
      <c r="O1093" s="70" t="str">
        <f>Results!I1085</f>
        <v>N/A</v>
      </c>
    </row>
    <row r="1094" spans="11:15">
      <c r="K1094" s="68"/>
      <c r="L1094" s="39" t="str">
        <f>Results!C1098</f>
        <v>N16</v>
      </c>
      <c r="M1094" s="39" t="str">
        <f>Results!B1090</f>
        <v/>
      </c>
      <c r="N1094" s="69" t="e">
        <f>LOG(Results!H1098,2)</f>
        <v>#DIV/0!</v>
      </c>
      <c r="O1094" s="70" t="str">
        <f>Results!I1086</f>
        <v>N/A</v>
      </c>
    </row>
    <row r="1095" spans="11:15">
      <c r="K1095" s="68"/>
      <c r="L1095" s="39" t="str">
        <f>Results!C1099</f>
        <v>N17</v>
      </c>
      <c r="M1095" s="39" t="str">
        <f>Results!B1091</f>
        <v/>
      </c>
      <c r="N1095" s="69" t="e">
        <f>LOG(Results!H1099,2)</f>
        <v>#DIV/0!</v>
      </c>
      <c r="O1095" s="70" t="str">
        <f>Results!I1087</f>
        <v>N/A</v>
      </c>
    </row>
    <row r="1096" spans="11:15">
      <c r="K1096" s="68"/>
      <c r="L1096" s="39" t="str">
        <f>Results!C1100</f>
        <v>N18</v>
      </c>
      <c r="M1096" s="39" t="str">
        <f>Results!B1092</f>
        <v/>
      </c>
      <c r="N1096" s="69" t="e">
        <f>LOG(Results!H1100,2)</f>
        <v>#DIV/0!</v>
      </c>
      <c r="O1096" s="70" t="str">
        <f>Results!I1088</f>
        <v>N/A</v>
      </c>
    </row>
    <row r="1097" spans="11:15">
      <c r="K1097" s="68"/>
      <c r="L1097" s="39" t="str">
        <f>Results!C1101</f>
        <v>N19</v>
      </c>
      <c r="M1097" s="39" t="str">
        <f>Results!B1093</f>
        <v/>
      </c>
      <c r="N1097" s="69" t="e">
        <f>LOG(Results!H1101,2)</f>
        <v>#DIV/0!</v>
      </c>
      <c r="O1097" s="70" t="str">
        <f>Results!I1089</f>
        <v>N/A</v>
      </c>
    </row>
    <row r="1098" spans="11:15">
      <c r="K1098" s="68"/>
      <c r="L1098" s="39" t="str">
        <f>Results!C1102</f>
        <v>N20</v>
      </c>
      <c r="M1098" s="39" t="str">
        <f>Results!B1094</f>
        <v/>
      </c>
      <c r="N1098" s="69" t="e">
        <f>LOG(Results!H1102,2)</f>
        <v>#DIV/0!</v>
      </c>
      <c r="O1098" s="70" t="str">
        <f>Results!I1090</f>
        <v>N/A</v>
      </c>
    </row>
    <row r="1099" spans="11:15">
      <c r="K1099" s="68"/>
      <c r="L1099" s="39" t="str">
        <f>Results!C1103</f>
        <v>N21</v>
      </c>
      <c r="M1099" s="39" t="str">
        <f>Results!B1095</f>
        <v/>
      </c>
      <c r="N1099" s="69" t="e">
        <f>LOG(Results!H1103,2)</f>
        <v>#DIV/0!</v>
      </c>
      <c r="O1099" s="70" t="str">
        <f>Results!I1091</f>
        <v>N/A</v>
      </c>
    </row>
    <row r="1100" spans="11:15">
      <c r="K1100" s="68"/>
      <c r="L1100" s="39" t="str">
        <f>Results!C1104</f>
        <v>N22</v>
      </c>
      <c r="M1100" s="39" t="str">
        <f>Results!B1096</f>
        <v/>
      </c>
      <c r="N1100" s="69" t="e">
        <f>LOG(Results!H1104,2)</f>
        <v>#DIV/0!</v>
      </c>
      <c r="O1100" s="70" t="str">
        <f>Results!I1092</f>
        <v>N/A</v>
      </c>
    </row>
    <row r="1101" spans="11:15">
      <c r="K1101" s="68"/>
      <c r="L1101" s="39" t="str">
        <f>Results!C1105</f>
        <v>N23</v>
      </c>
      <c r="M1101" s="39" t="str">
        <f>Results!B1097</f>
        <v/>
      </c>
      <c r="N1101" s="69" t="e">
        <f>LOG(Results!H1105,2)</f>
        <v>#DIV/0!</v>
      </c>
      <c r="O1101" s="70" t="str">
        <f>Results!I1093</f>
        <v>N/A</v>
      </c>
    </row>
    <row r="1102" spans="11:15">
      <c r="K1102" s="68"/>
      <c r="L1102" s="39" t="str">
        <f>Results!C1106</f>
        <v>N24</v>
      </c>
      <c r="M1102" s="39" t="str">
        <f>Results!B1098</f>
        <v/>
      </c>
      <c r="N1102" s="69" t="e">
        <f>LOG(Results!H1106,2)</f>
        <v>#DIV/0!</v>
      </c>
      <c r="O1102" s="70" t="str">
        <f>Results!I1094</f>
        <v>N/A</v>
      </c>
    </row>
    <row r="1103" spans="11:15">
      <c r="K1103" s="68"/>
      <c r="L1103" s="39" t="str">
        <f>Results!C1107</f>
        <v>O01</v>
      </c>
      <c r="M1103" s="39" t="str">
        <f>Results!B1099</f>
        <v/>
      </c>
      <c r="N1103" s="69" t="e">
        <f>LOG(Results!H1107,2)</f>
        <v>#DIV/0!</v>
      </c>
      <c r="O1103" s="70" t="str">
        <f>Results!I1095</f>
        <v>N/A</v>
      </c>
    </row>
    <row r="1104" spans="11:15">
      <c r="K1104" s="68"/>
      <c r="L1104" s="39" t="str">
        <f>Results!C1108</f>
        <v>O02</v>
      </c>
      <c r="M1104" s="39" t="str">
        <f>Results!B1100</f>
        <v/>
      </c>
      <c r="N1104" s="69" t="e">
        <f>LOG(Results!H1108,2)</f>
        <v>#DIV/0!</v>
      </c>
      <c r="O1104" s="70" t="str">
        <f>Results!I1096</f>
        <v>N/A</v>
      </c>
    </row>
    <row r="1105" spans="11:15">
      <c r="K1105" s="68"/>
      <c r="L1105" s="39" t="str">
        <f>Results!C1109</f>
        <v>O03</v>
      </c>
      <c r="M1105" s="39" t="str">
        <f>Results!B1101</f>
        <v/>
      </c>
      <c r="N1105" s="69" t="e">
        <f>LOG(Results!H1109,2)</f>
        <v>#DIV/0!</v>
      </c>
      <c r="O1105" s="70" t="str">
        <f>Results!I1097</f>
        <v>N/A</v>
      </c>
    </row>
    <row r="1106" spans="11:15">
      <c r="K1106" s="68"/>
      <c r="L1106" s="39" t="str">
        <f>Results!C1110</f>
        <v>O04</v>
      </c>
      <c r="M1106" s="39" t="str">
        <f>Results!B1102</f>
        <v/>
      </c>
      <c r="N1106" s="69" t="e">
        <f>LOG(Results!H1110,2)</f>
        <v>#DIV/0!</v>
      </c>
      <c r="O1106" s="70" t="str">
        <f>Results!I1098</f>
        <v>N/A</v>
      </c>
    </row>
    <row r="1107" spans="11:15">
      <c r="K1107" s="68"/>
      <c r="L1107" s="39" t="str">
        <f>Results!C1111</f>
        <v>O05</v>
      </c>
      <c r="M1107" s="39" t="str">
        <f>Results!B1103</f>
        <v/>
      </c>
      <c r="N1107" s="69" t="e">
        <f>LOG(Results!H1111,2)</f>
        <v>#DIV/0!</v>
      </c>
      <c r="O1107" s="70" t="str">
        <f>Results!I1099</f>
        <v>N/A</v>
      </c>
    </row>
    <row r="1108" spans="11:15">
      <c r="K1108" s="68"/>
      <c r="L1108" s="39" t="str">
        <f>Results!C1112</f>
        <v>O06</v>
      </c>
      <c r="M1108" s="39" t="str">
        <f>Results!B1104</f>
        <v/>
      </c>
      <c r="N1108" s="69" t="e">
        <f>LOG(Results!H1112,2)</f>
        <v>#DIV/0!</v>
      </c>
      <c r="O1108" s="70" t="str">
        <f>Results!I1100</f>
        <v>N/A</v>
      </c>
    </row>
    <row r="1109" spans="11:15">
      <c r="K1109" s="68"/>
      <c r="L1109" s="39" t="str">
        <f>Results!C1113</f>
        <v>O07</v>
      </c>
      <c r="M1109" s="39" t="str">
        <f>Results!B1105</f>
        <v/>
      </c>
      <c r="N1109" s="69" t="e">
        <f>LOG(Results!H1113,2)</f>
        <v>#DIV/0!</v>
      </c>
      <c r="O1109" s="70" t="str">
        <f>Results!I1101</f>
        <v>N/A</v>
      </c>
    </row>
    <row r="1110" spans="11:15">
      <c r="K1110" s="68"/>
      <c r="L1110" s="39" t="str">
        <f>Results!C1114</f>
        <v>O08</v>
      </c>
      <c r="M1110" s="39" t="str">
        <f>Results!B1106</f>
        <v/>
      </c>
      <c r="N1110" s="69" t="e">
        <f>LOG(Results!H1114,2)</f>
        <v>#DIV/0!</v>
      </c>
      <c r="O1110" s="70" t="str">
        <f>Results!I1102</f>
        <v>N/A</v>
      </c>
    </row>
    <row r="1111" spans="11:15">
      <c r="K1111" s="68"/>
      <c r="L1111" s="39" t="str">
        <f>Results!C1115</f>
        <v>O09</v>
      </c>
      <c r="M1111" s="39" t="str">
        <f>Results!B1107</f>
        <v>mmu-miR-3971</v>
      </c>
      <c r="N1111" s="69" t="e">
        <f>LOG(Results!H1115,2)</f>
        <v>#DIV/0!</v>
      </c>
      <c r="O1111" s="70" t="str">
        <f>Results!I1103</f>
        <v>N/A</v>
      </c>
    </row>
    <row r="1112" spans="11:15">
      <c r="K1112" s="68"/>
      <c r="L1112" s="39" t="str">
        <f>Results!C1116</f>
        <v>O10</v>
      </c>
      <c r="M1112" s="39" t="str">
        <f>Results!B1108</f>
        <v/>
      </c>
      <c r="N1112" s="69" t="e">
        <f>LOG(Results!H1116,2)</f>
        <v>#DIV/0!</v>
      </c>
      <c r="O1112" s="70" t="str">
        <f>Results!I1104</f>
        <v>N/A</v>
      </c>
    </row>
    <row r="1113" spans="11:15">
      <c r="K1113" s="68"/>
      <c r="L1113" s="39" t="str">
        <f>Results!C1117</f>
        <v>O11</v>
      </c>
      <c r="M1113" s="39" t="str">
        <f>Results!B1109</f>
        <v>mmu-miR-5046</v>
      </c>
      <c r="N1113" s="69" t="e">
        <f>LOG(Results!H1117,2)</f>
        <v>#DIV/0!</v>
      </c>
      <c r="O1113" s="70" t="str">
        <f>Results!I1105</f>
        <v>N/A</v>
      </c>
    </row>
    <row r="1114" spans="11:15">
      <c r="K1114" s="68"/>
      <c r="L1114" s="39" t="str">
        <f>Results!C1118</f>
        <v>O12</v>
      </c>
      <c r="M1114" s="39" t="str">
        <f>Results!B1110</f>
        <v/>
      </c>
      <c r="N1114" s="69" t="e">
        <f>LOG(Results!H1118,2)</f>
        <v>#DIV/0!</v>
      </c>
      <c r="O1114" s="70" t="str">
        <f>Results!I1106</f>
        <v>N/A</v>
      </c>
    </row>
    <row r="1115" spans="11:15">
      <c r="K1115" s="68"/>
      <c r="L1115" s="39" t="str">
        <f>Results!C1119</f>
        <v>O13</v>
      </c>
      <c r="M1115" s="39" t="str">
        <f>Results!B1111</f>
        <v>mmu-miR-5097</v>
      </c>
      <c r="N1115" s="69" t="e">
        <f>LOG(Results!H1119,2)</f>
        <v>#DIV/0!</v>
      </c>
      <c r="O1115" s="70" t="str">
        <f>Results!I1107</f>
        <v>N/A</v>
      </c>
    </row>
    <row r="1116" spans="11:15">
      <c r="K1116" s="68"/>
      <c r="L1116" s="39" t="str">
        <f>Results!C1120</f>
        <v>O14</v>
      </c>
      <c r="M1116" s="39" t="str">
        <f>Results!B1112</f>
        <v/>
      </c>
      <c r="N1116" s="69" t="e">
        <f>LOG(Results!H1120,2)</f>
        <v>#DIV/0!</v>
      </c>
      <c r="O1116" s="70" t="str">
        <f>Results!I1108</f>
        <v>N/A</v>
      </c>
    </row>
    <row r="1117" spans="11:15">
      <c r="K1117" s="68"/>
      <c r="L1117" s="39" t="str">
        <f>Results!C1121</f>
        <v>O15</v>
      </c>
      <c r="M1117" s="39" t="str">
        <f>Results!B1113</f>
        <v>mmu-miR-5098</v>
      </c>
      <c r="N1117" s="69" t="e">
        <f>LOG(Results!H1121,2)</f>
        <v>#DIV/0!</v>
      </c>
      <c r="O1117" s="70" t="str">
        <f>Results!I1109</f>
        <v>N/A</v>
      </c>
    </row>
    <row r="1118" spans="11:15">
      <c r="K1118" s="68"/>
      <c r="L1118" s="39" t="str">
        <f>Results!C1122</f>
        <v>O16</v>
      </c>
      <c r="M1118" s="39" t="str">
        <f>Results!B1114</f>
        <v/>
      </c>
      <c r="N1118" s="69" t="e">
        <f>LOG(Results!H1122,2)</f>
        <v>#DIV/0!</v>
      </c>
      <c r="O1118" s="70" t="str">
        <f>Results!I1110</f>
        <v>N/A</v>
      </c>
    </row>
    <row r="1119" spans="11:15">
      <c r="K1119" s="68"/>
      <c r="L1119" s="39" t="str">
        <f>Results!C1123</f>
        <v>O17</v>
      </c>
      <c r="M1119" s="39" t="str">
        <f>Results!B1115</f>
        <v>mmu-miR-5099</v>
      </c>
      <c r="N1119" s="69" t="e">
        <f>LOG(Results!H1123,2)</f>
        <v>#DIV/0!</v>
      </c>
      <c r="O1119" s="70" t="str">
        <f>Results!I1111</f>
        <v>N/A</v>
      </c>
    </row>
    <row r="1120" spans="11:15">
      <c r="K1120" s="68"/>
      <c r="L1120" s="39" t="str">
        <f>Results!C1124</f>
        <v>O18</v>
      </c>
      <c r="M1120" s="39" t="str">
        <f>Results!B1116</f>
        <v/>
      </c>
      <c r="N1120" s="69" t="e">
        <f>LOG(Results!H1124,2)</f>
        <v>#DIV/0!</v>
      </c>
      <c r="O1120" s="70" t="str">
        <f>Results!I1112</f>
        <v>N/A</v>
      </c>
    </row>
    <row r="1121" spans="11:15">
      <c r="K1121" s="68"/>
      <c r="L1121" s="39" t="str">
        <f>Results!C1125</f>
        <v>O19</v>
      </c>
      <c r="M1121" s="39" t="str">
        <f>Results!B1117</f>
        <v>mmu-miR-5100</v>
      </c>
      <c r="N1121" s="69" t="e">
        <f>LOG(Results!H1125,2)</f>
        <v>#DIV/0!</v>
      </c>
      <c r="O1121" s="70" t="str">
        <f>Results!I1113</f>
        <v>N/A</v>
      </c>
    </row>
    <row r="1122" spans="11:15">
      <c r="K1122" s="68"/>
      <c r="L1122" s="39" t="str">
        <f>Results!C1126</f>
        <v>O20</v>
      </c>
      <c r="M1122" s="39" t="str">
        <f>Results!B1118</f>
        <v/>
      </c>
      <c r="N1122" s="69" t="e">
        <f>LOG(Results!H1126,2)</f>
        <v>#DIV/0!</v>
      </c>
      <c r="O1122" s="70" t="str">
        <f>Results!I1114</f>
        <v>N/A</v>
      </c>
    </row>
    <row r="1123" spans="11:15">
      <c r="K1123" s="68"/>
      <c r="L1123" s="39" t="str">
        <f>Results!C1127</f>
        <v>O21</v>
      </c>
      <c r="M1123" s="39" t="str">
        <f>Results!B1119</f>
        <v>mmu-miR-5101</v>
      </c>
      <c r="N1123" s="69" t="e">
        <f>LOG(Results!H1127,2)</f>
        <v>#DIV/0!</v>
      </c>
      <c r="O1123" s="70" t="str">
        <f>Results!I1115</f>
        <v>N/A</v>
      </c>
    </row>
    <row r="1124" spans="11:15">
      <c r="K1124" s="68"/>
      <c r="L1124" s="39" t="str">
        <f>Results!C1128</f>
        <v>O22</v>
      </c>
      <c r="M1124" s="39" t="str">
        <f>Results!B1120</f>
        <v/>
      </c>
      <c r="N1124" s="69" t="e">
        <f>LOG(Results!H1128,2)</f>
        <v>#DIV/0!</v>
      </c>
      <c r="O1124" s="70" t="str">
        <f>Results!I1116</f>
        <v>N/A</v>
      </c>
    </row>
    <row r="1125" spans="11:15">
      <c r="K1125" s="68"/>
      <c r="L1125" s="39" t="str">
        <f>Results!C1129</f>
        <v>O23</v>
      </c>
      <c r="M1125" s="39" t="str">
        <f>Results!B1121</f>
        <v>mmu-miR-5102</v>
      </c>
      <c r="N1125" s="69" t="e">
        <f>LOG(Results!H1129,2)</f>
        <v>#DIV/0!</v>
      </c>
      <c r="O1125" s="70" t="str">
        <f>Results!I1117</f>
        <v>N/A</v>
      </c>
    </row>
    <row r="1126" spans="11:15">
      <c r="K1126" s="68"/>
      <c r="L1126" s="39" t="str">
        <f>Results!C1130</f>
        <v>O24</v>
      </c>
      <c r="M1126" s="39" t="str">
        <f>Results!B1122</f>
        <v/>
      </c>
      <c r="N1126" s="69" t="e">
        <f>LOG(Results!H1130,2)</f>
        <v>#DIV/0!</v>
      </c>
      <c r="O1126" s="70" t="str">
        <f>Results!I1118</f>
        <v>N/A</v>
      </c>
    </row>
    <row r="1127" spans="11:15">
      <c r="K1127" s="68"/>
      <c r="L1127" s="39" t="str">
        <f>Results!C1131</f>
        <v>P01</v>
      </c>
      <c r="M1127" s="39" t="str">
        <f>Results!B1123</f>
        <v>mmu-miR-5103</v>
      </c>
      <c r="N1127" s="69" t="e">
        <f>LOG(Results!H1131,2)</f>
        <v>#DIV/0!</v>
      </c>
      <c r="O1127" s="70" t="str">
        <f>Results!I1119</f>
        <v>N/A</v>
      </c>
    </row>
    <row r="1128" spans="11:15">
      <c r="K1128" s="68"/>
      <c r="L1128" s="39" t="str">
        <f>Results!C1132</f>
        <v>P02</v>
      </c>
      <c r="M1128" s="39" t="str">
        <f>Results!B1124</f>
        <v/>
      </c>
      <c r="N1128" s="69" t="e">
        <f>LOG(Results!H1132,2)</f>
        <v>#DIV/0!</v>
      </c>
      <c r="O1128" s="70" t="str">
        <f>Results!I1120</f>
        <v>N/A</v>
      </c>
    </row>
    <row r="1129" spans="11:15">
      <c r="K1129" s="68"/>
      <c r="L1129" s="39" t="str">
        <f>Results!C1133</f>
        <v>P03</v>
      </c>
      <c r="M1129" s="39" t="str">
        <f>Results!B1125</f>
        <v>mmu-miR-5104</v>
      </c>
      <c r="N1129" s="69" t="e">
        <f>LOG(Results!H1133,2)</f>
        <v>#DIV/0!</v>
      </c>
      <c r="O1129" s="70" t="str">
        <f>Results!I1121</f>
        <v>N/A</v>
      </c>
    </row>
    <row r="1130" spans="11:15">
      <c r="K1130" s="68"/>
      <c r="L1130" s="39" t="str">
        <f>Results!C1134</f>
        <v>P04</v>
      </c>
      <c r="M1130" s="39" t="str">
        <f>Results!B1126</f>
        <v/>
      </c>
      <c r="N1130" s="69" t="e">
        <f>LOG(Results!H1134,2)</f>
        <v>#DIV/0!</v>
      </c>
      <c r="O1130" s="70" t="str">
        <f>Results!I1122</f>
        <v>N/A</v>
      </c>
    </row>
    <row r="1131" spans="11:15">
      <c r="K1131" s="68"/>
      <c r="L1131" s="39" t="str">
        <f>Results!C1135</f>
        <v>P05</v>
      </c>
      <c r="M1131" s="39" t="str">
        <f>Results!B1127</f>
        <v>mmu-miR-5105</v>
      </c>
      <c r="N1131" s="69" t="e">
        <f>LOG(Results!H1135,2)</f>
        <v>#DIV/0!</v>
      </c>
      <c r="O1131" s="70" t="str">
        <f>Results!I1123</f>
        <v>N/A</v>
      </c>
    </row>
    <row r="1132" spans="11:15">
      <c r="K1132" s="68"/>
      <c r="L1132" s="39" t="str">
        <f>Results!C1136</f>
        <v>P06</v>
      </c>
      <c r="M1132" s="39" t="str">
        <f>Results!B1128</f>
        <v/>
      </c>
      <c r="N1132" s="69" t="e">
        <f>LOG(Results!H1136,2)</f>
        <v>#DIV/0!</v>
      </c>
      <c r="O1132" s="70" t="str">
        <f>Results!I1124</f>
        <v>N/A</v>
      </c>
    </row>
    <row r="1133" spans="11:15">
      <c r="K1133" s="68"/>
      <c r="L1133" s="39" t="str">
        <f>Results!C1137</f>
        <v>P07</v>
      </c>
      <c r="M1133" s="39" t="str">
        <f>Results!B1129</f>
        <v>mmu-miR-5106</v>
      </c>
      <c r="N1133" s="69" t="e">
        <f>LOG(Results!H1137,2)</f>
        <v>#DIV/0!</v>
      </c>
      <c r="O1133" s="70" t="str">
        <f>Results!I1125</f>
        <v>N/A</v>
      </c>
    </row>
    <row r="1134" spans="11:15">
      <c r="K1134" s="68"/>
      <c r="L1134" s="39" t="str">
        <f>Results!C1138</f>
        <v>P08</v>
      </c>
      <c r="M1134" s="39" t="str">
        <f>Results!B1130</f>
        <v/>
      </c>
      <c r="N1134" s="69" t="e">
        <f>LOG(Results!H1138,2)</f>
        <v>#DIV/0!</v>
      </c>
      <c r="O1134" s="70" t="str">
        <f>Results!I1126</f>
        <v>N/A</v>
      </c>
    </row>
    <row r="1135" spans="11:15">
      <c r="K1135" s="68"/>
      <c r="L1135" s="39" t="str">
        <f>Results!C1139</f>
        <v>P09</v>
      </c>
      <c r="M1135" s="39" t="str">
        <f>Results!B1131</f>
        <v>NC</v>
      </c>
      <c r="N1135" s="69" t="e">
        <f>LOG(Results!H1139,2)</f>
        <v>#DIV/0!</v>
      </c>
      <c r="O1135" s="70" t="str">
        <f>Results!I1127</f>
        <v>N/A</v>
      </c>
    </row>
    <row r="1136" spans="11:15">
      <c r="K1136" s="68"/>
      <c r="L1136" s="39" t="str">
        <f>Results!C1140</f>
        <v>P10</v>
      </c>
      <c r="M1136" s="39" t="str">
        <f>Results!B1132</f>
        <v>NC</v>
      </c>
      <c r="N1136" s="69" t="e">
        <f>LOG(Results!H1140,2)</f>
        <v>#DIV/0!</v>
      </c>
      <c r="O1136" s="70" t="str">
        <f>Results!I1128</f>
        <v>N/A</v>
      </c>
    </row>
    <row r="1137" spans="11:15">
      <c r="K1137" s="68"/>
      <c r="L1137" s="39" t="str">
        <f>Results!C1141</f>
        <v>P11</v>
      </c>
      <c r="M1137" s="39" t="str">
        <f>Results!B1133</f>
        <v>NC</v>
      </c>
      <c r="N1137" s="69" t="e">
        <f>LOG(Results!H1141,2)</f>
        <v>#DIV/0!</v>
      </c>
      <c r="O1137" s="70" t="str">
        <f>Results!I1129</f>
        <v>N/A</v>
      </c>
    </row>
    <row r="1138" spans="11:15">
      <c r="K1138" s="68"/>
      <c r="L1138" s="39" t="str">
        <f>Results!C1142</f>
        <v>P12</v>
      </c>
      <c r="M1138" s="39" t="str">
        <f>Results!B1134</f>
        <v>NC</v>
      </c>
      <c r="N1138" s="69" t="e">
        <f>LOG(Results!H1142,2)</f>
        <v>#DIV/0!</v>
      </c>
      <c r="O1138" s="70" t="str">
        <f>Results!I1130</f>
        <v>N/A</v>
      </c>
    </row>
    <row r="1139" spans="11:15">
      <c r="K1139" s="68"/>
      <c r="L1139" s="39" t="str">
        <f>Results!C1143</f>
        <v>P13</v>
      </c>
      <c r="M1139" s="39" t="str">
        <f>Results!B1135</f>
        <v>MK1</v>
      </c>
      <c r="N1139" s="69" t="e">
        <f>LOG(Results!H1143,2)</f>
        <v>#DIV/0!</v>
      </c>
      <c r="O1139" s="70" t="str">
        <f>Results!I1131</f>
        <v>N/A</v>
      </c>
    </row>
    <row r="1140" spans="11:15">
      <c r="K1140" s="68"/>
      <c r="L1140" s="39" t="str">
        <f>Results!C1144</f>
        <v>P14</v>
      </c>
      <c r="M1140" s="39" t="str">
        <f>Results!B1136</f>
        <v>MK1</v>
      </c>
      <c r="N1140" s="69" t="e">
        <f>LOG(Results!H1144,2)</f>
        <v>#DIV/0!</v>
      </c>
      <c r="O1140" s="70" t="str">
        <f>Results!I1132</f>
        <v>N/A</v>
      </c>
    </row>
    <row r="1141" spans="11:15">
      <c r="K1141" s="68"/>
      <c r="L1141" s="39" t="str">
        <f>Results!C1145</f>
        <v>P15</v>
      </c>
      <c r="M1141" s="39" t="str">
        <f>Results!B1137</f>
        <v>MK2</v>
      </c>
      <c r="N1141" s="69" t="e">
        <f>LOG(Results!H1145,2)</f>
        <v>#DIV/0!</v>
      </c>
      <c r="O1141" s="70" t="str">
        <f>Results!I1133</f>
        <v>N/A</v>
      </c>
    </row>
    <row r="1142" spans="11:15">
      <c r="K1142" s="68"/>
      <c r="L1142" s="39" t="str">
        <f>Results!C1146</f>
        <v>P16</v>
      </c>
      <c r="M1142" s="39" t="str">
        <f>Results!B1138</f>
        <v>MK2</v>
      </c>
      <c r="N1142" s="69" t="e">
        <f>LOG(Results!H1146,2)</f>
        <v>#DIV/0!</v>
      </c>
      <c r="O1142" s="70" t="str">
        <f>Results!I1134</f>
        <v>N/A</v>
      </c>
    </row>
    <row r="1143" spans="11:15">
      <c r="K1143" s="68"/>
      <c r="L1143" s="39" t="str">
        <f>Results!C1147</f>
        <v>P17</v>
      </c>
      <c r="M1143" s="39" t="str">
        <f>Results!B1139</f>
        <v>MK3</v>
      </c>
      <c r="N1143" s="69" t="e">
        <f>LOG(Results!H1147,2)</f>
        <v>#DIV/0!</v>
      </c>
      <c r="O1143" s="70" t="str">
        <f>Results!I1135</f>
        <v>N/A</v>
      </c>
    </row>
    <row r="1144" spans="11:15">
      <c r="K1144" s="68"/>
      <c r="L1144" s="39" t="str">
        <f>Results!C1148</f>
        <v>P18</v>
      </c>
      <c r="M1144" s="39" t="str">
        <f>Results!B1140</f>
        <v>MK3</v>
      </c>
      <c r="N1144" s="69" t="e">
        <f>LOG(Results!H1148,2)</f>
        <v>#DIV/0!</v>
      </c>
      <c r="O1144" s="70" t="str">
        <f>Results!I1136</f>
        <v>N/A</v>
      </c>
    </row>
    <row r="1145" spans="11:15">
      <c r="K1145" s="68"/>
      <c r="L1145" s="39" t="str">
        <f>Results!C1149</f>
        <v>P19</v>
      </c>
      <c r="M1145" s="39" t="str">
        <f>Results!B1141</f>
        <v>MK4</v>
      </c>
      <c r="N1145" s="69" t="e">
        <f>LOG(Results!H1149,2)</f>
        <v>#DIV/0!</v>
      </c>
      <c r="O1145" s="70" t="str">
        <f>Results!I1137</f>
        <v>N/A</v>
      </c>
    </row>
    <row r="1146" spans="11:15">
      <c r="K1146" s="68"/>
      <c r="L1146" s="39" t="str">
        <f>Results!C1150</f>
        <v>P20</v>
      </c>
      <c r="M1146" s="39" t="str">
        <f>Results!B1142</f>
        <v>MK4</v>
      </c>
      <c r="N1146" s="69" t="e">
        <f>LOG(Results!H1150,2)</f>
        <v>#DIV/0!</v>
      </c>
      <c r="O1146" s="70" t="str">
        <f>Results!I1138</f>
        <v>N/A</v>
      </c>
    </row>
  </sheetData>
  <mergeCells count="9">
    <mergeCell ref="A1:C1"/>
    <mergeCell ref="F1:H1"/>
    <mergeCell ref="A2:I2"/>
    <mergeCell ref="A3:I3"/>
    <mergeCell ref="A4:I4"/>
    <mergeCell ref="K5:O5"/>
    <mergeCell ref="K7:K386"/>
    <mergeCell ref="K387:K766"/>
    <mergeCell ref="K767:K1146"/>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1155"/>
  <sheetViews>
    <sheetView workbookViewId="0">
      <pane xSplit="3" ySplit="3" topLeftCell="D1126" activePane="bottomRight" state="frozen"/>
      <selection/>
      <selection pane="topRight"/>
      <selection pane="bottomLeft"/>
      <selection pane="bottomRight" activeCell="D367" sqref="D367"/>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3000</v>
      </c>
      <c r="B1" s="6">
        <v>35</v>
      </c>
      <c r="C1" s="7"/>
      <c r="D1" s="8" t="str">
        <f>CONCATENATE("&gt;",B1," and (N/A or blank) to ",B1)</f>
        <v>&gt;35 and (N/A or blank) to 35</v>
      </c>
      <c r="E1" s="9"/>
      <c r="F1" s="9"/>
      <c r="G1" s="9"/>
      <c r="H1" s="9"/>
      <c r="I1" s="9"/>
      <c r="J1" s="9"/>
      <c r="K1" s="9"/>
      <c r="L1" s="9"/>
      <c r="M1" s="9"/>
      <c r="N1" s="19"/>
      <c r="O1" s="19"/>
      <c r="P1" s="8" t="str">
        <f>CONCATENATE("&gt;",B1," and (N/A or blank) to ",B1)</f>
        <v>&gt;35 and (N/A or blank) to 35</v>
      </c>
      <c r="Q1" s="20"/>
      <c r="R1" s="20"/>
      <c r="S1" s="20"/>
      <c r="T1" s="20"/>
      <c r="U1" s="20"/>
      <c r="V1" s="20"/>
      <c r="W1" s="20"/>
      <c r="X1" s="20"/>
      <c r="Y1" s="20"/>
      <c r="Z1" s="11" t="s">
        <v>3001</v>
      </c>
      <c r="AA1" s="21"/>
      <c r="AB1" s="21"/>
      <c r="AC1" s="21"/>
      <c r="AD1" s="21"/>
      <c r="AE1" s="21"/>
      <c r="AF1" s="21"/>
      <c r="AG1" s="21"/>
      <c r="AH1" s="21"/>
      <c r="AI1" s="21"/>
      <c r="AJ1" s="11" t="s">
        <v>3001</v>
      </c>
      <c r="AK1" s="21"/>
      <c r="AL1" s="21"/>
      <c r="AM1" s="21"/>
      <c r="AN1" s="21"/>
      <c r="AO1" s="21"/>
      <c r="AP1" s="21"/>
      <c r="AQ1" s="21"/>
      <c r="AR1" s="21"/>
      <c r="AS1" s="30"/>
      <c r="AT1" s="31" t="s">
        <v>3002</v>
      </c>
      <c r="AU1" s="32"/>
      <c r="AV1" s="32"/>
      <c r="AW1" s="32"/>
      <c r="AX1" s="32"/>
      <c r="AY1" s="32"/>
      <c r="AZ1" s="32"/>
      <c r="BA1" s="32"/>
      <c r="BB1" s="32"/>
      <c r="BC1" s="32"/>
      <c r="BD1" s="31" t="s">
        <v>3002</v>
      </c>
      <c r="BE1" s="32"/>
      <c r="BF1" s="32"/>
      <c r="BG1" s="32"/>
      <c r="BH1" s="32"/>
      <c r="BI1" s="32"/>
      <c r="BJ1" s="32"/>
      <c r="BK1" s="32"/>
      <c r="BL1" s="32"/>
      <c r="BM1" s="32"/>
      <c r="BN1" s="37"/>
      <c r="BO1" s="37"/>
      <c r="BP1" s="31" t="s">
        <v>3003</v>
      </c>
      <c r="BQ1" s="32"/>
      <c r="BR1" s="32"/>
      <c r="BS1" s="32"/>
      <c r="BT1" s="32"/>
      <c r="BU1" s="32"/>
      <c r="BV1" s="32"/>
      <c r="BW1" s="32"/>
      <c r="BX1" s="32"/>
      <c r="BY1" s="32"/>
      <c r="BZ1" s="31" t="s">
        <v>3003</v>
      </c>
      <c r="CA1" s="32"/>
      <c r="CB1" s="32"/>
      <c r="CC1" s="32"/>
      <c r="CD1" s="32"/>
      <c r="CE1" s="32"/>
      <c r="CF1" s="32"/>
      <c r="CG1" s="32"/>
      <c r="CH1" s="32"/>
      <c r="CI1" s="32"/>
    </row>
    <row r="2" customHeight="1" spans="1:87">
      <c r="A2" s="10" t="s">
        <v>3</v>
      </c>
      <c r="B2" s="10" t="s">
        <v>2918</v>
      </c>
      <c r="C2" s="11" t="s">
        <v>2919</v>
      </c>
      <c r="D2" s="8" t="str">
        <f>BN3</f>
        <v>Test Sample</v>
      </c>
      <c r="E2" s="8"/>
      <c r="F2" s="8"/>
      <c r="G2" s="8"/>
      <c r="H2" s="8"/>
      <c r="I2" s="8"/>
      <c r="J2" s="8"/>
      <c r="K2" s="8"/>
      <c r="L2" s="8"/>
      <c r="M2" s="8"/>
      <c r="N2" s="11" t="s">
        <v>2918</v>
      </c>
      <c r="O2" s="11" t="s">
        <v>2919</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3"/>
      <c r="AT2" s="31" t="str">
        <f>D2</f>
        <v>Test Sample</v>
      </c>
      <c r="AU2" s="31"/>
      <c r="AV2" s="31"/>
      <c r="AW2" s="31"/>
      <c r="AX2" s="31"/>
      <c r="AY2" s="31"/>
      <c r="AZ2" s="31"/>
      <c r="BA2" s="31"/>
      <c r="BB2" s="31"/>
      <c r="BC2" s="31"/>
      <c r="BD2" s="31" t="str">
        <f>P2</f>
        <v>Control Sample</v>
      </c>
      <c r="BE2" s="31"/>
      <c r="BF2" s="31"/>
      <c r="BG2" s="31"/>
      <c r="BH2" s="31"/>
      <c r="BI2" s="31"/>
      <c r="BJ2" s="31"/>
      <c r="BK2" s="31"/>
      <c r="BL2" s="31"/>
      <c r="BM2" s="31"/>
      <c r="BN2" s="31" t="s">
        <v>3004</v>
      </c>
      <c r="BO2" s="25"/>
      <c r="BP2" s="31" t="str">
        <f>Z2</f>
        <v>Test Sample</v>
      </c>
      <c r="BQ2" s="31"/>
      <c r="BR2" s="31"/>
      <c r="BS2" s="31"/>
      <c r="BT2" s="31"/>
      <c r="BU2" s="31"/>
      <c r="BV2" s="31"/>
      <c r="BW2" s="31"/>
      <c r="BX2" s="31"/>
      <c r="BY2" s="31"/>
      <c r="BZ2" s="31" t="str">
        <f>P2</f>
        <v>Control Sample</v>
      </c>
      <c r="CA2" s="31"/>
      <c r="CB2" s="31"/>
      <c r="CC2" s="31"/>
      <c r="CD2" s="31"/>
      <c r="CE2" s="31"/>
      <c r="CF2" s="31"/>
      <c r="CG2" s="31"/>
      <c r="CH2" s="31"/>
      <c r="CI2" s="31"/>
    </row>
    <row r="3" spans="1:87">
      <c r="A3" s="11"/>
      <c r="B3" s="12"/>
      <c r="C3" s="12"/>
      <c r="D3" s="13" t="s">
        <v>2924</v>
      </c>
      <c r="E3" s="13" t="s">
        <v>2925</v>
      </c>
      <c r="F3" s="13" t="s">
        <v>2926</v>
      </c>
      <c r="G3" s="13" t="s">
        <v>2927</v>
      </c>
      <c r="H3" s="13" t="s">
        <v>2928</v>
      </c>
      <c r="I3" s="13" t="s">
        <v>2929</v>
      </c>
      <c r="J3" s="13" t="s">
        <v>2930</v>
      </c>
      <c r="K3" s="13" t="s">
        <v>2931</v>
      </c>
      <c r="L3" s="13" t="s">
        <v>2932</v>
      </c>
      <c r="M3" s="13" t="s">
        <v>2933</v>
      </c>
      <c r="N3" s="11"/>
      <c r="O3" s="11"/>
      <c r="P3" s="13" t="s">
        <v>2924</v>
      </c>
      <c r="Q3" s="13" t="s">
        <v>2925</v>
      </c>
      <c r="R3" s="13" t="s">
        <v>2926</v>
      </c>
      <c r="S3" s="13" t="s">
        <v>2927</v>
      </c>
      <c r="T3" s="13" t="s">
        <v>2928</v>
      </c>
      <c r="U3" s="13" t="s">
        <v>2929</v>
      </c>
      <c r="V3" s="13" t="s">
        <v>2930</v>
      </c>
      <c r="W3" s="13" t="s">
        <v>2931</v>
      </c>
      <c r="X3" s="13" t="s">
        <v>2932</v>
      </c>
      <c r="Y3" s="13" t="s">
        <v>2933</v>
      </c>
      <c r="Z3" s="13" t="s">
        <v>2924</v>
      </c>
      <c r="AA3" s="13" t="s">
        <v>2925</v>
      </c>
      <c r="AB3" s="13" t="s">
        <v>2926</v>
      </c>
      <c r="AC3" s="13" t="s">
        <v>2927</v>
      </c>
      <c r="AD3" s="13" t="s">
        <v>2928</v>
      </c>
      <c r="AE3" s="13" t="s">
        <v>2929</v>
      </c>
      <c r="AF3" s="13" t="s">
        <v>2930</v>
      </c>
      <c r="AG3" s="13" t="s">
        <v>2931</v>
      </c>
      <c r="AH3" s="13" t="s">
        <v>2932</v>
      </c>
      <c r="AI3" s="13" t="s">
        <v>2933</v>
      </c>
      <c r="AJ3" s="13" t="s">
        <v>2924</v>
      </c>
      <c r="AK3" s="13" t="s">
        <v>2925</v>
      </c>
      <c r="AL3" s="13" t="s">
        <v>2926</v>
      </c>
      <c r="AM3" s="13" t="s">
        <v>2927</v>
      </c>
      <c r="AN3" s="13" t="s">
        <v>2928</v>
      </c>
      <c r="AO3" s="13" t="s">
        <v>2929</v>
      </c>
      <c r="AP3" s="13" t="s">
        <v>2930</v>
      </c>
      <c r="AQ3" s="13" t="s">
        <v>2931</v>
      </c>
      <c r="AR3" s="13" t="s">
        <v>2932</v>
      </c>
      <c r="AS3" s="34" t="s">
        <v>2933</v>
      </c>
      <c r="AT3" s="35" t="s">
        <v>2924</v>
      </c>
      <c r="AU3" s="35" t="s">
        <v>2925</v>
      </c>
      <c r="AV3" s="35" t="s">
        <v>2926</v>
      </c>
      <c r="AW3" s="35" t="s">
        <v>2927</v>
      </c>
      <c r="AX3" s="35" t="s">
        <v>2928</v>
      </c>
      <c r="AY3" s="35" t="s">
        <v>2929</v>
      </c>
      <c r="AZ3" s="35" t="s">
        <v>2930</v>
      </c>
      <c r="BA3" s="35" t="s">
        <v>2931</v>
      </c>
      <c r="BB3" s="35" t="s">
        <v>2932</v>
      </c>
      <c r="BC3" s="35" t="s">
        <v>2933</v>
      </c>
      <c r="BD3" s="35" t="s">
        <v>2924</v>
      </c>
      <c r="BE3" s="35" t="s">
        <v>2925</v>
      </c>
      <c r="BF3" s="35" t="s">
        <v>2926</v>
      </c>
      <c r="BG3" s="35" t="s">
        <v>2927</v>
      </c>
      <c r="BH3" s="35" t="s">
        <v>2928</v>
      </c>
      <c r="BI3" s="35" t="s">
        <v>2929</v>
      </c>
      <c r="BJ3" s="35" t="s">
        <v>2930</v>
      </c>
      <c r="BK3" s="35" t="s">
        <v>2931</v>
      </c>
      <c r="BL3" s="35" t="s">
        <v>2932</v>
      </c>
      <c r="BM3" s="35" t="s">
        <v>2933</v>
      </c>
      <c r="BN3" s="31" t="str">
        <f>Results!D2</f>
        <v>Test Sample</v>
      </c>
      <c r="BO3" s="31" t="str">
        <f>Results!E2</f>
        <v>Control Sample</v>
      </c>
      <c r="BP3" s="35" t="s">
        <v>2924</v>
      </c>
      <c r="BQ3" s="35" t="s">
        <v>2925</v>
      </c>
      <c r="BR3" s="35" t="s">
        <v>2926</v>
      </c>
      <c r="BS3" s="35" t="s">
        <v>2927</v>
      </c>
      <c r="BT3" s="35" t="s">
        <v>2928</v>
      </c>
      <c r="BU3" s="35" t="s">
        <v>2929</v>
      </c>
      <c r="BV3" s="35" t="s">
        <v>2930</v>
      </c>
      <c r="BW3" s="35" t="s">
        <v>2931</v>
      </c>
      <c r="BX3" s="35" t="s">
        <v>2932</v>
      </c>
      <c r="BY3" s="35" t="s">
        <v>2933</v>
      </c>
      <c r="BZ3" s="35" t="s">
        <v>2924</v>
      </c>
      <c r="CA3" s="35" t="s">
        <v>2925</v>
      </c>
      <c r="CB3" s="35" t="s">
        <v>2926</v>
      </c>
      <c r="CC3" s="35" t="s">
        <v>2927</v>
      </c>
      <c r="CD3" s="35" t="s">
        <v>2928</v>
      </c>
      <c r="CE3" s="35" t="s">
        <v>2929</v>
      </c>
      <c r="CF3" s="35" t="s">
        <v>2930</v>
      </c>
      <c r="CG3" s="35" t="s">
        <v>2931</v>
      </c>
      <c r="CH3" s="35" t="s">
        <v>2932</v>
      </c>
      <c r="CI3" s="35" t="s">
        <v>2933</v>
      </c>
    </row>
    <row r="4" customHeight="1" spans="1:87">
      <c r="A4" s="14" t="s">
        <v>8</v>
      </c>
      <c r="B4" s="15" t="str">
        <f>'Gene Table'!E3</f>
        <v>mmu-miR-202-3p</v>
      </c>
      <c r="C4" s="15" t="str">
        <f>'Gene Table'!B3</f>
        <v>A01</v>
      </c>
      <c r="D4" s="16" t="str">
        <f>IF(SUM('Test Sample Data'!D$3:D$98)&gt;10,IF(AND(ISNUMBER('Test Sample Data'!D3),'Test Sample Data'!D3&lt;$B$1,'Test Sample Data'!D3&gt;0),'Test Sample Data'!D3,$B$1),"")</f>
        <v/>
      </c>
      <c r="E4" s="17" t="str">
        <f>IF(SUM('Test Sample Data'!E$3:E$98)&gt;10,IF(AND(ISNUMBER('Test Sample Data'!E3),'Test Sample Data'!E3&lt;$B$1,'Test Sample Data'!E3&gt;0),'Test Sample Data'!E3,$B$1),"")</f>
        <v/>
      </c>
      <c r="F4" s="17" t="str">
        <f>IF(SUM('Test Sample Data'!F$3:F$98)&gt;10,IF(AND(ISNUMBER('Test Sample Data'!F3),'Test Sample Data'!F3&lt;$B$1,'Test Sample Data'!F3&gt;0),'Test Sample Data'!F3,$B$1),"")</f>
        <v/>
      </c>
      <c r="G4" s="17" t="str">
        <f>IF(SUM('Test Sample Data'!G$3:G$98)&gt;10,IF(AND(ISNUMBER('Test Sample Data'!G3),'Test Sample Data'!G3&lt;$B$1,'Test Sample Data'!G3&gt;0),'Test Sample Data'!G3,$B$1),"")</f>
        <v/>
      </c>
      <c r="H4" s="17" t="str">
        <f>IF(SUM('Test Sample Data'!H$3:H$98)&gt;10,IF(AND(ISNUMBER('Test Sample Data'!H3),'Test Sample Data'!H3&lt;$B$1,'Test Sample Data'!H3&gt;0),'Test Sample Data'!H3,$B$1),"")</f>
        <v/>
      </c>
      <c r="I4" s="17" t="str">
        <f>IF(SUM('Test Sample Data'!I$3:I$98)&gt;10,IF(AND(ISNUMBER('Test Sample Data'!I3),'Test Sample Data'!I3&lt;$B$1,'Test Sample Data'!I3&gt;0),'Test Sample Data'!I3,$B$1),"")</f>
        <v/>
      </c>
      <c r="J4" s="17" t="str">
        <f>IF(SUM('Test Sample Data'!J$3:J$98)&gt;10,IF(AND(ISNUMBER('Test Sample Data'!J3),'Test Sample Data'!J3&lt;$B$1,'Test Sample Data'!J3&gt;0),'Test Sample Data'!J3,$B$1),"")</f>
        <v/>
      </c>
      <c r="K4" s="17" t="str">
        <f>IF(SUM('Test Sample Data'!K$3:K$98)&gt;10,IF(AND(ISNUMBER('Test Sample Data'!K3),'Test Sample Data'!K3&lt;$B$1,'Test Sample Data'!K3&gt;0),'Test Sample Data'!K3,$B$1),"")</f>
        <v/>
      </c>
      <c r="L4" s="17" t="str">
        <f>IF(SUM('Test Sample Data'!L$3:L$98)&gt;10,IF(AND(ISNUMBER('Test Sample Data'!L3),'Test Sample Data'!L3&lt;$B$1,'Test Sample Data'!L3&gt;0),'Test Sample Data'!L3,$B$1),"")</f>
        <v/>
      </c>
      <c r="M4" s="17" t="str">
        <f>IF(SUM('Test Sample Data'!M$3:M$98)&gt;10,IF(AND(ISNUMBER('Test Sample Data'!M3),'Test Sample Data'!M3&lt;$B$1,'Test Sample Data'!M3&gt;0),'Test Sample Data'!M3,$B$1),"")</f>
        <v/>
      </c>
      <c r="N4" s="17" t="str">
        <f>'Gene Table'!E3</f>
        <v>mmu-miR-202-3p</v>
      </c>
      <c r="O4" s="17" t="str">
        <f>'Gene Table'!B3</f>
        <v>A01</v>
      </c>
      <c r="P4" s="17" t="str">
        <f>IF(SUM('Control Sample Data'!D$3:D$98)&gt;10,IF(AND(ISNUMBER('Control Sample Data'!D3),'Control Sample Data'!D3&lt;$B$1,'Control Sample Data'!D3&gt;0),'Control Sample Data'!D3,$B$1),"")</f>
        <v/>
      </c>
      <c r="Q4" s="17" t="str">
        <f>IF(SUM('Control Sample Data'!E$3:E$98)&gt;10,IF(AND(ISNUMBER('Control Sample Data'!E3),'Control Sample Data'!E3&lt;$B$1,'Control Sample Data'!E3&gt;0),'Control Sample Data'!E3,$B$1),"")</f>
        <v/>
      </c>
      <c r="R4" s="17" t="str">
        <f>IF(SUM('Control Sample Data'!F$3:F$98)&gt;10,IF(AND(ISNUMBER('Control Sample Data'!F3),'Control Sample Data'!F3&lt;$B$1,'Control Sample Data'!F3&gt;0),'Control Sample Data'!F3,$B$1),"")</f>
        <v/>
      </c>
      <c r="S4" s="17" t="str">
        <f>IF(SUM('Control Sample Data'!G$3:G$98)&gt;10,IF(AND(ISNUMBER('Control Sample Data'!G3),'Control Sample Data'!G3&lt;$B$1,'Control Sample Data'!G3&gt;0),'Control Sample Data'!G3,$B$1),"")</f>
        <v/>
      </c>
      <c r="T4" s="17" t="str">
        <f>IF(SUM('Control Sample Data'!H$3:H$98)&gt;10,IF(AND(ISNUMBER('Control Sample Data'!H3),'Control Sample Data'!H3&lt;$B$1,'Control Sample Data'!H3&gt;0),'Control Sample Data'!H3,$B$1),"")</f>
        <v/>
      </c>
      <c r="U4" s="17" t="str">
        <f>IF(SUM('Control Sample Data'!I$3:I$98)&gt;10,IF(AND(ISNUMBER('Control Sample Data'!I3),'Control Sample Data'!I3&lt;$B$1,'Control Sample Data'!I3&gt;0),'Control Sample Data'!I3,$B$1),"")</f>
        <v/>
      </c>
      <c r="V4" s="17" t="str">
        <f>IF(SUM('Control Sample Data'!J$3:J$98)&gt;10,IF(AND(ISNUMBER('Control Sample Data'!J3),'Control Sample Data'!J3&lt;$B$1,'Control Sample Data'!J3&gt;0),'Control Sample Data'!J3,$B$1),"")</f>
        <v/>
      </c>
      <c r="W4" s="17" t="str">
        <f>IF(SUM('Control Sample Data'!K$3:K$98)&gt;10,IF(AND(ISNUMBER('Control Sample Data'!K3),'Control Sample Data'!K3&lt;$B$1,'Control Sample Data'!K3&gt;0),'Control Sample Data'!K3,$B$1),"")</f>
        <v/>
      </c>
      <c r="X4" s="17" t="str">
        <f>IF(SUM('Control Sample Data'!L$3:L$98)&gt;10,IF(AND(ISNUMBER('Control Sample Data'!L3),'Control Sample Data'!L3&lt;$B$1,'Control Sample Data'!L3&gt;0),'Control Sample Data'!L3,$B$1),"")</f>
        <v/>
      </c>
      <c r="Y4" s="17" t="str">
        <f>IF(SUM('Control Sample Data'!M$3:M$98)&gt;10,IF(AND(ISNUMBER('Control Sample Data'!M3),'Control Sample Data'!M3&lt;$B$1,'Control Sample Data'!M3&gt;0),'Control Sample Data'!M3,$B$1),"")</f>
        <v/>
      </c>
      <c r="Z4" s="22" t="str">
        <f>IF(ISERROR(VLOOKUP('Choose Housekeeping Genes'!$C3,Calculations!$C$4:$M$387,2,0)),"",VLOOKUP('Choose Housekeeping Genes'!$C3,Calculations!$C$4:$M$387,2,0))</f>
        <v/>
      </c>
      <c r="AA4" s="22" t="str">
        <f>IF(ISERROR(VLOOKUP('Choose Housekeeping Genes'!$C3,Calculations!$C$4:$M$387,3,0)),"",VLOOKUP('Choose Housekeeping Genes'!$C3,Calculations!$C$4:$M$387,3,0))</f>
        <v/>
      </c>
      <c r="AB4" s="22" t="str">
        <f>IF(ISERROR(VLOOKUP('Choose Housekeeping Genes'!$C3,Calculations!$C$4:$M$387,4,0)),"",VLOOKUP('Choose Housekeeping Genes'!$C3,Calculations!$C$4:$M$387,4,0))</f>
        <v/>
      </c>
      <c r="AC4" s="22" t="str">
        <f>IF(ISERROR(VLOOKUP('Choose Housekeeping Genes'!$C3,Calculations!$C$4:$M$387,5,0)),"",VLOOKUP('Choose Housekeeping Genes'!$C3,Calculations!$C$4:$M$387,5,0))</f>
        <v/>
      </c>
      <c r="AD4" s="22" t="str">
        <f>IF(ISERROR(VLOOKUP('Choose Housekeeping Genes'!$C3,Calculations!$C$4:$M$387,6,0)),"",VLOOKUP('Choose Housekeeping Genes'!$C3,Calculations!$C$4:$M$387,6,0))</f>
        <v/>
      </c>
      <c r="AE4" s="22" t="str">
        <f>IF(ISERROR(VLOOKUP('Choose Housekeeping Genes'!$C3,Calculations!$C$4:$M$387,7,0)),"",VLOOKUP('Choose Housekeeping Genes'!$C3,Calculations!$C$4:$M$387,7,0))</f>
        <v/>
      </c>
      <c r="AF4" s="22" t="str">
        <f>IF(ISERROR(VLOOKUP('Choose Housekeeping Genes'!$C3,Calculations!$C$4:$M$387,8,0)),"",VLOOKUP('Choose Housekeeping Genes'!$C3,Calculations!$C$4:$M$387,8,0))</f>
        <v/>
      </c>
      <c r="AG4" s="22" t="str">
        <f>IF(ISERROR(VLOOKUP('Choose Housekeeping Genes'!$C3,Calculations!$C$4:$M$387,9,0)),"",VLOOKUP('Choose Housekeeping Genes'!$C3,Calculations!$C$4:$M$387,9,0))</f>
        <v/>
      </c>
      <c r="AH4" s="22" t="str">
        <f>IF(ISERROR(VLOOKUP('Choose Housekeeping Genes'!$C3,Calculations!$C$4:$M$387,10,0)),"",VLOOKUP('Choose Housekeeping Genes'!$C3,Calculations!$C$4:$M$387,10,0))</f>
        <v/>
      </c>
      <c r="AI4" s="22" t="str">
        <f>IF(ISERROR(VLOOKUP('Choose Housekeeping Genes'!$C3,Calculations!$C$4:$M$387,11,0)),"",VLOOKUP('Choose Housekeeping Genes'!$C3,Calculations!$C$4:$M$387,11,0))</f>
        <v/>
      </c>
      <c r="AJ4" s="22" t="str">
        <f>IF(ISERROR(VLOOKUP('Choose Housekeeping Genes'!$C3,Calculations!$C$4:$Y$387,14,0)),"",VLOOKUP('Choose Housekeeping Genes'!$C3,Calculations!$C$4:$Y$387,14,0))</f>
        <v/>
      </c>
      <c r="AK4" s="22" t="str">
        <f>IF(ISERROR(VLOOKUP('Choose Housekeeping Genes'!$C3,Calculations!$C$4:$Y$387,15,0)),"",VLOOKUP('Choose Housekeeping Genes'!$C3,Calculations!$C$4:$Y$387,15,0))</f>
        <v/>
      </c>
      <c r="AL4" s="22" t="str">
        <f>IF(ISERROR(VLOOKUP('Choose Housekeeping Genes'!$C3,Calculations!$C$4:$Y$387,16,0)),"",VLOOKUP('Choose Housekeeping Genes'!$C3,Calculations!$C$4:$Y$387,16,0))</f>
        <v/>
      </c>
      <c r="AM4" s="22" t="str">
        <f>IF(ISERROR(VLOOKUP('Choose Housekeeping Genes'!$C3,Calculations!$C$4:$Y$387,17,0)),"",VLOOKUP('Choose Housekeeping Genes'!$C3,Calculations!$C$4:$Y$387,17,0))</f>
        <v/>
      </c>
      <c r="AN4" s="22" t="str">
        <f>IF(ISERROR(VLOOKUP('Choose Housekeeping Genes'!$C3,Calculations!$C$4:$Y$387,18,0)),"",VLOOKUP('Choose Housekeeping Genes'!$C3,Calculations!$C$4:$Y$387,18,0))</f>
        <v/>
      </c>
      <c r="AO4" s="22" t="str">
        <f>IF(ISERROR(VLOOKUP('Choose Housekeeping Genes'!$C3,Calculations!$C$4:$Y$387,19,0)),"",VLOOKUP('Choose Housekeeping Genes'!$C3,Calculations!$C$4:$Y$387,19,0))</f>
        <v/>
      </c>
      <c r="AP4" s="22" t="str">
        <f>IF(ISERROR(VLOOKUP('Choose Housekeeping Genes'!$C3,Calculations!$C$4:$Y$387,20,0)),"",VLOOKUP('Choose Housekeeping Genes'!$C3,Calculations!$C$4:$Y$387,20,0))</f>
        <v/>
      </c>
      <c r="AQ4" s="22" t="str">
        <f>IF(ISERROR(VLOOKUP('Choose Housekeeping Genes'!$C3,Calculations!$C$4:$Y$387,21,0)),"",VLOOKUP('Choose Housekeeping Genes'!$C3,Calculations!$C$4:$Y$387,21,0))</f>
        <v/>
      </c>
      <c r="AR4" s="22" t="str">
        <f>IF(ISERROR(VLOOKUP('Choose Housekeeping Genes'!$C3,Calculations!$C$4:$Y$387,22,0)),"",VLOOKUP('Choose Housekeeping Genes'!$C3,Calculations!$C$4:$Y$387,22,0))</f>
        <v/>
      </c>
      <c r="AS4" s="22" t="str">
        <f>IF(ISERROR(VLOOKUP('Choose Housekeeping Genes'!$C3,Calculations!$C$4:$Y$387,23,0)),"",VLOOKUP('Choose Housekeeping Genes'!$C3,Calculations!$C$4:$Y$387,23,0))</f>
        <v/>
      </c>
      <c r="AT4" s="36" t="str">
        <f t="shared" ref="AT4:BC4" si="0">IF(ISERROR(D4-Z$26),"",D4-Z$26)</f>
        <v/>
      </c>
      <c r="AU4" s="36" t="str">
        <f t="shared" si="0"/>
        <v/>
      </c>
      <c r="AV4" s="36" t="str">
        <f t="shared" si="0"/>
        <v/>
      </c>
      <c r="AW4" s="36" t="str">
        <f t="shared" si="0"/>
        <v/>
      </c>
      <c r="AX4" s="36" t="str">
        <f t="shared" si="0"/>
        <v/>
      </c>
      <c r="AY4" s="36" t="str">
        <f t="shared" si="0"/>
        <v/>
      </c>
      <c r="AZ4" s="36" t="str">
        <f t="shared" si="0"/>
        <v/>
      </c>
      <c r="BA4" s="36" t="str">
        <f t="shared" si="0"/>
        <v/>
      </c>
      <c r="BB4" s="36" t="str">
        <f t="shared" si="0"/>
        <v/>
      </c>
      <c r="BC4" s="36" t="str">
        <f t="shared" si="0"/>
        <v/>
      </c>
      <c r="BD4" s="36" t="str">
        <f t="shared" ref="BD4:BM4" si="1">IF(ISERROR(P4-AJ$26),"",P4-AJ$26)</f>
        <v/>
      </c>
      <c r="BE4" s="36" t="str">
        <f t="shared" si="1"/>
        <v/>
      </c>
      <c r="BF4" s="36" t="str">
        <f t="shared" si="1"/>
        <v/>
      </c>
      <c r="BG4" s="36" t="str">
        <f t="shared" si="1"/>
        <v/>
      </c>
      <c r="BH4" s="36" t="str">
        <f t="shared" si="1"/>
        <v/>
      </c>
      <c r="BI4" s="36" t="str">
        <f t="shared" si="1"/>
        <v/>
      </c>
      <c r="BJ4" s="36" t="str">
        <f t="shared" si="1"/>
        <v/>
      </c>
      <c r="BK4" s="36" t="str">
        <f t="shared" si="1"/>
        <v/>
      </c>
      <c r="BL4" s="36" t="str">
        <f t="shared" si="1"/>
        <v/>
      </c>
      <c r="BM4" s="36" t="str">
        <f t="shared" si="1"/>
        <v/>
      </c>
      <c r="BN4" s="38" t="e">
        <f>AVERAGE(AT4:BC4)</f>
        <v>#DIV/0!</v>
      </c>
      <c r="BO4" s="38" t="e">
        <f>AVERAGE(BD4:BM4)</f>
        <v>#DIV/0!</v>
      </c>
      <c r="BP4" s="39" t="str">
        <f>IF(ISNUMBER(AT4),POWER(2,-AT4),"")</f>
        <v/>
      </c>
      <c r="BQ4" s="39" t="str">
        <f t="shared" ref="BQ4:CI4" si="2">IF(ISNUMBER(AU4),POWER(2,-AU4),"")</f>
        <v/>
      </c>
      <c r="BR4" s="39" t="str">
        <f t="shared" si="2"/>
        <v/>
      </c>
      <c r="BS4" s="39" t="str">
        <f t="shared" si="2"/>
        <v/>
      </c>
      <c r="BT4" s="39" t="str">
        <f t="shared" si="2"/>
        <v/>
      </c>
      <c r="BU4" s="39" t="str">
        <f t="shared" si="2"/>
        <v/>
      </c>
      <c r="BV4" s="39" t="str">
        <f t="shared" si="2"/>
        <v/>
      </c>
      <c r="BW4" s="39" t="str">
        <f t="shared" si="2"/>
        <v/>
      </c>
      <c r="BX4" s="39" t="str">
        <f t="shared" si="2"/>
        <v/>
      </c>
      <c r="BY4" s="39" t="str">
        <f t="shared" si="2"/>
        <v/>
      </c>
      <c r="BZ4" s="39" t="str">
        <f t="shared" si="2"/>
        <v/>
      </c>
      <c r="CA4" s="39" t="str">
        <f t="shared" si="2"/>
        <v/>
      </c>
      <c r="CB4" s="39" t="str">
        <f t="shared" si="2"/>
        <v/>
      </c>
      <c r="CC4" s="39" t="str">
        <f t="shared" si="2"/>
        <v/>
      </c>
      <c r="CD4" s="39" t="str">
        <f t="shared" si="2"/>
        <v/>
      </c>
      <c r="CE4" s="39" t="str">
        <f t="shared" si="2"/>
        <v/>
      </c>
      <c r="CF4" s="39" t="str">
        <f t="shared" si="2"/>
        <v/>
      </c>
      <c r="CG4" s="39" t="str">
        <f t="shared" si="2"/>
        <v/>
      </c>
      <c r="CH4" s="39" t="str">
        <f t="shared" si="2"/>
        <v/>
      </c>
      <c r="CI4" s="39" t="str">
        <f t="shared" si="2"/>
        <v/>
      </c>
    </row>
    <row r="5" spans="1:87">
      <c r="A5" s="18"/>
      <c r="B5" s="15" t="str">
        <f>'Gene Table'!E4</f>
        <v>mmu-miR-335-5p</v>
      </c>
      <c r="C5" s="15" t="str">
        <f>'Gene Table'!B4</f>
        <v>A02</v>
      </c>
      <c r="D5" s="16" t="str">
        <f>IF(SUM('Test Sample Data'!D$3:D$98)&gt;10,IF(AND(ISNUMBER('Test Sample Data'!D4),'Test Sample Data'!D4&lt;$B$1,'Test Sample Data'!D4&gt;0),'Test Sample Data'!D4,$B$1),"")</f>
        <v/>
      </c>
      <c r="E5" s="17" t="str">
        <f>IF(SUM('Test Sample Data'!E$3:E$98)&gt;10,IF(AND(ISNUMBER('Test Sample Data'!E4),'Test Sample Data'!E4&lt;$B$1,'Test Sample Data'!E4&gt;0),'Test Sample Data'!E4,$B$1),"")</f>
        <v/>
      </c>
      <c r="F5" s="17" t="str">
        <f>IF(SUM('Test Sample Data'!F$3:F$98)&gt;10,IF(AND(ISNUMBER('Test Sample Data'!F4),'Test Sample Data'!F4&lt;$B$1,'Test Sample Data'!F4&gt;0),'Test Sample Data'!F4,$B$1),"")</f>
        <v/>
      </c>
      <c r="G5" s="17" t="str">
        <f>IF(SUM('Test Sample Data'!G$3:G$98)&gt;10,IF(AND(ISNUMBER('Test Sample Data'!G4),'Test Sample Data'!G4&lt;$B$1,'Test Sample Data'!G4&gt;0),'Test Sample Data'!G4,$B$1),"")</f>
        <v/>
      </c>
      <c r="H5" s="17" t="str">
        <f>IF(SUM('Test Sample Data'!H$3:H$98)&gt;10,IF(AND(ISNUMBER('Test Sample Data'!H4),'Test Sample Data'!H4&lt;$B$1,'Test Sample Data'!H4&gt;0),'Test Sample Data'!H4,$B$1),"")</f>
        <v/>
      </c>
      <c r="I5" s="17" t="str">
        <f>IF(SUM('Test Sample Data'!I$3:I$98)&gt;10,IF(AND(ISNUMBER('Test Sample Data'!I4),'Test Sample Data'!I4&lt;$B$1,'Test Sample Data'!I4&gt;0),'Test Sample Data'!I4,$B$1),"")</f>
        <v/>
      </c>
      <c r="J5" s="17" t="str">
        <f>IF(SUM('Test Sample Data'!J$3:J$98)&gt;10,IF(AND(ISNUMBER('Test Sample Data'!J4),'Test Sample Data'!J4&lt;$B$1,'Test Sample Data'!J4&gt;0),'Test Sample Data'!J4,$B$1),"")</f>
        <v/>
      </c>
      <c r="K5" s="17" t="str">
        <f>IF(SUM('Test Sample Data'!K$3:K$98)&gt;10,IF(AND(ISNUMBER('Test Sample Data'!K4),'Test Sample Data'!K4&lt;$B$1,'Test Sample Data'!K4&gt;0),'Test Sample Data'!K4,$B$1),"")</f>
        <v/>
      </c>
      <c r="L5" s="17" t="str">
        <f>IF(SUM('Test Sample Data'!L$3:L$98)&gt;10,IF(AND(ISNUMBER('Test Sample Data'!L4),'Test Sample Data'!L4&lt;$B$1,'Test Sample Data'!L4&gt;0),'Test Sample Data'!L4,$B$1),"")</f>
        <v/>
      </c>
      <c r="M5" s="17" t="str">
        <f>IF(SUM('Test Sample Data'!M$3:M$98)&gt;10,IF(AND(ISNUMBER('Test Sample Data'!M4),'Test Sample Data'!M4&lt;$B$1,'Test Sample Data'!M4&gt;0),'Test Sample Data'!M4,$B$1),"")</f>
        <v/>
      </c>
      <c r="N5" s="17" t="str">
        <f>'Gene Table'!E4</f>
        <v>mmu-miR-335-5p</v>
      </c>
      <c r="O5" s="17" t="str">
        <f>'Gene Table'!B4</f>
        <v>A02</v>
      </c>
      <c r="P5" s="17" t="str">
        <f>IF(SUM('Control Sample Data'!D$3:D$98)&gt;10,IF(AND(ISNUMBER('Control Sample Data'!D4),'Control Sample Data'!D4&lt;$B$1,'Control Sample Data'!D4&gt;0),'Control Sample Data'!D4,$B$1),"")</f>
        <v/>
      </c>
      <c r="Q5" s="17" t="str">
        <f>IF(SUM('Control Sample Data'!E$3:E$98)&gt;10,IF(AND(ISNUMBER('Control Sample Data'!E4),'Control Sample Data'!E4&lt;$B$1,'Control Sample Data'!E4&gt;0),'Control Sample Data'!E4,$B$1),"")</f>
        <v/>
      </c>
      <c r="R5" s="17" t="str">
        <f>IF(SUM('Control Sample Data'!F$3:F$98)&gt;10,IF(AND(ISNUMBER('Control Sample Data'!F4),'Control Sample Data'!F4&lt;$B$1,'Control Sample Data'!F4&gt;0),'Control Sample Data'!F4,$B$1),"")</f>
        <v/>
      </c>
      <c r="S5" s="17" t="str">
        <f>IF(SUM('Control Sample Data'!G$3:G$98)&gt;10,IF(AND(ISNUMBER('Control Sample Data'!G4),'Control Sample Data'!G4&lt;$B$1,'Control Sample Data'!G4&gt;0),'Control Sample Data'!G4,$B$1),"")</f>
        <v/>
      </c>
      <c r="T5" s="17" t="str">
        <f>IF(SUM('Control Sample Data'!H$3:H$98)&gt;10,IF(AND(ISNUMBER('Control Sample Data'!H4),'Control Sample Data'!H4&lt;$B$1,'Control Sample Data'!H4&gt;0),'Control Sample Data'!H4,$B$1),"")</f>
        <v/>
      </c>
      <c r="U5" s="17" t="str">
        <f>IF(SUM('Control Sample Data'!I$3:I$98)&gt;10,IF(AND(ISNUMBER('Control Sample Data'!I4),'Control Sample Data'!I4&lt;$B$1,'Control Sample Data'!I4&gt;0),'Control Sample Data'!I4,$B$1),"")</f>
        <v/>
      </c>
      <c r="V5" s="17" t="str">
        <f>IF(SUM('Control Sample Data'!J$3:J$98)&gt;10,IF(AND(ISNUMBER('Control Sample Data'!J4),'Control Sample Data'!J4&lt;$B$1,'Control Sample Data'!J4&gt;0),'Control Sample Data'!J4,$B$1),"")</f>
        <v/>
      </c>
      <c r="W5" s="17" t="str">
        <f>IF(SUM('Control Sample Data'!K$3:K$98)&gt;10,IF(AND(ISNUMBER('Control Sample Data'!K4),'Control Sample Data'!K4&lt;$B$1,'Control Sample Data'!K4&gt;0),'Control Sample Data'!K4,$B$1),"")</f>
        <v/>
      </c>
      <c r="X5" s="17" t="str">
        <f>IF(SUM('Control Sample Data'!L$3:L$98)&gt;10,IF(AND(ISNUMBER('Control Sample Data'!L4),'Control Sample Data'!L4&lt;$B$1,'Control Sample Data'!L4&gt;0),'Control Sample Data'!L4,$B$1),"")</f>
        <v/>
      </c>
      <c r="Y5" s="17" t="str">
        <f>IF(SUM('Control Sample Data'!M$3:M$98)&gt;10,IF(AND(ISNUMBER('Control Sample Data'!M4),'Control Sample Data'!M4&lt;$B$1,'Control Sample Data'!M4&gt;0),'Control Sample Data'!M4,$B$1),"")</f>
        <v/>
      </c>
      <c r="Z5" s="22" t="str">
        <f>IF(ISERROR(VLOOKUP('Choose Housekeeping Genes'!$C4,Calculations!$C$4:$M$387,2,0)),"",VLOOKUP('Choose Housekeeping Genes'!$C4,Calculations!$C$4:$M$387,2,0))</f>
        <v/>
      </c>
      <c r="AA5" s="22" t="str">
        <f>IF(ISERROR(VLOOKUP('Choose Housekeeping Genes'!$C4,Calculations!$C$4:$M$387,3,0)),"",VLOOKUP('Choose Housekeeping Genes'!$C4,Calculations!$C$4:$M$387,3,0))</f>
        <v/>
      </c>
      <c r="AB5" s="22" t="str">
        <f>IF(ISERROR(VLOOKUP('Choose Housekeeping Genes'!$C4,Calculations!$C$4:$M$387,4,0)),"",VLOOKUP('Choose Housekeeping Genes'!$C4,Calculations!$C$4:$M$387,4,0))</f>
        <v/>
      </c>
      <c r="AC5" s="22" t="str">
        <f>IF(ISERROR(VLOOKUP('Choose Housekeeping Genes'!$C4,Calculations!$C$4:$M$387,5,0)),"",VLOOKUP('Choose Housekeeping Genes'!$C4,Calculations!$C$4:$M$387,5,0))</f>
        <v/>
      </c>
      <c r="AD5" s="22" t="str">
        <f>IF(ISERROR(VLOOKUP('Choose Housekeeping Genes'!$C4,Calculations!$C$4:$M$387,6,0)),"",VLOOKUP('Choose Housekeeping Genes'!$C4,Calculations!$C$4:$M$387,6,0))</f>
        <v/>
      </c>
      <c r="AE5" s="22" t="str">
        <f>IF(ISERROR(VLOOKUP('Choose Housekeeping Genes'!$C4,Calculations!$C$4:$M$387,7,0)),"",VLOOKUP('Choose Housekeeping Genes'!$C4,Calculations!$C$4:$M$387,7,0))</f>
        <v/>
      </c>
      <c r="AF5" s="22" t="str">
        <f>IF(ISERROR(VLOOKUP('Choose Housekeeping Genes'!$C4,Calculations!$C$4:$M$387,8,0)),"",VLOOKUP('Choose Housekeeping Genes'!$C4,Calculations!$C$4:$M$387,8,0))</f>
        <v/>
      </c>
      <c r="AG5" s="22" t="str">
        <f>IF(ISERROR(VLOOKUP('Choose Housekeeping Genes'!$C4,Calculations!$C$4:$M$387,9,0)),"",VLOOKUP('Choose Housekeeping Genes'!$C4,Calculations!$C$4:$M$387,9,0))</f>
        <v/>
      </c>
      <c r="AH5" s="22" t="str">
        <f>IF(ISERROR(VLOOKUP('Choose Housekeeping Genes'!$C4,Calculations!$C$4:$M$387,10,0)),"",VLOOKUP('Choose Housekeeping Genes'!$C4,Calculations!$C$4:$M$387,10,0))</f>
        <v/>
      </c>
      <c r="AI5" s="22" t="str">
        <f>IF(ISERROR(VLOOKUP('Choose Housekeeping Genes'!$C4,Calculations!$C$4:$M$387,11,0)),"",VLOOKUP('Choose Housekeeping Genes'!$C4,Calculations!$C$4:$M$387,11,0))</f>
        <v/>
      </c>
      <c r="AJ5" s="22" t="str">
        <f>IF(ISERROR(VLOOKUP('Choose Housekeeping Genes'!$C4,Calculations!$C$4:$Y$387,14,0)),"",VLOOKUP('Choose Housekeeping Genes'!$C4,Calculations!$C$4:$Y$387,14,0))</f>
        <v/>
      </c>
      <c r="AK5" s="22" t="str">
        <f>IF(ISERROR(VLOOKUP('Choose Housekeeping Genes'!$C4,Calculations!$C$4:$Y$387,15,0)),"",VLOOKUP('Choose Housekeeping Genes'!$C4,Calculations!$C$4:$Y$387,15,0))</f>
        <v/>
      </c>
      <c r="AL5" s="22" t="str">
        <f>IF(ISERROR(VLOOKUP('Choose Housekeeping Genes'!$C4,Calculations!$C$4:$Y$387,16,0)),"",VLOOKUP('Choose Housekeeping Genes'!$C4,Calculations!$C$4:$Y$387,16,0))</f>
        <v/>
      </c>
      <c r="AM5" s="22" t="str">
        <f>IF(ISERROR(VLOOKUP('Choose Housekeeping Genes'!$C4,Calculations!$C$4:$Y$387,17,0)),"",VLOOKUP('Choose Housekeeping Genes'!$C4,Calculations!$C$4:$Y$387,17,0))</f>
        <v/>
      </c>
      <c r="AN5" s="22" t="str">
        <f>IF(ISERROR(VLOOKUP('Choose Housekeeping Genes'!$C4,Calculations!$C$4:$Y$387,18,0)),"",VLOOKUP('Choose Housekeeping Genes'!$C4,Calculations!$C$4:$Y$387,18,0))</f>
        <v/>
      </c>
      <c r="AO5" s="22" t="str">
        <f>IF(ISERROR(VLOOKUP('Choose Housekeeping Genes'!$C4,Calculations!$C$4:$Y$387,19,0)),"",VLOOKUP('Choose Housekeeping Genes'!$C4,Calculations!$C$4:$Y$387,19,0))</f>
        <v/>
      </c>
      <c r="AP5" s="22" t="str">
        <f>IF(ISERROR(VLOOKUP('Choose Housekeeping Genes'!$C4,Calculations!$C$4:$Y$387,20,0)),"",VLOOKUP('Choose Housekeeping Genes'!$C4,Calculations!$C$4:$Y$387,20,0))</f>
        <v/>
      </c>
      <c r="AQ5" s="22" t="str">
        <f>IF(ISERROR(VLOOKUP('Choose Housekeeping Genes'!$C4,Calculations!$C$4:$Y$387,21,0)),"",VLOOKUP('Choose Housekeeping Genes'!$C4,Calculations!$C$4:$Y$387,21,0))</f>
        <v/>
      </c>
      <c r="AR5" s="22" t="str">
        <f>IF(ISERROR(VLOOKUP('Choose Housekeeping Genes'!$C4,Calculations!$C$4:$Y$387,22,0)),"",VLOOKUP('Choose Housekeeping Genes'!$C4,Calculations!$C$4:$Y$387,22,0))</f>
        <v/>
      </c>
      <c r="AS5" s="22" t="str">
        <f>IF(ISERROR(VLOOKUP('Choose Housekeeping Genes'!$C4,Calculations!$C$4:$Y$387,23,0)),"",VLOOKUP('Choose Housekeeping Genes'!$C4,Calculations!$C$4:$Y$387,23,0))</f>
        <v/>
      </c>
      <c r="AT5" s="36" t="str">
        <f t="shared" ref="AT5:AT68" si="3">IF(ISERROR(D5-Z$26),"",D5-Z$26)</f>
        <v/>
      </c>
      <c r="AU5" s="36" t="str">
        <f t="shared" ref="AU5:AU68" si="4">IF(ISERROR(E5-AA$26),"",E5-AA$26)</f>
        <v/>
      </c>
      <c r="AV5" s="36" t="str">
        <f t="shared" ref="AV5:AV68" si="5">IF(ISERROR(F5-AB$26),"",F5-AB$26)</f>
        <v/>
      </c>
      <c r="AW5" s="36" t="str">
        <f t="shared" ref="AW5:AW68" si="6">IF(ISERROR(G5-AC$26),"",G5-AC$26)</f>
        <v/>
      </c>
      <c r="AX5" s="36" t="str">
        <f t="shared" ref="AX5:AX68" si="7">IF(ISERROR(H5-AD$26),"",H5-AD$26)</f>
        <v/>
      </c>
      <c r="AY5" s="36" t="str">
        <f t="shared" ref="AY5:AY68" si="8">IF(ISERROR(I5-AE$26),"",I5-AE$26)</f>
        <v/>
      </c>
      <c r="AZ5" s="36" t="str">
        <f t="shared" ref="AZ5:AZ68" si="9">IF(ISERROR(J5-AF$26),"",J5-AF$26)</f>
        <v/>
      </c>
      <c r="BA5" s="36" t="str">
        <f t="shared" ref="BA5:BA68" si="10">IF(ISERROR(K5-AG$26),"",K5-AG$26)</f>
        <v/>
      </c>
      <c r="BB5" s="36" t="str">
        <f t="shared" ref="BB5:BB68" si="11">IF(ISERROR(L5-AH$26),"",L5-AH$26)</f>
        <v/>
      </c>
      <c r="BC5" s="36" t="str">
        <f t="shared" ref="BC5:BC68" si="12">IF(ISERROR(M5-AI$26),"",M5-AI$26)</f>
        <v/>
      </c>
      <c r="BD5" s="36" t="str">
        <f t="shared" ref="BD5:BD68" si="13">IF(ISERROR(P5-AJ$26),"",P5-AJ$26)</f>
        <v/>
      </c>
      <c r="BE5" s="36" t="str">
        <f t="shared" ref="BE5:BE68" si="14">IF(ISERROR(Q5-AK$26),"",Q5-AK$26)</f>
        <v/>
      </c>
      <c r="BF5" s="36" t="str">
        <f t="shared" ref="BF5:BF68" si="15">IF(ISERROR(R5-AL$26),"",R5-AL$26)</f>
        <v/>
      </c>
      <c r="BG5" s="36" t="str">
        <f t="shared" ref="BG5:BG68" si="16">IF(ISERROR(S5-AM$26),"",S5-AM$26)</f>
        <v/>
      </c>
      <c r="BH5" s="36" t="str">
        <f t="shared" ref="BH5:BH68" si="17">IF(ISERROR(T5-AN$26),"",T5-AN$26)</f>
        <v/>
      </c>
      <c r="BI5" s="36" t="str">
        <f t="shared" ref="BI5:BI68" si="18">IF(ISERROR(U5-AO$26),"",U5-AO$26)</f>
        <v/>
      </c>
      <c r="BJ5" s="36" t="str">
        <f t="shared" ref="BJ5:BJ68" si="19">IF(ISERROR(V5-AP$26),"",V5-AP$26)</f>
        <v/>
      </c>
      <c r="BK5" s="36" t="str">
        <f t="shared" ref="BK5:BK68" si="20">IF(ISERROR(W5-AQ$26),"",W5-AQ$26)</f>
        <v/>
      </c>
      <c r="BL5" s="36" t="str">
        <f t="shared" ref="BL5:BL68" si="21">IF(ISERROR(X5-AR$26),"",X5-AR$26)</f>
        <v/>
      </c>
      <c r="BM5" s="36" t="str">
        <f t="shared" ref="BM5:BM68" si="22">IF(ISERROR(Y5-AS$26),"",Y5-AS$26)</f>
        <v/>
      </c>
      <c r="BN5" s="38" t="e">
        <f t="shared" ref="BN5:BN68" si="23">AVERAGE(AT5:BC5)</f>
        <v>#DIV/0!</v>
      </c>
      <c r="BO5" s="38" t="e">
        <f t="shared" ref="BO5:BO68" si="24">AVERAGE(BD5:BM5)</f>
        <v>#DIV/0!</v>
      </c>
      <c r="BP5" s="39" t="str">
        <f t="shared" ref="BP5:BP68" si="25">IF(ISNUMBER(AT5),POWER(2,-AT5),"")</f>
        <v/>
      </c>
      <c r="BQ5" s="39" t="str">
        <f t="shared" ref="BQ5:BQ68" si="26">IF(ISNUMBER(AU5),POWER(2,-AU5),"")</f>
        <v/>
      </c>
      <c r="BR5" s="39" t="str">
        <f t="shared" ref="BR5:BR68" si="27">IF(ISNUMBER(AV5),POWER(2,-AV5),"")</f>
        <v/>
      </c>
      <c r="BS5" s="39" t="str">
        <f t="shared" ref="BS5:BS68" si="28">IF(ISNUMBER(AW5),POWER(2,-AW5),"")</f>
        <v/>
      </c>
      <c r="BT5" s="39" t="str">
        <f t="shared" ref="BT5:BT68" si="29">IF(ISNUMBER(AX5),POWER(2,-AX5),"")</f>
        <v/>
      </c>
      <c r="BU5" s="39" t="str">
        <f t="shared" ref="BU5:BU68" si="30">IF(ISNUMBER(AY5),POWER(2,-AY5),"")</f>
        <v/>
      </c>
      <c r="BV5" s="39" t="str">
        <f t="shared" ref="BV5:BV68" si="31">IF(ISNUMBER(AZ5),POWER(2,-AZ5),"")</f>
        <v/>
      </c>
      <c r="BW5" s="39" t="str">
        <f t="shared" ref="BW5:BW68" si="32">IF(ISNUMBER(BA5),POWER(2,-BA5),"")</f>
        <v/>
      </c>
      <c r="BX5" s="39" t="str">
        <f t="shared" ref="BX5:BX68" si="33">IF(ISNUMBER(BB5),POWER(2,-BB5),"")</f>
        <v/>
      </c>
      <c r="BY5" s="39" t="str">
        <f t="shared" ref="BY5:BY68" si="34">IF(ISNUMBER(BC5),POWER(2,-BC5),"")</f>
        <v/>
      </c>
      <c r="BZ5" s="39" t="str">
        <f t="shared" ref="BZ5:BZ68" si="35">IF(ISNUMBER(BD5),POWER(2,-BD5),"")</f>
        <v/>
      </c>
      <c r="CA5" s="39" t="str">
        <f t="shared" ref="CA5:CA68" si="36">IF(ISNUMBER(BE5),POWER(2,-BE5),"")</f>
        <v/>
      </c>
      <c r="CB5" s="39" t="str">
        <f t="shared" ref="CB5:CB68" si="37">IF(ISNUMBER(BF5),POWER(2,-BF5),"")</f>
        <v/>
      </c>
      <c r="CC5" s="39" t="str">
        <f t="shared" ref="CC5:CC68" si="38">IF(ISNUMBER(BG5),POWER(2,-BG5),"")</f>
        <v/>
      </c>
      <c r="CD5" s="39" t="str">
        <f t="shared" ref="CD5:CD68" si="39">IF(ISNUMBER(BH5),POWER(2,-BH5),"")</f>
        <v/>
      </c>
      <c r="CE5" s="39" t="str">
        <f t="shared" ref="CE5:CE68" si="40">IF(ISNUMBER(BI5),POWER(2,-BI5),"")</f>
        <v/>
      </c>
      <c r="CF5" s="39" t="str">
        <f t="shared" ref="CF5:CF68" si="41">IF(ISNUMBER(BJ5),POWER(2,-BJ5),"")</f>
        <v/>
      </c>
      <c r="CG5" s="39" t="str">
        <f t="shared" ref="CG5:CG68" si="42">IF(ISNUMBER(BK5),POWER(2,-BK5),"")</f>
        <v/>
      </c>
      <c r="CH5" s="39" t="str">
        <f t="shared" ref="CH5:CH68" si="43">IF(ISNUMBER(BL5),POWER(2,-BL5),"")</f>
        <v/>
      </c>
      <c r="CI5" s="39" t="str">
        <f t="shared" ref="CI5:CI68" si="44">IF(ISNUMBER(BM5),POWER(2,-BM5),"")</f>
        <v/>
      </c>
    </row>
    <row r="6" spans="1:87">
      <c r="A6" s="18"/>
      <c r="B6" s="15" t="str">
        <f>'Gene Table'!E5</f>
        <v>mmu-miR-106b-5p</v>
      </c>
      <c r="C6" s="15" t="str">
        <f>'Gene Table'!B5</f>
        <v>A03</v>
      </c>
      <c r="D6" s="16" t="str">
        <f>IF(SUM('Test Sample Data'!D$3:D$98)&gt;10,IF(AND(ISNUMBER('Test Sample Data'!D5),'Test Sample Data'!D5&lt;$B$1,'Test Sample Data'!D5&gt;0),'Test Sample Data'!D5,$B$1),"")</f>
        <v/>
      </c>
      <c r="E6" s="17" t="str">
        <f>IF(SUM('Test Sample Data'!E$3:E$98)&gt;10,IF(AND(ISNUMBER('Test Sample Data'!E5),'Test Sample Data'!E5&lt;$B$1,'Test Sample Data'!E5&gt;0),'Test Sample Data'!E5,$B$1),"")</f>
        <v/>
      </c>
      <c r="F6" s="17" t="str">
        <f>IF(SUM('Test Sample Data'!F$3:F$98)&gt;10,IF(AND(ISNUMBER('Test Sample Data'!F5),'Test Sample Data'!F5&lt;$B$1,'Test Sample Data'!F5&gt;0),'Test Sample Data'!F5,$B$1),"")</f>
        <v/>
      </c>
      <c r="G6" s="17" t="str">
        <f>IF(SUM('Test Sample Data'!G$3:G$98)&gt;10,IF(AND(ISNUMBER('Test Sample Data'!G5),'Test Sample Data'!G5&lt;$B$1,'Test Sample Data'!G5&gt;0),'Test Sample Data'!G5,$B$1),"")</f>
        <v/>
      </c>
      <c r="H6" s="17" t="str">
        <f>IF(SUM('Test Sample Data'!H$3:H$98)&gt;10,IF(AND(ISNUMBER('Test Sample Data'!H5),'Test Sample Data'!H5&lt;$B$1,'Test Sample Data'!H5&gt;0),'Test Sample Data'!H5,$B$1),"")</f>
        <v/>
      </c>
      <c r="I6" s="17" t="str">
        <f>IF(SUM('Test Sample Data'!I$3:I$98)&gt;10,IF(AND(ISNUMBER('Test Sample Data'!I5),'Test Sample Data'!I5&lt;$B$1,'Test Sample Data'!I5&gt;0),'Test Sample Data'!I5,$B$1),"")</f>
        <v/>
      </c>
      <c r="J6" s="17" t="str">
        <f>IF(SUM('Test Sample Data'!J$3:J$98)&gt;10,IF(AND(ISNUMBER('Test Sample Data'!J5),'Test Sample Data'!J5&lt;$B$1,'Test Sample Data'!J5&gt;0),'Test Sample Data'!J5,$B$1),"")</f>
        <v/>
      </c>
      <c r="K6" s="17" t="str">
        <f>IF(SUM('Test Sample Data'!K$3:K$98)&gt;10,IF(AND(ISNUMBER('Test Sample Data'!K5),'Test Sample Data'!K5&lt;$B$1,'Test Sample Data'!K5&gt;0),'Test Sample Data'!K5,$B$1),"")</f>
        <v/>
      </c>
      <c r="L6" s="17" t="str">
        <f>IF(SUM('Test Sample Data'!L$3:L$98)&gt;10,IF(AND(ISNUMBER('Test Sample Data'!L5),'Test Sample Data'!L5&lt;$B$1,'Test Sample Data'!L5&gt;0),'Test Sample Data'!L5,$B$1),"")</f>
        <v/>
      </c>
      <c r="M6" s="17" t="str">
        <f>IF(SUM('Test Sample Data'!M$3:M$98)&gt;10,IF(AND(ISNUMBER('Test Sample Data'!M5),'Test Sample Data'!M5&lt;$B$1,'Test Sample Data'!M5&gt;0),'Test Sample Data'!M5,$B$1),"")</f>
        <v/>
      </c>
      <c r="N6" s="17" t="str">
        <f>'Gene Table'!E5</f>
        <v>mmu-miR-106b-5p</v>
      </c>
      <c r="O6" s="17" t="str">
        <f>'Gene Table'!B5</f>
        <v>A03</v>
      </c>
      <c r="P6" s="17" t="str">
        <f>IF(SUM('Control Sample Data'!D$3:D$98)&gt;10,IF(AND(ISNUMBER('Control Sample Data'!D5),'Control Sample Data'!D5&lt;$B$1,'Control Sample Data'!D5&gt;0),'Control Sample Data'!D5,$B$1),"")</f>
        <v/>
      </c>
      <c r="Q6" s="17" t="str">
        <f>IF(SUM('Control Sample Data'!E$3:E$98)&gt;10,IF(AND(ISNUMBER('Control Sample Data'!E5),'Control Sample Data'!E5&lt;$B$1,'Control Sample Data'!E5&gt;0),'Control Sample Data'!E5,$B$1),"")</f>
        <v/>
      </c>
      <c r="R6" s="17" t="str">
        <f>IF(SUM('Control Sample Data'!F$3:F$98)&gt;10,IF(AND(ISNUMBER('Control Sample Data'!F5),'Control Sample Data'!F5&lt;$B$1,'Control Sample Data'!F5&gt;0),'Control Sample Data'!F5,$B$1),"")</f>
        <v/>
      </c>
      <c r="S6" s="17" t="str">
        <f>IF(SUM('Control Sample Data'!G$3:G$98)&gt;10,IF(AND(ISNUMBER('Control Sample Data'!G5),'Control Sample Data'!G5&lt;$B$1,'Control Sample Data'!G5&gt;0),'Control Sample Data'!G5,$B$1),"")</f>
        <v/>
      </c>
      <c r="T6" s="17" t="str">
        <f>IF(SUM('Control Sample Data'!H$3:H$98)&gt;10,IF(AND(ISNUMBER('Control Sample Data'!H5),'Control Sample Data'!H5&lt;$B$1,'Control Sample Data'!H5&gt;0),'Control Sample Data'!H5,$B$1),"")</f>
        <v/>
      </c>
      <c r="U6" s="17" t="str">
        <f>IF(SUM('Control Sample Data'!I$3:I$98)&gt;10,IF(AND(ISNUMBER('Control Sample Data'!I5),'Control Sample Data'!I5&lt;$B$1,'Control Sample Data'!I5&gt;0),'Control Sample Data'!I5,$B$1),"")</f>
        <v/>
      </c>
      <c r="V6" s="17" t="str">
        <f>IF(SUM('Control Sample Data'!J$3:J$98)&gt;10,IF(AND(ISNUMBER('Control Sample Data'!J5),'Control Sample Data'!J5&lt;$B$1,'Control Sample Data'!J5&gt;0),'Control Sample Data'!J5,$B$1),"")</f>
        <v/>
      </c>
      <c r="W6" s="17" t="str">
        <f>IF(SUM('Control Sample Data'!K$3:K$98)&gt;10,IF(AND(ISNUMBER('Control Sample Data'!K5),'Control Sample Data'!K5&lt;$B$1,'Control Sample Data'!K5&gt;0),'Control Sample Data'!K5,$B$1),"")</f>
        <v/>
      </c>
      <c r="X6" s="17" t="str">
        <f>IF(SUM('Control Sample Data'!L$3:L$98)&gt;10,IF(AND(ISNUMBER('Control Sample Data'!L5),'Control Sample Data'!L5&lt;$B$1,'Control Sample Data'!L5&gt;0),'Control Sample Data'!L5,$B$1),"")</f>
        <v/>
      </c>
      <c r="Y6" s="17" t="str">
        <f>IF(SUM('Control Sample Data'!M$3:M$98)&gt;10,IF(AND(ISNUMBER('Control Sample Data'!M5),'Control Sample Data'!M5&lt;$B$1,'Control Sample Data'!M5&gt;0),'Control Sample Data'!M5,$B$1),"")</f>
        <v/>
      </c>
      <c r="Z6" s="22" t="str">
        <f>IF(ISERROR(VLOOKUP('Choose Housekeeping Genes'!$C5,Calculations!$C$4:$M$387,2,0)),"",VLOOKUP('Choose Housekeeping Genes'!$C5,Calculations!$C$4:$M$387,2,0))</f>
        <v/>
      </c>
      <c r="AA6" s="22" t="str">
        <f>IF(ISERROR(VLOOKUP('Choose Housekeeping Genes'!$C5,Calculations!$C$4:$M$387,3,0)),"",VLOOKUP('Choose Housekeeping Genes'!$C5,Calculations!$C$4:$M$387,3,0))</f>
        <v/>
      </c>
      <c r="AB6" s="22" t="str">
        <f>IF(ISERROR(VLOOKUP('Choose Housekeeping Genes'!$C5,Calculations!$C$4:$M$387,4,0)),"",VLOOKUP('Choose Housekeeping Genes'!$C5,Calculations!$C$4:$M$387,4,0))</f>
        <v/>
      </c>
      <c r="AC6" s="22" t="str">
        <f>IF(ISERROR(VLOOKUP('Choose Housekeeping Genes'!$C5,Calculations!$C$4:$M$387,5,0)),"",VLOOKUP('Choose Housekeeping Genes'!$C5,Calculations!$C$4:$M$387,5,0))</f>
        <v/>
      </c>
      <c r="AD6" s="22" t="str">
        <f>IF(ISERROR(VLOOKUP('Choose Housekeeping Genes'!$C5,Calculations!$C$4:$M$387,6,0)),"",VLOOKUP('Choose Housekeeping Genes'!$C5,Calculations!$C$4:$M$387,6,0))</f>
        <v/>
      </c>
      <c r="AE6" s="22" t="str">
        <f>IF(ISERROR(VLOOKUP('Choose Housekeeping Genes'!$C5,Calculations!$C$4:$M$387,7,0)),"",VLOOKUP('Choose Housekeeping Genes'!$C5,Calculations!$C$4:$M$387,7,0))</f>
        <v/>
      </c>
      <c r="AF6" s="22" t="str">
        <f>IF(ISERROR(VLOOKUP('Choose Housekeeping Genes'!$C5,Calculations!$C$4:$M$387,8,0)),"",VLOOKUP('Choose Housekeeping Genes'!$C5,Calculations!$C$4:$M$387,8,0))</f>
        <v/>
      </c>
      <c r="AG6" s="22" t="str">
        <f>IF(ISERROR(VLOOKUP('Choose Housekeeping Genes'!$C5,Calculations!$C$4:$M$387,9,0)),"",VLOOKUP('Choose Housekeeping Genes'!$C5,Calculations!$C$4:$M$387,9,0))</f>
        <v/>
      </c>
      <c r="AH6" s="22" t="str">
        <f>IF(ISERROR(VLOOKUP('Choose Housekeeping Genes'!$C5,Calculations!$C$4:$M$387,10,0)),"",VLOOKUP('Choose Housekeeping Genes'!$C5,Calculations!$C$4:$M$387,10,0))</f>
        <v/>
      </c>
      <c r="AI6" s="22" t="str">
        <f>IF(ISERROR(VLOOKUP('Choose Housekeeping Genes'!$C5,Calculations!$C$4:$M$387,11,0)),"",VLOOKUP('Choose Housekeeping Genes'!$C5,Calculations!$C$4:$M$387,11,0))</f>
        <v/>
      </c>
      <c r="AJ6" s="22" t="str">
        <f>IF(ISERROR(VLOOKUP('Choose Housekeeping Genes'!$C5,Calculations!$C$4:$Y$387,14,0)),"",VLOOKUP('Choose Housekeeping Genes'!$C5,Calculations!$C$4:$Y$387,14,0))</f>
        <v/>
      </c>
      <c r="AK6" s="22" t="str">
        <f>IF(ISERROR(VLOOKUP('Choose Housekeeping Genes'!$C5,Calculations!$C$4:$Y$387,15,0)),"",VLOOKUP('Choose Housekeeping Genes'!$C5,Calculations!$C$4:$Y$387,15,0))</f>
        <v/>
      </c>
      <c r="AL6" s="22" t="str">
        <f>IF(ISERROR(VLOOKUP('Choose Housekeeping Genes'!$C5,Calculations!$C$4:$Y$387,16,0)),"",VLOOKUP('Choose Housekeeping Genes'!$C5,Calculations!$C$4:$Y$387,16,0))</f>
        <v/>
      </c>
      <c r="AM6" s="22" t="str">
        <f>IF(ISERROR(VLOOKUP('Choose Housekeeping Genes'!$C5,Calculations!$C$4:$Y$387,17,0)),"",VLOOKUP('Choose Housekeeping Genes'!$C5,Calculations!$C$4:$Y$387,17,0))</f>
        <v/>
      </c>
      <c r="AN6" s="22" t="str">
        <f>IF(ISERROR(VLOOKUP('Choose Housekeeping Genes'!$C5,Calculations!$C$4:$Y$387,18,0)),"",VLOOKUP('Choose Housekeeping Genes'!$C5,Calculations!$C$4:$Y$387,18,0))</f>
        <v/>
      </c>
      <c r="AO6" s="22" t="str">
        <f>IF(ISERROR(VLOOKUP('Choose Housekeeping Genes'!$C5,Calculations!$C$4:$Y$387,19,0)),"",VLOOKUP('Choose Housekeeping Genes'!$C5,Calculations!$C$4:$Y$387,19,0))</f>
        <v/>
      </c>
      <c r="AP6" s="22" t="str">
        <f>IF(ISERROR(VLOOKUP('Choose Housekeeping Genes'!$C5,Calculations!$C$4:$Y$387,20,0)),"",VLOOKUP('Choose Housekeeping Genes'!$C5,Calculations!$C$4:$Y$387,20,0))</f>
        <v/>
      </c>
      <c r="AQ6" s="22" t="str">
        <f>IF(ISERROR(VLOOKUP('Choose Housekeeping Genes'!$C5,Calculations!$C$4:$Y$387,21,0)),"",VLOOKUP('Choose Housekeeping Genes'!$C5,Calculations!$C$4:$Y$387,21,0))</f>
        <v/>
      </c>
      <c r="AR6" s="22" t="str">
        <f>IF(ISERROR(VLOOKUP('Choose Housekeeping Genes'!$C5,Calculations!$C$4:$Y$387,22,0)),"",VLOOKUP('Choose Housekeeping Genes'!$C5,Calculations!$C$4:$Y$387,22,0))</f>
        <v/>
      </c>
      <c r="AS6" s="22" t="str">
        <f>IF(ISERROR(VLOOKUP('Choose Housekeeping Genes'!$C5,Calculations!$C$4:$Y$387,23,0)),"",VLOOKUP('Choose Housekeeping Genes'!$C5,Calculations!$C$4:$Y$387,23,0))</f>
        <v/>
      </c>
      <c r="AT6" s="36" t="str">
        <f t="shared" si="3"/>
        <v/>
      </c>
      <c r="AU6" s="36" t="str">
        <f t="shared" si="4"/>
        <v/>
      </c>
      <c r="AV6" s="36" t="str">
        <f t="shared" si="5"/>
        <v/>
      </c>
      <c r="AW6" s="36" t="str">
        <f t="shared" si="6"/>
        <v/>
      </c>
      <c r="AX6" s="36" t="str">
        <f t="shared" si="7"/>
        <v/>
      </c>
      <c r="AY6" s="36" t="str">
        <f t="shared" si="8"/>
        <v/>
      </c>
      <c r="AZ6" s="36" t="str">
        <f t="shared" si="9"/>
        <v/>
      </c>
      <c r="BA6" s="36" t="str">
        <f t="shared" si="10"/>
        <v/>
      </c>
      <c r="BB6" s="36" t="str">
        <f t="shared" si="11"/>
        <v/>
      </c>
      <c r="BC6" s="36" t="str">
        <f t="shared" si="12"/>
        <v/>
      </c>
      <c r="BD6" s="36" t="str">
        <f t="shared" si="13"/>
        <v/>
      </c>
      <c r="BE6" s="36" t="str">
        <f t="shared" si="14"/>
        <v/>
      </c>
      <c r="BF6" s="36" t="str">
        <f t="shared" si="15"/>
        <v/>
      </c>
      <c r="BG6" s="36" t="str">
        <f t="shared" si="16"/>
        <v/>
      </c>
      <c r="BH6" s="36" t="str">
        <f t="shared" si="17"/>
        <v/>
      </c>
      <c r="BI6" s="36" t="str">
        <f t="shared" si="18"/>
        <v/>
      </c>
      <c r="BJ6" s="36" t="str">
        <f t="shared" si="19"/>
        <v/>
      </c>
      <c r="BK6" s="36" t="str">
        <f t="shared" si="20"/>
        <v/>
      </c>
      <c r="BL6" s="36" t="str">
        <f t="shared" si="21"/>
        <v/>
      </c>
      <c r="BM6" s="36" t="str">
        <f t="shared" si="22"/>
        <v/>
      </c>
      <c r="BN6" s="38" t="e">
        <f t="shared" si="23"/>
        <v>#DIV/0!</v>
      </c>
      <c r="BO6" s="38" t="e">
        <f t="shared" si="24"/>
        <v>#DIV/0!</v>
      </c>
      <c r="BP6" s="39" t="str">
        <f t="shared" si="25"/>
        <v/>
      </c>
      <c r="BQ6" s="39" t="str">
        <f t="shared" si="26"/>
        <v/>
      </c>
      <c r="BR6" s="39" t="str">
        <f t="shared" si="27"/>
        <v/>
      </c>
      <c r="BS6" s="39" t="str">
        <f t="shared" si="28"/>
        <v/>
      </c>
      <c r="BT6" s="39" t="str">
        <f t="shared" si="29"/>
        <v/>
      </c>
      <c r="BU6" s="39" t="str">
        <f t="shared" si="30"/>
        <v/>
      </c>
      <c r="BV6" s="39" t="str">
        <f t="shared" si="31"/>
        <v/>
      </c>
      <c r="BW6" s="39" t="str">
        <f t="shared" si="32"/>
        <v/>
      </c>
      <c r="BX6" s="39" t="str">
        <f t="shared" si="33"/>
        <v/>
      </c>
      <c r="BY6" s="39" t="str">
        <f t="shared" si="34"/>
        <v/>
      </c>
      <c r="BZ6" s="39" t="str">
        <f t="shared" si="35"/>
        <v/>
      </c>
      <c r="CA6" s="39" t="str">
        <f t="shared" si="36"/>
        <v/>
      </c>
      <c r="CB6" s="39" t="str">
        <f t="shared" si="37"/>
        <v/>
      </c>
      <c r="CC6" s="39" t="str">
        <f t="shared" si="38"/>
        <v/>
      </c>
      <c r="CD6" s="39" t="str">
        <f t="shared" si="39"/>
        <v/>
      </c>
      <c r="CE6" s="39" t="str">
        <f t="shared" si="40"/>
        <v/>
      </c>
      <c r="CF6" s="39" t="str">
        <f t="shared" si="41"/>
        <v/>
      </c>
      <c r="CG6" s="39" t="str">
        <f t="shared" si="42"/>
        <v/>
      </c>
      <c r="CH6" s="39" t="str">
        <f t="shared" si="43"/>
        <v/>
      </c>
      <c r="CI6" s="39" t="str">
        <f t="shared" si="44"/>
        <v/>
      </c>
    </row>
    <row r="7" spans="1:87">
      <c r="A7" s="18"/>
      <c r="B7" s="15" t="str">
        <f>'Gene Table'!E6</f>
        <v>mmu-miR-335-3p</v>
      </c>
      <c r="C7" s="15" t="str">
        <f>'Gene Table'!B6</f>
        <v>A04</v>
      </c>
      <c r="D7" s="16" t="str">
        <f>IF(SUM('Test Sample Data'!D$3:D$98)&gt;10,IF(AND(ISNUMBER('Test Sample Data'!D6),'Test Sample Data'!D6&lt;$B$1,'Test Sample Data'!D6&gt;0),'Test Sample Data'!D6,$B$1),"")</f>
        <v/>
      </c>
      <c r="E7" s="17" t="str">
        <f>IF(SUM('Test Sample Data'!E$3:E$98)&gt;10,IF(AND(ISNUMBER('Test Sample Data'!E6),'Test Sample Data'!E6&lt;$B$1,'Test Sample Data'!E6&gt;0),'Test Sample Data'!E6,$B$1),"")</f>
        <v/>
      </c>
      <c r="F7" s="17" t="str">
        <f>IF(SUM('Test Sample Data'!F$3:F$98)&gt;10,IF(AND(ISNUMBER('Test Sample Data'!F6),'Test Sample Data'!F6&lt;$B$1,'Test Sample Data'!F6&gt;0),'Test Sample Data'!F6,$B$1),"")</f>
        <v/>
      </c>
      <c r="G7" s="17" t="str">
        <f>IF(SUM('Test Sample Data'!G$3:G$98)&gt;10,IF(AND(ISNUMBER('Test Sample Data'!G6),'Test Sample Data'!G6&lt;$B$1,'Test Sample Data'!G6&gt;0),'Test Sample Data'!G6,$B$1),"")</f>
        <v/>
      </c>
      <c r="H7" s="17" t="str">
        <f>IF(SUM('Test Sample Data'!H$3:H$98)&gt;10,IF(AND(ISNUMBER('Test Sample Data'!H6),'Test Sample Data'!H6&lt;$B$1,'Test Sample Data'!H6&gt;0),'Test Sample Data'!H6,$B$1),"")</f>
        <v/>
      </c>
      <c r="I7" s="17" t="str">
        <f>IF(SUM('Test Sample Data'!I$3:I$98)&gt;10,IF(AND(ISNUMBER('Test Sample Data'!I6),'Test Sample Data'!I6&lt;$B$1,'Test Sample Data'!I6&gt;0),'Test Sample Data'!I6,$B$1),"")</f>
        <v/>
      </c>
      <c r="J7" s="17" t="str">
        <f>IF(SUM('Test Sample Data'!J$3:J$98)&gt;10,IF(AND(ISNUMBER('Test Sample Data'!J6),'Test Sample Data'!J6&lt;$B$1,'Test Sample Data'!J6&gt;0),'Test Sample Data'!J6,$B$1),"")</f>
        <v/>
      </c>
      <c r="K7" s="17" t="str">
        <f>IF(SUM('Test Sample Data'!K$3:K$98)&gt;10,IF(AND(ISNUMBER('Test Sample Data'!K6),'Test Sample Data'!K6&lt;$B$1,'Test Sample Data'!K6&gt;0),'Test Sample Data'!K6,$B$1),"")</f>
        <v/>
      </c>
      <c r="L7" s="17" t="str">
        <f>IF(SUM('Test Sample Data'!L$3:L$98)&gt;10,IF(AND(ISNUMBER('Test Sample Data'!L6),'Test Sample Data'!L6&lt;$B$1,'Test Sample Data'!L6&gt;0),'Test Sample Data'!L6,$B$1),"")</f>
        <v/>
      </c>
      <c r="M7" s="17" t="str">
        <f>IF(SUM('Test Sample Data'!M$3:M$98)&gt;10,IF(AND(ISNUMBER('Test Sample Data'!M6),'Test Sample Data'!M6&lt;$B$1,'Test Sample Data'!M6&gt;0),'Test Sample Data'!M6,$B$1),"")</f>
        <v/>
      </c>
      <c r="N7" s="17" t="str">
        <f>'Gene Table'!E6</f>
        <v>mmu-miR-335-3p</v>
      </c>
      <c r="O7" s="17" t="str">
        <f>'Gene Table'!B6</f>
        <v>A04</v>
      </c>
      <c r="P7" s="17" t="str">
        <f>IF(SUM('Control Sample Data'!D$3:D$98)&gt;10,IF(AND(ISNUMBER('Control Sample Data'!D6),'Control Sample Data'!D6&lt;$B$1,'Control Sample Data'!D6&gt;0),'Control Sample Data'!D6,$B$1),"")</f>
        <v/>
      </c>
      <c r="Q7" s="17" t="str">
        <f>IF(SUM('Control Sample Data'!E$3:E$98)&gt;10,IF(AND(ISNUMBER('Control Sample Data'!E6),'Control Sample Data'!E6&lt;$B$1,'Control Sample Data'!E6&gt;0),'Control Sample Data'!E6,$B$1),"")</f>
        <v/>
      </c>
      <c r="R7" s="17" t="str">
        <f>IF(SUM('Control Sample Data'!F$3:F$98)&gt;10,IF(AND(ISNUMBER('Control Sample Data'!F6),'Control Sample Data'!F6&lt;$B$1,'Control Sample Data'!F6&gt;0),'Control Sample Data'!F6,$B$1),"")</f>
        <v/>
      </c>
      <c r="S7" s="17" t="str">
        <f>IF(SUM('Control Sample Data'!G$3:G$98)&gt;10,IF(AND(ISNUMBER('Control Sample Data'!G6),'Control Sample Data'!G6&lt;$B$1,'Control Sample Data'!G6&gt;0),'Control Sample Data'!G6,$B$1),"")</f>
        <v/>
      </c>
      <c r="T7" s="17" t="str">
        <f>IF(SUM('Control Sample Data'!H$3:H$98)&gt;10,IF(AND(ISNUMBER('Control Sample Data'!H6),'Control Sample Data'!H6&lt;$B$1,'Control Sample Data'!H6&gt;0),'Control Sample Data'!H6,$B$1),"")</f>
        <v/>
      </c>
      <c r="U7" s="17" t="str">
        <f>IF(SUM('Control Sample Data'!I$3:I$98)&gt;10,IF(AND(ISNUMBER('Control Sample Data'!I6),'Control Sample Data'!I6&lt;$B$1,'Control Sample Data'!I6&gt;0),'Control Sample Data'!I6,$B$1),"")</f>
        <v/>
      </c>
      <c r="V7" s="17" t="str">
        <f>IF(SUM('Control Sample Data'!J$3:J$98)&gt;10,IF(AND(ISNUMBER('Control Sample Data'!J6),'Control Sample Data'!J6&lt;$B$1,'Control Sample Data'!J6&gt;0),'Control Sample Data'!J6,$B$1),"")</f>
        <v/>
      </c>
      <c r="W7" s="17" t="str">
        <f>IF(SUM('Control Sample Data'!K$3:K$98)&gt;10,IF(AND(ISNUMBER('Control Sample Data'!K6),'Control Sample Data'!K6&lt;$B$1,'Control Sample Data'!K6&gt;0),'Control Sample Data'!K6,$B$1),"")</f>
        <v/>
      </c>
      <c r="X7" s="17" t="str">
        <f>IF(SUM('Control Sample Data'!L$3:L$98)&gt;10,IF(AND(ISNUMBER('Control Sample Data'!L6),'Control Sample Data'!L6&lt;$B$1,'Control Sample Data'!L6&gt;0),'Control Sample Data'!L6,$B$1),"")</f>
        <v/>
      </c>
      <c r="Y7" s="17" t="str">
        <f>IF(SUM('Control Sample Data'!M$3:M$98)&gt;10,IF(AND(ISNUMBER('Control Sample Data'!M6),'Control Sample Data'!M6&lt;$B$1,'Control Sample Data'!M6&gt;0),'Control Sample Data'!M6,$B$1),"")</f>
        <v/>
      </c>
      <c r="Z7" s="22" t="str">
        <f>IF(ISERROR(VLOOKUP('Choose Housekeeping Genes'!$C6,Calculations!$C$4:$M$387,2,0)),"",VLOOKUP('Choose Housekeeping Genes'!$C6,Calculations!$C$4:$M$387,2,0))</f>
        <v/>
      </c>
      <c r="AA7" s="22" t="str">
        <f>IF(ISERROR(VLOOKUP('Choose Housekeeping Genes'!$C6,Calculations!$C$4:$M$387,3,0)),"",VLOOKUP('Choose Housekeeping Genes'!$C6,Calculations!$C$4:$M$387,3,0))</f>
        <v/>
      </c>
      <c r="AB7" s="22" t="str">
        <f>IF(ISERROR(VLOOKUP('Choose Housekeeping Genes'!$C6,Calculations!$C$4:$M$387,4,0)),"",VLOOKUP('Choose Housekeeping Genes'!$C6,Calculations!$C$4:$M$387,4,0))</f>
        <v/>
      </c>
      <c r="AC7" s="22" t="str">
        <f>IF(ISERROR(VLOOKUP('Choose Housekeeping Genes'!$C6,Calculations!$C$4:$M$387,5,0)),"",VLOOKUP('Choose Housekeeping Genes'!$C6,Calculations!$C$4:$M$387,5,0))</f>
        <v/>
      </c>
      <c r="AD7" s="22" t="str">
        <f>IF(ISERROR(VLOOKUP('Choose Housekeeping Genes'!$C6,Calculations!$C$4:$M$387,6,0)),"",VLOOKUP('Choose Housekeeping Genes'!$C6,Calculations!$C$4:$M$387,6,0))</f>
        <v/>
      </c>
      <c r="AE7" s="22" t="str">
        <f>IF(ISERROR(VLOOKUP('Choose Housekeeping Genes'!$C6,Calculations!$C$4:$M$387,7,0)),"",VLOOKUP('Choose Housekeeping Genes'!$C6,Calculations!$C$4:$M$387,7,0))</f>
        <v/>
      </c>
      <c r="AF7" s="22" t="str">
        <f>IF(ISERROR(VLOOKUP('Choose Housekeeping Genes'!$C6,Calculations!$C$4:$M$387,8,0)),"",VLOOKUP('Choose Housekeeping Genes'!$C6,Calculations!$C$4:$M$387,8,0))</f>
        <v/>
      </c>
      <c r="AG7" s="22" t="str">
        <f>IF(ISERROR(VLOOKUP('Choose Housekeeping Genes'!$C6,Calculations!$C$4:$M$387,9,0)),"",VLOOKUP('Choose Housekeeping Genes'!$C6,Calculations!$C$4:$M$387,9,0))</f>
        <v/>
      </c>
      <c r="AH7" s="22" t="str">
        <f>IF(ISERROR(VLOOKUP('Choose Housekeeping Genes'!$C6,Calculations!$C$4:$M$387,10,0)),"",VLOOKUP('Choose Housekeeping Genes'!$C6,Calculations!$C$4:$M$387,10,0))</f>
        <v/>
      </c>
      <c r="AI7" s="22" t="str">
        <f>IF(ISERROR(VLOOKUP('Choose Housekeeping Genes'!$C6,Calculations!$C$4:$M$387,11,0)),"",VLOOKUP('Choose Housekeeping Genes'!$C6,Calculations!$C$4:$M$387,11,0))</f>
        <v/>
      </c>
      <c r="AJ7" s="22" t="str">
        <f>IF(ISERROR(VLOOKUP('Choose Housekeeping Genes'!$C6,Calculations!$C$4:$Y$387,14,0)),"",VLOOKUP('Choose Housekeeping Genes'!$C6,Calculations!$C$4:$Y$387,14,0))</f>
        <v/>
      </c>
      <c r="AK7" s="22" t="str">
        <f>IF(ISERROR(VLOOKUP('Choose Housekeeping Genes'!$C6,Calculations!$C$4:$Y$387,15,0)),"",VLOOKUP('Choose Housekeeping Genes'!$C6,Calculations!$C$4:$Y$387,15,0))</f>
        <v/>
      </c>
      <c r="AL7" s="22" t="str">
        <f>IF(ISERROR(VLOOKUP('Choose Housekeeping Genes'!$C6,Calculations!$C$4:$Y$387,16,0)),"",VLOOKUP('Choose Housekeeping Genes'!$C6,Calculations!$C$4:$Y$387,16,0))</f>
        <v/>
      </c>
      <c r="AM7" s="22" t="str">
        <f>IF(ISERROR(VLOOKUP('Choose Housekeeping Genes'!$C6,Calculations!$C$4:$Y$387,17,0)),"",VLOOKUP('Choose Housekeeping Genes'!$C6,Calculations!$C$4:$Y$387,17,0))</f>
        <v/>
      </c>
      <c r="AN7" s="22" t="str">
        <f>IF(ISERROR(VLOOKUP('Choose Housekeeping Genes'!$C6,Calculations!$C$4:$Y$387,18,0)),"",VLOOKUP('Choose Housekeeping Genes'!$C6,Calculations!$C$4:$Y$387,18,0))</f>
        <v/>
      </c>
      <c r="AO7" s="22" t="str">
        <f>IF(ISERROR(VLOOKUP('Choose Housekeeping Genes'!$C6,Calculations!$C$4:$Y$387,19,0)),"",VLOOKUP('Choose Housekeeping Genes'!$C6,Calculations!$C$4:$Y$387,19,0))</f>
        <v/>
      </c>
      <c r="AP7" s="22" t="str">
        <f>IF(ISERROR(VLOOKUP('Choose Housekeeping Genes'!$C6,Calculations!$C$4:$Y$387,20,0)),"",VLOOKUP('Choose Housekeeping Genes'!$C6,Calculations!$C$4:$Y$387,20,0))</f>
        <v/>
      </c>
      <c r="AQ7" s="22" t="str">
        <f>IF(ISERROR(VLOOKUP('Choose Housekeeping Genes'!$C6,Calculations!$C$4:$Y$387,21,0)),"",VLOOKUP('Choose Housekeeping Genes'!$C6,Calculations!$C$4:$Y$387,21,0))</f>
        <v/>
      </c>
      <c r="AR7" s="22" t="str">
        <f>IF(ISERROR(VLOOKUP('Choose Housekeeping Genes'!$C6,Calculations!$C$4:$Y$387,22,0)),"",VLOOKUP('Choose Housekeeping Genes'!$C6,Calculations!$C$4:$Y$387,22,0))</f>
        <v/>
      </c>
      <c r="AS7" s="22" t="str">
        <f>IF(ISERROR(VLOOKUP('Choose Housekeeping Genes'!$C6,Calculations!$C$4:$Y$387,23,0)),"",VLOOKUP('Choose Housekeeping Genes'!$C6,Calculations!$C$4:$Y$387,23,0))</f>
        <v/>
      </c>
      <c r="AT7" s="36" t="str">
        <f t="shared" si="3"/>
        <v/>
      </c>
      <c r="AU7" s="36" t="str">
        <f t="shared" si="4"/>
        <v/>
      </c>
      <c r="AV7" s="36" t="str">
        <f t="shared" si="5"/>
        <v/>
      </c>
      <c r="AW7" s="36" t="str">
        <f t="shared" si="6"/>
        <v/>
      </c>
      <c r="AX7" s="36" t="str">
        <f t="shared" si="7"/>
        <v/>
      </c>
      <c r="AY7" s="36" t="str">
        <f t="shared" si="8"/>
        <v/>
      </c>
      <c r="AZ7" s="36" t="str">
        <f t="shared" si="9"/>
        <v/>
      </c>
      <c r="BA7" s="36" t="str">
        <f t="shared" si="10"/>
        <v/>
      </c>
      <c r="BB7" s="36" t="str">
        <f t="shared" si="11"/>
        <v/>
      </c>
      <c r="BC7" s="36" t="str">
        <f t="shared" si="12"/>
        <v/>
      </c>
      <c r="BD7" s="36" t="str">
        <f t="shared" si="13"/>
        <v/>
      </c>
      <c r="BE7" s="36" t="str">
        <f t="shared" si="14"/>
        <v/>
      </c>
      <c r="BF7" s="36" t="str">
        <f t="shared" si="15"/>
        <v/>
      </c>
      <c r="BG7" s="36" t="str">
        <f t="shared" si="16"/>
        <v/>
      </c>
      <c r="BH7" s="36" t="str">
        <f t="shared" si="17"/>
        <v/>
      </c>
      <c r="BI7" s="36" t="str">
        <f t="shared" si="18"/>
        <v/>
      </c>
      <c r="BJ7" s="36" t="str">
        <f t="shared" si="19"/>
        <v/>
      </c>
      <c r="BK7" s="36" t="str">
        <f t="shared" si="20"/>
        <v/>
      </c>
      <c r="BL7" s="36" t="str">
        <f t="shared" si="21"/>
        <v/>
      </c>
      <c r="BM7" s="36" t="str">
        <f t="shared" si="22"/>
        <v/>
      </c>
      <c r="BN7" s="38" t="e">
        <f t="shared" si="23"/>
        <v>#DIV/0!</v>
      </c>
      <c r="BO7" s="38" t="e">
        <f t="shared" si="24"/>
        <v>#DIV/0!</v>
      </c>
      <c r="BP7" s="39" t="str">
        <f t="shared" si="25"/>
        <v/>
      </c>
      <c r="BQ7" s="39" t="str">
        <f t="shared" si="26"/>
        <v/>
      </c>
      <c r="BR7" s="39" t="str">
        <f t="shared" si="27"/>
        <v/>
      </c>
      <c r="BS7" s="39" t="str">
        <f t="shared" si="28"/>
        <v/>
      </c>
      <c r="BT7" s="39" t="str">
        <f t="shared" si="29"/>
        <v/>
      </c>
      <c r="BU7" s="39" t="str">
        <f t="shared" si="30"/>
        <v/>
      </c>
      <c r="BV7" s="39" t="str">
        <f t="shared" si="31"/>
        <v/>
      </c>
      <c r="BW7" s="39" t="str">
        <f t="shared" si="32"/>
        <v/>
      </c>
      <c r="BX7" s="39" t="str">
        <f t="shared" si="33"/>
        <v/>
      </c>
      <c r="BY7" s="39" t="str">
        <f t="shared" si="34"/>
        <v/>
      </c>
      <c r="BZ7" s="39" t="str">
        <f t="shared" si="35"/>
        <v/>
      </c>
      <c r="CA7" s="39" t="str">
        <f t="shared" si="36"/>
        <v/>
      </c>
      <c r="CB7" s="39" t="str">
        <f t="shared" si="37"/>
        <v/>
      </c>
      <c r="CC7" s="39" t="str">
        <f t="shared" si="38"/>
        <v/>
      </c>
      <c r="CD7" s="39" t="str">
        <f t="shared" si="39"/>
        <v/>
      </c>
      <c r="CE7" s="39" t="str">
        <f t="shared" si="40"/>
        <v/>
      </c>
      <c r="CF7" s="39" t="str">
        <f t="shared" si="41"/>
        <v/>
      </c>
      <c r="CG7" s="39" t="str">
        <f t="shared" si="42"/>
        <v/>
      </c>
      <c r="CH7" s="39" t="str">
        <f t="shared" si="43"/>
        <v/>
      </c>
      <c r="CI7" s="39" t="str">
        <f t="shared" si="44"/>
        <v/>
      </c>
    </row>
    <row r="8" spans="1:87">
      <c r="A8" s="18"/>
      <c r="B8" s="15" t="str">
        <f>'Gene Table'!E7</f>
        <v>mmu-miR-1197-3p</v>
      </c>
      <c r="C8" s="15" t="str">
        <f>'Gene Table'!B7</f>
        <v>A05</v>
      </c>
      <c r="D8" s="16" t="str">
        <f>IF(SUM('Test Sample Data'!D$3:D$98)&gt;10,IF(AND(ISNUMBER('Test Sample Data'!D7),'Test Sample Data'!D7&lt;$B$1,'Test Sample Data'!D7&gt;0),'Test Sample Data'!D7,$B$1),"")</f>
        <v/>
      </c>
      <c r="E8" s="17" t="str">
        <f>IF(SUM('Test Sample Data'!E$3:E$98)&gt;10,IF(AND(ISNUMBER('Test Sample Data'!E7),'Test Sample Data'!E7&lt;$B$1,'Test Sample Data'!E7&gt;0),'Test Sample Data'!E7,$B$1),"")</f>
        <v/>
      </c>
      <c r="F8" s="17" t="str">
        <f>IF(SUM('Test Sample Data'!F$3:F$98)&gt;10,IF(AND(ISNUMBER('Test Sample Data'!F7),'Test Sample Data'!F7&lt;$B$1,'Test Sample Data'!F7&gt;0),'Test Sample Data'!F7,$B$1),"")</f>
        <v/>
      </c>
      <c r="G8" s="17" t="str">
        <f>IF(SUM('Test Sample Data'!G$3:G$98)&gt;10,IF(AND(ISNUMBER('Test Sample Data'!G7),'Test Sample Data'!G7&lt;$B$1,'Test Sample Data'!G7&gt;0),'Test Sample Data'!G7,$B$1),"")</f>
        <v/>
      </c>
      <c r="H8" s="17" t="str">
        <f>IF(SUM('Test Sample Data'!H$3:H$98)&gt;10,IF(AND(ISNUMBER('Test Sample Data'!H7),'Test Sample Data'!H7&lt;$B$1,'Test Sample Data'!H7&gt;0),'Test Sample Data'!H7,$B$1),"")</f>
        <v/>
      </c>
      <c r="I8" s="17" t="str">
        <f>IF(SUM('Test Sample Data'!I$3:I$98)&gt;10,IF(AND(ISNUMBER('Test Sample Data'!I7),'Test Sample Data'!I7&lt;$B$1,'Test Sample Data'!I7&gt;0),'Test Sample Data'!I7,$B$1),"")</f>
        <v/>
      </c>
      <c r="J8" s="17" t="str">
        <f>IF(SUM('Test Sample Data'!J$3:J$98)&gt;10,IF(AND(ISNUMBER('Test Sample Data'!J7),'Test Sample Data'!J7&lt;$B$1,'Test Sample Data'!J7&gt;0),'Test Sample Data'!J7,$B$1),"")</f>
        <v/>
      </c>
      <c r="K8" s="17" t="str">
        <f>IF(SUM('Test Sample Data'!K$3:K$98)&gt;10,IF(AND(ISNUMBER('Test Sample Data'!K7),'Test Sample Data'!K7&lt;$B$1,'Test Sample Data'!K7&gt;0),'Test Sample Data'!K7,$B$1),"")</f>
        <v/>
      </c>
      <c r="L8" s="17" t="str">
        <f>IF(SUM('Test Sample Data'!L$3:L$98)&gt;10,IF(AND(ISNUMBER('Test Sample Data'!L7),'Test Sample Data'!L7&lt;$B$1,'Test Sample Data'!L7&gt;0),'Test Sample Data'!L7,$B$1),"")</f>
        <v/>
      </c>
      <c r="M8" s="17" t="str">
        <f>IF(SUM('Test Sample Data'!M$3:M$98)&gt;10,IF(AND(ISNUMBER('Test Sample Data'!M7),'Test Sample Data'!M7&lt;$B$1,'Test Sample Data'!M7&gt;0),'Test Sample Data'!M7,$B$1),"")</f>
        <v/>
      </c>
      <c r="N8" s="17" t="str">
        <f>'Gene Table'!E7</f>
        <v>mmu-miR-1197-3p</v>
      </c>
      <c r="O8" s="17" t="str">
        <f>'Gene Table'!B7</f>
        <v>A05</v>
      </c>
      <c r="P8" s="17" t="str">
        <f>IF(SUM('Control Sample Data'!D$3:D$98)&gt;10,IF(AND(ISNUMBER('Control Sample Data'!D7),'Control Sample Data'!D7&lt;$B$1,'Control Sample Data'!D7&gt;0),'Control Sample Data'!D7,$B$1),"")</f>
        <v/>
      </c>
      <c r="Q8" s="17" t="str">
        <f>IF(SUM('Control Sample Data'!E$3:E$98)&gt;10,IF(AND(ISNUMBER('Control Sample Data'!E7),'Control Sample Data'!E7&lt;$B$1,'Control Sample Data'!E7&gt;0),'Control Sample Data'!E7,$B$1),"")</f>
        <v/>
      </c>
      <c r="R8" s="17" t="str">
        <f>IF(SUM('Control Sample Data'!F$3:F$98)&gt;10,IF(AND(ISNUMBER('Control Sample Data'!F7),'Control Sample Data'!F7&lt;$B$1,'Control Sample Data'!F7&gt;0),'Control Sample Data'!F7,$B$1),"")</f>
        <v/>
      </c>
      <c r="S8" s="17" t="str">
        <f>IF(SUM('Control Sample Data'!G$3:G$98)&gt;10,IF(AND(ISNUMBER('Control Sample Data'!G7),'Control Sample Data'!G7&lt;$B$1,'Control Sample Data'!G7&gt;0),'Control Sample Data'!G7,$B$1),"")</f>
        <v/>
      </c>
      <c r="T8" s="17" t="str">
        <f>IF(SUM('Control Sample Data'!H$3:H$98)&gt;10,IF(AND(ISNUMBER('Control Sample Data'!H7),'Control Sample Data'!H7&lt;$B$1,'Control Sample Data'!H7&gt;0),'Control Sample Data'!H7,$B$1),"")</f>
        <v/>
      </c>
      <c r="U8" s="17" t="str">
        <f>IF(SUM('Control Sample Data'!I$3:I$98)&gt;10,IF(AND(ISNUMBER('Control Sample Data'!I7),'Control Sample Data'!I7&lt;$B$1,'Control Sample Data'!I7&gt;0),'Control Sample Data'!I7,$B$1),"")</f>
        <v/>
      </c>
      <c r="V8" s="17" t="str">
        <f>IF(SUM('Control Sample Data'!J$3:J$98)&gt;10,IF(AND(ISNUMBER('Control Sample Data'!J7),'Control Sample Data'!J7&lt;$B$1,'Control Sample Data'!J7&gt;0),'Control Sample Data'!J7,$B$1),"")</f>
        <v/>
      </c>
      <c r="W8" s="17" t="str">
        <f>IF(SUM('Control Sample Data'!K$3:K$98)&gt;10,IF(AND(ISNUMBER('Control Sample Data'!K7),'Control Sample Data'!K7&lt;$B$1,'Control Sample Data'!K7&gt;0),'Control Sample Data'!K7,$B$1),"")</f>
        <v/>
      </c>
      <c r="X8" s="17" t="str">
        <f>IF(SUM('Control Sample Data'!L$3:L$98)&gt;10,IF(AND(ISNUMBER('Control Sample Data'!L7),'Control Sample Data'!L7&lt;$B$1,'Control Sample Data'!L7&gt;0),'Control Sample Data'!L7,$B$1),"")</f>
        <v/>
      </c>
      <c r="Y8" s="17" t="str">
        <f>IF(SUM('Control Sample Data'!M$3:M$98)&gt;10,IF(AND(ISNUMBER('Control Sample Data'!M7),'Control Sample Data'!M7&lt;$B$1,'Control Sample Data'!M7&gt;0),'Control Sample Data'!M7,$B$1),"")</f>
        <v/>
      </c>
      <c r="Z8" s="22" t="str">
        <f>IF(ISERROR(VLOOKUP('Choose Housekeeping Genes'!$C7,Calculations!$C$4:$M$387,2,0)),"",VLOOKUP('Choose Housekeeping Genes'!$C7,Calculations!$C$4:$M$387,2,0))</f>
        <v/>
      </c>
      <c r="AA8" s="22" t="str">
        <f>IF(ISERROR(VLOOKUP('Choose Housekeeping Genes'!$C7,Calculations!$C$4:$M$387,3,0)),"",VLOOKUP('Choose Housekeeping Genes'!$C7,Calculations!$C$4:$M$387,3,0))</f>
        <v/>
      </c>
      <c r="AB8" s="22" t="str">
        <f>IF(ISERROR(VLOOKUP('Choose Housekeeping Genes'!$C7,Calculations!$C$4:$M$387,4,0)),"",VLOOKUP('Choose Housekeeping Genes'!$C7,Calculations!$C$4:$M$387,4,0))</f>
        <v/>
      </c>
      <c r="AC8" s="22" t="str">
        <f>IF(ISERROR(VLOOKUP('Choose Housekeeping Genes'!$C7,Calculations!$C$4:$M$387,5,0)),"",VLOOKUP('Choose Housekeeping Genes'!$C7,Calculations!$C$4:$M$387,5,0))</f>
        <v/>
      </c>
      <c r="AD8" s="22" t="str">
        <f>IF(ISERROR(VLOOKUP('Choose Housekeeping Genes'!$C7,Calculations!$C$4:$M$387,6,0)),"",VLOOKUP('Choose Housekeeping Genes'!$C7,Calculations!$C$4:$M$387,6,0))</f>
        <v/>
      </c>
      <c r="AE8" s="22" t="str">
        <f>IF(ISERROR(VLOOKUP('Choose Housekeeping Genes'!$C7,Calculations!$C$4:$M$387,7,0)),"",VLOOKUP('Choose Housekeeping Genes'!$C7,Calculations!$C$4:$M$387,7,0))</f>
        <v/>
      </c>
      <c r="AF8" s="22" t="str">
        <f>IF(ISERROR(VLOOKUP('Choose Housekeeping Genes'!$C7,Calculations!$C$4:$M$387,8,0)),"",VLOOKUP('Choose Housekeeping Genes'!$C7,Calculations!$C$4:$M$387,8,0))</f>
        <v/>
      </c>
      <c r="AG8" s="22" t="str">
        <f>IF(ISERROR(VLOOKUP('Choose Housekeeping Genes'!$C7,Calculations!$C$4:$M$387,9,0)),"",VLOOKUP('Choose Housekeeping Genes'!$C7,Calculations!$C$4:$M$387,9,0))</f>
        <v/>
      </c>
      <c r="AH8" s="22" t="str">
        <f>IF(ISERROR(VLOOKUP('Choose Housekeeping Genes'!$C7,Calculations!$C$4:$M$387,10,0)),"",VLOOKUP('Choose Housekeeping Genes'!$C7,Calculations!$C$4:$M$387,10,0))</f>
        <v/>
      </c>
      <c r="AI8" s="22" t="str">
        <f>IF(ISERROR(VLOOKUP('Choose Housekeeping Genes'!$C7,Calculations!$C$4:$M$387,11,0)),"",VLOOKUP('Choose Housekeeping Genes'!$C7,Calculations!$C$4:$M$387,11,0))</f>
        <v/>
      </c>
      <c r="AJ8" s="22" t="str">
        <f>IF(ISERROR(VLOOKUP('Choose Housekeeping Genes'!$C7,Calculations!$C$4:$Y$387,14,0)),"",VLOOKUP('Choose Housekeeping Genes'!$C7,Calculations!$C$4:$Y$387,14,0))</f>
        <v/>
      </c>
      <c r="AK8" s="22" t="str">
        <f>IF(ISERROR(VLOOKUP('Choose Housekeeping Genes'!$C7,Calculations!$C$4:$Y$387,15,0)),"",VLOOKUP('Choose Housekeeping Genes'!$C7,Calculations!$C$4:$Y$387,15,0))</f>
        <v/>
      </c>
      <c r="AL8" s="22" t="str">
        <f>IF(ISERROR(VLOOKUP('Choose Housekeeping Genes'!$C7,Calculations!$C$4:$Y$387,16,0)),"",VLOOKUP('Choose Housekeeping Genes'!$C7,Calculations!$C$4:$Y$387,16,0))</f>
        <v/>
      </c>
      <c r="AM8" s="22" t="str">
        <f>IF(ISERROR(VLOOKUP('Choose Housekeeping Genes'!$C7,Calculations!$C$4:$Y$387,17,0)),"",VLOOKUP('Choose Housekeeping Genes'!$C7,Calculations!$C$4:$Y$387,17,0))</f>
        <v/>
      </c>
      <c r="AN8" s="22" t="str">
        <f>IF(ISERROR(VLOOKUP('Choose Housekeeping Genes'!$C7,Calculations!$C$4:$Y$387,18,0)),"",VLOOKUP('Choose Housekeeping Genes'!$C7,Calculations!$C$4:$Y$387,18,0))</f>
        <v/>
      </c>
      <c r="AO8" s="22" t="str">
        <f>IF(ISERROR(VLOOKUP('Choose Housekeeping Genes'!$C7,Calculations!$C$4:$Y$387,19,0)),"",VLOOKUP('Choose Housekeeping Genes'!$C7,Calculations!$C$4:$Y$387,19,0))</f>
        <v/>
      </c>
      <c r="AP8" s="22" t="str">
        <f>IF(ISERROR(VLOOKUP('Choose Housekeeping Genes'!$C7,Calculations!$C$4:$Y$387,20,0)),"",VLOOKUP('Choose Housekeeping Genes'!$C7,Calculations!$C$4:$Y$387,20,0))</f>
        <v/>
      </c>
      <c r="AQ8" s="22" t="str">
        <f>IF(ISERROR(VLOOKUP('Choose Housekeeping Genes'!$C7,Calculations!$C$4:$Y$387,21,0)),"",VLOOKUP('Choose Housekeeping Genes'!$C7,Calculations!$C$4:$Y$387,21,0))</f>
        <v/>
      </c>
      <c r="AR8" s="22" t="str">
        <f>IF(ISERROR(VLOOKUP('Choose Housekeeping Genes'!$C7,Calculations!$C$4:$Y$387,22,0)),"",VLOOKUP('Choose Housekeeping Genes'!$C7,Calculations!$C$4:$Y$387,22,0))</f>
        <v/>
      </c>
      <c r="AS8" s="22" t="str">
        <f>IF(ISERROR(VLOOKUP('Choose Housekeeping Genes'!$C7,Calculations!$C$4:$Y$387,23,0)),"",VLOOKUP('Choose Housekeeping Genes'!$C7,Calculations!$C$4:$Y$387,23,0))</f>
        <v/>
      </c>
      <c r="AT8" s="36" t="str">
        <f t="shared" si="3"/>
        <v/>
      </c>
      <c r="AU8" s="36" t="str">
        <f t="shared" si="4"/>
        <v/>
      </c>
      <c r="AV8" s="36" t="str">
        <f t="shared" si="5"/>
        <v/>
      </c>
      <c r="AW8" s="36" t="str">
        <f t="shared" si="6"/>
        <v/>
      </c>
      <c r="AX8" s="36" t="str">
        <f t="shared" si="7"/>
        <v/>
      </c>
      <c r="AY8" s="36" t="str">
        <f t="shared" si="8"/>
        <v/>
      </c>
      <c r="AZ8" s="36" t="str">
        <f t="shared" si="9"/>
        <v/>
      </c>
      <c r="BA8" s="36" t="str">
        <f t="shared" si="10"/>
        <v/>
      </c>
      <c r="BB8" s="36" t="str">
        <f t="shared" si="11"/>
        <v/>
      </c>
      <c r="BC8" s="36" t="str">
        <f t="shared" si="12"/>
        <v/>
      </c>
      <c r="BD8" s="36" t="str">
        <f t="shared" si="13"/>
        <v/>
      </c>
      <c r="BE8" s="36" t="str">
        <f t="shared" si="14"/>
        <v/>
      </c>
      <c r="BF8" s="36" t="str">
        <f t="shared" si="15"/>
        <v/>
      </c>
      <c r="BG8" s="36" t="str">
        <f t="shared" si="16"/>
        <v/>
      </c>
      <c r="BH8" s="36" t="str">
        <f t="shared" si="17"/>
        <v/>
      </c>
      <c r="BI8" s="36" t="str">
        <f t="shared" si="18"/>
        <v/>
      </c>
      <c r="BJ8" s="36" t="str">
        <f t="shared" si="19"/>
        <v/>
      </c>
      <c r="BK8" s="36" t="str">
        <f t="shared" si="20"/>
        <v/>
      </c>
      <c r="BL8" s="36" t="str">
        <f t="shared" si="21"/>
        <v/>
      </c>
      <c r="BM8" s="36" t="str">
        <f t="shared" si="22"/>
        <v/>
      </c>
      <c r="BN8" s="38" t="e">
        <f t="shared" si="23"/>
        <v>#DIV/0!</v>
      </c>
      <c r="BO8" s="38" t="e">
        <f t="shared" si="24"/>
        <v>#DIV/0!</v>
      </c>
      <c r="BP8" s="39" t="str">
        <f t="shared" si="25"/>
        <v/>
      </c>
      <c r="BQ8" s="39" t="str">
        <f t="shared" si="26"/>
        <v/>
      </c>
      <c r="BR8" s="39" t="str">
        <f t="shared" si="27"/>
        <v/>
      </c>
      <c r="BS8" s="39" t="str">
        <f t="shared" si="28"/>
        <v/>
      </c>
      <c r="BT8" s="39" t="str">
        <f t="shared" si="29"/>
        <v/>
      </c>
      <c r="BU8" s="39" t="str">
        <f t="shared" si="30"/>
        <v/>
      </c>
      <c r="BV8" s="39" t="str">
        <f t="shared" si="31"/>
        <v/>
      </c>
      <c r="BW8" s="39" t="str">
        <f t="shared" si="32"/>
        <v/>
      </c>
      <c r="BX8" s="39" t="str">
        <f t="shared" si="33"/>
        <v/>
      </c>
      <c r="BY8" s="39" t="str">
        <f t="shared" si="34"/>
        <v/>
      </c>
      <c r="BZ8" s="39" t="str">
        <f t="shared" si="35"/>
        <v/>
      </c>
      <c r="CA8" s="39" t="str">
        <f t="shared" si="36"/>
        <v/>
      </c>
      <c r="CB8" s="39" t="str">
        <f t="shared" si="37"/>
        <v/>
      </c>
      <c r="CC8" s="39" t="str">
        <f t="shared" si="38"/>
        <v/>
      </c>
      <c r="CD8" s="39" t="str">
        <f t="shared" si="39"/>
        <v/>
      </c>
      <c r="CE8" s="39" t="str">
        <f t="shared" si="40"/>
        <v/>
      </c>
      <c r="CF8" s="39" t="str">
        <f t="shared" si="41"/>
        <v/>
      </c>
      <c r="CG8" s="39" t="str">
        <f t="shared" si="42"/>
        <v/>
      </c>
      <c r="CH8" s="39" t="str">
        <f t="shared" si="43"/>
        <v/>
      </c>
      <c r="CI8" s="39" t="str">
        <f t="shared" si="44"/>
        <v/>
      </c>
    </row>
    <row r="9" spans="1:87">
      <c r="A9" s="18"/>
      <c r="B9" s="15" t="str">
        <f>'Gene Table'!E8</f>
        <v>mmu-miR-338-3p</v>
      </c>
      <c r="C9" s="15" t="str">
        <f>'Gene Table'!B8</f>
        <v>A06</v>
      </c>
      <c r="D9" s="16" t="str">
        <f>IF(SUM('Test Sample Data'!D$3:D$98)&gt;10,IF(AND(ISNUMBER('Test Sample Data'!D8),'Test Sample Data'!D8&lt;$B$1,'Test Sample Data'!D8&gt;0),'Test Sample Data'!D8,$B$1),"")</f>
        <v/>
      </c>
      <c r="E9" s="17" t="str">
        <f>IF(SUM('Test Sample Data'!E$3:E$98)&gt;10,IF(AND(ISNUMBER('Test Sample Data'!E8),'Test Sample Data'!E8&lt;$B$1,'Test Sample Data'!E8&gt;0),'Test Sample Data'!E8,$B$1),"")</f>
        <v/>
      </c>
      <c r="F9" s="17" t="str">
        <f>IF(SUM('Test Sample Data'!F$3:F$98)&gt;10,IF(AND(ISNUMBER('Test Sample Data'!F8),'Test Sample Data'!F8&lt;$B$1,'Test Sample Data'!F8&gt;0),'Test Sample Data'!F8,$B$1),"")</f>
        <v/>
      </c>
      <c r="G9" s="17" t="str">
        <f>IF(SUM('Test Sample Data'!G$3:G$98)&gt;10,IF(AND(ISNUMBER('Test Sample Data'!G8),'Test Sample Data'!G8&lt;$B$1,'Test Sample Data'!G8&gt;0),'Test Sample Data'!G8,$B$1),"")</f>
        <v/>
      </c>
      <c r="H9" s="17" t="str">
        <f>IF(SUM('Test Sample Data'!H$3:H$98)&gt;10,IF(AND(ISNUMBER('Test Sample Data'!H8),'Test Sample Data'!H8&lt;$B$1,'Test Sample Data'!H8&gt;0),'Test Sample Data'!H8,$B$1),"")</f>
        <v/>
      </c>
      <c r="I9" s="17" t="str">
        <f>IF(SUM('Test Sample Data'!I$3:I$98)&gt;10,IF(AND(ISNUMBER('Test Sample Data'!I8),'Test Sample Data'!I8&lt;$B$1,'Test Sample Data'!I8&gt;0),'Test Sample Data'!I8,$B$1),"")</f>
        <v/>
      </c>
      <c r="J9" s="17" t="str">
        <f>IF(SUM('Test Sample Data'!J$3:J$98)&gt;10,IF(AND(ISNUMBER('Test Sample Data'!J8),'Test Sample Data'!J8&lt;$B$1,'Test Sample Data'!J8&gt;0),'Test Sample Data'!J8,$B$1),"")</f>
        <v/>
      </c>
      <c r="K9" s="17" t="str">
        <f>IF(SUM('Test Sample Data'!K$3:K$98)&gt;10,IF(AND(ISNUMBER('Test Sample Data'!K8),'Test Sample Data'!K8&lt;$B$1,'Test Sample Data'!K8&gt;0),'Test Sample Data'!K8,$B$1),"")</f>
        <v/>
      </c>
      <c r="L9" s="17" t="str">
        <f>IF(SUM('Test Sample Data'!L$3:L$98)&gt;10,IF(AND(ISNUMBER('Test Sample Data'!L8),'Test Sample Data'!L8&lt;$B$1,'Test Sample Data'!L8&gt;0),'Test Sample Data'!L8,$B$1),"")</f>
        <v/>
      </c>
      <c r="M9" s="17" t="str">
        <f>IF(SUM('Test Sample Data'!M$3:M$98)&gt;10,IF(AND(ISNUMBER('Test Sample Data'!M8),'Test Sample Data'!M8&lt;$B$1,'Test Sample Data'!M8&gt;0),'Test Sample Data'!M8,$B$1),"")</f>
        <v/>
      </c>
      <c r="N9" s="17" t="str">
        <f>'Gene Table'!E8</f>
        <v>mmu-miR-338-3p</v>
      </c>
      <c r="O9" s="17" t="str">
        <f>'Gene Table'!B8</f>
        <v>A06</v>
      </c>
      <c r="P9" s="17" t="str">
        <f>IF(SUM('Control Sample Data'!D$3:D$98)&gt;10,IF(AND(ISNUMBER('Control Sample Data'!D8),'Control Sample Data'!D8&lt;$B$1,'Control Sample Data'!D8&gt;0),'Control Sample Data'!D8,$B$1),"")</f>
        <v/>
      </c>
      <c r="Q9" s="17" t="str">
        <f>IF(SUM('Control Sample Data'!E$3:E$98)&gt;10,IF(AND(ISNUMBER('Control Sample Data'!E8),'Control Sample Data'!E8&lt;$B$1,'Control Sample Data'!E8&gt;0),'Control Sample Data'!E8,$B$1),"")</f>
        <v/>
      </c>
      <c r="R9" s="17" t="str">
        <f>IF(SUM('Control Sample Data'!F$3:F$98)&gt;10,IF(AND(ISNUMBER('Control Sample Data'!F8),'Control Sample Data'!F8&lt;$B$1,'Control Sample Data'!F8&gt;0),'Control Sample Data'!F8,$B$1),"")</f>
        <v/>
      </c>
      <c r="S9" s="17" t="str">
        <f>IF(SUM('Control Sample Data'!G$3:G$98)&gt;10,IF(AND(ISNUMBER('Control Sample Data'!G8),'Control Sample Data'!G8&lt;$B$1,'Control Sample Data'!G8&gt;0),'Control Sample Data'!G8,$B$1),"")</f>
        <v/>
      </c>
      <c r="T9" s="17" t="str">
        <f>IF(SUM('Control Sample Data'!H$3:H$98)&gt;10,IF(AND(ISNUMBER('Control Sample Data'!H8),'Control Sample Data'!H8&lt;$B$1,'Control Sample Data'!H8&gt;0),'Control Sample Data'!H8,$B$1),"")</f>
        <v/>
      </c>
      <c r="U9" s="17" t="str">
        <f>IF(SUM('Control Sample Data'!I$3:I$98)&gt;10,IF(AND(ISNUMBER('Control Sample Data'!I8),'Control Sample Data'!I8&lt;$B$1,'Control Sample Data'!I8&gt;0),'Control Sample Data'!I8,$B$1),"")</f>
        <v/>
      </c>
      <c r="V9" s="17" t="str">
        <f>IF(SUM('Control Sample Data'!J$3:J$98)&gt;10,IF(AND(ISNUMBER('Control Sample Data'!J8),'Control Sample Data'!J8&lt;$B$1,'Control Sample Data'!J8&gt;0),'Control Sample Data'!J8,$B$1),"")</f>
        <v/>
      </c>
      <c r="W9" s="17" t="str">
        <f>IF(SUM('Control Sample Data'!K$3:K$98)&gt;10,IF(AND(ISNUMBER('Control Sample Data'!K8),'Control Sample Data'!K8&lt;$B$1,'Control Sample Data'!K8&gt;0),'Control Sample Data'!K8,$B$1),"")</f>
        <v/>
      </c>
      <c r="X9" s="17" t="str">
        <f>IF(SUM('Control Sample Data'!L$3:L$98)&gt;10,IF(AND(ISNUMBER('Control Sample Data'!L8),'Control Sample Data'!L8&lt;$B$1,'Control Sample Data'!L8&gt;0),'Control Sample Data'!L8,$B$1),"")</f>
        <v/>
      </c>
      <c r="Y9" s="17" t="str">
        <f>IF(SUM('Control Sample Data'!M$3:M$98)&gt;10,IF(AND(ISNUMBER('Control Sample Data'!M8),'Control Sample Data'!M8&lt;$B$1,'Control Sample Data'!M8&gt;0),'Control Sample Data'!M8,$B$1),"")</f>
        <v/>
      </c>
      <c r="Z9" s="22" t="str">
        <f>IF(ISERROR(VLOOKUP('Choose Housekeeping Genes'!$C8,Calculations!$C$4:$M$387,2,0)),"",VLOOKUP('Choose Housekeeping Genes'!$C8,Calculations!$C$4:$M$387,2,0))</f>
        <v/>
      </c>
      <c r="AA9" s="22" t="str">
        <f>IF(ISERROR(VLOOKUP('Choose Housekeeping Genes'!$C8,Calculations!$C$4:$M$387,3,0)),"",VLOOKUP('Choose Housekeeping Genes'!$C8,Calculations!$C$4:$M$387,3,0))</f>
        <v/>
      </c>
      <c r="AB9" s="22" t="str">
        <f>IF(ISERROR(VLOOKUP('Choose Housekeeping Genes'!$C8,Calculations!$C$4:$M$387,4,0)),"",VLOOKUP('Choose Housekeeping Genes'!$C8,Calculations!$C$4:$M$387,4,0))</f>
        <v/>
      </c>
      <c r="AC9" s="22" t="str">
        <f>IF(ISERROR(VLOOKUP('Choose Housekeeping Genes'!$C8,Calculations!$C$4:$M$387,5,0)),"",VLOOKUP('Choose Housekeeping Genes'!$C8,Calculations!$C$4:$M$387,5,0))</f>
        <v/>
      </c>
      <c r="AD9" s="22" t="str">
        <f>IF(ISERROR(VLOOKUP('Choose Housekeeping Genes'!$C8,Calculations!$C$4:$M$387,6,0)),"",VLOOKUP('Choose Housekeeping Genes'!$C8,Calculations!$C$4:$M$387,6,0))</f>
        <v/>
      </c>
      <c r="AE9" s="22" t="str">
        <f>IF(ISERROR(VLOOKUP('Choose Housekeeping Genes'!$C8,Calculations!$C$4:$M$387,7,0)),"",VLOOKUP('Choose Housekeeping Genes'!$C8,Calculations!$C$4:$M$387,7,0))</f>
        <v/>
      </c>
      <c r="AF9" s="22" t="str">
        <f>IF(ISERROR(VLOOKUP('Choose Housekeeping Genes'!$C8,Calculations!$C$4:$M$387,8,0)),"",VLOOKUP('Choose Housekeeping Genes'!$C8,Calculations!$C$4:$M$387,8,0))</f>
        <v/>
      </c>
      <c r="AG9" s="22" t="str">
        <f>IF(ISERROR(VLOOKUP('Choose Housekeeping Genes'!$C8,Calculations!$C$4:$M$387,9,0)),"",VLOOKUP('Choose Housekeeping Genes'!$C8,Calculations!$C$4:$M$387,9,0))</f>
        <v/>
      </c>
      <c r="AH9" s="22" t="str">
        <f>IF(ISERROR(VLOOKUP('Choose Housekeeping Genes'!$C8,Calculations!$C$4:$M$387,10,0)),"",VLOOKUP('Choose Housekeeping Genes'!$C8,Calculations!$C$4:$M$387,10,0))</f>
        <v/>
      </c>
      <c r="AI9" s="22" t="str">
        <f>IF(ISERROR(VLOOKUP('Choose Housekeeping Genes'!$C8,Calculations!$C$4:$M$387,11,0)),"",VLOOKUP('Choose Housekeeping Genes'!$C8,Calculations!$C$4:$M$387,11,0))</f>
        <v/>
      </c>
      <c r="AJ9" s="22" t="str">
        <f>IF(ISERROR(VLOOKUP('Choose Housekeeping Genes'!$C8,Calculations!$C$4:$Y$387,14,0)),"",VLOOKUP('Choose Housekeeping Genes'!$C8,Calculations!$C$4:$Y$387,14,0))</f>
        <v/>
      </c>
      <c r="AK9" s="22" t="str">
        <f>IF(ISERROR(VLOOKUP('Choose Housekeeping Genes'!$C8,Calculations!$C$4:$Y$387,15,0)),"",VLOOKUP('Choose Housekeeping Genes'!$C8,Calculations!$C$4:$Y$387,15,0))</f>
        <v/>
      </c>
      <c r="AL9" s="22" t="str">
        <f>IF(ISERROR(VLOOKUP('Choose Housekeeping Genes'!$C8,Calculations!$C$4:$Y$387,16,0)),"",VLOOKUP('Choose Housekeeping Genes'!$C8,Calculations!$C$4:$Y$387,16,0))</f>
        <v/>
      </c>
      <c r="AM9" s="22" t="str">
        <f>IF(ISERROR(VLOOKUP('Choose Housekeeping Genes'!$C8,Calculations!$C$4:$Y$387,17,0)),"",VLOOKUP('Choose Housekeeping Genes'!$C8,Calculations!$C$4:$Y$387,17,0))</f>
        <v/>
      </c>
      <c r="AN9" s="22" t="str">
        <f>IF(ISERROR(VLOOKUP('Choose Housekeeping Genes'!$C8,Calculations!$C$4:$Y$387,18,0)),"",VLOOKUP('Choose Housekeeping Genes'!$C8,Calculations!$C$4:$Y$387,18,0))</f>
        <v/>
      </c>
      <c r="AO9" s="22" t="str">
        <f>IF(ISERROR(VLOOKUP('Choose Housekeeping Genes'!$C8,Calculations!$C$4:$Y$387,19,0)),"",VLOOKUP('Choose Housekeeping Genes'!$C8,Calculations!$C$4:$Y$387,19,0))</f>
        <v/>
      </c>
      <c r="AP9" s="22" t="str">
        <f>IF(ISERROR(VLOOKUP('Choose Housekeeping Genes'!$C8,Calculations!$C$4:$Y$387,20,0)),"",VLOOKUP('Choose Housekeeping Genes'!$C8,Calculations!$C$4:$Y$387,20,0))</f>
        <v/>
      </c>
      <c r="AQ9" s="22" t="str">
        <f>IF(ISERROR(VLOOKUP('Choose Housekeeping Genes'!$C8,Calculations!$C$4:$Y$387,21,0)),"",VLOOKUP('Choose Housekeeping Genes'!$C8,Calculations!$C$4:$Y$387,21,0))</f>
        <v/>
      </c>
      <c r="AR9" s="22" t="str">
        <f>IF(ISERROR(VLOOKUP('Choose Housekeeping Genes'!$C8,Calculations!$C$4:$Y$387,22,0)),"",VLOOKUP('Choose Housekeeping Genes'!$C8,Calculations!$C$4:$Y$387,22,0))</f>
        <v/>
      </c>
      <c r="AS9" s="22" t="str">
        <f>IF(ISERROR(VLOOKUP('Choose Housekeeping Genes'!$C8,Calculations!$C$4:$Y$387,23,0)),"",VLOOKUP('Choose Housekeeping Genes'!$C8,Calculations!$C$4:$Y$387,23,0))</f>
        <v/>
      </c>
      <c r="AT9" s="36" t="str">
        <f t="shared" si="3"/>
        <v/>
      </c>
      <c r="AU9" s="36" t="str">
        <f t="shared" si="4"/>
        <v/>
      </c>
      <c r="AV9" s="36" t="str">
        <f t="shared" si="5"/>
        <v/>
      </c>
      <c r="AW9" s="36" t="str">
        <f t="shared" si="6"/>
        <v/>
      </c>
      <c r="AX9" s="36" t="str">
        <f t="shared" si="7"/>
        <v/>
      </c>
      <c r="AY9" s="36" t="str">
        <f t="shared" si="8"/>
        <v/>
      </c>
      <c r="AZ9" s="36" t="str">
        <f t="shared" si="9"/>
        <v/>
      </c>
      <c r="BA9" s="36" t="str">
        <f t="shared" si="10"/>
        <v/>
      </c>
      <c r="BB9" s="36" t="str">
        <f t="shared" si="11"/>
        <v/>
      </c>
      <c r="BC9" s="36" t="str">
        <f t="shared" si="12"/>
        <v/>
      </c>
      <c r="BD9" s="36" t="str">
        <f t="shared" si="13"/>
        <v/>
      </c>
      <c r="BE9" s="36" t="str">
        <f t="shared" si="14"/>
        <v/>
      </c>
      <c r="BF9" s="36" t="str">
        <f t="shared" si="15"/>
        <v/>
      </c>
      <c r="BG9" s="36" t="str">
        <f t="shared" si="16"/>
        <v/>
      </c>
      <c r="BH9" s="36" t="str">
        <f t="shared" si="17"/>
        <v/>
      </c>
      <c r="BI9" s="36" t="str">
        <f t="shared" si="18"/>
        <v/>
      </c>
      <c r="BJ9" s="36" t="str">
        <f t="shared" si="19"/>
        <v/>
      </c>
      <c r="BK9" s="36" t="str">
        <f t="shared" si="20"/>
        <v/>
      </c>
      <c r="BL9" s="36" t="str">
        <f t="shared" si="21"/>
        <v/>
      </c>
      <c r="BM9" s="36" t="str">
        <f t="shared" si="22"/>
        <v/>
      </c>
      <c r="BN9" s="38" t="e">
        <f t="shared" si="23"/>
        <v>#DIV/0!</v>
      </c>
      <c r="BO9" s="38" t="e">
        <f t="shared" si="24"/>
        <v>#DIV/0!</v>
      </c>
      <c r="BP9" s="39" t="str">
        <f t="shared" si="25"/>
        <v/>
      </c>
      <c r="BQ9" s="39" t="str">
        <f t="shared" si="26"/>
        <v/>
      </c>
      <c r="BR9" s="39" t="str">
        <f t="shared" si="27"/>
        <v/>
      </c>
      <c r="BS9" s="39" t="str">
        <f t="shared" si="28"/>
        <v/>
      </c>
      <c r="BT9" s="39" t="str">
        <f t="shared" si="29"/>
        <v/>
      </c>
      <c r="BU9" s="39" t="str">
        <f t="shared" si="30"/>
        <v/>
      </c>
      <c r="BV9" s="39" t="str">
        <f t="shared" si="31"/>
        <v/>
      </c>
      <c r="BW9" s="39" t="str">
        <f t="shared" si="32"/>
        <v/>
      </c>
      <c r="BX9" s="39" t="str">
        <f t="shared" si="33"/>
        <v/>
      </c>
      <c r="BY9" s="39" t="str">
        <f t="shared" si="34"/>
        <v/>
      </c>
      <c r="BZ9" s="39" t="str">
        <f t="shared" si="35"/>
        <v/>
      </c>
      <c r="CA9" s="39" t="str">
        <f t="shared" si="36"/>
        <v/>
      </c>
      <c r="CB9" s="39" t="str">
        <f t="shared" si="37"/>
        <v/>
      </c>
      <c r="CC9" s="39" t="str">
        <f t="shared" si="38"/>
        <v/>
      </c>
      <c r="CD9" s="39" t="str">
        <f t="shared" si="39"/>
        <v/>
      </c>
      <c r="CE9" s="39" t="str">
        <f t="shared" si="40"/>
        <v/>
      </c>
      <c r="CF9" s="39" t="str">
        <f t="shared" si="41"/>
        <v/>
      </c>
      <c r="CG9" s="39" t="str">
        <f t="shared" si="42"/>
        <v/>
      </c>
      <c r="CH9" s="39" t="str">
        <f t="shared" si="43"/>
        <v/>
      </c>
      <c r="CI9" s="39" t="str">
        <f t="shared" si="44"/>
        <v/>
      </c>
    </row>
    <row r="10" customHeight="1" spans="1:87">
      <c r="A10" s="18"/>
      <c r="B10" s="15" t="str">
        <f>'Gene Table'!E9</f>
        <v>mmu-miR-1a-3p</v>
      </c>
      <c r="C10" s="15" t="str">
        <f>'Gene Table'!B9</f>
        <v>A07</v>
      </c>
      <c r="D10" s="16" t="str">
        <f>IF(SUM('Test Sample Data'!D$3:D$98)&gt;10,IF(AND(ISNUMBER('Test Sample Data'!D9),'Test Sample Data'!D9&lt;$B$1,'Test Sample Data'!D9&gt;0),'Test Sample Data'!D9,$B$1),"")</f>
        <v/>
      </c>
      <c r="E10" s="17" t="str">
        <f>IF(SUM('Test Sample Data'!E$3:E$98)&gt;10,IF(AND(ISNUMBER('Test Sample Data'!E9),'Test Sample Data'!E9&lt;$B$1,'Test Sample Data'!E9&gt;0),'Test Sample Data'!E9,$B$1),"")</f>
        <v/>
      </c>
      <c r="F10" s="17" t="str">
        <f>IF(SUM('Test Sample Data'!F$3:F$98)&gt;10,IF(AND(ISNUMBER('Test Sample Data'!F9),'Test Sample Data'!F9&lt;$B$1,'Test Sample Data'!F9&gt;0),'Test Sample Data'!F9,$B$1),"")</f>
        <v/>
      </c>
      <c r="G10" s="17" t="str">
        <f>IF(SUM('Test Sample Data'!G$3:G$98)&gt;10,IF(AND(ISNUMBER('Test Sample Data'!G9),'Test Sample Data'!G9&lt;$B$1,'Test Sample Data'!G9&gt;0),'Test Sample Data'!G9,$B$1),"")</f>
        <v/>
      </c>
      <c r="H10" s="17" t="str">
        <f>IF(SUM('Test Sample Data'!H$3:H$98)&gt;10,IF(AND(ISNUMBER('Test Sample Data'!H9),'Test Sample Data'!H9&lt;$B$1,'Test Sample Data'!H9&gt;0),'Test Sample Data'!H9,$B$1),"")</f>
        <v/>
      </c>
      <c r="I10" s="17" t="str">
        <f>IF(SUM('Test Sample Data'!I$3:I$98)&gt;10,IF(AND(ISNUMBER('Test Sample Data'!I9),'Test Sample Data'!I9&lt;$B$1,'Test Sample Data'!I9&gt;0),'Test Sample Data'!I9,$B$1),"")</f>
        <v/>
      </c>
      <c r="J10" s="17" t="str">
        <f>IF(SUM('Test Sample Data'!J$3:J$98)&gt;10,IF(AND(ISNUMBER('Test Sample Data'!J9),'Test Sample Data'!J9&lt;$B$1,'Test Sample Data'!J9&gt;0),'Test Sample Data'!J9,$B$1),"")</f>
        <v/>
      </c>
      <c r="K10" s="17" t="str">
        <f>IF(SUM('Test Sample Data'!K$3:K$98)&gt;10,IF(AND(ISNUMBER('Test Sample Data'!K9),'Test Sample Data'!K9&lt;$B$1,'Test Sample Data'!K9&gt;0),'Test Sample Data'!K9,$B$1),"")</f>
        <v/>
      </c>
      <c r="L10" s="17" t="str">
        <f>IF(SUM('Test Sample Data'!L$3:L$98)&gt;10,IF(AND(ISNUMBER('Test Sample Data'!L9),'Test Sample Data'!L9&lt;$B$1,'Test Sample Data'!L9&gt;0),'Test Sample Data'!L9,$B$1),"")</f>
        <v/>
      </c>
      <c r="M10" s="17" t="str">
        <f>IF(SUM('Test Sample Data'!M$3:M$98)&gt;10,IF(AND(ISNUMBER('Test Sample Data'!M9),'Test Sample Data'!M9&lt;$B$1,'Test Sample Data'!M9&gt;0),'Test Sample Data'!M9,$B$1),"")</f>
        <v/>
      </c>
      <c r="N10" s="17" t="str">
        <f>'Gene Table'!E9</f>
        <v>mmu-miR-1a-3p</v>
      </c>
      <c r="O10" s="17" t="str">
        <f>'Gene Table'!B9</f>
        <v>A07</v>
      </c>
      <c r="P10" s="17" t="str">
        <f>IF(SUM('Control Sample Data'!D$3:D$98)&gt;10,IF(AND(ISNUMBER('Control Sample Data'!D9),'Control Sample Data'!D9&lt;$B$1,'Control Sample Data'!D9&gt;0),'Control Sample Data'!D9,$B$1),"")</f>
        <v/>
      </c>
      <c r="Q10" s="17" t="str">
        <f>IF(SUM('Control Sample Data'!E$3:E$98)&gt;10,IF(AND(ISNUMBER('Control Sample Data'!E9),'Control Sample Data'!E9&lt;$B$1,'Control Sample Data'!E9&gt;0),'Control Sample Data'!E9,$B$1),"")</f>
        <v/>
      </c>
      <c r="R10" s="17" t="str">
        <f>IF(SUM('Control Sample Data'!F$3:F$98)&gt;10,IF(AND(ISNUMBER('Control Sample Data'!F9),'Control Sample Data'!F9&lt;$B$1,'Control Sample Data'!F9&gt;0),'Control Sample Data'!F9,$B$1),"")</f>
        <v/>
      </c>
      <c r="S10" s="17" t="str">
        <f>IF(SUM('Control Sample Data'!G$3:G$98)&gt;10,IF(AND(ISNUMBER('Control Sample Data'!G9),'Control Sample Data'!G9&lt;$B$1,'Control Sample Data'!G9&gt;0),'Control Sample Data'!G9,$B$1),"")</f>
        <v/>
      </c>
      <c r="T10" s="17" t="str">
        <f>IF(SUM('Control Sample Data'!H$3:H$98)&gt;10,IF(AND(ISNUMBER('Control Sample Data'!H9),'Control Sample Data'!H9&lt;$B$1,'Control Sample Data'!H9&gt;0),'Control Sample Data'!H9,$B$1),"")</f>
        <v/>
      </c>
      <c r="U10" s="17" t="str">
        <f>IF(SUM('Control Sample Data'!I$3:I$98)&gt;10,IF(AND(ISNUMBER('Control Sample Data'!I9),'Control Sample Data'!I9&lt;$B$1,'Control Sample Data'!I9&gt;0),'Control Sample Data'!I9,$B$1),"")</f>
        <v/>
      </c>
      <c r="V10" s="17" t="str">
        <f>IF(SUM('Control Sample Data'!J$3:J$98)&gt;10,IF(AND(ISNUMBER('Control Sample Data'!J9),'Control Sample Data'!J9&lt;$B$1,'Control Sample Data'!J9&gt;0),'Control Sample Data'!J9,$B$1),"")</f>
        <v/>
      </c>
      <c r="W10" s="17" t="str">
        <f>IF(SUM('Control Sample Data'!K$3:K$98)&gt;10,IF(AND(ISNUMBER('Control Sample Data'!K9),'Control Sample Data'!K9&lt;$B$1,'Control Sample Data'!K9&gt;0),'Control Sample Data'!K9,$B$1),"")</f>
        <v/>
      </c>
      <c r="X10" s="17" t="str">
        <f>IF(SUM('Control Sample Data'!L$3:L$98)&gt;10,IF(AND(ISNUMBER('Control Sample Data'!L9),'Control Sample Data'!L9&lt;$B$1,'Control Sample Data'!L9&gt;0),'Control Sample Data'!L9,$B$1),"")</f>
        <v/>
      </c>
      <c r="Y10" s="17" t="str">
        <f>IF(SUM('Control Sample Data'!M$3:M$98)&gt;10,IF(AND(ISNUMBER('Control Sample Data'!M9),'Control Sample Data'!M9&lt;$B$1,'Control Sample Data'!M9&gt;0),'Control Sample Data'!M9,$B$1),"")</f>
        <v/>
      </c>
      <c r="Z10" s="22" t="str">
        <f>IF(ISERROR(VLOOKUP('Choose Housekeeping Genes'!$C9,Calculations!$C$4:$M$387,2,0)),"",VLOOKUP('Choose Housekeeping Genes'!$C9,Calculations!$C$4:$M$387,2,0))</f>
        <v/>
      </c>
      <c r="AA10" s="22" t="str">
        <f>IF(ISERROR(VLOOKUP('Choose Housekeeping Genes'!$C9,Calculations!$C$4:$M$387,3,0)),"",VLOOKUP('Choose Housekeeping Genes'!$C9,Calculations!$C$4:$M$387,3,0))</f>
        <v/>
      </c>
      <c r="AB10" s="22" t="str">
        <f>IF(ISERROR(VLOOKUP('Choose Housekeeping Genes'!$C9,Calculations!$C$4:$M$387,4,0)),"",VLOOKUP('Choose Housekeeping Genes'!$C9,Calculations!$C$4:$M$387,4,0))</f>
        <v/>
      </c>
      <c r="AC10" s="22" t="str">
        <f>IF(ISERROR(VLOOKUP('Choose Housekeeping Genes'!$C9,Calculations!$C$4:$M$387,5,0)),"",VLOOKUP('Choose Housekeeping Genes'!$C9,Calculations!$C$4:$M$387,5,0))</f>
        <v/>
      </c>
      <c r="AD10" s="22" t="str">
        <f>IF(ISERROR(VLOOKUP('Choose Housekeeping Genes'!$C9,Calculations!$C$4:$M$387,6,0)),"",VLOOKUP('Choose Housekeeping Genes'!$C9,Calculations!$C$4:$M$387,6,0))</f>
        <v/>
      </c>
      <c r="AE10" s="22" t="str">
        <f>IF(ISERROR(VLOOKUP('Choose Housekeeping Genes'!$C9,Calculations!$C$4:$M$387,7,0)),"",VLOOKUP('Choose Housekeeping Genes'!$C9,Calculations!$C$4:$M$387,7,0))</f>
        <v/>
      </c>
      <c r="AF10" s="22" t="str">
        <f>IF(ISERROR(VLOOKUP('Choose Housekeeping Genes'!$C9,Calculations!$C$4:$M$387,8,0)),"",VLOOKUP('Choose Housekeeping Genes'!$C9,Calculations!$C$4:$M$387,8,0))</f>
        <v/>
      </c>
      <c r="AG10" s="22" t="str">
        <f>IF(ISERROR(VLOOKUP('Choose Housekeeping Genes'!$C9,Calculations!$C$4:$M$387,9,0)),"",VLOOKUP('Choose Housekeeping Genes'!$C9,Calculations!$C$4:$M$387,9,0))</f>
        <v/>
      </c>
      <c r="AH10" s="22" t="str">
        <f>IF(ISERROR(VLOOKUP('Choose Housekeeping Genes'!$C9,Calculations!$C$4:$M$387,10,0)),"",VLOOKUP('Choose Housekeeping Genes'!$C9,Calculations!$C$4:$M$387,10,0))</f>
        <v/>
      </c>
      <c r="AI10" s="22" t="str">
        <f>IF(ISERROR(VLOOKUP('Choose Housekeeping Genes'!$C9,Calculations!$C$4:$M$387,11,0)),"",VLOOKUP('Choose Housekeeping Genes'!$C9,Calculations!$C$4:$M$387,11,0))</f>
        <v/>
      </c>
      <c r="AJ10" s="22" t="str">
        <f>IF(ISERROR(VLOOKUP('Choose Housekeeping Genes'!$C9,Calculations!$C$4:$Y$387,14,0)),"",VLOOKUP('Choose Housekeeping Genes'!$C9,Calculations!$C$4:$Y$387,14,0))</f>
        <v/>
      </c>
      <c r="AK10" s="22" t="str">
        <f>IF(ISERROR(VLOOKUP('Choose Housekeeping Genes'!$C9,Calculations!$C$4:$Y$387,15,0)),"",VLOOKUP('Choose Housekeeping Genes'!$C9,Calculations!$C$4:$Y$387,15,0))</f>
        <v/>
      </c>
      <c r="AL10" s="22" t="str">
        <f>IF(ISERROR(VLOOKUP('Choose Housekeeping Genes'!$C9,Calculations!$C$4:$Y$387,16,0)),"",VLOOKUP('Choose Housekeeping Genes'!$C9,Calculations!$C$4:$Y$387,16,0))</f>
        <v/>
      </c>
      <c r="AM10" s="22" t="str">
        <f>IF(ISERROR(VLOOKUP('Choose Housekeeping Genes'!$C9,Calculations!$C$4:$Y$387,17,0)),"",VLOOKUP('Choose Housekeeping Genes'!$C9,Calculations!$C$4:$Y$387,17,0))</f>
        <v/>
      </c>
      <c r="AN10" s="22" t="str">
        <f>IF(ISERROR(VLOOKUP('Choose Housekeeping Genes'!$C9,Calculations!$C$4:$Y$387,18,0)),"",VLOOKUP('Choose Housekeeping Genes'!$C9,Calculations!$C$4:$Y$387,18,0))</f>
        <v/>
      </c>
      <c r="AO10" s="22" t="str">
        <f>IF(ISERROR(VLOOKUP('Choose Housekeeping Genes'!$C9,Calculations!$C$4:$Y$387,19,0)),"",VLOOKUP('Choose Housekeeping Genes'!$C9,Calculations!$C$4:$Y$387,19,0))</f>
        <v/>
      </c>
      <c r="AP10" s="22" t="str">
        <f>IF(ISERROR(VLOOKUP('Choose Housekeeping Genes'!$C9,Calculations!$C$4:$Y$387,20,0)),"",VLOOKUP('Choose Housekeeping Genes'!$C9,Calculations!$C$4:$Y$387,20,0))</f>
        <v/>
      </c>
      <c r="AQ10" s="22" t="str">
        <f>IF(ISERROR(VLOOKUP('Choose Housekeeping Genes'!$C9,Calculations!$C$4:$Y$387,21,0)),"",VLOOKUP('Choose Housekeeping Genes'!$C9,Calculations!$C$4:$Y$387,21,0))</f>
        <v/>
      </c>
      <c r="AR10" s="22" t="str">
        <f>IF(ISERROR(VLOOKUP('Choose Housekeeping Genes'!$C9,Calculations!$C$4:$Y$387,22,0)),"",VLOOKUP('Choose Housekeeping Genes'!$C9,Calculations!$C$4:$Y$387,22,0))</f>
        <v/>
      </c>
      <c r="AS10" s="22" t="str">
        <f>IF(ISERROR(VLOOKUP('Choose Housekeeping Genes'!$C9,Calculations!$C$4:$Y$387,23,0)),"",VLOOKUP('Choose Housekeeping Genes'!$C9,Calculations!$C$4:$Y$387,23,0))</f>
        <v/>
      </c>
      <c r="AT10" s="36" t="str">
        <f t="shared" si="3"/>
        <v/>
      </c>
      <c r="AU10" s="36" t="str">
        <f t="shared" si="4"/>
        <v/>
      </c>
      <c r="AV10" s="36" t="str">
        <f t="shared" si="5"/>
        <v/>
      </c>
      <c r="AW10" s="36" t="str">
        <f t="shared" si="6"/>
        <v/>
      </c>
      <c r="AX10" s="36" t="str">
        <f t="shared" si="7"/>
        <v/>
      </c>
      <c r="AY10" s="36" t="str">
        <f t="shared" si="8"/>
        <v/>
      </c>
      <c r="AZ10" s="36" t="str">
        <f t="shared" si="9"/>
        <v/>
      </c>
      <c r="BA10" s="36" t="str">
        <f t="shared" si="10"/>
        <v/>
      </c>
      <c r="BB10" s="36" t="str">
        <f t="shared" si="11"/>
        <v/>
      </c>
      <c r="BC10" s="36" t="str">
        <f t="shared" si="12"/>
        <v/>
      </c>
      <c r="BD10" s="36" t="str">
        <f t="shared" si="13"/>
        <v/>
      </c>
      <c r="BE10" s="36" t="str">
        <f t="shared" si="14"/>
        <v/>
      </c>
      <c r="BF10" s="36" t="str">
        <f t="shared" si="15"/>
        <v/>
      </c>
      <c r="BG10" s="36" t="str">
        <f t="shared" si="16"/>
        <v/>
      </c>
      <c r="BH10" s="36" t="str">
        <f t="shared" si="17"/>
        <v/>
      </c>
      <c r="BI10" s="36" t="str">
        <f t="shared" si="18"/>
        <v/>
      </c>
      <c r="BJ10" s="36" t="str">
        <f t="shared" si="19"/>
        <v/>
      </c>
      <c r="BK10" s="36" t="str">
        <f t="shared" si="20"/>
        <v/>
      </c>
      <c r="BL10" s="36" t="str">
        <f t="shared" si="21"/>
        <v/>
      </c>
      <c r="BM10" s="36" t="str">
        <f t="shared" si="22"/>
        <v/>
      </c>
      <c r="BN10" s="38" t="e">
        <f t="shared" si="23"/>
        <v>#DIV/0!</v>
      </c>
      <c r="BO10" s="38" t="e">
        <f t="shared" si="24"/>
        <v>#DIV/0!</v>
      </c>
      <c r="BP10" s="39" t="str">
        <f t="shared" si="25"/>
        <v/>
      </c>
      <c r="BQ10" s="39" t="str">
        <f t="shared" si="26"/>
        <v/>
      </c>
      <c r="BR10" s="39" t="str">
        <f t="shared" si="27"/>
        <v/>
      </c>
      <c r="BS10" s="39" t="str">
        <f t="shared" si="28"/>
        <v/>
      </c>
      <c r="BT10" s="39" t="str">
        <f t="shared" si="29"/>
        <v/>
      </c>
      <c r="BU10" s="39" t="str">
        <f t="shared" si="30"/>
        <v/>
      </c>
      <c r="BV10" s="39" t="str">
        <f t="shared" si="31"/>
        <v/>
      </c>
      <c r="BW10" s="39" t="str">
        <f t="shared" si="32"/>
        <v/>
      </c>
      <c r="BX10" s="39" t="str">
        <f t="shared" si="33"/>
        <v/>
      </c>
      <c r="BY10" s="39" t="str">
        <f t="shared" si="34"/>
        <v/>
      </c>
      <c r="BZ10" s="39" t="str">
        <f t="shared" si="35"/>
        <v/>
      </c>
      <c r="CA10" s="39" t="str">
        <f t="shared" si="36"/>
        <v/>
      </c>
      <c r="CB10" s="39" t="str">
        <f t="shared" si="37"/>
        <v/>
      </c>
      <c r="CC10" s="39" t="str">
        <f t="shared" si="38"/>
        <v/>
      </c>
      <c r="CD10" s="39" t="str">
        <f t="shared" si="39"/>
        <v/>
      </c>
      <c r="CE10" s="39" t="str">
        <f t="shared" si="40"/>
        <v/>
      </c>
      <c r="CF10" s="39" t="str">
        <f t="shared" si="41"/>
        <v/>
      </c>
      <c r="CG10" s="39" t="str">
        <f t="shared" si="42"/>
        <v/>
      </c>
      <c r="CH10" s="39" t="str">
        <f t="shared" si="43"/>
        <v/>
      </c>
      <c r="CI10" s="39" t="str">
        <f t="shared" si="44"/>
        <v/>
      </c>
    </row>
    <row r="11" customHeight="1" spans="1:87">
      <c r="A11" s="18"/>
      <c r="B11" s="15" t="str">
        <f>'Gene Table'!E10</f>
        <v>mmu-miR-339-5p</v>
      </c>
      <c r="C11" s="15" t="str">
        <f>'Gene Table'!B10</f>
        <v>A08</v>
      </c>
      <c r="D11" s="16" t="str">
        <f>IF(SUM('Test Sample Data'!D$3:D$98)&gt;10,IF(AND(ISNUMBER('Test Sample Data'!D10),'Test Sample Data'!D10&lt;$B$1,'Test Sample Data'!D10&gt;0),'Test Sample Data'!D10,$B$1),"")</f>
        <v/>
      </c>
      <c r="E11" s="17" t="str">
        <f>IF(SUM('Test Sample Data'!E$3:E$98)&gt;10,IF(AND(ISNUMBER('Test Sample Data'!E10),'Test Sample Data'!E10&lt;$B$1,'Test Sample Data'!E10&gt;0),'Test Sample Data'!E10,$B$1),"")</f>
        <v/>
      </c>
      <c r="F11" s="17" t="str">
        <f>IF(SUM('Test Sample Data'!F$3:F$98)&gt;10,IF(AND(ISNUMBER('Test Sample Data'!F10),'Test Sample Data'!F10&lt;$B$1,'Test Sample Data'!F10&gt;0),'Test Sample Data'!F10,$B$1),"")</f>
        <v/>
      </c>
      <c r="G11" s="17" t="str">
        <f>IF(SUM('Test Sample Data'!G$3:G$98)&gt;10,IF(AND(ISNUMBER('Test Sample Data'!G10),'Test Sample Data'!G10&lt;$B$1,'Test Sample Data'!G10&gt;0),'Test Sample Data'!G10,$B$1),"")</f>
        <v/>
      </c>
      <c r="H11" s="17" t="str">
        <f>IF(SUM('Test Sample Data'!H$3:H$98)&gt;10,IF(AND(ISNUMBER('Test Sample Data'!H10),'Test Sample Data'!H10&lt;$B$1,'Test Sample Data'!H10&gt;0),'Test Sample Data'!H10,$B$1),"")</f>
        <v/>
      </c>
      <c r="I11" s="17" t="str">
        <f>IF(SUM('Test Sample Data'!I$3:I$98)&gt;10,IF(AND(ISNUMBER('Test Sample Data'!I10),'Test Sample Data'!I10&lt;$B$1,'Test Sample Data'!I10&gt;0),'Test Sample Data'!I10,$B$1),"")</f>
        <v/>
      </c>
      <c r="J11" s="17" t="str">
        <f>IF(SUM('Test Sample Data'!J$3:J$98)&gt;10,IF(AND(ISNUMBER('Test Sample Data'!J10),'Test Sample Data'!J10&lt;$B$1,'Test Sample Data'!J10&gt;0),'Test Sample Data'!J10,$B$1),"")</f>
        <v/>
      </c>
      <c r="K11" s="17" t="str">
        <f>IF(SUM('Test Sample Data'!K$3:K$98)&gt;10,IF(AND(ISNUMBER('Test Sample Data'!K10),'Test Sample Data'!K10&lt;$B$1,'Test Sample Data'!K10&gt;0),'Test Sample Data'!K10,$B$1),"")</f>
        <v/>
      </c>
      <c r="L11" s="17" t="str">
        <f>IF(SUM('Test Sample Data'!L$3:L$98)&gt;10,IF(AND(ISNUMBER('Test Sample Data'!L10),'Test Sample Data'!L10&lt;$B$1,'Test Sample Data'!L10&gt;0),'Test Sample Data'!L10,$B$1),"")</f>
        <v/>
      </c>
      <c r="M11" s="17" t="str">
        <f>IF(SUM('Test Sample Data'!M$3:M$98)&gt;10,IF(AND(ISNUMBER('Test Sample Data'!M10),'Test Sample Data'!M10&lt;$B$1,'Test Sample Data'!M10&gt;0),'Test Sample Data'!M10,$B$1),"")</f>
        <v/>
      </c>
      <c r="N11" s="17" t="str">
        <f>'Gene Table'!E10</f>
        <v>mmu-miR-339-5p</v>
      </c>
      <c r="O11" s="17" t="str">
        <f>'Gene Table'!B10</f>
        <v>A08</v>
      </c>
      <c r="P11" s="17" t="str">
        <f>IF(SUM('Control Sample Data'!D$3:D$98)&gt;10,IF(AND(ISNUMBER('Control Sample Data'!D10),'Control Sample Data'!D10&lt;$B$1,'Control Sample Data'!D10&gt;0),'Control Sample Data'!D10,$B$1),"")</f>
        <v/>
      </c>
      <c r="Q11" s="17" t="str">
        <f>IF(SUM('Control Sample Data'!E$3:E$98)&gt;10,IF(AND(ISNUMBER('Control Sample Data'!E10),'Control Sample Data'!E10&lt;$B$1,'Control Sample Data'!E10&gt;0),'Control Sample Data'!E10,$B$1),"")</f>
        <v/>
      </c>
      <c r="R11" s="17" t="str">
        <f>IF(SUM('Control Sample Data'!F$3:F$98)&gt;10,IF(AND(ISNUMBER('Control Sample Data'!F10),'Control Sample Data'!F10&lt;$B$1,'Control Sample Data'!F10&gt;0),'Control Sample Data'!F10,$B$1),"")</f>
        <v/>
      </c>
      <c r="S11" s="17" t="str">
        <f>IF(SUM('Control Sample Data'!G$3:G$98)&gt;10,IF(AND(ISNUMBER('Control Sample Data'!G10),'Control Sample Data'!G10&lt;$B$1,'Control Sample Data'!G10&gt;0),'Control Sample Data'!G10,$B$1),"")</f>
        <v/>
      </c>
      <c r="T11" s="17" t="str">
        <f>IF(SUM('Control Sample Data'!H$3:H$98)&gt;10,IF(AND(ISNUMBER('Control Sample Data'!H10),'Control Sample Data'!H10&lt;$B$1,'Control Sample Data'!H10&gt;0),'Control Sample Data'!H10,$B$1),"")</f>
        <v/>
      </c>
      <c r="U11" s="17" t="str">
        <f>IF(SUM('Control Sample Data'!I$3:I$98)&gt;10,IF(AND(ISNUMBER('Control Sample Data'!I10),'Control Sample Data'!I10&lt;$B$1,'Control Sample Data'!I10&gt;0),'Control Sample Data'!I10,$B$1),"")</f>
        <v/>
      </c>
      <c r="V11" s="17" t="str">
        <f>IF(SUM('Control Sample Data'!J$3:J$98)&gt;10,IF(AND(ISNUMBER('Control Sample Data'!J10),'Control Sample Data'!J10&lt;$B$1,'Control Sample Data'!J10&gt;0),'Control Sample Data'!J10,$B$1),"")</f>
        <v/>
      </c>
      <c r="W11" s="17" t="str">
        <f>IF(SUM('Control Sample Data'!K$3:K$98)&gt;10,IF(AND(ISNUMBER('Control Sample Data'!K10),'Control Sample Data'!K10&lt;$B$1,'Control Sample Data'!K10&gt;0),'Control Sample Data'!K10,$B$1),"")</f>
        <v/>
      </c>
      <c r="X11" s="17" t="str">
        <f>IF(SUM('Control Sample Data'!L$3:L$98)&gt;10,IF(AND(ISNUMBER('Control Sample Data'!L10),'Control Sample Data'!L10&lt;$B$1,'Control Sample Data'!L10&gt;0),'Control Sample Data'!L10,$B$1),"")</f>
        <v/>
      </c>
      <c r="Y11" s="17" t="str">
        <f>IF(SUM('Control Sample Data'!M$3:M$98)&gt;10,IF(AND(ISNUMBER('Control Sample Data'!M10),'Control Sample Data'!M10&lt;$B$1,'Control Sample Data'!M10&gt;0),'Control Sample Data'!M10,$B$1),"")</f>
        <v/>
      </c>
      <c r="Z11" s="22" t="str">
        <f>IF(ISERROR(VLOOKUP('Choose Housekeeping Genes'!$C10,Calculations!$C$4:$M$387,2,0)),"",VLOOKUP('Choose Housekeeping Genes'!$C10,Calculations!$C$4:$M$387,2,0))</f>
        <v/>
      </c>
      <c r="AA11" s="22" t="str">
        <f>IF(ISERROR(VLOOKUP('Choose Housekeeping Genes'!$C10,Calculations!$C$4:$M$387,3,0)),"",VLOOKUP('Choose Housekeeping Genes'!$C10,Calculations!$C$4:$M$387,3,0))</f>
        <v/>
      </c>
      <c r="AB11" s="22" t="str">
        <f>IF(ISERROR(VLOOKUP('Choose Housekeeping Genes'!$C10,Calculations!$C$4:$M$387,4,0)),"",VLOOKUP('Choose Housekeeping Genes'!$C10,Calculations!$C$4:$M$387,4,0))</f>
        <v/>
      </c>
      <c r="AC11" s="22" t="str">
        <f>IF(ISERROR(VLOOKUP('Choose Housekeeping Genes'!$C10,Calculations!$C$4:$M$387,5,0)),"",VLOOKUP('Choose Housekeeping Genes'!$C10,Calculations!$C$4:$M$387,5,0))</f>
        <v/>
      </c>
      <c r="AD11" s="22" t="str">
        <f>IF(ISERROR(VLOOKUP('Choose Housekeeping Genes'!$C10,Calculations!$C$4:$M$387,6,0)),"",VLOOKUP('Choose Housekeeping Genes'!$C10,Calculations!$C$4:$M$387,6,0))</f>
        <v/>
      </c>
      <c r="AE11" s="22" t="str">
        <f>IF(ISERROR(VLOOKUP('Choose Housekeeping Genes'!$C10,Calculations!$C$4:$M$387,7,0)),"",VLOOKUP('Choose Housekeeping Genes'!$C10,Calculations!$C$4:$M$387,7,0))</f>
        <v/>
      </c>
      <c r="AF11" s="22" t="str">
        <f>IF(ISERROR(VLOOKUP('Choose Housekeeping Genes'!$C10,Calculations!$C$4:$M$387,8,0)),"",VLOOKUP('Choose Housekeeping Genes'!$C10,Calculations!$C$4:$M$387,8,0))</f>
        <v/>
      </c>
      <c r="AG11" s="22" t="str">
        <f>IF(ISERROR(VLOOKUP('Choose Housekeeping Genes'!$C10,Calculations!$C$4:$M$387,9,0)),"",VLOOKUP('Choose Housekeeping Genes'!$C10,Calculations!$C$4:$M$387,9,0))</f>
        <v/>
      </c>
      <c r="AH11" s="22" t="str">
        <f>IF(ISERROR(VLOOKUP('Choose Housekeeping Genes'!$C10,Calculations!$C$4:$M$387,10,0)),"",VLOOKUP('Choose Housekeeping Genes'!$C10,Calculations!$C$4:$M$387,10,0))</f>
        <v/>
      </c>
      <c r="AI11" s="22" t="str">
        <f>IF(ISERROR(VLOOKUP('Choose Housekeeping Genes'!$C10,Calculations!$C$4:$M$387,11,0)),"",VLOOKUP('Choose Housekeeping Genes'!$C10,Calculations!$C$4:$M$387,11,0))</f>
        <v/>
      </c>
      <c r="AJ11" s="22" t="str">
        <f>IF(ISERROR(VLOOKUP('Choose Housekeeping Genes'!$C10,Calculations!$C$4:$Y$387,14,0)),"",VLOOKUP('Choose Housekeeping Genes'!$C10,Calculations!$C$4:$Y$387,14,0))</f>
        <v/>
      </c>
      <c r="AK11" s="22" t="str">
        <f>IF(ISERROR(VLOOKUP('Choose Housekeeping Genes'!$C10,Calculations!$C$4:$Y$387,15,0)),"",VLOOKUP('Choose Housekeeping Genes'!$C10,Calculations!$C$4:$Y$387,15,0))</f>
        <v/>
      </c>
      <c r="AL11" s="22" t="str">
        <f>IF(ISERROR(VLOOKUP('Choose Housekeeping Genes'!$C10,Calculations!$C$4:$Y$387,16,0)),"",VLOOKUP('Choose Housekeeping Genes'!$C10,Calculations!$C$4:$Y$387,16,0))</f>
        <v/>
      </c>
      <c r="AM11" s="22" t="str">
        <f>IF(ISERROR(VLOOKUP('Choose Housekeeping Genes'!$C10,Calculations!$C$4:$Y$387,17,0)),"",VLOOKUP('Choose Housekeeping Genes'!$C10,Calculations!$C$4:$Y$387,17,0))</f>
        <v/>
      </c>
      <c r="AN11" s="22" t="str">
        <f>IF(ISERROR(VLOOKUP('Choose Housekeeping Genes'!$C10,Calculations!$C$4:$Y$387,18,0)),"",VLOOKUP('Choose Housekeeping Genes'!$C10,Calculations!$C$4:$Y$387,18,0))</f>
        <v/>
      </c>
      <c r="AO11" s="22" t="str">
        <f>IF(ISERROR(VLOOKUP('Choose Housekeeping Genes'!$C10,Calculations!$C$4:$Y$387,19,0)),"",VLOOKUP('Choose Housekeeping Genes'!$C10,Calculations!$C$4:$Y$387,19,0))</f>
        <v/>
      </c>
      <c r="AP11" s="22" t="str">
        <f>IF(ISERROR(VLOOKUP('Choose Housekeeping Genes'!$C10,Calculations!$C$4:$Y$387,20,0)),"",VLOOKUP('Choose Housekeeping Genes'!$C10,Calculations!$C$4:$Y$387,20,0))</f>
        <v/>
      </c>
      <c r="AQ11" s="22" t="str">
        <f>IF(ISERROR(VLOOKUP('Choose Housekeeping Genes'!$C10,Calculations!$C$4:$Y$387,21,0)),"",VLOOKUP('Choose Housekeeping Genes'!$C10,Calculations!$C$4:$Y$387,21,0))</f>
        <v/>
      </c>
      <c r="AR11" s="22" t="str">
        <f>IF(ISERROR(VLOOKUP('Choose Housekeeping Genes'!$C10,Calculations!$C$4:$Y$387,22,0)),"",VLOOKUP('Choose Housekeeping Genes'!$C10,Calculations!$C$4:$Y$387,22,0))</f>
        <v/>
      </c>
      <c r="AS11" s="22" t="str">
        <f>IF(ISERROR(VLOOKUP('Choose Housekeeping Genes'!$C10,Calculations!$C$4:$Y$387,23,0)),"",VLOOKUP('Choose Housekeeping Genes'!$C10,Calculations!$C$4:$Y$387,23,0))</f>
        <v/>
      </c>
      <c r="AT11" s="36" t="str">
        <f t="shared" si="3"/>
        <v/>
      </c>
      <c r="AU11" s="36" t="str">
        <f t="shared" si="4"/>
        <v/>
      </c>
      <c r="AV11" s="36" t="str">
        <f t="shared" si="5"/>
        <v/>
      </c>
      <c r="AW11" s="36" t="str">
        <f t="shared" si="6"/>
        <v/>
      </c>
      <c r="AX11" s="36" t="str">
        <f t="shared" si="7"/>
        <v/>
      </c>
      <c r="AY11" s="36" t="str">
        <f t="shared" si="8"/>
        <v/>
      </c>
      <c r="AZ11" s="36" t="str">
        <f t="shared" si="9"/>
        <v/>
      </c>
      <c r="BA11" s="36" t="str">
        <f t="shared" si="10"/>
        <v/>
      </c>
      <c r="BB11" s="36" t="str">
        <f t="shared" si="11"/>
        <v/>
      </c>
      <c r="BC11" s="36" t="str">
        <f t="shared" si="12"/>
        <v/>
      </c>
      <c r="BD11" s="36" t="str">
        <f t="shared" si="13"/>
        <v/>
      </c>
      <c r="BE11" s="36" t="str">
        <f t="shared" si="14"/>
        <v/>
      </c>
      <c r="BF11" s="36" t="str">
        <f t="shared" si="15"/>
        <v/>
      </c>
      <c r="BG11" s="36" t="str">
        <f t="shared" si="16"/>
        <v/>
      </c>
      <c r="BH11" s="36" t="str">
        <f t="shared" si="17"/>
        <v/>
      </c>
      <c r="BI11" s="36" t="str">
        <f t="shared" si="18"/>
        <v/>
      </c>
      <c r="BJ11" s="36" t="str">
        <f t="shared" si="19"/>
        <v/>
      </c>
      <c r="BK11" s="36" t="str">
        <f t="shared" si="20"/>
        <v/>
      </c>
      <c r="BL11" s="36" t="str">
        <f t="shared" si="21"/>
        <v/>
      </c>
      <c r="BM11" s="36" t="str">
        <f t="shared" si="22"/>
        <v/>
      </c>
      <c r="BN11" s="38" t="e">
        <f t="shared" si="23"/>
        <v>#DIV/0!</v>
      </c>
      <c r="BO11" s="38" t="e">
        <f t="shared" si="24"/>
        <v>#DIV/0!</v>
      </c>
      <c r="BP11" s="39" t="str">
        <f t="shared" si="25"/>
        <v/>
      </c>
      <c r="BQ11" s="39" t="str">
        <f t="shared" si="26"/>
        <v/>
      </c>
      <c r="BR11" s="39" t="str">
        <f t="shared" si="27"/>
        <v/>
      </c>
      <c r="BS11" s="39" t="str">
        <f t="shared" si="28"/>
        <v/>
      </c>
      <c r="BT11" s="39" t="str">
        <f t="shared" si="29"/>
        <v/>
      </c>
      <c r="BU11" s="39" t="str">
        <f t="shared" si="30"/>
        <v/>
      </c>
      <c r="BV11" s="39" t="str">
        <f t="shared" si="31"/>
        <v/>
      </c>
      <c r="BW11" s="39" t="str">
        <f t="shared" si="32"/>
        <v/>
      </c>
      <c r="BX11" s="39" t="str">
        <f t="shared" si="33"/>
        <v/>
      </c>
      <c r="BY11" s="39" t="str">
        <f t="shared" si="34"/>
        <v/>
      </c>
      <c r="BZ11" s="39" t="str">
        <f t="shared" si="35"/>
        <v/>
      </c>
      <c r="CA11" s="39" t="str">
        <f t="shared" si="36"/>
        <v/>
      </c>
      <c r="CB11" s="39" t="str">
        <f t="shared" si="37"/>
        <v/>
      </c>
      <c r="CC11" s="39" t="str">
        <f t="shared" si="38"/>
        <v/>
      </c>
      <c r="CD11" s="39" t="str">
        <f t="shared" si="39"/>
        <v/>
      </c>
      <c r="CE11" s="39" t="str">
        <f t="shared" si="40"/>
        <v/>
      </c>
      <c r="CF11" s="39" t="str">
        <f t="shared" si="41"/>
        <v/>
      </c>
      <c r="CG11" s="39" t="str">
        <f t="shared" si="42"/>
        <v/>
      </c>
      <c r="CH11" s="39" t="str">
        <f t="shared" si="43"/>
        <v/>
      </c>
      <c r="CI11" s="39" t="str">
        <f t="shared" si="44"/>
        <v/>
      </c>
    </row>
    <row r="12" spans="1:87">
      <c r="A12" s="18"/>
      <c r="B12" s="15" t="str">
        <f>'Gene Table'!E11</f>
        <v>mmu-miR-122-5p</v>
      </c>
      <c r="C12" s="15" t="str">
        <f>'Gene Table'!B11</f>
        <v>A09</v>
      </c>
      <c r="D12" s="16" t="str">
        <f>IF(SUM('Test Sample Data'!D$3:D$98)&gt;10,IF(AND(ISNUMBER('Test Sample Data'!D11),'Test Sample Data'!D11&lt;$B$1,'Test Sample Data'!D11&gt;0),'Test Sample Data'!D11,$B$1),"")</f>
        <v/>
      </c>
      <c r="E12" s="17" t="str">
        <f>IF(SUM('Test Sample Data'!E$3:E$98)&gt;10,IF(AND(ISNUMBER('Test Sample Data'!E11),'Test Sample Data'!E11&lt;$B$1,'Test Sample Data'!E11&gt;0),'Test Sample Data'!E11,$B$1),"")</f>
        <v/>
      </c>
      <c r="F12" s="17" t="str">
        <f>IF(SUM('Test Sample Data'!F$3:F$98)&gt;10,IF(AND(ISNUMBER('Test Sample Data'!F11),'Test Sample Data'!F11&lt;$B$1,'Test Sample Data'!F11&gt;0),'Test Sample Data'!F11,$B$1),"")</f>
        <v/>
      </c>
      <c r="G12" s="17" t="str">
        <f>IF(SUM('Test Sample Data'!G$3:G$98)&gt;10,IF(AND(ISNUMBER('Test Sample Data'!G11),'Test Sample Data'!G11&lt;$B$1,'Test Sample Data'!G11&gt;0),'Test Sample Data'!G11,$B$1),"")</f>
        <v/>
      </c>
      <c r="H12" s="17" t="str">
        <f>IF(SUM('Test Sample Data'!H$3:H$98)&gt;10,IF(AND(ISNUMBER('Test Sample Data'!H11),'Test Sample Data'!H11&lt;$B$1,'Test Sample Data'!H11&gt;0),'Test Sample Data'!H11,$B$1),"")</f>
        <v/>
      </c>
      <c r="I12" s="17" t="str">
        <f>IF(SUM('Test Sample Data'!I$3:I$98)&gt;10,IF(AND(ISNUMBER('Test Sample Data'!I11),'Test Sample Data'!I11&lt;$B$1,'Test Sample Data'!I11&gt;0),'Test Sample Data'!I11,$B$1),"")</f>
        <v/>
      </c>
      <c r="J12" s="17" t="str">
        <f>IF(SUM('Test Sample Data'!J$3:J$98)&gt;10,IF(AND(ISNUMBER('Test Sample Data'!J11),'Test Sample Data'!J11&lt;$B$1,'Test Sample Data'!J11&gt;0),'Test Sample Data'!J11,$B$1),"")</f>
        <v/>
      </c>
      <c r="K12" s="17" t="str">
        <f>IF(SUM('Test Sample Data'!K$3:K$98)&gt;10,IF(AND(ISNUMBER('Test Sample Data'!K11),'Test Sample Data'!K11&lt;$B$1,'Test Sample Data'!K11&gt;0),'Test Sample Data'!K11,$B$1),"")</f>
        <v/>
      </c>
      <c r="L12" s="17" t="str">
        <f>IF(SUM('Test Sample Data'!L$3:L$98)&gt;10,IF(AND(ISNUMBER('Test Sample Data'!L11),'Test Sample Data'!L11&lt;$B$1,'Test Sample Data'!L11&gt;0),'Test Sample Data'!L11,$B$1),"")</f>
        <v/>
      </c>
      <c r="M12" s="17" t="str">
        <f>IF(SUM('Test Sample Data'!M$3:M$98)&gt;10,IF(AND(ISNUMBER('Test Sample Data'!M11),'Test Sample Data'!M11&lt;$B$1,'Test Sample Data'!M11&gt;0),'Test Sample Data'!M11,$B$1),"")</f>
        <v/>
      </c>
      <c r="N12" s="17" t="str">
        <f>'Gene Table'!E11</f>
        <v>mmu-miR-122-5p</v>
      </c>
      <c r="O12" s="17" t="str">
        <f>'Gene Table'!B11</f>
        <v>A09</v>
      </c>
      <c r="P12" s="17" t="str">
        <f>IF(SUM('Control Sample Data'!D$3:D$98)&gt;10,IF(AND(ISNUMBER('Control Sample Data'!D11),'Control Sample Data'!D11&lt;$B$1,'Control Sample Data'!D11&gt;0),'Control Sample Data'!D11,$B$1),"")</f>
        <v/>
      </c>
      <c r="Q12" s="17" t="str">
        <f>IF(SUM('Control Sample Data'!E$3:E$98)&gt;10,IF(AND(ISNUMBER('Control Sample Data'!E11),'Control Sample Data'!E11&lt;$B$1,'Control Sample Data'!E11&gt;0),'Control Sample Data'!E11,$B$1),"")</f>
        <v/>
      </c>
      <c r="R12" s="17" t="str">
        <f>IF(SUM('Control Sample Data'!F$3:F$98)&gt;10,IF(AND(ISNUMBER('Control Sample Data'!F11),'Control Sample Data'!F11&lt;$B$1,'Control Sample Data'!F11&gt;0),'Control Sample Data'!F11,$B$1),"")</f>
        <v/>
      </c>
      <c r="S12" s="17" t="str">
        <f>IF(SUM('Control Sample Data'!G$3:G$98)&gt;10,IF(AND(ISNUMBER('Control Sample Data'!G11),'Control Sample Data'!G11&lt;$B$1,'Control Sample Data'!G11&gt;0),'Control Sample Data'!G11,$B$1),"")</f>
        <v/>
      </c>
      <c r="T12" s="17" t="str">
        <f>IF(SUM('Control Sample Data'!H$3:H$98)&gt;10,IF(AND(ISNUMBER('Control Sample Data'!H11),'Control Sample Data'!H11&lt;$B$1,'Control Sample Data'!H11&gt;0),'Control Sample Data'!H11,$B$1),"")</f>
        <v/>
      </c>
      <c r="U12" s="17" t="str">
        <f>IF(SUM('Control Sample Data'!I$3:I$98)&gt;10,IF(AND(ISNUMBER('Control Sample Data'!I11),'Control Sample Data'!I11&lt;$B$1,'Control Sample Data'!I11&gt;0),'Control Sample Data'!I11,$B$1),"")</f>
        <v/>
      </c>
      <c r="V12" s="17" t="str">
        <f>IF(SUM('Control Sample Data'!J$3:J$98)&gt;10,IF(AND(ISNUMBER('Control Sample Data'!J11),'Control Sample Data'!J11&lt;$B$1,'Control Sample Data'!J11&gt;0),'Control Sample Data'!J11,$B$1),"")</f>
        <v/>
      </c>
      <c r="W12" s="17" t="str">
        <f>IF(SUM('Control Sample Data'!K$3:K$98)&gt;10,IF(AND(ISNUMBER('Control Sample Data'!K11),'Control Sample Data'!K11&lt;$B$1,'Control Sample Data'!K11&gt;0),'Control Sample Data'!K11,$B$1),"")</f>
        <v/>
      </c>
      <c r="X12" s="17" t="str">
        <f>IF(SUM('Control Sample Data'!L$3:L$98)&gt;10,IF(AND(ISNUMBER('Control Sample Data'!L11),'Control Sample Data'!L11&lt;$B$1,'Control Sample Data'!L11&gt;0),'Control Sample Data'!L11,$B$1),"")</f>
        <v/>
      </c>
      <c r="Y12" s="17" t="str">
        <f>IF(SUM('Control Sample Data'!M$3:M$98)&gt;10,IF(AND(ISNUMBER('Control Sample Data'!M11),'Control Sample Data'!M11&lt;$B$1,'Control Sample Data'!M11&gt;0),'Control Sample Data'!M11,$B$1),"")</f>
        <v/>
      </c>
      <c r="Z12" s="22" t="str">
        <f>IF(ISERROR(VLOOKUP('Choose Housekeeping Genes'!$C11,Calculations!$C$4:$M$387,2,0)),"",VLOOKUP('Choose Housekeeping Genes'!$C11,Calculations!$C$4:$M$387,2,0))</f>
        <v/>
      </c>
      <c r="AA12" s="22" t="str">
        <f>IF(ISERROR(VLOOKUP('Choose Housekeeping Genes'!$C11,Calculations!$C$4:$M$387,3,0)),"",VLOOKUP('Choose Housekeeping Genes'!$C11,Calculations!$C$4:$M$387,3,0))</f>
        <v/>
      </c>
      <c r="AB12" s="22" t="str">
        <f>IF(ISERROR(VLOOKUP('Choose Housekeeping Genes'!$C11,Calculations!$C$4:$M$387,4,0)),"",VLOOKUP('Choose Housekeeping Genes'!$C11,Calculations!$C$4:$M$387,4,0))</f>
        <v/>
      </c>
      <c r="AC12" s="22" t="str">
        <f>IF(ISERROR(VLOOKUP('Choose Housekeeping Genes'!$C11,Calculations!$C$4:$M$387,5,0)),"",VLOOKUP('Choose Housekeeping Genes'!$C11,Calculations!$C$4:$M$387,5,0))</f>
        <v/>
      </c>
      <c r="AD12" s="22" t="str">
        <f>IF(ISERROR(VLOOKUP('Choose Housekeeping Genes'!$C11,Calculations!$C$4:$M$387,6,0)),"",VLOOKUP('Choose Housekeeping Genes'!$C11,Calculations!$C$4:$M$387,6,0))</f>
        <v/>
      </c>
      <c r="AE12" s="22" t="str">
        <f>IF(ISERROR(VLOOKUP('Choose Housekeeping Genes'!$C11,Calculations!$C$4:$M$387,7,0)),"",VLOOKUP('Choose Housekeeping Genes'!$C11,Calculations!$C$4:$M$387,7,0))</f>
        <v/>
      </c>
      <c r="AF12" s="22" t="str">
        <f>IF(ISERROR(VLOOKUP('Choose Housekeeping Genes'!$C11,Calculations!$C$4:$M$387,8,0)),"",VLOOKUP('Choose Housekeeping Genes'!$C11,Calculations!$C$4:$M$387,8,0))</f>
        <v/>
      </c>
      <c r="AG12" s="22" t="str">
        <f>IF(ISERROR(VLOOKUP('Choose Housekeeping Genes'!$C11,Calculations!$C$4:$M$387,9,0)),"",VLOOKUP('Choose Housekeeping Genes'!$C11,Calculations!$C$4:$M$387,9,0))</f>
        <v/>
      </c>
      <c r="AH12" s="22" t="str">
        <f>IF(ISERROR(VLOOKUP('Choose Housekeeping Genes'!$C11,Calculations!$C$4:$M$387,10,0)),"",VLOOKUP('Choose Housekeeping Genes'!$C11,Calculations!$C$4:$M$387,10,0))</f>
        <v/>
      </c>
      <c r="AI12" s="22" t="str">
        <f>IF(ISERROR(VLOOKUP('Choose Housekeeping Genes'!$C11,Calculations!$C$4:$M$387,11,0)),"",VLOOKUP('Choose Housekeeping Genes'!$C11,Calculations!$C$4:$M$387,11,0))</f>
        <v/>
      </c>
      <c r="AJ12" s="22" t="str">
        <f>IF(ISERROR(VLOOKUP('Choose Housekeeping Genes'!$C11,Calculations!$C$4:$Y$387,14,0)),"",VLOOKUP('Choose Housekeeping Genes'!$C11,Calculations!$C$4:$Y$387,14,0))</f>
        <v/>
      </c>
      <c r="AK12" s="22" t="str">
        <f>IF(ISERROR(VLOOKUP('Choose Housekeeping Genes'!$C11,Calculations!$C$4:$Y$387,15,0)),"",VLOOKUP('Choose Housekeeping Genes'!$C11,Calculations!$C$4:$Y$387,15,0))</f>
        <v/>
      </c>
      <c r="AL12" s="22" t="str">
        <f>IF(ISERROR(VLOOKUP('Choose Housekeeping Genes'!$C11,Calculations!$C$4:$Y$387,16,0)),"",VLOOKUP('Choose Housekeeping Genes'!$C11,Calculations!$C$4:$Y$387,16,0))</f>
        <v/>
      </c>
      <c r="AM12" s="22" t="str">
        <f>IF(ISERROR(VLOOKUP('Choose Housekeeping Genes'!$C11,Calculations!$C$4:$Y$387,17,0)),"",VLOOKUP('Choose Housekeeping Genes'!$C11,Calculations!$C$4:$Y$387,17,0))</f>
        <v/>
      </c>
      <c r="AN12" s="22" t="str">
        <f>IF(ISERROR(VLOOKUP('Choose Housekeeping Genes'!$C11,Calculations!$C$4:$Y$387,18,0)),"",VLOOKUP('Choose Housekeeping Genes'!$C11,Calculations!$C$4:$Y$387,18,0))</f>
        <v/>
      </c>
      <c r="AO12" s="22" t="str">
        <f>IF(ISERROR(VLOOKUP('Choose Housekeeping Genes'!$C11,Calculations!$C$4:$Y$387,19,0)),"",VLOOKUP('Choose Housekeeping Genes'!$C11,Calculations!$C$4:$Y$387,19,0))</f>
        <v/>
      </c>
      <c r="AP12" s="22" t="str">
        <f>IF(ISERROR(VLOOKUP('Choose Housekeeping Genes'!$C11,Calculations!$C$4:$Y$387,20,0)),"",VLOOKUP('Choose Housekeeping Genes'!$C11,Calculations!$C$4:$Y$387,20,0))</f>
        <v/>
      </c>
      <c r="AQ12" s="22" t="str">
        <f>IF(ISERROR(VLOOKUP('Choose Housekeeping Genes'!$C11,Calculations!$C$4:$Y$387,21,0)),"",VLOOKUP('Choose Housekeeping Genes'!$C11,Calculations!$C$4:$Y$387,21,0))</f>
        <v/>
      </c>
      <c r="AR12" s="22" t="str">
        <f>IF(ISERROR(VLOOKUP('Choose Housekeeping Genes'!$C11,Calculations!$C$4:$Y$387,22,0)),"",VLOOKUP('Choose Housekeeping Genes'!$C11,Calculations!$C$4:$Y$387,22,0))</f>
        <v/>
      </c>
      <c r="AS12" s="22" t="str">
        <f>IF(ISERROR(VLOOKUP('Choose Housekeeping Genes'!$C11,Calculations!$C$4:$Y$387,23,0)),"",VLOOKUP('Choose Housekeeping Genes'!$C11,Calculations!$C$4:$Y$387,23,0))</f>
        <v/>
      </c>
      <c r="AT12" s="36" t="str">
        <f t="shared" si="3"/>
        <v/>
      </c>
      <c r="AU12" s="36" t="str">
        <f t="shared" si="4"/>
        <v/>
      </c>
      <c r="AV12" s="36" t="str">
        <f t="shared" si="5"/>
        <v/>
      </c>
      <c r="AW12" s="36" t="str">
        <f t="shared" si="6"/>
        <v/>
      </c>
      <c r="AX12" s="36" t="str">
        <f t="shared" si="7"/>
        <v/>
      </c>
      <c r="AY12" s="36" t="str">
        <f t="shared" si="8"/>
        <v/>
      </c>
      <c r="AZ12" s="36" t="str">
        <f t="shared" si="9"/>
        <v/>
      </c>
      <c r="BA12" s="36" t="str">
        <f t="shared" si="10"/>
        <v/>
      </c>
      <c r="BB12" s="36" t="str">
        <f t="shared" si="11"/>
        <v/>
      </c>
      <c r="BC12" s="36" t="str">
        <f t="shared" si="12"/>
        <v/>
      </c>
      <c r="BD12" s="36" t="str">
        <f t="shared" si="13"/>
        <v/>
      </c>
      <c r="BE12" s="36" t="str">
        <f t="shared" si="14"/>
        <v/>
      </c>
      <c r="BF12" s="36" t="str">
        <f t="shared" si="15"/>
        <v/>
      </c>
      <c r="BG12" s="36" t="str">
        <f t="shared" si="16"/>
        <v/>
      </c>
      <c r="BH12" s="36" t="str">
        <f t="shared" si="17"/>
        <v/>
      </c>
      <c r="BI12" s="36" t="str">
        <f t="shared" si="18"/>
        <v/>
      </c>
      <c r="BJ12" s="36" t="str">
        <f t="shared" si="19"/>
        <v/>
      </c>
      <c r="BK12" s="36" t="str">
        <f t="shared" si="20"/>
        <v/>
      </c>
      <c r="BL12" s="36" t="str">
        <f t="shared" si="21"/>
        <v/>
      </c>
      <c r="BM12" s="36" t="str">
        <f t="shared" si="22"/>
        <v/>
      </c>
      <c r="BN12" s="38" t="e">
        <f t="shared" si="23"/>
        <v>#DIV/0!</v>
      </c>
      <c r="BO12" s="38" t="e">
        <f t="shared" si="24"/>
        <v>#DIV/0!</v>
      </c>
      <c r="BP12" s="39" t="str">
        <f t="shared" si="25"/>
        <v/>
      </c>
      <c r="BQ12" s="39" t="str">
        <f t="shared" si="26"/>
        <v/>
      </c>
      <c r="BR12" s="39" t="str">
        <f t="shared" si="27"/>
        <v/>
      </c>
      <c r="BS12" s="39" t="str">
        <f t="shared" si="28"/>
        <v/>
      </c>
      <c r="BT12" s="39" t="str">
        <f t="shared" si="29"/>
        <v/>
      </c>
      <c r="BU12" s="39" t="str">
        <f t="shared" si="30"/>
        <v/>
      </c>
      <c r="BV12" s="39" t="str">
        <f t="shared" si="31"/>
        <v/>
      </c>
      <c r="BW12" s="39" t="str">
        <f t="shared" si="32"/>
        <v/>
      </c>
      <c r="BX12" s="39" t="str">
        <f t="shared" si="33"/>
        <v/>
      </c>
      <c r="BY12" s="39" t="str">
        <f t="shared" si="34"/>
        <v/>
      </c>
      <c r="BZ12" s="39" t="str">
        <f t="shared" si="35"/>
        <v/>
      </c>
      <c r="CA12" s="39" t="str">
        <f t="shared" si="36"/>
        <v/>
      </c>
      <c r="CB12" s="39" t="str">
        <f t="shared" si="37"/>
        <v/>
      </c>
      <c r="CC12" s="39" t="str">
        <f t="shared" si="38"/>
        <v/>
      </c>
      <c r="CD12" s="39" t="str">
        <f t="shared" si="39"/>
        <v/>
      </c>
      <c r="CE12" s="39" t="str">
        <f t="shared" si="40"/>
        <v/>
      </c>
      <c r="CF12" s="39" t="str">
        <f t="shared" si="41"/>
        <v/>
      </c>
      <c r="CG12" s="39" t="str">
        <f t="shared" si="42"/>
        <v/>
      </c>
      <c r="CH12" s="39" t="str">
        <f t="shared" si="43"/>
        <v/>
      </c>
      <c r="CI12" s="39" t="str">
        <f t="shared" si="44"/>
        <v/>
      </c>
    </row>
    <row r="13" spans="1:87">
      <c r="A13" s="18"/>
      <c r="B13" s="15" t="str">
        <f>'Gene Table'!E12</f>
        <v>mmu-miR-33-5p</v>
      </c>
      <c r="C13" s="15" t="str">
        <f>'Gene Table'!B12</f>
        <v>A10</v>
      </c>
      <c r="D13" s="16" t="str">
        <f>IF(SUM('Test Sample Data'!D$3:D$98)&gt;10,IF(AND(ISNUMBER('Test Sample Data'!D12),'Test Sample Data'!D12&lt;$B$1,'Test Sample Data'!D12&gt;0),'Test Sample Data'!D12,$B$1),"")</f>
        <v/>
      </c>
      <c r="E13" s="17" t="str">
        <f>IF(SUM('Test Sample Data'!E$3:E$98)&gt;10,IF(AND(ISNUMBER('Test Sample Data'!E12),'Test Sample Data'!E12&lt;$B$1,'Test Sample Data'!E12&gt;0),'Test Sample Data'!E12,$B$1),"")</f>
        <v/>
      </c>
      <c r="F13" s="17" t="str">
        <f>IF(SUM('Test Sample Data'!F$3:F$98)&gt;10,IF(AND(ISNUMBER('Test Sample Data'!F12),'Test Sample Data'!F12&lt;$B$1,'Test Sample Data'!F12&gt;0),'Test Sample Data'!F12,$B$1),"")</f>
        <v/>
      </c>
      <c r="G13" s="17" t="str">
        <f>IF(SUM('Test Sample Data'!G$3:G$98)&gt;10,IF(AND(ISNUMBER('Test Sample Data'!G12),'Test Sample Data'!G12&lt;$B$1,'Test Sample Data'!G12&gt;0),'Test Sample Data'!G12,$B$1),"")</f>
        <v/>
      </c>
      <c r="H13" s="17" t="str">
        <f>IF(SUM('Test Sample Data'!H$3:H$98)&gt;10,IF(AND(ISNUMBER('Test Sample Data'!H12),'Test Sample Data'!H12&lt;$B$1,'Test Sample Data'!H12&gt;0),'Test Sample Data'!H12,$B$1),"")</f>
        <v/>
      </c>
      <c r="I13" s="17" t="str">
        <f>IF(SUM('Test Sample Data'!I$3:I$98)&gt;10,IF(AND(ISNUMBER('Test Sample Data'!I12),'Test Sample Data'!I12&lt;$B$1,'Test Sample Data'!I12&gt;0),'Test Sample Data'!I12,$B$1),"")</f>
        <v/>
      </c>
      <c r="J13" s="17" t="str">
        <f>IF(SUM('Test Sample Data'!J$3:J$98)&gt;10,IF(AND(ISNUMBER('Test Sample Data'!J12),'Test Sample Data'!J12&lt;$B$1,'Test Sample Data'!J12&gt;0),'Test Sample Data'!J12,$B$1),"")</f>
        <v/>
      </c>
      <c r="K13" s="17" t="str">
        <f>IF(SUM('Test Sample Data'!K$3:K$98)&gt;10,IF(AND(ISNUMBER('Test Sample Data'!K12),'Test Sample Data'!K12&lt;$B$1,'Test Sample Data'!K12&gt;0),'Test Sample Data'!K12,$B$1),"")</f>
        <v/>
      </c>
      <c r="L13" s="17" t="str">
        <f>IF(SUM('Test Sample Data'!L$3:L$98)&gt;10,IF(AND(ISNUMBER('Test Sample Data'!L12),'Test Sample Data'!L12&lt;$B$1,'Test Sample Data'!L12&gt;0),'Test Sample Data'!L12,$B$1),"")</f>
        <v/>
      </c>
      <c r="M13" s="17" t="str">
        <f>IF(SUM('Test Sample Data'!M$3:M$98)&gt;10,IF(AND(ISNUMBER('Test Sample Data'!M12),'Test Sample Data'!M12&lt;$B$1,'Test Sample Data'!M12&gt;0),'Test Sample Data'!M12,$B$1),"")</f>
        <v/>
      </c>
      <c r="N13" s="17" t="str">
        <f>'Gene Table'!E12</f>
        <v>mmu-miR-33-5p</v>
      </c>
      <c r="O13" s="17" t="str">
        <f>'Gene Table'!B12</f>
        <v>A10</v>
      </c>
      <c r="P13" s="17" t="str">
        <f>IF(SUM('Control Sample Data'!D$3:D$98)&gt;10,IF(AND(ISNUMBER('Control Sample Data'!D12),'Control Sample Data'!D12&lt;$B$1,'Control Sample Data'!D12&gt;0),'Control Sample Data'!D12,$B$1),"")</f>
        <v/>
      </c>
      <c r="Q13" s="17" t="str">
        <f>IF(SUM('Control Sample Data'!E$3:E$98)&gt;10,IF(AND(ISNUMBER('Control Sample Data'!E12),'Control Sample Data'!E12&lt;$B$1,'Control Sample Data'!E12&gt;0),'Control Sample Data'!E12,$B$1),"")</f>
        <v/>
      </c>
      <c r="R13" s="17" t="str">
        <f>IF(SUM('Control Sample Data'!F$3:F$98)&gt;10,IF(AND(ISNUMBER('Control Sample Data'!F12),'Control Sample Data'!F12&lt;$B$1,'Control Sample Data'!F12&gt;0),'Control Sample Data'!F12,$B$1),"")</f>
        <v/>
      </c>
      <c r="S13" s="17" t="str">
        <f>IF(SUM('Control Sample Data'!G$3:G$98)&gt;10,IF(AND(ISNUMBER('Control Sample Data'!G12),'Control Sample Data'!G12&lt;$B$1,'Control Sample Data'!G12&gt;0),'Control Sample Data'!G12,$B$1),"")</f>
        <v/>
      </c>
      <c r="T13" s="17" t="str">
        <f>IF(SUM('Control Sample Data'!H$3:H$98)&gt;10,IF(AND(ISNUMBER('Control Sample Data'!H12),'Control Sample Data'!H12&lt;$B$1,'Control Sample Data'!H12&gt;0),'Control Sample Data'!H12,$B$1),"")</f>
        <v/>
      </c>
      <c r="U13" s="17" t="str">
        <f>IF(SUM('Control Sample Data'!I$3:I$98)&gt;10,IF(AND(ISNUMBER('Control Sample Data'!I12),'Control Sample Data'!I12&lt;$B$1,'Control Sample Data'!I12&gt;0),'Control Sample Data'!I12,$B$1),"")</f>
        <v/>
      </c>
      <c r="V13" s="17" t="str">
        <f>IF(SUM('Control Sample Data'!J$3:J$98)&gt;10,IF(AND(ISNUMBER('Control Sample Data'!J12),'Control Sample Data'!J12&lt;$B$1,'Control Sample Data'!J12&gt;0),'Control Sample Data'!J12,$B$1),"")</f>
        <v/>
      </c>
      <c r="W13" s="17" t="str">
        <f>IF(SUM('Control Sample Data'!K$3:K$98)&gt;10,IF(AND(ISNUMBER('Control Sample Data'!K12),'Control Sample Data'!K12&lt;$B$1,'Control Sample Data'!K12&gt;0),'Control Sample Data'!K12,$B$1),"")</f>
        <v/>
      </c>
      <c r="X13" s="17" t="str">
        <f>IF(SUM('Control Sample Data'!L$3:L$98)&gt;10,IF(AND(ISNUMBER('Control Sample Data'!L12),'Control Sample Data'!L12&lt;$B$1,'Control Sample Data'!L12&gt;0),'Control Sample Data'!L12,$B$1),"")</f>
        <v/>
      </c>
      <c r="Y13" s="17" t="str">
        <f>IF(SUM('Control Sample Data'!M$3:M$98)&gt;10,IF(AND(ISNUMBER('Control Sample Data'!M12),'Control Sample Data'!M12&lt;$B$1,'Control Sample Data'!M12&gt;0),'Control Sample Data'!M12,$B$1),"")</f>
        <v/>
      </c>
      <c r="Z13" s="22" t="str">
        <f>IF(ISERROR(VLOOKUP('Choose Housekeeping Genes'!$C12,Calculations!$C$4:$M$387,2,0)),"",VLOOKUP('Choose Housekeeping Genes'!$C12,Calculations!$C$4:$M$387,2,0))</f>
        <v/>
      </c>
      <c r="AA13" s="22" t="str">
        <f>IF(ISERROR(VLOOKUP('Choose Housekeeping Genes'!$C12,Calculations!$C$4:$M$387,3,0)),"",VLOOKUP('Choose Housekeeping Genes'!$C12,Calculations!$C$4:$M$387,3,0))</f>
        <v/>
      </c>
      <c r="AB13" s="22" t="str">
        <f>IF(ISERROR(VLOOKUP('Choose Housekeeping Genes'!$C12,Calculations!$C$4:$M$387,4,0)),"",VLOOKUP('Choose Housekeeping Genes'!$C12,Calculations!$C$4:$M$387,4,0))</f>
        <v/>
      </c>
      <c r="AC13" s="22" t="str">
        <f>IF(ISERROR(VLOOKUP('Choose Housekeeping Genes'!$C12,Calculations!$C$4:$M$387,5,0)),"",VLOOKUP('Choose Housekeeping Genes'!$C12,Calculations!$C$4:$M$387,5,0))</f>
        <v/>
      </c>
      <c r="AD13" s="22" t="str">
        <f>IF(ISERROR(VLOOKUP('Choose Housekeeping Genes'!$C12,Calculations!$C$4:$M$387,6,0)),"",VLOOKUP('Choose Housekeeping Genes'!$C12,Calculations!$C$4:$M$387,6,0))</f>
        <v/>
      </c>
      <c r="AE13" s="22" t="str">
        <f>IF(ISERROR(VLOOKUP('Choose Housekeeping Genes'!$C12,Calculations!$C$4:$M$387,7,0)),"",VLOOKUP('Choose Housekeeping Genes'!$C12,Calculations!$C$4:$M$387,7,0))</f>
        <v/>
      </c>
      <c r="AF13" s="22" t="str">
        <f>IF(ISERROR(VLOOKUP('Choose Housekeeping Genes'!$C12,Calculations!$C$4:$M$387,8,0)),"",VLOOKUP('Choose Housekeeping Genes'!$C12,Calculations!$C$4:$M$387,8,0))</f>
        <v/>
      </c>
      <c r="AG13" s="22" t="str">
        <f>IF(ISERROR(VLOOKUP('Choose Housekeeping Genes'!$C12,Calculations!$C$4:$M$387,9,0)),"",VLOOKUP('Choose Housekeeping Genes'!$C12,Calculations!$C$4:$M$387,9,0))</f>
        <v/>
      </c>
      <c r="AH13" s="22" t="str">
        <f>IF(ISERROR(VLOOKUP('Choose Housekeeping Genes'!$C12,Calculations!$C$4:$M$387,10,0)),"",VLOOKUP('Choose Housekeeping Genes'!$C12,Calculations!$C$4:$M$387,10,0))</f>
        <v/>
      </c>
      <c r="AI13" s="22" t="str">
        <f>IF(ISERROR(VLOOKUP('Choose Housekeeping Genes'!$C12,Calculations!$C$4:$M$387,11,0)),"",VLOOKUP('Choose Housekeeping Genes'!$C12,Calculations!$C$4:$M$387,11,0))</f>
        <v/>
      </c>
      <c r="AJ13" s="22" t="str">
        <f>IF(ISERROR(VLOOKUP('Choose Housekeeping Genes'!$C12,Calculations!$C$4:$Y$387,14,0)),"",VLOOKUP('Choose Housekeeping Genes'!$C12,Calculations!$C$4:$Y$387,14,0))</f>
        <v/>
      </c>
      <c r="AK13" s="22" t="str">
        <f>IF(ISERROR(VLOOKUP('Choose Housekeeping Genes'!$C12,Calculations!$C$4:$Y$387,15,0)),"",VLOOKUP('Choose Housekeeping Genes'!$C12,Calculations!$C$4:$Y$387,15,0))</f>
        <v/>
      </c>
      <c r="AL13" s="22" t="str">
        <f>IF(ISERROR(VLOOKUP('Choose Housekeeping Genes'!$C12,Calculations!$C$4:$Y$387,16,0)),"",VLOOKUP('Choose Housekeeping Genes'!$C12,Calculations!$C$4:$Y$387,16,0))</f>
        <v/>
      </c>
      <c r="AM13" s="22" t="str">
        <f>IF(ISERROR(VLOOKUP('Choose Housekeeping Genes'!$C12,Calculations!$C$4:$Y$387,17,0)),"",VLOOKUP('Choose Housekeeping Genes'!$C12,Calculations!$C$4:$Y$387,17,0))</f>
        <v/>
      </c>
      <c r="AN13" s="22" t="str">
        <f>IF(ISERROR(VLOOKUP('Choose Housekeeping Genes'!$C12,Calculations!$C$4:$Y$387,18,0)),"",VLOOKUP('Choose Housekeeping Genes'!$C12,Calculations!$C$4:$Y$387,18,0))</f>
        <v/>
      </c>
      <c r="AO13" s="22" t="str">
        <f>IF(ISERROR(VLOOKUP('Choose Housekeeping Genes'!$C12,Calculations!$C$4:$Y$387,19,0)),"",VLOOKUP('Choose Housekeeping Genes'!$C12,Calculations!$C$4:$Y$387,19,0))</f>
        <v/>
      </c>
      <c r="AP13" s="22" t="str">
        <f>IF(ISERROR(VLOOKUP('Choose Housekeeping Genes'!$C12,Calculations!$C$4:$Y$387,20,0)),"",VLOOKUP('Choose Housekeeping Genes'!$C12,Calculations!$C$4:$Y$387,20,0))</f>
        <v/>
      </c>
      <c r="AQ13" s="22" t="str">
        <f>IF(ISERROR(VLOOKUP('Choose Housekeeping Genes'!$C12,Calculations!$C$4:$Y$387,21,0)),"",VLOOKUP('Choose Housekeeping Genes'!$C12,Calculations!$C$4:$Y$387,21,0))</f>
        <v/>
      </c>
      <c r="AR13" s="22" t="str">
        <f>IF(ISERROR(VLOOKUP('Choose Housekeeping Genes'!$C12,Calculations!$C$4:$Y$387,22,0)),"",VLOOKUP('Choose Housekeeping Genes'!$C12,Calculations!$C$4:$Y$387,22,0))</f>
        <v/>
      </c>
      <c r="AS13" s="22" t="str">
        <f>IF(ISERROR(VLOOKUP('Choose Housekeeping Genes'!$C12,Calculations!$C$4:$Y$387,23,0)),"",VLOOKUP('Choose Housekeeping Genes'!$C12,Calculations!$C$4:$Y$387,23,0))</f>
        <v/>
      </c>
      <c r="AT13" s="36" t="str">
        <f t="shared" si="3"/>
        <v/>
      </c>
      <c r="AU13" s="36" t="str">
        <f t="shared" si="4"/>
        <v/>
      </c>
      <c r="AV13" s="36" t="str">
        <f t="shared" si="5"/>
        <v/>
      </c>
      <c r="AW13" s="36" t="str">
        <f t="shared" si="6"/>
        <v/>
      </c>
      <c r="AX13" s="36" t="str">
        <f t="shared" si="7"/>
        <v/>
      </c>
      <c r="AY13" s="36" t="str">
        <f t="shared" si="8"/>
        <v/>
      </c>
      <c r="AZ13" s="36" t="str">
        <f t="shared" si="9"/>
        <v/>
      </c>
      <c r="BA13" s="36" t="str">
        <f t="shared" si="10"/>
        <v/>
      </c>
      <c r="BB13" s="36" t="str">
        <f t="shared" si="11"/>
        <v/>
      </c>
      <c r="BC13" s="36" t="str">
        <f t="shared" si="12"/>
        <v/>
      </c>
      <c r="BD13" s="36" t="str">
        <f t="shared" si="13"/>
        <v/>
      </c>
      <c r="BE13" s="36" t="str">
        <f t="shared" si="14"/>
        <v/>
      </c>
      <c r="BF13" s="36" t="str">
        <f t="shared" si="15"/>
        <v/>
      </c>
      <c r="BG13" s="36" t="str">
        <f t="shared" si="16"/>
        <v/>
      </c>
      <c r="BH13" s="36" t="str">
        <f t="shared" si="17"/>
        <v/>
      </c>
      <c r="BI13" s="36" t="str">
        <f t="shared" si="18"/>
        <v/>
      </c>
      <c r="BJ13" s="36" t="str">
        <f t="shared" si="19"/>
        <v/>
      </c>
      <c r="BK13" s="36" t="str">
        <f t="shared" si="20"/>
        <v/>
      </c>
      <c r="BL13" s="36" t="str">
        <f t="shared" si="21"/>
        <v/>
      </c>
      <c r="BM13" s="36" t="str">
        <f t="shared" si="22"/>
        <v/>
      </c>
      <c r="BN13" s="38" t="e">
        <f t="shared" si="23"/>
        <v>#DIV/0!</v>
      </c>
      <c r="BO13" s="38" t="e">
        <f t="shared" si="24"/>
        <v>#DIV/0!</v>
      </c>
      <c r="BP13" s="39" t="str">
        <f t="shared" si="25"/>
        <v/>
      </c>
      <c r="BQ13" s="39" t="str">
        <f t="shared" si="26"/>
        <v/>
      </c>
      <c r="BR13" s="39" t="str">
        <f t="shared" si="27"/>
        <v/>
      </c>
      <c r="BS13" s="39" t="str">
        <f t="shared" si="28"/>
        <v/>
      </c>
      <c r="BT13" s="39" t="str">
        <f t="shared" si="29"/>
        <v/>
      </c>
      <c r="BU13" s="39" t="str">
        <f t="shared" si="30"/>
        <v/>
      </c>
      <c r="BV13" s="39" t="str">
        <f t="shared" si="31"/>
        <v/>
      </c>
      <c r="BW13" s="39" t="str">
        <f t="shared" si="32"/>
        <v/>
      </c>
      <c r="BX13" s="39" t="str">
        <f t="shared" si="33"/>
        <v/>
      </c>
      <c r="BY13" s="39" t="str">
        <f t="shared" si="34"/>
        <v/>
      </c>
      <c r="BZ13" s="39" t="str">
        <f t="shared" si="35"/>
        <v/>
      </c>
      <c r="CA13" s="39" t="str">
        <f t="shared" si="36"/>
        <v/>
      </c>
      <c r="CB13" s="39" t="str">
        <f t="shared" si="37"/>
        <v/>
      </c>
      <c r="CC13" s="39" t="str">
        <f t="shared" si="38"/>
        <v/>
      </c>
      <c r="CD13" s="39" t="str">
        <f t="shared" si="39"/>
        <v/>
      </c>
      <c r="CE13" s="39" t="str">
        <f t="shared" si="40"/>
        <v/>
      </c>
      <c r="CF13" s="39" t="str">
        <f t="shared" si="41"/>
        <v/>
      </c>
      <c r="CG13" s="39" t="str">
        <f t="shared" si="42"/>
        <v/>
      </c>
      <c r="CH13" s="39" t="str">
        <f t="shared" si="43"/>
        <v/>
      </c>
      <c r="CI13" s="39" t="str">
        <f t="shared" si="44"/>
        <v/>
      </c>
    </row>
    <row r="14" spans="1:87">
      <c r="A14" s="18"/>
      <c r="B14" s="15" t="str">
        <f>'Gene Table'!E13</f>
        <v>mmu-miR-124-3p</v>
      </c>
      <c r="C14" s="15" t="str">
        <f>'Gene Table'!B13</f>
        <v>A11</v>
      </c>
      <c r="D14" s="16" t="str">
        <f>IF(SUM('Test Sample Data'!D$3:D$98)&gt;10,IF(AND(ISNUMBER('Test Sample Data'!D13),'Test Sample Data'!D13&lt;$B$1,'Test Sample Data'!D13&gt;0),'Test Sample Data'!D13,$B$1),"")</f>
        <v/>
      </c>
      <c r="E14" s="17" t="str">
        <f>IF(SUM('Test Sample Data'!E$3:E$98)&gt;10,IF(AND(ISNUMBER('Test Sample Data'!E13),'Test Sample Data'!E13&lt;$B$1,'Test Sample Data'!E13&gt;0),'Test Sample Data'!E13,$B$1),"")</f>
        <v/>
      </c>
      <c r="F14" s="17" t="str">
        <f>IF(SUM('Test Sample Data'!F$3:F$98)&gt;10,IF(AND(ISNUMBER('Test Sample Data'!F13),'Test Sample Data'!F13&lt;$B$1,'Test Sample Data'!F13&gt;0),'Test Sample Data'!F13,$B$1),"")</f>
        <v/>
      </c>
      <c r="G14" s="17" t="str">
        <f>IF(SUM('Test Sample Data'!G$3:G$98)&gt;10,IF(AND(ISNUMBER('Test Sample Data'!G13),'Test Sample Data'!G13&lt;$B$1,'Test Sample Data'!G13&gt;0),'Test Sample Data'!G13,$B$1),"")</f>
        <v/>
      </c>
      <c r="H14" s="17" t="str">
        <f>IF(SUM('Test Sample Data'!H$3:H$98)&gt;10,IF(AND(ISNUMBER('Test Sample Data'!H13),'Test Sample Data'!H13&lt;$B$1,'Test Sample Data'!H13&gt;0),'Test Sample Data'!H13,$B$1),"")</f>
        <v/>
      </c>
      <c r="I14" s="17" t="str">
        <f>IF(SUM('Test Sample Data'!I$3:I$98)&gt;10,IF(AND(ISNUMBER('Test Sample Data'!I13),'Test Sample Data'!I13&lt;$B$1,'Test Sample Data'!I13&gt;0),'Test Sample Data'!I13,$B$1),"")</f>
        <v/>
      </c>
      <c r="J14" s="17" t="str">
        <f>IF(SUM('Test Sample Data'!J$3:J$98)&gt;10,IF(AND(ISNUMBER('Test Sample Data'!J13),'Test Sample Data'!J13&lt;$B$1,'Test Sample Data'!J13&gt;0),'Test Sample Data'!J13,$B$1),"")</f>
        <v/>
      </c>
      <c r="K14" s="17" t="str">
        <f>IF(SUM('Test Sample Data'!K$3:K$98)&gt;10,IF(AND(ISNUMBER('Test Sample Data'!K13),'Test Sample Data'!K13&lt;$B$1,'Test Sample Data'!K13&gt;0),'Test Sample Data'!K13,$B$1),"")</f>
        <v/>
      </c>
      <c r="L14" s="17" t="str">
        <f>IF(SUM('Test Sample Data'!L$3:L$98)&gt;10,IF(AND(ISNUMBER('Test Sample Data'!L13),'Test Sample Data'!L13&lt;$B$1,'Test Sample Data'!L13&gt;0),'Test Sample Data'!L13,$B$1),"")</f>
        <v/>
      </c>
      <c r="M14" s="17" t="str">
        <f>IF(SUM('Test Sample Data'!M$3:M$98)&gt;10,IF(AND(ISNUMBER('Test Sample Data'!M13),'Test Sample Data'!M13&lt;$B$1,'Test Sample Data'!M13&gt;0),'Test Sample Data'!M13,$B$1),"")</f>
        <v/>
      </c>
      <c r="N14" s="17" t="str">
        <f>'Gene Table'!E13</f>
        <v>mmu-miR-124-3p</v>
      </c>
      <c r="O14" s="17" t="str">
        <f>'Gene Table'!B13</f>
        <v>A11</v>
      </c>
      <c r="P14" s="17" t="str">
        <f>IF(SUM('Control Sample Data'!D$3:D$98)&gt;10,IF(AND(ISNUMBER('Control Sample Data'!D13),'Control Sample Data'!D13&lt;$B$1,'Control Sample Data'!D13&gt;0),'Control Sample Data'!D13,$B$1),"")</f>
        <v/>
      </c>
      <c r="Q14" s="17" t="str">
        <f>IF(SUM('Control Sample Data'!E$3:E$98)&gt;10,IF(AND(ISNUMBER('Control Sample Data'!E13),'Control Sample Data'!E13&lt;$B$1,'Control Sample Data'!E13&gt;0),'Control Sample Data'!E13,$B$1),"")</f>
        <v/>
      </c>
      <c r="R14" s="17" t="str">
        <f>IF(SUM('Control Sample Data'!F$3:F$98)&gt;10,IF(AND(ISNUMBER('Control Sample Data'!F13),'Control Sample Data'!F13&lt;$B$1,'Control Sample Data'!F13&gt;0),'Control Sample Data'!F13,$B$1),"")</f>
        <v/>
      </c>
      <c r="S14" s="17" t="str">
        <f>IF(SUM('Control Sample Data'!G$3:G$98)&gt;10,IF(AND(ISNUMBER('Control Sample Data'!G13),'Control Sample Data'!G13&lt;$B$1,'Control Sample Data'!G13&gt;0),'Control Sample Data'!G13,$B$1),"")</f>
        <v/>
      </c>
      <c r="T14" s="17" t="str">
        <f>IF(SUM('Control Sample Data'!H$3:H$98)&gt;10,IF(AND(ISNUMBER('Control Sample Data'!H13),'Control Sample Data'!H13&lt;$B$1,'Control Sample Data'!H13&gt;0),'Control Sample Data'!H13,$B$1),"")</f>
        <v/>
      </c>
      <c r="U14" s="17" t="str">
        <f>IF(SUM('Control Sample Data'!I$3:I$98)&gt;10,IF(AND(ISNUMBER('Control Sample Data'!I13),'Control Sample Data'!I13&lt;$B$1,'Control Sample Data'!I13&gt;0),'Control Sample Data'!I13,$B$1),"")</f>
        <v/>
      </c>
      <c r="V14" s="17" t="str">
        <f>IF(SUM('Control Sample Data'!J$3:J$98)&gt;10,IF(AND(ISNUMBER('Control Sample Data'!J13),'Control Sample Data'!J13&lt;$B$1,'Control Sample Data'!J13&gt;0),'Control Sample Data'!J13,$B$1),"")</f>
        <v/>
      </c>
      <c r="W14" s="17" t="str">
        <f>IF(SUM('Control Sample Data'!K$3:K$98)&gt;10,IF(AND(ISNUMBER('Control Sample Data'!K13),'Control Sample Data'!K13&lt;$B$1,'Control Sample Data'!K13&gt;0),'Control Sample Data'!K13,$B$1),"")</f>
        <v/>
      </c>
      <c r="X14" s="17" t="str">
        <f>IF(SUM('Control Sample Data'!L$3:L$98)&gt;10,IF(AND(ISNUMBER('Control Sample Data'!L13),'Control Sample Data'!L13&lt;$B$1,'Control Sample Data'!L13&gt;0),'Control Sample Data'!L13,$B$1),"")</f>
        <v/>
      </c>
      <c r="Y14" s="17" t="str">
        <f>IF(SUM('Control Sample Data'!M$3:M$98)&gt;10,IF(AND(ISNUMBER('Control Sample Data'!M13),'Control Sample Data'!M13&lt;$B$1,'Control Sample Data'!M13&gt;0),'Control Sample Data'!M13,$B$1),"")</f>
        <v/>
      </c>
      <c r="Z14" s="22" t="str">
        <f>IF(ISERROR(VLOOKUP('Choose Housekeeping Genes'!$C13,Calculations!$C$4:$M$387,2,0)),"",VLOOKUP('Choose Housekeeping Genes'!$C13,Calculations!$C$4:$M$387,2,0))</f>
        <v/>
      </c>
      <c r="AA14" s="22" t="str">
        <f>IF(ISERROR(VLOOKUP('Choose Housekeeping Genes'!$C13,Calculations!$C$4:$M$387,3,0)),"",VLOOKUP('Choose Housekeeping Genes'!$C13,Calculations!$C$4:$M$387,3,0))</f>
        <v/>
      </c>
      <c r="AB14" s="22" t="str">
        <f>IF(ISERROR(VLOOKUP('Choose Housekeeping Genes'!$C13,Calculations!$C$4:$M$387,4,0)),"",VLOOKUP('Choose Housekeeping Genes'!$C13,Calculations!$C$4:$M$387,4,0))</f>
        <v/>
      </c>
      <c r="AC14" s="22" t="str">
        <f>IF(ISERROR(VLOOKUP('Choose Housekeeping Genes'!$C13,Calculations!$C$4:$M$387,5,0)),"",VLOOKUP('Choose Housekeeping Genes'!$C13,Calculations!$C$4:$M$387,5,0))</f>
        <v/>
      </c>
      <c r="AD14" s="22" t="str">
        <f>IF(ISERROR(VLOOKUP('Choose Housekeeping Genes'!$C13,Calculations!$C$4:$M$387,6,0)),"",VLOOKUP('Choose Housekeeping Genes'!$C13,Calculations!$C$4:$M$387,6,0))</f>
        <v/>
      </c>
      <c r="AE14" s="22" t="str">
        <f>IF(ISERROR(VLOOKUP('Choose Housekeeping Genes'!$C13,Calculations!$C$4:$M$387,7,0)),"",VLOOKUP('Choose Housekeeping Genes'!$C13,Calculations!$C$4:$M$387,7,0))</f>
        <v/>
      </c>
      <c r="AF14" s="22" t="str">
        <f>IF(ISERROR(VLOOKUP('Choose Housekeeping Genes'!$C13,Calculations!$C$4:$M$387,8,0)),"",VLOOKUP('Choose Housekeeping Genes'!$C13,Calculations!$C$4:$M$387,8,0))</f>
        <v/>
      </c>
      <c r="AG14" s="22" t="str">
        <f>IF(ISERROR(VLOOKUP('Choose Housekeeping Genes'!$C13,Calculations!$C$4:$M$387,9,0)),"",VLOOKUP('Choose Housekeeping Genes'!$C13,Calculations!$C$4:$M$387,9,0))</f>
        <v/>
      </c>
      <c r="AH14" s="22" t="str">
        <f>IF(ISERROR(VLOOKUP('Choose Housekeeping Genes'!$C13,Calculations!$C$4:$M$387,10,0)),"",VLOOKUP('Choose Housekeeping Genes'!$C13,Calculations!$C$4:$M$387,10,0))</f>
        <v/>
      </c>
      <c r="AI14" s="22" t="str">
        <f>IF(ISERROR(VLOOKUP('Choose Housekeeping Genes'!$C13,Calculations!$C$4:$M$387,11,0)),"",VLOOKUP('Choose Housekeeping Genes'!$C13,Calculations!$C$4:$M$387,11,0))</f>
        <v/>
      </c>
      <c r="AJ14" s="22" t="str">
        <f>IF(ISERROR(VLOOKUP('Choose Housekeeping Genes'!$C13,Calculations!$C$4:$Y$387,14,0)),"",VLOOKUP('Choose Housekeeping Genes'!$C13,Calculations!$C$4:$Y$387,14,0))</f>
        <v/>
      </c>
      <c r="AK14" s="22" t="str">
        <f>IF(ISERROR(VLOOKUP('Choose Housekeeping Genes'!$C13,Calculations!$C$4:$Y$387,15,0)),"",VLOOKUP('Choose Housekeeping Genes'!$C13,Calculations!$C$4:$Y$387,15,0))</f>
        <v/>
      </c>
      <c r="AL14" s="22" t="str">
        <f>IF(ISERROR(VLOOKUP('Choose Housekeeping Genes'!$C13,Calculations!$C$4:$Y$387,16,0)),"",VLOOKUP('Choose Housekeeping Genes'!$C13,Calculations!$C$4:$Y$387,16,0))</f>
        <v/>
      </c>
      <c r="AM14" s="22" t="str">
        <f>IF(ISERROR(VLOOKUP('Choose Housekeeping Genes'!$C13,Calculations!$C$4:$Y$387,17,0)),"",VLOOKUP('Choose Housekeeping Genes'!$C13,Calculations!$C$4:$Y$387,17,0))</f>
        <v/>
      </c>
      <c r="AN14" s="22" t="str">
        <f>IF(ISERROR(VLOOKUP('Choose Housekeeping Genes'!$C13,Calculations!$C$4:$Y$387,18,0)),"",VLOOKUP('Choose Housekeeping Genes'!$C13,Calculations!$C$4:$Y$387,18,0))</f>
        <v/>
      </c>
      <c r="AO14" s="22" t="str">
        <f>IF(ISERROR(VLOOKUP('Choose Housekeeping Genes'!$C13,Calculations!$C$4:$Y$387,19,0)),"",VLOOKUP('Choose Housekeeping Genes'!$C13,Calculations!$C$4:$Y$387,19,0))</f>
        <v/>
      </c>
      <c r="AP14" s="22" t="str">
        <f>IF(ISERROR(VLOOKUP('Choose Housekeeping Genes'!$C13,Calculations!$C$4:$Y$387,20,0)),"",VLOOKUP('Choose Housekeeping Genes'!$C13,Calculations!$C$4:$Y$387,20,0))</f>
        <v/>
      </c>
      <c r="AQ14" s="22" t="str">
        <f>IF(ISERROR(VLOOKUP('Choose Housekeeping Genes'!$C13,Calculations!$C$4:$Y$387,21,0)),"",VLOOKUP('Choose Housekeeping Genes'!$C13,Calculations!$C$4:$Y$387,21,0))</f>
        <v/>
      </c>
      <c r="AR14" s="22" t="str">
        <f>IF(ISERROR(VLOOKUP('Choose Housekeeping Genes'!$C13,Calculations!$C$4:$Y$387,22,0)),"",VLOOKUP('Choose Housekeeping Genes'!$C13,Calculations!$C$4:$Y$387,22,0))</f>
        <v/>
      </c>
      <c r="AS14" s="22" t="str">
        <f>IF(ISERROR(VLOOKUP('Choose Housekeeping Genes'!$C13,Calculations!$C$4:$Y$387,23,0)),"",VLOOKUP('Choose Housekeeping Genes'!$C13,Calculations!$C$4:$Y$387,23,0))</f>
        <v/>
      </c>
      <c r="AT14" s="36" t="str">
        <f t="shared" si="3"/>
        <v/>
      </c>
      <c r="AU14" s="36" t="str">
        <f t="shared" si="4"/>
        <v/>
      </c>
      <c r="AV14" s="36" t="str">
        <f t="shared" si="5"/>
        <v/>
      </c>
      <c r="AW14" s="36" t="str">
        <f t="shared" si="6"/>
        <v/>
      </c>
      <c r="AX14" s="36" t="str">
        <f t="shared" si="7"/>
        <v/>
      </c>
      <c r="AY14" s="36" t="str">
        <f t="shared" si="8"/>
        <v/>
      </c>
      <c r="AZ14" s="36" t="str">
        <f t="shared" si="9"/>
        <v/>
      </c>
      <c r="BA14" s="36" t="str">
        <f t="shared" si="10"/>
        <v/>
      </c>
      <c r="BB14" s="36" t="str">
        <f t="shared" si="11"/>
        <v/>
      </c>
      <c r="BC14" s="36" t="str">
        <f t="shared" si="12"/>
        <v/>
      </c>
      <c r="BD14" s="36" t="str">
        <f t="shared" si="13"/>
        <v/>
      </c>
      <c r="BE14" s="36" t="str">
        <f t="shared" si="14"/>
        <v/>
      </c>
      <c r="BF14" s="36" t="str">
        <f t="shared" si="15"/>
        <v/>
      </c>
      <c r="BG14" s="36" t="str">
        <f t="shared" si="16"/>
        <v/>
      </c>
      <c r="BH14" s="36" t="str">
        <f t="shared" si="17"/>
        <v/>
      </c>
      <c r="BI14" s="36" t="str">
        <f t="shared" si="18"/>
        <v/>
      </c>
      <c r="BJ14" s="36" t="str">
        <f t="shared" si="19"/>
        <v/>
      </c>
      <c r="BK14" s="36" t="str">
        <f t="shared" si="20"/>
        <v/>
      </c>
      <c r="BL14" s="36" t="str">
        <f t="shared" si="21"/>
        <v/>
      </c>
      <c r="BM14" s="36" t="str">
        <f t="shared" si="22"/>
        <v/>
      </c>
      <c r="BN14" s="38" t="e">
        <f t="shared" si="23"/>
        <v>#DIV/0!</v>
      </c>
      <c r="BO14" s="38" t="e">
        <f t="shared" si="24"/>
        <v>#DIV/0!</v>
      </c>
      <c r="BP14" s="39" t="str">
        <f t="shared" si="25"/>
        <v/>
      </c>
      <c r="BQ14" s="39" t="str">
        <f t="shared" si="26"/>
        <v/>
      </c>
      <c r="BR14" s="39" t="str">
        <f t="shared" si="27"/>
        <v/>
      </c>
      <c r="BS14" s="39" t="str">
        <f t="shared" si="28"/>
        <v/>
      </c>
      <c r="BT14" s="39" t="str">
        <f t="shared" si="29"/>
        <v/>
      </c>
      <c r="BU14" s="39" t="str">
        <f t="shared" si="30"/>
        <v/>
      </c>
      <c r="BV14" s="39" t="str">
        <f t="shared" si="31"/>
        <v/>
      </c>
      <c r="BW14" s="39" t="str">
        <f t="shared" si="32"/>
        <v/>
      </c>
      <c r="BX14" s="39" t="str">
        <f t="shared" si="33"/>
        <v/>
      </c>
      <c r="BY14" s="39" t="str">
        <f t="shared" si="34"/>
        <v/>
      </c>
      <c r="BZ14" s="39" t="str">
        <f t="shared" si="35"/>
        <v/>
      </c>
      <c r="CA14" s="39" t="str">
        <f t="shared" si="36"/>
        <v/>
      </c>
      <c r="CB14" s="39" t="str">
        <f t="shared" si="37"/>
        <v/>
      </c>
      <c r="CC14" s="39" t="str">
        <f t="shared" si="38"/>
        <v/>
      </c>
      <c r="CD14" s="39" t="str">
        <f t="shared" si="39"/>
        <v/>
      </c>
      <c r="CE14" s="39" t="str">
        <f t="shared" si="40"/>
        <v/>
      </c>
      <c r="CF14" s="39" t="str">
        <f t="shared" si="41"/>
        <v/>
      </c>
      <c r="CG14" s="39" t="str">
        <f t="shared" si="42"/>
        <v/>
      </c>
      <c r="CH14" s="39" t="str">
        <f t="shared" si="43"/>
        <v/>
      </c>
      <c r="CI14" s="39" t="str">
        <f t="shared" si="44"/>
        <v/>
      </c>
    </row>
    <row r="15" spans="1:87">
      <c r="A15" s="18"/>
      <c r="B15" s="15" t="str">
        <f>'Gene Table'!E14</f>
        <v>mmu-miR-340-3p</v>
      </c>
      <c r="C15" s="15" t="str">
        <f>'Gene Table'!B14</f>
        <v>A12</v>
      </c>
      <c r="D15" s="16" t="str">
        <f>IF(SUM('Test Sample Data'!D$3:D$98)&gt;10,IF(AND(ISNUMBER('Test Sample Data'!D14),'Test Sample Data'!D14&lt;$B$1,'Test Sample Data'!D14&gt;0),'Test Sample Data'!D14,$B$1),"")</f>
        <v/>
      </c>
      <c r="E15" s="17" t="str">
        <f>IF(SUM('Test Sample Data'!E$3:E$98)&gt;10,IF(AND(ISNUMBER('Test Sample Data'!E14),'Test Sample Data'!E14&lt;$B$1,'Test Sample Data'!E14&gt;0),'Test Sample Data'!E14,$B$1),"")</f>
        <v/>
      </c>
      <c r="F15" s="17" t="str">
        <f>IF(SUM('Test Sample Data'!F$3:F$98)&gt;10,IF(AND(ISNUMBER('Test Sample Data'!F14),'Test Sample Data'!F14&lt;$B$1,'Test Sample Data'!F14&gt;0),'Test Sample Data'!F14,$B$1),"")</f>
        <v/>
      </c>
      <c r="G15" s="17" t="str">
        <f>IF(SUM('Test Sample Data'!G$3:G$98)&gt;10,IF(AND(ISNUMBER('Test Sample Data'!G14),'Test Sample Data'!G14&lt;$B$1,'Test Sample Data'!G14&gt;0),'Test Sample Data'!G14,$B$1),"")</f>
        <v/>
      </c>
      <c r="H15" s="17" t="str">
        <f>IF(SUM('Test Sample Data'!H$3:H$98)&gt;10,IF(AND(ISNUMBER('Test Sample Data'!H14),'Test Sample Data'!H14&lt;$B$1,'Test Sample Data'!H14&gt;0),'Test Sample Data'!H14,$B$1),"")</f>
        <v/>
      </c>
      <c r="I15" s="17" t="str">
        <f>IF(SUM('Test Sample Data'!I$3:I$98)&gt;10,IF(AND(ISNUMBER('Test Sample Data'!I14),'Test Sample Data'!I14&lt;$B$1,'Test Sample Data'!I14&gt;0),'Test Sample Data'!I14,$B$1),"")</f>
        <v/>
      </c>
      <c r="J15" s="17" t="str">
        <f>IF(SUM('Test Sample Data'!J$3:J$98)&gt;10,IF(AND(ISNUMBER('Test Sample Data'!J14),'Test Sample Data'!J14&lt;$B$1,'Test Sample Data'!J14&gt;0),'Test Sample Data'!J14,$B$1),"")</f>
        <v/>
      </c>
      <c r="K15" s="17" t="str">
        <f>IF(SUM('Test Sample Data'!K$3:K$98)&gt;10,IF(AND(ISNUMBER('Test Sample Data'!K14),'Test Sample Data'!K14&lt;$B$1,'Test Sample Data'!K14&gt;0),'Test Sample Data'!K14,$B$1),"")</f>
        <v/>
      </c>
      <c r="L15" s="17" t="str">
        <f>IF(SUM('Test Sample Data'!L$3:L$98)&gt;10,IF(AND(ISNUMBER('Test Sample Data'!L14),'Test Sample Data'!L14&lt;$B$1,'Test Sample Data'!L14&gt;0),'Test Sample Data'!L14,$B$1),"")</f>
        <v/>
      </c>
      <c r="M15" s="17" t="str">
        <f>IF(SUM('Test Sample Data'!M$3:M$98)&gt;10,IF(AND(ISNUMBER('Test Sample Data'!M14),'Test Sample Data'!M14&lt;$B$1,'Test Sample Data'!M14&gt;0),'Test Sample Data'!M14,$B$1),"")</f>
        <v/>
      </c>
      <c r="N15" s="17" t="str">
        <f>'Gene Table'!E14</f>
        <v>mmu-miR-340-3p</v>
      </c>
      <c r="O15" s="17" t="str">
        <f>'Gene Table'!B14</f>
        <v>A12</v>
      </c>
      <c r="P15" s="17" t="str">
        <f>IF(SUM('Control Sample Data'!D$3:D$98)&gt;10,IF(AND(ISNUMBER('Control Sample Data'!D14),'Control Sample Data'!D14&lt;$B$1,'Control Sample Data'!D14&gt;0),'Control Sample Data'!D14,$B$1),"")</f>
        <v/>
      </c>
      <c r="Q15" s="17" t="str">
        <f>IF(SUM('Control Sample Data'!E$3:E$98)&gt;10,IF(AND(ISNUMBER('Control Sample Data'!E14),'Control Sample Data'!E14&lt;$B$1,'Control Sample Data'!E14&gt;0),'Control Sample Data'!E14,$B$1),"")</f>
        <v/>
      </c>
      <c r="R15" s="17" t="str">
        <f>IF(SUM('Control Sample Data'!F$3:F$98)&gt;10,IF(AND(ISNUMBER('Control Sample Data'!F14),'Control Sample Data'!F14&lt;$B$1,'Control Sample Data'!F14&gt;0),'Control Sample Data'!F14,$B$1),"")</f>
        <v/>
      </c>
      <c r="S15" s="17" t="str">
        <f>IF(SUM('Control Sample Data'!G$3:G$98)&gt;10,IF(AND(ISNUMBER('Control Sample Data'!G14),'Control Sample Data'!G14&lt;$B$1,'Control Sample Data'!G14&gt;0),'Control Sample Data'!G14,$B$1),"")</f>
        <v/>
      </c>
      <c r="T15" s="17" t="str">
        <f>IF(SUM('Control Sample Data'!H$3:H$98)&gt;10,IF(AND(ISNUMBER('Control Sample Data'!H14),'Control Sample Data'!H14&lt;$B$1,'Control Sample Data'!H14&gt;0),'Control Sample Data'!H14,$B$1),"")</f>
        <v/>
      </c>
      <c r="U15" s="17" t="str">
        <f>IF(SUM('Control Sample Data'!I$3:I$98)&gt;10,IF(AND(ISNUMBER('Control Sample Data'!I14),'Control Sample Data'!I14&lt;$B$1,'Control Sample Data'!I14&gt;0),'Control Sample Data'!I14,$B$1),"")</f>
        <v/>
      </c>
      <c r="V15" s="17" t="str">
        <f>IF(SUM('Control Sample Data'!J$3:J$98)&gt;10,IF(AND(ISNUMBER('Control Sample Data'!J14),'Control Sample Data'!J14&lt;$B$1,'Control Sample Data'!J14&gt;0),'Control Sample Data'!J14,$B$1),"")</f>
        <v/>
      </c>
      <c r="W15" s="17" t="str">
        <f>IF(SUM('Control Sample Data'!K$3:K$98)&gt;10,IF(AND(ISNUMBER('Control Sample Data'!K14),'Control Sample Data'!K14&lt;$B$1,'Control Sample Data'!K14&gt;0),'Control Sample Data'!K14,$B$1),"")</f>
        <v/>
      </c>
      <c r="X15" s="17" t="str">
        <f>IF(SUM('Control Sample Data'!L$3:L$98)&gt;10,IF(AND(ISNUMBER('Control Sample Data'!L14),'Control Sample Data'!L14&lt;$B$1,'Control Sample Data'!L14&gt;0),'Control Sample Data'!L14,$B$1),"")</f>
        <v/>
      </c>
      <c r="Y15" s="17" t="str">
        <f>IF(SUM('Control Sample Data'!M$3:M$98)&gt;10,IF(AND(ISNUMBER('Control Sample Data'!M14),'Control Sample Data'!M14&lt;$B$1,'Control Sample Data'!M14&gt;0),'Control Sample Data'!M14,$B$1),"")</f>
        <v/>
      </c>
      <c r="Z15" s="22" t="str">
        <f>IF(ISERROR(VLOOKUP('Choose Housekeeping Genes'!$C14,Calculations!$C$4:$M$387,2,0)),"",VLOOKUP('Choose Housekeeping Genes'!$C14,Calculations!$C$4:$M$387,2,0))</f>
        <v/>
      </c>
      <c r="AA15" s="22" t="str">
        <f>IF(ISERROR(VLOOKUP('Choose Housekeeping Genes'!$C14,Calculations!$C$4:$M$387,3,0)),"",VLOOKUP('Choose Housekeeping Genes'!$C14,Calculations!$C$4:$M$387,3,0))</f>
        <v/>
      </c>
      <c r="AB15" s="22" t="str">
        <f>IF(ISERROR(VLOOKUP('Choose Housekeeping Genes'!$C14,Calculations!$C$4:$M$387,4,0)),"",VLOOKUP('Choose Housekeeping Genes'!$C14,Calculations!$C$4:$M$387,4,0))</f>
        <v/>
      </c>
      <c r="AC15" s="22" t="str">
        <f>IF(ISERROR(VLOOKUP('Choose Housekeeping Genes'!$C14,Calculations!$C$4:$M$387,5,0)),"",VLOOKUP('Choose Housekeeping Genes'!$C14,Calculations!$C$4:$M$387,5,0))</f>
        <v/>
      </c>
      <c r="AD15" s="22" t="str">
        <f>IF(ISERROR(VLOOKUP('Choose Housekeeping Genes'!$C14,Calculations!$C$4:$M$387,6,0)),"",VLOOKUP('Choose Housekeeping Genes'!$C14,Calculations!$C$4:$M$387,6,0))</f>
        <v/>
      </c>
      <c r="AE15" s="22" t="str">
        <f>IF(ISERROR(VLOOKUP('Choose Housekeeping Genes'!$C14,Calculations!$C$4:$M$387,7,0)),"",VLOOKUP('Choose Housekeeping Genes'!$C14,Calculations!$C$4:$M$387,7,0))</f>
        <v/>
      </c>
      <c r="AF15" s="22" t="str">
        <f>IF(ISERROR(VLOOKUP('Choose Housekeeping Genes'!$C14,Calculations!$C$4:$M$387,8,0)),"",VLOOKUP('Choose Housekeeping Genes'!$C14,Calculations!$C$4:$M$387,8,0))</f>
        <v/>
      </c>
      <c r="AG15" s="22" t="str">
        <f>IF(ISERROR(VLOOKUP('Choose Housekeeping Genes'!$C14,Calculations!$C$4:$M$387,9,0)),"",VLOOKUP('Choose Housekeeping Genes'!$C14,Calculations!$C$4:$M$387,9,0))</f>
        <v/>
      </c>
      <c r="AH15" s="22" t="str">
        <f>IF(ISERROR(VLOOKUP('Choose Housekeeping Genes'!$C14,Calculations!$C$4:$M$387,10,0)),"",VLOOKUP('Choose Housekeeping Genes'!$C14,Calculations!$C$4:$M$387,10,0))</f>
        <v/>
      </c>
      <c r="AI15" s="22" t="str">
        <f>IF(ISERROR(VLOOKUP('Choose Housekeeping Genes'!$C14,Calculations!$C$4:$M$387,11,0)),"",VLOOKUP('Choose Housekeeping Genes'!$C14,Calculations!$C$4:$M$387,11,0))</f>
        <v/>
      </c>
      <c r="AJ15" s="22" t="str">
        <f>IF(ISERROR(VLOOKUP('Choose Housekeeping Genes'!$C14,Calculations!$C$4:$Y$387,14,0)),"",VLOOKUP('Choose Housekeeping Genes'!$C14,Calculations!$C$4:$Y$387,14,0))</f>
        <v/>
      </c>
      <c r="AK15" s="22" t="str">
        <f>IF(ISERROR(VLOOKUP('Choose Housekeeping Genes'!$C14,Calculations!$C$4:$Y$387,15,0)),"",VLOOKUP('Choose Housekeeping Genes'!$C14,Calculations!$C$4:$Y$387,15,0))</f>
        <v/>
      </c>
      <c r="AL15" s="22" t="str">
        <f>IF(ISERROR(VLOOKUP('Choose Housekeeping Genes'!$C14,Calculations!$C$4:$Y$387,16,0)),"",VLOOKUP('Choose Housekeeping Genes'!$C14,Calculations!$C$4:$Y$387,16,0))</f>
        <v/>
      </c>
      <c r="AM15" s="22" t="str">
        <f>IF(ISERROR(VLOOKUP('Choose Housekeeping Genes'!$C14,Calculations!$C$4:$Y$387,17,0)),"",VLOOKUP('Choose Housekeeping Genes'!$C14,Calculations!$C$4:$Y$387,17,0))</f>
        <v/>
      </c>
      <c r="AN15" s="22" t="str">
        <f>IF(ISERROR(VLOOKUP('Choose Housekeeping Genes'!$C14,Calculations!$C$4:$Y$387,18,0)),"",VLOOKUP('Choose Housekeeping Genes'!$C14,Calculations!$C$4:$Y$387,18,0))</f>
        <v/>
      </c>
      <c r="AO15" s="22" t="str">
        <f>IF(ISERROR(VLOOKUP('Choose Housekeeping Genes'!$C14,Calculations!$C$4:$Y$387,19,0)),"",VLOOKUP('Choose Housekeeping Genes'!$C14,Calculations!$C$4:$Y$387,19,0))</f>
        <v/>
      </c>
      <c r="AP15" s="22" t="str">
        <f>IF(ISERROR(VLOOKUP('Choose Housekeeping Genes'!$C14,Calculations!$C$4:$Y$387,20,0)),"",VLOOKUP('Choose Housekeeping Genes'!$C14,Calculations!$C$4:$Y$387,20,0))</f>
        <v/>
      </c>
      <c r="AQ15" s="22" t="str">
        <f>IF(ISERROR(VLOOKUP('Choose Housekeeping Genes'!$C14,Calculations!$C$4:$Y$387,21,0)),"",VLOOKUP('Choose Housekeeping Genes'!$C14,Calculations!$C$4:$Y$387,21,0))</f>
        <v/>
      </c>
      <c r="AR15" s="22" t="str">
        <f>IF(ISERROR(VLOOKUP('Choose Housekeeping Genes'!$C14,Calculations!$C$4:$Y$387,22,0)),"",VLOOKUP('Choose Housekeeping Genes'!$C14,Calculations!$C$4:$Y$387,22,0))</f>
        <v/>
      </c>
      <c r="AS15" s="22" t="str">
        <f>IF(ISERROR(VLOOKUP('Choose Housekeeping Genes'!$C14,Calculations!$C$4:$Y$387,23,0)),"",VLOOKUP('Choose Housekeeping Genes'!$C14,Calculations!$C$4:$Y$387,23,0))</f>
        <v/>
      </c>
      <c r="AT15" s="36" t="str">
        <f t="shared" si="3"/>
        <v/>
      </c>
      <c r="AU15" s="36" t="str">
        <f t="shared" si="4"/>
        <v/>
      </c>
      <c r="AV15" s="36" t="str">
        <f t="shared" si="5"/>
        <v/>
      </c>
      <c r="AW15" s="36" t="str">
        <f t="shared" si="6"/>
        <v/>
      </c>
      <c r="AX15" s="36" t="str">
        <f t="shared" si="7"/>
        <v/>
      </c>
      <c r="AY15" s="36" t="str">
        <f t="shared" si="8"/>
        <v/>
      </c>
      <c r="AZ15" s="36" t="str">
        <f t="shared" si="9"/>
        <v/>
      </c>
      <c r="BA15" s="36" t="str">
        <f t="shared" si="10"/>
        <v/>
      </c>
      <c r="BB15" s="36" t="str">
        <f t="shared" si="11"/>
        <v/>
      </c>
      <c r="BC15" s="36" t="str">
        <f t="shared" si="12"/>
        <v/>
      </c>
      <c r="BD15" s="36" t="str">
        <f t="shared" si="13"/>
        <v/>
      </c>
      <c r="BE15" s="36" t="str">
        <f t="shared" si="14"/>
        <v/>
      </c>
      <c r="BF15" s="36" t="str">
        <f t="shared" si="15"/>
        <v/>
      </c>
      <c r="BG15" s="36" t="str">
        <f t="shared" si="16"/>
        <v/>
      </c>
      <c r="BH15" s="36" t="str">
        <f t="shared" si="17"/>
        <v/>
      </c>
      <c r="BI15" s="36" t="str">
        <f t="shared" si="18"/>
        <v/>
      </c>
      <c r="BJ15" s="36" t="str">
        <f t="shared" si="19"/>
        <v/>
      </c>
      <c r="BK15" s="36" t="str">
        <f t="shared" si="20"/>
        <v/>
      </c>
      <c r="BL15" s="36" t="str">
        <f t="shared" si="21"/>
        <v/>
      </c>
      <c r="BM15" s="36" t="str">
        <f t="shared" si="22"/>
        <v/>
      </c>
      <c r="BN15" s="38" t="e">
        <f t="shared" si="23"/>
        <v>#DIV/0!</v>
      </c>
      <c r="BO15" s="38" t="e">
        <f t="shared" si="24"/>
        <v>#DIV/0!</v>
      </c>
      <c r="BP15" s="39" t="str">
        <f t="shared" si="25"/>
        <v/>
      </c>
      <c r="BQ15" s="39" t="str">
        <f t="shared" si="26"/>
        <v/>
      </c>
      <c r="BR15" s="39" t="str">
        <f t="shared" si="27"/>
        <v/>
      </c>
      <c r="BS15" s="39" t="str">
        <f t="shared" si="28"/>
        <v/>
      </c>
      <c r="BT15" s="39" t="str">
        <f t="shared" si="29"/>
        <v/>
      </c>
      <c r="BU15" s="39" t="str">
        <f t="shared" si="30"/>
        <v/>
      </c>
      <c r="BV15" s="39" t="str">
        <f t="shared" si="31"/>
        <v/>
      </c>
      <c r="BW15" s="39" t="str">
        <f t="shared" si="32"/>
        <v/>
      </c>
      <c r="BX15" s="39" t="str">
        <f t="shared" si="33"/>
        <v/>
      </c>
      <c r="BY15" s="39" t="str">
        <f t="shared" si="34"/>
        <v/>
      </c>
      <c r="BZ15" s="39" t="str">
        <f t="shared" si="35"/>
        <v/>
      </c>
      <c r="CA15" s="39" t="str">
        <f t="shared" si="36"/>
        <v/>
      </c>
      <c r="CB15" s="39" t="str">
        <f t="shared" si="37"/>
        <v/>
      </c>
      <c r="CC15" s="39" t="str">
        <f t="shared" si="38"/>
        <v/>
      </c>
      <c r="CD15" s="39" t="str">
        <f t="shared" si="39"/>
        <v/>
      </c>
      <c r="CE15" s="39" t="str">
        <f t="shared" si="40"/>
        <v/>
      </c>
      <c r="CF15" s="39" t="str">
        <f t="shared" si="41"/>
        <v/>
      </c>
      <c r="CG15" s="39" t="str">
        <f t="shared" si="42"/>
        <v/>
      </c>
      <c r="CH15" s="39" t="str">
        <f t="shared" si="43"/>
        <v/>
      </c>
      <c r="CI15" s="39" t="str">
        <f t="shared" si="44"/>
        <v/>
      </c>
    </row>
    <row r="16" spans="1:87">
      <c r="A16" s="18"/>
      <c r="B16" s="15" t="str">
        <f>'Gene Table'!E15</f>
        <v>mmu-miR-125a-3p</v>
      </c>
      <c r="C16" s="15" t="str">
        <f>'Gene Table'!B15</f>
        <v>A13</v>
      </c>
      <c r="D16" s="16" t="str">
        <f>IF(SUM('Test Sample Data'!D$3:D$98)&gt;10,IF(AND(ISNUMBER('Test Sample Data'!D15),'Test Sample Data'!D15&lt;$B$1,'Test Sample Data'!D15&gt;0),'Test Sample Data'!D15,$B$1),"")</f>
        <v/>
      </c>
      <c r="E16" s="17" t="str">
        <f>IF(SUM('Test Sample Data'!E$3:E$98)&gt;10,IF(AND(ISNUMBER('Test Sample Data'!E15),'Test Sample Data'!E15&lt;$B$1,'Test Sample Data'!E15&gt;0),'Test Sample Data'!E15,$B$1),"")</f>
        <v/>
      </c>
      <c r="F16" s="17" t="str">
        <f>IF(SUM('Test Sample Data'!F$3:F$98)&gt;10,IF(AND(ISNUMBER('Test Sample Data'!F15),'Test Sample Data'!F15&lt;$B$1,'Test Sample Data'!F15&gt;0),'Test Sample Data'!F15,$B$1),"")</f>
        <v/>
      </c>
      <c r="G16" s="17" t="str">
        <f>IF(SUM('Test Sample Data'!G$3:G$98)&gt;10,IF(AND(ISNUMBER('Test Sample Data'!G15),'Test Sample Data'!G15&lt;$B$1,'Test Sample Data'!G15&gt;0),'Test Sample Data'!G15,$B$1),"")</f>
        <v/>
      </c>
      <c r="H16" s="17" t="str">
        <f>IF(SUM('Test Sample Data'!H$3:H$98)&gt;10,IF(AND(ISNUMBER('Test Sample Data'!H15),'Test Sample Data'!H15&lt;$B$1,'Test Sample Data'!H15&gt;0),'Test Sample Data'!H15,$B$1),"")</f>
        <v/>
      </c>
      <c r="I16" s="17" t="str">
        <f>IF(SUM('Test Sample Data'!I$3:I$98)&gt;10,IF(AND(ISNUMBER('Test Sample Data'!I15),'Test Sample Data'!I15&lt;$B$1,'Test Sample Data'!I15&gt;0),'Test Sample Data'!I15,$B$1),"")</f>
        <v/>
      </c>
      <c r="J16" s="17" t="str">
        <f>IF(SUM('Test Sample Data'!J$3:J$98)&gt;10,IF(AND(ISNUMBER('Test Sample Data'!J15),'Test Sample Data'!J15&lt;$B$1,'Test Sample Data'!J15&gt;0),'Test Sample Data'!J15,$B$1),"")</f>
        <v/>
      </c>
      <c r="K16" s="17" t="str">
        <f>IF(SUM('Test Sample Data'!K$3:K$98)&gt;10,IF(AND(ISNUMBER('Test Sample Data'!K15),'Test Sample Data'!K15&lt;$B$1,'Test Sample Data'!K15&gt;0),'Test Sample Data'!K15,$B$1),"")</f>
        <v/>
      </c>
      <c r="L16" s="17" t="str">
        <f>IF(SUM('Test Sample Data'!L$3:L$98)&gt;10,IF(AND(ISNUMBER('Test Sample Data'!L15),'Test Sample Data'!L15&lt;$B$1,'Test Sample Data'!L15&gt;0),'Test Sample Data'!L15,$B$1),"")</f>
        <v/>
      </c>
      <c r="M16" s="17" t="str">
        <f>IF(SUM('Test Sample Data'!M$3:M$98)&gt;10,IF(AND(ISNUMBER('Test Sample Data'!M15),'Test Sample Data'!M15&lt;$B$1,'Test Sample Data'!M15&gt;0),'Test Sample Data'!M15,$B$1),"")</f>
        <v/>
      </c>
      <c r="N16" s="17" t="str">
        <f>'Gene Table'!E15</f>
        <v>mmu-miR-125a-3p</v>
      </c>
      <c r="O16" s="17" t="str">
        <f>'Gene Table'!B15</f>
        <v>A13</v>
      </c>
      <c r="P16" s="17" t="str">
        <f>IF(SUM('Control Sample Data'!D$3:D$98)&gt;10,IF(AND(ISNUMBER('Control Sample Data'!D15),'Control Sample Data'!D15&lt;$B$1,'Control Sample Data'!D15&gt;0),'Control Sample Data'!D15,$B$1),"")</f>
        <v/>
      </c>
      <c r="Q16" s="17" t="str">
        <f>IF(SUM('Control Sample Data'!E$3:E$98)&gt;10,IF(AND(ISNUMBER('Control Sample Data'!E15),'Control Sample Data'!E15&lt;$B$1,'Control Sample Data'!E15&gt;0),'Control Sample Data'!E15,$B$1),"")</f>
        <v/>
      </c>
      <c r="R16" s="17" t="str">
        <f>IF(SUM('Control Sample Data'!F$3:F$98)&gt;10,IF(AND(ISNUMBER('Control Sample Data'!F15),'Control Sample Data'!F15&lt;$B$1,'Control Sample Data'!F15&gt;0),'Control Sample Data'!F15,$B$1),"")</f>
        <v/>
      </c>
      <c r="S16" s="17" t="str">
        <f>IF(SUM('Control Sample Data'!G$3:G$98)&gt;10,IF(AND(ISNUMBER('Control Sample Data'!G15),'Control Sample Data'!G15&lt;$B$1,'Control Sample Data'!G15&gt;0),'Control Sample Data'!G15,$B$1),"")</f>
        <v/>
      </c>
      <c r="T16" s="17" t="str">
        <f>IF(SUM('Control Sample Data'!H$3:H$98)&gt;10,IF(AND(ISNUMBER('Control Sample Data'!H15),'Control Sample Data'!H15&lt;$B$1,'Control Sample Data'!H15&gt;0),'Control Sample Data'!H15,$B$1),"")</f>
        <v/>
      </c>
      <c r="U16" s="17" t="str">
        <f>IF(SUM('Control Sample Data'!I$3:I$98)&gt;10,IF(AND(ISNUMBER('Control Sample Data'!I15),'Control Sample Data'!I15&lt;$B$1,'Control Sample Data'!I15&gt;0),'Control Sample Data'!I15,$B$1),"")</f>
        <v/>
      </c>
      <c r="V16" s="17" t="str">
        <f>IF(SUM('Control Sample Data'!J$3:J$98)&gt;10,IF(AND(ISNUMBER('Control Sample Data'!J15),'Control Sample Data'!J15&lt;$B$1,'Control Sample Data'!J15&gt;0),'Control Sample Data'!J15,$B$1),"")</f>
        <v/>
      </c>
      <c r="W16" s="17" t="str">
        <f>IF(SUM('Control Sample Data'!K$3:K$98)&gt;10,IF(AND(ISNUMBER('Control Sample Data'!K15),'Control Sample Data'!K15&lt;$B$1,'Control Sample Data'!K15&gt;0),'Control Sample Data'!K15,$B$1),"")</f>
        <v/>
      </c>
      <c r="X16" s="17" t="str">
        <f>IF(SUM('Control Sample Data'!L$3:L$98)&gt;10,IF(AND(ISNUMBER('Control Sample Data'!L15),'Control Sample Data'!L15&lt;$B$1,'Control Sample Data'!L15&gt;0),'Control Sample Data'!L15,$B$1),"")</f>
        <v/>
      </c>
      <c r="Y16" s="17" t="str">
        <f>IF(SUM('Control Sample Data'!M$3:M$98)&gt;10,IF(AND(ISNUMBER('Control Sample Data'!M15),'Control Sample Data'!M15&lt;$B$1,'Control Sample Data'!M15&gt;0),'Control Sample Data'!M15,$B$1),"")</f>
        <v/>
      </c>
      <c r="Z16" s="22" t="str">
        <f>IF(ISERROR(VLOOKUP('Choose Housekeeping Genes'!$C15,Calculations!$C$4:$M$387,2,0)),"",VLOOKUP('Choose Housekeeping Genes'!$C15,Calculations!$C$4:$M$387,2,0))</f>
        <v/>
      </c>
      <c r="AA16" s="22" t="str">
        <f>IF(ISERROR(VLOOKUP('Choose Housekeeping Genes'!$C15,Calculations!$C$4:$M$387,3,0)),"",VLOOKUP('Choose Housekeeping Genes'!$C15,Calculations!$C$4:$M$387,3,0))</f>
        <v/>
      </c>
      <c r="AB16" s="22" t="str">
        <f>IF(ISERROR(VLOOKUP('Choose Housekeeping Genes'!$C15,Calculations!$C$4:$M$387,4,0)),"",VLOOKUP('Choose Housekeeping Genes'!$C15,Calculations!$C$4:$M$387,4,0))</f>
        <v/>
      </c>
      <c r="AC16" s="22" t="str">
        <f>IF(ISERROR(VLOOKUP('Choose Housekeeping Genes'!$C15,Calculations!$C$4:$M$387,5,0)),"",VLOOKUP('Choose Housekeeping Genes'!$C15,Calculations!$C$4:$M$387,5,0))</f>
        <v/>
      </c>
      <c r="AD16" s="22" t="str">
        <f>IF(ISERROR(VLOOKUP('Choose Housekeeping Genes'!$C15,Calculations!$C$4:$M$387,6,0)),"",VLOOKUP('Choose Housekeeping Genes'!$C15,Calculations!$C$4:$M$387,6,0))</f>
        <v/>
      </c>
      <c r="AE16" s="22" t="str">
        <f>IF(ISERROR(VLOOKUP('Choose Housekeeping Genes'!$C15,Calculations!$C$4:$M$387,7,0)),"",VLOOKUP('Choose Housekeeping Genes'!$C15,Calculations!$C$4:$M$387,7,0))</f>
        <v/>
      </c>
      <c r="AF16" s="22" t="str">
        <f>IF(ISERROR(VLOOKUP('Choose Housekeeping Genes'!$C15,Calculations!$C$4:$M$387,8,0)),"",VLOOKUP('Choose Housekeeping Genes'!$C15,Calculations!$C$4:$M$387,8,0))</f>
        <v/>
      </c>
      <c r="AG16" s="22" t="str">
        <f>IF(ISERROR(VLOOKUP('Choose Housekeeping Genes'!$C15,Calculations!$C$4:$M$387,9,0)),"",VLOOKUP('Choose Housekeeping Genes'!$C15,Calculations!$C$4:$M$387,9,0))</f>
        <v/>
      </c>
      <c r="AH16" s="22" t="str">
        <f>IF(ISERROR(VLOOKUP('Choose Housekeeping Genes'!$C15,Calculations!$C$4:$M$387,10,0)),"",VLOOKUP('Choose Housekeeping Genes'!$C15,Calculations!$C$4:$M$387,10,0))</f>
        <v/>
      </c>
      <c r="AI16" s="22" t="str">
        <f>IF(ISERROR(VLOOKUP('Choose Housekeeping Genes'!$C15,Calculations!$C$4:$M$387,11,0)),"",VLOOKUP('Choose Housekeeping Genes'!$C15,Calculations!$C$4:$M$387,11,0))</f>
        <v/>
      </c>
      <c r="AJ16" s="22" t="str">
        <f>IF(ISERROR(VLOOKUP('Choose Housekeeping Genes'!$C15,Calculations!$C$4:$Y$387,14,0)),"",VLOOKUP('Choose Housekeeping Genes'!$C15,Calculations!$C$4:$Y$387,14,0))</f>
        <v/>
      </c>
      <c r="AK16" s="22" t="str">
        <f>IF(ISERROR(VLOOKUP('Choose Housekeeping Genes'!$C15,Calculations!$C$4:$Y$387,15,0)),"",VLOOKUP('Choose Housekeeping Genes'!$C15,Calculations!$C$4:$Y$387,15,0))</f>
        <v/>
      </c>
      <c r="AL16" s="22" t="str">
        <f>IF(ISERROR(VLOOKUP('Choose Housekeeping Genes'!$C15,Calculations!$C$4:$Y$387,16,0)),"",VLOOKUP('Choose Housekeeping Genes'!$C15,Calculations!$C$4:$Y$387,16,0))</f>
        <v/>
      </c>
      <c r="AM16" s="22" t="str">
        <f>IF(ISERROR(VLOOKUP('Choose Housekeeping Genes'!$C15,Calculations!$C$4:$Y$387,17,0)),"",VLOOKUP('Choose Housekeeping Genes'!$C15,Calculations!$C$4:$Y$387,17,0))</f>
        <v/>
      </c>
      <c r="AN16" s="22" t="str">
        <f>IF(ISERROR(VLOOKUP('Choose Housekeeping Genes'!$C15,Calculations!$C$4:$Y$387,18,0)),"",VLOOKUP('Choose Housekeeping Genes'!$C15,Calculations!$C$4:$Y$387,18,0))</f>
        <v/>
      </c>
      <c r="AO16" s="22" t="str">
        <f>IF(ISERROR(VLOOKUP('Choose Housekeeping Genes'!$C15,Calculations!$C$4:$Y$387,19,0)),"",VLOOKUP('Choose Housekeeping Genes'!$C15,Calculations!$C$4:$Y$387,19,0))</f>
        <v/>
      </c>
      <c r="AP16" s="22" t="str">
        <f>IF(ISERROR(VLOOKUP('Choose Housekeeping Genes'!$C15,Calculations!$C$4:$Y$387,20,0)),"",VLOOKUP('Choose Housekeeping Genes'!$C15,Calculations!$C$4:$Y$387,20,0))</f>
        <v/>
      </c>
      <c r="AQ16" s="22" t="str">
        <f>IF(ISERROR(VLOOKUP('Choose Housekeeping Genes'!$C15,Calculations!$C$4:$Y$387,21,0)),"",VLOOKUP('Choose Housekeeping Genes'!$C15,Calculations!$C$4:$Y$387,21,0))</f>
        <v/>
      </c>
      <c r="AR16" s="22" t="str">
        <f>IF(ISERROR(VLOOKUP('Choose Housekeeping Genes'!$C15,Calculations!$C$4:$Y$387,22,0)),"",VLOOKUP('Choose Housekeeping Genes'!$C15,Calculations!$C$4:$Y$387,22,0))</f>
        <v/>
      </c>
      <c r="AS16" s="22" t="str">
        <f>IF(ISERROR(VLOOKUP('Choose Housekeeping Genes'!$C15,Calculations!$C$4:$Y$387,23,0)),"",VLOOKUP('Choose Housekeeping Genes'!$C15,Calculations!$C$4:$Y$387,23,0))</f>
        <v/>
      </c>
      <c r="AT16" s="36" t="str">
        <f t="shared" si="3"/>
        <v/>
      </c>
      <c r="AU16" s="36" t="str">
        <f t="shared" si="4"/>
        <v/>
      </c>
      <c r="AV16" s="36" t="str">
        <f t="shared" si="5"/>
        <v/>
      </c>
      <c r="AW16" s="36" t="str">
        <f t="shared" si="6"/>
        <v/>
      </c>
      <c r="AX16" s="36" t="str">
        <f t="shared" si="7"/>
        <v/>
      </c>
      <c r="AY16" s="36" t="str">
        <f t="shared" si="8"/>
        <v/>
      </c>
      <c r="AZ16" s="36" t="str">
        <f t="shared" si="9"/>
        <v/>
      </c>
      <c r="BA16" s="36" t="str">
        <f t="shared" si="10"/>
        <v/>
      </c>
      <c r="BB16" s="36" t="str">
        <f t="shared" si="11"/>
        <v/>
      </c>
      <c r="BC16" s="36" t="str">
        <f t="shared" si="12"/>
        <v/>
      </c>
      <c r="BD16" s="36" t="str">
        <f t="shared" si="13"/>
        <v/>
      </c>
      <c r="BE16" s="36" t="str">
        <f t="shared" si="14"/>
        <v/>
      </c>
      <c r="BF16" s="36" t="str">
        <f t="shared" si="15"/>
        <v/>
      </c>
      <c r="BG16" s="36" t="str">
        <f t="shared" si="16"/>
        <v/>
      </c>
      <c r="BH16" s="36" t="str">
        <f t="shared" si="17"/>
        <v/>
      </c>
      <c r="BI16" s="36" t="str">
        <f t="shared" si="18"/>
        <v/>
      </c>
      <c r="BJ16" s="36" t="str">
        <f t="shared" si="19"/>
        <v/>
      </c>
      <c r="BK16" s="36" t="str">
        <f t="shared" si="20"/>
        <v/>
      </c>
      <c r="BL16" s="36" t="str">
        <f t="shared" si="21"/>
        <v/>
      </c>
      <c r="BM16" s="36" t="str">
        <f t="shared" si="22"/>
        <v/>
      </c>
      <c r="BN16" s="38" t="e">
        <f t="shared" si="23"/>
        <v>#DIV/0!</v>
      </c>
      <c r="BO16" s="38" t="e">
        <f t="shared" si="24"/>
        <v>#DIV/0!</v>
      </c>
      <c r="BP16" s="39" t="str">
        <f t="shared" si="25"/>
        <v/>
      </c>
      <c r="BQ16" s="39" t="str">
        <f t="shared" si="26"/>
        <v/>
      </c>
      <c r="BR16" s="39" t="str">
        <f t="shared" si="27"/>
        <v/>
      </c>
      <c r="BS16" s="39" t="str">
        <f t="shared" si="28"/>
        <v/>
      </c>
      <c r="BT16" s="39" t="str">
        <f t="shared" si="29"/>
        <v/>
      </c>
      <c r="BU16" s="39" t="str">
        <f t="shared" si="30"/>
        <v/>
      </c>
      <c r="BV16" s="39" t="str">
        <f t="shared" si="31"/>
        <v/>
      </c>
      <c r="BW16" s="39" t="str">
        <f t="shared" si="32"/>
        <v/>
      </c>
      <c r="BX16" s="39" t="str">
        <f t="shared" si="33"/>
        <v/>
      </c>
      <c r="BY16" s="39" t="str">
        <f t="shared" si="34"/>
        <v/>
      </c>
      <c r="BZ16" s="39" t="str">
        <f t="shared" si="35"/>
        <v/>
      </c>
      <c r="CA16" s="39" t="str">
        <f t="shared" si="36"/>
        <v/>
      </c>
      <c r="CB16" s="39" t="str">
        <f t="shared" si="37"/>
        <v/>
      </c>
      <c r="CC16" s="39" t="str">
        <f t="shared" si="38"/>
        <v/>
      </c>
      <c r="CD16" s="39" t="str">
        <f t="shared" si="39"/>
        <v/>
      </c>
      <c r="CE16" s="39" t="str">
        <f t="shared" si="40"/>
        <v/>
      </c>
      <c r="CF16" s="39" t="str">
        <f t="shared" si="41"/>
        <v/>
      </c>
      <c r="CG16" s="39" t="str">
        <f t="shared" si="42"/>
        <v/>
      </c>
      <c r="CH16" s="39" t="str">
        <f t="shared" si="43"/>
        <v/>
      </c>
      <c r="CI16" s="39" t="str">
        <f t="shared" si="44"/>
        <v/>
      </c>
    </row>
    <row r="17" spans="1:87">
      <c r="A17" s="18"/>
      <c r="B17" s="15" t="str">
        <f>'Gene Table'!E16</f>
        <v>mmu-miR-340-5p</v>
      </c>
      <c r="C17" s="15" t="str">
        <f>'Gene Table'!B16</f>
        <v>A14</v>
      </c>
      <c r="D17" s="16" t="str">
        <f>IF(SUM('Test Sample Data'!D$3:D$98)&gt;10,IF(AND(ISNUMBER('Test Sample Data'!D16),'Test Sample Data'!D16&lt;$B$1,'Test Sample Data'!D16&gt;0),'Test Sample Data'!D16,$B$1),"")</f>
        <v/>
      </c>
      <c r="E17" s="17" t="str">
        <f>IF(SUM('Test Sample Data'!E$3:E$98)&gt;10,IF(AND(ISNUMBER('Test Sample Data'!E16),'Test Sample Data'!E16&lt;$B$1,'Test Sample Data'!E16&gt;0),'Test Sample Data'!E16,$B$1),"")</f>
        <v/>
      </c>
      <c r="F17" s="17" t="str">
        <f>IF(SUM('Test Sample Data'!F$3:F$98)&gt;10,IF(AND(ISNUMBER('Test Sample Data'!F16),'Test Sample Data'!F16&lt;$B$1,'Test Sample Data'!F16&gt;0),'Test Sample Data'!F16,$B$1),"")</f>
        <v/>
      </c>
      <c r="G17" s="17" t="str">
        <f>IF(SUM('Test Sample Data'!G$3:G$98)&gt;10,IF(AND(ISNUMBER('Test Sample Data'!G16),'Test Sample Data'!G16&lt;$B$1,'Test Sample Data'!G16&gt;0),'Test Sample Data'!G16,$B$1),"")</f>
        <v/>
      </c>
      <c r="H17" s="17" t="str">
        <f>IF(SUM('Test Sample Data'!H$3:H$98)&gt;10,IF(AND(ISNUMBER('Test Sample Data'!H16),'Test Sample Data'!H16&lt;$B$1,'Test Sample Data'!H16&gt;0),'Test Sample Data'!H16,$B$1),"")</f>
        <v/>
      </c>
      <c r="I17" s="17" t="str">
        <f>IF(SUM('Test Sample Data'!I$3:I$98)&gt;10,IF(AND(ISNUMBER('Test Sample Data'!I16),'Test Sample Data'!I16&lt;$B$1,'Test Sample Data'!I16&gt;0),'Test Sample Data'!I16,$B$1),"")</f>
        <v/>
      </c>
      <c r="J17" s="17" t="str">
        <f>IF(SUM('Test Sample Data'!J$3:J$98)&gt;10,IF(AND(ISNUMBER('Test Sample Data'!J16),'Test Sample Data'!J16&lt;$B$1,'Test Sample Data'!J16&gt;0),'Test Sample Data'!J16,$B$1),"")</f>
        <v/>
      </c>
      <c r="K17" s="17" t="str">
        <f>IF(SUM('Test Sample Data'!K$3:K$98)&gt;10,IF(AND(ISNUMBER('Test Sample Data'!K16),'Test Sample Data'!K16&lt;$B$1,'Test Sample Data'!K16&gt;0),'Test Sample Data'!K16,$B$1),"")</f>
        <v/>
      </c>
      <c r="L17" s="17" t="str">
        <f>IF(SUM('Test Sample Data'!L$3:L$98)&gt;10,IF(AND(ISNUMBER('Test Sample Data'!L16),'Test Sample Data'!L16&lt;$B$1,'Test Sample Data'!L16&gt;0),'Test Sample Data'!L16,$B$1),"")</f>
        <v/>
      </c>
      <c r="M17" s="17" t="str">
        <f>IF(SUM('Test Sample Data'!M$3:M$98)&gt;10,IF(AND(ISNUMBER('Test Sample Data'!M16),'Test Sample Data'!M16&lt;$B$1,'Test Sample Data'!M16&gt;0),'Test Sample Data'!M16,$B$1),"")</f>
        <v/>
      </c>
      <c r="N17" s="17" t="str">
        <f>'Gene Table'!E16</f>
        <v>mmu-miR-340-5p</v>
      </c>
      <c r="O17" s="17" t="str">
        <f>'Gene Table'!B16</f>
        <v>A14</v>
      </c>
      <c r="P17" s="17" t="str">
        <f>IF(SUM('Control Sample Data'!D$3:D$98)&gt;10,IF(AND(ISNUMBER('Control Sample Data'!D16),'Control Sample Data'!D16&lt;$B$1,'Control Sample Data'!D16&gt;0),'Control Sample Data'!D16,$B$1),"")</f>
        <v/>
      </c>
      <c r="Q17" s="17" t="str">
        <f>IF(SUM('Control Sample Data'!E$3:E$98)&gt;10,IF(AND(ISNUMBER('Control Sample Data'!E16),'Control Sample Data'!E16&lt;$B$1,'Control Sample Data'!E16&gt;0),'Control Sample Data'!E16,$B$1),"")</f>
        <v/>
      </c>
      <c r="R17" s="17" t="str">
        <f>IF(SUM('Control Sample Data'!F$3:F$98)&gt;10,IF(AND(ISNUMBER('Control Sample Data'!F16),'Control Sample Data'!F16&lt;$B$1,'Control Sample Data'!F16&gt;0),'Control Sample Data'!F16,$B$1),"")</f>
        <v/>
      </c>
      <c r="S17" s="17" t="str">
        <f>IF(SUM('Control Sample Data'!G$3:G$98)&gt;10,IF(AND(ISNUMBER('Control Sample Data'!G16),'Control Sample Data'!G16&lt;$B$1,'Control Sample Data'!G16&gt;0),'Control Sample Data'!G16,$B$1),"")</f>
        <v/>
      </c>
      <c r="T17" s="17" t="str">
        <f>IF(SUM('Control Sample Data'!H$3:H$98)&gt;10,IF(AND(ISNUMBER('Control Sample Data'!H16),'Control Sample Data'!H16&lt;$B$1,'Control Sample Data'!H16&gt;0),'Control Sample Data'!H16,$B$1),"")</f>
        <v/>
      </c>
      <c r="U17" s="17" t="str">
        <f>IF(SUM('Control Sample Data'!I$3:I$98)&gt;10,IF(AND(ISNUMBER('Control Sample Data'!I16),'Control Sample Data'!I16&lt;$B$1,'Control Sample Data'!I16&gt;0),'Control Sample Data'!I16,$B$1),"")</f>
        <v/>
      </c>
      <c r="V17" s="17" t="str">
        <f>IF(SUM('Control Sample Data'!J$3:J$98)&gt;10,IF(AND(ISNUMBER('Control Sample Data'!J16),'Control Sample Data'!J16&lt;$B$1,'Control Sample Data'!J16&gt;0),'Control Sample Data'!J16,$B$1),"")</f>
        <v/>
      </c>
      <c r="W17" s="17" t="str">
        <f>IF(SUM('Control Sample Data'!K$3:K$98)&gt;10,IF(AND(ISNUMBER('Control Sample Data'!K16),'Control Sample Data'!K16&lt;$B$1,'Control Sample Data'!K16&gt;0),'Control Sample Data'!K16,$B$1),"")</f>
        <v/>
      </c>
      <c r="X17" s="17" t="str">
        <f>IF(SUM('Control Sample Data'!L$3:L$98)&gt;10,IF(AND(ISNUMBER('Control Sample Data'!L16),'Control Sample Data'!L16&lt;$B$1,'Control Sample Data'!L16&gt;0),'Control Sample Data'!L16,$B$1),"")</f>
        <v/>
      </c>
      <c r="Y17" s="17" t="str">
        <f>IF(SUM('Control Sample Data'!M$3:M$98)&gt;10,IF(AND(ISNUMBER('Control Sample Data'!M16),'Control Sample Data'!M16&lt;$B$1,'Control Sample Data'!M16&gt;0),'Control Sample Data'!M16,$B$1),"")</f>
        <v/>
      </c>
      <c r="Z17" s="22" t="str">
        <f>IF(ISERROR(VLOOKUP('Choose Housekeeping Genes'!$C16,Calculations!$C$4:$M$387,2,0)),"",VLOOKUP('Choose Housekeeping Genes'!$C16,Calculations!$C$4:$M$387,2,0))</f>
        <v/>
      </c>
      <c r="AA17" s="22" t="str">
        <f>IF(ISERROR(VLOOKUP('Choose Housekeeping Genes'!$C16,Calculations!$C$4:$M$387,3,0)),"",VLOOKUP('Choose Housekeeping Genes'!$C16,Calculations!$C$4:$M$387,3,0))</f>
        <v/>
      </c>
      <c r="AB17" s="22" t="str">
        <f>IF(ISERROR(VLOOKUP('Choose Housekeeping Genes'!$C16,Calculations!$C$4:$M$387,4,0)),"",VLOOKUP('Choose Housekeeping Genes'!$C16,Calculations!$C$4:$M$387,4,0))</f>
        <v/>
      </c>
      <c r="AC17" s="22" t="str">
        <f>IF(ISERROR(VLOOKUP('Choose Housekeeping Genes'!$C16,Calculations!$C$4:$M$387,5,0)),"",VLOOKUP('Choose Housekeeping Genes'!$C16,Calculations!$C$4:$M$387,5,0))</f>
        <v/>
      </c>
      <c r="AD17" s="22" t="str">
        <f>IF(ISERROR(VLOOKUP('Choose Housekeeping Genes'!$C16,Calculations!$C$4:$M$387,6,0)),"",VLOOKUP('Choose Housekeeping Genes'!$C16,Calculations!$C$4:$M$387,6,0))</f>
        <v/>
      </c>
      <c r="AE17" s="22" t="str">
        <f>IF(ISERROR(VLOOKUP('Choose Housekeeping Genes'!$C16,Calculations!$C$4:$M$387,7,0)),"",VLOOKUP('Choose Housekeeping Genes'!$C16,Calculations!$C$4:$M$387,7,0))</f>
        <v/>
      </c>
      <c r="AF17" s="22" t="str">
        <f>IF(ISERROR(VLOOKUP('Choose Housekeeping Genes'!$C16,Calculations!$C$4:$M$387,8,0)),"",VLOOKUP('Choose Housekeeping Genes'!$C16,Calculations!$C$4:$M$387,8,0))</f>
        <v/>
      </c>
      <c r="AG17" s="22" t="str">
        <f>IF(ISERROR(VLOOKUP('Choose Housekeeping Genes'!$C16,Calculations!$C$4:$M$387,9,0)),"",VLOOKUP('Choose Housekeeping Genes'!$C16,Calculations!$C$4:$M$387,9,0))</f>
        <v/>
      </c>
      <c r="AH17" s="22" t="str">
        <f>IF(ISERROR(VLOOKUP('Choose Housekeeping Genes'!$C16,Calculations!$C$4:$M$387,10,0)),"",VLOOKUP('Choose Housekeeping Genes'!$C16,Calculations!$C$4:$M$387,10,0))</f>
        <v/>
      </c>
      <c r="AI17" s="22" t="str">
        <f>IF(ISERROR(VLOOKUP('Choose Housekeeping Genes'!$C16,Calculations!$C$4:$M$387,11,0)),"",VLOOKUP('Choose Housekeeping Genes'!$C16,Calculations!$C$4:$M$387,11,0))</f>
        <v/>
      </c>
      <c r="AJ17" s="22" t="str">
        <f>IF(ISERROR(VLOOKUP('Choose Housekeeping Genes'!$C16,Calculations!$C$4:$Y$387,14,0)),"",VLOOKUP('Choose Housekeeping Genes'!$C16,Calculations!$C$4:$Y$387,14,0))</f>
        <v/>
      </c>
      <c r="AK17" s="22" t="str">
        <f>IF(ISERROR(VLOOKUP('Choose Housekeeping Genes'!$C16,Calculations!$C$4:$Y$387,15,0)),"",VLOOKUP('Choose Housekeeping Genes'!$C16,Calculations!$C$4:$Y$387,15,0))</f>
        <v/>
      </c>
      <c r="AL17" s="22" t="str">
        <f>IF(ISERROR(VLOOKUP('Choose Housekeeping Genes'!$C16,Calculations!$C$4:$Y$387,16,0)),"",VLOOKUP('Choose Housekeeping Genes'!$C16,Calculations!$C$4:$Y$387,16,0))</f>
        <v/>
      </c>
      <c r="AM17" s="22" t="str">
        <f>IF(ISERROR(VLOOKUP('Choose Housekeeping Genes'!$C16,Calculations!$C$4:$Y$387,17,0)),"",VLOOKUP('Choose Housekeeping Genes'!$C16,Calculations!$C$4:$Y$387,17,0))</f>
        <v/>
      </c>
      <c r="AN17" s="22" t="str">
        <f>IF(ISERROR(VLOOKUP('Choose Housekeeping Genes'!$C16,Calculations!$C$4:$Y$387,18,0)),"",VLOOKUP('Choose Housekeeping Genes'!$C16,Calculations!$C$4:$Y$387,18,0))</f>
        <v/>
      </c>
      <c r="AO17" s="22" t="str">
        <f>IF(ISERROR(VLOOKUP('Choose Housekeeping Genes'!$C16,Calculations!$C$4:$Y$387,19,0)),"",VLOOKUP('Choose Housekeeping Genes'!$C16,Calculations!$C$4:$Y$387,19,0))</f>
        <v/>
      </c>
      <c r="AP17" s="22" t="str">
        <f>IF(ISERROR(VLOOKUP('Choose Housekeeping Genes'!$C16,Calculations!$C$4:$Y$387,20,0)),"",VLOOKUP('Choose Housekeeping Genes'!$C16,Calculations!$C$4:$Y$387,20,0))</f>
        <v/>
      </c>
      <c r="AQ17" s="22" t="str">
        <f>IF(ISERROR(VLOOKUP('Choose Housekeeping Genes'!$C16,Calculations!$C$4:$Y$387,21,0)),"",VLOOKUP('Choose Housekeeping Genes'!$C16,Calculations!$C$4:$Y$387,21,0))</f>
        <v/>
      </c>
      <c r="AR17" s="22" t="str">
        <f>IF(ISERROR(VLOOKUP('Choose Housekeeping Genes'!$C16,Calculations!$C$4:$Y$387,22,0)),"",VLOOKUP('Choose Housekeeping Genes'!$C16,Calculations!$C$4:$Y$387,22,0))</f>
        <v/>
      </c>
      <c r="AS17" s="22" t="str">
        <f>IF(ISERROR(VLOOKUP('Choose Housekeeping Genes'!$C16,Calculations!$C$4:$Y$387,23,0)),"",VLOOKUP('Choose Housekeeping Genes'!$C16,Calculations!$C$4:$Y$387,23,0))</f>
        <v/>
      </c>
      <c r="AT17" s="36" t="str">
        <f t="shared" si="3"/>
        <v/>
      </c>
      <c r="AU17" s="36" t="str">
        <f t="shared" si="4"/>
        <v/>
      </c>
      <c r="AV17" s="36" t="str">
        <f t="shared" si="5"/>
        <v/>
      </c>
      <c r="AW17" s="36" t="str">
        <f t="shared" si="6"/>
        <v/>
      </c>
      <c r="AX17" s="36" t="str">
        <f t="shared" si="7"/>
        <v/>
      </c>
      <c r="AY17" s="36" t="str">
        <f t="shared" si="8"/>
        <v/>
      </c>
      <c r="AZ17" s="36" t="str">
        <f t="shared" si="9"/>
        <v/>
      </c>
      <c r="BA17" s="36" t="str">
        <f t="shared" si="10"/>
        <v/>
      </c>
      <c r="BB17" s="36" t="str">
        <f t="shared" si="11"/>
        <v/>
      </c>
      <c r="BC17" s="36" t="str">
        <f t="shared" si="12"/>
        <v/>
      </c>
      <c r="BD17" s="36" t="str">
        <f t="shared" si="13"/>
        <v/>
      </c>
      <c r="BE17" s="36" t="str">
        <f t="shared" si="14"/>
        <v/>
      </c>
      <c r="BF17" s="36" t="str">
        <f t="shared" si="15"/>
        <v/>
      </c>
      <c r="BG17" s="36" t="str">
        <f t="shared" si="16"/>
        <v/>
      </c>
      <c r="BH17" s="36" t="str">
        <f t="shared" si="17"/>
        <v/>
      </c>
      <c r="BI17" s="36" t="str">
        <f t="shared" si="18"/>
        <v/>
      </c>
      <c r="BJ17" s="36" t="str">
        <f t="shared" si="19"/>
        <v/>
      </c>
      <c r="BK17" s="36" t="str">
        <f t="shared" si="20"/>
        <v/>
      </c>
      <c r="BL17" s="36" t="str">
        <f t="shared" si="21"/>
        <v/>
      </c>
      <c r="BM17" s="36" t="str">
        <f t="shared" si="22"/>
        <v/>
      </c>
      <c r="BN17" s="38" t="e">
        <f t="shared" si="23"/>
        <v>#DIV/0!</v>
      </c>
      <c r="BO17" s="38" t="e">
        <f t="shared" si="24"/>
        <v>#DIV/0!</v>
      </c>
      <c r="BP17" s="39" t="str">
        <f t="shared" si="25"/>
        <v/>
      </c>
      <c r="BQ17" s="39" t="str">
        <f t="shared" si="26"/>
        <v/>
      </c>
      <c r="BR17" s="39" t="str">
        <f t="shared" si="27"/>
        <v/>
      </c>
      <c r="BS17" s="39" t="str">
        <f t="shared" si="28"/>
        <v/>
      </c>
      <c r="BT17" s="39" t="str">
        <f t="shared" si="29"/>
        <v/>
      </c>
      <c r="BU17" s="39" t="str">
        <f t="shared" si="30"/>
        <v/>
      </c>
      <c r="BV17" s="39" t="str">
        <f t="shared" si="31"/>
        <v/>
      </c>
      <c r="BW17" s="39" t="str">
        <f t="shared" si="32"/>
        <v/>
      </c>
      <c r="BX17" s="39" t="str">
        <f t="shared" si="33"/>
        <v/>
      </c>
      <c r="BY17" s="39" t="str">
        <f t="shared" si="34"/>
        <v/>
      </c>
      <c r="BZ17" s="39" t="str">
        <f t="shared" si="35"/>
        <v/>
      </c>
      <c r="CA17" s="39" t="str">
        <f t="shared" si="36"/>
        <v/>
      </c>
      <c r="CB17" s="39" t="str">
        <f t="shared" si="37"/>
        <v/>
      </c>
      <c r="CC17" s="39" t="str">
        <f t="shared" si="38"/>
        <v/>
      </c>
      <c r="CD17" s="39" t="str">
        <f t="shared" si="39"/>
        <v/>
      </c>
      <c r="CE17" s="39" t="str">
        <f t="shared" si="40"/>
        <v/>
      </c>
      <c r="CF17" s="39" t="str">
        <f t="shared" si="41"/>
        <v/>
      </c>
      <c r="CG17" s="39" t="str">
        <f t="shared" si="42"/>
        <v/>
      </c>
      <c r="CH17" s="39" t="str">
        <f t="shared" si="43"/>
        <v/>
      </c>
      <c r="CI17" s="39" t="str">
        <f t="shared" si="44"/>
        <v/>
      </c>
    </row>
    <row r="18" spans="1:87">
      <c r="A18" s="18"/>
      <c r="B18" s="15" t="str">
        <f>'Gene Table'!E17</f>
        <v>mmu-miR-125b-5p</v>
      </c>
      <c r="C18" s="15" t="str">
        <f>'Gene Table'!B17</f>
        <v>A15</v>
      </c>
      <c r="D18" s="16" t="str">
        <f>IF(SUM('Test Sample Data'!D$3:D$98)&gt;10,IF(AND(ISNUMBER('Test Sample Data'!D17),'Test Sample Data'!D17&lt;$B$1,'Test Sample Data'!D17&gt;0),'Test Sample Data'!D17,$B$1),"")</f>
        <v/>
      </c>
      <c r="E18" s="17" t="str">
        <f>IF(SUM('Test Sample Data'!E$3:E$98)&gt;10,IF(AND(ISNUMBER('Test Sample Data'!E17),'Test Sample Data'!E17&lt;$B$1,'Test Sample Data'!E17&gt;0),'Test Sample Data'!E17,$B$1),"")</f>
        <v/>
      </c>
      <c r="F18" s="17" t="str">
        <f>IF(SUM('Test Sample Data'!F$3:F$98)&gt;10,IF(AND(ISNUMBER('Test Sample Data'!F17),'Test Sample Data'!F17&lt;$B$1,'Test Sample Data'!F17&gt;0),'Test Sample Data'!F17,$B$1),"")</f>
        <v/>
      </c>
      <c r="G18" s="17" t="str">
        <f>IF(SUM('Test Sample Data'!G$3:G$98)&gt;10,IF(AND(ISNUMBER('Test Sample Data'!G17),'Test Sample Data'!G17&lt;$B$1,'Test Sample Data'!G17&gt;0),'Test Sample Data'!G17,$B$1),"")</f>
        <v/>
      </c>
      <c r="H18" s="17" t="str">
        <f>IF(SUM('Test Sample Data'!H$3:H$98)&gt;10,IF(AND(ISNUMBER('Test Sample Data'!H17),'Test Sample Data'!H17&lt;$B$1,'Test Sample Data'!H17&gt;0),'Test Sample Data'!H17,$B$1),"")</f>
        <v/>
      </c>
      <c r="I18" s="17" t="str">
        <f>IF(SUM('Test Sample Data'!I$3:I$98)&gt;10,IF(AND(ISNUMBER('Test Sample Data'!I17),'Test Sample Data'!I17&lt;$B$1,'Test Sample Data'!I17&gt;0),'Test Sample Data'!I17,$B$1),"")</f>
        <v/>
      </c>
      <c r="J18" s="17" t="str">
        <f>IF(SUM('Test Sample Data'!J$3:J$98)&gt;10,IF(AND(ISNUMBER('Test Sample Data'!J17),'Test Sample Data'!J17&lt;$B$1,'Test Sample Data'!J17&gt;0),'Test Sample Data'!J17,$B$1),"")</f>
        <v/>
      </c>
      <c r="K18" s="17" t="str">
        <f>IF(SUM('Test Sample Data'!K$3:K$98)&gt;10,IF(AND(ISNUMBER('Test Sample Data'!K17),'Test Sample Data'!K17&lt;$B$1,'Test Sample Data'!K17&gt;0),'Test Sample Data'!K17,$B$1),"")</f>
        <v/>
      </c>
      <c r="L18" s="17" t="str">
        <f>IF(SUM('Test Sample Data'!L$3:L$98)&gt;10,IF(AND(ISNUMBER('Test Sample Data'!L17),'Test Sample Data'!L17&lt;$B$1,'Test Sample Data'!L17&gt;0),'Test Sample Data'!L17,$B$1),"")</f>
        <v/>
      </c>
      <c r="M18" s="17" t="str">
        <f>IF(SUM('Test Sample Data'!M$3:M$98)&gt;10,IF(AND(ISNUMBER('Test Sample Data'!M17),'Test Sample Data'!M17&lt;$B$1,'Test Sample Data'!M17&gt;0),'Test Sample Data'!M17,$B$1),"")</f>
        <v/>
      </c>
      <c r="N18" s="17" t="str">
        <f>'Gene Table'!E17</f>
        <v>mmu-miR-125b-5p</v>
      </c>
      <c r="O18" s="17" t="str">
        <f>'Gene Table'!B17</f>
        <v>A15</v>
      </c>
      <c r="P18" s="17" t="str">
        <f>IF(SUM('Control Sample Data'!D$3:D$98)&gt;10,IF(AND(ISNUMBER('Control Sample Data'!D17),'Control Sample Data'!D17&lt;$B$1,'Control Sample Data'!D17&gt;0),'Control Sample Data'!D17,$B$1),"")</f>
        <v/>
      </c>
      <c r="Q18" s="17" t="str">
        <f>IF(SUM('Control Sample Data'!E$3:E$98)&gt;10,IF(AND(ISNUMBER('Control Sample Data'!E17),'Control Sample Data'!E17&lt;$B$1,'Control Sample Data'!E17&gt;0),'Control Sample Data'!E17,$B$1),"")</f>
        <v/>
      </c>
      <c r="R18" s="17" t="str">
        <f>IF(SUM('Control Sample Data'!F$3:F$98)&gt;10,IF(AND(ISNUMBER('Control Sample Data'!F17),'Control Sample Data'!F17&lt;$B$1,'Control Sample Data'!F17&gt;0),'Control Sample Data'!F17,$B$1),"")</f>
        <v/>
      </c>
      <c r="S18" s="17" t="str">
        <f>IF(SUM('Control Sample Data'!G$3:G$98)&gt;10,IF(AND(ISNUMBER('Control Sample Data'!G17),'Control Sample Data'!G17&lt;$B$1,'Control Sample Data'!G17&gt;0),'Control Sample Data'!G17,$B$1),"")</f>
        <v/>
      </c>
      <c r="T18" s="17" t="str">
        <f>IF(SUM('Control Sample Data'!H$3:H$98)&gt;10,IF(AND(ISNUMBER('Control Sample Data'!H17),'Control Sample Data'!H17&lt;$B$1,'Control Sample Data'!H17&gt;0),'Control Sample Data'!H17,$B$1),"")</f>
        <v/>
      </c>
      <c r="U18" s="17" t="str">
        <f>IF(SUM('Control Sample Data'!I$3:I$98)&gt;10,IF(AND(ISNUMBER('Control Sample Data'!I17),'Control Sample Data'!I17&lt;$B$1,'Control Sample Data'!I17&gt;0),'Control Sample Data'!I17,$B$1),"")</f>
        <v/>
      </c>
      <c r="V18" s="17" t="str">
        <f>IF(SUM('Control Sample Data'!J$3:J$98)&gt;10,IF(AND(ISNUMBER('Control Sample Data'!J17),'Control Sample Data'!J17&lt;$B$1,'Control Sample Data'!J17&gt;0),'Control Sample Data'!J17,$B$1),"")</f>
        <v/>
      </c>
      <c r="W18" s="17" t="str">
        <f>IF(SUM('Control Sample Data'!K$3:K$98)&gt;10,IF(AND(ISNUMBER('Control Sample Data'!K17),'Control Sample Data'!K17&lt;$B$1,'Control Sample Data'!K17&gt;0),'Control Sample Data'!K17,$B$1),"")</f>
        <v/>
      </c>
      <c r="X18" s="17" t="str">
        <f>IF(SUM('Control Sample Data'!L$3:L$98)&gt;10,IF(AND(ISNUMBER('Control Sample Data'!L17),'Control Sample Data'!L17&lt;$B$1,'Control Sample Data'!L17&gt;0),'Control Sample Data'!L17,$B$1),"")</f>
        <v/>
      </c>
      <c r="Y18" s="17" t="str">
        <f>IF(SUM('Control Sample Data'!M$3:M$98)&gt;10,IF(AND(ISNUMBER('Control Sample Data'!M17),'Control Sample Data'!M17&lt;$B$1,'Control Sample Data'!M17&gt;0),'Control Sample Data'!M17,$B$1),"")</f>
        <v/>
      </c>
      <c r="Z18" s="22" t="str">
        <f>IF(ISERROR(VLOOKUP('Choose Housekeeping Genes'!$C17,Calculations!$C$4:$M$387,2,0)),"",VLOOKUP('Choose Housekeeping Genes'!$C17,Calculations!$C$4:$M$387,2,0))</f>
        <v/>
      </c>
      <c r="AA18" s="22" t="str">
        <f>IF(ISERROR(VLOOKUP('Choose Housekeeping Genes'!$C17,Calculations!$C$4:$M$387,3,0)),"",VLOOKUP('Choose Housekeeping Genes'!$C17,Calculations!$C$4:$M$387,3,0))</f>
        <v/>
      </c>
      <c r="AB18" s="22" t="str">
        <f>IF(ISERROR(VLOOKUP('Choose Housekeeping Genes'!$C17,Calculations!$C$4:$M$387,4,0)),"",VLOOKUP('Choose Housekeeping Genes'!$C17,Calculations!$C$4:$M$387,4,0))</f>
        <v/>
      </c>
      <c r="AC18" s="22" t="str">
        <f>IF(ISERROR(VLOOKUP('Choose Housekeeping Genes'!$C17,Calculations!$C$4:$M$387,5,0)),"",VLOOKUP('Choose Housekeeping Genes'!$C17,Calculations!$C$4:$M$387,5,0))</f>
        <v/>
      </c>
      <c r="AD18" s="22" t="str">
        <f>IF(ISERROR(VLOOKUP('Choose Housekeeping Genes'!$C17,Calculations!$C$4:$M$387,6,0)),"",VLOOKUP('Choose Housekeeping Genes'!$C17,Calculations!$C$4:$M$387,6,0))</f>
        <v/>
      </c>
      <c r="AE18" s="22" t="str">
        <f>IF(ISERROR(VLOOKUP('Choose Housekeeping Genes'!$C17,Calculations!$C$4:$M$387,7,0)),"",VLOOKUP('Choose Housekeeping Genes'!$C17,Calculations!$C$4:$M$387,7,0))</f>
        <v/>
      </c>
      <c r="AF18" s="22" t="str">
        <f>IF(ISERROR(VLOOKUP('Choose Housekeeping Genes'!$C17,Calculations!$C$4:$M$387,8,0)),"",VLOOKUP('Choose Housekeeping Genes'!$C17,Calculations!$C$4:$M$387,8,0))</f>
        <v/>
      </c>
      <c r="AG18" s="22" t="str">
        <f>IF(ISERROR(VLOOKUP('Choose Housekeeping Genes'!$C17,Calculations!$C$4:$M$387,9,0)),"",VLOOKUP('Choose Housekeeping Genes'!$C17,Calculations!$C$4:$M$387,9,0))</f>
        <v/>
      </c>
      <c r="AH18" s="22" t="str">
        <f>IF(ISERROR(VLOOKUP('Choose Housekeeping Genes'!$C17,Calculations!$C$4:$M$387,10,0)),"",VLOOKUP('Choose Housekeeping Genes'!$C17,Calculations!$C$4:$M$387,10,0))</f>
        <v/>
      </c>
      <c r="AI18" s="22" t="str">
        <f>IF(ISERROR(VLOOKUP('Choose Housekeeping Genes'!$C17,Calculations!$C$4:$M$387,11,0)),"",VLOOKUP('Choose Housekeeping Genes'!$C17,Calculations!$C$4:$M$387,11,0))</f>
        <v/>
      </c>
      <c r="AJ18" s="22" t="str">
        <f>IF(ISERROR(VLOOKUP('Choose Housekeeping Genes'!$C17,Calculations!$C$4:$Y$387,14,0)),"",VLOOKUP('Choose Housekeeping Genes'!$C17,Calculations!$C$4:$Y$387,14,0))</f>
        <v/>
      </c>
      <c r="AK18" s="22" t="str">
        <f>IF(ISERROR(VLOOKUP('Choose Housekeeping Genes'!$C17,Calculations!$C$4:$Y$387,15,0)),"",VLOOKUP('Choose Housekeeping Genes'!$C17,Calculations!$C$4:$Y$387,15,0))</f>
        <v/>
      </c>
      <c r="AL18" s="22" t="str">
        <f>IF(ISERROR(VLOOKUP('Choose Housekeeping Genes'!$C17,Calculations!$C$4:$Y$387,16,0)),"",VLOOKUP('Choose Housekeeping Genes'!$C17,Calculations!$C$4:$Y$387,16,0))</f>
        <v/>
      </c>
      <c r="AM18" s="22" t="str">
        <f>IF(ISERROR(VLOOKUP('Choose Housekeeping Genes'!$C17,Calculations!$C$4:$Y$387,17,0)),"",VLOOKUP('Choose Housekeeping Genes'!$C17,Calculations!$C$4:$Y$387,17,0))</f>
        <v/>
      </c>
      <c r="AN18" s="22" t="str">
        <f>IF(ISERROR(VLOOKUP('Choose Housekeeping Genes'!$C17,Calculations!$C$4:$Y$387,18,0)),"",VLOOKUP('Choose Housekeeping Genes'!$C17,Calculations!$C$4:$Y$387,18,0))</f>
        <v/>
      </c>
      <c r="AO18" s="22" t="str">
        <f>IF(ISERROR(VLOOKUP('Choose Housekeeping Genes'!$C17,Calculations!$C$4:$Y$387,19,0)),"",VLOOKUP('Choose Housekeeping Genes'!$C17,Calculations!$C$4:$Y$387,19,0))</f>
        <v/>
      </c>
      <c r="AP18" s="22" t="str">
        <f>IF(ISERROR(VLOOKUP('Choose Housekeeping Genes'!$C17,Calculations!$C$4:$Y$387,20,0)),"",VLOOKUP('Choose Housekeeping Genes'!$C17,Calculations!$C$4:$Y$387,20,0))</f>
        <v/>
      </c>
      <c r="AQ18" s="22" t="str">
        <f>IF(ISERROR(VLOOKUP('Choose Housekeeping Genes'!$C17,Calculations!$C$4:$Y$387,21,0)),"",VLOOKUP('Choose Housekeeping Genes'!$C17,Calculations!$C$4:$Y$387,21,0))</f>
        <v/>
      </c>
      <c r="AR18" s="22" t="str">
        <f>IF(ISERROR(VLOOKUP('Choose Housekeeping Genes'!$C17,Calculations!$C$4:$Y$387,22,0)),"",VLOOKUP('Choose Housekeeping Genes'!$C17,Calculations!$C$4:$Y$387,22,0))</f>
        <v/>
      </c>
      <c r="AS18" s="22" t="str">
        <f>IF(ISERROR(VLOOKUP('Choose Housekeeping Genes'!$C17,Calculations!$C$4:$Y$387,23,0)),"",VLOOKUP('Choose Housekeeping Genes'!$C17,Calculations!$C$4:$Y$387,23,0))</f>
        <v/>
      </c>
      <c r="AT18" s="36" t="str">
        <f t="shared" si="3"/>
        <v/>
      </c>
      <c r="AU18" s="36" t="str">
        <f t="shared" si="4"/>
        <v/>
      </c>
      <c r="AV18" s="36" t="str">
        <f t="shared" si="5"/>
        <v/>
      </c>
      <c r="AW18" s="36" t="str">
        <f t="shared" si="6"/>
        <v/>
      </c>
      <c r="AX18" s="36" t="str">
        <f t="shared" si="7"/>
        <v/>
      </c>
      <c r="AY18" s="36" t="str">
        <f t="shared" si="8"/>
        <v/>
      </c>
      <c r="AZ18" s="36" t="str">
        <f t="shared" si="9"/>
        <v/>
      </c>
      <c r="BA18" s="36" t="str">
        <f t="shared" si="10"/>
        <v/>
      </c>
      <c r="BB18" s="36" t="str">
        <f t="shared" si="11"/>
        <v/>
      </c>
      <c r="BC18" s="36" t="str">
        <f t="shared" si="12"/>
        <v/>
      </c>
      <c r="BD18" s="36" t="str">
        <f t="shared" si="13"/>
        <v/>
      </c>
      <c r="BE18" s="36" t="str">
        <f t="shared" si="14"/>
        <v/>
      </c>
      <c r="BF18" s="36" t="str">
        <f t="shared" si="15"/>
        <v/>
      </c>
      <c r="BG18" s="36" t="str">
        <f t="shared" si="16"/>
        <v/>
      </c>
      <c r="BH18" s="36" t="str">
        <f t="shared" si="17"/>
        <v/>
      </c>
      <c r="BI18" s="36" t="str">
        <f t="shared" si="18"/>
        <v/>
      </c>
      <c r="BJ18" s="36" t="str">
        <f t="shared" si="19"/>
        <v/>
      </c>
      <c r="BK18" s="36" t="str">
        <f t="shared" si="20"/>
        <v/>
      </c>
      <c r="BL18" s="36" t="str">
        <f t="shared" si="21"/>
        <v/>
      </c>
      <c r="BM18" s="36" t="str">
        <f t="shared" si="22"/>
        <v/>
      </c>
      <c r="BN18" s="38" t="e">
        <f t="shared" si="23"/>
        <v>#DIV/0!</v>
      </c>
      <c r="BO18" s="38" t="e">
        <f t="shared" si="24"/>
        <v>#DIV/0!</v>
      </c>
      <c r="BP18" s="39" t="str">
        <f t="shared" si="25"/>
        <v/>
      </c>
      <c r="BQ18" s="39" t="str">
        <f t="shared" si="26"/>
        <v/>
      </c>
      <c r="BR18" s="39" t="str">
        <f t="shared" si="27"/>
        <v/>
      </c>
      <c r="BS18" s="39" t="str">
        <f t="shared" si="28"/>
        <v/>
      </c>
      <c r="BT18" s="39" t="str">
        <f t="shared" si="29"/>
        <v/>
      </c>
      <c r="BU18" s="39" t="str">
        <f t="shared" si="30"/>
        <v/>
      </c>
      <c r="BV18" s="39" t="str">
        <f t="shared" si="31"/>
        <v/>
      </c>
      <c r="BW18" s="39" t="str">
        <f t="shared" si="32"/>
        <v/>
      </c>
      <c r="BX18" s="39" t="str">
        <f t="shared" si="33"/>
        <v/>
      </c>
      <c r="BY18" s="39" t="str">
        <f t="shared" si="34"/>
        <v/>
      </c>
      <c r="BZ18" s="39" t="str">
        <f t="shared" si="35"/>
        <v/>
      </c>
      <c r="CA18" s="39" t="str">
        <f t="shared" si="36"/>
        <v/>
      </c>
      <c r="CB18" s="39" t="str">
        <f t="shared" si="37"/>
        <v/>
      </c>
      <c r="CC18" s="39" t="str">
        <f t="shared" si="38"/>
        <v/>
      </c>
      <c r="CD18" s="39" t="str">
        <f t="shared" si="39"/>
        <v/>
      </c>
      <c r="CE18" s="39" t="str">
        <f t="shared" si="40"/>
        <v/>
      </c>
      <c r="CF18" s="39" t="str">
        <f t="shared" si="41"/>
        <v/>
      </c>
      <c r="CG18" s="39" t="str">
        <f t="shared" si="42"/>
        <v/>
      </c>
      <c r="CH18" s="39" t="str">
        <f t="shared" si="43"/>
        <v/>
      </c>
      <c r="CI18" s="39" t="str">
        <f t="shared" si="44"/>
        <v/>
      </c>
    </row>
    <row r="19" spans="1:87">
      <c r="A19" s="18"/>
      <c r="B19" s="15" t="str">
        <f>'Gene Table'!E18</f>
        <v>mmu-miR-342-3p</v>
      </c>
      <c r="C19" s="15" t="str">
        <f>'Gene Table'!B18</f>
        <v>A16</v>
      </c>
      <c r="D19" s="16" t="str">
        <f>IF(SUM('Test Sample Data'!D$3:D$98)&gt;10,IF(AND(ISNUMBER('Test Sample Data'!D18),'Test Sample Data'!D18&lt;$B$1,'Test Sample Data'!D18&gt;0),'Test Sample Data'!D18,$B$1),"")</f>
        <v/>
      </c>
      <c r="E19" s="17" t="str">
        <f>IF(SUM('Test Sample Data'!E$3:E$98)&gt;10,IF(AND(ISNUMBER('Test Sample Data'!E18),'Test Sample Data'!E18&lt;$B$1,'Test Sample Data'!E18&gt;0),'Test Sample Data'!E18,$B$1),"")</f>
        <v/>
      </c>
      <c r="F19" s="17" t="str">
        <f>IF(SUM('Test Sample Data'!F$3:F$98)&gt;10,IF(AND(ISNUMBER('Test Sample Data'!F18),'Test Sample Data'!F18&lt;$B$1,'Test Sample Data'!F18&gt;0),'Test Sample Data'!F18,$B$1),"")</f>
        <v/>
      </c>
      <c r="G19" s="17" t="str">
        <f>IF(SUM('Test Sample Data'!G$3:G$98)&gt;10,IF(AND(ISNUMBER('Test Sample Data'!G18),'Test Sample Data'!G18&lt;$B$1,'Test Sample Data'!G18&gt;0),'Test Sample Data'!G18,$B$1),"")</f>
        <v/>
      </c>
      <c r="H19" s="17" t="str">
        <f>IF(SUM('Test Sample Data'!H$3:H$98)&gt;10,IF(AND(ISNUMBER('Test Sample Data'!H18),'Test Sample Data'!H18&lt;$B$1,'Test Sample Data'!H18&gt;0),'Test Sample Data'!H18,$B$1),"")</f>
        <v/>
      </c>
      <c r="I19" s="17" t="str">
        <f>IF(SUM('Test Sample Data'!I$3:I$98)&gt;10,IF(AND(ISNUMBER('Test Sample Data'!I18),'Test Sample Data'!I18&lt;$B$1,'Test Sample Data'!I18&gt;0),'Test Sample Data'!I18,$B$1),"")</f>
        <v/>
      </c>
      <c r="J19" s="17" t="str">
        <f>IF(SUM('Test Sample Data'!J$3:J$98)&gt;10,IF(AND(ISNUMBER('Test Sample Data'!J18),'Test Sample Data'!J18&lt;$B$1,'Test Sample Data'!J18&gt;0),'Test Sample Data'!J18,$B$1),"")</f>
        <v/>
      </c>
      <c r="K19" s="17" t="str">
        <f>IF(SUM('Test Sample Data'!K$3:K$98)&gt;10,IF(AND(ISNUMBER('Test Sample Data'!K18),'Test Sample Data'!K18&lt;$B$1,'Test Sample Data'!K18&gt;0),'Test Sample Data'!K18,$B$1),"")</f>
        <v/>
      </c>
      <c r="L19" s="17" t="str">
        <f>IF(SUM('Test Sample Data'!L$3:L$98)&gt;10,IF(AND(ISNUMBER('Test Sample Data'!L18),'Test Sample Data'!L18&lt;$B$1,'Test Sample Data'!L18&gt;0),'Test Sample Data'!L18,$B$1),"")</f>
        <v/>
      </c>
      <c r="M19" s="17" t="str">
        <f>IF(SUM('Test Sample Data'!M$3:M$98)&gt;10,IF(AND(ISNUMBER('Test Sample Data'!M18),'Test Sample Data'!M18&lt;$B$1,'Test Sample Data'!M18&gt;0),'Test Sample Data'!M18,$B$1),"")</f>
        <v/>
      </c>
      <c r="N19" s="17" t="str">
        <f>'Gene Table'!E18</f>
        <v>mmu-miR-342-3p</v>
      </c>
      <c r="O19" s="17" t="str">
        <f>'Gene Table'!B18</f>
        <v>A16</v>
      </c>
      <c r="P19" s="17" t="str">
        <f>IF(SUM('Control Sample Data'!D$3:D$98)&gt;10,IF(AND(ISNUMBER('Control Sample Data'!D18),'Control Sample Data'!D18&lt;$B$1,'Control Sample Data'!D18&gt;0),'Control Sample Data'!D18,$B$1),"")</f>
        <v/>
      </c>
      <c r="Q19" s="17" t="str">
        <f>IF(SUM('Control Sample Data'!E$3:E$98)&gt;10,IF(AND(ISNUMBER('Control Sample Data'!E18),'Control Sample Data'!E18&lt;$B$1,'Control Sample Data'!E18&gt;0),'Control Sample Data'!E18,$B$1),"")</f>
        <v/>
      </c>
      <c r="R19" s="17" t="str">
        <f>IF(SUM('Control Sample Data'!F$3:F$98)&gt;10,IF(AND(ISNUMBER('Control Sample Data'!F18),'Control Sample Data'!F18&lt;$B$1,'Control Sample Data'!F18&gt;0),'Control Sample Data'!F18,$B$1),"")</f>
        <v/>
      </c>
      <c r="S19" s="17" t="str">
        <f>IF(SUM('Control Sample Data'!G$3:G$98)&gt;10,IF(AND(ISNUMBER('Control Sample Data'!G18),'Control Sample Data'!G18&lt;$B$1,'Control Sample Data'!G18&gt;0),'Control Sample Data'!G18,$B$1),"")</f>
        <v/>
      </c>
      <c r="T19" s="17" t="str">
        <f>IF(SUM('Control Sample Data'!H$3:H$98)&gt;10,IF(AND(ISNUMBER('Control Sample Data'!H18),'Control Sample Data'!H18&lt;$B$1,'Control Sample Data'!H18&gt;0),'Control Sample Data'!H18,$B$1),"")</f>
        <v/>
      </c>
      <c r="U19" s="17" t="str">
        <f>IF(SUM('Control Sample Data'!I$3:I$98)&gt;10,IF(AND(ISNUMBER('Control Sample Data'!I18),'Control Sample Data'!I18&lt;$B$1,'Control Sample Data'!I18&gt;0),'Control Sample Data'!I18,$B$1),"")</f>
        <v/>
      </c>
      <c r="V19" s="17" t="str">
        <f>IF(SUM('Control Sample Data'!J$3:J$98)&gt;10,IF(AND(ISNUMBER('Control Sample Data'!J18),'Control Sample Data'!J18&lt;$B$1,'Control Sample Data'!J18&gt;0),'Control Sample Data'!J18,$B$1),"")</f>
        <v/>
      </c>
      <c r="W19" s="17" t="str">
        <f>IF(SUM('Control Sample Data'!K$3:K$98)&gt;10,IF(AND(ISNUMBER('Control Sample Data'!K18),'Control Sample Data'!K18&lt;$B$1,'Control Sample Data'!K18&gt;0),'Control Sample Data'!K18,$B$1),"")</f>
        <v/>
      </c>
      <c r="X19" s="17" t="str">
        <f>IF(SUM('Control Sample Data'!L$3:L$98)&gt;10,IF(AND(ISNUMBER('Control Sample Data'!L18),'Control Sample Data'!L18&lt;$B$1,'Control Sample Data'!L18&gt;0),'Control Sample Data'!L18,$B$1),"")</f>
        <v/>
      </c>
      <c r="Y19" s="17" t="str">
        <f>IF(SUM('Control Sample Data'!M$3:M$98)&gt;10,IF(AND(ISNUMBER('Control Sample Data'!M18),'Control Sample Data'!M18&lt;$B$1,'Control Sample Data'!M18&gt;0),'Control Sample Data'!M18,$B$1),"")</f>
        <v/>
      </c>
      <c r="Z19" s="22" t="str">
        <f>IF(ISERROR(VLOOKUP('Choose Housekeeping Genes'!$C18,Calculations!$C$4:$M$387,2,0)),"",VLOOKUP('Choose Housekeeping Genes'!$C18,Calculations!$C$4:$M$387,2,0))</f>
        <v/>
      </c>
      <c r="AA19" s="22" t="str">
        <f>IF(ISERROR(VLOOKUP('Choose Housekeeping Genes'!$C18,Calculations!$C$4:$M$387,3,0)),"",VLOOKUP('Choose Housekeeping Genes'!$C18,Calculations!$C$4:$M$387,3,0))</f>
        <v/>
      </c>
      <c r="AB19" s="22" t="str">
        <f>IF(ISERROR(VLOOKUP('Choose Housekeeping Genes'!$C18,Calculations!$C$4:$M$387,4,0)),"",VLOOKUP('Choose Housekeeping Genes'!$C18,Calculations!$C$4:$M$387,4,0))</f>
        <v/>
      </c>
      <c r="AC19" s="22" t="str">
        <f>IF(ISERROR(VLOOKUP('Choose Housekeeping Genes'!$C18,Calculations!$C$4:$M$387,5,0)),"",VLOOKUP('Choose Housekeeping Genes'!$C18,Calculations!$C$4:$M$387,5,0))</f>
        <v/>
      </c>
      <c r="AD19" s="22" t="str">
        <f>IF(ISERROR(VLOOKUP('Choose Housekeeping Genes'!$C18,Calculations!$C$4:$M$387,6,0)),"",VLOOKUP('Choose Housekeeping Genes'!$C18,Calculations!$C$4:$M$387,6,0))</f>
        <v/>
      </c>
      <c r="AE19" s="22" t="str">
        <f>IF(ISERROR(VLOOKUP('Choose Housekeeping Genes'!$C18,Calculations!$C$4:$M$387,7,0)),"",VLOOKUP('Choose Housekeeping Genes'!$C18,Calculations!$C$4:$M$387,7,0))</f>
        <v/>
      </c>
      <c r="AF19" s="22" t="str">
        <f>IF(ISERROR(VLOOKUP('Choose Housekeeping Genes'!$C18,Calculations!$C$4:$M$387,8,0)),"",VLOOKUP('Choose Housekeeping Genes'!$C18,Calculations!$C$4:$M$387,8,0))</f>
        <v/>
      </c>
      <c r="AG19" s="22" t="str">
        <f>IF(ISERROR(VLOOKUP('Choose Housekeeping Genes'!$C18,Calculations!$C$4:$M$387,9,0)),"",VLOOKUP('Choose Housekeeping Genes'!$C18,Calculations!$C$4:$M$387,9,0))</f>
        <v/>
      </c>
      <c r="AH19" s="22" t="str">
        <f>IF(ISERROR(VLOOKUP('Choose Housekeeping Genes'!$C18,Calculations!$C$4:$M$387,10,0)),"",VLOOKUP('Choose Housekeeping Genes'!$C18,Calculations!$C$4:$M$387,10,0))</f>
        <v/>
      </c>
      <c r="AI19" s="22" t="str">
        <f>IF(ISERROR(VLOOKUP('Choose Housekeeping Genes'!$C18,Calculations!$C$4:$M$387,11,0)),"",VLOOKUP('Choose Housekeeping Genes'!$C18,Calculations!$C$4:$M$387,11,0))</f>
        <v/>
      </c>
      <c r="AJ19" s="22" t="str">
        <f>IF(ISERROR(VLOOKUP('Choose Housekeeping Genes'!$C18,Calculations!$C$4:$Y$387,14,0)),"",VLOOKUP('Choose Housekeeping Genes'!$C18,Calculations!$C$4:$Y$387,14,0))</f>
        <v/>
      </c>
      <c r="AK19" s="22" t="str">
        <f>IF(ISERROR(VLOOKUP('Choose Housekeeping Genes'!$C18,Calculations!$C$4:$Y$387,15,0)),"",VLOOKUP('Choose Housekeeping Genes'!$C18,Calculations!$C$4:$Y$387,15,0))</f>
        <v/>
      </c>
      <c r="AL19" s="22" t="str">
        <f>IF(ISERROR(VLOOKUP('Choose Housekeeping Genes'!$C18,Calculations!$C$4:$Y$387,16,0)),"",VLOOKUP('Choose Housekeeping Genes'!$C18,Calculations!$C$4:$Y$387,16,0))</f>
        <v/>
      </c>
      <c r="AM19" s="22" t="str">
        <f>IF(ISERROR(VLOOKUP('Choose Housekeeping Genes'!$C18,Calculations!$C$4:$Y$387,17,0)),"",VLOOKUP('Choose Housekeeping Genes'!$C18,Calculations!$C$4:$Y$387,17,0))</f>
        <v/>
      </c>
      <c r="AN19" s="22" t="str">
        <f>IF(ISERROR(VLOOKUP('Choose Housekeeping Genes'!$C18,Calculations!$C$4:$Y$387,18,0)),"",VLOOKUP('Choose Housekeeping Genes'!$C18,Calculations!$C$4:$Y$387,18,0))</f>
        <v/>
      </c>
      <c r="AO19" s="22" t="str">
        <f>IF(ISERROR(VLOOKUP('Choose Housekeeping Genes'!$C18,Calculations!$C$4:$Y$387,19,0)),"",VLOOKUP('Choose Housekeeping Genes'!$C18,Calculations!$C$4:$Y$387,19,0))</f>
        <v/>
      </c>
      <c r="AP19" s="22" t="str">
        <f>IF(ISERROR(VLOOKUP('Choose Housekeeping Genes'!$C18,Calculations!$C$4:$Y$387,20,0)),"",VLOOKUP('Choose Housekeeping Genes'!$C18,Calculations!$C$4:$Y$387,20,0))</f>
        <v/>
      </c>
      <c r="AQ19" s="22" t="str">
        <f>IF(ISERROR(VLOOKUP('Choose Housekeeping Genes'!$C18,Calculations!$C$4:$Y$387,21,0)),"",VLOOKUP('Choose Housekeeping Genes'!$C18,Calculations!$C$4:$Y$387,21,0))</f>
        <v/>
      </c>
      <c r="AR19" s="22" t="str">
        <f>IF(ISERROR(VLOOKUP('Choose Housekeeping Genes'!$C18,Calculations!$C$4:$Y$387,22,0)),"",VLOOKUP('Choose Housekeeping Genes'!$C18,Calculations!$C$4:$Y$387,22,0))</f>
        <v/>
      </c>
      <c r="AS19" s="22" t="str">
        <f>IF(ISERROR(VLOOKUP('Choose Housekeeping Genes'!$C18,Calculations!$C$4:$Y$387,23,0)),"",VLOOKUP('Choose Housekeeping Genes'!$C18,Calculations!$C$4:$Y$387,23,0))</f>
        <v/>
      </c>
      <c r="AT19" s="36" t="str">
        <f t="shared" si="3"/>
        <v/>
      </c>
      <c r="AU19" s="36" t="str">
        <f t="shared" si="4"/>
        <v/>
      </c>
      <c r="AV19" s="36" t="str">
        <f t="shared" si="5"/>
        <v/>
      </c>
      <c r="AW19" s="36" t="str">
        <f t="shared" si="6"/>
        <v/>
      </c>
      <c r="AX19" s="36" t="str">
        <f t="shared" si="7"/>
        <v/>
      </c>
      <c r="AY19" s="36" t="str">
        <f t="shared" si="8"/>
        <v/>
      </c>
      <c r="AZ19" s="36" t="str">
        <f t="shared" si="9"/>
        <v/>
      </c>
      <c r="BA19" s="36" t="str">
        <f t="shared" si="10"/>
        <v/>
      </c>
      <c r="BB19" s="36" t="str">
        <f t="shared" si="11"/>
        <v/>
      </c>
      <c r="BC19" s="36" t="str">
        <f t="shared" si="12"/>
        <v/>
      </c>
      <c r="BD19" s="36" t="str">
        <f t="shared" si="13"/>
        <v/>
      </c>
      <c r="BE19" s="36" t="str">
        <f t="shared" si="14"/>
        <v/>
      </c>
      <c r="BF19" s="36" t="str">
        <f t="shared" si="15"/>
        <v/>
      </c>
      <c r="BG19" s="36" t="str">
        <f t="shared" si="16"/>
        <v/>
      </c>
      <c r="BH19" s="36" t="str">
        <f t="shared" si="17"/>
        <v/>
      </c>
      <c r="BI19" s="36" t="str">
        <f t="shared" si="18"/>
        <v/>
      </c>
      <c r="BJ19" s="36" t="str">
        <f t="shared" si="19"/>
        <v/>
      </c>
      <c r="BK19" s="36" t="str">
        <f t="shared" si="20"/>
        <v/>
      </c>
      <c r="BL19" s="36" t="str">
        <f t="shared" si="21"/>
        <v/>
      </c>
      <c r="BM19" s="36" t="str">
        <f t="shared" si="22"/>
        <v/>
      </c>
      <c r="BN19" s="38" t="e">
        <f t="shared" si="23"/>
        <v>#DIV/0!</v>
      </c>
      <c r="BO19" s="38" t="e">
        <f t="shared" si="24"/>
        <v>#DIV/0!</v>
      </c>
      <c r="BP19" s="39" t="str">
        <f t="shared" si="25"/>
        <v/>
      </c>
      <c r="BQ19" s="39" t="str">
        <f t="shared" si="26"/>
        <v/>
      </c>
      <c r="BR19" s="39" t="str">
        <f t="shared" si="27"/>
        <v/>
      </c>
      <c r="BS19" s="39" t="str">
        <f t="shared" si="28"/>
        <v/>
      </c>
      <c r="BT19" s="39" t="str">
        <f t="shared" si="29"/>
        <v/>
      </c>
      <c r="BU19" s="39" t="str">
        <f t="shared" si="30"/>
        <v/>
      </c>
      <c r="BV19" s="39" t="str">
        <f t="shared" si="31"/>
        <v/>
      </c>
      <c r="BW19" s="39" t="str">
        <f t="shared" si="32"/>
        <v/>
      </c>
      <c r="BX19" s="39" t="str">
        <f t="shared" si="33"/>
        <v/>
      </c>
      <c r="BY19" s="39" t="str">
        <f t="shared" si="34"/>
        <v/>
      </c>
      <c r="BZ19" s="39" t="str">
        <f t="shared" si="35"/>
        <v/>
      </c>
      <c r="CA19" s="39" t="str">
        <f t="shared" si="36"/>
        <v/>
      </c>
      <c r="CB19" s="39" t="str">
        <f t="shared" si="37"/>
        <v/>
      </c>
      <c r="CC19" s="39" t="str">
        <f t="shared" si="38"/>
        <v/>
      </c>
      <c r="CD19" s="39" t="str">
        <f t="shared" si="39"/>
        <v/>
      </c>
      <c r="CE19" s="39" t="str">
        <f t="shared" si="40"/>
        <v/>
      </c>
      <c r="CF19" s="39" t="str">
        <f t="shared" si="41"/>
        <v/>
      </c>
      <c r="CG19" s="39" t="str">
        <f t="shared" si="42"/>
        <v/>
      </c>
      <c r="CH19" s="39" t="str">
        <f t="shared" si="43"/>
        <v/>
      </c>
      <c r="CI19" s="39" t="str">
        <f t="shared" si="44"/>
        <v/>
      </c>
    </row>
    <row r="20" spans="1:87">
      <c r="A20" s="18"/>
      <c r="B20" s="15" t="str">
        <f>'Gene Table'!E19</f>
        <v>mmu-miR-126-5p</v>
      </c>
      <c r="C20" s="15" t="str">
        <f>'Gene Table'!B19</f>
        <v>A17</v>
      </c>
      <c r="D20" s="16" t="str">
        <f>IF(SUM('Test Sample Data'!D$3:D$98)&gt;10,IF(AND(ISNUMBER('Test Sample Data'!D19),'Test Sample Data'!D19&lt;$B$1,'Test Sample Data'!D19&gt;0),'Test Sample Data'!D19,$B$1),"")</f>
        <v/>
      </c>
      <c r="E20" s="17" t="str">
        <f>IF(SUM('Test Sample Data'!E$3:E$98)&gt;10,IF(AND(ISNUMBER('Test Sample Data'!E19),'Test Sample Data'!E19&lt;$B$1,'Test Sample Data'!E19&gt;0),'Test Sample Data'!E19,$B$1),"")</f>
        <v/>
      </c>
      <c r="F20" s="17" t="str">
        <f>IF(SUM('Test Sample Data'!F$3:F$98)&gt;10,IF(AND(ISNUMBER('Test Sample Data'!F19),'Test Sample Data'!F19&lt;$B$1,'Test Sample Data'!F19&gt;0),'Test Sample Data'!F19,$B$1),"")</f>
        <v/>
      </c>
      <c r="G20" s="17" t="str">
        <f>IF(SUM('Test Sample Data'!G$3:G$98)&gt;10,IF(AND(ISNUMBER('Test Sample Data'!G19),'Test Sample Data'!G19&lt;$B$1,'Test Sample Data'!G19&gt;0),'Test Sample Data'!G19,$B$1),"")</f>
        <v/>
      </c>
      <c r="H20" s="17" t="str">
        <f>IF(SUM('Test Sample Data'!H$3:H$98)&gt;10,IF(AND(ISNUMBER('Test Sample Data'!H19),'Test Sample Data'!H19&lt;$B$1,'Test Sample Data'!H19&gt;0),'Test Sample Data'!H19,$B$1),"")</f>
        <v/>
      </c>
      <c r="I20" s="17" t="str">
        <f>IF(SUM('Test Sample Data'!I$3:I$98)&gt;10,IF(AND(ISNUMBER('Test Sample Data'!I19),'Test Sample Data'!I19&lt;$B$1,'Test Sample Data'!I19&gt;0),'Test Sample Data'!I19,$B$1),"")</f>
        <v/>
      </c>
      <c r="J20" s="17" t="str">
        <f>IF(SUM('Test Sample Data'!J$3:J$98)&gt;10,IF(AND(ISNUMBER('Test Sample Data'!J19),'Test Sample Data'!J19&lt;$B$1,'Test Sample Data'!J19&gt;0),'Test Sample Data'!J19,$B$1),"")</f>
        <v/>
      </c>
      <c r="K20" s="17" t="str">
        <f>IF(SUM('Test Sample Data'!K$3:K$98)&gt;10,IF(AND(ISNUMBER('Test Sample Data'!K19),'Test Sample Data'!K19&lt;$B$1,'Test Sample Data'!K19&gt;0),'Test Sample Data'!K19,$B$1),"")</f>
        <v/>
      </c>
      <c r="L20" s="17" t="str">
        <f>IF(SUM('Test Sample Data'!L$3:L$98)&gt;10,IF(AND(ISNUMBER('Test Sample Data'!L19),'Test Sample Data'!L19&lt;$B$1,'Test Sample Data'!L19&gt;0),'Test Sample Data'!L19,$B$1),"")</f>
        <v/>
      </c>
      <c r="M20" s="17" t="str">
        <f>IF(SUM('Test Sample Data'!M$3:M$98)&gt;10,IF(AND(ISNUMBER('Test Sample Data'!M19),'Test Sample Data'!M19&lt;$B$1,'Test Sample Data'!M19&gt;0),'Test Sample Data'!M19,$B$1),"")</f>
        <v/>
      </c>
      <c r="N20" s="17" t="str">
        <f>'Gene Table'!E19</f>
        <v>mmu-miR-126-5p</v>
      </c>
      <c r="O20" s="17" t="str">
        <f>'Gene Table'!B19</f>
        <v>A17</v>
      </c>
      <c r="P20" s="17" t="str">
        <f>IF(SUM('Control Sample Data'!D$3:D$98)&gt;10,IF(AND(ISNUMBER('Control Sample Data'!D19),'Control Sample Data'!D19&lt;$B$1,'Control Sample Data'!D19&gt;0),'Control Sample Data'!D19,$B$1),"")</f>
        <v/>
      </c>
      <c r="Q20" s="17" t="str">
        <f>IF(SUM('Control Sample Data'!E$3:E$98)&gt;10,IF(AND(ISNUMBER('Control Sample Data'!E19),'Control Sample Data'!E19&lt;$B$1,'Control Sample Data'!E19&gt;0),'Control Sample Data'!E19,$B$1),"")</f>
        <v/>
      </c>
      <c r="R20" s="17" t="str">
        <f>IF(SUM('Control Sample Data'!F$3:F$98)&gt;10,IF(AND(ISNUMBER('Control Sample Data'!F19),'Control Sample Data'!F19&lt;$B$1,'Control Sample Data'!F19&gt;0),'Control Sample Data'!F19,$B$1),"")</f>
        <v/>
      </c>
      <c r="S20" s="17" t="str">
        <f>IF(SUM('Control Sample Data'!G$3:G$98)&gt;10,IF(AND(ISNUMBER('Control Sample Data'!G19),'Control Sample Data'!G19&lt;$B$1,'Control Sample Data'!G19&gt;0),'Control Sample Data'!G19,$B$1),"")</f>
        <v/>
      </c>
      <c r="T20" s="17" t="str">
        <f>IF(SUM('Control Sample Data'!H$3:H$98)&gt;10,IF(AND(ISNUMBER('Control Sample Data'!H19),'Control Sample Data'!H19&lt;$B$1,'Control Sample Data'!H19&gt;0),'Control Sample Data'!H19,$B$1),"")</f>
        <v/>
      </c>
      <c r="U20" s="17" t="str">
        <f>IF(SUM('Control Sample Data'!I$3:I$98)&gt;10,IF(AND(ISNUMBER('Control Sample Data'!I19),'Control Sample Data'!I19&lt;$B$1,'Control Sample Data'!I19&gt;0),'Control Sample Data'!I19,$B$1),"")</f>
        <v/>
      </c>
      <c r="V20" s="17" t="str">
        <f>IF(SUM('Control Sample Data'!J$3:J$98)&gt;10,IF(AND(ISNUMBER('Control Sample Data'!J19),'Control Sample Data'!J19&lt;$B$1,'Control Sample Data'!J19&gt;0),'Control Sample Data'!J19,$B$1),"")</f>
        <v/>
      </c>
      <c r="W20" s="17" t="str">
        <f>IF(SUM('Control Sample Data'!K$3:K$98)&gt;10,IF(AND(ISNUMBER('Control Sample Data'!K19),'Control Sample Data'!K19&lt;$B$1,'Control Sample Data'!K19&gt;0),'Control Sample Data'!K19,$B$1),"")</f>
        <v/>
      </c>
      <c r="X20" s="17" t="str">
        <f>IF(SUM('Control Sample Data'!L$3:L$98)&gt;10,IF(AND(ISNUMBER('Control Sample Data'!L19),'Control Sample Data'!L19&lt;$B$1,'Control Sample Data'!L19&gt;0),'Control Sample Data'!L19,$B$1),"")</f>
        <v/>
      </c>
      <c r="Y20" s="17" t="str">
        <f>IF(SUM('Control Sample Data'!M$3:M$98)&gt;10,IF(AND(ISNUMBER('Control Sample Data'!M19),'Control Sample Data'!M19&lt;$B$1,'Control Sample Data'!M19&gt;0),'Control Sample Data'!M19,$B$1),"")</f>
        <v/>
      </c>
      <c r="Z20" s="22" t="str">
        <f>IF(ISERROR(VLOOKUP('Choose Housekeeping Genes'!$C19,Calculations!$C$4:$M$387,2,0)),"",VLOOKUP('Choose Housekeeping Genes'!$C19,Calculations!$C$4:$M$387,2,0))</f>
        <v/>
      </c>
      <c r="AA20" s="22" t="str">
        <f>IF(ISERROR(VLOOKUP('Choose Housekeeping Genes'!$C19,Calculations!$C$4:$M$387,3,0)),"",VLOOKUP('Choose Housekeeping Genes'!$C19,Calculations!$C$4:$M$387,3,0))</f>
        <v/>
      </c>
      <c r="AB20" s="22" t="str">
        <f>IF(ISERROR(VLOOKUP('Choose Housekeeping Genes'!$C19,Calculations!$C$4:$M$387,4,0)),"",VLOOKUP('Choose Housekeeping Genes'!$C19,Calculations!$C$4:$M$387,4,0))</f>
        <v/>
      </c>
      <c r="AC20" s="22" t="str">
        <f>IF(ISERROR(VLOOKUP('Choose Housekeeping Genes'!$C19,Calculations!$C$4:$M$387,5,0)),"",VLOOKUP('Choose Housekeeping Genes'!$C19,Calculations!$C$4:$M$387,5,0))</f>
        <v/>
      </c>
      <c r="AD20" s="22" t="str">
        <f>IF(ISERROR(VLOOKUP('Choose Housekeeping Genes'!$C19,Calculations!$C$4:$M$387,6,0)),"",VLOOKUP('Choose Housekeeping Genes'!$C19,Calculations!$C$4:$M$387,6,0))</f>
        <v/>
      </c>
      <c r="AE20" s="22" t="str">
        <f>IF(ISERROR(VLOOKUP('Choose Housekeeping Genes'!$C19,Calculations!$C$4:$M$387,7,0)),"",VLOOKUP('Choose Housekeeping Genes'!$C19,Calculations!$C$4:$M$387,7,0))</f>
        <v/>
      </c>
      <c r="AF20" s="22" t="str">
        <f>IF(ISERROR(VLOOKUP('Choose Housekeeping Genes'!$C19,Calculations!$C$4:$M$387,8,0)),"",VLOOKUP('Choose Housekeeping Genes'!$C19,Calculations!$C$4:$M$387,8,0))</f>
        <v/>
      </c>
      <c r="AG20" s="22" t="str">
        <f>IF(ISERROR(VLOOKUP('Choose Housekeeping Genes'!$C19,Calculations!$C$4:$M$387,9,0)),"",VLOOKUP('Choose Housekeeping Genes'!$C19,Calculations!$C$4:$M$387,9,0))</f>
        <v/>
      </c>
      <c r="AH20" s="22" t="str">
        <f>IF(ISERROR(VLOOKUP('Choose Housekeeping Genes'!$C19,Calculations!$C$4:$M$387,10,0)),"",VLOOKUP('Choose Housekeeping Genes'!$C19,Calculations!$C$4:$M$387,10,0))</f>
        <v/>
      </c>
      <c r="AI20" s="22" t="str">
        <f>IF(ISERROR(VLOOKUP('Choose Housekeeping Genes'!$C19,Calculations!$C$4:$M$387,11,0)),"",VLOOKUP('Choose Housekeeping Genes'!$C19,Calculations!$C$4:$M$387,11,0))</f>
        <v/>
      </c>
      <c r="AJ20" s="22" t="str">
        <f>IF(ISERROR(VLOOKUP('Choose Housekeeping Genes'!$C19,Calculations!$C$4:$Y$387,14,0)),"",VLOOKUP('Choose Housekeeping Genes'!$C19,Calculations!$C$4:$Y$387,14,0))</f>
        <v/>
      </c>
      <c r="AK20" s="22" t="str">
        <f>IF(ISERROR(VLOOKUP('Choose Housekeeping Genes'!$C19,Calculations!$C$4:$Y$387,15,0)),"",VLOOKUP('Choose Housekeeping Genes'!$C19,Calculations!$C$4:$Y$387,15,0))</f>
        <v/>
      </c>
      <c r="AL20" s="22" t="str">
        <f>IF(ISERROR(VLOOKUP('Choose Housekeeping Genes'!$C19,Calculations!$C$4:$Y$387,16,0)),"",VLOOKUP('Choose Housekeeping Genes'!$C19,Calculations!$C$4:$Y$387,16,0))</f>
        <v/>
      </c>
      <c r="AM20" s="22" t="str">
        <f>IF(ISERROR(VLOOKUP('Choose Housekeeping Genes'!$C19,Calculations!$C$4:$Y$387,17,0)),"",VLOOKUP('Choose Housekeeping Genes'!$C19,Calculations!$C$4:$Y$387,17,0))</f>
        <v/>
      </c>
      <c r="AN20" s="22" t="str">
        <f>IF(ISERROR(VLOOKUP('Choose Housekeeping Genes'!$C19,Calculations!$C$4:$Y$387,18,0)),"",VLOOKUP('Choose Housekeeping Genes'!$C19,Calculations!$C$4:$Y$387,18,0))</f>
        <v/>
      </c>
      <c r="AO20" s="22" t="str">
        <f>IF(ISERROR(VLOOKUP('Choose Housekeeping Genes'!$C19,Calculations!$C$4:$Y$387,19,0)),"",VLOOKUP('Choose Housekeeping Genes'!$C19,Calculations!$C$4:$Y$387,19,0))</f>
        <v/>
      </c>
      <c r="AP20" s="22" t="str">
        <f>IF(ISERROR(VLOOKUP('Choose Housekeeping Genes'!$C19,Calculations!$C$4:$Y$387,20,0)),"",VLOOKUP('Choose Housekeeping Genes'!$C19,Calculations!$C$4:$Y$387,20,0))</f>
        <v/>
      </c>
      <c r="AQ20" s="22" t="str">
        <f>IF(ISERROR(VLOOKUP('Choose Housekeeping Genes'!$C19,Calculations!$C$4:$Y$387,21,0)),"",VLOOKUP('Choose Housekeeping Genes'!$C19,Calculations!$C$4:$Y$387,21,0))</f>
        <v/>
      </c>
      <c r="AR20" s="22" t="str">
        <f>IF(ISERROR(VLOOKUP('Choose Housekeeping Genes'!$C19,Calculations!$C$4:$Y$387,22,0)),"",VLOOKUP('Choose Housekeeping Genes'!$C19,Calculations!$C$4:$Y$387,22,0))</f>
        <v/>
      </c>
      <c r="AS20" s="22" t="str">
        <f>IF(ISERROR(VLOOKUP('Choose Housekeeping Genes'!$C19,Calculations!$C$4:$Y$387,23,0)),"",VLOOKUP('Choose Housekeeping Genes'!$C19,Calculations!$C$4:$Y$387,23,0))</f>
        <v/>
      </c>
      <c r="AT20" s="36" t="str">
        <f t="shared" si="3"/>
        <v/>
      </c>
      <c r="AU20" s="36" t="str">
        <f t="shared" si="4"/>
        <v/>
      </c>
      <c r="AV20" s="36" t="str">
        <f t="shared" si="5"/>
        <v/>
      </c>
      <c r="AW20" s="36" t="str">
        <f t="shared" si="6"/>
        <v/>
      </c>
      <c r="AX20" s="36" t="str">
        <f t="shared" si="7"/>
        <v/>
      </c>
      <c r="AY20" s="36" t="str">
        <f t="shared" si="8"/>
        <v/>
      </c>
      <c r="AZ20" s="36" t="str">
        <f t="shared" si="9"/>
        <v/>
      </c>
      <c r="BA20" s="36" t="str">
        <f t="shared" si="10"/>
        <v/>
      </c>
      <c r="BB20" s="36" t="str">
        <f t="shared" si="11"/>
        <v/>
      </c>
      <c r="BC20" s="36" t="str">
        <f t="shared" si="12"/>
        <v/>
      </c>
      <c r="BD20" s="36" t="str">
        <f t="shared" si="13"/>
        <v/>
      </c>
      <c r="BE20" s="36" t="str">
        <f t="shared" si="14"/>
        <v/>
      </c>
      <c r="BF20" s="36" t="str">
        <f t="shared" si="15"/>
        <v/>
      </c>
      <c r="BG20" s="36" t="str">
        <f t="shared" si="16"/>
        <v/>
      </c>
      <c r="BH20" s="36" t="str">
        <f t="shared" si="17"/>
        <v/>
      </c>
      <c r="BI20" s="36" t="str">
        <f t="shared" si="18"/>
        <v/>
      </c>
      <c r="BJ20" s="36" t="str">
        <f t="shared" si="19"/>
        <v/>
      </c>
      <c r="BK20" s="36" t="str">
        <f t="shared" si="20"/>
        <v/>
      </c>
      <c r="BL20" s="36" t="str">
        <f t="shared" si="21"/>
        <v/>
      </c>
      <c r="BM20" s="36" t="str">
        <f t="shared" si="22"/>
        <v/>
      </c>
      <c r="BN20" s="38" t="e">
        <f t="shared" si="23"/>
        <v>#DIV/0!</v>
      </c>
      <c r="BO20" s="38" t="e">
        <f t="shared" si="24"/>
        <v>#DIV/0!</v>
      </c>
      <c r="BP20" s="39" t="str">
        <f t="shared" si="25"/>
        <v/>
      </c>
      <c r="BQ20" s="39" t="str">
        <f t="shared" si="26"/>
        <v/>
      </c>
      <c r="BR20" s="39" t="str">
        <f t="shared" si="27"/>
        <v/>
      </c>
      <c r="BS20" s="39" t="str">
        <f t="shared" si="28"/>
        <v/>
      </c>
      <c r="BT20" s="39" t="str">
        <f t="shared" si="29"/>
        <v/>
      </c>
      <c r="BU20" s="39" t="str">
        <f t="shared" si="30"/>
        <v/>
      </c>
      <c r="BV20" s="39" t="str">
        <f t="shared" si="31"/>
        <v/>
      </c>
      <c r="BW20" s="39" t="str">
        <f t="shared" si="32"/>
        <v/>
      </c>
      <c r="BX20" s="39" t="str">
        <f t="shared" si="33"/>
        <v/>
      </c>
      <c r="BY20" s="39" t="str">
        <f t="shared" si="34"/>
        <v/>
      </c>
      <c r="BZ20" s="39" t="str">
        <f t="shared" si="35"/>
        <v/>
      </c>
      <c r="CA20" s="39" t="str">
        <f t="shared" si="36"/>
        <v/>
      </c>
      <c r="CB20" s="39" t="str">
        <f t="shared" si="37"/>
        <v/>
      </c>
      <c r="CC20" s="39" t="str">
        <f t="shared" si="38"/>
        <v/>
      </c>
      <c r="CD20" s="39" t="str">
        <f t="shared" si="39"/>
        <v/>
      </c>
      <c r="CE20" s="39" t="str">
        <f t="shared" si="40"/>
        <v/>
      </c>
      <c r="CF20" s="39" t="str">
        <f t="shared" si="41"/>
        <v/>
      </c>
      <c r="CG20" s="39" t="str">
        <f t="shared" si="42"/>
        <v/>
      </c>
      <c r="CH20" s="39" t="str">
        <f t="shared" si="43"/>
        <v/>
      </c>
      <c r="CI20" s="39" t="str">
        <f t="shared" si="44"/>
        <v/>
      </c>
    </row>
    <row r="21" spans="1:87">
      <c r="A21" s="18"/>
      <c r="B21" s="15" t="str">
        <f>'Gene Table'!E20</f>
        <v>mmu-miR-34a-5p</v>
      </c>
      <c r="C21" s="15" t="str">
        <f>'Gene Table'!B20</f>
        <v>A18</v>
      </c>
      <c r="D21" s="16" t="str">
        <f>IF(SUM('Test Sample Data'!D$3:D$98)&gt;10,IF(AND(ISNUMBER('Test Sample Data'!D20),'Test Sample Data'!D20&lt;$B$1,'Test Sample Data'!D20&gt;0),'Test Sample Data'!D20,$B$1),"")</f>
        <v/>
      </c>
      <c r="E21" s="17" t="str">
        <f>IF(SUM('Test Sample Data'!E$3:E$98)&gt;10,IF(AND(ISNUMBER('Test Sample Data'!E20),'Test Sample Data'!E20&lt;$B$1,'Test Sample Data'!E20&gt;0),'Test Sample Data'!E20,$B$1),"")</f>
        <v/>
      </c>
      <c r="F21" s="17" t="str">
        <f>IF(SUM('Test Sample Data'!F$3:F$98)&gt;10,IF(AND(ISNUMBER('Test Sample Data'!F20),'Test Sample Data'!F20&lt;$B$1,'Test Sample Data'!F20&gt;0),'Test Sample Data'!F20,$B$1),"")</f>
        <v/>
      </c>
      <c r="G21" s="17" t="str">
        <f>IF(SUM('Test Sample Data'!G$3:G$98)&gt;10,IF(AND(ISNUMBER('Test Sample Data'!G20),'Test Sample Data'!G20&lt;$B$1,'Test Sample Data'!G20&gt;0),'Test Sample Data'!G20,$B$1),"")</f>
        <v/>
      </c>
      <c r="H21" s="17" t="str">
        <f>IF(SUM('Test Sample Data'!H$3:H$98)&gt;10,IF(AND(ISNUMBER('Test Sample Data'!H20),'Test Sample Data'!H20&lt;$B$1,'Test Sample Data'!H20&gt;0),'Test Sample Data'!H20,$B$1),"")</f>
        <v/>
      </c>
      <c r="I21" s="17" t="str">
        <f>IF(SUM('Test Sample Data'!I$3:I$98)&gt;10,IF(AND(ISNUMBER('Test Sample Data'!I20),'Test Sample Data'!I20&lt;$B$1,'Test Sample Data'!I20&gt;0),'Test Sample Data'!I20,$B$1),"")</f>
        <v/>
      </c>
      <c r="J21" s="17" t="str">
        <f>IF(SUM('Test Sample Data'!J$3:J$98)&gt;10,IF(AND(ISNUMBER('Test Sample Data'!J20),'Test Sample Data'!J20&lt;$B$1,'Test Sample Data'!J20&gt;0),'Test Sample Data'!J20,$B$1),"")</f>
        <v/>
      </c>
      <c r="K21" s="17" t="str">
        <f>IF(SUM('Test Sample Data'!K$3:K$98)&gt;10,IF(AND(ISNUMBER('Test Sample Data'!K20),'Test Sample Data'!K20&lt;$B$1,'Test Sample Data'!K20&gt;0),'Test Sample Data'!K20,$B$1),"")</f>
        <v/>
      </c>
      <c r="L21" s="17" t="str">
        <f>IF(SUM('Test Sample Data'!L$3:L$98)&gt;10,IF(AND(ISNUMBER('Test Sample Data'!L20),'Test Sample Data'!L20&lt;$B$1,'Test Sample Data'!L20&gt;0),'Test Sample Data'!L20,$B$1),"")</f>
        <v/>
      </c>
      <c r="M21" s="17" t="str">
        <f>IF(SUM('Test Sample Data'!M$3:M$98)&gt;10,IF(AND(ISNUMBER('Test Sample Data'!M20),'Test Sample Data'!M20&lt;$B$1,'Test Sample Data'!M20&gt;0),'Test Sample Data'!M20,$B$1),"")</f>
        <v/>
      </c>
      <c r="N21" s="17" t="str">
        <f>'Gene Table'!E20</f>
        <v>mmu-miR-34a-5p</v>
      </c>
      <c r="O21" s="17" t="str">
        <f>'Gene Table'!B20</f>
        <v>A18</v>
      </c>
      <c r="P21" s="17" t="str">
        <f>IF(SUM('Control Sample Data'!D$3:D$98)&gt;10,IF(AND(ISNUMBER('Control Sample Data'!D20),'Control Sample Data'!D20&lt;$B$1,'Control Sample Data'!D20&gt;0),'Control Sample Data'!D20,$B$1),"")</f>
        <v/>
      </c>
      <c r="Q21" s="17" t="str">
        <f>IF(SUM('Control Sample Data'!E$3:E$98)&gt;10,IF(AND(ISNUMBER('Control Sample Data'!E20),'Control Sample Data'!E20&lt;$B$1,'Control Sample Data'!E20&gt;0),'Control Sample Data'!E20,$B$1),"")</f>
        <v/>
      </c>
      <c r="R21" s="17" t="str">
        <f>IF(SUM('Control Sample Data'!F$3:F$98)&gt;10,IF(AND(ISNUMBER('Control Sample Data'!F20),'Control Sample Data'!F20&lt;$B$1,'Control Sample Data'!F20&gt;0),'Control Sample Data'!F20,$B$1),"")</f>
        <v/>
      </c>
      <c r="S21" s="17" t="str">
        <f>IF(SUM('Control Sample Data'!G$3:G$98)&gt;10,IF(AND(ISNUMBER('Control Sample Data'!G20),'Control Sample Data'!G20&lt;$B$1,'Control Sample Data'!G20&gt;0),'Control Sample Data'!G20,$B$1),"")</f>
        <v/>
      </c>
      <c r="T21" s="17" t="str">
        <f>IF(SUM('Control Sample Data'!H$3:H$98)&gt;10,IF(AND(ISNUMBER('Control Sample Data'!H20),'Control Sample Data'!H20&lt;$B$1,'Control Sample Data'!H20&gt;0),'Control Sample Data'!H20,$B$1),"")</f>
        <v/>
      </c>
      <c r="U21" s="17" t="str">
        <f>IF(SUM('Control Sample Data'!I$3:I$98)&gt;10,IF(AND(ISNUMBER('Control Sample Data'!I20),'Control Sample Data'!I20&lt;$B$1,'Control Sample Data'!I20&gt;0),'Control Sample Data'!I20,$B$1),"")</f>
        <v/>
      </c>
      <c r="V21" s="17" t="str">
        <f>IF(SUM('Control Sample Data'!J$3:J$98)&gt;10,IF(AND(ISNUMBER('Control Sample Data'!J20),'Control Sample Data'!J20&lt;$B$1,'Control Sample Data'!J20&gt;0),'Control Sample Data'!J20,$B$1),"")</f>
        <v/>
      </c>
      <c r="W21" s="17" t="str">
        <f>IF(SUM('Control Sample Data'!K$3:K$98)&gt;10,IF(AND(ISNUMBER('Control Sample Data'!K20),'Control Sample Data'!K20&lt;$B$1,'Control Sample Data'!K20&gt;0),'Control Sample Data'!K20,$B$1),"")</f>
        <v/>
      </c>
      <c r="X21" s="17" t="str">
        <f>IF(SUM('Control Sample Data'!L$3:L$98)&gt;10,IF(AND(ISNUMBER('Control Sample Data'!L20),'Control Sample Data'!L20&lt;$B$1,'Control Sample Data'!L20&gt;0),'Control Sample Data'!L20,$B$1),"")</f>
        <v/>
      </c>
      <c r="Y21" s="17" t="str">
        <f>IF(SUM('Control Sample Data'!M$3:M$98)&gt;10,IF(AND(ISNUMBER('Control Sample Data'!M20),'Control Sample Data'!M20&lt;$B$1,'Control Sample Data'!M20&gt;0),'Control Sample Data'!M20,$B$1),"")</f>
        <v/>
      </c>
      <c r="Z21" s="22" t="str">
        <f>IF(ISERROR(VLOOKUP('Choose Housekeeping Genes'!$C20,Calculations!$C$4:$M$387,2,0)),"",VLOOKUP('Choose Housekeeping Genes'!$C20,Calculations!$C$4:$M$387,2,0))</f>
        <v/>
      </c>
      <c r="AA21" s="22" t="str">
        <f>IF(ISERROR(VLOOKUP('Choose Housekeeping Genes'!$C20,Calculations!$C$4:$M$387,3,0)),"",VLOOKUP('Choose Housekeeping Genes'!$C20,Calculations!$C$4:$M$387,3,0))</f>
        <v/>
      </c>
      <c r="AB21" s="22" t="str">
        <f>IF(ISERROR(VLOOKUP('Choose Housekeeping Genes'!$C20,Calculations!$C$4:$M$387,4,0)),"",VLOOKUP('Choose Housekeeping Genes'!$C20,Calculations!$C$4:$M$387,4,0))</f>
        <v/>
      </c>
      <c r="AC21" s="22" t="str">
        <f>IF(ISERROR(VLOOKUP('Choose Housekeeping Genes'!$C20,Calculations!$C$4:$M$387,5,0)),"",VLOOKUP('Choose Housekeeping Genes'!$C20,Calculations!$C$4:$M$387,5,0))</f>
        <v/>
      </c>
      <c r="AD21" s="22" t="str">
        <f>IF(ISERROR(VLOOKUP('Choose Housekeeping Genes'!$C20,Calculations!$C$4:$M$387,6,0)),"",VLOOKUP('Choose Housekeeping Genes'!$C20,Calculations!$C$4:$M$387,6,0))</f>
        <v/>
      </c>
      <c r="AE21" s="22" t="str">
        <f>IF(ISERROR(VLOOKUP('Choose Housekeeping Genes'!$C20,Calculations!$C$4:$M$387,7,0)),"",VLOOKUP('Choose Housekeeping Genes'!$C20,Calculations!$C$4:$M$387,7,0))</f>
        <v/>
      </c>
      <c r="AF21" s="22" t="str">
        <f>IF(ISERROR(VLOOKUP('Choose Housekeeping Genes'!$C20,Calculations!$C$4:$M$387,8,0)),"",VLOOKUP('Choose Housekeeping Genes'!$C20,Calculations!$C$4:$M$387,8,0))</f>
        <v/>
      </c>
      <c r="AG21" s="22" t="str">
        <f>IF(ISERROR(VLOOKUP('Choose Housekeeping Genes'!$C20,Calculations!$C$4:$M$387,9,0)),"",VLOOKUP('Choose Housekeeping Genes'!$C20,Calculations!$C$4:$M$387,9,0))</f>
        <v/>
      </c>
      <c r="AH21" s="22" t="str">
        <f>IF(ISERROR(VLOOKUP('Choose Housekeeping Genes'!$C20,Calculations!$C$4:$M$387,10,0)),"",VLOOKUP('Choose Housekeeping Genes'!$C20,Calculations!$C$4:$M$387,10,0))</f>
        <v/>
      </c>
      <c r="AI21" s="22" t="str">
        <f>IF(ISERROR(VLOOKUP('Choose Housekeeping Genes'!$C20,Calculations!$C$4:$M$387,11,0)),"",VLOOKUP('Choose Housekeeping Genes'!$C20,Calculations!$C$4:$M$387,11,0))</f>
        <v/>
      </c>
      <c r="AJ21" s="22" t="str">
        <f>IF(ISERROR(VLOOKUP('Choose Housekeeping Genes'!$C20,Calculations!$C$4:$Y$387,14,0)),"",VLOOKUP('Choose Housekeeping Genes'!$C20,Calculations!$C$4:$Y$387,14,0))</f>
        <v/>
      </c>
      <c r="AK21" s="22" t="str">
        <f>IF(ISERROR(VLOOKUP('Choose Housekeeping Genes'!$C20,Calculations!$C$4:$Y$387,15,0)),"",VLOOKUP('Choose Housekeeping Genes'!$C20,Calculations!$C$4:$Y$387,15,0))</f>
        <v/>
      </c>
      <c r="AL21" s="22" t="str">
        <f>IF(ISERROR(VLOOKUP('Choose Housekeeping Genes'!$C20,Calculations!$C$4:$Y$387,16,0)),"",VLOOKUP('Choose Housekeeping Genes'!$C20,Calculations!$C$4:$Y$387,16,0))</f>
        <v/>
      </c>
      <c r="AM21" s="22" t="str">
        <f>IF(ISERROR(VLOOKUP('Choose Housekeeping Genes'!$C20,Calculations!$C$4:$Y$387,17,0)),"",VLOOKUP('Choose Housekeeping Genes'!$C20,Calculations!$C$4:$Y$387,17,0))</f>
        <v/>
      </c>
      <c r="AN21" s="22" t="str">
        <f>IF(ISERROR(VLOOKUP('Choose Housekeeping Genes'!$C20,Calculations!$C$4:$Y$387,18,0)),"",VLOOKUP('Choose Housekeeping Genes'!$C20,Calculations!$C$4:$Y$387,18,0))</f>
        <v/>
      </c>
      <c r="AO21" s="22" t="str">
        <f>IF(ISERROR(VLOOKUP('Choose Housekeeping Genes'!$C20,Calculations!$C$4:$Y$387,19,0)),"",VLOOKUP('Choose Housekeeping Genes'!$C20,Calculations!$C$4:$Y$387,19,0))</f>
        <v/>
      </c>
      <c r="AP21" s="22" t="str">
        <f>IF(ISERROR(VLOOKUP('Choose Housekeeping Genes'!$C20,Calculations!$C$4:$Y$387,20,0)),"",VLOOKUP('Choose Housekeeping Genes'!$C20,Calculations!$C$4:$Y$387,20,0))</f>
        <v/>
      </c>
      <c r="AQ21" s="22" t="str">
        <f>IF(ISERROR(VLOOKUP('Choose Housekeeping Genes'!$C20,Calculations!$C$4:$Y$387,21,0)),"",VLOOKUP('Choose Housekeeping Genes'!$C20,Calculations!$C$4:$Y$387,21,0))</f>
        <v/>
      </c>
      <c r="AR21" s="22" t="str">
        <f>IF(ISERROR(VLOOKUP('Choose Housekeeping Genes'!$C20,Calculations!$C$4:$Y$387,22,0)),"",VLOOKUP('Choose Housekeeping Genes'!$C20,Calculations!$C$4:$Y$387,22,0))</f>
        <v/>
      </c>
      <c r="AS21" s="22" t="str">
        <f>IF(ISERROR(VLOOKUP('Choose Housekeeping Genes'!$C20,Calculations!$C$4:$Y$387,23,0)),"",VLOOKUP('Choose Housekeeping Genes'!$C20,Calculations!$C$4:$Y$387,23,0))</f>
        <v/>
      </c>
      <c r="AT21" s="36" t="str">
        <f t="shared" si="3"/>
        <v/>
      </c>
      <c r="AU21" s="36" t="str">
        <f t="shared" si="4"/>
        <v/>
      </c>
      <c r="AV21" s="36" t="str">
        <f t="shared" si="5"/>
        <v/>
      </c>
      <c r="AW21" s="36" t="str">
        <f t="shared" si="6"/>
        <v/>
      </c>
      <c r="AX21" s="36" t="str">
        <f t="shared" si="7"/>
        <v/>
      </c>
      <c r="AY21" s="36" t="str">
        <f t="shared" si="8"/>
        <v/>
      </c>
      <c r="AZ21" s="36" t="str">
        <f t="shared" si="9"/>
        <v/>
      </c>
      <c r="BA21" s="36" t="str">
        <f t="shared" si="10"/>
        <v/>
      </c>
      <c r="BB21" s="36" t="str">
        <f t="shared" si="11"/>
        <v/>
      </c>
      <c r="BC21" s="36" t="str">
        <f t="shared" si="12"/>
        <v/>
      </c>
      <c r="BD21" s="36" t="str">
        <f t="shared" si="13"/>
        <v/>
      </c>
      <c r="BE21" s="36" t="str">
        <f t="shared" si="14"/>
        <v/>
      </c>
      <c r="BF21" s="36" t="str">
        <f t="shared" si="15"/>
        <v/>
      </c>
      <c r="BG21" s="36" t="str">
        <f t="shared" si="16"/>
        <v/>
      </c>
      <c r="BH21" s="36" t="str">
        <f t="shared" si="17"/>
        <v/>
      </c>
      <c r="BI21" s="36" t="str">
        <f t="shared" si="18"/>
        <v/>
      </c>
      <c r="BJ21" s="36" t="str">
        <f t="shared" si="19"/>
        <v/>
      </c>
      <c r="BK21" s="36" t="str">
        <f t="shared" si="20"/>
        <v/>
      </c>
      <c r="BL21" s="36" t="str">
        <f t="shared" si="21"/>
        <v/>
      </c>
      <c r="BM21" s="36" t="str">
        <f t="shared" si="22"/>
        <v/>
      </c>
      <c r="BN21" s="38" t="e">
        <f t="shared" si="23"/>
        <v>#DIV/0!</v>
      </c>
      <c r="BO21" s="38" t="e">
        <f t="shared" si="24"/>
        <v>#DIV/0!</v>
      </c>
      <c r="BP21" s="39" t="str">
        <f t="shared" si="25"/>
        <v/>
      </c>
      <c r="BQ21" s="39" t="str">
        <f t="shared" si="26"/>
        <v/>
      </c>
      <c r="BR21" s="39" t="str">
        <f t="shared" si="27"/>
        <v/>
      </c>
      <c r="BS21" s="39" t="str">
        <f t="shared" si="28"/>
        <v/>
      </c>
      <c r="BT21" s="39" t="str">
        <f t="shared" si="29"/>
        <v/>
      </c>
      <c r="BU21" s="39" t="str">
        <f t="shared" si="30"/>
        <v/>
      </c>
      <c r="BV21" s="39" t="str">
        <f t="shared" si="31"/>
        <v/>
      </c>
      <c r="BW21" s="39" t="str">
        <f t="shared" si="32"/>
        <v/>
      </c>
      <c r="BX21" s="39" t="str">
        <f t="shared" si="33"/>
        <v/>
      </c>
      <c r="BY21" s="39" t="str">
        <f t="shared" si="34"/>
        <v/>
      </c>
      <c r="BZ21" s="39" t="str">
        <f t="shared" si="35"/>
        <v/>
      </c>
      <c r="CA21" s="39" t="str">
        <f t="shared" si="36"/>
        <v/>
      </c>
      <c r="CB21" s="39" t="str">
        <f t="shared" si="37"/>
        <v/>
      </c>
      <c r="CC21" s="39" t="str">
        <f t="shared" si="38"/>
        <v/>
      </c>
      <c r="CD21" s="39" t="str">
        <f t="shared" si="39"/>
        <v/>
      </c>
      <c r="CE21" s="39" t="str">
        <f t="shared" si="40"/>
        <v/>
      </c>
      <c r="CF21" s="39" t="str">
        <f t="shared" si="41"/>
        <v/>
      </c>
      <c r="CG21" s="39" t="str">
        <f t="shared" si="42"/>
        <v/>
      </c>
      <c r="CH21" s="39" t="str">
        <f t="shared" si="43"/>
        <v/>
      </c>
      <c r="CI21" s="39" t="str">
        <f t="shared" si="44"/>
        <v/>
      </c>
    </row>
    <row r="22" spans="1:87">
      <c r="A22" s="18"/>
      <c r="B22" s="15" t="str">
        <f>'Gene Table'!E21</f>
        <v>mmu-miR-126-3p</v>
      </c>
      <c r="C22" s="15" t="str">
        <f>'Gene Table'!B21</f>
        <v>A19</v>
      </c>
      <c r="D22" s="16" t="str">
        <f>IF(SUM('Test Sample Data'!D$3:D$98)&gt;10,IF(AND(ISNUMBER('Test Sample Data'!D21),'Test Sample Data'!D21&lt;$B$1,'Test Sample Data'!D21&gt;0),'Test Sample Data'!D21,$B$1),"")</f>
        <v/>
      </c>
      <c r="E22" s="17" t="str">
        <f>IF(SUM('Test Sample Data'!E$3:E$98)&gt;10,IF(AND(ISNUMBER('Test Sample Data'!E21),'Test Sample Data'!E21&lt;$B$1,'Test Sample Data'!E21&gt;0),'Test Sample Data'!E21,$B$1),"")</f>
        <v/>
      </c>
      <c r="F22" s="17" t="str">
        <f>IF(SUM('Test Sample Data'!F$3:F$98)&gt;10,IF(AND(ISNUMBER('Test Sample Data'!F21),'Test Sample Data'!F21&lt;$B$1,'Test Sample Data'!F21&gt;0),'Test Sample Data'!F21,$B$1),"")</f>
        <v/>
      </c>
      <c r="G22" s="17" t="str">
        <f>IF(SUM('Test Sample Data'!G$3:G$98)&gt;10,IF(AND(ISNUMBER('Test Sample Data'!G21),'Test Sample Data'!G21&lt;$B$1,'Test Sample Data'!G21&gt;0),'Test Sample Data'!G21,$B$1),"")</f>
        <v/>
      </c>
      <c r="H22" s="17" t="str">
        <f>IF(SUM('Test Sample Data'!H$3:H$98)&gt;10,IF(AND(ISNUMBER('Test Sample Data'!H21),'Test Sample Data'!H21&lt;$B$1,'Test Sample Data'!H21&gt;0),'Test Sample Data'!H21,$B$1),"")</f>
        <v/>
      </c>
      <c r="I22" s="17" t="str">
        <f>IF(SUM('Test Sample Data'!I$3:I$98)&gt;10,IF(AND(ISNUMBER('Test Sample Data'!I21),'Test Sample Data'!I21&lt;$B$1,'Test Sample Data'!I21&gt;0),'Test Sample Data'!I21,$B$1),"")</f>
        <v/>
      </c>
      <c r="J22" s="17" t="str">
        <f>IF(SUM('Test Sample Data'!J$3:J$98)&gt;10,IF(AND(ISNUMBER('Test Sample Data'!J21),'Test Sample Data'!J21&lt;$B$1,'Test Sample Data'!J21&gt;0),'Test Sample Data'!J21,$B$1),"")</f>
        <v/>
      </c>
      <c r="K22" s="17" t="str">
        <f>IF(SUM('Test Sample Data'!K$3:K$98)&gt;10,IF(AND(ISNUMBER('Test Sample Data'!K21),'Test Sample Data'!K21&lt;$B$1,'Test Sample Data'!K21&gt;0),'Test Sample Data'!K21,$B$1),"")</f>
        <v/>
      </c>
      <c r="L22" s="17" t="str">
        <f>IF(SUM('Test Sample Data'!L$3:L$98)&gt;10,IF(AND(ISNUMBER('Test Sample Data'!L21),'Test Sample Data'!L21&lt;$B$1,'Test Sample Data'!L21&gt;0),'Test Sample Data'!L21,$B$1),"")</f>
        <v/>
      </c>
      <c r="M22" s="17" t="str">
        <f>IF(SUM('Test Sample Data'!M$3:M$98)&gt;10,IF(AND(ISNUMBER('Test Sample Data'!M21),'Test Sample Data'!M21&lt;$B$1,'Test Sample Data'!M21&gt;0),'Test Sample Data'!M21,$B$1),"")</f>
        <v/>
      </c>
      <c r="N22" s="17" t="str">
        <f>'Gene Table'!E21</f>
        <v>mmu-miR-126-3p</v>
      </c>
      <c r="O22" s="17" t="str">
        <f>'Gene Table'!B21</f>
        <v>A19</v>
      </c>
      <c r="P22" s="17" t="str">
        <f>IF(SUM('Control Sample Data'!D$3:D$98)&gt;10,IF(AND(ISNUMBER('Control Sample Data'!D21),'Control Sample Data'!D21&lt;$B$1,'Control Sample Data'!D21&gt;0),'Control Sample Data'!D21,$B$1),"")</f>
        <v/>
      </c>
      <c r="Q22" s="17" t="str">
        <f>IF(SUM('Control Sample Data'!E$3:E$98)&gt;10,IF(AND(ISNUMBER('Control Sample Data'!E21),'Control Sample Data'!E21&lt;$B$1,'Control Sample Data'!E21&gt;0),'Control Sample Data'!E21,$B$1),"")</f>
        <v/>
      </c>
      <c r="R22" s="17" t="str">
        <f>IF(SUM('Control Sample Data'!F$3:F$98)&gt;10,IF(AND(ISNUMBER('Control Sample Data'!F21),'Control Sample Data'!F21&lt;$B$1,'Control Sample Data'!F21&gt;0),'Control Sample Data'!F21,$B$1),"")</f>
        <v/>
      </c>
      <c r="S22" s="17" t="str">
        <f>IF(SUM('Control Sample Data'!G$3:G$98)&gt;10,IF(AND(ISNUMBER('Control Sample Data'!G21),'Control Sample Data'!G21&lt;$B$1,'Control Sample Data'!G21&gt;0),'Control Sample Data'!G21,$B$1),"")</f>
        <v/>
      </c>
      <c r="T22" s="17" t="str">
        <f>IF(SUM('Control Sample Data'!H$3:H$98)&gt;10,IF(AND(ISNUMBER('Control Sample Data'!H21),'Control Sample Data'!H21&lt;$B$1,'Control Sample Data'!H21&gt;0),'Control Sample Data'!H21,$B$1),"")</f>
        <v/>
      </c>
      <c r="U22" s="17" t="str">
        <f>IF(SUM('Control Sample Data'!I$3:I$98)&gt;10,IF(AND(ISNUMBER('Control Sample Data'!I21),'Control Sample Data'!I21&lt;$B$1,'Control Sample Data'!I21&gt;0),'Control Sample Data'!I21,$B$1),"")</f>
        <v/>
      </c>
      <c r="V22" s="17" t="str">
        <f>IF(SUM('Control Sample Data'!J$3:J$98)&gt;10,IF(AND(ISNUMBER('Control Sample Data'!J21),'Control Sample Data'!J21&lt;$B$1,'Control Sample Data'!J21&gt;0),'Control Sample Data'!J21,$B$1),"")</f>
        <v/>
      </c>
      <c r="W22" s="17" t="str">
        <f>IF(SUM('Control Sample Data'!K$3:K$98)&gt;10,IF(AND(ISNUMBER('Control Sample Data'!K21),'Control Sample Data'!K21&lt;$B$1,'Control Sample Data'!K21&gt;0),'Control Sample Data'!K21,$B$1),"")</f>
        <v/>
      </c>
      <c r="X22" s="17" t="str">
        <f>IF(SUM('Control Sample Data'!L$3:L$98)&gt;10,IF(AND(ISNUMBER('Control Sample Data'!L21),'Control Sample Data'!L21&lt;$B$1,'Control Sample Data'!L21&gt;0),'Control Sample Data'!L21,$B$1),"")</f>
        <v/>
      </c>
      <c r="Y22" s="17" t="str">
        <f>IF(SUM('Control Sample Data'!M$3:M$98)&gt;10,IF(AND(ISNUMBER('Control Sample Data'!M21),'Control Sample Data'!M21&lt;$B$1,'Control Sample Data'!M21&gt;0),'Control Sample Data'!M21,$B$1),"")</f>
        <v/>
      </c>
      <c r="Z22" s="22" t="str">
        <f>IF(ISERROR(VLOOKUP('Choose Housekeeping Genes'!$C21,Calculations!$C$4:$M$387,2,0)),"",VLOOKUP('Choose Housekeeping Genes'!$C21,Calculations!$C$4:$M$387,2,0))</f>
        <v/>
      </c>
      <c r="AA22" s="22" t="str">
        <f>IF(ISERROR(VLOOKUP('Choose Housekeeping Genes'!$C21,Calculations!$C$4:$M$387,3,0)),"",VLOOKUP('Choose Housekeeping Genes'!$C21,Calculations!$C$4:$M$387,3,0))</f>
        <v/>
      </c>
      <c r="AB22" s="22" t="str">
        <f>IF(ISERROR(VLOOKUP('Choose Housekeeping Genes'!$C21,Calculations!$C$4:$M$387,4,0)),"",VLOOKUP('Choose Housekeeping Genes'!$C21,Calculations!$C$4:$M$387,4,0))</f>
        <v/>
      </c>
      <c r="AC22" s="22" t="str">
        <f>IF(ISERROR(VLOOKUP('Choose Housekeeping Genes'!$C21,Calculations!$C$4:$M$387,5,0)),"",VLOOKUP('Choose Housekeeping Genes'!$C21,Calculations!$C$4:$M$387,5,0))</f>
        <v/>
      </c>
      <c r="AD22" s="22" t="str">
        <f>IF(ISERROR(VLOOKUP('Choose Housekeeping Genes'!$C21,Calculations!$C$4:$M$387,6,0)),"",VLOOKUP('Choose Housekeeping Genes'!$C21,Calculations!$C$4:$M$387,6,0))</f>
        <v/>
      </c>
      <c r="AE22" s="22" t="str">
        <f>IF(ISERROR(VLOOKUP('Choose Housekeeping Genes'!$C21,Calculations!$C$4:$M$387,7,0)),"",VLOOKUP('Choose Housekeeping Genes'!$C21,Calculations!$C$4:$M$387,7,0))</f>
        <v/>
      </c>
      <c r="AF22" s="22" t="str">
        <f>IF(ISERROR(VLOOKUP('Choose Housekeeping Genes'!$C21,Calculations!$C$4:$M$387,8,0)),"",VLOOKUP('Choose Housekeeping Genes'!$C21,Calculations!$C$4:$M$387,8,0))</f>
        <v/>
      </c>
      <c r="AG22" s="22" t="str">
        <f>IF(ISERROR(VLOOKUP('Choose Housekeeping Genes'!$C21,Calculations!$C$4:$M$387,9,0)),"",VLOOKUP('Choose Housekeeping Genes'!$C21,Calculations!$C$4:$M$387,9,0))</f>
        <v/>
      </c>
      <c r="AH22" s="22" t="str">
        <f>IF(ISERROR(VLOOKUP('Choose Housekeeping Genes'!$C21,Calculations!$C$4:$M$387,10,0)),"",VLOOKUP('Choose Housekeeping Genes'!$C21,Calculations!$C$4:$M$387,10,0))</f>
        <v/>
      </c>
      <c r="AI22" s="22" t="str">
        <f>IF(ISERROR(VLOOKUP('Choose Housekeeping Genes'!$C21,Calculations!$C$4:$M$387,11,0)),"",VLOOKUP('Choose Housekeeping Genes'!$C21,Calculations!$C$4:$M$387,11,0))</f>
        <v/>
      </c>
      <c r="AJ22" s="22" t="str">
        <f>IF(ISERROR(VLOOKUP('Choose Housekeeping Genes'!$C21,Calculations!$C$4:$Y$387,14,0)),"",VLOOKUP('Choose Housekeeping Genes'!$C21,Calculations!$C$4:$Y$387,14,0))</f>
        <v/>
      </c>
      <c r="AK22" s="22" t="str">
        <f>IF(ISERROR(VLOOKUP('Choose Housekeeping Genes'!$C21,Calculations!$C$4:$Y$387,15,0)),"",VLOOKUP('Choose Housekeeping Genes'!$C21,Calculations!$C$4:$Y$387,15,0))</f>
        <v/>
      </c>
      <c r="AL22" s="22" t="str">
        <f>IF(ISERROR(VLOOKUP('Choose Housekeeping Genes'!$C21,Calculations!$C$4:$Y$387,16,0)),"",VLOOKUP('Choose Housekeeping Genes'!$C21,Calculations!$C$4:$Y$387,16,0))</f>
        <v/>
      </c>
      <c r="AM22" s="22" t="str">
        <f>IF(ISERROR(VLOOKUP('Choose Housekeeping Genes'!$C21,Calculations!$C$4:$Y$387,17,0)),"",VLOOKUP('Choose Housekeeping Genes'!$C21,Calculations!$C$4:$Y$387,17,0))</f>
        <v/>
      </c>
      <c r="AN22" s="22" t="str">
        <f>IF(ISERROR(VLOOKUP('Choose Housekeeping Genes'!$C21,Calculations!$C$4:$Y$387,18,0)),"",VLOOKUP('Choose Housekeeping Genes'!$C21,Calculations!$C$4:$Y$387,18,0))</f>
        <v/>
      </c>
      <c r="AO22" s="22" t="str">
        <f>IF(ISERROR(VLOOKUP('Choose Housekeeping Genes'!$C21,Calculations!$C$4:$Y$387,19,0)),"",VLOOKUP('Choose Housekeeping Genes'!$C21,Calculations!$C$4:$Y$387,19,0))</f>
        <v/>
      </c>
      <c r="AP22" s="22" t="str">
        <f>IF(ISERROR(VLOOKUP('Choose Housekeeping Genes'!$C21,Calculations!$C$4:$Y$387,20,0)),"",VLOOKUP('Choose Housekeeping Genes'!$C21,Calculations!$C$4:$Y$387,20,0))</f>
        <v/>
      </c>
      <c r="AQ22" s="22" t="str">
        <f>IF(ISERROR(VLOOKUP('Choose Housekeeping Genes'!$C21,Calculations!$C$4:$Y$387,21,0)),"",VLOOKUP('Choose Housekeeping Genes'!$C21,Calculations!$C$4:$Y$387,21,0))</f>
        <v/>
      </c>
      <c r="AR22" s="22" t="str">
        <f>IF(ISERROR(VLOOKUP('Choose Housekeeping Genes'!$C21,Calculations!$C$4:$Y$387,22,0)),"",VLOOKUP('Choose Housekeeping Genes'!$C21,Calculations!$C$4:$Y$387,22,0))</f>
        <v/>
      </c>
      <c r="AS22" s="22" t="str">
        <f>IF(ISERROR(VLOOKUP('Choose Housekeeping Genes'!$C21,Calculations!$C$4:$Y$387,23,0)),"",VLOOKUP('Choose Housekeeping Genes'!$C21,Calculations!$C$4:$Y$387,23,0))</f>
        <v/>
      </c>
      <c r="AT22" s="36" t="str">
        <f t="shared" si="3"/>
        <v/>
      </c>
      <c r="AU22" s="36" t="str">
        <f t="shared" si="4"/>
        <v/>
      </c>
      <c r="AV22" s="36" t="str">
        <f t="shared" si="5"/>
        <v/>
      </c>
      <c r="AW22" s="36" t="str">
        <f t="shared" si="6"/>
        <v/>
      </c>
      <c r="AX22" s="36" t="str">
        <f t="shared" si="7"/>
        <v/>
      </c>
      <c r="AY22" s="36" t="str">
        <f t="shared" si="8"/>
        <v/>
      </c>
      <c r="AZ22" s="36" t="str">
        <f t="shared" si="9"/>
        <v/>
      </c>
      <c r="BA22" s="36" t="str">
        <f t="shared" si="10"/>
        <v/>
      </c>
      <c r="BB22" s="36" t="str">
        <f t="shared" si="11"/>
        <v/>
      </c>
      <c r="BC22" s="36" t="str">
        <f t="shared" si="12"/>
        <v/>
      </c>
      <c r="BD22" s="36" t="str">
        <f t="shared" si="13"/>
        <v/>
      </c>
      <c r="BE22" s="36" t="str">
        <f t="shared" si="14"/>
        <v/>
      </c>
      <c r="BF22" s="36" t="str">
        <f t="shared" si="15"/>
        <v/>
      </c>
      <c r="BG22" s="36" t="str">
        <f t="shared" si="16"/>
        <v/>
      </c>
      <c r="BH22" s="36" t="str">
        <f t="shared" si="17"/>
        <v/>
      </c>
      <c r="BI22" s="36" t="str">
        <f t="shared" si="18"/>
        <v/>
      </c>
      <c r="BJ22" s="36" t="str">
        <f t="shared" si="19"/>
        <v/>
      </c>
      <c r="BK22" s="36" t="str">
        <f t="shared" si="20"/>
        <v/>
      </c>
      <c r="BL22" s="36" t="str">
        <f t="shared" si="21"/>
        <v/>
      </c>
      <c r="BM22" s="36" t="str">
        <f t="shared" si="22"/>
        <v/>
      </c>
      <c r="BN22" s="38" t="e">
        <f t="shared" si="23"/>
        <v>#DIV/0!</v>
      </c>
      <c r="BO22" s="38" t="e">
        <f t="shared" si="24"/>
        <v>#DIV/0!</v>
      </c>
      <c r="BP22" s="39" t="str">
        <f t="shared" si="25"/>
        <v/>
      </c>
      <c r="BQ22" s="39" t="str">
        <f t="shared" si="26"/>
        <v/>
      </c>
      <c r="BR22" s="39" t="str">
        <f t="shared" si="27"/>
        <v/>
      </c>
      <c r="BS22" s="39" t="str">
        <f t="shared" si="28"/>
        <v/>
      </c>
      <c r="BT22" s="39" t="str">
        <f t="shared" si="29"/>
        <v/>
      </c>
      <c r="BU22" s="39" t="str">
        <f t="shared" si="30"/>
        <v/>
      </c>
      <c r="BV22" s="39" t="str">
        <f t="shared" si="31"/>
        <v/>
      </c>
      <c r="BW22" s="39" t="str">
        <f t="shared" si="32"/>
        <v/>
      </c>
      <c r="BX22" s="39" t="str">
        <f t="shared" si="33"/>
        <v/>
      </c>
      <c r="BY22" s="39" t="str">
        <f t="shared" si="34"/>
        <v/>
      </c>
      <c r="BZ22" s="39" t="str">
        <f t="shared" si="35"/>
        <v/>
      </c>
      <c r="CA22" s="39" t="str">
        <f t="shared" si="36"/>
        <v/>
      </c>
      <c r="CB22" s="39" t="str">
        <f t="shared" si="37"/>
        <v/>
      </c>
      <c r="CC22" s="39" t="str">
        <f t="shared" si="38"/>
        <v/>
      </c>
      <c r="CD22" s="39" t="str">
        <f t="shared" si="39"/>
        <v/>
      </c>
      <c r="CE22" s="39" t="str">
        <f t="shared" si="40"/>
        <v/>
      </c>
      <c r="CF22" s="39" t="str">
        <f t="shared" si="41"/>
        <v/>
      </c>
      <c r="CG22" s="39" t="str">
        <f t="shared" si="42"/>
        <v/>
      </c>
      <c r="CH22" s="39" t="str">
        <f t="shared" si="43"/>
        <v/>
      </c>
      <c r="CI22" s="39" t="str">
        <f t="shared" si="44"/>
        <v/>
      </c>
    </row>
    <row r="23" spans="1:87">
      <c r="A23" s="18"/>
      <c r="B23" s="15" t="str">
        <f>'Gene Table'!E22</f>
        <v>mmu-miR-361-5p</v>
      </c>
      <c r="C23" s="15" t="str">
        <f>'Gene Table'!B22</f>
        <v>A20</v>
      </c>
      <c r="D23" s="16" t="str">
        <f>IF(SUM('Test Sample Data'!D$3:D$98)&gt;10,IF(AND(ISNUMBER('Test Sample Data'!D22),'Test Sample Data'!D22&lt;$B$1,'Test Sample Data'!D22&gt;0),'Test Sample Data'!D22,$B$1),"")</f>
        <v/>
      </c>
      <c r="E23" s="17" t="str">
        <f>IF(SUM('Test Sample Data'!E$3:E$98)&gt;10,IF(AND(ISNUMBER('Test Sample Data'!E22),'Test Sample Data'!E22&lt;$B$1,'Test Sample Data'!E22&gt;0),'Test Sample Data'!E22,$B$1),"")</f>
        <v/>
      </c>
      <c r="F23" s="17" t="str">
        <f>IF(SUM('Test Sample Data'!F$3:F$98)&gt;10,IF(AND(ISNUMBER('Test Sample Data'!F22),'Test Sample Data'!F22&lt;$B$1,'Test Sample Data'!F22&gt;0),'Test Sample Data'!F22,$B$1),"")</f>
        <v/>
      </c>
      <c r="G23" s="17" t="str">
        <f>IF(SUM('Test Sample Data'!G$3:G$98)&gt;10,IF(AND(ISNUMBER('Test Sample Data'!G22),'Test Sample Data'!G22&lt;$B$1,'Test Sample Data'!G22&gt;0),'Test Sample Data'!G22,$B$1),"")</f>
        <v/>
      </c>
      <c r="H23" s="17" t="str">
        <f>IF(SUM('Test Sample Data'!H$3:H$98)&gt;10,IF(AND(ISNUMBER('Test Sample Data'!H22),'Test Sample Data'!H22&lt;$B$1,'Test Sample Data'!H22&gt;0),'Test Sample Data'!H22,$B$1),"")</f>
        <v/>
      </c>
      <c r="I23" s="17" t="str">
        <f>IF(SUM('Test Sample Data'!I$3:I$98)&gt;10,IF(AND(ISNUMBER('Test Sample Data'!I22),'Test Sample Data'!I22&lt;$B$1,'Test Sample Data'!I22&gt;0),'Test Sample Data'!I22,$B$1),"")</f>
        <v/>
      </c>
      <c r="J23" s="17" t="str">
        <f>IF(SUM('Test Sample Data'!J$3:J$98)&gt;10,IF(AND(ISNUMBER('Test Sample Data'!J22),'Test Sample Data'!J22&lt;$B$1,'Test Sample Data'!J22&gt;0),'Test Sample Data'!J22,$B$1),"")</f>
        <v/>
      </c>
      <c r="K23" s="17" t="str">
        <f>IF(SUM('Test Sample Data'!K$3:K$98)&gt;10,IF(AND(ISNUMBER('Test Sample Data'!K22),'Test Sample Data'!K22&lt;$B$1,'Test Sample Data'!K22&gt;0),'Test Sample Data'!K22,$B$1),"")</f>
        <v/>
      </c>
      <c r="L23" s="17" t="str">
        <f>IF(SUM('Test Sample Data'!L$3:L$98)&gt;10,IF(AND(ISNUMBER('Test Sample Data'!L22),'Test Sample Data'!L22&lt;$B$1,'Test Sample Data'!L22&gt;0),'Test Sample Data'!L22,$B$1),"")</f>
        <v/>
      </c>
      <c r="M23" s="17" t="str">
        <f>IF(SUM('Test Sample Data'!M$3:M$98)&gt;10,IF(AND(ISNUMBER('Test Sample Data'!M22),'Test Sample Data'!M22&lt;$B$1,'Test Sample Data'!M22&gt;0),'Test Sample Data'!M22,$B$1),"")</f>
        <v/>
      </c>
      <c r="N23" s="17" t="str">
        <f>'Gene Table'!E22</f>
        <v>mmu-miR-361-5p</v>
      </c>
      <c r="O23" s="17" t="str">
        <f>'Gene Table'!B22</f>
        <v>A20</v>
      </c>
      <c r="P23" s="17" t="str">
        <f>IF(SUM('Control Sample Data'!D$3:D$98)&gt;10,IF(AND(ISNUMBER('Control Sample Data'!D22),'Control Sample Data'!D22&lt;$B$1,'Control Sample Data'!D22&gt;0),'Control Sample Data'!D22,$B$1),"")</f>
        <v/>
      </c>
      <c r="Q23" s="17" t="str">
        <f>IF(SUM('Control Sample Data'!E$3:E$98)&gt;10,IF(AND(ISNUMBER('Control Sample Data'!E22),'Control Sample Data'!E22&lt;$B$1,'Control Sample Data'!E22&gt;0),'Control Sample Data'!E22,$B$1),"")</f>
        <v/>
      </c>
      <c r="R23" s="17" t="str">
        <f>IF(SUM('Control Sample Data'!F$3:F$98)&gt;10,IF(AND(ISNUMBER('Control Sample Data'!F22),'Control Sample Data'!F22&lt;$B$1,'Control Sample Data'!F22&gt;0),'Control Sample Data'!F22,$B$1),"")</f>
        <v/>
      </c>
      <c r="S23" s="17" t="str">
        <f>IF(SUM('Control Sample Data'!G$3:G$98)&gt;10,IF(AND(ISNUMBER('Control Sample Data'!G22),'Control Sample Data'!G22&lt;$B$1,'Control Sample Data'!G22&gt;0),'Control Sample Data'!G22,$B$1),"")</f>
        <v/>
      </c>
      <c r="T23" s="17" t="str">
        <f>IF(SUM('Control Sample Data'!H$3:H$98)&gt;10,IF(AND(ISNUMBER('Control Sample Data'!H22),'Control Sample Data'!H22&lt;$B$1,'Control Sample Data'!H22&gt;0),'Control Sample Data'!H22,$B$1),"")</f>
        <v/>
      </c>
      <c r="U23" s="17" t="str">
        <f>IF(SUM('Control Sample Data'!I$3:I$98)&gt;10,IF(AND(ISNUMBER('Control Sample Data'!I22),'Control Sample Data'!I22&lt;$B$1,'Control Sample Data'!I22&gt;0),'Control Sample Data'!I22,$B$1),"")</f>
        <v/>
      </c>
      <c r="V23" s="17" t="str">
        <f>IF(SUM('Control Sample Data'!J$3:J$98)&gt;10,IF(AND(ISNUMBER('Control Sample Data'!J22),'Control Sample Data'!J22&lt;$B$1,'Control Sample Data'!J22&gt;0),'Control Sample Data'!J22,$B$1),"")</f>
        <v/>
      </c>
      <c r="W23" s="17" t="str">
        <f>IF(SUM('Control Sample Data'!K$3:K$98)&gt;10,IF(AND(ISNUMBER('Control Sample Data'!K22),'Control Sample Data'!K22&lt;$B$1,'Control Sample Data'!K22&gt;0),'Control Sample Data'!K22,$B$1),"")</f>
        <v/>
      </c>
      <c r="X23" s="17" t="str">
        <f>IF(SUM('Control Sample Data'!L$3:L$98)&gt;10,IF(AND(ISNUMBER('Control Sample Data'!L22),'Control Sample Data'!L22&lt;$B$1,'Control Sample Data'!L22&gt;0),'Control Sample Data'!L22,$B$1),"")</f>
        <v/>
      </c>
      <c r="Y23" s="17" t="str">
        <f>IF(SUM('Control Sample Data'!M$3:M$98)&gt;10,IF(AND(ISNUMBER('Control Sample Data'!M22),'Control Sample Data'!M22&lt;$B$1,'Control Sample Data'!M22&gt;0),'Control Sample Data'!M22,$B$1),"")</f>
        <v/>
      </c>
      <c r="Z23" s="22" t="str">
        <f>IF(ISERROR(VLOOKUP('Choose Housekeeping Genes'!$C22,Calculations!$C$4:$M$387,2,0)),"",VLOOKUP('Choose Housekeeping Genes'!$C22,Calculations!$C$4:$M$387,2,0))</f>
        <v/>
      </c>
      <c r="AA23" s="22" t="str">
        <f>IF(ISERROR(VLOOKUP('Choose Housekeeping Genes'!$C22,Calculations!$C$4:$M$387,3,0)),"",VLOOKUP('Choose Housekeeping Genes'!$C22,Calculations!$C$4:$M$387,3,0))</f>
        <v/>
      </c>
      <c r="AB23" s="22" t="str">
        <f>IF(ISERROR(VLOOKUP('Choose Housekeeping Genes'!$C22,Calculations!$C$4:$M$387,4,0)),"",VLOOKUP('Choose Housekeeping Genes'!$C22,Calculations!$C$4:$M$387,4,0))</f>
        <v/>
      </c>
      <c r="AC23" s="22" t="str">
        <f>IF(ISERROR(VLOOKUP('Choose Housekeeping Genes'!$C22,Calculations!$C$4:$M$387,5,0)),"",VLOOKUP('Choose Housekeeping Genes'!$C22,Calculations!$C$4:$M$387,5,0))</f>
        <v/>
      </c>
      <c r="AD23" s="22" t="str">
        <f>IF(ISERROR(VLOOKUP('Choose Housekeeping Genes'!$C22,Calculations!$C$4:$M$387,6,0)),"",VLOOKUP('Choose Housekeeping Genes'!$C22,Calculations!$C$4:$M$387,6,0))</f>
        <v/>
      </c>
      <c r="AE23" s="22" t="str">
        <f>IF(ISERROR(VLOOKUP('Choose Housekeeping Genes'!$C22,Calculations!$C$4:$M$387,7,0)),"",VLOOKUP('Choose Housekeeping Genes'!$C22,Calculations!$C$4:$M$387,7,0))</f>
        <v/>
      </c>
      <c r="AF23" s="22" t="str">
        <f>IF(ISERROR(VLOOKUP('Choose Housekeeping Genes'!$C22,Calculations!$C$4:$M$387,8,0)),"",VLOOKUP('Choose Housekeeping Genes'!$C22,Calculations!$C$4:$M$387,8,0))</f>
        <v/>
      </c>
      <c r="AG23" s="22" t="str">
        <f>IF(ISERROR(VLOOKUP('Choose Housekeeping Genes'!$C22,Calculations!$C$4:$M$387,9,0)),"",VLOOKUP('Choose Housekeeping Genes'!$C22,Calculations!$C$4:$M$387,9,0))</f>
        <v/>
      </c>
      <c r="AH23" s="22" t="str">
        <f>IF(ISERROR(VLOOKUP('Choose Housekeeping Genes'!$C22,Calculations!$C$4:$M$387,10,0)),"",VLOOKUP('Choose Housekeeping Genes'!$C22,Calculations!$C$4:$M$387,10,0))</f>
        <v/>
      </c>
      <c r="AI23" s="22" t="str">
        <f>IF(ISERROR(VLOOKUP('Choose Housekeeping Genes'!$C22,Calculations!$C$4:$M$387,11,0)),"",VLOOKUP('Choose Housekeeping Genes'!$C22,Calculations!$C$4:$M$387,11,0))</f>
        <v/>
      </c>
      <c r="AJ23" s="22" t="str">
        <f>IF(ISERROR(VLOOKUP('Choose Housekeeping Genes'!$C22,Calculations!$C$4:$Y$387,14,0)),"",VLOOKUP('Choose Housekeeping Genes'!$C22,Calculations!$C$4:$Y$387,14,0))</f>
        <v/>
      </c>
      <c r="AK23" s="22" t="str">
        <f>IF(ISERROR(VLOOKUP('Choose Housekeeping Genes'!$C22,Calculations!$C$4:$Y$387,15,0)),"",VLOOKUP('Choose Housekeeping Genes'!$C22,Calculations!$C$4:$Y$387,15,0))</f>
        <v/>
      </c>
      <c r="AL23" s="22" t="str">
        <f>IF(ISERROR(VLOOKUP('Choose Housekeeping Genes'!$C22,Calculations!$C$4:$Y$387,16,0)),"",VLOOKUP('Choose Housekeeping Genes'!$C22,Calculations!$C$4:$Y$387,16,0))</f>
        <v/>
      </c>
      <c r="AM23" s="22" t="str">
        <f>IF(ISERROR(VLOOKUP('Choose Housekeeping Genes'!$C22,Calculations!$C$4:$Y$387,17,0)),"",VLOOKUP('Choose Housekeeping Genes'!$C22,Calculations!$C$4:$Y$387,17,0))</f>
        <v/>
      </c>
      <c r="AN23" s="22" t="str">
        <f>IF(ISERROR(VLOOKUP('Choose Housekeeping Genes'!$C22,Calculations!$C$4:$Y$387,18,0)),"",VLOOKUP('Choose Housekeeping Genes'!$C22,Calculations!$C$4:$Y$387,18,0))</f>
        <v/>
      </c>
      <c r="AO23" s="22" t="str">
        <f>IF(ISERROR(VLOOKUP('Choose Housekeeping Genes'!$C22,Calculations!$C$4:$Y$387,19,0)),"",VLOOKUP('Choose Housekeeping Genes'!$C22,Calculations!$C$4:$Y$387,19,0))</f>
        <v/>
      </c>
      <c r="AP23" s="22" t="str">
        <f>IF(ISERROR(VLOOKUP('Choose Housekeeping Genes'!$C22,Calculations!$C$4:$Y$387,20,0)),"",VLOOKUP('Choose Housekeeping Genes'!$C22,Calculations!$C$4:$Y$387,20,0))</f>
        <v/>
      </c>
      <c r="AQ23" s="22" t="str">
        <f>IF(ISERROR(VLOOKUP('Choose Housekeeping Genes'!$C22,Calculations!$C$4:$Y$387,21,0)),"",VLOOKUP('Choose Housekeeping Genes'!$C22,Calculations!$C$4:$Y$387,21,0))</f>
        <v/>
      </c>
      <c r="AR23" s="22" t="str">
        <f>IF(ISERROR(VLOOKUP('Choose Housekeeping Genes'!$C22,Calculations!$C$4:$Y$387,22,0)),"",VLOOKUP('Choose Housekeeping Genes'!$C22,Calculations!$C$4:$Y$387,22,0))</f>
        <v/>
      </c>
      <c r="AS23" s="22" t="str">
        <f>IF(ISERROR(VLOOKUP('Choose Housekeeping Genes'!$C22,Calculations!$C$4:$Y$387,23,0)),"",VLOOKUP('Choose Housekeeping Genes'!$C22,Calculations!$C$4:$Y$387,23,0))</f>
        <v/>
      </c>
      <c r="AT23" s="36" t="str">
        <f t="shared" si="3"/>
        <v/>
      </c>
      <c r="AU23" s="36" t="str">
        <f t="shared" si="4"/>
        <v/>
      </c>
      <c r="AV23" s="36" t="str">
        <f t="shared" si="5"/>
        <v/>
      </c>
      <c r="AW23" s="36" t="str">
        <f t="shared" si="6"/>
        <v/>
      </c>
      <c r="AX23" s="36" t="str">
        <f t="shared" si="7"/>
        <v/>
      </c>
      <c r="AY23" s="36" t="str">
        <f t="shared" si="8"/>
        <v/>
      </c>
      <c r="AZ23" s="36" t="str">
        <f t="shared" si="9"/>
        <v/>
      </c>
      <c r="BA23" s="36" t="str">
        <f t="shared" si="10"/>
        <v/>
      </c>
      <c r="BB23" s="36" t="str">
        <f t="shared" si="11"/>
        <v/>
      </c>
      <c r="BC23" s="36" t="str">
        <f t="shared" si="12"/>
        <v/>
      </c>
      <c r="BD23" s="36" t="str">
        <f t="shared" si="13"/>
        <v/>
      </c>
      <c r="BE23" s="36" t="str">
        <f t="shared" si="14"/>
        <v/>
      </c>
      <c r="BF23" s="36" t="str">
        <f t="shared" si="15"/>
        <v/>
      </c>
      <c r="BG23" s="36" t="str">
        <f t="shared" si="16"/>
        <v/>
      </c>
      <c r="BH23" s="36" t="str">
        <f t="shared" si="17"/>
        <v/>
      </c>
      <c r="BI23" s="36" t="str">
        <f t="shared" si="18"/>
        <v/>
      </c>
      <c r="BJ23" s="36" t="str">
        <f t="shared" si="19"/>
        <v/>
      </c>
      <c r="BK23" s="36" t="str">
        <f t="shared" si="20"/>
        <v/>
      </c>
      <c r="BL23" s="36" t="str">
        <f t="shared" si="21"/>
        <v/>
      </c>
      <c r="BM23" s="36" t="str">
        <f t="shared" si="22"/>
        <v/>
      </c>
      <c r="BN23" s="38" t="e">
        <f t="shared" si="23"/>
        <v>#DIV/0!</v>
      </c>
      <c r="BO23" s="38" t="e">
        <f t="shared" si="24"/>
        <v>#DIV/0!</v>
      </c>
      <c r="BP23" s="39" t="str">
        <f t="shared" si="25"/>
        <v/>
      </c>
      <c r="BQ23" s="39" t="str">
        <f t="shared" si="26"/>
        <v/>
      </c>
      <c r="BR23" s="39" t="str">
        <f t="shared" si="27"/>
        <v/>
      </c>
      <c r="BS23" s="39" t="str">
        <f t="shared" si="28"/>
        <v/>
      </c>
      <c r="BT23" s="39" t="str">
        <f t="shared" si="29"/>
        <v/>
      </c>
      <c r="BU23" s="39" t="str">
        <f t="shared" si="30"/>
        <v/>
      </c>
      <c r="BV23" s="39" t="str">
        <f t="shared" si="31"/>
        <v/>
      </c>
      <c r="BW23" s="39" t="str">
        <f t="shared" si="32"/>
        <v/>
      </c>
      <c r="BX23" s="39" t="str">
        <f t="shared" si="33"/>
        <v/>
      </c>
      <c r="BY23" s="39" t="str">
        <f t="shared" si="34"/>
        <v/>
      </c>
      <c r="BZ23" s="39" t="str">
        <f t="shared" si="35"/>
        <v/>
      </c>
      <c r="CA23" s="39" t="str">
        <f t="shared" si="36"/>
        <v/>
      </c>
      <c r="CB23" s="39" t="str">
        <f t="shared" si="37"/>
        <v/>
      </c>
      <c r="CC23" s="39" t="str">
        <f t="shared" si="38"/>
        <v/>
      </c>
      <c r="CD23" s="39" t="str">
        <f t="shared" si="39"/>
        <v/>
      </c>
      <c r="CE23" s="39" t="str">
        <f t="shared" si="40"/>
        <v/>
      </c>
      <c r="CF23" s="39" t="str">
        <f t="shared" si="41"/>
        <v/>
      </c>
      <c r="CG23" s="39" t="str">
        <f t="shared" si="42"/>
        <v/>
      </c>
      <c r="CH23" s="39" t="str">
        <f t="shared" si="43"/>
        <v/>
      </c>
      <c r="CI23" s="39" t="str">
        <f t="shared" si="44"/>
        <v/>
      </c>
    </row>
    <row r="24" customHeight="1" spans="1:87">
      <c r="A24" s="18"/>
      <c r="B24" s="15" t="str">
        <f>'Gene Table'!E23</f>
        <v>mmu-miR-127-3p</v>
      </c>
      <c r="C24" s="15" t="str">
        <f>'Gene Table'!B23</f>
        <v>A21</v>
      </c>
      <c r="D24" s="16" t="str">
        <f>IF(SUM('Test Sample Data'!D$3:D$98)&gt;10,IF(AND(ISNUMBER('Test Sample Data'!D23),'Test Sample Data'!D23&lt;$B$1,'Test Sample Data'!D23&gt;0),'Test Sample Data'!D23,$B$1),"")</f>
        <v/>
      </c>
      <c r="E24" s="17" t="str">
        <f>IF(SUM('Test Sample Data'!E$3:E$98)&gt;10,IF(AND(ISNUMBER('Test Sample Data'!E23),'Test Sample Data'!E23&lt;$B$1,'Test Sample Data'!E23&gt;0),'Test Sample Data'!E23,$B$1),"")</f>
        <v/>
      </c>
      <c r="F24" s="17" t="str">
        <f>IF(SUM('Test Sample Data'!F$3:F$98)&gt;10,IF(AND(ISNUMBER('Test Sample Data'!F23),'Test Sample Data'!F23&lt;$B$1,'Test Sample Data'!F23&gt;0),'Test Sample Data'!F23,$B$1),"")</f>
        <v/>
      </c>
      <c r="G24" s="17" t="str">
        <f>IF(SUM('Test Sample Data'!G$3:G$98)&gt;10,IF(AND(ISNUMBER('Test Sample Data'!G23),'Test Sample Data'!G23&lt;$B$1,'Test Sample Data'!G23&gt;0),'Test Sample Data'!G23,$B$1),"")</f>
        <v/>
      </c>
      <c r="H24" s="17" t="str">
        <f>IF(SUM('Test Sample Data'!H$3:H$98)&gt;10,IF(AND(ISNUMBER('Test Sample Data'!H23),'Test Sample Data'!H23&lt;$B$1,'Test Sample Data'!H23&gt;0),'Test Sample Data'!H23,$B$1),"")</f>
        <v/>
      </c>
      <c r="I24" s="17" t="str">
        <f>IF(SUM('Test Sample Data'!I$3:I$98)&gt;10,IF(AND(ISNUMBER('Test Sample Data'!I23),'Test Sample Data'!I23&lt;$B$1,'Test Sample Data'!I23&gt;0),'Test Sample Data'!I23,$B$1),"")</f>
        <v/>
      </c>
      <c r="J24" s="17" t="str">
        <f>IF(SUM('Test Sample Data'!J$3:J$98)&gt;10,IF(AND(ISNUMBER('Test Sample Data'!J23),'Test Sample Data'!J23&lt;$B$1,'Test Sample Data'!J23&gt;0),'Test Sample Data'!J23,$B$1),"")</f>
        <v/>
      </c>
      <c r="K24" s="17" t="str">
        <f>IF(SUM('Test Sample Data'!K$3:K$98)&gt;10,IF(AND(ISNUMBER('Test Sample Data'!K23),'Test Sample Data'!K23&lt;$B$1,'Test Sample Data'!K23&gt;0),'Test Sample Data'!K23,$B$1),"")</f>
        <v/>
      </c>
      <c r="L24" s="17" t="str">
        <f>IF(SUM('Test Sample Data'!L$3:L$98)&gt;10,IF(AND(ISNUMBER('Test Sample Data'!L23),'Test Sample Data'!L23&lt;$B$1,'Test Sample Data'!L23&gt;0),'Test Sample Data'!L23,$B$1),"")</f>
        <v/>
      </c>
      <c r="M24" s="17" t="str">
        <f>IF(SUM('Test Sample Data'!M$3:M$98)&gt;10,IF(AND(ISNUMBER('Test Sample Data'!M23),'Test Sample Data'!M23&lt;$B$1,'Test Sample Data'!M23&gt;0),'Test Sample Data'!M23,$B$1),"")</f>
        <v/>
      </c>
      <c r="N24" s="17" t="str">
        <f>'Gene Table'!E23</f>
        <v>mmu-miR-127-3p</v>
      </c>
      <c r="O24" s="17" t="str">
        <f>'Gene Table'!B23</f>
        <v>A21</v>
      </c>
      <c r="P24" s="17" t="str">
        <f>IF(SUM('Control Sample Data'!D$3:D$98)&gt;10,IF(AND(ISNUMBER('Control Sample Data'!D23),'Control Sample Data'!D23&lt;$B$1,'Control Sample Data'!D23&gt;0),'Control Sample Data'!D23,$B$1),"")</f>
        <v/>
      </c>
      <c r="Q24" s="17" t="str">
        <f>IF(SUM('Control Sample Data'!E$3:E$98)&gt;10,IF(AND(ISNUMBER('Control Sample Data'!E23),'Control Sample Data'!E23&lt;$B$1,'Control Sample Data'!E23&gt;0),'Control Sample Data'!E23,$B$1),"")</f>
        <v/>
      </c>
      <c r="R24" s="17" t="str">
        <f>IF(SUM('Control Sample Data'!F$3:F$98)&gt;10,IF(AND(ISNUMBER('Control Sample Data'!F23),'Control Sample Data'!F23&lt;$B$1,'Control Sample Data'!F23&gt;0),'Control Sample Data'!F23,$B$1),"")</f>
        <v/>
      </c>
      <c r="S24" s="17" t="str">
        <f>IF(SUM('Control Sample Data'!G$3:G$98)&gt;10,IF(AND(ISNUMBER('Control Sample Data'!G23),'Control Sample Data'!G23&lt;$B$1,'Control Sample Data'!G23&gt;0),'Control Sample Data'!G23,$B$1),"")</f>
        <v/>
      </c>
      <c r="T24" s="17" t="str">
        <f>IF(SUM('Control Sample Data'!H$3:H$98)&gt;10,IF(AND(ISNUMBER('Control Sample Data'!H23),'Control Sample Data'!H23&lt;$B$1,'Control Sample Data'!H23&gt;0),'Control Sample Data'!H23,$B$1),"")</f>
        <v/>
      </c>
      <c r="U24" s="17" t="str">
        <f>IF(SUM('Control Sample Data'!I$3:I$98)&gt;10,IF(AND(ISNUMBER('Control Sample Data'!I23),'Control Sample Data'!I23&lt;$B$1,'Control Sample Data'!I23&gt;0),'Control Sample Data'!I23,$B$1),"")</f>
        <v/>
      </c>
      <c r="V24" s="17" t="str">
        <f>IF(SUM('Control Sample Data'!J$3:J$98)&gt;10,IF(AND(ISNUMBER('Control Sample Data'!J23),'Control Sample Data'!J23&lt;$B$1,'Control Sample Data'!J23&gt;0),'Control Sample Data'!J23,$B$1),"")</f>
        <v/>
      </c>
      <c r="W24" s="17" t="str">
        <f>IF(SUM('Control Sample Data'!K$3:K$98)&gt;10,IF(AND(ISNUMBER('Control Sample Data'!K23),'Control Sample Data'!K23&lt;$B$1,'Control Sample Data'!K23&gt;0),'Control Sample Data'!K23,$B$1),"")</f>
        <v/>
      </c>
      <c r="X24" s="17" t="str">
        <f>IF(SUM('Control Sample Data'!L$3:L$98)&gt;10,IF(AND(ISNUMBER('Control Sample Data'!L23),'Control Sample Data'!L23&lt;$B$1,'Control Sample Data'!L23&gt;0),'Control Sample Data'!L23,$B$1),"")</f>
        <v/>
      </c>
      <c r="Y24" s="17" t="str">
        <f>IF(SUM('Control Sample Data'!M$3:M$98)&gt;10,IF(AND(ISNUMBER('Control Sample Data'!M23),'Control Sample Data'!M23&lt;$B$1,'Control Sample Data'!M23&gt;0),'Control Sample Data'!M23,$B$1),"")</f>
        <v/>
      </c>
      <c r="Z24" s="23" t="s">
        <v>3005</v>
      </c>
      <c r="AA24" s="23"/>
      <c r="AB24" s="23"/>
      <c r="AC24" s="23"/>
      <c r="AD24" s="23"/>
      <c r="AE24" s="23"/>
      <c r="AF24" s="23"/>
      <c r="AG24" s="23"/>
      <c r="AH24" s="23"/>
      <c r="AI24" s="23"/>
      <c r="AJ24" s="25"/>
      <c r="AK24" s="25"/>
      <c r="AL24" s="25"/>
      <c r="AM24" s="25"/>
      <c r="AN24" s="25"/>
      <c r="AO24" s="25"/>
      <c r="AP24" s="25"/>
      <c r="AQ24" s="25"/>
      <c r="AR24" s="25"/>
      <c r="AS24" s="25"/>
      <c r="AT24" s="36" t="str">
        <f t="shared" si="3"/>
        <v/>
      </c>
      <c r="AU24" s="36" t="str">
        <f t="shared" si="4"/>
        <v/>
      </c>
      <c r="AV24" s="36" t="str">
        <f t="shared" si="5"/>
        <v/>
      </c>
      <c r="AW24" s="36" t="str">
        <f t="shared" si="6"/>
        <v/>
      </c>
      <c r="AX24" s="36" t="str">
        <f t="shared" si="7"/>
        <v/>
      </c>
      <c r="AY24" s="36" t="str">
        <f t="shared" si="8"/>
        <v/>
      </c>
      <c r="AZ24" s="36" t="str">
        <f t="shared" si="9"/>
        <v/>
      </c>
      <c r="BA24" s="36" t="str">
        <f t="shared" si="10"/>
        <v/>
      </c>
      <c r="BB24" s="36" t="str">
        <f t="shared" si="11"/>
        <v/>
      </c>
      <c r="BC24" s="36" t="str">
        <f t="shared" si="12"/>
        <v/>
      </c>
      <c r="BD24" s="36" t="str">
        <f t="shared" si="13"/>
        <v/>
      </c>
      <c r="BE24" s="36" t="str">
        <f t="shared" si="14"/>
        <v/>
      </c>
      <c r="BF24" s="36" t="str">
        <f t="shared" si="15"/>
        <v/>
      </c>
      <c r="BG24" s="36" t="str">
        <f t="shared" si="16"/>
        <v/>
      </c>
      <c r="BH24" s="36" t="str">
        <f t="shared" si="17"/>
        <v/>
      </c>
      <c r="BI24" s="36" t="str">
        <f t="shared" si="18"/>
        <v/>
      </c>
      <c r="BJ24" s="36" t="str">
        <f t="shared" si="19"/>
        <v/>
      </c>
      <c r="BK24" s="36" t="str">
        <f t="shared" si="20"/>
        <v/>
      </c>
      <c r="BL24" s="36" t="str">
        <f t="shared" si="21"/>
        <v/>
      </c>
      <c r="BM24" s="36" t="str">
        <f t="shared" si="22"/>
        <v/>
      </c>
      <c r="BN24" s="38" t="e">
        <f t="shared" si="23"/>
        <v>#DIV/0!</v>
      </c>
      <c r="BO24" s="38" t="e">
        <f t="shared" si="24"/>
        <v>#DIV/0!</v>
      </c>
      <c r="BP24" s="39" t="str">
        <f t="shared" si="25"/>
        <v/>
      </c>
      <c r="BQ24" s="39" t="str">
        <f t="shared" si="26"/>
        <v/>
      </c>
      <c r="BR24" s="39" t="str">
        <f t="shared" si="27"/>
        <v/>
      </c>
      <c r="BS24" s="39" t="str">
        <f t="shared" si="28"/>
        <v/>
      </c>
      <c r="BT24" s="39" t="str">
        <f t="shared" si="29"/>
        <v/>
      </c>
      <c r="BU24" s="39" t="str">
        <f t="shared" si="30"/>
        <v/>
      </c>
      <c r="BV24" s="39" t="str">
        <f t="shared" si="31"/>
        <v/>
      </c>
      <c r="BW24" s="39" t="str">
        <f t="shared" si="32"/>
        <v/>
      </c>
      <c r="BX24" s="39" t="str">
        <f t="shared" si="33"/>
        <v/>
      </c>
      <c r="BY24" s="39" t="str">
        <f t="shared" si="34"/>
        <v/>
      </c>
      <c r="BZ24" s="39" t="str">
        <f t="shared" si="35"/>
        <v/>
      </c>
      <c r="CA24" s="39" t="str">
        <f t="shared" si="36"/>
        <v/>
      </c>
      <c r="CB24" s="39" t="str">
        <f t="shared" si="37"/>
        <v/>
      </c>
      <c r="CC24" s="39" t="str">
        <f t="shared" si="38"/>
        <v/>
      </c>
      <c r="CD24" s="39" t="str">
        <f t="shared" si="39"/>
        <v/>
      </c>
      <c r="CE24" s="39" t="str">
        <f t="shared" si="40"/>
        <v/>
      </c>
      <c r="CF24" s="39" t="str">
        <f t="shared" si="41"/>
        <v/>
      </c>
      <c r="CG24" s="39" t="str">
        <f t="shared" si="42"/>
        <v/>
      </c>
      <c r="CH24" s="39" t="str">
        <f t="shared" si="43"/>
        <v/>
      </c>
      <c r="CI24" s="39" t="str">
        <f t="shared" si="44"/>
        <v/>
      </c>
    </row>
    <row r="25" customHeight="1" spans="1:87">
      <c r="A25" s="18"/>
      <c r="B25" s="15" t="str">
        <f>'Gene Table'!E24</f>
        <v>mmu-miR-363-3p</v>
      </c>
      <c r="C25" s="15" t="str">
        <f>'Gene Table'!B24</f>
        <v>A22</v>
      </c>
      <c r="D25" s="16" t="str">
        <f>IF(SUM('Test Sample Data'!D$3:D$98)&gt;10,IF(AND(ISNUMBER('Test Sample Data'!D24),'Test Sample Data'!D24&lt;$B$1,'Test Sample Data'!D24&gt;0),'Test Sample Data'!D24,$B$1),"")</f>
        <v/>
      </c>
      <c r="E25" s="17" t="str">
        <f>IF(SUM('Test Sample Data'!E$3:E$98)&gt;10,IF(AND(ISNUMBER('Test Sample Data'!E24),'Test Sample Data'!E24&lt;$B$1,'Test Sample Data'!E24&gt;0),'Test Sample Data'!E24,$B$1),"")</f>
        <v/>
      </c>
      <c r="F25" s="17" t="str">
        <f>IF(SUM('Test Sample Data'!F$3:F$98)&gt;10,IF(AND(ISNUMBER('Test Sample Data'!F24),'Test Sample Data'!F24&lt;$B$1,'Test Sample Data'!F24&gt;0),'Test Sample Data'!F24,$B$1),"")</f>
        <v/>
      </c>
      <c r="G25" s="17" t="str">
        <f>IF(SUM('Test Sample Data'!G$3:G$98)&gt;10,IF(AND(ISNUMBER('Test Sample Data'!G24),'Test Sample Data'!G24&lt;$B$1,'Test Sample Data'!G24&gt;0),'Test Sample Data'!G24,$B$1),"")</f>
        <v/>
      </c>
      <c r="H25" s="17" t="str">
        <f>IF(SUM('Test Sample Data'!H$3:H$98)&gt;10,IF(AND(ISNUMBER('Test Sample Data'!H24),'Test Sample Data'!H24&lt;$B$1,'Test Sample Data'!H24&gt;0),'Test Sample Data'!H24,$B$1),"")</f>
        <v/>
      </c>
      <c r="I25" s="17" t="str">
        <f>IF(SUM('Test Sample Data'!I$3:I$98)&gt;10,IF(AND(ISNUMBER('Test Sample Data'!I24),'Test Sample Data'!I24&lt;$B$1,'Test Sample Data'!I24&gt;0),'Test Sample Data'!I24,$B$1),"")</f>
        <v/>
      </c>
      <c r="J25" s="17" t="str">
        <f>IF(SUM('Test Sample Data'!J$3:J$98)&gt;10,IF(AND(ISNUMBER('Test Sample Data'!J24),'Test Sample Data'!J24&lt;$B$1,'Test Sample Data'!J24&gt;0),'Test Sample Data'!J24,$B$1),"")</f>
        <v/>
      </c>
      <c r="K25" s="17" t="str">
        <f>IF(SUM('Test Sample Data'!K$3:K$98)&gt;10,IF(AND(ISNUMBER('Test Sample Data'!K24),'Test Sample Data'!K24&lt;$B$1,'Test Sample Data'!K24&gt;0),'Test Sample Data'!K24,$B$1),"")</f>
        <v/>
      </c>
      <c r="L25" s="17" t="str">
        <f>IF(SUM('Test Sample Data'!L$3:L$98)&gt;10,IF(AND(ISNUMBER('Test Sample Data'!L24),'Test Sample Data'!L24&lt;$B$1,'Test Sample Data'!L24&gt;0),'Test Sample Data'!L24,$B$1),"")</f>
        <v/>
      </c>
      <c r="M25" s="17" t="str">
        <f>IF(SUM('Test Sample Data'!M$3:M$98)&gt;10,IF(AND(ISNUMBER('Test Sample Data'!M24),'Test Sample Data'!M24&lt;$B$1,'Test Sample Data'!M24&gt;0),'Test Sample Data'!M24,$B$1),"")</f>
        <v/>
      </c>
      <c r="N25" s="17" t="str">
        <f>'Gene Table'!E24</f>
        <v>mmu-miR-363-3p</v>
      </c>
      <c r="O25" s="17" t="str">
        <f>'Gene Table'!B24</f>
        <v>A22</v>
      </c>
      <c r="P25" s="17" t="str">
        <f>IF(SUM('Control Sample Data'!D$3:D$98)&gt;10,IF(AND(ISNUMBER('Control Sample Data'!D24),'Control Sample Data'!D24&lt;$B$1,'Control Sample Data'!D24&gt;0),'Control Sample Data'!D24,$B$1),"")</f>
        <v/>
      </c>
      <c r="Q25" s="17" t="str">
        <f>IF(SUM('Control Sample Data'!E$3:E$98)&gt;10,IF(AND(ISNUMBER('Control Sample Data'!E24),'Control Sample Data'!E24&lt;$B$1,'Control Sample Data'!E24&gt;0),'Control Sample Data'!E24,$B$1),"")</f>
        <v/>
      </c>
      <c r="R25" s="17" t="str">
        <f>IF(SUM('Control Sample Data'!F$3:F$98)&gt;10,IF(AND(ISNUMBER('Control Sample Data'!F24),'Control Sample Data'!F24&lt;$B$1,'Control Sample Data'!F24&gt;0),'Control Sample Data'!F24,$B$1),"")</f>
        <v/>
      </c>
      <c r="S25" s="17" t="str">
        <f>IF(SUM('Control Sample Data'!G$3:G$98)&gt;10,IF(AND(ISNUMBER('Control Sample Data'!G24),'Control Sample Data'!G24&lt;$B$1,'Control Sample Data'!G24&gt;0),'Control Sample Data'!G24,$B$1),"")</f>
        <v/>
      </c>
      <c r="T25" s="17" t="str">
        <f>IF(SUM('Control Sample Data'!H$3:H$98)&gt;10,IF(AND(ISNUMBER('Control Sample Data'!H24),'Control Sample Data'!H24&lt;$B$1,'Control Sample Data'!H24&gt;0),'Control Sample Data'!H24,$B$1),"")</f>
        <v/>
      </c>
      <c r="U25" s="17" t="str">
        <f>IF(SUM('Control Sample Data'!I$3:I$98)&gt;10,IF(AND(ISNUMBER('Control Sample Data'!I24),'Control Sample Data'!I24&lt;$B$1,'Control Sample Data'!I24&gt;0),'Control Sample Data'!I24,$B$1),"")</f>
        <v/>
      </c>
      <c r="V25" s="17" t="str">
        <f>IF(SUM('Control Sample Data'!J$3:J$98)&gt;10,IF(AND(ISNUMBER('Control Sample Data'!J24),'Control Sample Data'!J24&lt;$B$1,'Control Sample Data'!J24&gt;0),'Control Sample Data'!J24,$B$1),"")</f>
        <v/>
      </c>
      <c r="W25" s="17" t="str">
        <f>IF(SUM('Control Sample Data'!K$3:K$98)&gt;10,IF(AND(ISNUMBER('Control Sample Data'!K24),'Control Sample Data'!K24&lt;$B$1,'Control Sample Data'!K24&gt;0),'Control Sample Data'!K24,$B$1),"")</f>
        <v/>
      </c>
      <c r="X25" s="17" t="str">
        <f>IF(SUM('Control Sample Data'!L$3:L$98)&gt;10,IF(AND(ISNUMBER('Control Sample Data'!L24),'Control Sample Data'!L24&lt;$B$1,'Control Sample Data'!L24&gt;0),'Control Sample Data'!L24,$B$1),"")</f>
        <v/>
      </c>
      <c r="Y25" s="17" t="str">
        <f>IF(SUM('Control Sample Data'!M$3:M$98)&gt;10,IF(AND(ISNUMBER('Control Sample Data'!M24),'Control Sample Data'!M24&lt;$B$1,'Control Sample Data'!M24&gt;0),'Control Sample Data'!M24,$B$1),"")</f>
        <v/>
      </c>
      <c r="Z25" s="24" t="s">
        <v>3006</v>
      </c>
      <c r="AA25" s="25"/>
      <c r="AB25" s="25"/>
      <c r="AC25" s="25"/>
      <c r="AD25" s="25"/>
      <c r="AE25" s="25"/>
      <c r="AF25" s="25"/>
      <c r="AG25" s="25"/>
      <c r="AH25" s="25"/>
      <c r="AI25" s="25"/>
      <c r="AJ25" s="24" t="s">
        <v>3006</v>
      </c>
      <c r="AK25" s="25"/>
      <c r="AL25" s="25"/>
      <c r="AM25" s="25"/>
      <c r="AN25" s="25"/>
      <c r="AO25" s="25"/>
      <c r="AP25" s="25"/>
      <c r="AQ25" s="25"/>
      <c r="AR25" s="25"/>
      <c r="AS25" s="25"/>
      <c r="AT25" s="36" t="str">
        <f t="shared" si="3"/>
        <v/>
      </c>
      <c r="AU25" s="36" t="str">
        <f t="shared" si="4"/>
        <v/>
      </c>
      <c r="AV25" s="36" t="str">
        <f t="shared" si="5"/>
        <v/>
      </c>
      <c r="AW25" s="36" t="str">
        <f t="shared" si="6"/>
        <v/>
      </c>
      <c r="AX25" s="36" t="str">
        <f t="shared" si="7"/>
        <v/>
      </c>
      <c r="AY25" s="36" t="str">
        <f t="shared" si="8"/>
        <v/>
      </c>
      <c r="AZ25" s="36" t="str">
        <f t="shared" si="9"/>
        <v/>
      </c>
      <c r="BA25" s="36" t="str">
        <f t="shared" si="10"/>
        <v/>
      </c>
      <c r="BB25" s="36" t="str">
        <f t="shared" si="11"/>
        <v/>
      </c>
      <c r="BC25" s="36" t="str">
        <f t="shared" si="12"/>
        <v/>
      </c>
      <c r="BD25" s="36" t="str">
        <f t="shared" si="13"/>
        <v/>
      </c>
      <c r="BE25" s="36" t="str">
        <f t="shared" si="14"/>
        <v/>
      </c>
      <c r="BF25" s="36" t="str">
        <f t="shared" si="15"/>
        <v/>
      </c>
      <c r="BG25" s="36" t="str">
        <f t="shared" si="16"/>
        <v/>
      </c>
      <c r="BH25" s="36" t="str">
        <f t="shared" si="17"/>
        <v/>
      </c>
      <c r="BI25" s="36" t="str">
        <f t="shared" si="18"/>
        <v/>
      </c>
      <c r="BJ25" s="36" t="str">
        <f t="shared" si="19"/>
        <v/>
      </c>
      <c r="BK25" s="36" t="str">
        <f t="shared" si="20"/>
        <v/>
      </c>
      <c r="BL25" s="36" t="str">
        <f t="shared" si="21"/>
        <v/>
      </c>
      <c r="BM25" s="36" t="str">
        <f t="shared" si="22"/>
        <v/>
      </c>
      <c r="BN25" s="38" t="e">
        <f t="shared" si="23"/>
        <v>#DIV/0!</v>
      </c>
      <c r="BO25" s="38" t="e">
        <f t="shared" si="24"/>
        <v>#DIV/0!</v>
      </c>
      <c r="BP25" s="39" t="str">
        <f t="shared" si="25"/>
        <v/>
      </c>
      <c r="BQ25" s="39" t="str">
        <f t="shared" si="26"/>
        <v/>
      </c>
      <c r="BR25" s="39" t="str">
        <f t="shared" si="27"/>
        <v/>
      </c>
      <c r="BS25" s="39" t="str">
        <f t="shared" si="28"/>
        <v/>
      </c>
      <c r="BT25" s="39" t="str">
        <f t="shared" si="29"/>
        <v/>
      </c>
      <c r="BU25" s="39" t="str">
        <f t="shared" si="30"/>
        <v/>
      </c>
      <c r="BV25" s="39" t="str">
        <f t="shared" si="31"/>
        <v/>
      </c>
      <c r="BW25" s="39" t="str">
        <f t="shared" si="32"/>
        <v/>
      </c>
      <c r="BX25" s="39" t="str">
        <f t="shared" si="33"/>
        <v/>
      </c>
      <c r="BY25" s="39" t="str">
        <f t="shared" si="34"/>
        <v/>
      </c>
      <c r="BZ25" s="39" t="str">
        <f t="shared" si="35"/>
        <v/>
      </c>
      <c r="CA25" s="39" t="str">
        <f t="shared" si="36"/>
        <v/>
      </c>
      <c r="CB25" s="39" t="str">
        <f t="shared" si="37"/>
        <v/>
      </c>
      <c r="CC25" s="39" t="str">
        <f t="shared" si="38"/>
        <v/>
      </c>
      <c r="CD25" s="39" t="str">
        <f t="shared" si="39"/>
        <v/>
      </c>
      <c r="CE25" s="39" t="str">
        <f t="shared" si="40"/>
        <v/>
      </c>
      <c r="CF25" s="39" t="str">
        <f t="shared" si="41"/>
        <v/>
      </c>
      <c r="CG25" s="39" t="str">
        <f t="shared" si="42"/>
        <v/>
      </c>
      <c r="CH25" s="39" t="str">
        <f t="shared" si="43"/>
        <v/>
      </c>
      <c r="CI25" s="39" t="str">
        <f t="shared" si="44"/>
        <v/>
      </c>
    </row>
    <row r="26" customHeight="1" spans="1:87">
      <c r="A26" s="18"/>
      <c r="B26" s="15" t="str">
        <f>'Gene Table'!E25</f>
        <v>mmu-miR-128-3p</v>
      </c>
      <c r="C26" s="15" t="str">
        <f>'Gene Table'!B25</f>
        <v>A23</v>
      </c>
      <c r="D26" s="16" t="str">
        <f>IF(SUM('Test Sample Data'!D$3:D$98)&gt;10,IF(AND(ISNUMBER('Test Sample Data'!D25),'Test Sample Data'!D25&lt;$B$1,'Test Sample Data'!D25&gt;0),'Test Sample Data'!D25,$B$1),"")</f>
        <v/>
      </c>
      <c r="E26" s="17" t="str">
        <f>IF(SUM('Test Sample Data'!E$3:E$98)&gt;10,IF(AND(ISNUMBER('Test Sample Data'!E25),'Test Sample Data'!E25&lt;$B$1,'Test Sample Data'!E25&gt;0),'Test Sample Data'!E25,$B$1),"")</f>
        <v/>
      </c>
      <c r="F26" s="17" t="str">
        <f>IF(SUM('Test Sample Data'!F$3:F$98)&gt;10,IF(AND(ISNUMBER('Test Sample Data'!F25),'Test Sample Data'!F25&lt;$B$1,'Test Sample Data'!F25&gt;0),'Test Sample Data'!F25,$B$1),"")</f>
        <v/>
      </c>
      <c r="G26" s="17" t="str">
        <f>IF(SUM('Test Sample Data'!G$3:G$98)&gt;10,IF(AND(ISNUMBER('Test Sample Data'!G25),'Test Sample Data'!G25&lt;$B$1,'Test Sample Data'!G25&gt;0),'Test Sample Data'!G25,$B$1),"")</f>
        <v/>
      </c>
      <c r="H26" s="17" t="str">
        <f>IF(SUM('Test Sample Data'!H$3:H$98)&gt;10,IF(AND(ISNUMBER('Test Sample Data'!H25),'Test Sample Data'!H25&lt;$B$1,'Test Sample Data'!H25&gt;0),'Test Sample Data'!H25,$B$1),"")</f>
        <v/>
      </c>
      <c r="I26" s="17" t="str">
        <f>IF(SUM('Test Sample Data'!I$3:I$98)&gt;10,IF(AND(ISNUMBER('Test Sample Data'!I25),'Test Sample Data'!I25&lt;$B$1,'Test Sample Data'!I25&gt;0),'Test Sample Data'!I25,$B$1),"")</f>
        <v/>
      </c>
      <c r="J26" s="17" t="str">
        <f>IF(SUM('Test Sample Data'!J$3:J$98)&gt;10,IF(AND(ISNUMBER('Test Sample Data'!J25),'Test Sample Data'!J25&lt;$B$1,'Test Sample Data'!J25&gt;0),'Test Sample Data'!J25,$B$1),"")</f>
        <v/>
      </c>
      <c r="K26" s="17" t="str">
        <f>IF(SUM('Test Sample Data'!K$3:K$98)&gt;10,IF(AND(ISNUMBER('Test Sample Data'!K25),'Test Sample Data'!K25&lt;$B$1,'Test Sample Data'!K25&gt;0),'Test Sample Data'!K25,$B$1),"")</f>
        <v/>
      </c>
      <c r="L26" s="17" t="str">
        <f>IF(SUM('Test Sample Data'!L$3:L$98)&gt;10,IF(AND(ISNUMBER('Test Sample Data'!L25),'Test Sample Data'!L25&lt;$B$1,'Test Sample Data'!L25&gt;0),'Test Sample Data'!L25,$B$1),"")</f>
        <v/>
      </c>
      <c r="M26" s="17" t="str">
        <f>IF(SUM('Test Sample Data'!M$3:M$98)&gt;10,IF(AND(ISNUMBER('Test Sample Data'!M25),'Test Sample Data'!M25&lt;$B$1,'Test Sample Data'!M25&gt;0),'Test Sample Data'!M25,$B$1),"")</f>
        <v/>
      </c>
      <c r="N26" s="17" t="str">
        <f>'Gene Table'!E25</f>
        <v>mmu-miR-128-3p</v>
      </c>
      <c r="O26" s="17" t="str">
        <f>'Gene Table'!B25</f>
        <v>A23</v>
      </c>
      <c r="P26" s="17" t="str">
        <f>IF(SUM('Control Sample Data'!D$3:D$98)&gt;10,IF(AND(ISNUMBER('Control Sample Data'!D25),'Control Sample Data'!D25&lt;$B$1,'Control Sample Data'!D25&gt;0),'Control Sample Data'!D25,$B$1),"")</f>
        <v/>
      </c>
      <c r="Q26" s="17" t="str">
        <f>IF(SUM('Control Sample Data'!E$3:E$98)&gt;10,IF(AND(ISNUMBER('Control Sample Data'!E25),'Control Sample Data'!E25&lt;$B$1,'Control Sample Data'!E25&gt;0),'Control Sample Data'!E25,$B$1),"")</f>
        <v/>
      </c>
      <c r="R26" s="17" t="str">
        <f>IF(SUM('Control Sample Data'!F$3:F$98)&gt;10,IF(AND(ISNUMBER('Control Sample Data'!F25),'Control Sample Data'!F25&lt;$B$1,'Control Sample Data'!F25&gt;0),'Control Sample Data'!F25,$B$1),"")</f>
        <v/>
      </c>
      <c r="S26" s="17" t="str">
        <f>IF(SUM('Control Sample Data'!G$3:G$98)&gt;10,IF(AND(ISNUMBER('Control Sample Data'!G25),'Control Sample Data'!G25&lt;$B$1,'Control Sample Data'!G25&gt;0),'Control Sample Data'!G25,$B$1),"")</f>
        <v/>
      </c>
      <c r="T26" s="17" t="str">
        <f>IF(SUM('Control Sample Data'!H$3:H$98)&gt;10,IF(AND(ISNUMBER('Control Sample Data'!H25),'Control Sample Data'!H25&lt;$B$1,'Control Sample Data'!H25&gt;0),'Control Sample Data'!H25,$B$1),"")</f>
        <v/>
      </c>
      <c r="U26" s="17" t="str">
        <f>IF(SUM('Control Sample Data'!I$3:I$98)&gt;10,IF(AND(ISNUMBER('Control Sample Data'!I25),'Control Sample Data'!I25&lt;$B$1,'Control Sample Data'!I25&gt;0),'Control Sample Data'!I25,$B$1),"")</f>
        <v/>
      </c>
      <c r="V26" s="17" t="str">
        <f>IF(SUM('Control Sample Data'!J$3:J$98)&gt;10,IF(AND(ISNUMBER('Control Sample Data'!J25),'Control Sample Data'!J25&lt;$B$1,'Control Sample Data'!J25&gt;0),'Control Sample Data'!J25,$B$1),"")</f>
        <v/>
      </c>
      <c r="W26" s="17" t="str">
        <f>IF(SUM('Control Sample Data'!K$3:K$98)&gt;10,IF(AND(ISNUMBER('Control Sample Data'!K25),'Control Sample Data'!K25&lt;$B$1,'Control Sample Data'!K25&gt;0),'Control Sample Data'!K25,$B$1),"")</f>
        <v/>
      </c>
      <c r="X26" s="17" t="str">
        <f>IF(SUM('Control Sample Data'!L$3:L$98)&gt;10,IF(AND(ISNUMBER('Control Sample Data'!L25),'Control Sample Data'!L25&lt;$B$1,'Control Sample Data'!L25&gt;0),'Control Sample Data'!L25,$B$1),"")</f>
        <v/>
      </c>
      <c r="Y26" s="17" t="str">
        <f>IF(SUM('Control Sample Data'!M$3:M$98)&gt;10,IF(AND(ISNUMBER('Control Sample Data'!M25),'Control Sample Data'!M25&lt;$B$1,'Control Sample Data'!M25&gt;0),'Control Sample Data'!M25,$B$1),"")</f>
        <v/>
      </c>
      <c r="Z26" s="26">
        <f t="shared" ref="Z26:AS26" si="45">IF(ISERROR(AVERAGE(Z4:Z23)),0,AVERAGE(Z4:Z23))</f>
        <v>0</v>
      </c>
      <c r="AA26" s="26">
        <f t="shared" si="45"/>
        <v>0</v>
      </c>
      <c r="AB26" s="26">
        <f t="shared" si="45"/>
        <v>0</v>
      </c>
      <c r="AC26" s="26">
        <f t="shared" si="45"/>
        <v>0</v>
      </c>
      <c r="AD26" s="26">
        <f t="shared" si="45"/>
        <v>0</v>
      </c>
      <c r="AE26" s="26">
        <f t="shared" si="45"/>
        <v>0</v>
      </c>
      <c r="AF26" s="26">
        <f t="shared" si="45"/>
        <v>0</v>
      </c>
      <c r="AG26" s="26">
        <f t="shared" si="45"/>
        <v>0</v>
      </c>
      <c r="AH26" s="26">
        <f t="shared" si="45"/>
        <v>0</v>
      </c>
      <c r="AI26" s="26">
        <f t="shared" si="45"/>
        <v>0</v>
      </c>
      <c r="AJ26" s="26">
        <f t="shared" si="45"/>
        <v>0</v>
      </c>
      <c r="AK26" s="26">
        <f t="shared" si="45"/>
        <v>0</v>
      </c>
      <c r="AL26" s="26">
        <f t="shared" si="45"/>
        <v>0</v>
      </c>
      <c r="AM26" s="26">
        <f t="shared" si="45"/>
        <v>0</v>
      </c>
      <c r="AN26" s="26">
        <f t="shared" si="45"/>
        <v>0</v>
      </c>
      <c r="AO26" s="26">
        <f t="shared" si="45"/>
        <v>0</v>
      </c>
      <c r="AP26" s="26">
        <f t="shared" si="45"/>
        <v>0</v>
      </c>
      <c r="AQ26" s="26">
        <f t="shared" si="45"/>
        <v>0</v>
      </c>
      <c r="AR26" s="26">
        <f t="shared" si="45"/>
        <v>0</v>
      </c>
      <c r="AS26" s="26">
        <f t="shared" si="45"/>
        <v>0</v>
      </c>
      <c r="AT26" s="36" t="str">
        <f t="shared" si="3"/>
        <v/>
      </c>
      <c r="AU26" s="36" t="str">
        <f t="shared" si="4"/>
        <v/>
      </c>
      <c r="AV26" s="36" t="str">
        <f t="shared" si="5"/>
        <v/>
      </c>
      <c r="AW26" s="36" t="str">
        <f t="shared" si="6"/>
        <v/>
      </c>
      <c r="AX26" s="36" t="str">
        <f t="shared" si="7"/>
        <v/>
      </c>
      <c r="AY26" s="36" t="str">
        <f t="shared" si="8"/>
        <v/>
      </c>
      <c r="AZ26" s="36" t="str">
        <f t="shared" si="9"/>
        <v/>
      </c>
      <c r="BA26" s="36" t="str">
        <f t="shared" si="10"/>
        <v/>
      </c>
      <c r="BB26" s="36" t="str">
        <f t="shared" si="11"/>
        <v/>
      </c>
      <c r="BC26" s="36" t="str">
        <f t="shared" si="12"/>
        <v/>
      </c>
      <c r="BD26" s="36" t="str">
        <f t="shared" si="13"/>
        <v/>
      </c>
      <c r="BE26" s="36" t="str">
        <f t="shared" si="14"/>
        <v/>
      </c>
      <c r="BF26" s="36" t="str">
        <f t="shared" si="15"/>
        <v/>
      </c>
      <c r="BG26" s="36" t="str">
        <f t="shared" si="16"/>
        <v/>
      </c>
      <c r="BH26" s="36" t="str">
        <f t="shared" si="17"/>
        <v/>
      </c>
      <c r="BI26" s="36" t="str">
        <f t="shared" si="18"/>
        <v/>
      </c>
      <c r="BJ26" s="36" t="str">
        <f t="shared" si="19"/>
        <v/>
      </c>
      <c r="BK26" s="36" t="str">
        <f t="shared" si="20"/>
        <v/>
      </c>
      <c r="BL26" s="36" t="str">
        <f t="shared" si="21"/>
        <v/>
      </c>
      <c r="BM26" s="36" t="str">
        <f t="shared" si="22"/>
        <v/>
      </c>
      <c r="BN26" s="38" t="e">
        <f t="shared" si="23"/>
        <v>#DIV/0!</v>
      </c>
      <c r="BO26" s="38" t="e">
        <f t="shared" si="24"/>
        <v>#DIV/0!</v>
      </c>
      <c r="BP26" s="39" t="str">
        <f t="shared" si="25"/>
        <v/>
      </c>
      <c r="BQ26" s="39" t="str">
        <f t="shared" si="26"/>
        <v/>
      </c>
      <c r="BR26" s="39" t="str">
        <f t="shared" si="27"/>
        <v/>
      </c>
      <c r="BS26" s="39" t="str">
        <f t="shared" si="28"/>
        <v/>
      </c>
      <c r="BT26" s="39" t="str">
        <f t="shared" si="29"/>
        <v/>
      </c>
      <c r="BU26" s="39" t="str">
        <f t="shared" si="30"/>
        <v/>
      </c>
      <c r="BV26" s="39" t="str">
        <f t="shared" si="31"/>
        <v/>
      </c>
      <c r="BW26" s="39" t="str">
        <f t="shared" si="32"/>
        <v/>
      </c>
      <c r="BX26" s="39" t="str">
        <f t="shared" si="33"/>
        <v/>
      </c>
      <c r="BY26" s="39" t="str">
        <f t="shared" si="34"/>
        <v/>
      </c>
      <c r="BZ26" s="39" t="str">
        <f t="shared" si="35"/>
        <v/>
      </c>
      <c r="CA26" s="39" t="str">
        <f t="shared" si="36"/>
        <v/>
      </c>
      <c r="CB26" s="39" t="str">
        <f t="shared" si="37"/>
        <v/>
      </c>
      <c r="CC26" s="39" t="str">
        <f t="shared" si="38"/>
        <v/>
      </c>
      <c r="CD26" s="39" t="str">
        <f t="shared" si="39"/>
        <v/>
      </c>
      <c r="CE26" s="39" t="str">
        <f t="shared" si="40"/>
        <v/>
      </c>
      <c r="CF26" s="39" t="str">
        <f t="shared" si="41"/>
        <v/>
      </c>
      <c r="CG26" s="39" t="str">
        <f t="shared" si="42"/>
        <v/>
      </c>
      <c r="CH26" s="39" t="str">
        <f t="shared" si="43"/>
        <v/>
      </c>
      <c r="CI26" s="39" t="str">
        <f t="shared" si="44"/>
        <v/>
      </c>
    </row>
    <row r="27" spans="1:87">
      <c r="A27" s="18"/>
      <c r="B27" s="15" t="str">
        <f>'Gene Table'!E26</f>
        <v>mmu-miR-365-3p</v>
      </c>
      <c r="C27" s="15" t="str">
        <f>'Gene Table'!B26</f>
        <v>A24</v>
      </c>
      <c r="D27" s="16" t="str">
        <f>IF(SUM('Test Sample Data'!D$3:D$98)&gt;10,IF(AND(ISNUMBER('Test Sample Data'!D26),'Test Sample Data'!D26&lt;$B$1,'Test Sample Data'!D26&gt;0),'Test Sample Data'!D26,$B$1),"")</f>
        <v/>
      </c>
      <c r="E27" s="17" t="str">
        <f>IF(SUM('Test Sample Data'!E$3:E$98)&gt;10,IF(AND(ISNUMBER('Test Sample Data'!E26),'Test Sample Data'!E26&lt;$B$1,'Test Sample Data'!E26&gt;0),'Test Sample Data'!E26,$B$1),"")</f>
        <v/>
      </c>
      <c r="F27" s="17" t="str">
        <f>IF(SUM('Test Sample Data'!F$3:F$98)&gt;10,IF(AND(ISNUMBER('Test Sample Data'!F26),'Test Sample Data'!F26&lt;$B$1,'Test Sample Data'!F26&gt;0),'Test Sample Data'!F26,$B$1),"")</f>
        <v/>
      </c>
      <c r="G27" s="17" t="str">
        <f>IF(SUM('Test Sample Data'!G$3:G$98)&gt;10,IF(AND(ISNUMBER('Test Sample Data'!G26),'Test Sample Data'!G26&lt;$B$1,'Test Sample Data'!G26&gt;0),'Test Sample Data'!G26,$B$1),"")</f>
        <v/>
      </c>
      <c r="H27" s="17" t="str">
        <f>IF(SUM('Test Sample Data'!H$3:H$98)&gt;10,IF(AND(ISNUMBER('Test Sample Data'!H26),'Test Sample Data'!H26&lt;$B$1,'Test Sample Data'!H26&gt;0),'Test Sample Data'!H26,$B$1),"")</f>
        <v/>
      </c>
      <c r="I27" s="17" t="str">
        <f>IF(SUM('Test Sample Data'!I$3:I$98)&gt;10,IF(AND(ISNUMBER('Test Sample Data'!I26),'Test Sample Data'!I26&lt;$B$1,'Test Sample Data'!I26&gt;0),'Test Sample Data'!I26,$B$1),"")</f>
        <v/>
      </c>
      <c r="J27" s="17" t="str">
        <f>IF(SUM('Test Sample Data'!J$3:J$98)&gt;10,IF(AND(ISNUMBER('Test Sample Data'!J26),'Test Sample Data'!J26&lt;$B$1,'Test Sample Data'!J26&gt;0),'Test Sample Data'!J26,$B$1),"")</f>
        <v/>
      </c>
      <c r="K27" s="17" t="str">
        <f>IF(SUM('Test Sample Data'!K$3:K$98)&gt;10,IF(AND(ISNUMBER('Test Sample Data'!K26),'Test Sample Data'!K26&lt;$B$1,'Test Sample Data'!K26&gt;0),'Test Sample Data'!K26,$B$1),"")</f>
        <v/>
      </c>
      <c r="L27" s="17" t="str">
        <f>IF(SUM('Test Sample Data'!L$3:L$98)&gt;10,IF(AND(ISNUMBER('Test Sample Data'!L26),'Test Sample Data'!L26&lt;$B$1,'Test Sample Data'!L26&gt;0),'Test Sample Data'!L26,$B$1),"")</f>
        <v/>
      </c>
      <c r="M27" s="17" t="str">
        <f>IF(SUM('Test Sample Data'!M$3:M$98)&gt;10,IF(AND(ISNUMBER('Test Sample Data'!M26),'Test Sample Data'!M26&lt;$B$1,'Test Sample Data'!M26&gt;0),'Test Sample Data'!M26,$B$1),"")</f>
        <v/>
      </c>
      <c r="N27" s="17" t="str">
        <f>'Gene Table'!E26</f>
        <v>mmu-miR-365-3p</v>
      </c>
      <c r="O27" s="17" t="str">
        <f>'Gene Table'!B26</f>
        <v>A24</v>
      </c>
      <c r="P27" s="17" t="str">
        <f>IF(SUM('Control Sample Data'!D$3:D$98)&gt;10,IF(AND(ISNUMBER('Control Sample Data'!D26),'Control Sample Data'!D26&lt;$B$1,'Control Sample Data'!D26&gt;0),'Control Sample Data'!D26,$B$1),"")</f>
        <v/>
      </c>
      <c r="Q27" s="17" t="str">
        <f>IF(SUM('Control Sample Data'!E$3:E$98)&gt;10,IF(AND(ISNUMBER('Control Sample Data'!E26),'Control Sample Data'!E26&lt;$B$1,'Control Sample Data'!E26&gt;0),'Control Sample Data'!E26,$B$1),"")</f>
        <v/>
      </c>
      <c r="R27" s="17" t="str">
        <f>IF(SUM('Control Sample Data'!F$3:F$98)&gt;10,IF(AND(ISNUMBER('Control Sample Data'!F26),'Control Sample Data'!F26&lt;$B$1,'Control Sample Data'!F26&gt;0),'Control Sample Data'!F26,$B$1),"")</f>
        <v/>
      </c>
      <c r="S27" s="17" t="str">
        <f>IF(SUM('Control Sample Data'!G$3:G$98)&gt;10,IF(AND(ISNUMBER('Control Sample Data'!G26),'Control Sample Data'!G26&lt;$B$1,'Control Sample Data'!G26&gt;0),'Control Sample Data'!G26,$B$1),"")</f>
        <v/>
      </c>
      <c r="T27" s="17" t="str">
        <f>IF(SUM('Control Sample Data'!H$3:H$98)&gt;10,IF(AND(ISNUMBER('Control Sample Data'!H26),'Control Sample Data'!H26&lt;$B$1,'Control Sample Data'!H26&gt;0),'Control Sample Data'!H26,$B$1),"")</f>
        <v/>
      </c>
      <c r="U27" s="17" t="str">
        <f>IF(SUM('Control Sample Data'!I$3:I$98)&gt;10,IF(AND(ISNUMBER('Control Sample Data'!I26),'Control Sample Data'!I26&lt;$B$1,'Control Sample Data'!I26&gt;0),'Control Sample Data'!I26,$B$1),"")</f>
        <v/>
      </c>
      <c r="V27" s="17" t="str">
        <f>IF(SUM('Control Sample Data'!J$3:J$98)&gt;10,IF(AND(ISNUMBER('Control Sample Data'!J26),'Control Sample Data'!J26&lt;$B$1,'Control Sample Data'!J26&gt;0),'Control Sample Data'!J26,$B$1),"")</f>
        <v/>
      </c>
      <c r="W27" s="17" t="str">
        <f>IF(SUM('Control Sample Data'!K$3:K$98)&gt;10,IF(AND(ISNUMBER('Control Sample Data'!K26),'Control Sample Data'!K26&lt;$B$1,'Control Sample Data'!K26&gt;0),'Control Sample Data'!K26,$B$1),"")</f>
        <v/>
      </c>
      <c r="X27" s="17" t="str">
        <f>IF(SUM('Control Sample Data'!L$3:L$98)&gt;10,IF(AND(ISNUMBER('Control Sample Data'!L26),'Control Sample Data'!L26&lt;$B$1,'Control Sample Data'!L26&gt;0),'Control Sample Data'!L26,$B$1),"")</f>
        <v/>
      </c>
      <c r="Y27" s="17" t="str">
        <f>IF(SUM('Control Sample Data'!M$3:M$98)&gt;10,IF(AND(ISNUMBER('Control Sample Data'!M26),'Control Sample Data'!M26&lt;$B$1,'Control Sample Data'!M26&gt;0),'Control Sample Data'!M26,$B$1),"")</f>
        <v/>
      </c>
      <c r="Z27" s="27"/>
      <c r="AA27" s="28"/>
      <c r="AB27" s="29"/>
      <c r="AC27" s="29"/>
      <c r="AD27" s="29"/>
      <c r="AE27" s="29"/>
      <c r="AF27" s="29"/>
      <c r="AG27" s="29"/>
      <c r="AH27" s="29"/>
      <c r="AI27" s="29"/>
      <c r="AJ27" s="29"/>
      <c r="AK27" s="29"/>
      <c r="AL27" s="29"/>
      <c r="AM27" s="29"/>
      <c r="AN27" s="29"/>
      <c r="AO27" s="29"/>
      <c r="AP27" s="29"/>
      <c r="AQ27" s="29"/>
      <c r="AR27" s="29"/>
      <c r="AS27" s="29"/>
      <c r="AT27" s="36" t="str">
        <f t="shared" si="3"/>
        <v/>
      </c>
      <c r="AU27" s="36" t="str">
        <f t="shared" si="4"/>
        <v/>
      </c>
      <c r="AV27" s="36" t="str">
        <f t="shared" si="5"/>
        <v/>
      </c>
      <c r="AW27" s="36" t="str">
        <f t="shared" si="6"/>
        <v/>
      </c>
      <c r="AX27" s="36" t="str">
        <f t="shared" si="7"/>
        <v/>
      </c>
      <c r="AY27" s="36" t="str">
        <f t="shared" si="8"/>
        <v/>
      </c>
      <c r="AZ27" s="36" t="str">
        <f t="shared" si="9"/>
        <v/>
      </c>
      <c r="BA27" s="36" t="str">
        <f t="shared" si="10"/>
        <v/>
      </c>
      <c r="BB27" s="36" t="str">
        <f t="shared" si="11"/>
        <v/>
      </c>
      <c r="BC27" s="36" t="str">
        <f t="shared" si="12"/>
        <v/>
      </c>
      <c r="BD27" s="36" t="str">
        <f t="shared" si="13"/>
        <v/>
      </c>
      <c r="BE27" s="36" t="str">
        <f t="shared" si="14"/>
        <v/>
      </c>
      <c r="BF27" s="36" t="str">
        <f t="shared" si="15"/>
        <v/>
      </c>
      <c r="BG27" s="36" t="str">
        <f t="shared" si="16"/>
        <v/>
      </c>
      <c r="BH27" s="36" t="str">
        <f t="shared" si="17"/>
        <v/>
      </c>
      <c r="BI27" s="36" t="str">
        <f t="shared" si="18"/>
        <v/>
      </c>
      <c r="BJ27" s="36" t="str">
        <f t="shared" si="19"/>
        <v/>
      </c>
      <c r="BK27" s="36" t="str">
        <f t="shared" si="20"/>
        <v/>
      </c>
      <c r="BL27" s="36" t="str">
        <f t="shared" si="21"/>
        <v/>
      </c>
      <c r="BM27" s="36" t="str">
        <f t="shared" si="22"/>
        <v/>
      </c>
      <c r="BN27" s="38" t="e">
        <f t="shared" si="23"/>
        <v>#DIV/0!</v>
      </c>
      <c r="BO27" s="38" t="e">
        <f t="shared" si="24"/>
        <v>#DIV/0!</v>
      </c>
      <c r="BP27" s="39" t="str">
        <f t="shared" si="25"/>
        <v/>
      </c>
      <c r="BQ27" s="39" t="str">
        <f t="shared" si="26"/>
        <v/>
      </c>
      <c r="BR27" s="39" t="str">
        <f t="shared" si="27"/>
        <v/>
      </c>
      <c r="BS27" s="39" t="str">
        <f t="shared" si="28"/>
        <v/>
      </c>
      <c r="BT27" s="39" t="str">
        <f t="shared" si="29"/>
        <v/>
      </c>
      <c r="BU27" s="39" t="str">
        <f t="shared" si="30"/>
        <v/>
      </c>
      <c r="BV27" s="39" t="str">
        <f t="shared" si="31"/>
        <v/>
      </c>
      <c r="BW27" s="39" t="str">
        <f t="shared" si="32"/>
        <v/>
      </c>
      <c r="BX27" s="39" t="str">
        <f t="shared" si="33"/>
        <v/>
      </c>
      <c r="BY27" s="39" t="str">
        <f t="shared" si="34"/>
        <v/>
      </c>
      <c r="BZ27" s="39" t="str">
        <f t="shared" si="35"/>
        <v/>
      </c>
      <c r="CA27" s="39" t="str">
        <f t="shared" si="36"/>
        <v/>
      </c>
      <c r="CB27" s="39" t="str">
        <f t="shared" si="37"/>
        <v/>
      </c>
      <c r="CC27" s="39" t="str">
        <f t="shared" si="38"/>
        <v/>
      </c>
      <c r="CD27" s="39" t="str">
        <f t="shared" si="39"/>
        <v/>
      </c>
      <c r="CE27" s="39" t="str">
        <f t="shared" si="40"/>
        <v/>
      </c>
      <c r="CF27" s="39" t="str">
        <f t="shared" si="41"/>
        <v/>
      </c>
      <c r="CG27" s="39" t="str">
        <f t="shared" si="42"/>
        <v/>
      </c>
      <c r="CH27" s="39" t="str">
        <f t="shared" si="43"/>
        <v/>
      </c>
      <c r="CI27" s="39" t="str">
        <f t="shared" si="44"/>
        <v/>
      </c>
    </row>
    <row r="28" ht="14.25" customHeight="1" spans="1:87">
      <c r="A28" s="18"/>
      <c r="B28" s="15" t="str">
        <f>'Gene Table'!E27</f>
        <v>mmu-miR-182-5p</v>
      </c>
      <c r="C28" s="15" t="str">
        <f>'Gene Table'!B27</f>
        <v>B01</v>
      </c>
      <c r="D28" s="16" t="str">
        <f>IF(SUM('Test Sample Data'!D$3:D$98)&gt;10,IF(AND(ISNUMBER('Test Sample Data'!D27),'Test Sample Data'!D27&lt;$B$1,'Test Sample Data'!D27&gt;0),'Test Sample Data'!D27,$B$1),"")</f>
        <v/>
      </c>
      <c r="E28" s="17" t="str">
        <f>IF(SUM('Test Sample Data'!E$3:E$98)&gt;10,IF(AND(ISNUMBER('Test Sample Data'!E27),'Test Sample Data'!E27&lt;$B$1,'Test Sample Data'!E27&gt;0),'Test Sample Data'!E27,$B$1),"")</f>
        <v/>
      </c>
      <c r="F28" s="17" t="str">
        <f>IF(SUM('Test Sample Data'!F$3:F$98)&gt;10,IF(AND(ISNUMBER('Test Sample Data'!F27),'Test Sample Data'!F27&lt;$B$1,'Test Sample Data'!F27&gt;0),'Test Sample Data'!F27,$B$1),"")</f>
        <v/>
      </c>
      <c r="G28" s="17" t="str">
        <f>IF(SUM('Test Sample Data'!G$3:G$98)&gt;10,IF(AND(ISNUMBER('Test Sample Data'!G27),'Test Sample Data'!G27&lt;$B$1,'Test Sample Data'!G27&gt;0),'Test Sample Data'!G27,$B$1),"")</f>
        <v/>
      </c>
      <c r="H28" s="17" t="str">
        <f>IF(SUM('Test Sample Data'!H$3:H$98)&gt;10,IF(AND(ISNUMBER('Test Sample Data'!H27),'Test Sample Data'!H27&lt;$B$1,'Test Sample Data'!H27&gt;0),'Test Sample Data'!H27,$B$1),"")</f>
        <v/>
      </c>
      <c r="I28" s="17" t="str">
        <f>IF(SUM('Test Sample Data'!I$3:I$98)&gt;10,IF(AND(ISNUMBER('Test Sample Data'!I27),'Test Sample Data'!I27&lt;$B$1,'Test Sample Data'!I27&gt;0),'Test Sample Data'!I27,$B$1),"")</f>
        <v/>
      </c>
      <c r="J28" s="17" t="str">
        <f>IF(SUM('Test Sample Data'!J$3:J$98)&gt;10,IF(AND(ISNUMBER('Test Sample Data'!J27),'Test Sample Data'!J27&lt;$B$1,'Test Sample Data'!J27&gt;0),'Test Sample Data'!J27,$B$1),"")</f>
        <v/>
      </c>
      <c r="K28" s="17" t="str">
        <f>IF(SUM('Test Sample Data'!K$3:K$98)&gt;10,IF(AND(ISNUMBER('Test Sample Data'!K27),'Test Sample Data'!K27&lt;$B$1,'Test Sample Data'!K27&gt;0),'Test Sample Data'!K27,$B$1),"")</f>
        <v/>
      </c>
      <c r="L28" s="17" t="str">
        <f>IF(SUM('Test Sample Data'!L$3:L$98)&gt;10,IF(AND(ISNUMBER('Test Sample Data'!L27),'Test Sample Data'!L27&lt;$B$1,'Test Sample Data'!L27&gt;0),'Test Sample Data'!L27,$B$1),"")</f>
        <v/>
      </c>
      <c r="M28" s="17" t="str">
        <f>IF(SUM('Test Sample Data'!M$3:M$98)&gt;10,IF(AND(ISNUMBER('Test Sample Data'!M27),'Test Sample Data'!M27&lt;$B$1,'Test Sample Data'!M27&gt;0),'Test Sample Data'!M27,$B$1),"")</f>
        <v/>
      </c>
      <c r="N28" s="17" t="str">
        <f>'Gene Table'!E27</f>
        <v>mmu-miR-182-5p</v>
      </c>
      <c r="O28" s="17" t="str">
        <f>'Gene Table'!B27</f>
        <v>B01</v>
      </c>
      <c r="P28" s="17" t="str">
        <f>IF(SUM('Control Sample Data'!D$3:D$98)&gt;10,IF(AND(ISNUMBER('Control Sample Data'!D27),'Control Sample Data'!D27&lt;$B$1,'Control Sample Data'!D27&gt;0),'Control Sample Data'!D27,$B$1),"")</f>
        <v/>
      </c>
      <c r="Q28" s="17" t="str">
        <f>IF(SUM('Control Sample Data'!E$3:E$98)&gt;10,IF(AND(ISNUMBER('Control Sample Data'!E27),'Control Sample Data'!E27&lt;$B$1,'Control Sample Data'!E27&gt;0),'Control Sample Data'!E27,$B$1),"")</f>
        <v/>
      </c>
      <c r="R28" s="17" t="str">
        <f>IF(SUM('Control Sample Data'!F$3:F$98)&gt;10,IF(AND(ISNUMBER('Control Sample Data'!F27),'Control Sample Data'!F27&lt;$B$1,'Control Sample Data'!F27&gt;0),'Control Sample Data'!F27,$B$1),"")</f>
        <v/>
      </c>
      <c r="S28" s="17" t="str">
        <f>IF(SUM('Control Sample Data'!G$3:G$98)&gt;10,IF(AND(ISNUMBER('Control Sample Data'!G27),'Control Sample Data'!G27&lt;$B$1,'Control Sample Data'!G27&gt;0),'Control Sample Data'!G27,$B$1),"")</f>
        <v/>
      </c>
      <c r="T28" s="17" t="str">
        <f>IF(SUM('Control Sample Data'!H$3:H$98)&gt;10,IF(AND(ISNUMBER('Control Sample Data'!H27),'Control Sample Data'!H27&lt;$B$1,'Control Sample Data'!H27&gt;0),'Control Sample Data'!H27,$B$1),"")</f>
        <v/>
      </c>
      <c r="U28" s="17" t="str">
        <f>IF(SUM('Control Sample Data'!I$3:I$98)&gt;10,IF(AND(ISNUMBER('Control Sample Data'!I27),'Control Sample Data'!I27&lt;$B$1,'Control Sample Data'!I27&gt;0),'Control Sample Data'!I27,$B$1),"")</f>
        <v/>
      </c>
      <c r="V28" s="17" t="str">
        <f>IF(SUM('Control Sample Data'!J$3:J$98)&gt;10,IF(AND(ISNUMBER('Control Sample Data'!J27),'Control Sample Data'!J27&lt;$B$1,'Control Sample Data'!J27&gt;0),'Control Sample Data'!J27,$B$1),"")</f>
        <v/>
      </c>
      <c r="W28" s="17" t="str">
        <f>IF(SUM('Control Sample Data'!K$3:K$98)&gt;10,IF(AND(ISNUMBER('Control Sample Data'!K27),'Control Sample Data'!K27&lt;$B$1,'Control Sample Data'!K27&gt;0),'Control Sample Data'!K27,$B$1),"")</f>
        <v/>
      </c>
      <c r="X28" s="17" t="str">
        <f>IF(SUM('Control Sample Data'!L$3:L$98)&gt;10,IF(AND(ISNUMBER('Control Sample Data'!L27),'Control Sample Data'!L27&lt;$B$1,'Control Sample Data'!L27&gt;0),'Control Sample Data'!L27,$B$1),"")</f>
        <v/>
      </c>
      <c r="Y28" s="17" t="str">
        <f>IF(SUM('Control Sample Data'!M$3:M$98)&gt;10,IF(AND(ISNUMBER('Control Sample Data'!M27),'Control Sample Data'!M27&lt;$B$1,'Control Sample Data'!M27&gt;0),'Control Sample Data'!M27,$B$1),"")</f>
        <v/>
      </c>
      <c r="AT28" s="36" t="str">
        <f t="shared" si="3"/>
        <v/>
      </c>
      <c r="AU28" s="36" t="str">
        <f t="shared" si="4"/>
        <v/>
      </c>
      <c r="AV28" s="36" t="str">
        <f t="shared" si="5"/>
        <v/>
      </c>
      <c r="AW28" s="36" t="str">
        <f t="shared" si="6"/>
        <v/>
      </c>
      <c r="AX28" s="36" t="str">
        <f t="shared" si="7"/>
        <v/>
      </c>
      <c r="AY28" s="36" t="str">
        <f t="shared" si="8"/>
        <v/>
      </c>
      <c r="AZ28" s="36" t="str">
        <f t="shared" si="9"/>
        <v/>
      </c>
      <c r="BA28" s="36" t="str">
        <f t="shared" si="10"/>
        <v/>
      </c>
      <c r="BB28" s="36" t="str">
        <f t="shared" si="11"/>
        <v/>
      </c>
      <c r="BC28" s="36" t="str">
        <f t="shared" si="12"/>
        <v/>
      </c>
      <c r="BD28" s="36" t="str">
        <f t="shared" si="13"/>
        <v/>
      </c>
      <c r="BE28" s="36" t="str">
        <f t="shared" si="14"/>
        <v/>
      </c>
      <c r="BF28" s="36" t="str">
        <f t="shared" si="15"/>
        <v/>
      </c>
      <c r="BG28" s="36" t="str">
        <f t="shared" si="16"/>
        <v/>
      </c>
      <c r="BH28" s="36" t="str">
        <f t="shared" si="17"/>
        <v/>
      </c>
      <c r="BI28" s="36" t="str">
        <f t="shared" si="18"/>
        <v/>
      </c>
      <c r="BJ28" s="36" t="str">
        <f t="shared" si="19"/>
        <v/>
      </c>
      <c r="BK28" s="36" t="str">
        <f t="shared" si="20"/>
        <v/>
      </c>
      <c r="BL28" s="36" t="str">
        <f t="shared" si="21"/>
        <v/>
      </c>
      <c r="BM28" s="36" t="str">
        <f t="shared" si="22"/>
        <v/>
      </c>
      <c r="BN28" s="38" t="e">
        <f t="shared" si="23"/>
        <v>#DIV/0!</v>
      </c>
      <c r="BO28" s="38" t="e">
        <f t="shared" si="24"/>
        <v>#DIV/0!</v>
      </c>
      <c r="BP28" s="39" t="str">
        <f t="shared" si="25"/>
        <v/>
      </c>
      <c r="BQ28" s="39" t="str">
        <f t="shared" si="26"/>
        <v/>
      </c>
      <c r="BR28" s="39" t="str">
        <f t="shared" si="27"/>
        <v/>
      </c>
      <c r="BS28" s="39" t="str">
        <f t="shared" si="28"/>
        <v/>
      </c>
      <c r="BT28" s="39" t="str">
        <f t="shared" si="29"/>
        <v/>
      </c>
      <c r="BU28" s="39" t="str">
        <f t="shared" si="30"/>
        <v/>
      </c>
      <c r="BV28" s="39" t="str">
        <f t="shared" si="31"/>
        <v/>
      </c>
      <c r="BW28" s="39" t="str">
        <f t="shared" si="32"/>
        <v/>
      </c>
      <c r="BX28" s="39" t="str">
        <f t="shared" si="33"/>
        <v/>
      </c>
      <c r="BY28" s="39" t="str">
        <f t="shared" si="34"/>
        <v/>
      </c>
      <c r="BZ28" s="39" t="str">
        <f t="shared" si="35"/>
        <v/>
      </c>
      <c r="CA28" s="39" t="str">
        <f t="shared" si="36"/>
        <v/>
      </c>
      <c r="CB28" s="39" t="str">
        <f t="shared" si="37"/>
        <v/>
      </c>
      <c r="CC28" s="39" t="str">
        <f t="shared" si="38"/>
        <v/>
      </c>
      <c r="CD28" s="39" t="str">
        <f t="shared" si="39"/>
        <v/>
      </c>
      <c r="CE28" s="39" t="str">
        <f t="shared" si="40"/>
        <v/>
      </c>
      <c r="CF28" s="39" t="str">
        <f t="shared" si="41"/>
        <v/>
      </c>
      <c r="CG28" s="39" t="str">
        <f t="shared" si="42"/>
        <v/>
      </c>
      <c r="CH28" s="39" t="str">
        <f t="shared" si="43"/>
        <v/>
      </c>
      <c r="CI28" s="39" t="str">
        <f t="shared" si="44"/>
        <v/>
      </c>
    </row>
    <row r="29" ht="14.25" customHeight="1" spans="1:87">
      <c r="A29" s="18"/>
      <c r="B29" s="15" t="str">
        <f>'Gene Table'!E28</f>
        <v>mmu-miR-582-3p</v>
      </c>
      <c r="C29" s="15" t="str">
        <f>'Gene Table'!B28</f>
        <v>B02</v>
      </c>
      <c r="D29" s="16" t="str">
        <f>IF(SUM('Test Sample Data'!D$3:D$98)&gt;10,IF(AND(ISNUMBER('Test Sample Data'!D28),'Test Sample Data'!D28&lt;$B$1,'Test Sample Data'!D28&gt;0),'Test Sample Data'!D28,$B$1),"")</f>
        <v/>
      </c>
      <c r="E29" s="17" t="str">
        <f>IF(SUM('Test Sample Data'!E$3:E$98)&gt;10,IF(AND(ISNUMBER('Test Sample Data'!E28),'Test Sample Data'!E28&lt;$B$1,'Test Sample Data'!E28&gt;0),'Test Sample Data'!E28,$B$1),"")</f>
        <v/>
      </c>
      <c r="F29" s="17" t="str">
        <f>IF(SUM('Test Sample Data'!F$3:F$98)&gt;10,IF(AND(ISNUMBER('Test Sample Data'!F28),'Test Sample Data'!F28&lt;$B$1,'Test Sample Data'!F28&gt;0),'Test Sample Data'!F28,$B$1),"")</f>
        <v/>
      </c>
      <c r="G29" s="17" t="str">
        <f>IF(SUM('Test Sample Data'!G$3:G$98)&gt;10,IF(AND(ISNUMBER('Test Sample Data'!G28),'Test Sample Data'!G28&lt;$B$1,'Test Sample Data'!G28&gt;0),'Test Sample Data'!G28,$B$1),"")</f>
        <v/>
      </c>
      <c r="H29" s="17" t="str">
        <f>IF(SUM('Test Sample Data'!H$3:H$98)&gt;10,IF(AND(ISNUMBER('Test Sample Data'!H28),'Test Sample Data'!H28&lt;$B$1,'Test Sample Data'!H28&gt;0),'Test Sample Data'!H28,$B$1),"")</f>
        <v/>
      </c>
      <c r="I29" s="17" t="str">
        <f>IF(SUM('Test Sample Data'!I$3:I$98)&gt;10,IF(AND(ISNUMBER('Test Sample Data'!I28),'Test Sample Data'!I28&lt;$B$1,'Test Sample Data'!I28&gt;0),'Test Sample Data'!I28,$B$1),"")</f>
        <v/>
      </c>
      <c r="J29" s="17" t="str">
        <f>IF(SUM('Test Sample Data'!J$3:J$98)&gt;10,IF(AND(ISNUMBER('Test Sample Data'!J28),'Test Sample Data'!J28&lt;$B$1,'Test Sample Data'!J28&gt;0),'Test Sample Data'!J28,$B$1),"")</f>
        <v/>
      </c>
      <c r="K29" s="17" t="str">
        <f>IF(SUM('Test Sample Data'!K$3:K$98)&gt;10,IF(AND(ISNUMBER('Test Sample Data'!K28),'Test Sample Data'!K28&lt;$B$1,'Test Sample Data'!K28&gt;0),'Test Sample Data'!K28,$B$1),"")</f>
        <v/>
      </c>
      <c r="L29" s="17" t="str">
        <f>IF(SUM('Test Sample Data'!L$3:L$98)&gt;10,IF(AND(ISNUMBER('Test Sample Data'!L28),'Test Sample Data'!L28&lt;$B$1,'Test Sample Data'!L28&gt;0),'Test Sample Data'!L28,$B$1),"")</f>
        <v/>
      </c>
      <c r="M29" s="17" t="str">
        <f>IF(SUM('Test Sample Data'!M$3:M$98)&gt;10,IF(AND(ISNUMBER('Test Sample Data'!M28),'Test Sample Data'!M28&lt;$B$1,'Test Sample Data'!M28&gt;0),'Test Sample Data'!M28,$B$1),"")</f>
        <v/>
      </c>
      <c r="N29" s="17" t="str">
        <f>'Gene Table'!E28</f>
        <v>mmu-miR-582-3p</v>
      </c>
      <c r="O29" s="17" t="str">
        <f>'Gene Table'!B28</f>
        <v>B02</v>
      </c>
      <c r="P29" s="17" t="str">
        <f>IF(SUM('Control Sample Data'!D$3:D$98)&gt;10,IF(AND(ISNUMBER('Control Sample Data'!D28),'Control Sample Data'!D28&lt;$B$1,'Control Sample Data'!D28&gt;0),'Control Sample Data'!D28,$B$1),"")</f>
        <v/>
      </c>
      <c r="Q29" s="17" t="str">
        <f>IF(SUM('Control Sample Data'!E$3:E$98)&gt;10,IF(AND(ISNUMBER('Control Sample Data'!E28),'Control Sample Data'!E28&lt;$B$1,'Control Sample Data'!E28&gt;0),'Control Sample Data'!E28,$B$1),"")</f>
        <v/>
      </c>
      <c r="R29" s="17" t="str">
        <f>IF(SUM('Control Sample Data'!F$3:F$98)&gt;10,IF(AND(ISNUMBER('Control Sample Data'!F28),'Control Sample Data'!F28&lt;$B$1,'Control Sample Data'!F28&gt;0),'Control Sample Data'!F28,$B$1),"")</f>
        <v/>
      </c>
      <c r="S29" s="17" t="str">
        <f>IF(SUM('Control Sample Data'!G$3:G$98)&gt;10,IF(AND(ISNUMBER('Control Sample Data'!G28),'Control Sample Data'!G28&lt;$B$1,'Control Sample Data'!G28&gt;0),'Control Sample Data'!G28,$B$1),"")</f>
        <v/>
      </c>
      <c r="T29" s="17" t="str">
        <f>IF(SUM('Control Sample Data'!H$3:H$98)&gt;10,IF(AND(ISNUMBER('Control Sample Data'!H28),'Control Sample Data'!H28&lt;$B$1,'Control Sample Data'!H28&gt;0),'Control Sample Data'!H28,$B$1),"")</f>
        <v/>
      </c>
      <c r="U29" s="17" t="str">
        <f>IF(SUM('Control Sample Data'!I$3:I$98)&gt;10,IF(AND(ISNUMBER('Control Sample Data'!I28),'Control Sample Data'!I28&lt;$B$1,'Control Sample Data'!I28&gt;0),'Control Sample Data'!I28,$B$1),"")</f>
        <v/>
      </c>
      <c r="V29" s="17" t="str">
        <f>IF(SUM('Control Sample Data'!J$3:J$98)&gt;10,IF(AND(ISNUMBER('Control Sample Data'!J28),'Control Sample Data'!J28&lt;$B$1,'Control Sample Data'!J28&gt;0),'Control Sample Data'!J28,$B$1),"")</f>
        <v/>
      </c>
      <c r="W29" s="17" t="str">
        <f>IF(SUM('Control Sample Data'!K$3:K$98)&gt;10,IF(AND(ISNUMBER('Control Sample Data'!K28),'Control Sample Data'!K28&lt;$B$1,'Control Sample Data'!K28&gt;0),'Control Sample Data'!K28,$B$1),"")</f>
        <v/>
      </c>
      <c r="X29" s="17" t="str">
        <f>IF(SUM('Control Sample Data'!L$3:L$98)&gt;10,IF(AND(ISNUMBER('Control Sample Data'!L28),'Control Sample Data'!L28&lt;$B$1,'Control Sample Data'!L28&gt;0),'Control Sample Data'!L28,$B$1),"")</f>
        <v/>
      </c>
      <c r="Y29" s="17" t="str">
        <f>IF(SUM('Control Sample Data'!M$3:M$98)&gt;10,IF(AND(ISNUMBER('Control Sample Data'!M28),'Control Sample Data'!M28&lt;$B$1,'Control Sample Data'!M28&gt;0),'Control Sample Data'!M28,$B$1),"")</f>
        <v/>
      </c>
      <c r="AT29" s="36" t="str">
        <f t="shared" si="3"/>
        <v/>
      </c>
      <c r="AU29" s="36" t="str">
        <f t="shared" si="4"/>
        <v/>
      </c>
      <c r="AV29" s="36" t="str">
        <f t="shared" si="5"/>
        <v/>
      </c>
      <c r="AW29" s="36" t="str">
        <f t="shared" si="6"/>
        <v/>
      </c>
      <c r="AX29" s="36" t="str">
        <f t="shared" si="7"/>
        <v/>
      </c>
      <c r="AY29" s="36" t="str">
        <f t="shared" si="8"/>
        <v/>
      </c>
      <c r="AZ29" s="36" t="str">
        <f t="shared" si="9"/>
        <v/>
      </c>
      <c r="BA29" s="36" t="str">
        <f t="shared" si="10"/>
        <v/>
      </c>
      <c r="BB29" s="36" t="str">
        <f t="shared" si="11"/>
        <v/>
      </c>
      <c r="BC29" s="36" t="str">
        <f t="shared" si="12"/>
        <v/>
      </c>
      <c r="BD29" s="36" t="str">
        <f t="shared" si="13"/>
        <v/>
      </c>
      <c r="BE29" s="36" t="str">
        <f t="shared" si="14"/>
        <v/>
      </c>
      <c r="BF29" s="36" t="str">
        <f t="shared" si="15"/>
        <v/>
      </c>
      <c r="BG29" s="36" t="str">
        <f t="shared" si="16"/>
        <v/>
      </c>
      <c r="BH29" s="36" t="str">
        <f t="shared" si="17"/>
        <v/>
      </c>
      <c r="BI29" s="36" t="str">
        <f t="shared" si="18"/>
        <v/>
      </c>
      <c r="BJ29" s="36" t="str">
        <f t="shared" si="19"/>
        <v/>
      </c>
      <c r="BK29" s="36" t="str">
        <f t="shared" si="20"/>
        <v/>
      </c>
      <c r="BL29" s="36" t="str">
        <f t="shared" si="21"/>
        <v/>
      </c>
      <c r="BM29" s="36" t="str">
        <f t="shared" si="22"/>
        <v/>
      </c>
      <c r="BN29" s="38" t="e">
        <f t="shared" si="23"/>
        <v>#DIV/0!</v>
      </c>
      <c r="BO29" s="38" t="e">
        <f t="shared" si="24"/>
        <v>#DIV/0!</v>
      </c>
      <c r="BP29" s="39" t="str">
        <f t="shared" si="25"/>
        <v/>
      </c>
      <c r="BQ29" s="39" t="str">
        <f t="shared" si="26"/>
        <v/>
      </c>
      <c r="BR29" s="39" t="str">
        <f t="shared" si="27"/>
        <v/>
      </c>
      <c r="BS29" s="39" t="str">
        <f t="shared" si="28"/>
        <v/>
      </c>
      <c r="BT29" s="39" t="str">
        <f t="shared" si="29"/>
        <v/>
      </c>
      <c r="BU29" s="39" t="str">
        <f t="shared" si="30"/>
        <v/>
      </c>
      <c r="BV29" s="39" t="str">
        <f t="shared" si="31"/>
        <v/>
      </c>
      <c r="BW29" s="39" t="str">
        <f t="shared" si="32"/>
        <v/>
      </c>
      <c r="BX29" s="39" t="str">
        <f t="shared" si="33"/>
        <v/>
      </c>
      <c r="BY29" s="39" t="str">
        <f t="shared" si="34"/>
        <v/>
      </c>
      <c r="BZ29" s="39" t="str">
        <f t="shared" si="35"/>
        <v/>
      </c>
      <c r="CA29" s="39" t="str">
        <f t="shared" si="36"/>
        <v/>
      </c>
      <c r="CB29" s="39" t="str">
        <f t="shared" si="37"/>
        <v/>
      </c>
      <c r="CC29" s="39" t="str">
        <f t="shared" si="38"/>
        <v/>
      </c>
      <c r="CD29" s="39" t="str">
        <f t="shared" si="39"/>
        <v/>
      </c>
      <c r="CE29" s="39" t="str">
        <f t="shared" si="40"/>
        <v/>
      </c>
      <c r="CF29" s="39" t="str">
        <f t="shared" si="41"/>
        <v/>
      </c>
      <c r="CG29" s="39" t="str">
        <f t="shared" si="42"/>
        <v/>
      </c>
      <c r="CH29" s="39" t="str">
        <f t="shared" si="43"/>
        <v/>
      </c>
      <c r="CI29" s="39" t="str">
        <f t="shared" si="44"/>
        <v/>
      </c>
    </row>
    <row r="30" spans="1:87">
      <c r="A30" s="18"/>
      <c r="B30" s="15" t="str">
        <f>'Gene Table'!E29</f>
        <v>mmu-miR-1892</v>
      </c>
      <c r="C30" s="15" t="str">
        <f>'Gene Table'!B29</f>
        <v>B03</v>
      </c>
      <c r="D30" s="16" t="str">
        <f>IF(SUM('Test Sample Data'!D$3:D$98)&gt;10,IF(AND(ISNUMBER('Test Sample Data'!D29),'Test Sample Data'!D29&lt;$B$1,'Test Sample Data'!D29&gt;0),'Test Sample Data'!D29,$B$1),"")</f>
        <v/>
      </c>
      <c r="E30" s="17" t="str">
        <f>IF(SUM('Test Sample Data'!E$3:E$98)&gt;10,IF(AND(ISNUMBER('Test Sample Data'!E29),'Test Sample Data'!E29&lt;$B$1,'Test Sample Data'!E29&gt;0),'Test Sample Data'!E29,$B$1),"")</f>
        <v/>
      </c>
      <c r="F30" s="17" t="str">
        <f>IF(SUM('Test Sample Data'!F$3:F$98)&gt;10,IF(AND(ISNUMBER('Test Sample Data'!F29),'Test Sample Data'!F29&lt;$B$1,'Test Sample Data'!F29&gt;0),'Test Sample Data'!F29,$B$1),"")</f>
        <v/>
      </c>
      <c r="G30" s="17" t="str">
        <f>IF(SUM('Test Sample Data'!G$3:G$98)&gt;10,IF(AND(ISNUMBER('Test Sample Data'!G29),'Test Sample Data'!G29&lt;$B$1,'Test Sample Data'!G29&gt;0),'Test Sample Data'!G29,$B$1),"")</f>
        <v/>
      </c>
      <c r="H30" s="17" t="str">
        <f>IF(SUM('Test Sample Data'!H$3:H$98)&gt;10,IF(AND(ISNUMBER('Test Sample Data'!H29),'Test Sample Data'!H29&lt;$B$1,'Test Sample Data'!H29&gt;0),'Test Sample Data'!H29,$B$1),"")</f>
        <v/>
      </c>
      <c r="I30" s="17" t="str">
        <f>IF(SUM('Test Sample Data'!I$3:I$98)&gt;10,IF(AND(ISNUMBER('Test Sample Data'!I29),'Test Sample Data'!I29&lt;$B$1,'Test Sample Data'!I29&gt;0),'Test Sample Data'!I29,$B$1),"")</f>
        <v/>
      </c>
      <c r="J30" s="17" t="str">
        <f>IF(SUM('Test Sample Data'!J$3:J$98)&gt;10,IF(AND(ISNUMBER('Test Sample Data'!J29),'Test Sample Data'!J29&lt;$B$1,'Test Sample Data'!J29&gt;0),'Test Sample Data'!J29,$B$1),"")</f>
        <v/>
      </c>
      <c r="K30" s="17" t="str">
        <f>IF(SUM('Test Sample Data'!K$3:K$98)&gt;10,IF(AND(ISNUMBER('Test Sample Data'!K29),'Test Sample Data'!K29&lt;$B$1,'Test Sample Data'!K29&gt;0),'Test Sample Data'!K29,$B$1),"")</f>
        <v/>
      </c>
      <c r="L30" s="17" t="str">
        <f>IF(SUM('Test Sample Data'!L$3:L$98)&gt;10,IF(AND(ISNUMBER('Test Sample Data'!L29),'Test Sample Data'!L29&lt;$B$1,'Test Sample Data'!L29&gt;0),'Test Sample Data'!L29,$B$1),"")</f>
        <v/>
      </c>
      <c r="M30" s="17" t="str">
        <f>IF(SUM('Test Sample Data'!M$3:M$98)&gt;10,IF(AND(ISNUMBER('Test Sample Data'!M29),'Test Sample Data'!M29&lt;$B$1,'Test Sample Data'!M29&gt;0),'Test Sample Data'!M29,$B$1),"")</f>
        <v/>
      </c>
      <c r="N30" s="17" t="str">
        <f>'Gene Table'!E29</f>
        <v>mmu-miR-1892</v>
      </c>
      <c r="O30" s="17" t="str">
        <f>'Gene Table'!B29</f>
        <v>B03</v>
      </c>
      <c r="P30" s="17" t="str">
        <f>IF(SUM('Control Sample Data'!D$3:D$98)&gt;10,IF(AND(ISNUMBER('Control Sample Data'!D29),'Control Sample Data'!D29&lt;$B$1,'Control Sample Data'!D29&gt;0),'Control Sample Data'!D29,$B$1),"")</f>
        <v/>
      </c>
      <c r="Q30" s="17" t="str">
        <f>IF(SUM('Control Sample Data'!E$3:E$98)&gt;10,IF(AND(ISNUMBER('Control Sample Data'!E29),'Control Sample Data'!E29&lt;$B$1,'Control Sample Data'!E29&gt;0),'Control Sample Data'!E29,$B$1),"")</f>
        <v/>
      </c>
      <c r="R30" s="17" t="str">
        <f>IF(SUM('Control Sample Data'!F$3:F$98)&gt;10,IF(AND(ISNUMBER('Control Sample Data'!F29),'Control Sample Data'!F29&lt;$B$1,'Control Sample Data'!F29&gt;0),'Control Sample Data'!F29,$B$1),"")</f>
        <v/>
      </c>
      <c r="S30" s="17" t="str">
        <f>IF(SUM('Control Sample Data'!G$3:G$98)&gt;10,IF(AND(ISNUMBER('Control Sample Data'!G29),'Control Sample Data'!G29&lt;$B$1,'Control Sample Data'!G29&gt;0),'Control Sample Data'!G29,$B$1),"")</f>
        <v/>
      </c>
      <c r="T30" s="17" t="str">
        <f>IF(SUM('Control Sample Data'!H$3:H$98)&gt;10,IF(AND(ISNUMBER('Control Sample Data'!H29),'Control Sample Data'!H29&lt;$B$1,'Control Sample Data'!H29&gt;0),'Control Sample Data'!H29,$B$1),"")</f>
        <v/>
      </c>
      <c r="U30" s="17" t="str">
        <f>IF(SUM('Control Sample Data'!I$3:I$98)&gt;10,IF(AND(ISNUMBER('Control Sample Data'!I29),'Control Sample Data'!I29&lt;$B$1,'Control Sample Data'!I29&gt;0),'Control Sample Data'!I29,$B$1),"")</f>
        <v/>
      </c>
      <c r="V30" s="17" t="str">
        <f>IF(SUM('Control Sample Data'!J$3:J$98)&gt;10,IF(AND(ISNUMBER('Control Sample Data'!J29),'Control Sample Data'!J29&lt;$B$1,'Control Sample Data'!J29&gt;0),'Control Sample Data'!J29,$B$1),"")</f>
        <v/>
      </c>
      <c r="W30" s="17" t="str">
        <f>IF(SUM('Control Sample Data'!K$3:K$98)&gt;10,IF(AND(ISNUMBER('Control Sample Data'!K29),'Control Sample Data'!K29&lt;$B$1,'Control Sample Data'!K29&gt;0),'Control Sample Data'!K29,$B$1),"")</f>
        <v/>
      </c>
      <c r="X30" s="17" t="str">
        <f>IF(SUM('Control Sample Data'!L$3:L$98)&gt;10,IF(AND(ISNUMBER('Control Sample Data'!L29),'Control Sample Data'!L29&lt;$B$1,'Control Sample Data'!L29&gt;0),'Control Sample Data'!L29,$B$1),"")</f>
        <v/>
      </c>
      <c r="Y30" s="17" t="str">
        <f>IF(SUM('Control Sample Data'!M$3:M$98)&gt;10,IF(AND(ISNUMBER('Control Sample Data'!M29),'Control Sample Data'!M29&lt;$B$1,'Control Sample Data'!M29&gt;0),'Control Sample Data'!M29,$B$1),"")</f>
        <v/>
      </c>
      <c r="AT30" s="36" t="str">
        <f t="shared" si="3"/>
        <v/>
      </c>
      <c r="AU30" s="36" t="str">
        <f t="shared" si="4"/>
        <v/>
      </c>
      <c r="AV30" s="36" t="str">
        <f t="shared" si="5"/>
        <v/>
      </c>
      <c r="AW30" s="36" t="str">
        <f t="shared" si="6"/>
        <v/>
      </c>
      <c r="AX30" s="36" t="str">
        <f t="shared" si="7"/>
        <v/>
      </c>
      <c r="AY30" s="36" t="str">
        <f t="shared" si="8"/>
        <v/>
      </c>
      <c r="AZ30" s="36" t="str">
        <f t="shared" si="9"/>
        <v/>
      </c>
      <c r="BA30" s="36" t="str">
        <f t="shared" si="10"/>
        <v/>
      </c>
      <c r="BB30" s="36" t="str">
        <f t="shared" si="11"/>
        <v/>
      </c>
      <c r="BC30" s="36" t="str">
        <f t="shared" si="12"/>
        <v/>
      </c>
      <c r="BD30" s="36" t="str">
        <f t="shared" si="13"/>
        <v/>
      </c>
      <c r="BE30" s="36" t="str">
        <f t="shared" si="14"/>
        <v/>
      </c>
      <c r="BF30" s="36" t="str">
        <f t="shared" si="15"/>
        <v/>
      </c>
      <c r="BG30" s="36" t="str">
        <f t="shared" si="16"/>
        <v/>
      </c>
      <c r="BH30" s="36" t="str">
        <f t="shared" si="17"/>
        <v/>
      </c>
      <c r="BI30" s="36" t="str">
        <f t="shared" si="18"/>
        <v/>
      </c>
      <c r="BJ30" s="36" t="str">
        <f t="shared" si="19"/>
        <v/>
      </c>
      <c r="BK30" s="36" t="str">
        <f t="shared" si="20"/>
        <v/>
      </c>
      <c r="BL30" s="36" t="str">
        <f t="shared" si="21"/>
        <v/>
      </c>
      <c r="BM30" s="36" t="str">
        <f t="shared" si="22"/>
        <v/>
      </c>
      <c r="BN30" s="38" t="e">
        <f t="shared" si="23"/>
        <v>#DIV/0!</v>
      </c>
      <c r="BO30" s="38" t="e">
        <f t="shared" si="24"/>
        <v>#DIV/0!</v>
      </c>
      <c r="BP30" s="39" t="str">
        <f t="shared" si="25"/>
        <v/>
      </c>
      <c r="BQ30" s="39" t="str">
        <f t="shared" si="26"/>
        <v/>
      </c>
      <c r="BR30" s="39" t="str">
        <f t="shared" si="27"/>
        <v/>
      </c>
      <c r="BS30" s="39" t="str">
        <f t="shared" si="28"/>
        <v/>
      </c>
      <c r="BT30" s="39" t="str">
        <f t="shared" si="29"/>
        <v/>
      </c>
      <c r="BU30" s="39" t="str">
        <f t="shared" si="30"/>
        <v/>
      </c>
      <c r="BV30" s="39" t="str">
        <f t="shared" si="31"/>
        <v/>
      </c>
      <c r="BW30" s="39" t="str">
        <f t="shared" si="32"/>
        <v/>
      </c>
      <c r="BX30" s="39" t="str">
        <f t="shared" si="33"/>
        <v/>
      </c>
      <c r="BY30" s="39" t="str">
        <f t="shared" si="34"/>
        <v/>
      </c>
      <c r="BZ30" s="39" t="str">
        <f t="shared" si="35"/>
        <v/>
      </c>
      <c r="CA30" s="39" t="str">
        <f t="shared" si="36"/>
        <v/>
      </c>
      <c r="CB30" s="39" t="str">
        <f t="shared" si="37"/>
        <v/>
      </c>
      <c r="CC30" s="39" t="str">
        <f t="shared" si="38"/>
        <v/>
      </c>
      <c r="CD30" s="39" t="str">
        <f t="shared" si="39"/>
        <v/>
      </c>
      <c r="CE30" s="39" t="str">
        <f t="shared" si="40"/>
        <v/>
      </c>
      <c r="CF30" s="39" t="str">
        <f t="shared" si="41"/>
        <v/>
      </c>
      <c r="CG30" s="39" t="str">
        <f t="shared" si="42"/>
        <v/>
      </c>
      <c r="CH30" s="39" t="str">
        <f t="shared" si="43"/>
        <v/>
      </c>
      <c r="CI30" s="39" t="str">
        <f t="shared" si="44"/>
        <v/>
      </c>
    </row>
    <row r="31" spans="1:87">
      <c r="A31" s="18"/>
      <c r="B31" s="15" t="str">
        <f>'Gene Table'!E30</f>
        <v>mmu-miR-582-5p</v>
      </c>
      <c r="C31" s="15" t="str">
        <f>'Gene Table'!B30</f>
        <v>B04</v>
      </c>
      <c r="D31" s="16" t="str">
        <f>IF(SUM('Test Sample Data'!D$3:D$98)&gt;10,IF(AND(ISNUMBER('Test Sample Data'!D30),'Test Sample Data'!D30&lt;$B$1,'Test Sample Data'!D30&gt;0),'Test Sample Data'!D30,$B$1),"")</f>
        <v/>
      </c>
      <c r="E31" s="17" t="str">
        <f>IF(SUM('Test Sample Data'!E$3:E$98)&gt;10,IF(AND(ISNUMBER('Test Sample Data'!E30),'Test Sample Data'!E30&lt;$B$1,'Test Sample Data'!E30&gt;0),'Test Sample Data'!E30,$B$1),"")</f>
        <v/>
      </c>
      <c r="F31" s="17" t="str">
        <f>IF(SUM('Test Sample Data'!F$3:F$98)&gt;10,IF(AND(ISNUMBER('Test Sample Data'!F30),'Test Sample Data'!F30&lt;$B$1,'Test Sample Data'!F30&gt;0),'Test Sample Data'!F30,$B$1),"")</f>
        <v/>
      </c>
      <c r="G31" s="17" t="str">
        <f>IF(SUM('Test Sample Data'!G$3:G$98)&gt;10,IF(AND(ISNUMBER('Test Sample Data'!G30),'Test Sample Data'!G30&lt;$B$1,'Test Sample Data'!G30&gt;0),'Test Sample Data'!G30,$B$1),"")</f>
        <v/>
      </c>
      <c r="H31" s="17" t="str">
        <f>IF(SUM('Test Sample Data'!H$3:H$98)&gt;10,IF(AND(ISNUMBER('Test Sample Data'!H30),'Test Sample Data'!H30&lt;$B$1,'Test Sample Data'!H30&gt;0),'Test Sample Data'!H30,$B$1),"")</f>
        <v/>
      </c>
      <c r="I31" s="17" t="str">
        <f>IF(SUM('Test Sample Data'!I$3:I$98)&gt;10,IF(AND(ISNUMBER('Test Sample Data'!I30),'Test Sample Data'!I30&lt;$B$1,'Test Sample Data'!I30&gt;0),'Test Sample Data'!I30,$B$1),"")</f>
        <v/>
      </c>
      <c r="J31" s="17" t="str">
        <f>IF(SUM('Test Sample Data'!J$3:J$98)&gt;10,IF(AND(ISNUMBER('Test Sample Data'!J30),'Test Sample Data'!J30&lt;$B$1,'Test Sample Data'!J30&gt;0),'Test Sample Data'!J30,$B$1),"")</f>
        <v/>
      </c>
      <c r="K31" s="17" t="str">
        <f>IF(SUM('Test Sample Data'!K$3:K$98)&gt;10,IF(AND(ISNUMBER('Test Sample Data'!K30),'Test Sample Data'!K30&lt;$B$1,'Test Sample Data'!K30&gt;0),'Test Sample Data'!K30,$B$1),"")</f>
        <v/>
      </c>
      <c r="L31" s="17" t="str">
        <f>IF(SUM('Test Sample Data'!L$3:L$98)&gt;10,IF(AND(ISNUMBER('Test Sample Data'!L30),'Test Sample Data'!L30&lt;$B$1,'Test Sample Data'!L30&gt;0),'Test Sample Data'!L30,$B$1),"")</f>
        <v/>
      </c>
      <c r="M31" s="17" t="str">
        <f>IF(SUM('Test Sample Data'!M$3:M$98)&gt;10,IF(AND(ISNUMBER('Test Sample Data'!M30),'Test Sample Data'!M30&lt;$B$1,'Test Sample Data'!M30&gt;0),'Test Sample Data'!M30,$B$1),"")</f>
        <v/>
      </c>
      <c r="N31" s="17" t="str">
        <f>'Gene Table'!E30</f>
        <v>mmu-miR-582-5p</v>
      </c>
      <c r="O31" s="17" t="str">
        <f>'Gene Table'!B30</f>
        <v>B04</v>
      </c>
      <c r="P31" s="17" t="str">
        <f>IF(SUM('Control Sample Data'!D$3:D$98)&gt;10,IF(AND(ISNUMBER('Control Sample Data'!D30),'Control Sample Data'!D30&lt;$B$1,'Control Sample Data'!D30&gt;0),'Control Sample Data'!D30,$B$1),"")</f>
        <v/>
      </c>
      <c r="Q31" s="17" t="str">
        <f>IF(SUM('Control Sample Data'!E$3:E$98)&gt;10,IF(AND(ISNUMBER('Control Sample Data'!E30),'Control Sample Data'!E30&lt;$B$1,'Control Sample Data'!E30&gt;0),'Control Sample Data'!E30,$B$1),"")</f>
        <v/>
      </c>
      <c r="R31" s="17" t="str">
        <f>IF(SUM('Control Sample Data'!F$3:F$98)&gt;10,IF(AND(ISNUMBER('Control Sample Data'!F30),'Control Sample Data'!F30&lt;$B$1,'Control Sample Data'!F30&gt;0),'Control Sample Data'!F30,$B$1),"")</f>
        <v/>
      </c>
      <c r="S31" s="17" t="str">
        <f>IF(SUM('Control Sample Data'!G$3:G$98)&gt;10,IF(AND(ISNUMBER('Control Sample Data'!G30),'Control Sample Data'!G30&lt;$B$1,'Control Sample Data'!G30&gt;0),'Control Sample Data'!G30,$B$1),"")</f>
        <v/>
      </c>
      <c r="T31" s="17" t="str">
        <f>IF(SUM('Control Sample Data'!H$3:H$98)&gt;10,IF(AND(ISNUMBER('Control Sample Data'!H30),'Control Sample Data'!H30&lt;$B$1,'Control Sample Data'!H30&gt;0),'Control Sample Data'!H30,$B$1),"")</f>
        <v/>
      </c>
      <c r="U31" s="17" t="str">
        <f>IF(SUM('Control Sample Data'!I$3:I$98)&gt;10,IF(AND(ISNUMBER('Control Sample Data'!I30),'Control Sample Data'!I30&lt;$B$1,'Control Sample Data'!I30&gt;0),'Control Sample Data'!I30,$B$1),"")</f>
        <v/>
      </c>
      <c r="V31" s="17" t="str">
        <f>IF(SUM('Control Sample Data'!J$3:J$98)&gt;10,IF(AND(ISNUMBER('Control Sample Data'!J30),'Control Sample Data'!J30&lt;$B$1,'Control Sample Data'!J30&gt;0),'Control Sample Data'!J30,$B$1),"")</f>
        <v/>
      </c>
      <c r="W31" s="17" t="str">
        <f>IF(SUM('Control Sample Data'!K$3:K$98)&gt;10,IF(AND(ISNUMBER('Control Sample Data'!K30),'Control Sample Data'!K30&lt;$B$1,'Control Sample Data'!K30&gt;0),'Control Sample Data'!K30,$B$1),"")</f>
        <v/>
      </c>
      <c r="X31" s="17" t="str">
        <f>IF(SUM('Control Sample Data'!L$3:L$98)&gt;10,IF(AND(ISNUMBER('Control Sample Data'!L30),'Control Sample Data'!L30&lt;$B$1,'Control Sample Data'!L30&gt;0),'Control Sample Data'!L30,$B$1),"")</f>
        <v/>
      </c>
      <c r="Y31" s="17" t="str">
        <f>IF(SUM('Control Sample Data'!M$3:M$98)&gt;10,IF(AND(ISNUMBER('Control Sample Data'!M30),'Control Sample Data'!M30&lt;$B$1,'Control Sample Data'!M30&gt;0),'Control Sample Data'!M30,$B$1),"")</f>
        <v/>
      </c>
      <c r="AT31" s="36" t="str">
        <f t="shared" si="3"/>
        <v/>
      </c>
      <c r="AU31" s="36" t="str">
        <f t="shared" si="4"/>
        <v/>
      </c>
      <c r="AV31" s="36" t="str">
        <f t="shared" si="5"/>
        <v/>
      </c>
      <c r="AW31" s="36" t="str">
        <f t="shared" si="6"/>
        <v/>
      </c>
      <c r="AX31" s="36" t="str">
        <f t="shared" si="7"/>
        <v/>
      </c>
      <c r="AY31" s="36" t="str">
        <f t="shared" si="8"/>
        <v/>
      </c>
      <c r="AZ31" s="36" t="str">
        <f t="shared" si="9"/>
        <v/>
      </c>
      <c r="BA31" s="36" t="str">
        <f t="shared" si="10"/>
        <v/>
      </c>
      <c r="BB31" s="36" t="str">
        <f t="shared" si="11"/>
        <v/>
      </c>
      <c r="BC31" s="36" t="str">
        <f t="shared" si="12"/>
        <v/>
      </c>
      <c r="BD31" s="36" t="str">
        <f t="shared" si="13"/>
        <v/>
      </c>
      <c r="BE31" s="36" t="str">
        <f t="shared" si="14"/>
        <v/>
      </c>
      <c r="BF31" s="36" t="str">
        <f t="shared" si="15"/>
        <v/>
      </c>
      <c r="BG31" s="36" t="str">
        <f t="shared" si="16"/>
        <v/>
      </c>
      <c r="BH31" s="36" t="str">
        <f t="shared" si="17"/>
        <v/>
      </c>
      <c r="BI31" s="36" t="str">
        <f t="shared" si="18"/>
        <v/>
      </c>
      <c r="BJ31" s="36" t="str">
        <f t="shared" si="19"/>
        <v/>
      </c>
      <c r="BK31" s="36" t="str">
        <f t="shared" si="20"/>
        <v/>
      </c>
      <c r="BL31" s="36" t="str">
        <f t="shared" si="21"/>
        <v/>
      </c>
      <c r="BM31" s="36" t="str">
        <f t="shared" si="22"/>
        <v/>
      </c>
      <c r="BN31" s="38" t="e">
        <f t="shared" si="23"/>
        <v>#DIV/0!</v>
      </c>
      <c r="BO31" s="38" t="e">
        <f t="shared" si="24"/>
        <v>#DIV/0!</v>
      </c>
      <c r="BP31" s="39" t="str">
        <f t="shared" si="25"/>
        <v/>
      </c>
      <c r="BQ31" s="39" t="str">
        <f t="shared" si="26"/>
        <v/>
      </c>
      <c r="BR31" s="39" t="str">
        <f t="shared" si="27"/>
        <v/>
      </c>
      <c r="BS31" s="39" t="str">
        <f t="shared" si="28"/>
        <v/>
      </c>
      <c r="BT31" s="39" t="str">
        <f t="shared" si="29"/>
        <v/>
      </c>
      <c r="BU31" s="39" t="str">
        <f t="shared" si="30"/>
        <v/>
      </c>
      <c r="BV31" s="39" t="str">
        <f t="shared" si="31"/>
        <v/>
      </c>
      <c r="BW31" s="39" t="str">
        <f t="shared" si="32"/>
        <v/>
      </c>
      <c r="BX31" s="39" t="str">
        <f t="shared" si="33"/>
        <v/>
      </c>
      <c r="BY31" s="39" t="str">
        <f t="shared" si="34"/>
        <v/>
      </c>
      <c r="BZ31" s="39" t="str">
        <f t="shared" si="35"/>
        <v/>
      </c>
      <c r="CA31" s="39" t="str">
        <f t="shared" si="36"/>
        <v/>
      </c>
      <c r="CB31" s="39" t="str">
        <f t="shared" si="37"/>
        <v/>
      </c>
      <c r="CC31" s="39" t="str">
        <f t="shared" si="38"/>
        <v/>
      </c>
      <c r="CD31" s="39" t="str">
        <f t="shared" si="39"/>
        <v/>
      </c>
      <c r="CE31" s="39" t="str">
        <f t="shared" si="40"/>
        <v/>
      </c>
      <c r="CF31" s="39" t="str">
        <f t="shared" si="41"/>
        <v/>
      </c>
      <c r="CG31" s="39" t="str">
        <f t="shared" si="42"/>
        <v/>
      </c>
      <c r="CH31" s="39" t="str">
        <f t="shared" si="43"/>
        <v/>
      </c>
      <c r="CI31" s="39" t="str">
        <f t="shared" si="44"/>
        <v/>
      </c>
    </row>
    <row r="32" customHeight="1" spans="1:87">
      <c r="A32" s="18"/>
      <c r="B32" s="15" t="str">
        <f>'Gene Table'!E31</f>
        <v>mmu-miR-1893</v>
      </c>
      <c r="C32" s="15" t="str">
        <f>'Gene Table'!B31</f>
        <v>B05</v>
      </c>
      <c r="D32" s="16" t="str">
        <f>IF(SUM('Test Sample Data'!D$3:D$98)&gt;10,IF(AND(ISNUMBER('Test Sample Data'!D31),'Test Sample Data'!D31&lt;$B$1,'Test Sample Data'!D31&gt;0),'Test Sample Data'!D31,$B$1),"")</f>
        <v/>
      </c>
      <c r="E32" s="17" t="str">
        <f>IF(SUM('Test Sample Data'!E$3:E$98)&gt;10,IF(AND(ISNUMBER('Test Sample Data'!E31),'Test Sample Data'!E31&lt;$B$1,'Test Sample Data'!E31&gt;0),'Test Sample Data'!E31,$B$1),"")</f>
        <v/>
      </c>
      <c r="F32" s="17" t="str">
        <f>IF(SUM('Test Sample Data'!F$3:F$98)&gt;10,IF(AND(ISNUMBER('Test Sample Data'!F31),'Test Sample Data'!F31&lt;$B$1,'Test Sample Data'!F31&gt;0),'Test Sample Data'!F31,$B$1),"")</f>
        <v/>
      </c>
      <c r="G32" s="17" t="str">
        <f>IF(SUM('Test Sample Data'!G$3:G$98)&gt;10,IF(AND(ISNUMBER('Test Sample Data'!G31),'Test Sample Data'!G31&lt;$B$1,'Test Sample Data'!G31&gt;0),'Test Sample Data'!G31,$B$1),"")</f>
        <v/>
      </c>
      <c r="H32" s="17" t="str">
        <f>IF(SUM('Test Sample Data'!H$3:H$98)&gt;10,IF(AND(ISNUMBER('Test Sample Data'!H31),'Test Sample Data'!H31&lt;$B$1,'Test Sample Data'!H31&gt;0),'Test Sample Data'!H31,$B$1),"")</f>
        <v/>
      </c>
      <c r="I32" s="17" t="str">
        <f>IF(SUM('Test Sample Data'!I$3:I$98)&gt;10,IF(AND(ISNUMBER('Test Sample Data'!I31),'Test Sample Data'!I31&lt;$B$1,'Test Sample Data'!I31&gt;0),'Test Sample Data'!I31,$B$1),"")</f>
        <v/>
      </c>
      <c r="J32" s="17" t="str">
        <f>IF(SUM('Test Sample Data'!J$3:J$98)&gt;10,IF(AND(ISNUMBER('Test Sample Data'!J31),'Test Sample Data'!J31&lt;$B$1,'Test Sample Data'!J31&gt;0),'Test Sample Data'!J31,$B$1),"")</f>
        <v/>
      </c>
      <c r="K32" s="17" t="str">
        <f>IF(SUM('Test Sample Data'!K$3:K$98)&gt;10,IF(AND(ISNUMBER('Test Sample Data'!K31),'Test Sample Data'!K31&lt;$B$1,'Test Sample Data'!K31&gt;0),'Test Sample Data'!K31,$B$1),"")</f>
        <v/>
      </c>
      <c r="L32" s="17" t="str">
        <f>IF(SUM('Test Sample Data'!L$3:L$98)&gt;10,IF(AND(ISNUMBER('Test Sample Data'!L31),'Test Sample Data'!L31&lt;$B$1,'Test Sample Data'!L31&gt;0),'Test Sample Data'!L31,$B$1),"")</f>
        <v/>
      </c>
      <c r="M32" s="17" t="str">
        <f>IF(SUM('Test Sample Data'!M$3:M$98)&gt;10,IF(AND(ISNUMBER('Test Sample Data'!M31),'Test Sample Data'!M31&lt;$B$1,'Test Sample Data'!M31&gt;0),'Test Sample Data'!M31,$B$1),"")</f>
        <v/>
      </c>
      <c r="N32" s="17" t="str">
        <f>'Gene Table'!E31</f>
        <v>mmu-miR-1893</v>
      </c>
      <c r="O32" s="17" t="str">
        <f>'Gene Table'!B31</f>
        <v>B05</v>
      </c>
      <c r="P32" s="17" t="str">
        <f>IF(SUM('Control Sample Data'!D$3:D$98)&gt;10,IF(AND(ISNUMBER('Control Sample Data'!D31),'Control Sample Data'!D31&lt;$B$1,'Control Sample Data'!D31&gt;0),'Control Sample Data'!D31,$B$1),"")</f>
        <v/>
      </c>
      <c r="Q32" s="17" t="str">
        <f>IF(SUM('Control Sample Data'!E$3:E$98)&gt;10,IF(AND(ISNUMBER('Control Sample Data'!E31),'Control Sample Data'!E31&lt;$B$1,'Control Sample Data'!E31&gt;0),'Control Sample Data'!E31,$B$1),"")</f>
        <v/>
      </c>
      <c r="R32" s="17" t="str">
        <f>IF(SUM('Control Sample Data'!F$3:F$98)&gt;10,IF(AND(ISNUMBER('Control Sample Data'!F31),'Control Sample Data'!F31&lt;$B$1,'Control Sample Data'!F31&gt;0),'Control Sample Data'!F31,$B$1),"")</f>
        <v/>
      </c>
      <c r="S32" s="17" t="str">
        <f>IF(SUM('Control Sample Data'!G$3:G$98)&gt;10,IF(AND(ISNUMBER('Control Sample Data'!G31),'Control Sample Data'!G31&lt;$B$1,'Control Sample Data'!G31&gt;0),'Control Sample Data'!G31,$B$1),"")</f>
        <v/>
      </c>
      <c r="T32" s="17" t="str">
        <f>IF(SUM('Control Sample Data'!H$3:H$98)&gt;10,IF(AND(ISNUMBER('Control Sample Data'!H31),'Control Sample Data'!H31&lt;$B$1,'Control Sample Data'!H31&gt;0),'Control Sample Data'!H31,$B$1),"")</f>
        <v/>
      </c>
      <c r="U32" s="17" t="str">
        <f>IF(SUM('Control Sample Data'!I$3:I$98)&gt;10,IF(AND(ISNUMBER('Control Sample Data'!I31),'Control Sample Data'!I31&lt;$B$1,'Control Sample Data'!I31&gt;0),'Control Sample Data'!I31,$B$1),"")</f>
        <v/>
      </c>
      <c r="V32" s="17" t="str">
        <f>IF(SUM('Control Sample Data'!J$3:J$98)&gt;10,IF(AND(ISNUMBER('Control Sample Data'!J31),'Control Sample Data'!J31&lt;$B$1,'Control Sample Data'!J31&gt;0),'Control Sample Data'!J31,$B$1),"")</f>
        <v/>
      </c>
      <c r="W32" s="17" t="str">
        <f>IF(SUM('Control Sample Data'!K$3:K$98)&gt;10,IF(AND(ISNUMBER('Control Sample Data'!K31),'Control Sample Data'!K31&lt;$B$1,'Control Sample Data'!K31&gt;0),'Control Sample Data'!K31,$B$1),"")</f>
        <v/>
      </c>
      <c r="X32" s="17" t="str">
        <f>IF(SUM('Control Sample Data'!L$3:L$98)&gt;10,IF(AND(ISNUMBER('Control Sample Data'!L31),'Control Sample Data'!L31&lt;$B$1,'Control Sample Data'!L31&gt;0),'Control Sample Data'!L31,$B$1),"")</f>
        <v/>
      </c>
      <c r="Y32" s="17" t="str">
        <f>IF(SUM('Control Sample Data'!M$3:M$98)&gt;10,IF(AND(ISNUMBER('Control Sample Data'!M31),'Control Sample Data'!M31&lt;$B$1,'Control Sample Data'!M31&gt;0),'Control Sample Data'!M31,$B$1),"")</f>
        <v/>
      </c>
      <c r="AT32" s="36" t="str">
        <f t="shared" si="3"/>
        <v/>
      </c>
      <c r="AU32" s="36" t="str">
        <f t="shared" si="4"/>
        <v/>
      </c>
      <c r="AV32" s="36" t="str">
        <f t="shared" si="5"/>
        <v/>
      </c>
      <c r="AW32" s="36" t="str">
        <f t="shared" si="6"/>
        <v/>
      </c>
      <c r="AX32" s="36" t="str">
        <f t="shared" si="7"/>
        <v/>
      </c>
      <c r="AY32" s="36" t="str">
        <f t="shared" si="8"/>
        <v/>
      </c>
      <c r="AZ32" s="36" t="str">
        <f t="shared" si="9"/>
        <v/>
      </c>
      <c r="BA32" s="36" t="str">
        <f t="shared" si="10"/>
        <v/>
      </c>
      <c r="BB32" s="36" t="str">
        <f t="shared" si="11"/>
        <v/>
      </c>
      <c r="BC32" s="36" t="str">
        <f t="shared" si="12"/>
        <v/>
      </c>
      <c r="BD32" s="36" t="str">
        <f t="shared" si="13"/>
        <v/>
      </c>
      <c r="BE32" s="36" t="str">
        <f t="shared" si="14"/>
        <v/>
      </c>
      <c r="BF32" s="36" t="str">
        <f t="shared" si="15"/>
        <v/>
      </c>
      <c r="BG32" s="36" t="str">
        <f t="shared" si="16"/>
        <v/>
      </c>
      <c r="BH32" s="36" t="str">
        <f t="shared" si="17"/>
        <v/>
      </c>
      <c r="BI32" s="36" t="str">
        <f t="shared" si="18"/>
        <v/>
      </c>
      <c r="BJ32" s="36" t="str">
        <f t="shared" si="19"/>
        <v/>
      </c>
      <c r="BK32" s="36" t="str">
        <f t="shared" si="20"/>
        <v/>
      </c>
      <c r="BL32" s="36" t="str">
        <f t="shared" si="21"/>
        <v/>
      </c>
      <c r="BM32" s="36" t="str">
        <f t="shared" si="22"/>
        <v/>
      </c>
      <c r="BN32" s="38" t="e">
        <f t="shared" si="23"/>
        <v>#DIV/0!</v>
      </c>
      <c r="BO32" s="38" t="e">
        <f t="shared" si="24"/>
        <v>#DIV/0!</v>
      </c>
      <c r="BP32" s="39" t="str">
        <f t="shared" si="25"/>
        <v/>
      </c>
      <c r="BQ32" s="39" t="str">
        <f t="shared" si="26"/>
        <v/>
      </c>
      <c r="BR32" s="39" t="str">
        <f t="shared" si="27"/>
        <v/>
      </c>
      <c r="BS32" s="39" t="str">
        <f t="shared" si="28"/>
        <v/>
      </c>
      <c r="BT32" s="39" t="str">
        <f t="shared" si="29"/>
        <v/>
      </c>
      <c r="BU32" s="39" t="str">
        <f t="shared" si="30"/>
        <v/>
      </c>
      <c r="BV32" s="39" t="str">
        <f t="shared" si="31"/>
        <v/>
      </c>
      <c r="BW32" s="39" t="str">
        <f t="shared" si="32"/>
        <v/>
      </c>
      <c r="BX32" s="39" t="str">
        <f t="shared" si="33"/>
        <v/>
      </c>
      <c r="BY32" s="39" t="str">
        <f t="shared" si="34"/>
        <v/>
      </c>
      <c r="BZ32" s="39" t="str">
        <f t="shared" si="35"/>
        <v/>
      </c>
      <c r="CA32" s="39" t="str">
        <f t="shared" si="36"/>
        <v/>
      </c>
      <c r="CB32" s="39" t="str">
        <f t="shared" si="37"/>
        <v/>
      </c>
      <c r="CC32" s="39" t="str">
        <f t="shared" si="38"/>
        <v/>
      </c>
      <c r="CD32" s="39" t="str">
        <f t="shared" si="39"/>
        <v/>
      </c>
      <c r="CE32" s="39" t="str">
        <f t="shared" si="40"/>
        <v/>
      </c>
      <c r="CF32" s="39" t="str">
        <f t="shared" si="41"/>
        <v/>
      </c>
      <c r="CG32" s="39" t="str">
        <f t="shared" si="42"/>
        <v/>
      </c>
      <c r="CH32" s="39" t="str">
        <f t="shared" si="43"/>
        <v/>
      </c>
      <c r="CI32" s="39" t="str">
        <f t="shared" si="44"/>
        <v/>
      </c>
    </row>
    <row r="33" spans="1:87">
      <c r="A33" s="18"/>
      <c r="B33" s="15" t="str">
        <f>'Gene Table'!E32</f>
        <v>mmu-miR-592-5p</v>
      </c>
      <c r="C33" s="15" t="str">
        <f>'Gene Table'!B32</f>
        <v>B06</v>
      </c>
      <c r="D33" s="16" t="str">
        <f>IF(SUM('Test Sample Data'!D$3:D$98)&gt;10,IF(AND(ISNUMBER('Test Sample Data'!D32),'Test Sample Data'!D32&lt;$B$1,'Test Sample Data'!D32&gt;0),'Test Sample Data'!D32,$B$1),"")</f>
        <v/>
      </c>
      <c r="E33" s="17" t="str">
        <f>IF(SUM('Test Sample Data'!E$3:E$98)&gt;10,IF(AND(ISNUMBER('Test Sample Data'!E32),'Test Sample Data'!E32&lt;$B$1,'Test Sample Data'!E32&gt;0),'Test Sample Data'!E32,$B$1),"")</f>
        <v/>
      </c>
      <c r="F33" s="17" t="str">
        <f>IF(SUM('Test Sample Data'!F$3:F$98)&gt;10,IF(AND(ISNUMBER('Test Sample Data'!F32),'Test Sample Data'!F32&lt;$B$1,'Test Sample Data'!F32&gt;0),'Test Sample Data'!F32,$B$1),"")</f>
        <v/>
      </c>
      <c r="G33" s="17" t="str">
        <f>IF(SUM('Test Sample Data'!G$3:G$98)&gt;10,IF(AND(ISNUMBER('Test Sample Data'!G32),'Test Sample Data'!G32&lt;$B$1,'Test Sample Data'!G32&gt;0),'Test Sample Data'!G32,$B$1),"")</f>
        <v/>
      </c>
      <c r="H33" s="17" t="str">
        <f>IF(SUM('Test Sample Data'!H$3:H$98)&gt;10,IF(AND(ISNUMBER('Test Sample Data'!H32),'Test Sample Data'!H32&lt;$B$1,'Test Sample Data'!H32&gt;0),'Test Sample Data'!H32,$B$1),"")</f>
        <v/>
      </c>
      <c r="I33" s="17" t="str">
        <f>IF(SUM('Test Sample Data'!I$3:I$98)&gt;10,IF(AND(ISNUMBER('Test Sample Data'!I32),'Test Sample Data'!I32&lt;$B$1,'Test Sample Data'!I32&gt;0),'Test Sample Data'!I32,$B$1),"")</f>
        <v/>
      </c>
      <c r="J33" s="17" t="str">
        <f>IF(SUM('Test Sample Data'!J$3:J$98)&gt;10,IF(AND(ISNUMBER('Test Sample Data'!J32),'Test Sample Data'!J32&lt;$B$1,'Test Sample Data'!J32&gt;0),'Test Sample Data'!J32,$B$1),"")</f>
        <v/>
      </c>
      <c r="K33" s="17" t="str">
        <f>IF(SUM('Test Sample Data'!K$3:K$98)&gt;10,IF(AND(ISNUMBER('Test Sample Data'!K32),'Test Sample Data'!K32&lt;$B$1,'Test Sample Data'!K32&gt;0),'Test Sample Data'!K32,$B$1),"")</f>
        <v/>
      </c>
      <c r="L33" s="17" t="str">
        <f>IF(SUM('Test Sample Data'!L$3:L$98)&gt;10,IF(AND(ISNUMBER('Test Sample Data'!L32),'Test Sample Data'!L32&lt;$B$1,'Test Sample Data'!L32&gt;0),'Test Sample Data'!L32,$B$1),"")</f>
        <v/>
      </c>
      <c r="M33" s="17" t="str">
        <f>IF(SUM('Test Sample Data'!M$3:M$98)&gt;10,IF(AND(ISNUMBER('Test Sample Data'!M32),'Test Sample Data'!M32&lt;$B$1,'Test Sample Data'!M32&gt;0),'Test Sample Data'!M32,$B$1),"")</f>
        <v/>
      </c>
      <c r="N33" s="17" t="str">
        <f>'Gene Table'!E32</f>
        <v>mmu-miR-592-5p</v>
      </c>
      <c r="O33" s="17" t="str">
        <f>'Gene Table'!B32</f>
        <v>B06</v>
      </c>
      <c r="P33" s="17" t="str">
        <f>IF(SUM('Control Sample Data'!D$3:D$98)&gt;10,IF(AND(ISNUMBER('Control Sample Data'!D32),'Control Sample Data'!D32&lt;$B$1,'Control Sample Data'!D32&gt;0),'Control Sample Data'!D32,$B$1),"")</f>
        <v/>
      </c>
      <c r="Q33" s="17" t="str">
        <f>IF(SUM('Control Sample Data'!E$3:E$98)&gt;10,IF(AND(ISNUMBER('Control Sample Data'!E32),'Control Sample Data'!E32&lt;$B$1,'Control Sample Data'!E32&gt;0),'Control Sample Data'!E32,$B$1),"")</f>
        <v/>
      </c>
      <c r="R33" s="17" t="str">
        <f>IF(SUM('Control Sample Data'!F$3:F$98)&gt;10,IF(AND(ISNUMBER('Control Sample Data'!F32),'Control Sample Data'!F32&lt;$B$1,'Control Sample Data'!F32&gt;0),'Control Sample Data'!F32,$B$1),"")</f>
        <v/>
      </c>
      <c r="S33" s="17" t="str">
        <f>IF(SUM('Control Sample Data'!G$3:G$98)&gt;10,IF(AND(ISNUMBER('Control Sample Data'!G32),'Control Sample Data'!G32&lt;$B$1,'Control Sample Data'!G32&gt;0),'Control Sample Data'!G32,$B$1),"")</f>
        <v/>
      </c>
      <c r="T33" s="17" t="str">
        <f>IF(SUM('Control Sample Data'!H$3:H$98)&gt;10,IF(AND(ISNUMBER('Control Sample Data'!H32),'Control Sample Data'!H32&lt;$B$1,'Control Sample Data'!H32&gt;0),'Control Sample Data'!H32,$B$1),"")</f>
        <v/>
      </c>
      <c r="U33" s="17" t="str">
        <f>IF(SUM('Control Sample Data'!I$3:I$98)&gt;10,IF(AND(ISNUMBER('Control Sample Data'!I32),'Control Sample Data'!I32&lt;$B$1,'Control Sample Data'!I32&gt;0),'Control Sample Data'!I32,$B$1),"")</f>
        <v/>
      </c>
      <c r="V33" s="17" t="str">
        <f>IF(SUM('Control Sample Data'!J$3:J$98)&gt;10,IF(AND(ISNUMBER('Control Sample Data'!J32),'Control Sample Data'!J32&lt;$B$1,'Control Sample Data'!J32&gt;0),'Control Sample Data'!J32,$B$1),"")</f>
        <v/>
      </c>
      <c r="W33" s="17" t="str">
        <f>IF(SUM('Control Sample Data'!K$3:K$98)&gt;10,IF(AND(ISNUMBER('Control Sample Data'!K32),'Control Sample Data'!K32&lt;$B$1,'Control Sample Data'!K32&gt;0),'Control Sample Data'!K32,$B$1),"")</f>
        <v/>
      </c>
      <c r="X33" s="17" t="str">
        <f>IF(SUM('Control Sample Data'!L$3:L$98)&gt;10,IF(AND(ISNUMBER('Control Sample Data'!L32),'Control Sample Data'!L32&lt;$B$1,'Control Sample Data'!L32&gt;0),'Control Sample Data'!L32,$B$1),"")</f>
        <v/>
      </c>
      <c r="Y33" s="17" t="str">
        <f>IF(SUM('Control Sample Data'!M$3:M$98)&gt;10,IF(AND(ISNUMBER('Control Sample Data'!M32),'Control Sample Data'!M32&lt;$B$1,'Control Sample Data'!M32&gt;0),'Control Sample Data'!M32,$B$1),"")</f>
        <v/>
      </c>
      <c r="AT33" s="36" t="str">
        <f t="shared" si="3"/>
        <v/>
      </c>
      <c r="AU33" s="36" t="str">
        <f t="shared" si="4"/>
        <v/>
      </c>
      <c r="AV33" s="36" t="str">
        <f t="shared" si="5"/>
        <v/>
      </c>
      <c r="AW33" s="36" t="str">
        <f t="shared" si="6"/>
        <v/>
      </c>
      <c r="AX33" s="36" t="str">
        <f t="shared" si="7"/>
        <v/>
      </c>
      <c r="AY33" s="36" t="str">
        <f t="shared" si="8"/>
        <v/>
      </c>
      <c r="AZ33" s="36" t="str">
        <f t="shared" si="9"/>
        <v/>
      </c>
      <c r="BA33" s="36" t="str">
        <f t="shared" si="10"/>
        <v/>
      </c>
      <c r="BB33" s="36" t="str">
        <f t="shared" si="11"/>
        <v/>
      </c>
      <c r="BC33" s="36" t="str">
        <f t="shared" si="12"/>
        <v/>
      </c>
      <c r="BD33" s="36" t="str">
        <f t="shared" si="13"/>
        <v/>
      </c>
      <c r="BE33" s="36" t="str">
        <f t="shared" si="14"/>
        <v/>
      </c>
      <c r="BF33" s="36" t="str">
        <f t="shared" si="15"/>
        <v/>
      </c>
      <c r="BG33" s="36" t="str">
        <f t="shared" si="16"/>
        <v/>
      </c>
      <c r="BH33" s="36" t="str">
        <f t="shared" si="17"/>
        <v/>
      </c>
      <c r="BI33" s="36" t="str">
        <f t="shared" si="18"/>
        <v/>
      </c>
      <c r="BJ33" s="36" t="str">
        <f t="shared" si="19"/>
        <v/>
      </c>
      <c r="BK33" s="36" t="str">
        <f t="shared" si="20"/>
        <v/>
      </c>
      <c r="BL33" s="36" t="str">
        <f t="shared" si="21"/>
        <v/>
      </c>
      <c r="BM33" s="36" t="str">
        <f t="shared" si="22"/>
        <v/>
      </c>
      <c r="BN33" s="38" t="e">
        <f t="shared" si="23"/>
        <v>#DIV/0!</v>
      </c>
      <c r="BO33" s="38" t="e">
        <f t="shared" si="24"/>
        <v>#DIV/0!</v>
      </c>
      <c r="BP33" s="39" t="str">
        <f t="shared" si="25"/>
        <v/>
      </c>
      <c r="BQ33" s="39" t="str">
        <f t="shared" si="26"/>
        <v/>
      </c>
      <c r="BR33" s="39" t="str">
        <f t="shared" si="27"/>
        <v/>
      </c>
      <c r="BS33" s="39" t="str">
        <f t="shared" si="28"/>
        <v/>
      </c>
      <c r="BT33" s="39" t="str">
        <f t="shared" si="29"/>
        <v/>
      </c>
      <c r="BU33" s="39" t="str">
        <f t="shared" si="30"/>
        <v/>
      </c>
      <c r="BV33" s="39" t="str">
        <f t="shared" si="31"/>
        <v/>
      </c>
      <c r="BW33" s="39" t="str">
        <f t="shared" si="32"/>
        <v/>
      </c>
      <c r="BX33" s="39" t="str">
        <f t="shared" si="33"/>
        <v/>
      </c>
      <c r="BY33" s="39" t="str">
        <f t="shared" si="34"/>
        <v/>
      </c>
      <c r="BZ33" s="39" t="str">
        <f t="shared" si="35"/>
        <v/>
      </c>
      <c r="CA33" s="39" t="str">
        <f t="shared" si="36"/>
        <v/>
      </c>
      <c r="CB33" s="39" t="str">
        <f t="shared" si="37"/>
        <v/>
      </c>
      <c r="CC33" s="39" t="str">
        <f t="shared" si="38"/>
        <v/>
      </c>
      <c r="CD33" s="39" t="str">
        <f t="shared" si="39"/>
        <v/>
      </c>
      <c r="CE33" s="39" t="str">
        <f t="shared" si="40"/>
        <v/>
      </c>
      <c r="CF33" s="39" t="str">
        <f t="shared" si="41"/>
        <v/>
      </c>
      <c r="CG33" s="39" t="str">
        <f t="shared" si="42"/>
        <v/>
      </c>
      <c r="CH33" s="39" t="str">
        <f t="shared" si="43"/>
        <v/>
      </c>
      <c r="CI33" s="39" t="str">
        <f t="shared" si="44"/>
        <v/>
      </c>
    </row>
    <row r="34" spans="1:87">
      <c r="A34" s="18"/>
      <c r="B34" s="15" t="str">
        <f>'Gene Table'!E33</f>
        <v>mmu-miR-1894-5p</v>
      </c>
      <c r="C34" s="15" t="str">
        <f>'Gene Table'!B33</f>
        <v>B07</v>
      </c>
      <c r="D34" s="16" t="str">
        <f>IF(SUM('Test Sample Data'!D$3:D$98)&gt;10,IF(AND(ISNUMBER('Test Sample Data'!D33),'Test Sample Data'!D33&lt;$B$1,'Test Sample Data'!D33&gt;0),'Test Sample Data'!D33,$B$1),"")</f>
        <v/>
      </c>
      <c r="E34" s="17" t="str">
        <f>IF(SUM('Test Sample Data'!E$3:E$98)&gt;10,IF(AND(ISNUMBER('Test Sample Data'!E33),'Test Sample Data'!E33&lt;$B$1,'Test Sample Data'!E33&gt;0),'Test Sample Data'!E33,$B$1),"")</f>
        <v/>
      </c>
      <c r="F34" s="17" t="str">
        <f>IF(SUM('Test Sample Data'!F$3:F$98)&gt;10,IF(AND(ISNUMBER('Test Sample Data'!F33),'Test Sample Data'!F33&lt;$B$1,'Test Sample Data'!F33&gt;0),'Test Sample Data'!F33,$B$1),"")</f>
        <v/>
      </c>
      <c r="G34" s="17" t="str">
        <f>IF(SUM('Test Sample Data'!G$3:G$98)&gt;10,IF(AND(ISNUMBER('Test Sample Data'!G33),'Test Sample Data'!G33&lt;$B$1,'Test Sample Data'!G33&gt;0),'Test Sample Data'!G33,$B$1),"")</f>
        <v/>
      </c>
      <c r="H34" s="17" t="str">
        <f>IF(SUM('Test Sample Data'!H$3:H$98)&gt;10,IF(AND(ISNUMBER('Test Sample Data'!H33),'Test Sample Data'!H33&lt;$B$1,'Test Sample Data'!H33&gt;0),'Test Sample Data'!H33,$B$1),"")</f>
        <v/>
      </c>
      <c r="I34" s="17" t="str">
        <f>IF(SUM('Test Sample Data'!I$3:I$98)&gt;10,IF(AND(ISNUMBER('Test Sample Data'!I33),'Test Sample Data'!I33&lt;$B$1,'Test Sample Data'!I33&gt;0),'Test Sample Data'!I33,$B$1),"")</f>
        <v/>
      </c>
      <c r="J34" s="17" t="str">
        <f>IF(SUM('Test Sample Data'!J$3:J$98)&gt;10,IF(AND(ISNUMBER('Test Sample Data'!J33),'Test Sample Data'!J33&lt;$B$1,'Test Sample Data'!J33&gt;0),'Test Sample Data'!J33,$B$1),"")</f>
        <v/>
      </c>
      <c r="K34" s="17" t="str">
        <f>IF(SUM('Test Sample Data'!K$3:K$98)&gt;10,IF(AND(ISNUMBER('Test Sample Data'!K33),'Test Sample Data'!K33&lt;$B$1,'Test Sample Data'!K33&gt;0),'Test Sample Data'!K33,$B$1),"")</f>
        <v/>
      </c>
      <c r="L34" s="17" t="str">
        <f>IF(SUM('Test Sample Data'!L$3:L$98)&gt;10,IF(AND(ISNUMBER('Test Sample Data'!L33),'Test Sample Data'!L33&lt;$B$1,'Test Sample Data'!L33&gt;0),'Test Sample Data'!L33,$B$1),"")</f>
        <v/>
      </c>
      <c r="M34" s="17" t="str">
        <f>IF(SUM('Test Sample Data'!M$3:M$98)&gt;10,IF(AND(ISNUMBER('Test Sample Data'!M33),'Test Sample Data'!M33&lt;$B$1,'Test Sample Data'!M33&gt;0),'Test Sample Data'!M33,$B$1),"")</f>
        <v/>
      </c>
      <c r="N34" s="17" t="str">
        <f>'Gene Table'!E33</f>
        <v>mmu-miR-1894-5p</v>
      </c>
      <c r="O34" s="17" t="str">
        <f>'Gene Table'!B33</f>
        <v>B07</v>
      </c>
      <c r="P34" s="17" t="str">
        <f>IF(SUM('Control Sample Data'!D$3:D$98)&gt;10,IF(AND(ISNUMBER('Control Sample Data'!D33),'Control Sample Data'!D33&lt;$B$1,'Control Sample Data'!D33&gt;0),'Control Sample Data'!D33,$B$1),"")</f>
        <v/>
      </c>
      <c r="Q34" s="17" t="str">
        <f>IF(SUM('Control Sample Data'!E$3:E$98)&gt;10,IF(AND(ISNUMBER('Control Sample Data'!E33),'Control Sample Data'!E33&lt;$B$1,'Control Sample Data'!E33&gt;0),'Control Sample Data'!E33,$B$1),"")</f>
        <v/>
      </c>
      <c r="R34" s="17" t="str">
        <f>IF(SUM('Control Sample Data'!F$3:F$98)&gt;10,IF(AND(ISNUMBER('Control Sample Data'!F33),'Control Sample Data'!F33&lt;$B$1,'Control Sample Data'!F33&gt;0),'Control Sample Data'!F33,$B$1),"")</f>
        <v/>
      </c>
      <c r="S34" s="17" t="str">
        <f>IF(SUM('Control Sample Data'!G$3:G$98)&gt;10,IF(AND(ISNUMBER('Control Sample Data'!G33),'Control Sample Data'!G33&lt;$B$1,'Control Sample Data'!G33&gt;0),'Control Sample Data'!G33,$B$1),"")</f>
        <v/>
      </c>
      <c r="T34" s="17" t="str">
        <f>IF(SUM('Control Sample Data'!H$3:H$98)&gt;10,IF(AND(ISNUMBER('Control Sample Data'!H33),'Control Sample Data'!H33&lt;$B$1,'Control Sample Data'!H33&gt;0),'Control Sample Data'!H33,$B$1),"")</f>
        <v/>
      </c>
      <c r="U34" s="17" t="str">
        <f>IF(SUM('Control Sample Data'!I$3:I$98)&gt;10,IF(AND(ISNUMBER('Control Sample Data'!I33),'Control Sample Data'!I33&lt;$B$1,'Control Sample Data'!I33&gt;0),'Control Sample Data'!I33,$B$1),"")</f>
        <v/>
      </c>
      <c r="V34" s="17" t="str">
        <f>IF(SUM('Control Sample Data'!J$3:J$98)&gt;10,IF(AND(ISNUMBER('Control Sample Data'!J33),'Control Sample Data'!J33&lt;$B$1,'Control Sample Data'!J33&gt;0),'Control Sample Data'!J33,$B$1),"")</f>
        <v/>
      </c>
      <c r="W34" s="17" t="str">
        <f>IF(SUM('Control Sample Data'!K$3:K$98)&gt;10,IF(AND(ISNUMBER('Control Sample Data'!K33),'Control Sample Data'!K33&lt;$B$1,'Control Sample Data'!K33&gt;0),'Control Sample Data'!K33,$B$1),"")</f>
        <v/>
      </c>
      <c r="X34" s="17" t="str">
        <f>IF(SUM('Control Sample Data'!L$3:L$98)&gt;10,IF(AND(ISNUMBER('Control Sample Data'!L33),'Control Sample Data'!L33&lt;$B$1,'Control Sample Data'!L33&gt;0),'Control Sample Data'!L33,$B$1),"")</f>
        <v/>
      </c>
      <c r="Y34" s="17" t="str">
        <f>IF(SUM('Control Sample Data'!M$3:M$98)&gt;10,IF(AND(ISNUMBER('Control Sample Data'!M33),'Control Sample Data'!M33&lt;$B$1,'Control Sample Data'!M33&gt;0),'Control Sample Data'!M33,$B$1),"")</f>
        <v/>
      </c>
      <c r="AT34" s="36" t="str">
        <f t="shared" si="3"/>
        <v/>
      </c>
      <c r="AU34" s="36" t="str">
        <f t="shared" si="4"/>
        <v/>
      </c>
      <c r="AV34" s="36" t="str">
        <f t="shared" si="5"/>
        <v/>
      </c>
      <c r="AW34" s="36" t="str">
        <f t="shared" si="6"/>
        <v/>
      </c>
      <c r="AX34" s="36" t="str">
        <f t="shared" si="7"/>
        <v/>
      </c>
      <c r="AY34" s="36" t="str">
        <f t="shared" si="8"/>
        <v/>
      </c>
      <c r="AZ34" s="36" t="str">
        <f t="shared" si="9"/>
        <v/>
      </c>
      <c r="BA34" s="36" t="str">
        <f t="shared" si="10"/>
        <v/>
      </c>
      <c r="BB34" s="36" t="str">
        <f t="shared" si="11"/>
        <v/>
      </c>
      <c r="BC34" s="36" t="str">
        <f t="shared" si="12"/>
        <v/>
      </c>
      <c r="BD34" s="36" t="str">
        <f t="shared" si="13"/>
        <v/>
      </c>
      <c r="BE34" s="36" t="str">
        <f t="shared" si="14"/>
        <v/>
      </c>
      <c r="BF34" s="36" t="str">
        <f t="shared" si="15"/>
        <v/>
      </c>
      <c r="BG34" s="36" t="str">
        <f t="shared" si="16"/>
        <v/>
      </c>
      <c r="BH34" s="36" t="str">
        <f t="shared" si="17"/>
        <v/>
      </c>
      <c r="BI34" s="36" t="str">
        <f t="shared" si="18"/>
        <v/>
      </c>
      <c r="BJ34" s="36" t="str">
        <f t="shared" si="19"/>
        <v/>
      </c>
      <c r="BK34" s="36" t="str">
        <f t="shared" si="20"/>
        <v/>
      </c>
      <c r="BL34" s="36" t="str">
        <f t="shared" si="21"/>
        <v/>
      </c>
      <c r="BM34" s="36" t="str">
        <f t="shared" si="22"/>
        <v/>
      </c>
      <c r="BN34" s="38" t="e">
        <f t="shared" si="23"/>
        <v>#DIV/0!</v>
      </c>
      <c r="BO34" s="38" t="e">
        <f t="shared" si="24"/>
        <v>#DIV/0!</v>
      </c>
      <c r="BP34" s="39" t="str">
        <f t="shared" si="25"/>
        <v/>
      </c>
      <c r="BQ34" s="39" t="str">
        <f t="shared" si="26"/>
        <v/>
      </c>
      <c r="BR34" s="39" t="str">
        <f t="shared" si="27"/>
        <v/>
      </c>
      <c r="BS34" s="39" t="str">
        <f t="shared" si="28"/>
        <v/>
      </c>
      <c r="BT34" s="39" t="str">
        <f t="shared" si="29"/>
        <v/>
      </c>
      <c r="BU34" s="39" t="str">
        <f t="shared" si="30"/>
        <v/>
      </c>
      <c r="BV34" s="39" t="str">
        <f t="shared" si="31"/>
        <v/>
      </c>
      <c r="BW34" s="39" t="str">
        <f t="shared" si="32"/>
        <v/>
      </c>
      <c r="BX34" s="39" t="str">
        <f t="shared" si="33"/>
        <v/>
      </c>
      <c r="BY34" s="39" t="str">
        <f t="shared" si="34"/>
        <v/>
      </c>
      <c r="BZ34" s="39" t="str">
        <f t="shared" si="35"/>
        <v/>
      </c>
      <c r="CA34" s="39" t="str">
        <f t="shared" si="36"/>
        <v/>
      </c>
      <c r="CB34" s="39" t="str">
        <f t="shared" si="37"/>
        <v/>
      </c>
      <c r="CC34" s="39" t="str">
        <f t="shared" si="38"/>
        <v/>
      </c>
      <c r="CD34" s="39" t="str">
        <f t="shared" si="39"/>
        <v/>
      </c>
      <c r="CE34" s="39" t="str">
        <f t="shared" si="40"/>
        <v/>
      </c>
      <c r="CF34" s="39" t="str">
        <f t="shared" si="41"/>
        <v/>
      </c>
      <c r="CG34" s="39" t="str">
        <f t="shared" si="42"/>
        <v/>
      </c>
      <c r="CH34" s="39" t="str">
        <f t="shared" si="43"/>
        <v/>
      </c>
      <c r="CI34" s="39" t="str">
        <f t="shared" si="44"/>
        <v/>
      </c>
    </row>
    <row r="35" spans="1:87">
      <c r="A35" s="18"/>
      <c r="B35" s="15" t="str">
        <f>'Gene Table'!E34</f>
        <v>mmu-miR-598-3p</v>
      </c>
      <c r="C35" s="15" t="str">
        <f>'Gene Table'!B34</f>
        <v>B08</v>
      </c>
      <c r="D35" s="16" t="str">
        <f>IF(SUM('Test Sample Data'!D$3:D$98)&gt;10,IF(AND(ISNUMBER('Test Sample Data'!D34),'Test Sample Data'!D34&lt;$B$1,'Test Sample Data'!D34&gt;0),'Test Sample Data'!D34,$B$1),"")</f>
        <v/>
      </c>
      <c r="E35" s="17" t="str">
        <f>IF(SUM('Test Sample Data'!E$3:E$98)&gt;10,IF(AND(ISNUMBER('Test Sample Data'!E34),'Test Sample Data'!E34&lt;$B$1,'Test Sample Data'!E34&gt;0),'Test Sample Data'!E34,$B$1),"")</f>
        <v/>
      </c>
      <c r="F35" s="17" t="str">
        <f>IF(SUM('Test Sample Data'!F$3:F$98)&gt;10,IF(AND(ISNUMBER('Test Sample Data'!F34),'Test Sample Data'!F34&lt;$B$1,'Test Sample Data'!F34&gt;0),'Test Sample Data'!F34,$B$1),"")</f>
        <v/>
      </c>
      <c r="G35" s="17" t="str">
        <f>IF(SUM('Test Sample Data'!G$3:G$98)&gt;10,IF(AND(ISNUMBER('Test Sample Data'!G34),'Test Sample Data'!G34&lt;$B$1,'Test Sample Data'!G34&gt;0),'Test Sample Data'!G34,$B$1),"")</f>
        <v/>
      </c>
      <c r="H35" s="17" t="str">
        <f>IF(SUM('Test Sample Data'!H$3:H$98)&gt;10,IF(AND(ISNUMBER('Test Sample Data'!H34),'Test Sample Data'!H34&lt;$B$1,'Test Sample Data'!H34&gt;0),'Test Sample Data'!H34,$B$1),"")</f>
        <v/>
      </c>
      <c r="I35" s="17" t="str">
        <f>IF(SUM('Test Sample Data'!I$3:I$98)&gt;10,IF(AND(ISNUMBER('Test Sample Data'!I34),'Test Sample Data'!I34&lt;$B$1,'Test Sample Data'!I34&gt;0),'Test Sample Data'!I34,$B$1),"")</f>
        <v/>
      </c>
      <c r="J35" s="17" t="str">
        <f>IF(SUM('Test Sample Data'!J$3:J$98)&gt;10,IF(AND(ISNUMBER('Test Sample Data'!J34),'Test Sample Data'!J34&lt;$B$1,'Test Sample Data'!J34&gt;0),'Test Sample Data'!J34,$B$1),"")</f>
        <v/>
      </c>
      <c r="K35" s="17" t="str">
        <f>IF(SUM('Test Sample Data'!K$3:K$98)&gt;10,IF(AND(ISNUMBER('Test Sample Data'!K34),'Test Sample Data'!K34&lt;$B$1,'Test Sample Data'!K34&gt;0),'Test Sample Data'!K34,$B$1),"")</f>
        <v/>
      </c>
      <c r="L35" s="17" t="str">
        <f>IF(SUM('Test Sample Data'!L$3:L$98)&gt;10,IF(AND(ISNUMBER('Test Sample Data'!L34),'Test Sample Data'!L34&lt;$B$1,'Test Sample Data'!L34&gt;0),'Test Sample Data'!L34,$B$1),"")</f>
        <v/>
      </c>
      <c r="M35" s="17" t="str">
        <f>IF(SUM('Test Sample Data'!M$3:M$98)&gt;10,IF(AND(ISNUMBER('Test Sample Data'!M34),'Test Sample Data'!M34&lt;$B$1,'Test Sample Data'!M34&gt;0),'Test Sample Data'!M34,$B$1),"")</f>
        <v/>
      </c>
      <c r="N35" s="17" t="str">
        <f>'Gene Table'!E34</f>
        <v>mmu-miR-598-3p</v>
      </c>
      <c r="O35" s="17" t="str">
        <f>'Gene Table'!B34</f>
        <v>B08</v>
      </c>
      <c r="P35" s="17" t="str">
        <f>IF(SUM('Control Sample Data'!D$3:D$98)&gt;10,IF(AND(ISNUMBER('Control Sample Data'!D34),'Control Sample Data'!D34&lt;$B$1,'Control Sample Data'!D34&gt;0),'Control Sample Data'!D34,$B$1),"")</f>
        <v/>
      </c>
      <c r="Q35" s="17" t="str">
        <f>IF(SUM('Control Sample Data'!E$3:E$98)&gt;10,IF(AND(ISNUMBER('Control Sample Data'!E34),'Control Sample Data'!E34&lt;$B$1,'Control Sample Data'!E34&gt;0),'Control Sample Data'!E34,$B$1),"")</f>
        <v/>
      </c>
      <c r="R35" s="17" t="str">
        <f>IF(SUM('Control Sample Data'!F$3:F$98)&gt;10,IF(AND(ISNUMBER('Control Sample Data'!F34),'Control Sample Data'!F34&lt;$B$1,'Control Sample Data'!F34&gt;0),'Control Sample Data'!F34,$B$1),"")</f>
        <v/>
      </c>
      <c r="S35" s="17" t="str">
        <f>IF(SUM('Control Sample Data'!G$3:G$98)&gt;10,IF(AND(ISNUMBER('Control Sample Data'!G34),'Control Sample Data'!G34&lt;$B$1,'Control Sample Data'!G34&gt;0),'Control Sample Data'!G34,$B$1),"")</f>
        <v/>
      </c>
      <c r="T35" s="17" t="str">
        <f>IF(SUM('Control Sample Data'!H$3:H$98)&gt;10,IF(AND(ISNUMBER('Control Sample Data'!H34),'Control Sample Data'!H34&lt;$B$1,'Control Sample Data'!H34&gt;0),'Control Sample Data'!H34,$B$1),"")</f>
        <v/>
      </c>
      <c r="U35" s="17" t="str">
        <f>IF(SUM('Control Sample Data'!I$3:I$98)&gt;10,IF(AND(ISNUMBER('Control Sample Data'!I34),'Control Sample Data'!I34&lt;$B$1,'Control Sample Data'!I34&gt;0),'Control Sample Data'!I34,$B$1),"")</f>
        <v/>
      </c>
      <c r="V35" s="17" t="str">
        <f>IF(SUM('Control Sample Data'!J$3:J$98)&gt;10,IF(AND(ISNUMBER('Control Sample Data'!J34),'Control Sample Data'!J34&lt;$B$1,'Control Sample Data'!J34&gt;0),'Control Sample Data'!J34,$B$1),"")</f>
        <v/>
      </c>
      <c r="W35" s="17" t="str">
        <f>IF(SUM('Control Sample Data'!K$3:K$98)&gt;10,IF(AND(ISNUMBER('Control Sample Data'!K34),'Control Sample Data'!K34&lt;$B$1,'Control Sample Data'!K34&gt;0),'Control Sample Data'!K34,$B$1),"")</f>
        <v/>
      </c>
      <c r="X35" s="17" t="str">
        <f>IF(SUM('Control Sample Data'!L$3:L$98)&gt;10,IF(AND(ISNUMBER('Control Sample Data'!L34),'Control Sample Data'!L34&lt;$B$1,'Control Sample Data'!L34&gt;0),'Control Sample Data'!L34,$B$1),"")</f>
        <v/>
      </c>
      <c r="Y35" s="17" t="str">
        <f>IF(SUM('Control Sample Data'!M$3:M$98)&gt;10,IF(AND(ISNUMBER('Control Sample Data'!M34),'Control Sample Data'!M34&lt;$B$1,'Control Sample Data'!M34&gt;0),'Control Sample Data'!M34,$B$1),"")</f>
        <v/>
      </c>
      <c r="AT35" s="36" t="str">
        <f t="shared" si="3"/>
        <v/>
      </c>
      <c r="AU35" s="36" t="str">
        <f t="shared" si="4"/>
        <v/>
      </c>
      <c r="AV35" s="36" t="str">
        <f t="shared" si="5"/>
        <v/>
      </c>
      <c r="AW35" s="36" t="str">
        <f t="shared" si="6"/>
        <v/>
      </c>
      <c r="AX35" s="36" t="str">
        <f t="shared" si="7"/>
        <v/>
      </c>
      <c r="AY35" s="36" t="str">
        <f t="shared" si="8"/>
        <v/>
      </c>
      <c r="AZ35" s="36" t="str">
        <f t="shared" si="9"/>
        <v/>
      </c>
      <c r="BA35" s="36" t="str">
        <f t="shared" si="10"/>
        <v/>
      </c>
      <c r="BB35" s="36" t="str">
        <f t="shared" si="11"/>
        <v/>
      </c>
      <c r="BC35" s="36" t="str">
        <f t="shared" si="12"/>
        <v/>
      </c>
      <c r="BD35" s="36" t="str">
        <f t="shared" si="13"/>
        <v/>
      </c>
      <c r="BE35" s="36" t="str">
        <f t="shared" si="14"/>
        <v/>
      </c>
      <c r="BF35" s="36" t="str">
        <f t="shared" si="15"/>
        <v/>
      </c>
      <c r="BG35" s="36" t="str">
        <f t="shared" si="16"/>
        <v/>
      </c>
      <c r="BH35" s="36" t="str">
        <f t="shared" si="17"/>
        <v/>
      </c>
      <c r="BI35" s="36" t="str">
        <f t="shared" si="18"/>
        <v/>
      </c>
      <c r="BJ35" s="36" t="str">
        <f t="shared" si="19"/>
        <v/>
      </c>
      <c r="BK35" s="36" t="str">
        <f t="shared" si="20"/>
        <v/>
      </c>
      <c r="BL35" s="36" t="str">
        <f t="shared" si="21"/>
        <v/>
      </c>
      <c r="BM35" s="36" t="str">
        <f t="shared" si="22"/>
        <v/>
      </c>
      <c r="BN35" s="38" t="e">
        <f t="shared" si="23"/>
        <v>#DIV/0!</v>
      </c>
      <c r="BO35" s="38" t="e">
        <f t="shared" si="24"/>
        <v>#DIV/0!</v>
      </c>
      <c r="BP35" s="39" t="str">
        <f t="shared" si="25"/>
        <v/>
      </c>
      <c r="BQ35" s="39" t="str">
        <f t="shared" si="26"/>
        <v/>
      </c>
      <c r="BR35" s="39" t="str">
        <f t="shared" si="27"/>
        <v/>
      </c>
      <c r="BS35" s="39" t="str">
        <f t="shared" si="28"/>
        <v/>
      </c>
      <c r="BT35" s="39" t="str">
        <f t="shared" si="29"/>
        <v/>
      </c>
      <c r="BU35" s="39" t="str">
        <f t="shared" si="30"/>
        <v/>
      </c>
      <c r="BV35" s="39" t="str">
        <f t="shared" si="31"/>
        <v/>
      </c>
      <c r="BW35" s="39" t="str">
        <f t="shared" si="32"/>
        <v/>
      </c>
      <c r="BX35" s="39" t="str">
        <f t="shared" si="33"/>
        <v/>
      </c>
      <c r="BY35" s="39" t="str">
        <f t="shared" si="34"/>
        <v/>
      </c>
      <c r="BZ35" s="39" t="str">
        <f t="shared" si="35"/>
        <v/>
      </c>
      <c r="CA35" s="39" t="str">
        <f t="shared" si="36"/>
        <v/>
      </c>
      <c r="CB35" s="39" t="str">
        <f t="shared" si="37"/>
        <v/>
      </c>
      <c r="CC35" s="39" t="str">
        <f t="shared" si="38"/>
        <v/>
      </c>
      <c r="CD35" s="39" t="str">
        <f t="shared" si="39"/>
        <v/>
      </c>
      <c r="CE35" s="39" t="str">
        <f t="shared" si="40"/>
        <v/>
      </c>
      <c r="CF35" s="39" t="str">
        <f t="shared" si="41"/>
        <v/>
      </c>
      <c r="CG35" s="39" t="str">
        <f t="shared" si="42"/>
        <v/>
      </c>
      <c r="CH35" s="39" t="str">
        <f t="shared" si="43"/>
        <v/>
      </c>
      <c r="CI35" s="39" t="str">
        <f t="shared" si="44"/>
        <v/>
      </c>
    </row>
    <row r="36" spans="1:87">
      <c r="A36" s="18"/>
      <c r="B36" s="15" t="str">
        <f>'Gene Table'!E35</f>
        <v>mmu-miR-1896</v>
      </c>
      <c r="C36" s="15" t="str">
        <f>'Gene Table'!B35</f>
        <v>B09</v>
      </c>
      <c r="D36" s="16" t="str">
        <f>IF(SUM('Test Sample Data'!D$3:D$98)&gt;10,IF(AND(ISNUMBER('Test Sample Data'!D35),'Test Sample Data'!D35&lt;$B$1,'Test Sample Data'!D35&gt;0),'Test Sample Data'!D35,$B$1),"")</f>
        <v/>
      </c>
      <c r="E36" s="17" t="str">
        <f>IF(SUM('Test Sample Data'!E$3:E$98)&gt;10,IF(AND(ISNUMBER('Test Sample Data'!E35),'Test Sample Data'!E35&lt;$B$1,'Test Sample Data'!E35&gt;0),'Test Sample Data'!E35,$B$1),"")</f>
        <v/>
      </c>
      <c r="F36" s="17" t="str">
        <f>IF(SUM('Test Sample Data'!F$3:F$98)&gt;10,IF(AND(ISNUMBER('Test Sample Data'!F35),'Test Sample Data'!F35&lt;$B$1,'Test Sample Data'!F35&gt;0),'Test Sample Data'!F35,$B$1),"")</f>
        <v/>
      </c>
      <c r="G36" s="17" t="str">
        <f>IF(SUM('Test Sample Data'!G$3:G$98)&gt;10,IF(AND(ISNUMBER('Test Sample Data'!G35),'Test Sample Data'!G35&lt;$B$1,'Test Sample Data'!G35&gt;0),'Test Sample Data'!G35,$B$1),"")</f>
        <v/>
      </c>
      <c r="H36" s="17" t="str">
        <f>IF(SUM('Test Sample Data'!H$3:H$98)&gt;10,IF(AND(ISNUMBER('Test Sample Data'!H35),'Test Sample Data'!H35&lt;$B$1,'Test Sample Data'!H35&gt;0),'Test Sample Data'!H35,$B$1),"")</f>
        <v/>
      </c>
      <c r="I36" s="17" t="str">
        <f>IF(SUM('Test Sample Data'!I$3:I$98)&gt;10,IF(AND(ISNUMBER('Test Sample Data'!I35),'Test Sample Data'!I35&lt;$B$1,'Test Sample Data'!I35&gt;0),'Test Sample Data'!I35,$B$1),"")</f>
        <v/>
      </c>
      <c r="J36" s="17" t="str">
        <f>IF(SUM('Test Sample Data'!J$3:J$98)&gt;10,IF(AND(ISNUMBER('Test Sample Data'!J35),'Test Sample Data'!J35&lt;$B$1,'Test Sample Data'!J35&gt;0),'Test Sample Data'!J35,$B$1),"")</f>
        <v/>
      </c>
      <c r="K36" s="17" t="str">
        <f>IF(SUM('Test Sample Data'!K$3:K$98)&gt;10,IF(AND(ISNUMBER('Test Sample Data'!K35),'Test Sample Data'!K35&lt;$B$1,'Test Sample Data'!K35&gt;0),'Test Sample Data'!K35,$B$1),"")</f>
        <v/>
      </c>
      <c r="L36" s="17" t="str">
        <f>IF(SUM('Test Sample Data'!L$3:L$98)&gt;10,IF(AND(ISNUMBER('Test Sample Data'!L35),'Test Sample Data'!L35&lt;$B$1,'Test Sample Data'!L35&gt;0),'Test Sample Data'!L35,$B$1),"")</f>
        <v/>
      </c>
      <c r="M36" s="17" t="str">
        <f>IF(SUM('Test Sample Data'!M$3:M$98)&gt;10,IF(AND(ISNUMBER('Test Sample Data'!M35),'Test Sample Data'!M35&lt;$B$1,'Test Sample Data'!M35&gt;0),'Test Sample Data'!M35,$B$1),"")</f>
        <v/>
      </c>
      <c r="N36" s="17" t="str">
        <f>'Gene Table'!E35</f>
        <v>mmu-miR-1896</v>
      </c>
      <c r="O36" s="17" t="str">
        <f>'Gene Table'!B35</f>
        <v>B09</v>
      </c>
      <c r="P36" s="17" t="str">
        <f>IF(SUM('Control Sample Data'!D$3:D$98)&gt;10,IF(AND(ISNUMBER('Control Sample Data'!D35),'Control Sample Data'!D35&lt;$B$1,'Control Sample Data'!D35&gt;0),'Control Sample Data'!D35,$B$1),"")</f>
        <v/>
      </c>
      <c r="Q36" s="17" t="str">
        <f>IF(SUM('Control Sample Data'!E$3:E$98)&gt;10,IF(AND(ISNUMBER('Control Sample Data'!E35),'Control Sample Data'!E35&lt;$B$1,'Control Sample Data'!E35&gt;0),'Control Sample Data'!E35,$B$1),"")</f>
        <v/>
      </c>
      <c r="R36" s="17" t="str">
        <f>IF(SUM('Control Sample Data'!F$3:F$98)&gt;10,IF(AND(ISNUMBER('Control Sample Data'!F35),'Control Sample Data'!F35&lt;$B$1,'Control Sample Data'!F35&gt;0),'Control Sample Data'!F35,$B$1),"")</f>
        <v/>
      </c>
      <c r="S36" s="17" t="str">
        <f>IF(SUM('Control Sample Data'!G$3:G$98)&gt;10,IF(AND(ISNUMBER('Control Sample Data'!G35),'Control Sample Data'!G35&lt;$B$1,'Control Sample Data'!G35&gt;0),'Control Sample Data'!G35,$B$1),"")</f>
        <v/>
      </c>
      <c r="T36" s="17" t="str">
        <f>IF(SUM('Control Sample Data'!H$3:H$98)&gt;10,IF(AND(ISNUMBER('Control Sample Data'!H35),'Control Sample Data'!H35&lt;$B$1,'Control Sample Data'!H35&gt;0),'Control Sample Data'!H35,$B$1),"")</f>
        <v/>
      </c>
      <c r="U36" s="17" t="str">
        <f>IF(SUM('Control Sample Data'!I$3:I$98)&gt;10,IF(AND(ISNUMBER('Control Sample Data'!I35),'Control Sample Data'!I35&lt;$B$1,'Control Sample Data'!I35&gt;0),'Control Sample Data'!I35,$B$1),"")</f>
        <v/>
      </c>
      <c r="V36" s="17" t="str">
        <f>IF(SUM('Control Sample Data'!J$3:J$98)&gt;10,IF(AND(ISNUMBER('Control Sample Data'!J35),'Control Sample Data'!J35&lt;$B$1,'Control Sample Data'!J35&gt;0),'Control Sample Data'!J35,$B$1),"")</f>
        <v/>
      </c>
      <c r="W36" s="17" t="str">
        <f>IF(SUM('Control Sample Data'!K$3:K$98)&gt;10,IF(AND(ISNUMBER('Control Sample Data'!K35),'Control Sample Data'!K35&lt;$B$1,'Control Sample Data'!K35&gt;0),'Control Sample Data'!K35,$B$1),"")</f>
        <v/>
      </c>
      <c r="X36" s="17" t="str">
        <f>IF(SUM('Control Sample Data'!L$3:L$98)&gt;10,IF(AND(ISNUMBER('Control Sample Data'!L35),'Control Sample Data'!L35&lt;$B$1,'Control Sample Data'!L35&gt;0),'Control Sample Data'!L35,$B$1),"")</f>
        <v/>
      </c>
      <c r="Y36" s="17" t="str">
        <f>IF(SUM('Control Sample Data'!M$3:M$98)&gt;10,IF(AND(ISNUMBER('Control Sample Data'!M35),'Control Sample Data'!M35&lt;$B$1,'Control Sample Data'!M35&gt;0),'Control Sample Data'!M35,$B$1),"")</f>
        <v/>
      </c>
      <c r="AT36" s="36" t="str">
        <f t="shared" si="3"/>
        <v/>
      </c>
      <c r="AU36" s="36" t="str">
        <f t="shared" si="4"/>
        <v/>
      </c>
      <c r="AV36" s="36" t="str">
        <f t="shared" si="5"/>
        <v/>
      </c>
      <c r="AW36" s="36" t="str">
        <f t="shared" si="6"/>
        <v/>
      </c>
      <c r="AX36" s="36" t="str">
        <f t="shared" si="7"/>
        <v/>
      </c>
      <c r="AY36" s="36" t="str">
        <f t="shared" si="8"/>
        <v/>
      </c>
      <c r="AZ36" s="36" t="str">
        <f t="shared" si="9"/>
        <v/>
      </c>
      <c r="BA36" s="36" t="str">
        <f t="shared" si="10"/>
        <v/>
      </c>
      <c r="BB36" s="36" t="str">
        <f t="shared" si="11"/>
        <v/>
      </c>
      <c r="BC36" s="36" t="str">
        <f t="shared" si="12"/>
        <v/>
      </c>
      <c r="BD36" s="36" t="str">
        <f t="shared" si="13"/>
        <v/>
      </c>
      <c r="BE36" s="36" t="str">
        <f t="shared" si="14"/>
        <v/>
      </c>
      <c r="BF36" s="36" t="str">
        <f t="shared" si="15"/>
        <v/>
      </c>
      <c r="BG36" s="36" t="str">
        <f t="shared" si="16"/>
        <v/>
      </c>
      <c r="BH36" s="36" t="str">
        <f t="shared" si="17"/>
        <v/>
      </c>
      <c r="BI36" s="36" t="str">
        <f t="shared" si="18"/>
        <v/>
      </c>
      <c r="BJ36" s="36" t="str">
        <f t="shared" si="19"/>
        <v/>
      </c>
      <c r="BK36" s="36" t="str">
        <f t="shared" si="20"/>
        <v/>
      </c>
      <c r="BL36" s="36" t="str">
        <f t="shared" si="21"/>
        <v/>
      </c>
      <c r="BM36" s="36" t="str">
        <f t="shared" si="22"/>
        <v/>
      </c>
      <c r="BN36" s="38" t="e">
        <f t="shared" si="23"/>
        <v>#DIV/0!</v>
      </c>
      <c r="BO36" s="38" t="e">
        <f t="shared" si="24"/>
        <v>#DIV/0!</v>
      </c>
      <c r="BP36" s="39" t="str">
        <f t="shared" si="25"/>
        <v/>
      </c>
      <c r="BQ36" s="39" t="str">
        <f t="shared" si="26"/>
        <v/>
      </c>
      <c r="BR36" s="39" t="str">
        <f t="shared" si="27"/>
        <v/>
      </c>
      <c r="BS36" s="39" t="str">
        <f t="shared" si="28"/>
        <v/>
      </c>
      <c r="BT36" s="39" t="str">
        <f t="shared" si="29"/>
        <v/>
      </c>
      <c r="BU36" s="39" t="str">
        <f t="shared" si="30"/>
        <v/>
      </c>
      <c r="BV36" s="39" t="str">
        <f t="shared" si="31"/>
        <v/>
      </c>
      <c r="BW36" s="39" t="str">
        <f t="shared" si="32"/>
        <v/>
      </c>
      <c r="BX36" s="39" t="str">
        <f t="shared" si="33"/>
        <v/>
      </c>
      <c r="BY36" s="39" t="str">
        <f t="shared" si="34"/>
        <v/>
      </c>
      <c r="BZ36" s="39" t="str">
        <f t="shared" si="35"/>
        <v/>
      </c>
      <c r="CA36" s="39" t="str">
        <f t="shared" si="36"/>
        <v/>
      </c>
      <c r="CB36" s="39" t="str">
        <f t="shared" si="37"/>
        <v/>
      </c>
      <c r="CC36" s="39" t="str">
        <f t="shared" si="38"/>
        <v/>
      </c>
      <c r="CD36" s="39" t="str">
        <f t="shared" si="39"/>
        <v/>
      </c>
      <c r="CE36" s="39" t="str">
        <f t="shared" si="40"/>
        <v/>
      </c>
      <c r="CF36" s="39" t="str">
        <f t="shared" si="41"/>
        <v/>
      </c>
      <c r="CG36" s="39" t="str">
        <f t="shared" si="42"/>
        <v/>
      </c>
      <c r="CH36" s="39" t="str">
        <f t="shared" si="43"/>
        <v/>
      </c>
      <c r="CI36" s="39" t="str">
        <f t="shared" si="44"/>
        <v/>
      </c>
    </row>
    <row r="37" spans="1:87">
      <c r="A37" s="18"/>
      <c r="B37" s="15" t="str">
        <f>'Gene Table'!E36</f>
        <v>mmu-miR-666-5p</v>
      </c>
      <c r="C37" s="15" t="str">
        <f>'Gene Table'!B36</f>
        <v>B10</v>
      </c>
      <c r="D37" s="16" t="str">
        <f>IF(SUM('Test Sample Data'!D$3:D$98)&gt;10,IF(AND(ISNUMBER('Test Sample Data'!D36),'Test Sample Data'!D36&lt;$B$1,'Test Sample Data'!D36&gt;0),'Test Sample Data'!D36,$B$1),"")</f>
        <v/>
      </c>
      <c r="E37" s="17" t="str">
        <f>IF(SUM('Test Sample Data'!E$3:E$98)&gt;10,IF(AND(ISNUMBER('Test Sample Data'!E36),'Test Sample Data'!E36&lt;$B$1,'Test Sample Data'!E36&gt;0),'Test Sample Data'!E36,$B$1),"")</f>
        <v/>
      </c>
      <c r="F37" s="17" t="str">
        <f>IF(SUM('Test Sample Data'!F$3:F$98)&gt;10,IF(AND(ISNUMBER('Test Sample Data'!F36),'Test Sample Data'!F36&lt;$B$1,'Test Sample Data'!F36&gt;0),'Test Sample Data'!F36,$B$1),"")</f>
        <v/>
      </c>
      <c r="G37" s="17" t="str">
        <f>IF(SUM('Test Sample Data'!G$3:G$98)&gt;10,IF(AND(ISNUMBER('Test Sample Data'!G36),'Test Sample Data'!G36&lt;$B$1,'Test Sample Data'!G36&gt;0),'Test Sample Data'!G36,$B$1),"")</f>
        <v/>
      </c>
      <c r="H37" s="17" t="str">
        <f>IF(SUM('Test Sample Data'!H$3:H$98)&gt;10,IF(AND(ISNUMBER('Test Sample Data'!H36),'Test Sample Data'!H36&lt;$B$1,'Test Sample Data'!H36&gt;0),'Test Sample Data'!H36,$B$1),"")</f>
        <v/>
      </c>
      <c r="I37" s="17" t="str">
        <f>IF(SUM('Test Sample Data'!I$3:I$98)&gt;10,IF(AND(ISNUMBER('Test Sample Data'!I36),'Test Sample Data'!I36&lt;$B$1,'Test Sample Data'!I36&gt;0),'Test Sample Data'!I36,$B$1),"")</f>
        <v/>
      </c>
      <c r="J37" s="17" t="str">
        <f>IF(SUM('Test Sample Data'!J$3:J$98)&gt;10,IF(AND(ISNUMBER('Test Sample Data'!J36),'Test Sample Data'!J36&lt;$B$1,'Test Sample Data'!J36&gt;0),'Test Sample Data'!J36,$B$1),"")</f>
        <v/>
      </c>
      <c r="K37" s="17" t="str">
        <f>IF(SUM('Test Sample Data'!K$3:K$98)&gt;10,IF(AND(ISNUMBER('Test Sample Data'!K36),'Test Sample Data'!K36&lt;$B$1,'Test Sample Data'!K36&gt;0),'Test Sample Data'!K36,$B$1),"")</f>
        <v/>
      </c>
      <c r="L37" s="17" t="str">
        <f>IF(SUM('Test Sample Data'!L$3:L$98)&gt;10,IF(AND(ISNUMBER('Test Sample Data'!L36),'Test Sample Data'!L36&lt;$B$1,'Test Sample Data'!L36&gt;0),'Test Sample Data'!L36,$B$1),"")</f>
        <v/>
      </c>
      <c r="M37" s="17" t="str">
        <f>IF(SUM('Test Sample Data'!M$3:M$98)&gt;10,IF(AND(ISNUMBER('Test Sample Data'!M36),'Test Sample Data'!M36&lt;$B$1,'Test Sample Data'!M36&gt;0),'Test Sample Data'!M36,$B$1),"")</f>
        <v/>
      </c>
      <c r="N37" s="17" t="str">
        <f>'Gene Table'!E36</f>
        <v>mmu-miR-666-5p</v>
      </c>
      <c r="O37" s="17" t="str">
        <f>'Gene Table'!B36</f>
        <v>B10</v>
      </c>
      <c r="P37" s="17" t="str">
        <f>IF(SUM('Control Sample Data'!D$3:D$98)&gt;10,IF(AND(ISNUMBER('Control Sample Data'!D36),'Control Sample Data'!D36&lt;$B$1,'Control Sample Data'!D36&gt;0),'Control Sample Data'!D36,$B$1),"")</f>
        <v/>
      </c>
      <c r="Q37" s="17" t="str">
        <f>IF(SUM('Control Sample Data'!E$3:E$98)&gt;10,IF(AND(ISNUMBER('Control Sample Data'!E36),'Control Sample Data'!E36&lt;$B$1,'Control Sample Data'!E36&gt;0),'Control Sample Data'!E36,$B$1),"")</f>
        <v/>
      </c>
      <c r="R37" s="17" t="str">
        <f>IF(SUM('Control Sample Data'!F$3:F$98)&gt;10,IF(AND(ISNUMBER('Control Sample Data'!F36),'Control Sample Data'!F36&lt;$B$1,'Control Sample Data'!F36&gt;0),'Control Sample Data'!F36,$B$1),"")</f>
        <v/>
      </c>
      <c r="S37" s="17" t="str">
        <f>IF(SUM('Control Sample Data'!G$3:G$98)&gt;10,IF(AND(ISNUMBER('Control Sample Data'!G36),'Control Sample Data'!G36&lt;$B$1,'Control Sample Data'!G36&gt;0),'Control Sample Data'!G36,$B$1),"")</f>
        <v/>
      </c>
      <c r="T37" s="17" t="str">
        <f>IF(SUM('Control Sample Data'!H$3:H$98)&gt;10,IF(AND(ISNUMBER('Control Sample Data'!H36),'Control Sample Data'!H36&lt;$B$1,'Control Sample Data'!H36&gt;0),'Control Sample Data'!H36,$B$1),"")</f>
        <v/>
      </c>
      <c r="U37" s="17" t="str">
        <f>IF(SUM('Control Sample Data'!I$3:I$98)&gt;10,IF(AND(ISNUMBER('Control Sample Data'!I36),'Control Sample Data'!I36&lt;$B$1,'Control Sample Data'!I36&gt;0),'Control Sample Data'!I36,$B$1),"")</f>
        <v/>
      </c>
      <c r="V37" s="17" t="str">
        <f>IF(SUM('Control Sample Data'!J$3:J$98)&gt;10,IF(AND(ISNUMBER('Control Sample Data'!J36),'Control Sample Data'!J36&lt;$B$1,'Control Sample Data'!J36&gt;0),'Control Sample Data'!J36,$B$1),"")</f>
        <v/>
      </c>
      <c r="W37" s="17" t="str">
        <f>IF(SUM('Control Sample Data'!K$3:K$98)&gt;10,IF(AND(ISNUMBER('Control Sample Data'!K36),'Control Sample Data'!K36&lt;$B$1,'Control Sample Data'!K36&gt;0),'Control Sample Data'!K36,$B$1),"")</f>
        <v/>
      </c>
      <c r="X37" s="17" t="str">
        <f>IF(SUM('Control Sample Data'!L$3:L$98)&gt;10,IF(AND(ISNUMBER('Control Sample Data'!L36),'Control Sample Data'!L36&lt;$B$1,'Control Sample Data'!L36&gt;0),'Control Sample Data'!L36,$B$1),"")</f>
        <v/>
      </c>
      <c r="Y37" s="17" t="str">
        <f>IF(SUM('Control Sample Data'!M$3:M$98)&gt;10,IF(AND(ISNUMBER('Control Sample Data'!M36),'Control Sample Data'!M36&lt;$B$1,'Control Sample Data'!M36&gt;0),'Control Sample Data'!M36,$B$1),"")</f>
        <v/>
      </c>
      <c r="AT37" s="36" t="str">
        <f t="shared" si="3"/>
        <v/>
      </c>
      <c r="AU37" s="36" t="str">
        <f t="shared" si="4"/>
        <v/>
      </c>
      <c r="AV37" s="36" t="str">
        <f t="shared" si="5"/>
        <v/>
      </c>
      <c r="AW37" s="36" t="str">
        <f t="shared" si="6"/>
        <v/>
      </c>
      <c r="AX37" s="36" t="str">
        <f t="shared" si="7"/>
        <v/>
      </c>
      <c r="AY37" s="36" t="str">
        <f t="shared" si="8"/>
        <v/>
      </c>
      <c r="AZ37" s="36" t="str">
        <f t="shared" si="9"/>
        <v/>
      </c>
      <c r="BA37" s="36" t="str">
        <f t="shared" si="10"/>
        <v/>
      </c>
      <c r="BB37" s="36" t="str">
        <f t="shared" si="11"/>
        <v/>
      </c>
      <c r="BC37" s="36" t="str">
        <f t="shared" si="12"/>
        <v/>
      </c>
      <c r="BD37" s="36" t="str">
        <f t="shared" si="13"/>
        <v/>
      </c>
      <c r="BE37" s="36" t="str">
        <f t="shared" si="14"/>
        <v/>
      </c>
      <c r="BF37" s="36" t="str">
        <f t="shared" si="15"/>
        <v/>
      </c>
      <c r="BG37" s="36" t="str">
        <f t="shared" si="16"/>
        <v/>
      </c>
      <c r="BH37" s="36" t="str">
        <f t="shared" si="17"/>
        <v/>
      </c>
      <c r="BI37" s="36" t="str">
        <f t="shared" si="18"/>
        <v/>
      </c>
      <c r="BJ37" s="36" t="str">
        <f t="shared" si="19"/>
        <v/>
      </c>
      <c r="BK37" s="36" t="str">
        <f t="shared" si="20"/>
        <v/>
      </c>
      <c r="BL37" s="36" t="str">
        <f t="shared" si="21"/>
        <v/>
      </c>
      <c r="BM37" s="36" t="str">
        <f t="shared" si="22"/>
        <v/>
      </c>
      <c r="BN37" s="38" t="e">
        <f t="shared" si="23"/>
        <v>#DIV/0!</v>
      </c>
      <c r="BO37" s="38" t="e">
        <f t="shared" si="24"/>
        <v>#DIV/0!</v>
      </c>
      <c r="BP37" s="39" t="str">
        <f t="shared" si="25"/>
        <v/>
      </c>
      <c r="BQ37" s="39" t="str">
        <f t="shared" si="26"/>
        <v/>
      </c>
      <c r="BR37" s="39" t="str">
        <f t="shared" si="27"/>
        <v/>
      </c>
      <c r="BS37" s="39" t="str">
        <f t="shared" si="28"/>
        <v/>
      </c>
      <c r="BT37" s="39" t="str">
        <f t="shared" si="29"/>
        <v/>
      </c>
      <c r="BU37" s="39" t="str">
        <f t="shared" si="30"/>
        <v/>
      </c>
      <c r="BV37" s="39" t="str">
        <f t="shared" si="31"/>
        <v/>
      </c>
      <c r="BW37" s="39" t="str">
        <f t="shared" si="32"/>
        <v/>
      </c>
      <c r="BX37" s="39" t="str">
        <f t="shared" si="33"/>
        <v/>
      </c>
      <c r="BY37" s="39" t="str">
        <f t="shared" si="34"/>
        <v/>
      </c>
      <c r="BZ37" s="39" t="str">
        <f t="shared" si="35"/>
        <v/>
      </c>
      <c r="CA37" s="39" t="str">
        <f t="shared" si="36"/>
        <v/>
      </c>
      <c r="CB37" s="39" t="str">
        <f t="shared" si="37"/>
        <v/>
      </c>
      <c r="CC37" s="39" t="str">
        <f t="shared" si="38"/>
        <v/>
      </c>
      <c r="CD37" s="39" t="str">
        <f t="shared" si="39"/>
        <v/>
      </c>
      <c r="CE37" s="39" t="str">
        <f t="shared" si="40"/>
        <v/>
      </c>
      <c r="CF37" s="39" t="str">
        <f t="shared" si="41"/>
        <v/>
      </c>
      <c r="CG37" s="39" t="str">
        <f t="shared" si="42"/>
        <v/>
      </c>
      <c r="CH37" s="39" t="str">
        <f t="shared" si="43"/>
        <v/>
      </c>
      <c r="CI37" s="39" t="str">
        <f t="shared" si="44"/>
        <v/>
      </c>
    </row>
    <row r="38" spans="1:87">
      <c r="A38" s="18"/>
      <c r="B38" s="15" t="str">
        <f>'Gene Table'!E37</f>
        <v>mmu-miR-1898</v>
      </c>
      <c r="C38" s="15" t="str">
        <f>'Gene Table'!B37</f>
        <v>B11</v>
      </c>
      <c r="D38" s="16" t="str">
        <f>IF(SUM('Test Sample Data'!D$3:D$98)&gt;10,IF(AND(ISNUMBER('Test Sample Data'!D37),'Test Sample Data'!D37&lt;$B$1,'Test Sample Data'!D37&gt;0),'Test Sample Data'!D37,$B$1),"")</f>
        <v/>
      </c>
      <c r="E38" s="17" t="str">
        <f>IF(SUM('Test Sample Data'!E$3:E$98)&gt;10,IF(AND(ISNUMBER('Test Sample Data'!E37),'Test Sample Data'!E37&lt;$B$1,'Test Sample Data'!E37&gt;0),'Test Sample Data'!E37,$B$1),"")</f>
        <v/>
      </c>
      <c r="F38" s="17" t="str">
        <f>IF(SUM('Test Sample Data'!F$3:F$98)&gt;10,IF(AND(ISNUMBER('Test Sample Data'!F37),'Test Sample Data'!F37&lt;$B$1,'Test Sample Data'!F37&gt;0),'Test Sample Data'!F37,$B$1),"")</f>
        <v/>
      </c>
      <c r="G38" s="17" t="str">
        <f>IF(SUM('Test Sample Data'!G$3:G$98)&gt;10,IF(AND(ISNUMBER('Test Sample Data'!G37),'Test Sample Data'!G37&lt;$B$1,'Test Sample Data'!G37&gt;0),'Test Sample Data'!G37,$B$1),"")</f>
        <v/>
      </c>
      <c r="H38" s="17" t="str">
        <f>IF(SUM('Test Sample Data'!H$3:H$98)&gt;10,IF(AND(ISNUMBER('Test Sample Data'!H37),'Test Sample Data'!H37&lt;$B$1,'Test Sample Data'!H37&gt;0),'Test Sample Data'!H37,$B$1),"")</f>
        <v/>
      </c>
      <c r="I38" s="17" t="str">
        <f>IF(SUM('Test Sample Data'!I$3:I$98)&gt;10,IF(AND(ISNUMBER('Test Sample Data'!I37),'Test Sample Data'!I37&lt;$B$1,'Test Sample Data'!I37&gt;0),'Test Sample Data'!I37,$B$1),"")</f>
        <v/>
      </c>
      <c r="J38" s="17" t="str">
        <f>IF(SUM('Test Sample Data'!J$3:J$98)&gt;10,IF(AND(ISNUMBER('Test Sample Data'!J37),'Test Sample Data'!J37&lt;$B$1,'Test Sample Data'!J37&gt;0),'Test Sample Data'!J37,$B$1),"")</f>
        <v/>
      </c>
      <c r="K38" s="17" t="str">
        <f>IF(SUM('Test Sample Data'!K$3:K$98)&gt;10,IF(AND(ISNUMBER('Test Sample Data'!K37),'Test Sample Data'!K37&lt;$B$1,'Test Sample Data'!K37&gt;0),'Test Sample Data'!K37,$B$1),"")</f>
        <v/>
      </c>
      <c r="L38" s="17" t="str">
        <f>IF(SUM('Test Sample Data'!L$3:L$98)&gt;10,IF(AND(ISNUMBER('Test Sample Data'!L37),'Test Sample Data'!L37&lt;$B$1,'Test Sample Data'!L37&gt;0),'Test Sample Data'!L37,$B$1),"")</f>
        <v/>
      </c>
      <c r="M38" s="17" t="str">
        <f>IF(SUM('Test Sample Data'!M$3:M$98)&gt;10,IF(AND(ISNUMBER('Test Sample Data'!M37),'Test Sample Data'!M37&lt;$B$1,'Test Sample Data'!M37&gt;0),'Test Sample Data'!M37,$B$1),"")</f>
        <v/>
      </c>
      <c r="N38" s="17" t="str">
        <f>'Gene Table'!E37</f>
        <v>mmu-miR-1898</v>
      </c>
      <c r="O38" s="17" t="str">
        <f>'Gene Table'!B37</f>
        <v>B11</v>
      </c>
      <c r="P38" s="17" t="str">
        <f>IF(SUM('Control Sample Data'!D$3:D$98)&gt;10,IF(AND(ISNUMBER('Control Sample Data'!D37),'Control Sample Data'!D37&lt;$B$1,'Control Sample Data'!D37&gt;0),'Control Sample Data'!D37,$B$1),"")</f>
        <v/>
      </c>
      <c r="Q38" s="17" t="str">
        <f>IF(SUM('Control Sample Data'!E$3:E$98)&gt;10,IF(AND(ISNUMBER('Control Sample Data'!E37),'Control Sample Data'!E37&lt;$B$1,'Control Sample Data'!E37&gt;0),'Control Sample Data'!E37,$B$1),"")</f>
        <v/>
      </c>
      <c r="R38" s="17" t="str">
        <f>IF(SUM('Control Sample Data'!F$3:F$98)&gt;10,IF(AND(ISNUMBER('Control Sample Data'!F37),'Control Sample Data'!F37&lt;$B$1,'Control Sample Data'!F37&gt;0),'Control Sample Data'!F37,$B$1),"")</f>
        <v/>
      </c>
      <c r="S38" s="17" t="str">
        <f>IF(SUM('Control Sample Data'!G$3:G$98)&gt;10,IF(AND(ISNUMBER('Control Sample Data'!G37),'Control Sample Data'!G37&lt;$B$1,'Control Sample Data'!G37&gt;0),'Control Sample Data'!G37,$B$1),"")</f>
        <v/>
      </c>
      <c r="T38" s="17" t="str">
        <f>IF(SUM('Control Sample Data'!H$3:H$98)&gt;10,IF(AND(ISNUMBER('Control Sample Data'!H37),'Control Sample Data'!H37&lt;$B$1,'Control Sample Data'!H37&gt;0),'Control Sample Data'!H37,$B$1),"")</f>
        <v/>
      </c>
      <c r="U38" s="17" t="str">
        <f>IF(SUM('Control Sample Data'!I$3:I$98)&gt;10,IF(AND(ISNUMBER('Control Sample Data'!I37),'Control Sample Data'!I37&lt;$B$1,'Control Sample Data'!I37&gt;0),'Control Sample Data'!I37,$B$1),"")</f>
        <v/>
      </c>
      <c r="V38" s="17" t="str">
        <f>IF(SUM('Control Sample Data'!J$3:J$98)&gt;10,IF(AND(ISNUMBER('Control Sample Data'!J37),'Control Sample Data'!J37&lt;$B$1,'Control Sample Data'!J37&gt;0),'Control Sample Data'!J37,$B$1),"")</f>
        <v/>
      </c>
      <c r="W38" s="17" t="str">
        <f>IF(SUM('Control Sample Data'!K$3:K$98)&gt;10,IF(AND(ISNUMBER('Control Sample Data'!K37),'Control Sample Data'!K37&lt;$B$1,'Control Sample Data'!K37&gt;0),'Control Sample Data'!K37,$B$1),"")</f>
        <v/>
      </c>
      <c r="X38" s="17" t="str">
        <f>IF(SUM('Control Sample Data'!L$3:L$98)&gt;10,IF(AND(ISNUMBER('Control Sample Data'!L37),'Control Sample Data'!L37&lt;$B$1,'Control Sample Data'!L37&gt;0),'Control Sample Data'!L37,$B$1),"")</f>
        <v/>
      </c>
      <c r="Y38" s="17" t="str">
        <f>IF(SUM('Control Sample Data'!M$3:M$98)&gt;10,IF(AND(ISNUMBER('Control Sample Data'!M37),'Control Sample Data'!M37&lt;$B$1,'Control Sample Data'!M37&gt;0),'Control Sample Data'!M37,$B$1),"")</f>
        <v/>
      </c>
      <c r="AT38" s="36" t="str">
        <f t="shared" si="3"/>
        <v/>
      </c>
      <c r="AU38" s="36" t="str">
        <f t="shared" si="4"/>
        <v/>
      </c>
      <c r="AV38" s="36" t="str">
        <f t="shared" si="5"/>
        <v/>
      </c>
      <c r="AW38" s="36" t="str">
        <f t="shared" si="6"/>
        <v/>
      </c>
      <c r="AX38" s="36" t="str">
        <f t="shared" si="7"/>
        <v/>
      </c>
      <c r="AY38" s="36" t="str">
        <f t="shared" si="8"/>
        <v/>
      </c>
      <c r="AZ38" s="36" t="str">
        <f t="shared" si="9"/>
        <v/>
      </c>
      <c r="BA38" s="36" t="str">
        <f t="shared" si="10"/>
        <v/>
      </c>
      <c r="BB38" s="36" t="str">
        <f t="shared" si="11"/>
        <v/>
      </c>
      <c r="BC38" s="36" t="str">
        <f t="shared" si="12"/>
        <v/>
      </c>
      <c r="BD38" s="36" t="str">
        <f t="shared" si="13"/>
        <v/>
      </c>
      <c r="BE38" s="36" t="str">
        <f t="shared" si="14"/>
        <v/>
      </c>
      <c r="BF38" s="36" t="str">
        <f t="shared" si="15"/>
        <v/>
      </c>
      <c r="BG38" s="36" t="str">
        <f t="shared" si="16"/>
        <v/>
      </c>
      <c r="BH38" s="36" t="str">
        <f t="shared" si="17"/>
        <v/>
      </c>
      <c r="BI38" s="36" t="str">
        <f t="shared" si="18"/>
        <v/>
      </c>
      <c r="BJ38" s="36" t="str">
        <f t="shared" si="19"/>
        <v/>
      </c>
      <c r="BK38" s="36" t="str">
        <f t="shared" si="20"/>
        <v/>
      </c>
      <c r="BL38" s="36" t="str">
        <f t="shared" si="21"/>
        <v/>
      </c>
      <c r="BM38" s="36" t="str">
        <f t="shared" si="22"/>
        <v/>
      </c>
      <c r="BN38" s="38" t="e">
        <f t="shared" si="23"/>
        <v>#DIV/0!</v>
      </c>
      <c r="BO38" s="38" t="e">
        <f t="shared" si="24"/>
        <v>#DIV/0!</v>
      </c>
      <c r="BP38" s="39" t="str">
        <f t="shared" si="25"/>
        <v/>
      </c>
      <c r="BQ38" s="39" t="str">
        <f t="shared" si="26"/>
        <v/>
      </c>
      <c r="BR38" s="39" t="str">
        <f t="shared" si="27"/>
        <v/>
      </c>
      <c r="BS38" s="39" t="str">
        <f t="shared" si="28"/>
        <v/>
      </c>
      <c r="BT38" s="39" t="str">
        <f t="shared" si="29"/>
        <v/>
      </c>
      <c r="BU38" s="39" t="str">
        <f t="shared" si="30"/>
        <v/>
      </c>
      <c r="BV38" s="39" t="str">
        <f t="shared" si="31"/>
        <v/>
      </c>
      <c r="BW38" s="39" t="str">
        <f t="shared" si="32"/>
        <v/>
      </c>
      <c r="BX38" s="39" t="str">
        <f t="shared" si="33"/>
        <v/>
      </c>
      <c r="BY38" s="39" t="str">
        <f t="shared" si="34"/>
        <v/>
      </c>
      <c r="BZ38" s="39" t="str">
        <f t="shared" si="35"/>
        <v/>
      </c>
      <c r="CA38" s="39" t="str">
        <f t="shared" si="36"/>
        <v/>
      </c>
      <c r="CB38" s="39" t="str">
        <f t="shared" si="37"/>
        <v/>
      </c>
      <c r="CC38" s="39" t="str">
        <f t="shared" si="38"/>
        <v/>
      </c>
      <c r="CD38" s="39" t="str">
        <f t="shared" si="39"/>
        <v/>
      </c>
      <c r="CE38" s="39" t="str">
        <f t="shared" si="40"/>
        <v/>
      </c>
      <c r="CF38" s="39" t="str">
        <f t="shared" si="41"/>
        <v/>
      </c>
      <c r="CG38" s="39" t="str">
        <f t="shared" si="42"/>
        <v/>
      </c>
      <c r="CH38" s="39" t="str">
        <f t="shared" si="43"/>
        <v/>
      </c>
      <c r="CI38" s="39" t="str">
        <f t="shared" si="44"/>
        <v/>
      </c>
    </row>
    <row r="39" spans="1:87">
      <c r="A39" s="18"/>
      <c r="B39" s="15" t="str">
        <f>'Gene Table'!E38</f>
        <v>mmu-miR-666-3p</v>
      </c>
      <c r="C39" s="15" t="str">
        <f>'Gene Table'!B38</f>
        <v>B12</v>
      </c>
      <c r="D39" s="16" t="str">
        <f>IF(SUM('Test Sample Data'!D$3:D$98)&gt;10,IF(AND(ISNUMBER('Test Sample Data'!D38),'Test Sample Data'!D38&lt;$B$1,'Test Sample Data'!D38&gt;0),'Test Sample Data'!D38,$B$1),"")</f>
        <v/>
      </c>
      <c r="E39" s="17" t="str">
        <f>IF(SUM('Test Sample Data'!E$3:E$98)&gt;10,IF(AND(ISNUMBER('Test Sample Data'!E38),'Test Sample Data'!E38&lt;$B$1,'Test Sample Data'!E38&gt;0),'Test Sample Data'!E38,$B$1),"")</f>
        <v/>
      </c>
      <c r="F39" s="17" t="str">
        <f>IF(SUM('Test Sample Data'!F$3:F$98)&gt;10,IF(AND(ISNUMBER('Test Sample Data'!F38),'Test Sample Data'!F38&lt;$B$1,'Test Sample Data'!F38&gt;0),'Test Sample Data'!F38,$B$1),"")</f>
        <v/>
      </c>
      <c r="G39" s="17" t="str">
        <f>IF(SUM('Test Sample Data'!G$3:G$98)&gt;10,IF(AND(ISNUMBER('Test Sample Data'!G38),'Test Sample Data'!G38&lt;$B$1,'Test Sample Data'!G38&gt;0),'Test Sample Data'!G38,$B$1),"")</f>
        <v/>
      </c>
      <c r="H39" s="17" t="str">
        <f>IF(SUM('Test Sample Data'!H$3:H$98)&gt;10,IF(AND(ISNUMBER('Test Sample Data'!H38),'Test Sample Data'!H38&lt;$B$1,'Test Sample Data'!H38&gt;0),'Test Sample Data'!H38,$B$1),"")</f>
        <v/>
      </c>
      <c r="I39" s="17" t="str">
        <f>IF(SUM('Test Sample Data'!I$3:I$98)&gt;10,IF(AND(ISNUMBER('Test Sample Data'!I38),'Test Sample Data'!I38&lt;$B$1,'Test Sample Data'!I38&gt;0),'Test Sample Data'!I38,$B$1),"")</f>
        <v/>
      </c>
      <c r="J39" s="17" t="str">
        <f>IF(SUM('Test Sample Data'!J$3:J$98)&gt;10,IF(AND(ISNUMBER('Test Sample Data'!J38),'Test Sample Data'!J38&lt;$B$1,'Test Sample Data'!J38&gt;0),'Test Sample Data'!J38,$B$1),"")</f>
        <v/>
      </c>
      <c r="K39" s="17" t="str">
        <f>IF(SUM('Test Sample Data'!K$3:K$98)&gt;10,IF(AND(ISNUMBER('Test Sample Data'!K38),'Test Sample Data'!K38&lt;$B$1,'Test Sample Data'!K38&gt;0),'Test Sample Data'!K38,$B$1),"")</f>
        <v/>
      </c>
      <c r="L39" s="17" t="str">
        <f>IF(SUM('Test Sample Data'!L$3:L$98)&gt;10,IF(AND(ISNUMBER('Test Sample Data'!L38),'Test Sample Data'!L38&lt;$B$1,'Test Sample Data'!L38&gt;0),'Test Sample Data'!L38,$B$1),"")</f>
        <v/>
      </c>
      <c r="M39" s="17" t="str">
        <f>IF(SUM('Test Sample Data'!M$3:M$98)&gt;10,IF(AND(ISNUMBER('Test Sample Data'!M38),'Test Sample Data'!M38&lt;$B$1,'Test Sample Data'!M38&gt;0),'Test Sample Data'!M38,$B$1),"")</f>
        <v/>
      </c>
      <c r="N39" s="17" t="str">
        <f>'Gene Table'!E38</f>
        <v>mmu-miR-666-3p</v>
      </c>
      <c r="O39" s="17" t="str">
        <f>'Gene Table'!B38</f>
        <v>B12</v>
      </c>
      <c r="P39" s="17" t="str">
        <f>IF(SUM('Control Sample Data'!D$3:D$98)&gt;10,IF(AND(ISNUMBER('Control Sample Data'!D38),'Control Sample Data'!D38&lt;$B$1,'Control Sample Data'!D38&gt;0),'Control Sample Data'!D38,$B$1),"")</f>
        <v/>
      </c>
      <c r="Q39" s="17" t="str">
        <f>IF(SUM('Control Sample Data'!E$3:E$98)&gt;10,IF(AND(ISNUMBER('Control Sample Data'!E38),'Control Sample Data'!E38&lt;$B$1,'Control Sample Data'!E38&gt;0),'Control Sample Data'!E38,$B$1),"")</f>
        <v/>
      </c>
      <c r="R39" s="17" t="str">
        <f>IF(SUM('Control Sample Data'!F$3:F$98)&gt;10,IF(AND(ISNUMBER('Control Sample Data'!F38),'Control Sample Data'!F38&lt;$B$1,'Control Sample Data'!F38&gt;0),'Control Sample Data'!F38,$B$1),"")</f>
        <v/>
      </c>
      <c r="S39" s="17" t="str">
        <f>IF(SUM('Control Sample Data'!G$3:G$98)&gt;10,IF(AND(ISNUMBER('Control Sample Data'!G38),'Control Sample Data'!G38&lt;$B$1,'Control Sample Data'!G38&gt;0),'Control Sample Data'!G38,$B$1),"")</f>
        <v/>
      </c>
      <c r="T39" s="17" t="str">
        <f>IF(SUM('Control Sample Data'!H$3:H$98)&gt;10,IF(AND(ISNUMBER('Control Sample Data'!H38),'Control Sample Data'!H38&lt;$B$1,'Control Sample Data'!H38&gt;0),'Control Sample Data'!H38,$B$1),"")</f>
        <v/>
      </c>
      <c r="U39" s="17" t="str">
        <f>IF(SUM('Control Sample Data'!I$3:I$98)&gt;10,IF(AND(ISNUMBER('Control Sample Data'!I38),'Control Sample Data'!I38&lt;$B$1,'Control Sample Data'!I38&gt;0),'Control Sample Data'!I38,$B$1),"")</f>
        <v/>
      </c>
      <c r="V39" s="17" t="str">
        <f>IF(SUM('Control Sample Data'!J$3:J$98)&gt;10,IF(AND(ISNUMBER('Control Sample Data'!J38),'Control Sample Data'!J38&lt;$B$1,'Control Sample Data'!J38&gt;0),'Control Sample Data'!J38,$B$1),"")</f>
        <v/>
      </c>
      <c r="W39" s="17" t="str">
        <f>IF(SUM('Control Sample Data'!K$3:K$98)&gt;10,IF(AND(ISNUMBER('Control Sample Data'!K38),'Control Sample Data'!K38&lt;$B$1,'Control Sample Data'!K38&gt;0),'Control Sample Data'!K38,$B$1),"")</f>
        <v/>
      </c>
      <c r="X39" s="17" t="str">
        <f>IF(SUM('Control Sample Data'!L$3:L$98)&gt;10,IF(AND(ISNUMBER('Control Sample Data'!L38),'Control Sample Data'!L38&lt;$B$1,'Control Sample Data'!L38&gt;0),'Control Sample Data'!L38,$B$1),"")</f>
        <v/>
      </c>
      <c r="Y39" s="17" t="str">
        <f>IF(SUM('Control Sample Data'!M$3:M$98)&gt;10,IF(AND(ISNUMBER('Control Sample Data'!M38),'Control Sample Data'!M38&lt;$B$1,'Control Sample Data'!M38&gt;0),'Control Sample Data'!M38,$B$1),"")</f>
        <v/>
      </c>
      <c r="AT39" s="36" t="str">
        <f t="shared" si="3"/>
        <v/>
      </c>
      <c r="AU39" s="36" t="str">
        <f t="shared" si="4"/>
        <v/>
      </c>
      <c r="AV39" s="36" t="str">
        <f t="shared" si="5"/>
        <v/>
      </c>
      <c r="AW39" s="36" t="str">
        <f t="shared" si="6"/>
        <v/>
      </c>
      <c r="AX39" s="36" t="str">
        <f t="shared" si="7"/>
        <v/>
      </c>
      <c r="AY39" s="36" t="str">
        <f t="shared" si="8"/>
        <v/>
      </c>
      <c r="AZ39" s="36" t="str">
        <f t="shared" si="9"/>
        <v/>
      </c>
      <c r="BA39" s="36" t="str">
        <f t="shared" si="10"/>
        <v/>
      </c>
      <c r="BB39" s="36" t="str">
        <f t="shared" si="11"/>
        <v/>
      </c>
      <c r="BC39" s="36" t="str">
        <f t="shared" si="12"/>
        <v/>
      </c>
      <c r="BD39" s="36" t="str">
        <f t="shared" si="13"/>
        <v/>
      </c>
      <c r="BE39" s="36" t="str">
        <f t="shared" si="14"/>
        <v/>
      </c>
      <c r="BF39" s="36" t="str">
        <f t="shared" si="15"/>
        <v/>
      </c>
      <c r="BG39" s="36" t="str">
        <f t="shared" si="16"/>
        <v/>
      </c>
      <c r="BH39" s="36" t="str">
        <f t="shared" si="17"/>
        <v/>
      </c>
      <c r="BI39" s="36" t="str">
        <f t="shared" si="18"/>
        <v/>
      </c>
      <c r="BJ39" s="36" t="str">
        <f t="shared" si="19"/>
        <v/>
      </c>
      <c r="BK39" s="36" t="str">
        <f t="shared" si="20"/>
        <v/>
      </c>
      <c r="BL39" s="36" t="str">
        <f t="shared" si="21"/>
        <v/>
      </c>
      <c r="BM39" s="36" t="str">
        <f t="shared" si="22"/>
        <v/>
      </c>
      <c r="BN39" s="38" t="e">
        <f t="shared" si="23"/>
        <v>#DIV/0!</v>
      </c>
      <c r="BO39" s="38" t="e">
        <f t="shared" si="24"/>
        <v>#DIV/0!</v>
      </c>
      <c r="BP39" s="39" t="str">
        <f t="shared" si="25"/>
        <v/>
      </c>
      <c r="BQ39" s="39" t="str">
        <f t="shared" si="26"/>
        <v/>
      </c>
      <c r="BR39" s="39" t="str">
        <f t="shared" si="27"/>
        <v/>
      </c>
      <c r="BS39" s="39" t="str">
        <f t="shared" si="28"/>
        <v/>
      </c>
      <c r="BT39" s="39" t="str">
        <f t="shared" si="29"/>
        <v/>
      </c>
      <c r="BU39" s="39" t="str">
        <f t="shared" si="30"/>
        <v/>
      </c>
      <c r="BV39" s="39" t="str">
        <f t="shared" si="31"/>
        <v/>
      </c>
      <c r="BW39" s="39" t="str">
        <f t="shared" si="32"/>
        <v/>
      </c>
      <c r="BX39" s="39" t="str">
        <f t="shared" si="33"/>
        <v/>
      </c>
      <c r="BY39" s="39" t="str">
        <f t="shared" si="34"/>
        <v/>
      </c>
      <c r="BZ39" s="39" t="str">
        <f t="shared" si="35"/>
        <v/>
      </c>
      <c r="CA39" s="39" t="str">
        <f t="shared" si="36"/>
        <v/>
      </c>
      <c r="CB39" s="39" t="str">
        <f t="shared" si="37"/>
        <v/>
      </c>
      <c r="CC39" s="39" t="str">
        <f t="shared" si="38"/>
        <v/>
      </c>
      <c r="CD39" s="39" t="str">
        <f t="shared" si="39"/>
        <v/>
      </c>
      <c r="CE39" s="39" t="str">
        <f t="shared" si="40"/>
        <v/>
      </c>
      <c r="CF39" s="39" t="str">
        <f t="shared" si="41"/>
        <v/>
      </c>
      <c r="CG39" s="39" t="str">
        <f t="shared" si="42"/>
        <v/>
      </c>
      <c r="CH39" s="39" t="str">
        <f t="shared" si="43"/>
        <v/>
      </c>
      <c r="CI39" s="39" t="str">
        <f t="shared" si="44"/>
        <v/>
      </c>
    </row>
    <row r="40" spans="1:87">
      <c r="A40" s="18"/>
      <c r="B40" s="15" t="str">
        <f>'Gene Table'!E39</f>
        <v>mmu-miR-1900</v>
      </c>
      <c r="C40" s="15" t="str">
        <f>'Gene Table'!B39</f>
        <v>B13</v>
      </c>
      <c r="D40" s="16" t="str">
        <f>IF(SUM('Test Sample Data'!D$3:D$98)&gt;10,IF(AND(ISNUMBER('Test Sample Data'!D39),'Test Sample Data'!D39&lt;$B$1,'Test Sample Data'!D39&gt;0),'Test Sample Data'!D39,$B$1),"")</f>
        <v/>
      </c>
      <c r="E40" s="17" t="str">
        <f>IF(SUM('Test Sample Data'!E$3:E$98)&gt;10,IF(AND(ISNUMBER('Test Sample Data'!E39),'Test Sample Data'!E39&lt;$B$1,'Test Sample Data'!E39&gt;0),'Test Sample Data'!E39,$B$1),"")</f>
        <v/>
      </c>
      <c r="F40" s="17" t="str">
        <f>IF(SUM('Test Sample Data'!F$3:F$98)&gt;10,IF(AND(ISNUMBER('Test Sample Data'!F39),'Test Sample Data'!F39&lt;$B$1,'Test Sample Data'!F39&gt;0),'Test Sample Data'!F39,$B$1),"")</f>
        <v/>
      </c>
      <c r="G40" s="17" t="str">
        <f>IF(SUM('Test Sample Data'!G$3:G$98)&gt;10,IF(AND(ISNUMBER('Test Sample Data'!G39),'Test Sample Data'!G39&lt;$B$1,'Test Sample Data'!G39&gt;0),'Test Sample Data'!G39,$B$1),"")</f>
        <v/>
      </c>
      <c r="H40" s="17" t="str">
        <f>IF(SUM('Test Sample Data'!H$3:H$98)&gt;10,IF(AND(ISNUMBER('Test Sample Data'!H39),'Test Sample Data'!H39&lt;$B$1,'Test Sample Data'!H39&gt;0),'Test Sample Data'!H39,$B$1),"")</f>
        <v/>
      </c>
      <c r="I40" s="17" t="str">
        <f>IF(SUM('Test Sample Data'!I$3:I$98)&gt;10,IF(AND(ISNUMBER('Test Sample Data'!I39),'Test Sample Data'!I39&lt;$B$1,'Test Sample Data'!I39&gt;0),'Test Sample Data'!I39,$B$1),"")</f>
        <v/>
      </c>
      <c r="J40" s="17" t="str">
        <f>IF(SUM('Test Sample Data'!J$3:J$98)&gt;10,IF(AND(ISNUMBER('Test Sample Data'!J39),'Test Sample Data'!J39&lt;$B$1,'Test Sample Data'!J39&gt;0),'Test Sample Data'!J39,$B$1),"")</f>
        <v/>
      </c>
      <c r="K40" s="17" t="str">
        <f>IF(SUM('Test Sample Data'!K$3:K$98)&gt;10,IF(AND(ISNUMBER('Test Sample Data'!K39),'Test Sample Data'!K39&lt;$B$1,'Test Sample Data'!K39&gt;0),'Test Sample Data'!K39,$B$1),"")</f>
        <v/>
      </c>
      <c r="L40" s="17" t="str">
        <f>IF(SUM('Test Sample Data'!L$3:L$98)&gt;10,IF(AND(ISNUMBER('Test Sample Data'!L39),'Test Sample Data'!L39&lt;$B$1,'Test Sample Data'!L39&gt;0),'Test Sample Data'!L39,$B$1),"")</f>
        <v/>
      </c>
      <c r="M40" s="17" t="str">
        <f>IF(SUM('Test Sample Data'!M$3:M$98)&gt;10,IF(AND(ISNUMBER('Test Sample Data'!M39),'Test Sample Data'!M39&lt;$B$1,'Test Sample Data'!M39&gt;0),'Test Sample Data'!M39,$B$1),"")</f>
        <v/>
      </c>
      <c r="N40" s="17" t="str">
        <f>'Gene Table'!E39</f>
        <v>mmu-miR-1900</v>
      </c>
      <c r="O40" s="17" t="str">
        <f>'Gene Table'!B39</f>
        <v>B13</v>
      </c>
      <c r="P40" s="17" t="str">
        <f>IF(SUM('Control Sample Data'!D$3:D$98)&gt;10,IF(AND(ISNUMBER('Control Sample Data'!D39),'Control Sample Data'!D39&lt;$B$1,'Control Sample Data'!D39&gt;0),'Control Sample Data'!D39,$B$1),"")</f>
        <v/>
      </c>
      <c r="Q40" s="17" t="str">
        <f>IF(SUM('Control Sample Data'!E$3:E$98)&gt;10,IF(AND(ISNUMBER('Control Sample Data'!E39),'Control Sample Data'!E39&lt;$B$1,'Control Sample Data'!E39&gt;0),'Control Sample Data'!E39,$B$1),"")</f>
        <v/>
      </c>
      <c r="R40" s="17" t="str">
        <f>IF(SUM('Control Sample Data'!F$3:F$98)&gt;10,IF(AND(ISNUMBER('Control Sample Data'!F39),'Control Sample Data'!F39&lt;$B$1,'Control Sample Data'!F39&gt;0),'Control Sample Data'!F39,$B$1),"")</f>
        <v/>
      </c>
      <c r="S40" s="17" t="str">
        <f>IF(SUM('Control Sample Data'!G$3:G$98)&gt;10,IF(AND(ISNUMBER('Control Sample Data'!G39),'Control Sample Data'!G39&lt;$B$1,'Control Sample Data'!G39&gt;0),'Control Sample Data'!G39,$B$1),"")</f>
        <v/>
      </c>
      <c r="T40" s="17" t="str">
        <f>IF(SUM('Control Sample Data'!H$3:H$98)&gt;10,IF(AND(ISNUMBER('Control Sample Data'!H39),'Control Sample Data'!H39&lt;$B$1,'Control Sample Data'!H39&gt;0),'Control Sample Data'!H39,$B$1),"")</f>
        <v/>
      </c>
      <c r="U40" s="17" t="str">
        <f>IF(SUM('Control Sample Data'!I$3:I$98)&gt;10,IF(AND(ISNUMBER('Control Sample Data'!I39),'Control Sample Data'!I39&lt;$B$1,'Control Sample Data'!I39&gt;0),'Control Sample Data'!I39,$B$1),"")</f>
        <v/>
      </c>
      <c r="V40" s="17" t="str">
        <f>IF(SUM('Control Sample Data'!J$3:J$98)&gt;10,IF(AND(ISNUMBER('Control Sample Data'!J39),'Control Sample Data'!J39&lt;$B$1,'Control Sample Data'!J39&gt;0),'Control Sample Data'!J39,$B$1),"")</f>
        <v/>
      </c>
      <c r="W40" s="17" t="str">
        <f>IF(SUM('Control Sample Data'!K$3:K$98)&gt;10,IF(AND(ISNUMBER('Control Sample Data'!K39),'Control Sample Data'!K39&lt;$B$1,'Control Sample Data'!K39&gt;0),'Control Sample Data'!K39,$B$1),"")</f>
        <v/>
      </c>
      <c r="X40" s="17" t="str">
        <f>IF(SUM('Control Sample Data'!L$3:L$98)&gt;10,IF(AND(ISNUMBER('Control Sample Data'!L39),'Control Sample Data'!L39&lt;$B$1,'Control Sample Data'!L39&gt;0),'Control Sample Data'!L39,$B$1),"")</f>
        <v/>
      </c>
      <c r="Y40" s="17" t="str">
        <f>IF(SUM('Control Sample Data'!M$3:M$98)&gt;10,IF(AND(ISNUMBER('Control Sample Data'!M39),'Control Sample Data'!M39&lt;$B$1,'Control Sample Data'!M39&gt;0),'Control Sample Data'!M39,$B$1),"")</f>
        <v/>
      </c>
      <c r="AT40" s="36" t="str">
        <f t="shared" si="3"/>
        <v/>
      </c>
      <c r="AU40" s="36" t="str">
        <f t="shared" si="4"/>
        <v/>
      </c>
      <c r="AV40" s="36" t="str">
        <f t="shared" si="5"/>
        <v/>
      </c>
      <c r="AW40" s="36" t="str">
        <f t="shared" si="6"/>
        <v/>
      </c>
      <c r="AX40" s="36" t="str">
        <f t="shared" si="7"/>
        <v/>
      </c>
      <c r="AY40" s="36" t="str">
        <f t="shared" si="8"/>
        <v/>
      </c>
      <c r="AZ40" s="36" t="str">
        <f t="shared" si="9"/>
        <v/>
      </c>
      <c r="BA40" s="36" t="str">
        <f t="shared" si="10"/>
        <v/>
      </c>
      <c r="BB40" s="36" t="str">
        <f t="shared" si="11"/>
        <v/>
      </c>
      <c r="BC40" s="36" t="str">
        <f t="shared" si="12"/>
        <v/>
      </c>
      <c r="BD40" s="36" t="str">
        <f t="shared" si="13"/>
        <v/>
      </c>
      <c r="BE40" s="36" t="str">
        <f t="shared" si="14"/>
        <v/>
      </c>
      <c r="BF40" s="36" t="str">
        <f t="shared" si="15"/>
        <v/>
      </c>
      <c r="BG40" s="36" t="str">
        <f t="shared" si="16"/>
        <v/>
      </c>
      <c r="BH40" s="36" t="str">
        <f t="shared" si="17"/>
        <v/>
      </c>
      <c r="BI40" s="36" t="str">
        <f t="shared" si="18"/>
        <v/>
      </c>
      <c r="BJ40" s="36" t="str">
        <f t="shared" si="19"/>
        <v/>
      </c>
      <c r="BK40" s="36" t="str">
        <f t="shared" si="20"/>
        <v/>
      </c>
      <c r="BL40" s="36" t="str">
        <f t="shared" si="21"/>
        <v/>
      </c>
      <c r="BM40" s="36" t="str">
        <f t="shared" si="22"/>
        <v/>
      </c>
      <c r="BN40" s="38" t="e">
        <f t="shared" si="23"/>
        <v>#DIV/0!</v>
      </c>
      <c r="BO40" s="38" t="e">
        <f t="shared" si="24"/>
        <v>#DIV/0!</v>
      </c>
      <c r="BP40" s="39" t="str">
        <f t="shared" si="25"/>
        <v/>
      </c>
      <c r="BQ40" s="39" t="str">
        <f t="shared" si="26"/>
        <v/>
      </c>
      <c r="BR40" s="39" t="str">
        <f t="shared" si="27"/>
        <v/>
      </c>
      <c r="BS40" s="39" t="str">
        <f t="shared" si="28"/>
        <v/>
      </c>
      <c r="BT40" s="39" t="str">
        <f t="shared" si="29"/>
        <v/>
      </c>
      <c r="BU40" s="39" t="str">
        <f t="shared" si="30"/>
        <v/>
      </c>
      <c r="BV40" s="39" t="str">
        <f t="shared" si="31"/>
        <v/>
      </c>
      <c r="BW40" s="39" t="str">
        <f t="shared" si="32"/>
        <v/>
      </c>
      <c r="BX40" s="39" t="str">
        <f t="shared" si="33"/>
        <v/>
      </c>
      <c r="BY40" s="39" t="str">
        <f t="shared" si="34"/>
        <v/>
      </c>
      <c r="BZ40" s="39" t="str">
        <f t="shared" si="35"/>
        <v/>
      </c>
      <c r="CA40" s="39" t="str">
        <f t="shared" si="36"/>
        <v/>
      </c>
      <c r="CB40" s="39" t="str">
        <f t="shared" si="37"/>
        <v/>
      </c>
      <c r="CC40" s="39" t="str">
        <f t="shared" si="38"/>
        <v/>
      </c>
      <c r="CD40" s="39" t="str">
        <f t="shared" si="39"/>
        <v/>
      </c>
      <c r="CE40" s="39" t="str">
        <f t="shared" si="40"/>
        <v/>
      </c>
      <c r="CF40" s="39" t="str">
        <f t="shared" si="41"/>
        <v/>
      </c>
      <c r="CG40" s="39" t="str">
        <f t="shared" si="42"/>
        <v/>
      </c>
      <c r="CH40" s="39" t="str">
        <f t="shared" si="43"/>
        <v/>
      </c>
      <c r="CI40" s="39" t="str">
        <f t="shared" si="44"/>
        <v/>
      </c>
    </row>
    <row r="41" spans="1:87">
      <c r="A41" s="18"/>
      <c r="B41" s="15" t="str">
        <f>'Gene Table'!E40</f>
        <v>mmu-miR-667-3p</v>
      </c>
      <c r="C41" s="15" t="str">
        <f>'Gene Table'!B40</f>
        <v>B14</v>
      </c>
      <c r="D41" s="16" t="str">
        <f>IF(SUM('Test Sample Data'!D$3:D$98)&gt;10,IF(AND(ISNUMBER('Test Sample Data'!D40),'Test Sample Data'!D40&lt;$B$1,'Test Sample Data'!D40&gt;0),'Test Sample Data'!D40,$B$1),"")</f>
        <v/>
      </c>
      <c r="E41" s="17" t="str">
        <f>IF(SUM('Test Sample Data'!E$3:E$98)&gt;10,IF(AND(ISNUMBER('Test Sample Data'!E40),'Test Sample Data'!E40&lt;$B$1,'Test Sample Data'!E40&gt;0),'Test Sample Data'!E40,$B$1),"")</f>
        <v/>
      </c>
      <c r="F41" s="17" t="str">
        <f>IF(SUM('Test Sample Data'!F$3:F$98)&gt;10,IF(AND(ISNUMBER('Test Sample Data'!F40),'Test Sample Data'!F40&lt;$B$1,'Test Sample Data'!F40&gt;0),'Test Sample Data'!F40,$B$1),"")</f>
        <v/>
      </c>
      <c r="G41" s="17" t="str">
        <f>IF(SUM('Test Sample Data'!G$3:G$98)&gt;10,IF(AND(ISNUMBER('Test Sample Data'!G40),'Test Sample Data'!G40&lt;$B$1,'Test Sample Data'!G40&gt;0),'Test Sample Data'!G40,$B$1),"")</f>
        <v/>
      </c>
      <c r="H41" s="17" t="str">
        <f>IF(SUM('Test Sample Data'!H$3:H$98)&gt;10,IF(AND(ISNUMBER('Test Sample Data'!H40),'Test Sample Data'!H40&lt;$B$1,'Test Sample Data'!H40&gt;0),'Test Sample Data'!H40,$B$1),"")</f>
        <v/>
      </c>
      <c r="I41" s="17" t="str">
        <f>IF(SUM('Test Sample Data'!I$3:I$98)&gt;10,IF(AND(ISNUMBER('Test Sample Data'!I40),'Test Sample Data'!I40&lt;$B$1,'Test Sample Data'!I40&gt;0),'Test Sample Data'!I40,$B$1),"")</f>
        <v/>
      </c>
      <c r="J41" s="17" t="str">
        <f>IF(SUM('Test Sample Data'!J$3:J$98)&gt;10,IF(AND(ISNUMBER('Test Sample Data'!J40),'Test Sample Data'!J40&lt;$B$1,'Test Sample Data'!J40&gt;0),'Test Sample Data'!J40,$B$1),"")</f>
        <v/>
      </c>
      <c r="K41" s="17" t="str">
        <f>IF(SUM('Test Sample Data'!K$3:K$98)&gt;10,IF(AND(ISNUMBER('Test Sample Data'!K40),'Test Sample Data'!K40&lt;$B$1,'Test Sample Data'!K40&gt;0),'Test Sample Data'!K40,$B$1),"")</f>
        <v/>
      </c>
      <c r="L41" s="17" t="str">
        <f>IF(SUM('Test Sample Data'!L$3:L$98)&gt;10,IF(AND(ISNUMBER('Test Sample Data'!L40),'Test Sample Data'!L40&lt;$B$1,'Test Sample Data'!L40&gt;0),'Test Sample Data'!L40,$B$1),"")</f>
        <v/>
      </c>
      <c r="M41" s="17" t="str">
        <f>IF(SUM('Test Sample Data'!M$3:M$98)&gt;10,IF(AND(ISNUMBER('Test Sample Data'!M40),'Test Sample Data'!M40&lt;$B$1,'Test Sample Data'!M40&gt;0),'Test Sample Data'!M40,$B$1),"")</f>
        <v/>
      </c>
      <c r="N41" s="17" t="str">
        <f>'Gene Table'!E40</f>
        <v>mmu-miR-667-3p</v>
      </c>
      <c r="O41" s="17" t="str">
        <f>'Gene Table'!B40</f>
        <v>B14</v>
      </c>
      <c r="P41" s="17" t="str">
        <f>IF(SUM('Control Sample Data'!D$3:D$98)&gt;10,IF(AND(ISNUMBER('Control Sample Data'!D40),'Control Sample Data'!D40&lt;$B$1,'Control Sample Data'!D40&gt;0),'Control Sample Data'!D40,$B$1),"")</f>
        <v/>
      </c>
      <c r="Q41" s="17" t="str">
        <f>IF(SUM('Control Sample Data'!E$3:E$98)&gt;10,IF(AND(ISNUMBER('Control Sample Data'!E40),'Control Sample Data'!E40&lt;$B$1,'Control Sample Data'!E40&gt;0),'Control Sample Data'!E40,$B$1),"")</f>
        <v/>
      </c>
      <c r="R41" s="17" t="str">
        <f>IF(SUM('Control Sample Data'!F$3:F$98)&gt;10,IF(AND(ISNUMBER('Control Sample Data'!F40),'Control Sample Data'!F40&lt;$B$1,'Control Sample Data'!F40&gt;0),'Control Sample Data'!F40,$B$1),"")</f>
        <v/>
      </c>
      <c r="S41" s="17" t="str">
        <f>IF(SUM('Control Sample Data'!G$3:G$98)&gt;10,IF(AND(ISNUMBER('Control Sample Data'!G40),'Control Sample Data'!G40&lt;$B$1,'Control Sample Data'!G40&gt;0),'Control Sample Data'!G40,$B$1),"")</f>
        <v/>
      </c>
      <c r="T41" s="17" t="str">
        <f>IF(SUM('Control Sample Data'!H$3:H$98)&gt;10,IF(AND(ISNUMBER('Control Sample Data'!H40),'Control Sample Data'!H40&lt;$B$1,'Control Sample Data'!H40&gt;0),'Control Sample Data'!H40,$B$1),"")</f>
        <v/>
      </c>
      <c r="U41" s="17" t="str">
        <f>IF(SUM('Control Sample Data'!I$3:I$98)&gt;10,IF(AND(ISNUMBER('Control Sample Data'!I40),'Control Sample Data'!I40&lt;$B$1,'Control Sample Data'!I40&gt;0),'Control Sample Data'!I40,$B$1),"")</f>
        <v/>
      </c>
      <c r="V41" s="17" t="str">
        <f>IF(SUM('Control Sample Data'!J$3:J$98)&gt;10,IF(AND(ISNUMBER('Control Sample Data'!J40),'Control Sample Data'!J40&lt;$B$1,'Control Sample Data'!J40&gt;0),'Control Sample Data'!J40,$B$1),"")</f>
        <v/>
      </c>
      <c r="W41" s="17" t="str">
        <f>IF(SUM('Control Sample Data'!K$3:K$98)&gt;10,IF(AND(ISNUMBER('Control Sample Data'!K40),'Control Sample Data'!K40&lt;$B$1,'Control Sample Data'!K40&gt;0),'Control Sample Data'!K40,$B$1),"")</f>
        <v/>
      </c>
      <c r="X41" s="17" t="str">
        <f>IF(SUM('Control Sample Data'!L$3:L$98)&gt;10,IF(AND(ISNUMBER('Control Sample Data'!L40),'Control Sample Data'!L40&lt;$B$1,'Control Sample Data'!L40&gt;0),'Control Sample Data'!L40,$B$1),"")</f>
        <v/>
      </c>
      <c r="Y41" s="17" t="str">
        <f>IF(SUM('Control Sample Data'!M$3:M$98)&gt;10,IF(AND(ISNUMBER('Control Sample Data'!M40),'Control Sample Data'!M40&lt;$B$1,'Control Sample Data'!M40&gt;0),'Control Sample Data'!M40,$B$1),"")</f>
        <v/>
      </c>
      <c r="AT41" s="36" t="str">
        <f t="shared" si="3"/>
        <v/>
      </c>
      <c r="AU41" s="36" t="str">
        <f t="shared" si="4"/>
        <v/>
      </c>
      <c r="AV41" s="36" t="str">
        <f t="shared" si="5"/>
        <v/>
      </c>
      <c r="AW41" s="36" t="str">
        <f t="shared" si="6"/>
        <v/>
      </c>
      <c r="AX41" s="36" t="str">
        <f t="shared" si="7"/>
        <v/>
      </c>
      <c r="AY41" s="36" t="str">
        <f t="shared" si="8"/>
        <v/>
      </c>
      <c r="AZ41" s="36" t="str">
        <f t="shared" si="9"/>
        <v/>
      </c>
      <c r="BA41" s="36" t="str">
        <f t="shared" si="10"/>
        <v/>
      </c>
      <c r="BB41" s="36" t="str">
        <f t="shared" si="11"/>
        <v/>
      </c>
      <c r="BC41" s="36" t="str">
        <f t="shared" si="12"/>
        <v/>
      </c>
      <c r="BD41" s="36" t="str">
        <f t="shared" si="13"/>
        <v/>
      </c>
      <c r="BE41" s="36" t="str">
        <f t="shared" si="14"/>
        <v/>
      </c>
      <c r="BF41" s="36" t="str">
        <f t="shared" si="15"/>
        <v/>
      </c>
      <c r="BG41" s="36" t="str">
        <f t="shared" si="16"/>
        <v/>
      </c>
      <c r="BH41" s="36" t="str">
        <f t="shared" si="17"/>
        <v/>
      </c>
      <c r="BI41" s="36" t="str">
        <f t="shared" si="18"/>
        <v/>
      </c>
      <c r="BJ41" s="36" t="str">
        <f t="shared" si="19"/>
        <v/>
      </c>
      <c r="BK41" s="36" t="str">
        <f t="shared" si="20"/>
        <v/>
      </c>
      <c r="BL41" s="36" t="str">
        <f t="shared" si="21"/>
        <v/>
      </c>
      <c r="BM41" s="36" t="str">
        <f t="shared" si="22"/>
        <v/>
      </c>
      <c r="BN41" s="38" t="e">
        <f t="shared" si="23"/>
        <v>#DIV/0!</v>
      </c>
      <c r="BO41" s="38" t="e">
        <f t="shared" si="24"/>
        <v>#DIV/0!</v>
      </c>
      <c r="BP41" s="39" t="str">
        <f t="shared" si="25"/>
        <v/>
      </c>
      <c r="BQ41" s="39" t="str">
        <f t="shared" si="26"/>
        <v/>
      </c>
      <c r="BR41" s="39" t="str">
        <f t="shared" si="27"/>
        <v/>
      </c>
      <c r="BS41" s="39" t="str">
        <f t="shared" si="28"/>
        <v/>
      </c>
      <c r="BT41" s="39" t="str">
        <f t="shared" si="29"/>
        <v/>
      </c>
      <c r="BU41" s="39" t="str">
        <f t="shared" si="30"/>
        <v/>
      </c>
      <c r="BV41" s="39" t="str">
        <f t="shared" si="31"/>
        <v/>
      </c>
      <c r="BW41" s="39" t="str">
        <f t="shared" si="32"/>
        <v/>
      </c>
      <c r="BX41" s="39" t="str">
        <f t="shared" si="33"/>
        <v/>
      </c>
      <c r="BY41" s="39" t="str">
        <f t="shared" si="34"/>
        <v/>
      </c>
      <c r="BZ41" s="39" t="str">
        <f t="shared" si="35"/>
        <v/>
      </c>
      <c r="CA41" s="39" t="str">
        <f t="shared" si="36"/>
        <v/>
      </c>
      <c r="CB41" s="39" t="str">
        <f t="shared" si="37"/>
        <v/>
      </c>
      <c r="CC41" s="39" t="str">
        <f t="shared" si="38"/>
        <v/>
      </c>
      <c r="CD41" s="39" t="str">
        <f t="shared" si="39"/>
        <v/>
      </c>
      <c r="CE41" s="39" t="str">
        <f t="shared" si="40"/>
        <v/>
      </c>
      <c r="CF41" s="39" t="str">
        <f t="shared" si="41"/>
        <v/>
      </c>
      <c r="CG41" s="39" t="str">
        <f t="shared" si="42"/>
        <v/>
      </c>
      <c r="CH41" s="39" t="str">
        <f t="shared" si="43"/>
        <v/>
      </c>
      <c r="CI41" s="39" t="str">
        <f t="shared" si="44"/>
        <v/>
      </c>
    </row>
    <row r="42" customHeight="1" spans="1:87">
      <c r="A42" s="18"/>
      <c r="B42" s="15" t="str">
        <f>'Gene Table'!E41</f>
        <v>mmu-miR-1901</v>
      </c>
      <c r="C42" s="15" t="str">
        <f>'Gene Table'!B41</f>
        <v>B15</v>
      </c>
      <c r="D42" s="16" t="str">
        <f>IF(SUM('Test Sample Data'!D$3:D$98)&gt;10,IF(AND(ISNUMBER('Test Sample Data'!D41),'Test Sample Data'!D41&lt;$B$1,'Test Sample Data'!D41&gt;0),'Test Sample Data'!D41,$B$1),"")</f>
        <v/>
      </c>
      <c r="E42" s="17" t="str">
        <f>IF(SUM('Test Sample Data'!E$3:E$98)&gt;10,IF(AND(ISNUMBER('Test Sample Data'!E41),'Test Sample Data'!E41&lt;$B$1,'Test Sample Data'!E41&gt;0),'Test Sample Data'!E41,$B$1),"")</f>
        <v/>
      </c>
      <c r="F42" s="17" t="str">
        <f>IF(SUM('Test Sample Data'!F$3:F$98)&gt;10,IF(AND(ISNUMBER('Test Sample Data'!F41),'Test Sample Data'!F41&lt;$B$1,'Test Sample Data'!F41&gt;0),'Test Sample Data'!F41,$B$1),"")</f>
        <v/>
      </c>
      <c r="G42" s="17" t="str">
        <f>IF(SUM('Test Sample Data'!G$3:G$98)&gt;10,IF(AND(ISNUMBER('Test Sample Data'!G41),'Test Sample Data'!G41&lt;$B$1,'Test Sample Data'!G41&gt;0),'Test Sample Data'!G41,$B$1),"")</f>
        <v/>
      </c>
      <c r="H42" s="17" t="str">
        <f>IF(SUM('Test Sample Data'!H$3:H$98)&gt;10,IF(AND(ISNUMBER('Test Sample Data'!H41),'Test Sample Data'!H41&lt;$B$1,'Test Sample Data'!H41&gt;0),'Test Sample Data'!H41,$B$1),"")</f>
        <v/>
      </c>
      <c r="I42" s="17" t="str">
        <f>IF(SUM('Test Sample Data'!I$3:I$98)&gt;10,IF(AND(ISNUMBER('Test Sample Data'!I41),'Test Sample Data'!I41&lt;$B$1,'Test Sample Data'!I41&gt;0),'Test Sample Data'!I41,$B$1),"")</f>
        <v/>
      </c>
      <c r="J42" s="17" t="str">
        <f>IF(SUM('Test Sample Data'!J$3:J$98)&gt;10,IF(AND(ISNUMBER('Test Sample Data'!J41),'Test Sample Data'!J41&lt;$B$1,'Test Sample Data'!J41&gt;0),'Test Sample Data'!J41,$B$1),"")</f>
        <v/>
      </c>
      <c r="K42" s="17" t="str">
        <f>IF(SUM('Test Sample Data'!K$3:K$98)&gt;10,IF(AND(ISNUMBER('Test Sample Data'!K41),'Test Sample Data'!K41&lt;$B$1,'Test Sample Data'!K41&gt;0),'Test Sample Data'!K41,$B$1),"")</f>
        <v/>
      </c>
      <c r="L42" s="17" t="str">
        <f>IF(SUM('Test Sample Data'!L$3:L$98)&gt;10,IF(AND(ISNUMBER('Test Sample Data'!L41),'Test Sample Data'!L41&lt;$B$1,'Test Sample Data'!L41&gt;0),'Test Sample Data'!L41,$B$1),"")</f>
        <v/>
      </c>
      <c r="M42" s="17" t="str">
        <f>IF(SUM('Test Sample Data'!M$3:M$98)&gt;10,IF(AND(ISNUMBER('Test Sample Data'!M41),'Test Sample Data'!M41&lt;$B$1,'Test Sample Data'!M41&gt;0),'Test Sample Data'!M41,$B$1),"")</f>
        <v/>
      </c>
      <c r="N42" s="17" t="str">
        <f>'Gene Table'!E41</f>
        <v>mmu-miR-1901</v>
      </c>
      <c r="O42" s="17" t="str">
        <f>'Gene Table'!B41</f>
        <v>B15</v>
      </c>
      <c r="P42" s="17" t="str">
        <f>IF(SUM('Control Sample Data'!D$3:D$98)&gt;10,IF(AND(ISNUMBER('Control Sample Data'!D41),'Control Sample Data'!D41&lt;$B$1,'Control Sample Data'!D41&gt;0),'Control Sample Data'!D41,$B$1),"")</f>
        <v/>
      </c>
      <c r="Q42" s="17" t="str">
        <f>IF(SUM('Control Sample Data'!E$3:E$98)&gt;10,IF(AND(ISNUMBER('Control Sample Data'!E41),'Control Sample Data'!E41&lt;$B$1,'Control Sample Data'!E41&gt;0),'Control Sample Data'!E41,$B$1),"")</f>
        <v/>
      </c>
      <c r="R42" s="17" t="str">
        <f>IF(SUM('Control Sample Data'!F$3:F$98)&gt;10,IF(AND(ISNUMBER('Control Sample Data'!F41),'Control Sample Data'!F41&lt;$B$1,'Control Sample Data'!F41&gt;0),'Control Sample Data'!F41,$B$1),"")</f>
        <v/>
      </c>
      <c r="S42" s="17" t="str">
        <f>IF(SUM('Control Sample Data'!G$3:G$98)&gt;10,IF(AND(ISNUMBER('Control Sample Data'!G41),'Control Sample Data'!G41&lt;$B$1,'Control Sample Data'!G41&gt;0),'Control Sample Data'!G41,$B$1),"")</f>
        <v/>
      </c>
      <c r="T42" s="17" t="str">
        <f>IF(SUM('Control Sample Data'!H$3:H$98)&gt;10,IF(AND(ISNUMBER('Control Sample Data'!H41),'Control Sample Data'!H41&lt;$B$1,'Control Sample Data'!H41&gt;0),'Control Sample Data'!H41,$B$1),"")</f>
        <v/>
      </c>
      <c r="U42" s="17" t="str">
        <f>IF(SUM('Control Sample Data'!I$3:I$98)&gt;10,IF(AND(ISNUMBER('Control Sample Data'!I41),'Control Sample Data'!I41&lt;$B$1,'Control Sample Data'!I41&gt;0),'Control Sample Data'!I41,$B$1),"")</f>
        <v/>
      </c>
      <c r="V42" s="17" t="str">
        <f>IF(SUM('Control Sample Data'!J$3:J$98)&gt;10,IF(AND(ISNUMBER('Control Sample Data'!J41),'Control Sample Data'!J41&lt;$B$1,'Control Sample Data'!J41&gt;0),'Control Sample Data'!J41,$B$1),"")</f>
        <v/>
      </c>
      <c r="W42" s="17" t="str">
        <f>IF(SUM('Control Sample Data'!K$3:K$98)&gt;10,IF(AND(ISNUMBER('Control Sample Data'!K41),'Control Sample Data'!K41&lt;$B$1,'Control Sample Data'!K41&gt;0),'Control Sample Data'!K41,$B$1),"")</f>
        <v/>
      </c>
      <c r="X42" s="17" t="str">
        <f>IF(SUM('Control Sample Data'!L$3:L$98)&gt;10,IF(AND(ISNUMBER('Control Sample Data'!L41),'Control Sample Data'!L41&lt;$B$1,'Control Sample Data'!L41&gt;0),'Control Sample Data'!L41,$B$1),"")</f>
        <v/>
      </c>
      <c r="Y42" s="17" t="str">
        <f>IF(SUM('Control Sample Data'!M$3:M$98)&gt;10,IF(AND(ISNUMBER('Control Sample Data'!M41),'Control Sample Data'!M41&lt;$B$1,'Control Sample Data'!M41&gt;0),'Control Sample Data'!M41,$B$1),"")</f>
        <v/>
      </c>
      <c r="AT42" s="36" t="str">
        <f t="shared" si="3"/>
        <v/>
      </c>
      <c r="AU42" s="36" t="str">
        <f t="shared" si="4"/>
        <v/>
      </c>
      <c r="AV42" s="36" t="str">
        <f t="shared" si="5"/>
        <v/>
      </c>
      <c r="AW42" s="36" t="str">
        <f t="shared" si="6"/>
        <v/>
      </c>
      <c r="AX42" s="36" t="str">
        <f t="shared" si="7"/>
        <v/>
      </c>
      <c r="AY42" s="36" t="str">
        <f t="shared" si="8"/>
        <v/>
      </c>
      <c r="AZ42" s="36" t="str">
        <f t="shared" si="9"/>
        <v/>
      </c>
      <c r="BA42" s="36" t="str">
        <f t="shared" si="10"/>
        <v/>
      </c>
      <c r="BB42" s="36" t="str">
        <f t="shared" si="11"/>
        <v/>
      </c>
      <c r="BC42" s="36" t="str">
        <f t="shared" si="12"/>
        <v/>
      </c>
      <c r="BD42" s="36" t="str">
        <f t="shared" si="13"/>
        <v/>
      </c>
      <c r="BE42" s="36" t="str">
        <f t="shared" si="14"/>
        <v/>
      </c>
      <c r="BF42" s="36" t="str">
        <f t="shared" si="15"/>
        <v/>
      </c>
      <c r="BG42" s="36" t="str">
        <f t="shared" si="16"/>
        <v/>
      </c>
      <c r="BH42" s="36" t="str">
        <f t="shared" si="17"/>
        <v/>
      </c>
      <c r="BI42" s="36" t="str">
        <f t="shared" si="18"/>
        <v/>
      </c>
      <c r="BJ42" s="36" t="str">
        <f t="shared" si="19"/>
        <v/>
      </c>
      <c r="BK42" s="36" t="str">
        <f t="shared" si="20"/>
        <v/>
      </c>
      <c r="BL42" s="36" t="str">
        <f t="shared" si="21"/>
        <v/>
      </c>
      <c r="BM42" s="36" t="str">
        <f t="shared" si="22"/>
        <v/>
      </c>
      <c r="BN42" s="38" t="e">
        <f t="shared" si="23"/>
        <v>#DIV/0!</v>
      </c>
      <c r="BO42" s="38" t="e">
        <f t="shared" si="24"/>
        <v>#DIV/0!</v>
      </c>
      <c r="BP42" s="39" t="str">
        <f t="shared" si="25"/>
        <v/>
      </c>
      <c r="BQ42" s="39" t="str">
        <f t="shared" si="26"/>
        <v/>
      </c>
      <c r="BR42" s="39" t="str">
        <f t="shared" si="27"/>
        <v/>
      </c>
      <c r="BS42" s="39" t="str">
        <f t="shared" si="28"/>
        <v/>
      </c>
      <c r="BT42" s="39" t="str">
        <f t="shared" si="29"/>
        <v/>
      </c>
      <c r="BU42" s="39" t="str">
        <f t="shared" si="30"/>
        <v/>
      </c>
      <c r="BV42" s="39" t="str">
        <f t="shared" si="31"/>
        <v/>
      </c>
      <c r="BW42" s="39" t="str">
        <f t="shared" si="32"/>
        <v/>
      </c>
      <c r="BX42" s="39" t="str">
        <f t="shared" si="33"/>
        <v/>
      </c>
      <c r="BY42" s="39" t="str">
        <f t="shared" si="34"/>
        <v/>
      </c>
      <c r="BZ42" s="39" t="str">
        <f t="shared" si="35"/>
        <v/>
      </c>
      <c r="CA42" s="39" t="str">
        <f t="shared" si="36"/>
        <v/>
      </c>
      <c r="CB42" s="39" t="str">
        <f t="shared" si="37"/>
        <v/>
      </c>
      <c r="CC42" s="39" t="str">
        <f t="shared" si="38"/>
        <v/>
      </c>
      <c r="CD42" s="39" t="str">
        <f t="shared" si="39"/>
        <v/>
      </c>
      <c r="CE42" s="39" t="str">
        <f t="shared" si="40"/>
        <v/>
      </c>
      <c r="CF42" s="39" t="str">
        <f t="shared" si="41"/>
        <v/>
      </c>
      <c r="CG42" s="39" t="str">
        <f t="shared" si="42"/>
        <v/>
      </c>
      <c r="CH42" s="39" t="str">
        <f t="shared" si="43"/>
        <v/>
      </c>
      <c r="CI42" s="39" t="str">
        <f t="shared" si="44"/>
        <v/>
      </c>
    </row>
    <row r="43" spans="1:87">
      <c r="A43" s="18"/>
      <c r="B43" s="15" t="str">
        <f>'Gene Table'!E42</f>
        <v>mmu-miR-668-3p</v>
      </c>
      <c r="C43" s="15" t="str">
        <f>'Gene Table'!B42</f>
        <v>B16</v>
      </c>
      <c r="D43" s="16" t="str">
        <f>IF(SUM('Test Sample Data'!D$3:D$98)&gt;10,IF(AND(ISNUMBER('Test Sample Data'!D42),'Test Sample Data'!D42&lt;$B$1,'Test Sample Data'!D42&gt;0),'Test Sample Data'!D42,$B$1),"")</f>
        <v/>
      </c>
      <c r="E43" s="17" t="str">
        <f>IF(SUM('Test Sample Data'!E$3:E$98)&gt;10,IF(AND(ISNUMBER('Test Sample Data'!E42),'Test Sample Data'!E42&lt;$B$1,'Test Sample Data'!E42&gt;0),'Test Sample Data'!E42,$B$1),"")</f>
        <v/>
      </c>
      <c r="F43" s="17" t="str">
        <f>IF(SUM('Test Sample Data'!F$3:F$98)&gt;10,IF(AND(ISNUMBER('Test Sample Data'!F42),'Test Sample Data'!F42&lt;$B$1,'Test Sample Data'!F42&gt;0),'Test Sample Data'!F42,$B$1),"")</f>
        <v/>
      </c>
      <c r="G43" s="17" t="str">
        <f>IF(SUM('Test Sample Data'!G$3:G$98)&gt;10,IF(AND(ISNUMBER('Test Sample Data'!G42),'Test Sample Data'!G42&lt;$B$1,'Test Sample Data'!G42&gt;0),'Test Sample Data'!G42,$B$1),"")</f>
        <v/>
      </c>
      <c r="H43" s="17" t="str">
        <f>IF(SUM('Test Sample Data'!H$3:H$98)&gt;10,IF(AND(ISNUMBER('Test Sample Data'!H42),'Test Sample Data'!H42&lt;$B$1,'Test Sample Data'!H42&gt;0),'Test Sample Data'!H42,$B$1),"")</f>
        <v/>
      </c>
      <c r="I43" s="17" t="str">
        <f>IF(SUM('Test Sample Data'!I$3:I$98)&gt;10,IF(AND(ISNUMBER('Test Sample Data'!I42),'Test Sample Data'!I42&lt;$B$1,'Test Sample Data'!I42&gt;0),'Test Sample Data'!I42,$B$1),"")</f>
        <v/>
      </c>
      <c r="J43" s="17" t="str">
        <f>IF(SUM('Test Sample Data'!J$3:J$98)&gt;10,IF(AND(ISNUMBER('Test Sample Data'!J42),'Test Sample Data'!J42&lt;$B$1,'Test Sample Data'!J42&gt;0),'Test Sample Data'!J42,$B$1),"")</f>
        <v/>
      </c>
      <c r="K43" s="17" t="str">
        <f>IF(SUM('Test Sample Data'!K$3:K$98)&gt;10,IF(AND(ISNUMBER('Test Sample Data'!K42),'Test Sample Data'!K42&lt;$B$1,'Test Sample Data'!K42&gt;0),'Test Sample Data'!K42,$B$1),"")</f>
        <v/>
      </c>
      <c r="L43" s="17" t="str">
        <f>IF(SUM('Test Sample Data'!L$3:L$98)&gt;10,IF(AND(ISNUMBER('Test Sample Data'!L42),'Test Sample Data'!L42&lt;$B$1,'Test Sample Data'!L42&gt;0),'Test Sample Data'!L42,$B$1),"")</f>
        <v/>
      </c>
      <c r="M43" s="17" t="str">
        <f>IF(SUM('Test Sample Data'!M$3:M$98)&gt;10,IF(AND(ISNUMBER('Test Sample Data'!M42),'Test Sample Data'!M42&lt;$B$1,'Test Sample Data'!M42&gt;0),'Test Sample Data'!M42,$B$1),"")</f>
        <v/>
      </c>
      <c r="N43" s="17" t="str">
        <f>'Gene Table'!E42</f>
        <v>mmu-miR-668-3p</v>
      </c>
      <c r="O43" s="17" t="str">
        <f>'Gene Table'!B42</f>
        <v>B16</v>
      </c>
      <c r="P43" s="17" t="str">
        <f>IF(SUM('Control Sample Data'!D$3:D$98)&gt;10,IF(AND(ISNUMBER('Control Sample Data'!D42),'Control Sample Data'!D42&lt;$B$1,'Control Sample Data'!D42&gt;0),'Control Sample Data'!D42,$B$1),"")</f>
        <v/>
      </c>
      <c r="Q43" s="17" t="str">
        <f>IF(SUM('Control Sample Data'!E$3:E$98)&gt;10,IF(AND(ISNUMBER('Control Sample Data'!E42),'Control Sample Data'!E42&lt;$B$1,'Control Sample Data'!E42&gt;0),'Control Sample Data'!E42,$B$1),"")</f>
        <v/>
      </c>
      <c r="R43" s="17" t="str">
        <f>IF(SUM('Control Sample Data'!F$3:F$98)&gt;10,IF(AND(ISNUMBER('Control Sample Data'!F42),'Control Sample Data'!F42&lt;$B$1,'Control Sample Data'!F42&gt;0),'Control Sample Data'!F42,$B$1),"")</f>
        <v/>
      </c>
      <c r="S43" s="17" t="str">
        <f>IF(SUM('Control Sample Data'!G$3:G$98)&gt;10,IF(AND(ISNUMBER('Control Sample Data'!G42),'Control Sample Data'!G42&lt;$B$1,'Control Sample Data'!G42&gt;0),'Control Sample Data'!G42,$B$1),"")</f>
        <v/>
      </c>
      <c r="T43" s="17" t="str">
        <f>IF(SUM('Control Sample Data'!H$3:H$98)&gt;10,IF(AND(ISNUMBER('Control Sample Data'!H42),'Control Sample Data'!H42&lt;$B$1,'Control Sample Data'!H42&gt;0),'Control Sample Data'!H42,$B$1),"")</f>
        <v/>
      </c>
      <c r="U43" s="17" t="str">
        <f>IF(SUM('Control Sample Data'!I$3:I$98)&gt;10,IF(AND(ISNUMBER('Control Sample Data'!I42),'Control Sample Data'!I42&lt;$B$1,'Control Sample Data'!I42&gt;0),'Control Sample Data'!I42,$B$1),"")</f>
        <v/>
      </c>
      <c r="V43" s="17" t="str">
        <f>IF(SUM('Control Sample Data'!J$3:J$98)&gt;10,IF(AND(ISNUMBER('Control Sample Data'!J42),'Control Sample Data'!J42&lt;$B$1,'Control Sample Data'!J42&gt;0),'Control Sample Data'!J42,$B$1),"")</f>
        <v/>
      </c>
      <c r="W43" s="17" t="str">
        <f>IF(SUM('Control Sample Data'!K$3:K$98)&gt;10,IF(AND(ISNUMBER('Control Sample Data'!K42),'Control Sample Data'!K42&lt;$B$1,'Control Sample Data'!K42&gt;0),'Control Sample Data'!K42,$B$1),"")</f>
        <v/>
      </c>
      <c r="X43" s="17" t="str">
        <f>IF(SUM('Control Sample Data'!L$3:L$98)&gt;10,IF(AND(ISNUMBER('Control Sample Data'!L42),'Control Sample Data'!L42&lt;$B$1,'Control Sample Data'!L42&gt;0),'Control Sample Data'!L42,$B$1),"")</f>
        <v/>
      </c>
      <c r="Y43" s="17" t="str">
        <f>IF(SUM('Control Sample Data'!M$3:M$98)&gt;10,IF(AND(ISNUMBER('Control Sample Data'!M42),'Control Sample Data'!M42&lt;$B$1,'Control Sample Data'!M42&gt;0),'Control Sample Data'!M42,$B$1),"")</f>
        <v/>
      </c>
      <c r="AT43" s="36" t="str">
        <f t="shared" si="3"/>
        <v/>
      </c>
      <c r="AU43" s="36" t="str">
        <f t="shared" si="4"/>
        <v/>
      </c>
      <c r="AV43" s="36" t="str">
        <f t="shared" si="5"/>
        <v/>
      </c>
      <c r="AW43" s="36" t="str">
        <f t="shared" si="6"/>
        <v/>
      </c>
      <c r="AX43" s="36" t="str">
        <f t="shared" si="7"/>
        <v/>
      </c>
      <c r="AY43" s="36" t="str">
        <f t="shared" si="8"/>
        <v/>
      </c>
      <c r="AZ43" s="36" t="str">
        <f t="shared" si="9"/>
        <v/>
      </c>
      <c r="BA43" s="36" t="str">
        <f t="shared" si="10"/>
        <v/>
      </c>
      <c r="BB43" s="36" t="str">
        <f t="shared" si="11"/>
        <v/>
      </c>
      <c r="BC43" s="36" t="str">
        <f t="shared" si="12"/>
        <v/>
      </c>
      <c r="BD43" s="36" t="str">
        <f t="shared" si="13"/>
        <v/>
      </c>
      <c r="BE43" s="36" t="str">
        <f t="shared" si="14"/>
        <v/>
      </c>
      <c r="BF43" s="36" t="str">
        <f t="shared" si="15"/>
        <v/>
      </c>
      <c r="BG43" s="36" t="str">
        <f t="shared" si="16"/>
        <v/>
      </c>
      <c r="BH43" s="36" t="str">
        <f t="shared" si="17"/>
        <v/>
      </c>
      <c r="BI43" s="36" t="str">
        <f t="shared" si="18"/>
        <v/>
      </c>
      <c r="BJ43" s="36" t="str">
        <f t="shared" si="19"/>
        <v/>
      </c>
      <c r="BK43" s="36" t="str">
        <f t="shared" si="20"/>
        <v/>
      </c>
      <c r="BL43" s="36" t="str">
        <f t="shared" si="21"/>
        <v/>
      </c>
      <c r="BM43" s="36" t="str">
        <f t="shared" si="22"/>
        <v/>
      </c>
      <c r="BN43" s="38" t="e">
        <f t="shared" si="23"/>
        <v>#DIV/0!</v>
      </c>
      <c r="BO43" s="38" t="e">
        <f t="shared" si="24"/>
        <v>#DIV/0!</v>
      </c>
      <c r="BP43" s="39" t="str">
        <f t="shared" si="25"/>
        <v/>
      </c>
      <c r="BQ43" s="39" t="str">
        <f t="shared" si="26"/>
        <v/>
      </c>
      <c r="BR43" s="39" t="str">
        <f t="shared" si="27"/>
        <v/>
      </c>
      <c r="BS43" s="39" t="str">
        <f t="shared" si="28"/>
        <v/>
      </c>
      <c r="BT43" s="39" t="str">
        <f t="shared" si="29"/>
        <v/>
      </c>
      <c r="BU43" s="39" t="str">
        <f t="shared" si="30"/>
        <v/>
      </c>
      <c r="BV43" s="39" t="str">
        <f t="shared" si="31"/>
        <v/>
      </c>
      <c r="BW43" s="39" t="str">
        <f t="shared" si="32"/>
        <v/>
      </c>
      <c r="BX43" s="39" t="str">
        <f t="shared" si="33"/>
        <v/>
      </c>
      <c r="BY43" s="39" t="str">
        <f t="shared" si="34"/>
        <v/>
      </c>
      <c r="BZ43" s="39" t="str">
        <f t="shared" si="35"/>
        <v/>
      </c>
      <c r="CA43" s="39" t="str">
        <f t="shared" si="36"/>
        <v/>
      </c>
      <c r="CB43" s="39" t="str">
        <f t="shared" si="37"/>
        <v/>
      </c>
      <c r="CC43" s="39" t="str">
        <f t="shared" si="38"/>
        <v/>
      </c>
      <c r="CD43" s="39" t="str">
        <f t="shared" si="39"/>
        <v/>
      </c>
      <c r="CE43" s="39" t="str">
        <f t="shared" si="40"/>
        <v/>
      </c>
      <c r="CF43" s="39" t="str">
        <f t="shared" si="41"/>
        <v/>
      </c>
      <c r="CG43" s="39" t="str">
        <f t="shared" si="42"/>
        <v/>
      </c>
      <c r="CH43" s="39" t="str">
        <f t="shared" si="43"/>
        <v/>
      </c>
      <c r="CI43" s="39" t="str">
        <f t="shared" si="44"/>
        <v/>
      </c>
    </row>
    <row r="44" spans="1:87">
      <c r="A44" s="18"/>
      <c r="B44" s="15" t="str">
        <f>'Gene Table'!E43</f>
        <v>mmu-miR-1902</v>
      </c>
      <c r="C44" s="15" t="str">
        <f>'Gene Table'!B43</f>
        <v>B17</v>
      </c>
      <c r="D44" s="16" t="str">
        <f>IF(SUM('Test Sample Data'!D$3:D$98)&gt;10,IF(AND(ISNUMBER('Test Sample Data'!D43),'Test Sample Data'!D43&lt;$B$1,'Test Sample Data'!D43&gt;0),'Test Sample Data'!D43,$B$1),"")</f>
        <v/>
      </c>
      <c r="E44" s="17" t="str">
        <f>IF(SUM('Test Sample Data'!E$3:E$98)&gt;10,IF(AND(ISNUMBER('Test Sample Data'!E43),'Test Sample Data'!E43&lt;$B$1,'Test Sample Data'!E43&gt;0),'Test Sample Data'!E43,$B$1),"")</f>
        <v/>
      </c>
      <c r="F44" s="17" t="str">
        <f>IF(SUM('Test Sample Data'!F$3:F$98)&gt;10,IF(AND(ISNUMBER('Test Sample Data'!F43),'Test Sample Data'!F43&lt;$B$1,'Test Sample Data'!F43&gt;0),'Test Sample Data'!F43,$B$1),"")</f>
        <v/>
      </c>
      <c r="G44" s="17" t="str">
        <f>IF(SUM('Test Sample Data'!G$3:G$98)&gt;10,IF(AND(ISNUMBER('Test Sample Data'!G43),'Test Sample Data'!G43&lt;$B$1,'Test Sample Data'!G43&gt;0),'Test Sample Data'!G43,$B$1),"")</f>
        <v/>
      </c>
      <c r="H44" s="17" t="str">
        <f>IF(SUM('Test Sample Data'!H$3:H$98)&gt;10,IF(AND(ISNUMBER('Test Sample Data'!H43),'Test Sample Data'!H43&lt;$B$1,'Test Sample Data'!H43&gt;0),'Test Sample Data'!H43,$B$1),"")</f>
        <v/>
      </c>
      <c r="I44" s="17" t="str">
        <f>IF(SUM('Test Sample Data'!I$3:I$98)&gt;10,IF(AND(ISNUMBER('Test Sample Data'!I43),'Test Sample Data'!I43&lt;$B$1,'Test Sample Data'!I43&gt;0),'Test Sample Data'!I43,$B$1),"")</f>
        <v/>
      </c>
      <c r="J44" s="17" t="str">
        <f>IF(SUM('Test Sample Data'!J$3:J$98)&gt;10,IF(AND(ISNUMBER('Test Sample Data'!J43),'Test Sample Data'!J43&lt;$B$1,'Test Sample Data'!J43&gt;0),'Test Sample Data'!J43,$B$1),"")</f>
        <v/>
      </c>
      <c r="K44" s="17" t="str">
        <f>IF(SUM('Test Sample Data'!K$3:K$98)&gt;10,IF(AND(ISNUMBER('Test Sample Data'!K43),'Test Sample Data'!K43&lt;$B$1,'Test Sample Data'!K43&gt;0),'Test Sample Data'!K43,$B$1),"")</f>
        <v/>
      </c>
      <c r="L44" s="17" t="str">
        <f>IF(SUM('Test Sample Data'!L$3:L$98)&gt;10,IF(AND(ISNUMBER('Test Sample Data'!L43),'Test Sample Data'!L43&lt;$B$1,'Test Sample Data'!L43&gt;0),'Test Sample Data'!L43,$B$1),"")</f>
        <v/>
      </c>
      <c r="M44" s="17" t="str">
        <f>IF(SUM('Test Sample Data'!M$3:M$98)&gt;10,IF(AND(ISNUMBER('Test Sample Data'!M43),'Test Sample Data'!M43&lt;$B$1,'Test Sample Data'!M43&gt;0),'Test Sample Data'!M43,$B$1),"")</f>
        <v/>
      </c>
      <c r="N44" s="17" t="str">
        <f>'Gene Table'!E43</f>
        <v>mmu-miR-1902</v>
      </c>
      <c r="O44" s="17" t="str">
        <f>'Gene Table'!B43</f>
        <v>B17</v>
      </c>
      <c r="P44" s="17" t="str">
        <f>IF(SUM('Control Sample Data'!D$3:D$98)&gt;10,IF(AND(ISNUMBER('Control Sample Data'!D43),'Control Sample Data'!D43&lt;$B$1,'Control Sample Data'!D43&gt;0),'Control Sample Data'!D43,$B$1),"")</f>
        <v/>
      </c>
      <c r="Q44" s="17" t="str">
        <f>IF(SUM('Control Sample Data'!E$3:E$98)&gt;10,IF(AND(ISNUMBER('Control Sample Data'!E43),'Control Sample Data'!E43&lt;$B$1,'Control Sample Data'!E43&gt;0),'Control Sample Data'!E43,$B$1),"")</f>
        <v/>
      </c>
      <c r="R44" s="17" t="str">
        <f>IF(SUM('Control Sample Data'!F$3:F$98)&gt;10,IF(AND(ISNUMBER('Control Sample Data'!F43),'Control Sample Data'!F43&lt;$B$1,'Control Sample Data'!F43&gt;0),'Control Sample Data'!F43,$B$1),"")</f>
        <v/>
      </c>
      <c r="S44" s="17" t="str">
        <f>IF(SUM('Control Sample Data'!G$3:G$98)&gt;10,IF(AND(ISNUMBER('Control Sample Data'!G43),'Control Sample Data'!G43&lt;$B$1,'Control Sample Data'!G43&gt;0),'Control Sample Data'!G43,$B$1),"")</f>
        <v/>
      </c>
      <c r="T44" s="17" t="str">
        <f>IF(SUM('Control Sample Data'!H$3:H$98)&gt;10,IF(AND(ISNUMBER('Control Sample Data'!H43),'Control Sample Data'!H43&lt;$B$1,'Control Sample Data'!H43&gt;0),'Control Sample Data'!H43,$B$1),"")</f>
        <v/>
      </c>
      <c r="U44" s="17" t="str">
        <f>IF(SUM('Control Sample Data'!I$3:I$98)&gt;10,IF(AND(ISNUMBER('Control Sample Data'!I43),'Control Sample Data'!I43&lt;$B$1,'Control Sample Data'!I43&gt;0),'Control Sample Data'!I43,$B$1),"")</f>
        <v/>
      </c>
      <c r="V44" s="17" t="str">
        <f>IF(SUM('Control Sample Data'!J$3:J$98)&gt;10,IF(AND(ISNUMBER('Control Sample Data'!J43),'Control Sample Data'!J43&lt;$B$1,'Control Sample Data'!J43&gt;0),'Control Sample Data'!J43,$B$1),"")</f>
        <v/>
      </c>
      <c r="W44" s="17" t="str">
        <f>IF(SUM('Control Sample Data'!K$3:K$98)&gt;10,IF(AND(ISNUMBER('Control Sample Data'!K43),'Control Sample Data'!K43&lt;$B$1,'Control Sample Data'!K43&gt;0),'Control Sample Data'!K43,$B$1),"")</f>
        <v/>
      </c>
      <c r="X44" s="17" t="str">
        <f>IF(SUM('Control Sample Data'!L$3:L$98)&gt;10,IF(AND(ISNUMBER('Control Sample Data'!L43),'Control Sample Data'!L43&lt;$B$1,'Control Sample Data'!L43&gt;0),'Control Sample Data'!L43,$B$1),"")</f>
        <v/>
      </c>
      <c r="Y44" s="17" t="str">
        <f>IF(SUM('Control Sample Data'!M$3:M$98)&gt;10,IF(AND(ISNUMBER('Control Sample Data'!M43),'Control Sample Data'!M43&lt;$B$1,'Control Sample Data'!M43&gt;0),'Control Sample Data'!M43,$B$1),"")</f>
        <v/>
      </c>
      <c r="AT44" s="36" t="str">
        <f t="shared" si="3"/>
        <v/>
      </c>
      <c r="AU44" s="36" t="str">
        <f t="shared" si="4"/>
        <v/>
      </c>
      <c r="AV44" s="36" t="str">
        <f t="shared" si="5"/>
        <v/>
      </c>
      <c r="AW44" s="36" t="str">
        <f t="shared" si="6"/>
        <v/>
      </c>
      <c r="AX44" s="36" t="str">
        <f t="shared" si="7"/>
        <v/>
      </c>
      <c r="AY44" s="36" t="str">
        <f t="shared" si="8"/>
        <v/>
      </c>
      <c r="AZ44" s="36" t="str">
        <f t="shared" si="9"/>
        <v/>
      </c>
      <c r="BA44" s="36" t="str">
        <f t="shared" si="10"/>
        <v/>
      </c>
      <c r="BB44" s="36" t="str">
        <f t="shared" si="11"/>
        <v/>
      </c>
      <c r="BC44" s="36" t="str">
        <f t="shared" si="12"/>
        <v/>
      </c>
      <c r="BD44" s="36" t="str">
        <f t="shared" si="13"/>
        <v/>
      </c>
      <c r="BE44" s="36" t="str">
        <f t="shared" si="14"/>
        <v/>
      </c>
      <c r="BF44" s="36" t="str">
        <f t="shared" si="15"/>
        <v/>
      </c>
      <c r="BG44" s="36" t="str">
        <f t="shared" si="16"/>
        <v/>
      </c>
      <c r="BH44" s="36" t="str">
        <f t="shared" si="17"/>
        <v/>
      </c>
      <c r="BI44" s="36" t="str">
        <f t="shared" si="18"/>
        <v/>
      </c>
      <c r="BJ44" s="36" t="str">
        <f t="shared" si="19"/>
        <v/>
      </c>
      <c r="BK44" s="36" t="str">
        <f t="shared" si="20"/>
        <v/>
      </c>
      <c r="BL44" s="36" t="str">
        <f t="shared" si="21"/>
        <v/>
      </c>
      <c r="BM44" s="36" t="str">
        <f t="shared" si="22"/>
        <v/>
      </c>
      <c r="BN44" s="38" t="e">
        <f t="shared" si="23"/>
        <v>#DIV/0!</v>
      </c>
      <c r="BO44" s="38" t="e">
        <f t="shared" si="24"/>
        <v>#DIV/0!</v>
      </c>
      <c r="BP44" s="39" t="str">
        <f t="shared" si="25"/>
        <v/>
      </c>
      <c r="BQ44" s="39" t="str">
        <f t="shared" si="26"/>
        <v/>
      </c>
      <c r="BR44" s="39" t="str">
        <f t="shared" si="27"/>
        <v/>
      </c>
      <c r="BS44" s="39" t="str">
        <f t="shared" si="28"/>
        <v/>
      </c>
      <c r="BT44" s="39" t="str">
        <f t="shared" si="29"/>
        <v/>
      </c>
      <c r="BU44" s="39" t="str">
        <f t="shared" si="30"/>
        <v/>
      </c>
      <c r="BV44" s="39" t="str">
        <f t="shared" si="31"/>
        <v/>
      </c>
      <c r="BW44" s="39" t="str">
        <f t="shared" si="32"/>
        <v/>
      </c>
      <c r="BX44" s="39" t="str">
        <f t="shared" si="33"/>
        <v/>
      </c>
      <c r="BY44" s="39" t="str">
        <f t="shared" si="34"/>
        <v/>
      </c>
      <c r="BZ44" s="39" t="str">
        <f t="shared" si="35"/>
        <v/>
      </c>
      <c r="CA44" s="39" t="str">
        <f t="shared" si="36"/>
        <v/>
      </c>
      <c r="CB44" s="39" t="str">
        <f t="shared" si="37"/>
        <v/>
      </c>
      <c r="CC44" s="39" t="str">
        <f t="shared" si="38"/>
        <v/>
      </c>
      <c r="CD44" s="39" t="str">
        <f t="shared" si="39"/>
        <v/>
      </c>
      <c r="CE44" s="39" t="str">
        <f t="shared" si="40"/>
        <v/>
      </c>
      <c r="CF44" s="39" t="str">
        <f t="shared" si="41"/>
        <v/>
      </c>
      <c r="CG44" s="39" t="str">
        <f t="shared" si="42"/>
        <v/>
      </c>
      <c r="CH44" s="39" t="str">
        <f t="shared" si="43"/>
        <v/>
      </c>
      <c r="CI44" s="39" t="str">
        <f t="shared" si="44"/>
        <v/>
      </c>
    </row>
    <row r="45" spans="1:87">
      <c r="A45" s="18"/>
      <c r="B45" s="15" t="str">
        <f>'Gene Table'!E44</f>
        <v>mmu-miR-669e-5p</v>
      </c>
      <c r="C45" s="15" t="str">
        <f>'Gene Table'!B44</f>
        <v>B18</v>
      </c>
      <c r="D45" s="16" t="str">
        <f>IF(SUM('Test Sample Data'!D$3:D$98)&gt;10,IF(AND(ISNUMBER('Test Sample Data'!D44),'Test Sample Data'!D44&lt;$B$1,'Test Sample Data'!D44&gt;0),'Test Sample Data'!D44,$B$1),"")</f>
        <v/>
      </c>
      <c r="E45" s="17" t="str">
        <f>IF(SUM('Test Sample Data'!E$3:E$98)&gt;10,IF(AND(ISNUMBER('Test Sample Data'!E44),'Test Sample Data'!E44&lt;$B$1,'Test Sample Data'!E44&gt;0),'Test Sample Data'!E44,$B$1),"")</f>
        <v/>
      </c>
      <c r="F45" s="17" t="str">
        <f>IF(SUM('Test Sample Data'!F$3:F$98)&gt;10,IF(AND(ISNUMBER('Test Sample Data'!F44),'Test Sample Data'!F44&lt;$B$1,'Test Sample Data'!F44&gt;0),'Test Sample Data'!F44,$B$1),"")</f>
        <v/>
      </c>
      <c r="G45" s="17" t="str">
        <f>IF(SUM('Test Sample Data'!G$3:G$98)&gt;10,IF(AND(ISNUMBER('Test Sample Data'!G44),'Test Sample Data'!G44&lt;$B$1,'Test Sample Data'!G44&gt;0),'Test Sample Data'!G44,$B$1),"")</f>
        <v/>
      </c>
      <c r="H45" s="17" t="str">
        <f>IF(SUM('Test Sample Data'!H$3:H$98)&gt;10,IF(AND(ISNUMBER('Test Sample Data'!H44),'Test Sample Data'!H44&lt;$B$1,'Test Sample Data'!H44&gt;0),'Test Sample Data'!H44,$B$1),"")</f>
        <v/>
      </c>
      <c r="I45" s="17" t="str">
        <f>IF(SUM('Test Sample Data'!I$3:I$98)&gt;10,IF(AND(ISNUMBER('Test Sample Data'!I44),'Test Sample Data'!I44&lt;$B$1,'Test Sample Data'!I44&gt;0),'Test Sample Data'!I44,$B$1),"")</f>
        <v/>
      </c>
      <c r="J45" s="17" t="str">
        <f>IF(SUM('Test Sample Data'!J$3:J$98)&gt;10,IF(AND(ISNUMBER('Test Sample Data'!J44),'Test Sample Data'!J44&lt;$B$1,'Test Sample Data'!J44&gt;0),'Test Sample Data'!J44,$B$1),"")</f>
        <v/>
      </c>
      <c r="K45" s="17" t="str">
        <f>IF(SUM('Test Sample Data'!K$3:K$98)&gt;10,IF(AND(ISNUMBER('Test Sample Data'!K44),'Test Sample Data'!K44&lt;$B$1,'Test Sample Data'!K44&gt;0),'Test Sample Data'!K44,$B$1),"")</f>
        <v/>
      </c>
      <c r="L45" s="17" t="str">
        <f>IF(SUM('Test Sample Data'!L$3:L$98)&gt;10,IF(AND(ISNUMBER('Test Sample Data'!L44),'Test Sample Data'!L44&lt;$B$1,'Test Sample Data'!L44&gt;0),'Test Sample Data'!L44,$B$1),"")</f>
        <v/>
      </c>
      <c r="M45" s="17" t="str">
        <f>IF(SUM('Test Sample Data'!M$3:M$98)&gt;10,IF(AND(ISNUMBER('Test Sample Data'!M44),'Test Sample Data'!M44&lt;$B$1,'Test Sample Data'!M44&gt;0),'Test Sample Data'!M44,$B$1),"")</f>
        <v/>
      </c>
      <c r="N45" s="17" t="str">
        <f>'Gene Table'!E44</f>
        <v>mmu-miR-669e-5p</v>
      </c>
      <c r="O45" s="17" t="str">
        <f>'Gene Table'!B44</f>
        <v>B18</v>
      </c>
      <c r="P45" s="17" t="str">
        <f>IF(SUM('Control Sample Data'!D$3:D$98)&gt;10,IF(AND(ISNUMBER('Control Sample Data'!D44),'Control Sample Data'!D44&lt;$B$1,'Control Sample Data'!D44&gt;0),'Control Sample Data'!D44,$B$1),"")</f>
        <v/>
      </c>
      <c r="Q45" s="17" t="str">
        <f>IF(SUM('Control Sample Data'!E$3:E$98)&gt;10,IF(AND(ISNUMBER('Control Sample Data'!E44),'Control Sample Data'!E44&lt;$B$1,'Control Sample Data'!E44&gt;0),'Control Sample Data'!E44,$B$1),"")</f>
        <v/>
      </c>
      <c r="R45" s="17" t="str">
        <f>IF(SUM('Control Sample Data'!F$3:F$98)&gt;10,IF(AND(ISNUMBER('Control Sample Data'!F44),'Control Sample Data'!F44&lt;$B$1,'Control Sample Data'!F44&gt;0),'Control Sample Data'!F44,$B$1),"")</f>
        <v/>
      </c>
      <c r="S45" s="17" t="str">
        <f>IF(SUM('Control Sample Data'!G$3:G$98)&gt;10,IF(AND(ISNUMBER('Control Sample Data'!G44),'Control Sample Data'!G44&lt;$B$1,'Control Sample Data'!G44&gt;0),'Control Sample Data'!G44,$B$1),"")</f>
        <v/>
      </c>
      <c r="T45" s="17" t="str">
        <f>IF(SUM('Control Sample Data'!H$3:H$98)&gt;10,IF(AND(ISNUMBER('Control Sample Data'!H44),'Control Sample Data'!H44&lt;$B$1,'Control Sample Data'!H44&gt;0),'Control Sample Data'!H44,$B$1),"")</f>
        <v/>
      </c>
      <c r="U45" s="17" t="str">
        <f>IF(SUM('Control Sample Data'!I$3:I$98)&gt;10,IF(AND(ISNUMBER('Control Sample Data'!I44),'Control Sample Data'!I44&lt;$B$1,'Control Sample Data'!I44&gt;0),'Control Sample Data'!I44,$B$1),"")</f>
        <v/>
      </c>
      <c r="V45" s="17" t="str">
        <f>IF(SUM('Control Sample Data'!J$3:J$98)&gt;10,IF(AND(ISNUMBER('Control Sample Data'!J44),'Control Sample Data'!J44&lt;$B$1,'Control Sample Data'!J44&gt;0),'Control Sample Data'!J44,$B$1),"")</f>
        <v/>
      </c>
      <c r="W45" s="17" t="str">
        <f>IF(SUM('Control Sample Data'!K$3:K$98)&gt;10,IF(AND(ISNUMBER('Control Sample Data'!K44),'Control Sample Data'!K44&lt;$B$1,'Control Sample Data'!K44&gt;0),'Control Sample Data'!K44,$B$1),"")</f>
        <v/>
      </c>
      <c r="X45" s="17" t="str">
        <f>IF(SUM('Control Sample Data'!L$3:L$98)&gt;10,IF(AND(ISNUMBER('Control Sample Data'!L44),'Control Sample Data'!L44&lt;$B$1,'Control Sample Data'!L44&gt;0),'Control Sample Data'!L44,$B$1),"")</f>
        <v/>
      </c>
      <c r="Y45" s="17" t="str">
        <f>IF(SUM('Control Sample Data'!M$3:M$98)&gt;10,IF(AND(ISNUMBER('Control Sample Data'!M44),'Control Sample Data'!M44&lt;$B$1,'Control Sample Data'!M44&gt;0),'Control Sample Data'!M44,$B$1),"")</f>
        <v/>
      </c>
      <c r="AT45" s="36" t="str">
        <f t="shared" si="3"/>
        <v/>
      </c>
      <c r="AU45" s="36" t="str">
        <f t="shared" si="4"/>
        <v/>
      </c>
      <c r="AV45" s="36" t="str">
        <f t="shared" si="5"/>
        <v/>
      </c>
      <c r="AW45" s="36" t="str">
        <f t="shared" si="6"/>
        <v/>
      </c>
      <c r="AX45" s="36" t="str">
        <f t="shared" si="7"/>
        <v/>
      </c>
      <c r="AY45" s="36" t="str">
        <f t="shared" si="8"/>
        <v/>
      </c>
      <c r="AZ45" s="36" t="str">
        <f t="shared" si="9"/>
        <v/>
      </c>
      <c r="BA45" s="36" t="str">
        <f t="shared" si="10"/>
        <v/>
      </c>
      <c r="BB45" s="36" t="str">
        <f t="shared" si="11"/>
        <v/>
      </c>
      <c r="BC45" s="36" t="str">
        <f t="shared" si="12"/>
        <v/>
      </c>
      <c r="BD45" s="36" t="str">
        <f t="shared" si="13"/>
        <v/>
      </c>
      <c r="BE45" s="36" t="str">
        <f t="shared" si="14"/>
        <v/>
      </c>
      <c r="BF45" s="36" t="str">
        <f t="shared" si="15"/>
        <v/>
      </c>
      <c r="BG45" s="36" t="str">
        <f t="shared" si="16"/>
        <v/>
      </c>
      <c r="BH45" s="36" t="str">
        <f t="shared" si="17"/>
        <v/>
      </c>
      <c r="BI45" s="36" t="str">
        <f t="shared" si="18"/>
        <v/>
      </c>
      <c r="BJ45" s="36" t="str">
        <f t="shared" si="19"/>
        <v/>
      </c>
      <c r="BK45" s="36" t="str">
        <f t="shared" si="20"/>
        <v/>
      </c>
      <c r="BL45" s="36" t="str">
        <f t="shared" si="21"/>
        <v/>
      </c>
      <c r="BM45" s="36" t="str">
        <f t="shared" si="22"/>
        <v/>
      </c>
      <c r="BN45" s="38" t="e">
        <f t="shared" si="23"/>
        <v>#DIV/0!</v>
      </c>
      <c r="BO45" s="38" t="e">
        <f t="shared" si="24"/>
        <v>#DIV/0!</v>
      </c>
      <c r="BP45" s="39" t="str">
        <f t="shared" si="25"/>
        <v/>
      </c>
      <c r="BQ45" s="39" t="str">
        <f t="shared" si="26"/>
        <v/>
      </c>
      <c r="BR45" s="39" t="str">
        <f t="shared" si="27"/>
        <v/>
      </c>
      <c r="BS45" s="39" t="str">
        <f t="shared" si="28"/>
        <v/>
      </c>
      <c r="BT45" s="39" t="str">
        <f t="shared" si="29"/>
        <v/>
      </c>
      <c r="BU45" s="39" t="str">
        <f t="shared" si="30"/>
        <v/>
      </c>
      <c r="BV45" s="39" t="str">
        <f t="shared" si="31"/>
        <v/>
      </c>
      <c r="BW45" s="39" t="str">
        <f t="shared" si="32"/>
        <v/>
      </c>
      <c r="BX45" s="39" t="str">
        <f t="shared" si="33"/>
        <v/>
      </c>
      <c r="BY45" s="39" t="str">
        <f t="shared" si="34"/>
        <v/>
      </c>
      <c r="BZ45" s="39" t="str">
        <f t="shared" si="35"/>
        <v/>
      </c>
      <c r="CA45" s="39" t="str">
        <f t="shared" si="36"/>
        <v/>
      </c>
      <c r="CB45" s="39" t="str">
        <f t="shared" si="37"/>
        <v/>
      </c>
      <c r="CC45" s="39" t="str">
        <f t="shared" si="38"/>
        <v/>
      </c>
      <c r="CD45" s="39" t="str">
        <f t="shared" si="39"/>
        <v/>
      </c>
      <c r="CE45" s="39" t="str">
        <f t="shared" si="40"/>
        <v/>
      </c>
      <c r="CF45" s="39" t="str">
        <f t="shared" si="41"/>
        <v/>
      </c>
      <c r="CG45" s="39" t="str">
        <f t="shared" si="42"/>
        <v/>
      </c>
      <c r="CH45" s="39" t="str">
        <f t="shared" si="43"/>
        <v/>
      </c>
      <c r="CI45" s="39" t="str">
        <f t="shared" si="44"/>
        <v/>
      </c>
    </row>
    <row r="46" spans="1:87">
      <c r="A46" s="18"/>
      <c r="B46" s="15" t="str">
        <f>'Gene Table'!E45</f>
        <v>mmu-miR-193b-3p</v>
      </c>
      <c r="C46" s="15" t="str">
        <f>'Gene Table'!B45</f>
        <v>B19</v>
      </c>
      <c r="D46" s="16" t="str">
        <f>IF(SUM('Test Sample Data'!D$3:D$98)&gt;10,IF(AND(ISNUMBER('Test Sample Data'!D45),'Test Sample Data'!D45&lt;$B$1,'Test Sample Data'!D45&gt;0),'Test Sample Data'!D45,$B$1),"")</f>
        <v/>
      </c>
      <c r="E46" s="17" t="str">
        <f>IF(SUM('Test Sample Data'!E$3:E$98)&gt;10,IF(AND(ISNUMBER('Test Sample Data'!E45),'Test Sample Data'!E45&lt;$B$1,'Test Sample Data'!E45&gt;0),'Test Sample Data'!E45,$B$1),"")</f>
        <v/>
      </c>
      <c r="F46" s="17" t="str">
        <f>IF(SUM('Test Sample Data'!F$3:F$98)&gt;10,IF(AND(ISNUMBER('Test Sample Data'!F45),'Test Sample Data'!F45&lt;$B$1,'Test Sample Data'!F45&gt;0),'Test Sample Data'!F45,$B$1),"")</f>
        <v/>
      </c>
      <c r="G46" s="17" t="str">
        <f>IF(SUM('Test Sample Data'!G$3:G$98)&gt;10,IF(AND(ISNUMBER('Test Sample Data'!G45),'Test Sample Data'!G45&lt;$B$1,'Test Sample Data'!G45&gt;0),'Test Sample Data'!G45,$B$1),"")</f>
        <v/>
      </c>
      <c r="H46" s="17" t="str">
        <f>IF(SUM('Test Sample Data'!H$3:H$98)&gt;10,IF(AND(ISNUMBER('Test Sample Data'!H45),'Test Sample Data'!H45&lt;$B$1,'Test Sample Data'!H45&gt;0),'Test Sample Data'!H45,$B$1),"")</f>
        <v/>
      </c>
      <c r="I46" s="17" t="str">
        <f>IF(SUM('Test Sample Data'!I$3:I$98)&gt;10,IF(AND(ISNUMBER('Test Sample Data'!I45),'Test Sample Data'!I45&lt;$B$1,'Test Sample Data'!I45&gt;0),'Test Sample Data'!I45,$B$1),"")</f>
        <v/>
      </c>
      <c r="J46" s="17" t="str">
        <f>IF(SUM('Test Sample Data'!J$3:J$98)&gt;10,IF(AND(ISNUMBER('Test Sample Data'!J45),'Test Sample Data'!J45&lt;$B$1,'Test Sample Data'!J45&gt;0),'Test Sample Data'!J45,$B$1),"")</f>
        <v/>
      </c>
      <c r="K46" s="17" t="str">
        <f>IF(SUM('Test Sample Data'!K$3:K$98)&gt;10,IF(AND(ISNUMBER('Test Sample Data'!K45),'Test Sample Data'!K45&lt;$B$1,'Test Sample Data'!K45&gt;0),'Test Sample Data'!K45,$B$1),"")</f>
        <v/>
      </c>
      <c r="L46" s="17" t="str">
        <f>IF(SUM('Test Sample Data'!L$3:L$98)&gt;10,IF(AND(ISNUMBER('Test Sample Data'!L45),'Test Sample Data'!L45&lt;$B$1,'Test Sample Data'!L45&gt;0),'Test Sample Data'!L45,$B$1),"")</f>
        <v/>
      </c>
      <c r="M46" s="17" t="str">
        <f>IF(SUM('Test Sample Data'!M$3:M$98)&gt;10,IF(AND(ISNUMBER('Test Sample Data'!M45),'Test Sample Data'!M45&lt;$B$1,'Test Sample Data'!M45&gt;0),'Test Sample Data'!M45,$B$1),"")</f>
        <v/>
      </c>
      <c r="N46" s="17" t="str">
        <f>'Gene Table'!E45</f>
        <v>mmu-miR-193b-3p</v>
      </c>
      <c r="O46" s="17" t="str">
        <f>'Gene Table'!B45</f>
        <v>B19</v>
      </c>
      <c r="P46" s="17" t="str">
        <f>IF(SUM('Control Sample Data'!D$3:D$98)&gt;10,IF(AND(ISNUMBER('Control Sample Data'!D45),'Control Sample Data'!D45&lt;$B$1,'Control Sample Data'!D45&gt;0),'Control Sample Data'!D45,$B$1),"")</f>
        <v/>
      </c>
      <c r="Q46" s="17" t="str">
        <f>IF(SUM('Control Sample Data'!E$3:E$98)&gt;10,IF(AND(ISNUMBER('Control Sample Data'!E45),'Control Sample Data'!E45&lt;$B$1,'Control Sample Data'!E45&gt;0),'Control Sample Data'!E45,$B$1),"")</f>
        <v/>
      </c>
      <c r="R46" s="17" t="str">
        <f>IF(SUM('Control Sample Data'!F$3:F$98)&gt;10,IF(AND(ISNUMBER('Control Sample Data'!F45),'Control Sample Data'!F45&lt;$B$1,'Control Sample Data'!F45&gt;0),'Control Sample Data'!F45,$B$1),"")</f>
        <v/>
      </c>
      <c r="S46" s="17" t="str">
        <f>IF(SUM('Control Sample Data'!G$3:G$98)&gt;10,IF(AND(ISNUMBER('Control Sample Data'!G45),'Control Sample Data'!G45&lt;$B$1,'Control Sample Data'!G45&gt;0),'Control Sample Data'!G45,$B$1),"")</f>
        <v/>
      </c>
      <c r="T46" s="17" t="str">
        <f>IF(SUM('Control Sample Data'!H$3:H$98)&gt;10,IF(AND(ISNUMBER('Control Sample Data'!H45),'Control Sample Data'!H45&lt;$B$1,'Control Sample Data'!H45&gt;0),'Control Sample Data'!H45,$B$1),"")</f>
        <v/>
      </c>
      <c r="U46" s="17" t="str">
        <f>IF(SUM('Control Sample Data'!I$3:I$98)&gt;10,IF(AND(ISNUMBER('Control Sample Data'!I45),'Control Sample Data'!I45&lt;$B$1,'Control Sample Data'!I45&gt;0),'Control Sample Data'!I45,$B$1),"")</f>
        <v/>
      </c>
      <c r="V46" s="17" t="str">
        <f>IF(SUM('Control Sample Data'!J$3:J$98)&gt;10,IF(AND(ISNUMBER('Control Sample Data'!J45),'Control Sample Data'!J45&lt;$B$1,'Control Sample Data'!J45&gt;0),'Control Sample Data'!J45,$B$1),"")</f>
        <v/>
      </c>
      <c r="W46" s="17" t="str">
        <f>IF(SUM('Control Sample Data'!K$3:K$98)&gt;10,IF(AND(ISNUMBER('Control Sample Data'!K45),'Control Sample Data'!K45&lt;$B$1,'Control Sample Data'!K45&gt;0),'Control Sample Data'!K45,$B$1),"")</f>
        <v/>
      </c>
      <c r="X46" s="17" t="str">
        <f>IF(SUM('Control Sample Data'!L$3:L$98)&gt;10,IF(AND(ISNUMBER('Control Sample Data'!L45),'Control Sample Data'!L45&lt;$B$1,'Control Sample Data'!L45&gt;0),'Control Sample Data'!L45,$B$1),"")</f>
        <v/>
      </c>
      <c r="Y46" s="17" t="str">
        <f>IF(SUM('Control Sample Data'!M$3:M$98)&gt;10,IF(AND(ISNUMBER('Control Sample Data'!M45),'Control Sample Data'!M45&lt;$B$1,'Control Sample Data'!M45&gt;0),'Control Sample Data'!M45,$B$1),"")</f>
        <v/>
      </c>
      <c r="AT46" s="36" t="str">
        <f t="shared" si="3"/>
        <v/>
      </c>
      <c r="AU46" s="36" t="str">
        <f t="shared" si="4"/>
        <v/>
      </c>
      <c r="AV46" s="36" t="str">
        <f t="shared" si="5"/>
        <v/>
      </c>
      <c r="AW46" s="36" t="str">
        <f t="shared" si="6"/>
        <v/>
      </c>
      <c r="AX46" s="36" t="str">
        <f t="shared" si="7"/>
        <v/>
      </c>
      <c r="AY46" s="36" t="str">
        <f t="shared" si="8"/>
        <v/>
      </c>
      <c r="AZ46" s="36" t="str">
        <f t="shared" si="9"/>
        <v/>
      </c>
      <c r="BA46" s="36" t="str">
        <f t="shared" si="10"/>
        <v/>
      </c>
      <c r="BB46" s="36" t="str">
        <f t="shared" si="11"/>
        <v/>
      </c>
      <c r="BC46" s="36" t="str">
        <f t="shared" si="12"/>
        <v/>
      </c>
      <c r="BD46" s="36" t="str">
        <f t="shared" si="13"/>
        <v/>
      </c>
      <c r="BE46" s="36" t="str">
        <f t="shared" si="14"/>
        <v/>
      </c>
      <c r="BF46" s="36" t="str">
        <f t="shared" si="15"/>
        <v/>
      </c>
      <c r="BG46" s="36" t="str">
        <f t="shared" si="16"/>
        <v/>
      </c>
      <c r="BH46" s="36" t="str">
        <f t="shared" si="17"/>
        <v/>
      </c>
      <c r="BI46" s="36" t="str">
        <f t="shared" si="18"/>
        <v/>
      </c>
      <c r="BJ46" s="36" t="str">
        <f t="shared" si="19"/>
        <v/>
      </c>
      <c r="BK46" s="36" t="str">
        <f t="shared" si="20"/>
        <v/>
      </c>
      <c r="BL46" s="36" t="str">
        <f t="shared" si="21"/>
        <v/>
      </c>
      <c r="BM46" s="36" t="str">
        <f t="shared" si="22"/>
        <v/>
      </c>
      <c r="BN46" s="38" t="e">
        <f t="shared" si="23"/>
        <v>#DIV/0!</v>
      </c>
      <c r="BO46" s="38" t="e">
        <f t="shared" si="24"/>
        <v>#DIV/0!</v>
      </c>
      <c r="BP46" s="39" t="str">
        <f t="shared" si="25"/>
        <v/>
      </c>
      <c r="BQ46" s="39" t="str">
        <f t="shared" si="26"/>
        <v/>
      </c>
      <c r="BR46" s="39" t="str">
        <f t="shared" si="27"/>
        <v/>
      </c>
      <c r="BS46" s="39" t="str">
        <f t="shared" si="28"/>
        <v/>
      </c>
      <c r="BT46" s="39" t="str">
        <f t="shared" si="29"/>
        <v/>
      </c>
      <c r="BU46" s="39" t="str">
        <f t="shared" si="30"/>
        <v/>
      </c>
      <c r="BV46" s="39" t="str">
        <f t="shared" si="31"/>
        <v/>
      </c>
      <c r="BW46" s="39" t="str">
        <f t="shared" si="32"/>
        <v/>
      </c>
      <c r="BX46" s="39" t="str">
        <f t="shared" si="33"/>
        <v/>
      </c>
      <c r="BY46" s="39" t="str">
        <f t="shared" si="34"/>
        <v/>
      </c>
      <c r="BZ46" s="39" t="str">
        <f t="shared" si="35"/>
        <v/>
      </c>
      <c r="CA46" s="39" t="str">
        <f t="shared" si="36"/>
        <v/>
      </c>
      <c r="CB46" s="39" t="str">
        <f t="shared" si="37"/>
        <v/>
      </c>
      <c r="CC46" s="39" t="str">
        <f t="shared" si="38"/>
        <v/>
      </c>
      <c r="CD46" s="39" t="str">
        <f t="shared" si="39"/>
        <v/>
      </c>
      <c r="CE46" s="39" t="str">
        <f t="shared" si="40"/>
        <v/>
      </c>
      <c r="CF46" s="39" t="str">
        <f t="shared" si="41"/>
        <v/>
      </c>
      <c r="CG46" s="39" t="str">
        <f t="shared" si="42"/>
        <v/>
      </c>
      <c r="CH46" s="39" t="str">
        <f t="shared" si="43"/>
        <v/>
      </c>
      <c r="CI46" s="39" t="str">
        <f t="shared" si="44"/>
        <v/>
      </c>
    </row>
    <row r="47" spans="1:87">
      <c r="A47" s="18"/>
      <c r="B47" s="15" t="str">
        <f>'Gene Table'!E46</f>
        <v>mmu-miR-669f-3p</v>
      </c>
      <c r="C47" s="15" t="str">
        <f>'Gene Table'!B46</f>
        <v>B20</v>
      </c>
      <c r="D47" s="16" t="str">
        <f>IF(SUM('Test Sample Data'!D$3:D$98)&gt;10,IF(AND(ISNUMBER('Test Sample Data'!D46),'Test Sample Data'!D46&lt;$B$1,'Test Sample Data'!D46&gt;0),'Test Sample Data'!D46,$B$1),"")</f>
        <v/>
      </c>
      <c r="E47" s="17" t="str">
        <f>IF(SUM('Test Sample Data'!E$3:E$98)&gt;10,IF(AND(ISNUMBER('Test Sample Data'!E46),'Test Sample Data'!E46&lt;$B$1,'Test Sample Data'!E46&gt;0),'Test Sample Data'!E46,$B$1),"")</f>
        <v/>
      </c>
      <c r="F47" s="17" t="str">
        <f>IF(SUM('Test Sample Data'!F$3:F$98)&gt;10,IF(AND(ISNUMBER('Test Sample Data'!F46),'Test Sample Data'!F46&lt;$B$1,'Test Sample Data'!F46&gt;0),'Test Sample Data'!F46,$B$1),"")</f>
        <v/>
      </c>
      <c r="G47" s="17" t="str">
        <f>IF(SUM('Test Sample Data'!G$3:G$98)&gt;10,IF(AND(ISNUMBER('Test Sample Data'!G46),'Test Sample Data'!G46&lt;$B$1,'Test Sample Data'!G46&gt;0),'Test Sample Data'!G46,$B$1),"")</f>
        <v/>
      </c>
      <c r="H47" s="17" t="str">
        <f>IF(SUM('Test Sample Data'!H$3:H$98)&gt;10,IF(AND(ISNUMBER('Test Sample Data'!H46),'Test Sample Data'!H46&lt;$B$1,'Test Sample Data'!H46&gt;0),'Test Sample Data'!H46,$B$1),"")</f>
        <v/>
      </c>
      <c r="I47" s="17" t="str">
        <f>IF(SUM('Test Sample Data'!I$3:I$98)&gt;10,IF(AND(ISNUMBER('Test Sample Data'!I46),'Test Sample Data'!I46&lt;$B$1,'Test Sample Data'!I46&gt;0),'Test Sample Data'!I46,$B$1),"")</f>
        <v/>
      </c>
      <c r="J47" s="17" t="str">
        <f>IF(SUM('Test Sample Data'!J$3:J$98)&gt;10,IF(AND(ISNUMBER('Test Sample Data'!J46),'Test Sample Data'!J46&lt;$B$1,'Test Sample Data'!J46&gt;0),'Test Sample Data'!J46,$B$1),"")</f>
        <v/>
      </c>
      <c r="K47" s="17" t="str">
        <f>IF(SUM('Test Sample Data'!K$3:K$98)&gt;10,IF(AND(ISNUMBER('Test Sample Data'!K46),'Test Sample Data'!K46&lt;$B$1,'Test Sample Data'!K46&gt;0),'Test Sample Data'!K46,$B$1),"")</f>
        <v/>
      </c>
      <c r="L47" s="17" t="str">
        <f>IF(SUM('Test Sample Data'!L$3:L$98)&gt;10,IF(AND(ISNUMBER('Test Sample Data'!L46),'Test Sample Data'!L46&lt;$B$1,'Test Sample Data'!L46&gt;0),'Test Sample Data'!L46,$B$1),"")</f>
        <v/>
      </c>
      <c r="M47" s="17" t="str">
        <f>IF(SUM('Test Sample Data'!M$3:M$98)&gt;10,IF(AND(ISNUMBER('Test Sample Data'!M46),'Test Sample Data'!M46&lt;$B$1,'Test Sample Data'!M46&gt;0),'Test Sample Data'!M46,$B$1),"")</f>
        <v/>
      </c>
      <c r="N47" s="17" t="str">
        <f>'Gene Table'!E46</f>
        <v>mmu-miR-669f-3p</v>
      </c>
      <c r="O47" s="17" t="str">
        <f>'Gene Table'!B46</f>
        <v>B20</v>
      </c>
      <c r="P47" s="17" t="str">
        <f>IF(SUM('Control Sample Data'!D$3:D$98)&gt;10,IF(AND(ISNUMBER('Control Sample Data'!D46),'Control Sample Data'!D46&lt;$B$1,'Control Sample Data'!D46&gt;0),'Control Sample Data'!D46,$B$1),"")</f>
        <v/>
      </c>
      <c r="Q47" s="17" t="str">
        <f>IF(SUM('Control Sample Data'!E$3:E$98)&gt;10,IF(AND(ISNUMBER('Control Sample Data'!E46),'Control Sample Data'!E46&lt;$B$1,'Control Sample Data'!E46&gt;0),'Control Sample Data'!E46,$B$1),"")</f>
        <v/>
      </c>
      <c r="R47" s="17" t="str">
        <f>IF(SUM('Control Sample Data'!F$3:F$98)&gt;10,IF(AND(ISNUMBER('Control Sample Data'!F46),'Control Sample Data'!F46&lt;$B$1,'Control Sample Data'!F46&gt;0),'Control Sample Data'!F46,$B$1),"")</f>
        <v/>
      </c>
      <c r="S47" s="17" t="str">
        <f>IF(SUM('Control Sample Data'!G$3:G$98)&gt;10,IF(AND(ISNUMBER('Control Sample Data'!G46),'Control Sample Data'!G46&lt;$B$1,'Control Sample Data'!G46&gt;0),'Control Sample Data'!G46,$B$1),"")</f>
        <v/>
      </c>
      <c r="T47" s="17" t="str">
        <f>IF(SUM('Control Sample Data'!H$3:H$98)&gt;10,IF(AND(ISNUMBER('Control Sample Data'!H46),'Control Sample Data'!H46&lt;$B$1,'Control Sample Data'!H46&gt;0),'Control Sample Data'!H46,$B$1),"")</f>
        <v/>
      </c>
      <c r="U47" s="17" t="str">
        <f>IF(SUM('Control Sample Data'!I$3:I$98)&gt;10,IF(AND(ISNUMBER('Control Sample Data'!I46),'Control Sample Data'!I46&lt;$B$1,'Control Sample Data'!I46&gt;0),'Control Sample Data'!I46,$B$1),"")</f>
        <v/>
      </c>
      <c r="V47" s="17" t="str">
        <f>IF(SUM('Control Sample Data'!J$3:J$98)&gt;10,IF(AND(ISNUMBER('Control Sample Data'!J46),'Control Sample Data'!J46&lt;$B$1,'Control Sample Data'!J46&gt;0),'Control Sample Data'!J46,$B$1),"")</f>
        <v/>
      </c>
      <c r="W47" s="17" t="str">
        <f>IF(SUM('Control Sample Data'!K$3:K$98)&gt;10,IF(AND(ISNUMBER('Control Sample Data'!K46),'Control Sample Data'!K46&lt;$B$1,'Control Sample Data'!K46&gt;0),'Control Sample Data'!K46,$B$1),"")</f>
        <v/>
      </c>
      <c r="X47" s="17" t="str">
        <f>IF(SUM('Control Sample Data'!L$3:L$98)&gt;10,IF(AND(ISNUMBER('Control Sample Data'!L46),'Control Sample Data'!L46&lt;$B$1,'Control Sample Data'!L46&gt;0),'Control Sample Data'!L46,$B$1),"")</f>
        <v/>
      </c>
      <c r="Y47" s="17" t="str">
        <f>IF(SUM('Control Sample Data'!M$3:M$98)&gt;10,IF(AND(ISNUMBER('Control Sample Data'!M46),'Control Sample Data'!M46&lt;$B$1,'Control Sample Data'!M46&gt;0),'Control Sample Data'!M46,$B$1),"")</f>
        <v/>
      </c>
      <c r="AT47" s="36" t="str">
        <f t="shared" si="3"/>
        <v/>
      </c>
      <c r="AU47" s="36" t="str">
        <f t="shared" si="4"/>
        <v/>
      </c>
      <c r="AV47" s="36" t="str">
        <f t="shared" si="5"/>
        <v/>
      </c>
      <c r="AW47" s="36" t="str">
        <f t="shared" si="6"/>
        <v/>
      </c>
      <c r="AX47" s="36" t="str">
        <f t="shared" si="7"/>
        <v/>
      </c>
      <c r="AY47" s="36" t="str">
        <f t="shared" si="8"/>
        <v/>
      </c>
      <c r="AZ47" s="36" t="str">
        <f t="shared" si="9"/>
        <v/>
      </c>
      <c r="BA47" s="36" t="str">
        <f t="shared" si="10"/>
        <v/>
      </c>
      <c r="BB47" s="36" t="str">
        <f t="shared" si="11"/>
        <v/>
      </c>
      <c r="BC47" s="36" t="str">
        <f t="shared" si="12"/>
        <v/>
      </c>
      <c r="BD47" s="36" t="str">
        <f t="shared" si="13"/>
        <v/>
      </c>
      <c r="BE47" s="36" t="str">
        <f t="shared" si="14"/>
        <v/>
      </c>
      <c r="BF47" s="36" t="str">
        <f t="shared" si="15"/>
        <v/>
      </c>
      <c r="BG47" s="36" t="str">
        <f t="shared" si="16"/>
        <v/>
      </c>
      <c r="BH47" s="36" t="str">
        <f t="shared" si="17"/>
        <v/>
      </c>
      <c r="BI47" s="36" t="str">
        <f t="shared" si="18"/>
        <v/>
      </c>
      <c r="BJ47" s="36" t="str">
        <f t="shared" si="19"/>
        <v/>
      </c>
      <c r="BK47" s="36" t="str">
        <f t="shared" si="20"/>
        <v/>
      </c>
      <c r="BL47" s="36" t="str">
        <f t="shared" si="21"/>
        <v/>
      </c>
      <c r="BM47" s="36" t="str">
        <f t="shared" si="22"/>
        <v/>
      </c>
      <c r="BN47" s="38" t="e">
        <f t="shared" si="23"/>
        <v>#DIV/0!</v>
      </c>
      <c r="BO47" s="38" t="e">
        <f t="shared" si="24"/>
        <v>#DIV/0!</v>
      </c>
      <c r="BP47" s="39" t="str">
        <f t="shared" si="25"/>
        <v/>
      </c>
      <c r="BQ47" s="39" t="str">
        <f t="shared" si="26"/>
        <v/>
      </c>
      <c r="BR47" s="39" t="str">
        <f t="shared" si="27"/>
        <v/>
      </c>
      <c r="BS47" s="39" t="str">
        <f t="shared" si="28"/>
        <v/>
      </c>
      <c r="BT47" s="39" t="str">
        <f t="shared" si="29"/>
        <v/>
      </c>
      <c r="BU47" s="39" t="str">
        <f t="shared" si="30"/>
        <v/>
      </c>
      <c r="BV47" s="39" t="str">
        <f t="shared" si="31"/>
        <v/>
      </c>
      <c r="BW47" s="39" t="str">
        <f t="shared" si="32"/>
        <v/>
      </c>
      <c r="BX47" s="39" t="str">
        <f t="shared" si="33"/>
        <v/>
      </c>
      <c r="BY47" s="39" t="str">
        <f t="shared" si="34"/>
        <v/>
      </c>
      <c r="BZ47" s="39" t="str">
        <f t="shared" si="35"/>
        <v/>
      </c>
      <c r="CA47" s="39" t="str">
        <f t="shared" si="36"/>
        <v/>
      </c>
      <c r="CB47" s="39" t="str">
        <f t="shared" si="37"/>
        <v/>
      </c>
      <c r="CC47" s="39" t="str">
        <f t="shared" si="38"/>
        <v/>
      </c>
      <c r="CD47" s="39" t="str">
        <f t="shared" si="39"/>
        <v/>
      </c>
      <c r="CE47" s="39" t="str">
        <f t="shared" si="40"/>
        <v/>
      </c>
      <c r="CF47" s="39" t="str">
        <f t="shared" si="41"/>
        <v/>
      </c>
      <c r="CG47" s="39" t="str">
        <f t="shared" si="42"/>
        <v/>
      </c>
      <c r="CH47" s="39" t="str">
        <f t="shared" si="43"/>
        <v/>
      </c>
      <c r="CI47" s="39" t="str">
        <f t="shared" si="44"/>
        <v/>
      </c>
    </row>
    <row r="48" spans="1:87">
      <c r="A48" s="18"/>
      <c r="B48" s="15" t="str">
        <f>'Gene Table'!E47</f>
        <v>mmu-miR-201-5p</v>
      </c>
      <c r="C48" s="15" t="str">
        <f>'Gene Table'!B47</f>
        <v>B21</v>
      </c>
      <c r="D48" s="16" t="str">
        <f>IF(SUM('Test Sample Data'!D$3:D$98)&gt;10,IF(AND(ISNUMBER('Test Sample Data'!D47),'Test Sample Data'!D47&lt;$B$1,'Test Sample Data'!D47&gt;0),'Test Sample Data'!D47,$B$1),"")</f>
        <v/>
      </c>
      <c r="E48" s="17" t="str">
        <f>IF(SUM('Test Sample Data'!E$3:E$98)&gt;10,IF(AND(ISNUMBER('Test Sample Data'!E47),'Test Sample Data'!E47&lt;$B$1,'Test Sample Data'!E47&gt;0),'Test Sample Data'!E47,$B$1),"")</f>
        <v/>
      </c>
      <c r="F48" s="17" t="str">
        <f>IF(SUM('Test Sample Data'!F$3:F$98)&gt;10,IF(AND(ISNUMBER('Test Sample Data'!F47),'Test Sample Data'!F47&lt;$B$1,'Test Sample Data'!F47&gt;0),'Test Sample Data'!F47,$B$1),"")</f>
        <v/>
      </c>
      <c r="G48" s="17" t="str">
        <f>IF(SUM('Test Sample Data'!G$3:G$98)&gt;10,IF(AND(ISNUMBER('Test Sample Data'!G47),'Test Sample Data'!G47&lt;$B$1,'Test Sample Data'!G47&gt;0),'Test Sample Data'!G47,$B$1),"")</f>
        <v/>
      </c>
      <c r="H48" s="17" t="str">
        <f>IF(SUM('Test Sample Data'!H$3:H$98)&gt;10,IF(AND(ISNUMBER('Test Sample Data'!H47),'Test Sample Data'!H47&lt;$B$1,'Test Sample Data'!H47&gt;0),'Test Sample Data'!H47,$B$1),"")</f>
        <v/>
      </c>
      <c r="I48" s="17" t="str">
        <f>IF(SUM('Test Sample Data'!I$3:I$98)&gt;10,IF(AND(ISNUMBER('Test Sample Data'!I47),'Test Sample Data'!I47&lt;$B$1,'Test Sample Data'!I47&gt;0),'Test Sample Data'!I47,$B$1),"")</f>
        <v/>
      </c>
      <c r="J48" s="17" t="str">
        <f>IF(SUM('Test Sample Data'!J$3:J$98)&gt;10,IF(AND(ISNUMBER('Test Sample Data'!J47),'Test Sample Data'!J47&lt;$B$1,'Test Sample Data'!J47&gt;0),'Test Sample Data'!J47,$B$1),"")</f>
        <v/>
      </c>
      <c r="K48" s="17" t="str">
        <f>IF(SUM('Test Sample Data'!K$3:K$98)&gt;10,IF(AND(ISNUMBER('Test Sample Data'!K47),'Test Sample Data'!K47&lt;$B$1,'Test Sample Data'!K47&gt;0),'Test Sample Data'!K47,$B$1),"")</f>
        <v/>
      </c>
      <c r="L48" s="17" t="str">
        <f>IF(SUM('Test Sample Data'!L$3:L$98)&gt;10,IF(AND(ISNUMBER('Test Sample Data'!L47),'Test Sample Data'!L47&lt;$B$1,'Test Sample Data'!L47&gt;0),'Test Sample Data'!L47,$B$1),"")</f>
        <v/>
      </c>
      <c r="M48" s="17" t="str">
        <f>IF(SUM('Test Sample Data'!M$3:M$98)&gt;10,IF(AND(ISNUMBER('Test Sample Data'!M47),'Test Sample Data'!M47&lt;$B$1,'Test Sample Data'!M47&gt;0),'Test Sample Data'!M47,$B$1),"")</f>
        <v/>
      </c>
      <c r="N48" s="17" t="str">
        <f>'Gene Table'!E47</f>
        <v>mmu-miR-201-5p</v>
      </c>
      <c r="O48" s="17" t="str">
        <f>'Gene Table'!B47</f>
        <v>B21</v>
      </c>
      <c r="P48" s="17" t="str">
        <f>IF(SUM('Control Sample Data'!D$3:D$98)&gt;10,IF(AND(ISNUMBER('Control Sample Data'!D47),'Control Sample Data'!D47&lt;$B$1,'Control Sample Data'!D47&gt;0),'Control Sample Data'!D47,$B$1),"")</f>
        <v/>
      </c>
      <c r="Q48" s="17" t="str">
        <f>IF(SUM('Control Sample Data'!E$3:E$98)&gt;10,IF(AND(ISNUMBER('Control Sample Data'!E47),'Control Sample Data'!E47&lt;$B$1,'Control Sample Data'!E47&gt;0),'Control Sample Data'!E47,$B$1),"")</f>
        <v/>
      </c>
      <c r="R48" s="17" t="str">
        <f>IF(SUM('Control Sample Data'!F$3:F$98)&gt;10,IF(AND(ISNUMBER('Control Sample Data'!F47),'Control Sample Data'!F47&lt;$B$1,'Control Sample Data'!F47&gt;0),'Control Sample Data'!F47,$B$1),"")</f>
        <v/>
      </c>
      <c r="S48" s="17" t="str">
        <f>IF(SUM('Control Sample Data'!G$3:G$98)&gt;10,IF(AND(ISNUMBER('Control Sample Data'!G47),'Control Sample Data'!G47&lt;$B$1,'Control Sample Data'!G47&gt;0),'Control Sample Data'!G47,$B$1),"")</f>
        <v/>
      </c>
      <c r="T48" s="17" t="str">
        <f>IF(SUM('Control Sample Data'!H$3:H$98)&gt;10,IF(AND(ISNUMBER('Control Sample Data'!H47),'Control Sample Data'!H47&lt;$B$1,'Control Sample Data'!H47&gt;0),'Control Sample Data'!H47,$B$1),"")</f>
        <v/>
      </c>
      <c r="U48" s="17" t="str">
        <f>IF(SUM('Control Sample Data'!I$3:I$98)&gt;10,IF(AND(ISNUMBER('Control Sample Data'!I47),'Control Sample Data'!I47&lt;$B$1,'Control Sample Data'!I47&gt;0),'Control Sample Data'!I47,$B$1),"")</f>
        <v/>
      </c>
      <c r="V48" s="17" t="str">
        <f>IF(SUM('Control Sample Data'!J$3:J$98)&gt;10,IF(AND(ISNUMBER('Control Sample Data'!J47),'Control Sample Data'!J47&lt;$B$1,'Control Sample Data'!J47&gt;0),'Control Sample Data'!J47,$B$1),"")</f>
        <v/>
      </c>
      <c r="W48" s="17" t="str">
        <f>IF(SUM('Control Sample Data'!K$3:K$98)&gt;10,IF(AND(ISNUMBER('Control Sample Data'!K47),'Control Sample Data'!K47&lt;$B$1,'Control Sample Data'!K47&gt;0),'Control Sample Data'!K47,$B$1),"")</f>
        <v/>
      </c>
      <c r="X48" s="17" t="str">
        <f>IF(SUM('Control Sample Data'!L$3:L$98)&gt;10,IF(AND(ISNUMBER('Control Sample Data'!L47),'Control Sample Data'!L47&lt;$B$1,'Control Sample Data'!L47&gt;0),'Control Sample Data'!L47,$B$1),"")</f>
        <v/>
      </c>
      <c r="Y48" s="17" t="str">
        <f>IF(SUM('Control Sample Data'!M$3:M$98)&gt;10,IF(AND(ISNUMBER('Control Sample Data'!M47),'Control Sample Data'!M47&lt;$B$1,'Control Sample Data'!M47&gt;0),'Control Sample Data'!M47,$B$1),"")</f>
        <v/>
      </c>
      <c r="AT48" s="36" t="str">
        <f t="shared" si="3"/>
        <v/>
      </c>
      <c r="AU48" s="36" t="str">
        <f t="shared" si="4"/>
        <v/>
      </c>
      <c r="AV48" s="36" t="str">
        <f t="shared" si="5"/>
        <v/>
      </c>
      <c r="AW48" s="36" t="str">
        <f t="shared" si="6"/>
        <v/>
      </c>
      <c r="AX48" s="36" t="str">
        <f t="shared" si="7"/>
        <v/>
      </c>
      <c r="AY48" s="36" t="str">
        <f t="shared" si="8"/>
        <v/>
      </c>
      <c r="AZ48" s="36" t="str">
        <f t="shared" si="9"/>
        <v/>
      </c>
      <c r="BA48" s="36" t="str">
        <f t="shared" si="10"/>
        <v/>
      </c>
      <c r="BB48" s="36" t="str">
        <f t="shared" si="11"/>
        <v/>
      </c>
      <c r="BC48" s="36" t="str">
        <f t="shared" si="12"/>
        <v/>
      </c>
      <c r="BD48" s="36" t="str">
        <f t="shared" si="13"/>
        <v/>
      </c>
      <c r="BE48" s="36" t="str">
        <f t="shared" si="14"/>
        <v/>
      </c>
      <c r="BF48" s="36" t="str">
        <f t="shared" si="15"/>
        <v/>
      </c>
      <c r="BG48" s="36" t="str">
        <f t="shared" si="16"/>
        <v/>
      </c>
      <c r="BH48" s="36" t="str">
        <f t="shared" si="17"/>
        <v/>
      </c>
      <c r="BI48" s="36" t="str">
        <f t="shared" si="18"/>
        <v/>
      </c>
      <c r="BJ48" s="36" t="str">
        <f t="shared" si="19"/>
        <v/>
      </c>
      <c r="BK48" s="36" t="str">
        <f t="shared" si="20"/>
        <v/>
      </c>
      <c r="BL48" s="36" t="str">
        <f t="shared" si="21"/>
        <v/>
      </c>
      <c r="BM48" s="36" t="str">
        <f t="shared" si="22"/>
        <v/>
      </c>
      <c r="BN48" s="38" t="e">
        <f t="shared" si="23"/>
        <v>#DIV/0!</v>
      </c>
      <c r="BO48" s="38" t="e">
        <f t="shared" si="24"/>
        <v>#DIV/0!</v>
      </c>
      <c r="BP48" s="39" t="str">
        <f t="shared" si="25"/>
        <v/>
      </c>
      <c r="BQ48" s="39" t="str">
        <f t="shared" si="26"/>
        <v/>
      </c>
      <c r="BR48" s="39" t="str">
        <f t="shared" si="27"/>
        <v/>
      </c>
      <c r="BS48" s="39" t="str">
        <f t="shared" si="28"/>
        <v/>
      </c>
      <c r="BT48" s="39" t="str">
        <f t="shared" si="29"/>
        <v/>
      </c>
      <c r="BU48" s="39" t="str">
        <f t="shared" si="30"/>
        <v/>
      </c>
      <c r="BV48" s="39" t="str">
        <f t="shared" si="31"/>
        <v/>
      </c>
      <c r="BW48" s="39" t="str">
        <f t="shared" si="32"/>
        <v/>
      </c>
      <c r="BX48" s="39" t="str">
        <f t="shared" si="33"/>
        <v/>
      </c>
      <c r="BY48" s="39" t="str">
        <f t="shared" si="34"/>
        <v/>
      </c>
      <c r="BZ48" s="39" t="str">
        <f t="shared" si="35"/>
        <v/>
      </c>
      <c r="CA48" s="39" t="str">
        <f t="shared" si="36"/>
        <v/>
      </c>
      <c r="CB48" s="39" t="str">
        <f t="shared" si="37"/>
        <v/>
      </c>
      <c r="CC48" s="39" t="str">
        <f t="shared" si="38"/>
        <v/>
      </c>
      <c r="CD48" s="39" t="str">
        <f t="shared" si="39"/>
        <v/>
      </c>
      <c r="CE48" s="39" t="str">
        <f t="shared" si="40"/>
        <v/>
      </c>
      <c r="CF48" s="39" t="str">
        <f t="shared" si="41"/>
        <v/>
      </c>
      <c r="CG48" s="39" t="str">
        <f t="shared" si="42"/>
        <v/>
      </c>
      <c r="CH48" s="39" t="str">
        <f t="shared" si="43"/>
        <v/>
      </c>
      <c r="CI48" s="39" t="str">
        <f t="shared" si="44"/>
        <v/>
      </c>
    </row>
    <row r="49" spans="1:87">
      <c r="A49" s="18"/>
      <c r="B49" s="15" t="str">
        <f>'Gene Table'!E48</f>
        <v>mmu-miR-669h-5p</v>
      </c>
      <c r="C49" s="15" t="str">
        <f>'Gene Table'!B48</f>
        <v>B22</v>
      </c>
      <c r="D49" s="16" t="str">
        <f>IF(SUM('Test Sample Data'!D$3:D$98)&gt;10,IF(AND(ISNUMBER('Test Sample Data'!D48),'Test Sample Data'!D48&lt;$B$1,'Test Sample Data'!D48&gt;0),'Test Sample Data'!D48,$B$1),"")</f>
        <v/>
      </c>
      <c r="E49" s="17" t="str">
        <f>IF(SUM('Test Sample Data'!E$3:E$98)&gt;10,IF(AND(ISNUMBER('Test Sample Data'!E48),'Test Sample Data'!E48&lt;$B$1,'Test Sample Data'!E48&gt;0),'Test Sample Data'!E48,$B$1),"")</f>
        <v/>
      </c>
      <c r="F49" s="17" t="str">
        <f>IF(SUM('Test Sample Data'!F$3:F$98)&gt;10,IF(AND(ISNUMBER('Test Sample Data'!F48),'Test Sample Data'!F48&lt;$B$1,'Test Sample Data'!F48&gt;0),'Test Sample Data'!F48,$B$1),"")</f>
        <v/>
      </c>
      <c r="G49" s="17" t="str">
        <f>IF(SUM('Test Sample Data'!G$3:G$98)&gt;10,IF(AND(ISNUMBER('Test Sample Data'!G48),'Test Sample Data'!G48&lt;$B$1,'Test Sample Data'!G48&gt;0),'Test Sample Data'!G48,$B$1),"")</f>
        <v/>
      </c>
      <c r="H49" s="17" t="str">
        <f>IF(SUM('Test Sample Data'!H$3:H$98)&gt;10,IF(AND(ISNUMBER('Test Sample Data'!H48),'Test Sample Data'!H48&lt;$B$1,'Test Sample Data'!H48&gt;0),'Test Sample Data'!H48,$B$1),"")</f>
        <v/>
      </c>
      <c r="I49" s="17" t="str">
        <f>IF(SUM('Test Sample Data'!I$3:I$98)&gt;10,IF(AND(ISNUMBER('Test Sample Data'!I48),'Test Sample Data'!I48&lt;$B$1,'Test Sample Data'!I48&gt;0),'Test Sample Data'!I48,$B$1),"")</f>
        <v/>
      </c>
      <c r="J49" s="17" t="str">
        <f>IF(SUM('Test Sample Data'!J$3:J$98)&gt;10,IF(AND(ISNUMBER('Test Sample Data'!J48),'Test Sample Data'!J48&lt;$B$1,'Test Sample Data'!J48&gt;0),'Test Sample Data'!J48,$B$1),"")</f>
        <v/>
      </c>
      <c r="K49" s="17" t="str">
        <f>IF(SUM('Test Sample Data'!K$3:K$98)&gt;10,IF(AND(ISNUMBER('Test Sample Data'!K48),'Test Sample Data'!K48&lt;$B$1,'Test Sample Data'!K48&gt;0),'Test Sample Data'!K48,$B$1),"")</f>
        <v/>
      </c>
      <c r="L49" s="17" t="str">
        <f>IF(SUM('Test Sample Data'!L$3:L$98)&gt;10,IF(AND(ISNUMBER('Test Sample Data'!L48),'Test Sample Data'!L48&lt;$B$1,'Test Sample Data'!L48&gt;0),'Test Sample Data'!L48,$B$1),"")</f>
        <v/>
      </c>
      <c r="M49" s="17" t="str">
        <f>IF(SUM('Test Sample Data'!M$3:M$98)&gt;10,IF(AND(ISNUMBER('Test Sample Data'!M48),'Test Sample Data'!M48&lt;$B$1,'Test Sample Data'!M48&gt;0),'Test Sample Data'!M48,$B$1),"")</f>
        <v/>
      </c>
      <c r="N49" s="17" t="str">
        <f>'Gene Table'!E48</f>
        <v>mmu-miR-669h-5p</v>
      </c>
      <c r="O49" s="17" t="str">
        <f>'Gene Table'!B48</f>
        <v>B22</v>
      </c>
      <c r="P49" s="17" t="str">
        <f>IF(SUM('Control Sample Data'!D$3:D$98)&gt;10,IF(AND(ISNUMBER('Control Sample Data'!D48),'Control Sample Data'!D48&lt;$B$1,'Control Sample Data'!D48&gt;0),'Control Sample Data'!D48,$B$1),"")</f>
        <v/>
      </c>
      <c r="Q49" s="17" t="str">
        <f>IF(SUM('Control Sample Data'!E$3:E$98)&gt;10,IF(AND(ISNUMBER('Control Sample Data'!E48),'Control Sample Data'!E48&lt;$B$1,'Control Sample Data'!E48&gt;0),'Control Sample Data'!E48,$B$1),"")</f>
        <v/>
      </c>
      <c r="R49" s="17" t="str">
        <f>IF(SUM('Control Sample Data'!F$3:F$98)&gt;10,IF(AND(ISNUMBER('Control Sample Data'!F48),'Control Sample Data'!F48&lt;$B$1,'Control Sample Data'!F48&gt;0),'Control Sample Data'!F48,$B$1),"")</f>
        <v/>
      </c>
      <c r="S49" s="17" t="str">
        <f>IF(SUM('Control Sample Data'!G$3:G$98)&gt;10,IF(AND(ISNUMBER('Control Sample Data'!G48),'Control Sample Data'!G48&lt;$B$1,'Control Sample Data'!G48&gt;0),'Control Sample Data'!G48,$B$1),"")</f>
        <v/>
      </c>
      <c r="T49" s="17" t="str">
        <f>IF(SUM('Control Sample Data'!H$3:H$98)&gt;10,IF(AND(ISNUMBER('Control Sample Data'!H48),'Control Sample Data'!H48&lt;$B$1,'Control Sample Data'!H48&gt;0),'Control Sample Data'!H48,$B$1),"")</f>
        <v/>
      </c>
      <c r="U49" s="17" t="str">
        <f>IF(SUM('Control Sample Data'!I$3:I$98)&gt;10,IF(AND(ISNUMBER('Control Sample Data'!I48),'Control Sample Data'!I48&lt;$B$1,'Control Sample Data'!I48&gt;0),'Control Sample Data'!I48,$B$1),"")</f>
        <v/>
      </c>
      <c r="V49" s="17" t="str">
        <f>IF(SUM('Control Sample Data'!J$3:J$98)&gt;10,IF(AND(ISNUMBER('Control Sample Data'!J48),'Control Sample Data'!J48&lt;$B$1,'Control Sample Data'!J48&gt;0),'Control Sample Data'!J48,$B$1),"")</f>
        <v/>
      </c>
      <c r="W49" s="17" t="str">
        <f>IF(SUM('Control Sample Data'!K$3:K$98)&gt;10,IF(AND(ISNUMBER('Control Sample Data'!K48),'Control Sample Data'!K48&lt;$B$1,'Control Sample Data'!K48&gt;0),'Control Sample Data'!K48,$B$1),"")</f>
        <v/>
      </c>
      <c r="X49" s="17" t="str">
        <f>IF(SUM('Control Sample Data'!L$3:L$98)&gt;10,IF(AND(ISNUMBER('Control Sample Data'!L48),'Control Sample Data'!L48&lt;$B$1,'Control Sample Data'!L48&gt;0),'Control Sample Data'!L48,$B$1),"")</f>
        <v/>
      </c>
      <c r="Y49" s="17" t="str">
        <f>IF(SUM('Control Sample Data'!M$3:M$98)&gt;10,IF(AND(ISNUMBER('Control Sample Data'!M48),'Control Sample Data'!M48&lt;$B$1,'Control Sample Data'!M48&gt;0),'Control Sample Data'!M48,$B$1),"")</f>
        <v/>
      </c>
      <c r="AT49" s="36" t="str">
        <f t="shared" si="3"/>
        <v/>
      </c>
      <c r="AU49" s="36" t="str">
        <f t="shared" si="4"/>
        <v/>
      </c>
      <c r="AV49" s="36" t="str">
        <f t="shared" si="5"/>
        <v/>
      </c>
      <c r="AW49" s="36" t="str">
        <f t="shared" si="6"/>
        <v/>
      </c>
      <c r="AX49" s="36" t="str">
        <f t="shared" si="7"/>
        <v/>
      </c>
      <c r="AY49" s="36" t="str">
        <f t="shared" si="8"/>
        <v/>
      </c>
      <c r="AZ49" s="36" t="str">
        <f t="shared" si="9"/>
        <v/>
      </c>
      <c r="BA49" s="36" t="str">
        <f t="shared" si="10"/>
        <v/>
      </c>
      <c r="BB49" s="36" t="str">
        <f t="shared" si="11"/>
        <v/>
      </c>
      <c r="BC49" s="36" t="str">
        <f t="shared" si="12"/>
        <v/>
      </c>
      <c r="BD49" s="36" t="str">
        <f t="shared" si="13"/>
        <v/>
      </c>
      <c r="BE49" s="36" t="str">
        <f t="shared" si="14"/>
        <v/>
      </c>
      <c r="BF49" s="36" t="str">
        <f t="shared" si="15"/>
        <v/>
      </c>
      <c r="BG49" s="36" t="str">
        <f t="shared" si="16"/>
        <v/>
      </c>
      <c r="BH49" s="36" t="str">
        <f t="shared" si="17"/>
        <v/>
      </c>
      <c r="BI49" s="36" t="str">
        <f t="shared" si="18"/>
        <v/>
      </c>
      <c r="BJ49" s="36" t="str">
        <f t="shared" si="19"/>
        <v/>
      </c>
      <c r="BK49" s="36" t="str">
        <f t="shared" si="20"/>
        <v/>
      </c>
      <c r="BL49" s="36" t="str">
        <f t="shared" si="21"/>
        <v/>
      </c>
      <c r="BM49" s="36" t="str">
        <f t="shared" si="22"/>
        <v/>
      </c>
      <c r="BN49" s="38" t="e">
        <f t="shared" si="23"/>
        <v>#DIV/0!</v>
      </c>
      <c r="BO49" s="38" t="e">
        <f t="shared" si="24"/>
        <v>#DIV/0!</v>
      </c>
      <c r="BP49" s="39" t="str">
        <f t="shared" si="25"/>
        <v/>
      </c>
      <c r="BQ49" s="39" t="str">
        <f t="shared" si="26"/>
        <v/>
      </c>
      <c r="BR49" s="39" t="str">
        <f t="shared" si="27"/>
        <v/>
      </c>
      <c r="BS49" s="39" t="str">
        <f t="shared" si="28"/>
        <v/>
      </c>
      <c r="BT49" s="39" t="str">
        <f t="shared" si="29"/>
        <v/>
      </c>
      <c r="BU49" s="39" t="str">
        <f t="shared" si="30"/>
        <v/>
      </c>
      <c r="BV49" s="39" t="str">
        <f t="shared" si="31"/>
        <v/>
      </c>
      <c r="BW49" s="39" t="str">
        <f t="shared" si="32"/>
        <v/>
      </c>
      <c r="BX49" s="39" t="str">
        <f t="shared" si="33"/>
        <v/>
      </c>
      <c r="BY49" s="39" t="str">
        <f t="shared" si="34"/>
        <v/>
      </c>
      <c r="BZ49" s="39" t="str">
        <f t="shared" si="35"/>
        <v/>
      </c>
      <c r="CA49" s="39" t="str">
        <f t="shared" si="36"/>
        <v/>
      </c>
      <c r="CB49" s="39" t="str">
        <f t="shared" si="37"/>
        <v/>
      </c>
      <c r="CC49" s="39" t="str">
        <f t="shared" si="38"/>
        <v/>
      </c>
      <c r="CD49" s="39" t="str">
        <f t="shared" si="39"/>
        <v/>
      </c>
      <c r="CE49" s="39" t="str">
        <f t="shared" si="40"/>
        <v/>
      </c>
      <c r="CF49" s="39" t="str">
        <f t="shared" si="41"/>
        <v/>
      </c>
      <c r="CG49" s="39" t="str">
        <f t="shared" si="42"/>
        <v/>
      </c>
      <c r="CH49" s="39" t="str">
        <f t="shared" si="43"/>
        <v/>
      </c>
      <c r="CI49" s="39" t="str">
        <f t="shared" si="44"/>
        <v/>
      </c>
    </row>
    <row r="50" spans="1:87">
      <c r="A50" s="18"/>
      <c r="B50" s="15" t="str">
        <f>'Gene Table'!E49</f>
        <v>mmu-miR-202-5p</v>
      </c>
      <c r="C50" s="15" t="str">
        <f>'Gene Table'!B49</f>
        <v>B23</v>
      </c>
      <c r="D50" s="16" t="str">
        <f>IF(SUM('Test Sample Data'!D$3:D$98)&gt;10,IF(AND(ISNUMBER('Test Sample Data'!D49),'Test Sample Data'!D49&lt;$B$1,'Test Sample Data'!D49&gt;0),'Test Sample Data'!D49,$B$1),"")</f>
        <v/>
      </c>
      <c r="E50" s="17" t="str">
        <f>IF(SUM('Test Sample Data'!E$3:E$98)&gt;10,IF(AND(ISNUMBER('Test Sample Data'!E49),'Test Sample Data'!E49&lt;$B$1,'Test Sample Data'!E49&gt;0),'Test Sample Data'!E49,$B$1),"")</f>
        <v/>
      </c>
      <c r="F50" s="17" t="str">
        <f>IF(SUM('Test Sample Data'!F$3:F$98)&gt;10,IF(AND(ISNUMBER('Test Sample Data'!F49),'Test Sample Data'!F49&lt;$B$1,'Test Sample Data'!F49&gt;0),'Test Sample Data'!F49,$B$1),"")</f>
        <v/>
      </c>
      <c r="G50" s="17" t="str">
        <f>IF(SUM('Test Sample Data'!G$3:G$98)&gt;10,IF(AND(ISNUMBER('Test Sample Data'!G49),'Test Sample Data'!G49&lt;$B$1,'Test Sample Data'!G49&gt;0),'Test Sample Data'!G49,$B$1),"")</f>
        <v/>
      </c>
      <c r="H50" s="17" t="str">
        <f>IF(SUM('Test Sample Data'!H$3:H$98)&gt;10,IF(AND(ISNUMBER('Test Sample Data'!H49),'Test Sample Data'!H49&lt;$B$1,'Test Sample Data'!H49&gt;0),'Test Sample Data'!H49,$B$1),"")</f>
        <v/>
      </c>
      <c r="I50" s="17" t="str">
        <f>IF(SUM('Test Sample Data'!I$3:I$98)&gt;10,IF(AND(ISNUMBER('Test Sample Data'!I49),'Test Sample Data'!I49&lt;$B$1,'Test Sample Data'!I49&gt;0),'Test Sample Data'!I49,$B$1),"")</f>
        <v/>
      </c>
      <c r="J50" s="17" t="str">
        <f>IF(SUM('Test Sample Data'!J$3:J$98)&gt;10,IF(AND(ISNUMBER('Test Sample Data'!J49),'Test Sample Data'!J49&lt;$B$1,'Test Sample Data'!J49&gt;0),'Test Sample Data'!J49,$B$1),"")</f>
        <v/>
      </c>
      <c r="K50" s="17" t="str">
        <f>IF(SUM('Test Sample Data'!K$3:K$98)&gt;10,IF(AND(ISNUMBER('Test Sample Data'!K49),'Test Sample Data'!K49&lt;$B$1,'Test Sample Data'!K49&gt;0),'Test Sample Data'!K49,$B$1),"")</f>
        <v/>
      </c>
      <c r="L50" s="17" t="str">
        <f>IF(SUM('Test Sample Data'!L$3:L$98)&gt;10,IF(AND(ISNUMBER('Test Sample Data'!L49),'Test Sample Data'!L49&lt;$B$1,'Test Sample Data'!L49&gt;0),'Test Sample Data'!L49,$B$1),"")</f>
        <v/>
      </c>
      <c r="M50" s="17" t="str">
        <f>IF(SUM('Test Sample Data'!M$3:M$98)&gt;10,IF(AND(ISNUMBER('Test Sample Data'!M49),'Test Sample Data'!M49&lt;$B$1,'Test Sample Data'!M49&gt;0),'Test Sample Data'!M49,$B$1),"")</f>
        <v/>
      </c>
      <c r="N50" s="17" t="str">
        <f>'Gene Table'!E49</f>
        <v>mmu-miR-202-5p</v>
      </c>
      <c r="O50" s="17" t="str">
        <f>'Gene Table'!B49</f>
        <v>B23</v>
      </c>
      <c r="P50" s="17" t="str">
        <f>IF(SUM('Control Sample Data'!D$3:D$98)&gt;10,IF(AND(ISNUMBER('Control Sample Data'!D49),'Control Sample Data'!D49&lt;$B$1,'Control Sample Data'!D49&gt;0),'Control Sample Data'!D49,$B$1),"")</f>
        <v/>
      </c>
      <c r="Q50" s="17" t="str">
        <f>IF(SUM('Control Sample Data'!E$3:E$98)&gt;10,IF(AND(ISNUMBER('Control Sample Data'!E49),'Control Sample Data'!E49&lt;$B$1,'Control Sample Data'!E49&gt;0),'Control Sample Data'!E49,$B$1),"")</f>
        <v/>
      </c>
      <c r="R50" s="17" t="str">
        <f>IF(SUM('Control Sample Data'!F$3:F$98)&gt;10,IF(AND(ISNUMBER('Control Sample Data'!F49),'Control Sample Data'!F49&lt;$B$1,'Control Sample Data'!F49&gt;0),'Control Sample Data'!F49,$B$1),"")</f>
        <v/>
      </c>
      <c r="S50" s="17" t="str">
        <f>IF(SUM('Control Sample Data'!G$3:G$98)&gt;10,IF(AND(ISNUMBER('Control Sample Data'!G49),'Control Sample Data'!G49&lt;$B$1,'Control Sample Data'!G49&gt;0),'Control Sample Data'!G49,$B$1),"")</f>
        <v/>
      </c>
      <c r="T50" s="17" t="str">
        <f>IF(SUM('Control Sample Data'!H$3:H$98)&gt;10,IF(AND(ISNUMBER('Control Sample Data'!H49),'Control Sample Data'!H49&lt;$B$1,'Control Sample Data'!H49&gt;0),'Control Sample Data'!H49,$B$1),"")</f>
        <v/>
      </c>
      <c r="U50" s="17" t="str">
        <f>IF(SUM('Control Sample Data'!I$3:I$98)&gt;10,IF(AND(ISNUMBER('Control Sample Data'!I49),'Control Sample Data'!I49&lt;$B$1,'Control Sample Data'!I49&gt;0),'Control Sample Data'!I49,$B$1),"")</f>
        <v/>
      </c>
      <c r="V50" s="17" t="str">
        <f>IF(SUM('Control Sample Data'!J$3:J$98)&gt;10,IF(AND(ISNUMBER('Control Sample Data'!J49),'Control Sample Data'!J49&lt;$B$1,'Control Sample Data'!J49&gt;0),'Control Sample Data'!J49,$B$1),"")</f>
        <v/>
      </c>
      <c r="W50" s="17" t="str">
        <f>IF(SUM('Control Sample Data'!K$3:K$98)&gt;10,IF(AND(ISNUMBER('Control Sample Data'!K49),'Control Sample Data'!K49&lt;$B$1,'Control Sample Data'!K49&gt;0),'Control Sample Data'!K49,$B$1),"")</f>
        <v/>
      </c>
      <c r="X50" s="17" t="str">
        <f>IF(SUM('Control Sample Data'!L$3:L$98)&gt;10,IF(AND(ISNUMBER('Control Sample Data'!L49),'Control Sample Data'!L49&lt;$B$1,'Control Sample Data'!L49&gt;0),'Control Sample Data'!L49,$B$1),"")</f>
        <v/>
      </c>
      <c r="Y50" s="17" t="str">
        <f>IF(SUM('Control Sample Data'!M$3:M$98)&gt;10,IF(AND(ISNUMBER('Control Sample Data'!M49),'Control Sample Data'!M49&lt;$B$1,'Control Sample Data'!M49&gt;0),'Control Sample Data'!M49,$B$1),"")</f>
        <v/>
      </c>
      <c r="AT50" s="36" t="str">
        <f t="shared" si="3"/>
        <v/>
      </c>
      <c r="AU50" s="36" t="str">
        <f t="shared" si="4"/>
        <v/>
      </c>
      <c r="AV50" s="36" t="str">
        <f t="shared" si="5"/>
        <v/>
      </c>
      <c r="AW50" s="36" t="str">
        <f t="shared" si="6"/>
        <v/>
      </c>
      <c r="AX50" s="36" t="str">
        <f t="shared" si="7"/>
        <v/>
      </c>
      <c r="AY50" s="36" t="str">
        <f t="shared" si="8"/>
        <v/>
      </c>
      <c r="AZ50" s="36" t="str">
        <f t="shared" si="9"/>
        <v/>
      </c>
      <c r="BA50" s="36" t="str">
        <f t="shared" si="10"/>
        <v/>
      </c>
      <c r="BB50" s="36" t="str">
        <f t="shared" si="11"/>
        <v/>
      </c>
      <c r="BC50" s="36" t="str">
        <f t="shared" si="12"/>
        <v/>
      </c>
      <c r="BD50" s="36" t="str">
        <f t="shared" si="13"/>
        <v/>
      </c>
      <c r="BE50" s="36" t="str">
        <f t="shared" si="14"/>
        <v/>
      </c>
      <c r="BF50" s="36" t="str">
        <f t="shared" si="15"/>
        <v/>
      </c>
      <c r="BG50" s="36" t="str">
        <f t="shared" si="16"/>
        <v/>
      </c>
      <c r="BH50" s="36" t="str">
        <f t="shared" si="17"/>
        <v/>
      </c>
      <c r="BI50" s="36" t="str">
        <f t="shared" si="18"/>
        <v/>
      </c>
      <c r="BJ50" s="36" t="str">
        <f t="shared" si="19"/>
        <v/>
      </c>
      <c r="BK50" s="36" t="str">
        <f t="shared" si="20"/>
        <v/>
      </c>
      <c r="BL50" s="36" t="str">
        <f t="shared" si="21"/>
        <v/>
      </c>
      <c r="BM50" s="36" t="str">
        <f t="shared" si="22"/>
        <v/>
      </c>
      <c r="BN50" s="38" t="e">
        <f t="shared" si="23"/>
        <v>#DIV/0!</v>
      </c>
      <c r="BO50" s="38" t="e">
        <f t="shared" si="24"/>
        <v>#DIV/0!</v>
      </c>
      <c r="BP50" s="39" t="str">
        <f t="shared" si="25"/>
        <v/>
      </c>
      <c r="BQ50" s="39" t="str">
        <f t="shared" si="26"/>
        <v/>
      </c>
      <c r="BR50" s="39" t="str">
        <f t="shared" si="27"/>
        <v/>
      </c>
      <c r="BS50" s="39" t="str">
        <f t="shared" si="28"/>
        <v/>
      </c>
      <c r="BT50" s="39" t="str">
        <f t="shared" si="29"/>
        <v/>
      </c>
      <c r="BU50" s="39" t="str">
        <f t="shared" si="30"/>
        <v/>
      </c>
      <c r="BV50" s="39" t="str">
        <f t="shared" si="31"/>
        <v/>
      </c>
      <c r="BW50" s="39" t="str">
        <f t="shared" si="32"/>
        <v/>
      </c>
      <c r="BX50" s="39" t="str">
        <f t="shared" si="33"/>
        <v/>
      </c>
      <c r="BY50" s="39" t="str">
        <f t="shared" si="34"/>
        <v/>
      </c>
      <c r="BZ50" s="39" t="str">
        <f t="shared" si="35"/>
        <v/>
      </c>
      <c r="CA50" s="39" t="str">
        <f t="shared" si="36"/>
        <v/>
      </c>
      <c r="CB50" s="39" t="str">
        <f t="shared" si="37"/>
        <v/>
      </c>
      <c r="CC50" s="39" t="str">
        <f t="shared" si="38"/>
        <v/>
      </c>
      <c r="CD50" s="39" t="str">
        <f t="shared" si="39"/>
        <v/>
      </c>
      <c r="CE50" s="39" t="str">
        <f t="shared" si="40"/>
        <v/>
      </c>
      <c r="CF50" s="39" t="str">
        <f t="shared" si="41"/>
        <v/>
      </c>
      <c r="CG50" s="39" t="str">
        <f t="shared" si="42"/>
        <v/>
      </c>
      <c r="CH50" s="39" t="str">
        <f t="shared" si="43"/>
        <v/>
      </c>
      <c r="CI50" s="39" t="str">
        <f t="shared" si="44"/>
        <v/>
      </c>
    </row>
    <row r="51" spans="1:87">
      <c r="A51" s="18"/>
      <c r="B51" s="15" t="str">
        <f>'Gene Table'!E50</f>
        <v>mmu-miR-670-5p</v>
      </c>
      <c r="C51" s="15" t="str">
        <f>'Gene Table'!B50</f>
        <v>B24</v>
      </c>
      <c r="D51" s="16" t="str">
        <f>IF(SUM('Test Sample Data'!D$3:D$98)&gt;10,IF(AND(ISNUMBER('Test Sample Data'!D50),'Test Sample Data'!D50&lt;$B$1,'Test Sample Data'!D50&gt;0),'Test Sample Data'!D50,$B$1),"")</f>
        <v/>
      </c>
      <c r="E51" s="17" t="str">
        <f>IF(SUM('Test Sample Data'!E$3:E$98)&gt;10,IF(AND(ISNUMBER('Test Sample Data'!E50),'Test Sample Data'!E50&lt;$B$1,'Test Sample Data'!E50&gt;0),'Test Sample Data'!E50,$B$1),"")</f>
        <v/>
      </c>
      <c r="F51" s="17" t="str">
        <f>IF(SUM('Test Sample Data'!F$3:F$98)&gt;10,IF(AND(ISNUMBER('Test Sample Data'!F50),'Test Sample Data'!F50&lt;$B$1,'Test Sample Data'!F50&gt;0),'Test Sample Data'!F50,$B$1),"")</f>
        <v/>
      </c>
      <c r="G51" s="17" t="str">
        <f>IF(SUM('Test Sample Data'!G$3:G$98)&gt;10,IF(AND(ISNUMBER('Test Sample Data'!G50),'Test Sample Data'!G50&lt;$B$1,'Test Sample Data'!G50&gt;0),'Test Sample Data'!G50,$B$1),"")</f>
        <v/>
      </c>
      <c r="H51" s="17" t="str">
        <f>IF(SUM('Test Sample Data'!H$3:H$98)&gt;10,IF(AND(ISNUMBER('Test Sample Data'!H50),'Test Sample Data'!H50&lt;$B$1,'Test Sample Data'!H50&gt;0),'Test Sample Data'!H50,$B$1),"")</f>
        <v/>
      </c>
      <c r="I51" s="17" t="str">
        <f>IF(SUM('Test Sample Data'!I$3:I$98)&gt;10,IF(AND(ISNUMBER('Test Sample Data'!I50),'Test Sample Data'!I50&lt;$B$1,'Test Sample Data'!I50&gt;0),'Test Sample Data'!I50,$B$1),"")</f>
        <v/>
      </c>
      <c r="J51" s="17" t="str">
        <f>IF(SUM('Test Sample Data'!J$3:J$98)&gt;10,IF(AND(ISNUMBER('Test Sample Data'!J50),'Test Sample Data'!J50&lt;$B$1,'Test Sample Data'!J50&gt;0),'Test Sample Data'!J50,$B$1),"")</f>
        <v/>
      </c>
      <c r="K51" s="17" t="str">
        <f>IF(SUM('Test Sample Data'!K$3:K$98)&gt;10,IF(AND(ISNUMBER('Test Sample Data'!K50),'Test Sample Data'!K50&lt;$B$1,'Test Sample Data'!K50&gt;0),'Test Sample Data'!K50,$B$1),"")</f>
        <v/>
      </c>
      <c r="L51" s="17" t="str">
        <f>IF(SUM('Test Sample Data'!L$3:L$98)&gt;10,IF(AND(ISNUMBER('Test Sample Data'!L50),'Test Sample Data'!L50&lt;$B$1,'Test Sample Data'!L50&gt;0),'Test Sample Data'!L50,$B$1),"")</f>
        <v/>
      </c>
      <c r="M51" s="17" t="str">
        <f>IF(SUM('Test Sample Data'!M$3:M$98)&gt;10,IF(AND(ISNUMBER('Test Sample Data'!M50),'Test Sample Data'!M50&lt;$B$1,'Test Sample Data'!M50&gt;0),'Test Sample Data'!M50,$B$1),"")</f>
        <v/>
      </c>
      <c r="N51" s="17" t="str">
        <f>'Gene Table'!E50</f>
        <v>mmu-miR-670-5p</v>
      </c>
      <c r="O51" s="17" t="str">
        <f>'Gene Table'!B50</f>
        <v>B24</v>
      </c>
      <c r="P51" s="17" t="str">
        <f>IF(SUM('Control Sample Data'!D$3:D$98)&gt;10,IF(AND(ISNUMBER('Control Sample Data'!D50),'Control Sample Data'!D50&lt;$B$1,'Control Sample Data'!D50&gt;0),'Control Sample Data'!D50,$B$1),"")</f>
        <v/>
      </c>
      <c r="Q51" s="17" t="str">
        <f>IF(SUM('Control Sample Data'!E$3:E$98)&gt;10,IF(AND(ISNUMBER('Control Sample Data'!E50),'Control Sample Data'!E50&lt;$B$1,'Control Sample Data'!E50&gt;0),'Control Sample Data'!E50,$B$1),"")</f>
        <v/>
      </c>
      <c r="R51" s="17" t="str">
        <f>IF(SUM('Control Sample Data'!F$3:F$98)&gt;10,IF(AND(ISNUMBER('Control Sample Data'!F50),'Control Sample Data'!F50&lt;$B$1,'Control Sample Data'!F50&gt;0),'Control Sample Data'!F50,$B$1),"")</f>
        <v/>
      </c>
      <c r="S51" s="17" t="str">
        <f>IF(SUM('Control Sample Data'!G$3:G$98)&gt;10,IF(AND(ISNUMBER('Control Sample Data'!G50),'Control Sample Data'!G50&lt;$B$1,'Control Sample Data'!G50&gt;0),'Control Sample Data'!G50,$B$1),"")</f>
        <v/>
      </c>
      <c r="T51" s="17" t="str">
        <f>IF(SUM('Control Sample Data'!H$3:H$98)&gt;10,IF(AND(ISNUMBER('Control Sample Data'!H50),'Control Sample Data'!H50&lt;$B$1,'Control Sample Data'!H50&gt;0),'Control Sample Data'!H50,$B$1),"")</f>
        <v/>
      </c>
      <c r="U51" s="17" t="str">
        <f>IF(SUM('Control Sample Data'!I$3:I$98)&gt;10,IF(AND(ISNUMBER('Control Sample Data'!I50),'Control Sample Data'!I50&lt;$B$1,'Control Sample Data'!I50&gt;0),'Control Sample Data'!I50,$B$1),"")</f>
        <v/>
      </c>
      <c r="V51" s="17" t="str">
        <f>IF(SUM('Control Sample Data'!J$3:J$98)&gt;10,IF(AND(ISNUMBER('Control Sample Data'!J50),'Control Sample Data'!J50&lt;$B$1,'Control Sample Data'!J50&gt;0),'Control Sample Data'!J50,$B$1),"")</f>
        <v/>
      </c>
      <c r="W51" s="17" t="str">
        <f>IF(SUM('Control Sample Data'!K$3:K$98)&gt;10,IF(AND(ISNUMBER('Control Sample Data'!K50),'Control Sample Data'!K50&lt;$B$1,'Control Sample Data'!K50&gt;0),'Control Sample Data'!K50,$B$1),"")</f>
        <v/>
      </c>
      <c r="X51" s="17" t="str">
        <f>IF(SUM('Control Sample Data'!L$3:L$98)&gt;10,IF(AND(ISNUMBER('Control Sample Data'!L50),'Control Sample Data'!L50&lt;$B$1,'Control Sample Data'!L50&gt;0),'Control Sample Data'!L50,$B$1),"")</f>
        <v/>
      </c>
      <c r="Y51" s="17" t="str">
        <f>IF(SUM('Control Sample Data'!M$3:M$98)&gt;10,IF(AND(ISNUMBER('Control Sample Data'!M50),'Control Sample Data'!M50&lt;$B$1,'Control Sample Data'!M50&gt;0),'Control Sample Data'!M50,$B$1),"")</f>
        <v/>
      </c>
      <c r="AT51" s="36" t="str">
        <f t="shared" si="3"/>
        <v/>
      </c>
      <c r="AU51" s="36" t="str">
        <f t="shared" si="4"/>
        <v/>
      </c>
      <c r="AV51" s="36" t="str">
        <f t="shared" si="5"/>
        <v/>
      </c>
      <c r="AW51" s="36" t="str">
        <f t="shared" si="6"/>
        <v/>
      </c>
      <c r="AX51" s="36" t="str">
        <f t="shared" si="7"/>
        <v/>
      </c>
      <c r="AY51" s="36" t="str">
        <f t="shared" si="8"/>
        <v/>
      </c>
      <c r="AZ51" s="36" t="str">
        <f t="shared" si="9"/>
        <v/>
      </c>
      <c r="BA51" s="36" t="str">
        <f t="shared" si="10"/>
        <v/>
      </c>
      <c r="BB51" s="36" t="str">
        <f t="shared" si="11"/>
        <v/>
      </c>
      <c r="BC51" s="36" t="str">
        <f t="shared" si="12"/>
        <v/>
      </c>
      <c r="BD51" s="36" t="str">
        <f t="shared" si="13"/>
        <v/>
      </c>
      <c r="BE51" s="36" t="str">
        <f t="shared" si="14"/>
        <v/>
      </c>
      <c r="BF51" s="36" t="str">
        <f t="shared" si="15"/>
        <v/>
      </c>
      <c r="BG51" s="36" t="str">
        <f t="shared" si="16"/>
        <v/>
      </c>
      <c r="BH51" s="36" t="str">
        <f t="shared" si="17"/>
        <v/>
      </c>
      <c r="BI51" s="36" t="str">
        <f t="shared" si="18"/>
        <v/>
      </c>
      <c r="BJ51" s="36" t="str">
        <f t="shared" si="19"/>
        <v/>
      </c>
      <c r="BK51" s="36" t="str">
        <f t="shared" si="20"/>
        <v/>
      </c>
      <c r="BL51" s="36" t="str">
        <f t="shared" si="21"/>
        <v/>
      </c>
      <c r="BM51" s="36" t="str">
        <f t="shared" si="22"/>
        <v/>
      </c>
      <c r="BN51" s="38" t="e">
        <f t="shared" si="23"/>
        <v>#DIV/0!</v>
      </c>
      <c r="BO51" s="38" t="e">
        <f t="shared" si="24"/>
        <v>#DIV/0!</v>
      </c>
      <c r="BP51" s="39" t="str">
        <f t="shared" si="25"/>
        <v/>
      </c>
      <c r="BQ51" s="39" t="str">
        <f t="shared" si="26"/>
        <v/>
      </c>
      <c r="BR51" s="39" t="str">
        <f t="shared" si="27"/>
        <v/>
      </c>
      <c r="BS51" s="39" t="str">
        <f t="shared" si="28"/>
        <v/>
      </c>
      <c r="BT51" s="39" t="str">
        <f t="shared" si="29"/>
        <v/>
      </c>
      <c r="BU51" s="39" t="str">
        <f t="shared" si="30"/>
        <v/>
      </c>
      <c r="BV51" s="39" t="str">
        <f t="shared" si="31"/>
        <v/>
      </c>
      <c r="BW51" s="39" t="str">
        <f t="shared" si="32"/>
        <v/>
      </c>
      <c r="BX51" s="39" t="str">
        <f t="shared" si="33"/>
        <v/>
      </c>
      <c r="BY51" s="39" t="str">
        <f t="shared" si="34"/>
        <v/>
      </c>
      <c r="BZ51" s="39" t="str">
        <f t="shared" si="35"/>
        <v/>
      </c>
      <c r="CA51" s="39" t="str">
        <f t="shared" si="36"/>
        <v/>
      </c>
      <c r="CB51" s="39" t="str">
        <f t="shared" si="37"/>
        <v/>
      </c>
      <c r="CC51" s="39" t="str">
        <f t="shared" si="38"/>
        <v/>
      </c>
      <c r="CD51" s="39" t="str">
        <f t="shared" si="39"/>
        <v/>
      </c>
      <c r="CE51" s="39" t="str">
        <f t="shared" si="40"/>
        <v/>
      </c>
      <c r="CF51" s="39" t="str">
        <f t="shared" si="41"/>
        <v/>
      </c>
      <c r="CG51" s="39" t="str">
        <f t="shared" si="42"/>
        <v/>
      </c>
      <c r="CH51" s="39" t="str">
        <f t="shared" si="43"/>
        <v/>
      </c>
      <c r="CI51" s="39" t="str">
        <f t="shared" si="44"/>
        <v/>
      </c>
    </row>
    <row r="52" spans="1:87">
      <c r="A52" s="18"/>
      <c r="B52" s="15" t="str">
        <f>'Gene Table'!E51</f>
        <v>mmu-miR-129-5p</v>
      </c>
      <c r="C52" s="15" t="str">
        <f>'Gene Table'!B51</f>
        <v>C01</v>
      </c>
      <c r="D52" s="16" t="str">
        <f>IF(SUM('Test Sample Data'!D$3:D$98)&gt;10,IF(AND(ISNUMBER('Test Sample Data'!D51),'Test Sample Data'!D51&lt;$B$1,'Test Sample Data'!D51&gt;0),'Test Sample Data'!D51,$B$1),"")</f>
        <v/>
      </c>
      <c r="E52" s="17" t="str">
        <f>IF(SUM('Test Sample Data'!E$3:E$98)&gt;10,IF(AND(ISNUMBER('Test Sample Data'!E51),'Test Sample Data'!E51&lt;$B$1,'Test Sample Data'!E51&gt;0),'Test Sample Data'!E51,$B$1),"")</f>
        <v/>
      </c>
      <c r="F52" s="17" t="str">
        <f>IF(SUM('Test Sample Data'!F$3:F$98)&gt;10,IF(AND(ISNUMBER('Test Sample Data'!F51),'Test Sample Data'!F51&lt;$B$1,'Test Sample Data'!F51&gt;0),'Test Sample Data'!F51,$B$1),"")</f>
        <v/>
      </c>
      <c r="G52" s="17" t="str">
        <f>IF(SUM('Test Sample Data'!G$3:G$98)&gt;10,IF(AND(ISNUMBER('Test Sample Data'!G51),'Test Sample Data'!G51&lt;$B$1,'Test Sample Data'!G51&gt;0),'Test Sample Data'!G51,$B$1),"")</f>
        <v/>
      </c>
      <c r="H52" s="17" t="str">
        <f>IF(SUM('Test Sample Data'!H$3:H$98)&gt;10,IF(AND(ISNUMBER('Test Sample Data'!H51),'Test Sample Data'!H51&lt;$B$1,'Test Sample Data'!H51&gt;0),'Test Sample Data'!H51,$B$1),"")</f>
        <v/>
      </c>
      <c r="I52" s="17" t="str">
        <f>IF(SUM('Test Sample Data'!I$3:I$98)&gt;10,IF(AND(ISNUMBER('Test Sample Data'!I51),'Test Sample Data'!I51&lt;$B$1,'Test Sample Data'!I51&gt;0),'Test Sample Data'!I51,$B$1),"")</f>
        <v/>
      </c>
      <c r="J52" s="17" t="str">
        <f>IF(SUM('Test Sample Data'!J$3:J$98)&gt;10,IF(AND(ISNUMBER('Test Sample Data'!J51),'Test Sample Data'!J51&lt;$B$1,'Test Sample Data'!J51&gt;0),'Test Sample Data'!J51,$B$1),"")</f>
        <v/>
      </c>
      <c r="K52" s="17" t="str">
        <f>IF(SUM('Test Sample Data'!K$3:K$98)&gt;10,IF(AND(ISNUMBER('Test Sample Data'!K51),'Test Sample Data'!K51&lt;$B$1,'Test Sample Data'!K51&gt;0),'Test Sample Data'!K51,$B$1),"")</f>
        <v/>
      </c>
      <c r="L52" s="17" t="str">
        <f>IF(SUM('Test Sample Data'!L$3:L$98)&gt;10,IF(AND(ISNUMBER('Test Sample Data'!L51),'Test Sample Data'!L51&lt;$B$1,'Test Sample Data'!L51&gt;0),'Test Sample Data'!L51,$B$1),"")</f>
        <v/>
      </c>
      <c r="M52" s="17" t="str">
        <f>IF(SUM('Test Sample Data'!M$3:M$98)&gt;10,IF(AND(ISNUMBER('Test Sample Data'!M51),'Test Sample Data'!M51&lt;$B$1,'Test Sample Data'!M51&gt;0),'Test Sample Data'!M51,$B$1),"")</f>
        <v/>
      </c>
      <c r="N52" s="17" t="str">
        <f>'Gene Table'!E51</f>
        <v>mmu-miR-129-5p</v>
      </c>
      <c r="O52" s="17" t="str">
        <f>'Gene Table'!B51</f>
        <v>C01</v>
      </c>
      <c r="P52" s="17" t="str">
        <f>IF(SUM('Control Sample Data'!D$3:D$98)&gt;10,IF(AND(ISNUMBER('Control Sample Data'!D51),'Control Sample Data'!D51&lt;$B$1,'Control Sample Data'!D51&gt;0),'Control Sample Data'!D51,$B$1),"")</f>
        <v/>
      </c>
      <c r="Q52" s="17" t="str">
        <f>IF(SUM('Control Sample Data'!E$3:E$98)&gt;10,IF(AND(ISNUMBER('Control Sample Data'!E51),'Control Sample Data'!E51&lt;$B$1,'Control Sample Data'!E51&gt;0),'Control Sample Data'!E51,$B$1),"")</f>
        <v/>
      </c>
      <c r="R52" s="17" t="str">
        <f>IF(SUM('Control Sample Data'!F$3:F$98)&gt;10,IF(AND(ISNUMBER('Control Sample Data'!F51),'Control Sample Data'!F51&lt;$B$1,'Control Sample Data'!F51&gt;0),'Control Sample Data'!F51,$B$1),"")</f>
        <v/>
      </c>
      <c r="S52" s="17" t="str">
        <f>IF(SUM('Control Sample Data'!G$3:G$98)&gt;10,IF(AND(ISNUMBER('Control Sample Data'!G51),'Control Sample Data'!G51&lt;$B$1,'Control Sample Data'!G51&gt;0),'Control Sample Data'!G51,$B$1),"")</f>
        <v/>
      </c>
      <c r="T52" s="17" t="str">
        <f>IF(SUM('Control Sample Data'!H$3:H$98)&gt;10,IF(AND(ISNUMBER('Control Sample Data'!H51),'Control Sample Data'!H51&lt;$B$1,'Control Sample Data'!H51&gt;0),'Control Sample Data'!H51,$B$1),"")</f>
        <v/>
      </c>
      <c r="U52" s="17" t="str">
        <f>IF(SUM('Control Sample Data'!I$3:I$98)&gt;10,IF(AND(ISNUMBER('Control Sample Data'!I51),'Control Sample Data'!I51&lt;$B$1,'Control Sample Data'!I51&gt;0),'Control Sample Data'!I51,$B$1),"")</f>
        <v/>
      </c>
      <c r="V52" s="17" t="str">
        <f>IF(SUM('Control Sample Data'!J$3:J$98)&gt;10,IF(AND(ISNUMBER('Control Sample Data'!J51),'Control Sample Data'!J51&lt;$B$1,'Control Sample Data'!J51&gt;0),'Control Sample Data'!J51,$B$1),"")</f>
        <v/>
      </c>
      <c r="W52" s="17" t="str">
        <f>IF(SUM('Control Sample Data'!K$3:K$98)&gt;10,IF(AND(ISNUMBER('Control Sample Data'!K51),'Control Sample Data'!K51&lt;$B$1,'Control Sample Data'!K51&gt;0),'Control Sample Data'!K51,$B$1),"")</f>
        <v/>
      </c>
      <c r="X52" s="17" t="str">
        <f>IF(SUM('Control Sample Data'!L$3:L$98)&gt;10,IF(AND(ISNUMBER('Control Sample Data'!L51),'Control Sample Data'!L51&lt;$B$1,'Control Sample Data'!L51&gt;0),'Control Sample Data'!L51,$B$1),"")</f>
        <v/>
      </c>
      <c r="Y52" s="17" t="str">
        <f>IF(SUM('Control Sample Data'!M$3:M$98)&gt;10,IF(AND(ISNUMBER('Control Sample Data'!M51),'Control Sample Data'!M51&lt;$B$1,'Control Sample Data'!M51&gt;0),'Control Sample Data'!M51,$B$1),"")</f>
        <v/>
      </c>
      <c r="AT52" s="36" t="str">
        <f t="shared" si="3"/>
        <v/>
      </c>
      <c r="AU52" s="36" t="str">
        <f t="shared" si="4"/>
        <v/>
      </c>
      <c r="AV52" s="36" t="str">
        <f t="shared" si="5"/>
        <v/>
      </c>
      <c r="AW52" s="36" t="str">
        <f t="shared" si="6"/>
        <v/>
      </c>
      <c r="AX52" s="36" t="str">
        <f t="shared" si="7"/>
        <v/>
      </c>
      <c r="AY52" s="36" t="str">
        <f t="shared" si="8"/>
        <v/>
      </c>
      <c r="AZ52" s="36" t="str">
        <f t="shared" si="9"/>
        <v/>
      </c>
      <c r="BA52" s="36" t="str">
        <f t="shared" si="10"/>
        <v/>
      </c>
      <c r="BB52" s="36" t="str">
        <f t="shared" si="11"/>
        <v/>
      </c>
      <c r="BC52" s="36" t="str">
        <f t="shared" si="12"/>
        <v/>
      </c>
      <c r="BD52" s="36" t="str">
        <f t="shared" si="13"/>
        <v/>
      </c>
      <c r="BE52" s="36" t="str">
        <f t="shared" si="14"/>
        <v/>
      </c>
      <c r="BF52" s="36" t="str">
        <f t="shared" si="15"/>
        <v/>
      </c>
      <c r="BG52" s="36" t="str">
        <f t="shared" si="16"/>
        <v/>
      </c>
      <c r="BH52" s="36" t="str">
        <f t="shared" si="17"/>
        <v/>
      </c>
      <c r="BI52" s="36" t="str">
        <f t="shared" si="18"/>
        <v/>
      </c>
      <c r="BJ52" s="36" t="str">
        <f t="shared" si="19"/>
        <v/>
      </c>
      <c r="BK52" s="36" t="str">
        <f t="shared" si="20"/>
        <v/>
      </c>
      <c r="BL52" s="36" t="str">
        <f t="shared" si="21"/>
        <v/>
      </c>
      <c r="BM52" s="36" t="str">
        <f t="shared" si="22"/>
        <v/>
      </c>
      <c r="BN52" s="38" t="e">
        <f t="shared" si="23"/>
        <v>#DIV/0!</v>
      </c>
      <c r="BO52" s="38" t="e">
        <f t="shared" si="24"/>
        <v>#DIV/0!</v>
      </c>
      <c r="BP52" s="39" t="str">
        <f t="shared" si="25"/>
        <v/>
      </c>
      <c r="BQ52" s="39" t="str">
        <f t="shared" si="26"/>
        <v/>
      </c>
      <c r="BR52" s="39" t="str">
        <f t="shared" si="27"/>
        <v/>
      </c>
      <c r="BS52" s="39" t="str">
        <f t="shared" si="28"/>
        <v/>
      </c>
      <c r="BT52" s="39" t="str">
        <f t="shared" si="29"/>
        <v/>
      </c>
      <c r="BU52" s="39" t="str">
        <f t="shared" si="30"/>
        <v/>
      </c>
      <c r="BV52" s="39" t="str">
        <f t="shared" si="31"/>
        <v/>
      </c>
      <c r="BW52" s="39" t="str">
        <f t="shared" si="32"/>
        <v/>
      </c>
      <c r="BX52" s="39" t="str">
        <f t="shared" si="33"/>
        <v/>
      </c>
      <c r="BY52" s="39" t="str">
        <f t="shared" si="34"/>
        <v/>
      </c>
      <c r="BZ52" s="39" t="str">
        <f t="shared" si="35"/>
        <v/>
      </c>
      <c r="CA52" s="39" t="str">
        <f t="shared" si="36"/>
        <v/>
      </c>
      <c r="CB52" s="39" t="str">
        <f t="shared" si="37"/>
        <v/>
      </c>
      <c r="CC52" s="39" t="str">
        <f t="shared" si="38"/>
        <v/>
      </c>
      <c r="CD52" s="39" t="str">
        <f t="shared" si="39"/>
        <v/>
      </c>
      <c r="CE52" s="39" t="str">
        <f t="shared" si="40"/>
        <v/>
      </c>
      <c r="CF52" s="39" t="str">
        <f t="shared" si="41"/>
        <v/>
      </c>
      <c r="CG52" s="39" t="str">
        <f t="shared" si="42"/>
        <v/>
      </c>
      <c r="CH52" s="39" t="str">
        <f t="shared" si="43"/>
        <v/>
      </c>
      <c r="CI52" s="39" t="str">
        <f t="shared" si="44"/>
        <v/>
      </c>
    </row>
    <row r="53" spans="1:87">
      <c r="A53" s="18"/>
      <c r="B53" s="15" t="str">
        <f>'Gene Table'!E52</f>
        <v>mmu-miR-369-3p</v>
      </c>
      <c r="C53" s="15" t="str">
        <f>'Gene Table'!B52</f>
        <v>C02</v>
      </c>
      <c r="D53" s="16" t="str">
        <f>IF(SUM('Test Sample Data'!D$3:D$98)&gt;10,IF(AND(ISNUMBER('Test Sample Data'!D52),'Test Sample Data'!D52&lt;$B$1,'Test Sample Data'!D52&gt;0),'Test Sample Data'!D52,$B$1),"")</f>
        <v/>
      </c>
      <c r="E53" s="17" t="str">
        <f>IF(SUM('Test Sample Data'!E$3:E$98)&gt;10,IF(AND(ISNUMBER('Test Sample Data'!E52),'Test Sample Data'!E52&lt;$B$1,'Test Sample Data'!E52&gt;0),'Test Sample Data'!E52,$B$1),"")</f>
        <v/>
      </c>
      <c r="F53" s="17" t="str">
        <f>IF(SUM('Test Sample Data'!F$3:F$98)&gt;10,IF(AND(ISNUMBER('Test Sample Data'!F52),'Test Sample Data'!F52&lt;$B$1,'Test Sample Data'!F52&gt;0),'Test Sample Data'!F52,$B$1),"")</f>
        <v/>
      </c>
      <c r="G53" s="17" t="str">
        <f>IF(SUM('Test Sample Data'!G$3:G$98)&gt;10,IF(AND(ISNUMBER('Test Sample Data'!G52),'Test Sample Data'!G52&lt;$B$1,'Test Sample Data'!G52&gt;0),'Test Sample Data'!G52,$B$1),"")</f>
        <v/>
      </c>
      <c r="H53" s="17" t="str">
        <f>IF(SUM('Test Sample Data'!H$3:H$98)&gt;10,IF(AND(ISNUMBER('Test Sample Data'!H52),'Test Sample Data'!H52&lt;$B$1,'Test Sample Data'!H52&gt;0),'Test Sample Data'!H52,$B$1),"")</f>
        <v/>
      </c>
      <c r="I53" s="17" t="str">
        <f>IF(SUM('Test Sample Data'!I$3:I$98)&gt;10,IF(AND(ISNUMBER('Test Sample Data'!I52),'Test Sample Data'!I52&lt;$B$1,'Test Sample Data'!I52&gt;0),'Test Sample Data'!I52,$B$1),"")</f>
        <v/>
      </c>
      <c r="J53" s="17" t="str">
        <f>IF(SUM('Test Sample Data'!J$3:J$98)&gt;10,IF(AND(ISNUMBER('Test Sample Data'!J52),'Test Sample Data'!J52&lt;$B$1,'Test Sample Data'!J52&gt;0),'Test Sample Data'!J52,$B$1),"")</f>
        <v/>
      </c>
      <c r="K53" s="17" t="str">
        <f>IF(SUM('Test Sample Data'!K$3:K$98)&gt;10,IF(AND(ISNUMBER('Test Sample Data'!K52),'Test Sample Data'!K52&lt;$B$1,'Test Sample Data'!K52&gt;0),'Test Sample Data'!K52,$B$1),"")</f>
        <v/>
      </c>
      <c r="L53" s="17" t="str">
        <f>IF(SUM('Test Sample Data'!L$3:L$98)&gt;10,IF(AND(ISNUMBER('Test Sample Data'!L52),'Test Sample Data'!L52&lt;$B$1,'Test Sample Data'!L52&gt;0),'Test Sample Data'!L52,$B$1),"")</f>
        <v/>
      </c>
      <c r="M53" s="17" t="str">
        <f>IF(SUM('Test Sample Data'!M$3:M$98)&gt;10,IF(AND(ISNUMBER('Test Sample Data'!M52),'Test Sample Data'!M52&lt;$B$1,'Test Sample Data'!M52&gt;0),'Test Sample Data'!M52,$B$1),"")</f>
        <v/>
      </c>
      <c r="N53" s="17" t="str">
        <f>'Gene Table'!E52</f>
        <v>mmu-miR-369-3p</v>
      </c>
      <c r="O53" s="17" t="str">
        <f>'Gene Table'!B52</f>
        <v>C02</v>
      </c>
      <c r="P53" s="17" t="str">
        <f>IF(SUM('Control Sample Data'!D$3:D$98)&gt;10,IF(AND(ISNUMBER('Control Sample Data'!D52),'Control Sample Data'!D52&lt;$B$1,'Control Sample Data'!D52&gt;0),'Control Sample Data'!D52,$B$1),"")</f>
        <v/>
      </c>
      <c r="Q53" s="17" t="str">
        <f>IF(SUM('Control Sample Data'!E$3:E$98)&gt;10,IF(AND(ISNUMBER('Control Sample Data'!E52),'Control Sample Data'!E52&lt;$B$1,'Control Sample Data'!E52&gt;0),'Control Sample Data'!E52,$B$1),"")</f>
        <v/>
      </c>
      <c r="R53" s="17" t="str">
        <f>IF(SUM('Control Sample Data'!F$3:F$98)&gt;10,IF(AND(ISNUMBER('Control Sample Data'!F52),'Control Sample Data'!F52&lt;$B$1,'Control Sample Data'!F52&gt;0),'Control Sample Data'!F52,$B$1),"")</f>
        <v/>
      </c>
      <c r="S53" s="17" t="str">
        <f>IF(SUM('Control Sample Data'!G$3:G$98)&gt;10,IF(AND(ISNUMBER('Control Sample Data'!G52),'Control Sample Data'!G52&lt;$B$1,'Control Sample Data'!G52&gt;0),'Control Sample Data'!G52,$B$1),"")</f>
        <v/>
      </c>
      <c r="T53" s="17" t="str">
        <f>IF(SUM('Control Sample Data'!H$3:H$98)&gt;10,IF(AND(ISNUMBER('Control Sample Data'!H52),'Control Sample Data'!H52&lt;$B$1,'Control Sample Data'!H52&gt;0),'Control Sample Data'!H52,$B$1),"")</f>
        <v/>
      </c>
      <c r="U53" s="17" t="str">
        <f>IF(SUM('Control Sample Data'!I$3:I$98)&gt;10,IF(AND(ISNUMBER('Control Sample Data'!I52),'Control Sample Data'!I52&lt;$B$1,'Control Sample Data'!I52&gt;0),'Control Sample Data'!I52,$B$1),"")</f>
        <v/>
      </c>
      <c r="V53" s="17" t="str">
        <f>IF(SUM('Control Sample Data'!J$3:J$98)&gt;10,IF(AND(ISNUMBER('Control Sample Data'!J52),'Control Sample Data'!J52&lt;$B$1,'Control Sample Data'!J52&gt;0),'Control Sample Data'!J52,$B$1),"")</f>
        <v/>
      </c>
      <c r="W53" s="17" t="str">
        <f>IF(SUM('Control Sample Data'!K$3:K$98)&gt;10,IF(AND(ISNUMBER('Control Sample Data'!K52),'Control Sample Data'!K52&lt;$B$1,'Control Sample Data'!K52&gt;0),'Control Sample Data'!K52,$B$1),"")</f>
        <v/>
      </c>
      <c r="X53" s="17" t="str">
        <f>IF(SUM('Control Sample Data'!L$3:L$98)&gt;10,IF(AND(ISNUMBER('Control Sample Data'!L52),'Control Sample Data'!L52&lt;$B$1,'Control Sample Data'!L52&gt;0),'Control Sample Data'!L52,$B$1),"")</f>
        <v/>
      </c>
      <c r="Y53" s="17" t="str">
        <f>IF(SUM('Control Sample Data'!M$3:M$98)&gt;10,IF(AND(ISNUMBER('Control Sample Data'!M52),'Control Sample Data'!M52&lt;$B$1,'Control Sample Data'!M52&gt;0),'Control Sample Data'!M52,$B$1),"")</f>
        <v/>
      </c>
      <c r="AT53" s="36" t="str">
        <f t="shared" si="3"/>
        <v/>
      </c>
      <c r="AU53" s="36" t="str">
        <f t="shared" si="4"/>
        <v/>
      </c>
      <c r="AV53" s="36" t="str">
        <f t="shared" si="5"/>
        <v/>
      </c>
      <c r="AW53" s="36" t="str">
        <f t="shared" si="6"/>
        <v/>
      </c>
      <c r="AX53" s="36" t="str">
        <f t="shared" si="7"/>
        <v/>
      </c>
      <c r="AY53" s="36" t="str">
        <f t="shared" si="8"/>
        <v/>
      </c>
      <c r="AZ53" s="36" t="str">
        <f t="shared" si="9"/>
        <v/>
      </c>
      <c r="BA53" s="36" t="str">
        <f t="shared" si="10"/>
        <v/>
      </c>
      <c r="BB53" s="36" t="str">
        <f t="shared" si="11"/>
        <v/>
      </c>
      <c r="BC53" s="36" t="str">
        <f t="shared" si="12"/>
        <v/>
      </c>
      <c r="BD53" s="36" t="str">
        <f t="shared" si="13"/>
        <v/>
      </c>
      <c r="BE53" s="36" t="str">
        <f t="shared" si="14"/>
        <v/>
      </c>
      <c r="BF53" s="36" t="str">
        <f t="shared" si="15"/>
        <v/>
      </c>
      <c r="BG53" s="36" t="str">
        <f t="shared" si="16"/>
        <v/>
      </c>
      <c r="BH53" s="36" t="str">
        <f t="shared" si="17"/>
        <v/>
      </c>
      <c r="BI53" s="36" t="str">
        <f t="shared" si="18"/>
        <v/>
      </c>
      <c r="BJ53" s="36" t="str">
        <f t="shared" si="19"/>
        <v/>
      </c>
      <c r="BK53" s="36" t="str">
        <f t="shared" si="20"/>
        <v/>
      </c>
      <c r="BL53" s="36" t="str">
        <f t="shared" si="21"/>
        <v/>
      </c>
      <c r="BM53" s="36" t="str">
        <f t="shared" si="22"/>
        <v/>
      </c>
      <c r="BN53" s="38" t="e">
        <f t="shared" si="23"/>
        <v>#DIV/0!</v>
      </c>
      <c r="BO53" s="38" t="e">
        <f t="shared" si="24"/>
        <v>#DIV/0!</v>
      </c>
      <c r="BP53" s="39" t="str">
        <f t="shared" si="25"/>
        <v/>
      </c>
      <c r="BQ53" s="39" t="str">
        <f t="shared" si="26"/>
        <v/>
      </c>
      <c r="BR53" s="39" t="str">
        <f t="shared" si="27"/>
        <v/>
      </c>
      <c r="BS53" s="39" t="str">
        <f t="shared" si="28"/>
        <v/>
      </c>
      <c r="BT53" s="39" t="str">
        <f t="shared" si="29"/>
        <v/>
      </c>
      <c r="BU53" s="39" t="str">
        <f t="shared" si="30"/>
        <v/>
      </c>
      <c r="BV53" s="39" t="str">
        <f t="shared" si="31"/>
        <v/>
      </c>
      <c r="BW53" s="39" t="str">
        <f t="shared" si="32"/>
        <v/>
      </c>
      <c r="BX53" s="39" t="str">
        <f t="shared" si="33"/>
        <v/>
      </c>
      <c r="BY53" s="39" t="str">
        <f t="shared" si="34"/>
        <v/>
      </c>
      <c r="BZ53" s="39" t="str">
        <f t="shared" si="35"/>
        <v/>
      </c>
      <c r="CA53" s="39" t="str">
        <f t="shared" si="36"/>
        <v/>
      </c>
      <c r="CB53" s="39" t="str">
        <f t="shared" si="37"/>
        <v/>
      </c>
      <c r="CC53" s="39" t="str">
        <f t="shared" si="38"/>
        <v/>
      </c>
      <c r="CD53" s="39" t="str">
        <f t="shared" si="39"/>
        <v/>
      </c>
      <c r="CE53" s="39" t="str">
        <f t="shared" si="40"/>
        <v/>
      </c>
      <c r="CF53" s="39" t="str">
        <f t="shared" si="41"/>
        <v/>
      </c>
      <c r="CG53" s="39" t="str">
        <f t="shared" si="42"/>
        <v/>
      </c>
      <c r="CH53" s="39" t="str">
        <f t="shared" si="43"/>
        <v/>
      </c>
      <c r="CI53" s="39" t="str">
        <f t="shared" si="44"/>
        <v/>
      </c>
    </row>
    <row r="54" spans="1:87">
      <c r="A54" s="18"/>
      <c r="B54" s="15" t="str">
        <f>'Gene Table'!E53</f>
        <v>mmu-miR-129-2-3p</v>
      </c>
      <c r="C54" s="15" t="str">
        <f>'Gene Table'!B53</f>
        <v>C03</v>
      </c>
      <c r="D54" s="16" t="str">
        <f>IF(SUM('Test Sample Data'!D$3:D$98)&gt;10,IF(AND(ISNUMBER('Test Sample Data'!D53),'Test Sample Data'!D53&lt;$B$1,'Test Sample Data'!D53&gt;0),'Test Sample Data'!D53,$B$1),"")</f>
        <v/>
      </c>
      <c r="E54" s="17" t="str">
        <f>IF(SUM('Test Sample Data'!E$3:E$98)&gt;10,IF(AND(ISNUMBER('Test Sample Data'!E53),'Test Sample Data'!E53&lt;$B$1,'Test Sample Data'!E53&gt;0),'Test Sample Data'!E53,$B$1),"")</f>
        <v/>
      </c>
      <c r="F54" s="17" t="str">
        <f>IF(SUM('Test Sample Data'!F$3:F$98)&gt;10,IF(AND(ISNUMBER('Test Sample Data'!F53),'Test Sample Data'!F53&lt;$B$1,'Test Sample Data'!F53&gt;0),'Test Sample Data'!F53,$B$1),"")</f>
        <v/>
      </c>
      <c r="G54" s="17" t="str">
        <f>IF(SUM('Test Sample Data'!G$3:G$98)&gt;10,IF(AND(ISNUMBER('Test Sample Data'!G53),'Test Sample Data'!G53&lt;$B$1,'Test Sample Data'!G53&gt;0),'Test Sample Data'!G53,$B$1),"")</f>
        <v/>
      </c>
      <c r="H54" s="17" t="str">
        <f>IF(SUM('Test Sample Data'!H$3:H$98)&gt;10,IF(AND(ISNUMBER('Test Sample Data'!H53),'Test Sample Data'!H53&lt;$B$1,'Test Sample Data'!H53&gt;0),'Test Sample Data'!H53,$B$1),"")</f>
        <v/>
      </c>
      <c r="I54" s="17" t="str">
        <f>IF(SUM('Test Sample Data'!I$3:I$98)&gt;10,IF(AND(ISNUMBER('Test Sample Data'!I53),'Test Sample Data'!I53&lt;$B$1,'Test Sample Data'!I53&gt;0),'Test Sample Data'!I53,$B$1),"")</f>
        <v/>
      </c>
      <c r="J54" s="17" t="str">
        <f>IF(SUM('Test Sample Data'!J$3:J$98)&gt;10,IF(AND(ISNUMBER('Test Sample Data'!J53),'Test Sample Data'!J53&lt;$B$1,'Test Sample Data'!J53&gt;0),'Test Sample Data'!J53,$B$1),"")</f>
        <v/>
      </c>
      <c r="K54" s="17" t="str">
        <f>IF(SUM('Test Sample Data'!K$3:K$98)&gt;10,IF(AND(ISNUMBER('Test Sample Data'!K53),'Test Sample Data'!K53&lt;$B$1,'Test Sample Data'!K53&gt;0),'Test Sample Data'!K53,$B$1),"")</f>
        <v/>
      </c>
      <c r="L54" s="17" t="str">
        <f>IF(SUM('Test Sample Data'!L$3:L$98)&gt;10,IF(AND(ISNUMBER('Test Sample Data'!L53),'Test Sample Data'!L53&lt;$B$1,'Test Sample Data'!L53&gt;0),'Test Sample Data'!L53,$B$1),"")</f>
        <v/>
      </c>
      <c r="M54" s="17" t="str">
        <f>IF(SUM('Test Sample Data'!M$3:M$98)&gt;10,IF(AND(ISNUMBER('Test Sample Data'!M53),'Test Sample Data'!M53&lt;$B$1,'Test Sample Data'!M53&gt;0),'Test Sample Data'!M53,$B$1),"")</f>
        <v/>
      </c>
      <c r="N54" s="17" t="str">
        <f>'Gene Table'!E53</f>
        <v>mmu-miR-129-2-3p</v>
      </c>
      <c r="O54" s="17" t="str">
        <f>'Gene Table'!B53</f>
        <v>C03</v>
      </c>
      <c r="P54" s="17" t="str">
        <f>IF(SUM('Control Sample Data'!D$3:D$98)&gt;10,IF(AND(ISNUMBER('Control Sample Data'!D53),'Control Sample Data'!D53&lt;$B$1,'Control Sample Data'!D53&gt;0),'Control Sample Data'!D53,$B$1),"")</f>
        <v/>
      </c>
      <c r="Q54" s="17" t="str">
        <f>IF(SUM('Control Sample Data'!E$3:E$98)&gt;10,IF(AND(ISNUMBER('Control Sample Data'!E53),'Control Sample Data'!E53&lt;$B$1,'Control Sample Data'!E53&gt;0),'Control Sample Data'!E53,$B$1),"")</f>
        <v/>
      </c>
      <c r="R54" s="17" t="str">
        <f>IF(SUM('Control Sample Data'!F$3:F$98)&gt;10,IF(AND(ISNUMBER('Control Sample Data'!F53),'Control Sample Data'!F53&lt;$B$1,'Control Sample Data'!F53&gt;0),'Control Sample Data'!F53,$B$1),"")</f>
        <v/>
      </c>
      <c r="S54" s="17" t="str">
        <f>IF(SUM('Control Sample Data'!G$3:G$98)&gt;10,IF(AND(ISNUMBER('Control Sample Data'!G53),'Control Sample Data'!G53&lt;$B$1,'Control Sample Data'!G53&gt;0),'Control Sample Data'!G53,$B$1),"")</f>
        <v/>
      </c>
      <c r="T54" s="17" t="str">
        <f>IF(SUM('Control Sample Data'!H$3:H$98)&gt;10,IF(AND(ISNUMBER('Control Sample Data'!H53),'Control Sample Data'!H53&lt;$B$1,'Control Sample Data'!H53&gt;0),'Control Sample Data'!H53,$B$1),"")</f>
        <v/>
      </c>
      <c r="U54" s="17" t="str">
        <f>IF(SUM('Control Sample Data'!I$3:I$98)&gt;10,IF(AND(ISNUMBER('Control Sample Data'!I53),'Control Sample Data'!I53&lt;$B$1,'Control Sample Data'!I53&gt;0),'Control Sample Data'!I53,$B$1),"")</f>
        <v/>
      </c>
      <c r="V54" s="17" t="str">
        <f>IF(SUM('Control Sample Data'!J$3:J$98)&gt;10,IF(AND(ISNUMBER('Control Sample Data'!J53),'Control Sample Data'!J53&lt;$B$1,'Control Sample Data'!J53&gt;0),'Control Sample Data'!J53,$B$1),"")</f>
        <v/>
      </c>
      <c r="W54" s="17" t="str">
        <f>IF(SUM('Control Sample Data'!K$3:K$98)&gt;10,IF(AND(ISNUMBER('Control Sample Data'!K53),'Control Sample Data'!K53&lt;$B$1,'Control Sample Data'!K53&gt;0),'Control Sample Data'!K53,$B$1),"")</f>
        <v/>
      </c>
      <c r="X54" s="17" t="str">
        <f>IF(SUM('Control Sample Data'!L$3:L$98)&gt;10,IF(AND(ISNUMBER('Control Sample Data'!L53),'Control Sample Data'!L53&lt;$B$1,'Control Sample Data'!L53&gt;0),'Control Sample Data'!L53,$B$1),"")</f>
        <v/>
      </c>
      <c r="Y54" s="17" t="str">
        <f>IF(SUM('Control Sample Data'!M$3:M$98)&gt;10,IF(AND(ISNUMBER('Control Sample Data'!M53),'Control Sample Data'!M53&lt;$B$1,'Control Sample Data'!M53&gt;0),'Control Sample Data'!M53,$B$1),"")</f>
        <v/>
      </c>
      <c r="AT54" s="36" t="str">
        <f t="shared" si="3"/>
        <v/>
      </c>
      <c r="AU54" s="36" t="str">
        <f t="shared" si="4"/>
        <v/>
      </c>
      <c r="AV54" s="36" t="str">
        <f t="shared" si="5"/>
        <v/>
      </c>
      <c r="AW54" s="36" t="str">
        <f t="shared" si="6"/>
        <v/>
      </c>
      <c r="AX54" s="36" t="str">
        <f t="shared" si="7"/>
        <v/>
      </c>
      <c r="AY54" s="36" t="str">
        <f t="shared" si="8"/>
        <v/>
      </c>
      <c r="AZ54" s="36" t="str">
        <f t="shared" si="9"/>
        <v/>
      </c>
      <c r="BA54" s="36" t="str">
        <f t="shared" si="10"/>
        <v/>
      </c>
      <c r="BB54" s="36" t="str">
        <f t="shared" si="11"/>
        <v/>
      </c>
      <c r="BC54" s="36" t="str">
        <f t="shared" si="12"/>
        <v/>
      </c>
      <c r="BD54" s="36" t="str">
        <f t="shared" si="13"/>
        <v/>
      </c>
      <c r="BE54" s="36" t="str">
        <f t="shared" si="14"/>
        <v/>
      </c>
      <c r="BF54" s="36" t="str">
        <f t="shared" si="15"/>
        <v/>
      </c>
      <c r="BG54" s="36" t="str">
        <f t="shared" si="16"/>
        <v/>
      </c>
      <c r="BH54" s="36" t="str">
        <f t="shared" si="17"/>
        <v/>
      </c>
      <c r="BI54" s="36" t="str">
        <f t="shared" si="18"/>
        <v/>
      </c>
      <c r="BJ54" s="36" t="str">
        <f t="shared" si="19"/>
        <v/>
      </c>
      <c r="BK54" s="36" t="str">
        <f t="shared" si="20"/>
        <v/>
      </c>
      <c r="BL54" s="36" t="str">
        <f t="shared" si="21"/>
        <v/>
      </c>
      <c r="BM54" s="36" t="str">
        <f t="shared" si="22"/>
        <v/>
      </c>
      <c r="BN54" s="38" t="e">
        <f t="shared" si="23"/>
        <v>#DIV/0!</v>
      </c>
      <c r="BO54" s="38" t="e">
        <f t="shared" si="24"/>
        <v>#DIV/0!</v>
      </c>
      <c r="BP54" s="39" t="str">
        <f t="shared" si="25"/>
        <v/>
      </c>
      <c r="BQ54" s="39" t="str">
        <f t="shared" si="26"/>
        <v/>
      </c>
      <c r="BR54" s="39" t="str">
        <f t="shared" si="27"/>
        <v/>
      </c>
      <c r="BS54" s="39" t="str">
        <f t="shared" si="28"/>
        <v/>
      </c>
      <c r="BT54" s="39" t="str">
        <f t="shared" si="29"/>
        <v/>
      </c>
      <c r="BU54" s="39" t="str">
        <f t="shared" si="30"/>
        <v/>
      </c>
      <c r="BV54" s="39" t="str">
        <f t="shared" si="31"/>
        <v/>
      </c>
      <c r="BW54" s="39" t="str">
        <f t="shared" si="32"/>
        <v/>
      </c>
      <c r="BX54" s="39" t="str">
        <f t="shared" si="33"/>
        <v/>
      </c>
      <c r="BY54" s="39" t="str">
        <f t="shared" si="34"/>
        <v/>
      </c>
      <c r="BZ54" s="39" t="str">
        <f t="shared" si="35"/>
        <v/>
      </c>
      <c r="CA54" s="39" t="str">
        <f t="shared" si="36"/>
        <v/>
      </c>
      <c r="CB54" s="39" t="str">
        <f t="shared" si="37"/>
        <v/>
      </c>
      <c r="CC54" s="39" t="str">
        <f t="shared" si="38"/>
        <v/>
      </c>
      <c r="CD54" s="39" t="str">
        <f t="shared" si="39"/>
        <v/>
      </c>
      <c r="CE54" s="39" t="str">
        <f t="shared" si="40"/>
        <v/>
      </c>
      <c r="CF54" s="39" t="str">
        <f t="shared" si="41"/>
        <v/>
      </c>
      <c r="CG54" s="39" t="str">
        <f t="shared" si="42"/>
        <v/>
      </c>
      <c r="CH54" s="39" t="str">
        <f t="shared" si="43"/>
        <v/>
      </c>
      <c r="CI54" s="39" t="str">
        <f t="shared" si="44"/>
        <v/>
      </c>
    </row>
    <row r="55" spans="1:87">
      <c r="A55" s="18"/>
      <c r="B55" s="15" t="str">
        <f>'Gene Table'!E54</f>
        <v>mmu-miR-369-5p</v>
      </c>
      <c r="C55" s="15" t="str">
        <f>'Gene Table'!B54</f>
        <v>C04</v>
      </c>
      <c r="D55" s="16" t="str">
        <f>IF(SUM('Test Sample Data'!D$3:D$98)&gt;10,IF(AND(ISNUMBER('Test Sample Data'!D54),'Test Sample Data'!D54&lt;$B$1,'Test Sample Data'!D54&gt;0),'Test Sample Data'!D54,$B$1),"")</f>
        <v/>
      </c>
      <c r="E55" s="17" t="str">
        <f>IF(SUM('Test Sample Data'!E$3:E$98)&gt;10,IF(AND(ISNUMBER('Test Sample Data'!E54),'Test Sample Data'!E54&lt;$B$1,'Test Sample Data'!E54&gt;0),'Test Sample Data'!E54,$B$1),"")</f>
        <v/>
      </c>
      <c r="F55" s="17" t="str">
        <f>IF(SUM('Test Sample Data'!F$3:F$98)&gt;10,IF(AND(ISNUMBER('Test Sample Data'!F54),'Test Sample Data'!F54&lt;$B$1,'Test Sample Data'!F54&gt;0),'Test Sample Data'!F54,$B$1),"")</f>
        <v/>
      </c>
      <c r="G55" s="17" t="str">
        <f>IF(SUM('Test Sample Data'!G$3:G$98)&gt;10,IF(AND(ISNUMBER('Test Sample Data'!G54),'Test Sample Data'!G54&lt;$B$1,'Test Sample Data'!G54&gt;0),'Test Sample Data'!G54,$B$1),"")</f>
        <v/>
      </c>
      <c r="H55" s="17" t="str">
        <f>IF(SUM('Test Sample Data'!H$3:H$98)&gt;10,IF(AND(ISNUMBER('Test Sample Data'!H54),'Test Sample Data'!H54&lt;$B$1,'Test Sample Data'!H54&gt;0),'Test Sample Data'!H54,$B$1),"")</f>
        <v/>
      </c>
      <c r="I55" s="17" t="str">
        <f>IF(SUM('Test Sample Data'!I$3:I$98)&gt;10,IF(AND(ISNUMBER('Test Sample Data'!I54),'Test Sample Data'!I54&lt;$B$1,'Test Sample Data'!I54&gt;0),'Test Sample Data'!I54,$B$1),"")</f>
        <v/>
      </c>
      <c r="J55" s="17" t="str">
        <f>IF(SUM('Test Sample Data'!J$3:J$98)&gt;10,IF(AND(ISNUMBER('Test Sample Data'!J54),'Test Sample Data'!J54&lt;$B$1,'Test Sample Data'!J54&gt;0),'Test Sample Data'!J54,$B$1),"")</f>
        <v/>
      </c>
      <c r="K55" s="17" t="str">
        <f>IF(SUM('Test Sample Data'!K$3:K$98)&gt;10,IF(AND(ISNUMBER('Test Sample Data'!K54),'Test Sample Data'!K54&lt;$B$1,'Test Sample Data'!K54&gt;0),'Test Sample Data'!K54,$B$1),"")</f>
        <v/>
      </c>
      <c r="L55" s="17" t="str">
        <f>IF(SUM('Test Sample Data'!L$3:L$98)&gt;10,IF(AND(ISNUMBER('Test Sample Data'!L54),'Test Sample Data'!L54&lt;$B$1,'Test Sample Data'!L54&gt;0),'Test Sample Data'!L54,$B$1),"")</f>
        <v/>
      </c>
      <c r="M55" s="17" t="str">
        <f>IF(SUM('Test Sample Data'!M$3:M$98)&gt;10,IF(AND(ISNUMBER('Test Sample Data'!M54),'Test Sample Data'!M54&lt;$B$1,'Test Sample Data'!M54&gt;0),'Test Sample Data'!M54,$B$1),"")</f>
        <v/>
      </c>
      <c r="N55" s="17" t="str">
        <f>'Gene Table'!E54</f>
        <v>mmu-miR-369-5p</v>
      </c>
      <c r="O55" s="17" t="str">
        <f>'Gene Table'!B54</f>
        <v>C04</v>
      </c>
      <c r="P55" s="17" t="str">
        <f>IF(SUM('Control Sample Data'!D$3:D$98)&gt;10,IF(AND(ISNUMBER('Control Sample Data'!D54),'Control Sample Data'!D54&lt;$B$1,'Control Sample Data'!D54&gt;0),'Control Sample Data'!D54,$B$1),"")</f>
        <v/>
      </c>
      <c r="Q55" s="17" t="str">
        <f>IF(SUM('Control Sample Data'!E$3:E$98)&gt;10,IF(AND(ISNUMBER('Control Sample Data'!E54),'Control Sample Data'!E54&lt;$B$1,'Control Sample Data'!E54&gt;0),'Control Sample Data'!E54,$B$1),"")</f>
        <v/>
      </c>
      <c r="R55" s="17" t="str">
        <f>IF(SUM('Control Sample Data'!F$3:F$98)&gt;10,IF(AND(ISNUMBER('Control Sample Data'!F54),'Control Sample Data'!F54&lt;$B$1,'Control Sample Data'!F54&gt;0),'Control Sample Data'!F54,$B$1),"")</f>
        <v/>
      </c>
      <c r="S55" s="17" t="str">
        <f>IF(SUM('Control Sample Data'!G$3:G$98)&gt;10,IF(AND(ISNUMBER('Control Sample Data'!G54),'Control Sample Data'!G54&lt;$B$1,'Control Sample Data'!G54&gt;0),'Control Sample Data'!G54,$B$1),"")</f>
        <v/>
      </c>
      <c r="T55" s="17" t="str">
        <f>IF(SUM('Control Sample Data'!H$3:H$98)&gt;10,IF(AND(ISNUMBER('Control Sample Data'!H54),'Control Sample Data'!H54&lt;$B$1,'Control Sample Data'!H54&gt;0),'Control Sample Data'!H54,$B$1),"")</f>
        <v/>
      </c>
      <c r="U55" s="17" t="str">
        <f>IF(SUM('Control Sample Data'!I$3:I$98)&gt;10,IF(AND(ISNUMBER('Control Sample Data'!I54),'Control Sample Data'!I54&lt;$B$1,'Control Sample Data'!I54&gt;0),'Control Sample Data'!I54,$B$1),"")</f>
        <v/>
      </c>
      <c r="V55" s="17" t="str">
        <f>IF(SUM('Control Sample Data'!J$3:J$98)&gt;10,IF(AND(ISNUMBER('Control Sample Data'!J54),'Control Sample Data'!J54&lt;$B$1,'Control Sample Data'!J54&gt;0),'Control Sample Data'!J54,$B$1),"")</f>
        <v/>
      </c>
      <c r="W55" s="17" t="str">
        <f>IF(SUM('Control Sample Data'!K$3:K$98)&gt;10,IF(AND(ISNUMBER('Control Sample Data'!K54),'Control Sample Data'!K54&lt;$B$1,'Control Sample Data'!K54&gt;0),'Control Sample Data'!K54,$B$1),"")</f>
        <v/>
      </c>
      <c r="X55" s="17" t="str">
        <f>IF(SUM('Control Sample Data'!L$3:L$98)&gt;10,IF(AND(ISNUMBER('Control Sample Data'!L54),'Control Sample Data'!L54&lt;$B$1,'Control Sample Data'!L54&gt;0),'Control Sample Data'!L54,$B$1),"")</f>
        <v/>
      </c>
      <c r="Y55" s="17" t="str">
        <f>IF(SUM('Control Sample Data'!M$3:M$98)&gt;10,IF(AND(ISNUMBER('Control Sample Data'!M54),'Control Sample Data'!M54&lt;$B$1,'Control Sample Data'!M54&gt;0),'Control Sample Data'!M54,$B$1),"")</f>
        <v/>
      </c>
      <c r="AT55" s="36" t="str">
        <f t="shared" si="3"/>
        <v/>
      </c>
      <c r="AU55" s="36" t="str">
        <f t="shared" si="4"/>
        <v/>
      </c>
      <c r="AV55" s="36" t="str">
        <f t="shared" si="5"/>
        <v/>
      </c>
      <c r="AW55" s="36" t="str">
        <f t="shared" si="6"/>
        <v/>
      </c>
      <c r="AX55" s="36" t="str">
        <f t="shared" si="7"/>
        <v/>
      </c>
      <c r="AY55" s="36" t="str">
        <f t="shared" si="8"/>
        <v/>
      </c>
      <c r="AZ55" s="36" t="str">
        <f t="shared" si="9"/>
        <v/>
      </c>
      <c r="BA55" s="36" t="str">
        <f t="shared" si="10"/>
        <v/>
      </c>
      <c r="BB55" s="36" t="str">
        <f t="shared" si="11"/>
        <v/>
      </c>
      <c r="BC55" s="36" t="str">
        <f t="shared" si="12"/>
        <v/>
      </c>
      <c r="BD55" s="36" t="str">
        <f t="shared" si="13"/>
        <v/>
      </c>
      <c r="BE55" s="36" t="str">
        <f t="shared" si="14"/>
        <v/>
      </c>
      <c r="BF55" s="36" t="str">
        <f t="shared" si="15"/>
        <v/>
      </c>
      <c r="BG55" s="36" t="str">
        <f t="shared" si="16"/>
        <v/>
      </c>
      <c r="BH55" s="36" t="str">
        <f t="shared" si="17"/>
        <v/>
      </c>
      <c r="BI55" s="36" t="str">
        <f t="shared" si="18"/>
        <v/>
      </c>
      <c r="BJ55" s="36" t="str">
        <f t="shared" si="19"/>
        <v/>
      </c>
      <c r="BK55" s="36" t="str">
        <f t="shared" si="20"/>
        <v/>
      </c>
      <c r="BL55" s="36" t="str">
        <f t="shared" si="21"/>
        <v/>
      </c>
      <c r="BM55" s="36" t="str">
        <f t="shared" si="22"/>
        <v/>
      </c>
      <c r="BN55" s="38" t="e">
        <f t="shared" si="23"/>
        <v>#DIV/0!</v>
      </c>
      <c r="BO55" s="38" t="e">
        <f t="shared" si="24"/>
        <v>#DIV/0!</v>
      </c>
      <c r="BP55" s="39" t="str">
        <f t="shared" si="25"/>
        <v/>
      </c>
      <c r="BQ55" s="39" t="str">
        <f t="shared" si="26"/>
        <v/>
      </c>
      <c r="BR55" s="39" t="str">
        <f t="shared" si="27"/>
        <v/>
      </c>
      <c r="BS55" s="39" t="str">
        <f t="shared" si="28"/>
        <v/>
      </c>
      <c r="BT55" s="39" t="str">
        <f t="shared" si="29"/>
        <v/>
      </c>
      <c r="BU55" s="39" t="str">
        <f t="shared" si="30"/>
        <v/>
      </c>
      <c r="BV55" s="39" t="str">
        <f t="shared" si="31"/>
        <v/>
      </c>
      <c r="BW55" s="39" t="str">
        <f t="shared" si="32"/>
        <v/>
      </c>
      <c r="BX55" s="39" t="str">
        <f t="shared" si="33"/>
        <v/>
      </c>
      <c r="BY55" s="39" t="str">
        <f t="shared" si="34"/>
        <v/>
      </c>
      <c r="BZ55" s="39" t="str">
        <f t="shared" si="35"/>
        <v/>
      </c>
      <c r="CA55" s="39" t="str">
        <f t="shared" si="36"/>
        <v/>
      </c>
      <c r="CB55" s="39" t="str">
        <f t="shared" si="37"/>
        <v/>
      </c>
      <c r="CC55" s="39" t="str">
        <f t="shared" si="38"/>
        <v/>
      </c>
      <c r="CD55" s="39" t="str">
        <f t="shared" si="39"/>
        <v/>
      </c>
      <c r="CE55" s="39" t="str">
        <f t="shared" si="40"/>
        <v/>
      </c>
      <c r="CF55" s="39" t="str">
        <f t="shared" si="41"/>
        <v/>
      </c>
      <c r="CG55" s="39" t="str">
        <f t="shared" si="42"/>
        <v/>
      </c>
      <c r="CH55" s="39" t="str">
        <f t="shared" si="43"/>
        <v/>
      </c>
      <c r="CI55" s="39" t="str">
        <f t="shared" si="44"/>
        <v/>
      </c>
    </row>
    <row r="56" spans="1:87">
      <c r="A56" s="18"/>
      <c r="B56" s="15" t="str">
        <f>'Gene Table'!E55</f>
        <v>mmu-miR-132-3p</v>
      </c>
      <c r="C56" s="15" t="str">
        <f>'Gene Table'!B55</f>
        <v>C05</v>
      </c>
      <c r="D56" s="16" t="str">
        <f>IF(SUM('Test Sample Data'!D$3:D$98)&gt;10,IF(AND(ISNUMBER('Test Sample Data'!D55),'Test Sample Data'!D55&lt;$B$1,'Test Sample Data'!D55&gt;0),'Test Sample Data'!D55,$B$1),"")</f>
        <v/>
      </c>
      <c r="E56" s="17" t="str">
        <f>IF(SUM('Test Sample Data'!E$3:E$98)&gt;10,IF(AND(ISNUMBER('Test Sample Data'!E55),'Test Sample Data'!E55&lt;$B$1,'Test Sample Data'!E55&gt;0),'Test Sample Data'!E55,$B$1),"")</f>
        <v/>
      </c>
      <c r="F56" s="17" t="str">
        <f>IF(SUM('Test Sample Data'!F$3:F$98)&gt;10,IF(AND(ISNUMBER('Test Sample Data'!F55),'Test Sample Data'!F55&lt;$B$1,'Test Sample Data'!F55&gt;0),'Test Sample Data'!F55,$B$1),"")</f>
        <v/>
      </c>
      <c r="G56" s="17" t="str">
        <f>IF(SUM('Test Sample Data'!G$3:G$98)&gt;10,IF(AND(ISNUMBER('Test Sample Data'!G55),'Test Sample Data'!G55&lt;$B$1,'Test Sample Data'!G55&gt;0),'Test Sample Data'!G55,$B$1),"")</f>
        <v/>
      </c>
      <c r="H56" s="17" t="str">
        <f>IF(SUM('Test Sample Data'!H$3:H$98)&gt;10,IF(AND(ISNUMBER('Test Sample Data'!H55),'Test Sample Data'!H55&lt;$B$1,'Test Sample Data'!H55&gt;0),'Test Sample Data'!H55,$B$1),"")</f>
        <v/>
      </c>
      <c r="I56" s="17" t="str">
        <f>IF(SUM('Test Sample Data'!I$3:I$98)&gt;10,IF(AND(ISNUMBER('Test Sample Data'!I55),'Test Sample Data'!I55&lt;$B$1,'Test Sample Data'!I55&gt;0),'Test Sample Data'!I55,$B$1),"")</f>
        <v/>
      </c>
      <c r="J56" s="17" t="str">
        <f>IF(SUM('Test Sample Data'!J$3:J$98)&gt;10,IF(AND(ISNUMBER('Test Sample Data'!J55),'Test Sample Data'!J55&lt;$B$1,'Test Sample Data'!J55&gt;0),'Test Sample Data'!J55,$B$1),"")</f>
        <v/>
      </c>
      <c r="K56" s="17" t="str">
        <f>IF(SUM('Test Sample Data'!K$3:K$98)&gt;10,IF(AND(ISNUMBER('Test Sample Data'!K55),'Test Sample Data'!K55&lt;$B$1,'Test Sample Data'!K55&gt;0),'Test Sample Data'!K55,$B$1),"")</f>
        <v/>
      </c>
      <c r="L56" s="17" t="str">
        <f>IF(SUM('Test Sample Data'!L$3:L$98)&gt;10,IF(AND(ISNUMBER('Test Sample Data'!L55),'Test Sample Data'!L55&lt;$B$1,'Test Sample Data'!L55&gt;0),'Test Sample Data'!L55,$B$1),"")</f>
        <v/>
      </c>
      <c r="M56" s="17" t="str">
        <f>IF(SUM('Test Sample Data'!M$3:M$98)&gt;10,IF(AND(ISNUMBER('Test Sample Data'!M55),'Test Sample Data'!M55&lt;$B$1,'Test Sample Data'!M55&gt;0),'Test Sample Data'!M55,$B$1),"")</f>
        <v/>
      </c>
      <c r="N56" s="17" t="str">
        <f>'Gene Table'!E55</f>
        <v>mmu-miR-132-3p</v>
      </c>
      <c r="O56" s="17" t="str">
        <f>'Gene Table'!B55</f>
        <v>C05</v>
      </c>
      <c r="P56" s="17" t="str">
        <f>IF(SUM('Control Sample Data'!D$3:D$98)&gt;10,IF(AND(ISNUMBER('Control Sample Data'!D55),'Control Sample Data'!D55&lt;$B$1,'Control Sample Data'!D55&gt;0),'Control Sample Data'!D55,$B$1),"")</f>
        <v/>
      </c>
      <c r="Q56" s="17" t="str">
        <f>IF(SUM('Control Sample Data'!E$3:E$98)&gt;10,IF(AND(ISNUMBER('Control Sample Data'!E55),'Control Sample Data'!E55&lt;$B$1,'Control Sample Data'!E55&gt;0),'Control Sample Data'!E55,$B$1),"")</f>
        <v/>
      </c>
      <c r="R56" s="17" t="str">
        <f>IF(SUM('Control Sample Data'!F$3:F$98)&gt;10,IF(AND(ISNUMBER('Control Sample Data'!F55),'Control Sample Data'!F55&lt;$B$1,'Control Sample Data'!F55&gt;0),'Control Sample Data'!F55,$B$1),"")</f>
        <v/>
      </c>
      <c r="S56" s="17" t="str">
        <f>IF(SUM('Control Sample Data'!G$3:G$98)&gt;10,IF(AND(ISNUMBER('Control Sample Data'!G55),'Control Sample Data'!G55&lt;$B$1,'Control Sample Data'!G55&gt;0),'Control Sample Data'!G55,$B$1),"")</f>
        <v/>
      </c>
      <c r="T56" s="17" t="str">
        <f>IF(SUM('Control Sample Data'!H$3:H$98)&gt;10,IF(AND(ISNUMBER('Control Sample Data'!H55),'Control Sample Data'!H55&lt;$B$1,'Control Sample Data'!H55&gt;0),'Control Sample Data'!H55,$B$1),"")</f>
        <v/>
      </c>
      <c r="U56" s="17" t="str">
        <f>IF(SUM('Control Sample Data'!I$3:I$98)&gt;10,IF(AND(ISNUMBER('Control Sample Data'!I55),'Control Sample Data'!I55&lt;$B$1,'Control Sample Data'!I55&gt;0),'Control Sample Data'!I55,$B$1),"")</f>
        <v/>
      </c>
      <c r="V56" s="17" t="str">
        <f>IF(SUM('Control Sample Data'!J$3:J$98)&gt;10,IF(AND(ISNUMBER('Control Sample Data'!J55),'Control Sample Data'!J55&lt;$B$1,'Control Sample Data'!J55&gt;0),'Control Sample Data'!J55,$B$1),"")</f>
        <v/>
      </c>
      <c r="W56" s="17" t="str">
        <f>IF(SUM('Control Sample Data'!K$3:K$98)&gt;10,IF(AND(ISNUMBER('Control Sample Data'!K55),'Control Sample Data'!K55&lt;$B$1,'Control Sample Data'!K55&gt;0),'Control Sample Data'!K55,$B$1),"")</f>
        <v/>
      </c>
      <c r="X56" s="17" t="str">
        <f>IF(SUM('Control Sample Data'!L$3:L$98)&gt;10,IF(AND(ISNUMBER('Control Sample Data'!L55),'Control Sample Data'!L55&lt;$B$1,'Control Sample Data'!L55&gt;0),'Control Sample Data'!L55,$B$1),"")</f>
        <v/>
      </c>
      <c r="Y56" s="17" t="str">
        <f>IF(SUM('Control Sample Data'!M$3:M$98)&gt;10,IF(AND(ISNUMBER('Control Sample Data'!M55),'Control Sample Data'!M55&lt;$B$1,'Control Sample Data'!M55&gt;0),'Control Sample Data'!M55,$B$1),"")</f>
        <v/>
      </c>
      <c r="AT56" s="36" t="str">
        <f t="shared" si="3"/>
        <v/>
      </c>
      <c r="AU56" s="36" t="str">
        <f t="shared" si="4"/>
        <v/>
      </c>
      <c r="AV56" s="36" t="str">
        <f t="shared" si="5"/>
        <v/>
      </c>
      <c r="AW56" s="36" t="str">
        <f t="shared" si="6"/>
        <v/>
      </c>
      <c r="AX56" s="36" t="str">
        <f t="shared" si="7"/>
        <v/>
      </c>
      <c r="AY56" s="36" t="str">
        <f t="shared" si="8"/>
        <v/>
      </c>
      <c r="AZ56" s="36" t="str">
        <f t="shared" si="9"/>
        <v/>
      </c>
      <c r="BA56" s="36" t="str">
        <f t="shared" si="10"/>
        <v/>
      </c>
      <c r="BB56" s="36" t="str">
        <f t="shared" si="11"/>
        <v/>
      </c>
      <c r="BC56" s="36" t="str">
        <f t="shared" si="12"/>
        <v/>
      </c>
      <c r="BD56" s="36" t="str">
        <f t="shared" si="13"/>
        <v/>
      </c>
      <c r="BE56" s="36" t="str">
        <f t="shared" si="14"/>
        <v/>
      </c>
      <c r="BF56" s="36" t="str">
        <f t="shared" si="15"/>
        <v/>
      </c>
      <c r="BG56" s="36" t="str">
        <f t="shared" si="16"/>
        <v/>
      </c>
      <c r="BH56" s="36" t="str">
        <f t="shared" si="17"/>
        <v/>
      </c>
      <c r="BI56" s="36" t="str">
        <f t="shared" si="18"/>
        <v/>
      </c>
      <c r="BJ56" s="36" t="str">
        <f t="shared" si="19"/>
        <v/>
      </c>
      <c r="BK56" s="36" t="str">
        <f t="shared" si="20"/>
        <v/>
      </c>
      <c r="BL56" s="36" t="str">
        <f t="shared" si="21"/>
        <v/>
      </c>
      <c r="BM56" s="36" t="str">
        <f t="shared" si="22"/>
        <v/>
      </c>
      <c r="BN56" s="38" t="e">
        <f t="shared" si="23"/>
        <v>#DIV/0!</v>
      </c>
      <c r="BO56" s="38" t="e">
        <f t="shared" si="24"/>
        <v>#DIV/0!</v>
      </c>
      <c r="BP56" s="39" t="str">
        <f t="shared" si="25"/>
        <v/>
      </c>
      <c r="BQ56" s="39" t="str">
        <f t="shared" si="26"/>
        <v/>
      </c>
      <c r="BR56" s="39" t="str">
        <f t="shared" si="27"/>
        <v/>
      </c>
      <c r="BS56" s="39" t="str">
        <f t="shared" si="28"/>
        <v/>
      </c>
      <c r="BT56" s="39" t="str">
        <f t="shared" si="29"/>
        <v/>
      </c>
      <c r="BU56" s="39" t="str">
        <f t="shared" si="30"/>
        <v/>
      </c>
      <c r="BV56" s="39" t="str">
        <f t="shared" si="31"/>
        <v/>
      </c>
      <c r="BW56" s="39" t="str">
        <f t="shared" si="32"/>
        <v/>
      </c>
      <c r="BX56" s="39" t="str">
        <f t="shared" si="33"/>
        <v/>
      </c>
      <c r="BY56" s="39" t="str">
        <f t="shared" si="34"/>
        <v/>
      </c>
      <c r="BZ56" s="39" t="str">
        <f t="shared" si="35"/>
        <v/>
      </c>
      <c r="CA56" s="39" t="str">
        <f t="shared" si="36"/>
        <v/>
      </c>
      <c r="CB56" s="39" t="str">
        <f t="shared" si="37"/>
        <v/>
      </c>
      <c r="CC56" s="39" t="str">
        <f t="shared" si="38"/>
        <v/>
      </c>
      <c r="CD56" s="39" t="str">
        <f t="shared" si="39"/>
        <v/>
      </c>
      <c r="CE56" s="39" t="str">
        <f t="shared" si="40"/>
        <v/>
      </c>
      <c r="CF56" s="39" t="str">
        <f t="shared" si="41"/>
        <v/>
      </c>
      <c r="CG56" s="39" t="str">
        <f t="shared" si="42"/>
        <v/>
      </c>
      <c r="CH56" s="39" t="str">
        <f t="shared" si="43"/>
        <v/>
      </c>
      <c r="CI56" s="39" t="str">
        <f t="shared" si="44"/>
        <v/>
      </c>
    </row>
    <row r="57" spans="1:87">
      <c r="A57" s="18"/>
      <c r="B57" s="15" t="str">
        <f>'Gene Table'!E56</f>
        <v>mmu-miR-370-3p</v>
      </c>
      <c r="C57" s="15" t="str">
        <f>'Gene Table'!B56</f>
        <v>C06</v>
      </c>
      <c r="D57" s="16" t="str">
        <f>IF(SUM('Test Sample Data'!D$3:D$98)&gt;10,IF(AND(ISNUMBER('Test Sample Data'!D56),'Test Sample Data'!D56&lt;$B$1,'Test Sample Data'!D56&gt;0),'Test Sample Data'!D56,$B$1),"")</f>
        <v/>
      </c>
      <c r="E57" s="17" t="str">
        <f>IF(SUM('Test Sample Data'!E$3:E$98)&gt;10,IF(AND(ISNUMBER('Test Sample Data'!E56),'Test Sample Data'!E56&lt;$B$1,'Test Sample Data'!E56&gt;0),'Test Sample Data'!E56,$B$1),"")</f>
        <v/>
      </c>
      <c r="F57" s="17" t="str">
        <f>IF(SUM('Test Sample Data'!F$3:F$98)&gt;10,IF(AND(ISNUMBER('Test Sample Data'!F56),'Test Sample Data'!F56&lt;$B$1,'Test Sample Data'!F56&gt;0),'Test Sample Data'!F56,$B$1),"")</f>
        <v/>
      </c>
      <c r="G57" s="17" t="str">
        <f>IF(SUM('Test Sample Data'!G$3:G$98)&gt;10,IF(AND(ISNUMBER('Test Sample Data'!G56),'Test Sample Data'!G56&lt;$B$1,'Test Sample Data'!G56&gt;0),'Test Sample Data'!G56,$B$1),"")</f>
        <v/>
      </c>
      <c r="H57" s="17" t="str">
        <f>IF(SUM('Test Sample Data'!H$3:H$98)&gt;10,IF(AND(ISNUMBER('Test Sample Data'!H56),'Test Sample Data'!H56&lt;$B$1,'Test Sample Data'!H56&gt;0),'Test Sample Data'!H56,$B$1),"")</f>
        <v/>
      </c>
      <c r="I57" s="17" t="str">
        <f>IF(SUM('Test Sample Data'!I$3:I$98)&gt;10,IF(AND(ISNUMBER('Test Sample Data'!I56),'Test Sample Data'!I56&lt;$B$1,'Test Sample Data'!I56&gt;0),'Test Sample Data'!I56,$B$1),"")</f>
        <v/>
      </c>
      <c r="J57" s="17" t="str">
        <f>IF(SUM('Test Sample Data'!J$3:J$98)&gt;10,IF(AND(ISNUMBER('Test Sample Data'!J56),'Test Sample Data'!J56&lt;$B$1,'Test Sample Data'!J56&gt;0),'Test Sample Data'!J56,$B$1),"")</f>
        <v/>
      </c>
      <c r="K57" s="17" t="str">
        <f>IF(SUM('Test Sample Data'!K$3:K$98)&gt;10,IF(AND(ISNUMBER('Test Sample Data'!K56),'Test Sample Data'!K56&lt;$B$1,'Test Sample Data'!K56&gt;0),'Test Sample Data'!K56,$B$1),"")</f>
        <v/>
      </c>
      <c r="L57" s="17" t="str">
        <f>IF(SUM('Test Sample Data'!L$3:L$98)&gt;10,IF(AND(ISNUMBER('Test Sample Data'!L56),'Test Sample Data'!L56&lt;$B$1,'Test Sample Data'!L56&gt;0),'Test Sample Data'!L56,$B$1),"")</f>
        <v/>
      </c>
      <c r="M57" s="17" t="str">
        <f>IF(SUM('Test Sample Data'!M$3:M$98)&gt;10,IF(AND(ISNUMBER('Test Sample Data'!M56),'Test Sample Data'!M56&lt;$B$1,'Test Sample Data'!M56&gt;0),'Test Sample Data'!M56,$B$1),"")</f>
        <v/>
      </c>
      <c r="N57" s="17" t="str">
        <f>'Gene Table'!E56</f>
        <v>mmu-miR-370-3p</v>
      </c>
      <c r="O57" s="17" t="str">
        <f>'Gene Table'!B56</f>
        <v>C06</v>
      </c>
      <c r="P57" s="17" t="str">
        <f>IF(SUM('Control Sample Data'!D$3:D$98)&gt;10,IF(AND(ISNUMBER('Control Sample Data'!D56),'Control Sample Data'!D56&lt;$B$1,'Control Sample Data'!D56&gt;0),'Control Sample Data'!D56,$B$1),"")</f>
        <v/>
      </c>
      <c r="Q57" s="17" t="str">
        <f>IF(SUM('Control Sample Data'!E$3:E$98)&gt;10,IF(AND(ISNUMBER('Control Sample Data'!E56),'Control Sample Data'!E56&lt;$B$1,'Control Sample Data'!E56&gt;0),'Control Sample Data'!E56,$B$1),"")</f>
        <v/>
      </c>
      <c r="R57" s="17" t="str">
        <f>IF(SUM('Control Sample Data'!F$3:F$98)&gt;10,IF(AND(ISNUMBER('Control Sample Data'!F56),'Control Sample Data'!F56&lt;$B$1,'Control Sample Data'!F56&gt;0),'Control Sample Data'!F56,$B$1),"")</f>
        <v/>
      </c>
      <c r="S57" s="17" t="str">
        <f>IF(SUM('Control Sample Data'!G$3:G$98)&gt;10,IF(AND(ISNUMBER('Control Sample Data'!G56),'Control Sample Data'!G56&lt;$B$1,'Control Sample Data'!G56&gt;0),'Control Sample Data'!G56,$B$1),"")</f>
        <v/>
      </c>
      <c r="T57" s="17" t="str">
        <f>IF(SUM('Control Sample Data'!H$3:H$98)&gt;10,IF(AND(ISNUMBER('Control Sample Data'!H56),'Control Sample Data'!H56&lt;$B$1,'Control Sample Data'!H56&gt;0),'Control Sample Data'!H56,$B$1),"")</f>
        <v/>
      </c>
      <c r="U57" s="17" t="str">
        <f>IF(SUM('Control Sample Data'!I$3:I$98)&gt;10,IF(AND(ISNUMBER('Control Sample Data'!I56),'Control Sample Data'!I56&lt;$B$1,'Control Sample Data'!I56&gt;0),'Control Sample Data'!I56,$B$1),"")</f>
        <v/>
      </c>
      <c r="V57" s="17" t="str">
        <f>IF(SUM('Control Sample Data'!J$3:J$98)&gt;10,IF(AND(ISNUMBER('Control Sample Data'!J56),'Control Sample Data'!J56&lt;$B$1,'Control Sample Data'!J56&gt;0),'Control Sample Data'!J56,$B$1),"")</f>
        <v/>
      </c>
      <c r="W57" s="17" t="str">
        <f>IF(SUM('Control Sample Data'!K$3:K$98)&gt;10,IF(AND(ISNUMBER('Control Sample Data'!K56),'Control Sample Data'!K56&lt;$B$1,'Control Sample Data'!K56&gt;0),'Control Sample Data'!K56,$B$1),"")</f>
        <v/>
      </c>
      <c r="X57" s="17" t="str">
        <f>IF(SUM('Control Sample Data'!L$3:L$98)&gt;10,IF(AND(ISNUMBER('Control Sample Data'!L56),'Control Sample Data'!L56&lt;$B$1,'Control Sample Data'!L56&gt;0),'Control Sample Data'!L56,$B$1),"")</f>
        <v/>
      </c>
      <c r="Y57" s="17" t="str">
        <f>IF(SUM('Control Sample Data'!M$3:M$98)&gt;10,IF(AND(ISNUMBER('Control Sample Data'!M56),'Control Sample Data'!M56&lt;$B$1,'Control Sample Data'!M56&gt;0),'Control Sample Data'!M56,$B$1),"")</f>
        <v/>
      </c>
      <c r="AT57" s="36" t="str">
        <f t="shared" si="3"/>
        <v/>
      </c>
      <c r="AU57" s="36" t="str">
        <f t="shared" si="4"/>
        <v/>
      </c>
      <c r="AV57" s="36" t="str">
        <f t="shared" si="5"/>
        <v/>
      </c>
      <c r="AW57" s="36" t="str">
        <f t="shared" si="6"/>
        <v/>
      </c>
      <c r="AX57" s="36" t="str">
        <f t="shared" si="7"/>
        <v/>
      </c>
      <c r="AY57" s="36" t="str">
        <f t="shared" si="8"/>
        <v/>
      </c>
      <c r="AZ57" s="36" t="str">
        <f t="shared" si="9"/>
        <v/>
      </c>
      <c r="BA57" s="36" t="str">
        <f t="shared" si="10"/>
        <v/>
      </c>
      <c r="BB57" s="36" t="str">
        <f t="shared" si="11"/>
        <v/>
      </c>
      <c r="BC57" s="36" t="str">
        <f t="shared" si="12"/>
        <v/>
      </c>
      <c r="BD57" s="36" t="str">
        <f t="shared" si="13"/>
        <v/>
      </c>
      <c r="BE57" s="36" t="str">
        <f t="shared" si="14"/>
        <v/>
      </c>
      <c r="BF57" s="36" t="str">
        <f t="shared" si="15"/>
        <v/>
      </c>
      <c r="BG57" s="36" t="str">
        <f t="shared" si="16"/>
        <v/>
      </c>
      <c r="BH57" s="36" t="str">
        <f t="shared" si="17"/>
        <v/>
      </c>
      <c r="BI57" s="36" t="str">
        <f t="shared" si="18"/>
        <v/>
      </c>
      <c r="BJ57" s="36" t="str">
        <f t="shared" si="19"/>
        <v/>
      </c>
      <c r="BK57" s="36" t="str">
        <f t="shared" si="20"/>
        <v/>
      </c>
      <c r="BL57" s="36" t="str">
        <f t="shared" si="21"/>
        <v/>
      </c>
      <c r="BM57" s="36" t="str">
        <f t="shared" si="22"/>
        <v/>
      </c>
      <c r="BN57" s="38" t="e">
        <f t="shared" si="23"/>
        <v>#DIV/0!</v>
      </c>
      <c r="BO57" s="38" t="e">
        <f t="shared" si="24"/>
        <v>#DIV/0!</v>
      </c>
      <c r="BP57" s="39" t="str">
        <f t="shared" si="25"/>
        <v/>
      </c>
      <c r="BQ57" s="39" t="str">
        <f t="shared" si="26"/>
        <v/>
      </c>
      <c r="BR57" s="39" t="str">
        <f t="shared" si="27"/>
        <v/>
      </c>
      <c r="BS57" s="39" t="str">
        <f t="shared" si="28"/>
        <v/>
      </c>
      <c r="BT57" s="39" t="str">
        <f t="shared" si="29"/>
        <v/>
      </c>
      <c r="BU57" s="39" t="str">
        <f t="shared" si="30"/>
        <v/>
      </c>
      <c r="BV57" s="39" t="str">
        <f t="shared" si="31"/>
        <v/>
      </c>
      <c r="BW57" s="39" t="str">
        <f t="shared" si="32"/>
        <v/>
      </c>
      <c r="BX57" s="39" t="str">
        <f t="shared" si="33"/>
        <v/>
      </c>
      <c r="BY57" s="39" t="str">
        <f t="shared" si="34"/>
        <v/>
      </c>
      <c r="BZ57" s="39" t="str">
        <f t="shared" si="35"/>
        <v/>
      </c>
      <c r="CA57" s="39" t="str">
        <f t="shared" si="36"/>
        <v/>
      </c>
      <c r="CB57" s="39" t="str">
        <f t="shared" si="37"/>
        <v/>
      </c>
      <c r="CC57" s="39" t="str">
        <f t="shared" si="38"/>
        <v/>
      </c>
      <c r="CD57" s="39" t="str">
        <f t="shared" si="39"/>
        <v/>
      </c>
      <c r="CE57" s="39" t="str">
        <f t="shared" si="40"/>
        <v/>
      </c>
      <c r="CF57" s="39" t="str">
        <f t="shared" si="41"/>
        <v/>
      </c>
      <c r="CG57" s="39" t="str">
        <f t="shared" si="42"/>
        <v/>
      </c>
      <c r="CH57" s="39" t="str">
        <f t="shared" si="43"/>
        <v/>
      </c>
      <c r="CI57" s="39" t="str">
        <f t="shared" si="44"/>
        <v/>
      </c>
    </row>
    <row r="58" spans="1:87">
      <c r="A58" s="18"/>
      <c r="B58" s="15" t="str">
        <f>'Gene Table'!E57</f>
        <v>mmu-miR-134-5p</v>
      </c>
      <c r="C58" s="15" t="str">
        <f>'Gene Table'!B57</f>
        <v>C07</v>
      </c>
      <c r="D58" s="16" t="str">
        <f>IF(SUM('Test Sample Data'!D$3:D$98)&gt;10,IF(AND(ISNUMBER('Test Sample Data'!D57),'Test Sample Data'!D57&lt;$B$1,'Test Sample Data'!D57&gt;0),'Test Sample Data'!D57,$B$1),"")</f>
        <v/>
      </c>
      <c r="E58" s="17" t="str">
        <f>IF(SUM('Test Sample Data'!E$3:E$98)&gt;10,IF(AND(ISNUMBER('Test Sample Data'!E57),'Test Sample Data'!E57&lt;$B$1,'Test Sample Data'!E57&gt;0),'Test Sample Data'!E57,$B$1),"")</f>
        <v/>
      </c>
      <c r="F58" s="17" t="str">
        <f>IF(SUM('Test Sample Data'!F$3:F$98)&gt;10,IF(AND(ISNUMBER('Test Sample Data'!F57),'Test Sample Data'!F57&lt;$B$1,'Test Sample Data'!F57&gt;0),'Test Sample Data'!F57,$B$1),"")</f>
        <v/>
      </c>
      <c r="G58" s="17" t="str">
        <f>IF(SUM('Test Sample Data'!G$3:G$98)&gt;10,IF(AND(ISNUMBER('Test Sample Data'!G57),'Test Sample Data'!G57&lt;$B$1,'Test Sample Data'!G57&gt;0),'Test Sample Data'!G57,$B$1),"")</f>
        <v/>
      </c>
      <c r="H58" s="17" t="str">
        <f>IF(SUM('Test Sample Data'!H$3:H$98)&gt;10,IF(AND(ISNUMBER('Test Sample Data'!H57),'Test Sample Data'!H57&lt;$B$1,'Test Sample Data'!H57&gt;0),'Test Sample Data'!H57,$B$1),"")</f>
        <v/>
      </c>
      <c r="I58" s="17" t="str">
        <f>IF(SUM('Test Sample Data'!I$3:I$98)&gt;10,IF(AND(ISNUMBER('Test Sample Data'!I57),'Test Sample Data'!I57&lt;$B$1,'Test Sample Data'!I57&gt;0),'Test Sample Data'!I57,$B$1),"")</f>
        <v/>
      </c>
      <c r="J58" s="17" t="str">
        <f>IF(SUM('Test Sample Data'!J$3:J$98)&gt;10,IF(AND(ISNUMBER('Test Sample Data'!J57),'Test Sample Data'!J57&lt;$B$1,'Test Sample Data'!J57&gt;0),'Test Sample Data'!J57,$B$1),"")</f>
        <v/>
      </c>
      <c r="K58" s="17" t="str">
        <f>IF(SUM('Test Sample Data'!K$3:K$98)&gt;10,IF(AND(ISNUMBER('Test Sample Data'!K57),'Test Sample Data'!K57&lt;$B$1,'Test Sample Data'!K57&gt;0),'Test Sample Data'!K57,$B$1),"")</f>
        <v/>
      </c>
      <c r="L58" s="17" t="str">
        <f>IF(SUM('Test Sample Data'!L$3:L$98)&gt;10,IF(AND(ISNUMBER('Test Sample Data'!L57),'Test Sample Data'!L57&lt;$B$1,'Test Sample Data'!L57&gt;0),'Test Sample Data'!L57,$B$1),"")</f>
        <v/>
      </c>
      <c r="M58" s="17" t="str">
        <f>IF(SUM('Test Sample Data'!M$3:M$98)&gt;10,IF(AND(ISNUMBER('Test Sample Data'!M57),'Test Sample Data'!M57&lt;$B$1,'Test Sample Data'!M57&gt;0),'Test Sample Data'!M57,$B$1),"")</f>
        <v/>
      </c>
      <c r="N58" s="17" t="str">
        <f>'Gene Table'!E57</f>
        <v>mmu-miR-134-5p</v>
      </c>
      <c r="O58" s="17" t="str">
        <f>'Gene Table'!B57</f>
        <v>C07</v>
      </c>
      <c r="P58" s="17" t="str">
        <f>IF(SUM('Control Sample Data'!D$3:D$98)&gt;10,IF(AND(ISNUMBER('Control Sample Data'!D57),'Control Sample Data'!D57&lt;$B$1,'Control Sample Data'!D57&gt;0),'Control Sample Data'!D57,$B$1),"")</f>
        <v/>
      </c>
      <c r="Q58" s="17" t="str">
        <f>IF(SUM('Control Sample Data'!E$3:E$98)&gt;10,IF(AND(ISNUMBER('Control Sample Data'!E57),'Control Sample Data'!E57&lt;$B$1,'Control Sample Data'!E57&gt;0),'Control Sample Data'!E57,$B$1),"")</f>
        <v/>
      </c>
      <c r="R58" s="17" t="str">
        <f>IF(SUM('Control Sample Data'!F$3:F$98)&gt;10,IF(AND(ISNUMBER('Control Sample Data'!F57),'Control Sample Data'!F57&lt;$B$1,'Control Sample Data'!F57&gt;0),'Control Sample Data'!F57,$B$1),"")</f>
        <v/>
      </c>
      <c r="S58" s="17" t="str">
        <f>IF(SUM('Control Sample Data'!G$3:G$98)&gt;10,IF(AND(ISNUMBER('Control Sample Data'!G57),'Control Sample Data'!G57&lt;$B$1,'Control Sample Data'!G57&gt;0),'Control Sample Data'!G57,$B$1),"")</f>
        <v/>
      </c>
      <c r="T58" s="17" t="str">
        <f>IF(SUM('Control Sample Data'!H$3:H$98)&gt;10,IF(AND(ISNUMBER('Control Sample Data'!H57),'Control Sample Data'!H57&lt;$B$1,'Control Sample Data'!H57&gt;0),'Control Sample Data'!H57,$B$1),"")</f>
        <v/>
      </c>
      <c r="U58" s="17" t="str">
        <f>IF(SUM('Control Sample Data'!I$3:I$98)&gt;10,IF(AND(ISNUMBER('Control Sample Data'!I57),'Control Sample Data'!I57&lt;$B$1,'Control Sample Data'!I57&gt;0),'Control Sample Data'!I57,$B$1),"")</f>
        <v/>
      </c>
      <c r="V58" s="17" t="str">
        <f>IF(SUM('Control Sample Data'!J$3:J$98)&gt;10,IF(AND(ISNUMBER('Control Sample Data'!J57),'Control Sample Data'!J57&lt;$B$1,'Control Sample Data'!J57&gt;0),'Control Sample Data'!J57,$B$1),"")</f>
        <v/>
      </c>
      <c r="W58" s="17" t="str">
        <f>IF(SUM('Control Sample Data'!K$3:K$98)&gt;10,IF(AND(ISNUMBER('Control Sample Data'!K57),'Control Sample Data'!K57&lt;$B$1,'Control Sample Data'!K57&gt;0),'Control Sample Data'!K57,$B$1),"")</f>
        <v/>
      </c>
      <c r="X58" s="17" t="str">
        <f>IF(SUM('Control Sample Data'!L$3:L$98)&gt;10,IF(AND(ISNUMBER('Control Sample Data'!L57),'Control Sample Data'!L57&lt;$B$1,'Control Sample Data'!L57&gt;0),'Control Sample Data'!L57,$B$1),"")</f>
        <v/>
      </c>
      <c r="Y58" s="17" t="str">
        <f>IF(SUM('Control Sample Data'!M$3:M$98)&gt;10,IF(AND(ISNUMBER('Control Sample Data'!M57),'Control Sample Data'!M57&lt;$B$1,'Control Sample Data'!M57&gt;0),'Control Sample Data'!M57,$B$1),"")</f>
        <v/>
      </c>
      <c r="AT58" s="36" t="str">
        <f t="shared" si="3"/>
        <v/>
      </c>
      <c r="AU58" s="36" t="str">
        <f t="shared" si="4"/>
        <v/>
      </c>
      <c r="AV58" s="36" t="str">
        <f t="shared" si="5"/>
        <v/>
      </c>
      <c r="AW58" s="36" t="str">
        <f t="shared" si="6"/>
        <v/>
      </c>
      <c r="AX58" s="36" t="str">
        <f t="shared" si="7"/>
        <v/>
      </c>
      <c r="AY58" s="36" t="str">
        <f t="shared" si="8"/>
        <v/>
      </c>
      <c r="AZ58" s="36" t="str">
        <f t="shared" si="9"/>
        <v/>
      </c>
      <c r="BA58" s="36" t="str">
        <f t="shared" si="10"/>
        <v/>
      </c>
      <c r="BB58" s="36" t="str">
        <f t="shared" si="11"/>
        <v/>
      </c>
      <c r="BC58" s="36" t="str">
        <f t="shared" si="12"/>
        <v/>
      </c>
      <c r="BD58" s="36" t="str">
        <f t="shared" si="13"/>
        <v/>
      </c>
      <c r="BE58" s="36" t="str">
        <f t="shared" si="14"/>
        <v/>
      </c>
      <c r="BF58" s="36" t="str">
        <f t="shared" si="15"/>
        <v/>
      </c>
      <c r="BG58" s="36" t="str">
        <f t="shared" si="16"/>
        <v/>
      </c>
      <c r="BH58" s="36" t="str">
        <f t="shared" si="17"/>
        <v/>
      </c>
      <c r="BI58" s="36" t="str">
        <f t="shared" si="18"/>
        <v/>
      </c>
      <c r="BJ58" s="36" t="str">
        <f t="shared" si="19"/>
        <v/>
      </c>
      <c r="BK58" s="36" t="str">
        <f t="shared" si="20"/>
        <v/>
      </c>
      <c r="BL58" s="36" t="str">
        <f t="shared" si="21"/>
        <v/>
      </c>
      <c r="BM58" s="36" t="str">
        <f t="shared" si="22"/>
        <v/>
      </c>
      <c r="BN58" s="38" t="e">
        <f t="shared" si="23"/>
        <v>#DIV/0!</v>
      </c>
      <c r="BO58" s="38" t="e">
        <f t="shared" si="24"/>
        <v>#DIV/0!</v>
      </c>
      <c r="BP58" s="39" t="str">
        <f t="shared" si="25"/>
        <v/>
      </c>
      <c r="BQ58" s="39" t="str">
        <f t="shared" si="26"/>
        <v/>
      </c>
      <c r="BR58" s="39" t="str">
        <f t="shared" si="27"/>
        <v/>
      </c>
      <c r="BS58" s="39" t="str">
        <f t="shared" si="28"/>
        <v/>
      </c>
      <c r="BT58" s="39" t="str">
        <f t="shared" si="29"/>
        <v/>
      </c>
      <c r="BU58" s="39" t="str">
        <f t="shared" si="30"/>
        <v/>
      </c>
      <c r="BV58" s="39" t="str">
        <f t="shared" si="31"/>
        <v/>
      </c>
      <c r="BW58" s="39" t="str">
        <f t="shared" si="32"/>
        <v/>
      </c>
      <c r="BX58" s="39" t="str">
        <f t="shared" si="33"/>
        <v/>
      </c>
      <c r="BY58" s="39" t="str">
        <f t="shared" si="34"/>
        <v/>
      </c>
      <c r="BZ58" s="39" t="str">
        <f t="shared" si="35"/>
        <v/>
      </c>
      <c r="CA58" s="39" t="str">
        <f t="shared" si="36"/>
        <v/>
      </c>
      <c r="CB58" s="39" t="str">
        <f t="shared" si="37"/>
        <v/>
      </c>
      <c r="CC58" s="39" t="str">
        <f t="shared" si="38"/>
        <v/>
      </c>
      <c r="CD58" s="39" t="str">
        <f t="shared" si="39"/>
        <v/>
      </c>
      <c r="CE58" s="39" t="str">
        <f t="shared" si="40"/>
        <v/>
      </c>
      <c r="CF58" s="39" t="str">
        <f t="shared" si="41"/>
        <v/>
      </c>
      <c r="CG58" s="39" t="str">
        <f t="shared" si="42"/>
        <v/>
      </c>
      <c r="CH58" s="39" t="str">
        <f t="shared" si="43"/>
        <v/>
      </c>
      <c r="CI58" s="39" t="str">
        <f t="shared" si="44"/>
        <v/>
      </c>
    </row>
    <row r="59" spans="1:87">
      <c r="A59" s="18"/>
      <c r="B59" s="15" t="str">
        <f>'Gene Table'!E58</f>
        <v>mmu-miR-374-5p</v>
      </c>
      <c r="C59" s="15" t="str">
        <f>'Gene Table'!B58</f>
        <v>C08</v>
      </c>
      <c r="D59" s="16" t="str">
        <f>IF(SUM('Test Sample Data'!D$3:D$98)&gt;10,IF(AND(ISNUMBER('Test Sample Data'!D58),'Test Sample Data'!D58&lt;$B$1,'Test Sample Data'!D58&gt;0),'Test Sample Data'!D58,$B$1),"")</f>
        <v/>
      </c>
      <c r="E59" s="17" t="str">
        <f>IF(SUM('Test Sample Data'!E$3:E$98)&gt;10,IF(AND(ISNUMBER('Test Sample Data'!E58),'Test Sample Data'!E58&lt;$B$1,'Test Sample Data'!E58&gt;0),'Test Sample Data'!E58,$B$1),"")</f>
        <v/>
      </c>
      <c r="F59" s="17" t="str">
        <f>IF(SUM('Test Sample Data'!F$3:F$98)&gt;10,IF(AND(ISNUMBER('Test Sample Data'!F58),'Test Sample Data'!F58&lt;$B$1,'Test Sample Data'!F58&gt;0),'Test Sample Data'!F58,$B$1),"")</f>
        <v/>
      </c>
      <c r="G59" s="17" t="str">
        <f>IF(SUM('Test Sample Data'!G$3:G$98)&gt;10,IF(AND(ISNUMBER('Test Sample Data'!G58),'Test Sample Data'!G58&lt;$B$1,'Test Sample Data'!G58&gt;0),'Test Sample Data'!G58,$B$1),"")</f>
        <v/>
      </c>
      <c r="H59" s="17" t="str">
        <f>IF(SUM('Test Sample Data'!H$3:H$98)&gt;10,IF(AND(ISNUMBER('Test Sample Data'!H58),'Test Sample Data'!H58&lt;$B$1,'Test Sample Data'!H58&gt;0),'Test Sample Data'!H58,$B$1),"")</f>
        <v/>
      </c>
      <c r="I59" s="17" t="str">
        <f>IF(SUM('Test Sample Data'!I$3:I$98)&gt;10,IF(AND(ISNUMBER('Test Sample Data'!I58),'Test Sample Data'!I58&lt;$B$1,'Test Sample Data'!I58&gt;0),'Test Sample Data'!I58,$B$1),"")</f>
        <v/>
      </c>
      <c r="J59" s="17" t="str">
        <f>IF(SUM('Test Sample Data'!J$3:J$98)&gt;10,IF(AND(ISNUMBER('Test Sample Data'!J58),'Test Sample Data'!J58&lt;$B$1,'Test Sample Data'!J58&gt;0),'Test Sample Data'!J58,$B$1),"")</f>
        <v/>
      </c>
      <c r="K59" s="17" t="str">
        <f>IF(SUM('Test Sample Data'!K$3:K$98)&gt;10,IF(AND(ISNUMBER('Test Sample Data'!K58),'Test Sample Data'!K58&lt;$B$1,'Test Sample Data'!K58&gt;0),'Test Sample Data'!K58,$B$1),"")</f>
        <v/>
      </c>
      <c r="L59" s="17" t="str">
        <f>IF(SUM('Test Sample Data'!L$3:L$98)&gt;10,IF(AND(ISNUMBER('Test Sample Data'!L58),'Test Sample Data'!L58&lt;$B$1,'Test Sample Data'!L58&gt;0),'Test Sample Data'!L58,$B$1),"")</f>
        <v/>
      </c>
      <c r="M59" s="17" t="str">
        <f>IF(SUM('Test Sample Data'!M$3:M$98)&gt;10,IF(AND(ISNUMBER('Test Sample Data'!M58),'Test Sample Data'!M58&lt;$B$1,'Test Sample Data'!M58&gt;0),'Test Sample Data'!M58,$B$1),"")</f>
        <v/>
      </c>
      <c r="N59" s="17" t="str">
        <f>'Gene Table'!E58</f>
        <v>mmu-miR-374-5p</v>
      </c>
      <c r="O59" s="17" t="str">
        <f>'Gene Table'!B58</f>
        <v>C08</v>
      </c>
      <c r="P59" s="17" t="str">
        <f>IF(SUM('Control Sample Data'!D$3:D$98)&gt;10,IF(AND(ISNUMBER('Control Sample Data'!D58),'Control Sample Data'!D58&lt;$B$1,'Control Sample Data'!D58&gt;0),'Control Sample Data'!D58,$B$1),"")</f>
        <v/>
      </c>
      <c r="Q59" s="17" t="str">
        <f>IF(SUM('Control Sample Data'!E$3:E$98)&gt;10,IF(AND(ISNUMBER('Control Sample Data'!E58),'Control Sample Data'!E58&lt;$B$1,'Control Sample Data'!E58&gt;0),'Control Sample Data'!E58,$B$1),"")</f>
        <v/>
      </c>
      <c r="R59" s="17" t="str">
        <f>IF(SUM('Control Sample Data'!F$3:F$98)&gt;10,IF(AND(ISNUMBER('Control Sample Data'!F58),'Control Sample Data'!F58&lt;$B$1,'Control Sample Data'!F58&gt;0),'Control Sample Data'!F58,$B$1),"")</f>
        <v/>
      </c>
      <c r="S59" s="17" t="str">
        <f>IF(SUM('Control Sample Data'!G$3:G$98)&gt;10,IF(AND(ISNUMBER('Control Sample Data'!G58),'Control Sample Data'!G58&lt;$B$1,'Control Sample Data'!G58&gt;0),'Control Sample Data'!G58,$B$1),"")</f>
        <v/>
      </c>
      <c r="T59" s="17" t="str">
        <f>IF(SUM('Control Sample Data'!H$3:H$98)&gt;10,IF(AND(ISNUMBER('Control Sample Data'!H58),'Control Sample Data'!H58&lt;$B$1,'Control Sample Data'!H58&gt;0),'Control Sample Data'!H58,$B$1),"")</f>
        <v/>
      </c>
      <c r="U59" s="17" t="str">
        <f>IF(SUM('Control Sample Data'!I$3:I$98)&gt;10,IF(AND(ISNUMBER('Control Sample Data'!I58),'Control Sample Data'!I58&lt;$B$1,'Control Sample Data'!I58&gt;0),'Control Sample Data'!I58,$B$1),"")</f>
        <v/>
      </c>
      <c r="V59" s="17" t="str">
        <f>IF(SUM('Control Sample Data'!J$3:J$98)&gt;10,IF(AND(ISNUMBER('Control Sample Data'!J58),'Control Sample Data'!J58&lt;$B$1,'Control Sample Data'!J58&gt;0),'Control Sample Data'!J58,$B$1),"")</f>
        <v/>
      </c>
      <c r="W59" s="17" t="str">
        <f>IF(SUM('Control Sample Data'!K$3:K$98)&gt;10,IF(AND(ISNUMBER('Control Sample Data'!K58),'Control Sample Data'!K58&lt;$B$1,'Control Sample Data'!K58&gt;0),'Control Sample Data'!K58,$B$1),"")</f>
        <v/>
      </c>
      <c r="X59" s="17" t="str">
        <f>IF(SUM('Control Sample Data'!L$3:L$98)&gt;10,IF(AND(ISNUMBER('Control Sample Data'!L58),'Control Sample Data'!L58&lt;$B$1,'Control Sample Data'!L58&gt;0),'Control Sample Data'!L58,$B$1),"")</f>
        <v/>
      </c>
      <c r="Y59" s="17" t="str">
        <f>IF(SUM('Control Sample Data'!M$3:M$98)&gt;10,IF(AND(ISNUMBER('Control Sample Data'!M58),'Control Sample Data'!M58&lt;$B$1,'Control Sample Data'!M58&gt;0),'Control Sample Data'!M58,$B$1),"")</f>
        <v/>
      </c>
      <c r="AT59" s="36" t="str">
        <f t="shared" si="3"/>
        <v/>
      </c>
      <c r="AU59" s="36" t="str">
        <f t="shared" si="4"/>
        <v/>
      </c>
      <c r="AV59" s="36" t="str">
        <f t="shared" si="5"/>
        <v/>
      </c>
      <c r="AW59" s="36" t="str">
        <f t="shared" si="6"/>
        <v/>
      </c>
      <c r="AX59" s="36" t="str">
        <f t="shared" si="7"/>
        <v/>
      </c>
      <c r="AY59" s="36" t="str">
        <f t="shared" si="8"/>
        <v/>
      </c>
      <c r="AZ59" s="36" t="str">
        <f t="shared" si="9"/>
        <v/>
      </c>
      <c r="BA59" s="36" t="str">
        <f t="shared" si="10"/>
        <v/>
      </c>
      <c r="BB59" s="36" t="str">
        <f t="shared" si="11"/>
        <v/>
      </c>
      <c r="BC59" s="36" t="str">
        <f t="shared" si="12"/>
        <v/>
      </c>
      <c r="BD59" s="36" t="str">
        <f t="shared" si="13"/>
        <v/>
      </c>
      <c r="BE59" s="36" t="str">
        <f t="shared" si="14"/>
        <v/>
      </c>
      <c r="BF59" s="36" t="str">
        <f t="shared" si="15"/>
        <v/>
      </c>
      <c r="BG59" s="36" t="str">
        <f t="shared" si="16"/>
        <v/>
      </c>
      <c r="BH59" s="36" t="str">
        <f t="shared" si="17"/>
        <v/>
      </c>
      <c r="BI59" s="36" t="str">
        <f t="shared" si="18"/>
        <v/>
      </c>
      <c r="BJ59" s="36" t="str">
        <f t="shared" si="19"/>
        <v/>
      </c>
      <c r="BK59" s="36" t="str">
        <f t="shared" si="20"/>
        <v/>
      </c>
      <c r="BL59" s="36" t="str">
        <f t="shared" si="21"/>
        <v/>
      </c>
      <c r="BM59" s="36" t="str">
        <f t="shared" si="22"/>
        <v/>
      </c>
      <c r="BN59" s="38" t="e">
        <f t="shared" si="23"/>
        <v>#DIV/0!</v>
      </c>
      <c r="BO59" s="38" t="e">
        <f t="shared" si="24"/>
        <v>#DIV/0!</v>
      </c>
      <c r="BP59" s="39" t="str">
        <f t="shared" si="25"/>
        <v/>
      </c>
      <c r="BQ59" s="39" t="str">
        <f t="shared" si="26"/>
        <v/>
      </c>
      <c r="BR59" s="39" t="str">
        <f t="shared" si="27"/>
        <v/>
      </c>
      <c r="BS59" s="39" t="str">
        <f t="shared" si="28"/>
        <v/>
      </c>
      <c r="BT59" s="39" t="str">
        <f t="shared" si="29"/>
        <v/>
      </c>
      <c r="BU59" s="39" t="str">
        <f t="shared" si="30"/>
        <v/>
      </c>
      <c r="BV59" s="39" t="str">
        <f t="shared" si="31"/>
        <v/>
      </c>
      <c r="BW59" s="39" t="str">
        <f t="shared" si="32"/>
        <v/>
      </c>
      <c r="BX59" s="39" t="str">
        <f t="shared" si="33"/>
        <v/>
      </c>
      <c r="BY59" s="39" t="str">
        <f t="shared" si="34"/>
        <v/>
      </c>
      <c r="BZ59" s="39" t="str">
        <f t="shared" si="35"/>
        <v/>
      </c>
      <c r="CA59" s="39" t="str">
        <f t="shared" si="36"/>
        <v/>
      </c>
      <c r="CB59" s="39" t="str">
        <f t="shared" si="37"/>
        <v/>
      </c>
      <c r="CC59" s="39" t="str">
        <f t="shared" si="38"/>
        <v/>
      </c>
      <c r="CD59" s="39" t="str">
        <f t="shared" si="39"/>
        <v/>
      </c>
      <c r="CE59" s="39" t="str">
        <f t="shared" si="40"/>
        <v/>
      </c>
      <c r="CF59" s="39" t="str">
        <f t="shared" si="41"/>
        <v/>
      </c>
      <c r="CG59" s="39" t="str">
        <f t="shared" si="42"/>
        <v/>
      </c>
      <c r="CH59" s="39" t="str">
        <f t="shared" si="43"/>
        <v/>
      </c>
      <c r="CI59" s="39" t="str">
        <f t="shared" si="44"/>
        <v/>
      </c>
    </row>
    <row r="60" spans="1:87">
      <c r="A60" s="18"/>
      <c r="B60" s="15" t="str">
        <f>'Gene Table'!E59</f>
        <v>mmu-miR-137-3p</v>
      </c>
      <c r="C60" s="15" t="str">
        <f>'Gene Table'!B59</f>
        <v>C09</v>
      </c>
      <c r="D60" s="16" t="str">
        <f>IF(SUM('Test Sample Data'!D$3:D$98)&gt;10,IF(AND(ISNUMBER('Test Sample Data'!D59),'Test Sample Data'!D59&lt;$B$1,'Test Sample Data'!D59&gt;0),'Test Sample Data'!D59,$B$1),"")</f>
        <v/>
      </c>
      <c r="E60" s="17" t="str">
        <f>IF(SUM('Test Sample Data'!E$3:E$98)&gt;10,IF(AND(ISNUMBER('Test Sample Data'!E59),'Test Sample Data'!E59&lt;$B$1,'Test Sample Data'!E59&gt;0),'Test Sample Data'!E59,$B$1),"")</f>
        <v/>
      </c>
      <c r="F60" s="17" t="str">
        <f>IF(SUM('Test Sample Data'!F$3:F$98)&gt;10,IF(AND(ISNUMBER('Test Sample Data'!F59),'Test Sample Data'!F59&lt;$B$1,'Test Sample Data'!F59&gt;0),'Test Sample Data'!F59,$B$1),"")</f>
        <v/>
      </c>
      <c r="G60" s="17" t="str">
        <f>IF(SUM('Test Sample Data'!G$3:G$98)&gt;10,IF(AND(ISNUMBER('Test Sample Data'!G59),'Test Sample Data'!G59&lt;$B$1,'Test Sample Data'!G59&gt;0),'Test Sample Data'!G59,$B$1),"")</f>
        <v/>
      </c>
      <c r="H60" s="17" t="str">
        <f>IF(SUM('Test Sample Data'!H$3:H$98)&gt;10,IF(AND(ISNUMBER('Test Sample Data'!H59),'Test Sample Data'!H59&lt;$B$1,'Test Sample Data'!H59&gt;0),'Test Sample Data'!H59,$B$1),"")</f>
        <v/>
      </c>
      <c r="I60" s="17" t="str">
        <f>IF(SUM('Test Sample Data'!I$3:I$98)&gt;10,IF(AND(ISNUMBER('Test Sample Data'!I59),'Test Sample Data'!I59&lt;$B$1,'Test Sample Data'!I59&gt;0),'Test Sample Data'!I59,$B$1),"")</f>
        <v/>
      </c>
      <c r="J60" s="17" t="str">
        <f>IF(SUM('Test Sample Data'!J$3:J$98)&gt;10,IF(AND(ISNUMBER('Test Sample Data'!J59),'Test Sample Data'!J59&lt;$B$1,'Test Sample Data'!J59&gt;0),'Test Sample Data'!J59,$B$1),"")</f>
        <v/>
      </c>
      <c r="K60" s="17" t="str">
        <f>IF(SUM('Test Sample Data'!K$3:K$98)&gt;10,IF(AND(ISNUMBER('Test Sample Data'!K59),'Test Sample Data'!K59&lt;$B$1,'Test Sample Data'!K59&gt;0),'Test Sample Data'!K59,$B$1),"")</f>
        <v/>
      </c>
      <c r="L60" s="17" t="str">
        <f>IF(SUM('Test Sample Data'!L$3:L$98)&gt;10,IF(AND(ISNUMBER('Test Sample Data'!L59),'Test Sample Data'!L59&lt;$B$1,'Test Sample Data'!L59&gt;0),'Test Sample Data'!L59,$B$1),"")</f>
        <v/>
      </c>
      <c r="M60" s="17" t="str">
        <f>IF(SUM('Test Sample Data'!M$3:M$98)&gt;10,IF(AND(ISNUMBER('Test Sample Data'!M59),'Test Sample Data'!M59&lt;$B$1,'Test Sample Data'!M59&gt;0),'Test Sample Data'!M59,$B$1),"")</f>
        <v/>
      </c>
      <c r="N60" s="17" t="str">
        <f>'Gene Table'!E59</f>
        <v>mmu-miR-137-3p</v>
      </c>
      <c r="O60" s="17" t="str">
        <f>'Gene Table'!B59</f>
        <v>C09</v>
      </c>
      <c r="P60" s="17" t="str">
        <f>IF(SUM('Control Sample Data'!D$3:D$98)&gt;10,IF(AND(ISNUMBER('Control Sample Data'!D59),'Control Sample Data'!D59&lt;$B$1,'Control Sample Data'!D59&gt;0),'Control Sample Data'!D59,$B$1),"")</f>
        <v/>
      </c>
      <c r="Q60" s="17" t="str">
        <f>IF(SUM('Control Sample Data'!E$3:E$98)&gt;10,IF(AND(ISNUMBER('Control Sample Data'!E59),'Control Sample Data'!E59&lt;$B$1,'Control Sample Data'!E59&gt;0),'Control Sample Data'!E59,$B$1),"")</f>
        <v/>
      </c>
      <c r="R60" s="17" t="str">
        <f>IF(SUM('Control Sample Data'!F$3:F$98)&gt;10,IF(AND(ISNUMBER('Control Sample Data'!F59),'Control Sample Data'!F59&lt;$B$1,'Control Sample Data'!F59&gt;0),'Control Sample Data'!F59,$B$1),"")</f>
        <v/>
      </c>
      <c r="S60" s="17" t="str">
        <f>IF(SUM('Control Sample Data'!G$3:G$98)&gt;10,IF(AND(ISNUMBER('Control Sample Data'!G59),'Control Sample Data'!G59&lt;$B$1,'Control Sample Data'!G59&gt;0),'Control Sample Data'!G59,$B$1),"")</f>
        <v/>
      </c>
      <c r="T60" s="17" t="str">
        <f>IF(SUM('Control Sample Data'!H$3:H$98)&gt;10,IF(AND(ISNUMBER('Control Sample Data'!H59),'Control Sample Data'!H59&lt;$B$1,'Control Sample Data'!H59&gt;0),'Control Sample Data'!H59,$B$1),"")</f>
        <v/>
      </c>
      <c r="U60" s="17" t="str">
        <f>IF(SUM('Control Sample Data'!I$3:I$98)&gt;10,IF(AND(ISNUMBER('Control Sample Data'!I59),'Control Sample Data'!I59&lt;$B$1,'Control Sample Data'!I59&gt;0),'Control Sample Data'!I59,$B$1),"")</f>
        <v/>
      </c>
      <c r="V60" s="17" t="str">
        <f>IF(SUM('Control Sample Data'!J$3:J$98)&gt;10,IF(AND(ISNUMBER('Control Sample Data'!J59),'Control Sample Data'!J59&lt;$B$1,'Control Sample Data'!J59&gt;0),'Control Sample Data'!J59,$B$1),"")</f>
        <v/>
      </c>
      <c r="W60" s="17" t="str">
        <f>IF(SUM('Control Sample Data'!K$3:K$98)&gt;10,IF(AND(ISNUMBER('Control Sample Data'!K59),'Control Sample Data'!K59&lt;$B$1,'Control Sample Data'!K59&gt;0),'Control Sample Data'!K59,$B$1),"")</f>
        <v/>
      </c>
      <c r="X60" s="17" t="str">
        <f>IF(SUM('Control Sample Data'!L$3:L$98)&gt;10,IF(AND(ISNUMBER('Control Sample Data'!L59),'Control Sample Data'!L59&lt;$B$1,'Control Sample Data'!L59&gt;0),'Control Sample Data'!L59,$B$1),"")</f>
        <v/>
      </c>
      <c r="Y60" s="17" t="str">
        <f>IF(SUM('Control Sample Data'!M$3:M$98)&gt;10,IF(AND(ISNUMBER('Control Sample Data'!M59),'Control Sample Data'!M59&lt;$B$1,'Control Sample Data'!M59&gt;0),'Control Sample Data'!M59,$B$1),"")</f>
        <v/>
      </c>
      <c r="AT60" s="36" t="str">
        <f t="shared" si="3"/>
        <v/>
      </c>
      <c r="AU60" s="36" t="str">
        <f t="shared" si="4"/>
        <v/>
      </c>
      <c r="AV60" s="36" t="str">
        <f t="shared" si="5"/>
        <v/>
      </c>
      <c r="AW60" s="36" t="str">
        <f t="shared" si="6"/>
        <v/>
      </c>
      <c r="AX60" s="36" t="str">
        <f t="shared" si="7"/>
        <v/>
      </c>
      <c r="AY60" s="36" t="str">
        <f t="shared" si="8"/>
        <v/>
      </c>
      <c r="AZ60" s="36" t="str">
        <f t="shared" si="9"/>
        <v/>
      </c>
      <c r="BA60" s="36" t="str">
        <f t="shared" si="10"/>
        <v/>
      </c>
      <c r="BB60" s="36" t="str">
        <f t="shared" si="11"/>
        <v/>
      </c>
      <c r="BC60" s="36" t="str">
        <f t="shared" si="12"/>
        <v/>
      </c>
      <c r="BD60" s="36" t="str">
        <f t="shared" si="13"/>
        <v/>
      </c>
      <c r="BE60" s="36" t="str">
        <f t="shared" si="14"/>
        <v/>
      </c>
      <c r="BF60" s="36" t="str">
        <f t="shared" si="15"/>
        <v/>
      </c>
      <c r="BG60" s="36" t="str">
        <f t="shared" si="16"/>
        <v/>
      </c>
      <c r="BH60" s="36" t="str">
        <f t="shared" si="17"/>
        <v/>
      </c>
      <c r="BI60" s="36" t="str">
        <f t="shared" si="18"/>
        <v/>
      </c>
      <c r="BJ60" s="36" t="str">
        <f t="shared" si="19"/>
        <v/>
      </c>
      <c r="BK60" s="36" t="str">
        <f t="shared" si="20"/>
        <v/>
      </c>
      <c r="BL60" s="36" t="str">
        <f t="shared" si="21"/>
        <v/>
      </c>
      <c r="BM60" s="36" t="str">
        <f t="shared" si="22"/>
        <v/>
      </c>
      <c r="BN60" s="38" t="e">
        <f t="shared" si="23"/>
        <v>#DIV/0!</v>
      </c>
      <c r="BO60" s="38" t="e">
        <f t="shared" si="24"/>
        <v>#DIV/0!</v>
      </c>
      <c r="BP60" s="39" t="str">
        <f t="shared" si="25"/>
        <v/>
      </c>
      <c r="BQ60" s="39" t="str">
        <f t="shared" si="26"/>
        <v/>
      </c>
      <c r="BR60" s="39" t="str">
        <f t="shared" si="27"/>
        <v/>
      </c>
      <c r="BS60" s="39" t="str">
        <f t="shared" si="28"/>
        <v/>
      </c>
      <c r="BT60" s="39" t="str">
        <f t="shared" si="29"/>
        <v/>
      </c>
      <c r="BU60" s="39" t="str">
        <f t="shared" si="30"/>
        <v/>
      </c>
      <c r="BV60" s="39" t="str">
        <f t="shared" si="31"/>
        <v/>
      </c>
      <c r="BW60" s="39" t="str">
        <f t="shared" si="32"/>
        <v/>
      </c>
      <c r="BX60" s="39" t="str">
        <f t="shared" si="33"/>
        <v/>
      </c>
      <c r="BY60" s="39" t="str">
        <f t="shared" si="34"/>
        <v/>
      </c>
      <c r="BZ60" s="39" t="str">
        <f t="shared" si="35"/>
        <v/>
      </c>
      <c r="CA60" s="39" t="str">
        <f t="shared" si="36"/>
        <v/>
      </c>
      <c r="CB60" s="39" t="str">
        <f t="shared" si="37"/>
        <v/>
      </c>
      <c r="CC60" s="39" t="str">
        <f t="shared" si="38"/>
        <v/>
      </c>
      <c r="CD60" s="39" t="str">
        <f t="shared" si="39"/>
        <v/>
      </c>
      <c r="CE60" s="39" t="str">
        <f t="shared" si="40"/>
        <v/>
      </c>
      <c r="CF60" s="39" t="str">
        <f t="shared" si="41"/>
        <v/>
      </c>
      <c r="CG60" s="39" t="str">
        <f t="shared" si="42"/>
        <v/>
      </c>
      <c r="CH60" s="39" t="str">
        <f t="shared" si="43"/>
        <v/>
      </c>
      <c r="CI60" s="39" t="str">
        <f t="shared" si="44"/>
        <v/>
      </c>
    </row>
    <row r="61" customHeight="1" spans="1:87">
      <c r="A61" s="18"/>
      <c r="B61" s="15" t="str">
        <f>'Gene Table'!E60</f>
        <v>mmu-miR-375-3p</v>
      </c>
      <c r="C61" s="15" t="str">
        <f>'Gene Table'!B60</f>
        <v>C10</v>
      </c>
      <c r="D61" s="16" t="str">
        <f>IF(SUM('Test Sample Data'!D$3:D$98)&gt;10,IF(AND(ISNUMBER('Test Sample Data'!D60),'Test Sample Data'!D60&lt;$B$1,'Test Sample Data'!D60&gt;0),'Test Sample Data'!D60,$B$1),"")</f>
        <v/>
      </c>
      <c r="E61" s="17" t="str">
        <f>IF(SUM('Test Sample Data'!E$3:E$98)&gt;10,IF(AND(ISNUMBER('Test Sample Data'!E60),'Test Sample Data'!E60&lt;$B$1,'Test Sample Data'!E60&gt;0),'Test Sample Data'!E60,$B$1),"")</f>
        <v/>
      </c>
      <c r="F61" s="17" t="str">
        <f>IF(SUM('Test Sample Data'!F$3:F$98)&gt;10,IF(AND(ISNUMBER('Test Sample Data'!F60),'Test Sample Data'!F60&lt;$B$1,'Test Sample Data'!F60&gt;0),'Test Sample Data'!F60,$B$1),"")</f>
        <v/>
      </c>
      <c r="G61" s="17" t="str">
        <f>IF(SUM('Test Sample Data'!G$3:G$98)&gt;10,IF(AND(ISNUMBER('Test Sample Data'!G60),'Test Sample Data'!G60&lt;$B$1,'Test Sample Data'!G60&gt;0),'Test Sample Data'!G60,$B$1),"")</f>
        <v/>
      </c>
      <c r="H61" s="17" t="str">
        <f>IF(SUM('Test Sample Data'!H$3:H$98)&gt;10,IF(AND(ISNUMBER('Test Sample Data'!H60),'Test Sample Data'!H60&lt;$B$1,'Test Sample Data'!H60&gt;0),'Test Sample Data'!H60,$B$1),"")</f>
        <v/>
      </c>
      <c r="I61" s="17" t="str">
        <f>IF(SUM('Test Sample Data'!I$3:I$98)&gt;10,IF(AND(ISNUMBER('Test Sample Data'!I60),'Test Sample Data'!I60&lt;$B$1,'Test Sample Data'!I60&gt;0),'Test Sample Data'!I60,$B$1),"")</f>
        <v/>
      </c>
      <c r="J61" s="17" t="str">
        <f>IF(SUM('Test Sample Data'!J$3:J$98)&gt;10,IF(AND(ISNUMBER('Test Sample Data'!J60),'Test Sample Data'!J60&lt;$B$1,'Test Sample Data'!J60&gt;0),'Test Sample Data'!J60,$B$1),"")</f>
        <v/>
      </c>
      <c r="K61" s="17" t="str">
        <f>IF(SUM('Test Sample Data'!K$3:K$98)&gt;10,IF(AND(ISNUMBER('Test Sample Data'!K60),'Test Sample Data'!K60&lt;$B$1,'Test Sample Data'!K60&gt;0),'Test Sample Data'!K60,$B$1),"")</f>
        <v/>
      </c>
      <c r="L61" s="17" t="str">
        <f>IF(SUM('Test Sample Data'!L$3:L$98)&gt;10,IF(AND(ISNUMBER('Test Sample Data'!L60),'Test Sample Data'!L60&lt;$B$1,'Test Sample Data'!L60&gt;0),'Test Sample Data'!L60,$B$1),"")</f>
        <v/>
      </c>
      <c r="M61" s="17" t="str">
        <f>IF(SUM('Test Sample Data'!M$3:M$98)&gt;10,IF(AND(ISNUMBER('Test Sample Data'!M60),'Test Sample Data'!M60&lt;$B$1,'Test Sample Data'!M60&gt;0),'Test Sample Data'!M60,$B$1),"")</f>
        <v/>
      </c>
      <c r="N61" s="17" t="str">
        <f>'Gene Table'!E60</f>
        <v>mmu-miR-375-3p</v>
      </c>
      <c r="O61" s="17" t="str">
        <f>'Gene Table'!B60</f>
        <v>C10</v>
      </c>
      <c r="P61" s="17" t="str">
        <f>IF(SUM('Control Sample Data'!D$3:D$98)&gt;10,IF(AND(ISNUMBER('Control Sample Data'!D60),'Control Sample Data'!D60&lt;$B$1,'Control Sample Data'!D60&gt;0),'Control Sample Data'!D60,$B$1),"")</f>
        <v/>
      </c>
      <c r="Q61" s="17" t="str">
        <f>IF(SUM('Control Sample Data'!E$3:E$98)&gt;10,IF(AND(ISNUMBER('Control Sample Data'!E60),'Control Sample Data'!E60&lt;$B$1,'Control Sample Data'!E60&gt;0),'Control Sample Data'!E60,$B$1),"")</f>
        <v/>
      </c>
      <c r="R61" s="17" t="str">
        <f>IF(SUM('Control Sample Data'!F$3:F$98)&gt;10,IF(AND(ISNUMBER('Control Sample Data'!F60),'Control Sample Data'!F60&lt;$B$1,'Control Sample Data'!F60&gt;0),'Control Sample Data'!F60,$B$1),"")</f>
        <v/>
      </c>
      <c r="S61" s="17" t="str">
        <f>IF(SUM('Control Sample Data'!G$3:G$98)&gt;10,IF(AND(ISNUMBER('Control Sample Data'!G60),'Control Sample Data'!G60&lt;$B$1,'Control Sample Data'!G60&gt;0),'Control Sample Data'!G60,$B$1),"")</f>
        <v/>
      </c>
      <c r="T61" s="17" t="str">
        <f>IF(SUM('Control Sample Data'!H$3:H$98)&gt;10,IF(AND(ISNUMBER('Control Sample Data'!H60),'Control Sample Data'!H60&lt;$B$1,'Control Sample Data'!H60&gt;0),'Control Sample Data'!H60,$B$1),"")</f>
        <v/>
      </c>
      <c r="U61" s="17" t="str">
        <f>IF(SUM('Control Sample Data'!I$3:I$98)&gt;10,IF(AND(ISNUMBER('Control Sample Data'!I60),'Control Sample Data'!I60&lt;$B$1,'Control Sample Data'!I60&gt;0),'Control Sample Data'!I60,$B$1),"")</f>
        <v/>
      </c>
      <c r="V61" s="17" t="str">
        <f>IF(SUM('Control Sample Data'!J$3:J$98)&gt;10,IF(AND(ISNUMBER('Control Sample Data'!J60),'Control Sample Data'!J60&lt;$B$1,'Control Sample Data'!J60&gt;0),'Control Sample Data'!J60,$B$1),"")</f>
        <v/>
      </c>
      <c r="W61" s="17" t="str">
        <f>IF(SUM('Control Sample Data'!K$3:K$98)&gt;10,IF(AND(ISNUMBER('Control Sample Data'!K60),'Control Sample Data'!K60&lt;$B$1,'Control Sample Data'!K60&gt;0),'Control Sample Data'!K60,$B$1),"")</f>
        <v/>
      </c>
      <c r="X61" s="17" t="str">
        <f>IF(SUM('Control Sample Data'!L$3:L$98)&gt;10,IF(AND(ISNUMBER('Control Sample Data'!L60),'Control Sample Data'!L60&lt;$B$1,'Control Sample Data'!L60&gt;0),'Control Sample Data'!L60,$B$1),"")</f>
        <v/>
      </c>
      <c r="Y61" s="17" t="str">
        <f>IF(SUM('Control Sample Data'!M$3:M$98)&gt;10,IF(AND(ISNUMBER('Control Sample Data'!M60),'Control Sample Data'!M60&lt;$B$1,'Control Sample Data'!M60&gt;0),'Control Sample Data'!M60,$B$1),"")</f>
        <v/>
      </c>
      <c r="AT61" s="36" t="str">
        <f t="shared" si="3"/>
        <v/>
      </c>
      <c r="AU61" s="36" t="str">
        <f t="shared" si="4"/>
        <v/>
      </c>
      <c r="AV61" s="36" t="str">
        <f t="shared" si="5"/>
        <v/>
      </c>
      <c r="AW61" s="36" t="str">
        <f t="shared" si="6"/>
        <v/>
      </c>
      <c r="AX61" s="36" t="str">
        <f t="shared" si="7"/>
        <v/>
      </c>
      <c r="AY61" s="36" t="str">
        <f t="shared" si="8"/>
        <v/>
      </c>
      <c r="AZ61" s="36" t="str">
        <f t="shared" si="9"/>
        <v/>
      </c>
      <c r="BA61" s="36" t="str">
        <f t="shared" si="10"/>
        <v/>
      </c>
      <c r="BB61" s="36" t="str">
        <f t="shared" si="11"/>
        <v/>
      </c>
      <c r="BC61" s="36" t="str">
        <f t="shared" si="12"/>
        <v/>
      </c>
      <c r="BD61" s="36" t="str">
        <f t="shared" si="13"/>
        <v/>
      </c>
      <c r="BE61" s="36" t="str">
        <f t="shared" si="14"/>
        <v/>
      </c>
      <c r="BF61" s="36" t="str">
        <f t="shared" si="15"/>
        <v/>
      </c>
      <c r="BG61" s="36" t="str">
        <f t="shared" si="16"/>
        <v/>
      </c>
      <c r="BH61" s="36" t="str">
        <f t="shared" si="17"/>
        <v/>
      </c>
      <c r="BI61" s="36" t="str">
        <f t="shared" si="18"/>
        <v/>
      </c>
      <c r="BJ61" s="36" t="str">
        <f t="shared" si="19"/>
        <v/>
      </c>
      <c r="BK61" s="36" t="str">
        <f t="shared" si="20"/>
        <v/>
      </c>
      <c r="BL61" s="36" t="str">
        <f t="shared" si="21"/>
        <v/>
      </c>
      <c r="BM61" s="36" t="str">
        <f t="shared" si="22"/>
        <v/>
      </c>
      <c r="BN61" s="38" t="e">
        <f t="shared" si="23"/>
        <v>#DIV/0!</v>
      </c>
      <c r="BO61" s="38" t="e">
        <f t="shared" si="24"/>
        <v>#DIV/0!</v>
      </c>
      <c r="BP61" s="39" t="str">
        <f t="shared" si="25"/>
        <v/>
      </c>
      <c r="BQ61" s="39" t="str">
        <f t="shared" si="26"/>
        <v/>
      </c>
      <c r="BR61" s="39" t="str">
        <f t="shared" si="27"/>
        <v/>
      </c>
      <c r="BS61" s="39" t="str">
        <f t="shared" si="28"/>
        <v/>
      </c>
      <c r="BT61" s="39" t="str">
        <f t="shared" si="29"/>
        <v/>
      </c>
      <c r="BU61" s="39" t="str">
        <f t="shared" si="30"/>
        <v/>
      </c>
      <c r="BV61" s="39" t="str">
        <f t="shared" si="31"/>
        <v/>
      </c>
      <c r="BW61" s="39" t="str">
        <f t="shared" si="32"/>
        <v/>
      </c>
      <c r="BX61" s="39" t="str">
        <f t="shared" si="33"/>
        <v/>
      </c>
      <c r="BY61" s="39" t="str">
        <f t="shared" si="34"/>
        <v/>
      </c>
      <c r="BZ61" s="39" t="str">
        <f t="shared" si="35"/>
        <v/>
      </c>
      <c r="CA61" s="39" t="str">
        <f t="shared" si="36"/>
        <v/>
      </c>
      <c r="CB61" s="39" t="str">
        <f t="shared" si="37"/>
        <v/>
      </c>
      <c r="CC61" s="39" t="str">
        <f t="shared" si="38"/>
        <v/>
      </c>
      <c r="CD61" s="39" t="str">
        <f t="shared" si="39"/>
        <v/>
      </c>
      <c r="CE61" s="39" t="str">
        <f t="shared" si="40"/>
        <v/>
      </c>
      <c r="CF61" s="39" t="str">
        <f t="shared" si="41"/>
        <v/>
      </c>
      <c r="CG61" s="39" t="str">
        <f t="shared" si="42"/>
        <v/>
      </c>
      <c r="CH61" s="39" t="str">
        <f t="shared" si="43"/>
        <v/>
      </c>
      <c r="CI61" s="39" t="str">
        <f t="shared" si="44"/>
        <v/>
      </c>
    </row>
    <row r="62" spans="1:87">
      <c r="A62" s="18"/>
      <c r="B62" s="15" t="str">
        <f>'Gene Table'!E61</f>
        <v>mmu-miR-139-5p</v>
      </c>
      <c r="C62" s="15" t="str">
        <f>'Gene Table'!B61</f>
        <v>C11</v>
      </c>
      <c r="D62" s="16" t="str">
        <f>IF(SUM('Test Sample Data'!D$3:D$98)&gt;10,IF(AND(ISNUMBER('Test Sample Data'!D61),'Test Sample Data'!D61&lt;$B$1,'Test Sample Data'!D61&gt;0),'Test Sample Data'!D61,$B$1),"")</f>
        <v/>
      </c>
      <c r="E62" s="17" t="str">
        <f>IF(SUM('Test Sample Data'!E$3:E$98)&gt;10,IF(AND(ISNUMBER('Test Sample Data'!E61),'Test Sample Data'!E61&lt;$B$1,'Test Sample Data'!E61&gt;0),'Test Sample Data'!E61,$B$1),"")</f>
        <v/>
      </c>
      <c r="F62" s="17" t="str">
        <f>IF(SUM('Test Sample Data'!F$3:F$98)&gt;10,IF(AND(ISNUMBER('Test Sample Data'!F61),'Test Sample Data'!F61&lt;$B$1,'Test Sample Data'!F61&gt;0),'Test Sample Data'!F61,$B$1),"")</f>
        <v/>
      </c>
      <c r="G62" s="17" t="str">
        <f>IF(SUM('Test Sample Data'!G$3:G$98)&gt;10,IF(AND(ISNUMBER('Test Sample Data'!G61),'Test Sample Data'!G61&lt;$B$1,'Test Sample Data'!G61&gt;0),'Test Sample Data'!G61,$B$1),"")</f>
        <v/>
      </c>
      <c r="H62" s="17" t="str">
        <f>IF(SUM('Test Sample Data'!H$3:H$98)&gt;10,IF(AND(ISNUMBER('Test Sample Data'!H61),'Test Sample Data'!H61&lt;$B$1,'Test Sample Data'!H61&gt;0),'Test Sample Data'!H61,$B$1),"")</f>
        <v/>
      </c>
      <c r="I62" s="17" t="str">
        <f>IF(SUM('Test Sample Data'!I$3:I$98)&gt;10,IF(AND(ISNUMBER('Test Sample Data'!I61),'Test Sample Data'!I61&lt;$B$1,'Test Sample Data'!I61&gt;0),'Test Sample Data'!I61,$B$1),"")</f>
        <v/>
      </c>
      <c r="J62" s="17" t="str">
        <f>IF(SUM('Test Sample Data'!J$3:J$98)&gt;10,IF(AND(ISNUMBER('Test Sample Data'!J61),'Test Sample Data'!J61&lt;$B$1,'Test Sample Data'!J61&gt;0),'Test Sample Data'!J61,$B$1),"")</f>
        <v/>
      </c>
      <c r="K62" s="17" t="str">
        <f>IF(SUM('Test Sample Data'!K$3:K$98)&gt;10,IF(AND(ISNUMBER('Test Sample Data'!K61),'Test Sample Data'!K61&lt;$B$1,'Test Sample Data'!K61&gt;0),'Test Sample Data'!K61,$B$1),"")</f>
        <v/>
      </c>
      <c r="L62" s="17" t="str">
        <f>IF(SUM('Test Sample Data'!L$3:L$98)&gt;10,IF(AND(ISNUMBER('Test Sample Data'!L61),'Test Sample Data'!L61&lt;$B$1,'Test Sample Data'!L61&gt;0),'Test Sample Data'!L61,$B$1),"")</f>
        <v/>
      </c>
      <c r="M62" s="17" t="str">
        <f>IF(SUM('Test Sample Data'!M$3:M$98)&gt;10,IF(AND(ISNUMBER('Test Sample Data'!M61),'Test Sample Data'!M61&lt;$B$1,'Test Sample Data'!M61&gt;0),'Test Sample Data'!M61,$B$1),"")</f>
        <v/>
      </c>
      <c r="N62" s="17" t="str">
        <f>'Gene Table'!E61</f>
        <v>mmu-miR-139-5p</v>
      </c>
      <c r="O62" s="17" t="str">
        <f>'Gene Table'!B61</f>
        <v>C11</v>
      </c>
      <c r="P62" s="17" t="str">
        <f>IF(SUM('Control Sample Data'!D$3:D$98)&gt;10,IF(AND(ISNUMBER('Control Sample Data'!D61),'Control Sample Data'!D61&lt;$B$1,'Control Sample Data'!D61&gt;0),'Control Sample Data'!D61,$B$1),"")</f>
        <v/>
      </c>
      <c r="Q62" s="17" t="str">
        <f>IF(SUM('Control Sample Data'!E$3:E$98)&gt;10,IF(AND(ISNUMBER('Control Sample Data'!E61),'Control Sample Data'!E61&lt;$B$1,'Control Sample Data'!E61&gt;0),'Control Sample Data'!E61,$B$1),"")</f>
        <v/>
      </c>
      <c r="R62" s="17" t="str">
        <f>IF(SUM('Control Sample Data'!F$3:F$98)&gt;10,IF(AND(ISNUMBER('Control Sample Data'!F61),'Control Sample Data'!F61&lt;$B$1,'Control Sample Data'!F61&gt;0),'Control Sample Data'!F61,$B$1),"")</f>
        <v/>
      </c>
      <c r="S62" s="17" t="str">
        <f>IF(SUM('Control Sample Data'!G$3:G$98)&gt;10,IF(AND(ISNUMBER('Control Sample Data'!G61),'Control Sample Data'!G61&lt;$B$1,'Control Sample Data'!G61&gt;0),'Control Sample Data'!G61,$B$1),"")</f>
        <v/>
      </c>
      <c r="T62" s="17" t="str">
        <f>IF(SUM('Control Sample Data'!H$3:H$98)&gt;10,IF(AND(ISNUMBER('Control Sample Data'!H61),'Control Sample Data'!H61&lt;$B$1,'Control Sample Data'!H61&gt;0),'Control Sample Data'!H61,$B$1),"")</f>
        <v/>
      </c>
      <c r="U62" s="17" t="str">
        <f>IF(SUM('Control Sample Data'!I$3:I$98)&gt;10,IF(AND(ISNUMBER('Control Sample Data'!I61),'Control Sample Data'!I61&lt;$B$1,'Control Sample Data'!I61&gt;0),'Control Sample Data'!I61,$B$1),"")</f>
        <v/>
      </c>
      <c r="V62" s="17" t="str">
        <f>IF(SUM('Control Sample Data'!J$3:J$98)&gt;10,IF(AND(ISNUMBER('Control Sample Data'!J61),'Control Sample Data'!J61&lt;$B$1,'Control Sample Data'!J61&gt;0),'Control Sample Data'!J61,$B$1),"")</f>
        <v/>
      </c>
      <c r="W62" s="17" t="str">
        <f>IF(SUM('Control Sample Data'!K$3:K$98)&gt;10,IF(AND(ISNUMBER('Control Sample Data'!K61),'Control Sample Data'!K61&lt;$B$1,'Control Sample Data'!K61&gt;0),'Control Sample Data'!K61,$B$1),"")</f>
        <v/>
      </c>
      <c r="X62" s="17" t="str">
        <f>IF(SUM('Control Sample Data'!L$3:L$98)&gt;10,IF(AND(ISNUMBER('Control Sample Data'!L61),'Control Sample Data'!L61&lt;$B$1,'Control Sample Data'!L61&gt;0),'Control Sample Data'!L61,$B$1),"")</f>
        <v/>
      </c>
      <c r="Y62" s="17" t="str">
        <f>IF(SUM('Control Sample Data'!M$3:M$98)&gt;10,IF(AND(ISNUMBER('Control Sample Data'!M61),'Control Sample Data'!M61&lt;$B$1,'Control Sample Data'!M61&gt;0),'Control Sample Data'!M61,$B$1),"")</f>
        <v/>
      </c>
      <c r="AT62" s="36" t="str">
        <f t="shared" si="3"/>
        <v/>
      </c>
      <c r="AU62" s="36" t="str">
        <f t="shared" si="4"/>
        <v/>
      </c>
      <c r="AV62" s="36" t="str">
        <f t="shared" si="5"/>
        <v/>
      </c>
      <c r="AW62" s="36" t="str">
        <f t="shared" si="6"/>
        <v/>
      </c>
      <c r="AX62" s="36" t="str">
        <f t="shared" si="7"/>
        <v/>
      </c>
      <c r="AY62" s="36" t="str">
        <f t="shared" si="8"/>
        <v/>
      </c>
      <c r="AZ62" s="36" t="str">
        <f t="shared" si="9"/>
        <v/>
      </c>
      <c r="BA62" s="36" t="str">
        <f t="shared" si="10"/>
        <v/>
      </c>
      <c r="BB62" s="36" t="str">
        <f t="shared" si="11"/>
        <v/>
      </c>
      <c r="BC62" s="36" t="str">
        <f t="shared" si="12"/>
        <v/>
      </c>
      <c r="BD62" s="36" t="str">
        <f t="shared" si="13"/>
        <v/>
      </c>
      <c r="BE62" s="36" t="str">
        <f t="shared" si="14"/>
        <v/>
      </c>
      <c r="BF62" s="36" t="str">
        <f t="shared" si="15"/>
        <v/>
      </c>
      <c r="BG62" s="36" t="str">
        <f t="shared" si="16"/>
        <v/>
      </c>
      <c r="BH62" s="36" t="str">
        <f t="shared" si="17"/>
        <v/>
      </c>
      <c r="BI62" s="36" t="str">
        <f t="shared" si="18"/>
        <v/>
      </c>
      <c r="BJ62" s="36" t="str">
        <f t="shared" si="19"/>
        <v/>
      </c>
      <c r="BK62" s="36" t="str">
        <f t="shared" si="20"/>
        <v/>
      </c>
      <c r="BL62" s="36" t="str">
        <f t="shared" si="21"/>
        <v/>
      </c>
      <c r="BM62" s="36" t="str">
        <f t="shared" si="22"/>
        <v/>
      </c>
      <c r="BN62" s="38" t="e">
        <f t="shared" si="23"/>
        <v>#DIV/0!</v>
      </c>
      <c r="BO62" s="38" t="e">
        <f t="shared" si="24"/>
        <v>#DIV/0!</v>
      </c>
      <c r="BP62" s="39" t="str">
        <f t="shared" si="25"/>
        <v/>
      </c>
      <c r="BQ62" s="39" t="str">
        <f t="shared" si="26"/>
        <v/>
      </c>
      <c r="BR62" s="39" t="str">
        <f t="shared" si="27"/>
        <v/>
      </c>
      <c r="BS62" s="39" t="str">
        <f t="shared" si="28"/>
        <v/>
      </c>
      <c r="BT62" s="39" t="str">
        <f t="shared" si="29"/>
        <v/>
      </c>
      <c r="BU62" s="39" t="str">
        <f t="shared" si="30"/>
        <v/>
      </c>
      <c r="BV62" s="39" t="str">
        <f t="shared" si="31"/>
        <v/>
      </c>
      <c r="BW62" s="39" t="str">
        <f t="shared" si="32"/>
        <v/>
      </c>
      <c r="BX62" s="39" t="str">
        <f t="shared" si="33"/>
        <v/>
      </c>
      <c r="BY62" s="39" t="str">
        <f t="shared" si="34"/>
        <v/>
      </c>
      <c r="BZ62" s="39" t="str">
        <f t="shared" si="35"/>
        <v/>
      </c>
      <c r="CA62" s="39" t="str">
        <f t="shared" si="36"/>
        <v/>
      </c>
      <c r="CB62" s="39" t="str">
        <f t="shared" si="37"/>
        <v/>
      </c>
      <c r="CC62" s="39" t="str">
        <f t="shared" si="38"/>
        <v/>
      </c>
      <c r="CD62" s="39" t="str">
        <f t="shared" si="39"/>
        <v/>
      </c>
      <c r="CE62" s="39" t="str">
        <f t="shared" si="40"/>
        <v/>
      </c>
      <c r="CF62" s="39" t="str">
        <f t="shared" si="41"/>
        <v/>
      </c>
      <c r="CG62" s="39" t="str">
        <f t="shared" si="42"/>
        <v/>
      </c>
      <c r="CH62" s="39" t="str">
        <f t="shared" si="43"/>
        <v/>
      </c>
      <c r="CI62" s="39" t="str">
        <f t="shared" si="44"/>
        <v/>
      </c>
    </row>
    <row r="63" spans="1:87">
      <c r="A63" s="18"/>
      <c r="B63" s="15" t="str">
        <f>'Gene Table'!E62</f>
        <v>mmu-miR-377-3p</v>
      </c>
      <c r="C63" s="15" t="str">
        <f>'Gene Table'!B62</f>
        <v>C12</v>
      </c>
      <c r="D63" s="16" t="str">
        <f>IF(SUM('Test Sample Data'!D$3:D$98)&gt;10,IF(AND(ISNUMBER('Test Sample Data'!D62),'Test Sample Data'!D62&lt;$B$1,'Test Sample Data'!D62&gt;0),'Test Sample Data'!D62,$B$1),"")</f>
        <v/>
      </c>
      <c r="E63" s="17" t="str">
        <f>IF(SUM('Test Sample Data'!E$3:E$98)&gt;10,IF(AND(ISNUMBER('Test Sample Data'!E62),'Test Sample Data'!E62&lt;$B$1,'Test Sample Data'!E62&gt;0),'Test Sample Data'!E62,$B$1),"")</f>
        <v/>
      </c>
      <c r="F63" s="17" t="str">
        <f>IF(SUM('Test Sample Data'!F$3:F$98)&gt;10,IF(AND(ISNUMBER('Test Sample Data'!F62),'Test Sample Data'!F62&lt;$B$1,'Test Sample Data'!F62&gt;0),'Test Sample Data'!F62,$B$1),"")</f>
        <v/>
      </c>
      <c r="G63" s="17" t="str">
        <f>IF(SUM('Test Sample Data'!G$3:G$98)&gt;10,IF(AND(ISNUMBER('Test Sample Data'!G62),'Test Sample Data'!G62&lt;$B$1,'Test Sample Data'!G62&gt;0),'Test Sample Data'!G62,$B$1),"")</f>
        <v/>
      </c>
      <c r="H63" s="17" t="str">
        <f>IF(SUM('Test Sample Data'!H$3:H$98)&gt;10,IF(AND(ISNUMBER('Test Sample Data'!H62),'Test Sample Data'!H62&lt;$B$1,'Test Sample Data'!H62&gt;0),'Test Sample Data'!H62,$B$1),"")</f>
        <v/>
      </c>
      <c r="I63" s="17" t="str">
        <f>IF(SUM('Test Sample Data'!I$3:I$98)&gt;10,IF(AND(ISNUMBER('Test Sample Data'!I62),'Test Sample Data'!I62&lt;$B$1,'Test Sample Data'!I62&gt;0),'Test Sample Data'!I62,$B$1),"")</f>
        <v/>
      </c>
      <c r="J63" s="17" t="str">
        <f>IF(SUM('Test Sample Data'!J$3:J$98)&gt;10,IF(AND(ISNUMBER('Test Sample Data'!J62),'Test Sample Data'!J62&lt;$B$1,'Test Sample Data'!J62&gt;0),'Test Sample Data'!J62,$B$1),"")</f>
        <v/>
      </c>
      <c r="K63" s="17" t="str">
        <f>IF(SUM('Test Sample Data'!K$3:K$98)&gt;10,IF(AND(ISNUMBER('Test Sample Data'!K62),'Test Sample Data'!K62&lt;$B$1,'Test Sample Data'!K62&gt;0),'Test Sample Data'!K62,$B$1),"")</f>
        <v/>
      </c>
      <c r="L63" s="17" t="str">
        <f>IF(SUM('Test Sample Data'!L$3:L$98)&gt;10,IF(AND(ISNUMBER('Test Sample Data'!L62),'Test Sample Data'!L62&lt;$B$1,'Test Sample Data'!L62&gt;0),'Test Sample Data'!L62,$B$1),"")</f>
        <v/>
      </c>
      <c r="M63" s="17" t="str">
        <f>IF(SUM('Test Sample Data'!M$3:M$98)&gt;10,IF(AND(ISNUMBER('Test Sample Data'!M62),'Test Sample Data'!M62&lt;$B$1,'Test Sample Data'!M62&gt;0),'Test Sample Data'!M62,$B$1),"")</f>
        <v/>
      </c>
      <c r="N63" s="17" t="str">
        <f>'Gene Table'!E62</f>
        <v>mmu-miR-377-3p</v>
      </c>
      <c r="O63" s="17" t="str">
        <f>'Gene Table'!B62</f>
        <v>C12</v>
      </c>
      <c r="P63" s="17" t="str">
        <f>IF(SUM('Control Sample Data'!D$3:D$98)&gt;10,IF(AND(ISNUMBER('Control Sample Data'!D62),'Control Sample Data'!D62&lt;$B$1,'Control Sample Data'!D62&gt;0),'Control Sample Data'!D62,$B$1),"")</f>
        <v/>
      </c>
      <c r="Q63" s="17" t="str">
        <f>IF(SUM('Control Sample Data'!E$3:E$98)&gt;10,IF(AND(ISNUMBER('Control Sample Data'!E62),'Control Sample Data'!E62&lt;$B$1,'Control Sample Data'!E62&gt;0),'Control Sample Data'!E62,$B$1),"")</f>
        <v/>
      </c>
      <c r="R63" s="17" t="str">
        <f>IF(SUM('Control Sample Data'!F$3:F$98)&gt;10,IF(AND(ISNUMBER('Control Sample Data'!F62),'Control Sample Data'!F62&lt;$B$1,'Control Sample Data'!F62&gt;0),'Control Sample Data'!F62,$B$1),"")</f>
        <v/>
      </c>
      <c r="S63" s="17" t="str">
        <f>IF(SUM('Control Sample Data'!G$3:G$98)&gt;10,IF(AND(ISNUMBER('Control Sample Data'!G62),'Control Sample Data'!G62&lt;$B$1,'Control Sample Data'!G62&gt;0),'Control Sample Data'!G62,$B$1),"")</f>
        <v/>
      </c>
      <c r="T63" s="17" t="str">
        <f>IF(SUM('Control Sample Data'!H$3:H$98)&gt;10,IF(AND(ISNUMBER('Control Sample Data'!H62),'Control Sample Data'!H62&lt;$B$1,'Control Sample Data'!H62&gt;0),'Control Sample Data'!H62,$B$1),"")</f>
        <v/>
      </c>
      <c r="U63" s="17" t="str">
        <f>IF(SUM('Control Sample Data'!I$3:I$98)&gt;10,IF(AND(ISNUMBER('Control Sample Data'!I62),'Control Sample Data'!I62&lt;$B$1,'Control Sample Data'!I62&gt;0),'Control Sample Data'!I62,$B$1),"")</f>
        <v/>
      </c>
      <c r="V63" s="17" t="str">
        <f>IF(SUM('Control Sample Data'!J$3:J$98)&gt;10,IF(AND(ISNUMBER('Control Sample Data'!J62),'Control Sample Data'!J62&lt;$B$1,'Control Sample Data'!J62&gt;0),'Control Sample Data'!J62,$B$1),"")</f>
        <v/>
      </c>
      <c r="W63" s="17" t="str">
        <f>IF(SUM('Control Sample Data'!K$3:K$98)&gt;10,IF(AND(ISNUMBER('Control Sample Data'!K62),'Control Sample Data'!K62&lt;$B$1,'Control Sample Data'!K62&gt;0),'Control Sample Data'!K62,$B$1),"")</f>
        <v/>
      </c>
      <c r="X63" s="17" t="str">
        <f>IF(SUM('Control Sample Data'!L$3:L$98)&gt;10,IF(AND(ISNUMBER('Control Sample Data'!L62),'Control Sample Data'!L62&lt;$B$1,'Control Sample Data'!L62&gt;0),'Control Sample Data'!L62,$B$1),"")</f>
        <v/>
      </c>
      <c r="Y63" s="17" t="str">
        <f>IF(SUM('Control Sample Data'!M$3:M$98)&gt;10,IF(AND(ISNUMBER('Control Sample Data'!M62),'Control Sample Data'!M62&lt;$B$1,'Control Sample Data'!M62&gt;0),'Control Sample Data'!M62,$B$1),"")</f>
        <v/>
      </c>
      <c r="AT63" s="36" t="str">
        <f t="shared" si="3"/>
        <v/>
      </c>
      <c r="AU63" s="36" t="str">
        <f t="shared" si="4"/>
        <v/>
      </c>
      <c r="AV63" s="36" t="str">
        <f t="shared" si="5"/>
        <v/>
      </c>
      <c r="AW63" s="36" t="str">
        <f t="shared" si="6"/>
        <v/>
      </c>
      <c r="AX63" s="36" t="str">
        <f t="shared" si="7"/>
        <v/>
      </c>
      <c r="AY63" s="36" t="str">
        <f t="shared" si="8"/>
        <v/>
      </c>
      <c r="AZ63" s="36" t="str">
        <f t="shared" si="9"/>
        <v/>
      </c>
      <c r="BA63" s="36" t="str">
        <f t="shared" si="10"/>
        <v/>
      </c>
      <c r="BB63" s="36" t="str">
        <f t="shared" si="11"/>
        <v/>
      </c>
      <c r="BC63" s="36" t="str">
        <f t="shared" si="12"/>
        <v/>
      </c>
      <c r="BD63" s="36" t="str">
        <f t="shared" si="13"/>
        <v/>
      </c>
      <c r="BE63" s="36" t="str">
        <f t="shared" si="14"/>
        <v/>
      </c>
      <c r="BF63" s="36" t="str">
        <f t="shared" si="15"/>
        <v/>
      </c>
      <c r="BG63" s="36" t="str">
        <f t="shared" si="16"/>
        <v/>
      </c>
      <c r="BH63" s="36" t="str">
        <f t="shared" si="17"/>
        <v/>
      </c>
      <c r="BI63" s="36" t="str">
        <f t="shared" si="18"/>
        <v/>
      </c>
      <c r="BJ63" s="36" t="str">
        <f t="shared" si="19"/>
        <v/>
      </c>
      <c r="BK63" s="36" t="str">
        <f t="shared" si="20"/>
        <v/>
      </c>
      <c r="BL63" s="36" t="str">
        <f t="shared" si="21"/>
        <v/>
      </c>
      <c r="BM63" s="36" t="str">
        <f t="shared" si="22"/>
        <v/>
      </c>
      <c r="BN63" s="38" t="e">
        <f t="shared" si="23"/>
        <v>#DIV/0!</v>
      </c>
      <c r="BO63" s="38" t="e">
        <f t="shared" si="24"/>
        <v>#DIV/0!</v>
      </c>
      <c r="BP63" s="39" t="str">
        <f t="shared" si="25"/>
        <v/>
      </c>
      <c r="BQ63" s="39" t="str">
        <f t="shared" si="26"/>
        <v/>
      </c>
      <c r="BR63" s="39" t="str">
        <f t="shared" si="27"/>
        <v/>
      </c>
      <c r="BS63" s="39" t="str">
        <f t="shared" si="28"/>
        <v/>
      </c>
      <c r="BT63" s="39" t="str">
        <f t="shared" si="29"/>
        <v/>
      </c>
      <c r="BU63" s="39" t="str">
        <f t="shared" si="30"/>
        <v/>
      </c>
      <c r="BV63" s="39" t="str">
        <f t="shared" si="31"/>
        <v/>
      </c>
      <c r="BW63" s="39" t="str">
        <f t="shared" si="32"/>
        <v/>
      </c>
      <c r="BX63" s="39" t="str">
        <f t="shared" si="33"/>
        <v/>
      </c>
      <c r="BY63" s="39" t="str">
        <f t="shared" si="34"/>
        <v/>
      </c>
      <c r="BZ63" s="39" t="str">
        <f t="shared" si="35"/>
        <v/>
      </c>
      <c r="CA63" s="39" t="str">
        <f t="shared" si="36"/>
        <v/>
      </c>
      <c r="CB63" s="39" t="str">
        <f t="shared" si="37"/>
        <v/>
      </c>
      <c r="CC63" s="39" t="str">
        <f t="shared" si="38"/>
        <v/>
      </c>
      <c r="CD63" s="39" t="str">
        <f t="shared" si="39"/>
        <v/>
      </c>
      <c r="CE63" s="39" t="str">
        <f t="shared" si="40"/>
        <v/>
      </c>
      <c r="CF63" s="39" t="str">
        <f t="shared" si="41"/>
        <v/>
      </c>
      <c r="CG63" s="39" t="str">
        <f t="shared" si="42"/>
        <v/>
      </c>
      <c r="CH63" s="39" t="str">
        <f t="shared" si="43"/>
        <v/>
      </c>
      <c r="CI63" s="39" t="str">
        <f t="shared" si="44"/>
        <v/>
      </c>
    </row>
    <row r="64" spans="1:87">
      <c r="A64" s="18"/>
      <c r="B64" s="15" t="str">
        <f>'Gene Table'!E63</f>
        <v>mmu-miR-140-5p</v>
      </c>
      <c r="C64" s="15" t="str">
        <f>'Gene Table'!B63</f>
        <v>C13</v>
      </c>
      <c r="D64" s="16" t="str">
        <f>IF(SUM('Test Sample Data'!D$3:D$98)&gt;10,IF(AND(ISNUMBER('Test Sample Data'!D63),'Test Sample Data'!D63&lt;$B$1,'Test Sample Data'!D63&gt;0),'Test Sample Data'!D63,$B$1),"")</f>
        <v/>
      </c>
      <c r="E64" s="17" t="str">
        <f>IF(SUM('Test Sample Data'!E$3:E$98)&gt;10,IF(AND(ISNUMBER('Test Sample Data'!E63),'Test Sample Data'!E63&lt;$B$1,'Test Sample Data'!E63&gt;0),'Test Sample Data'!E63,$B$1),"")</f>
        <v/>
      </c>
      <c r="F64" s="17" t="str">
        <f>IF(SUM('Test Sample Data'!F$3:F$98)&gt;10,IF(AND(ISNUMBER('Test Sample Data'!F63),'Test Sample Data'!F63&lt;$B$1,'Test Sample Data'!F63&gt;0),'Test Sample Data'!F63,$B$1),"")</f>
        <v/>
      </c>
      <c r="G64" s="17" t="str">
        <f>IF(SUM('Test Sample Data'!G$3:G$98)&gt;10,IF(AND(ISNUMBER('Test Sample Data'!G63),'Test Sample Data'!G63&lt;$B$1,'Test Sample Data'!G63&gt;0),'Test Sample Data'!G63,$B$1),"")</f>
        <v/>
      </c>
      <c r="H64" s="17" t="str">
        <f>IF(SUM('Test Sample Data'!H$3:H$98)&gt;10,IF(AND(ISNUMBER('Test Sample Data'!H63),'Test Sample Data'!H63&lt;$B$1,'Test Sample Data'!H63&gt;0),'Test Sample Data'!H63,$B$1),"")</f>
        <v/>
      </c>
      <c r="I64" s="17" t="str">
        <f>IF(SUM('Test Sample Data'!I$3:I$98)&gt;10,IF(AND(ISNUMBER('Test Sample Data'!I63),'Test Sample Data'!I63&lt;$B$1,'Test Sample Data'!I63&gt;0),'Test Sample Data'!I63,$B$1),"")</f>
        <v/>
      </c>
      <c r="J64" s="17" t="str">
        <f>IF(SUM('Test Sample Data'!J$3:J$98)&gt;10,IF(AND(ISNUMBER('Test Sample Data'!J63),'Test Sample Data'!J63&lt;$B$1,'Test Sample Data'!J63&gt;0),'Test Sample Data'!J63,$B$1),"")</f>
        <v/>
      </c>
      <c r="K64" s="17" t="str">
        <f>IF(SUM('Test Sample Data'!K$3:K$98)&gt;10,IF(AND(ISNUMBER('Test Sample Data'!K63),'Test Sample Data'!K63&lt;$B$1,'Test Sample Data'!K63&gt;0),'Test Sample Data'!K63,$B$1),"")</f>
        <v/>
      </c>
      <c r="L64" s="17" t="str">
        <f>IF(SUM('Test Sample Data'!L$3:L$98)&gt;10,IF(AND(ISNUMBER('Test Sample Data'!L63),'Test Sample Data'!L63&lt;$B$1,'Test Sample Data'!L63&gt;0),'Test Sample Data'!L63,$B$1),"")</f>
        <v/>
      </c>
      <c r="M64" s="17" t="str">
        <f>IF(SUM('Test Sample Data'!M$3:M$98)&gt;10,IF(AND(ISNUMBER('Test Sample Data'!M63),'Test Sample Data'!M63&lt;$B$1,'Test Sample Data'!M63&gt;0),'Test Sample Data'!M63,$B$1),"")</f>
        <v/>
      </c>
      <c r="N64" s="17" t="str">
        <f>'Gene Table'!E63</f>
        <v>mmu-miR-140-5p</v>
      </c>
      <c r="O64" s="17" t="str">
        <f>'Gene Table'!B63</f>
        <v>C13</v>
      </c>
      <c r="P64" s="17" t="str">
        <f>IF(SUM('Control Sample Data'!D$3:D$98)&gt;10,IF(AND(ISNUMBER('Control Sample Data'!D63),'Control Sample Data'!D63&lt;$B$1,'Control Sample Data'!D63&gt;0),'Control Sample Data'!D63,$B$1),"")</f>
        <v/>
      </c>
      <c r="Q64" s="17" t="str">
        <f>IF(SUM('Control Sample Data'!E$3:E$98)&gt;10,IF(AND(ISNUMBER('Control Sample Data'!E63),'Control Sample Data'!E63&lt;$B$1,'Control Sample Data'!E63&gt;0),'Control Sample Data'!E63,$B$1),"")</f>
        <v/>
      </c>
      <c r="R64" s="17" t="str">
        <f>IF(SUM('Control Sample Data'!F$3:F$98)&gt;10,IF(AND(ISNUMBER('Control Sample Data'!F63),'Control Sample Data'!F63&lt;$B$1,'Control Sample Data'!F63&gt;0),'Control Sample Data'!F63,$B$1),"")</f>
        <v/>
      </c>
      <c r="S64" s="17" t="str">
        <f>IF(SUM('Control Sample Data'!G$3:G$98)&gt;10,IF(AND(ISNUMBER('Control Sample Data'!G63),'Control Sample Data'!G63&lt;$B$1,'Control Sample Data'!G63&gt;0),'Control Sample Data'!G63,$B$1),"")</f>
        <v/>
      </c>
      <c r="T64" s="17" t="str">
        <f>IF(SUM('Control Sample Data'!H$3:H$98)&gt;10,IF(AND(ISNUMBER('Control Sample Data'!H63),'Control Sample Data'!H63&lt;$B$1,'Control Sample Data'!H63&gt;0),'Control Sample Data'!H63,$B$1),"")</f>
        <v/>
      </c>
      <c r="U64" s="17" t="str">
        <f>IF(SUM('Control Sample Data'!I$3:I$98)&gt;10,IF(AND(ISNUMBER('Control Sample Data'!I63),'Control Sample Data'!I63&lt;$B$1,'Control Sample Data'!I63&gt;0),'Control Sample Data'!I63,$B$1),"")</f>
        <v/>
      </c>
      <c r="V64" s="17" t="str">
        <f>IF(SUM('Control Sample Data'!J$3:J$98)&gt;10,IF(AND(ISNUMBER('Control Sample Data'!J63),'Control Sample Data'!J63&lt;$B$1,'Control Sample Data'!J63&gt;0),'Control Sample Data'!J63,$B$1),"")</f>
        <v/>
      </c>
      <c r="W64" s="17" t="str">
        <f>IF(SUM('Control Sample Data'!K$3:K$98)&gt;10,IF(AND(ISNUMBER('Control Sample Data'!K63),'Control Sample Data'!K63&lt;$B$1,'Control Sample Data'!K63&gt;0),'Control Sample Data'!K63,$B$1),"")</f>
        <v/>
      </c>
      <c r="X64" s="17" t="str">
        <f>IF(SUM('Control Sample Data'!L$3:L$98)&gt;10,IF(AND(ISNUMBER('Control Sample Data'!L63),'Control Sample Data'!L63&lt;$B$1,'Control Sample Data'!L63&gt;0),'Control Sample Data'!L63,$B$1),"")</f>
        <v/>
      </c>
      <c r="Y64" s="17" t="str">
        <f>IF(SUM('Control Sample Data'!M$3:M$98)&gt;10,IF(AND(ISNUMBER('Control Sample Data'!M63),'Control Sample Data'!M63&lt;$B$1,'Control Sample Data'!M63&gt;0),'Control Sample Data'!M63,$B$1),"")</f>
        <v/>
      </c>
      <c r="AT64" s="36" t="str">
        <f t="shared" si="3"/>
        <v/>
      </c>
      <c r="AU64" s="36" t="str">
        <f t="shared" si="4"/>
        <v/>
      </c>
      <c r="AV64" s="36" t="str">
        <f t="shared" si="5"/>
        <v/>
      </c>
      <c r="AW64" s="36" t="str">
        <f t="shared" si="6"/>
        <v/>
      </c>
      <c r="AX64" s="36" t="str">
        <f t="shared" si="7"/>
        <v/>
      </c>
      <c r="AY64" s="36" t="str">
        <f t="shared" si="8"/>
        <v/>
      </c>
      <c r="AZ64" s="36" t="str">
        <f t="shared" si="9"/>
        <v/>
      </c>
      <c r="BA64" s="36" t="str">
        <f t="shared" si="10"/>
        <v/>
      </c>
      <c r="BB64" s="36" t="str">
        <f t="shared" si="11"/>
        <v/>
      </c>
      <c r="BC64" s="36" t="str">
        <f t="shared" si="12"/>
        <v/>
      </c>
      <c r="BD64" s="36" t="str">
        <f t="shared" si="13"/>
        <v/>
      </c>
      <c r="BE64" s="36" t="str">
        <f t="shared" si="14"/>
        <v/>
      </c>
      <c r="BF64" s="36" t="str">
        <f t="shared" si="15"/>
        <v/>
      </c>
      <c r="BG64" s="36" t="str">
        <f t="shared" si="16"/>
        <v/>
      </c>
      <c r="BH64" s="36" t="str">
        <f t="shared" si="17"/>
        <v/>
      </c>
      <c r="BI64" s="36" t="str">
        <f t="shared" si="18"/>
        <v/>
      </c>
      <c r="BJ64" s="36" t="str">
        <f t="shared" si="19"/>
        <v/>
      </c>
      <c r="BK64" s="36" t="str">
        <f t="shared" si="20"/>
        <v/>
      </c>
      <c r="BL64" s="36" t="str">
        <f t="shared" si="21"/>
        <v/>
      </c>
      <c r="BM64" s="36" t="str">
        <f t="shared" si="22"/>
        <v/>
      </c>
      <c r="BN64" s="38" t="e">
        <f t="shared" si="23"/>
        <v>#DIV/0!</v>
      </c>
      <c r="BO64" s="38" t="e">
        <f t="shared" si="24"/>
        <v>#DIV/0!</v>
      </c>
      <c r="BP64" s="39" t="str">
        <f t="shared" si="25"/>
        <v/>
      </c>
      <c r="BQ64" s="39" t="str">
        <f t="shared" si="26"/>
        <v/>
      </c>
      <c r="BR64" s="39" t="str">
        <f t="shared" si="27"/>
        <v/>
      </c>
      <c r="BS64" s="39" t="str">
        <f t="shared" si="28"/>
        <v/>
      </c>
      <c r="BT64" s="39" t="str">
        <f t="shared" si="29"/>
        <v/>
      </c>
      <c r="BU64" s="39" t="str">
        <f t="shared" si="30"/>
        <v/>
      </c>
      <c r="BV64" s="39" t="str">
        <f t="shared" si="31"/>
        <v/>
      </c>
      <c r="BW64" s="39" t="str">
        <f t="shared" si="32"/>
        <v/>
      </c>
      <c r="BX64" s="39" t="str">
        <f t="shared" si="33"/>
        <v/>
      </c>
      <c r="BY64" s="39" t="str">
        <f t="shared" si="34"/>
        <v/>
      </c>
      <c r="BZ64" s="39" t="str">
        <f t="shared" si="35"/>
        <v/>
      </c>
      <c r="CA64" s="39" t="str">
        <f t="shared" si="36"/>
        <v/>
      </c>
      <c r="CB64" s="39" t="str">
        <f t="shared" si="37"/>
        <v/>
      </c>
      <c r="CC64" s="39" t="str">
        <f t="shared" si="38"/>
        <v/>
      </c>
      <c r="CD64" s="39" t="str">
        <f t="shared" si="39"/>
        <v/>
      </c>
      <c r="CE64" s="39" t="str">
        <f t="shared" si="40"/>
        <v/>
      </c>
      <c r="CF64" s="39" t="str">
        <f t="shared" si="41"/>
        <v/>
      </c>
      <c r="CG64" s="39" t="str">
        <f t="shared" si="42"/>
        <v/>
      </c>
      <c r="CH64" s="39" t="str">
        <f t="shared" si="43"/>
        <v/>
      </c>
      <c r="CI64" s="39" t="str">
        <f t="shared" si="44"/>
        <v/>
      </c>
    </row>
    <row r="65" spans="1:87">
      <c r="A65" s="18"/>
      <c r="B65" s="15" t="str">
        <f>'Gene Table'!E64</f>
        <v>mmu-miR-378-3p</v>
      </c>
      <c r="C65" s="15" t="str">
        <f>'Gene Table'!B64</f>
        <v>C14</v>
      </c>
      <c r="D65" s="16" t="str">
        <f>IF(SUM('Test Sample Data'!D$3:D$98)&gt;10,IF(AND(ISNUMBER('Test Sample Data'!D64),'Test Sample Data'!D64&lt;$B$1,'Test Sample Data'!D64&gt;0),'Test Sample Data'!D64,$B$1),"")</f>
        <v/>
      </c>
      <c r="E65" s="17" t="str">
        <f>IF(SUM('Test Sample Data'!E$3:E$98)&gt;10,IF(AND(ISNUMBER('Test Sample Data'!E64),'Test Sample Data'!E64&lt;$B$1,'Test Sample Data'!E64&gt;0),'Test Sample Data'!E64,$B$1),"")</f>
        <v/>
      </c>
      <c r="F65" s="17" t="str">
        <f>IF(SUM('Test Sample Data'!F$3:F$98)&gt;10,IF(AND(ISNUMBER('Test Sample Data'!F64),'Test Sample Data'!F64&lt;$B$1,'Test Sample Data'!F64&gt;0),'Test Sample Data'!F64,$B$1),"")</f>
        <v/>
      </c>
      <c r="G65" s="17" t="str">
        <f>IF(SUM('Test Sample Data'!G$3:G$98)&gt;10,IF(AND(ISNUMBER('Test Sample Data'!G64),'Test Sample Data'!G64&lt;$B$1,'Test Sample Data'!G64&gt;0),'Test Sample Data'!G64,$B$1),"")</f>
        <v/>
      </c>
      <c r="H65" s="17" t="str">
        <f>IF(SUM('Test Sample Data'!H$3:H$98)&gt;10,IF(AND(ISNUMBER('Test Sample Data'!H64),'Test Sample Data'!H64&lt;$B$1,'Test Sample Data'!H64&gt;0),'Test Sample Data'!H64,$B$1),"")</f>
        <v/>
      </c>
      <c r="I65" s="17" t="str">
        <f>IF(SUM('Test Sample Data'!I$3:I$98)&gt;10,IF(AND(ISNUMBER('Test Sample Data'!I64),'Test Sample Data'!I64&lt;$B$1,'Test Sample Data'!I64&gt;0),'Test Sample Data'!I64,$B$1),"")</f>
        <v/>
      </c>
      <c r="J65" s="17" t="str">
        <f>IF(SUM('Test Sample Data'!J$3:J$98)&gt;10,IF(AND(ISNUMBER('Test Sample Data'!J64),'Test Sample Data'!J64&lt;$B$1,'Test Sample Data'!J64&gt;0),'Test Sample Data'!J64,$B$1),"")</f>
        <v/>
      </c>
      <c r="K65" s="17" t="str">
        <f>IF(SUM('Test Sample Data'!K$3:K$98)&gt;10,IF(AND(ISNUMBER('Test Sample Data'!K64),'Test Sample Data'!K64&lt;$B$1,'Test Sample Data'!K64&gt;0),'Test Sample Data'!K64,$B$1),"")</f>
        <v/>
      </c>
      <c r="L65" s="17" t="str">
        <f>IF(SUM('Test Sample Data'!L$3:L$98)&gt;10,IF(AND(ISNUMBER('Test Sample Data'!L64),'Test Sample Data'!L64&lt;$B$1,'Test Sample Data'!L64&gt;0),'Test Sample Data'!L64,$B$1),"")</f>
        <v/>
      </c>
      <c r="M65" s="17" t="str">
        <f>IF(SUM('Test Sample Data'!M$3:M$98)&gt;10,IF(AND(ISNUMBER('Test Sample Data'!M64),'Test Sample Data'!M64&lt;$B$1,'Test Sample Data'!M64&gt;0),'Test Sample Data'!M64,$B$1),"")</f>
        <v/>
      </c>
      <c r="N65" s="17" t="str">
        <f>'Gene Table'!E64</f>
        <v>mmu-miR-378-3p</v>
      </c>
      <c r="O65" s="17" t="str">
        <f>'Gene Table'!B64</f>
        <v>C14</v>
      </c>
      <c r="P65" s="17" t="str">
        <f>IF(SUM('Control Sample Data'!D$3:D$98)&gt;10,IF(AND(ISNUMBER('Control Sample Data'!D64),'Control Sample Data'!D64&lt;$B$1,'Control Sample Data'!D64&gt;0),'Control Sample Data'!D64,$B$1),"")</f>
        <v/>
      </c>
      <c r="Q65" s="17" t="str">
        <f>IF(SUM('Control Sample Data'!E$3:E$98)&gt;10,IF(AND(ISNUMBER('Control Sample Data'!E64),'Control Sample Data'!E64&lt;$B$1,'Control Sample Data'!E64&gt;0),'Control Sample Data'!E64,$B$1),"")</f>
        <v/>
      </c>
      <c r="R65" s="17" t="str">
        <f>IF(SUM('Control Sample Data'!F$3:F$98)&gt;10,IF(AND(ISNUMBER('Control Sample Data'!F64),'Control Sample Data'!F64&lt;$B$1,'Control Sample Data'!F64&gt;0),'Control Sample Data'!F64,$B$1),"")</f>
        <v/>
      </c>
      <c r="S65" s="17" t="str">
        <f>IF(SUM('Control Sample Data'!G$3:G$98)&gt;10,IF(AND(ISNUMBER('Control Sample Data'!G64),'Control Sample Data'!G64&lt;$B$1,'Control Sample Data'!G64&gt;0),'Control Sample Data'!G64,$B$1),"")</f>
        <v/>
      </c>
      <c r="T65" s="17" t="str">
        <f>IF(SUM('Control Sample Data'!H$3:H$98)&gt;10,IF(AND(ISNUMBER('Control Sample Data'!H64),'Control Sample Data'!H64&lt;$B$1,'Control Sample Data'!H64&gt;0),'Control Sample Data'!H64,$B$1),"")</f>
        <v/>
      </c>
      <c r="U65" s="17" t="str">
        <f>IF(SUM('Control Sample Data'!I$3:I$98)&gt;10,IF(AND(ISNUMBER('Control Sample Data'!I64),'Control Sample Data'!I64&lt;$B$1,'Control Sample Data'!I64&gt;0),'Control Sample Data'!I64,$B$1),"")</f>
        <v/>
      </c>
      <c r="V65" s="17" t="str">
        <f>IF(SUM('Control Sample Data'!J$3:J$98)&gt;10,IF(AND(ISNUMBER('Control Sample Data'!J64),'Control Sample Data'!J64&lt;$B$1,'Control Sample Data'!J64&gt;0),'Control Sample Data'!J64,$B$1),"")</f>
        <v/>
      </c>
      <c r="W65" s="17" t="str">
        <f>IF(SUM('Control Sample Data'!K$3:K$98)&gt;10,IF(AND(ISNUMBER('Control Sample Data'!K64),'Control Sample Data'!K64&lt;$B$1,'Control Sample Data'!K64&gt;0),'Control Sample Data'!K64,$B$1),"")</f>
        <v/>
      </c>
      <c r="X65" s="17" t="str">
        <f>IF(SUM('Control Sample Data'!L$3:L$98)&gt;10,IF(AND(ISNUMBER('Control Sample Data'!L64),'Control Sample Data'!L64&lt;$B$1,'Control Sample Data'!L64&gt;0),'Control Sample Data'!L64,$B$1),"")</f>
        <v/>
      </c>
      <c r="Y65" s="17" t="str">
        <f>IF(SUM('Control Sample Data'!M$3:M$98)&gt;10,IF(AND(ISNUMBER('Control Sample Data'!M64),'Control Sample Data'!M64&lt;$B$1,'Control Sample Data'!M64&gt;0),'Control Sample Data'!M64,$B$1),"")</f>
        <v/>
      </c>
      <c r="AT65" s="36" t="str">
        <f t="shared" si="3"/>
        <v/>
      </c>
      <c r="AU65" s="36" t="str">
        <f t="shared" si="4"/>
        <v/>
      </c>
      <c r="AV65" s="36" t="str">
        <f t="shared" si="5"/>
        <v/>
      </c>
      <c r="AW65" s="36" t="str">
        <f t="shared" si="6"/>
        <v/>
      </c>
      <c r="AX65" s="36" t="str">
        <f t="shared" si="7"/>
        <v/>
      </c>
      <c r="AY65" s="36" t="str">
        <f t="shared" si="8"/>
        <v/>
      </c>
      <c r="AZ65" s="36" t="str">
        <f t="shared" si="9"/>
        <v/>
      </c>
      <c r="BA65" s="36" t="str">
        <f t="shared" si="10"/>
        <v/>
      </c>
      <c r="BB65" s="36" t="str">
        <f t="shared" si="11"/>
        <v/>
      </c>
      <c r="BC65" s="36" t="str">
        <f t="shared" si="12"/>
        <v/>
      </c>
      <c r="BD65" s="36" t="str">
        <f t="shared" si="13"/>
        <v/>
      </c>
      <c r="BE65" s="36" t="str">
        <f t="shared" si="14"/>
        <v/>
      </c>
      <c r="BF65" s="36" t="str">
        <f t="shared" si="15"/>
        <v/>
      </c>
      <c r="BG65" s="36" t="str">
        <f t="shared" si="16"/>
        <v/>
      </c>
      <c r="BH65" s="36" t="str">
        <f t="shared" si="17"/>
        <v/>
      </c>
      <c r="BI65" s="36" t="str">
        <f t="shared" si="18"/>
        <v/>
      </c>
      <c r="BJ65" s="36" t="str">
        <f t="shared" si="19"/>
        <v/>
      </c>
      <c r="BK65" s="36" t="str">
        <f t="shared" si="20"/>
        <v/>
      </c>
      <c r="BL65" s="36" t="str">
        <f t="shared" si="21"/>
        <v/>
      </c>
      <c r="BM65" s="36" t="str">
        <f t="shared" si="22"/>
        <v/>
      </c>
      <c r="BN65" s="38" t="e">
        <f t="shared" si="23"/>
        <v>#DIV/0!</v>
      </c>
      <c r="BO65" s="38" t="e">
        <f t="shared" si="24"/>
        <v>#DIV/0!</v>
      </c>
      <c r="BP65" s="39" t="str">
        <f t="shared" si="25"/>
        <v/>
      </c>
      <c r="BQ65" s="39" t="str">
        <f t="shared" si="26"/>
        <v/>
      </c>
      <c r="BR65" s="39" t="str">
        <f t="shared" si="27"/>
        <v/>
      </c>
      <c r="BS65" s="39" t="str">
        <f t="shared" si="28"/>
        <v/>
      </c>
      <c r="BT65" s="39" t="str">
        <f t="shared" si="29"/>
        <v/>
      </c>
      <c r="BU65" s="39" t="str">
        <f t="shared" si="30"/>
        <v/>
      </c>
      <c r="BV65" s="39" t="str">
        <f t="shared" si="31"/>
        <v/>
      </c>
      <c r="BW65" s="39" t="str">
        <f t="shared" si="32"/>
        <v/>
      </c>
      <c r="BX65" s="39" t="str">
        <f t="shared" si="33"/>
        <v/>
      </c>
      <c r="BY65" s="39" t="str">
        <f t="shared" si="34"/>
        <v/>
      </c>
      <c r="BZ65" s="39" t="str">
        <f t="shared" si="35"/>
        <v/>
      </c>
      <c r="CA65" s="39" t="str">
        <f t="shared" si="36"/>
        <v/>
      </c>
      <c r="CB65" s="39" t="str">
        <f t="shared" si="37"/>
        <v/>
      </c>
      <c r="CC65" s="39" t="str">
        <f t="shared" si="38"/>
        <v/>
      </c>
      <c r="CD65" s="39" t="str">
        <f t="shared" si="39"/>
        <v/>
      </c>
      <c r="CE65" s="39" t="str">
        <f t="shared" si="40"/>
        <v/>
      </c>
      <c r="CF65" s="39" t="str">
        <f t="shared" si="41"/>
        <v/>
      </c>
      <c r="CG65" s="39" t="str">
        <f t="shared" si="42"/>
        <v/>
      </c>
      <c r="CH65" s="39" t="str">
        <f t="shared" si="43"/>
        <v/>
      </c>
      <c r="CI65" s="39" t="str">
        <f t="shared" si="44"/>
        <v/>
      </c>
    </row>
    <row r="66" spans="1:87">
      <c r="A66" s="18"/>
      <c r="B66" s="15" t="str">
        <f>'Gene Table'!E65</f>
        <v>mmu-miR-142-5p</v>
      </c>
      <c r="C66" s="15" t="str">
        <f>'Gene Table'!B65</f>
        <v>C15</v>
      </c>
      <c r="D66" s="16" t="str">
        <f>IF(SUM('Test Sample Data'!D$3:D$98)&gt;10,IF(AND(ISNUMBER('Test Sample Data'!D65),'Test Sample Data'!D65&lt;$B$1,'Test Sample Data'!D65&gt;0),'Test Sample Data'!D65,$B$1),"")</f>
        <v/>
      </c>
      <c r="E66" s="17" t="str">
        <f>IF(SUM('Test Sample Data'!E$3:E$98)&gt;10,IF(AND(ISNUMBER('Test Sample Data'!E65),'Test Sample Data'!E65&lt;$B$1,'Test Sample Data'!E65&gt;0),'Test Sample Data'!E65,$B$1),"")</f>
        <v/>
      </c>
      <c r="F66" s="17" t="str">
        <f>IF(SUM('Test Sample Data'!F$3:F$98)&gt;10,IF(AND(ISNUMBER('Test Sample Data'!F65),'Test Sample Data'!F65&lt;$B$1,'Test Sample Data'!F65&gt;0),'Test Sample Data'!F65,$B$1),"")</f>
        <v/>
      </c>
      <c r="G66" s="17" t="str">
        <f>IF(SUM('Test Sample Data'!G$3:G$98)&gt;10,IF(AND(ISNUMBER('Test Sample Data'!G65),'Test Sample Data'!G65&lt;$B$1,'Test Sample Data'!G65&gt;0),'Test Sample Data'!G65,$B$1),"")</f>
        <v/>
      </c>
      <c r="H66" s="17" t="str">
        <f>IF(SUM('Test Sample Data'!H$3:H$98)&gt;10,IF(AND(ISNUMBER('Test Sample Data'!H65),'Test Sample Data'!H65&lt;$B$1,'Test Sample Data'!H65&gt;0),'Test Sample Data'!H65,$B$1),"")</f>
        <v/>
      </c>
      <c r="I66" s="17" t="str">
        <f>IF(SUM('Test Sample Data'!I$3:I$98)&gt;10,IF(AND(ISNUMBER('Test Sample Data'!I65),'Test Sample Data'!I65&lt;$B$1,'Test Sample Data'!I65&gt;0),'Test Sample Data'!I65,$B$1),"")</f>
        <v/>
      </c>
      <c r="J66" s="17" t="str">
        <f>IF(SUM('Test Sample Data'!J$3:J$98)&gt;10,IF(AND(ISNUMBER('Test Sample Data'!J65),'Test Sample Data'!J65&lt;$B$1,'Test Sample Data'!J65&gt;0),'Test Sample Data'!J65,$B$1),"")</f>
        <v/>
      </c>
      <c r="K66" s="17" t="str">
        <f>IF(SUM('Test Sample Data'!K$3:K$98)&gt;10,IF(AND(ISNUMBER('Test Sample Data'!K65),'Test Sample Data'!K65&lt;$B$1,'Test Sample Data'!K65&gt;0),'Test Sample Data'!K65,$B$1),"")</f>
        <v/>
      </c>
      <c r="L66" s="17" t="str">
        <f>IF(SUM('Test Sample Data'!L$3:L$98)&gt;10,IF(AND(ISNUMBER('Test Sample Data'!L65),'Test Sample Data'!L65&lt;$B$1,'Test Sample Data'!L65&gt;0),'Test Sample Data'!L65,$B$1),"")</f>
        <v/>
      </c>
      <c r="M66" s="17" t="str">
        <f>IF(SUM('Test Sample Data'!M$3:M$98)&gt;10,IF(AND(ISNUMBER('Test Sample Data'!M65),'Test Sample Data'!M65&lt;$B$1,'Test Sample Data'!M65&gt;0),'Test Sample Data'!M65,$B$1),"")</f>
        <v/>
      </c>
      <c r="N66" s="17" t="str">
        <f>'Gene Table'!E65</f>
        <v>mmu-miR-142-5p</v>
      </c>
      <c r="O66" s="17" t="str">
        <f>'Gene Table'!B65</f>
        <v>C15</v>
      </c>
      <c r="P66" s="17" t="str">
        <f>IF(SUM('Control Sample Data'!D$3:D$98)&gt;10,IF(AND(ISNUMBER('Control Sample Data'!D65),'Control Sample Data'!D65&lt;$B$1,'Control Sample Data'!D65&gt;0),'Control Sample Data'!D65,$B$1),"")</f>
        <v/>
      </c>
      <c r="Q66" s="17" t="str">
        <f>IF(SUM('Control Sample Data'!E$3:E$98)&gt;10,IF(AND(ISNUMBER('Control Sample Data'!E65),'Control Sample Data'!E65&lt;$B$1,'Control Sample Data'!E65&gt;0),'Control Sample Data'!E65,$B$1),"")</f>
        <v/>
      </c>
      <c r="R66" s="17" t="str">
        <f>IF(SUM('Control Sample Data'!F$3:F$98)&gt;10,IF(AND(ISNUMBER('Control Sample Data'!F65),'Control Sample Data'!F65&lt;$B$1,'Control Sample Data'!F65&gt;0),'Control Sample Data'!F65,$B$1),"")</f>
        <v/>
      </c>
      <c r="S66" s="17" t="str">
        <f>IF(SUM('Control Sample Data'!G$3:G$98)&gt;10,IF(AND(ISNUMBER('Control Sample Data'!G65),'Control Sample Data'!G65&lt;$B$1,'Control Sample Data'!G65&gt;0),'Control Sample Data'!G65,$B$1),"")</f>
        <v/>
      </c>
      <c r="T66" s="17" t="str">
        <f>IF(SUM('Control Sample Data'!H$3:H$98)&gt;10,IF(AND(ISNUMBER('Control Sample Data'!H65),'Control Sample Data'!H65&lt;$B$1,'Control Sample Data'!H65&gt;0),'Control Sample Data'!H65,$B$1),"")</f>
        <v/>
      </c>
      <c r="U66" s="17" t="str">
        <f>IF(SUM('Control Sample Data'!I$3:I$98)&gt;10,IF(AND(ISNUMBER('Control Sample Data'!I65),'Control Sample Data'!I65&lt;$B$1,'Control Sample Data'!I65&gt;0),'Control Sample Data'!I65,$B$1),"")</f>
        <v/>
      </c>
      <c r="V66" s="17" t="str">
        <f>IF(SUM('Control Sample Data'!J$3:J$98)&gt;10,IF(AND(ISNUMBER('Control Sample Data'!J65),'Control Sample Data'!J65&lt;$B$1,'Control Sample Data'!J65&gt;0),'Control Sample Data'!J65,$B$1),"")</f>
        <v/>
      </c>
      <c r="W66" s="17" t="str">
        <f>IF(SUM('Control Sample Data'!K$3:K$98)&gt;10,IF(AND(ISNUMBER('Control Sample Data'!K65),'Control Sample Data'!K65&lt;$B$1,'Control Sample Data'!K65&gt;0),'Control Sample Data'!K65,$B$1),"")</f>
        <v/>
      </c>
      <c r="X66" s="17" t="str">
        <f>IF(SUM('Control Sample Data'!L$3:L$98)&gt;10,IF(AND(ISNUMBER('Control Sample Data'!L65),'Control Sample Data'!L65&lt;$B$1,'Control Sample Data'!L65&gt;0),'Control Sample Data'!L65,$B$1),"")</f>
        <v/>
      </c>
      <c r="Y66" s="17" t="str">
        <f>IF(SUM('Control Sample Data'!M$3:M$98)&gt;10,IF(AND(ISNUMBER('Control Sample Data'!M65),'Control Sample Data'!M65&lt;$B$1,'Control Sample Data'!M65&gt;0),'Control Sample Data'!M65,$B$1),"")</f>
        <v/>
      </c>
      <c r="AT66" s="36" t="str">
        <f t="shared" si="3"/>
        <v/>
      </c>
      <c r="AU66" s="36" t="str">
        <f t="shared" si="4"/>
        <v/>
      </c>
      <c r="AV66" s="36" t="str">
        <f t="shared" si="5"/>
        <v/>
      </c>
      <c r="AW66" s="36" t="str">
        <f t="shared" si="6"/>
        <v/>
      </c>
      <c r="AX66" s="36" t="str">
        <f t="shared" si="7"/>
        <v/>
      </c>
      <c r="AY66" s="36" t="str">
        <f t="shared" si="8"/>
        <v/>
      </c>
      <c r="AZ66" s="36" t="str">
        <f t="shared" si="9"/>
        <v/>
      </c>
      <c r="BA66" s="36" t="str">
        <f t="shared" si="10"/>
        <v/>
      </c>
      <c r="BB66" s="36" t="str">
        <f t="shared" si="11"/>
        <v/>
      </c>
      <c r="BC66" s="36" t="str">
        <f t="shared" si="12"/>
        <v/>
      </c>
      <c r="BD66" s="36" t="str">
        <f t="shared" si="13"/>
        <v/>
      </c>
      <c r="BE66" s="36" t="str">
        <f t="shared" si="14"/>
        <v/>
      </c>
      <c r="BF66" s="36" t="str">
        <f t="shared" si="15"/>
        <v/>
      </c>
      <c r="BG66" s="36" t="str">
        <f t="shared" si="16"/>
        <v/>
      </c>
      <c r="BH66" s="36" t="str">
        <f t="shared" si="17"/>
        <v/>
      </c>
      <c r="BI66" s="36" t="str">
        <f t="shared" si="18"/>
        <v/>
      </c>
      <c r="BJ66" s="36" t="str">
        <f t="shared" si="19"/>
        <v/>
      </c>
      <c r="BK66" s="36" t="str">
        <f t="shared" si="20"/>
        <v/>
      </c>
      <c r="BL66" s="36" t="str">
        <f t="shared" si="21"/>
        <v/>
      </c>
      <c r="BM66" s="36" t="str">
        <f t="shared" si="22"/>
        <v/>
      </c>
      <c r="BN66" s="38" t="e">
        <f t="shared" si="23"/>
        <v>#DIV/0!</v>
      </c>
      <c r="BO66" s="38" t="e">
        <f t="shared" si="24"/>
        <v>#DIV/0!</v>
      </c>
      <c r="BP66" s="39" t="str">
        <f t="shared" si="25"/>
        <v/>
      </c>
      <c r="BQ66" s="39" t="str">
        <f t="shared" si="26"/>
        <v/>
      </c>
      <c r="BR66" s="39" t="str">
        <f t="shared" si="27"/>
        <v/>
      </c>
      <c r="BS66" s="39" t="str">
        <f t="shared" si="28"/>
        <v/>
      </c>
      <c r="BT66" s="39" t="str">
        <f t="shared" si="29"/>
        <v/>
      </c>
      <c r="BU66" s="39" t="str">
        <f t="shared" si="30"/>
        <v/>
      </c>
      <c r="BV66" s="39" t="str">
        <f t="shared" si="31"/>
        <v/>
      </c>
      <c r="BW66" s="39" t="str">
        <f t="shared" si="32"/>
        <v/>
      </c>
      <c r="BX66" s="39" t="str">
        <f t="shared" si="33"/>
        <v/>
      </c>
      <c r="BY66" s="39" t="str">
        <f t="shared" si="34"/>
        <v/>
      </c>
      <c r="BZ66" s="39" t="str">
        <f t="shared" si="35"/>
        <v/>
      </c>
      <c r="CA66" s="39" t="str">
        <f t="shared" si="36"/>
        <v/>
      </c>
      <c r="CB66" s="39" t="str">
        <f t="shared" si="37"/>
        <v/>
      </c>
      <c r="CC66" s="39" t="str">
        <f t="shared" si="38"/>
        <v/>
      </c>
      <c r="CD66" s="39" t="str">
        <f t="shared" si="39"/>
        <v/>
      </c>
      <c r="CE66" s="39" t="str">
        <f t="shared" si="40"/>
        <v/>
      </c>
      <c r="CF66" s="39" t="str">
        <f t="shared" si="41"/>
        <v/>
      </c>
      <c r="CG66" s="39" t="str">
        <f t="shared" si="42"/>
        <v/>
      </c>
      <c r="CH66" s="39" t="str">
        <f t="shared" si="43"/>
        <v/>
      </c>
      <c r="CI66" s="39" t="str">
        <f t="shared" si="44"/>
        <v/>
      </c>
    </row>
    <row r="67" spans="1:87">
      <c r="A67" s="18"/>
      <c r="B67" s="15" t="str">
        <f>'Gene Table'!E66</f>
        <v>mmu-miR-379-5p</v>
      </c>
      <c r="C67" s="15" t="str">
        <f>'Gene Table'!B66</f>
        <v>C16</v>
      </c>
      <c r="D67" s="16" t="str">
        <f>IF(SUM('Test Sample Data'!D$3:D$98)&gt;10,IF(AND(ISNUMBER('Test Sample Data'!D66),'Test Sample Data'!D66&lt;$B$1,'Test Sample Data'!D66&gt;0),'Test Sample Data'!D66,$B$1),"")</f>
        <v/>
      </c>
      <c r="E67" s="17" t="str">
        <f>IF(SUM('Test Sample Data'!E$3:E$98)&gt;10,IF(AND(ISNUMBER('Test Sample Data'!E66),'Test Sample Data'!E66&lt;$B$1,'Test Sample Data'!E66&gt;0),'Test Sample Data'!E66,$B$1),"")</f>
        <v/>
      </c>
      <c r="F67" s="17" t="str">
        <f>IF(SUM('Test Sample Data'!F$3:F$98)&gt;10,IF(AND(ISNUMBER('Test Sample Data'!F66),'Test Sample Data'!F66&lt;$B$1,'Test Sample Data'!F66&gt;0),'Test Sample Data'!F66,$B$1),"")</f>
        <v/>
      </c>
      <c r="G67" s="17" t="str">
        <f>IF(SUM('Test Sample Data'!G$3:G$98)&gt;10,IF(AND(ISNUMBER('Test Sample Data'!G66),'Test Sample Data'!G66&lt;$B$1,'Test Sample Data'!G66&gt;0),'Test Sample Data'!G66,$B$1),"")</f>
        <v/>
      </c>
      <c r="H67" s="17" t="str">
        <f>IF(SUM('Test Sample Data'!H$3:H$98)&gt;10,IF(AND(ISNUMBER('Test Sample Data'!H66),'Test Sample Data'!H66&lt;$B$1,'Test Sample Data'!H66&gt;0),'Test Sample Data'!H66,$B$1),"")</f>
        <v/>
      </c>
      <c r="I67" s="17" t="str">
        <f>IF(SUM('Test Sample Data'!I$3:I$98)&gt;10,IF(AND(ISNUMBER('Test Sample Data'!I66),'Test Sample Data'!I66&lt;$B$1,'Test Sample Data'!I66&gt;0),'Test Sample Data'!I66,$B$1),"")</f>
        <v/>
      </c>
      <c r="J67" s="17" t="str">
        <f>IF(SUM('Test Sample Data'!J$3:J$98)&gt;10,IF(AND(ISNUMBER('Test Sample Data'!J66),'Test Sample Data'!J66&lt;$B$1,'Test Sample Data'!J66&gt;0),'Test Sample Data'!J66,$B$1),"")</f>
        <v/>
      </c>
      <c r="K67" s="17" t="str">
        <f>IF(SUM('Test Sample Data'!K$3:K$98)&gt;10,IF(AND(ISNUMBER('Test Sample Data'!K66),'Test Sample Data'!K66&lt;$B$1,'Test Sample Data'!K66&gt;0),'Test Sample Data'!K66,$B$1),"")</f>
        <v/>
      </c>
      <c r="L67" s="17" t="str">
        <f>IF(SUM('Test Sample Data'!L$3:L$98)&gt;10,IF(AND(ISNUMBER('Test Sample Data'!L66),'Test Sample Data'!L66&lt;$B$1,'Test Sample Data'!L66&gt;0),'Test Sample Data'!L66,$B$1),"")</f>
        <v/>
      </c>
      <c r="M67" s="17" t="str">
        <f>IF(SUM('Test Sample Data'!M$3:M$98)&gt;10,IF(AND(ISNUMBER('Test Sample Data'!M66),'Test Sample Data'!M66&lt;$B$1,'Test Sample Data'!M66&gt;0),'Test Sample Data'!M66,$B$1),"")</f>
        <v/>
      </c>
      <c r="N67" s="17" t="str">
        <f>'Gene Table'!E66</f>
        <v>mmu-miR-379-5p</v>
      </c>
      <c r="O67" s="17" t="str">
        <f>'Gene Table'!B66</f>
        <v>C16</v>
      </c>
      <c r="P67" s="17" t="str">
        <f>IF(SUM('Control Sample Data'!D$3:D$98)&gt;10,IF(AND(ISNUMBER('Control Sample Data'!D66),'Control Sample Data'!D66&lt;$B$1,'Control Sample Data'!D66&gt;0),'Control Sample Data'!D66,$B$1),"")</f>
        <v/>
      </c>
      <c r="Q67" s="17" t="str">
        <f>IF(SUM('Control Sample Data'!E$3:E$98)&gt;10,IF(AND(ISNUMBER('Control Sample Data'!E66),'Control Sample Data'!E66&lt;$B$1,'Control Sample Data'!E66&gt;0),'Control Sample Data'!E66,$B$1),"")</f>
        <v/>
      </c>
      <c r="R67" s="17" t="str">
        <f>IF(SUM('Control Sample Data'!F$3:F$98)&gt;10,IF(AND(ISNUMBER('Control Sample Data'!F66),'Control Sample Data'!F66&lt;$B$1,'Control Sample Data'!F66&gt;0),'Control Sample Data'!F66,$B$1),"")</f>
        <v/>
      </c>
      <c r="S67" s="17" t="str">
        <f>IF(SUM('Control Sample Data'!G$3:G$98)&gt;10,IF(AND(ISNUMBER('Control Sample Data'!G66),'Control Sample Data'!G66&lt;$B$1,'Control Sample Data'!G66&gt;0),'Control Sample Data'!G66,$B$1),"")</f>
        <v/>
      </c>
      <c r="T67" s="17" t="str">
        <f>IF(SUM('Control Sample Data'!H$3:H$98)&gt;10,IF(AND(ISNUMBER('Control Sample Data'!H66),'Control Sample Data'!H66&lt;$B$1,'Control Sample Data'!H66&gt;0),'Control Sample Data'!H66,$B$1),"")</f>
        <v/>
      </c>
      <c r="U67" s="17" t="str">
        <f>IF(SUM('Control Sample Data'!I$3:I$98)&gt;10,IF(AND(ISNUMBER('Control Sample Data'!I66),'Control Sample Data'!I66&lt;$B$1,'Control Sample Data'!I66&gt;0),'Control Sample Data'!I66,$B$1),"")</f>
        <v/>
      </c>
      <c r="V67" s="17" t="str">
        <f>IF(SUM('Control Sample Data'!J$3:J$98)&gt;10,IF(AND(ISNUMBER('Control Sample Data'!J66),'Control Sample Data'!J66&lt;$B$1,'Control Sample Data'!J66&gt;0),'Control Sample Data'!J66,$B$1),"")</f>
        <v/>
      </c>
      <c r="W67" s="17" t="str">
        <f>IF(SUM('Control Sample Data'!K$3:K$98)&gt;10,IF(AND(ISNUMBER('Control Sample Data'!K66),'Control Sample Data'!K66&lt;$B$1,'Control Sample Data'!K66&gt;0),'Control Sample Data'!K66,$B$1),"")</f>
        <v/>
      </c>
      <c r="X67" s="17" t="str">
        <f>IF(SUM('Control Sample Data'!L$3:L$98)&gt;10,IF(AND(ISNUMBER('Control Sample Data'!L66),'Control Sample Data'!L66&lt;$B$1,'Control Sample Data'!L66&gt;0),'Control Sample Data'!L66,$B$1),"")</f>
        <v/>
      </c>
      <c r="Y67" s="17" t="str">
        <f>IF(SUM('Control Sample Data'!M$3:M$98)&gt;10,IF(AND(ISNUMBER('Control Sample Data'!M66),'Control Sample Data'!M66&lt;$B$1,'Control Sample Data'!M66&gt;0),'Control Sample Data'!M66,$B$1),"")</f>
        <v/>
      </c>
      <c r="AT67" s="36" t="str">
        <f t="shared" si="3"/>
        <v/>
      </c>
      <c r="AU67" s="36" t="str">
        <f t="shared" si="4"/>
        <v/>
      </c>
      <c r="AV67" s="36" t="str">
        <f t="shared" si="5"/>
        <v/>
      </c>
      <c r="AW67" s="36" t="str">
        <f t="shared" si="6"/>
        <v/>
      </c>
      <c r="AX67" s="36" t="str">
        <f t="shared" si="7"/>
        <v/>
      </c>
      <c r="AY67" s="36" t="str">
        <f t="shared" si="8"/>
        <v/>
      </c>
      <c r="AZ67" s="36" t="str">
        <f t="shared" si="9"/>
        <v/>
      </c>
      <c r="BA67" s="36" t="str">
        <f t="shared" si="10"/>
        <v/>
      </c>
      <c r="BB67" s="36" t="str">
        <f t="shared" si="11"/>
        <v/>
      </c>
      <c r="BC67" s="36" t="str">
        <f t="shared" si="12"/>
        <v/>
      </c>
      <c r="BD67" s="36" t="str">
        <f t="shared" si="13"/>
        <v/>
      </c>
      <c r="BE67" s="36" t="str">
        <f t="shared" si="14"/>
        <v/>
      </c>
      <c r="BF67" s="36" t="str">
        <f t="shared" si="15"/>
        <v/>
      </c>
      <c r="BG67" s="36" t="str">
        <f t="shared" si="16"/>
        <v/>
      </c>
      <c r="BH67" s="36" t="str">
        <f t="shared" si="17"/>
        <v/>
      </c>
      <c r="BI67" s="36" t="str">
        <f t="shared" si="18"/>
        <v/>
      </c>
      <c r="BJ67" s="36" t="str">
        <f t="shared" si="19"/>
        <v/>
      </c>
      <c r="BK67" s="36" t="str">
        <f t="shared" si="20"/>
        <v/>
      </c>
      <c r="BL67" s="36" t="str">
        <f t="shared" si="21"/>
        <v/>
      </c>
      <c r="BM67" s="36" t="str">
        <f t="shared" si="22"/>
        <v/>
      </c>
      <c r="BN67" s="38" t="e">
        <f t="shared" si="23"/>
        <v>#DIV/0!</v>
      </c>
      <c r="BO67" s="38" t="e">
        <f t="shared" si="24"/>
        <v>#DIV/0!</v>
      </c>
      <c r="BP67" s="39" t="str">
        <f t="shared" si="25"/>
        <v/>
      </c>
      <c r="BQ67" s="39" t="str">
        <f t="shared" si="26"/>
        <v/>
      </c>
      <c r="BR67" s="39" t="str">
        <f t="shared" si="27"/>
        <v/>
      </c>
      <c r="BS67" s="39" t="str">
        <f t="shared" si="28"/>
        <v/>
      </c>
      <c r="BT67" s="39" t="str">
        <f t="shared" si="29"/>
        <v/>
      </c>
      <c r="BU67" s="39" t="str">
        <f t="shared" si="30"/>
        <v/>
      </c>
      <c r="BV67" s="39" t="str">
        <f t="shared" si="31"/>
        <v/>
      </c>
      <c r="BW67" s="39" t="str">
        <f t="shared" si="32"/>
        <v/>
      </c>
      <c r="BX67" s="39" t="str">
        <f t="shared" si="33"/>
        <v/>
      </c>
      <c r="BY67" s="39" t="str">
        <f t="shared" si="34"/>
        <v/>
      </c>
      <c r="BZ67" s="39" t="str">
        <f t="shared" si="35"/>
        <v/>
      </c>
      <c r="CA67" s="39" t="str">
        <f t="shared" si="36"/>
        <v/>
      </c>
      <c r="CB67" s="39" t="str">
        <f t="shared" si="37"/>
        <v/>
      </c>
      <c r="CC67" s="39" t="str">
        <f t="shared" si="38"/>
        <v/>
      </c>
      <c r="CD67" s="39" t="str">
        <f t="shared" si="39"/>
        <v/>
      </c>
      <c r="CE67" s="39" t="str">
        <f t="shared" si="40"/>
        <v/>
      </c>
      <c r="CF67" s="39" t="str">
        <f t="shared" si="41"/>
        <v/>
      </c>
      <c r="CG67" s="39" t="str">
        <f t="shared" si="42"/>
        <v/>
      </c>
      <c r="CH67" s="39" t="str">
        <f t="shared" si="43"/>
        <v/>
      </c>
      <c r="CI67" s="39" t="str">
        <f t="shared" si="44"/>
        <v/>
      </c>
    </row>
    <row r="68" spans="1:87">
      <c r="A68" s="18"/>
      <c r="B68" s="15" t="str">
        <f>'Gene Table'!E67</f>
        <v>mmu-miR-142-3p</v>
      </c>
      <c r="C68" s="15" t="str">
        <f>'Gene Table'!B67</f>
        <v>C17</v>
      </c>
      <c r="D68" s="16" t="str">
        <f>IF(SUM('Test Sample Data'!D$3:D$98)&gt;10,IF(AND(ISNUMBER('Test Sample Data'!D67),'Test Sample Data'!D67&lt;$B$1,'Test Sample Data'!D67&gt;0),'Test Sample Data'!D67,$B$1),"")</f>
        <v/>
      </c>
      <c r="E68" s="17" t="str">
        <f>IF(SUM('Test Sample Data'!E$3:E$98)&gt;10,IF(AND(ISNUMBER('Test Sample Data'!E67),'Test Sample Data'!E67&lt;$B$1,'Test Sample Data'!E67&gt;0),'Test Sample Data'!E67,$B$1),"")</f>
        <v/>
      </c>
      <c r="F68" s="17" t="str">
        <f>IF(SUM('Test Sample Data'!F$3:F$98)&gt;10,IF(AND(ISNUMBER('Test Sample Data'!F67),'Test Sample Data'!F67&lt;$B$1,'Test Sample Data'!F67&gt;0),'Test Sample Data'!F67,$B$1),"")</f>
        <v/>
      </c>
      <c r="G68" s="17" t="str">
        <f>IF(SUM('Test Sample Data'!G$3:G$98)&gt;10,IF(AND(ISNUMBER('Test Sample Data'!G67),'Test Sample Data'!G67&lt;$B$1,'Test Sample Data'!G67&gt;0),'Test Sample Data'!G67,$B$1),"")</f>
        <v/>
      </c>
      <c r="H68" s="17" t="str">
        <f>IF(SUM('Test Sample Data'!H$3:H$98)&gt;10,IF(AND(ISNUMBER('Test Sample Data'!H67),'Test Sample Data'!H67&lt;$B$1,'Test Sample Data'!H67&gt;0),'Test Sample Data'!H67,$B$1),"")</f>
        <v/>
      </c>
      <c r="I68" s="17" t="str">
        <f>IF(SUM('Test Sample Data'!I$3:I$98)&gt;10,IF(AND(ISNUMBER('Test Sample Data'!I67),'Test Sample Data'!I67&lt;$B$1,'Test Sample Data'!I67&gt;0),'Test Sample Data'!I67,$B$1),"")</f>
        <v/>
      </c>
      <c r="J68" s="17" t="str">
        <f>IF(SUM('Test Sample Data'!J$3:J$98)&gt;10,IF(AND(ISNUMBER('Test Sample Data'!J67),'Test Sample Data'!J67&lt;$B$1,'Test Sample Data'!J67&gt;0),'Test Sample Data'!J67,$B$1),"")</f>
        <v/>
      </c>
      <c r="K68" s="17" t="str">
        <f>IF(SUM('Test Sample Data'!K$3:K$98)&gt;10,IF(AND(ISNUMBER('Test Sample Data'!K67),'Test Sample Data'!K67&lt;$B$1,'Test Sample Data'!K67&gt;0),'Test Sample Data'!K67,$B$1),"")</f>
        <v/>
      </c>
      <c r="L68" s="17" t="str">
        <f>IF(SUM('Test Sample Data'!L$3:L$98)&gt;10,IF(AND(ISNUMBER('Test Sample Data'!L67),'Test Sample Data'!L67&lt;$B$1,'Test Sample Data'!L67&gt;0),'Test Sample Data'!L67,$B$1),"")</f>
        <v/>
      </c>
      <c r="M68" s="17" t="str">
        <f>IF(SUM('Test Sample Data'!M$3:M$98)&gt;10,IF(AND(ISNUMBER('Test Sample Data'!M67),'Test Sample Data'!M67&lt;$B$1,'Test Sample Data'!M67&gt;0),'Test Sample Data'!M67,$B$1),"")</f>
        <v/>
      </c>
      <c r="N68" s="17" t="str">
        <f>'Gene Table'!E67</f>
        <v>mmu-miR-142-3p</v>
      </c>
      <c r="O68" s="17" t="str">
        <f>'Gene Table'!B67</f>
        <v>C17</v>
      </c>
      <c r="P68" s="17" t="str">
        <f>IF(SUM('Control Sample Data'!D$3:D$98)&gt;10,IF(AND(ISNUMBER('Control Sample Data'!D67),'Control Sample Data'!D67&lt;$B$1,'Control Sample Data'!D67&gt;0),'Control Sample Data'!D67,$B$1),"")</f>
        <v/>
      </c>
      <c r="Q68" s="17" t="str">
        <f>IF(SUM('Control Sample Data'!E$3:E$98)&gt;10,IF(AND(ISNUMBER('Control Sample Data'!E67),'Control Sample Data'!E67&lt;$B$1,'Control Sample Data'!E67&gt;0),'Control Sample Data'!E67,$B$1),"")</f>
        <v/>
      </c>
      <c r="R68" s="17" t="str">
        <f>IF(SUM('Control Sample Data'!F$3:F$98)&gt;10,IF(AND(ISNUMBER('Control Sample Data'!F67),'Control Sample Data'!F67&lt;$B$1,'Control Sample Data'!F67&gt;0),'Control Sample Data'!F67,$B$1),"")</f>
        <v/>
      </c>
      <c r="S68" s="17" t="str">
        <f>IF(SUM('Control Sample Data'!G$3:G$98)&gt;10,IF(AND(ISNUMBER('Control Sample Data'!G67),'Control Sample Data'!G67&lt;$B$1,'Control Sample Data'!G67&gt;0),'Control Sample Data'!G67,$B$1),"")</f>
        <v/>
      </c>
      <c r="T68" s="17" t="str">
        <f>IF(SUM('Control Sample Data'!H$3:H$98)&gt;10,IF(AND(ISNUMBER('Control Sample Data'!H67),'Control Sample Data'!H67&lt;$B$1,'Control Sample Data'!H67&gt;0),'Control Sample Data'!H67,$B$1),"")</f>
        <v/>
      </c>
      <c r="U68" s="17" t="str">
        <f>IF(SUM('Control Sample Data'!I$3:I$98)&gt;10,IF(AND(ISNUMBER('Control Sample Data'!I67),'Control Sample Data'!I67&lt;$B$1,'Control Sample Data'!I67&gt;0),'Control Sample Data'!I67,$B$1),"")</f>
        <v/>
      </c>
      <c r="V68" s="17" t="str">
        <f>IF(SUM('Control Sample Data'!J$3:J$98)&gt;10,IF(AND(ISNUMBER('Control Sample Data'!J67),'Control Sample Data'!J67&lt;$B$1,'Control Sample Data'!J67&gt;0),'Control Sample Data'!J67,$B$1),"")</f>
        <v/>
      </c>
      <c r="W68" s="17" t="str">
        <f>IF(SUM('Control Sample Data'!K$3:K$98)&gt;10,IF(AND(ISNUMBER('Control Sample Data'!K67),'Control Sample Data'!K67&lt;$B$1,'Control Sample Data'!K67&gt;0),'Control Sample Data'!K67,$B$1),"")</f>
        <v/>
      </c>
      <c r="X68" s="17" t="str">
        <f>IF(SUM('Control Sample Data'!L$3:L$98)&gt;10,IF(AND(ISNUMBER('Control Sample Data'!L67),'Control Sample Data'!L67&lt;$B$1,'Control Sample Data'!L67&gt;0),'Control Sample Data'!L67,$B$1),"")</f>
        <v/>
      </c>
      <c r="Y68" s="17" t="str">
        <f>IF(SUM('Control Sample Data'!M$3:M$98)&gt;10,IF(AND(ISNUMBER('Control Sample Data'!M67),'Control Sample Data'!M67&lt;$B$1,'Control Sample Data'!M67&gt;0),'Control Sample Data'!M67,$B$1),"")</f>
        <v/>
      </c>
      <c r="AT68" s="36" t="str">
        <f t="shared" si="3"/>
        <v/>
      </c>
      <c r="AU68" s="36" t="str">
        <f t="shared" si="4"/>
        <v/>
      </c>
      <c r="AV68" s="36" t="str">
        <f t="shared" si="5"/>
        <v/>
      </c>
      <c r="AW68" s="36" t="str">
        <f t="shared" si="6"/>
        <v/>
      </c>
      <c r="AX68" s="36" t="str">
        <f t="shared" si="7"/>
        <v/>
      </c>
      <c r="AY68" s="36" t="str">
        <f t="shared" si="8"/>
        <v/>
      </c>
      <c r="AZ68" s="36" t="str">
        <f t="shared" si="9"/>
        <v/>
      </c>
      <c r="BA68" s="36" t="str">
        <f t="shared" si="10"/>
        <v/>
      </c>
      <c r="BB68" s="36" t="str">
        <f t="shared" si="11"/>
        <v/>
      </c>
      <c r="BC68" s="36" t="str">
        <f t="shared" si="12"/>
        <v/>
      </c>
      <c r="BD68" s="36" t="str">
        <f t="shared" si="13"/>
        <v/>
      </c>
      <c r="BE68" s="36" t="str">
        <f t="shared" si="14"/>
        <v/>
      </c>
      <c r="BF68" s="36" t="str">
        <f t="shared" si="15"/>
        <v/>
      </c>
      <c r="BG68" s="36" t="str">
        <f t="shared" si="16"/>
        <v/>
      </c>
      <c r="BH68" s="36" t="str">
        <f t="shared" si="17"/>
        <v/>
      </c>
      <c r="BI68" s="36" t="str">
        <f t="shared" si="18"/>
        <v/>
      </c>
      <c r="BJ68" s="36" t="str">
        <f t="shared" si="19"/>
        <v/>
      </c>
      <c r="BK68" s="36" t="str">
        <f t="shared" si="20"/>
        <v/>
      </c>
      <c r="BL68" s="36" t="str">
        <f t="shared" si="21"/>
        <v/>
      </c>
      <c r="BM68" s="36" t="str">
        <f t="shared" si="22"/>
        <v/>
      </c>
      <c r="BN68" s="38" t="e">
        <f t="shared" si="23"/>
        <v>#DIV/0!</v>
      </c>
      <c r="BO68" s="38" t="e">
        <f t="shared" si="24"/>
        <v>#DIV/0!</v>
      </c>
      <c r="BP68" s="39" t="str">
        <f t="shared" si="25"/>
        <v/>
      </c>
      <c r="BQ68" s="39" t="str">
        <f t="shared" si="26"/>
        <v/>
      </c>
      <c r="BR68" s="39" t="str">
        <f t="shared" si="27"/>
        <v/>
      </c>
      <c r="BS68" s="39" t="str">
        <f t="shared" si="28"/>
        <v/>
      </c>
      <c r="BT68" s="39" t="str">
        <f t="shared" si="29"/>
        <v/>
      </c>
      <c r="BU68" s="39" t="str">
        <f t="shared" si="30"/>
        <v/>
      </c>
      <c r="BV68" s="39" t="str">
        <f t="shared" si="31"/>
        <v/>
      </c>
      <c r="BW68" s="39" t="str">
        <f t="shared" si="32"/>
        <v/>
      </c>
      <c r="BX68" s="39" t="str">
        <f t="shared" si="33"/>
        <v/>
      </c>
      <c r="BY68" s="39" t="str">
        <f t="shared" si="34"/>
        <v/>
      </c>
      <c r="BZ68" s="39" t="str">
        <f t="shared" si="35"/>
        <v/>
      </c>
      <c r="CA68" s="39" t="str">
        <f t="shared" si="36"/>
        <v/>
      </c>
      <c r="CB68" s="39" t="str">
        <f t="shared" si="37"/>
        <v/>
      </c>
      <c r="CC68" s="39" t="str">
        <f t="shared" si="38"/>
        <v/>
      </c>
      <c r="CD68" s="39" t="str">
        <f t="shared" si="39"/>
        <v/>
      </c>
      <c r="CE68" s="39" t="str">
        <f t="shared" si="40"/>
        <v/>
      </c>
      <c r="CF68" s="39" t="str">
        <f t="shared" si="41"/>
        <v/>
      </c>
      <c r="CG68" s="39" t="str">
        <f t="shared" si="42"/>
        <v/>
      </c>
      <c r="CH68" s="39" t="str">
        <f t="shared" si="43"/>
        <v/>
      </c>
      <c r="CI68" s="39" t="str">
        <f t="shared" si="44"/>
        <v/>
      </c>
    </row>
    <row r="69" spans="1:87">
      <c r="A69" s="18"/>
      <c r="B69" s="15" t="str">
        <f>'Gene Table'!E68</f>
        <v>mmu-miR-381-3p</v>
      </c>
      <c r="C69" s="15" t="str">
        <f>'Gene Table'!B68</f>
        <v>C18</v>
      </c>
      <c r="D69" s="16" t="str">
        <f>IF(SUM('Test Sample Data'!D$3:D$98)&gt;10,IF(AND(ISNUMBER('Test Sample Data'!D68),'Test Sample Data'!D68&lt;$B$1,'Test Sample Data'!D68&gt;0),'Test Sample Data'!D68,$B$1),"")</f>
        <v/>
      </c>
      <c r="E69" s="17" t="str">
        <f>IF(SUM('Test Sample Data'!E$3:E$98)&gt;10,IF(AND(ISNUMBER('Test Sample Data'!E68),'Test Sample Data'!E68&lt;$B$1,'Test Sample Data'!E68&gt;0),'Test Sample Data'!E68,$B$1),"")</f>
        <v/>
      </c>
      <c r="F69" s="17" t="str">
        <f>IF(SUM('Test Sample Data'!F$3:F$98)&gt;10,IF(AND(ISNUMBER('Test Sample Data'!F68),'Test Sample Data'!F68&lt;$B$1,'Test Sample Data'!F68&gt;0),'Test Sample Data'!F68,$B$1),"")</f>
        <v/>
      </c>
      <c r="G69" s="17" t="str">
        <f>IF(SUM('Test Sample Data'!G$3:G$98)&gt;10,IF(AND(ISNUMBER('Test Sample Data'!G68),'Test Sample Data'!G68&lt;$B$1,'Test Sample Data'!G68&gt;0),'Test Sample Data'!G68,$B$1),"")</f>
        <v/>
      </c>
      <c r="H69" s="17" t="str">
        <f>IF(SUM('Test Sample Data'!H$3:H$98)&gt;10,IF(AND(ISNUMBER('Test Sample Data'!H68),'Test Sample Data'!H68&lt;$B$1,'Test Sample Data'!H68&gt;0),'Test Sample Data'!H68,$B$1),"")</f>
        <v/>
      </c>
      <c r="I69" s="17" t="str">
        <f>IF(SUM('Test Sample Data'!I$3:I$98)&gt;10,IF(AND(ISNUMBER('Test Sample Data'!I68),'Test Sample Data'!I68&lt;$B$1,'Test Sample Data'!I68&gt;0),'Test Sample Data'!I68,$B$1),"")</f>
        <v/>
      </c>
      <c r="J69" s="17" t="str">
        <f>IF(SUM('Test Sample Data'!J$3:J$98)&gt;10,IF(AND(ISNUMBER('Test Sample Data'!J68),'Test Sample Data'!J68&lt;$B$1,'Test Sample Data'!J68&gt;0),'Test Sample Data'!J68,$B$1),"")</f>
        <v/>
      </c>
      <c r="K69" s="17" t="str">
        <f>IF(SUM('Test Sample Data'!K$3:K$98)&gt;10,IF(AND(ISNUMBER('Test Sample Data'!K68),'Test Sample Data'!K68&lt;$B$1,'Test Sample Data'!K68&gt;0),'Test Sample Data'!K68,$B$1),"")</f>
        <v/>
      </c>
      <c r="L69" s="17" t="str">
        <f>IF(SUM('Test Sample Data'!L$3:L$98)&gt;10,IF(AND(ISNUMBER('Test Sample Data'!L68),'Test Sample Data'!L68&lt;$B$1,'Test Sample Data'!L68&gt;0),'Test Sample Data'!L68,$B$1),"")</f>
        <v/>
      </c>
      <c r="M69" s="17" t="str">
        <f>IF(SUM('Test Sample Data'!M$3:M$98)&gt;10,IF(AND(ISNUMBER('Test Sample Data'!M68),'Test Sample Data'!M68&lt;$B$1,'Test Sample Data'!M68&gt;0),'Test Sample Data'!M68,$B$1),"")</f>
        <v/>
      </c>
      <c r="N69" s="17" t="str">
        <f>'Gene Table'!E68</f>
        <v>mmu-miR-381-3p</v>
      </c>
      <c r="O69" s="17" t="str">
        <f>'Gene Table'!B68</f>
        <v>C18</v>
      </c>
      <c r="P69" s="17" t="str">
        <f>IF(SUM('Control Sample Data'!D$3:D$98)&gt;10,IF(AND(ISNUMBER('Control Sample Data'!D68),'Control Sample Data'!D68&lt;$B$1,'Control Sample Data'!D68&gt;0),'Control Sample Data'!D68,$B$1),"")</f>
        <v/>
      </c>
      <c r="Q69" s="17" t="str">
        <f>IF(SUM('Control Sample Data'!E$3:E$98)&gt;10,IF(AND(ISNUMBER('Control Sample Data'!E68),'Control Sample Data'!E68&lt;$B$1,'Control Sample Data'!E68&gt;0),'Control Sample Data'!E68,$B$1),"")</f>
        <v/>
      </c>
      <c r="R69" s="17" t="str">
        <f>IF(SUM('Control Sample Data'!F$3:F$98)&gt;10,IF(AND(ISNUMBER('Control Sample Data'!F68),'Control Sample Data'!F68&lt;$B$1,'Control Sample Data'!F68&gt;0),'Control Sample Data'!F68,$B$1),"")</f>
        <v/>
      </c>
      <c r="S69" s="17" t="str">
        <f>IF(SUM('Control Sample Data'!G$3:G$98)&gt;10,IF(AND(ISNUMBER('Control Sample Data'!G68),'Control Sample Data'!G68&lt;$B$1,'Control Sample Data'!G68&gt;0),'Control Sample Data'!G68,$B$1),"")</f>
        <v/>
      </c>
      <c r="T69" s="17" t="str">
        <f>IF(SUM('Control Sample Data'!H$3:H$98)&gt;10,IF(AND(ISNUMBER('Control Sample Data'!H68),'Control Sample Data'!H68&lt;$B$1,'Control Sample Data'!H68&gt;0),'Control Sample Data'!H68,$B$1),"")</f>
        <v/>
      </c>
      <c r="U69" s="17" t="str">
        <f>IF(SUM('Control Sample Data'!I$3:I$98)&gt;10,IF(AND(ISNUMBER('Control Sample Data'!I68),'Control Sample Data'!I68&lt;$B$1,'Control Sample Data'!I68&gt;0),'Control Sample Data'!I68,$B$1),"")</f>
        <v/>
      </c>
      <c r="V69" s="17" t="str">
        <f>IF(SUM('Control Sample Data'!J$3:J$98)&gt;10,IF(AND(ISNUMBER('Control Sample Data'!J68),'Control Sample Data'!J68&lt;$B$1,'Control Sample Data'!J68&gt;0),'Control Sample Data'!J68,$B$1),"")</f>
        <v/>
      </c>
      <c r="W69" s="17" t="str">
        <f>IF(SUM('Control Sample Data'!K$3:K$98)&gt;10,IF(AND(ISNUMBER('Control Sample Data'!K68),'Control Sample Data'!K68&lt;$B$1,'Control Sample Data'!K68&gt;0),'Control Sample Data'!K68,$B$1),"")</f>
        <v/>
      </c>
      <c r="X69" s="17" t="str">
        <f>IF(SUM('Control Sample Data'!L$3:L$98)&gt;10,IF(AND(ISNUMBER('Control Sample Data'!L68),'Control Sample Data'!L68&lt;$B$1,'Control Sample Data'!L68&gt;0),'Control Sample Data'!L68,$B$1),"")</f>
        <v/>
      </c>
      <c r="Y69" s="17" t="str">
        <f>IF(SUM('Control Sample Data'!M$3:M$98)&gt;10,IF(AND(ISNUMBER('Control Sample Data'!M68),'Control Sample Data'!M68&lt;$B$1,'Control Sample Data'!M68&gt;0),'Control Sample Data'!M68,$B$1),"")</f>
        <v/>
      </c>
      <c r="AT69" s="36" t="str">
        <f t="shared" ref="AT69:AT132" si="46">IF(ISERROR(D69-Z$26),"",D69-Z$26)</f>
        <v/>
      </c>
      <c r="AU69" s="36" t="str">
        <f t="shared" ref="AU69:AU132" si="47">IF(ISERROR(E69-AA$26),"",E69-AA$26)</f>
        <v/>
      </c>
      <c r="AV69" s="36" t="str">
        <f t="shared" ref="AV69:AV132" si="48">IF(ISERROR(F69-AB$26),"",F69-AB$26)</f>
        <v/>
      </c>
      <c r="AW69" s="36" t="str">
        <f t="shared" ref="AW69:AW132" si="49">IF(ISERROR(G69-AC$26),"",G69-AC$26)</f>
        <v/>
      </c>
      <c r="AX69" s="36" t="str">
        <f t="shared" ref="AX69:AX132" si="50">IF(ISERROR(H69-AD$26),"",H69-AD$26)</f>
        <v/>
      </c>
      <c r="AY69" s="36" t="str">
        <f t="shared" ref="AY69:AY132" si="51">IF(ISERROR(I69-AE$26),"",I69-AE$26)</f>
        <v/>
      </c>
      <c r="AZ69" s="36" t="str">
        <f t="shared" ref="AZ69:AZ132" si="52">IF(ISERROR(J69-AF$26),"",J69-AF$26)</f>
        <v/>
      </c>
      <c r="BA69" s="36" t="str">
        <f t="shared" ref="BA69:BA132" si="53">IF(ISERROR(K69-AG$26),"",K69-AG$26)</f>
        <v/>
      </c>
      <c r="BB69" s="36" t="str">
        <f t="shared" ref="BB69:BB132" si="54">IF(ISERROR(L69-AH$26),"",L69-AH$26)</f>
        <v/>
      </c>
      <c r="BC69" s="36" t="str">
        <f t="shared" ref="BC69:BC132" si="55">IF(ISERROR(M69-AI$26),"",M69-AI$26)</f>
        <v/>
      </c>
      <c r="BD69" s="36" t="str">
        <f t="shared" ref="BD69:BD132" si="56">IF(ISERROR(P69-AJ$26),"",P69-AJ$26)</f>
        <v/>
      </c>
      <c r="BE69" s="36" t="str">
        <f t="shared" ref="BE69:BE132" si="57">IF(ISERROR(Q69-AK$26),"",Q69-AK$26)</f>
        <v/>
      </c>
      <c r="BF69" s="36" t="str">
        <f t="shared" ref="BF69:BF132" si="58">IF(ISERROR(R69-AL$26),"",R69-AL$26)</f>
        <v/>
      </c>
      <c r="BG69" s="36" t="str">
        <f t="shared" ref="BG69:BG132" si="59">IF(ISERROR(S69-AM$26),"",S69-AM$26)</f>
        <v/>
      </c>
      <c r="BH69" s="36" t="str">
        <f t="shared" ref="BH69:BH132" si="60">IF(ISERROR(T69-AN$26),"",T69-AN$26)</f>
        <v/>
      </c>
      <c r="BI69" s="36" t="str">
        <f t="shared" ref="BI69:BI132" si="61">IF(ISERROR(U69-AO$26),"",U69-AO$26)</f>
        <v/>
      </c>
      <c r="BJ69" s="36" t="str">
        <f t="shared" ref="BJ69:BJ132" si="62">IF(ISERROR(V69-AP$26),"",V69-AP$26)</f>
        <v/>
      </c>
      <c r="BK69" s="36" t="str">
        <f t="shared" ref="BK69:BK132" si="63">IF(ISERROR(W69-AQ$26),"",W69-AQ$26)</f>
        <v/>
      </c>
      <c r="BL69" s="36" t="str">
        <f t="shared" ref="BL69:BL132" si="64">IF(ISERROR(X69-AR$26),"",X69-AR$26)</f>
        <v/>
      </c>
      <c r="BM69" s="36" t="str">
        <f t="shared" ref="BM69:BM132" si="65">IF(ISERROR(Y69-AS$26),"",Y69-AS$26)</f>
        <v/>
      </c>
      <c r="BN69" s="38" t="e">
        <f t="shared" ref="BN69:BN100" si="66">AVERAGE(AT69:BC69)</f>
        <v>#DIV/0!</v>
      </c>
      <c r="BO69" s="38" t="e">
        <f t="shared" ref="BO69:BO100" si="67">AVERAGE(BD69:BM69)</f>
        <v>#DIV/0!</v>
      </c>
      <c r="BP69" s="39" t="str">
        <f t="shared" ref="BP69:BP132" si="68">IF(ISNUMBER(AT69),POWER(2,-AT69),"")</f>
        <v/>
      </c>
      <c r="BQ69" s="39" t="str">
        <f t="shared" ref="BQ69:BQ132" si="69">IF(ISNUMBER(AU69),POWER(2,-AU69),"")</f>
        <v/>
      </c>
      <c r="BR69" s="39" t="str">
        <f t="shared" ref="BR69:BR132" si="70">IF(ISNUMBER(AV69),POWER(2,-AV69),"")</f>
        <v/>
      </c>
      <c r="BS69" s="39" t="str">
        <f t="shared" ref="BS69:BS132" si="71">IF(ISNUMBER(AW69),POWER(2,-AW69),"")</f>
        <v/>
      </c>
      <c r="BT69" s="39" t="str">
        <f t="shared" ref="BT69:BT132" si="72">IF(ISNUMBER(AX69),POWER(2,-AX69),"")</f>
        <v/>
      </c>
      <c r="BU69" s="39" t="str">
        <f t="shared" ref="BU69:BU132" si="73">IF(ISNUMBER(AY69),POWER(2,-AY69),"")</f>
        <v/>
      </c>
      <c r="BV69" s="39" t="str">
        <f t="shared" ref="BV69:BV132" si="74">IF(ISNUMBER(AZ69),POWER(2,-AZ69),"")</f>
        <v/>
      </c>
      <c r="BW69" s="39" t="str">
        <f t="shared" ref="BW69:BW132" si="75">IF(ISNUMBER(BA69),POWER(2,-BA69),"")</f>
        <v/>
      </c>
      <c r="BX69" s="39" t="str">
        <f t="shared" ref="BX69:BX132" si="76">IF(ISNUMBER(BB69),POWER(2,-BB69),"")</f>
        <v/>
      </c>
      <c r="BY69" s="39" t="str">
        <f t="shared" ref="BY69:BY132" si="77">IF(ISNUMBER(BC69),POWER(2,-BC69),"")</f>
        <v/>
      </c>
      <c r="BZ69" s="39" t="str">
        <f t="shared" ref="BZ69:BZ132" si="78">IF(ISNUMBER(BD69),POWER(2,-BD69),"")</f>
        <v/>
      </c>
      <c r="CA69" s="39" t="str">
        <f t="shared" ref="CA69:CA132" si="79">IF(ISNUMBER(BE69),POWER(2,-BE69),"")</f>
        <v/>
      </c>
      <c r="CB69" s="39" t="str">
        <f t="shared" ref="CB69:CB132" si="80">IF(ISNUMBER(BF69),POWER(2,-BF69),"")</f>
        <v/>
      </c>
      <c r="CC69" s="39" t="str">
        <f t="shared" ref="CC69:CC132" si="81">IF(ISNUMBER(BG69),POWER(2,-BG69),"")</f>
        <v/>
      </c>
      <c r="CD69" s="39" t="str">
        <f t="shared" ref="CD69:CD132" si="82">IF(ISNUMBER(BH69),POWER(2,-BH69),"")</f>
        <v/>
      </c>
      <c r="CE69" s="39" t="str">
        <f t="shared" ref="CE69:CE132" si="83">IF(ISNUMBER(BI69),POWER(2,-BI69),"")</f>
        <v/>
      </c>
      <c r="CF69" s="39" t="str">
        <f t="shared" ref="CF69:CF132" si="84">IF(ISNUMBER(BJ69),POWER(2,-BJ69),"")</f>
        <v/>
      </c>
      <c r="CG69" s="39" t="str">
        <f t="shared" ref="CG69:CG132" si="85">IF(ISNUMBER(BK69),POWER(2,-BK69),"")</f>
        <v/>
      </c>
      <c r="CH69" s="39" t="str">
        <f t="shared" ref="CH69:CH132" si="86">IF(ISNUMBER(BL69),POWER(2,-BL69),"")</f>
        <v/>
      </c>
      <c r="CI69" s="39" t="str">
        <f t="shared" ref="CI69:CI132" si="87">IF(ISNUMBER(BM69),POWER(2,-BM69),"")</f>
        <v/>
      </c>
    </row>
    <row r="70" spans="1:87">
      <c r="A70" s="18"/>
      <c r="B70" s="15" t="str">
        <f>'Gene Table'!E69</f>
        <v>mmu-miR-143-3p</v>
      </c>
      <c r="C70" s="15" t="str">
        <f>'Gene Table'!B69</f>
        <v>C19</v>
      </c>
      <c r="D70" s="16" t="str">
        <f>IF(SUM('Test Sample Data'!D$3:D$98)&gt;10,IF(AND(ISNUMBER('Test Sample Data'!D69),'Test Sample Data'!D69&lt;$B$1,'Test Sample Data'!D69&gt;0),'Test Sample Data'!D69,$B$1),"")</f>
        <v/>
      </c>
      <c r="E70" s="17" t="str">
        <f>IF(SUM('Test Sample Data'!E$3:E$98)&gt;10,IF(AND(ISNUMBER('Test Sample Data'!E69),'Test Sample Data'!E69&lt;$B$1,'Test Sample Data'!E69&gt;0),'Test Sample Data'!E69,$B$1),"")</f>
        <v/>
      </c>
      <c r="F70" s="17" t="str">
        <f>IF(SUM('Test Sample Data'!F$3:F$98)&gt;10,IF(AND(ISNUMBER('Test Sample Data'!F69),'Test Sample Data'!F69&lt;$B$1,'Test Sample Data'!F69&gt;0),'Test Sample Data'!F69,$B$1),"")</f>
        <v/>
      </c>
      <c r="G70" s="17" t="str">
        <f>IF(SUM('Test Sample Data'!G$3:G$98)&gt;10,IF(AND(ISNUMBER('Test Sample Data'!G69),'Test Sample Data'!G69&lt;$B$1,'Test Sample Data'!G69&gt;0),'Test Sample Data'!G69,$B$1),"")</f>
        <v/>
      </c>
      <c r="H70" s="17" t="str">
        <f>IF(SUM('Test Sample Data'!H$3:H$98)&gt;10,IF(AND(ISNUMBER('Test Sample Data'!H69),'Test Sample Data'!H69&lt;$B$1,'Test Sample Data'!H69&gt;0),'Test Sample Data'!H69,$B$1),"")</f>
        <v/>
      </c>
      <c r="I70" s="17" t="str">
        <f>IF(SUM('Test Sample Data'!I$3:I$98)&gt;10,IF(AND(ISNUMBER('Test Sample Data'!I69),'Test Sample Data'!I69&lt;$B$1,'Test Sample Data'!I69&gt;0),'Test Sample Data'!I69,$B$1),"")</f>
        <v/>
      </c>
      <c r="J70" s="17" t="str">
        <f>IF(SUM('Test Sample Data'!J$3:J$98)&gt;10,IF(AND(ISNUMBER('Test Sample Data'!J69),'Test Sample Data'!J69&lt;$B$1,'Test Sample Data'!J69&gt;0),'Test Sample Data'!J69,$B$1),"")</f>
        <v/>
      </c>
      <c r="K70" s="17" t="str">
        <f>IF(SUM('Test Sample Data'!K$3:K$98)&gt;10,IF(AND(ISNUMBER('Test Sample Data'!K69),'Test Sample Data'!K69&lt;$B$1,'Test Sample Data'!K69&gt;0),'Test Sample Data'!K69,$B$1),"")</f>
        <v/>
      </c>
      <c r="L70" s="17" t="str">
        <f>IF(SUM('Test Sample Data'!L$3:L$98)&gt;10,IF(AND(ISNUMBER('Test Sample Data'!L69),'Test Sample Data'!L69&lt;$B$1,'Test Sample Data'!L69&gt;0),'Test Sample Data'!L69,$B$1),"")</f>
        <v/>
      </c>
      <c r="M70" s="17" t="str">
        <f>IF(SUM('Test Sample Data'!M$3:M$98)&gt;10,IF(AND(ISNUMBER('Test Sample Data'!M69),'Test Sample Data'!M69&lt;$B$1,'Test Sample Data'!M69&gt;0),'Test Sample Data'!M69,$B$1),"")</f>
        <v/>
      </c>
      <c r="N70" s="17" t="str">
        <f>'Gene Table'!E69</f>
        <v>mmu-miR-143-3p</v>
      </c>
      <c r="O70" s="17" t="str">
        <f>'Gene Table'!B69</f>
        <v>C19</v>
      </c>
      <c r="P70" s="17" t="str">
        <f>IF(SUM('Control Sample Data'!D$3:D$98)&gt;10,IF(AND(ISNUMBER('Control Sample Data'!D69),'Control Sample Data'!D69&lt;$B$1,'Control Sample Data'!D69&gt;0),'Control Sample Data'!D69,$B$1),"")</f>
        <v/>
      </c>
      <c r="Q70" s="17" t="str">
        <f>IF(SUM('Control Sample Data'!E$3:E$98)&gt;10,IF(AND(ISNUMBER('Control Sample Data'!E69),'Control Sample Data'!E69&lt;$B$1,'Control Sample Data'!E69&gt;0),'Control Sample Data'!E69,$B$1),"")</f>
        <v/>
      </c>
      <c r="R70" s="17" t="str">
        <f>IF(SUM('Control Sample Data'!F$3:F$98)&gt;10,IF(AND(ISNUMBER('Control Sample Data'!F69),'Control Sample Data'!F69&lt;$B$1,'Control Sample Data'!F69&gt;0),'Control Sample Data'!F69,$B$1),"")</f>
        <v/>
      </c>
      <c r="S70" s="17" t="str">
        <f>IF(SUM('Control Sample Data'!G$3:G$98)&gt;10,IF(AND(ISNUMBER('Control Sample Data'!G69),'Control Sample Data'!G69&lt;$B$1,'Control Sample Data'!G69&gt;0),'Control Sample Data'!G69,$B$1),"")</f>
        <v/>
      </c>
      <c r="T70" s="17" t="str">
        <f>IF(SUM('Control Sample Data'!H$3:H$98)&gt;10,IF(AND(ISNUMBER('Control Sample Data'!H69),'Control Sample Data'!H69&lt;$B$1,'Control Sample Data'!H69&gt;0),'Control Sample Data'!H69,$B$1),"")</f>
        <v/>
      </c>
      <c r="U70" s="17" t="str">
        <f>IF(SUM('Control Sample Data'!I$3:I$98)&gt;10,IF(AND(ISNUMBER('Control Sample Data'!I69),'Control Sample Data'!I69&lt;$B$1,'Control Sample Data'!I69&gt;0),'Control Sample Data'!I69,$B$1),"")</f>
        <v/>
      </c>
      <c r="V70" s="17" t="str">
        <f>IF(SUM('Control Sample Data'!J$3:J$98)&gt;10,IF(AND(ISNUMBER('Control Sample Data'!J69),'Control Sample Data'!J69&lt;$B$1,'Control Sample Data'!J69&gt;0),'Control Sample Data'!J69,$B$1),"")</f>
        <v/>
      </c>
      <c r="W70" s="17" t="str">
        <f>IF(SUM('Control Sample Data'!K$3:K$98)&gt;10,IF(AND(ISNUMBER('Control Sample Data'!K69),'Control Sample Data'!K69&lt;$B$1,'Control Sample Data'!K69&gt;0),'Control Sample Data'!K69,$B$1),"")</f>
        <v/>
      </c>
      <c r="X70" s="17" t="str">
        <f>IF(SUM('Control Sample Data'!L$3:L$98)&gt;10,IF(AND(ISNUMBER('Control Sample Data'!L69),'Control Sample Data'!L69&lt;$B$1,'Control Sample Data'!L69&gt;0),'Control Sample Data'!L69,$B$1),"")</f>
        <v/>
      </c>
      <c r="Y70" s="17" t="str">
        <f>IF(SUM('Control Sample Data'!M$3:M$98)&gt;10,IF(AND(ISNUMBER('Control Sample Data'!M69),'Control Sample Data'!M69&lt;$B$1,'Control Sample Data'!M69&gt;0),'Control Sample Data'!M69,$B$1),"")</f>
        <v/>
      </c>
      <c r="AT70" s="36" t="str">
        <f t="shared" si="46"/>
        <v/>
      </c>
      <c r="AU70" s="36" t="str">
        <f t="shared" si="47"/>
        <v/>
      </c>
      <c r="AV70" s="36" t="str">
        <f t="shared" si="48"/>
        <v/>
      </c>
      <c r="AW70" s="36" t="str">
        <f t="shared" si="49"/>
        <v/>
      </c>
      <c r="AX70" s="36" t="str">
        <f t="shared" si="50"/>
        <v/>
      </c>
      <c r="AY70" s="36" t="str">
        <f t="shared" si="51"/>
        <v/>
      </c>
      <c r="AZ70" s="36" t="str">
        <f t="shared" si="52"/>
        <v/>
      </c>
      <c r="BA70" s="36" t="str">
        <f t="shared" si="53"/>
        <v/>
      </c>
      <c r="BB70" s="36" t="str">
        <f t="shared" si="54"/>
        <v/>
      </c>
      <c r="BC70" s="36" t="str">
        <f t="shared" si="55"/>
        <v/>
      </c>
      <c r="BD70" s="36" t="str">
        <f t="shared" si="56"/>
        <v/>
      </c>
      <c r="BE70" s="36" t="str">
        <f t="shared" si="57"/>
        <v/>
      </c>
      <c r="BF70" s="36" t="str">
        <f t="shared" si="58"/>
        <v/>
      </c>
      <c r="BG70" s="36" t="str">
        <f t="shared" si="59"/>
        <v/>
      </c>
      <c r="BH70" s="36" t="str">
        <f t="shared" si="60"/>
        <v/>
      </c>
      <c r="BI70" s="36" t="str">
        <f t="shared" si="61"/>
        <v/>
      </c>
      <c r="BJ70" s="36" t="str">
        <f t="shared" si="62"/>
        <v/>
      </c>
      <c r="BK70" s="36" t="str">
        <f t="shared" si="63"/>
        <v/>
      </c>
      <c r="BL70" s="36" t="str">
        <f t="shared" si="64"/>
        <v/>
      </c>
      <c r="BM70" s="36" t="str">
        <f t="shared" si="65"/>
        <v/>
      </c>
      <c r="BN70" s="38" t="e">
        <f t="shared" si="66"/>
        <v>#DIV/0!</v>
      </c>
      <c r="BO70" s="38" t="e">
        <f t="shared" si="67"/>
        <v>#DIV/0!</v>
      </c>
      <c r="BP70" s="39" t="str">
        <f t="shared" si="68"/>
        <v/>
      </c>
      <c r="BQ70" s="39" t="str">
        <f t="shared" si="69"/>
        <v/>
      </c>
      <c r="BR70" s="39" t="str">
        <f t="shared" si="70"/>
        <v/>
      </c>
      <c r="BS70" s="39" t="str">
        <f t="shared" si="71"/>
        <v/>
      </c>
      <c r="BT70" s="39" t="str">
        <f t="shared" si="72"/>
        <v/>
      </c>
      <c r="BU70" s="39" t="str">
        <f t="shared" si="73"/>
        <v/>
      </c>
      <c r="BV70" s="39" t="str">
        <f t="shared" si="74"/>
        <v/>
      </c>
      <c r="BW70" s="39" t="str">
        <f t="shared" si="75"/>
        <v/>
      </c>
      <c r="BX70" s="39" t="str">
        <f t="shared" si="76"/>
        <v/>
      </c>
      <c r="BY70" s="39" t="str">
        <f t="shared" si="77"/>
        <v/>
      </c>
      <c r="BZ70" s="39" t="str">
        <f t="shared" si="78"/>
        <v/>
      </c>
      <c r="CA70" s="39" t="str">
        <f t="shared" si="79"/>
        <v/>
      </c>
      <c r="CB70" s="39" t="str">
        <f t="shared" si="80"/>
        <v/>
      </c>
      <c r="CC70" s="39" t="str">
        <f t="shared" si="81"/>
        <v/>
      </c>
      <c r="CD70" s="39" t="str">
        <f t="shared" si="82"/>
        <v/>
      </c>
      <c r="CE70" s="39" t="str">
        <f t="shared" si="83"/>
        <v/>
      </c>
      <c r="CF70" s="39" t="str">
        <f t="shared" si="84"/>
        <v/>
      </c>
      <c r="CG70" s="39" t="str">
        <f t="shared" si="85"/>
        <v/>
      </c>
      <c r="CH70" s="39" t="str">
        <f t="shared" si="86"/>
        <v/>
      </c>
      <c r="CI70" s="39" t="str">
        <f t="shared" si="87"/>
        <v/>
      </c>
    </row>
    <row r="71" spans="1:87">
      <c r="A71" s="18"/>
      <c r="B71" s="15" t="str">
        <f>'Gene Table'!E70</f>
        <v>mmu-miR-382-5p</v>
      </c>
      <c r="C71" s="15" t="str">
        <f>'Gene Table'!B70</f>
        <v>C20</v>
      </c>
      <c r="D71" s="16" t="str">
        <f>IF(SUM('Test Sample Data'!D$3:D$98)&gt;10,IF(AND(ISNUMBER('Test Sample Data'!D70),'Test Sample Data'!D70&lt;$B$1,'Test Sample Data'!D70&gt;0),'Test Sample Data'!D70,$B$1),"")</f>
        <v/>
      </c>
      <c r="E71" s="17" t="str">
        <f>IF(SUM('Test Sample Data'!E$3:E$98)&gt;10,IF(AND(ISNUMBER('Test Sample Data'!E70),'Test Sample Data'!E70&lt;$B$1,'Test Sample Data'!E70&gt;0),'Test Sample Data'!E70,$B$1),"")</f>
        <v/>
      </c>
      <c r="F71" s="17" t="str">
        <f>IF(SUM('Test Sample Data'!F$3:F$98)&gt;10,IF(AND(ISNUMBER('Test Sample Data'!F70),'Test Sample Data'!F70&lt;$B$1,'Test Sample Data'!F70&gt;0),'Test Sample Data'!F70,$B$1),"")</f>
        <v/>
      </c>
      <c r="G71" s="17" t="str">
        <f>IF(SUM('Test Sample Data'!G$3:G$98)&gt;10,IF(AND(ISNUMBER('Test Sample Data'!G70),'Test Sample Data'!G70&lt;$B$1,'Test Sample Data'!G70&gt;0),'Test Sample Data'!G70,$B$1),"")</f>
        <v/>
      </c>
      <c r="H71" s="17" t="str">
        <f>IF(SUM('Test Sample Data'!H$3:H$98)&gt;10,IF(AND(ISNUMBER('Test Sample Data'!H70),'Test Sample Data'!H70&lt;$B$1,'Test Sample Data'!H70&gt;0),'Test Sample Data'!H70,$B$1),"")</f>
        <v/>
      </c>
      <c r="I71" s="17" t="str">
        <f>IF(SUM('Test Sample Data'!I$3:I$98)&gt;10,IF(AND(ISNUMBER('Test Sample Data'!I70),'Test Sample Data'!I70&lt;$B$1,'Test Sample Data'!I70&gt;0),'Test Sample Data'!I70,$B$1),"")</f>
        <v/>
      </c>
      <c r="J71" s="17" t="str">
        <f>IF(SUM('Test Sample Data'!J$3:J$98)&gt;10,IF(AND(ISNUMBER('Test Sample Data'!J70),'Test Sample Data'!J70&lt;$B$1,'Test Sample Data'!J70&gt;0),'Test Sample Data'!J70,$B$1),"")</f>
        <v/>
      </c>
      <c r="K71" s="17" t="str">
        <f>IF(SUM('Test Sample Data'!K$3:K$98)&gt;10,IF(AND(ISNUMBER('Test Sample Data'!K70),'Test Sample Data'!K70&lt;$B$1,'Test Sample Data'!K70&gt;0),'Test Sample Data'!K70,$B$1),"")</f>
        <v/>
      </c>
      <c r="L71" s="17" t="str">
        <f>IF(SUM('Test Sample Data'!L$3:L$98)&gt;10,IF(AND(ISNUMBER('Test Sample Data'!L70),'Test Sample Data'!L70&lt;$B$1,'Test Sample Data'!L70&gt;0),'Test Sample Data'!L70,$B$1),"")</f>
        <v/>
      </c>
      <c r="M71" s="17" t="str">
        <f>IF(SUM('Test Sample Data'!M$3:M$98)&gt;10,IF(AND(ISNUMBER('Test Sample Data'!M70),'Test Sample Data'!M70&lt;$B$1,'Test Sample Data'!M70&gt;0),'Test Sample Data'!M70,$B$1),"")</f>
        <v/>
      </c>
      <c r="N71" s="17" t="str">
        <f>'Gene Table'!E70</f>
        <v>mmu-miR-382-5p</v>
      </c>
      <c r="O71" s="17" t="str">
        <f>'Gene Table'!B70</f>
        <v>C20</v>
      </c>
      <c r="P71" s="17" t="str">
        <f>IF(SUM('Control Sample Data'!D$3:D$98)&gt;10,IF(AND(ISNUMBER('Control Sample Data'!D70),'Control Sample Data'!D70&lt;$B$1,'Control Sample Data'!D70&gt;0),'Control Sample Data'!D70,$B$1),"")</f>
        <v/>
      </c>
      <c r="Q71" s="17" t="str">
        <f>IF(SUM('Control Sample Data'!E$3:E$98)&gt;10,IF(AND(ISNUMBER('Control Sample Data'!E70),'Control Sample Data'!E70&lt;$B$1,'Control Sample Data'!E70&gt;0),'Control Sample Data'!E70,$B$1),"")</f>
        <v/>
      </c>
      <c r="R71" s="17" t="str">
        <f>IF(SUM('Control Sample Data'!F$3:F$98)&gt;10,IF(AND(ISNUMBER('Control Sample Data'!F70),'Control Sample Data'!F70&lt;$B$1,'Control Sample Data'!F70&gt;0),'Control Sample Data'!F70,$B$1),"")</f>
        <v/>
      </c>
      <c r="S71" s="17" t="str">
        <f>IF(SUM('Control Sample Data'!G$3:G$98)&gt;10,IF(AND(ISNUMBER('Control Sample Data'!G70),'Control Sample Data'!G70&lt;$B$1,'Control Sample Data'!G70&gt;0),'Control Sample Data'!G70,$B$1),"")</f>
        <v/>
      </c>
      <c r="T71" s="17" t="str">
        <f>IF(SUM('Control Sample Data'!H$3:H$98)&gt;10,IF(AND(ISNUMBER('Control Sample Data'!H70),'Control Sample Data'!H70&lt;$B$1,'Control Sample Data'!H70&gt;0),'Control Sample Data'!H70,$B$1),"")</f>
        <v/>
      </c>
      <c r="U71" s="17" t="str">
        <f>IF(SUM('Control Sample Data'!I$3:I$98)&gt;10,IF(AND(ISNUMBER('Control Sample Data'!I70),'Control Sample Data'!I70&lt;$B$1,'Control Sample Data'!I70&gt;0),'Control Sample Data'!I70,$B$1),"")</f>
        <v/>
      </c>
      <c r="V71" s="17" t="str">
        <f>IF(SUM('Control Sample Data'!J$3:J$98)&gt;10,IF(AND(ISNUMBER('Control Sample Data'!J70),'Control Sample Data'!J70&lt;$B$1,'Control Sample Data'!J70&gt;0),'Control Sample Data'!J70,$B$1),"")</f>
        <v/>
      </c>
      <c r="W71" s="17" t="str">
        <f>IF(SUM('Control Sample Data'!K$3:K$98)&gt;10,IF(AND(ISNUMBER('Control Sample Data'!K70),'Control Sample Data'!K70&lt;$B$1,'Control Sample Data'!K70&gt;0),'Control Sample Data'!K70,$B$1),"")</f>
        <v/>
      </c>
      <c r="X71" s="17" t="str">
        <f>IF(SUM('Control Sample Data'!L$3:L$98)&gt;10,IF(AND(ISNUMBER('Control Sample Data'!L70),'Control Sample Data'!L70&lt;$B$1,'Control Sample Data'!L70&gt;0),'Control Sample Data'!L70,$B$1),"")</f>
        <v/>
      </c>
      <c r="Y71" s="17" t="str">
        <f>IF(SUM('Control Sample Data'!M$3:M$98)&gt;10,IF(AND(ISNUMBER('Control Sample Data'!M70),'Control Sample Data'!M70&lt;$B$1,'Control Sample Data'!M70&gt;0),'Control Sample Data'!M70,$B$1),"")</f>
        <v/>
      </c>
      <c r="AT71" s="36" t="str">
        <f t="shared" si="46"/>
        <v/>
      </c>
      <c r="AU71" s="36" t="str">
        <f t="shared" si="47"/>
        <v/>
      </c>
      <c r="AV71" s="36" t="str">
        <f t="shared" si="48"/>
        <v/>
      </c>
      <c r="AW71" s="36" t="str">
        <f t="shared" si="49"/>
        <v/>
      </c>
      <c r="AX71" s="36" t="str">
        <f t="shared" si="50"/>
        <v/>
      </c>
      <c r="AY71" s="36" t="str">
        <f t="shared" si="51"/>
        <v/>
      </c>
      <c r="AZ71" s="36" t="str">
        <f t="shared" si="52"/>
        <v/>
      </c>
      <c r="BA71" s="36" t="str">
        <f t="shared" si="53"/>
        <v/>
      </c>
      <c r="BB71" s="36" t="str">
        <f t="shared" si="54"/>
        <v/>
      </c>
      <c r="BC71" s="36" t="str">
        <f t="shared" si="55"/>
        <v/>
      </c>
      <c r="BD71" s="36" t="str">
        <f t="shared" si="56"/>
        <v/>
      </c>
      <c r="BE71" s="36" t="str">
        <f t="shared" si="57"/>
        <v/>
      </c>
      <c r="BF71" s="36" t="str">
        <f t="shared" si="58"/>
        <v/>
      </c>
      <c r="BG71" s="36" t="str">
        <f t="shared" si="59"/>
        <v/>
      </c>
      <c r="BH71" s="36" t="str">
        <f t="shared" si="60"/>
        <v/>
      </c>
      <c r="BI71" s="36" t="str">
        <f t="shared" si="61"/>
        <v/>
      </c>
      <c r="BJ71" s="36" t="str">
        <f t="shared" si="62"/>
        <v/>
      </c>
      <c r="BK71" s="36" t="str">
        <f t="shared" si="63"/>
        <v/>
      </c>
      <c r="BL71" s="36" t="str">
        <f t="shared" si="64"/>
        <v/>
      </c>
      <c r="BM71" s="36" t="str">
        <f t="shared" si="65"/>
        <v/>
      </c>
      <c r="BN71" s="38" t="e">
        <f t="shared" si="66"/>
        <v>#DIV/0!</v>
      </c>
      <c r="BO71" s="38" t="e">
        <f t="shared" si="67"/>
        <v>#DIV/0!</v>
      </c>
      <c r="BP71" s="39" t="str">
        <f t="shared" si="68"/>
        <v/>
      </c>
      <c r="BQ71" s="39" t="str">
        <f t="shared" si="69"/>
        <v/>
      </c>
      <c r="BR71" s="39" t="str">
        <f t="shared" si="70"/>
        <v/>
      </c>
      <c r="BS71" s="39" t="str">
        <f t="shared" si="71"/>
        <v/>
      </c>
      <c r="BT71" s="39" t="str">
        <f t="shared" si="72"/>
        <v/>
      </c>
      <c r="BU71" s="39" t="str">
        <f t="shared" si="73"/>
        <v/>
      </c>
      <c r="BV71" s="39" t="str">
        <f t="shared" si="74"/>
        <v/>
      </c>
      <c r="BW71" s="39" t="str">
        <f t="shared" si="75"/>
        <v/>
      </c>
      <c r="BX71" s="39" t="str">
        <f t="shared" si="76"/>
        <v/>
      </c>
      <c r="BY71" s="39" t="str">
        <f t="shared" si="77"/>
        <v/>
      </c>
      <c r="BZ71" s="39" t="str">
        <f t="shared" si="78"/>
        <v/>
      </c>
      <c r="CA71" s="39" t="str">
        <f t="shared" si="79"/>
        <v/>
      </c>
      <c r="CB71" s="39" t="str">
        <f t="shared" si="80"/>
        <v/>
      </c>
      <c r="CC71" s="39" t="str">
        <f t="shared" si="81"/>
        <v/>
      </c>
      <c r="CD71" s="39" t="str">
        <f t="shared" si="82"/>
        <v/>
      </c>
      <c r="CE71" s="39" t="str">
        <f t="shared" si="83"/>
        <v/>
      </c>
      <c r="CF71" s="39" t="str">
        <f t="shared" si="84"/>
        <v/>
      </c>
      <c r="CG71" s="39" t="str">
        <f t="shared" si="85"/>
        <v/>
      </c>
      <c r="CH71" s="39" t="str">
        <f t="shared" si="86"/>
        <v/>
      </c>
      <c r="CI71" s="39" t="str">
        <f t="shared" si="87"/>
        <v/>
      </c>
    </row>
    <row r="72" spans="1:87">
      <c r="A72" s="18"/>
      <c r="B72" s="15" t="str">
        <f>'Gene Table'!E71</f>
        <v>mmu-miR-144-3p</v>
      </c>
      <c r="C72" s="15" t="str">
        <f>'Gene Table'!B71</f>
        <v>C21</v>
      </c>
      <c r="D72" s="16" t="str">
        <f>IF(SUM('Test Sample Data'!D$3:D$98)&gt;10,IF(AND(ISNUMBER('Test Sample Data'!D71),'Test Sample Data'!D71&lt;$B$1,'Test Sample Data'!D71&gt;0),'Test Sample Data'!D71,$B$1),"")</f>
        <v/>
      </c>
      <c r="E72" s="17" t="str">
        <f>IF(SUM('Test Sample Data'!E$3:E$98)&gt;10,IF(AND(ISNUMBER('Test Sample Data'!E71),'Test Sample Data'!E71&lt;$B$1,'Test Sample Data'!E71&gt;0),'Test Sample Data'!E71,$B$1),"")</f>
        <v/>
      </c>
      <c r="F72" s="17" t="str">
        <f>IF(SUM('Test Sample Data'!F$3:F$98)&gt;10,IF(AND(ISNUMBER('Test Sample Data'!F71),'Test Sample Data'!F71&lt;$B$1,'Test Sample Data'!F71&gt;0),'Test Sample Data'!F71,$B$1),"")</f>
        <v/>
      </c>
      <c r="G72" s="17" t="str">
        <f>IF(SUM('Test Sample Data'!G$3:G$98)&gt;10,IF(AND(ISNUMBER('Test Sample Data'!G71),'Test Sample Data'!G71&lt;$B$1,'Test Sample Data'!G71&gt;0),'Test Sample Data'!G71,$B$1),"")</f>
        <v/>
      </c>
      <c r="H72" s="17" t="str">
        <f>IF(SUM('Test Sample Data'!H$3:H$98)&gt;10,IF(AND(ISNUMBER('Test Sample Data'!H71),'Test Sample Data'!H71&lt;$B$1,'Test Sample Data'!H71&gt;0),'Test Sample Data'!H71,$B$1),"")</f>
        <v/>
      </c>
      <c r="I72" s="17" t="str">
        <f>IF(SUM('Test Sample Data'!I$3:I$98)&gt;10,IF(AND(ISNUMBER('Test Sample Data'!I71),'Test Sample Data'!I71&lt;$B$1,'Test Sample Data'!I71&gt;0),'Test Sample Data'!I71,$B$1),"")</f>
        <v/>
      </c>
      <c r="J72" s="17" t="str">
        <f>IF(SUM('Test Sample Data'!J$3:J$98)&gt;10,IF(AND(ISNUMBER('Test Sample Data'!J71),'Test Sample Data'!J71&lt;$B$1,'Test Sample Data'!J71&gt;0),'Test Sample Data'!J71,$B$1),"")</f>
        <v/>
      </c>
      <c r="K72" s="17" t="str">
        <f>IF(SUM('Test Sample Data'!K$3:K$98)&gt;10,IF(AND(ISNUMBER('Test Sample Data'!K71),'Test Sample Data'!K71&lt;$B$1,'Test Sample Data'!K71&gt;0),'Test Sample Data'!K71,$B$1),"")</f>
        <v/>
      </c>
      <c r="L72" s="17" t="str">
        <f>IF(SUM('Test Sample Data'!L$3:L$98)&gt;10,IF(AND(ISNUMBER('Test Sample Data'!L71),'Test Sample Data'!L71&lt;$B$1,'Test Sample Data'!L71&gt;0),'Test Sample Data'!L71,$B$1),"")</f>
        <v/>
      </c>
      <c r="M72" s="17" t="str">
        <f>IF(SUM('Test Sample Data'!M$3:M$98)&gt;10,IF(AND(ISNUMBER('Test Sample Data'!M71),'Test Sample Data'!M71&lt;$B$1,'Test Sample Data'!M71&gt;0),'Test Sample Data'!M71,$B$1),"")</f>
        <v/>
      </c>
      <c r="N72" s="17" t="str">
        <f>'Gene Table'!E71</f>
        <v>mmu-miR-144-3p</v>
      </c>
      <c r="O72" s="17" t="str">
        <f>'Gene Table'!B71</f>
        <v>C21</v>
      </c>
      <c r="P72" s="17" t="str">
        <f>IF(SUM('Control Sample Data'!D$3:D$98)&gt;10,IF(AND(ISNUMBER('Control Sample Data'!D71),'Control Sample Data'!D71&lt;$B$1,'Control Sample Data'!D71&gt;0),'Control Sample Data'!D71,$B$1),"")</f>
        <v/>
      </c>
      <c r="Q72" s="17" t="str">
        <f>IF(SUM('Control Sample Data'!E$3:E$98)&gt;10,IF(AND(ISNUMBER('Control Sample Data'!E71),'Control Sample Data'!E71&lt;$B$1,'Control Sample Data'!E71&gt;0),'Control Sample Data'!E71,$B$1),"")</f>
        <v/>
      </c>
      <c r="R72" s="17" t="str">
        <f>IF(SUM('Control Sample Data'!F$3:F$98)&gt;10,IF(AND(ISNUMBER('Control Sample Data'!F71),'Control Sample Data'!F71&lt;$B$1,'Control Sample Data'!F71&gt;0),'Control Sample Data'!F71,$B$1),"")</f>
        <v/>
      </c>
      <c r="S72" s="17" t="str">
        <f>IF(SUM('Control Sample Data'!G$3:G$98)&gt;10,IF(AND(ISNUMBER('Control Sample Data'!G71),'Control Sample Data'!G71&lt;$B$1,'Control Sample Data'!G71&gt;0),'Control Sample Data'!G71,$B$1),"")</f>
        <v/>
      </c>
      <c r="T72" s="17" t="str">
        <f>IF(SUM('Control Sample Data'!H$3:H$98)&gt;10,IF(AND(ISNUMBER('Control Sample Data'!H71),'Control Sample Data'!H71&lt;$B$1,'Control Sample Data'!H71&gt;0),'Control Sample Data'!H71,$B$1),"")</f>
        <v/>
      </c>
      <c r="U72" s="17" t="str">
        <f>IF(SUM('Control Sample Data'!I$3:I$98)&gt;10,IF(AND(ISNUMBER('Control Sample Data'!I71),'Control Sample Data'!I71&lt;$B$1,'Control Sample Data'!I71&gt;0),'Control Sample Data'!I71,$B$1),"")</f>
        <v/>
      </c>
      <c r="V72" s="17" t="str">
        <f>IF(SUM('Control Sample Data'!J$3:J$98)&gt;10,IF(AND(ISNUMBER('Control Sample Data'!J71),'Control Sample Data'!J71&lt;$B$1,'Control Sample Data'!J71&gt;0),'Control Sample Data'!J71,$B$1),"")</f>
        <v/>
      </c>
      <c r="W72" s="17" t="str">
        <f>IF(SUM('Control Sample Data'!K$3:K$98)&gt;10,IF(AND(ISNUMBER('Control Sample Data'!K71),'Control Sample Data'!K71&lt;$B$1,'Control Sample Data'!K71&gt;0),'Control Sample Data'!K71,$B$1),"")</f>
        <v/>
      </c>
      <c r="X72" s="17" t="str">
        <f>IF(SUM('Control Sample Data'!L$3:L$98)&gt;10,IF(AND(ISNUMBER('Control Sample Data'!L71),'Control Sample Data'!L71&lt;$B$1,'Control Sample Data'!L71&gt;0),'Control Sample Data'!L71,$B$1),"")</f>
        <v/>
      </c>
      <c r="Y72" s="17" t="str">
        <f>IF(SUM('Control Sample Data'!M$3:M$98)&gt;10,IF(AND(ISNUMBER('Control Sample Data'!M71),'Control Sample Data'!M71&lt;$B$1,'Control Sample Data'!M71&gt;0),'Control Sample Data'!M71,$B$1),"")</f>
        <v/>
      </c>
      <c r="AT72" s="36" t="str">
        <f t="shared" si="46"/>
        <v/>
      </c>
      <c r="AU72" s="36" t="str">
        <f t="shared" si="47"/>
        <v/>
      </c>
      <c r="AV72" s="36" t="str">
        <f t="shared" si="48"/>
        <v/>
      </c>
      <c r="AW72" s="36" t="str">
        <f t="shared" si="49"/>
        <v/>
      </c>
      <c r="AX72" s="36" t="str">
        <f t="shared" si="50"/>
        <v/>
      </c>
      <c r="AY72" s="36" t="str">
        <f t="shared" si="51"/>
        <v/>
      </c>
      <c r="AZ72" s="36" t="str">
        <f t="shared" si="52"/>
        <v/>
      </c>
      <c r="BA72" s="36" t="str">
        <f t="shared" si="53"/>
        <v/>
      </c>
      <c r="BB72" s="36" t="str">
        <f t="shared" si="54"/>
        <v/>
      </c>
      <c r="BC72" s="36" t="str">
        <f t="shared" si="55"/>
        <v/>
      </c>
      <c r="BD72" s="36" t="str">
        <f t="shared" si="56"/>
        <v/>
      </c>
      <c r="BE72" s="36" t="str">
        <f t="shared" si="57"/>
        <v/>
      </c>
      <c r="BF72" s="36" t="str">
        <f t="shared" si="58"/>
        <v/>
      </c>
      <c r="BG72" s="36" t="str">
        <f t="shared" si="59"/>
        <v/>
      </c>
      <c r="BH72" s="36" t="str">
        <f t="shared" si="60"/>
        <v/>
      </c>
      <c r="BI72" s="36" t="str">
        <f t="shared" si="61"/>
        <v/>
      </c>
      <c r="BJ72" s="36" t="str">
        <f t="shared" si="62"/>
        <v/>
      </c>
      <c r="BK72" s="36" t="str">
        <f t="shared" si="63"/>
        <v/>
      </c>
      <c r="BL72" s="36" t="str">
        <f t="shared" si="64"/>
        <v/>
      </c>
      <c r="BM72" s="36" t="str">
        <f t="shared" si="65"/>
        <v/>
      </c>
      <c r="BN72" s="38" t="e">
        <f t="shared" si="66"/>
        <v>#DIV/0!</v>
      </c>
      <c r="BO72" s="38" t="e">
        <f t="shared" si="67"/>
        <v>#DIV/0!</v>
      </c>
      <c r="BP72" s="39" t="str">
        <f t="shared" si="68"/>
        <v/>
      </c>
      <c r="BQ72" s="39" t="str">
        <f t="shared" si="69"/>
        <v/>
      </c>
      <c r="BR72" s="39" t="str">
        <f t="shared" si="70"/>
        <v/>
      </c>
      <c r="BS72" s="39" t="str">
        <f t="shared" si="71"/>
        <v/>
      </c>
      <c r="BT72" s="39" t="str">
        <f t="shared" si="72"/>
        <v/>
      </c>
      <c r="BU72" s="39" t="str">
        <f t="shared" si="73"/>
        <v/>
      </c>
      <c r="BV72" s="39" t="str">
        <f t="shared" si="74"/>
        <v/>
      </c>
      <c r="BW72" s="39" t="str">
        <f t="shared" si="75"/>
        <v/>
      </c>
      <c r="BX72" s="39" t="str">
        <f t="shared" si="76"/>
        <v/>
      </c>
      <c r="BY72" s="39" t="str">
        <f t="shared" si="77"/>
        <v/>
      </c>
      <c r="BZ72" s="39" t="str">
        <f t="shared" si="78"/>
        <v/>
      </c>
      <c r="CA72" s="39" t="str">
        <f t="shared" si="79"/>
        <v/>
      </c>
      <c r="CB72" s="39" t="str">
        <f t="shared" si="80"/>
        <v/>
      </c>
      <c r="CC72" s="39" t="str">
        <f t="shared" si="81"/>
        <v/>
      </c>
      <c r="CD72" s="39" t="str">
        <f t="shared" si="82"/>
        <v/>
      </c>
      <c r="CE72" s="39" t="str">
        <f t="shared" si="83"/>
        <v/>
      </c>
      <c r="CF72" s="39" t="str">
        <f t="shared" si="84"/>
        <v/>
      </c>
      <c r="CG72" s="39" t="str">
        <f t="shared" si="85"/>
        <v/>
      </c>
      <c r="CH72" s="39" t="str">
        <f t="shared" si="86"/>
        <v/>
      </c>
      <c r="CI72" s="39" t="str">
        <f t="shared" si="87"/>
        <v/>
      </c>
    </row>
    <row r="73" spans="1:87">
      <c r="A73" s="18"/>
      <c r="B73" s="15" t="str">
        <f>'Gene Table'!E72</f>
        <v>mmu-miR-409-5p</v>
      </c>
      <c r="C73" s="15" t="str">
        <f>'Gene Table'!B72</f>
        <v>C22</v>
      </c>
      <c r="D73" s="16" t="str">
        <f>IF(SUM('Test Sample Data'!D$3:D$98)&gt;10,IF(AND(ISNUMBER('Test Sample Data'!D72),'Test Sample Data'!D72&lt;$B$1,'Test Sample Data'!D72&gt;0),'Test Sample Data'!D72,$B$1),"")</f>
        <v/>
      </c>
      <c r="E73" s="17" t="str">
        <f>IF(SUM('Test Sample Data'!E$3:E$98)&gt;10,IF(AND(ISNUMBER('Test Sample Data'!E72),'Test Sample Data'!E72&lt;$B$1,'Test Sample Data'!E72&gt;0),'Test Sample Data'!E72,$B$1),"")</f>
        <v/>
      </c>
      <c r="F73" s="17" t="str">
        <f>IF(SUM('Test Sample Data'!F$3:F$98)&gt;10,IF(AND(ISNUMBER('Test Sample Data'!F72),'Test Sample Data'!F72&lt;$B$1,'Test Sample Data'!F72&gt;0),'Test Sample Data'!F72,$B$1),"")</f>
        <v/>
      </c>
      <c r="G73" s="17" t="str">
        <f>IF(SUM('Test Sample Data'!G$3:G$98)&gt;10,IF(AND(ISNUMBER('Test Sample Data'!G72),'Test Sample Data'!G72&lt;$B$1,'Test Sample Data'!G72&gt;0),'Test Sample Data'!G72,$B$1),"")</f>
        <v/>
      </c>
      <c r="H73" s="17" t="str">
        <f>IF(SUM('Test Sample Data'!H$3:H$98)&gt;10,IF(AND(ISNUMBER('Test Sample Data'!H72),'Test Sample Data'!H72&lt;$B$1,'Test Sample Data'!H72&gt;0),'Test Sample Data'!H72,$B$1),"")</f>
        <v/>
      </c>
      <c r="I73" s="17" t="str">
        <f>IF(SUM('Test Sample Data'!I$3:I$98)&gt;10,IF(AND(ISNUMBER('Test Sample Data'!I72),'Test Sample Data'!I72&lt;$B$1,'Test Sample Data'!I72&gt;0),'Test Sample Data'!I72,$B$1),"")</f>
        <v/>
      </c>
      <c r="J73" s="17" t="str">
        <f>IF(SUM('Test Sample Data'!J$3:J$98)&gt;10,IF(AND(ISNUMBER('Test Sample Data'!J72),'Test Sample Data'!J72&lt;$B$1,'Test Sample Data'!J72&gt;0),'Test Sample Data'!J72,$B$1),"")</f>
        <v/>
      </c>
      <c r="K73" s="17" t="str">
        <f>IF(SUM('Test Sample Data'!K$3:K$98)&gt;10,IF(AND(ISNUMBER('Test Sample Data'!K72),'Test Sample Data'!K72&lt;$B$1,'Test Sample Data'!K72&gt;0),'Test Sample Data'!K72,$B$1),"")</f>
        <v/>
      </c>
      <c r="L73" s="17" t="str">
        <f>IF(SUM('Test Sample Data'!L$3:L$98)&gt;10,IF(AND(ISNUMBER('Test Sample Data'!L72),'Test Sample Data'!L72&lt;$B$1,'Test Sample Data'!L72&gt;0),'Test Sample Data'!L72,$B$1),"")</f>
        <v/>
      </c>
      <c r="M73" s="17" t="str">
        <f>IF(SUM('Test Sample Data'!M$3:M$98)&gt;10,IF(AND(ISNUMBER('Test Sample Data'!M72),'Test Sample Data'!M72&lt;$B$1,'Test Sample Data'!M72&gt;0),'Test Sample Data'!M72,$B$1),"")</f>
        <v/>
      </c>
      <c r="N73" s="17" t="str">
        <f>'Gene Table'!E72</f>
        <v>mmu-miR-409-5p</v>
      </c>
      <c r="O73" s="17" t="str">
        <f>'Gene Table'!B72</f>
        <v>C22</v>
      </c>
      <c r="P73" s="17" t="str">
        <f>IF(SUM('Control Sample Data'!D$3:D$98)&gt;10,IF(AND(ISNUMBER('Control Sample Data'!D72),'Control Sample Data'!D72&lt;$B$1,'Control Sample Data'!D72&gt;0),'Control Sample Data'!D72,$B$1),"")</f>
        <v/>
      </c>
      <c r="Q73" s="17" t="str">
        <f>IF(SUM('Control Sample Data'!E$3:E$98)&gt;10,IF(AND(ISNUMBER('Control Sample Data'!E72),'Control Sample Data'!E72&lt;$B$1,'Control Sample Data'!E72&gt;0),'Control Sample Data'!E72,$B$1),"")</f>
        <v/>
      </c>
      <c r="R73" s="17" t="str">
        <f>IF(SUM('Control Sample Data'!F$3:F$98)&gt;10,IF(AND(ISNUMBER('Control Sample Data'!F72),'Control Sample Data'!F72&lt;$B$1,'Control Sample Data'!F72&gt;0),'Control Sample Data'!F72,$B$1),"")</f>
        <v/>
      </c>
      <c r="S73" s="17" t="str">
        <f>IF(SUM('Control Sample Data'!G$3:G$98)&gt;10,IF(AND(ISNUMBER('Control Sample Data'!G72),'Control Sample Data'!G72&lt;$B$1,'Control Sample Data'!G72&gt;0),'Control Sample Data'!G72,$B$1),"")</f>
        <v/>
      </c>
      <c r="T73" s="17" t="str">
        <f>IF(SUM('Control Sample Data'!H$3:H$98)&gt;10,IF(AND(ISNUMBER('Control Sample Data'!H72),'Control Sample Data'!H72&lt;$B$1,'Control Sample Data'!H72&gt;0),'Control Sample Data'!H72,$B$1),"")</f>
        <v/>
      </c>
      <c r="U73" s="17" t="str">
        <f>IF(SUM('Control Sample Data'!I$3:I$98)&gt;10,IF(AND(ISNUMBER('Control Sample Data'!I72),'Control Sample Data'!I72&lt;$B$1,'Control Sample Data'!I72&gt;0),'Control Sample Data'!I72,$B$1),"")</f>
        <v/>
      </c>
      <c r="V73" s="17" t="str">
        <f>IF(SUM('Control Sample Data'!J$3:J$98)&gt;10,IF(AND(ISNUMBER('Control Sample Data'!J72),'Control Sample Data'!J72&lt;$B$1,'Control Sample Data'!J72&gt;0),'Control Sample Data'!J72,$B$1),"")</f>
        <v/>
      </c>
      <c r="W73" s="17" t="str">
        <f>IF(SUM('Control Sample Data'!K$3:K$98)&gt;10,IF(AND(ISNUMBER('Control Sample Data'!K72),'Control Sample Data'!K72&lt;$B$1,'Control Sample Data'!K72&gt;0),'Control Sample Data'!K72,$B$1),"")</f>
        <v/>
      </c>
      <c r="X73" s="17" t="str">
        <f>IF(SUM('Control Sample Data'!L$3:L$98)&gt;10,IF(AND(ISNUMBER('Control Sample Data'!L72),'Control Sample Data'!L72&lt;$B$1,'Control Sample Data'!L72&gt;0),'Control Sample Data'!L72,$B$1),"")</f>
        <v/>
      </c>
      <c r="Y73" s="17" t="str">
        <f>IF(SUM('Control Sample Data'!M$3:M$98)&gt;10,IF(AND(ISNUMBER('Control Sample Data'!M72),'Control Sample Data'!M72&lt;$B$1,'Control Sample Data'!M72&gt;0),'Control Sample Data'!M72,$B$1),"")</f>
        <v/>
      </c>
      <c r="AT73" s="36" t="str">
        <f t="shared" si="46"/>
        <v/>
      </c>
      <c r="AU73" s="36" t="str">
        <f t="shared" si="47"/>
        <v/>
      </c>
      <c r="AV73" s="36" t="str">
        <f t="shared" si="48"/>
        <v/>
      </c>
      <c r="AW73" s="36" t="str">
        <f t="shared" si="49"/>
        <v/>
      </c>
      <c r="AX73" s="36" t="str">
        <f t="shared" si="50"/>
        <v/>
      </c>
      <c r="AY73" s="36" t="str">
        <f t="shared" si="51"/>
        <v/>
      </c>
      <c r="AZ73" s="36" t="str">
        <f t="shared" si="52"/>
        <v/>
      </c>
      <c r="BA73" s="36" t="str">
        <f t="shared" si="53"/>
        <v/>
      </c>
      <c r="BB73" s="36" t="str">
        <f t="shared" si="54"/>
        <v/>
      </c>
      <c r="BC73" s="36" t="str">
        <f t="shared" si="55"/>
        <v/>
      </c>
      <c r="BD73" s="36" t="str">
        <f t="shared" si="56"/>
        <v/>
      </c>
      <c r="BE73" s="36" t="str">
        <f t="shared" si="57"/>
        <v/>
      </c>
      <c r="BF73" s="36" t="str">
        <f t="shared" si="58"/>
        <v/>
      </c>
      <c r="BG73" s="36" t="str">
        <f t="shared" si="59"/>
        <v/>
      </c>
      <c r="BH73" s="36" t="str">
        <f t="shared" si="60"/>
        <v/>
      </c>
      <c r="BI73" s="36" t="str">
        <f t="shared" si="61"/>
        <v/>
      </c>
      <c r="BJ73" s="36" t="str">
        <f t="shared" si="62"/>
        <v/>
      </c>
      <c r="BK73" s="36" t="str">
        <f t="shared" si="63"/>
        <v/>
      </c>
      <c r="BL73" s="36" t="str">
        <f t="shared" si="64"/>
        <v/>
      </c>
      <c r="BM73" s="36" t="str">
        <f t="shared" si="65"/>
        <v/>
      </c>
      <c r="BN73" s="38" t="e">
        <f t="shared" si="66"/>
        <v>#DIV/0!</v>
      </c>
      <c r="BO73" s="38" t="e">
        <f t="shared" si="67"/>
        <v>#DIV/0!</v>
      </c>
      <c r="BP73" s="39" t="str">
        <f t="shared" si="68"/>
        <v/>
      </c>
      <c r="BQ73" s="39" t="str">
        <f t="shared" si="69"/>
        <v/>
      </c>
      <c r="BR73" s="39" t="str">
        <f t="shared" si="70"/>
        <v/>
      </c>
      <c r="BS73" s="39" t="str">
        <f t="shared" si="71"/>
        <v/>
      </c>
      <c r="BT73" s="39" t="str">
        <f t="shared" si="72"/>
        <v/>
      </c>
      <c r="BU73" s="39" t="str">
        <f t="shared" si="73"/>
        <v/>
      </c>
      <c r="BV73" s="39" t="str">
        <f t="shared" si="74"/>
        <v/>
      </c>
      <c r="BW73" s="39" t="str">
        <f t="shared" si="75"/>
        <v/>
      </c>
      <c r="BX73" s="39" t="str">
        <f t="shared" si="76"/>
        <v/>
      </c>
      <c r="BY73" s="39" t="str">
        <f t="shared" si="77"/>
        <v/>
      </c>
      <c r="BZ73" s="39" t="str">
        <f t="shared" si="78"/>
        <v/>
      </c>
      <c r="CA73" s="39" t="str">
        <f t="shared" si="79"/>
        <v/>
      </c>
      <c r="CB73" s="39" t="str">
        <f t="shared" si="80"/>
        <v/>
      </c>
      <c r="CC73" s="39" t="str">
        <f t="shared" si="81"/>
        <v/>
      </c>
      <c r="CD73" s="39" t="str">
        <f t="shared" si="82"/>
        <v/>
      </c>
      <c r="CE73" s="39" t="str">
        <f t="shared" si="83"/>
        <v/>
      </c>
      <c r="CF73" s="39" t="str">
        <f t="shared" si="84"/>
        <v/>
      </c>
      <c r="CG73" s="39" t="str">
        <f t="shared" si="85"/>
        <v/>
      </c>
      <c r="CH73" s="39" t="str">
        <f t="shared" si="86"/>
        <v/>
      </c>
      <c r="CI73" s="39" t="str">
        <f t="shared" si="87"/>
        <v/>
      </c>
    </row>
    <row r="74" spans="1:87">
      <c r="A74" s="18"/>
      <c r="B74" s="15" t="str">
        <f>'Gene Table'!E73</f>
        <v>mmu-miR-145-5p</v>
      </c>
      <c r="C74" s="15" t="str">
        <f>'Gene Table'!B73</f>
        <v>C23</v>
      </c>
      <c r="D74" s="16" t="str">
        <f>IF(SUM('Test Sample Data'!D$3:D$98)&gt;10,IF(AND(ISNUMBER('Test Sample Data'!D73),'Test Sample Data'!D73&lt;$B$1,'Test Sample Data'!D73&gt;0),'Test Sample Data'!D73,$B$1),"")</f>
        <v/>
      </c>
      <c r="E74" s="17" t="str">
        <f>IF(SUM('Test Sample Data'!E$3:E$98)&gt;10,IF(AND(ISNUMBER('Test Sample Data'!E73),'Test Sample Data'!E73&lt;$B$1,'Test Sample Data'!E73&gt;0),'Test Sample Data'!E73,$B$1),"")</f>
        <v/>
      </c>
      <c r="F74" s="17" t="str">
        <f>IF(SUM('Test Sample Data'!F$3:F$98)&gt;10,IF(AND(ISNUMBER('Test Sample Data'!F73),'Test Sample Data'!F73&lt;$B$1,'Test Sample Data'!F73&gt;0),'Test Sample Data'!F73,$B$1),"")</f>
        <v/>
      </c>
      <c r="G74" s="17" t="str">
        <f>IF(SUM('Test Sample Data'!G$3:G$98)&gt;10,IF(AND(ISNUMBER('Test Sample Data'!G73),'Test Sample Data'!G73&lt;$B$1,'Test Sample Data'!G73&gt;0),'Test Sample Data'!G73,$B$1),"")</f>
        <v/>
      </c>
      <c r="H74" s="17" t="str">
        <f>IF(SUM('Test Sample Data'!H$3:H$98)&gt;10,IF(AND(ISNUMBER('Test Sample Data'!H73),'Test Sample Data'!H73&lt;$B$1,'Test Sample Data'!H73&gt;0),'Test Sample Data'!H73,$B$1),"")</f>
        <v/>
      </c>
      <c r="I74" s="17" t="str">
        <f>IF(SUM('Test Sample Data'!I$3:I$98)&gt;10,IF(AND(ISNUMBER('Test Sample Data'!I73),'Test Sample Data'!I73&lt;$B$1,'Test Sample Data'!I73&gt;0),'Test Sample Data'!I73,$B$1),"")</f>
        <v/>
      </c>
      <c r="J74" s="17" t="str">
        <f>IF(SUM('Test Sample Data'!J$3:J$98)&gt;10,IF(AND(ISNUMBER('Test Sample Data'!J73),'Test Sample Data'!J73&lt;$B$1,'Test Sample Data'!J73&gt;0),'Test Sample Data'!J73,$B$1),"")</f>
        <v/>
      </c>
      <c r="K74" s="17" t="str">
        <f>IF(SUM('Test Sample Data'!K$3:K$98)&gt;10,IF(AND(ISNUMBER('Test Sample Data'!K73),'Test Sample Data'!K73&lt;$B$1,'Test Sample Data'!K73&gt;0),'Test Sample Data'!K73,$B$1),"")</f>
        <v/>
      </c>
      <c r="L74" s="17" t="str">
        <f>IF(SUM('Test Sample Data'!L$3:L$98)&gt;10,IF(AND(ISNUMBER('Test Sample Data'!L73),'Test Sample Data'!L73&lt;$B$1,'Test Sample Data'!L73&gt;0),'Test Sample Data'!L73,$B$1),"")</f>
        <v/>
      </c>
      <c r="M74" s="17" t="str">
        <f>IF(SUM('Test Sample Data'!M$3:M$98)&gt;10,IF(AND(ISNUMBER('Test Sample Data'!M73),'Test Sample Data'!M73&lt;$B$1,'Test Sample Data'!M73&gt;0),'Test Sample Data'!M73,$B$1),"")</f>
        <v/>
      </c>
      <c r="N74" s="17" t="str">
        <f>'Gene Table'!E73</f>
        <v>mmu-miR-145-5p</v>
      </c>
      <c r="O74" s="17" t="str">
        <f>'Gene Table'!B73</f>
        <v>C23</v>
      </c>
      <c r="P74" s="17" t="str">
        <f>IF(SUM('Control Sample Data'!D$3:D$98)&gt;10,IF(AND(ISNUMBER('Control Sample Data'!D73),'Control Sample Data'!D73&lt;$B$1,'Control Sample Data'!D73&gt;0),'Control Sample Data'!D73,$B$1),"")</f>
        <v/>
      </c>
      <c r="Q74" s="17" t="str">
        <f>IF(SUM('Control Sample Data'!E$3:E$98)&gt;10,IF(AND(ISNUMBER('Control Sample Data'!E73),'Control Sample Data'!E73&lt;$B$1,'Control Sample Data'!E73&gt;0),'Control Sample Data'!E73,$B$1),"")</f>
        <v/>
      </c>
      <c r="R74" s="17" t="str">
        <f>IF(SUM('Control Sample Data'!F$3:F$98)&gt;10,IF(AND(ISNUMBER('Control Sample Data'!F73),'Control Sample Data'!F73&lt;$B$1,'Control Sample Data'!F73&gt;0),'Control Sample Data'!F73,$B$1),"")</f>
        <v/>
      </c>
      <c r="S74" s="17" t="str">
        <f>IF(SUM('Control Sample Data'!G$3:G$98)&gt;10,IF(AND(ISNUMBER('Control Sample Data'!G73),'Control Sample Data'!G73&lt;$B$1,'Control Sample Data'!G73&gt;0),'Control Sample Data'!G73,$B$1),"")</f>
        <v/>
      </c>
      <c r="T74" s="17" t="str">
        <f>IF(SUM('Control Sample Data'!H$3:H$98)&gt;10,IF(AND(ISNUMBER('Control Sample Data'!H73),'Control Sample Data'!H73&lt;$B$1,'Control Sample Data'!H73&gt;0),'Control Sample Data'!H73,$B$1),"")</f>
        <v/>
      </c>
      <c r="U74" s="17" t="str">
        <f>IF(SUM('Control Sample Data'!I$3:I$98)&gt;10,IF(AND(ISNUMBER('Control Sample Data'!I73),'Control Sample Data'!I73&lt;$B$1,'Control Sample Data'!I73&gt;0),'Control Sample Data'!I73,$B$1),"")</f>
        <v/>
      </c>
      <c r="V74" s="17" t="str">
        <f>IF(SUM('Control Sample Data'!J$3:J$98)&gt;10,IF(AND(ISNUMBER('Control Sample Data'!J73),'Control Sample Data'!J73&lt;$B$1,'Control Sample Data'!J73&gt;0),'Control Sample Data'!J73,$B$1),"")</f>
        <v/>
      </c>
      <c r="W74" s="17" t="str">
        <f>IF(SUM('Control Sample Data'!K$3:K$98)&gt;10,IF(AND(ISNUMBER('Control Sample Data'!K73),'Control Sample Data'!K73&lt;$B$1,'Control Sample Data'!K73&gt;0),'Control Sample Data'!K73,$B$1),"")</f>
        <v/>
      </c>
      <c r="X74" s="17" t="str">
        <f>IF(SUM('Control Sample Data'!L$3:L$98)&gt;10,IF(AND(ISNUMBER('Control Sample Data'!L73),'Control Sample Data'!L73&lt;$B$1,'Control Sample Data'!L73&gt;0),'Control Sample Data'!L73,$B$1),"")</f>
        <v/>
      </c>
      <c r="Y74" s="17" t="str">
        <f>IF(SUM('Control Sample Data'!M$3:M$98)&gt;10,IF(AND(ISNUMBER('Control Sample Data'!M73),'Control Sample Data'!M73&lt;$B$1,'Control Sample Data'!M73&gt;0),'Control Sample Data'!M73,$B$1),"")</f>
        <v/>
      </c>
      <c r="AT74" s="36" t="str">
        <f t="shared" si="46"/>
        <v/>
      </c>
      <c r="AU74" s="36" t="str">
        <f t="shared" si="47"/>
        <v/>
      </c>
      <c r="AV74" s="36" t="str">
        <f t="shared" si="48"/>
        <v/>
      </c>
      <c r="AW74" s="36" t="str">
        <f t="shared" si="49"/>
        <v/>
      </c>
      <c r="AX74" s="36" t="str">
        <f t="shared" si="50"/>
        <v/>
      </c>
      <c r="AY74" s="36" t="str">
        <f t="shared" si="51"/>
        <v/>
      </c>
      <c r="AZ74" s="36" t="str">
        <f t="shared" si="52"/>
        <v/>
      </c>
      <c r="BA74" s="36" t="str">
        <f t="shared" si="53"/>
        <v/>
      </c>
      <c r="BB74" s="36" t="str">
        <f t="shared" si="54"/>
        <v/>
      </c>
      <c r="BC74" s="36" t="str">
        <f t="shared" si="55"/>
        <v/>
      </c>
      <c r="BD74" s="36" t="str">
        <f t="shared" si="56"/>
        <v/>
      </c>
      <c r="BE74" s="36" t="str">
        <f t="shared" si="57"/>
        <v/>
      </c>
      <c r="BF74" s="36" t="str">
        <f t="shared" si="58"/>
        <v/>
      </c>
      <c r="BG74" s="36" t="str">
        <f t="shared" si="59"/>
        <v/>
      </c>
      <c r="BH74" s="36" t="str">
        <f t="shared" si="60"/>
        <v/>
      </c>
      <c r="BI74" s="36" t="str">
        <f t="shared" si="61"/>
        <v/>
      </c>
      <c r="BJ74" s="36" t="str">
        <f t="shared" si="62"/>
        <v/>
      </c>
      <c r="BK74" s="36" t="str">
        <f t="shared" si="63"/>
        <v/>
      </c>
      <c r="BL74" s="36" t="str">
        <f t="shared" si="64"/>
        <v/>
      </c>
      <c r="BM74" s="36" t="str">
        <f t="shared" si="65"/>
        <v/>
      </c>
      <c r="BN74" s="38" t="e">
        <f t="shared" si="66"/>
        <v>#DIV/0!</v>
      </c>
      <c r="BO74" s="38" t="e">
        <f t="shared" si="67"/>
        <v>#DIV/0!</v>
      </c>
      <c r="BP74" s="39" t="str">
        <f t="shared" si="68"/>
        <v/>
      </c>
      <c r="BQ74" s="39" t="str">
        <f t="shared" si="69"/>
        <v/>
      </c>
      <c r="BR74" s="39" t="str">
        <f t="shared" si="70"/>
        <v/>
      </c>
      <c r="BS74" s="39" t="str">
        <f t="shared" si="71"/>
        <v/>
      </c>
      <c r="BT74" s="39" t="str">
        <f t="shared" si="72"/>
        <v/>
      </c>
      <c r="BU74" s="39" t="str">
        <f t="shared" si="73"/>
        <v/>
      </c>
      <c r="BV74" s="39" t="str">
        <f t="shared" si="74"/>
        <v/>
      </c>
      <c r="BW74" s="39" t="str">
        <f t="shared" si="75"/>
        <v/>
      </c>
      <c r="BX74" s="39" t="str">
        <f t="shared" si="76"/>
        <v/>
      </c>
      <c r="BY74" s="39" t="str">
        <f t="shared" si="77"/>
        <v/>
      </c>
      <c r="BZ74" s="39" t="str">
        <f t="shared" si="78"/>
        <v/>
      </c>
      <c r="CA74" s="39" t="str">
        <f t="shared" si="79"/>
        <v/>
      </c>
      <c r="CB74" s="39" t="str">
        <f t="shared" si="80"/>
        <v/>
      </c>
      <c r="CC74" s="39" t="str">
        <f t="shared" si="81"/>
        <v/>
      </c>
      <c r="CD74" s="39" t="str">
        <f t="shared" si="82"/>
        <v/>
      </c>
      <c r="CE74" s="39" t="str">
        <f t="shared" si="83"/>
        <v/>
      </c>
      <c r="CF74" s="39" t="str">
        <f t="shared" si="84"/>
        <v/>
      </c>
      <c r="CG74" s="39" t="str">
        <f t="shared" si="85"/>
        <v/>
      </c>
      <c r="CH74" s="39" t="str">
        <f t="shared" si="86"/>
        <v/>
      </c>
      <c r="CI74" s="39" t="str">
        <f t="shared" si="87"/>
        <v/>
      </c>
    </row>
    <row r="75" spans="1:87">
      <c r="A75" s="18"/>
      <c r="B75" s="15" t="str">
        <f>'Gene Table'!E74</f>
        <v>mmu-miR-409-3p</v>
      </c>
      <c r="C75" s="15" t="str">
        <f>'Gene Table'!B74</f>
        <v>C24</v>
      </c>
      <c r="D75" s="16" t="str">
        <f>IF(SUM('Test Sample Data'!D$3:D$98)&gt;10,IF(AND(ISNUMBER('Test Sample Data'!D74),'Test Sample Data'!D74&lt;$B$1,'Test Sample Data'!D74&gt;0),'Test Sample Data'!D74,$B$1),"")</f>
        <v/>
      </c>
      <c r="E75" s="17" t="str">
        <f>IF(SUM('Test Sample Data'!E$3:E$98)&gt;10,IF(AND(ISNUMBER('Test Sample Data'!E74),'Test Sample Data'!E74&lt;$B$1,'Test Sample Data'!E74&gt;0),'Test Sample Data'!E74,$B$1),"")</f>
        <v/>
      </c>
      <c r="F75" s="17" t="str">
        <f>IF(SUM('Test Sample Data'!F$3:F$98)&gt;10,IF(AND(ISNUMBER('Test Sample Data'!F74),'Test Sample Data'!F74&lt;$B$1,'Test Sample Data'!F74&gt;0),'Test Sample Data'!F74,$B$1),"")</f>
        <v/>
      </c>
      <c r="G75" s="17" t="str">
        <f>IF(SUM('Test Sample Data'!G$3:G$98)&gt;10,IF(AND(ISNUMBER('Test Sample Data'!G74),'Test Sample Data'!G74&lt;$B$1,'Test Sample Data'!G74&gt;0),'Test Sample Data'!G74,$B$1),"")</f>
        <v/>
      </c>
      <c r="H75" s="17" t="str">
        <f>IF(SUM('Test Sample Data'!H$3:H$98)&gt;10,IF(AND(ISNUMBER('Test Sample Data'!H74),'Test Sample Data'!H74&lt;$B$1,'Test Sample Data'!H74&gt;0),'Test Sample Data'!H74,$B$1),"")</f>
        <v/>
      </c>
      <c r="I75" s="17" t="str">
        <f>IF(SUM('Test Sample Data'!I$3:I$98)&gt;10,IF(AND(ISNUMBER('Test Sample Data'!I74),'Test Sample Data'!I74&lt;$B$1,'Test Sample Data'!I74&gt;0),'Test Sample Data'!I74,$B$1),"")</f>
        <v/>
      </c>
      <c r="J75" s="17" t="str">
        <f>IF(SUM('Test Sample Data'!J$3:J$98)&gt;10,IF(AND(ISNUMBER('Test Sample Data'!J74),'Test Sample Data'!J74&lt;$B$1,'Test Sample Data'!J74&gt;0),'Test Sample Data'!J74,$B$1),"")</f>
        <v/>
      </c>
      <c r="K75" s="17" t="str">
        <f>IF(SUM('Test Sample Data'!K$3:K$98)&gt;10,IF(AND(ISNUMBER('Test Sample Data'!K74),'Test Sample Data'!K74&lt;$B$1,'Test Sample Data'!K74&gt;0),'Test Sample Data'!K74,$B$1),"")</f>
        <v/>
      </c>
      <c r="L75" s="17" t="str">
        <f>IF(SUM('Test Sample Data'!L$3:L$98)&gt;10,IF(AND(ISNUMBER('Test Sample Data'!L74),'Test Sample Data'!L74&lt;$B$1,'Test Sample Data'!L74&gt;0),'Test Sample Data'!L74,$B$1),"")</f>
        <v/>
      </c>
      <c r="M75" s="17" t="str">
        <f>IF(SUM('Test Sample Data'!M$3:M$98)&gt;10,IF(AND(ISNUMBER('Test Sample Data'!M74),'Test Sample Data'!M74&lt;$B$1,'Test Sample Data'!M74&gt;0),'Test Sample Data'!M74,$B$1),"")</f>
        <v/>
      </c>
      <c r="N75" s="17" t="str">
        <f>'Gene Table'!E74</f>
        <v>mmu-miR-409-3p</v>
      </c>
      <c r="O75" s="17" t="str">
        <f>'Gene Table'!B74</f>
        <v>C24</v>
      </c>
      <c r="P75" s="17" t="str">
        <f>IF(SUM('Control Sample Data'!D$3:D$98)&gt;10,IF(AND(ISNUMBER('Control Sample Data'!D74),'Control Sample Data'!D74&lt;$B$1,'Control Sample Data'!D74&gt;0),'Control Sample Data'!D74,$B$1),"")</f>
        <v/>
      </c>
      <c r="Q75" s="17" t="str">
        <f>IF(SUM('Control Sample Data'!E$3:E$98)&gt;10,IF(AND(ISNUMBER('Control Sample Data'!E74),'Control Sample Data'!E74&lt;$B$1,'Control Sample Data'!E74&gt;0),'Control Sample Data'!E74,$B$1),"")</f>
        <v/>
      </c>
      <c r="R75" s="17" t="str">
        <f>IF(SUM('Control Sample Data'!F$3:F$98)&gt;10,IF(AND(ISNUMBER('Control Sample Data'!F74),'Control Sample Data'!F74&lt;$B$1,'Control Sample Data'!F74&gt;0),'Control Sample Data'!F74,$B$1),"")</f>
        <v/>
      </c>
      <c r="S75" s="17" t="str">
        <f>IF(SUM('Control Sample Data'!G$3:G$98)&gt;10,IF(AND(ISNUMBER('Control Sample Data'!G74),'Control Sample Data'!G74&lt;$B$1,'Control Sample Data'!G74&gt;0),'Control Sample Data'!G74,$B$1),"")</f>
        <v/>
      </c>
      <c r="T75" s="17" t="str">
        <f>IF(SUM('Control Sample Data'!H$3:H$98)&gt;10,IF(AND(ISNUMBER('Control Sample Data'!H74),'Control Sample Data'!H74&lt;$B$1,'Control Sample Data'!H74&gt;0),'Control Sample Data'!H74,$B$1),"")</f>
        <v/>
      </c>
      <c r="U75" s="17" t="str">
        <f>IF(SUM('Control Sample Data'!I$3:I$98)&gt;10,IF(AND(ISNUMBER('Control Sample Data'!I74),'Control Sample Data'!I74&lt;$B$1,'Control Sample Data'!I74&gt;0),'Control Sample Data'!I74,$B$1),"")</f>
        <v/>
      </c>
      <c r="V75" s="17" t="str">
        <f>IF(SUM('Control Sample Data'!J$3:J$98)&gt;10,IF(AND(ISNUMBER('Control Sample Data'!J74),'Control Sample Data'!J74&lt;$B$1,'Control Sample Data'!J74&gt;0),'Control Sample Data'!J74,$B$1),"")</f>
        <v/>
      </c>
      <c r="W75" s="17" t="str">
        <f>IF(SUM('Control Sample Data'!K$3:K$98)&gt;10,IF(AND(ISNUMBER('Control Sample Data'!K74),'Control Sample Data'!K74&lt;$B$1,'Control Sample Data'!K74&gt;0),'Control Sample Data'!K74,$B$1),"")</f>
        <v/>
      </c>
      <c r="X75" s="17" t="str">
        <f>IF(SUM('Control Sample Data'!L$3:L$98)&gt;10,IF(AND(ISNUMBER('Control Sample Data'!L74),'Control Sample Data'!L74&lt;$B$1,'Control Sample Data'!L74&gt;0),'Control Sample Data'!L74,$B$1),"")</f>
        <v/>
      </c>
      <c r="Y75" s="17" t="str">
        <f>IF(SUM('Control Sample Data'!M$3:M$98)&gt;10,IF(AND(ISNUMBER('Control Sample Data'!M74),'Control Sample Data'!M74&lt;$B$1,'Control Sample Data'!M74&gt;0),'Control Sample Data'!M74,$B$1),"")</f>
        <v/>
      </c>
      <c r="AT75" s="36" t="str">
        <f t="shared" si="46"/>
        <v/>
      </c>
      <c r="AU75" s="36" t="str">
        <f t="shared" si="47"/>
        <v/>
      </c>
      <c r="AV75" s="36" t="str">
        <f t="shared" si="48"/>
        <v/>
      </c>
      <c r="AW75" s="36" t="str">
        <f t="shared" si="49"/>
        <v/>
      </c>
      <c r="AX75" s="36" t="str">
        <f t="shared" si="50"/>
        <v/>
      </c>
      <c r="AY75" s="36" t="str">
        <f t="shared" si="51"/>
        <v/>
      </c>
      <c r="AZ75" s="36" t="str">
        <f t="shared" si="52"/>
        <v/>
      </c>
      <c r="BA75" s="36" t="str">
        <f t="shared" si="53"/>
        <v/>
      </c>
      <c r="BB75" s="36" t="str">
        <f t="shared" si="54"/>
        <v/>
      </c>
      <c r="BC75" s="36" t="str">
        <f t="shared" si="55"/>
        <v/>
      </c>
      <c r="BD75" s="36" t="str">
        <f t="shared" si="56"/>
        <v/>
      </c>
      <c r="BE75" s="36" t="str">
        <f t="shared" si="57"/>
        <v/>
      </c>
      <c r="BF75" s="36" t="str">
        <f t="shared" si="58"/>
        <v/>
      </c>
      <c r="BG75" s="36" t="str">
        <f t="shared" si="59"/>
        <v/>
      </c>
      <c r="BH75" s="36" t="str">
        <f t="shared" si="60"/>
        <v/>
      </c>
      <c r="BI75" s="36" t="str">
        <f t="shared" si="61"/>
        <v/>
      </c>
      <c r="BJ75" s="36" t="str">
        <f t="shared" si="62"/>
        <v/>
      </c>
      <c r="BK75" s="36" t="str">
        <f t="shared" si="63"/>
        <v/>
      </c>
      <c r="BL75" s="36" t="str">
        <f t="shared" si="64"/>
        <v/>
      </c>
      <c r="BM75" s="36" t="str">
        <f t="shared" si="65"/>
        <v/>
      </c>
      <c r="BN75" s="38" t="e">
        <f t="shared" si="66"/>
        <v>#DIV/0!</v>
      </c>
      <c r="BO75" s="38" t="e">
        <f t="shared" si="67"/>
        <v>#DIV/0!</v>
      </c>
      <c r="BP75" s="39" t="str">
        <f t="shared" si="68"/>
        <v/>
      </c>
      <c r="BQ75" s="39" t="str">
        <f t="shared" si="69"/>
        <v/>
      </c>
      <c r="BR75" s="39" t="str">
        <f t="shared" si="70"/>
        <v/>
      </c>
      <c r="BS75" s="39" t="str">
        <f t="shared" si="71"/>
        <v/>
      </c>
      <c r="BT75" s="39" t="str">
        <f t="shared" si="72"/>
        <v/>
      </c>
      <c r="BU75" s="39" t="str">
        <f t="shared" si="73"/>
        <v/>
      </c>
      <c r="BV75" s="39" t="str">
        <f t="shared" si="74"/>
        <v/>
      </c>
      <c r="BW75" s="39" t="str">
        <f t="shared" si="75"/>
        <v/>
      </c>
      <c r="BX75" s="39" t="str">
        <f t="shared" si="76"/>
        <v/>
      </c>
      <c r="BY75" s="39" t="str">
        <f t="shared" si="77"/>
        <v/>
      </c>
      <c r="BZ75" s="39" t="str">
        <f t="shared" si="78"/>
        <v/>
      </c>
      <c r="CA75" s="39" t="str">
        <f t="shared" si="79"/>
        <v/>
      </c>
      <c r="CB75" s="39" t="str">
        <f t="shared" si="80"/>
        <v/>
      </c>
      <c r="CC75" s="39" t="str">
        <f t="shared" si="81"/>
        <v/>
      </c>
      <c r="CD75" s="39" t="str">
        <f t="shared" si="82"/>
        <v/>
      </c>
      <c r="CE75" s="39" t="str">
        <f t="shared" si="83"/>
        <v/>
      </c>
      <c r="CF75" s="39" t="str">
        <f t="shared" si="84"/>
        <v/>
      </c>
      <c r="CG75" s="39" t="str">
        <f t="shared" si="85"/>
        <v/>
      </c>
      <c r="CH75" s="39" t="str">
        <f t="shared" si="86"/>
        <v/>
      </c>
      <c r="CI75" s="39" t="str">
        <f t="shared" si="87"/>
        <v/>
      </c>
    </row>
    <row r="76" spans="1:87">
      <c r="A76" s="18"/>
      <c r="B76" s="15" t="str">
        <f>'Gene Table'!E75</f>
        <v>mmu-miR-212-3p</v>
      </c>
      <c r="C76" s="15" t="str">
        <f>'Gene Table'!B75</f>
        <v>D01</v>
      </c>
      <c r="D76" s="16" t="str">
        <f>IF(SUM('Test Sample Data'!D$3:D$98)&gt;10,IF(AND(ISNUMBER('Test Sample Data'!D75),'Test Sample Data'!D75&lt;$B$1,'Test Sample Data'!D75&gt;0),'Test Sample Data'!D75,$B$1),"")</f>
        <v/>
      </c>
      <c r="E76" s="17" t="str">
        <f>IF(SUM('Test Sample Data'!E$3:E$98)&gt;10,IF(AND(ISNUMBER('Test Sample Data'!E75),'Test Sample Data'!E75&lt;$B$1,'Test Sample Data'!E75&gt;0),'Test Sample Data'!E75,$B$1),"")</f>
        <v/>
      </c>
      <c r="F76" s="17" t="str">
        <f>IF(SUM('Test Sample Data'!F$3:F$98)&gt;10,IF(AND(ISNUMBER('Test Sample Data'!F75),'Test Sample Data'!F75&lt;$B$1,'Test Sample Data'!F75&gt;0),'Test Sample Data'!F75,$B$1),"")</f>
        <v/>
      </c>
      <c r="G76" s="17" t="str">
        <f>IF(SUM('Test Sample Data'!G$3:G$98)&gt;10,IF(AND(ISNUMBER('Test Sample Data'!G75),'Test Sample Data'!G75&lt;$B$1,'Test Sample Data'!G75&gt;0),'Test Sample Data'!G75,$B$1),"")</f>
        <v/>
      </c>
      <c r="H76" s="17" t="str">
        <f>IF(SUM('Test Sample Data'!H$3:H$98)&gt;10,IF(AND(ISNUMBER('Test Sample Data'!H75),'Test Sample Data'!H75&lt;$B$1,'Test Sample Data'!H75&gt;0),'Test Sample Data'!H75,$B$1),"")</f>
        <v/>
      </c>
      <c r="I76" s="17" t="str">
        <f>IF(SUM('Test Sample Data'!I$3:I$98)&gt;10,IF(AND(ISNUMBER('Test Sample Data'!I75),'Test Sample Data'!I75&lt;$B$1,'Test Sample Data'!I75&gt;0),'Test Sample Data'!I75,$B$1),"")</f>
        <v/>
      </c>
      <c r="J76" s="17" t="str">
        <f>IF(SUM('Test Sample Data'!J$3:J$98)&gt;10,IF(AND(ISNUMBER('Test Sample Data'!J75),'Test Sample Data'!J75&lt;$B$1,'Test Sample Data'!J75&gt;0),'Test Sample Data'!J75,$B$1),"")</f>
        <v/>
      </c>
      <c r="K76" s="17" t="str">
        <f>IF(SUM('Test Sample Data'!K$3:K$98)&gt;10,IF(AND(ISNUMBER('Test Sample Data'!K75),'Test Sample Data'!K75&lt;$B$1,'Test Sample Data'!K75&gt;0),'Test Sample Data'!K75,$B$1),"")</f>
        <v/>
      </c>
      <c r="L76" s="17" t="str">
        <f>IF(SUM('Test Sample Data'!L$3:L$98)&gt;10,IF(AND(ISNUMBER('Test Sample Data'!L75),'Test Sample Data'!L75&lt;$B$1,'Test Sample Data'!L75&gt;0),'Test Sample Data'!L75,$B$1),"")</f>
        <v/>
      </c>
      <c r="M76" s="17" t="str">
        <f>IF(SUM('Test Sample Data'!M$3:M$98)&gt;10,IF(AND(ISNUMBER('Test Sample Data'!M75),'Test Sample Data'!M75&lt;$B$1,'Test Sample Data'!M75&gt;0),'Test Sample Data'!M75,$B$1),"")</f>
        <v/>
      </c>
      <c r="N76" s="17" t="str">
        <f>'Gene Table'!E75</f>
        <v>mmu-miR-212-3p</v>
      </c>
      <c r="O76" s="17" t="str">
        <f>'Gene Table'!B75</f>
        <v>D01</v>
      </c>
      <c r="P76" s="17" t="str">
        <f>IF(SUM('Control Sample Data'!D$3:D$98)&gt;10,IF(AND(ISNUMBER('Control Sample Data'!D75),'Control Sample Data'!D75&lt;$B$1,'Control Sample Data'!D75&gt;0),'Control Sample Data'!D75,$B$1),"")</f>
        <v/>
      </c>
      <c r="Q76" s="17" t="str">
        <f>IF(SUM('Control Sample Data'!E$3:E$98)&gt;10,IF(AND(ISNUMBER('Control Sample Data'!E75),'Control Sample Data'!E75&lt;$B$1,'Control Sample Data'!E75&gt;0),'Control Sample Data'!E75,$B$1),"")</f>
        <v/>
      </c>
      <c r="R76" s="17" t="str">
        <f>IF(SUM('Control Sample Data'!F$3:F$98)&gt;10,IF(AND(ISNUMBER('Control Sample Data'!F75),'Control Sample Data'!F75&lt;$B$1,'Control Sample Data'!F75&gt;0),'Control Sample Data'!F75,$B$1),"")</f>
        <v/>
      </c>
      <c r="S76" s="17" t="str">
        <f>IF(SUM('Control Sample Data'!G$3:G$98)&gt;10,IF(AND(ISNUMBER('Control Sample Data'!G75),'Control Sample Data'!G75&lt;$B$1,'Control Sample Data'!G75&gt;0),'Control Sample Data'!G75,$B$1),"")</f>
        <v/>
      </c>
      <c r="T76" s="17" t="str">
        <f>IF(SUM('Control Sample Data'!H$3:H$98)&gt;10,IF(AND(ISNUMBER('Control Sample Data'!H75),'Control Sample Data'!H75&lt;$B$1,'Control Sample Data'!H75&gt;0),'Control Sample Data'!H75,$B$1),"")</f>
        <v/>
      </c>
      <c r="U76" s="17" t="str">
        <f>IF(SUM('Control Sample Data'!I$3:I$98)&gt;10,IF(AND(ISNUMBER('Control Sample Data'!I75),'Control Sample Data'!I75&lt;$B$1,'Control Sample Data'!I75&gt;0),'Control Sample Data'!I75,$B$1),"")</f>
        <v/>
      </c>
      <c r="V76" s="17" t="str">
        <f>IF(SUM('Control Sample Data'!J$3:J$98)&gt;10,IF(AND(ISNUMBER('Control Sample Data'!J75),'Control Sample Data'!J75&lt;$B$1,'Control Sample Data'!J75&gt;0),'Control Sample Data'!J75,$B$1),"")</f>
        <v/>
      </c>
      <c r="W76" s="17" t="str">
        <f>IF(SUM('Control Sample Data'!K$3:K$98)&gt;10,IF(AND(ISNUMBER('Control Sample Data'!K75),'Control Sample Data'!K75&lt;$B$1,'Control Sample Data'!K75&gt;0),'Control Sample Data'!K75,$B$1),"")</f>
        <v/>
      </c>
      <c r="X76" s="17" t="str">
        <f>IF(SUM('Control Sample Data'!L$3:L$98)&gt;10,IF(AND(ISNUMBER('Control Sample Data'!L75),'Control Sample Data'!L75&lt;$B$1,'Control Sample Data'!L75&gt;0),'Control Sample Data'!L75,$B$1),"")</f>
        <v/>
      </c>
      <c r="Y76" s="17" t="str">
        <f>IF(SUM('Control Sample Data'!M$3:M$98)&gt;10,IF(AND(ISNUMBER('Control Sample Data'!M75),'Control Sample Data'!M75&lt;$B$1,'Control Sample Data'!M75&gt;0),'Control Sample Data'!M75,$B$1),"")</f>
        <v/>
      </c>
      <c r="AT76" s="36" t="str">
        <f t="shared" si="46"/>
        <v/>
      </c>
      <c r="AU76" s="36" t="str">
        <f t="shared" si="47"/>
        <v/>
      </c>
      <c r="AV76" s="36" t="str">
        <f t="shared" si="48"/>
        <v/>
      </c>
      <c r="AW76" s="36" t="str">
        <f t="shared" si="49"/>
        <v/>
      </c>
      <c r="AX76" s="36" t="str">
        <f t="shared" si="50"/>
        <v/>
      </c>
      <c r="AY76" s="36" t="str">
        <f t="shared" si="51"/>
        <v/>
      </c>
      <c r="AZ76" s="36" t="str">
        <f t="shared" si="52"/>
        <v/>
      </c>
      <c r="BA76" s="36" t="str">
        <f t="shared" si="53"/>
        <v/>
      </c>
      <c r="BB76" s="36" t="str">
        <f t="shared" si="54"/>
        <v/>
      </c>
      <c r="BC76" s="36" t="str">
        <f t="shared" si="55"/>
        <v/>
      </c>
      <c r="BD76" s="36" t="str">
        <f t="shared" si="56"/>
        <v/>
      </c>
      <c r="BE76" s="36" t="str">
        <f t="shared" si="57"/>
        <v/>
      </c>
      <c r="BF76" s="36" t="str">
        <f t="shared" si="58"/>
        <v/>
      </c>
      <c r="BG76" s="36" t="str">
        <f t="shared" si="59"/>
        <v/>
      </c>
      <c r="BH76" s="36" t="str">
        <f t="shared" si="60"/>
        <v/>
      </c>
      <c r="BI76" s="36" t="str">
        <f t="shared" si="61"/>
        <v/>
      </c>
      <c r="BJ76" s="36" t="str">
        <f t="shared" si="62"/>
        <v/>
      </c>
      <c r="BK76" s="36" t="str">
        <f t="shared" si="63"/>
        <v/>
      </c>
      <c r="BL76" s="36" t="str">
        <f t="shared" si="64"/>
        <v/>
      </c>
      <c r="BM76" s="36" t="str">
        <f t="shared" si="65"/>
        <v/>
      </c>
      <c r="BN76" s="38" t="e">
        <f t="shared" si="66"/>
        <v>#DIV/0!</v>
      </c>
      <c r="BO76" s="38" t="e">
        <f t="shared" si="67"/>
        <v>#DIV/0!</v>
      </c>
      <c r="BP76" s="39" t="str">
        <f t="shared" si="68"/>
        <v/>
      </c>
      <c r="BQ76" s="39" t="str">
        <f t="shared" si="69"/>
        <v/>
      </c>
      <c r="BR76" s="39" t="str">
        <f t="shared" si="70"/>
        <v/>
      </c>
      <c r="BS76" s="39" t="str">
        <f t="shared" si="71"/>
        <v/>
      </c>
      <c r="BT76" s="39" t="str">
        <f t="shared" si="72"/>
        <v/>
      </c>
      <c r="BU76" s="39" t="str">
        <f t="shared" si="73"/>
        <v/>
      </c>
      <c r="BV76" s="39" t="str">
        <f t="shared" si="74"/>
        <v/>
      </c>
      <c r="BW76" s="39" t="str">
        <f t="shared" si="75"/>
        <v/>
      </c>
      <c r="BX76" s="39" t="str">
        <f t="shared" si="76"/>
        <v/>
      </c>
      <c r="BY76" s="39" t="str">
        <f t="shared" si="77"/>
        <v/>
      </c>
      <c r="BZ76" s="39" t="str">
        <f t="shared" si="78"/>
        <v/>
      </c>
      <c r="CA76" s="39" t="str">
        <f t="shared" si="79"/>
        <v/>
      </c>
      <c r="CB76" s="39" t="str">
        <f t="shared" si="80"/>
        <v/>
      </c>
      <c r="CC76" s="39" t="str">
        <f t="shared" si="81"/>
        <v/>
      </c>
      <c r="CD76" s="39" t="str">
        <f t="shared" si="82"/>
        <v/>
      </c>
      <c r="CE76" s="39" t="str">
        <f t="shared" si="83"/>
        <v/>
      </c>
      <c r="CF76" s="39" t="str">
        <f t="shared" si="84"/>
        <v/>
      </c>
      <c r="CG76" s="39" t="str">
        <f t="shared" si="85"/>
        <v/>
      </c>
      <c r="CH76" s="39" t="str">
        <f t="shared" si="86"/>
        <v/>
      </c>
      <c r="CI76" s="39" t="str">
        <f t="shared" si="87"/>
        <v/>
      </c>
    </row>
    <row r="77" spans="1:87">
      <c r="A77" s="18"/>
      <c r="B77" s="15" t="str">
        <f>'Gene Table'!E76</f>
        <v>mmu-miR-672-5p</v>
      </c>
      <c r="C77" s="15" t="str">
        <f>'Gene Table'!B76</f>
        <v>D02</v>
      </c>
      <c r="D77" s="16" t="str">
        <f>IF(SUM('Test Sample Data'!D$3:D$98)&gt;10,IF(AND(ISNUMBER('Test Sample Data'!D76),'Test Sample Data'!D76&lt;$B$1,'Test Sample Data'!D76&gt;0),'Test Sample Data'!D76,$B$1),"")</f>
        <v/>
      </c>
      <c r="E77" s="17" t="str">
        <f>IF(SUM('Test Sample Data'!E$3:E$98)&gt;10,IF(AND(ISNUMBER('Test Sample Data'!E76),'Test Sample Data'!E76&lt;$B$1,'Test Sample Data'!E76&gt;0),'Test Sample Data'!E76,$B$1),"")</f>
        <v/>
      </c>
      <c r="F77" s="17" t="str">
        <f>IF(SUM('Test Sample Data'!F$3:F$98)&gt;10,IF(AND(ISNUMBER('Test Sample Data'!F76),'Test Sample Data'!F76&lt;$B$1,'Test Sample Data'!F76&gt;0),'Test Sample Data'!F76,$B$1),"")</f>
        <v/>
      </c>
      <c r="G77" s="17" t="str">
        <f>IF(SUM('Test Sample Data'!G$3:G$98)&gt;10,IF(AND(ISNUMBER('Test Sample Data'!G76),'Test Sample Data'!G76&lt;$B$1,'Test Sample Data'!G76&gt;0),'Test Sample Data'!G76,$B$1),"")</f>
        <v/>
      </c>
      <c r="H77" s="17" t="str">
        <f>IF(SUM('Test Sample Data'!H$3:H$98)&gt;10,IF(AND(ISNUMBER('Test Sample Data'!H76),'Test Sample Data'!H76&lt;$B$1,'Test Sample Data'!H76&gt;0),'Test Sample Data'!H76,$B$1),"")</f>
        <v/>
      </c>
      <c r="I77" s="17" t="str">
        <f>IF(SUM('Test Sample Data'!I$3:I$98)&gt;10,IF(AND(ISNUMBER('Test Sample Data'!I76),'Test Sample Data'!I76&lt;$B$1,'Test Sample Data'!I76&gt;0),'Test Sample Data'!I76,$B$1),"")</f>
        <v/>
      </c>
      <c r="J77" s="17" t="str">
        <f>IF(SUM('Test Sample Data'!J$3:J$98)&gt;10,IF(AND(ISNUMBER('Test Sample Data'!J76),'Test Sample Data'!J76&lt;$B$1,'Test Sample Data'!J76&gt;0),'Test Sample Data'!J76,$B$1),"")</f>
        <v/>
      </c>
      <c r="K77" s="17" t="str">
        <f>IF(SUM('Test Sample Data'!K$3:K$98)&gt;10,IF(AND(ISNUMBER('Test Sample Data'!K76),'Test Sample Data'!K76&lt;$B$1,'Test Sample Data'!K76&gt;0),'Test Sample Data'!K76,$B$1),"")</f>
        <v/>
      </c>
      <c r="L77" s="17" t="str">
        <f>IF(SUM('Test Sample Data'!L$3:L$98)&gt;10,IF(AND(ISNUMBER('Test Sample Data'!L76),'Test Sample Data'!L76&lt;$B$1,'Test Sample Data'!L76&gt;0),'Test Sample Data'!L76,$B$1),"")</f>
        <v/>
      </c>
      <c r="M77" s="17" t="str">
        <f>IF(SUM('Test Sample Data'!M$3:M$98)&gt;10,IF(AND(ISNUMBER('Test Sample Data'!M76),'Test Sample Data'!M76&lt;$B$1,'Test Sample Data'!M76&gt;0),'Test Sample Data'!M76,$B$1),"")</f>
        <v/>
      </c>
      <c r="N77" s="17" t="str">
        <f>'Gene Table'!E76</f>
        <v>mmu-miR-672-5p</v>
      </c>
      <c r="O77" s="17" t="str">
        <f>'Gene Table'!B76</f>
        <v>D02</v>
      </c>
      <c r="P77" s="17" t="str">
        <f>IF(SUM('Control Sample Data'!D$3:D$98)&gt;10,IF(AND(ISNUMBER('Control Sample Data'!D76),'Control Sample Data'!D76&lt;$B$1,'Control Sample Data'!D76&gt;0),'Control Sample Data'!D76,$B$1),"")</f>
        <v/>
      </c>
      <c r="Q77" s="17" t="str">
        <f>IF(SUM('Control Sample Data'!E$3:E$98)&gt;10,IF(AND(ISNUMBER('Control Sample Data'!E76),'Control Sample Data'!E76&lt;$B$1,'Control Sample Data'!E76&gt;0),'Control Sample Data'!E76,$B$1),"")</f>
        <v/>
      </c>
      <c r="R77" s="17" t="str">
        <f>IF(SUM('Control Sample Data'!F$3:F$98)&gt;10,IF(AND(ISNUMBER('Control Sample Data'!F76),'Control Sample Data'!F76&lt;$B$1,'Control Sample Data'!F76&gt;0),'Control Sample Data'!F76,$B$1),"")</f>
        <v/>
      </c>
      <c r="S77" s="17" t="str">
        <f>IF(SUM('Control Sample Data'!G$3:G$98)&gt;10,IF(AND(ISNUMBER('Control Sample Data'!G76),'Control Sample Data'!G76&lt;$B$1,'Control Sample Data'!G76&gt;0),'Control Sample Data'!G76,$B$1),"")</f>
        <v/>
      </c>
      <c r="T77" s="17" t="str">
        <f>IF(SUM('Control Sample Data'!H$3:H$98)&gt;10,IF(AND(ISNUMBER('Control Sample Data'!H76),'Control Sample Data'!H76&lt;$B$1,'Control Sample Data'!H76&gt;0),'Control Sample Data'!H76,$B$1),"")</f>
        <v/>
      </c>
      <c r="U77" s="17" t="str">
        <f>IF(SUM('Control Sample Data'!I$3:I$98)&gt;10,IF(AND(ISNUMBER('Control Sample Data'!I76),'Control Sample Data'!I76&lt;$B$1,'Control Sample Data'!I76&gt;0),'Control Sample Data'!I76,$B$1),"")</f>
        <v/>
      </c>
      <c r="V77" s="17" t="str">
        <f>IF(SUM('Control Sample Data'!J$3:J$98)&gt;10,IF(AND(ISNUMBER('Control Sample Data'!J76),'Control Sample Data'!J76&lt;$B$1,'Control Sample Data'!J76&gt;0),'Control Sample Data'!J76,$B$1),"")</f>
        <v/>
      </c>
      <c r="W77" s="17" t="str">
        <f>IF(SUM('Control Sample Data'!K$3:K$98)&gt;10,IF(AND(ISNUMBER('Control Sample Data'!K76),'Control Sample Data'!K76&lt;$B$1,'Control Sample Data'!K76&gt;0),'Control Sample Data'!K76,$B$1),"")</f>
        <v/>
      </c>
      <c r="X77" s="17" t="str">
        <f>IF(SUM('Control Sample Data'!L$3:L$98)&gt;10,IF(AND(ISNUMBER('Control Sample Data'!L76),'Control Sample Data'!L76&lt;$B$1,'Control Sample Data'!L76&gt;0),'Control Sample Data'!L76,$B$1),"")</f>
        <v/>
      </c>
      <c r="Y77" s="17" t="str">
        <f>IF(SUM('Control Sample Data'!M$3:M$98)&gt;10,IF(AND(ISNUMBER('Control Sample Data'!M76),'Control Sample Data'!M76&lt;$B$1,'Control Sample Data'!M76&gt;0),'Control Sample Data'!M76,$B$1),"")</f>
        <v/>
      </c>
      <c r="AT77" s="36" t="str">
        <f t="shared" si="46"/>
        <v/>
      </c>
      <c r="AU77" s="36" t="str">
        <f t="shared" si="47"/>
        <v/>
      </c>
      <c r="AV77" s="36" t="str">
        <f t="shared" si="48"/>
        <v/>
      </c>
      <c r="AW77" s="36" t="str">
        <f t="shared" si="49"/>
        <v/>
      </c>
      <c r="AX77" s="36" t="str">
        <f t="shared" si="50"/>
        <v/>
      </c>
      <c r="AY77" s="36" t="str">
        <f t="shared" si="51"/>
        <v/>
      </c>
      <c r="AZ77" s="36" t="str">
        <f t="shared" si="52"/>
        <v/>
      </c>
      <c r="BA77" s="36" t="str">
        <f t="shared" si="53"/>
        <v/>
      </c>
      <c r="BB77" s="36" t="str">
        <f t="shared" si="54"/>
        <v/>
      </c>
      <c r="BC77" s="36" t="str">
        <f t="shared" si="55"/>
        <v/>
      </c>
      <c r="BD77" s="36" t="str">
        <f t="shared" si="56"/>
        <v/>
      </c>
      <c r="BE77" s="36" t="str">
        <f t="shared" si="57"/>
        <v/>
      </c>
      <c r="BF77" s="36" t="str">
        <f t="shared" si="58"/>
        <v/>
      </c>
      <c r="BG77" s="36" t="str">
        <f t="shared" si="59"/>
        <v/>
      </c>
      <c r="BH77" s="36" t="str">
        <f t="shared" si="60"/>
        <v/>
      </c>
      <c r="BI77" s="36" t="str">
        <f t="shared" si="61"/>
        <v/>
      </c>
      <c r="BJ77" s="36" t="str">
        <f t="shared" si="62"/>
        <v/>
      </c>
      <c r="BK77" s="36" t="str">
        <f t="shared" si="63"/>
        <v/>
      </c>
      <c r="BL77" s="36" t="str">
        <f t="shared" si="64"/>
        <v/>
      </c>
      <c r="BM77" s="36" t="str">
        <f t="shared" si="65"/>
        <v/>
      </c>
      <c r="BN77" s="38" t="e">
        <f t="shared" si="66"/>
        <v>#DIV/0!</v>
      </c>
      <c r="BO77" s="38" t="e">
        <f t="shared" si="67"/>
        <v>#DIV/0!</v>
      </c>
      <c r="BP77" s="39" t="str">
        <f t="shared" si="68"/>
        <v/>
      </c>
      <c r="BQ77" s="39" t="str">
        <f t="shared" si="69"/>
        <v/>
      </c>
      <c r="BR77" s="39" t="str">
        <f t="shared" si="70"/>
        <v/>
      </c>
      <c r="BS77" s="39" t="str">
        <f t="shared" si="71"/>
        <v/>
      </c>
      <c r="BT77" s="39" t="str">
        <f t="shared" si="72"/>
        <v/>
      </c>
      <c r="BU77" s="39" t="str">
        <f t="shared" si="73"/>
        <v/>
      </c>
      <c r="BV77" s="39" t="str">
        <f t="shared" si="74"/>
        <v/>
      </c>
      <c r="BW77" s="39" t="str">
        <f t="shared" si="75"/>
        <v/>
      </c>
      <c r="BX77" s="39" t="str">
        <f t="shared" si="76"/>
        <v/>
      </c>
      <c r="BY77" s="39" t="str">
        <f t="shared" si="77"/>
        <v/>
      </c>
      <c r="BZ77" s="39" t="str">
        <f t="shared" si="78"/>
        <v/>
      </c>
      <c r="CA77" s="39" t="str">
        <f t="shared" si="79"/>
        <v/>
      </c>
      <c r="CB77" s="39" t="str">
        <f t="shared" si="80"/>
        <v/>
      </c>
      <c r="CC77" s="39" t="str">
        <f t="shared" si="81"/>
        <v/>
      </c>
      <c r="CD77" s="39" t="str">
        <f t="shared" si="82"/>
        <v/>
      </c>
      <c r="CE77" s="39" t="str">
        <f t="shared" si="83"/>
        <v/>
      </c>
      <c r="CF77" s="39" t="str">
        <f t="shared" si="84"/>
        <v/>
      </c>
      <c r="CG77" s="39" t="str">
        <f t="shared" si="85"/>
        <v/>
      </c>
      <c r="CH77" s="39" t="str">
        <f t="shared" si="86"/>
        <v/>
      </c>
      <c r="CI77" s="39" t="str">
        <f t="shared" si="87"/>
        <v/>
      </c>
    </row>
    <row r="78" spans="1:87">
      <c r="A78" s="18"/>
      <c r="B78" s="15" t="str">
        <f>'Gene Table'!E77</f>
        <v>mmu-miR-215-5p</v>
      </c>
      <c r="C78" s="15" t="str">
        <f>'Gene Table'!B77</f>
        <v>D03</v>
      </c>
      <c r="D78" s="16" t="str">
        <f>IF(SUM('Test Sample Data'!D$3:D$98)&gt;10,IF(AND(ISNUMBER('Test Sample Data'!D77),'Test Sample Data'!D77&lt;$B$1,'Test Sample Data'!D77&gt;0),'Test Sample Data'!D77,$B$1),"")</f>
        <v/>
      </c>
      <c r="E78" s="17" t="str">
        <f>IF(SUM('Test Sample Data'!E$3:E$98)&gt;10,IF(AND(ISNUMBER('Test Sample Data'!E77),'Test Sample Data'!E77&lt;$B$1,'Test Sample Data'!E77&gt;0),'Test Sample Data'!E77,$B$1),"")</f>
        <v/>
      </c>
      <c r="F78" s="17" t="str">
        <f>IF(SUM('Test Sample Data'!F$3:F$98)&gt;10,IF(AND(ISNUMBER('Test Sample Data'!F77),'Test Sample Data'!F77&lt;$B$1,'Test Sample Data'!F77&gt;0),'Test Sample Data'!F77,$B$1),"")</f>
        <v/>
      </c>
      <c r="G78" s="17" t="str">
        <f>IF(SUM('Test Sample Data'!G$3:G$98)&gt;10,IF(AND(ISNUMBER('Test Sample Data'!G77),'Test Sample Data'!G77&lt;$B$1,'Test Sample Data'!G77&gt;0),'Test Sample Data'!G77,$B$1),"")</f>
        <v/>
      </c>
      <c r="H78" s="17" t="str">
        <f>IF(SUM('Test Sample Data'!H$3:H$98)&gt;10,IF(AND(ISNUMBER('Test Sample Data'!H77),'Test Sample Data'!H77&lt;$B$1,'Test Sample Data'!H77&gt;0),'Test Sample Data'!H77,$B$1),"")</f>
        <v/>
      </c>
      <c r="I78" s="17" t="str">
        <f>IF(SUM('Test Sample Data'!I$3:I$98)&gt;10,IF(AND(ISNUMBER('Test Sample Data'!I77),'Test Sample Data'!I77&lt;$B$1,'Test Sample Data'!I77&gt;0),'Test Sample Data'!I77,$B$1),"")</f>
        <v/>
      </c>
      <c r="J78" s="17" t="str">
        <f>IF(SUM('Test Sample Data'!J$3:J$98)&gt;10,IF(AND(ISNUMBER('Test Sample Data'!J77),'Test Sample Data'!J77&lt;$B$1,'Test Sample Data'!J77&gt;0),'Test Sample Data'!J77,$B$1),"")</f>
        <v/>
      </c>
      <c r="K78" s="17" t="str">
        <f>IF(SUM('Test Sample Data'!K$3:K$98)&gt;10,IF(AND(ISNUMBER('Test Sample Data'!K77),'Test Sample Data'!K77&lt;$B$1,'Test Sample Data'!K77&gt;0),'Test Sample Data'!K77,$B$1),"")</f>
        <v/>
      </c>
      <c r="L78" s="17" t="str">
        <f>IF(SUM('Test Sample Data'!L$3:L$98)&gt;10,IF(AND(ISNUMBER('Test Sample Data'!L77),'Test Sample Data'!L77&lt;$B$1,'Test Sample Data'!L77&gt;0),'Test Sample Data'!L77,$B$1),"")</f>
        <v/>
      </c>
      <c r="M78" s="17" t="str">
        <f>IF(SUM('Test Sample Data'!M$3:M$98)&gt;10,IF(AND(ISNUMBER('Test Sample Data'!M77),'Test Sample Data'!M77&lt;$B$1,'Test Sample Data'!M77&gt;0),'Test Sample Data'!M77,$B$1),"")</f>
        <v/>
      </c>
      <c r="N78" s="17" t="str">
        <f>'Gene Table'!E77</f>
        <v>mmu-miR-215-5p</v>
      </c>
      <c r="O78" s="17" t="str">
        <f>'Gene Table'!B77</f>
        <v>D03</v>
      </c>
      <c r="P78" s="17" t="str">
        <f>IF(SUM('Control Sample Data'!D$3:D$98)&gt;10,IF(AND(ISNUMBER('Control Sample Data'!D77),'Control Sample Data'!D77&lt;$B$1,'Control Sample Data'!D77&gt;0),'Control Sample Data'!D77,$B$1),"")</f>
        <v/>
      </c>
      <c r="Q78" s="17" t="str">
        <f>IF(SUM('Control Sample Data'!E$3:E$98)&gt;10,IF(AND(ISNUMBER('Control Sample Data'!E77),'Control Sample Data'!E77&lt;$B$1,'Control Sample Data'!E77&gt;0),'Control Sample Data'!E77,$B$1),"")</f>
        <v/>
      </c>
      <c r="R78" s="17" t="str">
        <f>IF(SUM('Control Sample Data'!F$3:F$98)&gt;10,IF(AND(ISNUMBER('Control Sample Data'!F77),'Control Sample Data'!F77&lt;$B$1,'Control Sample Data'!F77&gt;0),'Control Sample Data'!F77,$B$1),"")</f>
        <v/>
      </c>
      <c r="S78" s="17" t="str">
        <f>IF(SUM('Control Sample Data'!G$3:G$98)&gt;10,IF(AND(ISNUMBER('Control Sample Data'!G77),'Control Sample Data'!G77&lt;$B$1,'Control Sample Data'!G77&gt;0),'Control Sample Data'!G77,$B$1),"")</f>
        <v/>
      </c>
      <c r="T78" s="17" t="str">
        <f>IF(SUM('Control Sample Data'!H$3:H$98)&gt;10,IF(AND(ISNUMBER('Control Sample Data'!H77),'Control Sample Data'!H77&lt;$B$1,'Control Sample Data'!H77&gt;0),'Control Sample Data'!H77,$B$1),"")</f>
        <v/>
      </c>
      <c r="U78" s="17" t="str">
        <f>IF(SUM('Control Sample Data'!I$3:I$98)&gt;10,IF(AND(ISNUMBER('Control Sample Data'!I77),'Control Sample Data'!I77&lt;$B$1,'Control Sample Data'!I77&gt;0),'Control Sample Data'!I77,$B$1),"")</f>
        <v/>
      </c>
      <c r="V78" s="17" t="str">
        <f>IF(SUM('Control Sample Data'!J$3:J$98)&gt;10,IF(AND(ISNUMBER('Control Sample Data'!J77),'Control Sample Data'!J77&lt;$B$1,'Control Sample Data'!J77&gt;0),'Control Sample Data'!J77,$B$1),"")</f>
        <v/>
      </c>
      <c r="W78" s="17" t="str">
        <f>IF(SUM('Control Sample Data'!K$3:K$98)&gt;10,IF(AND(ISNUMBER('Control Sample Data'!K77),'Control Sample Data'!K77&lt;$B$1,'Control Sample Data'!K77&gt;0),'Control Sample Data'!K77,$B$1),"")</f>
        <v/>
      </c>
      <c r="X78" s="17" t="str">
        <f>IF(SUM('Control Sample Data'!L$3:L$98)&gt;10,IF(AND(ISNUMBER('Control Sample Data'!L77),'Control Sample Data'!L77&lt;$B$1,'Control Sample Data'!L77&gt;0),'Control Sample Data'!L77,$B$1),"")</f>
        <v/>
      </c>
      <c r="Y78" s="17" t="str">
        <f>IF(SUM('Control Sample Data'!M$3:M$98)&gt;10,IF(AND(ISNUMBER('Control Sample Data'!M77),'Control Sample Data'!M77&lt;$B$1,'Control Sample Data'!M77&gt;0),'Control Sample Data'!M77,$B$1),"")</f>
        <v/>
      </c>
      <c r="AT78" s="36" t="str">
        <f t="shared" si="46"/>
        <v/>
      </c>
      <c r="AU78" s="36" t="str">
        <f t="shared" si="47"/>
        <v/>
      </c>
      <c r="AV78" s="36" t="str">
        <f t="shared" si="48"/>
        <v/>
      </c>
      <c r="AW78" s="36" t="str">
        <f t="shared" si="49"/>
        <v/>
      </c>
      <c r="AX78" s="36" t="str">
        <f t="shared" si="50"/>
        <v/>
      </c>
      <c r="AY78" s="36" t="str">
        <f t="shared" si="51"/>
        <v/>
      </c>
      <c r="AZ78" s="36" t="str">
        <f t="shared" si="52"/>
        <v/>
      </c>
      <c r="BA78" s="36" t="str">
        <f t="shared" si="53"/>
        <v/>
      </c>
      <c r="BB78" s="36" t="str">
        <f t="shared" si="54"/>
        <v/>
      </c>
      <c r="BC78" s="36" t="str">
        <f t="shared" si="55"/>
        <v/>
      </c>
      <c r="BD78" s="36" t="str">
        <f t="shared" si="56"/>
        <v/>
      </c>
      <c r="BE78" s="36" t="str">
        <f t="shared" si="57"/>
        <v/>
      </c>
      <c r="BF78" s="36" t="str">
        <f t="shared" si="58"/>
        <v/>
      </c>
      <c r="BG78" s="36" t="str">
        <f t="shared" si="59"/>
        <v/>
      </c>
      <c r="BH78" s="36" t="str">
        <f t="shared" si="60"/>
        <v/>
      </c>
      <c r="BI78" s="36" t="str">
        <f t="shared" si="61"/>
        <v/>
      </c>
      <c r="BJ78" s="36" t="str">
        <f t="shared" si="62"/>
        <v/>
      </c>
      <c r="BK78" s="36" t="str">
        <f t="shared" si="63"/>
        <v/>
      </c>
      <c r="BL78" s="36" t="str">
        <f t="shared" si="64"/>
        <v/>
      </c>
      <c r="BM78" s="36" t="str">
        <f t="shared" si="65"/>
        <v/>
      </c>
      <c r="BN78" s="38" t="e">
        <f t="shared" si="66"/>
        <v>#DIV/0!</v>
      </c>
      <c r="BO78" s="38" t="e">
        <f t="shared" si="67"/>
        <v>#DIV/0!</v>
      </c>
      <c r="BP78" s="39" t="str">
        <f t="shared" si="68"/>
        <v/>
      </c>
      <c r="BQ78" s="39" t="str">
        <f t="shared" si="69"/>
        <v/>
      </c>
      <c r="BR78" s="39" t="str">
        <f t="shared" si="70"/>
        <v/>
      </c>
      <c r="BS78" s="39" t="str">
        <f t="shared" si="71"/>
        <v/>
      </c>
      <c r="BT78" s="39" t="str">
        <f t="shared" si="72"/>
        <v/>
      </c>
      <c r="BU78" s="39" t="str">
        <f t="shared" si="73"/>
        <v/>
      </c>
      <c r="BV78" s="39" t="str">
        <f t="shared" si="74"/>
        <v/>
      </c>
      <c r="BW78" s="39" t="str">
        <f t="shared" si="75"/>
        <v/>
      </c>
      <c r="BX78" s="39" t="str">
        <f t="shared" si="76"/>
        <v/>
      </c>
      <c r="BY78" s="39" t="str">
        <f t="shared" si="77"/>
        <v/>
      </c>
      <c r="BZ78" s="39" t="str">
        <f t="shared" si="78"/>
        <v/>
      </c>
      <c r="CA78" s="39" t="str">
        <f t="shared" si="79"/>
        <v/>
      </c>
      <c r="CB78" s="39" t="str">
        <f t="shared" si="80"/>
        <v/>
      </c>
      <c r="CC78" s="39" t="str">
        <f t="shared" si="81"/>
        <v/>
      </c>
      <c r="CD78" s="39" t="str">
        <f t="shared" si="82"/>
        <v/>
      </c>
      <c r="CE78" s="39" t="str">
        <f t="shared" si="83"/>
        <v/>
      </c>
      <c r="CF78" s="39" t="str">
        <f t="shared" si="84"/>
        <v/>
      </c>
      <c r="CG78" s="39" t="str">
        <f t="shared" si="85"/>
        <v/>
      </c>
      <c r="CH78" s="39" t="str">
        <f t="shared" si="86"/>
        <v/>
      </c>
      <c r="CI78" s="39" t="str">
        <f t="shared" si="87"/>
        <v/>
      </c>
    </row>
    <row r="79" spans="1:87">
      <c r="A79" s="18"/>
      <c r="B79" s="15" t="str">
        <f>'Gene Table'!E78</f>
        <v>mmu-miR-673-5p</v>
      </c>
      <c r="C79" s="15" t="str">
        <f>'Gene Table'!B78</f>
        <v>D04</v>
      </c>
      <c r="D79" s="16" t="str">
        <f>IF(SUM('Test Sample Data'!D$3:D$98)&gt;10,IF(AND(ISNUMBER('Test Sample Data'!D78),'Test Sample Data'!D78&lt;$B$1,'Test Sample Data'!D78&gt;0),'Test Sample Data'!D78,$B$1),"")</f>
        <v/>
      </c>
      <c r="E79" s="17" t="str">
        <f>IF(SUM('Test Sample Data'!E$3:E$98)&gt;10,IF(AND(ISNUMBER('Test Sample Data'!E78),'Test Sample Data'!E78&lt;$B$1,'Test Sample Data'!E78&gt;0),'Test Sample Data'!E78,$B$1),"")</f>
        <v/>
      </c>
      <c r="F79" s="17" t="str">
        <f>IF(SUM('Test Sample Data'!F$3:F$98)&gt;10,IF(AND(ISNUMBER('Test Sample Data'!F78),'Test Sample Data'!F78&lt;$B$1,'Test Sample Data'!F78&gt;0),'Test Sample Data'!F78,$B$1),"")</f>
        <v/>
      </c>
      <c r="G79" s="17" t="str">
        <f>IF(SUM('Test Sample Data'!G$3:G$98)&gt;10,IF(AND(ISNUMBER('Test Sample Data'!G78),'Test Sample Data'!G78&lt;$B$1,'Test Sample Data'!G78&gt;0),'Test Sample Data'!G78,$B$1),"")</f>
        <v/>
      </c>
      <c r="H79" s="17" t="str">
        <f>IF(SUM('Test Sample Data'!H$3:H$98)&gt;10,IF(AND(ISNUMBER('Test Sample Data'!H78),'Test Sample Data'!H78&lt;$B$1,'Test Sample Data'!H78&gt;0),'Test Sample Data'!H78,$B$1),"")</f>
        <v/>
      </c>
      <c r="I79" s="17" t="str">
        <f>IF(SUM('Test Sample Data'!I$3:I$98)&gt;10,IF(AND(ISNUMBER('Test Sample Data'!I78),'Test Sample Data'!I78&lt;$B$1,'Test Sample Data'!I78&gt;0),'Test Sample Data'!I78,$B$1),"")</f>
        <v/>
      </c>
      <c r="J79" s="17" t="str">
        <f>IF(SUM('Test Sample Data'!J$3:J$98)&gt;10,IF(AND(ISNUMBER('Test Sample Data'!J78),'Test Sample Data'!J78&lt;$B$1,'Test Sample Data'!J78&gt;0),'Test Sample Data'!J78,$B$1),"")</f>
        <v/>
      </c>
      <c r="K79" s="17" t="str">
        <f>IF(SUM('Test Sample Data'!K$3:K$98)&gt;10,IF(AND(ISNUMBER('Test Sample Data'!K78),'Test Sample Data'!K78&lt;$B$1,'Test Sample Data'!K78&gt;0),'Test Sample Data'!K78,$B$1),"")</f>
        <v/>
      </c>
      <c r="L79" s="17" t="str">
        <f>IF(SUM('Test Sample Data'!L$3:L$98)&gt;10,IF(AND(ISNUMBER('Test Sample Data'!L78),'Test Sample Data'!L78&lt;$B$1,'Test Sample Data'!L78&gt;0),'Test Sample Data'!L78,$B$1),"")</f>
        <v/>
      </c>
      <c r="M79" s="17" t="str">
        <f>IF(SUM('Test Sample Data'!M$3:M$98)&gt;10,IF(AND(ISNUMBER('Test Sample Data'!M78),'Test Sample Data'!M78&lt;$B$1,'Test Sample Data'!M78&gt;0),'Test Sample Data'!M78,$B$1),"")</f>
        <v/>
      </c>
      <c r="N79" s="17" t="str">
        <f>'Gene Table'!E78</f>
        <v>mmu-miR-673-5p</v>
      </c>
      <c r="O79" s="17" t="str">
        <f>'Gene Table'!B78</f>
        <v>D04</v>
      </c>
      <c r="P79" s="17" t="str">
        <f>IF(SUM('Control Sample Data'!D$3:D$98)&gt;10,IF(AND(ISNUMBER('Control Sample Data'!D78),'Control Sample Data'!D78&lt;$B$1,'Control Sample Data'!D78&gt;0),'Control Sample Data'!D78,$B$1),"")</f>
        <v/>
      </c>
      <c r="Q79" s="17" t="str">
        <f>IF(SUM('Control Sample Data'!E$3:E$98)&gt;10,IF(AND(ISNUMBER('Control Sample Data'!E78),'Control Sample Data'!E78&lt;$B$1,'Control Sample Data'!E78&gt;0),'Control Sample Data'!E78,$B$1),"")</f>
        <v/>
      </c>
      <c r="R79" s="17" t="str">
        <f>IF(SUM('Control Sample Data'!F$3:F$98)&gt;10,IF(AND(ISNUMBER('Control Sample Data'!F78),'Control Sample Data'!F78&lt;$B$1,'Control Sample Data'!F78&gt;0),'Control Sample Data'!F78,$B$1),"")</f>
        <v/>
      </c>
      <c r="S79" s="17" t="str">
        <f>IF(SUM('Control Sample Data'!G$3:G$98)&gt;10,IF(AND(ISNUMBER('Control Sample Data'!G78),'Control Sample Data'!G78&lt;$B$1,'Control Sample Data'!G78&gt;0),'Control Sample Data'!G78,$B$1),"")</f>
        <v/>
      </c>
      <c r="T79" s="17" t="str">
        <f>IF(SUM('Control Sample Data'!H$3:H$98)&gt;10,IF(AND(ISNUMBER('Control Sample Data'!H78),'Control Sample Data'!H78&lt;$B$1,'Control Sample Data'!H78&gt;0),'Control Sample Data'!H78,$B$1),"")</f>
        <v/>
      </c>
      <c r="U79" s="17" t="str">
        <f>IF(SUM('Control Sample Data'!I$3:I$98)&gt;10,IF(AND(ISNUMBER('Control Sample Data'!I78),'Control Sample Data'!I78&lt;$B$1,'Control Sample Data'!I78&gt;0),'Control Sample Data'!I78,$B$1),"")</f>
        <v/>
      </c>
      <c r="V79" s="17" t="str">
        <f>IF(SUM('Control Sample Data'!J$3:J$98)&gt;10,IF(AND(ISNUMBER('Control Sample Data'!J78),'Control Sample Data'!J78&lt;$B$1,'Control Sample Data'!J78&gt;0),'Control Sample Data'!J78,$B$1),"")</f>
        <v/>
      </c>
      <c r="W79" s="17" t="str">
        <f>IF(SUM('Control Sample Data'!K$3:K$98)&gt;10,IF(AND(ISNUMBER('Control Sample Data'!K78),'Control Sample Data'!K78&lt;$B$1,'Control Sample Data'!K78&gt;0),'Control Sample Data'!K78,$B$1),"")</f>
        <v/>
      </c>
      <c r="X79" s="17" t="str">
        <f>IF(SUM('Control Sample Data'!L$3:L$98)&gt;10,IF(AND(ISNUMBER('Control Sample Data'!L78),'Control Sample Data'!L78&lt;$B$1,'Control Sample Data'!L78&gt;0),'Control Sample Data'!L78,$B$1),"")</f>
        <v/>
      </c>
      <c r="Y79" s="17" t="str">
        <f>IF(SUM('Control Sample Data'!M$3:M$98)&gt;10,IF(AND(ISNUMBER('Control Sample Data'!M78),'Control Sample Data'!M78&lt;$B$1,'Control Sample Data'!M78&gt;0),'Control Sample Data'!M78,$B$1),"")</f>
        <v/>
      </c>
      <c r="AT79" s="36" t="str">
        <f t="shared" si="46"/>
        <v/>
      </c>
      <c r="AU79" s="36" t="str">
        <f t="shared" si="47"/>
        <v/>
      </c>
      <c r="AV79" s="36" t="str">
        <f t="shared" si="48"/>
        <v/>
      </c>
      <c r="AW79" s="36" t="str">
        <f t="shared" si="49"/>
        <v/>
      </c>
      <c r="AX79" s="36" t="str">
        <f t="shared" si="50"/>
        <v/>
      </c>
      <c r="AY79" s="36" t="str">
        <f t="shared" si="51"/>
        <v/>
      </c>
      <c r="AZ79" s="36" t="str">
        <f t="shared" si="52"/>
        <v/>
      </c>
      <c r="BA79" s="36" t="str">
        <f t="shared" si="53"/>
        <v/>
      </c>
      <c r="BB79" s="36" t="str">
        <f t="shared" si="54"/>
        <v/>
      </c>
      <c r="BC79" s="36" t="str">
        <f t="shared" si="55"/>
        <v/>
      </c>
      <c r="BD79" s="36" t="str">
        <f t="shared" si="56"/>
        <v/>
      </c>
      <c r="BE79" s="36" t="str">
        <f t="shared" si="57"/>
        <v/>
      </c>
      <c r="BF79" s="36" t="str">
        <f t="shared" si="58"/>
        <v/>
      </c>
      <c r="BG79" s="36" t="str">
        <f t="shared" si="59"/>
        <v/>
      </c>
      <c r="BH79" s="36" t="str">
        <f t="shared" si="60"/>
        <v/>
      </c>
      <c r="BI79" s="36" t="str">
        <f t="shared" si="61"/>
        <v/>
      </c>
      <c r="BJ79" s="36" t="str">
        <f t="shared" si="62"/>
        <v/>
      </c>
      <c r="BK79" s="36" t="str">
        <f t="shared" si="63"/>
        <v/>
      </c>
      <c r="BL79" s="36" t="str">
        <f t="shared" si="64"/>
        <v/>
      </c>
      <c r="BM79" s="36" t="str">
        <f t="shared" si="65"/>
        <v/>
      </c>
      <c r="BN79" s="38" t="e">
        <f t="shared" si="66"/>
        <v>#DIV/0!</v>
      </c>
      <c r="BO79" s="38" t="e">
        <f t="shared" si="67"/>
        <v>#DIV/0!</v>
      </c>
      <c r="BP79" s="39" t="str">
        <f t="shared" si="68"/>
        <v/>
      </c>
      <c r="BQ79" s="39" t="str">
        <f t="shared" si="69"/>
        <v/>
      </c>
      <c r="BR79" s="39" t="str">
        <f t="shared" si="70"/>
        <v/>
      </c>
      <c r="BS79" s="39" t="str">
        <f t="shared" si="71"/>
        <v/>
      </c>
      <c r="BT79" s="39" t="str">
        <f t="shared" si="72"/>
        <v/>
      </c>
      <c r="BU79" s="39" t="str">
        <f t="shared" si="73"/>
        <v/>
      </c>
      <c r="BV79" s="39" t="str">
        <f t="shared" si="74"/>
        <v/>
      </c>
      <c r="BW79" s="39" t="str">
        <f t="shared" si="75"/>
        <v/>
      </c>
      <c r="BX79" s="39" t="str">
        <f t="shared" si="76"/>
        <v/>
      </c>
      <c r="BY79" s="39" t="str">
        <f t="shared" si="77"/>
        <v/>
      </c>
      <c r="BZ79" s="39" t="str">
        <f t="shared" si="78"/>
        <v/>
      </c>
      <c r="CA79" s="39" t="str">
        <f t="shared" si="79"/>
        <v/>
      </c>
      <c r="CB79" s="39" t="str">
        <f t="shared" si="80"/>
        <v/>
      </c>
      <c r="CC79" s="39" t="str">
        <f t="shared" si="81"/>
        <v/>
      </c>
      <c r="CD79" s="39" t="str">
        <f t="shared" si="82"/>
        <v/>
      </c>
      <c r="CE79" s="39" t="str">
        <f t="shared" si="83"/>
        <v/>
      </c>
      <c r="CF79" s="39" t="str">
        <f t="shared" si="84"/>
        <v/>
      </c>
      <c r="CG79" s="39" t="str">
        <f t="shared" si="85"/>
        <v/>
      </c>
      <c r="CH79" s="39" t="str">
        <f t="shared" si="86"/>
        <v/>
      </c>
      <c r="CI79" s="39" t="str">
        <f t="shared" si="87"/>
        <v/>
      </c>
    </row>
    <row r="80" spans="1:87">
      <c r="A80" s="18"/>
      <c r="B80" s="15" t="str">
        <f>'Gene Table'!E79</f>
        <v>mmu-miR-217-5p</v>
      </c>
      <c r="C80" s="15" t="str">
        <f>'Gene Table'!B79</f>
        <v>D05</v>
      </c>
      <c r="D80" s="16" t="str">
        <f>IF(SUM('Test Sample Data'!D$3:D$98)&gt;10,IF(AND(ISNUMBER('Test Sample Data'!D79),'Test Sample Data'!D79&lt;$B$1,'Test Sample Data'!D79&gt;0),'Test Sample Data'!D79,$B$1),"")</f>
        <v/>
      </c>
      <c r="E80" s="17" t="str">
        <f>IF(SUM('Test Sample Data'!E$3:E$98)&gt;10,IF(AND(ISNUMBER('Test Sample Data'!E79),'Test Sample Data'!E79&lt;$B$1,'Test Sample Data'!E79&gt;0),'Test Sample Data'!E79,$B$1),"")</f>
        <v/>
      </c>
      <c r="F80" s="17" t="str">
        <f>IF(SUM('Test Sample Data'!F$3:F$98)&gt;10,IF(AND(ISNUMBER('Test Sample Data'!F79),'Test Sample Data'!F79&lt;$B$1,'Test Sample Data'!F79&gt;0),'Test Sample Data'!F79,$B$1),"")</f>
        <v/>
      </c>
      <c r="G80" s="17" t="str">
        <f>IF(SUM('Test Sample Data'!G$3:G$98)&gt;10,IF(AND(ISNUMBER('Test Sample Data'!G79),'Test Sample Data'!G79&lt;$B$1,'Test Sample Data'!G79&gt;0),'Test Sample Data'!G79,$B$1),"")</f>
        <v/>
      </c>
      <c r="H80" s="17" t="str">
        <f>IF(SUM('Test Sample Data'!H$3:H$98)&gt;10,IF(AND(ISNUMBER('Test Sample Data'!H79),'Test Sample Data'!H79&lt;$B$1,'Test Sample Data'!H79&gt;0),'Test Sample Data'!H79,$B$1),"")</f>
        <v/>
      </c>
      <c r="I80" s="17" t="str">
        <f>IF(SUM('Test Sample Data'!I$3:I$98)&gt;10,IF(AND(ISNUMBER('Test Sample Data'!I79),'Test Sample Data'!I79&lt;$B$1,'Test Sample Data'!I79&gt;0),'Test Sample Data'!I79,$B$1),"")</f>
        <v/>
      </c>
      <c r="J80" s="17" t="str">
        <f>IF(SUM('Test Sample Data'!J$3:J$98)&gt;10,IF(AND(ISNUMBER('Test Sample Data'!J79),'Test Sample Data'!J79&lt;$B$1,'Test Sample Data'!J79&gt;0),'Test Sample Data'!J79,$B$1),"")</f>
        <v/>
      </c>
      <c r="K80" s="17" t="str">
        <f>IF(SUM('Test Sample Data'!K$3:K$98)&gt;10,IF(AND(ISNUMBER('Test Sample Data'!K79),'Test Sample Data'!K79&lt;$B$1,'Test Sample Data'!K79&gt;0),'Test Sample Data'!K79,$B$1),"")</f>
        <v/>
      </c>
      <c r="L80" s="17" t="str">
        <f>IF(SUM('Test Sample Data'!L$3:L$98)&gt;10,IF(AND(ISNUMBER('Test Sample Data'!L79),'Test Sample Data'!L79&lt;$B$1,'Test Sample Data'!L79&gt;0),'Test Sample Data'!L79,$B$1),"")</f>
        <v/>
      </c>
      <c r="M80" s="17" t="str">
        <f>IF(SUM('Test Sample Data'!M$3:M$98)&gt;10,IF(AND(ISNUMBER('Test Sample Data'!M79),'Test Sample Data'!M79&lt;$B$1,'Test Sample Data'!M79&gt;0),'Test Sample Data'!M79,$B$1),"")</f>
        <v/>
      </c>
      <c r="N80" s="17" t="str">
        <f>'Gene Table'!E79</f>
        <v>mmu-miR-217-5p</v>
      </c>
      <c r="O80" s="17" t="str">
        <f>'Gene Table'!B79</f>
        <v>D05</v>
      </c>
      <c r="P80" s="17" t="str">
        <f>IF(SUM('Control Sample Data'!D$3:D$98)&gt;10,IF(AND(ISNUMBER('Control Sample Data'!D79),'Control Sample Data'!D79&lt;$B$1,'Control Sample Data'!D79&gt;0),'Control Sample Data'!D79,$B$1),"")</f>
        <v/>
      </c>
      <c r="Q80" s="17" t="str">
        <f>IF(SUM('Control Sample Data'!E$3:E$98)&gt;10,IF(AND(ISNUMBER('Control Sample Data'!E79),'Control Sample Data'!E79&lt;$B$1,'Control Sample Data'!E79&gt;0),'Control Sample Data'!E79,$B$1),"")</f>
        <v/>
      </c>
      <c r="R80" s="17" t="str">
        <f>IF(SUM('Control Sample Data'!F$3:F$98)&gt;10,IF(AND(ISNUMBER('Control Sample Data'!F79),'Control Sample Data'!F79&lt;$B$1,'Control Sample Data'!F79&gt;0),'Control Sample Data'!F79,$B$1),"")</f>
        <v/>
      </c>
      <c r="S80" s="17" t="str">
        <f>IF(SUM('Control Sample Data'!G$3:G$98)&gt;10,IF(AND(ISNUMBER('Control Sample Data'!G79),'Control Sample Data'!G79&lt;$B$1,'Control Sample Data'!G79&gt;0),'Control Sample Data'!G79,$B$1),"")</f>
        <v/>
      </c>
      <c r="T80" s="17" t="str">
        <f>IF(SUM('Control Sample Data'!H$3:H$98)&gt;10,IF(AND(ISNUMBER('Control Sample Data'!H79),'Control Sample Data'!H79&lt;$B$1,'Control Sample Data'!H79&gt;0),'Control Sample Data'!H79,$B$1),"")</f>
        <v/>
      </c>
      <c r="U80" s="17" t="str">
        <f>IF(SUM('Control Sample Data'!I$3:I$98)&gt;10,IF(AND(ISNUMBER('Control Sample Data'!I79),'Control Sample Data'!I79&lt;$B$1,'Control Sample Data'!I79&gt;0),'Control Sample Data'!I79,$B$1),"")</f>
        <v/>
      </c>
      <c r="V80" s="17" t="str">
        <f>IF(SUM('Control Sample Data'!J$3:J$98)&gt;10,IF(AND(ISNUMBER('Control Sample Data'!J79),'Control Sample Data'!J79&lt;$B$1,'Control Sample Data'!J79&gt;0),'Control Sample Data'!J79,$B$1),"")</f>
        <v/>
      </c>
      <c r="W80" s="17" t="str">
        <f>IF(SUM('Control Sample Data'!K$3:K$98)&gt;10,IF(AND(ISNUMBER('Control Sample Data'!K79),'Control Sample Data'!K79&lt;$B$1,'Control Sample Data'!K79&gt;0),'Control Sample Data'!K79,$B$1),"")</f>
        <v/>
      </c>
      <c r="X80" s="17" t="str">
        <f>IF(SUM('Control Sample Data'!L$3:L$98)&gt;10,IF(AND(ISNUMBER('Control Sample Data'!L79),'Control Sample Data'!L79&lt;$B$1,'Control Sample Data'!L79&gt;0),'Control Sample Data'!L79,$B$1),"")</f>
        <v/>
      </c>
      <c r="Y80" s="17" t="str">
        <f>IF(SUM('Control Sample Data'!M$3:M$98)&gt;10,IF(AND(ISNUMBER('Control Sample Data'!M79),'Control Sample Data'!M79&lt;$B$1,'Control Sample Data'!M79&gt;0),'Control Sample Data'!M79,$B$1),"")</f>
        <v/>
      </c>
      <c r="AT80" s="36" t="str">
        <f t="shared" si="46"/>
        <v/>
      </c>
      <c r="AU80" s="36" t="str">
        <f t="shared" si="47"/>
        <v/>
      </c>
      <c r="AV80" s="36" t="str">
        <f t="shared" si="48"/>
        <v/>
      </c>
      <c r="AW80" s="36" t="str">
        <f t="shared" si="49"/>
        <v/>
      </c>
      <c r="AX80" s="36" t="str">
        <f t="shared" si="50"/>
        <v/>
      </c>
      <c r="AY80" s="36" t="str">
        <f t="shared" si="51"/>
        <v/>
      </c>
      <c r="AZ80" s="36" t="str">
        <f t="shared" si="52"/>
        <v/>
      </c>
      <c r="BA80" s="36" t="str">
        <f t="shared" si="53"/>
        <v/>
      </c>
      <c r="BB80" s="36" t="str">
        <f t="shared" si="54"/>
        <v/>
      </c>
      <c r="BC80" s="36" t="str">
        <f t="shared" si="55"/>
        <v/>
      </c>
      <c r="BD80" s="36" t="str">
        <f t="shared" si="56"/>
        <v/>
      </c>
      <c r="BE80" s="36" t="str">
        <f t="shared" si="57"/>
        <v/>
      </c>
      <c r="BF80" s="36" t="str">
        <f t="shared" si="58"/>
        <v/>
      </c>
      <c r="BG80" s="36" t="str">
        <f t="shared" si="59"/>
        <v/>
      </c>
      <c r="BH80" s="36" t="str">
        <f t="shared" si="60"/>
        <v/>
      </c>
      <c r="BI80" s="36" t="str">
        <f t="shared" si="61"/>
        <v/>
      </c>
      <c r="BJ80" s="36" t="str">
        <f t="shared" si="62"/>
        <v/>
      </c>
      <c r="BK80" s="36" t="str">
        <f t="shared" si="63"/>
        <v/>
      </c>
      <c r="BL80" s="36" t="str">
        <f t="shared" si="64"/>
        <v/>
      </c>
      <c r="BM80" s="36" t="str">
        <f t="shared" si="65"/>
        <v/>
      </c>
      <c r="BN80" s="38" t="e">
        <f t="shared" si="66"/>
        <v>#DIV/0!</v>
      </c>
      <c r="BO80" s="38" t="e">
        <f t="shared" si="67"/>
        <v>#DIV/0!</v>
      </c>
      <c r="BP80" s="39" t="str">
        <f t="shared" si="68"/>
        <v/>
      </c>
      <c r="BQ80" s="39" t="str">
        <f t="shared" si="69"/>
        <v/>
      </c>
      <c r="BR80" s="39" t="str">
        <f t="shared" si="70"/>
        <v/>
      </c>
      <c r="BS80" s="39" t="str">
        <f t="shared" si="71"/>
        <v/>
      </c>
      <c r="BT80" s="39" t="str">
        <f t="shared" si="72"/>
        <v/>
      </c>
      <c r="BU80" s="39" t="str">
        <f t="shared" si="73"/>
        <v/>
      </c>
      <c r="BV80" s="39" t="str">
        <f t="shared" si="74"/>
        <v/>
      </c>
      <c r="BW80" s="39" t="str">
        <f t="shared" si="75"/>
        <v/>
      </c>
      <c r="BX80" s="39" t="str">
        <f t="shared" si="76"/>
        <v/>
      </c>
      <c r="BY80" s="39" t="str">
        <f t="shared" si="77"/>
        <v/>
      </c>
      <c r="BZ80" s="39" t="str">
        <f t="shared" si="78"/>
        <v/>
      </c>
      <c r="CA80" s="39" t="str">
        <f t="shared" si="79"/>
        <v/>
      </c>
      <c r="CB80" s="39" t="str">
        <f t="shared" si="80"/>
        <v/>
      </c>
      <c r="CC80" s="39" t="str">
        <f t="shared" si="81"/>
        <v/>
      </c>
      <c r="CD80" s="39" t="str">
        <f t="shared" si="82"/>
        <v/>
      </c>
      <c r="CE80" s="39" t="str">
        <f t="shared" si="83"/>
        <v/>
      </c>
      <c r="CF80" s="39" t="str">
        <f t="shared" si="84"/>
        <v/>
      </c>
      <c r="CG80" s="39" t="str">
        <f t="shared" si="85"/>
        <v/>
      </c>
      <c r="CH80" s="39" t="str">
        <f t="shared" si="86"/>
        <v/>
      </c>
      <c r="CI80" s="39" t="str">
        <f t="shared" si="87"/>
        <v/>
      </c>
    </row>
    <row r="81" ht="12" customHeight="1" spans="1:87">
      <c r="A81" s="18"/>
      <c r="B81" s="15" t="str">
        <f>'Gene Table'!E80</f>
        <v>mmu-miR-673-3p</v>
      </c>
      <c r="C81" s="15" t="str">
        <f>'Gene Table'!B80</f>
        <v>D06</v>
      </c>
      <c r="D81" s="16" t="str">
        <f>IF(SUM('Test Sample Data'!D$3:D$98)&gt;10,IF(AND(ISNUMBER('Test Sample Data'!D80),'Test Sample Data'!D80&lt;$B$1,'Test Sample Data'!D80&gt;0),'Test Sample Data'!D80,$B$1),"")</f>
        <v/>
      </c>
      <c r="E81" s="17" t="str">
        <f>IF(SUM('Test Sample Data'!E$3:E$98)&gt;10,IF(AND(ISNUMBER('Test Sample Data'!E80),'Test Sample Data'!E80&lt;$B$1,'Test Sample Data'!E80&gt;0),'Test Sample Data'!E80,$B$1),"")</f>
        <v/>
      </c>
      <c r="F81" s="17" t="str">
        <f>IF(SUM('Test Sample Data'!F$3:F$98)&gt;10,IF(AND(ISNUMBER('Test Sample Data'!F80),'Test Sample Data'!F80&lt;$B$1,'Test Sample Data'!F80&gt;0),'Test Sample Data'!F80,$B$1),"")</f>
        <v/>
      </c>
      <c r="G81" s="17" t="str">
        <f>IF(SUM('Test Sample Data'!G$3:G$98)&gt;10,IF(AND(ISNUMBER('Test Sample Data'!G80),'Test Sample Data'!G80&lt;$B$1,'Test Sample Data'!G80&gt;0),'Test Sample Data'!G80,$B$1),"")</f>
        <v/>
      </c>
      <c r="H81" s="17" t="str">
        <f>IF(SUM('Test Sample Data'!H$3:H$98)&gt;10,IF(AND(ISNUMBER('Test Sample Data'!H80),'Test Sample Data'!H80&lt;$B$1,'Test Sample Data'!H80&gt;0),'Test Sample Data'!H80,$B$1),"")</f>
        <v/>
      </c>
      <c r="I81" s="17" t="str">
        <f>IF(SUM('Test Sample Data'!I$3:I$98)&gt;10,IF(AND(ISNUMBER('Test Sample Data'!I80),'Test Sample Data'!I80&lt;$B$1,'Test Sample Data'!I80&gt;0),'Test Sample Data'!I80,$B$1),"")</f>
        <v/>
      </c>
      <c r="J81" s="17" t="str">
        <f>IF(SUM('Test Sample Data'!J$3:J$98)&gt;10,IF(AND(ISNUMBER('Test Sample Data'!J80),'Test Sample Data'!J80&lt;$B$1,'Test Sample Data'!J80&gt;0),'Test Sample Data'!J80,$B$1),"")</f>
        <v/>
      </c>
      <c r="K81" s="17" t="str">
        <f>IF(SUM('Test Sample Data'!K$3:K$98)&gt;10,IF(AND(ISNUMBER('Test Sample Data'!K80),'Test Sample Data'!K80&lt;$B$1,'Test Sample Data'!K80&gt;0),'Test Sample Data'!K80,$B$1),"")</f>
        <v/>
      </c>
      <c r="L81" s="17" t="str">
        <f>IF(SUM('Test Sample Data'!L$3:L$98)&gt;10,IF(AND(ISNUMBER('Test Sample Data'!L80),'Test Sample Data'!L80&lt;$B$1,'Test Sample Data'!L80&gt;0),'Test Sample Data'!L80,$B$1),"")</f>
        <v/>
      </c>
      <c r="M81" s="17" t="str">
        <f>IF(SUM('Test Sample Data'!M$3:M$98)&gt;10,IF(AND(ISNUMBER('Test Sample Data'!M80),'Test Sample Data'!M80&lt;$B$1,'Test Sample Data'!M80&gt;0),'Test Sample Data'!M80,$B$1),"")</f>
        <v/>
      </c>
      <c r="N81" s="17" t="str">
        <f>'Gene Table'!E80</f>
        <v>mmu-miR-673-3p</v>
      </c>
      <c r="O81" s="17" t="str">
        <f>'Gene Table'!B80</f>
        <v>D06</v>
      </c>
      <c r="P81" s="17" t="str">
        <f>IF(SUM('Control Sample Data'!D$3:D$98)&gt;10,IF(AND(ISNUMBER('Control Sample Data'!D80),'Control Sample Data'!D80&lt;$B$1,'Control Sample Data'!D80&gt;0),'Control Sample Data'!D80,$B$1),"")</f>
        <v/>
      </c>
      <c r="Q81" s="17" t="str">
        <f>IF(SUM('Control Sample Data'!E$3:E$98)&gt;10,IF(AND(ISNUMBER('Control Sample Data'!E80),'Control Sample Data'!E80&lt;$B$1,'Control Sample Data'!E80&gt;0),'Control Sample Data'!E80,$B$1),"")</f>
        <v/>
      </c>
      <c r="R81" s="17" t="str">
        <f>IF(SUM('Control Sample Data'!F$3:F$98)&gt;10,IF(AND(ISNUMBER('Control Sample Data'!F80),'Control Sample Data'!F80&lt;$B$1,'Control Sample Data'!F80&gt;0),'Control Sample Data'!F80,$B$1),"")</f>
        <v/>
      </c>
      <c r="S81" s="17" t="str">
        <f>IF(SUM('Control Sample Data'!G$3:G$98)&gt;10,IF(AND(ISNUMBER('Control Sample Data'!G80),'Control Sample Data'!G80&lt;$B$1,'Control Sample Data'!G80&gt;0),'Control Sample Data'!G80,$B$1),"")</f>
        <v/>
      </c>
      <c r="T81" s="17" t="str">
        <f>IF(SUM('Control Sample Data'!H$3:H$98)&gt;10,IF(AND(ISNUMBER('Control Sample Data'!H80),'Control Sample Data'!H80&lt;$B$1,'Control Sample Data'!H80&gt;0),'Control Sample Data'!H80,$B$1),"")</f>
        <v/>
      </c>
      <c r="U81" s="17" t="str">
        <f>IF(SUM('Control Sample Data'!I$3:I$98)&gt;10,IF(AND(ISNUMBER('Control Sample Data'!I80),'Control Sample Data'!I80&lt;$B$1,'Control Sample Data'!I80&gt;0),'Control Sample Data'!I80,$B$1),"")</f>
        <v/>
      </c>
      <c r="V81" s="17" t="str">
        <f>IF(SUM('Control Sample Data'!J$3:J$98)&gt;10,IF(AND(ISNUMBER('Control Sample Data'!J80),'Control Sample Data'!J80&lt;$B$1,'Control Sample Data'!J80&gt;0),'Control Sample Data'!J80,$B$1),"")</f>
        <v/>
      </c>
      <c r="W81" s="17" t="str">
        <f>IF(SUM('Control Sample Data'!K$3:K$98)&gt;10,IF(AND(ISNUMBER('Control Sample Data'!K80),'Control Sample Data'!K80&lt;$B$1,'Control Sample Data'!K80&gt;0),'Control Sample Data'!K80,$B$1),"")</f>
        <v/>
      </c>
      <c r="X81" s="17" t="str">
        <f>IF(SUM('Control Sample Data'!L$3:L$98)&gt;10,IF(AND(ISNUMBER('Control Sample Data'!L80),'Control Sample Data'!L80&lt;$B$1,'Control Sample Data'!L80&gt;0),'Control Sample Data'!L80,$B$1),"")</f>
        <v/>
      </c>
      <c r="Y81" s="17" t="str">
        <f>IF(SUM('Control Sample Data'!M$3:M$98)&gt;10,IF(AND(ISNUMBER('Control Sample Data'!M80),'Control Sample Data'!M80&lt;$B$1,'Control Sample Data'!M80&gt;0),'Control Sample Data'!M80,$B$1),"")</f>
        <v/>
      </c>
      <c r="AT81" s="36" t="str">
        <f t="shared" si="46"/>
        <v/>
      </c>
      <c r="AU81" s="36" t="str">
        <f t="shared" si="47"/>
        <v/>
      </c>
      <c r="AV81" s="36" t="str">
        <f t="shared" si="48"/>
        <v/>
      </c>
      <c r="AW81" s="36" t="str">
        <f t="shared" si="49"/>
        <v/>
      </c>
      <c r="AX81" s="36" t="str">
        <f t="shared" si="50"/>
        <v/>
      </c>
      <c r="AY81" s="36" t="str">
        <f t="shared" si="51"/>
        <v/>
      </c>
      <c r="AZ81" s="36" t="str">
        <f t="shared" si="52"/>
        <v/>
      </c>
      <c r="BA81" s="36" t="str">
        <f t="shared" si="53"/>
        <v/>
      </c>
      <c r="BB81" s="36" t="str">
        <f t="shared" si="54"/>
        <v/>
      </c>
      <c r="BC81" s="36" t="str">
        <f t="shared" si="55"/>
        <v/>
      </c>
      <c r="BD81" s="36" t="str">
        <f t="shared" si="56"/>
        <v/>
      </c>
      <c r="BE81" s="36" t="str">
        <f t="shared" si="57"/>
        <v/>
      </c>
      <c r="BF81" s="36" t="str">
        <f t="shared" si="58"/>
        <v/>
      </c>
      <c r="BG81" s="36" t="str">
        <f t="shared" si="59"/>
        <v/>
      </c>
      <c r="BH81" s="36" t="str">
        <f t="shared" si="60"/>
        <v/>
      </c>
      <c r="BI81" s="36" t="str">
        <f t="shared" si="61"/>
        <v/>
      </c>
      <c r="BJ81" s="36" t="str">
        <f t="shared" si="62"/>
        <v/>
      </c>
      <c r="BK81" s="36" t="str">
        <f t="shared" si="63"/>
        <v/>
      </c>
      <c r="BL81" s="36" t="str">
        <f t="shared" si="64"/>
        <v/>
      </c>
      <c r="BM81" s="36" t="str">
        <f t="shared" si="65"/>
        <v/>
      </c>
      <c r="BN81" s="38" t="e">
        <f t="shared" si="66"/>
        <v>#DIV/0!</v>
      </c>
      <c r="BO81" s="38" t="e">
        <f t="shared" si="67"/>
        <v>#DIV/0!</v>
      </c>
      <c r="BP81" s="39" t="str">
        <f t="shared" si="68"/>
        <v/>
      </c>
      <c r="BQ81" s="39" t="str">
        <f t="shared" si="69"/>
        <v/>
      </c>
      <c r="BR81" s="39" t="str">
        <f t="shared" si="70"/>
        <v/>
      </c>
      <c r="BS81" s="39" t="str">
        <f t="shared" si="71"/>
        <v/>
      </c>
      <c r="BT81" s="39" t="str">
        <f t="shared" si="72"/>
        <v/>
      </c>
      <c r="BU81" s="39" t="str">
        <f t="shared" si="73"/>
        <v/>
      </c>
      <c r="BV81" s="39" t="str">
        <f t="shared" si="74"/>
        <v/>
      </c>
      <c r="BW81" s="39" t="str">
        <f t="shared" si="75"/>
        <v/>
      </c>
      <c r="BX81" s="39" t="str">
        <f t="shared" si="76"/>
        <v/>
      </c>
      <c r="BY81" s="39" t="str">
        <f t="shared" si="77"/>
        <v/>
      </c>
      <c r="BZ81" s="39" t="str">
        <f t="shared" si="78"/>
        <v/>
      </c>
      <c r="CA81" s="39" t="str">
        <f t="shared" si="79"/>
        <v/>
      </c>
      <c r="CB81" s="39" t="str">
        <f t="shared" si="80"/>
        <v/>
      </c>
      <c r="CC81" s="39" t="str">
        <f t="shared" si="81"/>
        <v/>
      </c>
      <c r="CD81" s="39" t="str">
        <f t="shared" si="82"/>
        <v/>
      </c>
      <c r="CE81" s="39" t="str">
        <f t="shared" si="83"/>
        <v/>
      </c>
      <c r="CF81" s="39" t="str">
        <f t="shared" si="84"/>
        <v/>
      </c>
      <c r="CG81" s="39" t="str">
        <f t="shared" si="85"/>
        <v/>
      </c>
      <c r="CH81" s="39" t="str">
        <f t="shared" si="86"/>
        <v/>
      </c>
      <c r="CI81" s="39" t="str">
        <f t="shared" si="87"/>
        <v/>
      </c>
    </row>
    <row r="82" spans="1:87">
      <c r="A82" s="18"/>
      <c r="B82" s="15" t="str">
        <f>'Gene Table'!E81</f>
        <v>mmu-miR-220</v>
      </c>
      <c r="C82" s="15" t="str">
        <f>'Gene Table'!B81</f>
        <v>D07</v>
      </c>
      <c r="D82" s="16" t="str">
        <f>IF(SUM('Test Sample Data'!D$3:D$98)&gt;10,IF(AND(ISNUMBER('Test Sample Data'!D81),'Test Sample Data'!D81&lt;$B$1,'Test Sample Data'!D81&gt;0),'Test Sample Data'!D81,$B$1),"")</f>
        <v/>
      </c>
      <c r="E82" s="17" t="str">
        <f>IF(SUM('Test Sample Data'!E$3:E$98)&gt;10,IF(AND(ISNUMBER('Test Sample Data'!E81),'Test Sample Data'!E81&lt;$B$1,'Test Sample Data'!E81&gt;0),'Test Sample Data'!E81,$B$1),"")</f>
        <v/>
      </c>
      <c r="F82" s="17" t="str">
        <f>IF(SUM('Test Sample Data'!F$3:F$98)&gt;10,IF(AND(ISNUMBER('Test Sample Data'!F81),'Test Sample Data'!F81&lt;$B$1,'Test Sample Data'!F81&gt;0),'Test Sample Data'!F81,$B$1),"")</f>
        <v/>
      </c>
      <c r="G82" s="17" t="str">
        <f>IF(SUM('Test Sample Data'!G$3:G$98)&gt;10,IF(AND(ISNUMBER('Test Sample Data'!G81),'Test Sample Data'!G81&lt;$B$1,'Test Sample Data'!G81&gt;0),'Test Sample Data'!G81,$B$1),"")</f>
        <v/>
      </c>
      <c r="H82" s="17" t="str">
        <f>IF(SUM('Test Sample Data'!H$3:H$98)&gt;10,IF(AND(ISNUMBER('Test Sample Data'!H81),'Test Sample Data'!H81&lt;$B$1,'Test Sample Data'!H81&gt;0),'Test Sample Data'!H81,$B$1),"")</f>
        <v/>
      </c>
      <c r="I82" s="17" t="str">
        <f>IF(SUM('Test Sample Data'!I$3:I$98)&gt;10,IF(AND(ISNUMBER('Test Sample Data'!I81),'Test Sample Data'!I81&lt;$B$1,'Test Sample Data'!I81&gt;0),'Test Sample Data'!I81,$B$1),"")</f>
        <v/>
      </c>
      <c r="J82" s="17" t="str">
        <f>IF(SUM('Test Sample Data'!J$3:J$98)&gt;10,IF(AND(ISNUMBER('Test Sample Data'!J81),'Test Sample Data'!J81&lt;$B$1,'Test Sample Data'!J81&gt;0),'Test Sample Data'!J81,$B$1),"")</f>
        <v/>
      </c>
      <c r="K82" s="17" t="str">
        <f>IF(SUM('Test Sample Data'!K$3:K$98)&gt;10,IF(AND(ISNUMBER('Test Sample Data'!K81),'Test Sample Data'!K81&lt;$B$1,'Test Sample Data'!K81&gt;0),'Test Sample Data'!K81,$B$1),"")</f>
        <v/>
      </c>
      <c r="L82" s="17" t="str">
        <f>IF(SUM('Test Sample Data'!L$3:L$98)&gt;10,IF(AND(ISNUMBER('Test Sample Data'!L81),'Test Sample Data'!L81&lt;$B$1,'Test Sample Data'!L81&gt;0),'Test Sample Data'!L81,$B$1),"")</f>
        <v/>
      </c>
      <c r="M82" s="17" t="str">
        <f>IF(SUM('Test Sample Data'!M$3:M$98)&gt;10,IF(AND(ISNUMBER('Test Sample Data'!M81),'Test Sample Data'!M81&lt;$B$1,'Test Sample Data'!M81&gt;0),'Test Sample Data'!M81,$B$1),"")</f>
        <v/>
      </c>
      <c r="N82" s="17" t="str">
        <f>'Gene Table'!E81</f>
        <v>mmu-miR-220</v>
      </c>
      <c r="O82" s="17" t="str">
        <f>'Gene Table'!B81</f>
        <v>D07</v>
      </c>
      <c r="P82" s="17" t="str">
        <f>IF(SUM('Control Sample Data'!D$3:D$98)&gt;10,IF(AND(ISNUMBER('Control Sample Data'!D81),'Control Sample Data'!D81&lt;$B$1,'Control Sample Data'!D81&gt;0),'Control Sample Data'!D81,$B$1),"")</f>
        <v/>
      </c>
      <c r="Q82" s="17" t="str">
        <f>IF(SUM('Control Sample Data'!E$3:E$98)&gt;10,IF(AND(ISNUMBER('Control Sample Data'!E81),'Control Sample Data'!E81&lt;$B$1,'Control Sample Data'!E81&gt;0),'Control Sample Data'!E81,$B$1),"")</f>
        <v/>
      </c>
      <c r="R82" s="17" t="str">
        <f>IF(SUM('Control Sample Data'!F$3:F$98)&gt;10,IF(AND(ISNUMBER('Control Sample Data'!F81),'Control Sample Data'!F81&lt;$B$1,'Control Sample Data'!F81&gt;0),'Control Sample Data'!F81,$B$1),"")</f>
        <v/>
      </c>
      <c r="S82" s="17" t="str">
        <f>IF(SUM('Control Sample Data'!G$3:G$98)&gt;10,IF(AND(ISNUMBER('Control Sample Data'!G81),'Control Sample Data'!G81&lt;$B$1,'Control Sample Data'!G81&gt;0),'Control Sample Data'!G81,$B$1),"")</f>
        <v/>
      </c>
      <c r="T82" s="17" t="str">
        <f>IF(SUM('Control Sample Data'!H$3:H$98)&gt;10,IF(AND(ISNUMBER('Control Sample Data'!H81),'Control Sample Data'!H81&lt;$B$1,'Control Sample Data'!H81&gt;0),'Control Sample Data'!H81,$B$1),"")</f>
        <v/>
      </c>
      <c r="U82" s="17" t="str">
        <f>IF(SUM('Control Sample Data'!I$3:I$98)&gt;10,IF(AND(ISNUMBER('Control Sample Data'!I81),'Control Sample Data'!I81&lt;$B$1,'Control Sample Data'!I81&gt;0),'Control Sample Data'!I81,$B$1),"")</f>
        <v/>
      </c>
      <c r="V82" s="17" t="str">
        <f>IF(SUM('Control Sample Data'!J$3:J$98)&gt;10,IF(AND(ISNUMBER('Control Sample Data'!J81),'Control Sample Data'!J81&lt;$B$1,'Control Sample Data'!J81&gt;0),'Control Sample Data'!J81,$B$1),"")</f>
        <v/>
      </c>
      <c r="W82" s="17" t="str">
        <f>IF(SUM('Control Sample Data'!K$3:K$98)&gt;10,IF(AND(ISNUMBER('Control Sample Data'!K81),'Control Sample Data'!K81&lt;$B$1,'Control Sample Data'!K81&gt;0),'Control Sample Data'!K81,$B$1),"")</f>
        <v/>
      </c>
      <c r="X82" s="17" t="str">
        <f>IF(SUM('Control Sample Data'!L$3:L$98)&gt;10,IF(AND(ISNUMBER('Control Sample Data'!L81),'Control Sample Data'!L81&lt;$B$1,'Control Sample Data'!L81&gt;0),'Control Sample Data'!L81,$B$1),"")</f>
        <v/>
      </c>
      <c r="Y82" s="17" t="str">
        <f>IF(SUM('Control Sample Data'!M$3:M$98)&gt;10,IF(AND(ISNUMBER('Control Sample Data'!M81),'Control Sample Data'!M81&lt;$B$1,'Control Sample Data'!M81&gt;0),'Control Sample Data'!M81,$B$1),"")</f>
        <v/>
      </c>
      <c r="AT82" s="36" t="str">
        <f t="shared" si="46"/>
        <v/>
      </c>
      <c r="AU82" s="36" t="str">
        <f t="shared" si="47"/>
        <v/>
      </c>
      <c r="AV82" s="36" t="str">
        <f t="shared" si="48"/>
        <v/>
      </c>
      <c r="AW82" s="36" t="str">
        <f t="shared" si="49"/>
        <v/>
      </c>
      <c r="AX82" s="36" t="str">
        <f t="shared" si="50"/>
        <v/>
      </c>
      <c r="AY82" s="36" t="str">
        <f t="shared" si="51"/>
        <v/>
      </c>
      <c r="AZ82" s="36" t="str">
        <f t="shared" si="52"/>
        <v/>
      </c>
      <c r="BA82" s="36" t="str">
        <f t="shared" si="53"/>
        <v/>
      </c>
      <c r="BB82" s="36" t="str">
        <f t="shared" si="54"/>
        <v/>
      </c>
      <c r="BC82" s="36" t="str">
        <f t="shared" si="55"/>
        <v/>
      </c>
      <c r="BD82" s="36" t="str">
        <f t="shared" si="56"/>
        <v/>
      </c>
      <c r="BE82" s="36" t="str">
        <f t="shared" si="57"/>
        <v/>
      </c>
      <c r="BF82" s="36" t="str">
        <f t="shared" si="58"/>
        <v/>
      </c>
      <c r="BG82" s="36" t="str">
        <f t="shared" si="59"/>
        <v/>
      </c>
      <c r="BH82" s="36" t="str">
        <f t="shared" si="60"/>
        <v/>
      </c>
      <c r="BI82" s="36" t="str">
        <f t="shared" si="61"/>
        <v/>
      </c>
      <c r="BJ82" s="36" t="str">
        <f t="shared" si="62"/>
        <v/>
      </c>
      <c r="BK82" s="36" t="str">
        <f t="shared" si="63"/>
        <v/>
      </c>
      <c r="BL82" s="36" t="str">
        <f t="shared" si="64"/>
        <v/>
      </c>
      <c r="BM82" s="36" t="str">
        <f t="shared" si="65"/>
        <v/>
      </c>
      <c r="BN82" s="38" t="e">
        <f t="shared" si="66"/>
        <v>#DIV/0!</v>
      </c>
      <c r="BO82" s="38" t="e">
        <f t="shared" si="67"/>
        <v>#DIV/0!</v>
      </c>
      <c r="BP82" s="39" t="str">
        <f t="shared" si="68"/>
        <v/>
      </c>
      <c r="BQ82" s="39" t="str">
        <f t="shared" si="69"/>
        <v/>
      </c>
      <c r="BR82" s="39" t="str">
        <f t="shared" si="70"/>
        <v/>
      </c>
      <c r="BS82" s="39" t="str">
        <f t="shared" si="71"/>
        <v/>
      </c>
      <c r="BT82" s="39" t="str">
        <f t="shared" si="72"/>
        <v/>
      </c>
      <c r="BU82" s="39" t="str">
        <f t="shared" si="73"/>
        <v/>
      </c>
      <c r="BV82" s="39" t="str">
        <f t="shared" si="74"/>
        <v/>
      </c>
      <c r="BW82" s="39" t="str">
        <f t="shared" si="75"/>
        <v/>
      </c>
      <c r="BX82" s="39" t="str">
        <f t="shared" si="76"/>
        <v/>
      </c>
      <c r="BY82" s="39" t="str">
        <f t="shared" si="77"/>
        <v/>
      </c>
      <c r="BZ82" s="39" t="str">
        <f t="shared" si="78"/>
        <v/>
      </c>
      <c r="CA82" s="39" t="str">
        <f t="shared" si="79"/>
        <v/>
      </c>
      <c r="CB82" s="39" t="str">
        <f t="shared" si="80"/>
        <v/>
      </c>
      <c r="CC82" s="39" t="str">
        <f t="shared" si="81"/>
        <v/>
      </c>
      <c r="CD82" s="39" t="str">
        <f t="shared" si="82"/>
        <v/>
      </c>
      <c r="CE82" s="39" t="str">
        <f t="shared" si="83"/>
        <v/>
      </c>
      <c r="CF82" s="39" t="str">
        <f t="shared" si="84"/>
        <v/>
      </c>
      <c r="CG82" s="39" t="str">
        <f t="shared" si="85"/>
        <v/>
      </c>
      <c r="CH82" s="39" t="str">
        <f t="shared" si="86"/>
        <v/>
      </c>
      <c r="CI82" s="39" t="str">
        <f t="shared" si="87"/>
        <v/>
      </c>
    </row>
    <row r="83" spans="1:87">
      <c r="A83" s="18"/>
      <c r="B83" s="15" t="str">
        <f>'Gene Table'!E82</f>
        <v>mmu-miR-676-3p</v>
      </c>
      <c r="C83" s="15" t="str">
        <f>'Gene Table'!B82</f>
        <v>D08</v>
      </c>
      <c r="D83" s="16" t="str">
        <f>IF(SUM('Test Sample Data'!D$3:D$98)&gt;10,IF(AND(ISNUMBER('Test Sample Data'!D82),'Test Sample Data'!D82&lt;$B$1,'Test Sample Data'!D82&gt;0),'Test Sample Data'!D82,$B$1),"")</f>
        <v/>
      </c>
      <c r="E83" s="17" t="str">
        <f>IF(SUM('Test Sample Data'!E$3:E$98)&gt;10,IF(AND(ISNUMBER('Test Sample Data'!E82),'Test Sample Data'!E82&lt;$B$1,'Test Sample Data'!E82&gt;0),'Test Sample Data'!E82,$B$1),"")</f>
        <v/>
      </c>
      <c r="F83" s="17" t="str">
        <f>IF(SUM('Test Sample Data'!F$3:F$98)&gt;10,IF(AND(ISNUMBER('Test Sample Data'!F82),'Test Sample Data'!F82&lt;$B$1,'Test Sample Data'!F82&gt;0),'Test Sample Data'!F82,$B$1),"")</f>
        <v/>
      </c>
      <c r="G83" s="17" t="str">
        <f>IF(SUM('Test Sample Data'!G$3:G$98)&gt;10,IF(AND(ISNUMBER('Test Sample Data'!G82),'Test Sample Data'!G82&lt;$B$1,'Test Sample Data'!G82&gt;0),'Test Sample Data'!G82,$B$1),"")</f>
        <v/>
      </c>
      <c r="H83" s="17" t="str">
        <f>IF(SUM('Test Sample Data'!H$3:H$98)&gt;10,IF(AND(ISNUMBER('Test Sample Data'!H82),'Test Sample Data'!H82&lt;$B$1,'Test Sample Data'!H82&gt;0),'Test Sample Data'!H82,$B$1),"")</f>
        <v/>
      </c>
      <c r="I83" s="17" t="str">
        <f>IF(SUM('Test Sample Data'!I$3:I$98)&gt;10,IF(AND(ISNUMBER('Test Sample Data'!I82),'Test Sample Data'!I82&lt;$B$1,'Test Sample Data'!I82&gt;0),'Test Sample Data'!I82,$B$1),"")</f>
        <v/>
      </c>
      <c r="J83" s="17" t="str">
        <f>IF(SUM('Test Sample Data'!J$3:J$98)&gt;10,IF(AND(ISNUMBER('Test Sample Data'!J82),'Test Sample Data'!J82&lt;$B$1,'Test Sample Data'!J82&gt;0),'Test Sample Data'!J82,$B$1),"")</f>
        <v/>
      </c>
      <c r="K83" s="17" t="str">
        <f>IF(SUM('Test Sample Data'!K$3:K$98)&gt;10,IF(AND(ISNUMBER('Test Sample Data'!K82),'Test Sample Data'!K82&lt;$B$1,'Test Sample Data'!K82&gt;0),'Test Sample Data'!K82,$B$1),"")</f>
        <v/>
      </c>
      <c r="L83" s="17" t="str">
        <f>IF(SUM('Test Sample Data'!L$3:L$98)&gt;10,IF(AND(ISNUMBER('Test Sample Data'!L82),'Test Sample Data'!L82&lt;$B$1,'Test Sample Data'!L82&gt;0),'Test Sample Data'!L82,$B$1),"")</f>
        <v/>
      </c>
      <c r="M83" s="17" t="str">
        <f>IF(SUM('Test Sample Data'!M$3:M$98)&gt;10,IF(AND(ISNUMBER('Test Sample Data'!M82),'Test Sample Data'!M82&lt;$B$1,'Test Sample Data'!M82&gt;0),'Test Sample Data'!M82,$B$1),"")</f>
        <v/>
      </c>
      <c r="N83" s="17" t="str">
        <f>'Gene Table'!E82</f>
        <v>mmu-miR-676-3p</v>
      </c>
      <c r="O83" s="17" t="str">
        <f>'Gene Table'!B82</f>
        <v>D08</v>
      </c>
      <c r="P83" s="17" t="str">
        <f>IF(SUM('Control Sample Data'!D$3:D$98)&gt;10,IF(AND(ISNUMBER('Control Sample Data'!D82),'Control Sample Data'!D82&lt;$B$1,'Control Sample Data'!D82&gt;0),'Control Sample Data'!D82,$B$1),"")</f>
        <v/>
      </c>
      <c r="Q83" s="17" t="str">
        <f>IF(SUM('Control Sample Data'!E$3:E$98)&gt;10,IF(AND(ISNUMBER('Control Sample Data'!E82),'Control Sample Data'!E82&lt;$B$1,'Control Sample Data'!E82&gt;0),'Control Sample Data'!E82,$B$1),"")</f>
        <v/>
      </c>
      <c r="R83" s="17" t="str">
        <f>IF(SUM('Control Sample Data'!F$3:F$98)&gt;10,IF(AND(ISNUMBER('Control Sample Data'!F82),'Control Sample Data'!F82&lt;$B$1,'Control Sample Data'!F82&gt;0),'Control Sample Data'!F82,$B$1),"")</f>
        <v/>
      </c>
      <c r="S83" s="17" t="str">
        <f>IF(SUM('Control Sample Data'!G$3:G$98)&gt;10,IF(AND(ISNUMBER('Control Sample Data'!G82),'Control Sample Data'!G82&lt;$B$1,'Control Sample Data'!G82&gt;0),'Control Sample Data'!G82,$B$1),"")</f>
        <v/>
      </c>
      <c r="T83" s="17" t="str">
        <f>IF(SUM('Control Sample Data'!H$3:H$98)&gt;10,IF(AND(ISNUMBER('Control Sample Data'!H82),'Control Sample Data'!H82&lt;$B$1,'Control Sample Data'!H82&gt;0),'Control Sample Data'!H82,$B$1),"")</f>
        <v/>
      </c>
      <c r="U83" s="17" t="str">
        <f>IF(SUM('Control Sample Data'!I$3:I$98)&gt;10,IF(AND(ISNUMBER('Control Sample Data'!I82),'Control Sample Data'!I82&lt;$B$1,'Control Sample Data'!I82&gt;0),'Control Sample Data'!I82,$B$1),"")</f>
        <v/>
      </c>
      <c r="V83" s="17" t="str">
        <f>IF(SUM('Control Sample Data'!J$3:J$98)&gt;10,IF(AND(ISNUMBER('Control Sample Data'!J82),'Control Sample Data'!J82&lt;$B$1,'Control Sample Data'!J82&gt;0),'Control Sample Data'!J82,$B$1),"")</f>
        <v/>
      </c>
      <c r="W83" s="17" t="str">
        <f>IF(SUM('Control Sample Data'!K$3:K$98)&gt;10,IF(AND(ISNUMBER('Control Sample Data'!K82),'Control Sample Data'!K82&lt;$B$1,'Control Sample Data'!K82&gt;0),'Control Sample Data'!K82,$B$1),"")</f>
        <v/>
      </c>
      <c r="X83" s="17" t="str">
        <f>IF(SUM('Control Sample Data'!L$3:L$98)&gt;10,IF(AND(ISNUMBER('Control Sample Data'!L82),'Control Sample Data'!L82&lt;$B$1,'Control Sample Data'!L82&gt;0),'Control Sample Data'!L82,$B$1),"")</f>
        <v/>
      </c>
      <c r="Y83" s="17" t="str">
        <f>IF(SUM('Control Sample Data'!M$3:M$98)&gt;10,IF(AND(ISNUMBER('Control Sample Data'!M82),'Control Sample Data'!M82&lt;$B$1,'Control Sample Data'!M82&gt;0),'Control Sample Data'!M82,$B$1),"")</f>
        <v/>
      </c>
      <c r="AT83" s="36" t="str">
        <f t="shared" si="46"/>
        <v/>
      </c>
      <c r="AU83" s="36" t="str">
        <f t="shared" si="47"/>
        <v/>
      </c>
      <c r="AV83" s="36" t="str">
        <f t="shared" si="48"/>
        <v/>
      </c>
      <c r="AW83" s="36" t="str">
        <f t="shared" si="49"/>
        <v/>
      </c>
      <c r="AX83" s="36" t="str">
        <f t="shared" si="50"/>
        <v/>
      </c>
      <c r="AY83" s="36" t="str">
        <f t="shared" si="51"/>
        <v/>
      </c>
      <c r="AZ83" s="36" t="str">
        <f t="shared" si="52"/>
        <v/>
      </c>
      <c r="BA83" s="36" t="str">
        <f t="shared" si="53"/>
        <v/>
      </c>
      <c r="BB83" s="36" t="str">
        <f t="shared" si="54"/>
        <v/>
      </c>
      <c r="BC83" s="36" t="str">
        <f t="shared" si="55"/>
        <v/>
      </c>
      <c r="BD83" s="36" t="str">
        <f t="shared" si="56"/>
        <v/>
      </c>
      <c r="BE83" s="36" t="str">
        <f t="shared" si="57"/>
        <v/>
      </c>
      <c r="BF83" s="36" t="str">
        <f t="shared" si="58"/>
        <v/>
      </c>
      <c r="BG83" s="36" t="str">
        <f t="shared" si="59"/>
        <v/>
      </c>
      <c r="BH83" s="36" t="str">
        <f t="shared" si="60"/>
        <v/>
      </c>
      <c r="BI83" s="36" t="str">
        <f t="shared" si="61"/>
        <v/>
      </c>
      <c r="BJ83" s="36" t="str">
        <f t="shared" si="62"/>
        <v/>
      </c>
      <c r="BK83" s="36" t="str">
        <f t="shared" si="63"/>
        <v/>
      </c>
      <c r="BL83" s="36" t="str">
        <f t="shared" si="64"/>
        <v/>
      </c>
      <c r="BM83" s="36" t="str">
        <f t="shared" si="65"/>
        <v/>
      </c>
      <c r="BN83" s="38" t="e">
        <f t="shared" si="66"/>
        <v>#DIV/0!</v>
      </c>
      <c r="BO83" s="38" t="e">
        <f t="shared" si="67"/>
        <v>#DIV/0!</v>
      </c>
      <c r="BP83" s="39" t="str">
        <f t="shared" si="68"/>
        <v/>
      </c>
      <c r="BQ83" s="39" t="str">
        <f t="shared" si="69"/>
        <v/>
      </c>
      <c r="BR83" s="39" t="str">
        <f t="shared" si="70"/>
        <v/>
      </c>
      <c r="BS83" s="39" t="str">
        <f t="shared" si="71"/>
        <v/>
      </c>
      <c r="BT83" s="39" t="str">
        <f t="shared" si="72"/>
        <v/>
      </c>
      <c r="BU83" s="39" t="str">
        <f t="shared" si="73"/>
        <v/>
      </c>
      <c r="BV83" s="39" t="str">
        <f t="shared" si="74"/>
        <v/>
      </c>
      <c r="BW83" s="39" t="str">
        <f t="shared" si="75"/>
        <v/>
      </c>
      <c r="BX83" s="39" t="str">
        <f t="shared" si="76"/>
        <v/>
      </c>
      <c r="BY83" s="39" t="str">
        <f t="shared" si="77"/>
        <v/>
      </c>
      <c r="BZ83" s="39" t="str">
        <f t="shared" si="78"/>
        <v/>
      </c>
      <c r="CA83" s="39" t="str">
        <f t="shared" si="79"/>
        <v/>
      </c>
      <c r="CB83" s="39" t="str">
        <f t="shared" si="80"/>
        <v/>
      </c>
      <c r="CC83" s="39" t="str">
        <f t="shared" si="81"/>
        <v/>
      </c>
      <c r="CD83" s="39" t="str">
        <f t="shared" si="82"/>
        <v/>
      </c>
      <c r="CE83" s="39" t="str">
        <f t="shared" si="83"/>
        <v/>
      </c>
      <c r="CF83" s="39" t="str">
        <f t="shared" si="84"/>
        <v/>
      </c>
      <c r="CG83" s="39" t="str">
        <f t="shared" si="85"/>
        <v/>
      </c>
      <c r="CH83" s="39" t="str">
        <f t="shared" si="86"/>
        <v/>
      </c>
      <c r="CI83" s="39" t="str">
        <f t="shared" si="87"/>
        <v/>
      </c>
    </row>
    <row r="84" spans="1:87">
      <c r="A84" s="18"/>
      <c r="B84" s="15" t="str">
        <f>'Gene Table'!E83</f>
        <v>mmu-miR-224-5p</v>
      </c>
      <c r="C84" s="15" t="str">
        <f>'Gene Table'!B83</f>
        <v>D09</v>
      </c>
      <c r="D84" s="16" t="str">
        <f>IF(SUM('Test Sample Data'!D$3:D$98)&gt;10,IF(AND(ISNUMBER('Test Sample Data'!D83),'Test Sample Data'!D83&lt;$B$1,'Test Sample Data'!D83&gt;0),'Test Sample Data'!D83,$B$1),"")</f>
        <v/>
      </c>
      <c r="E84" s="17" t="str">
        <f>IF(SUM('Test Sample Data'!E$3:E$98)&gt;10,IF(AND(ISNUMBER('Test Sample Data'!E83),'Test Sample Data'!E83&lt;$B$1,'Test Sample Data'!E83&gt;0),'Test Sample Data'!E83,$B$1),"")</f>
        <v/>
      </c>
      <c r="F84" s="17" t="str">
        <f>IF(SUM('Test Sample Data'!F$3:F$98)&gt;10,IF(AND(ISNUMBER('Test Sample Data'!F83),'Test Sample Data'!F83&lt;$B$1,'Test Sample Data'!F83&gt;0),'Test Sample Data'!F83,$B$1),"")</f>
        <v/>
      </c>
      <c r="G84" s="17" t="str">
        <f>IF(SUM('Test Sample Data'!G$3:G$98)&gt;10,IF(AND(ISNUMBER('Test Sample Data'!G83),'Test Sample Data'!G83&lt;$B$1,'Test Sample Data'!G83&gt;0),'Test Sample Data'!G83,$B$1),"")</f>
        <v/>
      </c>
      <c r="H84" s="17" t="str">
        <f>IF(SUM('Test Sample Data'!H$3:H$98)&gt;10,IF(AND(ISNUMBER('Test Sample Data'!H83),'Test Sample Data'!H83&lt;$B$1,'Test Sample Data'!H83&gt;0),'Test Sample Data'!H83,$B$1),"")</f>
        <v/>
      </c>
      <c r="I84" s="17" t="str">
        <f>IF(SUM('Test Sample Data'!I$3:I$98)&gt;10,IF(AND(ISNUMBER('Test Sample Data'!I83),'Test Sample Data'!I83&lt;$B$1,'Test Sample Data'!I83&gt;0),'Test Sample Data'!I83,$B$1),"")</f>
        <v/>
      </c>
      <c r="J84" s="17" t="str">
        <f>IF(SUM('Test Sample Data'!J$3:J$98)&gt;10,IF(AND(ISNUMBER('Test Sample Data'!J83),'Test Sample Data'!J83&lt;$B$1,'Test Sample Data'!J83&gt;0),'Test Sample Data'!J83,$B$1),"")</f>
        <v/>
      </c>
      <c r="K84" s="17" t="str">
        <f>IF(SUM('Test Sample Data'!K$3:K$98)&gt;10,IF(AND(ISNUMBER('Test Sample Data'!K83),'Test Sample Data'!K83&lt;$B$1,'Test Sample Data'!K83&gt;0),'Test Sample Data'!K83,$B$1),"")</f>
        <v/>
      </c>
      <c r="L84" s="17" t="str">
        <f>IF(SUM('Test Sample Data'!L$3:L$98)&gt;10,IF(AND(ISNUMBER('Test Sample Data'!L83),'Test Sample Data'!L83&lt;$B$1,'Test Sample Data'!L83&gt;0),'Test Sample Data'!L83,$B$1),"")</f>
        <v/>
      </c>
      <c r="M84" s="17" t="str">
        <f>IF(SUM('Test Sample Data'!M$3:M$98)&gt;10,IF(AND(ISNUMBER('Test Sample Data'!M83),'Test Sample Data'!M83&lt;$B$1,'Test Sample Data'!M83&gt;0),'Test Sample Data'!M83,$B$1),"")</f>
        <v/>
      </c>
      <c r="N84" s="17" t="str">
        <f>'Gene Table'!E83</f>
        <v>mmu-miR-224-5p</v>
      </c>
      <c r="O84" s="17" t="str">
        <f>'Gene Table'!B83</f>
        <v>D09</v>
      </c>
      <c r="P84" s="17" t="str">
        <f>IF(SUM('Control Sample Data'!D$3:D$98)&gt;10,IF(AND(ISNUMBER('Control Sample Data'!D83),'Control Sample Data'!D83&lt;$B$1,'Control Sample Data'!D83&gt;0),'Control Sample Data'!D83,$B$1),"")</f>
        <v/>
      </c>
      <c r="Q84" s="17" t="str">
        <f>IF(SUM('Control Sample Data'!E$3:E$98)&gt;10,IF(AND(ISNUMBER('Control Sample Data'!E83),'Control Sample Data'!E83&lt;$B$1,'Control Sample Data'!E83&gt;0),'Control Sample Data'!E83,$B$1),"")</f>
        <v/>
      </c>
      <c r="R84" s="17" t="str">
        <f>IF(SUM('Control Sample Data'!F$3:F$98)&gt;10,IF(AND(ISNUMBER('Control Sample Data'!F83),'Control Sample Data'!F83&lt;$B$1,'Control Sample Data'!F83&gt;0),'Control Sample Data'!F83,$B$1),"")</f>
        <v/>
      </c>
      <c r="S84" s="17" t="str">
        <f>IF(SUM('Control Sample Data'!G$3:G$98)&gt;10,IF(AND(ISNUMBER('Control Sample Data'!G83),'Control Sample Data'!G83&lt;$B$1,'Control Sample Data'!G83&gt;0),'Control Sample Data'!G83,$B$1),"")</f>
        <v/>
      </c>
      <c r="T84" s="17" t="str">
        <f>IF(SUM('Control Sample Data'!H$3:H$98)&gt;10,IF(AND(ISNUMBER('Control Sample Data'!H83),'Control Sample Data'!H83&lt;$B$1,'Control Sample Data'!H83&gt;0),'Control Sample Data'!H83,$B$1),"")</f>
        <v/>
      </c>
      <c r="U84" s="17" t="str">
        <f>IF(SUM('Control Sample Data'!I$3:I$98)&gt;10,IF(AND(ISNUMBER('Control Sample Data'!I83),'Control Sample Data'!I83&lt;$B$1,'Control Sample Data'!I83&gt;0),'Control Sample Data'!I83,$B$1),"")</f>
        <v/>
      </c>
      <c r="V84" s="17" t="str">
        <f>IF(SUM('Control Sample Data'!J$3:J$98)&gt;10,IF(AND(ISNUMBER('Control Sample Data'!J83),'Control Sample Data'!J83&lt;$B$1,'Control Sample Data'!J83&gt;0),'Control Sample Data'!J83,$B$1),"")</f>
        <v/>
      </c>
      <c r="W84" s="17" t="str">
        <f>IF(SUM('Control Sample Data'!K$3:K$98)&gt;10,IF(AND(ISNUMBER('Control Sample Data'!K83),'Control Sample Data'!K83&lt;$B$1,'Control Sample Data'!K83&gt;0),'Control Sample Data'!K83,$B$1),"")</f>
        <v/>
      </c>
      <c r="X84" s="17" t="str">
        <f>IF(SUM('Control Sample Data'!L$3:L$98)&gt;10,IF(AND(ISNUMBER('Control Sample Data'!L83),'Control Sample Data'!L83&lt;$B$1,'Control Sample Data'!L83&gt;0),'Control Sample Data'!L83,$B$1),"")</f>
        <v/>
      </c>
      <c r="Y84" s="17" t="str">
        <f>IF(SUM('Control Sample Data'!M$3:M$98)&gt;10,IF(AND(ISNUMBER('Control Sample Data'!M83),'Control Sample Data'!M83&lt;$B$1,'Control Sample Data'!M83&gt;0),'Control Sample Data'!M83,$B$1),"")</f>
        <v/>
      </c>
      <c r="AT84" s="36" t="str">
        <f t="shared" si="46"/>
        <v/>
      </c>
      <c r="AU84" s="36" t="str">
        <f t="shared" si="47"/>
        <v/>
      </c>
      <c r="AV84" s="36" t="str">
        <f t="shared" si="48"/>
        <v/>
      </c>
      <c r="AW84" s="36" t="str">
        <f t="shared" si="49"/>
        <v/>
      </c>
      <c r="AX84" s="36" t="str">
        <f t="shared" si="50"/>
        <v/>
      </c>
      <c r="AY84" s="36" t="str">
        <f t="shared" si="51"/>
        <v/>
      </c>
      <c r="AZ84" s="36" t="str">
        <f t="shared" si="52"/>
        <v/>
      </c>
      <c r="BA84" s="36" t="str">
        <f t="shared" si="53"/>
        <v/>
      </c>
      <c r="BB84" s="36" t="str">
        <f t="shared" si="54"/>
        <v/>
      </c>
      <c r="BC84" s="36" t="str">
        <f t="shared" si="55"/>
        <v/>
      </c>
      <c r="BD84" s="36" t="str">
        <f t="shared" si="56"/>
        <v/>
      </c>
      <c r="BE84" s="36" t="str">
        <f t="shared" si="57"/>
        <v/>
      </c>
      <c r="BF84" s="36" t="str">
        <f t="shared" si="58"/>
        <v/>
      </c>
      <c r="BG84" s="36" t="str">
        <f t="shared" si="59"/>
        <v/>
      </c>
      <c r="BH84" s="36" t="str">
        <f t="shared" si="60"/>
        <v/>
      </c>
      <c r="BI84" s="36" t="str">
        <f t="shared" si="61"/>
        <v/>
      </c>
      <c r="BJ84" s="36" t="str">
        <f t="shared" si="62"/>
        <v/>
      </c>
      <c r="BK84" s="36" t="str">
        <f t="shared" si="63"/>
        <v/>
      </c>
      <c r="BL84" s="36" t="str">
        <f t="shared" si="64"/>
        <v/>
      </c>
      <c r="BM84" s="36" t="str">
        <f t="shared" si="65"/>
        <v/>
      </c>
      <c r="BN84" s="38" t="e">
        <f t="shared" si="66"/>
        <v>#DIV/0!</v>
      </c>
      <c r="BO84" s="38" t="e">
        <f t="shared" si="67"/>
        <v>#DIV/0!</v>
      </c>
      <c r="BP84" s="39" t="str">
        <f t="shared" si="68"/>
        <v/>
      </c>
      <c r="BQ84" s="39" t="str">
        <f t="shared" si="69"/>
        <v/>
      </c>
      <c r="BR84" s="39" t="str">
        <f t="shared" si="70"/>
        <v/>
      </c>
      <c r="BS84" s="39" t="str">
        <f t="shared" si="71"/>
        <v/>
      </c>
      <c r="BT84" s="39" t="str">
        <f t="shared" si="72"/>
        <v/>
      </c>
      <c r="BU84" s="39" t="str">
        <f t="shared" si="73"/>
        <v/>
      </c>
      <c r="BV84" s="39" t="str">
        <f t="shared" si="74"/>
        <v/>
      </c>
      <c r="BW84" s="39" t="str">
        <f t="shared" si="75"/>
        <v/>
      </c>
      <c r="BX84" s="39" t="str">
        <f t="shared" si="76"/>
        <v/>
      </c>
      <c r="BY84" s="39" t="str">
        <f t="shared" si="77"/>
        <v/>
      </c>
      <c r="BZ84" s="39" t="str">
        <f t="shared" si="78"/>
        <v/>
      </c>
      <c r="CA84" s="39" t="str">
        <f t="shared" si="79"/>
        <v/>
      </c>
      <c r="CB84" s="39" t="str">
        <f t="shared" si="80"/>
        <v/>
      </c>
      <c r="CC84" s="39" t="str">
        <f t="shared" si="81"/>
        <v/>
      </c>
      <c r="CD84" s="39" t="str">
        <f t="shared" si="82"/>
        <v/>
      </c>
      <c r="CE84" s="39" t="str">
        <f t="shared" si="83"/>
        <v/>
      </c>
      <c r="CF84" s="39" t="str">
        <f t="shared" si="84"/>
        <v/>
      </c>
      <c r="CG84" s="39" t="str">
        <f t="shared" si="85"/>
        <v/>
      </c>
      <c r="CH84" s="39" t="str">
        <f t="shared" si="86"/>
        <v/>
      </c>
      <c r="CI84" s="39" t="str">
        <f t="shared" si="87"/>
        <v/>
      </c>
    </row>
    <row r="85" spans="1:87">
      <c r="A85" s="18"/>
      <c r="B85" s="15" t="str">
        <f>'Gene Table'!E84</f>
        <v>mmu-miR-677-5p</v>
      </c>
      <c r="C85" s="15" t="str">
        <f>'Gene Table'!B84</f>
        <v>D10</v>
      </c>
      <c r="D85" s="16" t="str">
        <f>IF(SUM('Test Sample Data'!D$3:D$98)&gt;10,IF(AND(ISNUMBER('Test Sample Data'!D84),'Test Sample Data'!D84&lt;$B$1,'Test Sample Data'!D84&gt;0),'Test Sample Data'!D84,$B$1),"")</f>
        <v/>
      </c>
      <c r="E85" s="17" t="str">
        <f>IF(SUM('Test Sample Data'!E$3:E$98)&gt;10,IF(AND(ISNUMBER('Test Sample Data'!E84),'Test Sample Data'!E84&lt;$B$1,'Test Sample Data'!E84&gt;0),'Test Sample Data'!E84,$B$1),"")</f>
        <v/>
      </c>
      <c r="F85" s="17" t="str">
        <f>IF(SUM('Test Sample Data'!F$3:F$98)&gt;10,IF(AND(ISNUMBER('Test Sample Data'!F84),'Test Sample Data'!F84&lt;$B$1,'Test Sample Data'!F84&gt;0),'Test Sample Data'!F84,$B$1),"")</f>
        <v/>
      </c>
      <c r="G85" s="17" t="str">
        <f>IF(SUM('Test Sample Data'!G$3:G$98)&gt;10,IF(AND(ISNUMBER('Test Sample Data'!G84),'Test Sample Data'!G84&lt;$B$1,'Test Sample Data'!G84&gt;0),'Test Sample Data'!G84,$B$1),"")</f>
        <v/>
      </c>
      <c r="H85" s="17" t="str">
        <f>IF(SUM('Test Sample Data'!H$3:H$98)&gt;10,IF(AND(ISNUMBER('Test Sample Data'!H84),'Test Sample Data'!H84&lt;$B$1,'Test Sample Data'!H84&gt;0),'Test Sample Data'!H84,$B$1),"")</f>
        <v/>
      </c>
      <c r="I85" s="17" t="str">
        <f>IF(SUM('Test Sample Data'!I$3:I$98)&gt;10,IF(AND(ISNUMBER('Test Sample Data'!I84),'Test Sample Data'!I84&lt;$B$1,'Test Sample Data'!I84&gt;0),'Test Sample Data'!I84,$B$1),"")</f>
        <v/>
      </c>
      <c r="J85" s="17" t="str">
        <f>IF(SUM('Test Sample Data'!J$3:J$98)&gt;10,IF(AND(ISNUMBER('Test Sample Data'!J84),'Test Sample Data'!J84&lt;$B$1,'Test Sample Data'!J84&gt;0),'Test Sample Data'!J84,$B$1),"")</f>
        <v/>
      </c>
      <c r="K85" s="17" t="str">
        <f>IF(SUM('Test Sample Data'!K$3:K$98)&gt;10,IF(AND(ISNUMBER('Test Sample Data'!K84),'Test Sample Data'!K84&lt;$B$1,'Test Sample Data'!K84&gt;0),'Test Sample Data'!K84,$B$1),"")</f>
        <v/>
      </c>
      <c r="L85" s="17" t="str">
        <f>IF(SUM('Test Sample Data'!L$3:L$98)&gt;10,IF(AND(ISNUMBER('Test Sample Data'!L84),'Test Sample Data'!L84&lt;$B$1,'Test Sample Data'!L84&gt;0),'Test Sample Data'!L84,$B$1),"")</f>
        <v/>
      </c>
      <c r="M85" s="17" t="str">
        <f>IF(SUM('Test Sample Data'!M$3:M$98)&gt;10,IF(AND(ISNUMBER('Test Sample Data'!M84),'Test Sample Data'!M84&lt;$B$1,'Test Sample Data'!M84&gt;0),'Test Sample Data'!M84,$B$1),"")</f>
        <v/>
      </c>
      <c r="N85" s="17" t="str">
        <f>'Gene Table'!E84</f>
        <v>mmu-miR-677-5p</v>
      </c>
      <c r="O85" s="17" t="str">
        <f>'Gene Table'!B84</f>
        <v>D10</v>
      </c>
      <c r="P85" s="17" t="str">
        <f>IF(SUM('Control Sample Data'!D$3:D$98)&gt;10,IF(AND(ISNUMBER('Control Sample Data'!D84),'Control Sample Data'!D84&lt;$B$1,'Control Sample Data'!D84&gt;0),'Control Sample Data'!D84,$B$1),"")</f>
        <v/>
      </c>
      <c r="Q85" s="17" t="str">
        <f>IF(SUM('Control Sample Data'!E$3:E$98)&gt;10,IF(AND(ISNUMBER('Control Sample Data'!E84),'Control Sample Data'!E84&lt;$B$1,'Control Sample Data'!E84&gt;0),'Control Sample Data'!E84,$B$1),"")</f>
        <v/>
      </c>
      <c r="R85" s="17" t="str">
        <f>IF(SUM('Control Sample Data'!F$3:F$98)&gt;10,IF(AND(ISNUMBER('Control Sample Data'!F84),'Control Sample Data'!F84&lt;$B$1,'Control Sample Data'!F84&gt;0),'Control Sample Data'!F84,$B$1),"")</f>
        <v/>
      </c>
      <c r="S85" s="17" t="str">
        <f>IF(SUM('Control Sample Data'!G$3:G$98)&gt;10,IF(AND(ISNUMBER('Control Sample Data'!G84),'Control Sample Data'!G84&lt;$B$1,'Control Sample Data'!G84&gt;0),'Control Sample Data'!G84,$B$1),"")</f>
        <v/>
      </c>
      <c r="T85" s="17" t="str">
        <f>IF(SUM('Control Sample Data'!H$3:H$98)&gt;10,IF(AND(ISNUMBER('Control Sample Data'!H84),'Control Sample Data'!H84&lt;$B$1,'Control Sample Data'!H84&gt;0),'Control Sample Data'!H84,$B$1),"")</f>
        <v/>
      </c>
      <c r="U85" s="17" t="str">
        <f>IF(SUM('Control Sample Data'!I$3:I$98)&gt;10,IF(AND(ISNUMBER('Control Sample Data'!I84),'Control Sample Data'!I84&lt;$B$1,'Control Sample Data'!I84&gt;0),'Control Sample Data'!I84,$B$1),"")</f>
        <v/>
      </c>
      <c r="V85" s="17" t="str">
        <f>IF(SUM('Control Sample Data'!J$3:J$98)&gt;10,IF(AND(ISNUMBER('Control Sample Data'!J84),'Control Sample Data'!J84&lt;$B$1,'Control Sample Data'!J84&gt;0),'Control Sample Data'!J84,$B$1),"")</f>
        <v/>
      </c>
      <c r="W85" s="17" t="str">
        <f>IF(SUM('Control Sample Data'!K$3:K$98)&gt;10,IF(AND(ISNUMBER('Control Sample Data'!K84),'Control Sample Data'!K84&lt;$B$1,'Control Sample Data'!K84&gt;0),'Control Sample Data'!K84,$B$1),"")</f>
        <v/>
      </c>
      <c r="X85" s="17" t="str">
        <f>IF(SUM('Control Sample Data'!L$3:L$98)&gt;10,IF(AND(ISNUMBER('Control Sample Data'!L84),'Control Sample Data'!L84&lt;$B$1,'Control Sample Data'!L84&gt;0),'Control Sample Data'!L84,$B$1),"")</f>
        <v/>
      </c>
      <c r="Y85" s="17" t="str">
        <f>IF(SUM('Control Sample Data'!M$3:M$98)&gt;10,IF(AND(ISNUMBER('Control Sample Data'!M84),'Control Sample Data'!M84&lt;$B$1,'Control Sample Data'!M84&gt;0),'Control Sample Data'!M84,$B$1),"")</f>
        <v/>
      </c>
      <c r="AT85" s="36" t="str">
        <f t="shared" si="46"/>
        <v/>
      </c>
      <c r="AU85" s="36" t="str">
        <f t="shared" si="47"/>
        <v/>
      </c>
      <c r="AV85" s="36" t="str">
        <f t="shared" si="48"/>
        <v/>
      </c>
      <c r="AW85" s="36" t="str">
        <f t="shared" si="49"/>
        <v/>
      </c>
      <c r="AX85" s="36" t="str">
        <f t="shared" si="50"/>
        <v/>
      </c>
      <c r="AY85" s="36" t="str">
        <f t="shared" si="51"/>
        <v/>
      </c>
      <c r="AZ85" s="36" t="str">
        <f t="shared" si="52"/>
        <v/>
      </c>
      <c r="BA85" s="36" t="str">
        <f t="shared" si="53"/>
        <v/>
      </c>
      <c r="BB85" s="36" t="str">
        <f t="shared" si="54"/>
        <v/>
      </c>
      <c r="BC85" s="36" t="str">
        <f t="shared" si="55"/>
        <v/>
      </c>
      <c r="BD85" s="36" t="str">
        <f t="shared" si="56"/>
        <v/>
      </c>
      <c r="BE85" s="36" t="str">
        <f t="shared" si="57"/>
        <v/>
      </c>
      <c r="BF85" s="36" t="str">
        <f t="shared" si="58"/>
        <v/>
      </c>
      <c r="BG85" s="36" t="str">
        <f t="shared" si="59"/>
        <v/>
      </c>
      <c r="BH85" s="36" t="str">
        <f t="shared" si="60"/>
        <v/>
      </c>
      <c r="BI85" s="36" t="str">
        <f t="shared" si="61"/>
        <v/>
      </c>
      <c r="BJ85" s="36" t="str">
        <f t="shared" si="62"/>
        <v/>
      </c>
      <c r="BK85" s="36" t="str">
        <f t="shared" si="63"/>
        <v/>
      </c>
      <c r="BL85" s="36" t="str">
        <f t="shared" si="64"/>
        <v/>
      </c>
      <c r="BM85" s="36" t="str">
        <f t="shared" si="65"/>
        <v/>
      </c>
      <c r="BN85" s="38" t="e">
        <f t="shared" si="66"/>
        <v>#DIV/0!</v>
      </c>
      <c r="BO85" s="38" t="e">
        <f t="shared" si="67"/>
        <v>#DIV/0!</v>
      </c>
      <c r="BP85" s="39" t="str">
        <f t="shared" si="68"/>
        <v/>
      </c>
      <c r="BQ85" s="39" t="str">
        <f t="shared" si="69"/>
        <v/>
      </c>
      <c r="BR85" s="39" t="str">
        <f t="shared" si="70"/>
        <v/>
      </c>
      <c r="BS85" s="39" t="str">
        <f t="shared" si="71"/>
        <v/>
      </c>
      <c r="BT85" s="39" t="str">
        <f t="shared" si="72"/>
        <v/>
      </c>
      <c r="BU85" s="39" t="str">
        <f t="shared" si="73"/>
        <v/>
      </c>
      <c r="BV85" s="39" t="str">
        <f t="shared" si="74"/>
        <v/>
      </c>
      <c r="BW85" s="39" t="str">
        <f t="shared" si="75"/>
        <v/>
      </c>
      <c r="BX85" s="39" t="str">
        <f t="shared" si="76"/>
        <v/>
      </c>
      <c r="BY85" s="39" t="str">
        <f t="shared" si="77"/>
        <v/>
      </c>
      <c r="BZ85" s="39" t="str">
        <f t="shared" si="78"/>
        <v/>
      </c>
      <c r="CA85" s="39" t="str">
        <f t="shared" si="79"/>
        <v/>
      </c>
      <c r="CB85" s="39" t="str">
        <f t="shared" si="80"/>
        <v/>
      </c>
      <c r="CC85" s="39" t="str">
        <f t="shared" si="81"/>
        <v/>
      </c>
      <c r="CD85" s="39" t="str">
        <f t="shared" si="82"/>
        <v/>
      </c>
      <c r="CE85" s="39" t="str">
        <f t="shared" si="83"/>
        <v/>
      </c>
      <c r="CF85" s="39" t="str">
        <f t="shared" si="84"/>
        <v/>
      </c>
      <c r="CG85" s="39" t="str">
        <f t="shared" si="85"/>
        <v/>
      </c>
      <c r="CH85" s="39" t="str">
        <f t="shared" si="86"/>
        <v/>
      </c>
      <c r="CI85" s="39" t="str">
        <f t="shared" si="87"/>
        <v/>
      </c>
    </row>
    <row r="86" spans="1:87">
      <c r="A86" s="18"/>
      <c r="B86" s="15" t="str">
        <f>'Gene Table'!E85</f>
        <v>mmu-miR-290-3p</v>
      </c>
      <c r="C86" s="15" t="str">
        <f>'Gene Table'!B85</f>
        <v>D11</v>
      </c>
      <c r="D86" s="16" t="str">
        <f>IF(SUM('Test Sample Data'!D$3:D$98)&gt;10,IF(AND(ISNUMBER('Test Sample Data'!D85),'Test Sample Data'!D85&lt;$B$1,'Test Sample Data'!D85&gt;0),'Test Sample Data'!D85,$B$1),"")</f>
        <v/>
      </c>
      <c r="E86" s="17" t="str">
        <f>IF(SUM('Test Sample Data'!E$3:E$98)&gt;10,IF(AND(ISNUMBER('Test Sample Data'!E85),'Test Sample Data'!E85&lt;$B$1,'Test Sample Data'!E85&gt;0),'Test Sample Data'!E85,$B$1),"")</f>
        <v/>
      </c>
      <c r="F86" s="17" t="str">
        <f>IF(SUM('Test Sample Data'!F$3:F$98)&gt;10,IF(AND(ISNUMBER('Test Sample Data'!F85),'Test Sample Data'!F85&lt;$B$1,'Test Sample Data'!F85&gt;0),'Test Sample Data'!F85,$B$1),"")</f>
        <v/>
      </c>
      <c r="G86" s="17" t="str">
        <f>IF(SUM('Test Sample Data'!G$3:G$98)&gt;10,IF(AND(ISNUMBER('Test Sample Data'!G85),'Test Sample Data'!G85&lt;$B$1,'Test Sample Data'!G85&gt;0),'Test Sample Data'!G85,$B$1),"")</f>
        <v/>
      </c>
      <c r="H86" s="17" t="str">
        <f>IF(SUM('Test Sample Data'!H$3:H$98)&gt;10,IF(AND(ISNUMBER('Test Sample Data'!H85),'Test Sample Data'!H85&lt;$B$1,'Test Sample Data'!H85&gt;0),'Test Sample Data'!H85,$B$1),"")</f>
        <v/>
      </c>
      <c r="I86" s="17" t="str">
        <f>IF(SUM('Test Sample Data'!I$3:I$98)&gt;10,IF(AND(ISNUMBER('Test Sample Data'!I85),'Test Sample Data'!I85&lt;$B$1,'Test Sample Data'!I85&gt;0),'Test Sample Data'!I85,$B$1),"")</f>
        <v/>
      </c>
      <c r="J86" s="17" t="str">
        <f>IF(SUM('Test Sample Data'!J$3:J$98)&gt;10,IF(AND(ISNUMBER('Test Sample Data'!J85),'Test Sample Data'!J85&lt;$B$1,'Test Sample Data'!J85&gt;0),'Test Sample Data'!J85,$B$1),"")</f>
        <v/>
      </c>
      <c r="K86" s="17" t="str">
        <f>IF(SUM('Test Sample Data'!K$3:K$98)&gt;10,IF(AND(ISNUMBER('Test Sample Data'!K85),'Test Sample Data'!K85&lt;$B$1,'Test Sample Data'!K85&gt;0),'Test Sample Data'!K85,$B$1),"")</f>
        <v/>
      </c>
      <c r="L86" s="17" t="str">
        <f>IF(SUM('Test Sample Data'!L$3:L$98)&gt;10,IF(AND(ISNUMBER('Test Sample Data'!L85),'Test Sample Data'!L85&lt;$B$1,'Test Sample Data'!L85&gt;0),'Test Sample Data'!L85,$B$1),"")</f>
        <v/>
      </c>
      <c r="M86" s="17" t="str">
        <f>IF(SUM('Test Sample Data'!M$3:M$98)&gt;10,IF(AND(ISNUMBER('Test Sample Data'!M85),'Test Sample Data'!M85&lt;$B$1,'Test Sample Data'!M85&gt;0),'Test Sample Data'!M85,$B$1),"")</f>
        <v/>
      </c>
      <c r="N86" s="17" t="str">
        <f>'Gene Table'!E85</f>
        <v>mmu-miR-290-3p</v>
      </c>
      <c r="O86" s="17" t="str">
        <f>'Gene Table'!B85</f>
        <v>D11</v>
      </c>
      <c r="P86" s="17" t="str">
        <f>IF(SUM('Control Sample Data'!D$3:D$98)&gt;10,IF(AND(ISNUMBER('Control Sample Data'!D85),'Control Sample Data'!D85&lt;$B$1,'Control Sample Data'!D85&gt;0),'Control Sample Data'!D85,$B$1),"")</f>
        <v/>
      </c>
      <c r="Q86" s="17" t="str">
        <f>IF(SUM('Control Sample Data'!E$3:E$98)&gt;10,IF(AND(ISNUMBER('Control Sample Data'!E85),'Control Sample Data'!E85&lt;$B$1,'Control Sample Data'!E85&gt;0),'Control Sample Data'!E85,$B$1),"")</f>
        <v/>
      </c>
      <c r="R86" s="17" t="str">
        <f>IF(SUM('Control Sample Data'!F$3:F$98)&gt;10,IF(AND(ISNUMBER('Control Sample Data'!F85),'Control Sample Data'!F85&lt;$B$1,'Control Sample Data'!F85&gt;0),'Control Sample Data'!F85,$B$1),"")</f>
        <v/>
      </c>
      <c r="S86" s="17" t="str">
        <f>IF(SUM('Control Sample Data'!G$3:G$98)&gt;10,IF(AND(ISNUMBER('Control Sample Data'!G85),'Control Sample Data'!G85&lt;$B$1,'Control Sample Data'!G85&gt;0),'Control Sample Data'!G85,$B$1),"")</f>
        <v/>
      </c>
      <c r="T86" s="17" t="str">
        <f>IF(SUM('Control Sample Data'!H$3:H$98)&gt;10,IF(AND(ISNUMBER('Control Sample Data'!H85),'Control Sample Data'!H85&lt;$B$1,'Control Sample Data'!H85&gt;0),'Control Sample Data'!H85,$B$1),"")</f>
        <v/>
      </c>
      <c r="U86" s="17" t="str">
        <f>IF(SUM('Control Sample Data'!I$3:I$98)&gt;10,IF(AND(ISNUMBER('Control Sample Data'!I85),'Control Sample Data'!I85&lt;$B$1,'Control Sample Data'!I85&gt;0),'Control Sample Data'!I85,$B$1),"")</f>
        <v/>
      </c>
      <c r="V86" s="17" t="str">
        <f>IF(SUM('Control Sample Data'!J$3:J$98)&gt;10,IF(AND(ISNUMBER('Control Sample Data'!J85),'Control Sample Data'!J85&lt;$B$1,'Control Sample Data'!J85&gt;0),'Control Sample Data'!J85,$B$1),"")</f>
        <v/>
      </c>
      <c r="W86" s="17" t="str">
        <f>IF(SUM('Control Sample Data'!K$3:K$98)&gt;10,IF(AND(ISNUMBER('Control Sample Data'!K85),'Control Sample Data'!K85&lt;$B$1,'Control Sample Data'!K85&gt;0),'Control Sample Data'!K85,$B$1),"")</f>
        <v/>
      </c>
      <c r="X86" s="17" t="str">
        <f>IF(SUM('Control Sample Data'!L$3:L$98)&gt;10,IF(AND(ISNUMBER('Control Sample Data'!L85),'Control Sample Data'!L85&lt;$B$1,'Control Sample Data'!L85&gt;0),'Control Sample Data'!L85,$B$1),"")</f>
        <v/>
      </c>
      <c r="Y86" s="17" t="str">
        <f>IF(SUM('Control Sample Data'!M$3:M$98)&gt;10,IF(AND(ISNUMBER('Control Sample Data'!M85),'Control Sample Data'!M85&lt;$B$1,'Control Sample Data'!M85&gt;0),'Control Sample Data'!M85,$B$1),"")</f>
        <v/>
      </c>
      <c r="AT86" s="36" t="str">
        <f t="shared" si="46"/>
        <v/>
      </c>
      <c r="AU86" s="36" t="str">
        <f t="shared" si="47"/>
        <v/>
      </c>
      <c r="AV86" s="36" t="str">
        <f t="shared" si="48"/>
        <v/>
      </c>
      <c r="AW86" s="36" t="str">
        <f t="shared" si="49"/>
        <v/>
      </c>
      <c r="AX86" s="36" t="str">
        <f t="shared" si="50"/>
        <v/>
      </c>
      <c r="AY86" s="36" t="str">
        <f t="shared" si="51"/>
        <v/>
      </c>
      <c r="AZ86" s="36" t="str">
        <f t="shared" si="52"/>
        <v/>
      </c>
      <c r="BA86" s="36" t="str">
        <f t="shared" si="53"/>
        <v/>
      </c>
      <c r="BB86" s="36" t="str">
        <f t="shared" si="54"/>
        <v/>
      </c>
      <c r="BC86" s="36" t="str">
        <f t="shared" si="55"/>
        <v/>
      </c>
      <c r="BD86" s="36" t="str">
        <f t="shared" si="56"/>
        <v/>
      </c>
      <c r="BE86" s="36" t="str">
        <f t="shared" si="57"/>
        <v/>
      </c>
      <c r="BF86" s="36" t="str">
        <f t="shared" si="58"/>
        <v/>
      </c>
      <c r="BG86" s="36" t="str">
        <f t="shared" si="59"/>
        <v/>
      </c>
      <c r="BH86" s="36" t="str">
        <f t="shared" si="60"/>
        <v/>
      </c>
      <c r="BI86" s="36" t="str">
        <f t="shared" si="61"/>
        <v/>
      </c>
      <c r="BJ86" s="36" t="str">
        <f t="shared" si="62"/>
        <v/>
      </c>
      <c r="BK86" s="36" t="str">
        <f t="shared" si="63"/>
        <v/>
      </c>
      <c r="BL86" s="36" t="str">
        <f t="shared" si="64"/>
        <v/>
      </c>
      <c r="BM86" s="36" t="str">
        <f t="shared" si="65"/>
        <v/>
      </c>
      <c r="BN86" s="38" t="e">
        <f t="shared" si="66"/>
        <v>#DIV/0!</v>
      </c>
      <c r="BO86" s="38" t="e">
        <f t="shared" si="67"/>
        <v>#DIV/0!</v>
      </c>
      <c r="BP86" s="39" t="str">
        <f t="shared" si="68"/>
        <v/>
      </c>
      <c r="BQ86" s="39" t="str">
        <f t="shared" si="69"/>
        <v/>
      </c>
      <c r="BR86" s="39" t="str">
        <f t="shared" si="70"/>
        <v/>
      </c>
      <c r="BS86" s="39" t="str">
        <f t="shared" si="71"/>
        <v/>
      </c>
      <c r="BT86" s="39" t="str">
        <f t="shared" si="72"/>
        <v/>
      </c>
      <c r="BU86" s="39" t="str">
        <f t="shared" si="73"/>
        <v/>
      </c>
      <c r="BV86" s="39" t="str">
        <f t="shared" si="74"/>
        <v/>
      </c>
      <c r="BW86" s="39" t="str">
        <f t="shared" si="75"/>
        <v/>
      </c>
      <c r="BX86" s="39" t="str">
        <f t="shared" si="76"/>
        <v/>
      </c>
      <c r="BY86" s="39" t="str">
        <f t="shared" si="77"/>
        <v/>
      </c>
      <c r="BZ86" s="39" t="str">
        <f t="shared" si="78"/>
        <v/>
      </c>
      <c r="CA86" s="39" t="str">
        <f t="shared" si="79"/>
        <v/>
      </c>
      <c r="CB86" s="39" t="str">
        <f t="shared" si="80"/>
        <v/>
      </c>
      <c r="CC86" s="39" t="str">
        <f t="shared" si="81"/>
        <v/>
      </c>
      <c r="CD86" s="39" t="str">
        <f t="shared" si="82"/>
        <v/>
      </c>
      <c r="CE86" s="39" t="str">
        <f t="shared" si="83"/>
        <v/>
      </c>
      <c r="CF86" s="39" t="str">
        <f t="shared" si="84"/>
        <v/>
      </c>
      <c r="CG86" s="39" t="str">
        <f t="shared" si="85"/>
        <v/>
      </c>
      <c r="CH86" s="39" t="str">
        <f t="shared" si="86"/>
        <v/>
      </c>
      <c r="CI86" s="39" t="str">
        <f t="shared" si="87"/>
        <v/>
      </c>
    </row>
    <row r="87" spans="1:87">
      <c r="A87" s="18"/>
      <c r="B87" s="15" t="str">
        <f>'Gene Table'!E86</f>
        <v>mmu-miR-683</v>
      </c>
      <c r="C87" s="15" t="str">
        <f>'Gene Table'!B86</f>
        <v>D12</v>
      </c>
      <c r="D87" s="16" t="str">
        <f>IF(SUM('Test Sample Data'!D$3:D$98)&gt;10,IF(AND(ISNUMBER('Test Sample Data'!D86),'Test Sample Data'!D86&lt;$B$1,'Test Sample Data'!D86&gt;0),'Test Sample Data'!D86,$B$1),"")</f>
        <v/>
      </c>
      <c r="E87" s="17" t="str">
        <f>IF(SUM('Test Sample Data'!E$3:E$98)&gt;10,IF(AND(ISNUMBER('Test Sample Data'!E86),'Test Sample Data'!E86&lt;$B$1,'Test Sample Data'!E86&gt;0),'Test Sample Data'!E86,$B$1),"")</f>
        <v/>
      </c>
      <c r="F87" s="17" t="str">
        <f>IF(SUM('Test Sample Data'!F$3:F$98)&gt;10,IF(AND(ISNUMBER('Test Sample Data'!F86),'Test Sample Data'!F86&lt;$B$1,'Test Sample Data'!F86&gt;0),'Test Sample Data'!F86,$B$1),"")</f>
        <v/>
      </c>
      <c r="G87" s="17" t="str">
        <f>IF(SUM('Test Sample Data'!G$3:G$98)&gt;10,IF(AND(ISNUMBER('Test Sample Data'!G86),'Test Sample Data'!G86&lt;$B$1,'Test Sample Data'!G86&gt;0),'Test Sample Data'!G86,$B$1),"")</f>
        <v/>
      </c>
      <c r="H87" s="17" t="str">
        <f>IF(SUM('Test Sample Data'!H$3:H$98)&gt;10,IF(AND(ISNUMBER('Test Sample Data'!H86),'Test Sample Data'!H86&lt;$B$1,'Test Sample Data'!H86&gt;0),'Test Sample Data'!H86,$B$1),"")</f>
        <v/>
      </c>
      <c r="I87" s="17" t="str">
        <f>IF(SUM('Test Sample Data'!I$3:I$98)&gt;10,IF(AND(ISNUMBER('Test Sample Data'!I86),'Test Sample Data'!I86&lt;$B$1,'Test Sample Data'!I86&gt;0),'Test Sample Data'!I86,$B$1),"")</f>
        <v/>
      </c>
      <c r="J87" s="17" t="str">
        <f>IF(SUM('Test Sample Data'!J$3:J$98)&gt;10,IF(AND(ISNUMBER('Test Sample Data'!J86),'Test Sample Data'!J86&lt;$B$1,'Test Sample Data'!J86&gt;0),'Test Sample Data'!J86,$B$1),"")</f>
        <v/>
      </c>
      <c r="K87" s="17" t="str">
        <f>IF(SUM('Test Sample Data'!K$3:K$98)&gt;10,IF(AND(ISNUMBER('Test Sample Data'!K86),'Test Sample Data'!K86&lt;$B$1,'Test Sample Data'!K86&gt;0),'Test Sample Data'!K86,$B$1),"")</f>
        <v/>
      </c>
      <c r="L87" s="17" t="str">
        <f>IF(SUM('Test Sample Data'!L$3:L$98)&gt;10,IF(AND(ISNUMBER('Test Sample Data'!L86),'Test Sample Data'!L86&lt;$B$1,'Test Sample Data'!L86&gt;0),'Test Sample Data'!L86,$B$1),"")</f>
        <v/>
      </c>
      <c r="M87" s="17" t="str">
        <f>IF(SUM('Test Sample Data'!M$3:M$98)&gt;10,IF(AND(ISNUMBER('Test Sample Data'!M86),'Test Sample Data'!M86&lt;$B$1,'Test Sample Data'!M86&gt;0),'Test Sample Data'!M86,$B$1),"")</f>
        <v/>
      </c>
      <c r="N87" s="17" t="str">
        <f>'Gene Table'!E86</f>
        <v>mmu-miR-683</v>
      </c>
      <c r="O87" s="17" t="str">
        <f>'Gene Table'!B86</f>
        <v>D12</v>
      </c>
      <c r="P87" s="17" t="str">
        <f>IF(SUM('Control Sample Data'!D$3:D$98)&gt;10,IF(AND(ISNUMBER('Control Sample Data'!D86),'Control Sample Data'!D86&lt;$B$1,'Control Sample Data'!D86&gt;0),'Control Sample Data'!D86,$B$1),"")</f>
        <v/>
      </c>
      <c r="Q87" s="17" t="str">
        <f>IF(SUM('Control Sample Data'!E$3:E$98)&gt;10,IF(AND(ISNUMBER('Control Sample Data'!E86),'Control Sample Data'!E86&lt;$B$1,'Control Sample Data'!E86&gt;0),'Control Sample Data'!E86,$B$1),"")</f>
        <v/>
      </c>
      <c r="R87" s="17" t="str">
        <f>IF(SUM('Control Sample Data'!F$3:F$98)&gt;10,IF(AND(ISNUMBER('Control Sample Data'!F86),'Control Sample Data'!F86&lt;$B$1,'Control Sample Data'!F86&gt;0),'Control Sample Data'!F86,$B$1),"")</f>
        <v/>
      </c>
      <c r="S87" s="17" t="str">
        <f>IF(SUM('Control Sample Data'!G$3:G$98)&gt;10,IF(AND(ISNUMBER('Control Sample Data'!G86),'Control Sample Data'!G86&lt;$B$1,'Control Sample Data'!G86&gt;0),'Control Sample Data'!G86,$B$1),"")</f>
        <v/>
      </c>
      <c r="T87" s="17" t="str">
        <f>IF(SUM('Control Sample Data'!H$3:H$98)&gt;10,IF(AND(ISNUMBER('Control Sample Data'!H86),'Control Sample Data'!H86&lt;$B$1,'Control Sample Data'!H86&gt;0),'Control Sample Data'!H86,$B$1),"")</f>
        <v/>
      </c>
      <c r="U87" s="17" t="str">
        <f>IF(SUM('Control Sample Data'!I$3:I$98)&gt;10,IF(AND(ISNUMBER('Control Sample Data'!I86),'Control Sample Data'!I86&lt;$B$1,'Control Sample Data'!I86&gt;0),'Control Sample Data'!I86,$B$1),"")</f>
        <v/>
      </c>
      <c r="V87" s="17" t="str">
        <f>IF(SUM('Control Sample Data'!J$3:J$98)&gt;10,IF(AND(ISNUMBER('Control Sample Data'!J86),'Control Sample Data'!J86&lt;$B$1,'Control Sample Data'!J86&gt;0),'Control Sample Data'!J86,$B$1),"")</f>
        <v/>
      </c>
      <c r="W87" s="17" t="str">
        <f>IF(SUM('Control Sample Data'!K$3:K$98)&gt;10,IF(AND(ISNUMBER('Control Sample Data'!K86),'Control Sample Data'!K86&lt;$B$1,'Control Sample Data'!K86&gt;0),'Control Sample Data'!K86,$B$1),"")</f>
        <v/>
      </c>
      <c r="X87" s="17" t="str">
        <f>IF(SUM('Control Sample Data'!L$3:L$98)&gt;10,IF(AND(ISNUMBER('Control Sample Data'!L86),'Control Sample Data'!L86&lt;$B$1,'Control Sample Data'!L86&gt;0),'Control Sample Data'!L86,$B$1),"")</f>
        <v/>
      </c>
      <c r="Y87" s="17" t="str">
        <f>IF(SUM('Control Sample Data'!M$3:M$98)&gt;10,IF(AND(ISNUMBER('Control Sample Data'!M86),'Control Sample Data'!M86&lt;$B$1,'Control Sample Data'!M86&gt;0),'Control Sample Data'!M86,$B$1),"")</f>
        <v/>
      </c>
      <c r="AT87" s="36" t="str">
        <f t="shared" si="46"/>
        <v/>
      </c>
      <c r="AU87" s="36" t="str">
        <f t="shared" si="47"/>
        <v/>
      </c>
      <c r="AV87" s="36" t="str">
        <f t="shared" si="48"/>
        <v/>
      </c>
      <c r="AW87" s="36" t="str">
        <f t="shared" si="49"/>
        <v/>
      </c>
      <c r="AX87" s="36" t="str">
        <f t="shared" si="50"/>
        <v/>
      </c>
      <c r="AY87" s="36" t="str">
        <f t="shared" si="51"/>
        <v/>
      </c>
      <c r="AZ87" s="36" t="str">
        <f t="shared" si="52"/>
        <v/>
      </c>
      <c r="BA87" s="36" t="str">
        <f t="shared" si="53"/>
        <v/>
      </c>
      <c r="BB87" s="36" t="str">
        <f t="shared" si="54"/>
        <v/>
      </c>
      <c r="BC87" s="36" t="str">
        <f t="shared" si="55"/>
        <v/>
      </c>
      <c r="BD87" s="36" t="str">
        <f t="shared" si="56"/>
        <v/>
      </c>
      <c r="BE87" s="36" t="str">
        <f t="shared" si="57"/>
        <v/>
      </c>
      <c r="BF87" s="36" t="str">
        <f t="shared" si="58"/>
        <v/>
      </c>
      <c r="BG87" s="36" t="str">
        <f t="shared" si="59"/>
        <v/>
      </c>
      <c r="BH87" s="36" t="str">
        <f t="shared" si="60"/>
        <v/>
      </c>
      <c r="BI87" s="36" t="str">
        <f t="shared" si="61"/>
        <v/>
      </c>
      <c r="BJ87" s="36" t="str">
        <f t="shared" si="62"/>
        <v/>
      </c>
      <c r="BK87" s="36" t="str">
        <f t="shared" si="63"/>
        <v/>
      </c>
      <c r="BL87" s="36" t="str">
        <f t="shared" si="64"/>
        <v/>
      </c>
      <c r="BM87" s="36" t="str">
        <f t="shared" si="65"/>
        <v/>
      </c>
      <c r="BN87" s="38" t="e">
        <f t="shared" si="66"/>
        <v>#DIV/0!</v>
      </c>
      <c r="BO87" s="38" t="e">
        <f t="shared" si="67"/>
        <v>#DIV/0!</v>
      </c>
      <c r="BP87" s="39" t="str">
        <f t="shared" si="68"/>
        <v/>
      </c>
      <c r="BQ87" s="39" t="str">
        <f t="shared" si="69"/>
        <v/>
      </c>
      <c r="BR87" s="39" t="str">
        <f t="shared" si="70"/>
        <v/>
      </c>
      <c r="BS87" s="39" t="str">
        <f t="shared" si="71"/>
        <v/>
      </c>
      <c r="BT87" s="39" t="str">
        <f t="shared" si="72"/>
        <v/>
      </c>
      <c r="BU87" s="39" t="str">
        <f t="shared" si="73"/>
        <v/>
      </c>
      <c r="BV87" s="39" t="str">
        <f t="shared" si="74"/>
        <v/>
      </c>
      <c r="BW87" s="39" t="str">
        <f t="shared" si="75"/>
        <v/>
      </c>
      <c r="BX87" s="39" t="str">
        <f t="shared" si="76"/>
        <v/>
      </c>
      <c r="BY87" s="39" t="str">
        <f t="shared" si="77"/>
        <v/>
      </c>
      <c r="BZ87" s="39" t="str">
        <f t="shared" si="78"/>
        <v/>
      </c>
      <c r="CA87" s="39" t="str">
        <f t="shared" si="79"/>
        <v/>
      </c>
      <c r="CB87" s="39" t="str">
        <f t="shared" si="80"/>
        <v/>
      </c>
      <c r="CC87" s="39" t="str">
        <f t="shared" si="81"/>
        <v/>
      </c>
      <c r="CD87" s="39" t="str">
        <f t="shared" si="82"/>
        <v/>
      </c>
      <c r="CE87" s="39" t="str">
        <f t="shared" si="83"/>
        <v/>
      </c>
      <c r="CF87" s="39" t="str">
        <f t="shared" si="84"/>
        <v/>
      </c>
      <c r="CG87" s="39" t="str">
        <f t="shared" si="85"/>
        <v/>
      </c>
      <c r="CH87" s="39" t="str">
        <f t="shared" si="86"/>
        <v/>
      </c>
      <c r="CI87" s="39" t="str">
        <f t="shared" si="87"/>
        <v/>
      </c>
    </row>
    <row r="88" spans="1:87">
      <c r="A88" s="18"/>
      <c r="B88" s="15" t="str">
        <f>'Gene Table'!E87</f>
        <v>mmu-miR-290-5p</v>
      </c>
      <c r="C88" s="15" t="str">
        <f>'Gene Table'!B87</f>
        <v>D13</v>
      </c>
      <c r="D88" s="16" t="str">
        <f>IF(SUM('Test Sample Data'!D$3:D$98)&gt;10,IF(AND(ISNUMBER('Test Sample Data'!D87),'Test Sample Data'!D87&lt;$B$1,'Test Sample Data'!D87&gt;0),'Test Sample Data'!D87,$B$1),"")</f>
        <v/>
      </c>
      <c r="E88" s="17" t="str">
        <f>IF(SUM('Test Sample Data'!E$3:E$98)&gt;10,IF(AND(ISNUMBER('Test Sample Data'!E87),'Test Sample Data'!E87&lt;$B$1,'Test Sample Data'!E87&gt;0),'Test Sample Data'!E87,$B$1),"")</f>
        <v/>
      </c>
      <c r="F88" s="17" t="str">
        <f>IF(SUM('Test Sample Data'!F$3:F$98)&gt;10,IF(AND(ISNUMBER('Test Sample Data'!F87),'Test Sample Data'!F87&lt;$B$1,'Test Sample Data'!F87&gt;0),'Test Sample Data'!F87,$B$1),"")</f>
        <v/>
      </c>
      <c r="G88" s="17" t="str">
        <f>IF(SUM('Test Sample Data'!G$3:G$98)&gt;10,IF(AND(ISNUMBER('Test Sample Data'!G87),'Test Sample Data'!G87&lt;$B$1,'Test Sample Data'!G87&gt;0),'Test Sample Data'!G87,$B$1),"")</f>
        <v/>
      </c>
      <c r="H88" s="17" t="str">
        <f>IF(SUM('Test Sample Data'!H$3:H$98)&gt;10,IF(AND(ISNUMBER('Test Sample Data'!H87),'Test Sample Data'!H87&lt;$B$1,'Test Sample Data'!H87&gt;0),'Test Sample Data'!H87,$B$1),"")</f>
        <v/>
      </c>
      <c r="I88" s="17" t="str">
        <f>IF(SUM('Test Sample Data'!I$3:I$98)&gt;10,IF(AND(ISNUMBER('Test Sample Data'!I87),'Test Sample Data'!I87&lt;$B$1,'Test Sample Data'!I87&gt;0),'Test Sample Data'!I87,$B$1),"")</f>
        <v/>
      </c>
      <c r="J88" s="17" t="str">
        <f>IF(SUM('Test Sample Data'!J$3:J$98)&gt;10,IF(AND(ISNUMBER('Test Sample Data'!J87),'Test Sample Data'!J87&lt;$B$1,'Test Sample Data'!J87&gt;0),'Test Sample Data'!J87,$B$1),"")</f>
        <v/>
      </c>
      <c r="K88" s="17" t="str">
        <f>IF(SUM('Test Sample Data'!K$3:K$98)&gt;10,IF(AND(ISNUMBER('Test Sample Data'!K87),'Test Sample Data'!K87&lt;$B$1,'Test Sample Data'!K87&gt;0),'Test Sample Data'!K87,$B$1),"")</f>
        <v/>
      </c>
      <c r="L88" s="17" t="str">
        <f>IF(SUM('Test Sample Data'!L$3:L$98)&gt;10,IF(AND(ISNUMBER('Test Sample Data'!L87),'Test Sample Data'!L87&lt;$B$1,'Test Sample Data'!L87&gt;0),'Test Sample Data'!L87,$B$1),"")</f>
        <v/>
      </c>
      <c r="M88" s="17" t="str">
        <f>IF(SUM('Test Sample Data'!M$3:M$98)&gt;10,IF(AND(ISNUMBER('Test Sample Data'!M87),'Test Sample Data'!M87&lt;$B$1,'Test Sample Data'!M87&gt;0),'Test Sample Data'!M87,$B$1),"")</f>
        <v/>
      </c>
      <c r="N88" s="17" t="str">
        <f>'Gene Table'!E87</f>
        <v>mmu-miR-290-5p</v>
      </c>
      <c r="O88" s="17" t="str">
        <f>'Gene Table'!B87</f>
        <v>D13</v>
      </c>
      <c r="P88" s="17" t="str">
        <f>IF(SUM('Control Sample Data'!D$3:D$98)&gt;10,IF(AND(ISNUMBER('Control Sample Data'!D87),'Control Sample Data'!D87&lt;$B$1,'Control Sample Data'!D87&gt;0),'Control Sample Data'!D87,$B$1),"")</f>
        <v/>
      </c>
      <c r="Q88" s="17" t="str">
        <f>IF(SUM('Control Sample Data'!E$3:E$98)&gt;10,IF(AND(ISNUMBER('Control Sample Data'!E87),'Control Sample Data'!E87&lt;$B$1,'Control Sample Data'!E87&gt;0),'Control Sample Data'!E87,$B$1),"")</f>
        <v/>
      </c>
      <c r="R88" s="17" t="str">
        <f>IF(SUM('Control Sample Data'!F$3:F$98)&gt;10,IF(AND(ISNUMBER('Control Sample Data'!F87),'Control Sample Data'!F87&lt;$B$1,'Control Sample Data'!F87&gt;0),'Control Sample Data'!F87,$B$1),"")</f>
        <v/>
      </c>
      <c r="S88" s="17" t="str">
        <f>IF(SUM('Control Sample Data'!G$3:G$98)&gt;10,IF(AND(ISNUMBER('Control Sample Data'!G87),'Control Sample Data'!G87&lt;$B$1,'Control Sample Data'!G87&gt;0),'Control Sample Data'!G87,$B$1),"")</f>
        <v/>
      </c>
      <c r="T88" s="17" t="str">
        <f>IF(SUM('Control Sample Data'!H$3:H$98)&gt;10,IF(AND(ISNUMBER('Control Sample Data'!H87),'Control Sample Data'!H87&lt;$B$1,'Control Sample Data'!H87&gt;0),'Control Sample Data'!H87,$B$1),"")</f>
        <v/>
      </c>
      <c r="U88" s="17" t="str">
        <f>IF(SUM('Control Sample Data'!I$3:I$98)&gt;10,IF(AND(ISNUMBER('Control Sample Data'!I87),'Control Sample Data'!I87&lt;$B$1,'Control Sample Data'!I87&gt;0),'Control Sample Data'!I87,$B$1),"")</f>
        <v/>
      </c>
      <c r="V88" s="17" t="str">
        <f>IF(SUM('Control Sample Data'!J$3:J$98)&gt;10,IF(AND(ISNUMBER('Control Sample Data'!J87),'Control Sample Data'!J87&lt;$B$1,'Control Sample Data'!J87&gt;0),'Control Sample Data'!J87,$B$1),"")</f>
        <v/>
      </c>
      <c r="W88" s="17" t="str">
        <f>IF(SUM('Control Sample Data'!K$3:K$98)&gt;10,IF(AND(ISNUMBER('Control Sample Data'!K87),'Control Sample Data'!K87&lt;$B$1,'Control Sample Data'!K87&gt;0),'Control Sample Data'!K87,$B$1),"")</f>
        <v/>
      </c>
      <c r="X88" s="17" t="str">
        <f>IF(SUM('Control Sample Data'!L$3:L$98)&gt;10,IF(AND(ISNUMBER('Control Sample Data'!L87),'Control Sample Data'!L87&lt;$B$1,'Control Sample Data'!L87&gt;0),'Control Sample Data'!L87,$B$1),"")</f>
        <v/>
      </c>
      <c r="Y88" s="17" t="str">
        <f>IF(SUM('Control Sample Data'!M$3:M$98)&gt;10,IF(AND(ISNUMBER('Control Sample Data'!M87),'Control Sample Data'!M87&lt;$B$1,'Control Sample Data'!M87&gt;0),'Control Sample Data'!M87,$B$1),"")</f>
        <v/>
      </c>
      <c r="AT88" s="36" t="str">
        <f t="shared" si="46"/>
        <v/>
      </c>
      <c r="AU88" s="36" t="str">
        <f t="shared" si="47"/>
        <v/>
      </c>
      <c r="AV88" s="36" t="str">
        <f t="shared" si="48"/>
        <v/>
      </c>
      <c r="AW88" s="36" t="str">
        <f t="shared" si="49"/>
        <v/>
      </c>
      <c r="AX88" s="36" t="str">
        <f t="shared" si="50"/>
        <v/>
      </c>
      <c r="AY88" s="36" t="str">
        <f t="shared" si="51"/>
        <v/>
      </c>
      <c r="AZ88" s="36" t="str">
        <f t="shared" si="52"/>
        <v/>
      </c>
      <c r="BA88" s="36" t="str">
        <f t="shared" si="53"/>
        <v/>
      </c>
      <c r="BB88" s="36" t="str">
        <f t="shared" si="54"/>
        <v/>
      </c>
      <c r="BC88" s="36" t="str">
        <f t="shared" si="55"/>
        <v/>
      </c>
      <c r="BD88" s="36" t="str">
        <f t="shared" si="56"/>
        <v/>
      </c>
      <c r="BE88" s="36" t="str">
        <f t="shared" si="57"/>
        <v/>
      </c>
      <c r="BF88" s="36" t="str">
        <f t="shared" si="58"/>
        <v/>
      </c>
      <c r="BG88" s="36" t="str">
        <f t="shared" si="59"/>
        <v/>
      </c>
      <c r="BH88" s="36" t="str">
        <f t="shared" si="60"/>
        <v/>
      </c>
      <c r="BI88" s="36" t="str">
        <f t="shared" si="61"/>
        <v/>
      </c>
      <c r="BJ88" s="36" t="str">
        <f t="shared" si="62"/>
        <v/>
      </c>
      <c r="BK88" s="36" t="str">
        <f t="shared" si="63"/>
        <v/>
      </c>
      <c r="BL88" s="36" t="str">
        <f t="shared" si="64"/>
        <v/>
      </c>
      <c r="BM88" s="36" t="str">
        <f t="shared" si="65"/>
        <v/>
      </c>
      <c r="BN88" s="38" t="e">
        <f t="shared" si="66"/>
        <v>#DIV/0!</v>
      </c>
      <c r="BO88" s="38" t="e">
        <f t="shared" si="67"/>
        <v>#DIV/0!</v>
      </c>
      <c r="BP88" s="39" t="str">
        <f t="shared" si="68"/>
        <v/>
      </c>
      <c r="BQ88" s="39" t="str">
        <f t="shared" si="69"/>
        <v/>
      </c>
      <c r="BR88" s="39" t="str">
        <f t="shared" si="70"/>
        <v/>
      </c>
      <c r="BS88" s="39" t="str">
        <f t="shared" si="71"/>
        <v/>
      </c>
      <c r="BT88" s="39" t="str">
        <f t="shared" si="72"/>
        <v/>
      </c>
      <c r="BU88" s="39" t="str">
        <f t="shared" si="73"/>
        <v/>
      </c>
      <c r="BV88" s="39" t="str">
        <f t="shared" si="74"/>
        <v/>
      </c>
      <c r="BW88" s="39" t="str">
        <f t="shared" si="75"/>
        <v/>
      </c>
      <c r="BX88" s="39" t="str">
        <f t="shared" si="76"/>
        <v/>
      </c>
      <c r="BY88" s="39" t="str">
        <f t="shared" si="77"/>
        <v/>
      </c>
      <c r="BZ88" s="39" t="str">
        <f t="shared" si="78"/>
        <v/>
      </c>
      <c r="CA88" s="39" t="str">
        <f t="shared" si="79"/>
        <v/>
      </c>
      <c r="CB88" s="39" t="str">
        <f t="shared" si="80"/>
        <v/>
      </c>
      <c r="CC88" s="39" t="str">
        <f t="shared" si="81"/>
        <v/>
      </c>
      <c r="CD88" s="39" t="str">
        <f t="shared" si="82"/>
        <v/>
      </c>
      <c r="CE88" s="39" t="str">
        <f t="shared" si="83"/>
        <v/>
      </c>
      <c r="CF88" s="39" t="str">
        <f t="shared" si="84"/>
        <v/>
      </c>
      <c r="CG88" s="39" t="str">
        <f t="shared" si="85"/>
        <v/>
      </c>
      <c r="CH88" s="39" t="str">
        <f t="shared" si="86"/>
        <v/>
      </c>
      <c r="CI88" s="39" t="str">
        <f t="shared" si="87"/>
        <v/>
      </c>
    </row>
    <row r="89" customHeight="1" spans="1:87">
      <c r="A89" s="18"/>
      <c r="B89" s="15" t="str">
        <f>'Gene Table'!E88</f>
        <v>mmu-miR-684</v>
      </c>
      <c r="C89" s="15" t="str">
        <f>'Gene Table'!B88</f>
        <v>D14</v>
      </c>
      <c r="D89" s="16" t="str">
        <f>IF(SUM('Test Sample Data'!D$3:D$98)&gt;10,IF(AND(ISNUMBER('Test Sample Data'!D88),'Test Sample Data'!D88&lt;$B$1,'Test Sample Data'!D88&gt;0),'Test Sample Data'!D88,$B$1),"")</f>
        <v/>
      </c>
      <c r="E89" s="17" t="str">
        <f>IF(SUM('Test Sample Data'!E$3:E$98)&gt;10,IF(AND(ISNUMBER('Test Sample Data'!E88),'Test Sample Data'!E88&lt;$B$1,'Test Sample Data'!E88&gt;0),'Test Sample Data'!E88,$B$1),"")</f>
        <v/>
      </c>
      <c r="F89" s="17" t="str">
        <f>IF(SUM('Test Sample Data'!F$3:F$98)&gt;10,IF(AND(ISNUMBER('Test Sample Data'!F88),'Test Sample Data'!F88&lt;$B$1,'Test Sample Data'!F88&gt;0),'Test Sample Data'!F88,$B$1),"")</f>
        <v/>
      </c>
      <c r="G89" s="17" t="str">
        <f>IF(SUM('Test Sample Data'!G$3:G$98)&gt;10,IF(AND(ISNUMBER('Test Sample Data'!G88),'Test Sample Data'!G88&lt;$B$1,'Test Sample Data'!G88&gt;0),'Test Sample Data'!G88,$B$1),"")</f>
        <v/>
      </c>
      <c r="H89" s="17" t="str">
        <f>IF(SUM('Test Sample Data'!H$3:H$98)&gt;10,IF(AND(ISNUMBER('Test Sample Data'!H88),'Test Sample Data'!H88&lt;$B$1,'Test Sample Data'!H88&gt;0),'Test Sample Data'!H88,$B$1),"")</f>
        <v/>
      </c>
      <c r="I89" s="17" t="str">
        <f>IF(SUM('Test Sample Data'!I$3:I$98)&gt;10,IF(AND(ISNUMBER('Test Sample Data'!I88),'Test Sample Data'!I88&lt;$B$1,'Test Sample Data'!I88&gt;0),'Test Sample Data'!I88,$B$1),"")</f>
        <v/>
      </c>
      <c r="J89" s="17" t="str">
        <f>IF(SUM('Test Sample Data'!J$3:J$98)&gt;10,IF(AND(ISNUMBER('Test Sample Data'!J88),'Test Sample Data'!J88&lt;$B$1,'Test Sample Data'!J88&gt;0),'Test Sample Data'!J88,$B$1),"")</f>
        <v/>
      </c>
      <c r="K89" s="17" t="str">
        <f>IF(SUM('Test Sample Data'!K$3:K$98)&gt;10,IF(AND(ISNUMBER('Test Sample Data'!K88),'Test Sample Data'!K88&lt;$B$1,'Test Sample Data'!K88&gt;0),'Test Sample Data'!K88,$B$1),"")</f>
        <v/>
      </c>
      <c r="L89" s="17" t="str">
        <f>IF(SUM('Test Sample Data'!L$3:L$98)&gt;10,IF(AND(ISNUMBER('Test Sample Data'!L88),'Test Sample Data'!L88&lt;$B$1,'Test Sample Data'!L88&gt;0),'Test Sample Data'!L88,$B$1),"")</f>
        <v/>
      </c>
      <c r="M89" s="17" t="str">
        <f>IF(SUM('Test Sample Data'!M$3:M$98)&gt;10,IF(AND(ISNUMBER('Test Sample Data'!M88),'Test Sample Data'!M88&lt;$B$1,'Test Sample Data'!M88&gt;0),'Test Sample Data'!M88,$B$1),"")</f>
        <v/>
      </c>
      <c r="N89" s="17" t="str">
        <f>'Gene Table'!E88</f>
        <v>mmu-miR-684</v>
      </c>
      <c r="O89" s="17" t="str">
        <f>'Gene Table'!B88</f>
        <v>D14</v>
      </c>
      <c r="P89" s="17" t="str">
        <f>IF(SUM('Control Sample Data'!D$3:D$98)&gt;10,IF(AND(ISNUMBER('Control Sample Data'!D88),'Control Sample Data'!D88&lt;$B$1,'Control Sample Data'!D88&gt;0),'Control Sample Data'!D88,$B$1),"")</f>
        <v/>
      </c>
      <c r="Q89" s="17" t="str">
        <f>IF(SUM('Control Sample Data'!E$3:E$98)&gt;10,IF(AND(ISNUMBER('Control Sample Data'!E88),'Control Sample Data'!E88&lt;$B$1,'Control Sample Data'!E88&gt;0),'Control Sample Data'!E88,$B$1),"")</f>
        <v/>
      </c>
      <c r="R89" s="17" t="str">
        <f>IF(SUM('Control Sample Data'!F$3:F$98)&gt;10,IF(AND(ISNUMBER('Control Sample Data'!F88),'Control Sample Data'!F88&lt;$B$1,'Control Sample Data'!F88&gt;0),'Control Sample Data'!F88,$B$1),"")</f>
        <v/>
      </c>
      <c r="S89" s="17" t="str">
        <f>IF(SUM('Control Sample Data'!G$3:G$98)&gt;10,IF(AND(ISNUMBER('Control Sample Data'!G88),'Control Sample Data'!G88&lt;$B$1,'Control Sample Data'!G88&gt;0),'Control Sample Data'!G88,$B$1),"")</f>
        <v/>
      </c>
      <c r="T89" s="17" t="str">
        <f>IF(SUM('Control Sample Data'!H$3:H$98)&gt;10,IF(AND(ISNUMBER('Control Sample Data'!H88),'Control Sample Data'!H88&lt;$B$1,'Control Sample Data'!H88&gt;0),'Control Sample Data'!H88,$B$1),"")</f>
        <v/>
      </c>
      <c r="U89" s="17" t="str">
        <f>IF(SUM('Control Sample Data'!I$3:I$98)&gt;10,IF(AND(ISNUMBER('Control Sample Data'!I88),'Control Sample Data'!I88&lt;$B$1,'Control Sample Data'!I88&gt;0),'Control Sample Data'!I88,$B$1),"")</f>
        <v/>
      </c>
      <c r="V89" s="17" t="str">
        <f>IF(SUM('Control Sample Data'!J$3:J$98)&gt;10,IF(AND(ISNUMBER('Control Sample Data'!J88),'Control Sample Data'!J88&lt;$B$1,'Control Sample Data'!J88&gt;0),'Control Sample Data'!J88,$B$1),"")</f>
        <v/>
      </c>
      <c r="W89" s="17" t="str">
        <f>IF(SUM('Control Sample Data'!K$3:K$98)&gt;10,IF(AND(ISNUMBER('Control Sample Data'!K88),'Control Sample Data'!K88&lt;$B$1,'Control Sample Data'!K88&gt;0),'Control Sample Data'!K88,$B$1),"")</f>
        <v/>
      </c>
      <c r="X89" s="17" t="str">
        <f>IF(SUM('Control Sample Data'!L$3:L$98)&gt;10,IF(AND(ISNUMBER('Control Sample Data'!L88),'Control Sample Data'!L88&lt;$B$1,'Control Sample Data'!L88&gt;0),'Control Sample Data'!L88,$B$1),"")</f>
        <v/>
      </c>
      <c r="Y89" s="17" t="str">
        <f>IF(SUM('Control Sample Data'!M$3:M$98)&gt;10,IF(AND(ISNUMBER('Control Sample Data'!M88),'Control Sample Data'!M88&lt;$B$1,'Control Sample Data'!M88&gt;0),'Control Sample Data'!M88,$B$1),"")</f>
        <v/>
      </c>
      <c r="AT89" s="36" t="str">
        <f t="shared" si="46"/>
        <v/>
      </c>
      <c r="AU89" s="36" t="str">
        <f t="shared" si="47"/>
        <v/>
      </c>
      <c r="AV89" s="36" t="str">
        <f t="shared" si="48"/>
        <v/>
      </c>
      <c r="AW89" s="36" t="str">
        <f t="shared" si="49"/>
        <v/>
      </c>
      <c r="AX89" s="36" t="str">
        <f t="shared" si="50"/>
        <v/>
      </c>
      <c r="AY89" s="36" t="str">
        <f t="shared" si="51"/>
        <v/>
      </c>
      <c r="AZ89" s="36" t="str">
        <f t="shared" si="52"/>
        <v/>
      </c>
      <c r="BA89" s="36" t="str">
        <f t="shared" si="53"/>
        <v/>
      </c>
      <c r="BB89" s="36" t="str">
        <f t="shared" si="54"/>
        <v/>
      </c>
      <c r="BC89" s="36" t="str">
        <f t="shared" si="55"/>
        <v/>
      </c>
      <c r="BD89" s="36" t="str">
        <f t="shared" si="56"/>
        <v/>
      </c>
      <c r="BE89" s="36" t="str">
        <f t="shared" si="57"/>
        <v/>
      </c>
      <c r="BF89" s="36" t="str">
        <f t="shared" si="58"/>
        <v/>
      </c>
      <c r="BG89" s="36" t="str">
        <f t="shared" si="59"/>
        <v/>
      </c>
      <c r="BH89" s="36" t="str">
        <f t="shared" si="60"/>
        <v/>
      </c>
      <c r="BI89" s="36" t="str">
        <f t="shared" si="61"/>
        <v/>
      </c>
      <c r="BJ89" s="36" t="str">
        <f t="shared" si="62"/>
        <v/>
      </c>
      <c r="BK89" s="36" t="str">
        <f t="shared" si="63"/>
        <v/>
      </c>
      <c r="BL89" s="36" t="str">
        <f t="shared" si="64"/>
        <v/>
      </c>
      <c r="BM89" s="36" t="str">
        <f t="shared" si="65"/>
        <v/>
      </c>
      <c r="BN89" s="38" t="e">
        <f t="shared" si="66"/>
        <v>#DIV/0!</v>
      </c>
      <c r="BO89" s="38" t="e">
        <f t="shared" si="67"/>
        <v>#DIV/0!</v>
      </c>
      <c r="BP89" s="39" t="str">
        <f t="shared" si="68"/>
        <v/>
      </c>
      <c r="BQ89" s="39" t="str">
        <f t="shared" si="69"/>
        <v/>
      </c>
      <c r="BR89" s="39" t="str">
        <f t="shared" si="70"/>
        <v/>
      </c>
      <c r="BS89" s="39" t="str">
        <f t="shared" si="71"/>
        <v/>
      </c>
      <c r="BT89" s="39" t="str">
        <f t="shared" si="72"/>
        <v/>
      </c>
      <c r="BU89" s="39" t="str">
        <f t="shared" si="73"/>
        <v/>
      </c>
      <c r="BV89" s="39" t="str">
        <f t="shared" si="74"/>
        <v/>
      </c>
      <c r="BW89" s="39" t="str">
        <f t="shared" si="75"/>
        <v/>
      </c>
      <c r="BX89" s="39" t="str">
        <f t="shared" si="76"/>
        <v/>
      </c>
      <c r="BY89" s="39" t="str">
        <f t="shared" si="77"/>
        <v/>
      </c>
      <c r="BZ89" s="39" t="str">
        <f t="shared" si="78"/>
        <v/>
      </c>
      <c r="CA89" s="39" t="str">
        <f t="shared" si="79"/>
        <v/>
      </c>
      <c r="CB89" s="39" t="str">
        <f t="shared" si="80"/>
        <v/>
      </c>
      <c r="CC89" s="39" t="str">
        <f t="shared" si="81"/>
        <v/>
      </c>
      <c r="CD89" s="39" t="str">
        <f t="shared" si="82"/>
        <v/>
      </c>
      <c r="CE89" s="39" t="str">
        <f t="shared" si="83"/>
        <v/>
      </c>
      <c r="CF89" s="39" t="str">
        <f t="shared" si="84"/>
        <v/>
      </c>
      <c r="CG89" s="39" t="str">
        <f t="shared" si="85"/>
        <v/>
      </c>
      <c r="CH89" s="39" t="str">
        <f t="shared" si="86"/>
        <v/>
      </c>
      <c r="CI89" s="39" t="str">
        <f t="shared" si="87"/>
        <v/>
      </c>
    </row>
    <row r="90" spans="1:87">
      <c r="A90" s="18"/>
      <c r="B90" s="15" t="str">
        <f>'Gene Table'!E89</f>
        <v>mmu-miR-291b-3p</v>
      </c>
      <c r="C90" s="15" t="str">
        <f>'Gene Table'!B89</f>
        <v>D15</v>
      </c>
      <c r="D90" s="16" t="str">
        <f>IF(SUM('Test Sample Data'!D$3:D$98)&gt;10,IF(AND(ISNUMBER('Test Sample Data'!D89),'Test Sample Data'!D89&lt;$B$1,'Test Sample Data'!D89&gt;0),'Test Sample Data'!D89,$B$1),"")</f>
        <v/>
      </c>
      <c r="E90" s="17" t="str">
        <f>IF(SUM('Test Sample Data'!E$3:E$98)&gt;10,IF(AND(ISNUMBER('Test Sample Data'!E89),'Test Sample Data'!E89&lt;$B$1,'Test Sample Data'!E89&gt;0),'Test Sample Data'!E89,$B$1),"")</f>
        <v/>
      </c>
      <c r="F90" s="17" t="str">
        <f>IF(SUM('Test Sample Data'!F$3:F$98)&gt;10,IF(AND(ISNUMBER('Test Sample Data'!F89),'Test Sample Data'!F89&lt;$B$1,'Test Sample Data'!F89&gt;0),'Test Sample Data'!F89,$B$1),"")</f>
        <v/>
      </c>
      <c r="G90" s="17" t="str">
        <f>IF(SUM('Test Sample Data'!G$3:G$98)&gt;10,IF(AND(ISNUMBER('Test Sample Data'!G89),'Test Sample Data'!G89&lt;$B$1,'Test Sample Data'!G89&gt;0),'Test Sample Data'!G89,$B$1),"")</f>
        <v/>
      </c>
      <c r="H90" s="17" t="str">
        <f>IF(SUM('Test Sample Data'!H$3:H$98)&gt;10,IF(AND(ISNUMBER('Test Sample Data'!H89),'Test Sample Data'!H89&lt;$B$1,'Test Sample Data'!H89&gt;0),'Test Sample Data'!H89,$B$1),"")</f>
        <v/>
      </c>
      <c r="I90" s="17" t="str">
        <f>IF(SUM('Test Sample Data'!I$3:I$98)&gt;10,IF(AND(ISNUMBER('Test Sample Data'!I89),'Test Sample Data'!I89&lt;$B$1,'Test Sample Data'!I89&gt;0),'Test Sample Data'!I89,$B$1),"")</f>
        <v/>
      </c>
      <c r="J90" s="17" t="str">
        <f>IF(SUM('Test Sample Data'!J$3:J$98)&gt;10,IF(AND(ISNUMBER('Test Sample Data'!J89),'Test Sample Data'!J89&lt;$B$1,'Test Sample Data'!J89&gt;0),'Test Sample Data'!J89,$B$1),"")</f>
        <v/>
      </c>
      <c r="K90" s="17" t="str">
        <f>IF(SUM('Test Sample Data'!K$3:K$98)&gt;10,IF(AND(ISNUMBER('Test Sample Data'!K89),'Test Sample Data'!K89&lt;$B$1,'Test Sample Data'!K89&gt;0),'Test Sample Data'!K89,$B$1),"")</f>
        <v/>
      </c>
      <c r="L90" s="17" t="str">
        <f>IF(SUM('Test Sample Data'!L$3:L$98)&gt;10,IF(AND(ISNUMBER('Test Sample Data'!L89),'Test Sample Data'!L89&lt;$B$1,'Test Sample Data'!L89&gt;0),'Test Sample Data'!L89,$B$1),"")</f>
        <v/>
      </c>
      <c r="M90" s="17" t="str">
        <f>IF(SUM('Test Sample Data'!M$3:M$98)&gt;10,IF(AND(ISNUMBER('Test Sample Data'!M89),'Test Sample Data'!M89&lt;$B$1,'Test Sample Data'!M89&gt;0),'Test Sample Data'!M89,$B$1),"")</f>
        <v/>
      </c>
      <c r="N90" s="17" t="str">
        <f>'Gene Table'!E89</f>
        <v>mmu-miR-291b-3p</v>
      </c>
      <c r="O90" s="17" t="str">
        <f>'Gene Table'!B89</f>
        <v>D15</v>
      </c>
      <c r="P90" s="17" t="str">
        <f>IF(SUM('Control Sample Data'!D$3:D$98)&gt;10,IF(AND(ISNUMBER('Control Sample Data'!D89),'Control Sample Data'!D89&lt;$B$1,'Control Sample Data'!D89&gt;0),'Control Sample Data'!D89,$B$1),"")</f>
        <v/>
      </c>
      <c r="Q90" s="17" t="str">
        <f>IF(SUM('Control Sample Data'!E$3:E$98)&gt;10,IF(AND(ISNUMBER('Control Sample Data'!E89),'Control Sample Data'!E89&lt;$B$1,'Control Sample Data'!E89&gt;0),'Control Sample Data'!E89,$B$1),"")</f>
        <v/>
      </c>
      <c r="R90" s="17" t="str">
        <f>IF(SUM('Control Sample Data'!F$3:F$98)&gt;10,IF(AND(ISNUMBER('Control Sample Data'!F89),'Control Sample Data'!F89&lt;$B$1,'Control Sample Data'!F89&gt;0),'Control Sample Data'!F89,$B$1),"")</f>
        <v/>
      </c>
      <c r="S90" s="17" t="str">
        <f>IF(SUM('Control Sample Data'!G$3:G$98)&gt;10,IF(AND(ISNUMBER('Control Sample Data'!G89),'Control Sample Data'!G89&lt;$B$1,'Control Sample Data'!G89&gt;0),'Control Sample Data'!G89,$B$1),"")</f>
        <v/>
      </c>
      <c r="T90" s="17" t="str">
        <f>IF(SUM('Control Sample Data'!H$3:H$98)&gt;10,IF(AND(ISNUMBER('Control Sample Data'!H89),'Control Sample Data'!H89&lt;$B$1,'Control Sample Data'!H89&gt;0),'Control Sample Data'!H89,$B$1),"")</f>
        <v/>
      </c>
      <c r="U90" s="17" t="str">
        <f>IF(SUM('Control Sample Data'!I$3:I$98)&gt;10,IF(AND(ISNUMBER('Control Sample Data'!I89),'Control Sample Data'!I89&lt;$B$1,'Control Sample Data'!I89&gt;0),'Control Sample Data'!I89,$B$1),"")</f>
        <v/>
      </c>
      <c r="V90" s="17" t="str">
        <f>IF(SUM('Control Sample Data'!J$3:J$98)&gt;10,IF(AND(ISNUMBER('Control Sample Data'!J89),'Control Sample Data'!J89&lt;$B$1,'Control Sample Data'!J89&gt;0),'Control Sample Data'!J89,$B$1),"")</f>
        <v/>
      </c>
      <c r="W90" s="17" t="str">
        <f>IF(SUM('Control Sample Data'!K$3:K$98)&gt;10,IF(AND(ISNUMBER('Control Sample Data'!K89),'Control Sample Data'!K89&lt;$B$1,'Control Sample Data'!K89&gt;0),'Control Sample Data'!K89,$B$1),"")</f>
        <v/>
      </c>
      <c r="X90" s="17" t="str">
        <f>IF(SUM('Control Sample Data'!L$3:L$98)&gt;10,IF(AND(ISNUMBER('Control Sample Data'!L89),'Control Sample Data'!L89&lt;$B$1,'Control Sample Data'!L89&gt;0),'Control Sample Data'!L89,$B$1),"")</f>
        <v/>
      </c>
      <c r="Y90" s="17" t="str">
        <f>IF(SUM('Control Sample Data'!M$3:M$98)&gt;10,IF(AND(ISNUMBER('Control Sample Data'!M89),'Control Sample Data'!M89&lt;$B$1,'Control Sample Data'!M89&gt;0),'Control Sample Data'!M89,$B$1),"")</f>
        <v/>
      </c>
      <c r="AT90" s="36" t="str">
        <f t="shared" si="46"/>
        <v/>
      </c>
      <c r="AU90" s="36" t="str">
        <f t="shared" si="47"/>
        <v/>
      </c>
      <c r="AV90" s="36" t="str">
        <f t="shared" si="48"/>
        <v/>
      </c>
      <c r="AW90" s="36" t="str">
        <f t="shared" si="49"/>
        <v/>
      </c>
      <c r="AX90" s="36" t="str">
        <f t="shared" si="50"/>
        <v/>
      </c>
      <c r="AY90" s="36" t="str">
        <f t="shared" si="51"/>
        <v/>
      </c>
      <c r="AZ90" s="36" t="str">
        <f t="shared" si="52"/>
        <v/>
      </c>
      <c r="BA90" s="36" t="str">
        <f t="shared" si="53"/>
        <v/>
      </c>
      <c r="BB90" s="36" t="str">
        <f t="shared" si="54"/>
        <v/>
      </c>
      <c r="BC90" s="36" t="str">
        <f t="shared" si="55"/>
        <v/>
      </c>
      <c r="BD90" s="36" t="str">
        <f t="shared" si="56"/>
        <v/>
      </c>
      <c r="BE90" s="36" t="str">
        <f t="shared" si="57"/>
        <v/>
      </c>
      <c r="BF90" s="36" t="str">
        <f t="shared" si="58"/>
        <v/>
      </c>
      <c r="BG90" s="36" t="str">
        <f t="shared" si="59"/>
        <v/>
      </c>
      <c r="BH90" s="36" t="str">
        <f t="shared" si="60"/>
        <v/>
      </c>
      <c r="BI90" s="36" t="str">
        <f t="shared" si="61"/>
        <v/>
      </c>
      <c r="BJ90" s="36" t="str">
        <f t="shared" si="62"/>
        <v/>
      </c>
      <c r="BK90" s="36" t="str">
        <f t="shared" si="63"/>
        <v/>
      </c>
      <c r="BL90" s="36" t="str">
        <f t="shared" si="64"/>
        <v/>
      </c>
      <c r="BM90" s="36" t="str">
        <f t="shared" si="65"/>
        <v/>
      </c>
      <c r="BN90" s="38" t="e">
        <f t="shared" si="66"/>
        <v>#DIV/0!</v>
      </c>
      <c r="BO90" s="38" t="e">
        <f t="shared" si="67"/>
        <v>#DIV/0!</v>
      </c>
      <c r="BP90" s="39" t="str">
        <f t="shared" si="68"/>
        <v/>
      </c>
      <c r="BQ90" s="39" t="str">
        <f t="shared" si="69"/>
        <v/>
      </c>
      <c r="BR90" s="39" t="str">
        <f t="shared" si="70"/>
        <v/>
      </c>
      <c r="BS90" s="39" t="str">
        <f t="shared" si="71"/>
        <v/>
      </c>
      <c r="BT90" s="39" t="str">
        <f t="shared" si="72"/>
        <v/>
      </c>
      <c r="BU90" s="39" t="str">
        <f t="shared" si="73"/>
        <v/>
      </c>
      <c r="BV90" s="39" t="str">
        <f t="shared" si="74"/>
        <v/>
      </c>
      <c r="BW90" s="39" t="str">
        <f t="shared" si="75"/>
        <v/>
      </c>
      <c r="BX90" s="39" t="str">
        <f t="shared" si="76"/>
        <v/>
      </c>
      <c r="BY90" s="39" t="str">
        <f t="shared" si="77"/>
        <v/>
      </c>
      <c r="BZ90" s="39" t="str">
        <f t="shared" si="78"/>
        <v/>
      </c>
      <c r="CA90" s="39" t="str">
        <f t="shared" si="79"/>
        <v/>
      </c>
      <c r="CB90" s="39" t="str">
        <f t="shared" si="80"/>
        <v/>
      </c>
      <c r="CC90" s="39" t="str">
        <f t="shared" si="81"/>
        <v/>
      </c>
      <c r="CD90" s="39" t="str">
        <f t="shared" si="82"/>
        <v/>
      </c>
      <c r="CE90" s="39" t="str">
        <f t="shared" si="83"/>
        <v/>
      </c>
      <c r="CF90" s="39" t="str">
        <f t="shared" si="84"/>
        <v/>
      </c>
      <c r="CG90" s="39" t="str">
        <f t="shared" si="85"/>
        <v/>
      </c>
      <c r="CH90" s="39" t="str">
        <f t="shared" si="86"/>
        <v/>
      </c>
      <c r="CI90" s="39" t="str">
        <f t="shared" si="87"/>
        <v/>
      </c>
    </row>
    <row r="91" spans="1:87">
      <c r="A91" s="18"/>
      <c r="B91" s="15" t="str">
        <f>'Gene Table'!E90</f>
        <v>mmu-miR-685</v>
      </c>
      <c r="C91" s="15" t="str">
        <f>'Gene Table'!B90</f>
        <v>D16</v>
      </c>
      <c r="D91" s="16" t="str">
        <f>IF(SUM('Test Sample Data'!D$3:D$98)&gt;10,IF(AND(ISNUMBER('Test Sample Data'!D90),'Test Sample Data'!D90&lt;$B$1,'Test Sample Data'!D90&gt;0),'Test Sample Data'!D90,$B$1),"")</f>
        <v/>
      </c>
      <c r="E91" s="17" t="str">
        <f>IF(SUM('Test Sample Data'!E$3:E$98)&gt;10,IF(AND(ISNUMBER('Test Sample Data'!E90),'Test Sample Data'!E90&lt;$B$1,'Test Sample Data'!E90&gt;0),'Test Sample Data'!E90,$B$1),"")</f>
        <v/>
      </c>
      <c r="F91" s="17" t="str">
        <f>IF(SUM('Test Sample Data'!F$3:F$98)&gt;10,IF(AND(ISNUMBER('Test Sample Data'!F90),'Test Sample Data'!F90&lt;$B$1,'Test Sample Data'!F90&gt;0),'Test Sample Data'!F90,$B$1),"")</f>
        <v/>
      </c>
      <c r="G91" s="17" t="str">
        <f>IF(SUM('Test Sample Data'!G$3:G$98)&gt;10,IF(AND(ISNUMBER('Test Sample Data'!G90),'Test Sample Data'!G90&lt;$B$1,'Test Sample Data'!G90&gt;0),'Test Sample Data'!G90,$B$1),"")</f>
        <v/>
      </c>
      <c r="H91" s="17" t="str">
        <f>IF(SUM('Test Sample Data'!H$3:H$98)&gt;10,IF(AND(ISNUMBER('Test Sample Data'!H90),'Test Sample Data'!H90&lt;$B$1,'Test Sample Data'!H90&gt;0),'Test Sample Data'!H90,$B$1),"")</f>
        <v/>
      </c>
      <c r="I91" s="17" t="str">
        <f>IF(SUM('Test Sample Data'!I$3:I$98)&gt;10,IF(AND(ISNUMBER('Test Sample Data'!I90),'Test Sample Data'!I90&lt;$B$1,'Test Sample Data'!I90&gt;0),'Test Sample Data'!I90,$B$1),"")</f>
        <v/>
      </c>
      <c r="J91" s="17" t="str">
        <f>IF(SUM('Test Sample Data'!J$3:J$98)&gt;10,IF(AND(ISNUMBER('Test Sample Data'!J90),'Test Sample Data'!J90&lt;$B$1,'Test Sample Data'!J90&gt;0),'Test Sample Data'!J90,$B$1),"")</f>
        <v/>
      </c>
      <c r="K91" s="17" t="str">
        <f>IF(SUM('Test Sample Data'!K$3:K$98)&gt;10,IF(AND(ISNUMBER('Test Sample Data'!K90),'Test Sample Data'!K90&lt;$B$1,'Test Sample Data'!K90&gt;0),'Test Sample Data'!K90,$B$1),"")</f>
        <v/>
      </c>
      <c r="L91" s="17" t="str">
        <f>IF(SUM('Test Sample Data'!L$3:L$98)&gt;10,IF(AND(ISNUMBER('Test Sample Data'!L90),'Test Sample Data'!L90&lt;$B$1,'Test Sample Data'!L90&gt;0),'Test Sample Data'!L90,$B$1),"")</f>
        <v/>
      </c>
      <c r="M91" s="17" t="str">
        <f>IF(SUM('Test Sample Data'!M$3:M$98)&gt;10,IF(AND(ISNUMBER('Test Sample Data'!M90),'Test Sample Data'!M90&lt;$B$1,'Test Sample Data'!M90&gt;0),'Test Sample Data'!M90,$B$1),"")</f>
        <v/>
      </c>
      <c r="N91" s="17" t="str">
        <f>'Gene Table'!E90</f>
        <v>mmu-miR-685</v>
      </c>
      <c r="O91" s="17" t="str">
        <f>'Gene Table'!B90</f>
        <v>D16</v>
      </c>
      <c r="P91" s="17" t="str">
        <f>IF(SUM('Control Sample Data'!D$3:D$98)&gt;10,IF(AND(ISNUMBER('Control Sample Data'!D90),'Control Sample Data'!D90&lt;$B$1,'Control Sample Data'!D90&gt;0),'Control Sample Data'!D90,$B$1),"")</f>
        <v/>
      </c>
      <c r="Q91" s="17" t="str">
        <f>IF(SUM('Control Sample Data'!E$3:E$98)&gt;10,IF(AND(ISNUMBER('Control Sample Data'!E90),'Control Sample Data'!E90&lt;$B$1,'Control Sample Data'!E90&gt;0),'Control Sample Data'!E90,$B$1),"")</f>
        <v/>
      </c>
      <c r="R91" s="17" t="str">
        <f>IF(SUM('Control Sample Data'!F$3:F$98)&gt;10,IF(AND(ISNUMBER('Control Sample Data'!F90),'Control Sample Data'!F90&lt;$B$1,'Control Sample Data'!F90&gt;0),'Control Sample Data'!F90,$B$1),"")</f>
        <v/>
      </c>
      <c r="S91" s="17" t="str">
        <f>IF(SUM('Control Sample Data'!G$3:G$98)&gt;10,IF(AND(ISNUMBER('Control Sample Data'!G90),'Control Sample Data'!G90&lt;$B$1,'Control Sample Data'!G90&gt;0),'Control Sample Data'!G90,$B$1),"")</f>
        <v/>
      </c>
      <c r="T91" s="17" t="str">
        <f>IF(SUM('Control Sample Data'!H$3:H$98)&gt;10,IF(AND(ISNUMBER('Control Sample Data'!H90),'Control Sample Data'!H90&lt;$B$1,'Control Sample Data'!H90&gt;0),'Control Sample Data'!H90,$B$1),"")</f>
        <v/>
      </c>
      <c r="U91" s="17" t="str">
        <f>IF(SUM('Control Sample Data'!I$3:I$98)&gt;10,IF(AND(ISNUMBER('Control Sample Data'!I90),'Control Sample Data'!I90&lt;$B$1,'Control Sample Data'!I90&gt;0),'Control Sample Data'!I90,$B$1),"")</f>
        <v/>
      </c>
      <c r="V91" s="17" t="str">
        <f>IF(SUM('Control Sample Data'!J$3:J$98)&gt;10,IF(AND(ISNUMBER('Control Sample Data'!J90),'Control Sample Data'!J90&lt;$B$1,'Control Sample Data'!J90&gt;0),'Control Sample Data'!J90,$B$1),"")</f>
        <v/>
      </c>
      <c r="W91" s="17" t="str">
        <f>IF(SUM('Control Sample Data'!K$3:K$98)&gt;10,IF(AND(ISNUMBER('Control Sample Data'!K90),'Control Sample Data'!K90&lt;$B$1,'Control Sample Data'!K90&gt;0),'Control Sample Data'!K90,$B$1),"")</f>
        <v/>
      </c>
      <c r="X91" s="17" t="str">
        <f>IF(SUM('Control Sample Data'!L$3:L$98)&gt;10,IF(AND(ISNUMBER('Control Sample Data'!L90),'Control Sample Data'!L90&lt;$B$1,'Control Sample Data'!L90&gt;0),'Control Sample Data'!L90,$B$1),"")</f>
        <v/>
      </c>
      <c r="Y91" s="17" t="str">
        <f>IF(SUM('Control Sample Data'!M$3:M$98)&gt;10,IF(AND(ISNUMBER('Control Sample Data'!M90),'Control Sample Data'!M90&lt;$B$1,'Control Sample Data'!M90&gt;0),'Control Sample Data'!M90,$B$1),"")</f>
        <v/>
      </c>
      <c r="AT91" s="36" t="str">
        <f t="shared" si="46"/>
        <v/>
      </c>
      <c r="AU91" s="36" t="str">
        <f t="shared" si="47"/>
        <v/>
      </c>
      <c r="AV91" s="36" t="str">
        <f t="shared" si="48"/>
        <v/>
      </c>
      <c r="AW91" s="36" t="str">
        <f t="shared" si="49"/>
        <v/>
      </c>
      <c r="AX91" s="36" t="str">
        <f t="shared" si="50"/>
        <v/>
      </c>
      <c r="AY91" s="36" t="str">
        <f t="shared" si="51"/>
        <v/>
      </c>
      <c r="AZ91" s="36" t="str">
        <f t="shared" si="52"/>
        <v/>
      </c>
      <c r="BA91" s="36" t="str">
        <f t="shared" si="53"/>
        <v/>
      </c>
      <c r="BB91" s="36" t="str">
        <f t="shared" si="54"/>
        <v/>
      </c>
      <c r="BC91" s="36" t="str">
        <f t="shared" si="55"/>
        <v/>
      </c>
      <c r="BD91" s="36" t="str">
        <f t="shared" si="56"/>
        <v/>
      </c>
      <c r="BE91" s="36" t="str">
        <f t="shared" si="57"/>
        <v/>
      </c>
      <c r="BF91" s="36" t="str">
        <f t="shared" si="58"/>
        <v/>
      </c>
      <c r="BG91" s="36" t="str">
        <f t="shared" si="59"/>
        <v/>
      </c>
      <c r="BH91" s="36" t="str">
        <f t="shared" si="60"/>
        <v/>
      </c>
      <c r="BI91" s="36" t="str">
        <f t="shared" si="61"/>
        <v/>
      </c>
      <c r="BJ91" s="36" t="str">
        <f t="shared" si="62"/>
        <v/>
      </c>
      <c r="BK91" s="36" t="str">
        <f t="shared" si="63"/>
        <v/>
      </c>
      <c r="BL91" s="36" t="str">
        <f t="shared" si="64"/>
        <v/>
      </c>
      <c r="BM91" s="36" t="str">
        <f t="shared" si="65"/>
        <v/>
      </c>
      <c r="BN91" s="38" t="e">
        <f t="shared" si="66"/>
        <v>#DIV/0!</v>
      </c>
      <c r="BO91" s="38" t="e">
        <f t="shared" si="67"/>
        <v>#DIV/0!</v>
      </c>
      <c r="BP91" s="39" t="str">
        <f t="shared" si="68"/>
        <v/>
      </c>
      <c r="BQ91" s="39" t="str">
        <f t="shared" si="69"/>
        <v/>
      </c>
      <c r="BR91" s="39" t="str">
        <f t="shared" si="70"/>
        <v/>
      </c>
      <c r="BS91" s="39" t="str">
        <f t="shared" si="71"/>
        <v/>
      </c>
      <c r="BT91" s="39" t="str">
        <f t="shared" si="72"/>
        <v/>
      </c>
      <c r="BU91" s="39" t="str">
        <f t="shared" si="73"/>
        <v/>
      </c>
      <c r="BV91" s="39" t="str">
        <f t="shared" si="74"/>
        <v/>
      </c>
      <c r="BW91" s="39" t="str">
        <f t="shared" si="75"/>
        <v/>
      </c>
      <c r="BX91" s="39" t="str">
        <f t="shared" si="76"/>
        <v/>
      </c>
      <c r="BY91" s="39" t="str">
        <f t="shared" si="77"/>
        <v/>
      </c>
      <c r="BZ91" s="39" t="str">
        <f t="shared" si="78"/>
        <v/>
      </c>
      <c r="CA91" s="39" t="str">
        <f t="shared" si="79"/>
        <v/>
      </c>
      <c r="CB91" s="39" t="str">
        <f t="shared" si="80"/>
        <v/>
      </c>
      <c r="CC91" s="39" t="str">
        <f t="shared" si="81"/>
        <v/>
      </c>
      <c r="CD91" s="39" t="str">
        <f t="shared" si="82"/>
        <v/>
      </c>
      <c r="CE91" s="39" t="str">
        <f t="shared" si="83"/>
        <v/>
      </c>
      <c r="CF91" s="39" t="str">
        <f t="shared" si="84"/>
        <v/>
      </c>
      <c r="CG91" s="39" t="str">
        <f t="shared" si="85"/>
        <v/>
      </c>
      <c r="CH91" s="39" t="str">
        <f t="shared" si="86"/>
        <v/>
      </c>
      <c r="CI91" s="39" t="str">
        <f t="shared" si="87"/>
        <v/>
      </c>
    </row>
    <row r="92" ht="14.25" customHeight="1" spans="1:87">
      <c r="A92" s="18"/>
      <c r="B92" s="15" t="str">
        <f>'Gene Table'!E91</f>
        <v>mmu-miR-292-3p</v>
      </c>
      <c r="C92" s="15" t="str">
        <f>'Gene Table'!B91</f>
        <v>D17</v>
      </c>
      <c r="D92" s="16" t="str">
        <f>IF(SUM('Test Sample Data'!D$3:D$98)&gt;10,IF(AND(ISNUMBER('Test Sample Data'!D91),'Test Sample Data'!D91&lt;$B$1,'Test Sample Data'!D91&gt;0),'Test Sample Data'!D91,$B$1),"")</f>
        <v/>
      </c>
      <c r="E92" s="17" t="str">
        <f>IF(SUM('Test Sample Data'!E$3:E$98)&gt;10,IF(AND(ISNUMBER('Test Sample Data'!E91),'Test Sample Data'!E91&lt;$B$1,'Test Sample Data'!E91&gt;0),'Test Sample Data'!E91,$B$1),"")</f>
        <v/>
      </c>
      <c r="F92" s="17" t="str">
        <f>IF(SUM('Test Sample Data'!F$3:F$98)&gt;10,IF(AND(ISNUMBER('Test Sample Data'!F91),'Test Sample Data'!F91&lt;$B$1,'Test Sample Data'!F91&gt;0),'Test Sample Data'!F91,$B$1),"")</f>
        <v/>
      </c>
      <c r="G92" s="17" t="str">
        <f>IF(SUM('Test Sample Data'!G$3:G$98)&gt;10,IF(AND(ISNUMBER('Test Sample Data'!G91),'Test Sample Data'!G91&lt;$B$1,'Test Sample Data'!G91&gt;0),'Test Sample Data'!G91,$B$1),"")</f>
        <v/>
      </c>
      <c r="H92" s="17" t="str">
        <f>IF(SUM('Test Sample Data'!H$3:H$98)&gt;10,IF(AND(ISNUMBER('Test Sample Data'!H91),'Test Sample Data'!H91&lt;$B$1,'Test Sample Data'!H91&gt;0),'Test Sample Data'!H91,$B$1),"")</f>
        <v/>
      </c>
      <c r="I92" s="17" t="str">
        <f>IF(SUM('Test Sample Data'!I$3:I$98)&gt;10,IF(AND(ISNUMBER('Test Sample Data'!I91),'Test Sample Data'!I91&lt;$B$1,'Test Sample Data'!I91&gt;0),'Test Sample Data'!I91,$B$1),"")</f>
        <v/>
      </c>
      <c r="J92" s="17" t="str">
        <f>IF(SUM('Test Sample Data'!J$3:J$98)&gt;10,IF(AND(ISNUMBER('Test Sample Data'!J91),'Test Sample Data'!J91&lt;$B$1,'Test Sample Data'!J91&gt;0),'Test Sample Data'!J91,$B$1),"")</f>
        <v/>
      </c>
      <c r="K92" s="17" t="str">
        <f>IF(SUM('Test Sample Data'!K$3:K$98)&gt;10,IF(AND(ISNUMBER('Test Sample Data'!K91),'Test Sample Data'!K91&lt;$B$1,'Test Sample Data'!K91&gt;0),'Test Sample Data'!K91,$B$1),"")</f>
        <v/>
      </c>
      <c r="L92" s="17" t="str">
        <f>IF(SUM('Test Sample Data'!L$3:L$98)&gt;10,IF(AND(ISNUMBER('Test Sample Data'!L91),'Test Sample Data'!L91&lt;$B$1,'Test Sample Data'!L91&gt;0),'Test Sample Data'!L91,$B$1),"")</f>
        <v/>
      </c>
      <c r="M92" s="17" t="str">
        <f>IF(SUM('Test Sample Data'!M$3:M$98)&gt;10,IF(AND(ISNUMBER('Test Sample Data'!M91),'Test Sample Data'!M91&lt;$B$1,'Test Sample Data'!M91&gt;0),'Test Sample Data'!M91,$B$1),"")</f>
        <v/>
      </c>
      <c r="N92" s="17" t="str">
        <f>'Gene Table'!E91</f>
        <v>mmu-miR-292-3p</v>
      </c>
      <c r="O92" s="17" t="str">
        <f>'Gene Table'!B91</f>
        <v>D17</v>
      </c>
      <c r="P92" s="17" t="str">
        <f>IF(SUM('Control Sample Data'!D$3:D$98)&gt;10,IF(AND(ISNUMBER('Control Sample Data'!D91),'Control Sample Data'!D91&lt;$B$1,'Control Sample Data'!D91&gt;0),'Control Sample Data'!D91,$B$1),"")</f>
        <v/>
      </c>
      <c r="Q92" s="17" t="str">
        <f>IF(SUM('Control Sample Data'!E$3:E$98)&gt;10,IF(AND(ISNUMBER('Control Sample Data'!E91),'Control Sample Data'!E91&lt;$B$1,'Control Sample Data'!E91&gt;0),'Control Sample Data'!E91,$B$1),"")</f>
        <v/>
      </c>
      <c r="R92" s="17" t="str">
        <f>IF(SUM('Control Sample Data'!F$3:F$98)&gt;10,IF(AND(ISNUMBER('Control Sample Data'!F91),'Control Sample Data'!F91&lt;$B$1,'Control Sample Data'!F91&gt;0),'Control Sample Data'!F91,$B$1),"")</f>
        <v/>
      </c>
      <c r="S92" s="17" t="str">
        <f>IF(SUM('Control Sample Data'!G$3:G$98)&gt;10,IF(AND(ISNUMBER('Control Sample Data'!G91),'Control Sample Data'!G91&lt;$B$1,'Control Sample Data'!G91&gt;0),'Control Sample Data'!G91,$B$1),"")</f>
        <v/>
      </c>
      <c r="T92" s="17" t="str">
        <f>IF(SUM('Control Sample Data'!H$3:H$98)&gt;10,IF(AND(ISNUMBER('Control Sample Data'!H91),'Control Sample Data'!H91&lt;$B$1,'Control Sample Data'!H91&gt;0),'Control Sample Data'!H91,$B$1),"")</f>
        <v/>
      </c>
      <c r="U92" s="17" t="str">
        <f>IF(SUM('Control Sample Data'!I$3:I$98)&gt;10,IF(AND(ISNUMBER('Control Sample Data'!I91),'Control Sample Data'!I91&lt;$B$1,'Control Sample Data'!I91&gt;0),'Control Sample Data'!I91,$B$1),"")</f>
        <v/>
      </c>
      <c r="V92" s="17" t="str">
        <f>IF(SUM('Control Sample Data'!J$3:J$98)&gt;10,IF(AND(ISNUMBER('Control Sample Data'!J91),'Control Sample Data'!J91&lt;$B$1,'Control Sample Data'!J91&gt;0),'Control Sample Data'!J91,$B$1),"")</f>
        <v/>
      </c>
      <c r="W92" s="17" t="str">
        <f>IF(SUM('Control Sample Data'!K$3:K$98)&gt;10,IF(AND(ISNUMBER('Control Sample Data'!K91),'Control Sample Data'!K91&lt;$B$1,'Control Sample Data'!K91&gt;0),'Control Sample Data'!K91,$B$1),"")</f>
        <v/>
      </c>
      <c r="X92" s="17" t="str">
        <f>IF(SUM('Control Sample Data'!L$3:L$98)&gt;10,IF(AND(ISNUMBER('Control Sample Data'!L91),'Control Sample Data'!L91&lt;$B$1,'Control Sample Data'!L91&gt;0),'Control Sample Data'!L91,$B$1),"")</f>
        <v/>
      </c>
      <c r="Y92" s="17" t="str">
        <f>IF(SUM('Control Sample Data'!M$3:M$98)&gt;10,IF(AND(ISNUMBER('Control Sample Data'!M91),'Control Sample Data'!M91&lt;$B$1,'Control Sample Data'!M91&gt;0),'Control Sample Data'!M91,$B$1),"")</f>
        <v/>
      </c>
      <c r="AT92" s="36" t="str">
        <f t="shared" si="46"/>
        <v/>
      </c>
      <c r="AU92" s="36" t="str">
        <f t="shared" si="47"/>
        <v/>
      </c>
      <c r="AV92" s="36" t="str">
        <f t="shared" si="48"/>
        <v/>
      </c>
      <c r="AW92" s="36" t="str">
        <f t="shared" si="49"/>
        <v/>
      </c>
      <c r="AX92" s="36" t="str">
        <f t="shared" si="50"/>
        <v/>
      </c>
      <c r="AY92" s="36" t="str">
        <f t="shared" si="51"/>
        <v/>
      </c>
      <c r="AZ92" s="36" t="str">
        <f t="shared" si="52"/>
        <v/>
      </c>
      <c r="BA92" s="36" t="str">
        <f t="shared" si="53"/>
        <v/>
      </c>
      <c r="BB92" s="36" t="str">
        <f t="shared" si="54"/>
        <v/>
      </c>
      <c r="BC92" s="36" t="str">
        <f t="shared" si="55"/>
        <v/>
      </c>
      <c r="BD92" s="36" t="str">
        <f t="shared" si="56"/>
        <v/>
      </c>
      <c r="BE92" s="36" t="str">
        <f t="shared" si="57"/>
        <v/>
      </c>
      <c r="BF92" s="36" t="str">
        <f t="shared" si="58"/>
        <v/>
      </c>
      <c r="BG92" s="36" t="str">
        <f t="shared" si="59"/>
        <v/>
      </c>
      <c r="BH92" s="36" t="str">
        <f t="shared" si="60"/>
        <v/>
      </c>
      <c r="BI92" s="36" t="str">
        <f t="shared" si="61"/>
        <v/>
      </c>
      <c r="BJ92" s="36" t="str">
        <f t="shared" si="62"/>
        <v/>
      </c>
      <c r="BK92" s="36" t="str">
        <f t="shared" si="63"/>
        <v/>
      </c>
      <c r="BL92" s="36" t="str">
        <f t="shared" si="64"/>
        <v/>
      </c>
      <c r="BM92" s="36" t="str">
        <f t="shared" si="65"/>
        <v/>
      </c>
      <c r="BN92" s="38" t="e">
        <f t="shared" si="66"/>
        <v>#DIV/0!</v>
      </c>
      <c r="BO92" s="38" t="e">
        <f t="shared" si="67"/>
        <v>#DIV/0!</v>
      </c>
      <c r="BP92" s="39" t="str">
        <f t="shared" si="68"/>
        <v/>
      </c>
      <c r="BQ92" s="39" t="str">
        <f t="shared" si="69"/>
        <v/>
      </c>
      <c r="BR92" s="39" t="str">
        <f t="shared" si="70"/>
        <v/>
      </c>
      <c r="BS92" s="39" t="str">
        <f t="shared" si="71"/>
        <v/>
      </c>
      <c r="BT92" s="39" t="str">
        <f t="shared" si="72"/>
        <v/>
      </c>
      <c r="BU92" s="39" t="str">
        <f t="shared" si="73"/>
        <v/>
      </c>
      <c r="BV92" s="39" t="str">
        <f t="shared" si="74"/>
        <v/>
      </c>
      <c r="BW92" s="39" t="str">
        <f t="shared" si="75"/>
        <v/>
      </c>
      <c r="BX92" s="39" t="str">
        <f t="shared" si="76"/>
        <v/>
      </c>
      <c r="BY92" s="39" t="str">
        <f t="shared" si="77"/>
        <v/>
      </c>
      <c r="BZ92" s="39" t="str">
        <f t="shared" si="78"/>
        <v/>
      </c>
      <c r="CA92" s="39" t="str">
        <f t="shared" si="79"/>
        <v/>
      </c>
      <c r="CB92" s="39" t="str">
        <f t="shared" si="80"/>
        <v/>
      </c>
      <c r="CC92" s="39" t="str">
        <f t="shared" si="81"/>
        <v/>
      </c>
      <c r="CD92" s="39" t="str">
        <f t="shared" si="82"/>
        <v/>
      </c>
      <c r="CE92" s="39" t="str">
        <f t="shared" si="83"/>
        <v/>
      </c>
      <c r="CF92" s="39" t="str">
        <f t="shared" si="84"/>
        <v/>
      </c>
      <c r="CG92" s="39" t="str">
        <f t="shared" si="85"/>
        <v/>
      </c>
      <c r="CH92" s="39" t="str">
        <f t="shared" si="86"/>
        <v/>
      </c>
      <c r="CI92" s="39" t="str">
        <f t="shared" si="87"/>
        <v/>
      </c>
    </row>
    <row r="93" ht="14.25" customHeight="1" spans="1:87">
      <c r="A93" s="18"/>
      <c r="B93" s="15" t="str">
        <f>'Gene Table'!E92</f>
        <v>mmu-miR-686</v>
      </c>
      <c r="C93" s="15" t="str">
        <f>'Gene Table'!B92</f>
        <v>D18</v>
      </c>
      <c r="D93" s="16" t="str">
        <f>IF(SUM('Test Sample Data'!D$3:D$98)&gt;10,IF(AND(ISNUMBER('Test Sample Data'!D92),'Test Sample Data'!D92&lt;$B$1,'Test Sample Data'!D92&gt;0),'Test Sample Data'!D92,$B$1),"")</f>
        <v/>
      </c>
      <c r="E93" s="17" t="str">
        <f>IF(SUM('Test Sample Data'!E$3:E$98)&gt;10,IF(AND(ISNUMBER('Test Sample Data'!E92),'Test Sample Data'!E92&lt;$B$1,'Test Sample Data'!E92&gt;0),'Test Sample Data'!E92,$B$1),"")</f>
        <v/>
      </c>
      <c r="F93" s="17" t="str">
        <f>IF(SUM('Test Sample Data'!F$3:F$98)&gt;10,IF(AND(ISNUMBER('Test Sample Data'!F92),'Test Sample Data'!F92&lt;$B$1,'Test Sample Data'!F92&gt;0),'Test Sample Data'!F92,$B$1),"")</f>
        <v/>
      </c>
      <c r="G93" s="17" t="str">
        <f>IF(SUM('Test Sample Data'!G$3:G$98)&gt;10,IF(AND(ISNUMBER('Test Sample Data'!G92),'Test Sample Data'!G92&lt;$B$1,'Test Sample Data'!G92&gt;0),'Test Sample Data'!G92,$B$1),"")</f>
        <v/>
      </c>
      <c r="H93" s="17" t="str">
        <f>IF(SUM('Test Sample Data'!H$3:H$98)&gt;10,IF(AND(ISNUMBER('Test Sample Data'!H92),'Test Sample Data'!H92&lt;$B$1,'Test Sample Data'!H92&gt;0),'Test Sample Data'!H92,$B$1),"")</f>
        <v/>
      </c>
      <c r="I93" s="17" t="str">
        <f>IF(SUM('Test Sample Data'!I$3:I$98)&gt;10,IF(AND(ISNUMBER('Test Sample Data'!I92),'Test Sample Data'!I92&lt;$B$1,'Test Sample Data'!I92&gt;0),'Test Sample Data'!I92,$B$1),"")</f>
        <v/>
      </c>
      <c r="J93" s="17" t="str">
        <f>IF(SUM('Test Sample Data'!J$3:J$98)&gt;10,IF(AND(ISNUMBER('Test Sample Data'!J92),'Test Sample Data'!J92&lt;$B$1,'Test Sample Data'!J92&gt;0),'Test Sample Data'!J92,$B$1),"")</f>
        <v/>
      </c>
      <c r="K93" s="17" t="str">
        <f>IF(SUM('Test Sample Data'!K$3:K$98)&gt;10,IF(AND(ISNUMBER('Test Sample Data'!K92),'Test Sample Data'!K92&lt;$B$1,'Test Sample Data'!K92&gt;0),'Test Sample Data'!K92,$B$1),"")</f>
        <v/>
      </c>
      <c r="L93" s="17" t="str">
        <f>IF(SUM('Test Sample Data'!L$3:L$98)&gt;10,IF(AND(ISNUMBER('Test Sample Data'!L92),'Test Sample Data'!L92&lt;$B$1,'Test Sample Data'!L92&gt;0),'Test Sample Data'!L92,$B$1),"")</f>
        <v/>
      </c>
      <c r="M93" s="17" t="str">
        <f>IF(SUM('Test Sample Data'!M$3:M$98)&gt;10,IF(AND(ISNUMBER('Test Sample Data'!M92),'Test Sample Data'!M92&lt;$B$1,'Test Sample Data'!M92&gt;0),'Test Sample Data'!M92,$B$1),"")</f>
        <v/>
      </c>
      <c r="N93" s="17" t="str">
        <f>'Gene Table'!E92</f>
        <v>mmu-miR-686</v>
      </c>
      <c r="O93" s="17" t="str">
        <f>'Gene Table'!B92</f>
        <v>D18</v>
      </c>
      <c r="P93" s="17" t="str">
        <f>IF(SUM('Control Sample Data'!D$3:D$98)&gt;10,IF(AND(ISNUMBER('Control Sample Data'!D92),'Control Sample Data'!D92&lt;$B$1,'Control Sample Data'!D92&gt;0),'Control Sample Data'!D92,$B$1),"")</f>
        <v/>
      </c>
      <c r="Q93" s="17" t="str">
        <f>IF(SUM('Control Sample Data'!E$3:E$98)&gt;10,IF(AND(ISNUMBER('Control Sample Data'!E92),'Control Sample Data'!E92&lt;$B$1,'Control Sample Data'!E92&gt;0),'Control Sample Data'!E92,$B$1),"")</f>
        <v/>
      </c>
      <c r="R93" s="17" t="str">
        <f>IF(SUM('Control Sample Data'!F$3:F$98)&gt;10,IF(AND(ISNUMBER('Control Sample Data'!F92),'Control Sample Data'!F92&lt;$B$1,'Control Sample Data'!F92&gt;0),'Control Sample Data'!F92,$B$1),"")</f>
        <v/>
      </c>
      <c r="S93" s="17" t="str">
        <f>IF(SUM('Control Sample Data'!G$3:G$98)&gt;10,IF(AND(ISNUMBER('Control Sample Data'!G92),'Control Sample Data'!G92&lt;$B$1,'Control Sample Data'!G92&gt;0),'Control Sample Data'!G92,$B$1),"")</f>
        <v/>
      </c>
      <c r="T93" s="17" t="str">
        <f>IF(SUM('Control Sample Data'!H$3:H$98)&gt;10,IF(AND(ISNUMBER('Control Sample Data'!H92),'Control Sample Data'!H92&lt;$B$1,'Control Sample Data'!H92&gt;0),'Control Sample Data'!H92,$B$1),"")</f>
        <v/>
      </c>
      <c r="U93" s="17" t="str">
        <f>IF(SUM('Control Sample Data'!I$3:I$98)&gt;10,IF(AND(ISNUMBER('Control Sample Data'!I92),'Control Sample Data'!I92&lt;$B$1,'Control Sample Data'!I92&gt;0),'Control Sample Data'!I92,$B$1),"")</f>
        <v/>
      </c>
      <c r="V93" s="17" t="str">
        <f>IF(SUM('Control Sample Data'!J$3:J$98)&gt;10,IF(AND(ISNUMBER('Control Sample Data'!J92),'Control Sample Data'!J92&lt;$B$1,'Control Sample Data'!J92&gt;0),'Control Sample Data'!J92,$B$1),"")</f>
        <v/>
      </c>
      <c r="W93" s="17" t="str">
        <f>IF(SUM('Control Sample Data'!K$3:K$98)&gt;10,IF(AND(ISNUMBER('Control Sample Data'!K92),'Control Sample Data'!K92&lt;$B$1,'Control Sample Data'!K92&gt;0),'Control Sample Data'!K92,$B$1),"")</f>
        <v/>
      </c>
      <c r="X93" s="17" t="str">
        <f>IF(SUM('Control Sample Data'!L$3:L$98)&gt;10,IF(AND(ISNUMBER('Control Sample Data'!L92),'Control Sample Data'!L92&lt;$B$1,'Control Sample Data'!L92&gt;0),'Control Sample Data'!L92,$B$1),"")</f>
        <v/>
      </c>
      <c r="Y93" s="17" t="str">
        <f>IF(SUM('Control Sample Data'!M$3:M$98)&gt;10,IF(AND(ISNUMBER('Control Sample Data'!M92),'Control Sample Data'!M92&lt;$B$1,'Control Sample Data'!M92&gt;0),'Control Sample Data'!M92,$B$1),"")</f>
        <v/>
      </c>
      <c r="AT93" s="36" t="str">
        <f t="shared" si="46"/>
        <v/>
      </c>
      <c r="AU93" s="36" t="str">
        <f t="shared" si="47"/>
        <v/>
      </c>
      <c r="AV93" s="36" t="str">
        <f t="shared" si="48"/>
        <v/>
      </c>
      <c r="AW93" s="36" t="str">
        <f t="shared" si="49"/>
        <v/>
      </c>
      <c r="AX93" s="36" t="str">
        <f t="shared" si="50"/>
        <v/>
      </c>
      <c r="AY93" s="36" t="str">
        <f t="shared" si="51"/>
        <v/>
      </c>
      <c r="AZ93" s="36" t="str">
        <f t="shared" si="52"/>
        <v/>
      </c>
      <c r="BA93" s="36" t="str">
        <f t="shared" si="53"/>
        <v/>
      </c>
      <c r="BB93" s="36" t="str">
        <f t="shared" si="54"/>
        <v/>
      </c>
      <c r="BC93" s="36" t="str">
        <f t="shared" si="55"/>
        <v/>
      </c>
      <c r="BD93" s="36" t="str">
        <f t="shared" si="56"/>
        <v/>
      </c>
      <c r="BE93" s="36" t="str">
        <f t="shared" si="57"/>
        <v/>
      </c>
      <c r="BF93" s="36" t="str">
        <f t="shared" si="58"/>
        <v/>
      </c>
      <c r="BG93" s="36" t="str">
        <f t="shared" si="59"/>
        <v/>
      </c>
      <c r="BH93" s="36" t="str">
        <f t="shared" si="60"/>
        <v/>
      </c>
      <c r="BI93" s="36" t="str">
        <f t="shared" si="61"/>
        <v/>
      </c>
      <c r="BJ93" s="36" t="str">
        <f t="shared" si="62"/>
        <v/>
      </c>
      <c r="BK93" s="36" t="str">
        <f t="shared" si="63"/>
        <v/>
      </c>
      <c r="BL93" s="36" t="str">
        <f t="shared" si="64"/>
        <v/>
      </c>
      <c r="BM93" s="36" t="str">
        <f t="shared" si="65"/>
        <v/>
      </c>
      <c r="BN93" s="38" t="e">
        <f t="shared" si="66"/>
        <v>#DIV/0!</v>
      </c>
      <c r="BO93" s="38" t="e">
        <f t="shared" si="67"/>
        <v>#DIV/0!</v>
      </c>
      <c r="BP93" s="39" t="str">
        <f t="shared" si="68"/>
        <v/>
      </c>
      <c r="BQ93" s="39" t="str">
        <f t="shared" si="69"/>
        <v/>
      </c>
      <c r="BR93" s="39" t="str">
        <f t="shared" si="70"/>
        <v/>
      </c>
      <c r="BS93" s="39" t="str">
        <f t="shared" si="71"/>
        <v/>
      </c>
      <c r="BT93" s="39" t="str">
        <f t="shared" si="72"/>
        <v/>
      </c>
      <c r="BU93" s="39" t="str">
        <f t="shared" si="73"/>
        <v/>
      </c>
      <c r="BV93" s="39" t="str">
        <f t="shared" si="74"/>
        <v/>
      </c>
      <c r="BW93" s="39" t="str">
        <f t="shared" si="75"/>
        <v/>
      </c>
      <c r="BX93" s="39" t="str">
        <f t="shared" si="76"/>
        <v/>
      </c>
      <c r="BY93" s="39" t="str">
        <f t="shared" si="77"/>
        <v/>
      </c>
      <c r="BZ93" s="39" t="str">
        <f t="shared" si="78"/>
        <v/>
      </c>
      <c r="CA93" s="39" t="str">
        <f t="shared" si="79"/>
        <v/>
      </c>
      <c r="CB93" s="39" t="str">
        <f t="shared" si="80"/>
        <v/>
      </c>
      <c r="CC93" s="39" t="str">
        <f t="shared" si="81"/>
        <v/>
      </c>
      <c r="CD93" s="39" t="str">
        <f t="shared" si="82"/>
        <v/>
      </c>
      <c r="CE93" s="39" t="str">
        <f t="shared" si="83"/>
        <v/>
      </c>
      <c r="CF93" s="39" t="str">
        <f t="shared" si="84"/>
        <v/>
      </c>
      <c r="CG93" s="39" t="str">
        <f t="shared" si="85"/>
        <v/>
      </c>
      <c r="CH93" s="39" t="str">
        <f t="shared" si="86"/>
        <v/>
      </c>
      <c r="CI93" s="39" t="str">
        <f t="shared" si="87"/>
        <v/>
      </c>
    </row>
    <row r="94" customHeight="1" spans="1:87">
      <c r="A94" s="18"/>
      <c r="B94" s="15" t="str">
        <f>'Gene Table'!E93</f>
        <v>mmu-miR-293-3p</v>
      </c>
      <c r="C94" s="15" t="str">
        <f>'Gene Table'!B93</f>
        <v>D19</v>
      </c>
      <c r="D94" s="16" t="str">
        <f>IF(SUM('Test Sample Data'!D$3:D$98)&gt;10,IF(AND(ISNUMBER('Test Sample Data'!D93),'Test Sample Data'!D93&lt;$B$1,'Test Sample Data'!D93&gt;0),'Test Sample Data'!D93,$B$1),"")</f>
        <v/>
      </c>
      <c r="E94" s="17" t="str">
        <f>IF(SUM('Test Sample Data'!E$3:E$98)&gt;10,IF(AND(ISNUMBER('Test Sample Data'!E93),'Test Sample Data'!E93&lt;$B$1,'Test Sample Data'!E93&gt;0),'Test Sample Data'!E93,$B$1),"")</f>
        <v/>
      </c>
      <c r="F94" s="17" t="str">
        <f>IF(SUM('Test Sample Data'!F$3:F$98)&gt;10,IF(AND(ISNUMBER('Test Sample Data'!F93),'Test Sample Data'!F93&lt;$B$1,'Test Sample Data'!F93&gt;0),'Test Sample Data'!F93,$B$1),"")</f>
        <v/>
      </c>
      <c r="G94" s="17" t="str">
        <f>IF(SUM('Test Sample Data'!G$3:G$98)&gt;10,IF(AND(ISNUMBER('Test Sample Data'!G93),'Test Sample Data'!G93&lt;$B$1,'Test Sample Data'!G93&gt;0),'Test Sample Data'!G93,$B$1),"")</f>
        <v/>
      </c>
      <c r="H94" s="17" t="str">
        <f>IF(SUM('Test Sample Data'!H$3:H$98)&gt;10,IF(AND(ISNUMBER('Test Sample Data'!H93),'Test Sample Data'!H93&lt;$B$1,'Test Sample Data'!H93&gt;0),'Test Sample Data'!H93,$B$1),"")</f>
        <v/>
      </c>
      <c r="I94" s="17" t="str">
        <f>IF(SUM('Test Sample Data'!I$3:I$98)&gt;10,IF(AND(ISNUMBER('Test Sample Data'!I93),'Test Sample Data'!I93&lt;$B$1,'Test Sample Data'!I93&gt;0),'Test Sample Data'!I93,$B$1),"")</f>
        <v/>
      </c>
      <c r="J94" s="17" t="str">
        <f>IF(SUM('Test Sample Data'!J$3:J$98)&gt;10,IF(AND(ISNUMBER('Test Sample Data'!J93),'Test Sample Data'!J93&lt;$B$1,'Test Sample Data'!J93&gt;0),'Test Sample Data'!J93,$B$1),"")</f>
        <v/>
      </c>
      <c r="K94" s="17" t="str">
        <f>IF(SUM('Test Sample Data'!K$3:K$98)&gt;10,IF(AND(ISNUMBER('Test Sample Data'!K93),'Test Sample Data'!K93&lt;$B$1,'Test Sample Data'!K93&gt;0),'Test Sample Data'!K93,$B$1),"")</f>
        <v/>
      </c>
      <c r="L94" s="17" t="str">
        <f>IF(SUM('Test Sample Data'!L$3:L$98)&gt;10,IF(AND(ISNUMBER('Test Sample Data'!L93),'Test Sample Data'!L93&lt;$B$1,'Test Sample Data'!L93&gt;0),'Test Sample Data'!L93,$B$1),"")</f>
        <v/>
      </c>
      <c r="M94" s="17" t="str">
        <f>IF(SUM('Test Sample Data'!M$3:M$98)&gt;10,IF(AND(ISNUMBER('Test Sample Data'!M93),'Test Sample Data'!M93&lt;$B$1,'Test Sample Data'!M93&gt;0),'Test Sample Data'!M93,$B$1),"")</f>
        <v/>
      </c>
      <c r="N94" s="17" t="str">
        <f>'Gene Table'!E93</f>
        <v>mmu-miR-293-3p</v>
      </c>
      <c r="O94" s="17" t="str">
        <f>'Gene Table'!B93</f>
        <v>D19</v>
      </c>
      <c r="P94" s="17" t="str">
        <f>IF(SUM('Control Sample Data'!D$3:D$98)&gt;10,IF(AND(ISNUMBER('Control Sample Data'!D93),'Control Sample Data'!D93&lt;$B$1,'Control Sample Data'!D93&gt;0),'Control Sample Data'!D93,$B$1),"")</f>
        <v/>
      </c>
      <c r="Q94" s="17" t="str">
        <f>IF(SUM('Control Sample Data'!E$3:E$98)&gt;10,IF(AND(ISNUMBER('Control Sample Data'!E93),'Control Sample Data'!E93&lt;$B$1,'Control Sample Data'!E93&gt;0),'Control Sample Data'!E93,$B$1),"")</f>
        <v/>
      </c>
      <c r="R94" s="17" t="str">
        <f>IF(SUM('Control Sample Data'!F$3:F$98)&gt;10,IF(AND(ISNUMBER('Control Sample Data'!F93),'Control Sample Data'!F93&lt;$B$1,'Control Sample Data'!F93&gt;0),'Control Sample Data'!F93,$B$1),"")</f>
        <v/>
      </c>
      <c r="S94" s="17" t="str">
        <f>IF(SUM('Control Sample Data'!G$3:G$98)&gt;10,IF(AND(ISNUMBER('Control Sample Data'!G93),'Control Sample Data'!G93&lt;$B$1,'Control Sample Data'!G93&gt;0),'Control Sample Data'!G93,$B$1),"")</f>
        <v/>
      </c>
      <c r="T94" s="17" t="str">
        <f>IF(SUM('Control Sample Data'!H$3:H$98)&gt;10,IF(AND(ISNUMBER('Control Sample Data'!H93),'Control Sample Data'!H93&lt;$B$1,'Control Sample Data'!H93&gt;0),'Control Sample Data'!H93,$B$1),"")</f>
        <v/>
      </c>
      <c r="U94" s="17" t="str">
        <f>IF(SUM('Control Sample Data'!I$3:I$98)&gt;10,IF(AND(ISNUMBER('Control Sample Data'!I93),'Control Sample Data'!I93&lt;$B$1,'Control Sample Data'!I93&gt;0),'Control Sample Data'!I93,$B$1),"")</f>
        <v/>
      </c>
      <c r="V94" s="17" t="str">
        <f>IF(SUM('Control Sample Data'!J$3:J$98)&gt;10,IF(AND(ISNUMBER('Control Sample Data'!J93),'Control Sample Data'!J93&lt;$B$1,'Control Sample Data'!J93&gt;0),'Control Sample Data'!J93,$B$1),"")</f>
        <v/>
      </c>
      <c r="W94" s="17" t="str">
        <f>IF(SUM('Control Sample Data'!K$3:K$98)&gt;10,IF(AND(ISNUMBER('Control Sample Data'!K93),'Control Sample Data'!K93&lt;$B$1,'Control Sample Data'!K93&gt;0),'Control Sample Data'!K93,$B$1),"")</f>
        <v/>
      </c>
      <c r="X94" s="17" t="str">
        <f>IF(SUM('Control Sample Data'!L$3:L$98)&gt;10,IF(AND(ISNUMBER('Control Sample Data'!L93),'Control Sample Data'!L93&lt;$B$1,'Control Sample Data'!L93&gt;0),'Control Sample Data'!L93,$B$1),"")</f>
        <v/>
      </c>
      <c r="Y94" s="17" t="str">
        <f>IF(SUM('Control Sample Data'!M$3:M$98)&gt;10,IF(AND(ISNUMBER('Control Sample Data'!M93),'Control Sample Data'!M93&lt;$B$1,'Control Sample Data'!M93&gt;0),'Control Sample Data'!M93,$B$1),"")</f>
        <v/>
      </c>
      <c r="AT94" s="36" t="str">
        <f t="shared" si="46"/>
        <v/>
      </c>
      <c r="AU94" s="36" t="str">
        <f t="shared" si="47"/>
        <v/>
      </c>
      <c r="AV94" s="36" t="str">
        <f t="shared" si="48"/>
        <v/>
      </c>
      <c r="AW94" s="36" t="str">
        <f t="shared" si="49"/>
        <v/>
      </c>
      <c r="AX94" s="36" t="str">
        <f t="shared" si="50"/>
        <v/>
      </c>
      <c r="AY94" s="36" t="str">
        <f t="shared" si="51"/>
        <v/>
      </c>
      <c r="AZ94" s="36" t="str">
        <f t="shared" si="52"/>
        <v/>
      </c>
      <c r="BA94" s="36" t="str">
        <f t="shared" si="53"/>
        <v/>
      </c>
      <c r="BB94" s="36" t="str">
        <f t="shared" si="54"/>
        <v/>
      </c>
      <c r="BC94" s="36" t="str">
        <f t="shared" si="55"/>
        <v/>
      </c>
      <c r="BD94" s="36" t="str">
        <f t="shared" si="56"/>
        <v/>
      </c>
      <c r="BE94" s="36" t="str">
        <f t="shared" si="57"/>
        <v/>
      </c>
      <c r="BF94" s="36" t="str">
        <f t="shared" si="58"/>
        <v/>
      </c>
      <c r="BG94" s="36" t="str">
        <f t="shared" si="59"/>
        <v/>
      </c>
      <c r="BH94" s="36" t="str">
        <f t="shared" si="60"/>
        <v/>
      </c>
      <c r="BI94" s="36" t="str">
        <f t="shared" si="61"/>
        <v/>
      </c>
      <c r="BJ94" s="36" t="str">
        <f t="shared" si="62"/>
        <v/>
      </c>
      <c r="BK94" s="36" t="str">
        <f t="shared" si="63"/>
        <v/>
      </c>
      <c r="BL94" s="36" t="str">
        <f t="shared" si="64"/>
        <v/>
      </c>
      <c r="BM94" s="36" t="str">
        <f t="shared" si="65"/>
        <v/>
      </c>
      <c r="BN94" s="38" t="e">
        <f t="shared" si="66"/>
        <v>#DIV/0!</v>
      </c>
      <c r="BO94" s="38" t="e">
        <f t="shared" si="67"/>
        <v>#DIV/0!</v>
      </c>
      <c r="BP94" s="39" t="str">
        <f t="shared" si="68"/>
        <v/>
      </c>
      <c r="BQ94" s="39" t="str">
        <f t="shared" si="69"/>
        <v/>
      </c>
      <c r="BR94" s="39" t="str">
        <f t="shared" si="70"/>
        <v/>
      </c>
      <c r="BS94" s="39" t="str">
        <f t="shared" si="71"/>
        <v/>
      </c>
      <c r="BT94" s="39" t="str">
        <f t="shared" si="72"/>
        <v/>
      </c>
      <c r="BU94" s="39" t="str">
        <f t="shared" si="73"/>
        <v/>
      </c>
      <c r="BV94" s="39" t="str">
        <f t="shared" si="74"/>
        <v/>
      </c>
      <c r="BW94" s="39" t="str">
        <f t="shared" si="75"/>
        <v/>
      </c>
      <c r="BX94" s="39" t="str">
        <f t="shared" si="76"/>
        <v/>
      </c>
      <c r="BY94" s="39" t="str">
        <f t="shared" si="77"/>
        <v/>
      </c>
      <c r="BZ94" s="39" t="str">
        <f t="shared" si="78"/>
        <v/>
      </c>
      <c r="CA94" s="39" t="str">
        <f t="shared" si="79"/>
        <v/>
      </c>
      <c r="CB94" s="39" t="str">
        <f t="shared" si="80"/>
        <v/>
      </c>
      <c r="CC94" s="39" t="str">
        <f t="shared" si="81"/>
        <v/>
      </c>
      <c r="CD94" s="39" t="str">
        <f t="shared" si="82"/>
        <v/>
      </c>
      <c r="CE94" s="39" t="str">
        <f t="shared" si="83"/>
        <v/>
      </c>
      <c r="CF94" s="39" t="str">
        <f t="shared" si="84"/>
        <v/>
      </c>
      <c r="CG94" s="39" t="str">
        <f t="shared" si="85"/>
        <v/>
      </c>
      <c r="CH94" s="39" t="str">
        <f t="shared" si="86"/>
        <v/>
      </c>
      <c r="CI94" s="39" t="str">
        <f t="shared" si="87"/>
        <v/>
      </c>
    </row>
    <row r="95" spans="1:87">
      <c r="A95" s="18"/>
      <c r="B95" s="15" t="str">
        <f>'Gene Table'!E94</f>
        <v>mmu-miR-687</v>
      </c>
      <c r="C95" s="15" t="str">
        <f>'Gene Table'!B94</f>
        <v>D20</v>
      </c>
      <c r="D95" s="16" t="str">
        <f>IF(SUM('Test Sample Data'!D$3:D$98)&gt;10,IF(AND(ISNUMBER('Test Sample Data'!D94),'Test Sample Data'!D94&lt;$B$1,'Test Sample Data'!D94&gt;0),'Test Sample Data'!D94,$B$1),"")</f>
        <v/>
      </c>
      <c r="E95" s="17" t="str">
        <f>IF(SUM('Test Sample Data'!E$3:E$98)&gt;10,IF(AND(ISNUMBER('Test Sample Data'!E94),'Test Sample Data'!E94&lt;$B$1,'Test Sample Data'!E94&gt;0),'Test Sample Data'!E94,$B$1),"")</f>
        <v/>
      </c>
      <c r="F95" s="17" t="str">
        <f>IF(SUM('Test Sample Data'!F$3:F$98)&gt;10,IF(AND(ISNUMBER('Test Sample Data'!F94),'Test Sample Data'!F94&lt;$B$1,'Test Sample Data'!F94&gt;0),'Test Sample Data'!F94,$B$1),"")</f>
        <v/>
      </c>
      <c r="G95" s="17" t="str">
        <f>IF(SUM('Test Sample Data'!G$3:G$98)&gt;10,IF(AND(ISNUMBER('Test Sample Data'!G94),'Test Sample Data'!G94&lt;$B$1,'Test Sample Data'!G94&gt;0),'Test Sample Data'!G94,$B$1),"")</f>
        <v/>
      </c>
      <c r="H95" s="17" t="str">
        <f>IF(SUM('Test Sample Data'!H$3:H$98)&gt;10,IF(AND(ISNUMBER('Test Sample Data'!H94),'Test Sample Data'!H94&lt;$B$1,'Test Sample Data'!H94&gt;0),'Test Sample Data'!H94,$B$1),"")</f>
        <v/>
      </c>
      <c r="I95" s="17" t="str">
        <f>IF(SUM('Test Sample Data'!I$3:I$98)&gt;10,IF(AND(ISNUMBER('Test Sample Data'!I94),'Test Sample Data'!I94&lt;$B$1,'Test Sample Data'!I94&gt;0),'Test Sample Data'!I94,$B$1),"")</f>
        <v/>
      </c>
      <c r="J95" s="17" t="str">
        <f>IF(SUM('Test Sample Data'!J$3:J$98)&gt;10,IF(AND(ISNUMBER('Test Sample Data'!J94),'Test Sample Data'!J94&lt;$B$1,'Test Sample Data'!J94&gt;0),'Test Sample Data'!J94,$B$1),"")</f>
        <v/>
      </c>
      <c r="K95" s="17" t="str">
        <f>IF(SUM('Test Sample Data'!K$3:K$98)&gt;10,IF(AND(ISNUMBER('Test Sample Data'!K94),'Test Sample Data'!K94&lt;$B$1,'Test Sample Data'!K94&gt;0),'Test Sample Data'!K94,$B$1),"")</f>
        <v/>
      </c>
      <c r="L95" s="17" t="str">
        <f>IF(SUM('Test Sample Data'!L$3:L$98)&gt;10,IF(AND(ISNUMBER('Test Sample Data'!L94),'Test Sample Data'!L94&lt;$B$1,'Test Sample Data'!L94&gt;0),'Test Sample Data'!L94,$B$1),"")</f>
        <v/>
      </c>
      <c r="M95" s="17" t="str">
        <f>IF(SUM('Test Sample Data'!M$3:M$98)&gt;10,IF(AND(ISNUMBER('Test Sample Data'!M94),'Test Sample Data'!M94&lt;$B$1,'Test Sample Data'!M94&gt;0),'Test Sample Data'!M94,$B$1),"")</f>
        <v/>
      </c>
      <c r="N95" s="17" t="str">
        <f>'Gene Table'!E94</f>
        <v>mmu-miR-687</v>
      </c>
      <c r="O95" s="17" t="str">
        <f>'Gene Table'!B94</f>
        <v>D20</v>
      </c>
      <c r="P95" s="17" t="str">
        <f>IF(SUM('Control Sample Data'!D$3:D$98)&gt;10,IF(AND(ISNUMBER('Control Sample Data'!D94),'Control Sample Data'!D94&lt;$B$1,'Control Sample Data'!D94&gt;0),'Control Sample Data'!D94,$B$1),"")</f>
        <v/>
      </c>
      <c r="Q95" s="17" t="str">
        <f>IF(SUM('Control Sample Data'!E$3:E$98)&gt;10,IF(AND(ISNUMBER('Control Sample Data'!E94),'Control Sample Data'!E94&lt;$B$1,'Control Sample Data'!E94&gt;0),'Control Sample Data'!E94,$B$1),"")</f>
        <v/>
      </c>
      <c r="R95" s="17" t="str">
        <f>IF(SUM('Control Sample Data'!F$3:F$98)&gt;10,IF(AND(ISNUMBER('Control Sample Data'!F94),'Control Sample Data'!F94&lt;$B$1,'Control Sample Data'!F94&gt;0),'Control Sample Data'!F94,$B$1),"")</f>
        <v/>
      </c>
      <c r="S95" s="17" t="str">
        <f>IF(SUM('Control Sample Data'!G$3:G$98)&gt;10,IF(AND(ISNUMBER('Control Sample Data'!G94),'Control Sample Data'!G94&lt;$B$1,'Control Sample Data'!G94&gt;0),'Control Sample Data'!G94,$B$1),"")</f>
        <v/>
      </c>
      <c r="T95" s="17" t="str">
        <f>IF(SUM('Control Sample Data'!H$3:H$98)&gt;10,IF(AND(ISNUMBER('Control Sample Data'!H94),'Control Sample Data'!H94&lt;$B$1,'Control Sample Data'!H94&gt;0),'Control Sample Data'!H94,$B$1),"")</f>
        <v/>
      </c>
      <c r="U95" s="17" t="str">
        <f>IF(SUM('Control Sample Data'!I$3:I$98)&gt;10,IF(AND(ISNUMBER('Control Sample Data'!I94),'Control Sample Data'!I94&lt;$B$1,'Control Sample Data'!I94&gt;0),'Control Sample Data'!I94,$B$1),"")</f>
        <v/>
      </c>
      <c r="V95" s="17" t="str">
        <f>IF(SUM('Control Sample Data'!J$3:J$98)&gt;10,IF(AND(ISNUMBER('Control Sample Data'!J94),'Control Sample Data'!J94&lt;$B$1,'Control Sample Data'!J94&gt;0),'Control Sample Data'!J94,$B$1),"")</f>
        <v/>
      </c>
      <c r="W95" s="17" t="str">
        <f>IF(SUM('Control Sample Data'!K$3:K$98)&gt;10,IF(AND(ISNUMBER('Control Sample Data'!K94),'Control Sample Data'!K94&lt;$B$1,'Control Sample Data'!K94&gt;0),'Control Sample Data'!K94,$B$1),"")</f>
        <v/>
      </c>
      <c r="X95" s="17" t="str">
        <f>IF(SUM('Control Sample Data'!L$3:L$98)&gt;10,IF(AND(ISNUMBER('Control Sample Data'!L94),'Control Sample Data'!L94&lt;$B$1,'Control Sample Data'!L94&gt;0),'Control Sample Data'!L94,$B$1),"")</f>
        <v/>
      </c>
      <c r="Y95" s="17" t="str">
        <f>IF(SUM('Control Sample Data'!M$3:M$98)&gt;10,IF(AND(ISNUMBER('Control Sample Data'!M94),'Control Sample Data'!M94&lt;$B$1,'Control Sample Data'!M94&gt;0),'Control Sample Data'!M94,$B$1),"")</f>
        <v/>
      </c>
      <c r="AT95" s="36" t="str">
        <f t="shared" si="46"/>
        <v/>
      </c>
      <c r="AU95" s="36" t="str">
        <f t="shared" si="47"/>
        <v/>
      </c>
      <c r="AV95" s="36" t="str">
        <f t="shared" si="48"/>
        <v/>
      </c>
      <c r="AW95" s="36" t="str">
        <f t="shared" si="49"/>
        <v/>
      </c>
      <c r="AX95" s="36" t="str">
        <f t="shared" si="50"/>
        <v/>
      </c>
      <c r="AY95" s="36" t="str">
        <f t="shared" si="51"/>
        <v/>
      </c>
      <c r="AZ95" s="36" t="str">
        <f t="shared" si="52"/>
        <v/>
      </c>
      <c r="BA95" s="36" t="str">
        <f t="shared" si="53"/>
        <v/>
      </c>
      <c r="BB95" s="36" t="str">
        <f t="shared" si="54"/>
        <v/>
      </c>
      <c r="BC95" s="36" t="str">
        <f t="shared" si="55"/>
        <v/>
      </c>
      <c r="BD95" s="36" t="str">
        <f t="shared" si="56"/>
        <v/>
      </c>
      <c r="BE95" s="36" t="str">
        <f t="shared" si="57"/>
        <v/>
      </c>
      <c r="BF95" s="36" t="str">
        <f t="shared" si="58"/>
        <v/>
      </c>
      <c r="BG95" s="36" t="str">
        <f t="shared" si="59"/>
        <v/>
      </c>
      <c r="BH95" s="36" t="str">
        <f t="shared" si="60"/>
        <v/>
      </c>
      <c r="BI95" s="36" t="str">
        <f t="shared" si="61"/>
        <v/>
      </c>
      <c r="BJ95" s="36" t="str">
        <f t="shared" si="62"/>
        <v/>
      </c>
      <c r="BK95" s="36" t="str">
        <f t="shared" si="63"/>
        <v/>
      </c>
      <c r="BL95" s="36" t="str">
        <f t="shared" si="64"/>
        <v/>
      </c>
      <c r="BM95" s="36" t="str">
        <f t="shared" si="65"/>
        <v/>
      </c>
      <c r="BN95" s="38" t="e">
        <f t="shared" si="66"/>
        <v>#DIV/0!</v>
      </c>
      <c r="BO95" s="38" t="e">
        <f t="shared" si="67"/>
        <v>#DIV/0!</v>
      </c>
      <c r="BP95" s="39" t="str">
        <f t="shared" si="68"/>
        <v/>
      </c>
      <c r="BQ95" s="39" t="str">
        <f t="shared" si="69"/>
        <v/>
      </c>
      <c r="BR95" s="39" t="str">
        <f t="shared" si="70"/>
        <v/>
      </c>
      <c r="BS95" s="39" t="str">
        <f t="shared" si="71"/>
        <v/>
      </c>
      <c r="BT95" s="39" t="str">
        <f t="shared" si="72"/>
        <v/>
      </c>
      <c r="BU95" s="39" t="str">
        <f t="shared" si="73"/>
        <v/>
      </c>
      <c r="BV95" s="39" t="str">
        <f t="shared" si="74"/>
        <v/>
      </c>
      <c r="BW95" s="39" t="str">
        <f t="shared" si="75"/>
        <v/>
      </c>
      <c r="BX95" s="39" t="str">
        <f t="shared" si="76"/>
        <v/>
      </c>
      <c r="BY95" s="39" t="str">
        <f t="shared" si="77"/>
        <v/>
      </c>
      <c r="BZ95" s="39" t="str">
        <f t="shared" si="78"/>
        <v/>
      </c>
      <c r="CA95" s="39" t="str">
        <f t="shared" si="79"/>
        <v/>
      </c>
      <c r="CB95" s="39" t="str">
        <f t="shared" si="80"/>
        <v/>
      </c>
      <c r="CC95" s="39" t="str">
        <f t="shared" si="81"/>
        <v/>
      </c>
      <c r="CD95" s="39" t="str">
        <f t="shared" si="82"/>
        <v/>
      </c>
      <c r="CE95" s="39" t="str">
        <f t="shared" si="83"/>
        <v/>
      </c>
      <c r="CF95" s="39" t="str">
        <f t="shared" si="84"/>
        <v/>
      </c>
      <c r="CG95" s="39" t="str">
        <f t="shared" si="85"/>
        <v/>
      </c>
      <c r="CH95" s="39" t="str">
        <f t="shared" si="86"/>
        <v/>
      </c>
      <c r="CI95" s="39" t="str">
        <f t="shared" si="87"/>
        <v/>
      </c>
    </row>
    <row r="96" spans="1:87">
      <c r="A96" s="18"/>
      <c r="B96" s="15" t="str">
        <f>'Gene Table'!E95</f>
        <v>mmu-miR-294-3p</v>
      </c>
      <c r="C96" s="15" t="str">
        <f>'Gene Table'!B95</f>
        <v>D21</v>
      </c>
      <c r="D96" s="16" t="str">
        <f>IF(SUM('Test Sample Data'!D$3:D$98)&gt;10,IF(AND(ISNUMBER('Test Sample Data'!D95),'Test Sample Data'!D95&lt;$B$1,'Test Sample Data'!D95&gt;0),'Test Sample Data'!D95,$B$1),"")</f>
        <v/>
      </c>
      <c r="E96" s="17" t="str">
        <f>IF(SUM('Test Sample Data'!E$3:E$98)&gt;10,IF(AND(ISNUMBER('Test Sample Data'!E95),'Test Sample Data'!E95&lt;$B$1,'Test Sample Data'!E95&gt;0),'Test Sample Data'!E95,$B$1),"")</f>
        <v/>
      </c>
      <c r="F96" s="17" t="str">
        <f>IF(SUM('Test Sample Data'!F$3:F$98)&gt;10,IF(AND(ISNUMBER('Test Sample Data'!F95),'Test Sample Data'!F95&lt;$B$1,'Test Sample Data'!F95&gt;0),'Test Sample Data'!F95,$B$1),"")</f>
        <v/>
      </c>
      <c r="G96" s="17" t="str">
        <f>IF(SUM('Test Sample Data'!G$3:G$98)&gt;10,IF(AND(ISNUMBER('Test Sample Data'!G95),'Test Sample Data'!G95&lt;$B$1,'Test Sample Data'!G95&gt;0),'Test Sample Data'!G95,$B$1),"")</f>
        <v/>
      </c>
      <c r="H96" s="17" t="str">
        <f>IF(SUM('Test Sample Data'!H$3:H$98)&gt;10,IF(AND(ISNUMBER('Test Sample Data'!H95),'Test Sample Data'!H95&lt;$B$1,'Test Sample Data'!H95&gt;0),'Test Sample Data'!H95,$B$1),"")</f>
        <v/>
      </c>
      <c r="I96" s="17" t="str">
        <f>IF(SUM('Test Sample Data'!I$3:I$98)&gt;10,IF(AND(ISNUMBER('Test Sample Data'!I95),'Test Sample Data'!I95&lt;$B$1,'Test Sample Data'!I95&gt;0),'Test Sample Data'!I95,$B$1),"")</f>
        <v/>
      </c>
      <c r="J96" s="17" t="str">
        <f>IF(SUM('Test Sample Data'!J$3:J$98)&gt;10,IF(AND(ISNUMBER('Test Sample Data'!J95),'Test Sample Data'!J95&lt;$B$1,'Test Sample Data'!J95&gt;0),'Test Sample Data'!J95,$B$1),"")</f>
        <v/>
      </c>
      <c r="K96" s="17" t="str">
        <f>IF(SUM('Test Sample Data'!K$3:K$98)&gt;10,IF(AND(ISNUMBER('Test Sample Data'!K95),'Test Sample Data'!K95&lt;$B$1,'Test Sample Data'!K95&gt;0),'Test Sample Data'!K95,$B$1),"")</f>
        <v/>
      </c>
      <c r="L96" s="17" t="str">
        <f>IF(SUM('Test Sample Data'!L$3:L$98)&gt;10,IF(AND(ISNUMBER('Test Sample Data'!L95),'Test Sample Data'!L95&lt;$B$1,'Test Sample Data'!L95&gt;0),'Test Sample Data'!L95,$B$1),"")</f>
        <v/>
      </c>
      <c r="M96" s="17" t="str">
        <f>IF(SUM('Test Sample Data'!M$3:M$98)&gt;10,IF(AND(ISNUMBER('Test Sample Data'!M95),'Test Sample Data'!M95&lt;$B$1,'Test Sample Data'!M95&gt;0),'Test Sample Data'!M95,$B$1),"")</f>
        <v/>
      </c>
      <c r="N96" s="17" t="str">
        <f>'Gene Table'!E95</f>
        <v>mmu-miR-294-3p</v>
      </c>
      <c r="O96" s="17" t="str">
        <f>'Gene Table'!B95</f>
        <v>D21</v>
      </c>
      <c r="P96" s="17" t="str">
        <f>IF(SUM('Control Sample Data'!D$3:D$98)&gt;10,IF(AND(ISNUMBER('Control Sample Data'!D95),'Control Sample Data'!D95&lt;$B$1,'Control Sample Data'!D95&gt;0),'Control Sample Data'!D95,$B$1),"")</f>
        <v/>
      </c>
      <c r="Q96" s="17" t="str">
        <f>IF(SUM('Control Sample Data'!E$3:E$98)&gt;10,IF(AND(ISNUMBER('Control Sample Data'!E95),'Control Sample Data'!E95&lt;$B$1,'Control Sample Data'!E95&gt;0),'Control Sample Data'!E95,$B$1),"")</f>
        <v/>
      </c>
      <c r="R96" s="17" t="str">
        <f>IF(SUM('Control Sample Data'!F$3:F$98)&gt;10,IF(AND(ISNUMBER('Control Sample Data'!F95),'Control Sample Data'!F95&lt;$B$1,'Control Sample Data'!F95&gt;0),'Control Sample Data'!F95,$B$1),"")</f>
        <v/>
      </c>
      <c r="S96" s="17" t="str">
        <f>IF(SUM('Control Sample Data'!G$3:G$98)&gt;10,IF(AND(ISNUMBER('Control Sample Data'!G95),'Control Sample Data'!G95&lt;$B$1,'Control Sample Data'!G95&gt;0),'Control Sample Data'!G95,$B$1),"")</f>
        <v/>
      </c>
      <c r="T96" s="17" t="str">
        <f>IF(SUM('Control Sample Data'!H$3:H$98)&gt;10,IF(AND(ISNUMBER('Control Sample Data'!H95),'Control Sample Data'!H95&lt;$B$1,'Control Sample Data'!H95&gt;0),'Control Sample Data'!H95,$B$1),"")</f>
        <v/>
      </c>
      <c r="U96" s="17" t="str">
        <f>IF(SUM('Control Sample Data'!I$3:I$98)&gt;10,IF(AND(ISNUMBER('Control Sample Data'!I95),'Control Sample Data'!I95&lt;$B$1,'Control Sample Data'!I95&gt;0),'Control Sample Data'!I95,$B$1),"")</f>
        <v/>
      </c>
      <c r="V96" s="17" t="str">
        <f>IF(SUM('Control Sample Data'!J$3:J$98)&gt;10,IF(AND(ISNUMBER('Control Sample Data'!J95),'Control Sample Data'!J95&lt;$B$1,'Control Sample Data'!J95&gt;0),'Control Sample Data'!J95,$B$1),"")</f>
        <v/>
      </c>
      <c r="W96" s="17" t="str">
        <f>IF(SUM('Control Sample Data'!K$3:K$98)&gt;10,IF(AND(ISNUMBER('Control Sample Data'!K95),'Control Sample Data'!K95&lt;$B$1,'Control Sample Data'!K95&gt;0),'Control Sample Data'!K95,$B$1),"")</f>
        <v/>
      </c>
      <c r="X96" s="17" t="str">
        <f>IF(SUM('Control Sample Data'!L$3:L$98)&gt;10,IF(AND(ISNUMBER('Control Sample Data'!L95),'Control Sample Data'!L95&lt;$B$1,'Control Sample Data'!L95&gt;0),'Control Sample Data'!L95,$B$1),"")</f>
        <v/>
      </c>
      <c r="Y96" s="17" t="str">
        <f>IF(SUM('Control Sample Data'!M$3:M$98)&gt;10,IF(AND(ISNUMBER('Control Sample Data'!M95),'Control Sample Data'!M95&lt;$B$1,'Control Sample Data'!M95&gt;0),'Control Sample Data'!M95,$B$1),"")</f>
        <v/>
      </c>
      <c r="AT96" s="36" t="str">
        <f t="shared" si="46"/>
        <v/>
      </c>
      <c r="AU96" s="36" t="str">
        <f t="shared" si="47"/>
        <v/>
      </c>
      <c r="AV96" s="36" t="str">
        <f t="shared" si="48"/>
        <v/>
      </c>
      <c r="AW96" s="36" t="str">
        <f t="shared" si="49"/>
        <v/>
      </c>
      <c r="AX96" s="36" t="str">
        <f t="shared" si="50"/>
        <v/>
      </c>
      <c r="AY96" s="36" t="str">
        <f t="shared" si="51"/>
        <v/>
      </c>
      <c r="AZ96" s="36" t="str">
        <f t="shared" si="52"/>
        <v/>
      </c>
      <c r="BA96" s="36" t="str">
        <f t="shared" si="53"/>
        <v/>
      </c>
      <c r="BB96" s="36" t="str">
        <f t="shared" si="54"/>
        <v/>
      </c>
      <c r="BC96" s="36" t="str">
        <f t="shared" si="55"/>
        <v/>
      </c>
      <c r="BD96" s="36" t="str">
        <f t="shared" si="56"/>
        <v/>
      </c>
      <c r="BE96" s="36" t="str">
        <f t="shared" si="57"/>
        <v/>
      </c>
      <c r="BF96" s="36" t="str">
        <f t="shared" si="58"/>
        <v/>
      </c>
      <c r="BG96" s="36" t="str">
        <f t="shared" si="59"/>
        <v/>
      </c>
      <c r="BH96" s="36" t="str">
        <f t="shared" si="60"/>
        <v/>
      </c>
      <c r="BI96" s="36" t="str">
        <f t="shared" si="61"/>
        <v/>
      </c>
      <c r="BJ96" s="36" t="str">
        <f t="shared" si="62"/>
        <v/>
      </c>
      <c r="BK96" s="36" t="str">
        <f t="shared" si="63"/>
        <v/>
      </c>
      <c r="BL96" s="36" t="str">
        <f t="shared" si="64"/>
        <v/>
      </c>
      <c r="BM96" s="36" t="str">
        <f t="shared" si="65"/>
        <v/>
      </c>
      <c r="BN96" s="38" t="e">
        <f t="shared" si="66"/>
        <v>#DIV/0!</v>
      </c>
      <c r="BO96" s="38" t="e">
        <f t="shared" si="67"/>
        <v>#DIV/0!</v>
      </c>
      <c r="BP96" s="39" t="str">
        <f t="shared" si="68"/>
        <v/>
      </c>
      <c r="BQ96" s="39" t="str">
        <f t="shared" si="69"/>
        <v/>
      </c>
      <c r="BR96" s="39" t="str">
        <f t="shared" si="70"/>
        <v/>
      </c>
      <c r="BS96" s="39" t="str">
        <f t="shared" si="71"/>
        <v/>
      </c>
      <c r="BT96" s="39" t="str">
        <f t="shared" si="72"/>
        <v/>
      </c>
      <c r="BU96" s="39" t="str">
        <f t="shared" si="73"/>
        <v/>
      </c>
      <c r="BV96" s="39" t="str">
        <f t="shared" si="74"/>
        <v/>
      </c>
      <c r="BW96" s="39" t="str">
        <f t="shared" si="75"/>
        <v/>
      </c>
      <c r="BX96" s="39" t="str">
        <f t="shared" si="76"/>
        <v/>
      </c>
      <c r="BY96" s="39" t="str">
        <f t="shared" si="77"/>
        <v/>
      </c>
      <c r="BZ96" s="39" t="str">
        <f t="shared" si="78"/>
        <v/>
      </c>
      <c r="CA96" s="39" t="str">
        <f t="shared" si="79"/>
        <v/>
      </c>
      <c r="CB96" s="39" t="str">
        <f t="shared" si="80"/>
        <v/>
      </c>
      <c r="CC96" s="39" t="str">
        <f t="shared" si="81"/>
        <v/>
      </c>
      <c r="CD96" s="39" t="str">
        <f t="shared" si="82"/>
        <v/>
      </c>
      <c r="CE96" s="39" t="str">
        <f t="shared" si="83"/>
        <v/>
      </c>
      <c r="CF96" s="39" t="str">
        <f t="shared" si="84"/>
        <v/>
      </c>
      <c r="CG96" s="39" t="str">
        <f t="shared" si="85"/>
        <v/>
      </c>
      <c r="CH96" s="39" t="str">
        <f t="shared" si="86"/>
        <v/>
      </c>
      <c r="CI96" s="39" t="str">
        <f t="shared" si="87"/>
        <v/>
      </c>
    </row>
    <row r="97" spans="1:87">
      <c r="A97" s="18"/>
      <c r="B97" s="15" t="str">
        <f>'Gene Table'!E96</f>
        <v>mmu-miR-688</v>
      </c>
      <c r="C97" s="15" t="str">
        <f>'Gene Table'!B96</f>
        <v>D22</v>
      </c>
      <c r="D97" s="16" t="str">
        <f>IF(SUM('Test Sample Data'!D$3:D$98)&gt;10,IF(AND(ISNUMBER('Test Sample Data'!D96),'Test Sample Data'!D96&lt;$B$1,'Test Sample Data'!D96&gt;0),'Test Sample Data'!D96,$B$1),"")</f>
        <v/>
      </c>
      <c r="E97" s="17" t="str">
        <f>IF(SUM('Test Sample Data'!E$3:E$98)&gt;10,IF(AND(ISNUMBER('Test Sample Data'!E96),'Test Sample Data'!E96&lt;$B$1,'Test Sample Data'!E96&gt;0),'Test Sample Data'!E96,$B$1),"")</f>
        <v/>
      </c>
      <c r="F97" s="17" t="str">
        <f>IF(SUM('Test Sample Data'!F$3:F$98)&gt;10,IF(AND(ISNUMBER('Test Sample Data'!F96),'Test Sample Data'!F96&lt;$B$1,'Test Sample Data'!F96&gt;0),'Test Sample Data'!F96,$B$1),"")</f>
        <v/>
      </c>
      <c r="G97" s="17" t="str">
        <f>IF(SUM('Test Sample Data'!G$3:G$98)&gt;10,IF(AND(ISNUMBER('Test Sample Data'!G96),'Test Sample Data'!G96&lt;$B$1,'Test Sample Data'!G96&gt;0),'Test Sample Data'!G96,$B$1),"")</f>
        <v/>
      </c>
      <c r="H97" s="17" t="str">
        <f>IF(SUM('Test Sample Data'!H$3:H$98)&gt;10,IF(AND(ISNUMBER('Test Sample Data'!H96),'Test Sample Data'!H96&lt;$B$1,'Test Sample Data'!H96&gt;0),'Test Sample Data'!H96,$B$1),"")</f>
        <v/>
      </c>
      <c r="I97" s="17" t="str">
        <f>IF(SUM('Test Sample Data'!I$3:I$98)&gt;10,IF(AND(ISNUMBER('Test Sample Data'!I96),'Test Sample Data'!I96&lt;$B$1,'Test Sample Data'!I96&gt;0),'Test Sample Data'!I96,$B$1),"")</f>
        <v/>
      </c>
      <c r="J97" s="17" t="str">
        <f>IF(SUM('Test Sample Data'!J$3:J$98)&gt;10,IF(AND(ISNUMBER('Test Sample Data'!J96),'Test Sample Data'!J96&lt;$B$1,'Test Sample Data'!J96&gt;0),'Test Sample Data'!J96,$B$1),"")</f>
        <v/>
      </c>
      <c r="K97" s="17" t="str">
        <f>IF(SUM('Test Sample Data'!K$3:K$98)&gt;10,IF(AND(ISNUMBER('Test Sample Data'!K96),'Test Sample Data'!K96&lt;$B$1,'Test Sample Data'!K96&gt;0),'Test Sample Data'!K96,$B$1),"")</f>
        <v/>
      </c>
      <c r="L97" s="17" t="str">
        <f>IF(SUM('Test Sample Data'!L$3:L$98)&gt;10,IF(AND(ISNUMBER('Test Sample Data'!L96),'Test Sample Data'!L96&lt;$B$1,'Test Sample Data'!L96&gt;0),'Test Sample Data'!L96,$B$1),"")</f>
        <v/>
      </c>
      <c r="M97" s="17" t="str">
        <f>IF(SUM('Test Sample Data'!M$3:M$98)&gt;10,IF(AND(ISNUMBER('Test Sample Data'!M96),'Test Sample Data'!M96&lt;$B$1,'Test Sample Data'!M96&gt;0),'Test Sample Data'!M96,$B$1),"")</f>
        <v/>
      </c>
      <c r="N97" s="17" t="str">
        <f>'Gene Table'!E96</f>
        <v>mmu-miR-688</v>
      </c>
      <c r="O97" s="17" t="str">
        <f>'Gene Table'!B96</f>
        <v>D22</v>
      </c>
      <c r="P97" s="17" t="str">
        <f>IF(SUM('Control Sample Data'!D$3:D$98)&gt;10,IF(AND(ISNUMBER('Control Sample Data'!D96),'Control Sample Data'!D96&lt;$B$1,'Control Sample Data'!D96&gt;0),'Control Sample Data'!D96,$B$1),"")</f>
        <v/>
      </c>
      <c r="Q97" s="17" t="str">
        <f>IF(SUM('Control Sample Data'!E$3:E$98)&gt;10,IF(AND(ISNUMBER('Control Sample Data'!E96),'Control Sample Data'!E96&lt;$B$1,'Control Sample Data'!E96&gt;0),'Control Sample Data'!E96,$B$1),"")</f>
        <v/>
      </c>
      <c r="R97" s="17" t="str">
        <f>IF(SUM('Control Sample Data'!F$3:F$98)&gt;10,IF(AND(ISNUMBER('Control Sample Data'!F96),'Control Sample Data'!F96&lt;$B$1,'Control Sample Data'!F96&gt;0),'Control Sample Data'!F96,$B$1),"")</f>
        <v/>
      </c>
      <c r="S97" s="17" t="str">
        <f>IF(SUM('Control Sample Data'!G$3:G$98)&gt;10,IF(AND(ISNUMBER('Control Sample Data'!G96),'Control Sample Data'!G96&lt;$B$1,'Control Sample Data'!G96&gt;0),'Control Sample Data'!G96,$B$1),"")</f>
        <v/>
      </c>
      <c r="T97" s="17" t="str">
        <f>IF(SUM('Control Sample Data'!H$3:H$98)&gt;10,IF(AND(ISNUMBER('Control Sample Data'!H96),'Control Sample Data'!H96&lt;$B$1,'Control Sample Data'!H96&gt;0),'Control Sample Data'!H96,$B$1),"")</f>
        <v/>
      </c>
      <c r="U97" s="17" t="str">
        <f>IF(SUM('Control Sample Data'!I$3:I$98)&gt;10,IF(AND(ISNUMBER('Control Sample Data'!I96),'Control Sample Data'!I96&lt;$B$1,'Control Sample Data'!I96&gt;0),'Control Sample Data'!I96,$B$1),"")</f>
        <v/>
      </c>
      <c r="V97" s="17" t="str">
        <f>IF(SUM('Control Sample Data'!J$3:J$98)&gt;10,IF(AND(ISNUMBER('Control Sample Data'!J96),'Control Sample Data'!J96&lt;$B$1,'Control Sample Data'!J96&gt;0),'Control Sample Data'!J96,$B$1),"")</f>
        <v/>
      </c>
      <c r="W97" s="17" t="str">
        <f>IF(SUM('Control Sample Data'!K$3:K$98)&gt;10,IF(AND(ISNUMBER('Control Sample Data'!K96),'Control Sample Data'!K96&lt;$B$1,'Control Sample Data'!K96&gt;0),'Control Sample Data'!K96,$B$1),"")</f>
        <v/>
      </c>
      <c r="X97" s="17" t="str">
        <f>IF(SUM('Control Sample Data'!L$3:L$98)&gt;10,IF(AND(ISNUMBER('Control Sample Data'!L96),'Control Sample Data'!L96&lt;$B$1,'Control Sample Data'!L96&gt;0),'Control Sample Data'!L96,$B$1),"")</f>
        <v/>
      </c>
      <c r="Y97" s="17" t="str">
        <f>IF(SUM('Control Sample Data'!M$3:M$98)&gt;10,IF(AND(ISNUMBER('Control Sample Data'!M96),'Control Sample Data'!M96&lt;$B$1,'Control Sample Data'!M96&gt;0),'Control Sample Data'!M96,$B$1),"")</f>
        <v/>
      </c>
      <c r="AT97" s="36" t="str">
        <f t="shared" si="46"/>
        <v/>
      </c>
      <c r="AU97" s="36" t="str">
        <f t="shared" si="47"/>
        <v/>
      </c>
      <c r="AV97" s="36" t="str">
        <f t="shared" si="48"/>
        <v/>
      </c>
      <c r="AW97" s="36" t="str">
        <f t="shared" si="49"/>
        <v/>
      </c>
      <c r="AX97" s="36" t="str">
        <f t="shared" si="50"/>
        <v/>
      </c>
      <c r="AY97" s="36" t="str">
        <f t="shared" si="51"/>
        <v/>
      </c>
      <c r="AZ97" s="36" t="str">
        <f t="shared" si="52"/>
        <v/>
      </c>
      <c r="BA97" s="36" t="str">
        <f t="shared" si="53"/>
        <v/>
      </c>
      <c r="BB97" s="36" t="str">
        <f t="shared" si="54"/>
        <v/>
      </c>
      <c r="BC97" s="36" t="str">
        <f t="shared" si="55"/>
        <v/>
      </c>
      <c r="BD97" s="36" t="str">
        <f t="shared" si="56"/>
        <v/>
      </c>
      <c r="BE97" s="36" t="str">
        <f t="shared" si="57"/>
        <v/>
      </c>
      <c r="BF97" s="36" t="str">
        <f t="shared" si="58"/>
        <v/>
      </c>
      <c r="BG97" s="36" t="str">
        <f t="shared" si="59"/>
        <v/>
      </c>
      <c r="BH97" s="36" t="str">
        <f t="shared" si="60"/>
        <v/>
      </c>
      <c r="BI97" s="36" t="str">
        <f t="shared" si="61"/>
        <v/>
      </c>
      <c r="BJ97" s="36" t="str">
        <f t="shared" si="62"/>
        <v/>
      </c>
      <c r="BK97" s="36" t="str">
        <f t="shared" si="63"/>
        <v/>
      </c>
      <c r="BL97" s="36" t="str">
        <f t="shared" si="64"/>
        <v/>
      </c>
      <c r="BM97" s="36" t="str">
        <f t="shared" si="65"/>
        <v/>
      </c>
      <c r="BN97" s="38" t="e">
        <f t="shared" si="66"/>
        <v>#DIV/0!</v>
      </c>
      <c r="BO97" s="38" t="e">
        <f t="shared" si="67"/>
        <v>#DIV/0!</v>
      </c>
      <c r="BP97" s="39" t="str">
        <f t="shared" si="68"/>
        <v/>
      </c>
      <c r="BQ97" s="39" t="str">
        <f t="shared" si="69"/>
        <v/>
      </c>
      <c r="BR97" s="39" t="str">
        <f t="shared" si="70"/>
        <v/>
      </c>
      <c r="BS97" s="39" t="str">
        <f t="shared" si="71"/>
        <v/>
      </c>
      <c r="BT97" s="39" t="str">
        <f t="shared" si="72"/>
        <v/>
      </c>
      <c r="BU97" s="39" t="str">
        <f t="shared" si="73"/>
        <v/>
      </c>
      <c r="BV97" s="39" t="str">
        <f t="shared" si="74"/>
        <v/>
      </c>
      <c r="BW97" s="39" t="str">
        <f t="shared" si="75"/>
        <v/>
      </c>
      <c r="BX97" s="39" t="str">
        <f t="shared" si="76"/>
        <v/>
      </c>
      <c r="BY97" s="39" t="str">
        <f t="shared" si="77"/>
        <v/>
      </c>
      <c r="BZ97" s="39" t="str">
        <f t="shared" si="78"/>
        <v/>
      </c>
      <c r="CA97" s="39" t="str">
        <f t="shared" si="79"/>
        <v/>
      </c>
      <c r="CB97" s="39" t="str">
        <f t="shared" si="80"/>
        <v/>
      </c>
      <c r="CC97" s="39" t="str">
        <f t="shared" si="81"/>
        <v/>
      </c>
      <c r="CD97" s="39" t="str">
        <f t="shared" si="82"/>
        <v/>
      </c>
      <c r="CE97" s="39" t="str">
        <f t="shared" si="83"/>
        <v/>
      </c>
      <c r="CF97" s="39" t="str">
        <f t="shared" si="84"/>
        <v/>
      </c>
      <c r="CG97" s="39" t="str">
        <f t="shared" si="85"/>
        <v/>
      </c>
      <c r="CH97" s="39" t="str">
        <f t="shared" si="86"/>
        <v/>
      </c>
      <c r="CI97" s="39" t="str">
        <f t="shared" si="87"/>
        <v/>
      </c>
    </row>
    <row r="98" spans="1:87">
      <c r="A98" s="18"/>
      <c r="B98" s="15" t="str">
        <f>'Gene Table'!E97</f>
        <v>mmu-miR-295-3p</v>
      </c>
      <c r="C98" s="15" t="str">
        <f>'Gene Table'!B97</f>
        <v>D23</v>
      </c>
      <c r="D98" s="16" t="str">
        <f>IF(SUM('Test Sample Data'!D$3:D$98)&gt;10,IF(AND(ISNUMBER('Test Sample Data'!D97),'Test Sample Data'!D97&lt;$B$1,'Test Sample Data'!D97&gt;0),'Test Sample Data'!D97,$B$1),"")</f>
        <v/>
      </c>
      <c r="E98" s="17" t="str">
        <f>IF(SUM('Test Sample Data'!E$3:E$98)&gt;10,IF(AND(ISNUMBER('Test Sample Data'!E97),'Test Sample Data'!E97&lt;$B$1,'Test Sample Data'!E97&gt;0),'Test Sample Data'!E97,$B$1),"")</f>
        <v/>
      </c>
      <c r="F98" s="17" t="str">
        <f>IF(SUM('Test Sample Data'!F$3:F$98)&gt;10,IF(AND(ISNUMBER('Test Sample Data'!F97),'Test Sample Data'!F97&lt;$B$1,'Test Sample Data'!F97&gt;0),'Test Sample Data'!F97,$B$1),"")</f>
        <v/>
      </c>
      <c r="G98" s="17" t="str">
        <f>IF(SUM('Test Sample Data'!G$3:G$98)&gt;10,IF(AND(ISNUMBER('Test Sample Data'!G97),'Test Sample Data'!G97&lt;$B$1,'Test Sample Data'!G97&gt;0),'Test Sample Data'!G97,$B$1),"")</f>
        <v/>
      </c>
      <c r="H98" s="17" t="str">
        <f>IF(SUM('Test Sample Data'!H$3:H$98)&gt;10,IF(AND(ISNUMBER('Test Sample Data'!H97),'Test Sample Data'!H97&lt;$B$1,'Test Sample Data'!H97&gt;0),'Test Sample Data'!H97,$B$1),"")</f>
        <v/>
      </c>
      <c r="I98" s="17" t="str">
        <f>IF(SUM('Test Sample Data'!I$3:I$98)&gt;10,IF(AND(ISNUMBER('Test Sample Data'!I97),'Test Sample Data'!I97&lt;$B$1,'Test Sample Data'!I97&gt;0),'Test Sample Data'!I97,$B$1),"")</f>
        <v/>
      </c>
      <c r="J98" s="17" t="str">
        <f>IF(SUM('Test Sample Data'!J$3:J$98)&gt;10,IF(AND(ISNUMBER('Test Sample Data'!J97),'Test Sample Data'!J97&lt;$B$1,'Test Sample Data'!J97&gt;0),'Test Sample Data'!J97,$B$1),"")</f>
        <v/>
      </c>
      <c r="K98" s="17" t="str">
        <f>IF(SUM('Test Sample Data'!K$3:K$98)&gt;10,IF(AND(ISNUMBER('Test Sample Data'!K97),'Test Sample Data'!K97&lt;$B$1,'Test Sample Data'!K97&gt;0),'Test Sample Data'!K97,$B$1),"")</f>
        <v/>
      </c>
      <c r="L98" s="17" t="str">
        <f>IF(SUM('Test Sample Data'!L$3:L$98)&gt;10,IF(AND(ISNUMBER('Test Sample Data'!L97),'Test Sample Data'!L97&lt;$B$1,'Test Sample Data'!L97&gt;0),'Test Sample Data'!L97,$B$1),"")</f>
        <v/>
      </c>
      <c r="M98" s="17" t="str">
        <f>IF(SUM('Test Sample Data'!M$3:M$98)&gt;10,IF(AND(ISNUMBER('Test Sample Data'!M97),'Test Sample Data'!M97&lt;$B$1,'Test Sample Data'!M97&gt;0),'Test Sample Data'!M97,$B$1),"")</f>
        <v/>
      </c>
      <c r="N98" s="17" t="str">
        <f>'Gene Table'!E97</f>
        <v>mmu-miR-295-3p</v>
      </c>
      <c r="O98" s="17" t="str">
        <f>'Gene Table'!B97</f>
        <v>D23</v>
      </c>
      <c r="P98" s="17" t="str">
        <f>IF(SUM('Control Sample Data'!D$3:D$98)&gt;10,IF(AND(ISNUMBER('Control Sample Data'!D97),'Control Sample Data'!D97&lt;$B$1,'Control Sample Data'!D97&gt;0),'Control Sample Data'!D97,$B$1),"")</f>
        <v/>
      </c>
      <c r="Q98" s="17" t="str">
        <f>IF(SUM('Control Sample Data'!E$3:E$98)&gt;10,IF(AND(ISNUMBER('Control Sample Data'!E97),'Control Sample Data'!E97&lt;$B$1,'Control Sample Data'!E97&gt;0),'Control Sample Data'!E97,$B$1),"")</f>
        <v/>
      </c>
      <c r="R98" s="17" t="str">
        <f>IF(SUM('Control Sample Data'!F$3:F$98)&gt;10,IF(AND(ISNUMBER('Control Sample Data'!F97),'Control Sample Data'!F97&lt;$B$1,'Control Sample Data'!F97&gt;0),'Control Sample Data'!F97,$B$1),"")</f>
        <v/>
      </c>
      <c r="S98" s="17" t="str">
        <f>IF(SUM('Control Sample Data'!G$3:G$98)&gt;10,IF(AND(ISNUMBER('Control Sample Data'!G97),'Control Sample Data'!G97&lt;$B$1,'Control Sample Data'!G97&gt;0),'Control Sample Data'!G97,$B$1),"")</f>
        <v/>
      </c>
      <c r="T98" s="17" t="str">
        <f>IF(SUM('Control Sample Data'!H$3:H$98)&gt;10,IF(AND(ISNUMBER('Control Sample Data'!H97),'Control Sample Data'!H97&lt;$B$1,'Control Sample Data'!H97&gt;0),'Control Sample Data'!H97,$B$1),"")</f>
        <v/>
      </c>
      <c r="U98" s="17" t="str">
        <f>IF(SUM('Control Sample Data'!I$3:I$98)&gt;10,IF(AND(ISNUMBER('Control Sample Data'!I97),'Control Sample Data'!I97&lt;$B$1,'Control Sample Data'!I97&gt;0),'Control Sample Data'!I97,$B$1),"")</f>
        <v/>
      </c>
      <c r="V98" s="17" t="str">
        <f>IF(SUM('Control Sample Data'!J$3:J$98)&gt;10,IF(AND(ISNUMBER('Control Sample Data'!J97),'Control Sample Data'!J97&lt;$B$1,'Control Sample Data'!J97&gt;0),'Control Sample Data'!J97,$B$1),"")</f>
        <v/>
      </c>
      <c r="W98" s="17" t="str">
        <f>IF(SUM('Control Sample Data'!K$3:K$98)&gt;10,IF(AND(ISNUMBER('Control Sample Data'!K97),'Control Sample Data'!K97&lt;$B$1,'Control Sample Data'!K97&gt;0),'Control Sample Data'!K97,$B$1),"")</f>
        <v/>
      </c>
      <c r="X98" s="17" t="str">
        <f>IF(SUM('Control Sample Data'!L$3:L$98)&gt;10,IF(AND(ISNUMBER('Control Sample Data'!L97),'Control Sample Data'!L97&lt;$B$1,'Control Sample Data'!L97&gt;0),'Control Sample Data'!L97,$B$1),"")</f>
        <v/>
      </c>
      <c r="Y98" s="17" t="str">
        <f>IF(SUM('Control Sample Data'!M$3:M$98)&gt;10,IF(AND(ISNUMBER('Control Sample Data'!M97),'Control Sample Data'!M97&lt;$B$1,'Control Sample Data'!M97&gt;0),'Control Sample Data'!M97,$B$1),"")</f>
        <v/>
      </c>
      <c r="AT98" s="36" t="str">
        <f t="shared" si="46"/>
        <v/>
      </c>
      <c r="AU98" s="36" t="str">
        <f t="shared" si="47"/>
        <v/>
      </c>
      <c r="AV98" s="36" t="str">
        <f t="shared" si="48"/>
        <v/>
      </c>
      <c r="AW98" s="36" t="str">
        <f t="shared" si="49"/>
        <v/>
      </c>
      <c r="AX98" s="36" t="str">
        <f t="shared" si="50"/>
        <v/>
      </c>
      <c r="AY98" s="36" t="str">
        <f t="shared" si="51"/>
        <v/>
      </c>
      <c r="AZ98" s="36" t="str">
        <f t="shared" si="52"/>
        <v/>
      </c>
      <c r="BA98" s="36" t="str">
        <f t="shared" si="53"/>
        <v/>
      </c>
      <c r="BB98" s="36" t="str">
        <f t="shared" si="54"/>
        <v/>
      </c>
      <c r="BC98" s="36" t="str">
        <f t="shared" si="55"/>
        <v/>
      </c>
      <c r="BD98" s="36" t="str">
        <f t="shared" si="56"/>
        <v/>
      </c>
      <c r="BE98" s="36" t="str">
        <f t="shared" si="57"/>
        <v/>
      </c>
      <c r="BF98" s="36" t="str">
        <f t="shared" si="58"/>
        <v/>
      </c>
      <c r="BG98" s="36" t="str">
        <f t="shared" si="59"/>
        <v/>
      </c>
      <c r="BH98" s="36" t="str">
        <f t="shared" si="60"/>
        <v/>
      </c>
      <c r="BI98" s="36" t="str">
        <f t="shared" si="61"/>
        <v/>
      </c>
      <c r="BJ98" s="36" t="str">
        <f t="shared" si="62"/>
        <v/>
      </c>
      <c r="BK98" s="36" t="str">
        <f t="shared" si="63"/>
        <v/>
      </c>
      <c r="BL98" s="36" t="str">
        <f t="shared" si="64"/>
        <v/>
      </c>
      <c r="BM98" s="36" t="str">
        <f t="shared" si="65"/>
        <v/>
      </c>
      <c r="BN98" s="38" t="e">
        <f t="shared" si="66"/>
        <v>#DIV/0!</v>
      </c>
      <c r="BO98" s="38" t="e">
        <f t="shared" si="67"/>
        <v>#DIV/0!</v>
      </c>
      <c r="BP98" s="39" t="str">
        <f t="shared" si="68"/>
        <v/>
      </c>
      <c r="BQ98" s="39" t="str">
        <f t="shared" si="69"/>
        <v/>
      </c>
      <c r="BR98" s="39" t="str">
        <f t="shared" si="70"/>
        <v/>
      </c>
      <c r="BS98" s="39" t="str">
        <f t="shared" si="71"/>
        <v/>
      </c>
      <c r="BT98" s="39" t="str">
        <f t="shared" si="72"/>
        <v/>
      </c>
      <c r="BU98" s="39" t="str">
        <f t="shared" si="73"/>
        <v/>
      </c>
      <c r="BV98" s="39" t="str">
        <f t="shared" si="74"/>
        <v/>
      </c>
      <c r="BW98" s="39" t="str">
        <f t="shared" si="75"/>
        <v/>
      </c>
      <c r="BX98" s="39" t="str">
        <f t="shared" si="76"/>
        <v/>
      </c>
      <c r="BY98" s="39" t="str">
        <f t="shared" si="77"/>
        <v/>
      </c>
      <c r="BZ98" s="39" t="str">
        <f t="shared" si="78"/>
        <v/>
      </c>
      <c r="CA98" s="39" t="str">
        <f t="shared" si="79"/>
        <v/>
      </c>
      <c r="CB98" s="39" t="str">
        <f t="shared" si="80"/>
        <v/>
      </c>
      <c r="CC98" s="39" t="str">
        <f t="shared" si="81"/>
        <v/>
      </c>
      <c r="CD98" s="39" t="str">
        <f t="shared" si="82"/>
        <v/>
      </c>
      <c r="CE98" s="39" t="str">
        <f t="shared" si="83"/>
        <v/>
      </c>
      <c r="CF98" s="39" t="str">
        <f t="shared" si="84"/>
        <v/>
      </c>
      <c r="CG98" s="39" t="str">
        <f t="shared" si="85"/>
        <v/>
      </c>
      <c r="CH98" s="39" t="str">
        <f t="shared" si="86"/>
        <v/>
      </c>
      <c r="CI98" s="39" t="str">
        <f t="shared" si="87"/>
        <v/>
      </c>
    </row>
    <row r="99" spans="1:87">
      <c r="A99" s="18"/>
      <c r="B99" s="15" t="str">
        <f>'Gene Table'!E98</f>
        <v>mmu-miR-689</v>
      </c>
      <c r="C99" s="15" t="str">
        <f>'Gene Table'!B98</f>
        <v>D24</v>
      </c>
      <c r="D99" s="16" t="str">
        <f>IF(SUM('Test Sample Data'!D$3:D$98)&gt;10,IF(AND(ISNUMBER('Test Sample Data'!D98),'Test Sample Data'!D98&lt;$B$1,'Test Sample Data'!D98&gt;0),'Test Sample Data'!D98,$B$1),"")</f>
        <v/>
      </c>
      <c r="E99" s="17" t="str">
        <f>IF(SUM('Test Sample Data'!E$3:E$98)&gt;10,IF(AND(ISNUMBER('Test Sample Data'!E98),'Test Sample Data'!E98&lt;$B$1,'Test Sample Data'!E98&gt;0),'Test Sample Data'!E98,$B$1),"")</f>
        <v/>
      </c>
      <c r="F99" s="17" t="str">
        <f>IF(SUM('Test Sample Data'!F$3:F$98)&gt;10,IF(AND(ISNUMBER('Test Sample Data'!F98),'Test Sample Data'!F98&lt;$B$1,'Test Sample Data'!F98&gt;0),'Test Sample Data'!F98,$B$1),"")</f>
        <v/>
      </c>
      <c r="G99" s="17" t="str">
        <f>IF(SUM('Test Sample Data'!G$3:G$98)&gt;10,IF(AND(ISNUMBER('Test Sample Data'!G98),'Test Sample Data'!G98&lt;$B$1,'Test Sample Data'!G98&gt;0),'Test Sample Data'!G98,$B$1),"")</f>
        <v/>
      </c>
      <c r="H99" s="17" t="str">
        <f>IF(SUM('Test Sample Data'!H$3:H$98)&gt;10,IF(AND(ISNUMBER('Test Sample Data'!H98),'Test Sample Data'!H98&lt;$B$1,'Test Sample Data'!H98&gt;0),'Test Sample Data'!H98,$B$1),"")</f>
        <v/>
      </c>
      <c r="I99" s="17" t="str">
        <f>IF(SUM('Test Sample Data'!I$3:I$98)&gt;10,IF(AND(ISNUMBER('Test Sample Data'!I98),'Test Sample Data'!I98&lt;$B$1,'Test Sample Data'!I98&gt;0),'Test Sample Data'!I98,$B$1),"")</f>
        <v/>
      </c>
      <c r="J99" s="17" t="str">
        <f>IF(SUM('Test Sample Data'!J$3:J$98)&gt;10,IF(AND(ISNUMBER('Test Sample Data'!J98),'Test Sample Data'!J98&lt;$B$1,'Test Sample Data'!J98&gt;0),'Test Sample Data'!J98,$B$1),"")</f>
        <v/>
      </c>
      <c r="K99" s="17" t="str">
        <f>IF(SUM('Test Sample Data'!K$3:K$98)&gt;10,IF(AND(ISNUMBER('Test Sample Data'!K98),'Test Sample Data'!K98&lt;$B$1,'Test Sample Data'!K98&gt;0),'Test Sample Data'!K98,$B$1),"")</f>
        <v/>
      </c>
      <c r="L99" s="17" t="str">
        <f>IF(SUM('Test Sample Data'!L$3:L$98)&gt;10,IF(AND(ISNUMBER('Test Sample Data'!L98),'Test Sample Data'!L98&lt;$B$1,'Test Sample Data'!L98&gt;0),'Test Sample Data'!L98,$B$1),"")</f>
        <v/>
      </c>
      <c r="M99" s="17" t="str">
        <f>IF(SUM('Test Sample Data'!M$3:M$98)&gt;10,IF(AND(ISNUMBER('Test Sample Data'!M98),'Test Sample Data'!M98&lt;$B$1,'Test Sample Data'!M98&gt;0),'Test Sample Data'!M98,$B$1),"")</f>
        <v/>
      </c>
      <c r="N99" s="17" t="str">
        <f>'Gene Table'!E98</f>
        <v>mmu-miR-689</v>
      </c>
      <c r="O99" s="17" t="str">
        <f>'Gene Table'!B98</f>
        <v>D24</v>
      </c>
      <c r="P99" s="17" t="str">
        <f>IF(SUM('Control Sample Data'!D$3:D$98)&gt;10,IF(AND(ISNUMBER('Control Sample Data'!D98),'Control Sample Data'!D98&lt;$B$1,'Control Sample Data'!D98&gt;0),'Control Sample Data'!D98,$B$1),"")</f>
        <v/>
      </c>
      <c r="Q99" s="17" t="str">
        <f>IF(SUM('Control Sample Data'!E$3:E$98)&gt;10,IF(AND(ISNUMBER('Control Sample Data'!E98),'Control Sample Data'!E98&lt;$B$1,'Control Sample Data'!E98&gt;0),'Control Sample Data'!E98,$B$1),"")</f>
        <v/>
      </c>
      <c r="R99" s="17" t="str">
        <f>IF(SUM('Control Sample Data'!F$3:F$98)&gt;10,IF(AND(ISNUMBER('Control Sample Data'!F98),'Control Sample Data'!F98&lt;$B$1,'Control Sample Data'!F98&gt;0),'Control Sample Data'!F98,$B$1),"")</f>
        <v/>
      </c>
      <c r="S99" s="17" t="str">
        <f>IF(SUM('Control Sample Data'!G$3:G$98)&gt;10,IF(AND(ISNUMBER('Control Sample Data'!G98),'Control Sample Data'!G98&lt;$B$1,'Control Sample Data'!G98&gt;0),'Control Sample Data'!G98,$B$1),"")</f>
        <v/>
      </c>
      <c r="T99" s="17" t="str">
        <f>IF(SUM('Control Sample Data'!H$3:H$98)&gt;10,IF(AND(ISNUMBER('Control Sample Data'!H98),'Control Sample Data'!H98&lt;$B$1,'Control Sample Data'!H98&gt;0),'Control Sample Data'!H98,$B$1),"")</f>
        <v/>
      </c>
      <c r="U99" s="17" t="str">
        <f>IF(SUM('Control Sample Data'!I$3:I$98)&gt;10,IF(AND(ISNUMBER('Control Sample Data'!I98),'Control Sample Data'!I98&lt;$B$1,'Control Sample Data'!I98&gt;0),'Control Sample Data'!I98,$B$1),"")</f>
        <v/>
      </c>
      <c r="V99" s="17" t="str">
        <f>IF(SUM('Control Sample Data'!J$3:J$98)&gt;10,IF(AND(ISNUMBER('Control Sample Data'!J98),'Control Sample Data'!J98&lt;$B$1,'Control Sample Data'!J98&gt;0),'Control Sample Data'!J98,$B$1),"")</f>
        <v/>
      </c>
      <c r="W99" s="17" t="str">
        <f>IF(SUM('Control Sample Data'!K$3:K$98)&gt;10,IF(AND(ISNUMBER('Control Sample Data'!K98),'Control Sample Data'!K98&lt;$B$1,'Control Sample Data'!K98&gt;0),'Control Sample Data'!K98,$B$1),"")</f>
        <v/>
      </c>
      <c r="X99" s="17" t="str">
        <f>IF(SUM('Control Sample Data'!L$3:L$98)&gt;10,IF(AND(ISNUMBER('Control Sample Data'!L98),'Control Sample Data'!L98&lt;$B$1,'Control Sample Data'!L98&gt;0),'Control Sample Data'!L98,$B$1),"")</f>
        <v/>
      </c>
      <c r="Y99" s="17" t="str">
        <f>IF(SUM('Control Sample Data'!M$3:M$98)&gt;10,IF(AND(ISNUMBER('Control Sample Data'!M98),'Control Sample Data'!M98&lt;$B$1,'Control Sample Data'!M98&gt;0),'Control Sample Data'!M98,$B$1),"")</f>
        <v/>
      </c>
      <c r="AT99" s="36" t="str">
        <f t="shared" si="46"/>
        <v/>
      </c>
      <c r="AU99" s="36" t="str">
        <f t="shared" si="47"/>
        <v/>
      </c>
      <c r="AV99" s="36" t="str">
        <f t="shared" si="48"/>
        <v/>
      </c>
      <c r="AW99" s="36" t="str">
        <f t="shared" si="49"/>
        <v/>
      </c>
      <c r="AX99" s="36" t="str">
        <f t="shared" si="50"/>
        <v/>
      </c>
      <c r="AY99" s="36" t="str">
        <f t="shared" si="51"/>
        <v/>
      </c>
      <c r="AZ99" s="36" t="str">
        <f t="shared" si="52"/>
        <v/>
      </c>
      <c r="BA99" s="36" t="str">
        <f t="shared" si="53"/>
        <v/>
      </c>
      <c r="BB99" s="36" t="str">
        <f t="shared" si="54"/>
        <v/>
      </c>
      <c r="BC99" s="36" t="str">
        <f t="shared" si="55"/>
        <v/>
      </c>
      <c r="BD99" s="36" t="str">
        <f t="shared" si="56"/>
        <v/>
      </c>
      <c r="BE99" s="36" t="str">
        <f t="shared" si="57"/>
        <v/>
      </c>
      <c r="BF99" s="36" t="str">
        <f t="shared" si="58"/>
        <v/>
      </c>
      <c r="BG99" s="36" t="str">
        <f t="shared" si="59"/>
        <v/>
      </c>
      <c r="BH99" s="36" t="str">
        <f t="shared" si="60"/>
        <v/>
      </c>
      <c r="BI99" s="36" t="str">
        <f t="shared" si="61"/>
        <v/>
      </c>
      <c r="BJ99" s="36" t="str">
        <f t="shared" si="62"/>
        <v/>
      </c>
      <c r="BK99" s="36" t="str">
        <f t="shared" si="63"/>
        <v/>
      </c>
      <c r="BL99" s="36" t="str">
        <f t="shared" si="64"/>
        <v/>
      </c>
      <c r="BM99" s="36" t="str">
        <f t="shared" si="65"/>
        <v/>
      </c>
      <c r="BN99" s="38" t="e">
        <f t="shared" si="66"/>
        <v>#DIV/0!</v>
      </c>
      <c r="BO99" s="38" t="e">
        <f t="shared" si="67"/>
        <v>#DIV/0!</v>
      </c>
      <c r="BP99" s="39" t="str">
        <f t="shared" si="68"/>
        <v/>
      </c>
      <c r="BQ99" s="39" t="str">
        <f t="shared" si="69"/>
        <v/>
      </c>
      <c r="BR99" s="39" t="str">
        <f t="shared" si="70"/>
        <v/>
      </c>
      <c r="BS99" s="39" t="str">
        <f t="shared" si="71"/>
        <v/>
      </c>
      <c r="BT99" s="39" t="str">
        <f t="shared" si="72"/>
        <v/>
      </c>
      <c r="BU99" s="39" t="str">
        <f t="shared" si="73"/>
        <v/>
      </c>
      <c r="BV99" s="39" t="str">
        <f t="shared" si="74"/>
        <v/>
      </c>
      <c r="BW99" s="39" t="str">
        <f t="shared" si="75"/>
        <v/>
      </c>
      <c r="BX99" s="39" t="str">
        <f t="shared" si="76"/>
        <v/>
      </c>
      <c r="BY99" s="39" t="str">
        <f t="shared" si="77"/>
        <v/>
      </c>
      <c r="BZ99" s="39" t="str">
        <f t="shared" si="78"/>
        <v/>
      </c>
      <c r="CA99" s="39" t="str">
        <f t="shared" si="79"/>
        <v/>
      </c>
      <c r="CB99" s="39" t="str">
        <f t="shared" si="80"/>
        <v/>
      </c>
      <c r="CC99" s="39" t="str">
        <f t="shared" si="81"/>
        <v/>
      </c>
      <c r="CD99" s="39" t="str">
        <f t="shared" si="82"/>
        <v/>
      </c>
      <c r="CE99" s="39" t="str">
        <f t="shared" si="83"/>
        <v/>
      </c>
      <c r="CF99" s="39" t="str">
        <f t="shared" si="84"/>
        <v/>
      </c>
      <c r="CG99" s="39" t="str">
        <f t="shared" si="85"/>
        <v/>
      </c>
      <c r="CH99" s="39" t="str">
        <f t="shared" si="86"/>
        <v/>
      </c>
      <c r="CI99" s="39" t="str">
        <f t="shared" si="87"/>
        <v/>
      </c>
    </row>
    <row r="100" customHeight="1" spans="1:87">
      <c r="A100" s="18"/>
      <c r="B100" s="15" t="str">
        <f>'Gene Table'!E99</f>
        <v>mmu-miR-147-3p</v>
      </c>
      <c r="C100" s="15" t="str">
        <f>'Gene Table'!B99</f>
        <v>E01</v>
      </c>
      <c r="D100" s="16" t="str">
        <f>IF(SUM('Test Sample Data'!D$3:D$98)&gt;10,IF(AND(ISNUMBER('Test Sample Data'!D99),'Test Sample Data'!D99&lt;$B$1,'Test Sample Data'!D99&gt;0),'Test Sample Data'!D99,$B$1),"")</f>
        <v/>
      </c>
      <c r="E100" s="17" t="str">
        <f>IF(SUM('Test Sample Data'!E$3:E$98)&gt;10,IF(AND(ISNUMBER('Test Sample Data'!E99),'Test Sample Data'!E99&lt;$B$1,'Test Sample Data'!E99&gt;0),'Test Sample Data'!E99,$B$1),"")</f>
        <v/>
      </c>
      <c r="F100" s="17" t="str">
        <f>IF(SUM('Test Sample Data'!F$3:F$98)&gt;10,IF(AND(ISNUMBER('Test Sample Data'!F99),'Test Sample Data'!F99&lt;$B$1,'Test Sample Data'!F99&gt;0),'Test Sample Data'!F99,$B$1),"")</f>
        <v/>
      </c>
      <c r="G100" s="17" t="str">
        <f>IF(SUM('Test Sample Data'!G$3:G$98)&gt;10,IF(AND(ISNUMBER('Test Sample Data'!G99),'Test Sample Data'!G99&lt;$B$1,'Test Sample Data'!G99&gt;0),'Test Sample Data'!G99,$B$1),"")</f>
        <v/>
      </c>
      <c r="H100" s="17" t="str">
        <f>IF(SUM('Test Sample Data'!H$3:H$98)&gt;10,IF(AND(ISNUMBER('Test Sample Data'!H99),'Test Sample Data'!H99&lt;$B$1,'Test Sample Data'!H99&gt;0),'Test Sample Data'!H99,$B$1),"")</f>
        <v/>
      </c>
      <c r="I100" s="17" t="str">
        <f>IF(SUM('Test Sample Data'!I$3:I$98)&gt;10,IF(AND(ISNUMBER('Test Sample Data'!I99),'Test Sample Data'!I99&lt;$B$1,'Test Sample Data'!I99&gt;0),'Test Sample Data'!I99,$B$1),"")</f>
        <v/>
      </c>
      <c r="J100" s="17" t="str">
        <f>IF(SUM('Test Sample Data'!J$3:J$98)&gt;10,IF(AND(ISNUMBER('Test Sample Data'!J99),'Test Sample Data'!J99&lt;$B$1,'Test Sample Data'!J99&gt;0),'Test Sample Data'!J99,$B$1),"")</f>
        <v/>
      </c>
      <c r="K100" s="17" t="str">
        <f>IF(SUM('Test Sample Data'!K$3:K$98)&gt;10,IF(AND(ISNUMBER('Test Sample Data'!K99),'Test Sample Data'!K99&lt;$B$1,'Test Sample Data'!K99&gt;0),'Test Sample Data'!K99,$B$1),"")</f>
        <v/>
      </c>
      <c r="L100" s="17" t="str">
        <f>IF(SUM('Test Sample Data'!L$3:L$98)&gt;10,IF(AND(ISNUMBER('Test Sample Data'!L99),'Test Sample Data'!L99&lt;$B$1,'Test Sample Data'!L99&gt;0),'Test Sample Data'!L99,$B$1),"")</f>
        <v/>
      </c>
      <c r="M100" s="17" t="str">
        <f>IF(SUM('Test Sample Data'!M$3:M$98)&gt;10,IF(AND(ISNUMBER('Test Sample Data'!M99),'Test Sample Data'!M99&lt;$B$1,'Test Sample Data'!M99&gt;0),'Test Sample Data'!M99,$B$1),"")</f>
        <v/>
      </c>
      <c r="N100" s="17" t="str">
        <f>'Gene Table'!E99</f>
        <v>mmu-miR-147-3p</v>
      </c>
      <c r="O100" s="17" t="str">
        <f>'Gene Table'!B99</f>
        <v>E01</v>
      </c>
      <c r="P100" s="17" t="str">
        <f>IF(SUM('Control Sample Data'!D$3:D$98)&gt;10,IF(AND(ISNUMBER('Control Sample Data'!D99),'Control Sample Data'!D99&lt;$B$1,'Control Sample Data'!D99&gt;0),'Control Sample Data'!D99,$B$1),"")</f>
        <v/>
      </c>
      <c r="Q100" s="17" t="str">
        <f>IF(SUM('Control Sample Data'!E$3:E$98)&gt;10,IF(AND(ISNUMBER('Control Sample Data'!E99),'Control Sample Data'!E99&lt;$B$1,'Control Sample Data'!E99&gt;0),'Control Sample Data'!E99,$B$1),"")</f>
        <v/>
      </c>
      <c r="R100" s="17" t="str">
        <f>IF(SUM('Control Sample Data'!F$3:F$98)&gt;10,IF(AND(ISNUMBER('Control Sample Data'!F99),'Control Sample Data'!F99&lt;$B$1,'Control Sample Data'!F99&gt;0),'Control Sample Data'!F99,$B$1),"")</f>
        <v/>
      </c>
      <c r="S100" s="17" t="str">
        <f>IF(SUM('Control Sample Data'!G$3:G$98)&gt;10,IF(AND(ISNUMBER('Control Sample Data'!G99),'Control Sample Data'!G99&lt;$B$1,'Control Sample Data'!G99&gt;0),'Control Sample Data'!G99,$B$1),"")</f>
        <v/>
      </c>
      <c r="T100" s="17" t="str">
        <f>IF(SUM('Control Sample Data'!H$3:H$98)&gt;10,IF(AND(ISNUMBER('Control Sample Data'!H99),'Control Sample Data'!H99&lt;$B$1,'Control Sample Data'!H99&gt;0),'Control Sample Data'!H99,$B$1),"")</f>
        <v/>
      </c>
      <c r="U100" s="17" t="str">
        <f>IF(SUM('Control Sample Data'!I$3:I$98)&gt;10,IF(AND(ISNUMBER('Control Sample Data'!I99),'Control Sample Data'!I99&lt;$B$1,'Control Sample Data'!I99&gt;0),'Control Sample Data'!I99,$B$1),"")</f>
        <v/>
      </c>
      <c r="V100" s="17" t="str">
        <f>IF(SUM('Control Sample Data'!J$3:J$98)&gt;10,IF(AND(ISNUMBER('Control Sample Data'!J99),'Control Sample Data'!J99&lt;$B$1,'Control Sample Data'!J99&gt;0),'Control Sample Data'!J99,$B$1),"")</f>
        <v/>
      </c>
      <c r="W100" s="17" t="str">
        <f>IF(SUM('Control Sample Data'!K$3:K$98)&gt;10,IF(AND(ISNUMBER('Control Sample Data'!K99),'Control Sample Data'!K99&lt;$B$1,'Control Sample Data'!K99&gt;0),'Control Sample Data'!K99,$B$1),"")</f>
        <v/>
      </c>
      <c r="X100" s="17" t="str">
        <f>IF(SUM('Control Sample Data'!L$3:L$98)&gt;10,IF(AND(ISNUMBER('Control Sample Data'!L99),'Control Sample Data'!L99&lt;$B$1,'Control Sample Data'!L99&gt;0),'Control Sample Data'!L99,$B$1),"")</f>
        <v/>
      </c>
      <c r="Y100" s="40" t="str">
        <f>IF(SUM('Control Sample Data'!M$3:M$98)&gt;10,IF(AND(ISNUMBER('Control Sample Data'!M99),'Control Sample Data'!M99&lt;$B$1,'Control Sample Data'!M99&gt;0),'Control Sample Data'!M99,$B$1),"")</f>
        <v/>
      </c>
      <c r="Z100" s="41"/>
      <c r="AA100" s="41"/>
      <c r="AB100" s="41"/>
      <c r="AC100" s="41"/>
      <c r="AD100" s="41"/>
      <c r="AE100" s="41"/>
      <c r="AF100" s="41"/>
      <c r="AG100" s="41"/>
      <c r="AH100" s="41"/>
      <c r="AI100" s="41"/>
      <c r="AJ100" s="41"/>
      <c r="AK100" s="41"/>
      <c r="AL100" s="41"/>
      <c r="AM100" s="41"/>
      <c r="AN100" s="41"/>
      <c r="AO100" s="41"/>
      <c r="AP100" s="41"/>
      <c r="AQ100" s="41"/>
      <c r="AR100" s="41"/>
      <c r="AS100" s="41"/>
      <c r="AT100" s="36" t="str">
        <f t="shared" si="46"/>
        <v/>
      </c>
      <c r="AU100" s="36" t="str">
        <f t="shared" si="47"/>
        <v/>
      </c>
      <c r="AV100" s="36" t="str">
        <f t="shared" si="48"/>
        <v/>
      </c>
      <c r="AW100" s="36" t="str">
        <f t="shared" si="49"/>
        <v/>
      </c>
      <c r="AX100" s="36" t="str">
        <f t="shared" si="50"/>
        <v/>
      </c>
      <c r="AY100" s="36" t="str">
        <f t="shared" si="51"/>
        <v/>
      </c>
      <c r="AZ100" s="36" t="str">
        <f t="shared" si="52"/>
        <v/>
      </c>
      <c r="BA100" s="36" t="str">
        <f t="shared" si="53"/>
        <v/>
      </c>
      <c r="BB100" s="36" t="str">
        <f t="shared" si="54"/>
        <v/>
      </c>
      <c r="BC100" s="36" t="str">
        <f t="shared" si="55"/>
        <v/>
      </c>
      <c r="BD100" s="36" t="str">
        <f t="shared" si="56"/>
        <v/>
      </c>
      <c r="BE100" s="36" t="str">
        <f t="shared" si="57"/>
        <v/>
      </c>
      <c r="BF100" s="36" t="str">
        <f t="shared" si="58"/>
        <v/>
      </c>
      <c r="BG100" s="36" t="str">
        <f t="shared" si="59"/>
        <v/>
      </c>
      <c r="BH100" s="36" t="str">
        <f t="shared" si="60"/>
        <v/>
      </c>
      <c r="BI100" s="36" t="str">
        <f t="shared" si="61"/>
        <v/>
      </c>
      <c r="BJ100" s="36" t="str">
        <f t="shared" si="62"/>
        <v/>
      </c>
      <c r="BK100" s="36" t="str">
        <f t="shared" si="63"/>
        <v/>
      </c>
      <c r="BL100" s="36" t="str">
        <f t="shared" si="64"/>
        <v/>
      </c>
      <c r="BM100" s="36" t="str">
        <f t="shared" si="65"/>
        <v/>
      </c>
      <c r="BN100" s="38" t="e">
        <f t="shared" si="66"/>
        <v>#DIV/0!</v>
      </c>
      <c r="BO100" s="38" t="e">
        <f t="shared" si="67"/>
        <v>#DIV/0!</v>
      </c>
      <c r="BP100" s="39" t="str">
        <f t="shared" si="68"/>
        <v/>
      </c>
      <c r="BQ100" s="39" t="str">
        <f t="shared" si="69"/>
        <v/>
      </c>
      <c r="BR100" s="39" t="str">
        <f t="shared" si="70"/>
        <v/>
      </c>
      <c r="BS100" s="39" t="str">
        <f t="shared" si="71"/>
        <v/>
      </c>
      <c r="BT100" s="39" t="str">
        <f t="shared" si="72"/>
        <v/>
      </c>
      <c r="BU100" s="39" t="str">
        <f t="shared" si="73"/>
        <v/>
      </c>
      <c r="BV100" s="39" t="str">
        <f t="shared" si="74"/>
        <v/>
      </c>
      <c r="BW100" s="39" t="str">
        <f t="shared" si="75"/>
        <v/>
      </c>
      <c r="BX100" s="39" t="str">
        <f t="shared" si="76"/>
        <v/>
      </c>
      <c r="BY100" s="39" t="str">
        <f t="shared" si="77"/>
        <v/>
      </c>
      <c r="BZ100" s="39" t="str">
        <f t="shared" si="78"/>
        <v/>
      </c>
      <c r="CA100" s="39" t="str">
        <f t="shared" si="79"/>
        <v/>
      </c>
      <c r="CB100" s="39" t="str">
        <f t="shared" si="80"/>
        <v/>
      </c>
      <c r="CC100" s="39" t="str">
        <f t="shared" si="81"/>
        <v/>
      </c>
      <c r="CD100" s="39" t="str">
        <f t="shared" si="82"/>
        <v/>
      </c>
      <c r="CE100" s="39" t="str">
        <f t="shared" si="83"/>
        <v/>
      </c>
      <c r="CF100" s="39" t="str">
        <f t="shared" si="84"/>
        <v/>
      </c>
      <c r="CG100" s="39" t="str">
        <f t="shared" si="85"/>
        <v/>
      </c>
      <c r="CH100" s="39" t="str">
        <f t="shared" si="86"/>
        <v/>
      </c>
      <c r="CI100" s="39" t="str">
        <f t="shared" si="87"/>
        <v/>
      </c>
    </row>
    <row r="101" spans="1:87">
      <c r="A101" s="18"/>
      <c r="B101" s="15" t="str">
        <f>'Gene Table'!E100</f>
        <v>mmu-miR-410-3p</v>
      </c>
      <c r="C101" s="15" t="str">
        <f>'Gene Table'!B100</f>
        <v>E02</v>
      </c>
      <c r="D101" s="16" t="str">
        <f>IF(SUM('Test Sample Data'!D$3:D$98)&gt;10,IF(AND(ISNUMBER('Test Sample Data'!D100),'Test Sample Data'!D100&lt;$B$1,'Test Sample Data'!D100&gt;0),'Test Sample Data'!D100,$B$1),"")</f>
        <v/>
      </c>
      <c r="E101" s="17" t="str">
        <f>IF(SUM('Test Sample Data'!E$3:E$98)&gt;10,IF(AND(ISNUMBER('Test Sample Data'!E100),'Test Sample Data'!E100&lt;$B$1,'Test Sample Data'!E100&gt;0),'Test Sample Data'!E100,$B$1),"")</f>
        <v/>
      </c>
      <c r="F101" s="17" t="str">
        <f>IF(SUM('Test Sample Data'!F$3:F$98)&gt;10,IF(AND(ISNUMBER('Test Sample Data'!F100),'Test Sample Data'!F100&lt;$B$1,'Test Sample Data'!F100&gt;0),'Test Sample Data'!F100,$B$1),"")</f>
        <v/>
      </c>
      <c r="G101" s="17" t="str">
        <f>IF(SUM('Test Sample Data'!G$3:G$98)&gt;10,IF(AND(ISNUMBER('Test Sample Data'!G100),'Test Sample Data'!G100&lt;$B$1,'Test Sample Data'!G100&gt;0),'Test Sample Data'!G100,$B$1),"")</f>
        <v/>
      </c>
      <c r="H101" s="17" t="str">
        <f>IF(SUM('Test Sample Data'!H$3:H$98)&gt;10,IF(AND(ISNUMBER('Test Sample Data'!H100),'Test Sample Data'!H100&lt;$B$1,'Test Sample Data'!H100&gt;0),'Test Sample Data'!H100,$B$1),"")</f>
        <v/>
      </c>
      <c r="I101" s="17" t="str">
        <f>IF(SUM('Test Sample Data'!I$3:I$98)&gt;10,IF(AND(ISNUMBER('Test Sample Data'!I100),'Test Sample Data'!I100&lt;$B$1,'Test Sample Data'!I100&gt;0),'Test Sample Data'!I100,$B$1),"")</f>
        <v/>
      </c>
      <c r="J101" s="17" t="str">
        <f>IF(SUM('Test Sample Data'!J$3:J$98)&gt;10,IF(AND(ISNUMBER('Test Sample Data'!J100),'Test Sample Data'!J100&lt;$B$1,'Test Sample Data'!J100&gt;0),'Test Sample Data'!J100,$B$1),"")</f>
        <v/>
      </c>
      <c r="K101" s="17" t="str">
        <f>IF(SUM('Test Sample Data'!K$3:K$98)&gt;10,IF(AND(ISNUMBER('Test Sample Data'!K100),'Test Sample Data'!K100&lt;$B$1,'Test Sample Data'!K100&gt;0),'Test Sample Data'!K100,$B$1),"")</f>
        <v/>
      </c>
      <c r="L101" s="17" t="str">
        <f>IF(SUM('Test Sample Data'!L$3:L$98)&gt;10,IF(AND(ISNUMBER('Test Sample Data'!L100),'Test Sample Data'!L100&lt;$B$1,'Test Sample Data'!L100&gt;0),'Test Sample Data'!L100,$B$1),"")</f>
        <v/>
      </c>
      <c r="M101" s="17" t="str">
        <f>IF(SUM('Test Sample Data'!M$3:M$98)&gt;10,IF(AND(ISNUMBER('Test Sample Data'!M100),'Test Sample Data'!M100&lt;$B$1,'Test Sample Data'!M100&gt;0),'Test Sample Data'!M100,$B$1),"")</f>
        <v/>
      </c>
      <c r="N101" s="17" t="str">
        <f>'Gene Table'!E100</f>
        <v>mmu-miR-410-3p</v>
      </c>
      <c r="O101" s="17" t="str">
        <f>'Gene Table'!B100</f>
        <v>E02</v>
      </c>
      <c r="P101" s="17" t="str">
        <f>IF(SUM('Control Sample Data'!D$3:D$98)&gt;10,IF(AND(ISNUMBER('Control Sample Data'!D100),'Control Sample Data'!D100&lt;$B$1,'Control Sample Data'!D100&gt;0),'Control Sample Data'!D100,$B$1),"")</f>
        <v/>
      </c>
      <c r="Q101" s="17" t="str">
        <f>IF(SUM('Control Sample Data'!E$3:E$98)&gt;10,IF(AND(ISNUMBER('Control Sample Data'!E100),'Control Sample Data'!E100&lt;$B$1,'Control Sample Data'!E100&gt;0),'Control Sample Data'!E100,$B$1),"")</f>
        <v/>
      </c>
      <c r="R101" s="17" t="str">
        <f>IF(SUM('Control Sample Data'!F$3:F$98)&gt;10,IF(AND(ISNUMBER('Control Sample Data'!F100),'Control Sample Data'!F100&lt;$B$1,'Control Sample Data'!F100&gt;0),'Control Sample Data'!F100,$B$1),"")</f>
        <v/>
      </c>
      <c r="S101" s="17" t="str">
        <f>IF(SUM('Control Sample Data'!G$3:G$98)&gt;10,IF(AND(ISNUMBER('Control Sample Data'!G100),'Control Sample Data'!G100&lt;$B$1,'Control Sample Data'!G100&gt;0),'Control Sample Data'!G100,$B$1),"")</f>
        <v/>
      </c>
      <c r="T101" s="17" t="str">
        <f>IF(SUM('Control Sample Data'!H$3:H$98)&gt;10,IF(AND(ISNUMBER('Control Sample Data'!H100),'Control Sample Data'!H100&lt;$B$1,'Control Sample Data'!H100&gt;0),'Control Sample Data'!H100,$B$1),"")</f>
        <v/>
      </c>
      <c r="U101" s="17" t="str">
        <f>IF(SUM('Control Sample Data'!I$3:I$98)&gt;10,IF(AND(ISNUMBER('Control Sample Data'!I100),'Control Sample Data'!I100&lt;$B$1,'Control Sample Data'!I100&gt;0),'Control Sample Data'!I100,$B$1),"")</f>
        <v/>
      </c>
      <c r="V101" s="17" t="str">
        <f>IF(SUM('Control Sample Data'!J$3:J$98)&gt;10,IF(AND(ISNUMBER('Control Sample Data'!J100),'Control Sample Data'!J100&lt;$B$1,'Control Sample Data'!J100&gt;0),'Control Sample Data'!J100,$B$1),"")</f>
        <v/>
      </c>
      <c r="W101" s="17" t="str">
        <f>IF(SUM('Control Sample Data'!K$3:K$98)&gt;10,IF(AND(ISNUMBER('Control Sample Data'!K100),'Control Sample Data'!K100&lt;$B$1,'Control Sample Data'!K100&gt;0),'Control Sample Data'!K100,$B$1),"")</f>
        <v/>
      </c>
      <c r="X101" s="17" t="str">
        <f>IF(SUM('Control Sample Data'!L$3:L$98)&gt;10,IF(AND(ISNUMBER('Control Sample Data'!L100),'Control Sample Data'!L100&lt;$B$1,'Control Sample Data'!L100&gt;0),'Control Sample Data'!L100,$B$1),"")</f>
        <v/>
      </c>
      <c r="Y101" s="40" t="str">
        <f>IF(SUM('Control Sample Data'!M$3:M$98)&gt;10,IF(AND(ISNUMBER('Control Sample Data'!M100),'Control Sample Data'!M100&lt;$B$1,'Control Sample Data'!M100&gt;0),'Control Sample Data'!M100,$B$1),"")</f>
        <v/>
      </c>
      <c r="Z101" s="41"/>
      <c r="AA101" s="41"/>
      <c r="AB101" s="41"/>
      <c r="AC101" s="41"/>
      <c r="AD101" s="41"/>
      <c r="AE101" s="41"/>
      <c r="AF101" s="41"/>
      <c r="AG101" s="41"/>
      <c r="AH101" s="41"/>
      <c r="AI101" s="41"/>
      <c r="AJ101" s="41"/>
      <c r="AK101" s="41"/>
      <c r="AL101" s="41"/>
      <c r="AM101" s="41"/>
      <c r="AN101" s="41"/>
      <c r="AO101" s="41"/>
      <c r="AP101" s="41"/>
      <c r="AQ101" s="41"/>
      <c r="AR101" s="41"/>
      <c r="AS101" s="41"/>
      <c r="AT101" s="36" t="str">
        <f t="shared" si="46"/>
        <v/>
      </c>
      <c r="AU101" s="36" t="str">
        <f t="shared" si="47"/>
        <v/>
      </c>
      <c r="AV101" s="36" t="str">
        <f t="shared" si="48"/>
        <v/>
      </c>
      <c r="AW101" s="36" t="str">
        <f t="shared" si="49"/>
        <v/>
      </c>
      <c r="AX101" s="36" t="str">
        <f t="shared" si="50"/>
        <v/>
      </c>
      <c r="AY101" s="36" t="str">
        <f t="shared" si="51"/>
        <v/>
      </c>
      <c r="AZ101" s="36" t="str">
        <f t="shared" si="52"/>
        <v/>
      </c>
      <c r="BA101" s="36" t="str">
        <f t="shared" si="53"/>
        <v/>
      </c>
      <c r="BB101" s="36" t="str">
        <f t="shared" si="54"/>
        <v/>
      </c>
      <c r="BC101" s="36" t="str">
        <f t="shared" si="55"/>
        <v/>
      </c>
      <c r="BD101" s="36" t="str">
        <f t="shared" si="56"/>
        <v/>
      </c>
      <c r="BE101" s="36" t="str">
        <f t="shared" si="57"/>
        <v/>
      </c>
      <c r="BF101" s="36" t="str">
        <f t="shared" si="58"/>
        <v/>
      </c>
      <c r="BG101" s="36" t="str">
        <f t="shared" si="59"/>
        <v/>
      </c>
      <c r="BH101" s="36" t="str">
        <f t="shared" si="60"/>
        <v/>
      </c>
      <c r="BI101" s="36" t="str">
        <f t="shared" si="61"/>
        <v/>
      </c>
      <c r="BJ101" s="36" t="str">
        <f t="shared" si="62"/>
        <v/>
      </c>
      <c r="BK101" s="36" t="str">
        <f t="shared" si="63"/>
        <v/>
      </c>
      <c r="BL101" s="36" t="str">
        <f t="shared" si="64"/>
        <v/>
      </c>
      <c r="BM101" s="36" t="str">
        <f t="shared" si="65"/>
        <v/>
      </c>
      <c r="BN101" s="38" t="e">
        <f t="shared" ref="BN101:BN163" si="88">AVERAGE(AT101:BC101)</f>
        <v>#DIV/0!</v>
      </c>
      <c r="BO101" s="38" t="e">
        <f t="shared" ref="BO101:BO163" si="89">AVERAGE(BD101:BM101)</f>
        <v>#DIV/0!</v>
      </c>
      <c r="BP101" s="39" t="str">
        <f t="shared" si="68"/>
        <v/>
      </c>
      <c r="BQ101" s="39" t="str">
        <f t="shared" si="69"/>
        <v/>
      </c>
      <c r="BR101" s="39" t="str">
        <f t="shared" si="70"/>
        <v/>
      </c>
      <c r="BS101" s="39" t="str">
        <f t="shared" si="71"/>
        <v/>
      </c>
      <c r="BT101" s="39" t="str">
        <f t="shared" si="72"/>
        <v/>
      </c>
      <c r="BU101" s="39" t="str">
        <f t="shared" si="73"/>
        <v/>
      </c>
      <c r="BV101" s="39" t="str">
        <f t="shared" si="74"/>
        <v/>
      </c>
      <c r="BW101" s="39" t="str">
        <f t="shared" si="75"/>
        <v/>
      </c>
      <c r="BX101" s="39" t="str">
        <f t="shared" si="76"/>
        <v/>
      </c>
      <c r="BY101" s="39" t="str">
        <f t="shared" si="77"/>
        <v/>
      </c>
      <c r="BZ101" s="39" t="str">
        <f t="shared" si="78"/>
        <v/>
      </c>
      <c r="CA101" s="39" t="str">
        <f t="shared" si="79"/>
        <v/>
      </c>
      <c r="CB101" s="39" t="str">
        <f t="shared" si="80"/>
        <v/>
      </c>
      <c r="CC101" s="39" t="str">
        <f t="shared" si="81"/>
        <v/>
      </c>
      <c r="CD101" s="39" t="str">
        <f t="shared" si="82"/>
        <v/>
      </c>
      <c r="CE101" s="39" t="str">
        <f t="shared" si="83"/>
        <v/>
      </c>
      <c r="CF101" s="39" t="str">
        <f t="shared" si="84"/>
        <v/>
      </c>
      <c r="CG101" s="39" t="str">
        <f t="shared" si="85"/>
        <v/>
      </c>
      <c r="CH101" s="39" t="str">
        <f t="shared" si="86"/>
        <v/>
      </c>
      <c r="CI101" s="39" t="str">
        <f t="shared" si="87"/>
        <v/>
      </c>
    </row>
    <row r="102" spans="1:87">
      <c r="A102" s="18"/>
      <c r="B102" s="15" t="str">
        <f>'Gene Table'!E101</f>
        <v>mmu-miR-149-5p</v>
      </c>
      <c r="C102" s="15" t="str">
        <f>'Gene Table'!B101</f>
        <v>E03</v>
      </c>
      <c r="D102" s="16" t="str">
        <f>IF(SUM('Test Sample Data'!D$3:D$98)&gt;10,IF(AND(ISNUMBER('Test Sample Data'!D101),'Test Sample Data'!D101&lt;$B$1,'Test Sample Data'!D101&gt;0),'Test Sample Data'!D101,$B$1),"")</f>
        <v/>
      </c>
      <c r="E102" s="17" t="str">
        <f>IF(SUM('Test Sample Data'!E$3:E$98)&gt;10,IF(AND(ISNUMBER('Test Sample Data'!E101),'Test Sample Data'!E101&lt;$B$1,'Test Sample Data'!E101&gt;0),'Test Sample Data'!E101,$B$1),"")</f>
        <v/>
      </c>
      <c r="F102" s="17" t="str">
        <f>IF(SUM('Test Sample Data'!F$3:F$98)&gt;10,IF(AND(ISNUMBER('Test Sample Data'!F101),'Test Sample Data'!F101&lt;$B$1,'Test Sample Data'!F101&gt;0),'Test Sample Data'!F101,$B$1),"")</f>
        <v/>
      </c>
      <c r="G102" s="17" t="str">
        <f>IF(SUM('Test Sample Data'!G$3:G$98)&gt;10,IF(AND(ISNUMBER('Test Sample Data'!G101),'Test Sample Data'!G101&lt;$B$1,'Test Sample Data'!G101&gt;0),'Test Sample Data'!G101,$B$1),"")</f>
        <v/>
      </c>
      <c r="H102" s="17" t="str">
        <f>IF(SUM('Test Sample Data'!H$3:H$98)&gt;10,IF(AND(ISNUMBER('Test Sample Data'!H101),'Test Sample Data'!H101&lt;$B$1,'Test Sample Data'!H101&gt;0),'Test Sample Data'!H101,$B$1),"")</f>
        <v/>
      </c>
      <c r="I102" s="17" t="str">
        <f>IF(SUM('Test Sample Data'!I$3:I$98)&gt;10,IF(AND(ISNUMBER('Test Sample Data'!I101),'Test Sample Data'!I101&lt;$B$1,'Test Sample Data'!I101&gt;0),'Test Sample Data'!I101,$B$1),"")</f>
        <v/>
      </c>
      <c r="J102" s="17" t="str">
        <f>IF(SUM('Test Sample Data'!J$3:J$98)&gt;10,IF(AND(ISNUMBER('Test Sample Data'!J101),'Test Sample Data'!J101&lt;$B$1,'Test Sample Data'!J101&gt;0),'Test Sample Data'!J101,$B$1),"")</f>
        <v/>
      </c>
      <c r="K102" s="17" t="str">
        <f>IF(SUM('Test Sample Data'!K$3:K$98)&gt;10,IF(AND(ISNUMBER('Test Sample Data'!K101),'Test Sample Data'!K101&lt;$B$1,'Test Sample Data'!K101&gt;0),'Test Sample Data'!K101,$B$1),"")</f>
        <v/>
      </c>
      <c r="L102" s="17" t="str">
        <f>IF(SUM('Test Sample Data'!L$3:L$98)&gt;10,IF(AND(ISNUMBER('Test Sample Data'!L101),'Test Sample Data'!L101&lt;$B$1,'Test Sample Data'!L101&gt;0),'Test Sample Data'!L101,$B$1),"")</f>
        <v/>
      </c>
      <c r="M102" s="17" t="str">
        <f>IF(SUM('Test Sample Data'!M$3:M$98)&gt;10,IF(AND(ISNUMBER('Test Sample Data'!M101),'Test Sample Data'!M101&lt;$B$1,'Test Sample Data'!M101&gt;0),'Test Sample Data'!M101,$B$1),"")</f>
        <v/>
      </c>
      <c r="N102" s="17" t="str">
        <f>'Gene Table'!E101</f>
        <v>mmu-miR-149-5p</v>
      </c>
      <c r="O102" s="17" t="str">
        <f>'Gene Table'!B101</f>
        <v>E03</v>
      </c>
      <c r="P102" s="17" t="str">
        <f>IF(SUM('Control Sample Data'!D$3:D$98)&gt;10,IF(AND(ISNUMBER('Control Sample Data'!D101),'Control Sample Data'!D101&lt;$B$1,'Control Sample Data'!D101&gt;0),'Control Sample Data'!D101,$B$1),"")</f>
        <v/>
      </c>
      <c r="Q102" s="17" t="str">
        <f>IF(SUM('Control Sample Data'!E$3:E$98)&gt;10,IF(AND(ISNUMBER('Control Sample Data'!E101),'Control Sample Data'!E101&lt;$B$1,'Control Sample Data'!E101&gt;0),'Control Sample Data'!E101,$B$1),"")</f>
        <v/>
      </c>
      <c r="R102" s="17" t="str">
        <f>IF(SUM('Control Sample Data'!F$3:F$98)&gt;10,IF(AND(ISNUMBER('Control Sample Data'!F101),'Control Sample Data'!F101&lt;$B$1,'Control Sample Data'!F101&gt;0),'Control Sample Data'!F101,$B$1),"")</f>
        <v/>
      </c>
      <c r="S102" s="17" t="str">
        <f>IF(SUM('Control Sample Data'!G$3:G$98)&gt;10,IF(AND(ISNUMBER('Control Sample Data'!G101),'Control Sample Data'!G101&lt;$B$1,'Control Sample Data'!G101&gt;0),'Control Sample Data'!G101,$B$1),"")</f>
        <v/>
      </c>
      <c r="T102" s="17" t="str">
        <f>IF(SUM('Control Sample Data'!H$3:H$98)&gt;10,IF(AND(ISNUMBER('Control Sample Data'!H101),'Control Sample Data'!H101&lt;$B$1,'Control Sample Data'!H101&gt;0),'Control Sample Data'!H101,$B$1),"")</f>
        <v/>
      </c>
      <c r="U102" s="17" t="str">
        <f>IF(SUM('Control Sample Data'!I$3:I$98)&gt;10,IF(AND(ISNUMBER('Control Sample Data'!I101),'Control Sample Data'!I101&lt;$B$1,'Control Sample Data'!I101&gt;0),'Control Sample Data'!I101,$B$1),"")</f>
        <v/>
      </c>
      <c r="V102" s="17" t="str">
        <f>IF(SUM('Control Sample Data'!J$3:J$98)&gt;10,IF(AND(ISNUMBER('Control Sample Data'!J101),'Control Sample Data'!J101&lt;$B$1,'Control Sample Data'!J101&gt;0),'Control Sample Data'!J101,$B$1),"")</f>
        <v/>
      </c>
      <c r="W102" s="17" t="str">
        <f>IF(SUM('Control Sample Data'!K$3:K$98)&gt;10,IF(AND(ISNUMBER('Control Sample Data'!K101),'Control Sample Data'!K101&lt;$B$1,'Control Sample Data'!K101&gt;0),'Control Sample Data'!K101,$B$1),"")</f>
        <v/>
      </c>
      <c r="X102" s="17" t="str">
        <f>IF(SUM('Control Sample Data'!L$3:L$98)&gt;10,IF(AND(ISNUMBER('Control Sample Data'!L101),'Control Sample Data'!L101&lt;$B$1,'Control Sample Data'!L101&gt;0),'Control Sample Data'!L101,$B$1),"")</f>
        <v/>
      </c>
      <c r="Y102" s="40" t="str">
        <f>IF(SUM('Control Sample Data'!M$3:M$98)&gt;10,IF(AND(ISNUMBER('Control Sample Data'!M101),'Control Sample Data'!M101&lt;$B$1,'Control Sample Data'!M101&gt;0),'Control Sample Data'!M101,$B$1),"")</f>
        <v/>
      </c>
      <c r="Z102" s="41"/>
      <c r="AA102" s="41"/>
      <c r="AB102" s="41"/>
      <c r="AC102" s="41"/>
      <c r="AD102" s="41"/>
      <c r="AE102" s="41"/>
      <c r="AF102" s="41"/>
      <c r="AG102" s="41"/>
      <c r="AH102" s="41"/>
      <c r="AI102" s="41"/>
      <c r="AJ102" s="41"/>
      <c r="AK102" s="41"/>
      <c r="AL102" s="41"/>
      <c r="AM102" s="41"/>
      <c r="AN102" s="41"/>
      <c r="AO102" s="41"/>
      <c r="AP102" s="41"/>
      <c r="AQ102" s="41"/>
      <c r="AR102" s="41"/>
      <c r="AS102" s="41"/>
      <c r="AT102" s="36" t="str">
        <f t="shared" si="46"/>
        <v/>
      </c>
      <c r="AU102" s="36" t="str">
        <f t="shared" si="47"/>
        <v/>
      </c>
      <c r="AV102" s="36" t="str">
        <f t="shared" si="48"/>
        <v/>
      </c>
      <c r="AW102" s="36" t="str">
        <f t="shared" si="49"/>
        <v/>
      </c>
      <c r="AX102" s="36" t="str">
        <f t="shared" si="50"/>
        <v/>
      </c>
      <c r="AY102" s="36" t="str">
        <f t="shared" si="51"/>
        <v/>
      </c>
      <c r="AZ102" s="36" t="str">
        <f t="shared" si="52"/>
        <v/>
      </c>
      <c r="BA102" s="36" t="str">
        <f t="shared" si="53"/>
        <v/>
      </c>
      <c r="BB102" s="36" t="str">
        <f t="shared" si="54"/>
        <v/>
      </c>
      <c r="BC102" s="36" t="str">
        <f t="shared" si="55"/>
        <v/>
      </c>
      <c r="BD102" s="36" t="str">
        <f t="shared" si="56"/>
        <v/>
      </c>
      <c r="BE102" s="36" t="str">
        <f t="shared" si="57"/>
        <v/>
      </c>
      <c r="BF102" s="36" t="str">
        <f t="shared" si="58"/>
        <v/>
      </c>
      <c r="BG102" s="36" t="str">
        <f t="shared" si="59"/>
        <v/>
      </c>
      <c r="BH102" s="36" t="str">
        <f t="shared" si="60"/>
        <v/>
      </c>
      <c r="BI102" s="36" t="str">
        <f t="shared" si="61"/>
        <v/>
      </c>
      <c r="BJ102" s="36" t="str">
        <f t="shared" si="62"/>
        <v/>
      </c>
      <c r="BK102" s="36" t="str">
        <f t="shared" si="63"/>
        <v/>
      </c>
      <c r="BL102" s="36" t="str">
        <f t="shared" si="64"/>
        <v/>
      </c>
      <c r="BM102" s="36" t="str">
        <f t="shared" si="65"/>
        <v/>
      </c>
      <c r="BN102" s="38" t="e">
        <f t="shared" si="88"/>
        <v>#DIV/0!</v>
      </c>
      <c r="BO102" s="38" t="e">
        <f t="shared" si="89"/>
        <v>#DIV/0!</v>
      </c>
      <c r="BP102" s="39" t="str">
        <f t="shared" si="68"/>
        <v/>
      </c>
      <c r="BQ102" s="39" t="str">
        <f t="shared" si="69"/>
        <v/>
      </c>
      <c r="BR102" s="39" t="str">
        <f t="shared" si="70"/>
        <v/>
      </c>
      <c r="BS102" s="39" t="str">
        <f t="shared" si="71"/>
        <v/>
      </c>
      <c r="BT102" s="39" t="str">
        <f t="shared" si="72"/>
        <v/>
      </c>
      <c r="BU102" s="39" t="str">
        <f t="shared" si="73"/>
        <v/>
      </c>
      <c r="BV102" s="39" t="str">
        <f t="shared" si="74"/>
        <v/>
      </c>
      <c r="BW102" s="39" t="str">
        <f t="shared" si="75"/>
        <v/>
      </c>
      <c r="BX102" s="39" t="str">
        <f t="shared" si="76"/>
        <v/>
      </c>
      <c r="BY102" s="39" t="str">
        <f t="shared" si="77"/>
        <v/>
      </c>
      <c r="BZ102" s="39" t="str">
        <f t="shared" si="78"/>
        <v/>
      </c>
      <c r="CA102" s="39" t="str">
        <f t="shared" si="79"/>
        <v/>
      </c>
      <c r="CB102" s="39" t="str">
        <f t="shared" si="80"/>
        <v/>
      </c>
      <c r="CC102" s="39" t="str">
        <f t="shared" si="81"/>
        <v/>
      </c>
      <c r="CD102" s="39" t="str">
        <f t="shared" si="82"/>
        <v/>
      </c>
      <c r="CE102" s="39" t="str">
        <f t="shared" si="83"/>
        <v/>
      </c>
      <c r="CF102" s="39" t="str">
        <f t="shared" si="84"/>
        <v/>
      </c>
      <c r="CG102" s="39" t="str">
        <f t="shared" si="85"/>
        <v/>
      </c>
      <c r="CH102" s="39" t="str">
        <f t="shared" si="86"/>
        <v/>
      </c>
      <c r="CI102" s="39" t="str">
        <f t="shared" si="87"/>
        <v/>
      </c>
    </row>
    <row r="103" spans="1:87">
      <c r="A103" s="18"/>
      <c r="B103" s="15" t="str">
        <f>'Gene Table'!E102</f>
        <v>mmu-miR-411-5p</v>
      </c>
      <c r="C103" s="15" t="str">
        <f>'Gene Table'!B102</f>
        <v>E04</v>
      </c>
      <c r="D103" s="16" t="str">
        <f>IF(SUM('Test Sample Data'!D$3:D$98)&gt;10,IF(AND(ISNUMBER('Test Sample Data'!D102),'Test Sample Data'!D102&lt;$B$1,'Test Sample Data'!D102&gt;0),'Test Sample Data'!D102,$B$1),"")</f>
        <v/>
      </c>
      <c r="E103" s="17" t="str">
        <f>IF(SUM('Test Sample Data'!E$3:E$98)&gt;10,IF(AND(ISNUMBER('Test Sample Data'!E102),'Test Sample Data'!E102&lt;$B$1,'Test Sample Data'!E102&gt;0),'Test Sample Data'!E102,$B$1),"")</f>
        <v/>
      </c>
      <c r="F103" s="17" t="str">
        <f>IF(SUM('Test Sample Data'!F$3:F$98)&gt;10,IF(AND(ISNUMBER('Test Sample Data'!F102),'Test Sample Data'!F102&lt;$B$1,'Test Sample Data'!F102&gt;0),'Test Sample Data'!F102,$B$1),"")</f>
        <v/>
      </c>
      <c r="G103" s="17" t="str">
        <f>IF(SUM('Test Sample Data'!G$3:G$98)&gt;10,IF(AND(ISNUMBER('Test Sample Data'!G102),'Test Sample Data'!G102&lt;$B$1,'Test Sample Data'!G102&gt;0),'Test Sample Data'!G102,$B$1),"")</f>
        <v/>
      </c>
      <c r="H103" s="17" t="str">
        <f>IF(SUM('Test Sample Data'!H$3:H$98)&gt;10,IF(AND(ISNUMBER('Test Sample Data'!H102),'Test Sample Data'!H102&lt;$B$1,'Test Sample Data'!H102&gt;0),'Test Sample Data'!H102,$B$1),"")</f>
        <v/>
      </c>
      <c r="I103" s="17" t="str">
        <f>IF(SUM('Test Sample Data'!I$3:I$98)&gt;10,IF(AND(ISNUMBER('Test Sample Data'!I102),'Test Sample Data'!I102&lt;$B$1,'Test Sample Data'!I102&gt;0),'Test Sample Data'!I102,$B$1),"")</f>
        <v/>
      </c>
      <c r="J103" s="17" t="str">
        <f>IF(SUM('Test Sample Data'!J$3:J$98)&gt;10,IF(AND(ISNUMBER('Test Sample Data'!J102),'Test Sample Data'!J102&lt;$B$1,'Test Sample Data'!J102&gt;0),'Test Sample Data'!J102,$B$1),"")</f>
        <v/>
      </c>
      <c r="K103" s="17" t="str">
        <f>IF(SUM('Test Sample Data'!K$3:K$98)&gt;10,IF(AND(ISNUMBER('Test Sample Data'!K102),'Test Sample Data'!K102&lt;$B$1,'Test Sample Data'!K102&gt;0),'Test Sample Data'!K102,$B$1),"")</f>
        <v/>
      </c>
      <c r="L103" s="17" t="str">
        <f>IF(SUM('Test Sample Data'!L$3:L$98)&gt;10,IF(AND(ISNUMBER('Test Sample Data'!L102),'Test Sample Data'!L102&lt;$B$1,'Test Sample Data'!L102&gt;0),'Test Sample Data'!L102,$B$1),"")</f>
        <v/>
      </c>
      <c r="M103" s="17" t="str">
        <f>IF(SUM('Test Sample Data'!M$3:M$98)&gt;10,IF(AND(ISNUMBER('Test Sample Data'!M102),'Test Sample Data'!M102&lt;$B$1,'Test Sample Data'!M102&gt;0),'Test Sample Data'!M102,$B$1),"")</f>
        <v/>
      </c>
      <c r="N103" s="17" t="str">
        <f>'Gene Table'!E102</f>
        <v>mmu-miR-411-5p</v>
      </c>
      <c r="O103" s="17" t="str">
        <f>'Gene Table'!B102</f>
        <v>E04</v>
      </c>
      <c r="P103" s="17" t="str">
        <f>IF(SUM('Control Sample Data'!D$3:D$98)&gt;10,IF(AND(ISNUMBER('Control Sample Data'!D102),'Control Sample Data'!D102&lt;$B$1,'Control Sample Data'!D102&gt;0),'Control Sample Data'!D102,$B$1),"")</f>
        <v/>
      </c>
      <c r="Q103" s="17" t="str">
        <f>IF(SUM('Control Sample Data'!E$3:E$98)&gt;10,IF(AND(ISNUMBER('Control Sample Data'!E102),'Control Sample Data'!E102&lt;$B$1,'Control Sample Data'!E102&gt;0),'Control Sample Data'!E102,$B$1),"")</f>
        <v/>
      </c>
      <c r="R103" s="17" t="str">
        <f>IF(SUM('Control Sample Data'!F$3:F$98)&gt;10,IF(AND(ISNUMBER('Control Sample Data'!F102),'Control Sample Data'!F102&lt;$B$1,'Control Sample Data'!F102&gt;0),'Control Sample Data'!F102,$B$1),"")</f>
        <v/>
      </c>
      <c r="S103" s="17" t="str">
        <f>IF(SUM('Control Sample Data'!G$3:G$98)&gt;10,IF(AND(ISNUMBER('Control Sample Data'!G102),'Control Sample Data'!G102&lt;$B$1,'Control Sample Data'!G102&gt;0),'Control Sample Data'!G102,$B$1),"")</f>
        <v/>
      </c>
      <c r="T103" s="17" t="str">
        <f>IF(SUM('Control Sample Data'!H$3:H$98)&gt;10,IF(AND(ISNUMBER('Control Sample Data'!H102),'Control Sample Data'!H102&lt;$B$1,'Control Sample Data'!H102&gt;0),'Control Sample Data'!H102,$B$1),"")</f>
        <v/>
      </c>
      <c r="U103" s="17" t="str">
        <f>IF(SUM('Control Sample Data'!I$3:I$98)&gt;10,IF(AND(ISNUMBER('Control Sample Data'!I102),'Control Sample Data'!I102&lt;$B$1,'Control Sample Data'!I102&gt;0),'Control Sample Data'!I102,$B$1),"")</f>
        <v/>
      </c>
      <c r="V103" s="17" t="str">
        <f>IF(SUM('Control Sample Data'!J$3:J$98)&gt;10,IF(AND(ISNUMBER('Control Sample Data'!J102),'Control Sample Data'!J102&lt;$B$1,'Control Sample Data'!J102&gt;0),'Control Sample Data'!J102,$B$1),"")</f>
        <v/>
      </c>
      <c r="W103" s="17" t="str">
        <f>IF(SUM('Control Sample Data'!K$3:K$98)&gt;10,IF(AND(ISNUMBER('Control Sample Data'!K102),'Control Sample Data'!K102&lt;$B$1,'Control Sample Data'!K102&gt;0),'Control Sample Data'!K102,$B$1),"")</f>
        <v/>
      </c>
      <c r="X103" s="17" t="str">
        <f>IF(SUM('Control Sample Data'!L$3:L$98)&gt;10,IF(AND(ISNUMBER('Control Sample Data'!L102),'Control Sample Data'!L102&lt;$B$1,'Control Sample Data'!L102&gt;0),'Control Sample Data'!L102,$B$1),"")</f>
        <v/>
      </c>
      <c r="Y103" s="40" t="str">
        <f>IF(SUM('Control Sample Data'!M$3:M$98)&gt;10,IF(AND(ISNUMBER('Control Sample Data'!M102),'Control Sample Data'!M102&lt;$B$1,'Control Sample Data'!M102&gt;0),'Control Sample Data'!M102,$B$1),"")</f>
        <v/>
      </c>
      <c r="Z103" s="41"/>
      <c r="AA103" s="41"/>
      <c r="AB103" s="41"/>
      <c r="AC103" s="41"/>
      <c r="AD103" s="41"/>
      <c r="AE103" s="41"/>
      <c r="AF103" s="41"/>
      <c r="AG103" s="41"/>
      <c r="AH103" s="41"/>
      <c r="AI103" s="41"/>
      <c r="AJ103" s="41"/>
      <c r="AK103" s="41"/>
      <c r="AL103" s="41"/>
      <c r="AM103" s="41"/>
      <c r="AN103" s="41"/>
      <c r="AO103" s="41"/>
      <c r="AP103" s="41"/>
      <c r="AQ103" s="41"/>
      <c r="AR103" s="41"/>
      <c r="AS103" s="41"/>
      <c r="AT103" s="36" t="str">
        <f t="shared" si="46"/>
        <v/>
      </c>
      <c r="AU103" s="36" t="str">
        <f t="shared" si="47"/>
        <v/>
      </c>
      <c r="AV103" s="36" t="str">
        <f t="shared" si="48"/>
        <v/>
      </c>
      <c r="AW103" s="36" t="str">
        <f t="shared" si="49"/>
        <v/>
      </c>
      <c r="AX103" s="36" t="str">
        <f t="shared" si="50"/>
        <v/>
      </c>
      <c r="AY103" s="36" t="str">
        <f t="shared" si="51"/>
        <v/>
      </c>
      <c r="AZ103" s="36" t="str">
        <f t="shared" si="52"/>
        <v/>
      </c>
      <c r="BA103" s="36" t="str">
        <f t="shared" si="53"/>
        <v/>
      </c>
      <c r="BB103" s="36" t="str">
        <f t="shared" si="54"/>
        <v/>
      </c>
      <c r="BC103" s="36" t="str">
        <f t="shared" si="55"/>
        <v/>
      </c>
      <c r="BD103" s="36" t="str">
        <f t="shared" si="56"/>
        <v/>
      </c>
      <c r="BE103" s="36" t="str">
        <f t="shared" si="57"/>
        <v/>
      </c>
      <c r="BF103" s="36" t="str">
        <f t="shared" si="58"/>
        <v/>
      </c>
      <c r="BG103" s="36" t="str">
        <f t="shared" si="59"/>
        <v/>
      </c>
      <c r="BH103" s="36" t="str">
        <f t="shared" si="60"/>
        <v/>
      </c>
      <c r="BI103" s="36" t="str">
        <f t="shared" si="61"/>
        <v/>
      </c>
      <c r="BJ103" s="36" t="str">
        <f t="shared" si="62"/>
        <v/>
      </c>
      <c r="BK103" s="36" t="str">
        <f t="shared" si="63"/>
        <v/>
      </c>
      <c r="BL103" s="36" t="str">
        <f t="shared" si="64"/>
        <v/>
      </c>
      <c r="BM103" s="36" t="str">
        <f t="shared" si="65"/>
        <v/>
      </c>
      <c r="BN103" s="38" t="e">
        <f t="shared" si="88"/>
        <v>#DIV/0!</v>
      </c>
      <c r="BO103" s="38" t="e">
        <f t="shared" si="89"/>
        <v>#DIV/0!</v>
      </c>
      <c r="BP103" s="39" t="str">
        <f t="shared" si="68"/>
        <v/>
      </c>
      <c r="BQ103" s="39" t="str">
        <f t="shared" si="69"/>
        <v/>
      </c>
      <c r="BR103" s="39" t="str">
        <f t="shared" si="70"/>
        <v/>
      </c>
      <c r="BS103" s="39" t="str">
        <f t="shared" si="71"/>
        <v/>
      </c>
      <c r="BT103" s="39" t="str">
        <f t="shared" si="72"/>
        <v/>
      </c>
      <c r="BU103" s="39" t="str">
        <f t="shared" si="73"/>
        <v/>
      </c>
      <c r="BV103" s="39" t="str">
        <f t="shared" si="74"/>
        <v/>
      </c>
      <c r="BW103" s="39" t="str">
        <f t="shared" si="75"/>
        <v/>
      </c>
      <c r="BX103" s="39" t="str">
        <f t="shared" si="76"/>
        <v/>
      </c>
      <c r="BY103" s="39" t="str">
        <f t="shared" si="77"/>
        <v/>
      </c>
      <c r="BZ103" s="39" t="str">
        <f t="shared" si="78"/>
        <v/>
      </c>
      <c r="CA103" s="39" t="str">
        <f t="shared" si="79"/>
        <v/>
      </c>
      <c r="CB103" s="39" t="str">
        <f t="shared" si="80"/>
        <v/>
      </c>
      <c r="CC103" s="39" t="str">
        <f t="shared" si="81"/>
        <v/>
      </c>
      <c r="CD103" s="39" t="str">
        <f t="shared" si="82"/>
        <v/>
      </c>
      <c r="CE103" s="39" t="str">
        <f t="shared" si="83"/>
        <v/>
      </c>
      <c r="CF103" s="39" t="str">
        <f t="shared" si="84"/>
        <v/>
      </c>
      <c r="CG103" s="39" t="str">
        <f t="shared" si="85"/>
        <v/>
      </c>
      <c r="CH103" s="39" t="str">
        <f t="shared" si="86"/>
        <v/>
      </c>
      <c r="CI103" s="39" t="str">
        <f t="shared" si="87"/>
        <v/>
      </c>
    </row>
    <row r="104" spans="1:87">
      <c r="A104" s="18"/>
      <c r="B104" s="15" t="str">
        <f>'Gene Table'!E103</f>
        <v>mmu-miR-150-5p</v>
      </c>
      <c r="C104" s="15" t="str">
        <f>'Gene Table'!B103</f>
        <v>E05</v>
      </c>
      <c r="D104" s="16" t="str">
        <f>IF(SUM('Test Sample Data'!D$3:D$98)&gt;10,IF(AND(ISNUMBER('Test Sample Data'!D103),'Test Sample Data'!D103&lt;$B$1,'Test Sample Data'!D103&gt;0),'Test Sample Data'!D103,$B$1),"")</f>
        <v/>
      </c>
      <c r="E104" s="17" t="str">
        <f>IF(SUM('Test Sample Data'!E$3:E$98)&gt;10,IF(AND(ISNUMBER('Test Sample Data'!E103),'Test Sample Data'!E103&lt;$B$1,'Test Sample Data'!E103&gt;0),'Test Sample Data'!E103,$B$1),"")</f>
        <v/>
      </c>
      <c r="F104" s="17" t="str">
        <f>IF(SUM('Test Sample Data'!F$3:F$98)&gt;10,IF(AND(ISNUMBER('Test Sample Data'!F103),'Test Sample Data'!F103&lt;$B$1,'Test Sample Data'!F103&gt;0),'Test Sample Data'!F103,$B$1),"")</f>
        <v/>
      </c>
      <c r="G104" s="17" t="str">
        <f>IF(SUM('Test Sample Data'!G$3:G$98)&gt;10,IF(AND(ISNUMBER('Test Sample Data'!G103),'Test Sample Data'!G103&lt;$B$1,'Test Sample Data'!G103&gt;0),'Test Sample Data'!G103,$B$1),"")</f>
        <v/>
      </c>
      <c r="H104" s="17" t="str">
        <f>IF(SUM('Test Sample Data'!H$3:H$98)&gt;10,IF(AND(ISNUMBER('Test Sample Data'!H103),'Test Sample Data'!H103&lt;$B$1,'Test Sample Data'!H103&gt;0),'Test Sample Data'!H103,$B$1),"")</f>
        <v/>
      </c>
      <c r="I104" s="17" t="str">
        <f>IF(SUM('Test Sample Data'!I$3:I$98)&gt;10,IF(AND(ISNUMBER('Test Sample Data'!I103),'Test Sample Data'!I103&lt;$B$1,'Test Sample Data'!I103&gt;0),'Test Sample Data'!I103,$B$1),"")</f>
        <v/>
      </c>
      <c r="J104" s="17" t="str">
        <f>IF(SUM('Test Sample Data'!J$3:J$98)&gt;10,IF(AND(ISNUMBER('Test Sample Data'!J103),'Test Sample Data'!J103&lt;$B$1,'Test Sample Data'!J103&gt;0),'Test Sample Data'!J103,$B$1),"")</f>
        <v/>
      </c>
      <c r="K104" s="17" t="str">
        <f>IF(SUM('Test Sample Data'!K$3:K$98)&gt;10,IF(AND(ISNUMBER('Test Sample Data'!K103),'Test Sample Data'!K103&lt;$B$1,'Test Sample Data'!K103&gt;0),'Test Sample Data'!K103,$B$1),"")</f>
        <v/>
      </c>
      <c r="L104" s="17" t="str">
        <f>IF(SUM('Test Sample Data'!L$3:L$98)&gt;10,IF(AND(ISNUMBER('Test Sample Data'!L103),'Test Sample Data'!L103&lt;$B$1,'Test Sample Data'!L103&gt;0),'Test Sample Data'!L103,$B$1),"")</f>
        <v/>
      </c>
      <c r="M104" s="17" t="str">
        <f>IF(SUM('Test Sample Data'!M$3:M$98)&gt;10,IF(AND(ISNUMBER('Test Sample Data'!M103),'Test Sample Data'!M103&lt;$B$1,'Test Sample Data'!M103&gt;0),'Test Sample Data'!M103,$B$1),"")</f>
        <v/>
      </c>
      <c r="N104" s="17" t="str">
        <f>'Gene Table'!E103</f>
        <v>mmu-miR-150-5p</v>
      </c>
      <c r="O104" s="17" t="str">
        <f>'Gene Table'!B103</f>
        <v>E05</v>
      </c>
      <c r="P104" s="17" t="str">
        <f>IF(SUM('Control Sample Data'!D$3:D$98)&gt;10,IF(AND(ISNUMBER('Control Sample Data'!D103),'Control Sample Data'!D103&lt;$B$1,'Control Sample Data'!D103&gt;0),'Control Sample Data'!D103,$B$1),"")</f>
        <v/>
      </c>
      <c r="Q104" s="17" t="str">
        <f>IF(SUM('Control Sample Data'!E$3:E$98)&gt;10,IF(AND(ISNUMBER('Control Sample Data'!E103),'Control Sample Data'!E103&lt;$B$1,'Control Sample Data'!E103&gt;0),'Control Sample Data'!E103,$B$1),"")</f>
        <v/>
      </c>
      <c r="R104" s="17" t="str">
        <f>IF(SUM('Control Sample Data'!F$3:F$98)&gt;10,IF(AND(ISNUMBER('Control Sample Data'!F103),'Control Sample Data'!F103&lt;$B$1,'Control Sample Data'!F103&gt;0),'Control Sample Data'!F103,$B$1),"")</f>
        <v/>
      </c>
      <c r="S104" s="17" t="str">
        <f>IF(SUM('Control Sample Data'!G$3:G$98)&gt;10,IF(AND(ISNUMBER('Control Sample Data'!G103),'Control Sample Data'!G103&lt;$B$1,'Control Sample Data'!G103&gt;0),'Control Sample Data'!G103,$B$1),"")</f>
        <v/>
      </c>
      <c r="T104" s="17" t="str">
        <f>IF(SUM('Control Sample Data'!H$3:H$98)&gt;10,IF(AND(ISNUMBER('Control Sample Data'!H103),'Control Sample Data'!H103&lt;$B$1,'Control Sample Data'!H103&gt;0),'Control Sample Data'!H103,$B$1),"")</f>
        <v/>
      </c>
      <c r="U104" s="17" t="str">
        <f>IF(SUM('Control Sample Data'!I$3:I$98)&gt;10,IF(AND(ISNUMBER('Control Sample Data'!I103),'Control Sample Data'!I103&lt;$B$1,'Control Sample Data'!I103&gt;0),'Control Sample Data'!I103,$B$1),"")</f>
        <v/>
      </c>
      <c r="V104" s="17" t="str">
        <f>IF(SUM('Control Sample Data'!J$3:J$98)&gt;10,IF(AND(ISNUMBER('Control Sample Data'!J103),'Control Sample Data'!J103&lt;$B$1,'Control Sample Data'!J103&gt;0),'Control Sample Data'!J103,$B$1),"")</f>
        <v/>
      </c>
      <c r="W104" s="17" t="str">
        <f>IF(SUM('Control Sample Data'!K$3:K$98)&gt;10,IF(AND(ISNUMBER('Control Sample Data'!K103),'Control Sample Data'!K103&lt;$B$1,'Control Sample Data'!K103&gt;0),'Control Sample Data'!K103,$B$1),"")</f>
        <v/>
      </c>
      <c r="X104" s="17" t="str">
        <f>IF(SUM('Control Sample Data'!L$3:L$98)&gt;10,IF(AND(ISNUMBER('Control Sample Data'!L103),'Control Sample Data'!L103&lt;$B$1,'Control Sample Data'!L103&gt;0),'Control Sample Data'!L103,$B$1),"")</f>
        <v/>
      </c>
      <c r="Y104" s="40" t="str">
        <f>IF(SUM('Control Sample Data'!M$3:M$98)&gt;10,IF(AND(ISNUMBER('Control Sample Data'!M103),'Control Sample Data'!M103&lt;$B$1,'Control Sample Data'!M103&gt;0),'Control Sample Data'!M103,$B$1),"")</f>
        <v/>
      </c>
      <c r="Z104" s="41"/>
      <c r="AA104" s="41"/>
      <c r="AB104" s="41"/>
      <c r="AC104" s="41"/>
      <c r="AD104" s="41"/>
      <c r="AE104" s="41"/>
      <c r="AF104" s="41"/>
      <c r="AG104" s="41"/>
      <c r="AH104" s="41"/>
      <c r="AI104" s="41"/>
      <c r="AJ104" s="41"/>
      <c r="AK104" s="41"/>
      <c r="AL104" s="41"/>
      <c r="AM104" s="41"/>
      <c r="AN104" s="41"/>
      <c r="AO104" s="41"/>
      <c r="AP104" s="41"/>
      <c r="AQ104" s="41"/>
      <c r="AR104" s="41"/>
      <c r="AS104" s="41"/>
      <c r="AT104" s="36" t="str">
        <f t="shared" si="46"/>
        <v/>
      </c>
      <c r="AU104" s="36" t="str">
        <f t="shared" si="47"/>
        <v/>
      </c>
      <c r="AV104" s="36" t="str">
        <f t="shared" si="48"/>
        <v/>
      </c>
      <c r="AW104" s="36" t="str">
        <f t="shared" si="49"/>
        <v/>
      </c>
      <c r="AX104" s="36" t="str">
        <f t="shared" si="50"/>
        <v/>
      </c>
      <c r="AY104" s="36" t="str">
        <f t="shared" si="51"/>
        <v/>
      </c>
      <c r="AZ104" s="36" t="str">
        <f t="shared" si="52"/>
        <v/>
      </c>
      <c r="BA104" s="36" t="str">
        <f t="shared" si="53"/>
        <v/>
      </c>
      <c r="BB104" s="36" t="str">
        <f t="shared" si="54"/>
        <v/>
      </c>
      <c r="BC104" s="36" t="str">
        <f t="shared" si="55"/>
        <v/>
      </c>
      <c r="BD104" s="36" t="str">
        <f t="shared" si="56"/>
        <v/>
      </c>
      <c r="BE104" s="36" t="str">
        <f t="shared" si="57"/>
        <v/>
      </c>
      <c r="BF104" s="36" t="str">
        <f t="shared" si="58"/>
        <v/>
      </c>
      <c r="BG104" s="36" t="str">
        <f t="shared" si="59"/>
        <v/>
      </c>
      <c r="BH104" s="36" t="str">
        <f t="shared" si="60"/>
        <v/>
      </c>
      <c r="BI104" s="36" t="str">
        <f t="shared" si="61"/>
        <v/>
      </c>
      <c r="BJ104" s="36" t="str">
        <f t="shared" si="62"/>
        <v/>
      </c>
      <c r="BK104" s="36" t="str">
        <f t="shared" si="63"/>
        <v/>
      </c>
      <c r="BL104" s="36" t="str">
        <f t="shared" si="64"/>
        <v/>
      </c>
      <c r="BM104" s="36" t="str">
        <f t="shared" si="65"/>
        <v/>
      </c>
      <c r="BN104" s="38" t="e">
        <f t="shared" si="88"/>
        <v>#DIV/0!</v>
      </c>
      <c r="BO104" s="38" t="e">
        <f t="shared" si="89"/>
        <v>#DIV/0!</v>
      </c>
      <c r="BP104" s="39" t="str">
        <f t="shared" si="68"/>
        <v/>
      </c>
      <c r="BQ104" s="39" t="str">
        <f t="shared" si="69"/>
        <v/>
      </c>
      <c r="BR104" s="39" t="str">
        <f t="shared" si="70"/>
        <v/>
      </c>
      <c r="BS104" s="39" t="str">
        <f t="shared" si="71"/>
        <v/>
      </c>
      <c r="BT104" s="39" t="str">
        <f t="shared" si="72"/>
        <v/>
      </c>
      <c r="BU104" s="39" t="str">
        <f t="shared" si="73"/>
        <v/>
      </c>
      <c r="BV104" s="39" t="str">
        <f t="shared" si="74"/>
        <v/>
      </c>
      <c r="BW104" s="39" t="str">
        <f t="shared" si="75"/>
        <v/>
      </c>
      <c r="BX104" s="39" t="str">
        <f t="shared" si="76"/>
        <v/>
      </c>
      <c r="BY104" s="39" t="str">
        <f t="shared" si="77"/>
        <v/>
      </c>
      <c r="BZ104" s="39" t="str">
        <f t="shared" si="78"/>
        <v/>
      </c>
      <c r="CA104" s="39" t="str">
        <f t="shared" si="79"/>
        <v/>
      </c>
      <c r="CB104" s="39" t="str">
        <f t="shared" si="80"/>
        <v/>
      </c>
      <c r="CC104" s="39" t="str">
        <f t="shared" si="81"/>
        <v/>
      </c>
      <c r="CD104" s="39" t="str">
        <f t="shared" si="82"/>
        <v/>
      </c>
      <c r="CE104" s="39" t="str">
        <f t="shared" si="83"/>
        <v/>
      </c>
      <c r="CF104" s="39" t="str">
        <f t="shared" si="84"/>
        <v/>
      </c>
      <c r="CG104" s="39" t="str">
        <f t="shared" si="85"/>
        <v/>
      </c>
      <c r="CH104" s="39" t="str">
        <f t="shared" si="86"/>
        <v/>
      </c>
      <c r="CI104" s="39" t="str">
        <f t="shared" si="87"/>
        <v/>
      </c>
    </row>
    <row r="105" spans="1:87">
      <c r="A105" s="18"/>
      <c r="B105" s="15" t="str">
        <f>'Gene Table'!E104</f>
        <v>mmu-miR-421-3p</v>
      </c>
      <c r="C105" s="15" t="str">
        <f>'Gene Table'!B104</f>
        <v>E06</v>
      </c>
      <c r="D105" s="16" t="str">
        <f>IF(SUM('Test Sample Data'!D$3:D$98)&gt;10,IF(AND(ISNUMBER('Test Sample Data'!D104),'Test Sample Data'!D104&lt;$B$1,'Test Sample Data'!D104&gt;0),'Test Sample Data'!D104,$B$1),"")</f>
        <v/>
      </c>
      <c r="E105" s="17" t="str">
        <f>IF(SUM('Test Sample Data'!E$3:E$98)&gt;10,IF(AND(ISNUMBER('Test Sample Data'!E104),'Test Sample Data'!E104&lt;$B$1,'Test Sample Data'!E104&gt;0),'Test Sample Data'!E104,$B$1),"")</f>
        <v/>
      </c>
      <c r="F105" s="17" t="str">
        <f>IF(SUM('Test Sample Data'!F$3:F$98)&gt;10,IF(AND(ISNUMBER('Test Sample Data'!F104),'Test Sample Data'!F104&lt;$B$1,'Test Sample Data'!F104&gt;0),'Test Sample Data'!F104,$B$1),"")</f>
        <v/>
      </c>
      <c r="G105" s="17" t="str">
        <f>IF(SUM('Test Sample Data'!G$3:G$98)&gt;10,IF(AND(ISNUMBER('Test Sample Data'!G104),'Test Sample Data'!G104&lt;$B$1,'Test Sample Data'!G104&gt;0),'Test Sample Data'!G104,$B$1),"")</f>
        <v/>
      </c>
      <c r="H105" s="17" t="str">
        <f>IF(SUM('Test Sample Data'!H$3:H$98)&gt;10,IF(AND(ISNUMBER('Test Sample Data'!H104),'Test Sample Data'!H104&lt;$B$1,'Test Sample Data'!H104&gt;0),'Test Sample Data'!H104,$B$1),"")</f>
        <v/>
      </c>
      <c r="I105" s="17" t="str">
        <f>IF(SUM('Test Sample Data'!I$3:I$98)&gt;10,IF(AND(ISNUMBER('Test Sample Data'!I104),'Test Sample Data'!I104&lt;$B$1,'Test Sample Data'!I104&gt;0),'Test Sample Data'!I104,$B$1),"")</f>
        <v/>
      </c>
      <c r="J105" s="17" t="str">
        <f>IF(SUM('Test Sample Data'!J$3:J$98)&gt;10,IF(AND(ISNUMBER('Test Sample Data'!J104),'Test Sample Data'!J104&lt;$B$1,'Test Sample Data'!J104&gt;0),'Test Sample Data'!J104,$B$1),"")</f>
        <v/>
      </c>
      <c r="K105" s="17" t="str">
        <f>IF(SUM('Test Sample Data'!K$3:K$98)&gt;10,IF(AND(ISNUMBER('Test Sample Data'!K104),'Test Sample Data'!K104&lt;$B$1,'Test Sample Data'!K104&gt;0),'Test Sample Data'!K104,$B$1),"")</f>
        <v/>
      </c>
      <c r="L105" s="17" t="str">
        <f>IF(SUM('Test Sample Data'!L$3:L$98)&gt;10,IF(AND(ISNUMBER('Test Sample Data'!L104),'Test Sample Data'!L104&lt;$B$1,'Test Sample Data'!L104&gt;0),'Test Sample Data'!L104,$B$1),"")</f>
        <v/>
      </c>
      <c r="M105" s="17" t="str">
        <f>IF(SUM('Test Sample Data'!M$3:M$98)&gt;10,IF(AND(ISNUMBER('Test Sample Data'!M104),'Test Sample Data'!M104&lt;$B$1,'Test Sample Data'!M104&gt;0),'Test Sample Data'!M104,$B$1),"")</f>
        <v/>
      </c>
      <c r="N105" s="17" t="str">
        <f>'Gene Table'!E104</f>
        <v>mmu-miR-421-3p</v>
      </c>
      <c r="O105" s="17" t="str">
        <f>'Gene Table'!B104</f>
        <v>E06</v>
      </c>
      <c r="P105" s="17" t="str">
        <f>IF(SUM('Control Sample Data'!D$3:D$98)&gt;10,IF(AND(ISNUMBER('Control Sample Data'!D104),'Control Sample Data'!D104&lt;$B$1,'Control Sample Data'!D104&gt;0),'Control Sample Data'!D104,$B$1),"")</f>
        <v/>
      </c>
      <c r="Q105" s="17" t="str">
        <f>IF(SUM('Control Sample Data'!E$3:E$98)&gt;10,IF(AND(ISNUMBER('Control Sample Data'!E104),'Control Sample Data'!E104&lt;$B$1,'Control Sample Data'!E104&gt;0),'Control Sample Data'!E104,$B$1),"")</f>
        <v/>
      </c>
      <c r="R105" s="17" t="str">
        <f>IF(SUM('Control Sample Data'!F$3:F$98)&gt;10,IF(AND(ISNUMBER('Control Sample Data'!F104),'Control Sample Data'!F104&lt;$B$1,'Control Sample Data'!F104&gt;0),'Control Sample Data'!F104,$B$1),"")</f>
        <v/>
      </c>
      <c r="S105" s="17" t="str">
        <f>IF(SUM('Control Sample Data'!G$3:G$98)&gt;10,IF(AND(ISNUMBER('Control Sample Data'!G104),'Control Sample Data'!G104&lt;$B$1,'Control Sample Data'!G104&gt;0),'Control Sample Data'!G104,$B$1),"")</f>
        <v/>
      </c>
      <c r="T105" s="17" t="str">
        <f>IF(SUM('Control Sample Data'!H$3:H$98)&gt;10,IF(AND(ISNUMBER('Control Sample Data'!H104),'Control Sample Data'!H104&lt;$B$1,'Control Sample Data'!H104&gt;0),'Control Sample Data'!H104,$B$1),"")</f>
        <v/>
      </c>
      <c r="U105" s="17" t="str">
        <f>IF(SUM('Control Sample Data'!I$3:I$98)&gt;10,IF(AND(ISNUMBER('Control Sample Data'!I104),'Control Sample Data'!I104&lt;$B$1,'Control Sample Data'!I104&gt;0),'Control Sample Data'!I104,$B$1),"")</f>
        <v/>
      </c>
      <c r="V105" s="17" t="str">
        <f>IF(SUM('Control Sample Data'!J$3:J$98)&gt;10,IF(AND(ISNUMBER('Control Sample Data'!J104),'Control Sample Data'!J104&lt;$B$1,'Control Sample Data'!J104&gt;0),'Control Sample Data'!J104,$B$1),"")</f>
        <v/>
      </c>
      <c r="W105" s="17" t="str">
        <f>IF(SUM('Control Sample Data'!K$3:K$98)&gt;10,IF(AND(ISNUMBER('Control Sample Data'!K104),'Control Sample Data'!K104&lt;$B$1,'Control Sample Data'!K104&gt;0),'Control Sample Data'!K104,$B$1),"")</f>
        <v/>
      </c>
      <c r="X105" s="17" t="str">
        <f>IF(SUM('Control Sample Data'!L$3:L$98)&gt;10,IF(AND(ISNUMBER('Control Sample Data'!L104),'Control Sample Data'!L104&lt;$B$1,'Control Sample Data'!L104&gt;0),'Control Sample Data'!L104,$B$1),"")</f>
        <v/>
      </c>
      <c r="Y105" s="40" t="str">
        <f>IF(SUM('Control Sample Data'!M$3:M$98)&gt;10,IF(AND(ISNUMBER('Control Sample Data'!M104),'Control Sample Data'!M104&lt;$B$1,'Control Sample Data'!M104&gt;0),'Control Sample Data'!M104,$B$1),"")</f>
        <v/>
      </c>
      <c r="Z105" s="41"/>
      <c r="AA105" s="41"/>
      <c r="AB105" s="41"/>
      <c r="AC105" s="41"/>
      <c r="AD105" s="41"/>
      <c r="AE105" s="41"/>
      <c r="AF105" s="41"/>
      <c r="AG105" s="41"/>
      <c r="AH105" s="41"/>
      <c r="AI105" s="41"/>
      <c r="AJ105" s="41"/>
      <c r="AK105" s="41"/>
      <c r="AL105" s="41"/>
      <c r="AM105" s="41"/>
      <c r="AN105" s="41"/>
      <c r="AO105" s="41"/>
      <c r="AP105" s="41"/>
      <c r="AQ105" s="41"/>
      <c r="AR105" s="41"/>
      <c r="AS105" s="41"/>
      <c r="AT105" s="36" t="str">
        <f t="shared" si="46"/>
        <v/>
      </c>
      <c r="AU105" s="36" t="str">
        <f t="shared" si="47"/>
        <v/>
      </c>
      <c r="AV105" s="36" t="str">
        <f t="shared" si="48"/>
        <v/>
      </c>
      <c r="AW105" s="36" t="str">
        <f t="shared" si="49"/>
        <v/>
      </c>
      <c r="AX105" s="36" t="str">
        <f t="shared" si="50"/>
        <v/>
      </c>
      <c r="AY105" s="36" t="str">
        <f t="shared" si="51"/>
        <v/>
      </c>
      <c r="AZ105" s="36" t="str">
        <f t="shared" si="52"/>
        <v/>
      </c>
      <c r="BA105" s="36" t="str">
        <f t="shared" si="53"/>
        <v/>
      </c>
      <c r="BB105" s="36" t="str">
        <f t="shared" si="54"/>
        <v/>
      </c>
      <c r="BC105" s="36" t="str">
        <f t="shared" si="55"/>
        <v/>
      </c>
      <c r="BD105" s="36" t="str">
        <f t="shared" si="56"/>
        <v/>
      </c>
      <c r="BE105" s="36" t="str">
        <f t="shared" si="57"/>
        <v/>
      </c>
      <c r="BF105" s="36" t="str">
        <f t="shared" si="58"/>
        <v/>
      </c>
      <c r="BG105" s="36" t="str">
        <f t="shared" si="59"/>
        <v/>
      </c>
      <c r="BH105" s="36" t="str">
        <f t="shared" si="60"/>
        <v/>
      </c>
      <c r="BI105" s="36" t="str">
        <f t="shared" si="61"/>
        <v/>
      </c>
      <c r="BJ105" s="36" t="str">
        <f t="shared" si="62"/>
        <v/>
      </c>
      <c r="BK105" s="36" t="str">
        <f t="shared" si="63"/>
        <v/>
      </c>
      <c r="BL105" s="36" t="str">
        <f t="shared" si="64"/>
        <v/>
      </c>
      <c r="BM105" s="36" t="str">
        <f t="shared" si="65"/>
        <v/>
      </c>
      <c r="BN105" s="38" t="e">
        <f t="shared" si="88"/>
        <v>#DIV/0!</v>
      </c>
      <c r="BO105" s="38" t="e">
        <f t="shared" si="89"/>
        <v>#DIV/0!</v>
      </c>
      <c r="BP105" s="39" t="str">
        <f t="shared" si="68"/>
        <v/>
      </c>
      <c r="BQ105" s="39" t="str">
        <f t="shared" si="69"/>
        <v/>
      </c>
      <c r="BR105" s="39" t="str">
        <f t="shared" si="70"/>
        <v/>
      </c>
      <c r="BS105" s="39" t="str">
        <f t="shared" si="71"/>
        <v/>
      </c>
      <c r="BT105" s="39" t="str">
        <f t="shared" si="72"/>
        <v/>
      </c>
      <c r="BU105" s="39" t="str">
        <f t="shared" si="73"/>
        <v/>
      </c>
      <c r="BV105" s="39" t="str">
        <f t="shared" si="74"/>
        <v/>
      </c>
      <c r="BW105" s="39" t="str">
        <f t="shared" si="75"/>
        <v/>
      </c>
      <c r="BX105" s="39" t="str">
        <f t="shared" si="76"/>
        <v/>
      </c>
      <c r="BY105" s="39" t="str">
        <f t="shared" si="77"/>
        <v/>
      </c>
      <c r="BZ105" s="39" t="str">
        <f t="shared" si="78"/>
        <v/>
      </c>
      <c r="CA105" s="39" t="str">
        <f t="shared" si="79"/>
        <v/>
      </c>
      <c r="CB105" s="39" t="str">
        <f t="shared" si="80"/>
        <v/>
      </c>
      <c r="CC105" s="39" t="str">
        <f t="shared" si="81"/>
        <v/>
      </c>
      <c r="CD105" s="39" t="str">
        <f t="shared" si="82"/>
        <v/>
      </c>
      <c r="CE105" s="39" t="str">
        <f t="shared" si="83"/>
        <v/>
      </c>
      <c r="CF105" s="39" t="str">
        <f t="shared" si="84"/>
        <v/>
      </c>
      <c r="CG105" s="39" t="str">
        <f t="shared" si="85"/>
        <v/>
      </c>
      <c r="CH105" s="39" t="str">
        <f t="shared" si="86"/>
        <v/>
      </c>
      <c r="CI105" s="39" t="str">
        <f t="shared" si="87"/>
        <v/>
      </c>
    </row>
    <row r="106" spans="1:87">
      <c r="A106" s="18"/>
      <c r="B106" s="15" t="str">
        <f>'Gene Table'!E105</f>
        <v>mmu-miR-151-5p</v>
      </c>
      <c r="C106" s="15" t="str">
        <f>'Gene Table'!B105</f>
        <v>E07</v>
      </c>
      <c r="D106" s="16" t="str">
        <f>IF(SUM('Test Sample Data'!D$3:D$98)&gt;10,IF(AND(ISNUMBER('Test Sample Data'!D105),'Test Sample Data'!D105&lt;$B$1,'Test Sample Data'!D105&gt;0),'Test Sample Data'!D105,$B$1),"")</f>
        <v/>
      </c>
      <c r="E106" s="17" t="str">
        <f>IF(SUM('Test Sample Data'!E$3:E$98)&gt;10,IF(AND(ISNUMBER('Test Sample Data'!E105),'Test Sample Data'!E105&lt;$B$1,'Test Sample Data'!E105&gt;0),'Test Sample Data'!E105,$B$1),"")</f>
        <v/>
      </c>
      <c r="F106" s="17" t="str">
        <f>IF(SUM('Test Sample Data'!F$3:F$98)&gt;10,IF(AND(ISNUMBER('Test Sample Data'!F105),'Test Sample Data'!F105&lt;$B$1,'Test Sample Data'!F105&gt;0),'Test Sample Data'!F105,$B$1),"")</f>
        <v/>
      </c>
      <c r="G106" s="17" t="str">
        <f>IF(SUM('Test Sample Data'!G$3:G$98)&gt;10,IF(AND(ISNUMBER('Test Sample Data'!G105),'Test Sample Data'!G105&lt;$B$1,'Test Sample Data'!G105&gt;0),'Test Sample Data'!G105,$B$1),"")</f>
        <v/>
      </c>
      <c r="H106" s="17" t="str">
        <f>IF(SUM('Test Sample Data'!H$3:H$98)&gt;10,IF(AND(ISNUMBER('Test Sample Data'!H105),'Test Sample Data'!H105&lt;$B$1,'Test Sample Data'!H105&gt;0),'Test Sample Data'!H105,$B$1),"")</f>
        <v/>
      </c>
      <c r="I106" s="17" t="str">
        <f>IF(SUM('Test Sample Data'!I$3:I$98)&gt;10,IF(AND(ISNUMBER('Test Sample Data'!I105),'Test Sample Data'!I105&lt;$B$1,'Test Sample Data'!I105&gt;0),'Test Sample Data'!I105,$B$1),"")</f>
        <v/>
      </c>
      <c r="J106" s="17" t="str">
        <f>IF(SUM('Test Sample Data'!J$3:J$98)&gt;10,IF(AND(ISNUMBER('Test Sample Data'!J105),'Test Sample Data'!J105&lt;$B$1,'Test Sample Data'!J105&gt;0),'Test Sample Data'!J105,$B$1),"")</f>
        <v/>
      </c>
      <c r="K106" s="17" t="str">
        <f>IF(SUM('Test Sample Data'!K$3:K$98)&gt;10,IF(AND(ISNUMBER('Test Sample Data'!K105),'Test Sample Data'!K105&lt;$B$1,'Test Sample Data'!K105&gt;0),'Test Sample Data'!K105,$B$1),"")</f>
        <v/>
      </c>
      <c r="L106" s="17" t="str">
        <f>IF(SUM('Test Sample Data'!L$3:L$98)&gt;10,IF(AND(ISNUMBER('Test Sample Data'!L105),'Test Sample Data'!L105&lt;$B$1,'Test Sample Data'!L105&gt;0),'Test Sample Data'!L105,$B$1),"")</f>
        <v/>
      </c>
      <c r="M106" s="17" t="str">
        <f>IF(SUM('Test Sample Data'!M$3:M$98)&gt;10,IF(AND(ISNUMBER('Test Sample Data'!M105),'Test Sample Data'!M105&lt;$B$1,'Test Sample Data'!M105&gt;0),'Test Sample Data'!M105,$B$1),"")</f>
        <v/>
      </c>
      <c r="N106" s="17" t="str">
        <f>'Gene Table'!E105</f>
        <v>mmu-miR-151-5p</v>
      </c>
      <c r="O106" s="17" t="str">
        <f>'Gene Table'!B105</f>
        <v>E07</v>
      </c>
      <c r="P106" s="17" t="str">
        <f>IF(SUM('Control Sample Data'!D$3:D$98)&gt;10,IF(AND(ISNUMBER('Control Sample Data'!D105),'Control Sample Data'!D105&lt;$B$1,'Control Sample Data'!D105&gt;0),'Control Sample Data'!D105,$B$1),"")</f>
        <v/>
      </c>
      <c r="Q106" s="17" t="str">
        <f>IF(SUM('Control Sample Data'!E$3:E$98)&gt;10,IF(AND(ISNUMBER('Control Sample Data'!E105),'Control Sample Data'!E105&lt;$B$1,'Control Sample Data'!E105&gt;0),'Control Sample Data'!E105,$B$1),"")</f>
        <v/>
      </c>
      <c r="R106" s="17" t="str">
        <f>IF(SUM('Control Sample Data'!F$3:F$98)&gt;10,IF(AND(ISNUMBER('Control Sample Data'!F105),'Control Sample Data'!F105&lt;$B$1,'Control Sample Data'!F105&gt;0),'Control Sample Data'!F105,$B$1),"")</f>
        <v/>
      </c>
      <c r="S106" s="17" t="str">
        <f>IF(SUM('Control Sample Data'!G$3:G$98)&gt;10,IF(AND(ISNUMBER('Control Sample Data'!G105),'Control Sample Data'!G105&lt;$B$1,'Control Sample Data'!G105&gt;0),'Control Sample Data'!G105,$B$1),"")</f>
        <v/>
      </c>
      <c r="T106" s="17" t="str">
        <f>IF(SUM('Control Sample Data'!H$3:H$98)&gt;10,IF(AND(ISNUMBER('Control Sample Data'!H105),'Control Sample Data'!H105&lt;$B$1,'Control Sample Data'!H105&gt;0),'Control Sample Data'!H105,$B$1),"")</f>
        <v/>
      </c>
      <c r="U106" s="17" t="str">
        <f>IF(SUM('Control Sample Data'!I$3:I$98)&gt;10,IF(AND(ISNUMBER('Control Sample Data'!I105),'Control Sample Data'!I105&lt;$B$1,'Control Sample Data'!I105&gt;0),'Control Sample Data'!I105,$B$1),"")</f>
        <v/>
      </c>
      <c r="V106" s="17" t="str">
        <f>IF(SUM('Control Sample Data'!J$3:J$98)&gt;10,IF(AND(ISNUMBER('Control Sample Data'!J105),'Control Sample Data'!J105&lt;$B$1,'Control Sample Data'!J105&gt;0),'Control Sample Data'!J105,$B$1),"")</f>
        <v/>
      </c>
      <c r="W106" s="17" t="str">
        <f>IF(SUM('Control Sample Data'!K$3:K$98)&gt;10,IF(AND(ISNUMBER('Control Sample Data'!K105),'Control Sample Data'!K105&lt;$B$1,'Control Sample Data'!K105&gt;0),'Control Sample Data'!K105,$B$1),"")</f>
        <v/>
      </c>
      <c r="X106" s="17" t="str">
        <f>IF(SUM('Control Sample Data'!L$3:L$98)&gt;10,IF(AND(ISNUMBER('Control Sample Data'!L105),'Control Sample Data'!L105&lt;$B$1,'Control Sample Data'!L105&gt;0),'Control Sample Data'!L105,$B$1),"")</f>
        <v/>
      </c>
      <c r="Y106" s="40" t="str">
        <f>IF(SUM('Control Sample Data'!M$3:M$98)&gt;10,IF(AND(ISNUMBER('Control Sample Data'!M105),'Control Sample Data'!M105&lt;$B$1,'Control Sample Data'!M105&gt;0),'Control Sample Data'!M105,$B$1),"")</f>
        <v/>
      </c>
      <c r="Z106" s="41"/>
      <c r="AA106" s="41"/>
      <c r="AB106" s="41"/>
      <c r="AC106" s="41"/>
      <c r="AD106" s="41"/>
      <c r="AE106" s="41"/>
      <c r="AF106" s="41"/>
      <c r="AG106" s="41"/>
      <c r="AH106" s="41"/>
      <c r="AI106" s="41"/>
      <c r="AJ106" s="41"/>
      <c r="AK106" s="41"/>
      <c r="AL106" s="41"/>
      <c r="AM106" s="41"/>
      <c r="AN106" s="41"/>
      <c r="AO106" s="41"/>
      <c r="AP106" s="41"/>
      <c r="AQ106" s="41"/>
      <c r="AR106" s="41"/>
      <c r="AS106" s="41"/>
      <c r="AT106" s="36" t="str">
        <f t="shared" si="46"/>
        <v/>
      </c>
      <c r="AU106" s="36" t="str">
        <f t="shared" si="47"/>
        <v/>
      </c>
      <c r="AV106" s="36" t="str">
        <f t="shared" si="48"/>
        <v/>
      </c>
      <c r="AW106" s="36" t="str">
        <f t="shared" si="49"/>
        <v/>
      </c>
      <c r="AX106" s="36" t="str">
        <f t="shared" si="50"/>
        <v/>
      </c>
      <c r="AY106" s="36" t="str">
        <f t="shared" si="51"/>
        <v/>
      </c>
      <c r="AZ106" s="36" t="str">
        <f t="shared" si="52"/>
        <v/>
      </c>
      <c r="BA106" s="36" t="str">
        <f t="shared" si="53"/>
        <v/>
      </c>
      <c r="BB106" s="36" t="str">
        <f t="shared" si="54"/>
        <v/>
      </c>
      <c r="BC106" s="36" t="str">
        <f t="shared" si="55"/>
        <v/>
      </c>
      <c r="BD106" s="36" t="str">
        <f t="shared" si="56"/>
        <v/>
      </c>
      <c r="BE106" s="36" t="str">
        <f t="shared" si="57"/>
        <v/>
      </c>
      <c r="BF106" s="36" t="str">
        <f t="shared" si="58"/>
        <v/>
      </c>
      <c r="BG106" s="36" t="str">
        <f t="shared" si="59"/>
        <v/>
      </c>
      <c r="BH106" s="36" t="str">
        <f t="shared" si="60"/>
        <v/>
      </c>
      <c r="BI106" s="36" t="str">
        <f t="shared" si="61"/>
        <v/>
      </c>
      <c r="BJ106" s="36" t="str">
        <f t="shared" si="62"/>
        <v/>
      </c>
      <c r="BK106" s="36" t="str">
        <f t="shared" si="63"/>
        <v/>
      </c>
      <c r="BL106" s="36" t="str">
        <f t="shared" si="64"/>
        <v/>
      </c>
      <c r="BM106" s="36" t="str">
        <f t="shared" si="65"/>
        <v/>
      </c>
      <c r="BN106" s="38" t="e">
        <f t="shared" si="88"/>
        <v>#DIV/0!</v>
      </c>
      <c r="BO106" s="38" t="e">
        <f t="shared" si="89"/>
        <v>#DIV/0!</v>
      </c>
      <c r="BP106" s="39" t="str">
        <f t="shared" si="68"/>
        <v/>
      </c>
      <c r="BQ106" s="39" t="str">
        <f t="shared" si="69"/>
        <v/>
      </c>
      <c r="BR106" s="39" t="str">
        <f t="shared" si="70"/>
        <v/>
      </c>
      <c r="BS106" s="39" t="str">
        <f t="shared" si="71"/>
        <v/>
      </c>
      <c r="BT106" s="39" t="str">
        <f t="shared" si="72"/>
        <v/>
      </c>
      <c r="BU106" s="39" t="str">
        <f t="shared" si="73"/>
        <v/>
      </c>
      <c r="BV106" s="39" t="str">
        <f t="shared" si="74"/>
        <v/>
      </c>
      <c r="BW106" s="39" t="str">
        <f t="shared" si="75"/>
        <v/>
      </c>
      <c r="BX106" s="39" t="str">
        <f t="shared" si="76"/>
        <v/>
      </c>
      <c r="BY106" s="39" t="str">
        <f t="shared" si="77"/>
        <v/>
      </c>
      <c r="BZ106" s="39" t="str">
        <f t="shared" si="78"/>
        <v/>
      </c>
      <c r="CA106" s="39" t="str">
        <f t="shared" si="79"/>
        <v/>
      </c>
      <c r="CB106" s="39" t="str">
        <f t="shared" si="80"/>
        <v/>
      </c>
      <c r="CC106" s="39" t="str">
        <f t="shared" si="81"/>
        <v/>
      </c>
      <c r="CD106" s="39" t="str">
        <f t="shared" si="82"/>
        <v/>
      </c>
      <c r="CE106" s="39" t="str">
        <f t="shared" si="83"/>
        <v/>
      </c>
      <c r="CF106" s="39" t="str">
        <f t="shared" si="84"/>
        <v/>
      </c>
      <c r="CG106" s="39" t="str">
        <f t="shared" si="85"/>
        <v/>
      </c>
      <c r="CH106" s="39" t="str">
        <f t="shared" si="86"/>
        <v/>
      </c>
      <c r="CI106" s="39" t="str">
        <f t="shared" si="87"/>
        <v/>
      </c>
    </row>
    <row r="107" spans="1:87">
      <c r="A107" s="18"/>
      <c r="B107" s="15" t="str">
        <f>'Gene Table'!E106</f>
        <v>mmu-miR-423-3p</v>
      </c>
      <c r="C107" s="15" t="str">
        <f>'Gene Table'!B106</f>
        <v>E08</v>
      </c>
      <c r="D107" s="16" t="str">
        <f>IF(SUM('Test Sample Data'!D$3:D$98)&gt;10,IF(AND(ISNUMBER('Test Sample Data'!D106),'Test Sample Data'!D106&lt;$B$1,'Test Sample Data'!D106&gt;0),'Test Sample Data'!D106,$B$1),"")</f>
        <v/>
      </c>
      <c r="E107" s="17" t="str">
        <f>IF(SUM('Test Sample Data'!E$3:E$98)&gt;10,IF(AND(ISNUMBER('Test Sample Data'!E106),'Test Sample Data'!E106&lt;$B$1,'Test Sample Data'!E106&gt;0),'Test Sample Data'!E106,$B$1),"")</f>
        <v/>
      </c>
      <c r="F107" s="17" t="str">
        <f>IF(SUM('Test Sample Data'!F$3:F$98)&gt;10,IF(AND(ISNUMBER('Test Sample Data'!F106),'Test Sample Data'!F106&lt;$B$1,'Test Sample Data'!F106&gt;0),'Test Sample Data'!F106,$B$1),"")</f>
        <v/>
      </c>
      <c r="G107" s="17" t="str">
        <f>IF(SUM('Test Sample Data'!G$3:G$98)&gt;10,IF(AND(ISNUMBER('Test Sample Data'!G106),'Test Sample Data'!G106&lt;$B$1,'Test Sample Data'!G106&gt;0),'Test Sample Data'!G106,$B$1),"")</f>
        <v/>
      </c>
      <c r="H107" s="17" t="str">
        <f>IF(SUM('Test Sample Data'!H$3:H$98)&gt;10,IF(AND(ISNUMBER('Test Sample Data'!H106),'Test Sample Data'!H106&lt;$B$1,'Test Sample Data'!H106&gt;0),'Test Sample Data'!H106,$B$1),"")</f>
        <v/>
      </c>
      <c r="I107" s="17" t="str">
        <f>IF(SUM('Test Sample Data'!I$3:I$98)&gt;10,IF(AND(ISNUMBER('Test Sample Data'!I106),'Test Sample Data'!I106&lt;$B$1,'Test Sample Data'!I106&gt;0),'Test Sample Data'!I106,$B$1),"")</f>
        <v/>
      </c>
      <c r="J107" s="17" t="str">
        <f>IF(SUM('Test Sample Data'!J$3:J$98)&gt;10,IF(AND(ISNUMBER('Test Sample Data'!J106),'Test Sample Data'!J106&lt;$B$1,'Test Sample Data'!J106&gt;0),'Test Sample Data'!J106,$B$1),"")</f>
        <v/>
      </c>
      <c r="K107" s="17" t="str">
        <f>IF(SUM('Test Sample Data'!K$3:K$98)&gt;10,IF(AND(ISNUMBER('Test Sample Data'!K106),'Test Sample Data'!K106&lt;$B$1,'Test Sample Data'!K106&gt;0),'Test Sample Data'!K106,$B$1),"")</f>
        <v/>
      </c>
      <c r="L107" s="17" t="str">
        <f>IF(SUM('Test Sample Data'!L$3:L$98)&gt;10,IF(AND(ISNUMBER('Test Sample Data'!L106),'Test Sample Data'!L106&lt;$B$1,'Test Sample Data'!L106&gt;0),'Test Sample Data'!L106,$B$1),"")</f>
        <v/>
      </c>
      <c r="M107" s="17" t="str">
        <f>IF(SUM('Test Sample Data'!M$3:M$98)&gt;10,IF(AND(ISNUMBER('Test Sample Data'!M106),'Test Sample Data'!M106&lt;$B$1,'Test Sample Data'!M106&gt;0),'Test Sample Data'!M106,$B$1),"")</f>
        <v/>
      </c>
      <c r="N107" s="17" t="str">
        <f>'Gene Table'!E106</f>
        <v>mmu-miR-423-3p</v>
      </c>
      <c r="O107" s="17" t="str">
        <f>'Gene Table'!B106</f>
        <v>E08</v>
      </c>
      <c r="P107" s="17" t="str">
        <f>IF(SUM('Control Sample Data'!D$3:D$98)&gt;10,IF(AND(ISNUMBER('Control Sample Data'!D106),'Control Sample Data'!D106&lt;$B$1,'Control Sample Data'!D106&gt;0),'Control Sample Data'!D106,$B$1),"")</f>
        <v/>
      </c>
      <c r="Q107" s="17" t="str">
        <f>IF(SUM('Control Sample Data'!E$3:E$98)&gt;10,IF(AND(ISNUMBER('Control Sample Data'!E106),'Control Sample Data'!E106&lt;$B$1,'Control Sample Data'!E106&gt;0),'Control Sample Data'!E106,$B$1),"")</f>
        <v/>
      </c>
      <c r="R107" s="17" t="str">
        <f>IF(SUM('Control Sample Data'!F$3:F$98)&gt;10,IF(AND(ISNUMBER('Control Sample Data'!F106),'Control Sample Data'!F106&lt;$B$1,'Control Sample Data'!F106&gt;0),'Control Sample Data'!F106,$B$1),"")</f>
        <v/>
      </c>
      <c r="S107" s="17" t="str">
        <f>IF(SUM('Control Sample Data'!G$3:G$98)&gt;10,IF(AND(ISNUMBER('Control Sample Data'!G106),'Control Sample Data'!G106&lt;$B$1,'Control Sample Data'!G106&gt;0),'Control Sample Data'!G106,$B$1),"")</f>
        <v/>
      </c>
      <c r="T107" s="17" t="str">
        <f>IF(SUM('Control Sample Data'!H$3:H$98)&gt;10,IF(AND(ISNUMBER('Control Sample Data'!H106),'Control Sample Data'!H106&lt;$B$1,'Control Sample Data'!H106&gt;0),'Control Sample Data'!H106,$B$1),"")</f>
        <v/>
      </c>
      <c r="U107" s="17" t="str">
        <f>IF(SUM('Control Sample Data'!I$3:I$98)&gt;10,IF(AND(ISNUMBER('Control Sample Data'!I106),'Control Sample Data'!I106&lt;$B$1,'Control Sample Data'!I106&gt;0),'Control Sample Data'!I106,$B$1),"")</f>
        <v/>
      </c>
      <c r="V107" s="17" t="str">
        <f>IF(SUM('Control Sample Data'!J$3:J$98)&gt;10,IF(AND(ISNUMBER('Control Sample Data'!J106),'Control Sample Data'!J106&lt;$B$1,'Control Sample Data'!J106&gt;0),'Control Sample Data'!J106,$B$1),"")</f>
        <v/>
      </c>
      <c r="W107" s="17" t="str">
        <f>IF(SUM('Control Sample Data'!K$3:K$98)&gt;10,IF(AND(ISNUMBER('Control Sample Data'!K106),'Control Sample Data'!K106&lt;$B$1,'Control Sample Data'!K106&gt;0),'Control Sample Data'!K106,$B$1),"")</f>
        <v/>
      </c>
      <c r="X107" s="17" t="str">
        <f>IF(SUM('Control Sample Data'!L$3:L$98)&gt;10,IF(AND(ISNUMBER('Control Sample Data'!L106),'Control Sample Data'!L106&lt;$B$1,'Control Sample Data'!L106&gt;0),'Control Sample Data'!L106,$B$1),"")</f>
        <v/>
      </c>
      <c r="Y107" s="40" t="str">
        <f>IF(SUM('Control Sample Data'!M$3:M$98)&gt;10,IF(AND(ISNUMBER('Control Sample Data'!M106),'Control Sample Data'!M106&lt;$B$1,'Control Sample Data'!M106&gt;0),'Control Sample Data'!M106,$B$1),"")</f>
        <v/>
      </c>
      <c r="Z107" s="41"/>
      <c r="AA107" s="41"/>
      <c r="AB107" s="41"/>
      <c r="AC107" s="41"/>
      <c r="AD107" s="41"/>
      <c r="AE107" s="41"/>
      <c r="AF107" s="41"/>
      <c r="AG107" s="41"/>
      <c r="AH107" s="41"/>
      <c r="AI107" s="41"/>
      <c r="AJ107" s="41"/>
      <c r="AK107" s="41"/>
      <c r="AL107" s="41"/>
      <c r="AM107" s="41"/>
      <c r="AN107" s="41"/>
      <c r="AO107" s="41"/>
      <c r="AP107" s="41"/>
      <c r="AQ107" s="41"/>
      <c r="AR107" s="41"/>
      <c r="AS107" s="41"/>
      <c r="AT107" s="36" t="str">
        <f t="shared" si="46"/>
        <v/>
      </c>
      <c r="AU107" s="36" t="str">
        <f t="shared" si="47"/>
        <v/>
      </c>
      <c r="AV107" s="36" t="str">
        <f t="shared" si="48"/>
        <v/>
      </c>
      <c r="AW107" s="36" t="str">
        <f t="shared" si="49"/>
        <v/>
      </c>
      <c r="AX107" s="36" t="str">
        <f t="shared" si="50"/>
        <v/>
      </c>
      <c r="AY107" s="36" t="str">
        <f t="shared" si="51"/>
        <v/>
      </c>
      <c r="AZ107" s="36" t="str">
        <f t="shared" si="52"/>
        <v/>
      </c>
      <c r="BA107" s="36" t="str">
        <f t="shared" si="53"/>
        <v/>
      </c>
      <c r="BB107" s="36" t="str">
        <f t="shared" si="54"/>
        <v/>
      </c>
      <c r="BC107" s="36" t="str">
        <f t="shared" si="55"/>
        <v/>
      </c>
      <c r="BD107" s="36" t="str">
        <f t="shared" si="56"/>
        <v/>
      </c>
      <c r="BE107" s="36" t="str">
        <f t="shared" si="57"/>
        <v/>
      </c>
      <c r="BF107" s="36" t="str">
        <f t="shared" si="58"/>
        <v/>
      </c>
      <c r="BG107" s="36" t="str">
        <f t="shared" si="59"/>
        <v/>
      </c>
      <c r="BH107" s="36" t="str">
        <f t="shared" si="60"/>
        <v/>
      </c>
      <c r="BI107" s="36" t="str">
        <f t="shared" si="61"/>
        <v/>
      </c>
      <c r="BJ107" s="36" t="str">
        <f t="shared" si="62"/>
        <v/>
      </c>
      <c r="BK107" s="36" t="str">
        <f t="shared" si="63"/>
        <v/>
      </c>
      <c r="BL107" s="36" t="str">
        <f t="shared" si="64"/>
        <v/>
      </c>
      <c r="BM107" s="36" t="str">
        <f t="shared" si="65"/>
        <v/>
      </c>
      <c r="BN107" s="38" t="e">
        <f t="shared" si="88"/>
        <v>#DIV/0!</v>
      </c>
      <c r="BO107" s="38" t="e">
        <f t="shared" si="89"/>
        <v>#DIV/0!</v>
      </c>
      <c r="BP107" s="39" t="str">
        <f t="shared" si="68"/>
        <v/>
      </c>
      <c r="BQ107" s="39" t="str">
        <f t="shared" si="69"/>
        <v/>
      </c>
      <c r="BR107" s="39" t="str">
        <f t="shared" si="70"/>
        <v/>
      </c>
      <c r="BS107" s="39" t="str">
        <f t="shared" si="71"/>
        <v/>
      </c>
      <c r="BT107" s="39" t="str">
        <f t="shared" si="72"/>
        <v/>
      </c>
      <c r="BU107" s="39" t="str">
        <f t="shared" si="73"/>
        <v/>
      </c>
      <c r="BV107" s="39" t="str">
        <f t="shared" si="74"/>
        <v/>
      </c>
      <c r="BW107" s="39" t="str">
        <f t="shared" si="75"/>
        <v/>
      </c>
      <c r="BX107" s="39" t="str">
        <f t="shared" si="76"/>
        <v/>
      </c>
      <c r="BY107" s="39" t="str">
        <f t="shared" si="77"/>
        <v/>
      </c>
      <c r="BZ107" s="39" t="str">
        <f t="shared" si="78"/>
        <v/>
      </c>
      <c r="CA107" s="39" t="str">
        <f t="shared" si="79"/>
        <v/>
      </c>
      <c r="CB107" s="39" t="str">
        <f t="shared" si="80"/>
        <v/>
      </c>
      <c r="CC107" s="39" t="str">
        <f t="shared" si="81"/>
        <v/>
      </c>
      <c r="CD107" s="39" t="str">
        <f t="shared" si="82"/>
        <v/>
      </c>
      <c r="CE107" s="39" t="str">
        <f t="shared" si="83"/>
        <v/>
      </c>
      <c r="CF107" s="39" t="str">
        <f t="shared" si="84"/>
        <v/>
      </c>
      <c r="CG107" s="39" t="str">
        <f t="shared" si="85"/>
        <v/>
      </c>
      <c r="CH107" s="39" t="str">
        <f t="shared" si="86"/>
        <v/>
      </c>
      <c r="CI107" s="39" t="str">
        <f t="shared" si="87"/>
        <v/>
      </c>
    </row>
    <row r="108" spans="1:87">
      <c r="A108" s="18"/>
      <c r="B108" s="15" t="str">
        <f>'Gene Table'!E107</f>
        <v>mmu-miR-153-3p</v>
      </c>
      <c r="C108" s="15" t="str">
        <f>'Gene Table'!B107</f>
        <v>E09</v>
      </c>
      <c r="D108" s="16" t="str">
        <f>IF(SUM('Test Sample Data'!D$3:D$98)&gt;10,IF(AND(ISNUMBER('Test Sample Data'!D107),'Test Sample Data'!D107&lt;$B$1,'Test Sample Data'!D107&gt;0),'Test Sample Data'!D107,$B$1),"")</f>
        <v/>
      </c>
      <c r="E108" s="17" t="str">
        <f>IF(SUM('Test Sample Data'!E$3:E$98)&gt;10,IF(AND(ISNUMBER('Test Sample Data'!E107),'Test Sample Data'!E107&lt;$B$1,'Test Sample Data'!E107&gt;0),'Test Sample Data'!E107,$B$1),"")</f>
        <v/>
      </c>
      <c r="F108" s="17" t="str">
        <f>IF(SUM('Test Sample Data'!F$3:F$98)&gt;10,IF(AND(ISNUMBER('Test Sample Data'!F107),'Test Sample Data'!F107&lt;$B$1,'Test Sample Data'!F107&gt;0),'Test Sample Data'!F107,$B$1),"")</f>
        <v/>
      </c>
      <c r="G108" s="17" t="str">
        <f>IF(SUM('Test Sample Data'!G$3:G$98)&gt;10,IF(AND(ISNUMBER('Test Sample Data'!G107),'Test Sample Data'!G107&lt;$B$1,'Test Sample Data'!G107&gt;0),'Test Sample Data'!G107,$B$1),"")</f>
        <v/>
      </c>
      <c r="H108" s="17" t="str">
        <f>IF(SUM('Test Sample Data'!H$3:H$98)&gt;10,IF(AND(ISNUMBER('Test Sample Data'!H107),'Test Sample Data'!H107&lt;$B$1,'Test Sample Data'!H107&gt;0),'Test Sample Data'!H107,$B$1),"")</f>
        <v/>
      </c>
      <c r="I108" s="17" t="str">
        <f>IF(SUM('Test Sample Data'!I$3:I$98)&gt;10,IF(AND(ISNUMBER('Test Sample Data'!I107),'Test Sample Data'!I107&lt;$B$1,'Test Sample Data'!I107&gt;0),'Test Sample Data'!I107,$B$1),"")</f>
        <v/>
      </c>
      <c r="J108" s="17" t="str">
        <f>IF(SUM('Test Sample Data'!J$3:J$98)&gt;10,IF(AND(ISNUMBER('Test Sample Data'!J107),'Test Sample Data'!J107&lt;$B$1,'Test Sample Data'!J107&gt;0),'Test Sample Data'!J107,$B$1),"")</f>
        <v/>
      </c>
      <c r="K108" s="17" t="str">
        <f>IF(SUM('Test Sample Data'!K$3:K$98)&gt;10,IF(AND(ISNUMBER('Test Sample Data'!K107),'Test Sample Data'!K107&lt;$B$1,'Test Sample Data'!K107&gt;0),'Test Sample Data'!K107,$B$1),"")</f>
        <v/>
      </c>
      <c r="L108" s="17" t="str">
        <f>IF(SUM('Test Sample Data'!L$3:L$98)&gt;10,IF(AND(ISNUMBER('Test Sample Data'!L107),'Test Sample Data'!L107&lt;$B$1,'Test Sample Data'!L107&gt;0),'Test Sample Data'!L107,$B$1),"")</f>
        <v/>
      </c>
      <c r="M108" s="17" t="str">
        <f>IF(SUM('Test Sample Data'!M$3:M$98)&gt;10,IF(AND(ISNUMBER('Test Sample Data'!M107),'Test Sample Data'!M107&lt;$B$1,'Test Sample Data'!M107&gt;0),'Test Sample Data'!M107,$B$1),"")</f>
        <v/>
      </c>
      <c r="N108" s="17" t="str">
        <f>'Gene Table'!E107</f>
        <v>mmu-miR-153-3p</v>
      </c>
      <c r="O108" s="17" t="str">
        <f>'Gene Table'!B107</f>
        <v>E09</v>
      </c>
      <c r="P108" s="17" t="str">
        <f>IF(SUM('Control Sample Data'!D$3:D$98)&gt;10,IF(AND(ISNUMBER('Control Sample Data'!D107),'Control Sample Data'!D107&lt;$B$1,'Control Sample Data'!D107&gt;0),'Control Sample Data'!D107,$B$1),"")</f>
        <v/>
      </c>
      <c r="Q108" s="17" t="str">
        <f>IF(SUM('Control Sample Data'!E$3:E$98)&gt;10,IF(AND(ISNUMBER('Control Sample Data'!E107),'Control Sample Data'!E107&lt;$B$1,'Control Sample Data'!E107&gt;0),'Control Sample Data'!E107,$B$1),"")</f>
        <v/>
      </c>
      <c r="R108" s="17" t="str">
        <f>IF(SUM('Control Sample Data'!F$3:F$98)&gt;10,IF(AND(ISNUMBER('Control Sample Data'!F107),'Control Sample Data'!F107&lt;$B$1,'Control Sample Data'!F107&gt;0),'Control Sample Data'!F107,$B$1),"")</f>
        <v/>
      </c>
      <c r="S108" s="17" t="str">
        <f>IF(SUM('Control Sample Data'!G$3:G$98)&gt;10,IF(AND(ISNUMBER('Control Sample Data'!G107),'Control Sample Data'!G107&lt;$B$1,'Control Sample Data'!G107&gt;0),'Control Sample Data'!G107,$B$1),"")</f>
        <v/>
      </c>
      <c r="T108" s="17" t="str">
        <f>IF(SUM('Control Sample Data'!H$3:H$98)&gt;10,IF(AND(ISNUMBER('Control Sample Data'!H107),'Control Sample Data'!H107&lt;$B$1,'Control Sample Data'!H107&gt;0),'Control Sample Data'!H107,$B$1),"")</f>
        <v/>
      </c>
      <c r="U108" s="17" t="str">
        <f>IF(SUM('Control Sample Data'!I$3:I$98)&gt;10,IF(AND(ISNUMBER('Control Sample Data'!I107),'Control Sample Data'!I107&lt;$B$1,'Control Sample Data'!I107&gt;0),'Control Sample Data'!I107,$B$1),"")</f>
        <v/>
      </c>
      <c r="V108" s="17" t="str">
        <f>IF(SUM('Control Sample Data'!J$3:J$98)&gt;10,IF(AND(ISNUMBER('Control Sample Data'!J107),'Control Sample Data'!J107&lt;$B$1,'Control Sample Data'!J107&gt;0),'Control Sample Data'!J107,$B$1),"")</f>
        <v/>
      </c>
      <c r="W108" s="17" t="str">
        <f>IF(SUM('Control Sample Data'!K$3:K$98)&gt;10,IF(AND(ISNUMBER('Control Sample Data'!K107),'Control Sample Data'!K107&lt;$B$1,'Control Sample Data'!K107&gt;0),'Control Sample Data'!K107,$B$1),"")</f>
        <v/>
      </c>
      <c r="X108" s="17" t="str">
        <f>IF(SUM('Control Sample Data'!L$3:L$98)&gt;10,IF(AND(ISNUMBER('Control Sample Data'!L107),'Control Sample Data'!L107&lt;$B$1,'Control Sample Data'!L107&gt;0),'Control Sample Data'!L107,$B$1),"")</f>
        <v/>
      </c>
      <c r="Y108" s="40" t="str">
        <f>IF(SUM('Control Sample Data'!M$3:M$98)&gt;10,IF(AND(ISNUMBER('Control Sample Data'!M107),'Control Sample Data'!M107&lt;$B$1,'Control Sample Data'!M107&gt;0),'Control Sample Data'!M107,$B$1),"")</f>
        <v/>
      </c>
      <c r="Z108" s="41"/>
      <c r="AA108" s="41"/>
      <c r="AB108" s="41"/>
      <c r="AC108" s="41"/>
      <c r="AD108" s="41"/>
      <c r="AE108" s="41"/>
      <c r="AF108" s="41"/>
      <c r="AG108" s="41"/>
      <c r="AH108" s="41"/>
      <c r="AI108" s="41"/>
      <c r="AJ108" s="41"/>
      <c r="AK108" s="41"/>
      <c r="AL108" s="41"/>
      <c r="AM108" s="41"/>
      <c r="AN108" s="41"/>
      <c r="AO108" s="41"/>
      <c r="AP108" s="41"/>
      <c r="AQ108" s="41"/>
      <c r="AR108" s="41"/>
      <c r="AS108" s="41"/>
      <c r="AT108" s="36" t="str">
        <f t="shared" si="46"/>
        <v/>
      </c>
      <c r="AU108" s="36" t="str">
        <f t="shared" si="47"/>
        <v/>
      </c>
      <c r="AV108" s="36" t="str">
        <f t="shared" si="48"/>
        <v/>
      </c>
      <c r="AW108" s="36" t="str">
        <f t="shared" si="49"/>
        <v/>
      </c>
      <c r="AX108" s="36" t="str">
        <f t="shared" si="50"/>
        <v/>
      </c>
      <c r="AY108" s="36" t="str">
        <f t="shared" si="51"/>
        <v/>
      </c>
      <c r="AZ108" s="36" t="str">
        <f t="shared" si="52"/>
        <v/>
      </c>
      <c r="BA108" s="36" t="str">
        <f t="shared" si="53"/>
        <v/>
      </c>
      <c r="BB108" s="36" t="str">
        <f t="shared" si="54"/>
        <v/>
      </c>
      <c r="BC108" s="36" t="str">
        <f t="shared" si="55"/>
        <v/>
      </c>
      <c r="BD108" s="36" t="str">
        <f t="shared" si="56"/>
        <v/>
      </c>
      <c r="BE108" s="36" t="str">
        <f t="shared" si="57"/>
        <v/>
      </c>
      <c r="BF108" s="36" t="str">
        <f t="shared" si="58"/>
        <v/>
      </c>
      <c r="BG108" s="36" t="str">
        <f t="shared" si="59"/>
        <v/>
      </c>
      <c r="BH108" s="36" t="str">
        <f t="shared" si="60"/>
        <v/>
      </c>
      <c r="BI108" s="36" t="str">
        <f t="shared" si="61"/>
        <v/>
      </c>
      <c r="BJ108" s="36" t="str">
        <f t="shared" si="62"/>
        <v/>
      </c>
      <c r="BK108" s="36" t="str">
        <f t="shared" si="63"/>
        <v/>
      </c>
      <c r="BL108" s="36" t="str">
        <f t="shared" si="64"/>
        <v/>
      </c>
      <c r="BM108" s="36" t="str">
        <f t="shared" si="65"/>
        <v/>
      </c>
      <c r="BN108" s="38" t="e">
        <f t="shared" si="88"/>
        <v>#DIV/0!</v>
      </c>
      <c r="BO108" s="38" t="e">
        <f t="shared" si="89"/>
        <v>#DIV/0!</v>
      </c>
      <c r="BP108" s="39" t="str">
        <f t="shared" si="68"/>
        <v/>
      </c>
      <c r="BQ108" s="39" t="str">
        <f t="shared" si="69"/>
        <v/>
      </c>
      <c r="BR108" s="39" t="str">
        <f t="shared" si="70"/>
        <v/>
      </c>
      <c r="BS108" s="39" t="str">
        <f t="shared" si="71"/>
        <v/>
      </c>
      <c r="BT108" s="39" t="str">
        <f t="shared" si="72"/>
        <v/>
      </c>
      <c r="BU108" s="39" t="str">
        <f t="shared" si="73"/>
        <v/>
      </c>
      <c r="BV108" s="39" t="str">
        <f t="shared" si="74"/>
        <v/>
      </c>
      <c r="BW108" s="39" t="str">
        <f t="shared" si="75"/>
        <v/>
      </c>
      <c r="BX108" s="39" t="str">
        <f t="shared" si="76"/>
        <v/>
      </c>
      <c r="BY108" s="39" t="str">
        <f t="shared" si="77"/>
        <v/>
      </c>
      <c r="BZ108" s="39" t="str">
        <f t="shared" si="78"/>
        <v/>
      </c>
      <c r="CA108" s="39" t="str">
        <f t="shared" si="79"/>
        <v/>
      </c>
      <c r="CB108" s="39" t="str">
        <f t="shared" si="80"/>
        <v/>
      </c>
      <c r="CC108" s="39" t="str">
        <f t="shared" si="81"/>
        <v/>
      </c>
      <c r="CD108" s="39" t="str">
        <f t="shared" si="82"/>
        <v/>
      </c>
      <c r="CE108" s="39" t="str">
        <f t="shared" si="83"/>
        <v/>
      </c>
      <c r="CF108" s="39" t="str">
        <f t="shared" si="84"/>
        <v/>
      </c>
      <c r="CG108" s="39" t="str">
        <f t="shared" si="85"/>
        <v/>
      </c>
      <c r="CH108" s="39" t="str">
        <f t="shared" si="86"/>
        <v/>
      </c>
      <c r="CI108" s="39" t="str">
        <f t="shared" si="87"/>
        <v/>
      </c>
    </row>
    <row r="109" spans="1:87">
      <c r="A109" s="18"/>
      <c r="B109" s="15" t="str">
        <f>'Gene Table'!E108</f>
        <v>mmu-miR-423-5p</v>
      </c>
      <c r="C109" s="15" t="str">
        <f>'Gene Table'!B108</f>
        <v>E10</v>
      </c>
      <c r="D109" s="16" t="str">
        <f>IF(SUM('Test Sample Data'!D$3:D$98)&gt;10,IF(AND(ISNUMBER('Test Sample Data'!D108),'Test Sample Data'!D108&lt;$B$1,'Test Sample Data'!D108&gt;0),'Test Sample Data'!D108,$B$1),"")</f>
        <v/>
      </c>
      <c r="E109" s="17" t="str">
        <f>IF(SUM('Test Sample Data'!E$3:E$98)&gt;10,IF(AND(ISNUMBER('Test Sample Data'!E108),'Test Sample Data'!E108&lt;$B$1,'Test Sample Data'!E108&gt;0),'Test Sample Data'!E108,$B$1),"")</f>
        <v/>
      </c>
      <c r="F109" s="17" t="str">
        <f>IF(SUM('Test Sample Data'!F$3:F$98)&gt;10,IF(AND(ISNUMBER('Test Sample Data'!F108),'Test Sample Data'!F108&lt;$B$1,'Test Sample Data'!F108&gt;0),'Test Sample Data'!F108,$B$1),"")</f>
        <v/>
      </c>
      <c r="G109" s="17" t="str">
        <f>IF(SUM('Test Sample Data'!G$3:G$98)&gt;10,IF(AND(ISNUMBER('Test Sample Data'!G108),'Test Sample Data'!G108&lt;$B$1,'Test Sample Data'!G108&gt;0),'Test Sample Data'!G108,$B$1),"")</f>
        <v/>
      </c>
      <c r="H109" s="17" t="str">
        <f>IF(SUM('Test Sample Data'!H$3:H$98)&gt;10,IF(AND(ISNUMBER('Test Sample Data'!H108),'Test Sample Data'!H108&lt;$B$1,'Test Sample Data'!H108&gt;0),'Test Sample Data'!H108,$B$1),"")</f>
        <v/>
      </c>
      <c r="I109" s="17" t="str">
        <f>IF(SUM('Test Sample Data'!I$3:I$98)&gt;10,IF(AND(ISNUMBER('Test Sample Data'!I108),'Test Sample Data'!I108&lt;$B$1,'Test Sample Data'!I108&gt;0),'Test Sample Data'!I108,$B$1),"")</f>
        <v/>
      </c>
      <c r="J109" s="17" t="str">
        <f>IF(SUM('Test Sample Data'!J$3:J$98)&gt;10,IF(AND(ISNUMBER('Test Sample Data'!J108),'Test Sample Data'!J108&lt;$B$1,'Test Sample Data'!J108&gt;0),'Test Sample Data'!J108,$B$1),"")</f>
        <v/>
      </c>
      <c r="K109" s="17" t="str">
        <f>IF(SUM('Test Sample Data'!K$3:K$98)&gt;10,IF(AND(ISNUMBER('Test Sample Data'!K108),'Test Sample Data'!K108&lt;$B$1,'Test Sample Data'!K108&gt;0),'Test Sample Data'!K108,$B$1),"")</f>
        <v/>
      </c>
      <c r="L109" s="17" t="str">
        <f>IF(SUM('Test Sample Data'!L$3:L$98)&gt;10,IF(AND(ISNUMBER('Test Sample Data'!L108),'Test Sample Data'!L108&lt;$B$1,'Test Sample Data'!L108&gt;0),'Test Sample Data'!L108,$B$1),"")</f>
        <v/>
      </c>
      <c r="M109" s="17" t="str">
        <f>IF(SUM('Test Sample Data'!M$3:M$98)&gt;10,IF(AND(ISNUMBER('Test Sample Data'!M108),'Test Sample Data'!M108&lt;$B$1,'Test Sample Data'!M108&gt;0),'Test Sample Data'!M108,$B$1),"")</f>
        <v/>
      </c>
      <c r="N109" s="17" t="str">
        <f>'Gene Table'!E108</f>
        <v>mmu-miR-423-5p</v>
      </c>
      <c r="O109" s="17" t="str">
        <f>'Gene Table'!B108</f>
        <v>E10</v>
      </c>
      <c r="P109" s="17" t="str">
        <f>IF(SUM('Control Sample Data'!D$3:D$98)&gt;10,IF(AND(ISNUMBER('Control Sample Data'!D108),'Control Sample Data'!D108&lt;$B$1,'Control Sample Data'!D108&gt;0),'Control Sample Data'!D108,$B$1),"")</f>
        <v/>
      </c>
      <c r="Q109" s="17" t="str">
        <f>IF(SUM('Control Sample Data'!E$3:E$98)&gt;10,IF(AND(ISNUMBER('Control Sample Data'!E108),'Control Sample Data'!E108&lt;$B$1,'Control Sample Data'!E108&gt;0),'Control Sample Data'!E108,$B$1),"")</f>
        <v/>
      </c>
      <c r="R109" s="17" t="str">
        <f>IF(SUM('Control Sample Data'!F$3:F$98)&gt;10,IF(AND(ISNUMBER('Control Sample Data'!F108),'Control Sample Data'!F108&lt;$B$1,'Control Sample Data'!F108&gt;0),'Control Sample Data'!F108,$B$1),"")</f>
        <v/>
      </c>
      <c r="S109" s="17" t="str">
        <f>IF(SUM('Control Sample Data'!G$3:G$98)&gt;10,IF(AND(ISNUMBER('Control Sample Data'!G108),'Control Sample Data'!G108&lt;$B$1,'Control Sample Data'!G108&gt;0),'Control Sample Data'!G108,$B$1),"")</f>
        <v/>
      </c>
      <c r="T109" s="17" t="str">
        <f>IF(SUM('Control Sample Data'!H$3:H$98)&gt;10,IF(AND(ISNUMBER('Control Sample Data'!H108),'Control Sample Data'!H108&lt;$B$1,'Control Sample Data'!H108&gt;0),'Control Sample Data'!H108,$B$1),"")</f>
        <v/>
      </c>
      <c r="U109" s="17" t="str">
        <f>IF(SUM('Control Sample Data'!I$3:I$98)&gt;10,IF(AND(ISNUMBER('Control Sample Data'!I108),'Control Sample Data'!I108&lt;$B$1,'Control Sample Data'!I108&gt;0),'Control Sample Data'!I108,$B$1),"")</f>
        <v/>
      </c>
      <c r="V109" s="17" t="str">
        <f>IF(SUM('Control Sample Data'!J$3:J$98)&gt;10,IF(AND(ISNUMBER('Control Sample Data'!J108),'Control Sample Data'!J108&lt;$B$1,'Control Sample Data'!J108&gt;0),'Control Sample Data'!J108,$B$1),"")</f>
        <v/>
      </c>
      <c r="W109" s="17" t="str">
        <f>IF(SUM('Control Sample Data'!K$3:K$98)&gt;10,IF(AND(ISNUMBER('Control Sample Data'!K108),'Control Sample Data'!K108&lt;$B$1,'Control Sample Data'!K108&gt;0),'Control Sample Data'!K108,$B$1),"")</f>
        <v/>
      </c>
      <c r="X109" s="17" t="str">
        <f>IF(SUM('Control Sample Data'!L$3:L$98)&gt;10,IF(AND(ISNUMBER('Control Sample Data'!L108),'Control Sample Data'!L108&lt;$B$1,'Control Sample Data'!L108&gt;0),'Control Sample Data'!L108,$B$1),"")</f>
        <v/>
      </c>
      <c r="Y109" s="40" t="str">
        <f>IF(SUM('Control Sample Data'!M$3:M$98)&gt;10,IF(AND(ISNUMBER('Control Sample Data'!M108),'Control Sample Data'!M108&lt;$B$1,'Control Sample Data'!M108&gt;0),'Control Sample Data'!M108,$B$1),"")</f>
        <v/>
      </c>
      <c r="Z109" s="41"/>
      <c r="AA109" s="41"/>
      <c r="AB109" s="41"/>
      <c r="AC109" s="41"/>
      <c r="AD109" s="41"/>
      <c r="AE109" s="41"/>
      <c r="AF109" s="41"/>
      <c r="AG109" s="41"/>
      <c r="AH109" s="41"/>
      <c r="AI109" s="41"/>
      <c r="AJ109" s="41"/>
      <c r="AK109" s="41"/>
      <c r="AL109" s="41"/>
      <c r="AM109" s="41"/>
      <c r="AN109" s="41"/>
      <c r="AO109" s="41"/>
      <c r="AP109" s="41"/>
      <c r="AQ109" s="41"/>
      <c r="AR109" s="41"/>
      <c r="AS109" s="41"/>
      <c r="AT109" s="36" t="str">
        <f t="shared" si="46"/>
        <v/>
      </c>
      <c r="AU109" s="36" t="str">
        <f t="shared" si="47"/>
        <v/>
      </c>
      <c r="AV109" s="36" t="str">
        <f t="shared" si="48"/>
        <v/>
      </c>
      <c r="AW109" s="36" t="str">
        <f t="shared" si="49"/>
        <v/>
      </c>
      <c r="AX109" s="36" t="str">
        <f t="shared" si="50"/>
        <v/>
      </c>
      <c r="AY109" s="36" t="str">
        <f t="shared" si="51"/>
        <v/>
      </c>
      <c r="AZ109" s="36" t="str">
        <f t="shared" si="52"/>
        <v/>
      </c>
      <c r="BA109" s="36" t="str">
        <f t="shared" si="53"/>
        <v/>
      </c>
      <c r="BB109" s="36" t="str">
        <f t="shared" si="54"/>
        <v/>
      </c>
      <c r="BC109" s="36" t="str">
        <f t="shared" si="55"/>
        <v/>
      </c>
      <c r="BD109" s="36" t="str">
        <f t="shared" si="56"/>
        <v/>
      </c>
      <c r="BE109" s="36" t="str">
        <f t="shared" si="57"/>
        <v/>
      </c>
      <c r="BF109" s="36" t="str">
        <f t="shared" si="58"/>
        <v/>
      </c>
      <c r="BG109" s="36" t="str">
        <f t="shared" si="59"/>
        <v/>
      </c>
      <c r="BH109" s="36" t="str">
        <f t="shared" si="60"/>
        <v/>
      </c>
      <c r="BI109" s="36" t="str">
        <f t="shared" si="61"/>
        <v/>
      </c>
      <c r="BJ109" s="36" t="str">
        <f t="shared" si="62"/>
        <v/>
      </c>
      <c r="BK109" s="36" t="str">
        <f t="shared" si="63"/>
        <v/>
      </c>
      <c r="BL109" s="36" t="str">
        <f t="shared" si="64"/>
        <v/>
      </c>
      <c r="BM109" s="36" t="str">
        <f t="shared" si="65"/>
        <v/>
      </c>
      <c r="BN109" s="38" t="e">
        <f t="shared" si="88"/>
        <v>#DIV/0!</v>
      </c>
      <c r="BO109" s="38" t="e">
        <f t="shared" si="89"/>
        <v>#DIV/0!</v>
      </c>
      <c r="BP109" s="39" t="str">
        <f t="shared" si="68"/>
        <v/>
      </c>
      <c r="BQ109" s="39" t="str">
        <f t="shared" si="69"/>
        <v/>
      </c>
      <c r="BR109" s="39" t="str">
        <f t="shared" si="70"/>
        <v/>
      </c>
      <c r="BS109" s="39" t="str">
        <f t="shared" si="71"/>
        <v/>
      </c>
      <c r="BT109" s="39" t="str">
        <f t="shared" si="72"/>
        <v/>
      </c>
      <c r="BU109" s="39" t="str">
        <f t="shared" si="73"/>
        <v/>
      </c>
      <c r="BV109" s="39" t="str">
        <f t="shared" si="74"/>
        <v/>
      </c>
      <c r="BW109" s="39" t="str">
        <f t="shared" si="75"/>
        <v/>
      </c>
      <c r="BX109" s="39" t="str">
        <f t="shared" si="76"/>
        <v/>
      </c>
      <c r="BY109" s="39" t="str">
        <f t="shared" si="77"/>
        <v/>
      </c>
      <c r="BZ109" s="39" t="str">
        <f t="shared" si="78"/>
        <v/>
      </c>
      <c r="CA109" s="39" t="str">
        <f t="shared" si="79"/>
        <v/>
      </c>
      <c r="CB109" s="39" t="str">
        <f t="shared" si="80"/>
        <v/>
      </c>
      <c r="CC109" s="39" t="str">
        <f t="shared" si="81"/>
        <v/>
      </c>
      <c r="CD109" s="39" t="str">
        <f t="shared" si="82"/>
        <v/>
      </c>
      <c r="CE109" s="39" t="str">
        <f t="shared" si="83"/>
        <v/>
      </c>
      <c r="CF109" s="39" t="str">
        <f t="shared" si="84"/>
        <v/>
      </c>
      <c r="CG109" s="39" t="str">
        <f t="shared" si="85"/>
        <v/>
      </c>
      <c r="CH109" s="39" t="str">
        <f t="shared" si="86"/>
        <v/>
      </c>
      <c r="CI109" s="39" t="str">
        <f t="shared" si="87"/>
        <v/>
      </c>
    </row>
    <row r="110" spans="1:87">
      <c r="A110" s="18"/>
      <c r="B110" s="15" t="str">
        <f>'Gene Table'!E109</f>
        <v>mmu-miR-154-5p</v>
      </c>
      <c r="C110" s="15" t="str">
        <f>'Gene Table'!B109</f>
        <v>E11</v>
      </c>
      <c r="D110" s="16" t="str">
        <f>IF(SUM('Test Sample Data'!D$3:D$98)&gt;10,IF(AND(ISNUMBER('Test Sample Data'!D109),'Test Sample Data'!D109&lt;$B$1,'Test Sample Data'!D109&gt;0),'Test Sample Data'!D109,$B$1),"")</f>
        <v/>
      </c>
      <c r="E110" s="17" t="str">
        <f>IF(SUM('Test Sample Data'!E$3:E$98)&gt;10,IF(AND(ISNUMBER('Test Sample Data'!E109),'Test Sample Data'!E109&lt;$B$1,'Test Sample Data'!E109&gt;0),'Test Sample Data'!E109,$B$1),"")</f>
        <v/>
      </c>
      <c r="F110" s="17" t="str">
        <f>IF(SUM('Test Sample Data'!F$3:F$98)&gt;10,IF(AND(ISNUMBER('Test Sample Data'!F109),'Test Sample Data'!F109&lt;$B$1,'Test Sample Data'!F109&gt;0),'Test Sample Data'!F109,$B$1),"")</f>
        <v/>
      </c>
      <c r="G110" s="17" t="str">
        <f>IF(SUM('Test Sample Data'!G$3:G$98)&gt;10,IF(AND(ISNUMBER('Test Sample Data'!G109),'Test Sample Data'!G109&lt;$B$1,'Test Sample Data'!G109&gt;0),'Test Sample Data'!G109,$B$1),"")</f>
        <v/>
      </c>
      <c r="H110" s="17" t="str">
        <f>IF(SUM('Test Sample Data'!H$3:H$98)&gt;10,IF(AND(ISNUMBER('Test Sample Data'!H109),'Test Sample Data'!H109&lt;$B$1,'Test Sample Data'!H109&gt;0),'Test Sample Data'!H109,$B$1),"")</f>
        <v/>
      </c>
      <c r="I110" s="17" t="str">
        <f>IF(SUM('Test Sample Data'!I$3:I$98)&gt;10,IF(AND(ISNUMBER('Test Sample Data'!I109),'Test Sample Data'!I109&lt;$B$1,'Test Sample Data'!I109&gt;0),'Test Sample Data'!I109,$B$1),"")</f>
        <v/>
      </c>
      <c r="J110" s="17" t="str">
        <f>IF(SUM('Test Sample Data'!J$3:J$98)&gt;10,IF(AND(ISNUMBER('Test Sample Data'!J109),'Test Sample Data'!J109&lt;$B$1,'Test Sample Data'!J109&gt;0),'Test Sample Data'!J109,$B$1),"")</f>
        <v/>
      </c>
      <c r="K110" s="17" t="str">
        <f>IF(SUM('Test Sample Data'!K$3:K$98)&gt;10,IF(AND(ISNUMBER('Test Sample Data'!K109),'Test Sample Data'!K109&lt;$B$1,'Test Sample Data'!K109&gt;0),'Test Sample Data'!K109,$B$1),"")</f>
        <v/>
      </c>
      <c r="L110" s="17" t="str">
        <f>IF(SUM('Test Sample Data'!L$3:L$98)&gt;10,IF(AND(ISNUMBER('Test Sample Data'!L109),'Test Sample Data'!L109&lt;$B$1,'Test Sample Data'!L109&gt;0),'Test Sample Data'!L109,$B$1),"")</f>
        <v/>
      </c>
      <c r="M110" s="17" t="str">
        <f>IF(SUM('Test Sample Data'!M$3:M$98)&gt;10,IF(AND(ISNUMBER('Test Sample Data'!M109),'Test Sample Data'!M109&lt;$B$1,'Test Sample Data'!M109&gt;0),'Test Sample Data'!M109,$B$1),"")</f>
        <v/>
      </c>
      <c r="N110" s="17" t="str">
        <f>'Gene Table'!E109</f>
        <v>mmu-miR-154-5p</v>
      </c>
      <c r="O110" s="17" t="str">
        <f>'Gene Table'!B109</f>
        <v>E11</v>
      </c>
      <c r="P110" s="17" t="str">
        <f>IF(SUM('Control Sample Data'!D$3:D$98)&gt;10,IF(AND(ISNUMBER('Control Sample Data'!D109),'Control Sample Data'!D109&lt;$B$1,'Control Sample Data'!D109&gt;0),'Control Sample Data'!D109,$B$1),"")</f>
        <v/>
      </c>
      <c r="Q110" s="17" t="str">
        <f>IF(SUM('Control Sample Data'!E$3:E$98)&gt;10,IF(AND(ISNUMBER('Control Sample Data'!E109),'Control Sample Data'!E109&lt;$B$1,'Control Sample Data'!E109&gt;0),'Control Sample Data'!E109,$B$1),"")</f>
        <v/>
      </c>
      <c r="R110" s="17" t="str">
        <f>IF(SUM('Control Sample Data'!F$3:F$98)&gt;10,IF(AND(ISNUMBER('Control Sample Data'!F109),'Control Sample Data'!F109&lt;$B$1,'Control Sample Data'!F109&gt;0),'Control Sample Data'!F109,$B$1),"")</f>
        <v/>
      </c>
      <c r="S110" s="17" t="str">
        <f>IF(SUM('Control Sample Data'!G$3:G$98)&gt;10,IF(AND(ISNUMBER('Control Sample Data'!G109),'Control Sample Data'!G109&lt;$B$1,'Control Sample Data'!G109&gt;0),'Control Sample Data'!G109,$B$1),"")</f>
        <v/>
      </c>
      <c r="T110" s="17" t="str">
        <f>IF(SUM('Control Sample Data'!H$3:H$98)&gt;10,IF(AND(ISNUMBER('Control Sample Data'!H109),'Control Sample Data'!H109&lt;$B$1,'Control Sample Data'!H109&gt;0),'Control Sample Data'!H109,$B$1),"")</f>
        <v/>
      </c>
      <c r="U110" s="17" t="str">
        <f>IF(SUM('Control Sample Data'!I$3:I$98)&gt;10,IF(AND(ISNUMBER('Control Sample Data'!I109),'Control Sample Data'!I109&lt;$B$1,'Control Sample Data'!I109&gt;0),'Control Sample Data'!I109,$B$1),"")</f>
        <v/>
      </c>
      <c r="V110" s="17" t="str">
        <f>IF(SUM('Control Sample Data'!J$3:J$98)&gt;10,IF(AND(ISNUMBER('Control Sample Data'!J109),'Control Sample Data'!J109&lt;$B$1,'Control Sample Data'!J109&gt;0),'Control Sample Data'!J109,$B$1),"")</f>
        <v/>
      </c>
      <c r="W110" s="17" t="str">
        <f>IF(SUM('Control Sample Data'!K$3:K$98)&gt;10,IF(AND(ISNUMBER('Control Sample Data'!K109),'Control Sample Data'!K109&lt;$B$1,'Control Sample Data'!K109&gt;0),'Control Sample Data'!K109,$B$1),"")</f>
        <v/>
      </c>
      <c r="X110" s="17" t="str">
        <f>IF(SUM('Control Sample Data'!L$3:L$98)&gt;10,IF(AND(ISNUMBER('Control Sample Data'!L109),'Control Sample Data'!L109&lt;$B$1,'Control Sample Data'!L109&gt;0),'Control Sample Data'!L109,$B$1),"")</f>
        <v/>
      </c>
      <c r="Y110" s="40" t="str">
        <f>IF(SUM('Control Sample Data'!M$3:M$98)&gt;10,IF(AND(ISNUMBER('Control Sample Data'!M109),'Control Sample Data'!M109&lt;$B$1,'Control Sample Data'!M109&gt;0),'Control Sample Data'!M109,$B$1),"")</f>
        <v/>
      </c>
      <c r="Z110" s="41"/>
      <c r="AA110" s="41"/>
      <c r="AB110" s="41"/>
      <c r="AC110" s="41"/>
      <c r="AD110" s="41"/>
      <c r="AE110" s="41"/>
      <c r="AF110" s="41"/>
      <c r="AG110" s="41"/>
      <c r="AH110" s="41"/>
      <c r="AI110" s="41"/>
      <c r="AJ110" s="41"/>
      <c r="AK110" s="41"/>
      <c r="AL110" s="41"/>
      <c r="AM110" s="41"/>
      <c r="AN110" s="41"/>
      <c r="AO110" s="41"/>
      <c r="AP110" s="41"/>
      <c r="AQ110" s="41"/>
      <c r="AR110" s="41"/>
      <c r="AS110" s="41"/>
      <c r="AT110" s="36" t="str">
        <f t="shared" si="46"/>
        <v/>
      </c>
      <c r="AU110" s="36" t="str">
        <f t="shared" si="47"/>
        <v/>
      </c>
      <c r="AV110" s="36" t="str">
        <f t="shared" si="48"/>
        <v/>
      </c>
      <c r="AW110" s="36" t="str">
        <f t="shared" si="49"/>
        <v/>
      </c>
      <c r="AX110" s="36" t="str">
        <f t="shared" si="50"/>
        <v/>
      </c>
      <c r="AY110" s="36" t="str">
        <f t="shared" si="51"/>
        <v/>
      </c>
      <c r="AZ110" s="36" t="str">
        <f t="shared" si="52"/>
        <v/>
      </c>
      <c r="BA110" s="36" t="str">
        <f t="shared" si="53"/>
        <v/>
      </c>
      <c r="BB110" s="36" t="str">
        <f t="shared" si="54"/>
        <v/>
      </c>
      <c r="BC110" s="36" t="str">
        <f t="shared" si="55"/>
        <v/>
      </c>
      <c r="BD110" s="36" t="str">
        <f t="shared" si="56"/>
        <v/>
      </c>
      <c r="BE110" s="36" t="str">
        <f t="shared" si="57"/>
        <v/>
      </c>
      <c r="BF110" s="36" t="str">
        <f t="shared" si="58"/>
        <v/>
      </c>
      <c r="BG110" s="36" t="str">
        <f t="shared" si="59"/>
        <v/>
      </c>
      <c r="BH110" s="36" t="str">
        <f t="shared" si="60"/>
        <v/>
      </c>
      <c r="BI110" s="36" t="str">
        <f t="shared" si="61"/>
        <v/>
      </c>
      <c r="BJ110" s="36" t="str">
        <f t="shared" si="62"/>
        <v/>
      </c>
      <c r="BK110" s="36" t="str">
        <f t="shared" si="63"/>
        <v/>
      </c>
      <c r="BL110" s="36" t="str">
        <f t="shared" si="64"/>
        <v/>
      </c>
      <c r="BM110" s="36" t="str">
        <f t="shared" si="65"/>
        <v/>
      </c>
      <c r="BN110" s="38" t="e">
        <f t="shared" si="88"/>
        <v>#DIV/0!</v>
      </c>
      <c r="BO110" s="38" t="e">
        <f t="shared" si="89"/>
        <v>#DIV/0!</v>
      </c>
      <c r="BP110" s="39" t="str">
        <f t="shared" si="68"/>
        <v/>
      </c>
      <c r="BQ110" s="39" t="str">
        <f t="shared" si="69"/>
        <v/>
      </c>
      <c r="BR110" s="39" t="str">
        <f t="shared" si="70"/>
        <v/>
      </c>
      <c r="BS110" s="39" t="str">
        <f t="shared" si="71"/>
        <v/>
      </c>
      <c r="BT110" s="39" t="str">
        <f t="shared" si="72"/>
        <v/>
      </c>
      <c r="BU110" s="39" t="str">
        <f t="shared" si="73"/>
        <v/>
      </c>
      <c r="BV110" s="39" t="str">
        <f t="shared" si="74"/>
        <v/>
      </c>
      <c r="BW110" s="39" t="str">
        <f t="shared" si="75"/>
        <v/>
      </c>
      <c r="BX110" s="39" t="str">
        <f t="shared" si="76"/>
        <v/>
      </c>
      <c r="BY110" s="39" t="str">
        <f t="shared" si="77"/>
        <v/>
      </c>
      <c r="BZ110" s="39" t="str">
        <f t="shared" si="78"/>
        <v/>
      </c>
      <c r="CA110" s="39" t="str">
        <f t="shared" si="79"/>
        <v/>
      </c>
      <c r="CB110" s="39" t="str">
        <f t="shared" si="80"/>
        <v/>
      </c>
      <c r="CC110" s="39" t="str">
        <f t="shared" si="81"/>
        <v/>
      </c>
      <c r="CD110" s="39" t="str">
        <f t="shared" si="82"/>
        <v/>
      </c>
      <c r="CE110" s="39" t="str">
        <f t="shared" si="83"/>
        <v/>
      </c>
      <c r="CF110" s="39" t="str">
        <f t="shared" si="84"/>
        <v/>
      </c>
      <c r="CG110" s="39" t="str">
        <f t="shared" si="85"/>
        <v/>
      </c>
      <c r="CH110" s="39" t="str">
        <f t="shared" si="86"/>
        <v/>
      </c>
      <c r="CI110" s="39" t="str">
        <f t="shared" si="87"/>
        <v/>
      </c>
    </row>
    <row r="111" spans="1:87">
      <c r="A111" s="18"/>
      <c r="B111" s="15" t="str">
        <f>'Gene Table'!E110</f>
        <v>mmu-miR-425-5p</v>
      </c>
      <c r="C111" s="15" t="str">
        <f>'Gene Table'!B110</f>
        <v>E12</v>
      </c>
      <c r="D111" s="16" t="str">
        <f>IF(SUM('Test Sample Data'!D$3:D$98)&gt;10,IF(AND(ISNUMBER('Test Sample Data'!D110),'Test Sample Data'!D110&lt;$B$1,'Test Sample Data'!D110&gt;0),'Test Sample Data'!D110,$B$1),"")</f>
        <v/>
      </c>
      <c r="E111" s="17" t="str">
        <f>IF(SUM('Test Sample Data'!E$3:E$98)&gt;10,IF(AND(ISNUMBER('Test Sample Data'!E110),'Test Sample Data'!E110&lt;$B$1,'Test Sample Data'!E110&gt;0),'Test Sample Data'!E110,$B$1),"")</f>
        <v/>
      </c>
      <c r="F111" s="17" t="str">
        <f>IF(SUM('Test Sample Data'!F$3:F$98)&gt;10,IF(AND(ISNUMBER('Test Sample Data'!F110),'Test Sample Data'!F110&lt;$B$1,'Test Sample Data'!F110&gt;0),'Test Sample Data'!F110,$B$1),"")</f>
        <v/>
      </c>
      <c r="G111" s="17" t="str">
        <f>IF(SUM('Test Sample Data'!G$3:G$98)&gt;10,IF(AND(ISNUMBER('Test Sample Data'!G110),'Test Sample Data'!G110&lt;$B$1,'Test Sample Data'!G110&gt;0),'Test Sample Data'!G110,$B$1),"")</f>
        <v/>
      </c>
      <c r="H111" s="17" t="str">
        <f>IF(SUM('Test Sample Data'!H$3:H$98)&gt;10,IF(AND(ISNUMBER('Test Sample Data'!H110),'Test Sample Data'!H110&lt;$B$1,'Test Sample Data'!H110&gt;0),'Test Sample Data'!H110,$B$1),"")</f>
        <v/>
      </c>
      <c r="I111" s="17" t="str">
        <f>IF(SUM('Test Sample Data'!I$3:I$98)&gt;10,IF(AND(ISNUMBER('Test Sample Data'!I110),'Test Sample Data'!I110&lt;$B$1,'Test Sample Data'!I110&gt;0),'Test Sample Data'!I110,$B$1),"")</f>
        <v/>
      </c>
      <c r="J111" s="17" t="str">
        <f>IF(SUM('Test Sample Data'!J$3:J$98)&gt;10,IF(AND(ISNUMBER('Test Sample Data'!J110),'Test Sample Data'!J110&lt;$B$1,'Test Sample Data'!J110&gt;0),'Test Sample Data'!J110,$B$1),"")</f>
        <v/>
      </c>
      <c r="K111" s="17" t="str">
        <f>IF(SUM('Test Sample Data'!K$3:K$98)&gt;10,IF(AND(ISNUMBER('Test Sample Data'!K110),'Test Sample Data'!K110&lt;$B$1,'Test Sample Data'!K110&gt;0),'Test Sample Data'!K110,$B$1),"")</f>
        <v/>
      </c>
      <c r="L111" s="17" t="str">
        <f>IF(SUM('Test Sample Data'!L$3:L$98)&gt;10,IF(AND(ISNUMBER('Test Sample Data'!L110),'Test Sample Data'!L110&lt;$B$1,'Test Sample Data'!L110&gt;0),'Test Sample Data'!L110,$B$1),"")</f>
        <v/>
      </c>
      <c r="M111" s="17" t="str">
        <f>IF(SUM('Test Sample Data'!M$3:M$98)&gt;10,IF(AND(ISNUMBER('Test Sample Data'!M110),'Test Sample Data'!M110&lt;$B$1,'Test Sample Data'!M110&gt;0),'Test Sample Data'!M110,$B$1),"")</f>
        <v/>
      </c>
      <c r="N111" s="17" t="str">
        <f>'Gene Table'!E110</f>
        <v>mmu-miR-425-5p</v>
      </c>
      <c r="O111" s="17" t="str">
        <f>'Gene Table'!B110</f>
        <v>E12</v>
      </c>
      <c r="P111" s="17" t="str">
        <f>IF(SUM('Control Sample Data'!D$3:D$98)&gt;10,IF(AND(ISNUMBER('Control Sample Data'!D110),'Control Sample Data'!D110&lt;$B$1,'Control Sample Data'!D110&gt;0),'Control Sample Data'!D110,$B$1),"")</f>
        <v/>
      </c>
      <c r="Q111" s="17" t="str">
        <f>IF(SUM('Control Sample Data'!E$3:E$98)&gt;10,IF(AND(ISNUMBER('Control Sample Data'!E110),'Control Sample Data'!E110&lt;$B$1,'Control Sample Data'!E110&gt;0),'Control Sample Data'!E110,$B$1),"")</f>
        <v/>
      </c>
      <c r="R111" s="17" t="str">
        <f>IF(SUM('Control Sample Data'!F$3:F$98)&gt;10,IF(AND(ISNUMBER('Control Sample Data'!F110),'Control Sample Data'!F110&lt;$B$1,'Control Sample Data'!F110&gt;0),'Control Sample Data'!F110,$B$1),"")</f>
        <v/>
      </c>
      <c r="S111" s="17" t="str">
        <f>IF(SUM('Control Sample Data'!G$3:G$98)&gt;10,IF(AND(ISNUMBER('Control Sample Data'!G110),'Control Sample Data'!G110&lt;$B$1,'Control Sample Data'!G110&gt;0),'Control Sample Data'!G110,$B$1),"")</f>
        <v/>
      </c>
      <c r="T111" s="17" t="str">
        <f>IF(SUM('Control Sample Data'!H$3:H$98)&gt;10,IF(AND(ISNUMBER('Control Sample Data'!H110),'Control Sample Data'!H110&lt;$B$1,'Control Sample Data'!H110&gt;0),'Control Sample Data'!H110,$B$1),"")</f>
        <v/>
      </c>
      <c r="U111" s="17" t="str">
        <f>IF(SUM('Control Sample Data'!I$3:I$98)&gt;10,IF(AND(ISNUMBER('Control Sample Data'!I110),'Control Sample Data'!I110&lt;$B$1,'Control Sample Data'!I110&gt;0),'Control Sample Data'!I110,$B$1),"")</f>
        <v/>
      </c>
      <c r="V111" s="17" t="str">
        <f>IF(SUM('Control Sample Data'!J$3:J$98)&gt;10,IF(AND(ISNUMBER('Control Sample Data'!J110),'Control Sample Data'!J110&lt;$B$1,'Control Sample Data'!J110&gt;0),'Control Sample Data'!J110,$B$1),"")</f>
        <v/>
      </c>
      <c r="W111" s="17" t="str">
        <f>IF(SUM('Control Sample Data'!K$3:K$98)&gt;10,IF(AND(ISNUMBER('Control Sample Data'!K110),'Control Sample Data'!K110&lt;$B$1,'Control Sample Data'!K110&gt;0),'Control Sample Data'!K110,$B$1),"")</f>
        <v/>
      </c>
      <c r="X111" s="17" t="str">
        <f>IF(SUM('Control Sample Data'!L$3:L$98)&gt;10,IF(AND(ISNUMBER('Control Sample Data'!L110),'Control Sample Data'!L110&lt;$B$1,'Control Sample Data'!L110&gt;0),'Control Sample Data'!L110,$B$1),"")</f>
        <v/>
      </c>
      <c r="Y111" s="40" t="str">
        <f>IF(SUM('Control Sample Data'!M$3:M$98)&gt;10,IF(AND(ISNUMBER('Control Sample Data'!M110),'Control Sample Data'!M110&lt;$B$1,'Control Sample Data'!M110&gt;0),'Control Sample Data'!M110,$B$1),"")</f>
        <v/>
      </c>
      <c r="Z111" s="41"/>
      <c r="AA111" s="41"/>
      <c r="AB111" s="41"/>
      <c r="AC111" s="41"/>
      <c r="AD111" s="41"/>
      <c r="AE111" s="41"/>
      <c r="AF111" s="41"/>
      <c r="AG111" s="41"/>
      <c r="AH111" s="41"/>
      <c r="AI111" s="41"/>
      <c r="AJ111" s="41"/>
      <c r="AK111" s="41"/>
      <c r="AL111" s="41"/>
      <c r="AM111" s="41"/>
      <c r="AN111" s="41"/>
      <c r="AO111" s="41"/>
      <c r="AP111" s="41"/>
      <c r="AQ111" s="41"/>
      <c r="AR111" s="41"/>
      <c r="AS111" s="41"/>
      <c r="AT111" s="36" t="str">
        <f t="shared" si="46"/>
        <v/>
      </c>
      <c r="AU111" s="36" t="str">
        <f t="shared" si="47"/>
        <v/>
      </c>
      <c r="AV111" s="36" t="str">
        <f t="shared" si="48"/>
        <v/>
      </c>
      <c r="AW111" s="36" t="str">
        <f t="shared" si="49"/>
        <v/>
      </c>
      <c r="AX111" s="36" t="str">
        <f t="shared" si="50"/>
        <v/>
      </c>
      <c r="AY111" s="36" t="str">
        <f t="shared" si="51"/>
        <v/>
      </c>
      <c r="AZ111" s="36" t="str">
        <f t="shared" si="52"/>
        <v/>
      </c>
      <c r="BA111" s="36" t="str">
        <f t="shared" si="53"/>
        <v/>
      </c>
      <c r="BB111" s="36" t="str">
        <f t="shared" si="54"/>
        <v/>
      </c>
      <c r="BC111" s="36" t="str">
        <f t="shared" si="55"/>
        <v/>
      </c>
      <c r="BD111" s="36" t="str">
        <f t="shared" si="56"/>
        <v/>
      </c>
      <c r="BE111" s="36" t="str">
        <f t="shared" si="57"/>
        <v/>
      </c>
      <c r="BF111" s="36" t="str">
        <f t="shared" si="58"/>
        <v/>
      </c>
      <c r="BG111" s="36" t="str">
        <f t="shared" si="59"/>
        <v/>
      </c>
      <c r="BH111" s="36" t="str">
        <f t="shared" si="60"/>
        <v/>
      </c>
      <c r="BI111" s="36" t="str">
        <f t="shared" si="61"/>
        <v/>
      </c>
      <c r="BJ111" s="36" t="str">
        <f t="shared" si="62"/>
        <v/>
      </c>
      <c r="BK111" s="36" t="str">
        <f t="shared" si="63"/>
        <v/>
      </c>
      <c r="BL111" s="36" t="str">
        <f t="shared" si="64"/>
        <v/>
      </c>
      <c r="BM111" s="36" t="str">
        <f t="shared" si="65"/>
        <v/>
      </c>
      <c r="BN111" s="38" t="e">
        <f t="shared" si="88"/>
        <v>#DIV/0!</v>
      </c>
      <c r="BO111" s="38" t="e">
        <f t="shared" si="89"/>
        <v>#DIV/0!</v>
      </c>
      <c r="BP111" s="39" t="str">
        <f t="shared" si="68"/>
        <v/>
      </c>
      <c r="BQ111" s="39" t="str">
        <f t="shared" si="69"/>
        <v/>
      </c>
      <c r="BR111" s="39" t="str">
        <f t="shared" si="70"/>
        <v/>
      </c>
      <c r="BS111" s="39" t="str">
        <f t="shared" si="71"/>
        <v/>
      </c>
      <c r="BT111" s="39" t="str">
        <f t="shared" si="72"/>
        <v/>
      </c>
      <c r="BU111" s="39" t="str">
        <f t="shared" si="73"/>
        <v/>
      </c>
      <c r="BV111" s="39" t="str">
        <f t="shared" si="74"/>
        <v/>
      </c>
      <c r="BW111" s="39" t="str">
        <f t="shared" si="75"/>
        <v/>
      </c>
      <c r="BX111" s="39" t="str">
        <f t="shared" si="76"/>
        <v/>
      </c>
      <c r="BY111" s="39" t="str">
        <f t="shared" si="77"/>
        <v/>
      </c>
      <c r="BZ111" s="39" t="str">
        <f t="shared" si="78"/>
        <v/>
      </c>
      <c r="CA111" s="39" t="str">
        <f t="shared" si="79"/>
        <v/>
      </c>
      <c r="CB111" s="39" t="str">
        <f t="shared" si="80"/>
        <v/>
      </c>
      <c r="CC111" s="39" t="str">
        <f t="shared" si="81"/>
        <v/>
      </c>
      <c r="CD111" s="39" t="str">
        <f t="shared" si="82"/>
        <v/>
      </c>
      <c r="CE111" s="39" t="str">
        <f t="shared" si="83"/>
        <v/>
      </c>
      <c r="CF111" s="39" t="str">
        <f t="shared" si="84"/>
        <v/>
      </c>
      <c r="CG111" s="39" t="str">
        <f t="shared" si="85"/>
        <v/>
      </c>
      <c r="CH111" s="39" t="str">
        <f t="shared" si="86"/>
        <v/>
      </c>
      <c r="CI111" s="39" t="str">
        <f t="shared" si="87"/>
        <v/>
      </c>
    </row>
    <row r="112" spans="1:87">
      <c r="A112" s="18"/>
      <c r="B112" s="15" t="str">
        <f>'Gene Table'!E111</f>
        <v>mmu-miR-15a-5p</v>
      </c>
      <c r="C112" s="15" t="str">
        <f>'Gene Table'!B111</f>
        <v>E13</v>
      </c>
      <c r="D112" s="16" t="str">
        <f>IF(SUM('Test Sample Data'!D$3:D$98)&gt;10,IF(AND(ISNUMBER('Test Sample Data'!D111),'Test Sample Data'!D111&lt;$B$1,'Test Sample Data'!D111&gt;0),'Test Sample Data'!D111,$B$1),"")</f>
        <v/>
      </c>
      <c r="E112" s="17" t="str">
        <f>IF(SUM('Test Sample Data'!E$3:E$98)&gt;10,IF(AND(ISNUMBER('Test Sample Data'!E111),'Test Sample Data'!E111&lt;$B$1,'Test Sample Data'!E111&gt;0),'Test Sample Data'!E111,$B$1),"")</f>
        <v/>
      </c>
      <c r="F112" s="17" t="str">
        <f>IF(SUM('Test Sample Data'!F$3:F$98)&gt;10,IF(AND(ISNUMBER('Test Sample Data'!F111),'Test Sample Data'!F111&lt;$B$1,'Test Sample Data'!F111&gt;0),'Test Sample Data'!F111,$B$1),"")</f>
        <v/>
      </c>
      <c r="G112" s="17" t="str">
        <f>IF(SUM('Test Sample Data'!G$3:G$98)&gt;10,IF(AND(ISNUMBER('Test Sample Data'!G111),'Test Sample Data'!G111&lt;$B$1,'Test Sample Data'!G111&gt;0),'Test Sample Data'!G111,$B$1),"")</f>
        <v/>
      </c>
      <c r="H112" s="17" t="str">
        <f>IF(SUM('Test Sample Data'!H$3:H$98)&gt;10,IF(AND(ISNUMBER('Test Sample Data'!H111),'Test Sample Data'!H111&lt;$B$1,'Test Sample Data'!H111&gt;0),'Test Sample Data'!H111,$B$1),"")</f>
        <v/>
      </c>
      <c r="I112" s="17" t="str">
        <f>IF(SUM('Test Sample Data'!I$3:I$98)&gt;10,IF(AND(ISNUMBER('Test Sample Data'!I111),'Test Sample Data'!I111&lt;$B$1,'Test Sample Data'!I111&gt;0),'Test Sample Data'!I111,$B$1),"")</f>
        <v/>
      </c>
      <c r="J112" s="17" t="str">
        <f>IF(SUM('Test Sample Data'!J$3:J$98)&gt;10,IF(AND(ISNUMBER('Test Sample Data'!J111),'Test Sample Data'!J111&lt;$B$1,'Test Sample Data'!J111&gt;0),'Test Sample Data'!J111,$B$1),"")</f>
        <v/>
      </c>
      <c r="K112" s="17" t="str">
        <f>IF(SUM('Test Sample Data'!K$3:K$98)&gt;10,IF(AND(ISNUMBER('Test Sample Data'!K111),'Test Sample Data'!K111&lt;$B$1,'Test Sample Data'!K111&gt;0),'Test Sample Data'!K111,$B$1),"")</f>
        <v/>
      </c>
      <c r="L112" s="17" t="str">
        <f>IF(SUM('Test Sample Data'!L$3:L$98)&gt;10,IF(AND(ISNUMBER('Test Sample Data'!L111),'Test Sample Data'!L111&lt;$B$1,'Test Sample Data'!L111&gt;0),'Test Sample Data'!L111,$B$1),"")</f>
        <v/>
      </c>
      <c r="M112" s="17" t="str">
        <f>IF(SUM('Test Sample Data'!M$3:M$98)&gt;10,IF(AND(ISNUMBER('Test Sample Data'!M111),'Test Sample Data'!M111&lt;$B$1,'Test Sample Data'!M111&gt;0),'Test Sample Data'!M111,$B$1),"")</f>
        <v/>
      </c>
      <c r="N112" s="17" t="str">
        <f>'Gene Table'!E111</f>
        <v>mmu-miR-15a-5p</v>
      </c>
      <c r="O112" s="17" t="str">
        <f>'Gene Table'!B111</f>
        <v>E13</v>
      </c>
      <c r="P112" s="17" t="str">
        <f>IF(SUM('Control Sample Data'!D$3:D$98)&gt;10,IF(AND(ISNUMBER('Control Sample Data'!D111),'Control Sample Data'!D111&lt;$B$1,'Control Sample Data'!D111&gt;0),'Control Sample Data'!D111,$B$1),"")</f>
        <v/>
      </c>
      <c r="Q112" s="17" t="str">
        <f>IF(SUM('Control Sample Data'!E$3:E$98)&gt;10,IF(AND(ISNUMBER('Control Sample Data'!E111),'Control Sample Data'!E111&lt;$B$1,'Control Sample Data'!E111&gt;0),'Control Sample Data'!E111,$B$1),"")</f>
        <v/>
      </c>
      <c r="R112" s="17" t="str">
        <f>IF(SUM('Control Sample Data'!F$3:F$98)&gt;10,IF(AND(ISNUMBER('Control Sample Data'!F111),'Control Sample Data'!F111&lt;$B$1,'Control Sample Data'!F111&gt;0),'Control Sample Data'!F111,$B$1),"")</f>
        <v/>
      </c>
      <c r="S112" s="17" t="str">
        <f>IF(SUM('Control Sample Data'!G$3:G$98)&gt;10,IF(AND(ISNUMBER('Control Sample Data'!G111),'Control Sample Data'!G111&lt;$B$1,'Control Sample Data'!G111&gt;0),'Control Sample Data'!G111,$B$1),"")</f>
        <v/>
      </c>
      <c r="T112" s="17" t="str">
        <f>IF(SUM('Control Sample Data'!H$3:H$98)&gt;10,IF(AND(ISNUMBER('Control Sample Data'!H111),'Control Sample Data'!H111&lt;$B$1,'Control Sample Data'!H111&gt;0),'Control Sample Data'!H111,$B$1),"")</f>
        <v/>
      </c>
      <c r="U112" s="17" t="str">
        <f>IF(SUM('Control Sample Data'!I$3:I$98)&gt;10,IF(AND(ISNUMBER('Control Sample Data'!I111),'Control Sample Data'!I111&lt;$B$1,'Control Sample Data'!I111&gt;0),'Control Sample Data'!I111,$B$1),"")</f>
        <v/>
      </c>
      <c r="V112" s="17" t="str">
        <f>IF(SUM('Control Sample Data'!J$3:J$98)&gt;10,IF(AND(ISNUMBER('Control Sample Data'!J111),'Control Sample Data'!J111&lt;$B$1,'Control Sample Data'!J111&gt;0),'Control Sample Data'!J111,$B$1),"")</f>
        <v/>
      </c>
      <c r="W112" s="17" t="str">
        <f>IF(SUM('Control Sample Data'!K$3:K$98)&gt;10,IF(AND(ISNUMBER('Control Sample Data'!K111),'Control Sample Data'!K111&lt;$B$1,'Control Sample Data'!K111&gt;0),'Control Sample Data'!K111,$B$1),"")</f>
        <v/>
      </c>
      <c r="X112" s="17" t="str">
        <f>IF(SUM('Control Sample Data'!L$3:L$98)&gt;10,IF(AND(ISNUMBER('Control Sample Data'!L111),'Control Sample Data'!L111&lt;$B$1,'Control Sample Data'!L111&gt;0),'Control Sample Data'!L111,$B$1),"")</f>
        <v/>
      </c>
      <c r="Y112" s="40" t="str">
        <f>IF(SUM('Control Sample Data'!M$3:M$98)&gt;10,IF(AND(ISNUMBER('Control Sample Data'!M111),'Control Sample Data'!M111&lt;$B$1,'Control Sample Data'!M111&gt;0),'Control Sample Data'!M111,$B$1),"")</f>
        <v/>
      </c>
      <c r="Z112" s="41"/>
      <c r="AA112" s="41"/>
      <c r="AB112" s="41"/>
      <c r="AC112" s="41"/>
      <c r="AD112" s="41"/>
      <c r="AE112" s="41"/>
      <c r="AF112" s="41"/>
      <c r="AG112" s="41"/>
      <c r="AH112" s="41"/>
      <c r="AI112" s="41"/>
      <c r="AJ112" s="41"/>
      <c r="AK112" s="41"/>
      <c r="AL112" s="41"/>
      <c r="AM112" s="41"/>
      <c r="AN112" s="41"/>
      <c r="AO112" s="41"/>
      <c r="AP112" s="41"/>
      <c r="AQ112" s="41"/>
      <c r="AR112" s="41"/>
      <c r="AS112" s="41"/>
      <c r="AT112" s="36" t="str">
        <f t="shared" si="46"/>
        <v/>
      </c>
      <c r="AU112" s="36" t="str">
        <f t="shared" si="47"/>
        <v/>
      </c>
      <c r="AV112" s="36" t="str">
        <f t="shared" si="48"/>
        <v/>
      </c>
      <c r="AW112" s="36" t="str">
        <f t="shared" si="49"/>
        <v/>
      </c>
      <c r="AX112" s="36" t="str">
        <f t="shared" si="50"/>
        <v/>
      </c>
      <c r="AY112" s="36" t="str">
        <f t="shared" si="51"/>
        <v/>
      </c>
      <c r="AZ112" s="36" t="str">
        <f t="shared" si="52"/>
        <v/>
      </c>
      <c r="BA112" s="36" t="str">
        <f t="shared" si="53"/>
        <v/>
      </c>
      <c r="BB112" s="36" t="str">
        <f t="shared" si="54"/>
        <v/>
      </c>
      <c r="BC112" s="36" t="str">
        <f t="shared" si="55"/>
        <v/>
      </c>
      <c r="BD112" s="36" t="str">
        <f t="shared" si="56"/>
        <v/>
      </c>
      <c r="BE112" s="36" t="str">
        <f t="shared" si="57"/>
        <v/>
      </c>
      <c r="BF112" s="36" t="str">
        <f t="shared" si="58"/>
        <v/>
      </c>
      <c r="BG112" s="36" t="str">
        <f t="shared" si="59"/>
        <v/>
      </c>
      <c r="BH112" s="36" t="str">
        <f t="shared" si="60"/>
        <v/>
      </c>
      <c r="BI112" s="36" t="str">
        <f t="shared" si="61"/>
        <v/>
      </c>
      <c r="BJ112" s="36" t="str">
        <f t="shared" si="62"/>
        <v/>
      </c>
      <c r="BK112" s="36" t="str">
        <f t="shared" si="63"/>
        <v/>
      </c>
      <c r="BL112" s="36" t="str">
        <f t="shared" si="64"/>
        <v/>
      </c>
      <c r="BM112" s="36" t="str">
        <f t="shared" si="65"/>
        <v/>
      </c>
      <c r="BN112" s="38" t="e">
        <f t="shared" si="88"/>
        <v>#DIV/0!</v>
      </c>
      <c r="BO112" s="38" t="e">
        <f t="shared" si="89"/>
        <v>#DIV/0!</v>
      </c>
      <c r="BP112" s="39" t="str">
        <f t="shared" si="68"/>
        <v/>
      </c>
      <c r="BQ112" s="39" t="str">
        <f t="shared" si="69"/>
        <v/>
      </c>
      <c r="BR112" s="39" t="str">
        <f t="shared" si="70"/>
        <v/>
      </c>
      <c r="BS112" s="39" t="str">
        <f t="shared" si="71"/>
        <v/>
      </c>
      <c r="BT112" s="39" t="str">
        <f t="shared" si="72"/>
        <v/>
      </c>
      <c r="BU112" s="39" t="str">
        <f t="shared" si="73"/>
        <v/>
      </c>
      <c r="BV112" s="39" t="str">
        <f t="shared" si="74"/>
        <v/>
      </c>
      <c r="BW112" s="39" t="str">
        <f t="shared" si="75"/>
        <v/>
      </c>
      <c r="BX112" s="39" t="str">
        <f t="shared" si="76"/>
        <v/>
      </c>
      <c r="BY112" s="39" t="str">
        <f t="shared" si="77"/>
        <v/>
      </c>
      <c r="BZ112" s="39" t="str">
        <f t="shared" si="78"/>
        <v/>
      </c>
      <c r="CA112" s="39" t="str">
        <f t="shared" si="79"/>
        <v/>
      </c>
      <c r="CB112" s="39" t="str">
        <f t="shared" si="80"/>
        <v/>
      </c>
      <c r="CC112" s="39" t="str">
        <f t="shared" si="81"/>
        <v/>
      </c>
      <c r="CD112" s="39" t="str">
        <f t="shared" si="82"/>
        <v/>
      </c>
      <c r="CE112" s="39" t="str">
        <f t="shared" si="83"/>
        <v/>
      </c>
      <c r="CF112" s="39" t="str">
        <f t="shared" si="84"/>
        <v/>
      </c>
      <c r="CG112" s="39" t="str">
        <f t="shared" si="85"/>
        <v/>
      </c>
      <c r="CH112" s="39" t="str">
        <f t="shared" si="86"/>
        <v/>
      </c>
      <c r="CI112" s="39" t="str">
        <f t="shared" si="87"/>
        <v/>
      </c>
    </row>
    <row r="113" spans="1:87">
      <c r="A113" s="18"/>
      <c r="B113" s="15" t="str">
        <f>'Gene Table'!E112</f>
        <v>mmu-miR-431-5p</v>
      </c>
      <c r="C113" s="15" t="str">
        <f>'Gene Table'!B112</f>
        <v>E14</v>
      </c>
      <c r="D113" s="16" t="str">
        <f>IF(SUM('Test Sample Data'!D$3:D$98)&gt;10,IF(AND(ISNUMBER('Test Sample Data'!D112),'Test Sample Data'!D112&lt;$B$1,'Test Sample Data'!D112&gt;0),'Test Sample Data'!D112,$B$1),"")</f>
        <v/>
      </c>
      <c r="E113" s="17" t="str">
        <f>IF(SUM('Test Sample Data'!E$3:E$98)&gt;10,IF(AND(ISNUMBER('Test Sample Data'!E112),'Test Sample Data'!E112&lt;$B$1,'Test Sample Data'!E112&gt;0),'Test Sample Data'!E112,$B$1),"")</f>
        <v/>
      </c>
      <c r="F113" s="17" t="str">
        <f>IF(SUM('Test Sample Data'!F$3:F$98)&gt;10,IF(AND(ISNUMBER('Test Sample Data'!F112),'Test Sample Data'!F112&lt;$B$1,'Test Sample Data'!F112&gt;0),'Test Sample Data'!F112,$B$1),"")</f>
        <v/>
      </c>
      <c r="G113" s="17" t="str">
        <f>IF(SUM('Test Sample Data'!G$3:G$98)&gt;10,IF(AND(ISNUMBER('Test Sample Data'!G112),'Test Sample Data'!G112&lt;$B$1,'Test Sample Data'!G112&gt;0),'Test Sample Data'!G112,$B$1),"")</f>
        <v/>
      </c>
      <c r="H113" s="17" t="str">
        <f>IF(SUM('Test Sample Data'!H$3:H$98)&gt;10,IF(AND(ISNUMBER('Test Sample Data'!H112),'Test Sample Data'!H112&lt;$B$1,'Test Sample Data'!H112&gt;0),'Test Sample Data'!H112,$B$1),"")</f>
        <v/>
      </c>
      <c r="I113" s="17" t="str">
        <f>IF(SUM('Test Sample Data'!I$3:I$98)&gt;10,IF(AND(ISNUMBER('Test Sample Data'!I112),'Test Sample Data'!I112&lt;$B$1,'Test Sample Data'!I112&gt;0),'Test Sample Data'!I112,$B$1),"")</f>
        <v/>
      </c>
      <c r="J113" s="17" t="str">
        <f>IF(SUM('Test Sample Data'!J$3:J$98)&gt;10,IF(AND(ISNUMBER('Test Sample Data'!J112),'Test Sample Data'!J112&lt;$B$1,'Test Sample Data'!J112&gt;0),'Test Sample Data'!J112,$B$1),"")</f>
        <v/>
      </c>
      <c r="K113" s="17" t="str">
        <f>IF(SUM('Test Sample Data'!K$3:K$98)&gt;10,IF(AND(ISNUMBER('Test Sample Data'!K112),'Test Sample Data'!K112&lt;$B$1,'Test Sample Data'!K112&gt;0),'Test Sample Data'!K112,$B$1),"")</f>
        <v/>
      </c>
      <c r="L113" s="17" t="str">
        <f>IF(SUM('Test Sample Data'!L$3:L$98)&gt;10,IF(AND(ISNUMBER('Test Sample Data'!L112),'Test Sample Data'!L112&lt;$B$1,'Test Sample Data'!L112&gt;0),'Test Sample Data'!L112,$B$1),"")</f>
        <v/>
      </c>
      <c r="M113" s="17" t="str">
        <f>IF(SUM('Test Sample Data'!M$3:M$98)&gt;10,IF(AND(ISNUMBER('Test Sample Data'!M112),'Test Sample Data'!M112&lt;$B$1,'Test Sample Data'!M112&gt;0),'Test Sample Data'!M112,$B$1),"")</f>
        <v/>
      </c>
      <c r="N113" s="17" t="str">
        <f>'Gene Table'!E112</f>
        <v>mmu-miR-431-5p</v>
      </c>
      <c r="O113" s="17" t="str">
        <f>'Gene Table'!B112</f>
        <v>E14</v>
      </c>
      <c r="P113" s="17" t="str">
        <f>IF(SUM('Control Sample Data'!D$3:D$98)&gt;10,IF(AND(ISNUMBER('Control Sample Data'!D112),'Control Sample Data'!D112&lt;$B$1,'Control Sample Data'!D112&gt;0),'Control Sample Data'!D112,$B$1),"")</f>
        <v/>
      </c>
      <c r="Q113" s="17" t="str">
        <f>IF(SUM('Control Sample Data'!E$3:E$98)&gt;10,IF(AND(ISNUMBER('Control Sample Data'!E112),'Control Sample Data'!E112&lt;$B$1,'Control Sample Data'!E112&gt;0),'Control Sample Data'!E112,$B$1),"")</f>
        <v/>
      </c>
      <c r="R113" s="17" t="str">
        <f>IF(SUM('Control Sample Data'!F$3:F$98)&gt;10,IF(AND(ISNUMBER('Control Sample Data'!F112),'Control Sample Data'!F112&lt;$B$1,'Control Sample Data'!F112&gt;0),'Control Sample Data'!F112,$B$1),"")</f>
        <v/>
      </c>
      <c r="S113" s="17" t="str">
        <f>IF(SUM('Control Sample Data'!G$3:G$98)&gt;10,IF(AND(ISNUMBER('Control Sample Data'!G112),'Control Sample Data'!G112&lt;$B$1,'Control Sample Data'!G112&gt;0),'Control Sample Data'!G112,$B$1),"")</f>
        <v/>
      </c>
      <c r="T113" s="17" t="str">
        <f>IF(SUM('Control Sample Data'!H$3:H$98)&gt;10,IF(AND(ISNUMBER('Control Sample Data'!H112),'Control Sample Data'!H112&lt;$B$1,'Control Sample Data'!H112&gt;0),'Control Sample Data'!H112,$B$1),"")</f>
        <v/>
      </c>
      <c r="U113" s="17" t="str">
        <f>IF(SUM('Control Sample Data'!I$3:I$98)&gt;10,IF(AND(ISNUMBER('Control Sample Data'!I112),'Control Sample Data'!I112&lt;$B$1,'Control Sample Data'!I112&gt;0),'Control Sample Data'!I112,$B$1),"")</f>
        <v/>
      </c>
      <c r="V113" s="17" t="str">
        <f>IF(SUM('Control Sample Data'!J$3:J$98)&gt;10,IF(AND(ISNUMBER('Control Sample Data'!J112),'Control Sample Data'!J112&lt;$B$1,'Control Sample Data'!J112&gt;0),'Control Sample Data'!J112,$B$1),"")</f>
        <v/>
      </c>
      <c r="W113" s="17" t="str">
        <f>IF(SUM('Control Sample Data'!K$3:K$98)&gt;10,IF(AND(ISNUMBER('Control Sample Data'!K112),'Control Sample Data'!K112&lt;$B$1,'Control Sample Data'!K112&gt;0),'Control Sample Data'!K112,$B$1),"")</f>
        <v/>
      </c>
      <c r="X113" s="17" t="str">
        <f>IF(SUM('Control Sample Data'!L$3:L$98)&gt;10,IF(AND(ISNUMBER('Control Sample Data'!L112),'Control Sample Data'!L112&lt;$B$1,'Control Sample Data'!L112&gt;0),'Control Sample Data'!L112,$B$1),"")</f>
        <v/>
      </c>
      <c r="Y113" s="40" t="str">
        <f>IF(SUM('Control Sample Data'!M$3:M$98)&gt;10,IF(AND(ISNUMBER('Control Sample Data'!M112),'Control Sample Data'!M112&lt;$B$1,'Control Sample Data'!M112&gt;0),'Control Sample Data'!M112,$B$1),"")</f>
        <v/>
      </c>
      <c r="Z113" s="41"/>
      <c r="AA113" s="41"/>
      <c r="AB113" s="41"/>
      <c r="AC113" s="41"/>
      <c r="AD113" s="41"/>
      <c r="AE113" s="41"/>
      <c r="AF113" s="41"/>
      <c r="AG113" s="41"/>
      <c r="AH113" s="41"/>
      <c r="AI113" s="41"/>
      <c r="AJ113" s="41"/>
      <c r="AK113" s="41"/>
      <c r="AL113" s="41"/>
      <c r="AM113" s="41"/>
      <c r="AN113" s="41"/>
      <c r="AO113" s="41"/>
      <c r="AP113" s="41"/>
      <c r="AQ113" s="41"/>
      <c r="AR113" s="41"/>
      <c r="AS113" s="41"/>
      <c r="AT113" s="36" t="str">
        <f t="shared" si="46"/>
        <v/>
      </c>
      <c r="AU113" s="36" t="str">
        <f t="shared" si="47"/>
        <v/>
      </c>
      <c r="AV113" s="36" t="str">
        <f t="shared" si="48"/>
        <v/>
      </c>
      <c r="AW113" s="36" t="str">
        <f t="shared" si="49"/>
        <v/>
      </c>
      <c r="AX113" s="36" t="str">
        <f t="shared" si="50"/>
        <v/>
      </c>
      <c r="AY113" s="36" t="str">
        <f t="shared" si="51"/>
        <v/>
      </c>
      <c r="AZ113" s="36" t="str">
        <f t="shared" si="52"/>
        <v/>
      </c>
      <c r="BA113" s="36" t="str">
        <f t="shared" si="53"/>
        <v/>
      </c>
      <c r="BB113" s="36" t="str">
        <f t="shared" si="54"/>
        <v/>
      </c>
      <c r="BC113" s="36" t="str">
        <f t="shared" si="55"/>
        <v/>
      </c>
      <c r="BD113" s="36" t="str">
        <f t="shared" si="56"/>
        <v/>
      </c>
      <c r="BE113" s="36" t="str">
        <f t="shared" si="57"/>
        <v/>
      </c>
      <c r="BF113" s="36" t="str">
        <f t="shared" si="58"/>
        <v/>
      </c>
      <c r="BG113" s="36" t="str">
        <f t="shared" si="59"/>
        <v/>
      </c>
      <c r="BH113" s="36" t="str">
        <f t="shared" si="60"/>
        <v/>
      </c>
      <c r="BI113" s="36" t="str">
        <f t="shared" si="61"/>
        <v/>
      </c>
      <c r="BJ113" s="36" t="str">
        <f t="shared" si="62"/>
        <v/>
      </c>
      <c r="BK113" s="36" t="str">
        <f t="shared" si="63"/>
        <v/>
      </c>
      <c r="BL113" s="36" t="str">
        <f t="shared" si="64"/>
        <v/>
      </c>
      <c r="BM113" s="36" t="str">
        <f t="shared" si="65"/>
        <v/>
      </c>
      <c r="BN113" s="38" t="e">
        <f t="shared" si="88"/>
        <v>#DIV/0!</v>
      </c>
      <c r="BO113" s="38" t="e">
        <f t="shared" si="89"/>
        <v>#DIV/0!</v>
      </c>
      <c r="BP113" s="39" t="str">
        <f t="shared" si="68"/>
        <v/>
      </c>
      <c r="BQ113" s="39" t="str">
        <f t="shared" si="69"/>
        <v/>
      </c>
      <c r="BR113" s="39" t="str">
        <f t="shared" si="70"/>
        <v/>
      </c>
      <c r="BS113" s="39" t="str">
        <f t="shared" si="71"/>
        <v/>
      </c>
      <c r="BT113" s="39" t="str">
        <f t="shared" si="72"/>
        <v/>
      </c>
      <c r="BU113" s="39" t="str">
        <f t="shared" si="73"/>
        <v/>
      </c>
      <c r="BV113" s="39" t="str">
        <f t="shared" si="74"/>
        <v/>
      </c>
      <c r="BW113" s="39" t="str">
        <f t="shared" si="75"/>
        <v/>
      </c>
      <c r="BX113" s="39" t="str">
        <f t="shared" si="76"/>
        <v/>
      </c>
      <c r="BY113" s="39" t="str">
        <f t="shared" si="77"/>
        <v/>
      </c>
      <c r="BZ113" s="39" t="str">
        <f t="shared" si="78"/>
        <v/>
      </c>
      <c r="CA113" s="39" t="str">
        <f t="shared" si="79"/>
        <v/>
      </c>
      <c r="CB113" s="39" t="str">
        <f t="shared" si="80"/>
        <v/>
      </c>
      <c r="CC113" s="39" t="str">
        <f t="shared" si="81"/>
        <v/>
      </c>
      <c r="CD113" s="39" t="str">
        <f t="shared" si="82"/>
        <v/>
      </c>
      <c r="CE113" s="39" t="str">
        <f t="shared" si="83"/>
        <v/>
      </c>
      <c r="CF113" s="39" t="str">
        <f t="shared" si="84"/>
        <v/>
      </c>
      <c r="CG113" s="39" t="str">
        <f t="shared" si="85"/>
        <v/>
      </c>
      <c r="CH113" s="39" t="str">
        <f t="shared" si="86"/>
        <v/>
      </c>
      <c r="CI113" s="39" t="str">
        <f t="shared" si="87"/>
        <v/>
      </c>
    </row>
    <row r="114" spans="1:87">
      <c r="A114" s="18"/>
      <c r="B114" s="15" t="str">
        <f>'Gene Table'!E113</f>
        <v>mmu-miR-15b-5p</v>
      </c>
      <c r="C114" s="15" t="str">
        <f>'Gene Table'!B113</f>
        <v>E15</v>
      </c>
      <c r="D114" s="16" t="str">
        <f>IF(SUM('Test Sample Data'!D$3:D$98)&gt;10,IF(AND(ISNUMBER('Test Sample Data'!D113),'Test Sample Data'!D113&lt;$B$1,'Test Sample Data'!D113&gt;0),'Test Sample Data'!D113,$B$1),"")</f>
        <v/>
      </c>
      <c r="E114" s="17" t="str">
        <f>IF(SUM('Test Sample Data'!E$3:E$98)&gt;10,IF(AND(ISNUMBER('Test Sample Data'!E113),'Test Sample Data'!E113&lt;$B$1,'Test Sample Data'!E113&gt;0),'Test Sample Data'!E113,$B$1),"")</f>
        <v/>
      </c>
      <c r="F114" s="17" t="str">
        <f>IF(SUM('Test Sample Data'!F$3:F$98)&gt;10,IF(AND(ISNUMBER('Test Sample Data'!F113),'Test Sample Data'!F113&lt;$B$1,'Test Sample Data'!F113&gt;0),'Test Sample Data'!F113,$B$1),"")</f>
        <v/>
      </c>
      <c r="G114" s="17" t="str">
        <f>IF(SUM('Test Sample Data'!G$3:G$98)&gt;10,IF(AND(ISNUMBER('Test Sample Data'!G113),'Test Sample Data'!G113&lt;$B$1,'Test Sample Data'!G113&gt;0),'Test Sample Data'!G113,$B$1),"")</f>
        <v/>
      </c>
      <c r="H114" s="17" t="str">
        <f>IF(SUM('Test Sample Data'!H$3:H$98)&gt;10,IF(AND(ISNUMBER('Test Sample Data'!H113),'Test Sample Data'!H113&lt;$B$1,'Test Sample Data'!H113&gt;0),'Test Sample Data'!H113,$B$1),"")</f>
        <v/>
      </c>
      <c r="I114" s="17" t="str">
        <f>IF(SUM('Test Sample Data'!I$3:I$98)&gt;10,IF(AND(ISNUMBER('Test Sample Data'!I113),'Test Sample Data'!I113&lt;$B$1,'Test Sample Data'!I113&gt;0),'Test Sample Data'!I113,$B$1),"")</f>
        <v/>
      </c>
      <c r="J114" s="17" t="str">
        <f>IF(SUM('Test Sample Data'!J$3:J$98)&gt;10,IF(AND(ISNUMBER('Test Sample Data'!J113),'Test Sample Data'!J113&lt;$B$1,'Test Sample Data'!J113&gt;0),'Test Sample Data'!J113,$B$1),"")</f>
        <v/>
      </c>
      <c r="K114" s="17" t="str">
        <f>IF(SUM('Test Sample Data'!K$3:K$98)&gt;10,IF(AND(ISNUMBER('Test Sample Data'!K113),'Test Sample Data'!K113&lt;$B$1,'Test Sample Data'!K113&gt;0),'Test Sample Data'!K113,$B$1),"")</f>
        <v/>
      </c>
      <c r="L114" s="17" t="str">
        <f>IF(SUM('Test Sample Data'!L$3:L$98)&gt;10,IF(AND(ISNUMBER('Test Sample Data'!L113),'Test Sample Data'!L113&lt;$B$1,'Test Sample Data'!L113&gt;0),'Test Sample Data'!L113,$B$1),"")</f>
        <v/>
      </c>
      <c r="M114" s="17" t="str">
        <f>IF(SUM('Test Sample Data'!M$3:M$98)&gt;10,IF(AND(ISNUMBER('Test Sample Data'!M113),'Test Sample Data'!M113&lt;$B$1,'Test Sample Data'!M113&gt;0),'Test Sample Data'!M113,$B$1),"")</f>
        <v/>
      </c>
      <c r="N114" s="17" t="str">
        <f>'Gene Table'!E113</f>
        <v>mmu-miR-15b-5p</v>
      </c>
      <c r="O114" s="17" t="str">
        <f>'Gene Table'!B113</f>
        <v>E15</v>
      </c>
      <c r="P114" s="17" t="str">
        <f>IF(SUM('Control Sample Data'!D$3:D$98)&gt;10,IF(AND(ISNUMBER('Control Sample Data'!D113),'Control Sample Data'!D113&lt;$B$1,'Control Sample Data'!D113&gt;0),'Control Sample Data'!D113,$B$1),"")</f>
        <v/>
      </c>
      <c r="Q114" s="17" t="str">
        <f>IF(SUM('Control Sample Data'!E$3:E$98)&gt;10,IF(AND(ISNUMBER('Control Sample Data'!E113),'Control Sample Data'!E113&lt;$B$1,'Control Sample Data'!E113&gt;0),'Control Sample Data'!E113,$B$1),"")</f>
        <v/>
      </c>
      <c r="R114" s="17" t="str">
        <f>IF(SUM('Control Sample Data'!F$3:F$98)&gt;10,IF(AND(ISNUMBER('Control Sample Data'!F113),'Control Sample Data'!F113&lt;$B$1,'Control Sample Data'!F113&gt;0),'Control Sample Data'!F113,$B$1),"")</f>
        <v/>
      </c>
      <c r="S114" s="17" t="str">
        <f>IF(SUM('Control Sample Data'!G$3:G$98)&gt;10,IF(AND(ISNUMBER('Control Sample Data'!G113),'Control Sample Data'!G113&lt;$B$1,'Control Sample Data'!G113&gt;0),'Control Sample Data'!G113,$B$1),"")</f>
        <v/>
      </c>
      <c r="T114" s="17" t="str">
        <f>IF(SUM('Control Sample Data'!H$3:H$98)&gt;10,IF(AND(ISNUMBER('Control Sample Data'!H113),'Control Sample Data'!H113&lt;$B$1,'Control Sample Data'!H113&gt;0),'Control Sample Data'!H113,$B$1),"")</f>
        <v/>
      </c>
      <c r="U114" s="17" t="str">
        <f>IF(SUM('Control Sample Data'!I$3:I$98)&gt;10,IF(AND(ISNUMBER('Control Sample Data'!I113),'Control Sample Data'!I113&lt;$B$1,'Control Sample Data'!I113&gt;0),'Control Sample Data'!I113,$B$1),"")</f>
        <v/>
      </c>
      <c r="V114" s="17" t="str">
        <f>IF(SUM('Control Sample Data'!J$3:J$98)&gt;10,IF(AND(ISNUMBER('Control Sample Data'!J113),'Control Sample Data'!J113&lt;$B$1,'Control Sample Data'!J113&gt;0),'Control Sample Data'!J113,$B$1),"")</f>
        <v/>
      </c>
      <c r="W114" s="17" t="str">
        <f>IF(SUM('Control Sample Data'!K$3:K$98)&gt;10,IF(AND(ISNUMBER('Control Sample Data'!K113),'Control Sample Data'!K113&lt;$B$1,'Control Sample Data'!K113&gt;0),'Control Sample Data'!K113,$B$1),"")</f>
        <v/>
      </c>
      <c r="X114" s="17" t="str">
        <f>IF(SUM('Control Sample Data'!L$3:L$98)&gt;10,IF(AND(ISNUMBER('Control Sample Data'!L113),'Control Sample Data'!L113&lt;$B$1,'Control Sample Data'!L113&gt;0),'Control Sample Data'!L113,$B$1),"")</f>
        <v/>
      </c>
      <c r="Y114" s="40" t="str">
        <f>IF(SUM('Control Sample Data'!M$3:M$98)&gt;10,IF(AND(ISNUMBER('Control Sample Data'!M113),'Control Sample Data'!M113&lt;$B$1,'Control Sample Data'!M113&gt;0),'Control Sample Data'!M113,$B$1),"")</f>
        <v/>
      </c>
      <c r="Z114" s="41"/>
      <c r="AA114" s="41"/>
      <c r="AB114" s="41"/>
      <c r="AC114" s="41"/>
      <c r="AD114" s="41"/>
      <c r="AE114" s="41"/>
      <c r="AF114" s="41"/>
      <c r="AG114" s="41"/>
      <c r="AH114" s="41"/>
      <c r="AI114" s="41"/>
      <c r="AJ114" s="41"/>
      <c r="AK114" s="41"/>
      <c r="AL114" s="41"/>
      <c r="AM114" s="41"/>
      <c r="AN114" s="41"/>
      <c r="AO114" s="41"/>
      <c r="AP114" s="41"/>
      <c r="AQ114" s="41"/>
      <c r="AR114" s="41"/>
      <c r="AS114" s="41"/>
      <c r="AT114" s="36" t="str">
        <f t="shared" si="46"/>
        <v/>
      </c>
      <c r="AU114" s="36" t="str">
        <f t="shared" si="47"/>
        <v/>
      </c>
      <c r="AV114" s="36" t="str">
        <f t="shared" si="48"/>
        <v/>
      </c>
      <c r="AW114" s="36" t="str">
        <f t="shared" si="49"/>
        <v/>
      </c>
      <c r="AX114" s="36" t="str">
        <f t="shared" si="50"/>
        <v/>
      </c>
      <c r="AY114" s="36" t="str">
        <f t="shared" si="51"/>
        <v/>
      </c>
      <c r="AZ114" s="36" t="str">
        <f t="shared" si="52"/>
        <v/>
      </c>
      <c r="BA114" s="36" t="str">
        <f t="shared" si="53"/>
        <v/>
      </c>
      <c r="BB114" s="36" t="str">
        <f t="shared" si="54"/>
        <v/>
      </c>
      <c r="BC114" s="36" t="str">
        <f t="shared" si="55"/>
        <v/>
      </c>
      <c r="BD114" s="36" t="str">
        <f t="shared" si="56"/>
        <v/>
      </c>
      <c r="BE114" s="36" t="str">
        <f t="shared" si="57"/>
        <v/>
      </c>
      <c r="BF114" s="36" t="str">
        <f t="shared" si="58"/>
        <v/>
      </c>
      <c r="BG114" s="36" t="str">
        <f t="shared" si="59"/>
        <v/>
      </c>
      <c r="BH114" s="36" t="str">
        <f t="shared" si="60"/>
        <v/>
      </c>
      <c r="BI114" s="36" t="str">
        <f t="shared" si="61"/>
        <v/>
      </c>
      <c r="BJ114" s="36" t="str">
        <f t="shared" si="62"/>
        <v/>
      </c>
      <c r="BK114" s="36" t="str">
        <f t="shared" si="63"/>
        <v/>
      </c>
      <c r="BL114" s="36" t="str">
        <f t="shared" si="64"/>
        <v/>
      </c>
      <c r="BM114" s="36" t="str">
        <f t="shared" si="65"/>
        <v/>
      </c>
      <c r="BN114" s="38" t="e">
        <f t="shared" si="88"/>
        <v>#DIV/0!</v>
      </c>
      <c r="BO114" s="38" t="e">
        <f t="shared" si="89"/>
        <v>#DIV/0!</v>
      </c>
      <c r="BP114" s="39" t="str">
        <f t="shared" si="68"/>
        <v/>
      </c>
      <c r="BQ114" s="39" t="str">
        <f t="shared" si="69"/>
        <v/>
      </c>
      <c r="BR114" s="39" t="str">
        <f t="shared" si="70"/>
        <v/>
      </c>
      <c r="BS114" s="39" t="str">
        <f t="shared" si="71"/>
        <v/>
      </c>
      <c r="BT114" s="39" t="str">
        <f t="shared" si="72"/>
        <v/>
      </c>
      <c r="BU114" s="39" t="str">
        <f t="shared" si="73"/>
        <v/>
      </c>
      <c r="BV114" s="39" t="str">
        <f t="shared" si="74"/>
        <v/>
      </c>
      <c r="BW114" s="39" t="str">
        <f t="shared" si="75"/>
        <v/>
      </c>
      <c r="BX114" s="39" t="str">
        <f t="shared" si="76"/>
        <v/>
      </c>
      <c r="BY114" s="39" t="str">
        <f t="shared" si="77"/>
        <v/>
      </c>
      <c r="BZ114" s="39" t="str">
        <f t="shared" si="78"/>
        <v/>
      </c>
      <c r="CA114" s="39" t="str">
        <f t="shared" si="79"/>
        <v/>
      </c>
      <c r="CB114" s="39" t="str">
        <f t="shared" si="80"/>
        <v/>
      </c>
      <c r="CC114" s="39" t="str">
        <f t="shared" si="81"/>
        <v/>
      </c>
      <c r="CD114" s="39" t="str">
        <f t="shared" si="82"/>
        <v/>
      </c>
      <c r="CE114" s="39" t="str">
        <f t="shared" si="83"/>
        <v/>
      </c>
      <c r="CF114" s="39" t="str">
        <f t="shared" si="84"/>
        <v/>
      </c>
      <c r="CG114" s="39" t="str">
        <f t="shared" si="85"/>
        <v/>
      </c>
      <c r="CH114" s="39" t="str">
        <f t="shared" si="86"/>
        <v/>
      </c>
      <c r="CI114" s="39" t="str">
        <f t="shared" si="87"/>
        <v/>
      </c>
    </row>
    <row r="115" spans="1:87">
      <c r="A115" s="18"/>
      <c r="B115" s="15" t="str">
        <f>'Gene Table'!E114</f>
        <v>mmu-miR-433-3p</v>
      </c>
      <c r="C115" s="15" t="str">
        <f>'Gene Table'!B114</f>
        <v>E16</v>
      </c>
      <c r="D115" s="16" t="str">
        <f>IF(SUM('Test Sample Data'!D$3:D$98)&gt;10,IF(AND(ISNUMBER('Test Sample Data'!D114),'Test Sample Data'!D114&lt;$B$1,'Test Sample Data'!D114&gt;0),'Test Sample Data'!D114,$B$1),"")</f>
        <v/>
      </c>
      <c r="E115" s="17" t="str">
        <f>IF(SUM('Test Sample Data'!E$3:E$98)&gt;10,IF(AND(ISNUMBER('Test Sample Data'!E114),'Test Sample Data'!E114&lt;$B$1,'Test Sample Data'!E114&gt;0),'Test Sample Data'!E114,$B$1),"")</f>
        <v/>
      </c>
      <c r="F115" s="17" t="str">
        <f>IF(SUM('Test Sample Data'!F$3:F$98)&gt;10,IF(AND(ISNUMBER('Test Sample Data'!F114),'Test Sample Data'!F114&lt;$B$1,'Test Sample Data'!F114&gt;0),'Test Sample Data'!F114,$B$1),"")</f>
        <v/>
      </c>
      <c r="G115" s="17" t="str">
        <f>IF(SUM('Test Sample Data'!G$3:G$98)&gt;10,IF(AND(ISNUMBER('Test Sample Data'!G114),'Test Sample Data'!G114&lt;$B$1,'Test Sample Data'!G114&gt;0),'Test Sample Data'!G114,$B$1),"")</f>
        <v/>
      </c>
      <c r="H115" s="17" t="str">
        <f>IF(SUM('Test Sample Data'!H$3:H$98)&gt;10,IF(AND(ISNUMBER('Test Sample Data'!H114),'Test Sample Data'!H114&lt;$B$1,'Test Sample Data'!H114&gt;0),'Test Sample Data'!H114,$B$1),"")</f>
        <v/>
      </c>
      <c r="I115" s="17" t="str">
        <f>IF(SUM('Test Sample Data'!I$3:I$98)&gt;10,IF(AND(ISNUMBER('Test Sample Data'!I114),'Test Sample Data'!I114&lt;$B$1,'Test Sample Data'!I114&gt;0),'Test Sample Data'!I114,$B$1),"")</f>
        <v/>
      </c>
      <c r="J115" s="17" t="str">
        <f>IF(SUM('Test Sample Data'!J$3:J$98)&gt;10,IF(AND(ISNUMBER('Test Sample Data'!J114),'Test Sample Data'!J114&lt;$B$1,'Test Sample Data'!J114&gt;0),'Test Sample Data'!J114,$B$1),"")</f>
        <v/>
      </c>
      <c r="K115" s="17" t="str">
        <f>IF(SUM('Test Sample Data'!K$3:K$98)&gt;10,IF(AND(ISNUMBER('Test Sample Data'!K114),'Test Sample Data'!K114&lt;$B$1,'Test Sample Data'!K114&gt;0),'Test Sample Data'!K114,$B$1),"")</f>
        <v/>
      </c>
      <c r="L115" s="17" t="str">
        <f>IF(SUM('Test Sample Data'!L$3:L$98)&gt;10,IF(AND(ISNUMBER('Test Sample Data'!L114),'Test Sample Data'!L114&lt;$B$1,'Test Sample Data'!L114&gt;0),'Test Sample Data'!L114,$B$1),"")</f>
        <v/>
      </c>
      <c r="M115" s="17" t="str">
        <f>IF(SUM('Test Sample Data'!M$3:M$98)&gt;10,IF(AND(ISNUMBER('Test Sample Data'!M114),'Test Sample Data'!M114&lt;$B$1,'Test Sample Data'!M114&gt;0),'Test Sample Data'!M114,$B$1),"")</f>
        <v/>
      </c>
      <c r="N115" s="17" t="str">
        <f>'Gene Table'!E114</f>
        <v>mmu-miR-433-3p</v>
      </c>
      <c r="O115" s="17" t="str">
        <f>'Gene Table'!B114</f>
        <v>E16</v>
      </c>
      <c r="P115" s="17" t="str">
        <f>IF(SUM('Control Sample Data'!D$3:D$98)&gt;10,IF(AND(ISNUMBER('Control Sample Data'!D114),'Control Sample Data'!D114&lt;$B$1,'Control Sample Data'!D114&gt;0),'Control Sample Data'!D114,$B$1),"")</f>
        <v/>
      </c>
      <c r="Q115" s="17" t="str">
        <f>IF(SUM('Control Sample Data'!E$3:E$98)&gt;10,IF(AND(ISNUMBER('Control Sample Data'!E114),'Control Sample Data'!E114&lt;$B$1,'Control Sample Data'!E114&gt;0),'Control Sample Data'!E114,$B$1),"")</f>
        <v/>
      </c>
      <c r="R115" s="17" t="str">
        <f>IF(SUM('Control Sample Data'!F$3:F$98)&gt;10,IF(AND(ISNUMBER('Control Sample Data'!F114),'Control Sample Data'!F114&lt;$B$1,'Control Sample Data'!F114&gt;0),'Control Sample Data'!F114,$B$1),"")</f>
        <v/>
      </c>
      <c r="S115" s="17" t="str">
        <f>IF(SUM('Control Sample Data'!G$3:G$98)&gt;10,IF(AND(ISNUMBER('Control Sample Data'!G114),'Control Sample Data'!G114&lt;$B$1,'Control Sample Data'!G114&gt;0),'Control Sample Data'!G114,$B$1),"")</f>
        <v/>
      </c>
      <c r="T115" s="17" t="str">
        <f>IF(SUM('Control Sample Data'!H$3:H$98)&gt;10,IF(AND(ISNUMBER('Control Sample Data'!H114),'Control Sample Data'!H114&lt;$B$1,'Control Sample Data'!H114&gt;0),'Control Sample Data'!H114,$B$1),"")</f>
        <v/>
      </c>
      <c r="U115" s="17" t="str">
        <f>IF(SUM('Control Sample Data'!I$3:I$98)&gt;10,IF(AND(ISNUMBER('Control Sample Data'!I114),'Control Sample Data'!I114&lt;$B$1,'Control Sample Data'!I114&gt;0),'Control Sample Data'!I114,$B$1),"")</f>
        <v/>
      </c>
      <c r="V115" s="17" t="str">
        <f>IF(SUM('Control Sample Data'!J$3:J$98)&gt;10,IF(AND(ISNUMBER('Control Sample Data'!J114),'Control Sample Data'!J114&lt;$B$1,'Control Sample Data'!J114&gt;0),'Control Sample Data'!J114,$B$1),"")</f>
        <v/>
      </c>
      <c r="W115" s="17" t="str">
        <f>IF(SUM('Control Sample Data'!K$3:K$98)&gt;10,IF(AND(ISNUMBER('Control Sample Data'!K114),'Control Sample Data'!K114&lt;$B$1,'Control Sample Data'!K114&gt;0),'Control Sample Data'!K114,$B$1),"")</f>
        <v/>
      </c>
      <c r="X115" s="17" t="str">
        <f>IF(SUM('Control Sample Data'!L$3:L$98)&gt;10,IF(AND(ISNUMBER('Control Sample Data'!L114),'Control Sample Data'!L114&lt;$B$1,'Control Sample Data'!L114&gt;0),'Control Sample Data'!L114,$B$1),"")</f>
        <v/>
      </c>
      <c r="Y115" s="40" t="str">
        <f>IF(SUM('Control Sample Data'!M$3:M$98)&gt;10,IF(AND(ISNUMBER('Control Sample Data'!M114),'Control Sample Data'!M114&lt;$B$1,'Control Sample Data'!M114&gt;0),'Control Sample Data'!M114,$B$1),"")</f>
        <v/>
      </c>
      <c r="Z115" s="41"/>
      <c r="AA115" s="41"/>
      <c r="AB115" s="41"/>
      <c r="AC115" s="41"/>
      <c r="AD115" s="41"/>
      <c r="AE115" s="41"/>
      <c r="AF115" s="41"/>
      <c r="AG115" s="41"/>
      <c r="AH115" s="41"/>
      <c r="AI115" s="41"/>
      <c r="AJ115" s="41"/>
      <c r="AK115" s="41"/>
      <c r="AL115" s="41"/>
      <c r="AM115" s="41"/>
      <c r="AN115" s="41"/>
      <c r="AO115" s="41"/>
      <c r="AP115" s="41"/>
      <c r="AQ115" s="41"/>
      <c r="AR115" s="41"/>
      <c r="AS115" s="41"/>
      <c r="AT115" s="36" t="str">
        <f t="shared" si="46"/>
        <v/>
      </c>
      <c r="AU115" s="36" t="str">
        <f t="shared" si="47"/>
        <v/>
      </c>
      <c r="AV115" s="36" t="str">
        <f t="shared" si="48"/>
        <v/>
      </c>
      <c r="AW115" s="36" t="str">
        <f t="shared" si="49"/>
        <v/>
      </c>
      <c r="AX115" s="36" t="str">
        <f t="shared" si="50"/>
        <v/>
      </c>
      <c r="AY115" s="36" t="str">
        <f t="shared" si="51"/>
        <v/>
      </c>
      <c r="AZ115" s="36" t="str">
        <f t="shared" si="52"/>
        <v/>
      </c>
      <c r="BA115" s="36" t="str">
        <f t="shared" si="53"/>
        <v/>
      </c>
      <c r="BB115" s="36" t="str">
        <f t="shared" si="54"/>
        <v/>
      </c>
      <c r="BC115" s="36" t="str">
        <f t="shared" si="55"/>
        <v/>
      </c>
      <c r="BD115" s="36" t="str">
        <f t="shared" si="56"/>
        <v/>
      </c>
      <c r="BE115" s="36" t="str">
        <f t="shared" si="57"/>
        <v/>
      </c>
      <c r="BF115" s="36" t="str">
        <f t="shared" si="58"/>
        <v/>
      </c>
      <c r="BG115" s="36" t="str">
        <f t="shared" si="59"/>
        <v/>
      </c>
      <c r="BH115" s="36" t="str">
        <f t="shared" si="60"/>
        <v/>
      </c>
      <c r="BI115" s="36" t="str">
        <f t="shared" si="61"/>
        <v/>
      </c>
      <c r="BJ115" s="36" t="str">
        <f t="shared" si="62"/>
        <v/>
      </c>
      <c r="BK115" s="36" t="str">
        <f t="shared" si="63"/>
        <v/>
      </c>
      <c r="BL115" s="36" t="str">
        <f t="shared" si="64"/>
        <v/>
      </c>
      <c r="BM115" s="36" t="str">
        <f t="shared" si="65"/>
        <v/>
      </c>
      <c r="BN115" s="38" t="e">
        <f t="shared" si="88"/>
        <v>#DIV/0!</v>
      </c>
      <c r="BO115" s="38" t="e">
        <f t="shared" si="89"/>
        <v>#DIV/0!</v>
      </c>
      <c r="BP115" s="39" t="str">
        <f t="shared" si="68"/>
        <v/>
      </c>
      <c r="BQ115" s="39" t="str">
        <f t="shared" si="69"/>
        <v/>
      </c>
      <c r="BR115" s="39" t="str">
        <f t="shared" si="70"/>
        <v/>
      </c>
      <c r="BS115" s="39" t="str">
        <f t="shared" si="71"/>
        <v/>
      </c>
      <c r="BT115" s="39" t="str">
        <f t="shared" si="72"/>
        <v/>
      </c>
      <c r="BU115" s="39" t="str">
        <f t="shared" si="73"/>
        <v/>
      </c>
      <c r="BV115" s="39" t="str">
        <f t="shared" si="74"/>
        <v/>
      </c>
      <c r="BW115" s="39" t="str">
        <f t="shared" si="75"/>
        <v/>
      </c>
      <c r="BX115" s="39" t="str">
        <f t="shared" si="76"/>
        <v/>
      </c>
      <c r="BY115" s="39" t="str">
        <f t="shared" si="77"/>
        <v/>
      </c>
      <c r="BZ115" s="39" t="str">
        <f t="shared" si="78"/>
        <v/>
      </c>
      <c r="CA115" s="39" t="str">
        <f t="shared" si="79"/>
        <v/>
      </c>
      <c r="CB115" s="39" t="str">
        <f t="shared" si="80"/>
        <v/>
      </c>
      <c r="CC115" s="39" t="str">
        <f t="shared" si="81"/>
        <v/>
      </c>
      <c r="CD115" s="39" t="str">
        <f t="shared" si="82"/>
        <v/>
      </c>
      <c r="CE115" s="39" t="str">
        <f t="shared" si="83"/>
        <v/>
      </c>
      <c r="CF115" s="39" t="str">
        <f t="shared" si="84"/>
        <v/>
      </c>
      <c r="CG115" s="39" t="str">
        <f t="shared" si="85"/>
        <v/>
      </c>
      <c r="CH115" s="39" t="str">
        <f t="shared" si="86"/>
        <v/>
      </c>
      <c r="CI115" s="39" t="str">
        <f t="shared" si="87"/>
        <v/>
      </c>
    </row>
    <row r="116" spans="1:87">
      <c r="A116" s="18"/>
      <c r="B116" s="15" t="str">
        <f>'Gene Table'!E115</f>
        <v>mmu-miR-16-5p</v>
      </c>
      <c r="C116" s="15" t="str">
        <f>'Gene Table'!B115</f>
        <v>E17</v>
      </c>
      <c r="D116" s="16" t="str">
        <f>IF(SUM('Test Sample Data'!D$3:D$98)&gt;10,IF(AND(ISNUMBER('Test Sample Data'!D115),'Test Sample Data'!D115&lt;$B$1,'Test Sample Data'!D115&gt;0),'Test Sample Data'!D115,$B$1),"")</f>
        <v/>
      </c>
      <c r="E116" s="17" t="str">
        <f>IF(SUM('Test Sample Data'!E$3:E$98)&gt;10,IF(AND(ISNUMBER('Test Sample Data'!E115),'Test Sample Data'!E115&lt;$B$1,'Test Sample Data'!E115&gt;0),'Test Sample Data'!E115,$B$1),"")</f>
        <v/>
      </c>
      <c r="F116" s="17" t="str">
        <f>IF(SUM('Test Sample Data'!F$3:F$98)&gt;10,IF(AND(ISNUMBER('Test Sample Data'!F115),'Test Sample Data'!F115&lt;$B$1,'Test Sample Data'!F115&gt;0),'Test Sample Data'!F115,$B$1),"")</f>
        <v/>
      </c>
      <c r="G116" s="17" t="str">
        <f>IF(SUM('Test Sample Data'!G$3:G$98)&gt;10,IF(AND(ISNUMBER('Test Sample Data'!G115),'Test Sample Data'!G115&lt;$B$1,'Test Sample Data'!G115&gt;0),'Test Sample Data'!G115,$B$1),"")</f>
        <v/>
      </c>
      <c r="H116" s="17" t="str">
        <f>IF(SUM('Test Sample Data'!H$3:H$98)&gt;10,IF(AND(ISNUMBER('Test Sample Data'!H115),'Test Sample Data'!H115&lt;$B$1,'Test Sample Data'!H115&gt;0),'Test Sample Data'!H115,$B$1),"")</f>
        <v/>
      </c>
      <c r="I116" s="17" t="str">
        <f>IF(SUM('Test Sample Data'!I$3:I$98)&gt;10,IF(AND(ISNUMBER('Test Sample Data'!I115),'Test Sample Data'!I115&lt;$B$1,'Test Sample Data'!I115&gt;0),'Test Sample Data'!I115,$B$1),"")</f>
        <v/>
      </c>
      <c r="J116" s="17" t="str">
        <f>IF(SUM('Test Sample Data'!J$3:J$98)&gt;10,IF(AND(ISNUMBER('Test Sample Data'!J115),'Test Sample Data'!J115&lt;$B$1,'Test Sample Data'!J115&gt;0),'Test Sample Data'!J115,$B$1),"")</f>
        <v/>
      </c>
      <c r="K116" s="17" t="str">
        <f>IF(SUM('Test Sample Data'!K$3:K$98)&gt;10,IF(AND(ISNUMBER('Test Sample Data'!K115),'Test Sample Data'!K115&lt;$B$1,'Test Sample Data'!K115&gt;0),'Test Sample Data'!K115,$B$1),"")</f>
        <v/>
      </c>
      <c r="L116" s="17" t="str">
        <f>IF(SUM('Test Sample Data'!L$3:L$98)&gt;10,IF(AND(ISNUMBER('Test Sample Data'!L115),'Test Sample Data'!L115&lt;$B$1,'Test Sample Data'!L115&gt;0),'Test Sample Data'!L115,$B$1),"")</f>
        <v/>
      </c>
      <c r="M116" s="17" t="str">
        <f>IF(SUM('Test Sample Data'!M$3:M$98)&gt;10,IF(AND(ISNUMBER('Test Sample Data'!M115),'Test Sample Data'!M115&lt;$B$1,'Test Sample Data'!M115&gt;0),'Test Sample Data'!M115,$B$1),"")</f>
        <v/>
      </c>
      <c r="N116" s="17" t="str">
        <f>'Gene Table'!E115</f>
        <v>mmu-miR-16-5p</v>
      </c>
      <c r="O116" s="17" t="str">
        <f>'Gene Table'!B115</f>
        <v>E17</v>
      </c>
      <c r="P116" s="17" t="str">
        <f>IF(SUM('Control Sample Data'!D$3:D$98)&gt;10,IF(AND(ISNUMBER('Control Sample Data'!D115),'Control Sample Data'!D115&lt;$B$1,'Control Sample Data'!D115&gt;0),'Control Sample Data'!D115,$B$1),"")</f>
        <v/>
      </c>
      <c r="Q116" s="17" t="str">
        <f>IF(SUM('Control Sample Data'!E$3:E$98)&gt;10,IF(AND(ISNUMBER('Control Sample Data'!E115),'Control Sample Data'!E115&lt;$B$1,'Control Sample Data'!E115&gt;0),'Control Sample Data'!E115,$B$1),"")</f>
        <v/>
      </c>
      <c r="R116" s="17" t="str">
        <f>IF(SUM('Control Sample Data'!F$3:F$98)&gt;10,IF(AND(ISNUMBER('Control Sample Data'!F115),'Control Sample Data'!F115&lt;$B$1,'Control Sample Data'!F115&gt;0),'Control Sample Data'!F115,$B$1),"")</f>
        <v/>
      </c>
      <c r="S116" s="17" t="str">
        <f>IF(SUM('Control Sample Data'!G$3:G$98)&gt;10,IF(AND(ISNUMBER('Control Sample Data'!G115),'Control Sample Data'!G115&lt;$B$1,'Control Sample Data'!G115&gt;0),'Control Sample Data'!G115,$B$1),"")</f>
        <v/>
      </c>
      <c r="T116" s="17" t="str">
        <f>IF(SUM('Control Sample Data'!H$3:H$98)&gt;10,IF(AND(ISNUMBER('Control Sample Data'!H115),'Control Sample Data'!H115&lt;$B$1,'Control Sample Data'!H115&gt;0),'Control Sample Data'!H115,$B$1),"")</f>
        <v/>
      </c>
      <c r="U116" s="17" t="str">
        <f>IF(SUM('Control Sample Data'!I$3:I$98)&gt;10,IF(AND(ISNUMBER('Control Sample Data'!I115),'Control Sample Data'!I115&lt;$B$1,'Control Sample Data'!I115&gt;0),'Control Sample Data'!I115,$B$1),"")</f>
        <v/>
      </c>
      <c r="V116" s="17" t="str">
        <f>IF(SUM('Control Sample Data'!J$3:J$98)&gt;10,IF(AND(ISNUMBER('Control Sample Data'!J115),'Control Sample Data'!J115&lt;$B$1,'Control Sample Data'!J115&gt;0),'Control Sample Data'!J115,$B$1),"")</f>
        <v/>
      </c>
      <c r="W116" s="17" t="str">
        <f>IF(SUM('Control Sample Data'!K$3:K$98)&gt;10,IF(AND(ISNUMBER('Control Sample Data'!K115),'Control Sample Data'!K115&lt;$B$1,'Control Sample Data'!K115&gt;0),'Control Sample Data'!K115,$B$1),"")</f>
        <v/>
      </c>
      <c r="X116" s="17" t="str">
        <f>IF(SUM('Control Sample Data'!L$3:L$98)&gt;10,IF(AND(ISNUMBER('Control Sample Data'!L115),'Control Sample Data'!L115&lt;$B$1,'Control Sample Data'!L115&gt;0),'Control Sample Data'!L115,$B$1),"")</f>
        <v/>
      </c>
      <c r="Y116" s="40" t="str">
        <f>IF(SUM('Control Sample Data'!M$3:M$98)&gt;10,IF(AND(ISNUMBER('Control Sample Data'!M115),'Control Sample Data'!M115&lt;$B$1,'Control Sample Data'!M115&gt;0),'Control Sample Data'!M115,$B$1),"")</f>
        <v/>
      </c>
      <c r="Z116" s="41"/>
      <c r="AA116" s="41"/>
      <c r="AB116" s="41"/>
      <c r="AC116" s="41"/>
      <c r="AD116" s="41"/>
      <c r="AE116" s="41"/>
      <c r="AF116" s="41"/>
      <c r="AG116" s="41"/>
      <c r="AH116" s="41"/>
      <c r="AI116" s="41"/>
      <c r="AJ116" s="41"/>
      <c r="AK116" s="41"/>
      <c r="AL116" s="41"/>
      <c r="AM116" s="41"/>
      <c r="AN116" s="41"/>
      <c r="AO116" s="41"/>
      <c r="AP116" s="41"/>
      <c r="AQ116" s="41"/>
      <c r="AR116" s="41"/>
      <c r="AS116" s="41"/>
      <c r="AT116" s="36" t="str">
        <f t="shared" si="46"/>
        <v/>
      </c>
      <c r="AU116" s="36" t="str">
        <f t="shared" si="47"/>
        <v/>
      </c>
      <c r="AV116" s="36" t="str">
        <f t="shared" si="48"/>
        <v/>
      </c>
      <c r="AW116" s="36" t="str">
        <f t="shared" si="49"/>
        <v/>
      </c>
      <c r="AX116" s="36" t="str">
        <f t="shared" si="50"/>
        <v/>
      </c>
      <c r="AY116" s="36" t="str">
        <f t="shared" si="51"/>
        <v/>
      </c>
      <c r="AZ116" s="36" t="str">
        <f t="shared" si="52"/>
        <v/>
      </c>
      <c r="BA116" s="36" t="str">
        <f t="shared" si="53"/>
        <v/>
      </c>
      <c r="BB116" s="36" t="str">
        <f t="shared" si="54"/>
        <v/>
      </c>
      <c r="BC116" s="36" t="str">
        <f t="shared" si="55"/>
        <v/>
      </c>
      <c r="BD116" s="36" t="str">
        <f t="shared" si="56"/>
        <v/>
      </c>
      <c r="BE116" s="36" t="str">
        <f t="shared" si="57"/>
        <v/>
      </c>
      <c r="BF116" s="36" t="str">
        <f t="shared" si="58"/>
        <v/>
      </c>
      <c r="BG116" s="36" t="str">
        <f t="shared" si="59"/>
        <v/>
      </c>
      <c r="BH116" s="36" t="str">
        <f t="shared" si="60"/>
        <v/>
      </c>
      <c r="BI116" s="36" t="str">
        <f t="shared" si="61"/>
        <v/>
      </c>
      <c r="BJ116" s="36" t="str">
        <f t="shared" si="62"/>
        <v/>
      </c>
      <c r="BK116" s="36" t="str">
        <f t="shared" si="63"/>
        <v/>
      </c>
      <c r="BL116" s="36" t="str">
        <f t="shared" si="64"/>
        <v/>
      </c>
      <c r="BM116" s="36" t="str">
        <f t="shared" si="65"/>
        <v/>
      </c>
      <c r="BN116" s="38" t="e">
        <f t="shared" si="88"/>
        <v>#DIV/0!</v>
      </c>
      <c r="BO116" s="38" t="e">
        <f t="shared" si="89"/>
        <v>#DIV/0!</v>
      </c>
      <c r="BP116" s="39" t="str">
        <f t="shared" si="68"/>
        <v/>
      </c>
      <c r="BQ116" s="39" t="str">
        <f t="shared" si="69"/>
        <v/>
      </c>
      <c r="BR116" s="39" t="str">
        <f t="shared" si="70"/>
        <v/>
      </c>
      <c r="BS116" s="39" t="str">
        <f t="shared" si="71"/>
        <v/>
      </c>
      <c r="BT116" s="39" t="str">
        <f t="shared" si="72"/>
        <v/>
      </c>
      <c r="BU116" s="39" t="str">
        <f t="shared" si="73"/>
        <v/>
      </c>
      <c r="BV116" s="39" t="str">
        <f t="shared" si="74"/>
        <v/>
      </c>
      <c r="BW116" s="39" t="str">
        <f t="shared" si="75"/>
        <v/>
      </c>
      <c r="BX116" s="39" t="str">
        <f t="shared" si="76"/>
        <v/>
      </c>
      <c r="BY116" s="39" t="str">
        <f t="shared" si="77"/>
        <v/>
      </c>
      <c r="BZ116" s="39" t="str">
        <f t="shared" si="78"/>
        <v/>
      </c>
      <c r="CA116" s="39" t="str">
        <f t="shared" si="79"/>
        <v/>
      </c>
      <c r="CB116" s="39" t="str">
        <f t="shared" si="80"/>
        <v/>
      </c>
      <c r="CC116" s="39" t="str">
        <f t="shared" si="81"/>
        <v/>
      </c>
      <c r="CD116" s="39" t="str">
        <f t="shared" si="82"/>
        <v/>
      </c>
      <c r="CE116" s="39" t="str">
        <f t="shared" si="83"/>
        <v/>
      </c>
      <c r="CF116" s="39" t="str">
        <f t="shared" si="84"/>
        <v/>
      </c>
      <c r="CG116" s="39" t="str">
        <f t="shared" si="85"/>
        <v/>
      </c>
      <c r="CH116" s="39" t="str">
        <f t="shared" si="86"/>
        <v/>
      </c>
      <c r="CI116" s="39" t="str">
        <f t="shared" si="87"/>
        <v/>
      </c>
    </row>
    <row r="117" spans="1:87">
      <c r="A117" s="18"/>
      <c r="B117" s="15" t="str">
        <f>'Gene Table'!E116</f>
        <v>mmu-miR-448-3p</v>
      </c>
      <c r="C117" s="15" t="str">
        <f>'Gene Table'!B116</f>
        <v>E18</v>
      </c>
      <c r="D117" s="16" t="str">
        <f>IF(SUM('Test Sample Data'!D$3:D$98)&gt;10,IF(AND(ISNUMBER('Test Sample Data'!D116),'Test Sample Data'!D116&lt;$B$1,'Test Sample Data'!D116&gt;0),'Test Sample Data'!D116,$B$1),"")</f>
        <v/>
      </c>
      <c r="E117" s="17" t="str">
        <f>IF(SUM('Test Sample Data'!E$3:E$98)&gt;10,IF(AND(ISNUMBER('Test Sample Data'!E116),'Test Sample Data'!E116&lt;$B$1,'Test Sample Data'!E116&gt;0),'Test Sample Data'!E116,$B$1),"")</f>
        <v/>
      </c>
      <c r="F117" s="17" t="str">
        <f>IF(SUM('Test Sample Data'!F$3:F$98)&gt;10,IF(AND(ISNUMBER('Test Sample Data'!F116),'Test Sample Data'!F116&lt;$B$1,'Test Sample Data'!F116&gt;0),'Test Sample Data'!F116,$B$1),"")</f>
        <v/>
      </c>
      <c r="G117" s="17" t="str">
        <f>IF(SUM('Test Sample Data'!G$3:G$98)&gt;10,IF(AND(ISNUMBER('Test Sample Data'!G116),'Test Sample Data'!G116&lt;$B$1,'Test Sample Data'!G116&gt;0),'Test Sample Data'!G116,$B$1),"")</f>
        <v/>
      </c>
      <c r="H117" s="17" t="str">
        <f>IF(SUM('Test Sample Data'!H$3:H$98)&gt;10,IF(AND(ISNUMBER('Test Sample Data'!H116),'Test Sample Data'!H116&lt;$B$1,'Test Sample Data'!H116&gt;0),'Test Sample Data'!H116,$B$1),"")</f>
        <v/>
      </c>
      <c r="I117" s="17" t="str">
        <f>IF(SUM('Test Sample Data'!I$3:I$98)&gt;10,IF(AND(ISNUMBER('Test Sample Data'!I116),'Test Sample Data'!I116&lt;$B$1,'Test Sample Data'!I116&gt;0),'Test Sample Data'!I116,$B$1),"")</f>
        <v/>
      </c>
      <c r="J117" s="17" t="str">
        <f>IF(SUM('Test Sample Data'!J$3:J$98)&gt;10,IF(AND(ISNUMBER('Test Sample Data'!J116),'Test Sample Data'!J116&lt;$B$1,'Test Sample Data'!J116&gt;0),'Test Sample Data'!J116,$B$1),"")</f>
        <v/>
      </c>
      <c r="K117" s="17" t="str">
        <f>IF(SUM('Test Sample Data'!K$3:K$98)&gt;10,IF(AND(ISNUMBER('Test Sample Data'!K116),'Test Sample Data'!K116&lt;$B$1,'Test Sample Data'!K116&gt;0),'Test Sample Data'!K116,$B$1),"")</f>
        <v/>
      </c>
      <c r="L117" s="17" t="str">
        <f>IF(SUM('Test Sample Data'!L$3:L$98)&gt;10,IF(AND(ISNUMBER('Test Sample Data'!L116),'Test Sample Data'!L116&lt;$B$1,'Test Sample Data'!L116&gt;0),'Test Sample Data'!L116,$B$1),"")</f>
        <v/>
      </c>
      <c r="M117" s="17" t="str">
        <f>IF(SUM('Test Sample Data'!M$3:M$98)&gt;10,IF(AND(ISNUMBER('Test Sample Data'!M116),'Test Sample Data'!M116&lt;$B$1,'Test Sample Data'!M116&gt;0),'Test Sample Data'!M116,$B$1),"")</f>
        <v/>
      </c>
      <c r="N117" s="17" t="str">
        <f>'Gene Table'!E116</f>
        <v>mmu-miR-448-3p</v>
      </c>
      <c r="O117" s="17" t="str">
        <f>'Gene Table'!B116</f>
        <v>E18</v>
      </c>
      <c r="P117" s="17" t="str">
        <f>IF(SUM('Control Sample Data'!D$3:D$98)&gt;10,IF(AND(ISNUMBER('Control Sample Data'!D116),'Control Sample Data'!D116&lt;$B$1,'Control Sample Data'!D116&gt;0),'Control Sample Data'!D116,$B$1),"")</f>
        <v/>
      </c>
      <c r="Q117" s="17" t="str">
        <f>IF(SUM('Control Sample Data'!E$3:E$98)&gt;10,IF(AND(ISNUMBER('Control Sample Data'!E116),'Control Sample Data'!E116&lt;$B$1,'Control Sample Data'!E116&gt;0),'Control Sample Data'!E116,$B$1),"")</f>
        <v/>
      </c>
      <c r="R117" s="17" t="str">
        <f>IF(SUM('Control Sample Data'!F$3:F$98)&gt;10,IF(AND(ISNUMBER('Control Sample Data'!F116),'Control Sample Data'!F116&lt;$B$1,'Control Sample Data'!F116&gt;0),'Control Sample Data'!F116,$B$1),"")</f>
        <v/>
      </c>
      <c r="S117" s="17" t="str">
        <f>IF(SUM('Control Sample Data'!G$3:G$98)&gt;10,IF(AND(ISNUMBER('Control Sample Data'!G116),'Control Sample Data'!G116&lt;$B$1,'Control Sample Data'!G116&gt;0),'Control Sample Data'!G116,$B$1),"")</f>
        <v/>
      </c>
      <c r="T117" s="17" t="str">
        <f>IF(SUM('Control Sample Data'!H$3:H$98)&gt;10,IF(AND(ISNUMBER('Control Sample Data'!H116),'Control Sample Data'!H116&lt;$B$1,'Control Sample Data'!H116&gt;0),'Control Sample Data'!H116,$B$1),"")</f>
        <v/>
      </c>
      <c r="U117" s="17" t="str">
        <f>IF(SUM('Control Sample Data'!I$3:I$98)&gt;10,IF(AND(ISNUMBER('Control Sample Data'!I116),'Control Sample Data'!I116&lt;$B$1,'Control Sample Data'!I116&gt;0),'Control Sample Data'!I116,$B$1),"")</f>
        <v/>
      </c>
      <c r="V117" s="17" t="str">
        <f>IF(SUM('Control Sample Data'!J$3:J$98)&gt;10,IF(AND(ISNUMBER('Control Sample Data'!J116),'Control Sample Data'!J116&lt;$B$1,'Control Sample Data'!J116&gt;0),'Control Sample Data'!J116,$B$1),"")</f>
        <v/>
      </c>
      <c r="W117" s="17" t="str">
        <f>IF(SUM('Control Sample Data'!K$3:K$98)&gt;10,IF(AND(ISNUMBER('Control Sample Data'!K116),'Control Sample Data'!K116&lt;$B$1,'Control Sample Data'!K116&gt;0),'Control Sample Data'!K116,$B$1),"")</f>
        <v/>
      </c>
      <c r="X117" s="17" t="str">
        <f>IF(SUM('Control Sample Data'!L$3:L$98)&gt;10,IF(AND(ISNUMBER('Control Sample Data'!L116),'Control Sample Data'!L116&lt;$B$1,'Control Sample Data'!L116&gt;0),'Control Sample Data'!L116,$B$1),"")</f>
        <v/>
      </c>
      <c r="Y117" s="40" t="str">
        <f>IF(SUM('Control Sample Data'!M$3:M$98)&gt;10,IF(AND(ISNUMBER('Control Sample Data'!M116),'Control Sample Data'!M116&lt;$B$1,'Control Sample Data'!M116&gt;0),'Control Sample Data'!M116,$B$1),"")</f>
        <v/>
      </c>
      <c r="Z117" s="41"/>
      <c r="AA117" s="41"/>
      <c r="AB117" s="41"/>
      <c r="AC117" s="41"/>
      <c r="AD117" s="41"/>
      <c r="AE117" s="41"/>
      <c r="AF117" s="41"/>
      <c r="AG117" s="41"/>
      <c r="AH117" s="41"/>
      <c r="AI117" s="41"/>
      <c r="AJ117" s="41"/>
      <c r="AK117" s="41"/>
      <c r="AL117" s="41"/>
      <c r="AM117" s="41"/>
      <c r="AN117" s="41"/>
      <c r="AO117" s="41"/>
      <c r="AP117" s="41"/>
      <c r="AQ117" s="41"/>
      <c r="AR117" s="41"/>
      <c r="AS117" s="41"/>
      <c r="AT117" s="36" t="str">
        <f t="shared" si="46"/>
        <v/>
      </c>
      <c r="AU117" s="36" t="str">
        <f t="shared" si="47"/>
        <v/>
      </c>
      <c r="AV117" s="36" t="str">
        <f t="shared" si="48"/>
        <v/>
      </c>
      <c r="AW117" s="36" t="str">
        <f t="shared" si="49"/>
        <v/>
      </c>
      <c r="AX117" s="36" t="str">
        <f t="shared" si="50"/>
        <v/>
      </c>
      <c r="AY117" s="36" t="str">
        <f t="shared" si="51"/>
        <v/>
      </c>
      <c r="AZ117" s="36" t="str">
        <f t="shared" si="52"/>
        <v/>
      </c>
      <c r="BA117" s="36" t="str">
        <f t="shared" si="53"/>
        <v/>
      </c>
      <c r="BB117" s="36" t="str">
        <f t="shared" si="54"/>
        <v/>
      </c>
      <c r="BC117" s="36" t="str">
        <f t="shared" si="55"/>
        <v/>
      </c>
      <c r="BD117" s="36" t="str">
        <f t="shared" si="56"/>
        <v/>
      </c>
      <c r="BE117" s="36" t="str">
        <f t="shared" si="57"/>
        <v/>
      </c>
      <c r="BF117" s="36" t="str">
        <f t="shared" si="58"/>
        <v/>
      </c>
      <c r="BG117" s="36" t="str">
        <f t="shared" si="59"/>
        <v/>
      </c>
      <c r="BH117" s="36" t="str">
        <f t="shared" si="60"/>
        <v/>
      </c>
      <c r="BI117" s="36" t="str">
        <f t="shared" si="61"/>
        <v/>
      </c>
      <c r="BJ117" s="36" t="str">
        <f t="shared" si="62"/>
        <v/>
      </c>
      <c r="BK117" s="36" t="str">
        <f t="shared" si="63"/>
        <v/>
      </c>
      <c r="BL117" s="36" t="str">
        <f t="shared" si="64"/>
        <v/>
      </c>
      <c r="BM117" s="36" t="str">
        <f t="shared" si="65"/>
        <v/>
      </c>
      <c r="BN117" s="38" t="e">
        <f t="shared" si="88"/>
        <v>#DIV/0!</v>
      </c>
      <c r="BO117" s="38" t="e">
        <f t="shared" si="89"/>
        <v>#DIV/0!</v>
      </c>
      <c r="BP117" s="39" t="str">
        <f t="shared" si="68"/>
        <v/>
      </c>
      <c r="BQ117" s="39" t="str">
        <f t="shared" si="69"/>
        <v/>
      </c>
      <c r="BR117" s="39" t="str">
        <f t="shared" si="70"/>
        <v/>
      </c>
      <c r="BS117" s="39" t="str">
        <f t="shared" si="71"/>
        <v/>
      </c>
      <c r="BT117" s="39" t="str">
        <f t="shared" si="72"/>
        <v/>
      </c>
      <c r="BU117" s="39" t="str">
        <f t="shared" si="73"/>
        <v/>
      </c>
      <c r="BV117" s="39" t="str">
        <f t="shared" si="74"/>
        <v/>
      </c>
      <c r="BW117" s="39" t="str">
        <f t="shared" si="75"/>
        <v/>
      </c>
      <c r="BX117" s="39" t="str">
        <f t="shared" si="76"/>
        <v/>
      </c>
      <c r="BY117" s="39" t="str">
        <f t="shared" si="77"/>
        <v/>
      </c>
      <c r="BZ117" s="39" t="str">
        <f t="shared" si="78"/>
        <v/>
      </c>
      <c r="CA117" s="39" t="str">
        <f t="shared" si="79"/>
        <v/>
      </c>
      <c r="CB117" s="39" t="str">
        <f t="shared" si="80"/>
        <v/>
      </c>
      <c r="CC117" s="39" t="str">
        <f t="shared" si="81"/>
        <v/>
      </c>
      <c r="CD117" s="39" t="str">
        <f t="shared" si="82"/>
        <v/>
      </c>
      <c r="CE117" s="39" t="str">
        <f t="shared" si="83"/>
        <v/>
      </c>
      <c r="CF117" s="39" t="str">
        <f t="shared" si="84"/>
        <v/>
      </c>
      <c r="CG117" s="39" t="str">
        <f t="shared" si="85"/>
        <v/>
      </c>
      <c r="CH117" s="39" t="str">
        <f t="shared" si="86"/>
        <v/>
      </c>
      <c r="CI117" s="39" t="str">
        <f t="shared" si="87"/>
        <v/>
      </c>
    </row>
    <row r="118" spans="1:87">
      <c r="A118" s="18"/>
      <c r="B118" s="15" t="str">
        <f>'Gene Table'!E117</f>
        <v>mmu-miR-183-5p</v>
      </c>
      <c r="C118" s="15" t="str">
        <f>'Gene Table'!B117</f>
        <v>E19</v>
      </c>
      <c r="D118" s="16" t="str">
        <f>IF(SUM('Test Sample Data'!D$3:D$98)&gt;10,IF(AND(ISNUMBER('Test Sample Data'!D117),'Test Sample Data'!D117&lt;$B$1,'Test Sample Data'!D117&gt;0),'Test Sample Data'!D117,$B$1),"")</f>
        <v/>
      </c>
      <c r="E118" s="17" t="str">
        <f>IF(SUM('Test Sample Data'!E$3:E$98)&gt;10,IF(AND(ISNUMBER('Test Sample Data'!E117),'Test Sample Data'!E117&lt;$B$1,'Test Sample Data'!E117&gt;0),'Test Sample Data'!E117,$B$1),"")</f>
        <v/>
      </c>
      <c r="F118" s="17" t="str">
        <f>IF(SUM('Test Sample Data'!F$3:F$98)&gt;10,IF(AND(ISNUMBER('Test Sample Data'!F117),'Test Sample Data'!F117&lt;$B$1,'Test Sample Data'!F117&gt;0),'Test Sample Data'!F117,$B$1),"")</f>
        <v/>
      </c>
      <c r="G118" s="17" t="str">
        <f>IF(SUM('Test Sample Data'!G$3:G$98)&gt;10,IF(AND(ISNUMBER('Test Sample Data'!G117),'Test Sample Data'!G117&lt;$B$1,'Test Sample Data'!G117&gt;0),'Test Sample Data'!G117,$B$1),"")</f>
        <v/>
      </c>
      <c r="H118" s="17" t="str">
        <f>IF(SUM('Test Sample Data'!H$3:H$98)&gt;10,IF(AND(ISNUMBER('Test Sample Data'!H117),'Test Sample Data'!H117&lt;$B$1,'Test Sample Data'!H117&gt;0),'Test Sample Data'!H117,$B$1),"")</f>
        <v/>
      </c>
      <c r="I118" s="17" t="str">
        <f>IF(SUM('Test Sample Data'!I$3:I$98)&gt;10,IF(AND(ISNUMBER('Test Sample Data'!I117),'Test Sample Data'!I117&lt;$B$1,'Test Sample Data'!I117&gt;0),'Test Sample Data'!I117,$B$1),"")</f>
        <v/>
      </c>
      <c r="J118" s="17" t="str">
        <f>IF(SUM('Test Sample Data'!J$3:J$98)&gt;10,IF(AND(ISNUMBER('Test Sample Data'!J117),'Test Sample Data'!J117&lt;$B$1,'Test Sample Data'!J117&gt;0),'Test Sample Data'!J117,$B$1),"")</f>
        <v/>
      </c>
      <c r="K118" s="17" t="str">
        <f>IF(SUM('Test Sample Data'!K$3:K$98)&gt;10,IF(AND(ISNUMBER('Test Sample Data'!K117),'Test Sample Data'!K117&lt;$B$1,'Test Sample Data'!K117&gt;0),'Test Sample Data'!K117,$B$1),"")</f>
        <v/>
      </c>
      <c r="L118" s="17" t="str">
        <f>IF(SUM('Test Sample Data'!L$3:L$98)&gt;10,IF(AND(ISNUMBER('Test Sample Data'!L117),'Test Sample Data'!L117&lt;$B$1,'Test Sample Data'!L117&gt;0),'Test Sample Data'!L117,$B$1),"")</f>
        <v/>
      </c>
      <c r="M118" s="17" t="str">
        <f>IF(SUM('Test Sample Data'!M$3:M$98)&gt;10,IF(AND(ISNUMBER('Test Sample Data'!M117),'Test Sample Data'!M117&lt;$B$1,'Test Sample Data'!M117&gt;0),'Test Sample Data'!M117,$B$1),"")</f>
        <v/>
      </c>
      <c r="N118" s="17" t="str">
        <f>'Gene Table'!E117</f>
        <v>mmu-miR-183-5p</v>
      </c>
      <c r="O118" s="17" t="str">
        <f>'Gene Table'!B117</f>
        <v>E19</v>
      </c>
      <c r="P118" s="17" t="str">
        <f>IF(SUM('Control Sample Data'!D$3:D$98)&gt;10,IF(AND(ISNUMBER('Control Sample Data'!D117),'Control Sample Data'!D117&lt;$B$1,'Control Sample Data'!D117&gt;0),'Control Sample Data'!D117,$B$1),"")</f>
        <v/>
      </c>
      <c r="Q118" s="17" t="str">
        <f>IF(SUM('Control Sample Data'!E$3:E$98)&gt;10,IF(AND(ISNUMBER('Control Sample Data'!E117),'Control Sample Data'!E117&lt;$B$1,'Control Sample Data'!E117&gt;0),'Control Sample Data'!E117,$B$1),"")</f>
        <v/>
      </c>
      <c r="R118" s="17" t="str">
        <f>IF(SUM('Control Sample Data'!F$3:F$98)&gt;10,IF(AND(ISNUMBER('Control Sample Data'!F117),'Control Sample Data'!F117&lt;$B$1,'Control Sample Data'!F117&gt;0),'Control Sample Data'!F117,$B$1),"")</f>
        <v/>
      </c>
      <c r="S118" s="17" t="str">
        <f>IF(SUM('Control Sample Data'!G$3:G$98)&gt;10,IF(AND(ISNUMBER('Control Sample Data'!G117),'Control Sample Data'!G117&lt;$B$1,'Control Sample Data'!G117&gt;0),'Control Sample Data'!G117,$B$1),"")</f>
        <v/>
      </c>
      <c r="T118" s="17" t="str">
        <f>IF(SUM('Control Sample Data'!H$3:H$98)&gt;10,IF(AND(ISNUMBER('Control Sample Data'!H117),'Control Sample Data'!H117&lt;$B$1,'Control Sample Data'!H117&gt;0),'Control Sample Data'!H117,$B$1),"")</f>
        <v/>
      </c>
      <c r="U118" s="17" t="str">
        <f>IF(SUM('Control Sample Data'!I$3:I$98)&gt;10,IF(AND(ISNUMBER('Control Sample Data'!I117),'Control Sample Data'!I117&lt;$B$1,'Control Sample Data'!I117&gt;0),'Control Sample Data'!I117,$B$1),"")</f>
        <v/>
      </c>
      <c r="V118" s="17" t="str">
        <f>IF(SUM('Control Sample Data'!J$3:J$98)&gt;10,IF(AND(ISNUMBER('Control Sample Data'!J117),'Control Sample Data'!J117&lt;$B$1,'Control Sample Data'!J117&gt;0),'Control Sample Data'!J117,$B$1),"")</f>
        <v/>
      </c>
      <c r="W118" s="17" t="str">
        <f>IF(SUM('Control Sample Data'!K$3:K$98)&gt;10,IF(AND(ISNUMBER('Control Sample Data'!K117),'Control Sample Data'!K117&lt;$B$1,'Control Sample Data'!K117&gt;0),'Control Sample Data'!K117,$B$1),"")</f>
        <v/>
      </c>
      <c r="X118" s="17" t="str">
        <f>IF(SUM('Control Sample Data'!L$3:L$98)&gt;10,IF(AND(ISNUMBER('Control Sample Data'!L117),'Control Sample Data'!L117&lt;$B$1,'Control Sample Data'!L117&gt;0),'Control Sample Data'!L117,$B$1),"")</f>
        <v/>
      </c>
      <c r="Y118" s="40" t="str">
        <f>IF(SUM('Control Sample Data'!M$3:M$98)&gt;10,IF(AND(ISNUMBER('Control Sample Data'!M117),'Control Sample Data'!M117&lt;$B$1,'Control Sample Data'!M117&gt;0),'Control Sample Data'!M117,$B$1),"")</f>
        <v/>
      </c>
      <c r="Z118" s="41"/>
      <c r="AA118" s="41"/>
      <c r="AB118" s="41"/>
      <c r="AC118" s="41"/>
      <c r="AD118" s="41"/>
      <c r="AE118" s="41"/>
      <c r="AF118" s="41"/>
      <c r="AG118" s="41"/>
      <c r="AH118" s="41"/>
      <c r="AI118" s="41"/>
      <c r="AJ118" s="41"/>
      <c r="AK118" s="41"/>
      <c r="AL118" s="41"/>
      <c r="AM118" s="41"/>
      <c r="AN118" s="41"/>
      <c r="AO118" s="41"/>
      <c r="AP118" s="41"/>
      <c r="AQ118" s="41"/>
      <c r="AR118" s="41"/>
      <c r="AS118" s="41"/>
      <c r="AT118" s="36" t="str">
        <f t="shared" si="46"/>
        <v/>
      </c>
      <c r="AU118" s="36" t="str">
        <f t="shared" si="47"/>
        <v/>
      </c>
      <c r="AV118" s="36" t="str">
        <f t="shared" si="48"/>
        <v/>
      </c>
      <c r="AW118" s="36" t="str">
        <f t="shared" si="49"/>
        <v/>
      </c>
      <c r="AX118" s="36" t="str">
        <f t="shared" si="50"/>
        <v/>
      </c>
      <c r="AY118" s="36" t="str">
        <f t="shared" si="51"/>
        <v/>
      </c>
      <c r="AZ118" s="36" t="str">
        <f t="shared" si="52"/>
        <v/>
      </c>
      <c r="BA118" s="36" t="str">
        <f t="shared" si="53"/>
        <v/>
      </c>
      <c r="BB118" s="36" t="str">
        <f t="shared" si="54"/>
        <v/>
      </c>
      <c r="BC118" s="36" t="str">
        <f t="shared" si="55"/>
        <v/>
      </c>
      <c r="BD118" s="36" t="str">
        <f t="shared" si="56"/>
        <v/>
      </c>
      <c r="BE118" s="36" t="str">
        <f t="shared" si="57"/>
        <v/>
      </c>
      <c r="BF118" s="36" t="str">
        <f t="shared" si="58"/>
        <v/>
      </c>
      <c r="BG118" s="36" t="str">
        <f t="shared" si="59"/>
        <v/>
      </c>
      <c r="BH118" s="36" t="str">
        <f t="shared" si="60"/>
        <v/>
      </c>
      <c r="BI118" s="36" t="str">
        <f t="shared" si="61"/>
        <v/>
      </c>
      <c r="BJ118" s="36" t="str">
        <f t="shared" si="62"/>
        <v/>
      </c>
      <c r="BK118" s="36" t="str">
        <f t="shared" si="63"/>
        <v/>
      </c>
      <c r="BL118" s="36" t="str">
        <f t="shared" si="64"/>
        <v/>
      </c>
      <c r="BM118" s="36" t="str">
        <f t="shared" si="65"/>
        <v/>
      </c>
      <c r="BN118" s="38" t="e">
        <f t="shared" si="88"/>
        <v>#DIV/0!</v>
      </c>
      <c r="BO118" s="38" t="e">
        <f t="shared" si="89"/>
        <v>#DIV/0!</v>
      </c>
      <c r="BP118" s="39" t="str">
        <f t="shared" si="68"/>
        <v/>
      </c>
      <c r="BQ118" s="39" t="str">
        <f t="shared" si="69"/>
        <v/>
      </c>
      <c r="BR118" s="39" t="str">
        <f t="shared" si="70"/>
        <v/>
      </c>
      <c r="BS118" s="39" t="str">
        <f t="shared" si="71"/>
        <v/>
      </c>
      <c r="BT118" s="39" t="str">
        <f t="shared" si="72"/>
        <v/>
      </c>
      <c r="BU118" s="39" t="str">
        <f t="shared" si="73"/>
        <v/>
      </c>
      <c r="BV118" s="39" t="str">
        <f t="shared" si="74"/>
        <v/>
      </c>
      <c r="BW118" s="39" t="str">
        <f t="shared" si="75"/>
        <v/>
      </c>
      <c r="BX118" s="39" t="str">
        <f t="shared" si="76"/>
        <v/>
      </c>
      <c r="BY118" s="39" t="str">
        <f t="shared" si="77"/>
        <v/>
      </c>
      <c r="BZ118" s="39" t="str">
        <f t="shared" si="78"/>
        <v/>
      </c>
      <c r="CA118" s="39" t="str">
        <f t="shared" si="79"/>
        <v/>
      </c>
      <c r="CB118" s="39" t="str">
        <f t="shared" si="80"/>
        <v/>
      </c>
      <c r="CC118" s="39" t="str">
        <f t="shared" si="81"/>
        <v/>
      </c>
      <c r="CD118" s="39" t="str">
        <f t="shared" si="82"/>
        <v/>
      </c>
      <c r="CE118" s="39" t="str">
        <f t="shared" si="83"/>
        <v/>
      </c>
      <c r="CF118" s="39" t="str">
        <f t="shared" si="84"/>
        <v/>
      </c>
      <c r="CG118" s="39" t="str">
        <f t="shared" si="85"/>
        <v/>
      </c>
      <c r="CH118" s="39" t="str">
        <f t="shared" si="86"/>
        <v/>
      </c>
      <c r="CI118" s="39" t="str">
        <f t="shared" si="87"/>
        <v/>
      </c>
    </row>
    <row r="119" spans="1:87">
      <c r="A119" s="18"/>
      <c r="B119" s="15" t="str">
        <f>'Gene Table'!E118</f>
        <v>mmu-miR-449a-5p</v>
      </c>
      <c r="C119" s="15" t="str">
        <f>'Gene Table'!B118</f>
        <v>E20</v>
      </c>
      <c r="D119" s="16" t="str">
        <f>IF(SUM('Test Sample Data'!D$3:D$98)&gt;10,IF(AND(ISNUMBER('Test Sample Data'!D118),'Test Sample Data'!D118&lt;$B$1,'Test Sample Data'!D118&gt;0),'Test Sample Data'!D118,$B$1),"")</f>
        <v/>
      </c>
      <c r="E119" s="17" t="str">
        <f>IF(SUM('Test Sample Data'!E$3:E$98)&gt;10,IF(AND(ISNUMBER('Test Sample Data'!E118),'Test Sample Data'!E118&lt;$B$1,'Test Sample Data'!E118&gt;0),'Test Sample Data'!E118,$B$1),"")</f>
        <v/>
      </c>
      <c r="F119" s="17" t="str">
        <f>IF(SUM('Test Sample Data'!F$3:F$98)&gt;10,IF(AND(ISNUMBER('Test Sample Data'!F118),'Test Sample Data'!F118&lt;$B$1,'Test Sample Data'!F118&gt;0),'Test Sample Data'!F118,$B$1),"")</f>
        <v/>
      </c>
      <c r="G119" s="17" t="str">
        <f>IF(SUM('Test Sample Data'!G$3:G$98)&gt;10,IF(AND(ISNUMBER('Test Sample Data'!G118),'Test Sample Data'!G118&lt;$B$1,'Test Sample Data'!G118&gt;0),'Test Sample Data'!G118,$B$1),"")</f>
        <v/>
      </c>
      <c r="H119" s="17" t="str">
        <f>IF(SUM('Test Sample Data'!H$3:H$98)&gt;10,IF(AND(ISNUMBER('Test Sample Data'!H118),'Test Sample Data'!H118&lt;$B$1,'Test Sample Data'!H118&gt;0),'Test Sample Data'!H118,$B$1),"")</f>
        <v/>
      </c>
      <c r="I119" s="17" t="str">
        <f>IF(SUM('Test Sample Data'!I$3:I$98)&gt;10,IF(AND(ISNUMBER('Test Sample Data'!I118),'Test Sample Data'!I118&lt;$B$1,'Test Sample Data'!I118&gt;0),'Test Sample Data'!I118,$B$1),"")</f>
        <v/>
      </c>
      <c r="J119" s="17" t="str">
        <f>IF(SUM('Test Sample Data'!J$3:J$98)&gt;10,IF(AND(ISNUMBER('Test Sample Data'!J118),'Test Sample Data'!J118&lt;$B$1,'Test Sample Data'!J118&gt;0),'Test Sample Data'!J118,$B$1),"")</f>
        <v/>
      </c>
      <c r="K119" s="17" t="str">
        <f>IF(SUM('Test Sample Data'!K$3:K$98)&gt;10,IF(AND(ISNUMBER('Test Sample Data'!K118),'Test Sample Data'!K118&lt;$B$1,'Test Sample Data'!K118&gt;0),'Test Sample Data'!K118,$B$1),"")</f>
        <v/>
      </c>
      <c r="L119" s="17" t="str">
        <f>IF(SUM('Test Sample Data'!L$3:L$98)&gt;10,IF(AND(ISNUMBER('Test Sample Data'!L118),'Test Sample Data'!L118&lt;$B$1,'Test Sample Data'!L118&gt;0),'Test Sample Data'!L118,$B$1),"")</f>
        <v/>
      </c>
      <c r="M119" s="17" t="str">
        <f>IF(SUM('Test Sample Data'!M$3:M$98)&gt;10,IF(AND(ISNUMBER('Test Sample Data'!M118),'Test Sample Data'!M118&lt;$B$1,'Test Sample Data'!M118&gt;0),'Test Sample Data'!M118,$B$1),"")</f>
        <v/>
      </c>
      <c r="N119" s="17" t="str">
        <f>'Gene Table'!E118</f>
        <v>mmu-miR-449a-5p</v>
      </c>
      <c r="O119" s="17" t="str">
        <f>'Gene Table'!B118</f>
        <v>E20</v>
      </c>
      <c r="P119" s="17" t="str">
        <f>IF(SUM('Control Sample Data'!D$3:D$98)&gt;10,IF(AND(ISNUMBER('Control Sample Data'!D118),'Control Sample Data'!D118&lt;$B$1,'Control Sample Data'!D118&gt;0),'Control Sample Data'!D118,$B$1),"")</f>
        <v/>
      </c>
      <c r="Q119" s="17" t="str">
        <f>IF(SUM('Control Sample Data'!E$3:E$98)&gt;10,IF(AND(ISNUMBER('Control Sample Data'!E118),'Control Sample Data'!E118&lt;$B$1,'Control Sample Data'!E118&gt;0),'Control Sample Data'!E118,$B$1),"")</f>
        <v/>
      </c>
      <c r="R119" s="17" t="str">
        <f>IF(SUM('Control Sample Data'!F$3:F$98)&gt;10,IF(AND(ISNUMBER('Control Sample Data'!F118),'Control Sample Data'!F118&lt;$B$1,'Control Sample Data'!F118&gt;0),'Control Sample Data'!F118,$B$1),"")</f>
        <v/>
      </c>
      <c r="S119" s="17" t="str">
        <f>IF(SUM('Control Sample Data'!G$3:G$98)&gt;10,IF(AND(ISNUMBER('Control Sample Data'!G118),'Control Sample Data'!G118&lt;$B$1,'Control Sample Data'!G118&gt;0),'Control Sample Data'!G118,$B$1),"")</f>
        <v/>
      </c>
      <c r="T119" s="17" t="str">
        <f>IF(SUM('Control Sample Data'!H$3:H$98)&gt;10,IF(AND(ISNUMBER('Control Sample Data'!H118),'Control Sample Data'!H118&lt;$B$1,'Control Sample Data'!H118&gt;0),'Control Sample Data'!H118,$B$1),"")</f>
        <v/>
      </c>
      <c r="U119" s="17" t="str">
        <f>IF(SUM('Control Sample Data'!I$3:I$98)&gt;10,IF(AND(ISNUMBER('Control Sample Data'!I118),'Control Sample Data'!I118&lt;$B$1,'Control Sample Data'!I118&gt;0),'Control Sample Data'!I118,$B$1),"")</f>
        <v/>
      </c>
      <c r="V119" s="17" t="str">
        <f>IF(SUM('Control Sample Data'!J$3:J$98)&gt;10,IF(AND(ISNUMBER('Control Sample Data'!J118),'Control Sample Data'!J118&lt;$B$1,'Control Sample Data'!J118&gt;0),'Control Sample Data'!J118,$B$1),"")</f>
        <v/>
      </c>
      <c r="W119" s="17" t="str">
        <f>IF(SUM('Control Sample Data'!K$3:K$98)&gt;10,IF(AND(ISNUMBER('Control Sample Data'!K118),'Control Sample Data'!K118&lt;$B$1,'Control Sample Data'!K118&gt;0),'Control Sample Data'!K118,$B$1),"")</f>
        <v/>
      </c>
      <c r="X119" s="17" t="str">
        <f>IF(SUM('Control Sample Data'!L$3:L$98)&gt;10,IF(AND(ISNUMBER('Control Sample Data'!L118),'Control Sample Data'!L118&lt;$B$1,'Control Sample Data'!L118&gt;0),'Control Sample Data'!L118,$B$1),"")</f>
        <v/>
      </c>
      <c r="Y119" s="40" t="str">
        <f>IF(SUM('Control Sample Data'!M$3:M$98)&gt;10,IF(AND(ISNUMBER('Control Sample Data'!M118),'Control Sample Data'!M118&lt;$B$1,'Control Sample Data'!M118&gt;0),'Control Sample Data'!M118,$B$1),"")</f>
        <v/>
      </c>
      <c r="Z119" s="41"/>
      <c r="AA119" s="41"/>
      <c r="AB119" s="41"/>
      <c r="AC119" s="41"/>
      <c r="AD119" s="41"/>
      <c r="AE119" s="41"/>
      <c r="AF119" s="41"/>
      <c r="AG119" s="41"/>
      <c r="AH119" s="41"/>
      <c r="AI119" s="41"/>
      <c r="AJ119" s="41"/>
      <c r="AK119" s="41"/>
      <c r="AL119" s="41"/>
      <c r="AM119" s="41"/>
      <c r="AN119" s="41"/>
      <c r="AO119" s="41"/>
      <c r="AP119" s="41"/>
      <c r="AQ119" s="41"/>
      <c r="AR119" s="41"/>
      <c r="AS119" s="41"/>
      <c r="AT119" s="36" t="str">
        <f t="shared" si="46"/>
        <v/>
      </c>
      <c r="AU119" s="36" t="str">
        <f t="shared" si="47"/>
        <v/>
      </c>
      <c r="AV119" s="36" t="str">
        <f t="shared" si="48"/>
        <v/>
      </c>
      <c r="AW119" s="36" t="str">
        <f t="shared" si="49"/>
        <v/>
      </c>
      <c r="AX119" s="36" t="str">
        <f t="shared" si="50"/>
        <v/>
      </c>
      <c r="AY119" s="36" t="str">
        <f t="shared" si="51"/>
        <v/>
      </c>
      <c r="AZ119" s="36" t="str">
        <f t="shared" si="52"/>
        <v/>
      </c>
      <c r="BA119" s="36" t="str">
        <f t="shared" si="53"/>
        <v/>
      </c>
      <c r="BB119" s="36" t="str">
        <f t="shared" si="54"/>
        <v/>
      </c>
      <c r="BC119" s="36" t="str">
        <f t="shared" si="55"/>
        <v/>
      </c>
      <c r="BD119" s="36" t="str">
        <f t="shared" si="56"/>
        <v/>
      </c>
      <c r="BE119" s="36" t="str">
        <f t="shared" si="57"/>
        <v/>
      </c>
      <c r="BF119" s="36" t="str">
        <f t="shared" si="58"/>
        <v/>
      </c>
      <c r="BG119" s="36" t="str">
        <f t="shared" si="59"/>
        <v/>
      </c>
      <c r="BH119" s="36" t="str">
        <f t="shared" si="60"/>
        <v/>
      </c>
      <c r="BI119" s="36" t="str">
        <f t="shared" si="61"/>
        <v/>
      </c>
      <c r="BJ119" s="36" t="str">
        <f t="shared" si="62"/>
        <v/>
      </c>
      <c r="BK119" s="36" t="str">
        <f t="shared" si="63"/>
        <v/>
      </c>
      <c r="BL119" s="36" t="str">
        <f t="shared" si="64"/>
        <v/>
      </c>
      <c r="BM119" s="36" t="str">
        <f t="shared" si="65"/>
        <v/>
      </c>
      <c r="BN119" s="38" t="e">
        <f t="shared" si="88"/>
        <v>#DIV/0!</v>
      </c>
      <c r="BO119" s="38" t="e">
        <f t="shared" si="89"/>
        <v>#DIV/0!</v>
      </c>
      <c r="BP119" s="39" t="str">
        <f t="shared" si="68"/>
        <v/>
      </c>
      <c r="BQ119" s="39" t="str">
        <f t="shared" si="69"/>
        <v/>
      </c>
      <c r="BR119" s="39" t="str">
        <f t="shared" si="70"/>
        <v/>
      </c>
      <c r="BS119" s="39" t="str">
        <f t="shared" si="71"/>
        <v/>
      </c>
      <c r="BT119" s="39" t="str">
        <f t="shared" si="72"/>
        <v/>
      </c>
      <c r="BU119" s="39" t="str">
        <f t="shared" si="73"/>
        <v/>
      </c>
      <c r="BV119" s="39" t="str">
        <f t="shared" si="74"/>
        <v/>
      </c>
      <c r="BW119" s="39" t="str">
        <f t="shared" si="75"/>
        <v/>
      </c>
      <c r="BX119" s="39" t="str">
        <f t="shared" si="76"/>
        <v/>
      </c>
      <c r="BY119" s="39" t="str">
        <f t="shared" si="77"/>
        <v/>
      </c>
      <c r="BZ119" s="39" t="str">
        <f t="shared" si="78"/>
        <v/>
      </c>
      <c r="CA119" s="39" t="str">
        <f t="shared" si="79"/>
        <v/>
      </c>
      <c r="CB119" s="39" t="str">
        <f t="shared" si="80"/>
        <v/>
      </c>
      <c r="CC119" s="39" t="str">
        <f t="shared" si="81"/>
        <v/>
      </c>
      <c r="CD119" s="39" t="str">
        <f t="shared" si="82"/>
        <v/>
      </c>
      <c r="CE119" s="39" t="str">
        <f t="shared" si="83"/>
        <v/>
      </c>
      <c r="CF119" s="39" t="str">
        <f t="shared" si="84"/>
        <v/>
      </c>
      <c r="CG119" s="39" t="str">
        <f t="shared" si="85"/>
        <v/>
      </c>
      <c r="CH119" s="39" t="str">
        <f t="shared" si="86"/>
        <v/>
      </c>
      <c r="CI119" s="39" t="str">
        <f t="shared" si="87"/>
        <v/>
      </c>
    </row>
    <row r="120" spans="1:87">
      <c r="A120" s="18"/>
      <c r="B120" s="15" t="str">
        <f>'Gene Table'!E119</f>
        <v>mmu-miR-184-3p</v>
      </c>
      <c r="C120" s="15" t="str">
        <f>'Gene Table'!B119</f>
        <v>E21</v>
      </c>
      <c r="D120" s="16" t="str">
        <f>IF(SUM('Test Sample Data'!D$3:D$98)&gt;10,IF(AND(ISNUMBER('Test Sample Data'!D119),'Test Sample Data'!D119&lt;$B$1,'Test Sample Data'!D119&gt;0),'Test Sample Data'!D119,$B$1),"")</f>
        <v/>
      </c>
      <c r="E120" s="17" t="str">
        <f>IF(SUM('Test Sample Data'!E$3:E$98)&gt;10,IF(AND(ISNUMBER('Test Sample Data'!E119),'Test Sample Data'!E119&lt;$B$1,'Test Sample Data'!E119&gt;0),'Test Sample Data'!E119,$B$1),"")</f>
        <v/>
      </c>
      <c r="F120" s="17" t="str">
        <f>IF(SUM('Test Sample Data'!F$3:F$98)&gt;10,IF(AND(ISNUMBER('Test Sample Data'!F119),'Test Sample Data'!F119&lt;$B$1,'Test Sample Data'!F119&gt;0),'Test Sample Data'!F119,$B$1),"")</f>
        <v/>
      </c>
      <c r="G120" s="17" t="str">
        <f>IF(SUM('Test Sample Data'!G$3:G$98)&gt;10,IF(AND(ISNUMBER('Test Sample Data'!G119),'Test Sample Data'!G119&lt;$B$1,'Test Sample Data'!G119&gt;0),'Test Sample Data'!G119,$B$1),"")</f>
        <v/>
      </c>
      <c r="H120" s="17" t="str">
        <f>IF(SUM('Test Sample Data'!H$3:H$98)&gt;10,IF(AND(ISNUMBER('Test Sample Data'!H119),'Test Sample Data'!H119&lt;$B$1,'Test Sample Data'!H119&gt;0),'Test Sample Data'!H119,$B$1),"")</f>
        <v/>
      </c>
      <c r="I120" s="17" t="str">
        <f>IF(SUM('Test Sample Data'!I$3:I$98)&gt;10,IF(AND(ISNUMBER('Test Sample Data'!I119),'Test Sample Data'!I119&lt;$B$1,'Test Sample Data'!I119&gt;0),'Test Sample Data'!I119,$B$1),"")</f>
        <v/>
      </c>
      <c r="J120" s="17" t="str">
        <f>IF(SUM('Test Sample Data'!J$3:J$98)&gt;10,IF(AND(ISNUMBER('Test Sample Data'!J119),'Test Sample Data'!J119&lt;$B$1,'Test Sample Data'!J119&gt;0),'Test Sample Data'!J119,$B$1),"")</f>
        <v/>
      </c>
      <c r="K120" s="17" t="str">
        <f>IF(SUM('Test Sample Data'!K$3:K$98)&gt;10,IF(AND(ISNUMBER('Test Sample Data'!K119),'Test Sample Data'!K119&lt;$B$1,'Test Sample Data'!K119&gt;0),'Test Sample Data'!K119,$B$1),"")</f>
        <v/>
      </c>
      <c r="L120" s="17" t="str">
        <f>IF(SUM('Test Sample Data'!L$3:L$98)&gt;10,IF(AND(ISNUMBER('Test Sample Data'!L119),'Test Sample Data'!L119&lt;$B$1,'Test Sample Data'!L119&gt;0),'Test Sample Data'!L119,$B$1),"")</f>
        <v/>
      </c>
      <c r="M120" s="17" t="str">
        <f>IF(SUM('Test Sample Data'!M$3:M$98)&gt;10,IF(AND(ISNUMBER('Test Sample Data'!M119),'Test Sample Data'!M119&lt;$B$1,'Test Sample Data'!M119&gt;0),'Test Sample Data'!M119,$B$1),"")</f>
        <v/>
      </c>
      <c r="N120" s="17" t="str">
        <f>'Gene Table'!E119</f>
        <v>mmu-miR-184-3p</v>
      </c>
      <c r="O120" s="17" t="str">
        <f>'Gene Table'!B119</f>
        <v>E21</v>
      </c>
      <c r="P120" s="17" t="str">
        <f>IF(SUM('Control Sample Data'!D$3:D$98)&gt;10,IF(AND(ISNUMBER('Control Sample Data'!D119),'Control Sample Data'!D119&lt;$B$1,'Control Sample Data'!D119&gt;0),'Control Sample Data'!D119,$B$1),"")</f>
        <v/>
      </c>
      <c r="Q120" s="17" t="str">
        <f>IF(SUM('Control Sample Data'!E$3:E$98)&gt;10,IF(AND(ISNUMBER('Control Sample Data'!E119),'Control Sample Data'!E119&lt;$B$1,'Control Sample Data'!E119&gt;0),'Control Sample Data'!E119,$B$1),"")</f>
        <v/>
      </c>
      <c r="R120" s="17" t="str">
        <f>IF(SUM('Control Sample Data'!F$3:F$98)&gt;10,IF(AND(ISNUMBER('Control Sample Data'!F119),'Control Sample Data'!F119&lt;$B$1,'Control Sample Data'!F119&gt;0),'Control Sample Data'!F119,$B$1),"")</f>
        <v/>
      </c>
      <c r="S120" s="17" t="str">
        <f>IF(SUM('Control Sample Data'!G$3:G$98)&gt;10,IF(AND(ISNUMBER('Control Sample Data'!G119),'Control Sample Data'!G119&lt;$B$1,'Control Sample Data'!G119&gt;0),'Control Sample Data'!G119,$B$1),"")</f>
        <v/>
      </c>
      <c r="T120" s="17" t="str">
        <f>IF(SUM('Control Sample Data'!H$3:H$98)&gt;10,IF(AND(ISNUMBER('Control Sample Data'!H119),'Control Sample Data'!H119&lt;$B$1,'Control Sample Data'!H119&gt;0),'Control Sample Data'!H119,$B$1),"")</f>
        <v/>
      </c>
      <c r="U120" s="17" t="str">
        <f>IF(SUM('Control Sample Data'!I$3:I$98)&gt;10,IF(AND(ISNUMBER('Control Sample Data'!I119),'Control Sample Data'!I119&lt;$B$1,'Control Sample Data'!I119&gt;0),'Control Sample Data'!I119,$B$1),"")</f>
        <v/>
      </c>
      <c r="V120" s="17" t="str">
        <f>IF(SUM('Control Sample Data'!J$3:J$98)&gt;10,IF(AND(ISNUMBER('Control Sample Data'!J119),'Control Sample Data'!J119&lt;$B$1,'Control Sample Data'!J119&gt;0),'Control Sample Data'!J119,$B$1),"")</f>
        <v/>
      </c>
      <c r="W120" s="17" t="str">
        <f>IF(SUM('Control Sample Data'!K$3:K$98)&gt;10,IF(AND(ISNUMBER('Control Sample Data'!K119),'Control Sample Data'!K119&lt;$B$1,'Control Sample Data'!K119&gt;0),'Control Sample Data'!K119,$B$1),"")</f>
        <v/>
      </c>
      <c r="X120" s="17" t="str">
        <f>IF(SUM('Control Sample Data'!L$3:L$98)&gt;10,IF(AND(ISNUMBER('Control Sample Data'!L119),'Control Sample Data'!L119&lt;$B$1,'Control Sample Data'!L119&gt;0),'Control Sample Data'!L119,$B$1),"")</f>
        <v/>
      </c>
      <c r="Y120" s="40" t="str">
        <f>IF(SUM('Control Sample Data'!M$3:M$98)&gt;10,IF(AND(ISNUMBER('Control Sample Data'!M119),'Control Sample Data'!M119&lt;$B$1,'Control Sample Data'!M119&gt;0),'Control Sample Data'!M119,$B$1),"")</f>
        <v/>
      </c>
      <c r="Z120" s="42"/>
      <c r="AA120" s="42"/>
      <c r="AB120" s="42"/>
      <c r="AC120" s="42"/>
      <c r="AD120" s="42"/>
      <c r="AE120" s="42"/>
      <c r="AF120" s="42"/>
      <c r="AG120" s="42"/>
      <c r="AH120" s="42"/>
      <c r="AI120" s="42"/>
      <c r="AJ120" s="42"/>
      <c r="AK120" s="42"/>
      <c r="AL120" s="42"/>
      <c r="AM120" s="42"/>
      <c r="AN120" s="42"/>
      <c r="AO120" s="42"/>
      <c r="AP120" s="42"/>
      <c r="AQ120" s="42"/>
      <c r="AR120" s="42"/>
      <c r="AS120" s="42"/>
      <c r="AT120" s="36" t="str">
        <f t="shared" si="46"/>
        <v/>
      </c>
      <c r="AU120" s="36" t="str">
        <f t="shared" si="47"/>
        <v/>
      </c>
      <c r="AV120" s="36" t="str">
        <f t="shared" si="48"/>
        <v/>
      </c>
      <c r="AW120" s="36" t="str">
        <f t="shared" si="49"/>
        <v/>
      </c>
      <c r="AX120" s="36" t="str">
        <f t="shared" si="50"/>
        <v/>
      </c>
      <c r="AY120" s="36" t="str">
        <f t="shared" si="51"/>
        <v/>
      </c>
      <c r="AZ120" s="36" t="str">
        <f t="shared" si="52"/>
        <v/>
      </c>
      <c r="BA120" s="36" t="str">
        <f t="shared" si="53"/>
        <v/>
      </c>
      <c r="BB120" s="36" t="str">
        <f t="shared" si="54"/>
        <v/>
      </c>
      <c r="BC120" s="36" t="str">
        <f t="shared" si="55"/>
        <v/>
      </c>
      <c r="BD120" s="36" t="str">
        <f t="shared" si="56"/>
        <v/>
      </c>
      <c r="BE120" s="36" t="str">
        <f t="shared" si="57"/>
        <v/>
      </c>
      <c r="BF120" s="36" t="str">
        <f t="shared" si="58"/>
        <v/>
      </c>
      <c r="BG120" s="36" t="str">
        <f t="shared" si="59"/>
        <v/>
      </c>
      <c r="BH120" s="36" t="str">
        <f t="shared" si="60"/>
        <v/>
      </c>
      <c r="BI120" s="36" t="str">
        <f t="shared" si="61"/>
        <v/>
      </c>
      <c r="BJ120" s="36" t="str">
        <f t="shared" si="62"/>
        <v/>
      </c>
      <c r="BK120" s="36" t="str">
        <f t="shared" si="63"/>
        <v/>
      </c>
      <c r="BL120" s="36" t="str">
        <f t="shared" si="64"/>
        <v/>
      </c>
      <c r="BM120" s="36" t="str">
        <f t="shared" si="65"/>
        <v/>
      </c>
      <c r="BN120" s="38" t="e">
        <f t="shared" si="88"/>
        <v>#DIV/0!</v>
      </c>
      <c r="BO120" s="38" t="e">
        <f t="shared" si="89"/>
        <v>#DIV/0!</v>
      </c>
      <c r="BP120" s="39" t="str">
        <f t="shared" si="68"/>
        <v/>
      </c>
      <c r="BQ120" s="39" t="str">
        <f t="shared" si="69"/>
        <v/>
      </c>
      <c r="BR120" s="39" t="str">
        <f t="shared" si="70"/>
        <v/>
      </c>
      <c r="BS120" s="39" t="str">
        <f t="shared" si="71"/>
        <v/>
      </c>
      <c r="BT120" s="39" t="str">
        <f t="shared" si="72"/>
        <v/>
      </c>
      <c r="BU120" s="39" t="str">
        <f t="shared" si="73"/>
        <v/>
      </c>
      <c r="BV120" s="39" t="str">
        <f t="shared" si="74"/>
        <v/>
      </c>
      <c r="BW120" s="39" t="str">
        <f t="shared" si="75"/>
        <v/>
      </c>
      <c r="BX120" s="39" t="str">
        <f t="shared" si="76"/>
        <v/>
      </c>
      <c r="BY120" s="39" t="str">
        <f t="shared" si="77"/>
        <v/>
      </c>
      <c r="BZ120" s="39" t="str">
        <f t="shared" si="78"/>
        <v/>
      </c>
      <c r="CA120" s="39" t="str">
        <f t="shared" si="79"/>
        <v/>
      </c>
      <c r="CB120" s="39" t="str">
        <f t="shared" si="80"/>
        <v/>
      </c>
      <c r="CC120" s="39" t="str">
        <f t="shared" si="81"/>
        <v/>
      </c>
      <c r="CD120" s="39" t="str">
        <f t="shared" si="82"/>
        <v/>
      </c>
      <c r="CE120" s="39" t="str">
        <f t="shared" si="83"/>
        <v/>
      </c>
      <c r="CF120" s="39" t="str">
        <f t="shared" si="84"/>
        <v/>
      </c>
      <c r="CG120" s="39" t="str">
        <f t="shared" si="85"/>
        <v/>
      </c>
      <c r="CH120" s="39" t="str">
        <f t="shared" si="86"/>
        <v/>
      </c>
      <c r="CI120" s="39" t="str">
        <f t="shared" si="87"/>
        <v/>
      </c>
    </row>
    <row r="121" spans="1:87">
      <c r="A121" s="18"/>
      <c r="B121" s="15" t="str">
        <f>'Gene Table'!E120</f>
        <v>mmu-miR-450a-5p</v>
      </c>
      <c r="C121" s="15" t="str">
        <f>'Gene Table'!B120</f>
        <v>E22</v>
      </c>
      <c r="D121" s="16" t="str">
        <f>IF(SUM('Test Sample Data'!D$3:D$98)&gt;10,IF(AND(ISNUMBER('Test Sample Data'!D120),'Test Sample Data'!D120&lt;$B$1,'Test Sample Data'!D120&gt;0),'Test Sample Data'!D120,$B$1),"")</f>
        <v/>
      </c>
      <c r="E121" s="17" t="str">
        <f>IF(SUM('Test Sample Data'!E$3:E$98)&gt;10,IF(AND(ISNUMBER('Test Sample Data'!E120),'Test Sample Data'!E120&lt;$B$1,'Test Sample Data'!E120&gt;0),'Test Sample Data'!E120,$B$1),"")</f>
        <v/>
      </c>
      <c r="F121" s="17" t="str">
        <f>IF(SUM('Test Sample Data'!F$3:F$98)&gt;10,IF(AND(ISNUMBER('Test Sample Data'!F120),'Test Sample Data'!F120&lt;$B$1,'Test Sample Data'!F120&gt;0),'Test Sample Data'!F120,$B$1),"")</f>
        <v/>
      </c>
      <c r="G121" s="17" t="str">
        <f>IF(SUM('Test Sample Data'!G$3:G$98)&gt;10,IF(AND(ISNUMBER('Test Sample Data'!G120),'Test Sample Data'!G120&lt;$B$1,'Test Sample Data'!G120&gt;0),'Test Sample Data'!G120,$B$1),"")</f>
        <v/>
      </c>
      <c r="H121" s="17" t="str">
        <f>IF(SUM('Test Sample Data'!H$3:H$98)&gt;10,IF(AND(ISNUMBER('Test Sample Data'!H120),'Test Sample Data'!H120&lt;$B$1,'Test Sample Data'!H120&gt;0),'Test Sample Data'!H120,$B$1),"")</f>
        <v/>
      </c>
      <c r="I121" s="17" t="str">
        <f>IF(SUM('Test Sample Data'!I$3:I$98)&gt;10,IF(AND(ISNUMBER('Test Sample Data'!I120),'Test Sample Data'!I120&lt;$B$1,'Test Sample Data'!I120&gt;0),'Test Sample Data'!I120,$B$1),"")</f>
        <v/>
      </c>
      <c r="J121" s="17" t="str">
        <f>IF(SUM('Test Sample Data'!J$3:J$98)&gt;10,IF(AND(ISNUMBER('Test Sample Data'!J120),'Test Sample Data'!J120&lt;$B$1,'Test Sample Data'!J120&gt;0),'Test Sample Data'!J120,$B$1),"")</f>
        <v/>
      </c>
      <c r="K121" s="17" t="str">
        <f>IF(SUM('Test Sample Data'!K$3:K$98)&gt;10,IF(AND(ISNUMBER('Test Sample Data'!K120),'Test Sample Data'!K120&lt;$B$1,'Test Sample Data'!K120&gt;0),'Test Sample Data'!K120,$B$1),"")</f>
        <v/>
      </c>
      <c r="L121" s="17" t="str">
        <f>IF(SUM('Test Sample Data'!L$3:L$98)&gt;10,IF(AND(ISNUMBER('Test Sample Data'!L120),'Test Sample Data'!L120&lt;$B$1,'Test Sample Data'!L120&gt;0),'Test Sample Data'!L120,$B$1),"")</f>
        <v/>
      </c>
      <c r="M121" s="17" t="str">
        <f>IF(SUM('Test Sample Data'!M$3:M$98)&gt;10,IF(AND(ISNUMBER('Test Sample Data'!M120),'Test Sample Data'!M120&lt;$B$1,'Test Sample Data'!M120&gt;0),'Test Sample Data'!M120,$B$1),"")</f>
        <v/>
      </c>
      <c r="N121" s="17" t="str">
        <f>'Gene Table'!E120</f>
        <v>mmu-miR-450a-5p</v>
      </c>
      <c r="O121" s="17" t="str">
        <f>'Gene Table'!B120</f>
        <v>E22</v>
      </c>
      <c r="P121" s="17" t="str">
        <f>IF(SUM('Control Sample Data'!D$3:D$98)&gt;10,IF(AND(ISNUMBER('Control Sample Data'!D120),'Control Sample Data'!D120&lt;$B$1,'Control Sample Data'!D120&gt;0),'Control Sample Data'!D120,$B$1),"")</f>
        <v/>
      </c>
      <c r="Q121" s="17" t="str">
        <f>IF(SUM('Control Sample Data'!E$3:E$98)&gt;10,IF(AND(ISNUMBER('Control Sample Data'!E120),'Control Sample Data'!E120&lt;$B$1,'Control Sample Data'!E120&gt;0),'Control Sample Data'!E120,$B$1),"")</f>
        <v/>
      </c>
      <c r="R121" s="17" t="str">
        <f>IF(SUM('Control Sample Data'!F$3:F$98)&gt;10,IF(AND(ISNUMBER('Control Sample Data'!F120),'Control Sample Data'!F120&lt;$B$1,'Control Sample Data'!F120&gt;0),'Control Sample Data'!F120,$B$1),"")</f>
        <v/>
      </c>
      <c r="S121" s="17" t="str">
        <f>IF(SUM('Control Sample Data'!G$3:G$98)&gt;10,IF(AND(ISNUMBER('Control Sample Data'!G120),'Control Sample Data'!G120&lt;$B$1,'Control Sample Data'!G120&gt;0),'Control Sample Data'!G120,$B$1),"")</f>
        <v/>
      </c>
      <c r="T121" s="17" t="str">
        <f>IF(SUM('Control Sample Data'!H$3:H$98)&gt;10,IF(AND(ISNUMBER('Control Sample Data'!H120),'Control Sample Data'!H120&lt;$B$1,'Control Sample Data'!H120&gt;0),'Control Sample Data'!H120,$B$1),"")</f>
        <v/>
      </c>
      <c r="U121" s="17" t="str">
        <f>IF(SUM('Control Sample Data'!I$3:I$98)&gt;10,IF(AND(ISNUMBER('Control Sample Data'!I120),'Control Sample Data'!I120&lt;$B$1,'Control Sample Data'!I120&gt;0),'Control Sample Data'!I120,$B$1),"")</f>
        <v/>
      </c>
      <c r="V121" s="17" t="str">
        <f>IF(SUM('Control Sample Data'!J$3:J$98)&gt;10,IF(AND(ISNUMBER('Control Sample Data'!J120),'Control Sample Data'!J120&lt;$B$1,'Control Sample Data'!J120&gt;0),'Control Sample Data'!J120,$B$1),"")</f>
        <v/>
      </c>
      <c r="W121" s="17" t="str">
        <f>IF(SUM('Control Sample Data'!K$3:K$98)&gt;10,IF(AND(ISNUMBER('Control Sample Data'!K120),'Control Sample Data'!K120&lt;$B$1,'Control Sample Data'!K120&gt;0),'Control Sample Data'!K120,$B$1),"")</f>
        <v/>
      </c>
      <c r="X121" s="17" t="str">
        <f>IF(SUM('Control Sample Data'!L$3:L$98)&gt;10,IF(AND(ISNUMBER('Control Sample Data'!L120),'Control Sample Data'!L120&lt;$B$1,'Control Sample Data'!L120&gt;0),'Control Sample Data'!L120,$B$1),"")</f>
        <v/>
      </c>
      <c r="Y121" s="40" t="str">
        <f>IF(SUM('Control Sample Data'!M$3:M$98)&gt;10,IF(AND(ISNUMBER('Control Sample Data'!M120),'Control Sample Data'!M120&lt;$B$1,'Control Sample Data'!M120&gt;0),'Control Sample Data'!M120,$B$1),"")</f>
        <v/>
      </c>
      <c r="Z121" s="43"/>
      <c r="AA121" s="43"/>
      <c r="AB121" s="43"/>
      <c r="AC121" s="43"/>
      <c r="AD121" s="43"/>
      <c r="AE121" s="43"/>
      <c r="AF121" s="43"/>
      <c r="AG121" s="43"/>
      <c r="AH121" s="43"/>
      <c r="AI121" s="43"/>
      <c r="AJ121" s="42"/>
      <c r="AK121" s="42"/>
      <c r="AL121" s="42"/>
      <c r="AM121" s="42"/>
      <c r="AN121" s="42"/>
      <c r="AO121" s="42"/>
      <c r="AP121" s="42"/>
      <c r="AQ121" s="42"/>
      <c r="AR121" s="42"/>
      <c r="AS121" s="42"/>
      <c r="AT121" s="36" t="str">
        <f t="shared" si="46"/>
        <v/>
      </c>
      <c r="AU121" s="36" t="str">
        <f t="shared" si="47"/>
        <v/>
      </c>
      <c r="AV121" s="36" t="str">
        <f t="shared" si="48"/>
        <v/>
      </c>
      <c r="AW121" s="36" t="str">
        <f t="shared" si="49"/>
        <v/>
      </c>
      <c r="AX121" s="36" t="str">
        <f t="shared" si="50"/>
        <v/>
      </c>
      <c r="AY121" s="36" t="str">
        <f t="shared" si="51"/>
        <v/>
      </c>
      <c r="AZ121" s="36" t="str">
        <f t="shared" si="52"/>
        <v/>
      </c>
      <c r="BA121" s="36" t="str">
        <f t="shared" si="53"/>
        <v/>
      </c>
      <c r="BB121" s="36" t="str">
        <f t="shared" si="54"/>
        <v/>
      </c>
      <c r="BC121" s="36" t="str">
        <f t="shared" si="55"/>
        <v/>
      </c>
      <c r="BD121" s="36" t="str">
        <f t="shared" si="56"/>
        <v/>
      </c>
      <c r="BE121" s="36" t="str">
        <f t="shared" si="57"/>
        <v/>
      </c>
      <c r="BF121" s="36" t="str">
        <f t="shared" si="58"/>
        <v/>
      </c>
      <c r="BG121" s="36" t="str">
        <f t="shared" si="59"/>
        <v/>
      </c>
      <c r="BH121" s="36" t="str">
        <f t="shared" si="60"/>
        <v/>
      </c>
      <c r="BI121" s="36" t="str">
        <f t="shared" si="61"/>
        <v/>
      </c>
      <c r="BJ121" s="36" t="str">
        <f t="shared" si="62"/>
        <v/>
      </c>
      <c r="BK121" s="36" t="str">
        <f t="shared" si="63"/>
        <v/>
      </c>
      <c r="BL121" s="36" t="str">
        <f t="shared" si="64"/>
        <v/>
      </c>
      <c r="BM121" s="36" t="str">
        <f t="shared" si="65"/>
        <v/>
      </c>
      <c r="BN121" s="38" t="e">
        <f t="shared" si="88"/>
        <v>#DIV/0!</v>
      </c>
      <c r="BO121" s="38" t="e">
        <f t="shared" si="89"/>
        <v>#DIV/0!</v>
      </c>
      <c r="BP121" s="39" t="str">
        <f t="shared" si="68"/>
        <v/>
      </c>
      <c r="BQ121" s="39" t="str">
        <f t="shared" si="69"/>
        <v/>
      </c>
      <c r="BR121" s="39" t="str">
        <f t="shared" si="70"/>
        <v/>
      </c>
      <c r="BS121" s="39" t="str">
        <f t="shared" si="71"/>
        <v/>
      </c>
      <c r="BT121" s="39" t="str">
        <f t="shared" si="72"/>
        <v/>
      </c>
      <c r="BU121" s="39" t="str">
        <f t="shared" si="73"/>
        <v/>
      </c>
      <c r="BV121" s="39" t="str">
        <f t="shared" si="74"/>
        <v/>
      </c>
      <c r="BW121" s="39" t="str">
        <f t="shared" si="75"/>
        <v/>
      </c>
      <c r="BX121" s="39" t="str">
        <f t="shared" si="76"/>
        <v/>
      </c>
      <c r="BY121" s="39" t="str">
        <f t="shared" si="77"/>
        <v/>
      </c>
      <c r="BZ121" s="39" t="str">
        <f t="shared" si="78"/>
        <v/>
      </c>
      <c r="CA121" s="39" t="str">
        <f t="shared" si="79"/>
        <v/>
      </c>
      <c r="CB121" s="39" t="str">
        <f t="shared" si="80"/>
        <v/>
      </c>
      <c r="CC121" s="39" t="str">
        <f t="shared" si="81"/>
        <v/>
      </c>
      <c r="CD121" s="39" t="str">
        <f t="shared" si="82"/>
        <v/>
      </c>
      <c r="CE121" s="39" t="str">
        <f t="shared" si="83"/>
        <v/>
      </c>
      <c r="CF121" s="39" t="str">
        <f t="shared" si="84"/>
        <v/>
      </c>
      <c r="CG121" s="39" t="str">
        <f t="shared" si="85"/>
        <v/>
      </c>
      <c r="CH121" s="39" t="str">
        <f t="shared" si="86"/>
        <v/>
      </c>
      <c r="CI121" s="39" t="str">
        <f t="shared" si="87"/>
        <v/>
      </c>
    </row>
    <row r="122" spans="1:87">
      <c r="A122" s="18"/>
      <c r="B122" s="15" t="str">
        <f>'Gene Table'!E121</f>
        <v>mmu-miR-185-5p</v>
      </c>
      <c r="C122" s="15" t="str">
        <f>'Gene Table'!B121</f>
        <v>E23</v>
      </c>
      <c r="D122" s="16" t="str">
        <f>IF(SUM('Test Sample Data'!D$3:D$98)&gt;10,IF(AND(ISNUMBER('Test Sample Data'!D121),'Test Sample Data'!D121&lt;$B$1,'Test Sample Data'!D121&gt;0),'Test Sample Data'!D121,$B$1),"")</f>
        <v/>
      </c>
      <c r="E122" s="17" t="str">
        <f>IF(SUM('Test Sample Data'!E$3:E$98)&gt;10,IF(AND(ISNUMBER('Test Sample Data'!E121),'Test Sample Data'!E121&lt;$B$1,'Test Sample Data'!E121&gt;0),'Test Sample Data'!E121,$B$1),"")</f>
        <v/>
      </c>
      <c r="F122" s="17" t="str">
        <f>IF(SUM('Test Sample Data'!F$3:F$98)&gt;10,IF(AND(ISNUMBER('Test Sample Data'!F121),'Test Sample Data'!F121&lt;$B$1,'Test Sample Data'!F121&gt;0),'Test Sample Data'!F121,$B$1),"")</f>
        <v/>
      </c>
      <c r="G122" s="17" t="str">
        <f>IF(SUM('Test Sample Data'!G$3:G$98)&gt;10,IF(AND(ISNUMBER('Test Sample Data'!G121),'Test Sample Data'!G121&lt;$B$1,'Test Sample Data'!G121&gt;0),'Test Sample Data'!G121,$B$1),"")</f>
        <v/>
      </c>
      <c r="H122" s="17" t="str">
        <f>IF(SUM('Test Sample Data'!H$3:H$98)&gt;10,IF(AND(ISNUMBER('Test Sample Data'!H121),'Test Sample Data'!H121&lt;$B$1,'Test Sample Data'!H121&gt;0),'Test Sample Data'!H121,$B$1),"")</f>
        <v/>
      </c>
      <c r="I122" s="17" t="str">
        <f>IF(SUM('Test Sample Data'!I$3:I$98)&gt;10,IF(AND(ISNUMBER('Test Sample Data'!I121),'Test Sample Data'!I121&lt;$B$1,'Test Sample Data'!I121&gt;0),'Test Sample Data'!I121,$B$1),"")</f>
        <v/>
      </c>
      <c r="J122" s="17" t="str">
        <f>IF(SUM('Test Sample Data'!J$3:J$98)&gt;10,IF(AND(ISNUMBER('Test Sample Data'!J121),'Test Sample Data'!J121&lt;$B$1,'Test Sample Data'!J121&gt;0),'Test Sample Data'!J121,$B$1),"")</f>
        <v/>
      </c>
      <c r="K122" s="17" t="str">
        <f>IF(SUM('Test Sample Data'!K$3:K$98)&gt;10,IF(AND(ISNUMBER('Test Sample Data'!K121),'Test Sample Data'!K121&lt;$B$1,'Test Sample Data'!K121&gt;0),'Test Sample Data'!K121,$B$1),"")</f>
        <v/>
      </c>
      <c r="L122" s="17" t="str">
        <f>IF(SUM('Test Sample Data'!L$3:L$98)&gt;10,IF(AND(ISNUMBER('Test Sample Data'!L121),'Test Sample Data'!L121&lt;$B$1,'Test Sample Data'!L121&gt;0),'Test Sample Data'!L121,$B$1),"")</f>
        <v/>
      </c>
      <c r="M122" s="17" t="str">
        <f>IF(SUM('Test Sample Data'!M$3:M$98)&gt;10,IF(AND(ISNUMBER('Test Sample Data'!M121),'Test Sample Data'!M121&lt;$B$1,'Test Sample Data'!M121&gt;0),'Test Sample Data'!M121,$B$1),"")</f>
        <v/>
      </c>
      <c r="N122" s="17" t="str">
        <f>'Gene Table'!E121</f>
        <v>mmu-miR-185-5p</v>
      </c>
      <c r="O122" s="17" t="str">
        <f>'Gene Table'!B121</f>
        <v>E23</v>
      </c>
      <c r="P122" s="17" t="str">
        <f>IF(SUM('Control Sample Data'!D$3:D$98)&gt;10,IF(AND(ISNUMBER('Control Sample Data'!D121),'Control Sample Data'!D121&lt;$B$1,'Control Sample Data'!D121&gt;0),'Control Sample Data'!D121,$B$1),"")</f>
        <v/>
      </c>
      <c r="Q122" s="17" t="str">
        <f>IF(SUM('Control Sample Data'!E$3:E$98)&gt;10,IF(AND(ISNUMBER('Control Sample Data'!E121),'Control Sample Data'!E121&lt;$B$1,'Control Sample Data'!E121&gt;0),'Control Sample Data'!E121,$B$1),"")</f>
        <v/>
      </c>
      <c r="R122" s="17" t="str">
        <f>IF(SUM('Control Sample Data'!F$3:F$98)&gt;10,IF(AND(ISNUMBER('Control Sample Data'!F121),'Control Sample Data'!F121&lt;$B$1,'Control Sample Data'!F121&gt;0),'Control Sample Data'!F121,$B$1),"")</f>
        <v/>
      </c>
      <c r="S122" s="17" t="str">
        <f>IF(SUM('Control Sample Data'!G$3:G$98)&gt;10,IF(AND(ISNUMBER('Control Sample Data'!G121),'Control Sample Data'!G121&lt;$B$1,'Control Sample Data'!G121&gt;0),'Control Sample Data'!G121,$B$1),"")</f>
        <v/>
      </c>
      <c r="T122" s="17" t="str">
        <f>IF(SUM('Control Sample Data'!H$3:H$98)&gt;10,IF(AND(ISNUMBER('Control Sample Data'!H121),'Control Sample Data'!H121&lt;$B$1,'Control Sample Data'!H121&gt;0),'Control Sample Data'!H121,$B$1),"")</f>
        <v/>
      </c>
      <c r="U122" s="17" t="str">
        <f>IF(SUM('Control Sample Data'!I$3:I$98)&gt;10,IF(AND(ISNUMBER('Control Sample Data'!I121),'Control Sample Data'!I121&lt;$B$1,'Control Sample Data'!I121&gt;0),'Control Sample Data'!I121,$B$1),"")</f>
        <v/>
      </c>
      <c r="V122" s="17" t="str">
        <f>IF(SUM('Control Sample Data'!J$3:J$98)&gt;10,IF(AND(ISNUMBER('Control Sample Data'!J121),'Control Sample Data'!J121&lt;$B$1,'Control Sample Data'!J121&gt;0),'Control Sample Data'!J121,$B$1),"")</f>
        <v/>
      </c>
      <c r="W122" s="17" t="str">
        <f>IF(SUM('Control Sample Data'!K$3:K$98)&gt;10,IF(AND(ISNUMBER('Control Sample Data'!K121),'Control Sample Data'!K121&lt;$B$1,'Control Sample Data'!K121&gt;0),'Control Sample Data'!K121,$B$1),"")</f>
        <v/>
      </c>
      <c r="X122" s="17" t="str">
        <f>IF(SUM('Control Sample Data'!L$3:L$98)&gt;10,IF(AND(ISNUMBER('Control Sample Data'!L121),'Control Sample Data'!L121&lt;$B$1,'Control Sample Data'!L121&gt;0),'Control Sample Data'!L121,$B$1),"")</f>
        <v/>
      </c>
      <c r="Y122" s="40" t="str">
        <f>IF(SUM('Control Sample Data'!M$3:M$98)&gt;10,IF(AND(ISNUMBER('Control Sample Data'!M121),'Control Sample Data'!M121&lt;$B$1,'Control Sample Data'!M121&gt;0),'Control Sample Data'!M121,$B$1),"")</f>
        <v/>
      </c>
      <c r="Z122" s="44"/>
      <c r="AA122" s="44"/>
      <c r="AB122" s="44"/>
      <c r="AC122" s="44"/>
      <c r="AD122" s="44"/>
      <c r="AE122" s="44"/>
      <c r="AF122" s="44"/>
      <c r="AG122" s="44"/>
      <c r="AH122" s="44"/>
      <c r="AI122" s="44"/>
      <c r="AJ122" s="44"/>
      <c r="AK122" s="44"/>
      <c r="AL122" s="44"/>
      <c r="AM122" s="44"/>
      <c r="AN122" s="44"/>
      <c r="AO122" s="44"/>
      <c r="AP122" s="44"/>
      <c r="AQ122" s="44"/>
      <c r="AR122" s="44"/>
      <c r="AS122" s="44"/>
      <c r="AT122" s="36" t="str">
        <f t="shared" si="46"/>
        <v/>
      </c>
      <c r="AU122" s="36" t="str">
        <f t="shared" si="47"/>
        <v/>
      </c>
      <c r="AV122" s="36" t="str">
        <f t="shared" si="48"/>
        <v/>
      </c>
      <c r="AW122" s="36" t="str">
        <f t="shared" si="49"/>
        <v/>
      </c>
      <c r="AX122" s="36" t="str">
        <f t="shared" si="50"/>
        <v/>
      </c>
      <c r="AY122" s="36" t="str">
        <f t="shared" si="51"/>
        <v/>
      </c>
      <c r="AZ122" s="36" t="str">
        <f t="shared" si="52"/>
        <v/>
      </c>
      <c r="BA122" s="36" t="str">
        <f t="shared" si="53"/>
        <v/>
      </c>
      <c r="BB122" s="36" t="str">
        <f t="shared" si="54"/>
        <v/>
      </c>
      <c r="BC122" s="36" t="str">
        <f t="shared" si="55"/>
        <v/>
      </c>
      <c r="BD122" s="36" t="str">
        <f t="shared" si="56"/>
        <v/>
      </c>
      <c r="BE122" s="36" t="str">
        <f t="shared" si="57"/>
        <v/>
      </c>
      <c r="BF122" s="36" t="str">
        <f t="shared" si="58"/>
        <v/>
      </c>
      <c r="BG122" s="36" t="str">
        <f t="shared" si="59"/>
        <v/>
      </c>
      <c r="BH122" s="36" t="str">
        <f t="shared" si="60"/>
        <v/>
      </c>
      <c r="BI122" s="36" t="str">
        <f t="shared" si="61"/>
        <v/>
      </c>
      <c r="BJ122" s="36" t="str">
        <f t="shared" si="62"/>
        <v/>
      </c>
      <c r="BK122" s="36" t="str">
        <f t="shared" si="63"/>
        <v/>
      </c>
      <c r="BL122" s="36" t="str">
        <f t="shared" si="64"/>
        <v/>
      </c>
      <c r="BM122" s="36" t="str">
        <f t="shared" si="65"/>
        <v/>
      </c>
      <c r="BN122" s="38" t="e">
        <f t="shared" si="88"/>
        <v>#DIV/0!</v>
      </c>
      <c r="BO122" s="38" t="e">
        <f t="shared" si="89"/>
        <v>#DIV/0!</v>
      </c>
      <c r="BP122" s="39" t="str">
        <f t="shared" si="68"/>
        <v/>
      </c>
      <c r="BQ122" s="39" t="str">
        <f t="shared" si="69"/>
        <v/>
      </c>
      <c r="BR122" s="39" t="str">
        <f t="shared" si="70"/>
        <v/>
      </c>
      <c r="BS122" s="39" t="str">
        <f t="shared" si="71"/>
        <v/>
      </c>
      <c r="BT122" s="39" t="str">
        <f t="shared" si="72"/>
        <v/>
      </c>
      <c r="BU122" s="39" t="str">
        <f t="shared" si="73"/>
        <v/>
      </c>
      <c r="BV122" s="39" t="str">
        <f t="shared" si="74"/>
        <v/>
      </c>
      <c r="BW122" s="39" t="str">
        <f t="shared" si="75"/>
        <v/>
      </c>
      <c r="BX122" s="39" t="str">
        <f t="shared" si="76"/>
        <v/>
      </c>
      <c r="BY122" s="39" t="str">
        <f t="shared" si="77"/>
        <v/>
      </c>
      <c r="BZ122" s="39" t="str">
        <f t="shared" si="78"/>
        <v/>
      </c>
      <c r="CA122" s="39" t="str">
        <f t="shared" si="79"/>
        <v/>
      </c>
      <c r="CB122" s="39" t="str">
        <f t="shared" si="80"/>
        <v/>
      </c>
      <c r="CC122" s="39" t="str">
        <f t="shared" si="81"/>
        <v/>
      </c>
      <c r="CD122" s="39" t="str">
        <f t="shared" si="82"/>
        <v/>
      </c>
      <c r="CE122" s="39" t="str">
        <f t="shared" si="83"/>
        <v/>
      </c>
      <c r="CF122" s="39" t="str">
        <f t="shared" si="84"/>
        <v/>
      </c>
      <c r="CG122" s="39" t="str">
        <f t="shared" si="85"/>
        <v/>
      </c>
      <c r="CH122" s="39" t="str">
        <f t="shared" si="86"/>
        <v/>
      </c>
      <c r="CI122" s="39" t="str">
        <f t="shared" si="87"/>
        <v/>
      </c>
    </row>
    <row r="123" spans="1:87">
      <c r="A123" s="18"/>
      <c r="B123" s="15" t="str">
        <f>'Gene Table'!E122</f>
        <v>mmu-miR-451</v>
      </c>
      <c r="C123" s="15" t="str">
        <f>'Gene Table'!B122</f>
        <v>E24</v>
      </c>
      <c r="D123" s="16" t="str">
        <f>IF(SUM('Test Sample Data'!D$3:D$98)&gt;10,IF(AND(ISNUMBER('Test Sample Data'!D122),'Test Sample Data'!D122&lt;$B$1,'Test Sample Data'!D122&gt;0),'Test Sample Data'!D122,$B$1),"")</f>
        <v/>
      </c>
      <c r="E123" s="17" t="str">
        <f>IF(SUM('Test Sample Data'!E$3:E$98)&gt;10,IF(AND(ISNUMBER('Test Sample Data'!E122),'Test Sample Data'!E122&lt;$B$1,'Test Sample Data'!E122&gt;0),'Test Sample Data'!E122,$B$1),"")</f>
        <v/>
      </c>
      <c r="F123" s="17" t="str">
        <f>IF(SUM('Test Sample Data'!F$3:F$98)&gt;10,IF(AND(ISNUMBER('Test Sample Data'!F122),'Test Sample Data'!F122&lt;$B$1,'Test Sample Data'!F122&gt;0),'Test Sample Data'!F122,$B$1),"")</f>
        <v/>
      </c>
      <c r="G123" s="17" t="str">
        <f>IF(SUM('Test Sample Data'!G$3:G$98)&gt;10,IF(AND(ISNUMBER('Test Sample Data'!G122),'Test Sample Data'!G122&lt;$B$1,'Test Sample Data'!G122&gt;0),'Test Sample Data'!G122,$B$1),"")</f>
        <v/>
      </c>
      <c r="H123" s="17" t="str">
        <f>IF(SUM('Test Sample Data'!H$3:H$98)&gt;10,IF(AND(ISNUMBER('Test Sample Data'!H122),'Test Sample Data'!H122&lt;$B$1,'Test Sample Data'!H122&gt;0),'Test Sample Data'!H122,$B$1),"")</f>
        <v/>
      </c>
      <c r="I123" s="17" t="str">
        <f>IF(SUM('Test Sample Data'!I$3:I$98)&gt;10,IF(AND(ISNUMBER('Test Sample Data'!I122),'Test Sample Data'!I122&lt;$B$1,'Test Sample Data'!I122&gt;0),'Test Sample Data'!I122,$B$1),"")</f>
        <v/>
      </c>
      <c r="J123" s="17" t="str">
        <f>IF(SUM('Test Sample Data'!J$3:J$98)&gt;10,IF(AND(ISNUMBER('Test Sample Data'!J122),'Test Sample Data'!J122&lt;$B$1,'Test Sample Data'!J122&gt;0),'Test Sample Data'!J122,$B$1),"")</f>
        <v/>
      </c>
      <c r="K123" s="17" t="str">
        <f>IF(SUM('Test Sample Data'!K$3:K$98)&gt;10,IF(AND(ISNUMBER('Test Sample Data'!K122),'Test Sample Data'!K122&lt;$B$1,'Test Sample Data'!K122&gt;0),'Test Sample Data'!K122,$B$1),"")</f>
        <v/>
      </c>
      <c r="L123" s="17" t="str">
        <f>IF(SUM('Test Sample Data'!L$3:L$98)&gt;10,IF(AND(ISNUMBER('Test Sample Data'!L122),'Test Sample Data'!L122&lt;$B$1,'Test Sample Data'!L122&gt;0),'Test Sample Data'!L122,$B$1),"")</f>
        <v/>
      </c>
      <c r="M123" s="17" t="str">
        <f>IF(SUM('Test Sample Data'!M$3:M$98)&gt;10,IF(AND(ISNUMBER('Test Sample Data'!M122),'Test Sample Data'!M122&lt;$B$1,'Test Sample Data'!M122&gt;0),'Test Sample Data'!M122,$B$1),"")</f>
        <v/>
      </c>
      <c r="N123" s="17" t="str">
        <f>'Gene Table'!E122</f>
        <v>mmu-miR-451</v>
      </c>
      <c r="O123" s="17" t="str">
        <f>'Gene Table'!B122</f>
        <v>E24</v>
      </c>
      <c r="P123" s="17" t="str">
        <f>IF(SUM('Control Sample Data'!D$3:D$98)&gt;10,IF(AND(ISNUMBER('Control Sample Data'!D122),'Control Sample Data'!D122&lt;$B$1,'Control Sample Data'!D122&gt;0),'Control Sample Data'!D122,$B$1),"")</f>
        <v/>
      </c>
      <c r="Q123" s="17" t="str">
        <f>IF(SUM('Control Sample Data'!E$3:E$98)&gt;10,IF(AND(ISNUMBER('Control Sample Data'!E122),'Control Sample Data'!E122&lt;$B$1,'Control Sample Data'!E122&gt;0),'Control Sample Data'!E122,$B$1),"")</f>
        <v/>
      </c>
      <c r="R123" s="17" t="str">
        <f>IF(SUM('Control Sample Data'!F$3:F$98)&gt;10,IF(AND(ISNUMBER('Control Sample Data'!F122),'Control Sample Data'!F122&lt;$B$1,'Control Sample Data'!F122&gt;0),'Control Sample Data'!F122,$B$1),"")</f>
        <v/>
      </c>
      <c r="S123" s="17" t="str">
        <f>IF(SUM('Control Sample Data'!G$3:G$98)&gt;10,IF(AND(ISNUMBER('Control Sample Data'!G122),'Control Sample Data'!G122&lt;$B$1,'Control Sample Data'!G122&gt;0),'Control Sample Data'!G122,$B$1),"")</f>
        <v/>
      </c>
      <c r="T123" s="17" t="str">
        <f>IF(SUM('Control Sample Data'!H$3:H$98)&gt;10,IF(AND(ISNUMBER('Control Sample Data'!H122),'Control Sample Data'!H122&lt;$B$1,'Control Sample Data'!H122&gt;0),'Control Sample Data'!H122,$B$1),"")</f>
        <v/>
      </c>
      <c r="U123" s="17" t="str">
        <f>IF(SUM('Control Sample Data'!I$3:I$98)&gt;10,IF(AND(ISNUMBER('Control Sample Data'!I122),'Control Sample Data'!I122&lt;$B$1,'Control Sample Data'!I122&gt;0),'Control Sample Data'!I122,$B$1),"")</f>
        <v/>
      </c>
      <c r="V123" s="17" t="str">
        <f>IF(SUM('Control Sample Data'!J$3:J$98)&gt;10,IF(AND(ISNUMBER('Control Sample Data'!J122),'Control Sample Data'!J122&lt;$B$1,'Control Sample Data'!J122&gt;0),'Control Sample Data'!J122,$B$1),"")</f>
        <v/>
      </c>
      <c r="W123" s="17" t="str">
        <f>IF(SUM('Control Sample Data'!K$3:K$98)&gt;10,IF(AND(ISNUMBER('Control Sample Data'!K122),'Control Sample Data'!K122&lt;$B$1,'Control Sample Data'!K122&gt;0),'Control Sample Data'!K122,$B$1),"")</f>
        <v/>
      </c>
      <c r="X123" s="17" t="str">
        <f>IF(SUM('Control Sample Data'!L$3:L$98)&gt;10,IF(AND(ISNUMBER('Control Sample Data'!L122),'Control Sample Data'!L122&lt;$B$1,'Control Sample Data'!L122&gt;0),'Control Sample Data'!L122,$B$1),"")</f>
        <v/>
      </c>
      <c r="Y123" s="17" t="str">
        <f>IF(SUM('Control Sample Data'!M$3:M$98)&gt;10,IF(AND(ISNUMBER('Control Sample Data'!M122),'Control Sample Data'!M122&lt;$B$1,'Control Sample Data'!M122&gt;0),'Control Sample Data'!M122,$B$1),"")</f>
        <v/>
      </c>
      <c r="AT123" s="36" t="str">
        <f t="shared" si="46"/>
        <v/>
      </c>
      <c r="AU123" s="36" t="str">
        <f t="shared" si="47"/>
        <v/>
      </c>
      <c r="AV123" s="36" t="str">
        <f t="shared" si="48"/>
        <v/>
      </c>
      <c r="AW123" s="36" t="str">
        <f t="shared" si="49"/>
        <v/>
      </c>
      <c r="AX123" s="36" t="str">
        <f t="shared" si="50"/>
        <v/>
      </c>
      <c r="AY123" s="36" t="str">
        <f t="shared" si="51"/>
        <v/>
      </c>
      <c r="AZ123" s="36" t="str">
        <f t="shared" si="52"/>
        <v/>
      </c>
      <c r="BA123" s="36" t="str">
        <f t="shared" si="53"/>
        <v/>
      </c>
      <c r="BB123" s="36" t="str">
        <f t="shared" si="54"/>
        <v/>
      </c>
      <c r="BC123" s="36" t="str">
        <f t="shared" si="55"/>
        <v/>
      </c>
      <c r="BD123" s="36" t="str">
        <f t="shared" si="56"/>
        <v/>
      </c>
      <c r="BE123" s="36" t="str">
        <f t="shared" si="57"/>
        <v/>
      </c>
      <c r="BF123" s="36" t="str">
        <f t="shared" si="58"/>
        <v/>
      </c>
      <c r="BG123" s="36" t="str">
        <f t="shared" si="59"/>
        <v/>
      </c>
      <c r="BH123" s="36" t="str">
        <f t="shared" si="60"/>
        <v/>
      </c>
      <c r="BI123" s="36" t="str">
        <f t="shared" si="61"/>
        <v/>
      </c>
      <c r="BJ123" s="36" t="str">
        <f t="shared" si="62"/>
        <v/>
      </c>
      <c r="BK123" s="36" t="str">
        <f t="shared" si="63"/>
        <v/>
      </c>
      <c r="BL123" s="36" t="str">
        <f t="shared" si="64"/>
        <v/>
      </c>
      <c r="BM123" s="36" t="str">
        <f t="shared" si="65"/>
        <v/>
      </c>
      <c r="BN123" s="38" t="e">
        <f t="shared" si="88"/>
        <v>#DIV/0!</v>
      </c>
      <c r="BO123" s="38" t="e">
        <f t="shared" si="89"/>
        <v>#DIV/0!</v>
      </c>
      <c r="BP123" s="39" t="str">
        <f t="shared" si="68"/>
        <v/>
      </c>
      <c r="BQ123" s="39" t="str">
        <f t="shared" si="69"/>
        <v/>
      </c>
      <c r="BR123" s="39" t="str">
        <f t="shared" si="70"/>
        <v/>
      </c>
      <c r="BS123" s="39" t="str">
        <f t="shared" si="71"/>
        <v/>
      </c>
      <c r="BT123" s="39" t="str">
        <f t="shared" si="72"/>
        <v/>
      </c>
      <c r="BU123" s="39" t="str">
        <f t="shared" si="73"/>
        <v/>
      </c>
      <c r="BV123" s="39" t="str">
        <f t="shared" si="74"/>
        <v/>
      </c>
      <c r="BW123" s="39" t="str">
        <f t="shared" si="75"/>
        <v/>
      </c>
      <c r="BX123" s="39" t="str">
        <f t="shared" si="76"/>
        <v/>
      </c>
      <c r="BY123" s="39" t="str">
        <f t="shared" si="77"/>
        <v/>
      </c>
      <c r="BZ123" s="39" t="str">
        <f t="shared" si="78"/>
        <v/>
      </c>
      <c r="CA123" s="39" t="str">
        <f t="shared" si="79"/>
        <v/>
      </c>
      <c r="CB123" s="39" t="str">
        <f t="shared" si="80"/>
        <v/>
      </c>
      <c r="CC123" s="39" t="str">
        <f t="shared" si="81"/>
        <v/>
      </c>
      <c r="CD123" s="39" t="str">
        <f t="shared" si="82"/>
        <v/>
      </c>
      <c r="CE123" s="39" t="str">
        <f t="shared" si="83"/>
        <v/>
      </c>
      <c r="CF123" s="39" t="str">
        <f t="shared" si="84"/>
        <v/>
      </c>
      <c r="CG123" s="39" t="str">
        <f t="shared" si="85"/>
        <v/>
      </c>
      <c r="CH123" s="39" t="str">
        <f t="shared" si="86"/>
        <v/>
      </c>
      <c r="CI123" s="39" t="str">
        <f t="shared" si="87"/>
        <v/>
      </c>
    </row>
    <row r="124" spans="1:87">
      <c r="A124" s="18"/>
      <c r="B124" s="15" t="str">
        <f>'Gene Table'!E123</f>
        <v>mmu-miR-297b-3p</v>
      </c>
      <c r="C124" s="15" t="str">
        <f>'Gene Table'!B123</f>
        <v>F01</v>
      </c>
      <c r="D124" s="16" t="str">
        <f>IF(SUM('Test Sample Data'!D$3:D$98)&gt;10,IF(AND(ISNUMBER('Test Sample Data'!D123),'Test Sample Data'!D123&lt;$B$1,'Test Sample Data'!D123&gt;0),'Test Sample Data'!D123,$B$1),"")</f>
        <v/>
      </c>
      <c r="E124" s="17" t="str">
        <f>IF(SUM('Test Sample Data'!E$3:E$98)&gt;10,IF(AND(ISNUMBER('Test Sample Data'!E123),'Test Sample Data'!E123&lt;$B$1,'Test Sample Data'!E123&gt;0),'Test Sample Data'!E123,$B$1),"")</f>
        <v/>
      </c>
      <c r="F124" s="17" t="str">
        <f>IF(SUM('Test Sample Data'!F$3:F$98)&gt;10,IF(AND(ISNUMBER('Test Sample Data'!F123),'Test Sample Data'!F123&lt;$B$1,'Test Sample Data'!F123&gt;0),'Test Sample Data'!F123,$B$1),"")</f>
        <v/>
      </c>
      <c r="G124" s="17" t="str">
        <f>IF(SUM('Test Sample Data'!G$3:G$98)&gt;10,IF(AND(ISNUMBER('Test Sample Data'!G123),'Test Sample Data'!G123&lt;$B$1,'Test Sample Data'!G123&gt;0),'Test Sample Data'!G123,$B$1),"")</f>
        <v/>
      </c>
      <c r="H124" s="17" t="str">
        <f>IF(SUM('Test Sample Data'!H$3:H$98)&gt;10,IF(AND(ISNUMBER('Test Sample Data'!H123),'Test Sample Data'!H123&lt;$B$1,'Test Sample Data'!H123&gt;0),'Test Sample Data'!H123,$B$1),"")</f>
        <v/>
      </c>
      <c r="I124" s="17" t="str">
        <f>IF(SUM('Test Sample Data'!I$3:I$98)&gt;10,IF(AND(ISNUMBER('Test Sample Data'!I123),'Test Sample Data'!I123&lt;$B$1,'Test Sample Data'!I123&gt;0),'Test Sample Data'!I123,$B$1),"")</f>
        <v/>
      </c>
      <c r="J124" s="17" t="str">
        <f>IF(SUM('Test Sample Data'!J$3:J$98)&gt;10,IF(AND(ISNUMBER('Test Sample Data'!J123),'Test Sample Data'!J123&lt;$B$1,'Test Sample Data'!J123&gt;0),'Test Sample Data'!J123,$B$1),"")</f>
        <v/>
      </c>
      <c r="K124" s="17" t="str">
        <f>IF(SUM('Test Sample Data'!K$3:K$98)&gt;10,IF(AND(ISNUMBER('Test Sample Data'!K123),'Test Sample Data'!K123&lt;$B$1,'Test Sample Data'!K123&gt;0),'Test Sample Data'!K123,$B$1),"")</f>
        <v/>
      </c>
      <c r="L124" s="17" t="str">
        <f>IF(SUM('Test Sample Data'!L$3:L$98)&gt;10,IF(AND(ISNUMBER('Test Sample Data'!L123),'Test Sample Data'!L123&lt;$B$1,'Test Sample Data'!L123&gt;0),'Test Sample Data'!L123,$B$1),"")</f>
        <v/>
      </c>
      <c r="M124" s="17" t="str">
        <f>IF(SUM('Test Sample Data'!M$3:M$98)&gt;10,IF(AND(ISNUMBER('Test Sample Data'!M123),'Test Sample Data'!M123&lt;$B$1,'Test Sample Data'!M123&gt;0),'Test Sample Data'!M123,$B$1),"")</f>
        <v/>
      </c>
      <c r="N124" s="17" t="str">
        <f>'Gene Table'!E123</f>
        <v>mmu-miR-297b-3p</v>
      </c>
      <c r="O124" s="17" t="str">
        <f>'Gene Table'!B123</f>
        <v>F01</v>
      </c>
      <c r="P124" s="17" t="str">
        <f>IF(SUM('Control Sample Data'!D$3:D$98)&gt;10,IF(AND(ISNUMBER('Control Sample Data'!D123),'Control Sample Data'!D123&lt;$B$1,'Control Sample Data'!D123&gt;0),'Control Sample Data'!D123,$B$1),"")</f>
        <v/>
      </c>
      <c r="Q124" s="17" t="str">
        <f>IF(SUM('Control Sample Data'!E$3:E$98)&gt;10,IF(AND(ISNUMBER('Control Sample Data'!E123),'Control Sample Data'!E123&lt;$B$1,'Control Sample Data'!E123&gt;0),'Control Sample Data'!E123,$B$1),"")</f>
        <v/>
      </c>
      <c r="R124" s="17" t="str">
        <f>IF(SUM('Control Sample Data'!F$3:F$98)&gt;10,IF(AND(ISNUMBER('Control Sample Data'!F123),'Control Sample Data'!F123&lt;$B$1,'Control Sample Data'!F123&gt;0),'Control Sample Data'!F123,$B$1),"")</f>
        <v/>
      </c>
      <c r="S124" s="17" t="str">
        <f>IF(SUM('Control Sample Data'!G$3:G$98)&gt;10,IF(AND(ISNUMBER('Control Sample Data'!G123),'Control Sample Data'!G123&lt;$B$1,'Control Sample Data'!G123&gt;0),'Control Sample Data'!G123,$B$1),"")</f>
        <v/>
      </c>
      <c r="T124" s="17" t="str">
        <f>IF(SUM('Control Sample Data'!H$3:H$98)&gt;10,IF(AND(ISNUMBER('Control Sample Data'!H123),'Control Sample Data'!H123&lt;$B$1,'Control Sample Data'!H123&gt;0),'Control Sample Data'!H123,$B$1),"")</f>
        <v/>
      </c>
      <c r="U124" s="17" t="str">
        <f>IF(SUM('Control Sample Data'!I$3:I$98)&gt;10,IF(AND(ISNUMBER('Control Sample Data'!I123),'Control Sample Data'!I123&lt;$B$1,'Control Sample Data'!I123&gt;0),'Control Sample Data'!I123,$B$1),"")</f>
        <v/>
      </c>
      <c r="V124" s="17" t="str">
        <f>IF(SUM('Control Sample Data'!J$3:J$98)&gt;10,IF(AND(ISNUMBER('Control Sample Data'!J123),'Control Sample Data'!J123&lt;$B$1,'Control Sample Data'!J123&gt;0),'Control Sample Data'!J123,$B$1),"")</f>
        <v/>
      </c>
      <c r="W124" s="17" t="str">
        <f>IF(SUM('Control Sample Data'!K$3:K$98)&gt;10,IF(AND(ISNUMBER('Control Sample Data'!K123),'Control Sample Data'!K123&lt;$B$1,'Control Sample Data'!K123&gt;0),'Control Sample Data'!K123,$B$1),"")</f>
        <v/>
      </c>
      <c r="X124" s="17" t="str">
        <f>IF(SUM('Control Sample Data'!L$3:L$98)&gt;10,IF(AND(ISNUMBER('Control Sample Data'!L123),'Control Sample Data'!L123&lt;$B$1,'Control Sample Data'!L123&gt;0),'Control Sample Data'!L123,$B$1),"")</f>
        <v/>
      </c>
      <c r="Y124" s="17" t="str">
        <f>IF(SUM('Control Sample Data'!M$3:M$98)&gt;10,IF(AND(ISNUMBER('Control Sample Data'!M123),'Control Sample Data'!M123&lt;$B$1,'Control Sample Data'!M123&gt;0),'Control Sample Data'!M123,$B$1),"")</f>
        <v/>
      </c>
      <c r="AT124" s="36" t="str">
        <f t="shared" si="46"/>
        <v/>
      </c>
      <c r="AU124" s="36" t="str">
        <f t="shared" si="47"/>
        <v/>
      </c>
      <c r="AV124" s="36" t="str">
        <f t="shared" si="48"/>
        <v/>
      </c>
      <c r="AW124" s="36" t="str">
        <f t="shared" si="49"/>
        <v/>
      </c>
      <c r="AX124" s="36" t="str">
        <f t="shared" si="50"/>
        <v/>
      </c>
      <c r="AY124" s="36" t="str">
        <f t="shared" si="51"/>
        <v/>
      </c>
      <c r="AZ124" s="36" t="str">
        <f t="shared" si="52"/>
        <v/>
      </c>
      <c r="BA124" s="36" t="str">
        <f t="shared" si="53"/>
        <v/>
      </c>
      <c r="BB124" s="36" t="str">
        <f t="shared" si="54"/>
        <v/>
      </c>
      <c r="BC124" s="36" t="str">
        <f t="shared" si="55"/>
        <v/>
      </c>
      <c r="BD124" s="36" t="str">
        <f t="shared" si="56"/>
        <v/>
      </c>
      <c r="BE124" s="36" t="str">
        <f t="shared" si="57"/>
        <v/>
      </c>
      <c r="BF124" s="36" t="str">
        <f t="shared" si="58"/>
        <v/>
      </c>
      <c r="BG124" s="36" t="str">
        <f t="shared" si="59"/>
        <v/>
      </c>
      <c r="BH124" s="36" t="str">
        <f t="shared" si="60"/>
        <v/>
      </c>
      <c r="BI124" s="36" t="str">
        <f t="shared" si="61"/>
        <v/>
      </c>
      <c r="BJ124" s="36" t="str">
        <f t="shared" si="62"/>
        <v/>
      </c>
      <c r="BK124" s="36" t="str">
        <f t="shared" si="63"/>
        <v/>
      </c>
      <c r="BL124" s="36" t="str">
        <f t="shared" si="64"/>
        <v/>
      </c>
      <c r="BM124" s="36" t="str">
        <f t="shared" si="65"/>
        <v/>
      </c>
      <c r="BN124" s="38" t="e">
        <f t="shared" si="88"/>
        <v>#DIV/0!</v>
      </c>
      <c r="BO124" s="38" t="e">
        <f t="shared" si="89"/>
        <v>#DIV/0!</v>
      </c>
      <c r="BP124" s="39" t="str">
        <f t="shared" si="68"/>
        <v/>
      </c>
      <c r="BQ124" s="39" t="str">
        <f t="shared" si="69"/>
        <v/>
      </c>
      <c r="BR124" s="39" t="str">
        <f t="shared" si="70"/>
        <v/>
      </c>
      <c r="BS124" s="39" t="str">
        <f t="shared" si="71"/>
        <v/>
      </c>
      <c r="BT124" s="39" t="str">
        <f t="shared" si="72"/>
        <v/>
      </c>
      <c r="BU124" s="39" t="str">
        <f t="shared" si="73"/>
        <v/>
      </c>
      <c r="BV124" s="39" t="str">
        <f t="shared" si="74"/>
        <v/>
      </c>
      <c r="BW124" s="39" t="str">
        <f t="shared" si="75"/>
        <v/>
      </c>
      <c r="BX124" s="39" t="str">
        <f t="shared" si="76"/>
        <v/>
      </c>
      <c r="BY124" s="39" t="str">
        <f t="shared" si="77"/>
        <v/>
      </c>
      <c r="BZ124" s="39" t="str">
        <f t="shared" si="78"/>
        <v/>
      </c>
      <c r="CA124" s="39" t="str">
        <f t="shared" si="79"/>
        <v/>
      </c>
      <c r="CB124" s="39" t="str">
        <f t="shared" si="80"/>
        <v/>
      </c>
      <c r="CC124" s="39" t="str">
        <f t="shared" si="81"/>
        <v/>
      </c>
      <c r="CD124" s="39" t="str">
        <f t="shared" si="82"/>
        <v/>
      </c>
      <c r="CE124" s="39" t="str">
        <f t="shared" si="83"/>
        <v/>
      </c>
      <c r="CF124" s="39" t="str">
        <f t="shared" si="84"/>
        <v/>
      </c>
      <c r="CG124" s="39" t="str">
        <f t="shared" si="85"/>
        <v/>
      </c>
      <c r="CH124" s="39" t="str">
        <f t="shared" si="86"/>
        <v/>
      </c>
      <c r="CI124" s="39" t="str">
        <f t="shared" si="87"/>
        <v/>
      </c>
    </row>
    <row r="125" spans="1:87">
      <c r="A125" s="18"/>
      <c r="B125" s="15" t="str">
        <f>'Gene Table'!E124</f>
        <v>mmu-miR-691</v>
      </c>
      <c r="C125" s="15" t="str">
        <f>'Gene Table'!B124</f>
        <v>F02</v>
      </c>
      <c r="D125" s="16" t="str">
        <f>IF(SUM('Test Sample Data'!D$3:D$98)&gt;10,IF(AND(ISNUMBER('Test Sample Data'!D124),'Test Sample Data'!D124&lt;$B$1,'Test Sample Data'!D124&gt;0),'Test Sample Data'!D124,$B$1),"")</f>
        <v/>
      </c>
      <c r="E125" s="17" t="str">
        <f>IF(SUM('Test Sample Data'!E$3:E$98)&gt;10,IF(AND(ISNUMBER('Test Sample Data'!E124),'Test Sample Data'!E124&lt;$B$1,'Test Sample Data'!E124&gt;0),'Test Sample Data'!E124,$B$1),"")</f>
        <v/>
      </c>
      <c r="F125" s="17" t="str">
        <f>IF(SUM('Test Sample Data'!F$3:F$98)&gt;10,IF(AND(ISNUMBER('Test Sample Data'!F124),'Test Sample Data'!F124&lt;$B$1,'Test Sample Data'!F124&gt;0),'Test Sample Data'!F124,$B$1),"")</f>
        <v/>
      </c>
      <c r="G125" s="17" t="str">
        <f>IF(SUM('Test Sample Data'!G$3:G$98)&gt;10,IF(AND(ISNUMBER('Test Sample Data'!G124),'Test Sample Data'!G124&lt;$B$1,'Test Sample Data'!G124&gt;0),'Test Sample Data'!G124,$B$1),"")</f>
        <v/>
      </c>
      <c r="H125" s="17" t="str">
        <f>IF(SUM('Test Sample Data'!H$3:H$98)&gt;10,IF(AND(ISNUMBER('Test Sample Data'!H124),'Test Sample Data'!H124&lt;$B$1,'Test Sample Data'!H124&gt;0),'Test Sample Data'!H124,$B$1),"")</f>
        <v/>
      </c>
      <c r="I125" s="17" t="str">
        <f>IF(SUM('Test Sample Data'!I$3:I$98)&gt;10,IF(AND(ISNUMBER('Test Sample Data'!I124),'Test Sample Data'!I124&lt;$B$1,'Test Sample Data'!I124&gt;0),'Test Sample Data'!I124,$B$1),"")</f>
        <v/>
      </c>
      <c r="J125" s="17" t="str">
        <f>IF(SUM('Test Sample Data'!J$3:J$98)&gt;10,IF(AND(ISNUMBER('Test Sample Data'!J124),'Test Sample Data'!J124&lt;$B$1,'Test Sample Data'!J124&gt;0),'Test Sample Data'!J124,$B$1),"")</f>
        <v/>
      </c>
      <c r="K125" s="17" t="str">
        <f>IF(SUM('Test Sample Data'!K$3:K$98)&gt;10,IF(AND(ISNUMBER('Test Sample Data'!K124),'Test Sample Data'!K124&lt;$B$1,'Test Sample Data'!K124&gt;0),'Test Sample Data'!K124,$B$1),"")</f>
        <v/>
      </c>
      <c r="L125" s="17" t="str">
        <f>IF(SUM('Test Sample Data'!L$3:L$98)&gt;10,IF(AND(ISNUMBER('Test Sample Data'!L124),'Test Sample Data'!L124&lt;$B$1,'Test Sample Data'!L124&gt;0),'Test Sample Data'!L124,$B$1),"")</f>
        <v/>
      </c>
      <c r="M125" s="17" t="str">
        <f>IF(SUM('Test Sample Data'!M$3:M$98)&gt;10,IF(AND(ISNUMBER('Test Sample Data'!M124),'Test Sample Data'!M124&lt;$B$1,'Test Sample Data'!M124&gt;0),'Test Sample Data'!M124,$B$1),"")</f>
        <v/>
      </c>
      <c r="N125" s="17" t="str">
        <f>'Gene Table'!E124</f>
        <v>mmu-miR-691</v>
      </c>
      <c r="O125" s="17" t="str">
        <f>'Gene Table'!B124</f>
        <v>F02</v>
      </c>
      <c r="P125" s="17" t="str">
        <f>IF(SUM('Control Sample Data'!D$3:D$98)&gt;10,IF(AND(ISNUMBER('Control Sample Data'!D124),'Control Sample Data'!D124&lt;$B$1,'Control Sample Data'!D124&gt;0),'Control Sample Data'!D124,$B$1),"")</f>
        <v/>
      </c>
      <c r="Q125" s="17" t="str">
        <f>IF(SUM('Control Sample Data'!E$3:E$98)&gt;10,IF(AND(ISNUMBER('Control Sample Data'!E124),'Control Sample Data'!E124&lt;$B$1,'Control Sample Data'!E124&gt;0),'Control Sample Data'!E124,$B$1),"")</f>
        <v/>
      </c>
      <c r="R125" s="17" t="str">
        <f>IF(SUM('Control Sample Data'!F$3:F$98)&gt;10,IF(AND(ISNUMBER('Control Sample Data'!F124),'Control Sample Data'!F124&lt;$B$1,'Control Sample Data'!F124&gt;0),'Control Sample Data'!F124,$B$1),"")</f>
        <v/>
      </c>
      <c r="S125" s="17" t="str">
        <f>IF(SUM('Control Sample Data'!G$3:G$98)&gt;10,IF(AND(ISNUMBER('Control Sample Data'!G124),'Control Sample Data'!G124&lt;$B$1,'Control Sample Data'!G124&gt;0),'Control Sample Data'!G124,$B$1),"")</f>
        <v/>
      </c>
      <c r="T125" s="17" t="str">
        <f>IF(SUM('Control Sample Data'!H$3:H$98)&gt;10,IF(AND(ISNUMBER('Control Sample Data'!H124),'Control Sample Data'!H124&lt;$B$1,'Control Sample Data'!H124&gt;0),'Control Sample Data'!H124,$B$1),"")</f>
        <v/>
      </c>
      <c r="U125" s="17" t="str">
        <f>IF(SUM('Control Sample Data'!I$3:I$98)&gt;10,IF(AND(ISNUMBER('Control Sample Data'!I124),'Control Sample Data'!I124&lt;$B$1,'Control Sample Data'!I124&gt;0),'Control Sample Data'!I124,$B$1),"")</f>
        <v/>
      </c>
      <c r="V125" s="17" t="str">
        <f>IF(SUM('Control Sample Data'!J$3:J$98)&gt;10,IF(AND(ISNUMBER('Control Sample Data'!J124),'Control Sample Data'!J124&lt;$B$1,'Control Sample Data'!J124&gt;0),'Control Sample Data'!J124,$B$1),"")</f>
        <v/>
      </c>
      <c r="W125" s="17" t="str">
        <f>IF(SUM('Control Sample Data'!K$3:K$98)&gt;10,IF(AND(ISNUMBER('Control Sample Data'!K124),'Control Sample Data'!K124&lt;$B$1,'Control Sample Data'!K124&gt;0),'Control Sample Data'!K124,$B$1),"")</f>
        <v/>
      </c>
      <c r="X125" s="17" t="str">
        <f>IF(SUM('Control Sample Data'!L$3:L$98)&gt;10,IF(AND(ISNUMBER('Control Sample Data'!L124),'Control Sample Data'!L124&lt;$B$1,'Control Sample Data'!L124&gt;0),'Control Sample Data'!L124,$B$1),"")</f>
        <v/>
      </c>
      <c r="Y125" s="17" t="str">
        <f>IF(SUM('Control Sample Data'!M$3:M$98)&gt;10,IF(AND(ISNUMBER('Control Sample Data'!M124),'Control Sample Data'!M124&lt;$B$1,'Control Sample Data'!M124&gt;0),'Control Sample Data'!M124,$B$1),"")</f>
        <v/>
      </c>
      <c r="AT125" s="36" t="str">
        <f t="shared" si="46"/>
        <v/>
      </c>
      <c r="AU125" s="36" t="str">
        <f t="shared" si="47"/>
        <v/>
      </c>
      <c r="AV125" s="36" t="str">
        <f t="shared" si="48"/>
        <v/>
      </c>
      <c r="AW125" s="36" t="str">
        <f t="shared" si="49"/>
        <v/>
      </c>
      <c r="AX125" s="36" t="str">
        <f t="shared" si="50"/>
        <v/>
      </c>
      <c r="AY125" s="36" t="str">
        <f t="shared" si="51"/>
        <v/>
      </c>
      <c r="AZ125" s="36" t="str">
        <f t="shared" si="52"/>
        <v/>
      </c>
      <c r="BA125" s="36" t="str">
        <f t="shared" si="53"/>
        <v/>
      </c>
      <c r="BB125" s="36" t="str">
        <f t="shared" si="54"/>
        <v/>
      </c>
      <c r="BC125" s="36" t="str">
        <f t="shared" si="55"/>
        <v/>
      </c>
      <c r="BD125" s="36" t="str">
        <f t="shared" si="56"/>
        <v/>
      </c>
      <c r="BE125" s="36" t="str">
        <f t="shared" si="57"/>
        <v/>
      </c>
      <c r="BF125" s="36" t="str">
        <f t="shared" si="58"/>
        <v/>
      </c>
      <c r="BG125" s="36" t="str">
        <f t="shared" si="59"/>
        <v/>
      </c>
      <c r="BH125" s="36" t="str">
        <f t="shared" si="60"/>
        <v/>
      </c>
      <c r="BI125" s="36" t="str">
        <f t="shared" si="61"/>
        <v/>
      </c>
      <c r="BJ125" s="36" t="str">
        <f t="shared" si="62"/>
        <v/>
      </c>
      <c r="BK125" s="36" t="str">
        <f t="shared" si="63"/>
        <v/>
      </c>
      <c r="BL125" s="36" t="str">
        <f t="shared" si="64"/>
        <v/>
      </c>
      <c r="BM125" s="36" t="str">
        <f t="shared" si="65"/>
        <v/>
      </c>
      <c r="BN125" s="38" t="e">
        <f t="shared" si="88"/>
        <v>#DIV/0!</v>
      </c>
      <c r="BO125" s="38" t="e">
        <f t="shared" si="89"/>
        <v>#DIV/0!</v>
      </c>
      <c r="BP125" s="39" t="str">
        <f t="shared" si="68"/>
        <v/>
      </c>
      <c r="BQ125" s="39" t="str">
        <f t="shared" si="69"/>
        <v/>
      </c>
      <c r="BR125" s="39" t="str">
        <f t="shared" si="70"/>
        <v/>
      </c>
      <c r="BS125" s="39" t="str">
        <f t="shared" si="71"/>
        <v/>
      </c>
      <c r="BT125" s="39" t="str">
        <f t="shared" si="72"/>
        <v/>
      </c>
      <c r="BU125" s="39" t="str">
        <f t="shared" si="73"/>
        <v/>
      </c>
      <c r="BV125" s="39" t="str">
        <f t="shared" si="74"/>
        <v/>
      </c>
      <c r="BW125" s="39" t="str">
        <f t="shared" si="75"/>
        <v/>
      </c>
      <c r="BX125" s="39" t="str">
        <f t="shared" si="76"/>
        <v/>
      </c>
      <c r="BY125" s="39" t="str">
        <f t="shared" si="77"/>
        <v/>
      </c>
      <c r="BZ125" s="39" t="str">
        <f t="shared" si="78"/>
        <v/>
      </c>
      <c r="CA125" s="39" t="str">
        <f t="shared" si="79"/>
        <v/>
      </c>
      <c r="CB125" s="39" t="str">
        <f t="shared" si="80"/>
        <v/>
      </c>
      <c r="CC125" s="39" t="str">
        <f t="shared" si="81"/>
        <v/>
      </c>
      <c r="CD125" s="39" t="str">
        <f t="shared" si="82"/>
        <v/>
      </c>
      <c r="CE125" s="39" t="str">
        <f t="shared" si="83"/>
        <v/>
      </c>
      <c r="CF125" s="39" t="str">
        <f t="shared" si="84"/>
        <v/>
      </c>
      <c r="CG125" s="39" t="str">
        <f t="shared" si="85"/>
        <v/>
      </c>
      <c r="CH125" s="39" t="str">
        <f t="shared" si="86"/>
        <v/>
      </c>
      <c r="CI125" s="39" t="str">
        <f t="shared" si="87"/>
        <v/>
      </c>
    </row>
    <row r="126" spans="1:87">
      <c r="A126" s="18"/>
      <c r="B126" s="15" t="str">
        <f>'Gene Table'!E125</f>
        <v>mmu-miR-298-5p</v>
      </c>
      <c r="C126" s="15" t="str">
        <f>'Gene Table'!B125</f>
        <v>F03</v>
      </c>
      <c r="D126" s="16" t="str">
        <f>IF(SUM('Test Sample Data'!D$3:D$98)&gt;10,IF(AND(ISNUMBER('Test Sample Data'!D125),'Test Sample Data'!D125&lt;$B$1,'Test Sample Data'!D125&gt;0),'Test Sample Data'!D125,$B$1),"")</f>
        <v/>
      </c>
      <c r="E126" s="17" t="str">
        <f>IF(SUM('Test Sample Data'!E$3:E$98)&gt;10,IF(AND(ISNUMBER('Test Sample Data'!E125),'Test Sample Data'!E125&lt;$B$1,'Test Sample Data'!E125&gt;0),'Test Sample Data'!E125,$B$1),"")</f>
        <v/>
      </c>
      <c r="F126" s="17" t="str">
        <f>IF(SUM('Test Sample Data'!F$3:F$98)&gt;10,IF(AND(ISNUMBER('Test Sample Data'!F125),'Test Sample Data'!F125&lt;$B$1,'Test Sample Data'!F125&gt;0),'Test Sample Data'!F125,$B$1),"")</f>
        <v/>
      </c>
      <c r="G126" s="17" t="str">
        <f>IF(SUM('Test Sample Data'!G$3:G$98)&gt;10,IF(AND(ISNUMBER('Test Sample Data'!G125),'Test Sample Data'!G125&lt;$B$1,'Test Sample Data'!G125&gt;0),'Test Sample Data'!G125,$B$1),"")</f>
        <v/>
      </c>
      <c r="H126" s="17" t="str">
        <f>IF(SUM('Test Sample Data'!H$3:H$98)&gt;10,IF(AND(ISNUMBER('Test Sample Data'!H125),'Test Sample Data'!H125&lt;$B$1,'Test Sample Data'!H125&gt;0),'Test Sample Data'!H125,$B$1),"")</f>
        <v/>
      </c>
      <c r="I126" s="17" t="str">
        <f>IF(SUM('Test Sample Data'!I$3:I$98)&gt;10,IF(AND(ISNUMBER('Test Sample Data'!I125),'Test Sample Data'!I125&lt;$B$1,'Test Sample Data'!I125&gt;0),'Test Sample Data'!I125,$B$1),"")</f>
        <v/>
      </c>
      <c r="J126" s="17" t="str">
        <f>IF(SUM('Test Sample Data'!J$3:J$98)&gt;10,IF(AND(ISNUMBER('Test Sample Data'!J125),'Test Sample Data'!J125&lt;$B$1,'Test Sample Data'!J125&gt;0),'Test Sample Data'!J125,$B$1),"")</f>
        <v/>
      </c>
      <c r="K126" s="17" t="str">
        <f>IF(SUM('Test Sample Data'!K$3:K$98)&gt;10,IF(AND(ISNUMBER('Test Sample Data'!K125),'Test Sample Data'!K125&lt;$B$1,'Test Sample Data'!K125&gt;0),'Test Sample Data'!K125,$B$1),"")</f>
        <v/>
      </c>
      <c r="L126" s="17" t="str">
        <f>IF(SUM('Test Sample Data'!L$3:L$98)&gt;10,IF(AND(ISNUMBER('Test Sample Data'!L125),'Test Sample Data'!L125&lt;$B$1,'Test Sample Data'!L125&gt;0),'Test Sample Data'!L125,$B$1),"")</f>
        <v/>
      </c>
      <c r="M126" s="17" t="str">
        <f>IF(SUM('Test Sample Data'!M$3:M$98)&gt;10,IF(AND(ISNUMBER('Test Sample Data'!M125),'Test Sample Data'!M125&lt;$B$1,'Test Sample Data'!M125&gt;0),'Test Sample Data'!M125,$B$1),"")</f>
        <v/>
      </c>
      <c r="N126" s="17" t="str">
        <f>'Gene Table'!E125</f>
        <v>mmu-miR-298-5p</v>
      </c>
      <c r="O126" s="17" t="str">
        <f>'Gene Table'!B125</f>
        <v>F03</v>
      </c>
      <c r="P126" s="17" t="str">
        <f>IF(SUM('Control Sample Data'!D$3:D$98)&gt;10,IF(AND(ISNUMBER('Control Sample Data'!D125),'Control Sample Data'!D125&lt;$B$1,'Control Sample Data'!D125&gt;0),'Control Sample Data'!D125,$B$1),"")</f>
        <v/>
      </c>
      <c r="Q126" s="17" t="str">
        <f>IF(SUM('Control Sample Data'!E$3:E$98)&gt;10,IF(AND(ISNUMBER('Control Sample Data'!E125),'Control Sample Data'!E125&lt;$B$1,'Control Sample Data'!E125&gt;0),'Control Sample Data'!E125,$B$1),"")</f>
        <v/>
      </c>
      <c r="R126" s="17" t="str">
        <f>IF(SUM('Control Sample Data'!F$3:F$98)&gt;10,IF(AND(ISNUMBER('Control Sample Data'!F125),'Control Sample Data'!F125&lt;$B$1,'Control Sample Data'!F125&gt;0),'Control Sample Data'!F125,$B$1),"")</f>
        <v/>
      </c>
      <c r="S126" s="17" t="str">
        <f>IF(SUM('Control Sample Data'!G$3:G$98)&gt;10,IF(AND(ISNUMBER('Control Sample Data'!G125),'Control Sample Data'!G125&lt;$B$1,'Control Sample Data'!G125&gt;0),'Control Sample Data'!G125,$B$1),"")</f>
        <v/>
      </c>
      <c r="T126" s="17" t="str">
        <f>IF(SUM('Control Sample Data'!H$3:H$98)&gt;10,IF(AND(ISNUMBER('Control Sample Data'!H125),'Control Sample Data'!H125&lt;$B$1,'Control Sample Data'!H125&gt;0),'Control Sample Data'!H125,$B$1),"")</f>
        <v/>
      </c>
      <c r="U126" s="17" t="str">
        <f>IF(SUM('Control Sample Data'!I$3:I$98)&gt;10,IF(AND(ISNUMBER('Control Sample Data'!I125),'Control Sample Data'!I125&lt;$B$1,'Control Sample Data'!I125&gt;0),'Control Sample Data'!I125,$B$1),"")</f>
        <v/>
      </c>
      <c r="V126" s="17" t="str">
        <f>IF(SUM('Control Sample Data'!J$3:J$98)&gt;10,IF(AND(ISNUMBER('Control Sample Data'!J125),'Control Sample Data'!J125&lt;$B$1,'Control Sample Data'!J125&gt;0),'Control Sample Data'!J125,$B$1),"")</f>
        <v/>
      </c>
      <c r="W126" s="17" t="str">
        <f>IF(SUM('Control Sample Data'!K$3:K$98)&gt;10,IF(AND(ISNUMBER('Control Sample Data'!K125),'Control Sample Data'!K125&lt;$B$1,'Control Sample Data'!K125&gt;0),'Control Sample Data'!K125,$B$1),"")</f>
        <v/>
      </c>
      <c r="X126" s="17" t="str">
        <f>IF(SUM('Control Sample Data'!L$3:L$98)&gt;10,IF(AND(ISNUMBER('Control Sample Data'!L125),'Control Sample Data'!L125&lt;$B$1,'Control Sample Data'!L125&gt;0),'Control Sample Data'!L125,$B$1),"")</f>
        <v/>
      </c>
      <c r="Y126" s="17" t="str">
        <f>IF(SUM('Control Sample Data'!M$3:M$98)&gt;10,IF(AND(ISNUMBER('Control Sample Data'!M125),'Control Sample Data'!M125&lt;$B$1,'Control Sample Data'!M125&gt;0),'Control Sample Data'!M125,$B$1),"")</f>
        <v/>
      </c>
      <c r="AT126" s="36" t="str">
        <f t="shared" si="46"/>
        <v/>
      </c>
      <c r="AU126" s="36" t="str">
        <f t="shared" si="47"/>
        <v/>
      </c>
      <c r="AV126" s="36" t="str">
        <f t="shared" si="48"/>
        <v/>
      </c>
      <c r="AW126" s="36" t="str">
        <f t="shared" si="49"/>
        <v/>
      </c>
      <c r="AX126" s="36" t="str">
        <f t="shared" si="50"/>
        <v/>
      </c>
      <c r="AY126" s="36" t="str">
        <f t="shared" si="51"/>
        <v/>
      </c>
      <c r="AZ126" s="36" t="str">
        <f t="shared" si="52"/>
        <v/>
      </c>
      <c r="BA126" s="36" t="str">
        <f t="shared" si="53"/>
        <v/>
      </c>
      <c r="BB126" s="36" t="str">
        <f t="shared" si="54"/>
        <v/>
      </c>
      <c r="BC126" s="36" t="str">
        <f t="shared" si="55"/>
        <v/>
      </c>
      <c r="BD126" s="36" t="str">
        <f t="shared" si="56"/>
        <v/>
      </c>
      <c r="BE126" s="36" t="str">
        <f t="shared" si="57"/>
        <v/>
      </c>
      <c r="BF126" s="36" t="str">
        <f t="shared" si="58"/>
        <v/>
      </c>
      <c r="BG126" s="36" t="str">
        <f t="shared" si="59"/>
        <v/>
      </c>
      <c r="BH126" s="36" t="str">
        <f t="shared" si="60"/>
        <v/>
      </c>
      <c r="BI126" s="36" t="str">
        <f t="shared" si="61"/>
        <v/>
      </c>
      <c r="BJ126" s="36" t="str">
        <f t="shared" si="62"/>
        <v/>
      </c>
      <c r="BK126" s="36" t="str">
        <f t="shared" si="63"/>
        <v/>
      </c>
      <c r="BL126" s="36" t="str">
        <f t="shared" si="64"/>
        <v/>
      </c>
      <c r="BM126" s="36" t="str">
        <f t="shared" si="65"/>
        <v/>
      </c>
      <c r="BN126" s="38" t="e">
        <f t="shared" si="88"/>
        <v>#DIV/0!</v>
      </c>
      <c r="BO126" s="38" t="e">
        <f t="shared" si="89"/>
        <v>#DIV/0!</v>
      </c>
      <c r="BP126" s="39" t="str">
        <f t="shared" si="68"/>
        <v/>
      </c>
      <c r="BQ126" s="39" t="str">
        <f t="shared" si="69"/>
        <v/>
      </c>
      <c r="BR126" s="39" t="str">
        <f t="shared" si="70"/>
        <v/>
      </c>
      <c r="BS126" s="39" t="str">
        <f t="shared" si="71"/>
        <v/>
      </c>
      <c r="BT126" s="39" t="str">
        <f t="shared" si="72"/>
        <v/>
      </c>
      <c r="BU126" s="39" t="str">
        <f t="shared" si="73"/>
        <v/>
      </c>
      <c r="BV126" s="39" t="str">
        <f t="shared" si="74"/>
        <v/>
      </c>
      <c r="BW126" s="39" t="str">
        <f t="shared" si="75"/>
        <v/>
      </c>
      <c r="BX126" s="39" t="str">
        <f t="shared" si="76"/>
        <v/>
      </c>
      <c r="BY126" s="39" t="str">
        <f t="shared" si="77"/>
        <v/>
      </c>
      <c r="BZ126" s="39" t="str">
        <f t="shared" si="78"/>
        <v/>
      </c>
      <c r="CA126" s="39" t="str">
        <f t="shared" si="79"/>
        <v/>
      </c>
      <c r="CB126" s="39" t="str">
        <f t="shared" si="80"/>
        <v/>
      </c>
      <c r="CC126" s="39" t="str">
        <f t="shared" si="81"/>
        <v/>
      </c>
      <c r="CD126" s="39" t="str">
        <f t="shared" si="82"/>
        <v/>
      </c>
      <c r="CE126" s="39" t="str">
        <f t="shared" si="83"/>
        <v/>
      </c>
      <c r="CF126" s="39" t="str">
        <f t="shared" si="84"/>
        <v/>
      </c>
      <c r="CG126" s="39" t="str">
        <f t="shared" si="85"/>
        <v/>
      </c>
      <c r="CH126" s="39" t="str">
        <f t="shared" si="86"/>
        <v/>
      </c>
      <c r="CI126" s="39" t="str">
        <f t="shared" si="87"/>
        <v/>
      </c>
    </row>
    <row r="127" spans="1:87">
      <c r="A127" s="18"/>
      <c r="B127" s="15" t="str">
        <f>'Gene Table'!E126</f>
        <v>mmu-miR-693-3p</v>
      </c>
      <c r="C127" s="15" t="str">
        <f>'Gene Table'!B126</f>
        <v>F04</v>
      </c>
      <c r="D127" s="16" t="str">
        <f>IF(SUM('Test Sample Data'!D$3:D$98)&gt;10,IF(AND(ISNUMBER('Test Sample Data'!D126),'Test Sample Data'!D126&lt;$B$1,'Test Sample Data'!D126&gt;0),'Test Sample Data'!D126,$B$1),"")</f>
        <v/>
      </c>
      <c r="E127" s="17" t="str">
        <f>IF(SUM('Test Sample Data'!E$3:E$98)&gt;10,IF(AND(ISNUMBER('Test Sample Data'!E126),'Test Sample Data'!E126&lt;$B$1,'Test Sample Data'!E126&gt;0),'Test Sample Data'!E126,$B$1),"")</f>
        <v/>
      </c>
      <c r="F127" s="17" t="str">
        <f>IF(SUM('Test Sample Data'!F$3:F$98)&gt;10,IF(AND(ISNUMBER('Test Sample Data'!F126),'Test Sample Data'!F126&lt;$B$1,'Test Sample Data'!F126&gt;0),'Test Sample Data'!F126,$B$1),"")</f>
        <v/>
      </c>
      <c r="G127" s="17" t="str">
        <f>IF(SUM('Test Sample Data'!G$3:G$98)&gt;10,IF(AND(ISNUMBER('Test Sample Data'!G126),'Test Sample Data'!G126&lt;$B$1,'Test Sample Data'!G126&gt;0),'Test Sample Data'!G126,$B$1),"")</f>
        <v/>
      </c>
      <c r="H127" s="17" t="str">
        <f>IF(SUM('Test Sample Data'!H$3:H$98)&gt;10,IF(AND(ISNUMBER('Test Sample Data'!H126),'Test Sample Data'!H126&lt;$B$1,'Test Sample Data'!H126&gt;0),'Test Sample Data'!H126,$B$1),"")</f>
        <v/>
      </c>
      <c r="I127" s="17" t="str">
        <f>IF(SUM('Test Sample Data'!I$3:I$98)&gt;10,IF(AND(ISNUMBER('Test Sample Data'!I126),'Test Sample Data'!I126&lt;$B$1,'Test Sample Data'!I126&gt;0),'Test Sample Data'!I126,$B$1),"")</f>
        <v/>
      </c>
      <c r="J127" s="17" t="str">
        <f>IF(SUM('Test Sample Data'!J$3:J$98)&gt;10,IF(AND(ISNUMBER('Test Sample Data'!J126),'Test Sample Data'!J126&lt;$B$1,'Test Sample Data'!J126&gt;0),'Test Sample Data'!J126,$B$1),"")</f>
        <v/>
      </c>
      <c r="K127" s="17" t="str">
        <f>IF(SUM('Test Sample Data'!K$3:K$98)&gt;10,IF(AND(ISNUMBER('Test Sample Data'!K126),'Test Sample Data'!K126&lt;$B$1,'Test Sample Data'!K126&gt;0),'Test Sample Data'!K126,$B$1),"")</f>
        <v/>
      </c>
      <c r="L127" s="17" t="str">
        <f>IF(SUM('Test Sample Data'!L$3:L$98)&gt;10,IF(AND(ISNUMBER('Test Sample Data'!L126),'Test Sample Data'!L126&lt;$B$1,'Test Sample Data'!L126&gt;0),'Test Sample Data'!L126,$B$1),"")</f>
        <v/>
      </c>
      <c r="M127" s="17" t="str">
        <f>IF(SUM('Test Sample Data'!M$3:M$98)&gt;10,IF(AND(ISNUMBER('Test Sample Data'!M126),'Test Sample Data'!M126&lt;$B$1,'Test Sample Data'!M126&gt;0),'Test Sample Data'!M126,$B$1),"")</f>
        <v/>
      </c>
      <c r="N127" s="17" t="str">
        <f>'Gene Table'!E126</f>
        <v>mmu-miR-693-3p</v>
      </c>
      <c r="O127" s="17" t="str">
        <f>'Gene Table'!B126</f>
        <v>F04</v>
      </c>
      <c r="P127" s="17" t="str">
        <f>IF(SUM('Control Sample Data'!D$3:D$98)&gt;10,IF(AND(ISNUMBER('Control Sample Data'!D126),'Control Sample Data'!D126&lt;$B$1,'Control Sample Data'!D126&gt;0),'Control Sample Data'!D126,$B$1),"")</f>
        <v/>
      </c>
      <c r="Q127" s="17" t="str">
        <f>IF(SUM('Control Sample Data'!E$3:E$98)&gt;10,IF(AND(ISNUMBER('Control Sample Data'!E126),'Control Sample Data'!E126&lt;$B$1,'Control Sample Data'!E126&gt;0),'Control Sample Data'!E126,$B$1),"")</f>
        <v/>
      </c>
      <c r="R127" s="17" t="str">
        <f>IF(SUM('Control Sample Data'!F$3:F$98)&gt;10,IF(AND(ISNUMBER('Control Sample Data'!F126),'Control Sample Data'!F126&lt;$B$1,'Control Sample Data'!F126&gt;0),'Control Sample Data'!F126,$B$1),"")</f>
        <v/>
      </c>
      <c r="S127" s="17" t="str">
        <f>IF(SUM('Control Sample Data'!G$3:G$98)&gt;10,IF(AND(ISNUMBER('Control Sample Data'!G126),'Control Sample Data'!G126&lt;$B$1,'Control Sample Data'!G126&gt;0),'Control Sample Data'!G126,$B$1),"")</f>
        <v/>
      </c>
      <c r="T127" s="17" t="str">
        <f>IF(SUM('Control Sample Data'!H$3:H$98)&gt;10,IF(AND(ISNUMBER('Control Sample Data'!H126),'Control Sample Data'!H126&lt;$B$1,'Control Sample Data'!H126&gt;0),'Control Sample Data'!H126,$B$1),"")</f>
        <v/>
      </c>
      <c r="U127" s="17" t="str">
        <f>IF(SUM('Control Sample Data'!I$3:I$98)&gt;10,IF(AND(ISNUMBER('Control Sample Data'!I126),'Control Sample Data'!I126&lt;$B$1,'Control Sample Data'!I126&gt;0),'Control Sample Data'!I126,$B$1),"")</f>
        <v/>
      </c>
      <c r="V127" s="17" t="str">
        <f>IF(SUM('Control Sample Data'!J$3:J$98)&gt;10,IF(AND(ISNUMBER('Control Sample Data'!J126),'Control Sample Data'!J126&lt;$B$1,'Control Sample Data'!J126&gt;0),'Control Sample Data'!J126,$B$1),"")</f>
        <v/>
      </c>
      <c r="W127" s="17" t="str">
        <f>IF(SUM('Control Sample Data'!K$3:K$98)&gt;10,IF(AND(ISNUMBER('Control Sample Data'!K126),'Control Sample Data'!K126&lt;$B$1,'Control Sample Data'!K126&gt;0),'Control Sample Data'!K126,$B$1),"")</f>
        <v/>
      </c>
      <c r="X127" s="17" t="str">
        <f>IF(SUM('Control Sample Data'!L$3:L$98)&gt;10,IF(AND(ISNUMBER('Control Sample Data'!L126),'Control Sample Data'!L126&lt;$B$1,'Control Sample Data'!L126&gt;0),'Control Sample Data'!L126,$B$1),"")</f>
        <v/>
      </c>
      <c r="Y127" s="17" t="str">
        <f>IF(SUM('Control Sample Data'!M$3:M$98)&gt;10,IF(AND(ISNUMBER('Control Sample Data'!M126),'Control Sample Data'!M126&lt;$B$1,'Control Sample Data'!M126&gt;0),'Control Sample Data'!M126,$B$1),"")</f>
        <v/>
      </c>
      <c r="AT127" s="36" t="str">
        <f t="shared" si="46"/>
        <v/>
      </c>
      <c r="AU127" s="36" t="str">
        <f t="shared" si="47"/>
        <v/>
      </c>
      <c r="AV127" s="36" t="str">
        <f t="shared" si="48"/>
        <v/>
      </c>
      <c r="AW127" s="36" t="str">
        <f t="shared" si="49"/>
        <v/>
      </c>
      <c r="AX127" s="36" t="str">
        <f t="shared" si="50"/>
        <v/>
      </c>
      <c r="AY127" s="36" t="str">
        <f t="shared" si="51"/>
        <v/>
      </c>
      <c r="AZ127" s="36" t="str">
        <f t="shared" si="52"/>
        <v/>
      </c>
      <c r="BA127" s="36" t="str">
        <f t="shared" si="53"/>
        <v/>
      </c>
      <c r="BB127" s="36" t="str">
        <f t="shared" si="54"/>
        <v/>
      </c>
      <c r="BC127" s="36" t="str">
        <f t="shared" si="55"/>
        <v/>
      </c>
      <c r="BD127" s="36" t="str">
        <f t="shared" si="56"/>
        <v/>
      </c>
      <c r="BE127" s="36" t="str">
        <f t="shared" si="57"/>
        <v/>
      </c>
      <c r="BF127" s="36" t="str">
        <f t="shared" si="58"/>
        <v/>
      </c>
      <c r="BG127" s="36" t="str">
        <f t="shared" si="59"/>
        <v/>
      </c>
      <c r="BH127" s="36" t="str">
        <f t="shared" si="60"/>
        <v/>
      </c>
      <c r="BI127" s="36" t="str">
        <f t="shared" si="61"/>
        <v/>
      </c>
      <c r="BJ127" s="36" t="str">
        <f t="shared" si="62"/>
        <v/>
      </c>
      <c r="BK127" s="36" t="str">
        <f t="shared" si="63"/>
        <v/>
      </c>
      <c r="BL127" s="36" t="str">
        <f t="shared" si="64"/>
        <v/>
      </c>
      <c r="BM127" s="36" t="str">
        <f t="shared" si="65"/>
        <v/>
      </c>
      <c r="BN127" s="38" t="e">
        <f t="shared" si="88"/>
        <v>#DIV/0!</v>
      </c>
      <c r="BO127" s="38" t="e">
        <f t="shared" si="89"/>
        <v>#DIV/0!</v>
      </c>
      <c r="BP127" s="39" t="str">
        <f t="shared" si="68"/>
        <v/>
      </c>
      <c r="BQ127" s="39" t="str">
        <f t="shared" si="69"/>
        <v/>
      </c>
      <c r="BR127" s="39" t="str">
        <f t="shared" si="70"/>
        <v/>
      </c>
      <c r="BS127" s="39" t="str">
        <f t="shared" si="71"/>
        <v/>
      </c>
      <c r="BT127" s="39" t="str">
        <f t="shared" si="72"/>
        <v/>
      </c>
      <c r="BU127" s="39" t="str">
        <f t="shared" si="73"/>
        <v/>
      </c>
      <c r="BV127" s="39" t="str">
        <f t="shared" si="74"/>
        <v/>
      </c>
      <c r="BW127" s="39" t="str">
        <f t="shared" si="75"/>
        <v/>
      </c>
      <c r="BX127" s="39" t="str">
        <f t="shared" si="76"/>
        <v/>
      </c>
      <c r="BY127" s="39" t="str">
        <f t="shared" si="77"/>
        <v/>
      </c>
      <c r="BZ127" s="39" t="str">
        <f t="shared" si="78"/>
        <v/>
      </c>
      <c r="CA127" s="39" t="str">
        <f t="shared" si="79"/>
        <v/>
      </c>
      <c r="CB127" s="39" t="str">
        <f t="shared" si="80"/>
        <v/>
      </c>
      <c r="CC127" s="39" t="str">
        <f t="shared" si="81"/>
        <v/>
      </c>
      <c r="CD127" s="39" t="str">
        <f t="shared" si="82"/>
        <v/>
      </c>
      <c r="CE127" s="39" t="str">
        <f t="shared" si="83"/>
        <v/>
      </c>
      <c r="CF127" s="39" t="str">
        <f t="shared" si="84"/>
        <v/>
      </c>
      <c r="CG127" s="39" t="str">
        <f t="shared" si="85"/>
        <v/>
      </c>
      <c r="CH127" s="39" t="str">
        <f t="shared" si="86"/>
        <v/>
      </c>
      <c r="CI127" s="39" t="str">
        <f t="shared" si="87"/>
        <v/>
      </c>
    </row>
    <row r="128" spans="1:87">
      <c r="A128" s="18"/>
      <c r="B128" s="15" t="str">
        <f>'Gene Table'!E127</f>
        <v>mmu-miR-299-3p</v>
      </c>
      <c r="C128" s="15" t="str">
        <f>'Gene Table'!B127</f>
        <v>F05</v>
      </c>
      <c r="D128" s="16" t="str">
        <f>IF(SUM('Test Sample Data'!D$3:D$98)&gt;10,IF(AND(ISNUMBER('Test Sample Data'!D127),'Test Sample Data'!D127&lt;$B$1,'Test Sample Data'!D127&gt;0),'Test Sample Data'!D127,$B$1),"")</f>
        <v/>
      </c>
      <c r="E128" s="17" t="str">
        <f>IF(SUM('Test Sample Data'!E$3:E$98)&gt;10,IF(AND(ISNUMBER('Test Sample Data'!E127),'Test Sample Data'!E127&lt;$B$1,'Test Sample Data'!E127&gt;0),'Test Sample Data'!E127,$B$1),"")</f>
        <v/>
      </c>
      <c r="F128" s="17" t="str">
        <f>IF(SUM('Test Sample Data'!F$3:F$98)&gt;10,IF(AND(ISNUMBER('Test Sample Data'!F127),'Test Sample Data'!F127&lt;$B$1,'Test Sample Data'!F127&gt;0),'Test Sample Data'!F127,$B$1),"")</f>
        <v/>
      </c>
      <c r="G128" s="17" t="str">
        <f>IF(SUM('Test Sample Data'!G$3:G$98)&gt;10,IF(AND(ISNUMBER('Test Sample Data'!G127),'Test Sample Data'!G127&lt;$B$1,'Test Sample Data'!G127&gt;0),'Test Sample Data'!G127,$B$1),"")</f>
        <v/>
      </c>
      <c r="H128" s="17" t="str">
        <f>IF(SUM('Test Sample Data'!H$3:H$98)&gt;10,IF(AND(ISNUMBER('Test Sample Data'!H127),'Test Sample Data'!H127&lt;$B$1,'Test Sample Data'!H127&gt;0),'Test Sample Data'!H127,$B$1),"")</f>
        <v/>
      </c>
      <c r="I128" s="17" t="str">
        <f>IF(SUM('Test Sample Data'!I$3:I$98)&gt;10,IF(AND(ISNUMBER('Test Sample Data'!I127),'Test Sample Data'!I127&lt;$B$1,'Test Sample Data'!I127&gt;0),'Test Sample Data'!I127,$B$1),"")</f>
        <v/>
      </c>
      <c r="J128" s="17" t="str">
        <f>IF(SUM('Test Sample Data'!J$3:J$98)&gt;10,IF(AND(ISNUMBER('Test Sample Data'!J127),'Test Sample Data'!J127&lt;$B$1,'Test Sample Data'!J127&gt;0),'Test Sample Data'!J127,$B$1),"")</f>
        <v/>
      </c>
      <c r="K128" s="17" t="str">
        <f>IF(SUM('Test Sample Data'!K$3:K$98)&gt;10,IF(AND(ISNUMBER('Test Sample Data'!K127),'Test Sample Data'!K127&lt;$B$1,'Test Sample Data'!K127&gt;0),'Test Sample Data'!K127,$B$1),"")</f>
        <v/>
      </c>
      <c r="L128" s="17" t="str">
        <f>IF(SUM('Test Sample Data'!L$3:L$98)&gt;10,IF(AND(ISNUMBER('Test Sample Data'!L127),'Test Sample Data'!L127&lt;$B$1,'Test Sample Data'!L127&gt;0),'Test Sample Data'!L127,$B$1),"")</f>
        <v/>
      </c>
      <c r="M128" s="17" t="str">
        <f>IF(SUM('Test Sample Data'!M$3:M$98)&gt;10,IF(AND(ISNUMBER('Test Sample Data'!M127),'Test Sample Data'!M127&lt;$B$1,'Test Sample Data'!M127&gt;0),'Test Sample Data'!M127,$B$1),"")</f>
        <v/>
      </c>
      <c r="N128" s="17" t="str">
        <f>'Gene Table'!E127</f>
        <v>mmu-miR-299-3p</v>
      </c>
      <c r="O128" s="17" t="str">
        <f>'Gene Table'!B127</f>
        <v>F05</v>
      </c>
      <c r="P128" s="17" t="str">
        <f>IF(SUM('Control Sample Data'!D$3:D$98)&gt;10,IF(AND(ISNUMBER('Control Sample Data'!D127),'Control Sample Data'!D127&lt;$B$1,'Control Sample Data'!D127&gt;0),'Control Sample Data'!D127,$B$1),"")</f>
        <v/>
      </c>
      <c r="Q128" s="17" t="str">
        <f>IF(SUM('Control Sample Data'!E$3:E$98)&gt;10,IF(AND(ISNUMBER('Control Sample Data'!E127),'Control Sample Data'!E127&lt;$B$1,'Control Sample Data'!E127&gt;0),'Control Sample Data'!E127,$B$1),"")</f>
        <v/>
      </c>
      <c r="R128" s="17" t="str">
        <f>IF(SUM('Control Sample Data'!F$3:F$98)&gt;10,IF(AND(ISNUMBER('Control Sample Data'!F127),'Control Sample Data'!F127&lt;$B$1,'Control Sample Data'!F127&gt;0),'Control Sample Data'!F127,$B$1),"")</f>
        <v/>
      </c>
      <c r="S128" s="17" t="str">
        <f>IF(SUM('Control Sample Data'!G$3:G$98)&gt;10,IF(AND(ISNUMBER('Control Sample Data'!G127),'Control Sample Data'!G127&lt;$B$1,'Control Sample Data'!G127&gt;0),'Control Sample Data'!G127,$B$1),"")</f>
        <v/>
      </c>
      <c r="T128" s="17" t="str">
        <f>IF(SUM('Control Sample Data'!H$3:H$98)&gt;10,IF(AND(ISNUMBER('Control Sample Data'!H127),'Control Sample Data'!H127&lt;$B$1,'Control Sample Data'!H127&gt;0),'Control Sample Data'!H127,$B$1),"")</f>
        <v/>
      </c>
      <c r="U128" s="17" t="str">
        <f>IF(SUM('Control Sample Data'!I$3:I$98)&gt;10,IF(AND(ISNUMBER('Control Sample Data'!I127),'Control Sample Data'!I127&lt;$B$1,'Control Sample Data'!I127&gt;0),'Control Sample Data'!I127,$B$1),"")</f>
        <v/>
      </c>
      <c r="V128" s="17" t="str">
        <f>IF(SUM('Control Sample Data'!J$3:J$98)&gt;10,IF(AND(ISNUMBER('Control Sample Data'!J127),'Control Sample Data'!J127&lt;$B$1,'Control Sample Data'!J127&gt;0),'Control Sample Data'!J127,$B$1),"")</f>
        <v/>
      </c>
      <c r="W128" s="17" t="str">
        <f>IF(SUM('Control Sample Data'!K$3:K$98)&gt;10,IF(AND(ISNUMBER('Control Sample Data'!K127),'Control Sample Data'!K127&lt;$B$1,'Control Sample Data'!K127&gt;0),'Control Sample Data'!K127,$B$1),"")</f>
        <v/>
      </c>
      <c r="X128" s="17" t="str">
        <f>IF(SUM('Control Sample Data'!L$3:L$98)&gt;10,IF(AND(ISNUMBER('Control Sample Data'!L127),'Control Sample Data'!L127&lt;$B$1,'Control Sample Data'!L127&gt;0),'Control Sample Data'!L127,$B$1),"")</f>
        <v/>
      </c>
      <c r="Y128" s="17" t="str">
        <f>IF(SUM('Control Sample Data'!M$3:M$98)&gt;10,IF(AND(ISNUMBER('Control Sample Data'!M127),'Control Sample Data'!M127&lt;$B$1,'Control Sample Data'!M127&gt;0),'Control Sample Data'!M127,$B$1),"")</f>
        <v/>
      </c>
      <c r="AT128" s="36" t="str">
        <f t="shared" si="46"/>
        <v/>
      </c>
      <c r="AU128" s="36" t="str">
        <f t="shared" si="47"/>
        <v/>
      </c>
      <c r="AV128" s="36" t="str">
        <f t="shared" si="48"/>
        <v/>
      </c>
      <c r="AW128" s="36" t="str">
        <f t="shared" si="49"/>
        <v/>
      </c>
      <c r="AX128" s="36" t="str">
        <f t="shared" si="50"/>
        <v/>
      </c>
      <c r="AY128" s="36" t="str">
        <f t="shared" si="51"/>
        <v/>
      </c>
      <c r="AZ128" s="36" t="str">
        <f t="shared" si="52"/>
        <v/>
      </c>
      <c r="BA128" s="36" t="str">
        <f t="shared" si="53"/>
        <v/>
      </c>
      <c r="BB128" s="36" t="str">
        <f t="shared" si="54"/>
        <v/>
      </c>
      <c r="BC128" s="36" t="str">
        <f t="shared" si="55"/>
        <v/>
      </c>
      <c r="BD128" s="36" t="str">
        <f t="shared" si="56"/>
        <v/>
      </c>
      <c r="BE128" s="36" t="str">
        <f t="shared" si="57"/>
        <v/>
      </c>
      <c r="BF128" s="36" t="str">
        <f t="shared" si="58"/>
        <v/>
      </c>
      <c r="BG128" s="36" t="str">
        <f t="shared" si="59"/>
        <v/>
      </c>
      <c r="BH128" s="36" t="str">
        <f t="shared" si="60"/>
        <v/>
      </c>
      <c r="BI128" s="36" t="str">
        <f t="shared" si="61"/>
        <v/>
      </c>
      <c r="BJ128" s="36" t="str">
        <f t="shared" si="62"/>
        <v/>
      </c>
      <c r="BK128" s="36" t="str">
        <f t="shared" si="63"/>
        <v/>
      </c>
      <c r="BL128" s="36" t="str">
        <f t="shared" si="64"/>
        <v/>
      </c>
      <c r="BM128" s="36" t="str">
        <f t="shared" si="65"/>
        <v/>
      </c>
      <c r="BN128" s="38" t="e">
        <f t="shared" si="88"/>
        <v>#DIV/0!</v>
      </c>
      <c r="BO128" s="38" t="e">
        <f t="shared" si="89"/>
        <v>#DIV/0!</v>
      </c>
      <c r="BP128" s="39" t="str">
        <f t="shared" si="68"/>
        <v/>
      </c>
      <c r="BQ128" s="39" t="str">
        <f t="shared" si="69"/>
        <v/>
      </c>
      <c r="BR128" s="39" t="str">
        <f t="shared" si="70"/>
        <v/>
      </c>
      <c r="BS128" s="39" t="str">
        <f t="shared" si="71"/>
        <v/>
      </c>
      <c r="BT128" s="39" t="str">
        <f t="shared" si="72"/>
        <v/>
      </c>
      <c r="BU128" s="39" t="str">
        <f t="shared" si="73"/>
        <v/>
      </c>
      <c r="BV128" s="39" t="str">
        <f t="shared" si="74"/>
        <v/>
      </c>
      <c r="BW128" s="39" t="str">
        <f t="shared" si="75"/>
        <v/>
      </c>
      <c r="BX128" s="39" t="str">
        <f t="shared" si="76"/>
        <v/>
      </c>
      <c r="BY128" s="39" t="str">
        <f t="shared" si="77"/>
        <v/>
      </c>
      <c r="BZ128" s="39" t="str">
        <f t="shared" si="78"/>
        <v/>
      </c>
      <c r="CA128" s="39" t="str">
        <f t="shared" si="79"/>
        <v/>
      </c>
      <c r="CB128" s="39" t="str">
        <f t="shared" si="80"/>
        <v/>
      </c>
      <c r="CC128" s="39" t="str">
        <f t="shared" si="81"/>
        <v/>
      </c>
      <c r="CD128" s="39" t="str">
        <f t="shared" si="82"/>
        <v/>
      </c>
      <c r="CE128" s="39" t="str">
        <f t="shared" si="83"/>
        <v/>
      </c>
      <c r="CF128" s="39" t="str">
        <f t="shared" si="84"/>
        <v/>
      </c>
      <c r="CG128" s="39" t="str">
        <f t="shared" si="85"/>
        <v/>
      </c>
      <c r="CH128" s="39" t="str">
        <f t="shared" si="86"/>
        <v/>
      </c>
      <c r="CI128" s="39" t="str">
        <f t="shared" si="87"/>
        <v/>
      </c>
    </row>
    <row r="129" spans="1:87">
      <c r="A129" s="18"/>
      <c r="B129" s="15" t="str">
        <f>'Gene Table'!E128</f>
        <v>mmu-miR-694</v>
      </c>
      <c r="C129" s="15" t="str">
        <f>'Gene Table'!B128</f>
        <v>F06</v>
      </c>
      <c r="D129" s="16" t="str">
        <f>IF(SUM('Test Sample Data'!D$3:D$98)&gt;10,IF(AND(ISNUMBER('Test Sample Data'!D128),'Test Sample Data'!D128&lt;$B$1,'Test Sample Data'!D128&gt;0),'Test Sample Data'!D128,$B$1),"")</f>
        <v/>
      </c>
      <c r="E129" s="17" t="str">
        <f>IF(SUM('Test Sample Data'!E$3:E$98)&gt;10,IF(AND(ISNUMBER('Test Sample Data'!E128),'Test Sample Data'!E128&lt;$B$1,'Test Sample Data'!E128&gt;0),'Test Sample Data'!E128,$B$1),"")</f>
        <v/>
      </c>
      <c r="F129" s="17" t="str">
        <f>IF(SUM('Test Sample Data'!F$3:F$98)&gt;10,IF(AND(ISNUMBER('Test Sample Data'!F128),'Test Sample Data'!F128&lt;$B$1,'Test Sample Data'!F128&gt;0),'Test Sample Data'!F128,$B$1),"")</f>
        <v/>
      </c>
      <c r="G129" s="17" t="str">
        <f>IF(SUM('Test Sample Data'!G$3:G$98)&gt;10,IF(AND(ISNUMBER('Test Sample Data'!G128),'Test Sample Data'!G128&lt;$B$1,'Test Sample Data'!G128&gt;0),'Test Sample Data'!G128,$B$1),"")</f>
        <v/>
      </c>
      <c r="H129" s="17" t="str">
        <f>IF(SUM('Test Sample Data'!H$3:H$98)&gt;10,IF(AND(ISNUMBER('Test Sample Data'!H128),'Test Sample Data'!H128&lt;$B$1,'Test Sample Data'!H128&gt;0),'Test Sample Data'!H128,$B$1),"")</f>
        <v/>
      </c>
      <c r="I129" s="17" t="str">
        <f>IF(SUM('Test Sample Data'!I$3:I$98)&gt;10,IF(AND(ISNUMBER('Test Sample Data'!I128),'Test Sample Data'!I128&lt;$B$1,'Test Sample Data'!I128&gt;0),'Test Sample Data'!I128,$B$1),"")</f>
        <v/>
      </c>
      <c r="J129" s="17" t="str">
        <f>IF(SUM('Test Sample Data'!J$3:J$98)&gt;10,IF(AND(ISNUMBER('Test Sample Data'!J128),'Test Sample Data'!J128&lt;$B$1,'Test Sample Data'!J128&gt;0),'Test Sample Data'!J128,$B$1),"")</f>
        <v/>
      </c>
      <c r="K129" s="17" t="str">
        <f>IF(SUM('Test Sample Data'!K$3:K$98)&gt;10,IF(AND(ISNUMBER('Test Sample Data'!K128),'Test Sample Data'!K128&lt;$B$1,'Test Sample Data'!K128&gt;0),'Test Sample Data'!K128,$B$1),"")</f>
        <v/>
      </c>
      <c r="L129" s="17" t="str">
        <f>IF(SUM('Test Sample Data'!L$3:L$98)&gt;10,IF(AND(ISNUMBER('Test Sample Data'!L128),'Test Sample Data'!L128&lt;$B$1,'Test Sample Data'!L128&gt;0),'Test Sample Data'!L128,$B$1),"")</f>
        <v/>
      </c>
      <c r="M129" s="17" t="str">
        <f>IF(SUM('Test Sample Data'!M$3:M$98)&gt;10,IF(AND(ISNUMBER('Test Sample Data'!M128),'Test Sample Data'!M128&lt;$B$1,'Test Sample Data'!M128&gt;0),'Test Sample Data'!M128,$B$1),"")</f>
        <v/>
      </c>
      <c r="N129" s="17" t="str">
        <f>'Gene Table'!E128</f>
        <v>mmu-miR-694</v>
      </c>
      <c r="O129" s="17" t="str">
        <f>'Gene Table'!B128</f>
        <v>F06</v>
      </c>
      <c r="P129" s="17" t="str">
        <f>IF(SUM('Control Sample Data'!D$3:D$98)&gt;10,IF(AND(ISNUMBER('Control Sample Data'!D128),'Control Sample Data'!D128&lt;$B$1,'Control Sample Data'!D128&gt;0),'Control Sample Data'!D128,$B$1),"")</f>
        <v/>
      </c>
      <c r="Q129" s="17" t="str">
        <f>IF(SUM('Control Sample Data'!E$3:E$98)&gt;10,IF(AND(ISNUMBER('Control Sample Data'!E128),'Control Sample Data'!E128&lt;$B$1,'Control Sample Data'!E128&gt;0),'Control Sample Data'!E128,$B$1),"")</f>
        <v/>
      </c>
      <c r="R129" s="17" t="str">
        <f>IF(SUM('Control Sample Data'!F$3:F$98)&gt;10,IF(AND(ISNUMBER('Control Sample Data'!F128),'Control Sample Data'!F128&lt;$B$1,'Control Sample Data'!F128&gt;0),'Control Sample Data'!F128,$B$1),"")</f>
        <v/>
      </c>
      <c r="S129" s="17" t="str">
        <f>IF(SUM('Control Sample Data'!G$3:G$98)&gt;10,IF(AND(ISNUMBER('Control Sample Data'!G128),'Control Sample Data'!G128&lt;$B$1,'Control Sample Data'!G128&gt;0),'Control Sample Data'!G128,$B$1),"")</f>
        <v/>
      </c>
      <c r="T129" s="17" t="str">
        <f>IF(SUM('Control Sample Data'!H$3:H$98)&gt;10,IF(AND(ISNUMBER('Control Sample Data'!H128),'Control Sample Data'!H128&lt;$B$1,'Control Sample Data'!H128&gt;0),'Control Sample Data'!H128,$B$1),"")</f>
        <v/>
      </c>
      <c r="U129" s="17" t="str">
        <f>IF(SUM('Control Sample Data'!I$3:I$98)&gt;10,IF(AND(ISNUMBER('Control Sample Data'!I128),'Control Sample Data'!I128&lt;$B$1,'Control Sample Data'!I128&gt;0),'Control Sample Data'!I128,$B$1),"")</f>
        <v/>
      </c>
      <c r="V129" s="17" t="str">
        <f>IF(SUM('Control Sample Data'!J$3:J$98)&gt;10,IF(AND(ISNUMBER('Control Sample Data'!J128),'Control Sample Data'!J128&lt;$B$1,'Control Sample Data'!J128&gt;0),'Control Sample Data'!J128,$B$1),"")</f>
        <v/>
      </c>
      <c r="W129" s="17" t="str">
        <f>IF(SUM('Control Sample Data'!K$3:K$98)&gt;10,IF(AND(ISNUMBER('Control Sample Data'!K128),'Control Sample Data'!K128&lt;$B$1,'Control Sample Data'!K128&gt;0),'Control Sample Data'!K128,$B$1),"")</f>
        <v/>
      </c>
      <c r="X129" s="17" t="str">
        <f>IF(SUM('Control Sample Data'!L$3:L$98)&gt;10,IF(AND(ISNUMBER('Control Sample Data'!L128),'Control Sample Data'!L128&lt;$B$1,'Control Sample Data'!L128&gt;0),'Control Sample Data'!L128,$B$1),"")</f>
        <v/>
      </c>
      <c r="Y129" s="17" t="str">
        <f>IF(SUM('Control Sample Data'!M$3:M$98)&gt;10,IF(AND(ISNUMBER('Control Sample Data'!M128),'Control Sample Data'!M128&lt;$B$1,'Control Sample Data'!M128&gt;0),'Control Sample Data'!M128,$B$1),"")</f>
        <v/>
      </c>
      <c r="AT129" s="36" t="str">
        <f t="shared" si="46"/>
        <v/>
      </c>
      <c r="AU129" s="36" t="str">
        <f t="shared" si="47"/>
        <v/>
      </c>
      <c r="AV129" s="36" t="str">
        <f t="shared" si="48"/>
        <v/>
      </c>
      <c r="AW129" s="36" t="str">
        <f t="shared" si="49"/>
        <v/>
      </c>
      <c r="AX129" s="36" t="str">
        <f t="shared" si="50"/>
        <v/>
      </c>
      <c r="AY129" s="36" t="str">
        <f t="shared" si="51"/>
        <v/>
      </c>
      <c r="AZ129" s="36" t="str">
        <f t="shared" si="52"/>
        <v/>
      </c>
      <c r="BA129" s="36" t="str">
        <f t="shared" si="53"/>
        <v/>
      </c>
      <c r="BB129" s="36" t="str">
        <f t="shared" si="54"/>
        <v/>
      </c>
      <c r="BC129" s="36" t="str">
        <f t="shared" si="55"/>
        <v/>
      </c>
      <c r="BD129" s="36" t="str">
        <f t="shared" si="56"/>
        <v/>
      </c>
      <c r="BE129" s="36" t="str">
        <f t="shared" si="57"/>
        <v/>
      </c>
      <c r="BF129" s="36" t="str">
        <f t="shared" si="58"/>
        <v/>
      </c>
      <c r="BG129" s="36" t="str">
        <f t="shared" si="59"/>
        <v/>
      </c>
      <c r="BH129" s="36" t="str">
        <f t="shared" si="60"/>
        <v/>
      </c>
      <c r="BI129" s="36" t="str">
        <f t="shared" si="61"/>
        <v/>
      </c>
      <c r="BJ129" s="36" t="str">
        <f t="shared" si="62"/>
        <v/>
      </c>
      <c r="BK129" s="36" t="str">
        <f t="shared" si="63"/>
        <v/>
      </c>
      <c r="BL129" s="36" t="str">
        <f t="shared" si="64"/>
        <v/>
      </c>
      <c r="BM129" s="36" t="str">
        <f t="shared" si="65"/>
        <v/>
      </c>
      <c r="BN129" s="38" t="e">
        <f t="shared" si="88"/>
        <v>#DIV/0!</v>
      </c>
      <c r="BO129" s="38" t="e">
        <f t="shared" si="89"/>
        <v>#DIV/0!</v>
      </c>
      <c r="BP129" s="39" t="str">
        <f t="shared" si="68"/>
        <v/>
      </c>
      <c r="BQ129" s="39" t="str">
        <f t="shared" si="69"/>
        <v/>
      </c>
      <c r="BR129" s="39" t="str">
        <f t="shared" si="70"/>
        <v/>
      </c>
      <c r="BS129" s="39" t="str">
        <f t="shared" si="71"/>
        <v/>
      </c>
      <c r="BT129" s="39" t="str">
        <f t="shared" si="72"/>
        <v/>
      </c>
      <c r="BU129" s="39" t="str">
        <f t="shared" si="73"/>
        <v/>
      </c>
      <c r="BV129" s="39" t="str">
        <f t="shared" si="74"/>
        <v/>
      </c>
      <c r="BW129" s="39" t="str">
        <f t="shared" si="75"/>
        <v/>
      </c>
      <c r="BX129" s="39" t="str">
        <f t="shared" si="76"/>
        <v/>
      </c>
      <c r="BY129" s="39" t="str">
        <f t="shared" si="77"/>
        <v/>
      </c>
      <c r="BZ129" s="39" t="str">
        <f t="shared" si="78"/>
        <v/>
      </c>
      <c r="CA129" s="39" t="str">
        <f t="shared" si="79"/>
        <v/>
      </c>
      <c r="CB129" s="39" t="str">
        <f t="shared" si="80"/>
        <v/>
      </c>
      <c r="CC129" s="39" t="str">
        <f t="shared" si="81"/>
        <v/>
      </c>
      <c r="CD129" s="39" t="str">
        <f t="shared" si="82"/>
        <v/>
      </c>
      <c r="CE129" s="39" t="str">
        <f t="shared" si="83"/>
        <v/>
      </c>
      <c r="CF129" s="39" t="str">
        <f t="shared" si="84"/>
        <v/>
      </c>
      <c r="CG129" s="39" t="str">
        <f t="shared" si="85"/>
        <v/>
      </c>
      <c r="CH129" s="39" t="str">
        <f t="shared" si="86"/>
        <v/>
      </c>
      <c r="CI129" s="39" t="str">
        <f t="shared" si="87"/>
        <v/>
      </c>
    </row>
    <row r="130" spans="1:87">
      <c r="A130" s="18"/>
      <c r="B130" s="15" t="str">
        <f>'Gene Table'!E129</f>
        <v>mmu-miR-300-3p</v>
      </c>
      <c r="C130" s="15" t="str">
        <f>'Gene Table'!B129</f>
        <v>F07</v>
      </c>
      <c r="D130" s="16" t="str">
        <f>IF(SUM('Test Sample Data'!D$3:D$98)&gt;10,IF(AND(ISNUMBER('Test Sample Data'!D129),'Test Sample Data'!D129&lt;$B$1,'Test Sample Data'!D129&gt;0),'Test Sample Data'!D129,$B$1),"")</f>
        <v/>
      </c>
      <c r="E130" s="17" t="str">
        <f>IF(SUM('Test Sample Data'!E$3:E$98)&gt;10,IF(AND(ISNUMBER('Test Sample Data'!E129),'Test Sample Data'!E129&lt;$B$1,'Test Sample Data'!E129&gt;0),'Test Sample Data'!E129,$B$1),"")</f>
        <v/>
      </c>
      <c r="F130" s="17" t="str">
        <f>IF(SUM('Test Sample Data'!F$3:F$98)&gt;10,IF(AND(ISNUMBER('Test Sample Data'!F129),'Test Sample Data'!F129&lt;$B$1,'Test Sample Data'!F129&gt;0),'Test Sample Data'!F129,$B$1),"")</f>
        <v/>
      </c>
      <c r="G130" s="17" t="str">
        <f>IF(SUM('Test Sample Data'!G$3:G$98)&gt;10,IF(AND(ISNUMBER('Test Sample Data'!G129),'Test Sample Data'!G129&lt;$B$1,'Test Sample Data'!G129&gt;0),'Test Sample Data'!G129,$B$1),"")</f>
        <v/>
      </c>
      <c r="H130" s="17" t="str">
        <f>IF(SUM('Test Sample Data'!H$3:H$98)&gt;10,IF(AND(ISNUMBER('Test Sample Data'!H129),'Test Sample Data'!H129&lt;$B$1,'Test Sample Data'!H129&gt;0),'Test Sample Data'!H129,$B$1),"")</f>
        <v/>
      </c>
      <c r="I130" s="17" t="str">
        <f>IF(SUM('Test Sample Data'!I$3:I$98)&gt;10,IF(AND(ISNUMBER('Test Sample Data'!I129),'Test Sample Data'!I129&lt;$B$1,'Test Sample Data'!I129&gt;0),'Test Sample Data'!I129,$B$1),"")</f>
        <v/>
      </c>
      <c r="J130" s="17" t="str">
        <f>IF(SUM('Test Sample Data'!J$3:J$98)&gt;10,IF(AND(ISNUMBER('Test Sample Data'!J129),'Test Sample Data'!J129&lt;$B$1,'Test Sample Data'!J129&gt;0),'Test Sample Data'!J129,$B$1),"")</f>
        <v/>
      </c>
      <c r="K130" s="17" t="str">
        <f>IF(SUM('Test Sample Data'!K$3:K$98)&gt;10,IF(AND(ISNUMBER('Test Sample Data'!K129),'Test Sample Data'!K129&lt;$B$1,'Test Sample Data'!K129&gt;0),'Test Sample Data'!K129,$B$1),"")</f>
        <v/>
      </c>
      <c r="L130" s="17" t="str">
        <f>IF(SUM('Test Sample Data'!L$3:L$98)&gt;10,IF(AND(ISNUMBER('Test Sample Data'!L129),'Test Sample Data'!L129&lt;$B$1,'Test Sample Data'!L129&gt;0),'Test Sample Data'!L129,$B$1),"")</f>
        <v/>
      </c>
      <c r="M130" s="17" t="str">
        <f>IF(SUM('Test Sample Data'!M$3:M$98)&gt;10,IF(AND(ISNUMBER('Test Sample Data'!M129),'Test Sample Data'!M129&lt;$B$1,'Test Sample Data'!M129&gt;0),'Test Sample Data'!M129,$B$1),"")</f>
        <v/>
      </c>
      <c r="N130" s="17" t="str">
        <f>'Gene Table'!E129</f>
        <v>mmu-miR-300-3p</v>
      </c>
      <c r="O130" s="17" t="str">
        <f>'Gene Table'!B129</f>
        <v>F07</v>
      </c>
      <c r="P130" s="17" t="str">
        <f>IF(SUM('Control Sample Data'!D$3:D$98)&gt;10,IF(AND(ISNUMBER('Control Sample Data'!D129),'Control Sample Data'!D129&lt;$B$1,'Control Sample Data'!D129&gt;0),'Control Sample Data'!D129,$B$1),"")</f>
        <v/>
      </c>
      <c r="Q130" s="17" t="str">
        <f>IF(SUM('Control Sample Data'!E$3:E$98)&gt;10,IF(AND(ISNUMBER('Control Sample Data'!E129),'Control Sample Data'!E129&lt;$B$1,'Control Sample Data'!E129&gt;0),'Control Sample Data'!E129,$B$1),"")</f>
        <v/>
      </c>
      <c r="R130" s="17" t="str">
        <f>IF(SUM('Control Sample Data'!F$3:F$98)&gt;10,IF(AND(ISNUMBER('Control Sample Data'!F129),'Control Sample Data'!F129&lt;$B$1,'Control Sample Data'!F129&gt;0),'Control Sample Data'!F129,$B$1),"")</f>
        <v/>
      </c>
      <c r="S130" s="17" t="str">
        <f>IF(SUM('Control Sample Data'!G$3:G$98)&gt;10,IF(AND(ISNUMBER('Control Sample Data'!G129),'Control Sample Data'!G129&lt;$B$1,'Control Sample Data'!G129&gt;0),'Control Sample Data'!G129,$B$1),"")</f>
        <v/>
      </c>
      <c r="T130" s="17" t="str">
        <f>IF(SUM('Control Sample Data'!H$3:H$98)&gt;10,IF(AND(ISNUMBER('Control Sample Data'!H129),'Control Sample Data'!H129&lt;$B$1,'Control Sample Data'!H129&gt;0),'Control Sample Data'!H129,$B$1),"")</f>
        <v/>
      </c>
      <c r="U130" s="17" t="str">
        <f>IF(SUM('Control Sample Data'!I$3:I$98)&gt;10,IF(AND(ISNUMBER('Control Sample Data'!I129),'Control Sample Data'!I129&lt;$B$1,'Control Sample Data'!I129&gt;0),'Control Sample Data'!I129,$B$1),"")</f>
        <v/>
      </c>
      <c r="V130" s="17" t="str">
        <f>IF(SUM('Control Sample Data'!J$3:J$98)&gt;10,IF(AND(ISNUMBER('Control Sample Data'!J129),'Control Sample Data'!J129&lt;$B$1,'Control Sample Data'!J129&gt;0),'Control Sample Data'!J129,$B$1),"")</f>
        <v/>
      </c>
      <c r="W130" s="17" t="str">
        <f>IF(SUM('Control Sample Data'!K$3:K$98)&gt;10,IF(AND(ISNUMBER('Control Sample Data'!K129),'Control Sample Data'!K129&lt;$B$1,'Control Sample Data'!K129&gt;0),'Control Sample Data'!K129,$B$1),"")</f>
        <v/>
      </c>
      <c r="X130" s="17" t="str">
        <f>IF(SUM('Control Sample Data'!L$3:L$98)&gt;10,IF(AND(ISNUMBER('Control Sample Data'!L129),'Control Sample Data'!L129&lt;$B$1,'Control Sample Data'!L129&gt;0),'Control Sample Data'!L129,$B$1),"")</f>
        <v/>
      </c>
      <c r="Y130" s="17" t="str">
        <f>IF(SUM('Control Sample Data'!M$3:M$98)&gt;10,IF(AND(ISNUMBER('Control Sample Data'!M129),'Control Sample Data'!M129&lt;$B$1,'Control Sample Data'!M129&gt;0),'Control Sample Data'!M129,$B$1),"")</f>
        <v/>
      </c>
      <c r="AT130" s="36" t="str">
        <f t="shared" si="46"/>
        <v/>
      </c>
      <c r="AU130" s="36" t="str">
        <f t="shared" si="47"/>
        <v/>
      </c>
      <c r="AV130" s="36" t="str">
        <f t="shared" si="48"/>
        <v/>
      </c>
      <c r="AW130" s="36" t="str">
        <f t="shared" si="49"/>
        <v/>
      </c>
      <c r="AX130" s="36" t="str">
        <f t="shared" si="50"/>
        <v/>
      </c>
      <c r="AY130" s="36" t="str">
        <f t="shared" si="51"/>
        <v/>
      </c>
      <c r="AZ130" s="36" t="str">
        <f t="shared" si="52"/>
        <v/>
      </c>
      <c r="BA130" s="36" t="str">
        <f t="shared" si="53"/>
        <v/>
      </c>
      <c r="BB130" s="36" t="str">
        <f t="shared" si="54"/>
        <v/>
      </c>
      <c r="BC130" s="36" t="str">
        <f t="shared" si="55"/>
        <v/>
      </c>
      <c r="BD130" s="36" t="str">
        <f t="shared" si="56"/>
        <v/>
      </c>
      <c r="BE130" s="36" t="str">
        <f t="shared" si="57"/>
        <v/>
      </c>
      <c r="BF130" s="36" t="str">
        <f t="shared" si="58"/>
        <v/>
      </c>
      <c r="BG130" s="36" t="str">
        <f t="shared" si="59"/>
        <v/>
      </c>
      <c r="BH130" s="36" t="str">
        <f t="shared" si="60"/>
        <v/>
      </c>
      <c r="BI130" s="36" t="str">
        <f t="shared" si="61"/>
        <v/>
      </c>
      <c r="BJ130" s="36" t="str">
        <f t="shared" si="62"/>
        <v/>
      </c>
      <c r="BK130" s="36" t="str">
        <f t="shared" si="63"/>
        <v/>
      </c>
      <c r="BL130" s="36" t="str">
        <f t="shared" si="64"/>
        <v/>
      </c>
      <c r="BM130" s="36" t="str">
        <f t="shared" si="65"/>
        <v/>
      </c>
      <c r="BN130" s="38" t="e">
        <f t="shared" si="88"/>
        <v>#DIV/0!</v>
      </c>
      <c r="BO130" s="38" t="e">
        <f t="shared" si="89"/>
        <v>#DIV/0!</v>
      </c>
      <c r="BP130" s="39" t="str">
        <f t="shared" si="68"/>
        <v/>
      </c>
      <c r="BQ130" s="39" t="str">
        <f t="shared" si="69"/>
        <v/>
      </c>
      <c r="BR130" s="39" t="str">
        <f t="shared" si="70"/>
        <v/>
      </c>
      <c r="BS130" s="39" t="str">
        <f t="shared" si="71"/>
        <v/>
      </c>
      <c r="BT130" s="39" t="str">
        <f t="shared" si="72"/>
        <v/>
      </c>
      <c r="BU130" s="39" t="str">
        <f t="shared" si="73"/>
        <v/>
      </c>
      <c r="BV130" s="39" t="str">
        <f t="shared" si="74"/>
        <v/>
      </c>
      <c r="BW130" s="39" t="str">
        <f t="shared" si="75"/>
        <v/>
      </c>
      <c r="BX130" s="39" t="str">
        <f t="shared" si="76"/>
        <v/>
      </c>
      <c r="BY130" s="39" t="str">
        <f t="shared" si="77"/>
        <v/>
      </c>
      <c r="BZ130" s="39" t="str">
        <f t="shared" si="78"/>
        <v/>
      </c>
      <c r="CA130" s="39" t="str">
        <f t="shared" si="79"/>
        <v/>
      </c>
      <c r="CB130" s="39" t="str">
        <f t="shared" si="80"/>
        <v/>
      </c>
      <c r="CC130" s="39" t="str">
        <f t="shared" si="81"/>
        <v/>
      </c>
      <c r="CD130" s="39" t="str">
        <f t="shared" si="82"/>
        <v/>
      </c>
      <c r="CE130" s="39" t="str">
        <f t="shared" si="83"/>
        <v/>
      </c>
      <c r="CF130" s="39" t="str">
        <f t="shared" si="84"/>
        <v/>
      </c>
      <c r="CG130" s="39" t="str">
        <f t="shared" si="85"/>
        <v/>
      </c>
      <c r="CH130" s="39" t="str">
        <f t="shared" si="86"/>
        <v/>
      </c>
      <c r="CI130" s="39" t="str">
        <f t="shared" si="87"/>
        <v/>
      </c>
    </row>
    <row r="131" spans="1:87">
      <c r="A131" s="18"/>
      <c r="B131" s="15" t="str">
        <f>'Gene Table'!E130</f>
        <v>mmu-miR-695</v>
      </c>
      <c r="C131" s="15" t="str">
        <f>'Gene Table'!B130</f>
        <v>F08</v>
      </c>
      <c r="D131" s="16" t="str">
        <f>IF(SUM('Test Sample Data'!D$3:D$98)&gt;10,IF(AND(ISNUMBER('Test Sample Data'!D130),'Test Sample Data'!D130&lt;$B$1,'Test Sample Data'!D130&gt;0),'Test Sample Data'!D130,$B$1),"")</f>
        <v/>
      </c>
      <c r="E131" s="17" t="str">
        <f>IF(SUM('Test Sample Data'!E$3:E$98)&gt;10,IF(AND(ISNUMBER('Test Sample Data'!E130),'Test Sample Data'!E130&lt;$B$1,'Test Sample Data'!E130&gt;0),'Test Sample Data'!E130,$B$1),"")</f>
        <v/>
      </c>
      <c r="F131" s="17" t="str">
        <f>IF(SUM('Test Sample Data'!F$3:F$98)&gt;10,IF(AND(ISNUMBER('Test Sample Data'!F130),'Test Sample Data'!F130&lt;$B$1,'Test Sample Data'!F130&gt;0),'Test Sample Data'!F130,$B$1),"")</f>
        <v/>
      </c>
      <c r="G131" s="17" t="str">
        <f>IF(SUM('Test Sample Data'!G$3:G$98)&gt;10,IF(AND(ISNUMBER('Test Sample Data'!G130),'Test Sample Data'!G130&lt;$B$1,'Test Sample Data'!G130&gt;0),'Test Sample Data'!G130,$B$1),"")</f>
        <v/>
      </c>
      <c r="H131" s="17" t="str">
        <f>IF(SUM('Test Sample Data'!H$3:H$98)&gt;10,IF(AND(ISNUMBER('Test Sample Data'!H130),'Test Sample Data'!H130&lt;$B$1,'Test Sample Data'!H130&gt;0),'Test Sample Data'!H130,$B$1),"")</f>
        <v/>
      </c>
      <c r="I131" s="17" t="str">
        <f>IF(SUM('Test Sample Data'!I$3:I$98)&gt;10,IF(AND(ISNUMBER('Test Sample Data'!I130),'Test Sample Data'!I130&lt;$B$1,'Test Sample Data'!I130&gt;0),'Test Sample Data'!I130,$B$1),"")</f>
        <v/>
      </c>
      <c r="J131" s="17" t="str">
        <f>IF(SUM('Test Sample Data'!J$3:J$98)&gt;10,IF(AND(ISNUMBER('Test Sample Data'!J130),'Test Sample Data'!J130&lt;$B$1,'Test Sample Data'!J130&gt;0),'Test Sample Data'!J130,$B$1),"")</f>
        <v/>
      </c>
      <c r="K131" s="17" t="str">
        <f>IF(SUM('Test Sample Data'!K$3:K$98)&gt;10,IF(AND(ISNUMBER('Test Sample Data'!K130),'Test Sample Data'!K130&lt;$B$1,'Test Sample Data'!K130&gt;0),'Test Sample Data'!K130,$B$1),"")</f>
        <v/>
      </c>
      <c r="L131" s="17" t="str">
        <f>IF(SUM('Test Sample Data'!L$3:L$98)&gt;10,IF(AND(ISNUMBER('Test Sample Data'!L130),'Test Sample Data'!L130&lt;$B$1,'Test Sample Data'!L130&gt;0),'Test Sample Data'!L130,$B$1),"")</f>
        <v/>
      </c>
      <c r="M131" s="17" t="str">
        <f>IF(SUM('Test Sample Data'!M$3:M$98)&gt;10,IF(AND(ISNUMBER('Test Sample Data'!M130),'Test Sample Data'!M130&lt;$B$1,'Test Sample Data'!M130&gt;0),'Test Sample Data'!M130,$B$1),"")</f>
        <v/>
      </c>
      <c r="N131" s="17" t="str">
        <f>'Gene Table'!E130</f>
        <v>mmu-miR-695</v>
      </c>
      <c r="O131" s="17" t="str">
        <f>'Gene Table'!B130</f>
        <v>F08</v>
      </c>
      <c r="P131" s="17" t="str">
        <f>IF(SUM('Control Sample Data'!D$3:D$98)&gt;10,IF(AND(ISNUMBER('Control Sample Data'!D130),'Control Sample Data'!D130&lt;$B$1,'Control Sample Data'!D130&gt;0),'Control Sample Data'!D130,$B$1),"")</f>
        <v/>
      </c>
      <c r="Q131" s="17" t="str">
        <f>IF(SUM('Control Sample Data'!E$3:E$98)&gt;10,IF(AND(ISNUMBER('Control Sample Data'!E130),'Control Sample Data'!E130&lt;$B$1,'Control Sample Data'!E130&gt;0),'Control Sample Data'!E130,$B$1),"")</f>
        <v/>
      </c>
      <c r="R131" s="17" t="str">
        <f>IF(SUM('Control Sample Data'!F$3:F$98)&gt;10,IF(AND(ISNUMBER('Control Sample Data'!F130),'Control Sample Data'!F130&lt;$B$1,'Control Sample Data'!F130&gt;0),'Control Sample Data'!F130,$B$1),"")</f>
        <v/>
      </c>
      <c r="S131" s="17" t="str">
        <f>IF(SUM('Control Sample Data'!G$3:G$98)&gt;10,IF(AND(ISNUMBER('Control Sample Data'!G130),'Control Sample Data'!G130&lt;$B$1,'Control Sample Data'!G130&gt;0),'Control Sample Data'!G130,$B$1),"")</f>
        <v/>
      </c>
      <c r="T131" s="17" t="str">
        <f>IF(SUM('Control Sample Data'!H$3:H$98)&gt;10,IF(AND(ISNUMBER('Control Sample Data'!H130),'Control Sample Data'!H130&lt;$B$1,'Control Sample Data'!H130&gt;0),'Control Sample Data'!H130,$B$1),"")</f>
        <v/>
      </c>
      <c r="U131" s="17" t="str">
        <f>IF(SUM('Control Sample Data'!I$3:I$98)&gt;10,IF(AND(ISNUMBER('Control Sample Data'!I130),'Control Sample Data'!I130&lt;$B$1,'Control Sample Data'!I130&gt;0),'Control Sample Data'!I130,$B$1),"")</f>
        <v/>
      </c>
      <c r="V131" s="17" t="str">
        <f>IF(SUM('Control Sample Data'!J$3:J$98)&gt;10,IF(AND(ISNUMBER('Control Sample Data'!J130),'Control Sample Data'!J130&lt;$B$1,'Control Sample Data'!J130&gt;0),'Control Sample Data'!J130,$B$1),"")</f>
        <v/>
      </c>
      <c r="W131" s="17" t="str">
        <f>IF(SUM('Control Sample Data'!K$3:K$98)&gt;10,IF(AND(ISNUMBER('Control Sample Data'!K130),'Control Sample Data'!K130&lt;$B$1,'Control Sample Data'!K130&gt;0),'Control Sample Data'!K130,$B$1),"")</f>
        <v/>
      </c>
      <c r="X131" s="17" t="str">
        <f>IF(SUM('Control Sample Data'!L$3:L$98)&gt;10,IF(AND(ISNUMBER('Control Sample Data'!L130),'Control Sample Data'!L130&lt;$B$1,'Control Sample Data'!L130&gt;0),'Control Sample Data'!L130,$B$1),"")</f>
        <v/>
      </c>
      <c r="Y131" s="17" t="str">
        <f>IF(SUM('Control Sample Data'!M$3:M$98)&gt;10,IF(AND(ISNUMBER('Control Sample Data'!M130),'Control Sample Data'!M130&lt;$B$1,'Control Sample Data'!M130&gt;0),'Control Sample Data'!M130,$B$1),"")</f>
        <v/>
      </c>
      <c r="AT131" s="36" t="str">
        <f t="shared" si="46"/>
        <v/>
      </c>
      <c r="AU131" s="36" t="str">
        <f t="shared" si="47"/>
        <v/>
      </c>
      <c r="AV131" s="36" t="str">
        <f t="shared" si="48"/>
        <v/>
      </c>
      <c r="AW131" s="36" t="str">
        <f t="shared" si="49"/>
        <v/>
      </c>
      <c r="AX131" s="36" t="str">
        <f t="shared" si="50"/>
        <v/>
      </c>
      <c r="AY131" s="36" t="str">
        <f t="shared" si="51"/>
        <v/>
      </c>
      <c r="AZ131" s="36" t="str">
        <f t="shared" si="52"/>
        <v/>
      </c>
      <c r="BA131" s="36" t="str">
        <f t="shared" si="53"/>
        <v/>
      </c>
      <c r="BB131" s="36" t="str">
        <f t="shared" si="54"/>
        <v/>
      </c>
      <c r="BC131" s="36" t="str">
        <f t="shared" si="55"/>
        <v/>
      </c>
      <c r="BD131" s="36" t="str">
        <f t="shared" si="56"/>
        <v/>
      </c>
      <c r="BE131" s="36" t="str">
        <f t="shared" si="57"/>
        <v/>
      </c>
      <c r="BF131" s="36" t="str">
        <f t="shared" si="58"/>
        <v/>
      </c>
      <c r="BG131" s="36" t="str">
        <f t="shared" si="59"/>
        <v/>
      </c>
      <c r="BH131" s="36" t="str">
        <f t="shared" si="60"/>
        <v/>
      </c>
      <c r="BI131" s="36" t="str">
        <f t="shared" si="61"/>
        <v/>
      </c>
      <c r="BJ131" s="36" t="str">
        <f t="shared" si="62"/>
        <v/>
      </c>
      <c r="BK131" s="36" t="str">
        <f t="shared" si="63"/>
        <v/>
      </c>
      <c r="BL131" s="36" t="str">
        <f t="shared" si="64"/>
        <v/>
      </c>
      <c r="BM131" s="36" t="str">
        <f t="shared" si="65"/>
        <v/>
      </c>
      <c r="BN131" s="38" t="e">
        <f t="shared" si="88"/>
        <v>#DIV/0!</v>
      </c>
      <c r="BO131" s="38" t="e">
        <f t="shared" si="89"/>
        <v>#DIV/0!</v>
      </c>
      <c r="BP131" s="39" t="str">
        <f t="shared" si="68"/>
        <v/>
      </c>
      <c r="BQ131" s="39" t="str">
        <f t="shared" si="69"/>
        <v/>
      </c>
      <c r="BR131" s="39" t="str">
        <f t="shared" si="70"/>
        <v/>
      </c>
      <c r="BS131" s="39" t="str">
        <f t="shared" si="71"/>
        <v/>
      </c>
      <c r="BT131" s="39" t="str">
        <f t="shared" si="72"/>
        <v/>
      </c>
      <c r="BU131" s="39" t="str">
        <f t="shared" si="73"/>
        <v/>
      </c>
      <c r="BV131" s="39" t="str">
        <f t="shared" si="74"/>
        <v/>
      </c>
      <c r="BW131" s="39" t="str">
        <f t="shared" si="75"/>
        <v/>
      </c>
      <c r="BX131" s="39" t="str">
        <f t="shared" si="76"/>
        <v/>
      </c>
      <c r="BY131" s="39" t="str">
        <f t="shared" si="77"/>
        <v/>
      </c>
      <c r="BZ131" s="39" t="str">
        <f t="shared" si="78"/>
        <v/>
      </c>
      <c r="CA131" s="39" t="str">
        <f t="shared" si="79"/>
        <v/>
      </c>
      <c r="CB131" s="39" t="str">
        <f t="shared" si="80"/>
        <v/>
      </c>
      <c r="CC131" s="39" t="str">
        <f t="shared" si="81"/>
        <v/>
      </c>
      <c r="CD131" s="39" t="str">
        <f t="shared" si="82"/>
        <v/>
      </c>
      <c r="CE131" s="39" t="str">
        <f t="shared" si="83"/>
        <v/>
      </c>
      <c r="CF131" s="39" t="str">
        <f t="shared" si="84"/>
        <v/>
      </c>
      <c r="CG131" s="39" t="str">
        <f t="shared" si="85"/>
        <v/>
      </c>
      <c r="CH131" s="39" t="str">
        <f t="shared" si="86"/>
        <v/>
      </c>
      <c r="CI131" s="39" t="str">
        <f t="shared" si="87"/>
        <v/>
      </c>
    </row>
    <row r="132" spans="1:87">
      <c r="A132" s="18"/>
      <c r="B132" s="15" t="str">
        <f>'Gene Table'!E131</f>
        <v>mmu-miR-324-3p</v>
      </c>
      <c r="C132" s="15" t="str">
        <f>'Gene Table'!B131</f>
        <v>F09</v>
      </c>
      <c r="D132" s="16" t="str">
        <f>IF(SUM('Test Sample Data'!D$3:D$98)&gt;10,IF(AND(ISNUMBER('Test Sample Data'!D131),'Test Sample Data'!D131&lt;$B$1,'Test Sample Data'!D131&gt;0),'Test Sample Data'!D131,$B$1),"")</f>
        <v/>
      </c>
      <c r="E132" s="17" t="str">
        <f>IF(SUM('Test Sample Data'!E$3:E$98)&gt;10,IF(AND(ISNUMBER('Test Sample Data'!E131),'Test Sample Data'!E131&lt;$B$1,'Test Sample Data'!E131&gt;0),'Test Sample Data'!E131,$B$1),"")</f>
        <v/>
      </c>
      <c r="F132" s="17" t="str">
        <f>IF(SUM('Test Sample Data'!F$3:F$98)&gt;10,IF(AND(ISNUMBER('Test Sample Data'!F131),'Test Sample Data'!F131&lt;$B$1,'Test Sample Data'!F131&gt;0),'Test Sample Data'!F131,$B$1),"")</f>
        <v/>
      </c>
      <c r="G132" s="17" t="str">
        <f>IF(SUM('Test Sample Data'!G$3:G$98)&gt;10,IF(AND(ISNUMBER('Test Sample Data'!G131),'Test Sample Data'!G131&lt;$B$1,'Test Sample Data'!G131&gt;0),'Test Sample Data'!G131,$B$1),"")</f>
        <v/>
      </c>
      <c r="H132" s="17" t="str">
        <f>IF(SUM('Test Sample Data'!H$3:H$98)&gt;10,IF(AND(ISNUMBER('Test Sample Data'!H131),'Test Sample Data'!H131&lt;$B$1,'Test Sample Data'!H131&gt;0),'Test Sample Data'!H131,$B$1),"")</f>
        <v/>
      </c>
      <c r="I132" s="17" t="str">
        <f>IF(SUM('Test Sample Data'!I$3:I$98)&gt;10,IF(AND(ISNUMBER('Test Sample Data'!I131),'Test Sample Data'!I131&lt;$B$1,'Test Sample Data'!I131&gt;0),'Test Sample Data'!I131,$B$1),"")</f>
        <v/>
      </c>
      <c r="J132" s="17" t="str">
        <f>IF(SUM('Test Sample Data'!J$3:J$98)&gt;10,IF(AND(ISNUMBER('Test Sample Data'!J131),'Test Sample Data'!J131&lt;$B$1,'Test Sample Data'!J131&gt;0),'Test Sample Data'!J131,$B$1),"")</f>
        <v/>
      </c>
      <c r="K132" s="17" t="str">
        <f>IF(SUM('Test Sample Data'!K$3:K$98)&gt;10,IF(AND(ISNUMBER('Test Sample Data'!K131),'Test Sample Data'!K131&lt;$B$1,'Test Sample Data'!K131&gt;0),'Test Sample Data'!K131,$B$1),"")</f>
        <v/>
      </c>
      <c r="L132" s="17" t="str">
        <f>IF(SUM('Test Sample Data'!L$3:L$98)&gt;10,IF(AND(ISNUMBER('Test Sample Data'!L131),'Test Sample Data'!L131&lt;$B$1,'Test Sample Data'!L131&gt;0),'Test Sample Data'!L131,$B$1),"")</f>
        <v/>
      </c>
      <c r="M132" s="17" t="str">
        <f>IF(SUM('Test Sample Data'!M$3:M$98)&gt;10,IF(AND(ISNUMBER('Test Sample Data'!M131),'Test Sample Data'!M131&lt;$B$1,'Test Sample Data'!M131&gt;0),'Test Sample Data'!M131,$B$1),"")</f>
        <v/>
      </c>
      <c r="N132" s="17" t="str">
        <f>'Gene Table'!E131</f>
        <v>mmu-miR-324-3p</v>
      </c>
      <c r="O132" s="17" t="str">
        <f>'Gene Table'!B131</f>
        <v>F09</v>
      </c>
      <c r="P132" s="17" t="str">
        <f>IF(SUM('Control Sample Data'!D$3:D$98)&gt;10,IF(AND(ISNUMBER('Control Sample Data'!D131),'Control Sample Data'!D131&lt;$B$1,'Control Sample Data'!D131&gt;0),'Control Sample Data'!D131,$B$1),"")</f>
        <v/>
      </c>
      <c r="Q132" s="17" t="str">
        <f>IF(SUM('Control Sample Data'!E$3:E$98)&gt;10,IF(AND(ISNUMBER('Control Sample Data'!E131),'Control Sample Data'!E131&lt;$B$1,'Control Sample Data'!E131&gt;0),'Control Sample Data'!E131,$B$1),"")</f>
        <v/>
      </c>
      <c r="R132" s="17" t="str">
        <f>IF(SUM('Control Sample Data'!F$3:F$98)&gt;10,IF(AND(ISNUMBER('Control Sample Data'!F131),'Control Sample Data'!F131&lt;$B$1,'Control Sample Data'!F131&gt;0),'Control Sample Data'!F131,$B$1),"")</f>
        <v/>
      </c>
      <c r="S132" s="17" t="str">
        <f>IF(SUM('Control Sample Data'!G$3:G$98)&gt;10,IF(AND(ISNUMBER('Control Sample Data'!G131),'Control Sample Data'!G131&lt;$B$1,'Control Sample Data'!G131&gt;0),'Control Sample Data'!G131,$B$1),"")</f>
        <v/>
      </c>
      <c r="T132" s="17" t="str">
        <f>IF(SUM('Control Sample Data'!H$3:H$98)&gt;10,IF(AND(ISNUMBER('Control Sample Data'!H131),'Control Sample Data'!H131&lt;$B$1,'Control Sample Data'!H131&gt;0),'Control Sample Data'!H131,$B$1),"")</f>
        <v/>
      </c>
      <c r="U132" s="17" t="str">
        <f>IF(SUM('Control Sample Data'!I$3:I$98)&gt;10,IF(AND(ISNUMBER('Control Sample Data'!I131),'Control Sample Data'!I131&lt;$B$1,'Control Sample Data'!I131&gt;0),'Control Sample Data'!I131,$B$1),"")</f>
        <v/>
      </c>
      <c r="V132" s="17" t="str">
        <f>IF(SUM('Control Sample Data'!J$3:J$98)&gt;10,IF(AND(ISNUMBER('Control Sample Data'!J131),'Control Sample Data'!J131&lt;$B$1,'Control Sample Data'!J131&gt;0),'Control Sample Data'!J131,$B$1),"")</f>
        <v/>
      </c>
      <c r="W132" s="17" t="str">
        <f>IF(SUM('Control Sample Data'!K$3:K$98)&gt;10,IF(AND(ISNUMBER('Control Sample Data'!K131),'Control Sample Data'!K131&lt;$B$1,'Control Sample Data'!K131&gt;0),'Control Sample Data'!K131,$B$1),"")</f>
        <v/>
      </c>
      <c r="X132" s="17" t="str">
        <f>IF(SUM('Control Sample Data'!L$3:L$98)&gt;10,IF(AND(ISNUMBER('Control Sample Data'!L131),'Control Sample Data'!L131&lt;$B$1,'Control Sample Data'!L131&gt;0),'Control Sample Data'!L131,$B$1),"")</f>
        <v/>
      </c>
      <c r="Y132" s="17" t="str">
        <f>IF(SUM('Control Sample Data'!M$3:M$98)&gt;10,IF(AND(ISNUMBER('Control Sample Data'!M131),'Control Sample Data'!M131&lt;$B$1,'Control Sample Data'!M131&gt;0),'Control Sample Data'!M131,$B$1),"")</f>
        <v/>
      </c>
      <c r="AT132" s="36" t="str">
        <f t="shared" si="46"/>
        <v/>
      </c>
      <c r="AU132" s="36" t="str">
        <f t="shared" si="47"/>
        <v/>
      </c>
      <c r="AV132" s="36" t="str">
        <f t="shared" si="48"/>
        <v/>
      </c>
      <c r="AW132" s="36" t="str">
        <f t="shared" si="49"/>
        <v/>
      </c>
      <c r="AX132" s="36" t="str">
        <f t="shared" si="50"/>
        <v/>
      </c>
      <c r="AY132" s="36" t="str">
        <f t="shared" si="51"/>
        <v/>
      </c>
      <c r="AZ132" s="36" t="str">
        <f t="shared" si="52"/>
        <v/>
      </c>
      <c r="BA132" s="36" t="str">
        <f t="shared" si="53"/>
        <v/>
      </c>
      <c r="BB132" s="36" t="str">
        <f t="shared" si="54"/>
        <v/>
      </c>
      <c r="BC132" s="36" t="str">
        <f t="shared" si="55"/>
        <v/>
      </c>
      <c r="BD132" s="36" t="str">
        <f t="shared" si="56"/>
        <v/>
      </c>
      <c r="BE132" s="36" t="str">
        <f t="shared" si="57"/>
        <v/>
      </c>
      <c r="BF132" s="36" t="str">
        <f t="shared" si="58"/>
        <v/>
      </c>
      <c r="BG132" s="36" t="str">
        <f t="shared" si="59"/>
        <v/>
      </c>
      <c r="BH132" s="36" t="str">
        <f t="shared" si="60"/>
        <v/>
      </c>
      <c r="BI132" s="36" t="str">
        <f t="shared" si="61"/>
        <v/>
      </c>
      <c r="BJ132" s="36" t="str">
        <f t="shared" si="62"/>
        <v/>
      </c>
      <c r="BK132" s="36" t="str">
        <f t="shared" si="63"/>
        <v/>
      </c>
      <c r="BL132" s="36" t="str">
        <f t="shared" si="64"/>
        <v/>
      </c>
      <c r="BM132" s="36" t="str">
        <f t="shared" si="65"/>
        <v/>
      </c>
      <c r="BN132" s="38" t="e">
        <f t="shared" si="88"/>
        <v>#DIV/0!</v>
      </c>
      <c r="BO132" s="38" t="e">
        <f t="shared" si="89"/>
        <v>#DIV/0!</v>
      </c>
      <c r="BP132" s="39" t="str">
        <f t="shared" si="68"/>
        <v/>
      </c>
      <c r="BQ132" s="39" t="str">
        <f t="shared" si="69"/>
        <v/>
      </c>
      <c r="BR132" s="39" t="str">
        <f t="shared" si="70"/>
        <v/>
      </c>
      <c r="BS132" s="39" t="str">
        <f t="shared" si="71"/>
        <v/>
      </c>
      <c r="BT132" s="39" t="str">
        <f t="shared" si="72"/>
        <v/>
      </c>
      <c r="BU132" s="39" t="str">
        <f t="shared" si="73"/>
        <v/>
      </c>
      <c r="BV132" s="39" t="str">
        <f t="shared" si="74"/>
        <v/>
      </c>
      <c r="BW132" s="39" t="str">
        <f t="shared" si="75"/>
        <v/>
      </c>
      <c r="BX132" s="39" t="str">
        <f t="shared" si="76"/>
        <v/>
      </c>
      <c r="BY132" s="39" t="str">
        <f t="shared" si="77"/>
        <v/>
      </c>
      <c r="BZ132" s="39" t="str">
        <f t="shared" si="78"/>
        <v/>
      </c>
      <c r="CA132" s="39" t="str">
        <f t="shared" si="79"/>
        <v/>
      </c>
      <c r="CB132" s="39" t="str">
        <f t="shared" si="80"/>
        <v/>
      </c>
      <c r="CC132" s="39" t="str">
        <f t="shared" si="81"/>
        <v/>
      </c>
      <c r="CD132" s="39" t="str">
        <f t="shared" si="82"/>
        <v/>
      </c>
      <c r="CE132" s="39" t="str">
        <f t="shared" si="83"/>
        <v/>
      </c>
      <c r="CF132" s="39" t="str">
        <f t="shared" si="84"/>
        <v/>
      </c>
      <c r="CG132" s="39" t="str">
        <f t="shared" si="85"/>
        <v/>
      </c>
      <c r="CH132" s="39" t="str">
        <f t="shared" si="86"/>
        <v/>
      </c>
      <c r="CI132" s="39" t="str">
        <f t="shared" si="87"/>
        <v/>
      </c>
    </row>
    <row r="133" spans="1:87">
      <c r="A133" s="18"/>
      <c r="B133" s="15" t="str">
        <f>'Gene Table'!E132</f>
        <v>mmu-miR-696</v>
      </c>
      <c r="C133" s="15" t="str">
        <f>'Gene Table'!B132</f>
        <v>F10</v>
      </c>
      <c r="D133" s="16" t="str">
        <f>IF(SUM('Test Sample Data'!D$3:D$98)&gt;10,IF(AND(ISNUMBER('Test Sample Data'!D132),'Test Sample Data'!D132&lt;$B$1,'Test Sample Data'!D132&gt;0),'Test Sample Data'!D132,$B$1),"")</f>
        <v/>
      </c>
      <c r="E133" s="17" t="str">
        <f>IF(SUM('Test Sample Data'!E$3:E$98)&gt;10,IF(AND(ISNUMBER('Test Sample Data'!E132),'Test Sample Data'!E132&lt;$B$1,'Test Sample Data'!E132&gt;0),'Test Sample Data'!E132,$B$1),"")</f>
        <v/>
      </c>
      <c r="F133" s="17" t="str">
        <f>IF(SUM('Test Sample Data'!F$3:F$98)&gt;10,IF(AND(ISNUMBER('Test Sample Data'!F132),'Test Sample Data'!F132&lt;$B$1,'Test Sample Data'!F132&gt;0),'Test Sample Data'!F132,$B$1),"")</f>
        <v/>
      </c>
      <c r="G133" s="17" t="str">
        <f>IF(SUM('Test Sample Data'!G$3:G$98)&gt;10,IF(AND(ISNUMBER('Test Sample Data'!G132),'Test Sample Data'!G132&lt;$B$1,'Test Sample Data'!G132&gt;0),'Test Sample Data'!G132,$B$1),"")</f>
        <v/>
      </c>
      <c r="H133" s="17" t="str">
        <f>IF(SUM('Test Sample Data'!H$3:H$98)&gt;10,IF(AND(ISNUMBER('Test Sample Data'!H132),'Test Sample Data'!H132&lt;$B$1,'Test Sample Data'!H132&gt;0),'Test Sample Data'!H132,$B$1),"")</f>
        <v/>
      </c>
      <c r="I133" s="17" t="str">
        <f>IF(SUM('Test Sample Data'!I$3:I$98)&gt;10,IF(AND(ISNUMBER('Test Sample Data'!I132),'Test Sample Data'!I132&lt;$B$1,'Test Sample Data'!I132&gt;0),'Test Sample Data'!I132,$B$1),"")</f>
        <v/>
      </c>
      <c r="J133" s="17" t="str">
        <f>IF(SUM('Test Sample Data'!J$3:J$98)&gt;10,IF(AND(ISNUMBER('Test Sample Data'!J132),'Test Sample Data'!J132&lt;$B$1,'Test Sample Data'!J132&gt;0),'Test Sample Data'!J132,$B$1),"")</f>
        <v/>
      </c>
      <c r="K133" s="17" t="str">
        <f>IF(SUM('Test Sample Data'!K$3:K$98)&gt;10,IF(AND(ISNUMBER('Test Sample Data'!K132),'Test Sample Data'!K132&lt;$B$1,'Test Sample Data'!K132&gt;0),'Test Sample Data'!K132,$B$1),"")</f>
        <v/>
      </c>
      <c r="L133" s="17" t="str">
        <f>IF(SUM('Test Sample Data'!L$3:L$98)&gt;10,IF(AND(ISNUMBER('Test Sample Data'!L132),'Test Sample Data'!L132&lt;$B$1,'Test Sample Data'!L132&gt;0),'Test Sample Data'!L132,$B$1),"")</f>
        <v/>
      </c>
      <c r="M133" s="17" t="str">
        <f>IF(SUM('Test Sample Data'!M$3:M$98)&gt;10,IF(AND(ISNUMBER('Test Sample Data'!M132),'Test Sample Data'!M132&lt;$B$1,'Test Sample Data'!M132&gt;0),'Test Sample Data'!M132,$B$1),"")</f>
        <v/>
      </c>
      <c r="N133" s="17" t="str">
        <f>'Gene Table'!E132</f>
        <v>mmu-miR-696</v>
      </c>
      <c r="O133" s="17" t="str">
        <f>'Gene Table'!B132</f>
        <v>F10</v>
      </c>
      <c r="P133" s="17" t="str">
        <f>IF(SUM('Control Sample Data'!D$3:D$98)&gt;10,IF(AND(ISNUMBER('Control Sample Data'!D132),'Control Sample Data'!D132&lt;$B$1,'Control Sample Data'!D132&gt;0),'Control Sample Data'!D132,$B$1),"")</f>
        <v/>
      </c>
      <c r="Q133" s="17" t="str">
        <f>IF(SUM('Control Sample Data'!E$3:E$98)&gt;10,IF(AND(ISNUMBER('Control Sample Data'!E132),'Control Sample Data'!E132&lt;$B$1,'Control Sample Data'!E132&gt;0),'Control Sample Data'!E132,$B$1),"")</f>
        <v/>
      </c>
      <c r="R133" s="17" t="str">
        <f>IF(SUM('Control Sample Data'!F$3:F$98)&gt;10,IF(AND(ISNUMBER('Control Sample Data'!F132),'Control Sample Data'!F132&lt;$B$1,'Control Sample Data'!F132&gt;0),'Control Sample Data'!F132,$B$1),"")</f>
        <v/>
      </c>
      <c r="S133" s="17" t="str">
        <f>IF(SUM('Control Sample Data'!G$3:G$98)&gt;10,IF(AND(ISNUMBER('Control Sample Data'!G132),'Control Sample Data'!G132&lt;$B$1,'Control Sample Data'!G132&gt;0),'Control Sample Data'!G132,$B$1),"")</f>
        <v/>
      </c>
      <c r="T133" s="17" t="str">
        <f>IF(SUM('Control Sample Data'!H$3:H$98)&gt;10,IF(AND(ISNUMBER('Control Sample Data'!H132),'Control Sample Data'!H132&lt;$B$1,'Control Sample Data'!H132&gt;0),'Control Sample Data'!H132,$B$1),"")</f>
        <v/>
      </c>
      <c r="U133" s="17" t="str">
        <f>IF(SUM('Control Sample Data'!I$3:I$98)&gt;10,IF(AND(ISNUMBER('Control Sample Data'!I132),'Control Sample Data'!I132&lt;$B$1,'Control Sample Data'!I132&gt;0),'Control Sample Data'!I132,$B$1),"")</f>
        <v/>
      </c>
      <c r="V133" s="17" t="str">
        <f>IF(SUM('Control Sample Data'!J$3:J$98)&gt;10,IF(AND(ISNUMBER('Control Sample Data'!J132),'Control Sample Data'!J132&lt;$B$1,'Control Sample Data'!J132&gt;0),'Control Sample Data'!J132,$B$1),"")</f>
        <v/>
      </c>
      <c r="W133" s="17" t="str">
        <f>IF(SUM('Control Sample Data'!K$3:K$98)&gt;10,IF(AND(ISNUMBER('Control Sample Data'!K132),'Control Sample Data'!K132&lt;$B$1,'Control Sample Data'!K132&gt;0),'Control Sample Data'!K132,$B$1),"")</f>
        <v/>
      </c>
      <c r="X133" s="17" t="str">
        <f>IF(SUM('Control Sample Data'!L$3:L$98)&gt;10,IF(AND(ISNUMBER('Control Sample Data'!L132),'Control Sample Data'!L132&lt;$B$1,'Control Sample Data'!L132&gt;0),'Control Sample Data'!L132,$B$1),"")</f>
        <v/>
      </c>
      <c r="Y133" s="17" t="str">
        <f>IF(SUM('Control Sample Data'!M$3:M$98)&gt;10,IF(AND(ISNUMBER('Control Sample Data'!M132),'Control Sample Data'!M132&lt;$B$1,'Control Sample Data'!M132&gt;0),'Control Sample Data'!M132,$B$1),"")</f>
        <v/>
      </c>
      <c r="AT133" s="36" t="str">
        <f t="shared" ref="AT133:AT196" si="90">IF(ISERROR(D133-Z$26),"",D133-Z$26)</f>
        <v/>
      </c>
      <c r="AU133" s="36" t="str">
        <f t="shared" ref="AU133:AU196" si="91">IF(ISERROR(E133-AA$26),"",E133-AA$26)</f>
        <v/>
      </c>
      <c r="AV133" s="36" t="str">
        <f t="shared" ref="AV133:AV196" si="92">IF(ISERROR(F133-AB$26),"",F133-AB$26)</f>
        <v/>
      </c>
      <c r="AW133" s="36" t="str">
        <f t="shared" ref="AW133:AW196" si="93">IF(ISERROR(G133-AC$26),"",G133-AC$26)</f>
        <v/>
      </c>
      <c r="AX133" s="36" t="str">
        <f t="shared" ref="AX133:AX196" si="94">IF(ISERROR(H133-AD$26),"",H133-AD$26)</f>
        <v/>
      </c>
      <c r="AY133" s="36" t="str">
        <f t="shared" ref="AY133:AY196" si="95">IF(ISERROR(I133-AE$26),"",I133-AE$26)</f>
        <v/>
      </c>
      <c r="AZ133" s="36" t="str">
        <f t="shared" ref="AZ133:AZ196" si="96">IF(ISERROR(J133-AF$26),"",J133-AF$26)</f>
        <v/>
      </c>
      <c r="BA133" s="36" t="str">
        <f t="shared" ref="BA133:BA196" si="97">IF(ISERROR(K133-AG$26),"",K133-AG$26)</f>
        <v/>
      </c>
      <c r="BB133" s="36" t="str">
        <f t="shared" ref="BB133:BB196" si="98">IF(ISERROR(L133-AH$26),"",L133-AH$26)</f>
        <v/>
      </c>
      <c r="BC133" s="36" t="str">
        <f t="shared" ref="BC133:BC196" si="99">IF(ISERROR(M133-AI$26),"",M133-AI$26)</f>
        <v/>
      </c>
      <c r="BD133" s="36" t="str">
        <f t="shared" ref="BD133:BD196" si="100">IF(ISERROR(P133-AJ$26),"",P133-AJ$26)</f>
        <v/>
      </c>
      <c r="BE133" s="36" t="str">
        <f t="shared" ref="BE133:BE196" si="101">IF(ISERROR(Q133-AK$26),"",Q133-AK$26)</f>
        <v/>
      </c>
      <c r="BF133" s="36" t="str">
        <f t="shared" ref="BF133:BF196" si="102">IF(ISERROR(R133-AL$26),"",R133-AL$26)</f>
        <v/>
      </c>
      <c r="BG133" s="36" t="str">
        <f t="shared" ref="BG133:BG196" si="103">IF(ISERROR(S133-AM$26),"",S133-AM$26)</f>
        <v/>
      </c>
      <c r="BH133" s="36" t="str">
        <f t="shared" ref="BH133:BH196" si="104">IF(ISERROR(T133-AN$26),"",T133-AN$26)</f>
        <v/>
      </c>
      <c r="BI133" s="36" t="str">
        <f t="shared" ref="BI133:BI196" si="105">IF(ISERROR(U133-AO$26),"",U133-AO$26)</f>
        <v/>
      </c>
      <c r="BJ133" s="36" t="str">
        <f t="shared" ref="BJ133:BJ196" si="106">IF(ISERROR(V133-AP$26),"",V133-AP$26)</f>
        <v/>
      </c>
      <c r="BK133" s="36" t="str">
        <f t="shared" ref="BK133:BK196" si="107">IF(ISERROR(W133-AQ$26),"",W133-AQ$26)</f>
        <v/>
      </c>
      <c r="BL133" s="36" t="str">
        <f t="shared" ref="BL133:BL196" si="108">IF(ISERROR(X133-AR$26),"",X133-AR$26)</f>
        <v/>
      </c>
      <c r="BM133" s="36" t="str">
        <f t="shared" ref="BM133:BM196" si="109">IF(ISERROR(Y133-AS$26),"",Y133-AS$26)</f>
        <v/>
      </c>
      <c r="BN133" s="38" t="e">
        <f t="shared" si="88"/>
        <v>#DIV/0!</v>
      </c>
      <c r="BO133" s="38" t="e">
        <f t="shared" si="89"/>
        <v>#DIV/0!</v>
      </c>
      <c r="BP133" s="39" t="str">
        <f t="shared" ref="BP133:BP196" si="110">IF(ISNUMBER(AT133),POWER(2,-AT133),"")</f>
        <v/>
      </c>
      <c r="BQ133" s="39" t="str">
        <f t="shared" ref="BQ133:BQ196" si="111">IF(ISNUMBER(AU133),POWER(2,-AU133),"")</f>
        <v/>
      </c>
      <c r="BR133" s="39" t="str">
        <f t="shared" ref="BR133:BR196" si="112">IF(ISNUMBER(AV133),POWER(2,-AV133),"")</f>
        <v/>
      </c>
      <c r="BS133" s="39" t="str">
        <f t="shared" ref="BS133:BS196" si="113">IF(ISNUMBER(AW133),POWER(2,-AW133),"")</f>
        <v/>
      </c>
      <c r="BT133" s="39" t="str">
        <f t="shared" ref="BT133:BT196" si="114">IF(ISNUMBER(AX133),POWER(2,-AX133),"")</f>
        <v/>
      </c>
      <c r="BU133" s="39" t="str">
        <f t="shared" ref="BU133:BU196" si="115">IF(ISNUMBER(AY133),POWER(2,-AY133),"")</f>
        <v/>
      </c>
      <c r="BV133" s="39" t="str">
        <f t="shared" ref="BV133:BV196" si="116">IF(ISNUMBER(AZ133),POWER(2,-AZ133),"")</f>
        <v/>
      </c>
      <c r="BW133" s="39" t="str">
        <f t="shared" ref="BW133:BW196" si="117">IF(ISNUMBER(BA133),POWER(2,-BA133),"")</f>
        <v/>
      </c>
      <c r="BX133" s="39" t="str">
        <f t="shared" ref="BX133:BX196" si="118">IF(ISNUMBER(BB133),POWER(2,-BB133),"")</f>
        <v/>
      </c>
      <c r="BY133" s="39" t="str">
        <f t="shared" ref="BY133:BY196" si="119">IF(ISNUMBER(BC133),POWER(2,-BC133),"")</f>
        <v/>
      </c>
      <c r="BZ133" s="39" t="str">
        <f t="shared" ref="BZ133:BZ196" si="120">IF(ISNUMBER(BD133),POWER(2,-BD133),"")</f>
        <v/>
      </c>
      <c r="CA133" s="39" t="str">
        <f t="shared" ref="CA133:CA196" si="121">IF(ISNUMBER(BE133),POWER(2,-BE133),"")</f>
        <v/>
      </c>
      <c r="CB133" s="39" t="str">
        <f t="shared" ref="CB133:CB196" si="122">IF(ISNUMBER(BF133),POWER(2,-BF133),"")</f>
        <v/>
      </c>
      <c r="CC133" s="39" t="str">
        <f t="shared" ref="CC133:CC196" si="123">IF(ISNUMBER(BG133),POWER(2,-BG133),"")</f>
        <v/>
      </c>
      <c r="CD133" s="39" t="str">
        <f t="shared" ref="CD133:CD196" si="124">IF(ISNUMBER(BH133),POWER(2,-BH133),"")</f>
        <v/>
      </c>
      <c r="CE133" s="39" t="str">
        <f t="shared" ref="CE133:CE196" si="125">IF(ISNUMBER(BI133),POWER(2,-BI133),"")</f>
        <v/>
      </c>
      <c r="CF133" s="39" t="str">
        <f t="shared" ref="CF133:CF196" si="126">IF(ISNUMBER(BJ133),POWER(2,-BJ133),"")</f>
        <v/>
      </c>
      <c r="CG133" s="39" t="str">
        <f t="shared" ref="CG133:CG196" si="127">IF(ISNUMBER(BK133),POWER(2,-BK133),"")</f>
        <v/>
      </c>
      <c r="CH133" s="39" t="str">
        <f t="shared" ref="CH133:CH196" si="128">IF(ISNUMBER(BL133),POWER(2,-BL133),"")</f>
        <v/>
      </c>
      <c r="CI133" s="39" t="str">
        <f t="shared" ref="CI133:CI196" si="129">IF(ISNUMBER(BM133),POWER(2,-BM133),"")</f>
        <v/>
      </c>
    </row>
    <row r="134" spans="1:87">
      <c r="A134" s="18"/>
      <c r="B134" s="15" t="str">
        <f>'Gene Table'!E133</f>
        <v>mmu-miR-325-3p</v>
      </c>
      <c r="C134" s="15" t="str">
        <f>'Gene Table'!B133</f>
        <v>F11</v>
      </c>
      <c r="D134" s="16" t="str">
        <f>IF(SUM('Test Sample Data'!D$3:D$98)&gt;10,IF(AND(ISNUMBER('Test Sample Data'!D133),'Test Sample Data'!D133&lt;$B$1,'Test Sample Data'!D133&gt;0),'Test Sample Data'!D133,$B$1),"")</f>
        <v/>
      </c>
      <c r="E134" s="17" t="str">
        <f>IF(SUM('Test Sample Data'!E$3:E$98)&gt;10,IF(AND(ISNUMBER('Test Sample Data'!E133),'Test Sample Data'!E133&lt;$B$1,'Test Sample Data'!E133&gt;0),'Test Sample Data'!E133,$B$1),"")</f>
        <v/>
      </c>
      <c r="F134" s="17" t="str">
        <f>IF(SUM('Test Sample Data'!F$3:F$98)&gt;10,IF(AND(ISNUMBER('Test Sample Data'!F133),'Test Sample Data'!F133&lt;$B$1,'Test Sample Data'!F133&gt;0),'Test Sample Data'!F133,$B$1),"")</f>
        <v/>
      </c>
      <c r="G134" s="17" t="str">
        <f>IF(SUM('Test Sample Data'!G$3:G$98)&gt;10,IF(AND(ISNUMBER('Test Sample Data'!G133),'Test Sample Data'!G133&lt;$B$1,'Test Sample Data'!G133&gt;0),'Test Sample Data'!G133,$B$1),"")</f>
        <v/>
      </c>
      <c r="H134" s="17" t="str">
        <f>IF(SUM('Test Sample Data'!H$3:H$98)&gt;10,IF(AND(ISNUMBER('Test Sample Data'!H133),'Test Sample Data'!H133&lt;$B$1,'Test Sample Data'!H133&gt;0),'Test Sample Data'!H133,$B$1),"")</f>
        <v/>
      </c>
      <c r="I134" s="17" t="str">
        <f>IF(SUM('Test Sample Data'!I$3:I$98)&gt;10,IF(AND(ISNUMBER('Test Sample Data'!I133),'Test Sample Data'!I133&lt;$B$1,'Test Sample Data'!I133&gt;0),'Test Sample Data'!I133,$B$1),"")</f>
        <v/>
      </c>
      <c r="J134" s="17" t="str">
        <f>IF(SUM('Test Sample Data'!J$3:J$98)&gt;10,IF(AND(ISNUMBER('Test Sample Data'!J133),'Test Sample Data'!J133&lt;$B$1,'Test Sample Data'!J133&gt;0),'Test Sample Data'!J133,$B$1),"")</f>
        <v/>
      </c>
      <c r="K134" s="17" t="str">
        <f>IF(SUM('Test Sample Data'!K$3:K$98)&gt;10,IF(AND(ISNUMBER('Test Sample Data'!K133),'Test Sample Data'!K133&lt;$B$1,'Test Sample Data'!K133&gt;0),'Test Sample Data'!K133,$B$1),"")</f>
        <v/>
      </c>
      <c r="L134" s="17" t="str">
        <f>IF(SUM('Test Sample Data'!L$3:L$98)&gt;10,IF(AND(ISNUMBER('Test Sample Data'!L133),'Test Sample Data'!L133&lt;$B$1,'Test Sample Data'!L133&gt;0),'Test Sample Data'!L133,$B$1),"")</f>
        <v/>
      </c>
      <c r="M134" s="17" t="str">
        <f>IF(SUM('Test Sample Data'!M$3:M$98)&gt;10,IF(AND(ISNUMBER('Test Sample Data'!M133),'Test Sample Data'!M133&lt;$B$1,'Test Sample Data'!M133&gt;0),'Test Sample Data'!M133,$B$1),"")</f>
        <v/>
      </c>
      <c r="N134" s="17" t="str">
        <f>'Gene Table'!E133</f>
        <v>mmu-miR-325-3p</v>
      </c>
      <c r="O134" s="17" t="str">
        <f>'Gene Table'!B133</f>
        <v>F11</v>
      </c>
      <c r="P134" s="17" t="str">
        <f>IF(SUM('Control Sample Data'!D$3:D$98)&gt;10,IF(AND(ISNUMBER('Control Sample Data'!D133),'Control Sample Data'!D133&lt;$B$1,'Control Sample Data'!D133&gt;0),'Control Sample Data'!D133,$B$1),"")</f>
        <v/>
      </c>
      <c r="Q134" s="17" t="str">
        <f>IF(SUM('Control Sample Data'!E$3:E$98)&gt;10,IF(AND(ISNUMBER('Control Sample Data'!E133),'Control Sample Data'!E133&lt;$B$1,'Control Sample Data'!E133&gt;0),'Control Sample Data'!E133,$B$1),"")</f>
        <v/>
      </c>
      <c r="R134" s="17" t="str">
        <f>IF(SUM('Control Sample Data'!F$3:F$98)&gt;10,IF(AND(ISNUMBER('Control Sample Data'!F133),'Control Sample Data'!F133&lt;$B$1,'Control Sample Data'!F133&gt;0),'Control Sample Data'!F133,$B$1),"")</f>
        <v/>
      </c>
      <c r="S134" s="17" t="str">
        <f>IF(SUM('Control Sample Data'!G$3:G$98)&gt;10,IF(AND(ISNUMBER('Control Sample Data'!G133),'Control Sample Data'!G133&lt;$B$1,'Control Sample Data'!G133&gt;0),'Control Sample Data'!G133,$B$1),"")</f>
        <v/>
      </c>
      <c r="T134" s="17" t="str">
        <f>IF(SUM('Control Sample Data'!H$3:H$98)&gt;10,IF(AND(ISNUMBER('Control Sample Data'!H133),'Control Sample Data'!H133&lt;$B$1,'Control Sample Data'!H133&gt;0),'Control Sample Data'!H133,$B$1),"")</f>
        <v/>
      </c>
      <c r="U134" s="17" t="str">
        <f>IF(SUM('Control Sample Data'!I$3:I$98)&gt;10,IF(AND(ISNUMBER('Control Sample Data'!I133),'Control Sample Data'!I133&lt;$B$1,'Control Sample Data'!I133&gt;0),'Control Sample Data'!I133,$B$1),"")</f>
        <v/>
      </c>
      <c r="V134" s="17" t="str">
        <f>IF(SUM('Control Sample Data'!J$3:J$98)&gt;10,IF(AND(ISNUMBER('Control Sample Data'!J133),'Control Sample Data'!J133&lt;$B$1,'Control Sample Data'!J133&gt;0),'Control Sample Data'!J133,$B$1),"")</f>
        <v/>
      </c>
      <c r="W134" s="17" t="str">
        <f>IF(SUM('Control Sample Data'!K$3:K$98)&gt;10,IF(AND(ISNUMBER('Control Sample Data'!K133),'Control Sample Data'!K133&lt;$B$1,'Control Sample Data'!K133&gt;0),'Control Sample Data'!K133,$B$1),"")</f>
        <v/>
      </c>
      <c r="X134" s="17" t="str">
        <f>IF(SUM('Control Sample Data'!L$3:L$98)&gt;10,IF(AND(ISNUMBER('Control Sample Data'!L133),'Control Sample Data'!L133&lt;$B$1,'Control Sample Data'!L133&gt;0),'Control Sample Data'!L133,$B$1),"")</f>
        <v/>
      </c>
      <c r="Y134" s="17" t="str">
        <f>IF(SUM('Control Sample Data'!M$3:M$98)&gt;10,IF(AND(ISNUMBER('Control Sample Data'!M133),'Control Sample Data'!M133&lt;$B$1,'Control Sample Data'!M133&gt;0),'Control Sample Data'!M133,$B$1),"")</f>
        <v/>
      </c>
      <c r="AT134" s="36" t="str">
        <f t="shared" si="90"/>
        <v/>
      </c>
      <c r="AU134" s="36" t="str">
        <f t="shared" si="91"/>
        <v/>
      </c>
      <c r="AV134" s="36" t="str">
        <f t="shared" si="92"/>
        <v/>
      </c>
      <c r="AW134" s="36" t="str">
        <f t="shared" si="93"/>
        <v/>
      </c>
      <c r="AX134" s="36" t="str">
        <f t="shared" si="94"/>
        <v/>
      </c>
      <c r="AY134" s="36" t="str">
        <f t="shared" si="95"/>
        <v/>
      </c>
      <c r="AZ134" s="36" t="str">
        <f t="shared" si="96"/>
        <v/>
      </c>
      <c r="BA134" s="36" t="str">
        <f t="shared" si="97"/>
        <v/>
      </c>
      <c r="BB134" s="36" t="str">
        <f t="shared" si="98"/>
        <v/>
      </c>
      <c r="BC134" s="36" t="str">
        <f t="shared" si="99"/>
        <v/>
      </c>
      <c r="BD134" s="36" t="str">
        <f t="shared" si="100"/>
        <v/>
      </c>
      <c r="BE134" s="36" t="str">
        <f t="shared" si="101"/>
        <v/>
      </c>
      <c r="BF134" s="36" t="str">
        <f t="shared" si="102"/>
        <v/>
      </c>
      <c r="BG134" s="36" t="str">
        <f t="shared" si="103"/>
        <v/>
      </c>
      <c r="BH134" s="36" t="str">
        <f t="shared" si="104"/>
        <v/>
      </c>
      <c r="BI134" s="36" t="str">
        <f t="shared" si="105"/>
        <v/>
      </c>
      <c r="BJ134" s="36" t="str">
        <f t="shared" si="106"/>
        <v/>
      </c>
      <c r="BK134" s="36" t="str">
        <f t="shared" si="107"/>
        <v/>
      </c>
      <c r="BL134" s="36" t="str">
        <f t="shared" si="108"/>
        <v/>
      </c>
      <c r="BM134" s="36" t="str">
        <f t="shared" si="109"/>
        <v/>
      </c>
      <c r="BN134" s="38" t="e">
        <f t="shared" si="88"/>
        <v>#DIV/0!</v>
      </c>
      <c r="BO134" s="38" t="e">
        <f t="shared" si="89"/>
        <v>#DIV/0!</v>
      </c>
      <c r="BP134" s="39" t="str">
        <f t="shared" si="110"/>
        <v/>
      </c>
      <c r="BQ134" s="39" t="str">
        <f t="shared" si="111"/>
        <v/>
      </c>
      <c r="BR134" s="39" t="str">
        <f t="shared" si="112"/>
        <v/>
      </c>
      <c r="BS134" s="39" t="str">
        <f t="shared" si="113"/>
        <v/>
      </c>
      <c r="BT134" s="39" t="str">
        <f t="shared" si="114"/>
        <v/>
      </c>
      <c r="BU134" s="39" t="str">
        <f t="shared" si="115"/>
        <v/>
      </c>
      <c r="BV134" s="39" t="str">
        <f t="shared" si="116"/>
        <v/>
      </c>
      <c r="BW134" s="39" t="str">
        <f t="shared" si="117"/>
        <v/>
      </c>
      <c r="BX134" s="39" t="str">
        <f t="shared" si="118"/>
        <v/>
      </c>
      <c r="BY134" s="39" t="str">
        <f t="shared" si="119"/>
        <v/>
      </c>
      <c r="BZ134" s="39" t="str">
        <f t="shared" si="120"/>
        <v/>
      </c>
      <c r="CA134" s="39" t="str">
        <f t="shared" si="121"/>
        <v/>
      </c>
      <c r="CB134" s="39" t="str">
        <f t="shared" si="122"/>
        <v/>
      </c>
      <c r="CC134" s="39" t="str">
        <f t="shared" si="123"/>
        <v/>
      </c>
      <c r="CD134" s="39" t="str">
        <f t="shared" si="124"/>
        <v/>
      </c>
      <c r="CE134" s="39" t="str">
        <f t="shared" si="125"/>
        <v/>
      </c>
      <c r="CF134" s="39" t="str">
        <f t="shared" si="126"/>
        <v/>
      </c>
      <c r="CG134" s="39" t="str">
        <f t="shared" si="127"/>
        <v/>
      </c>
      <c r="CH134" s="39" t="str">
        <f t="shared" si="128"/>
        <v/>
      </c>
      <c r="CI134" s="39" t="str">
        <f t="shared" si="129"/>
        <v/>
      </c>
    </row>
    <row r="135" spans="1:87">
      <c r="A135" s="18"/>
      <c r="B135" s="15" t="str">
        <f>'Gene Table'!E134</f>
        <v>mmu-miR-697</v>
      </c>
      <c r="C135" s="15" t="str">
        <f>'Gene Table'!B134</f>
        <v>F12</v>
      </c>
      <c r="D135" s="16" t="str">
        <f>IF(SUM('Test Sample Data'!D$3:D$98)&gt;10,IF(AND(ISNUMBER('Test Sample Data'!D134),'Test Sample Data'!D134&lt;$B$1,'Test Sample Data'!D134&gt;0),'Test Sample Data'!D134,$B$1),"")</f>
        <v/>
      </c>
      <c r="E135" s="17" t="str">
        <f>IF(SUM('Test Sample Data'!E$3:E$98)&gt;10,IF(AND(ISNUMBER('Test Sample Data'!E134),'Test Sample Data'!E134&lt;$B$1,'Test Sample Data'!E134&gt;0),'Test Sample Data'!E134,$B$1),"")</f>
        <v/>
      </c>
      <c r="F135" s="17" t="str">
        <f>IF(SUM('Test Sample Data'!F$3:F$98)&gt;10,IF(AND(ISNUMBER('Test Sample Data'!F134),'Test Sample Data'!F134&lt;$B$1,'Test Sample Data'!F134&gt;0),'Test Sample Data'!F134,$B$1),"")</f>
        <v/>
      </c>
      <c r="G135" s="17" t="str">
        <f>IF(SUM('Test Sample Data'!G$3:G$98)&gt;10,IF(AND(ISNUMBER('Test Sample Data'!G134),'Test Sample Data'!G134&lt;$B$1,'Test Sample Data'!G134&gt;0),'Test Sample Data'!G134,$B$1),"")</f>
        <v/>
      </c>
      <c r="H135" s="17" t="str">
        <f>IF(SUM('Test Sample Data'!H$3:H$98)&gt;10,IF(AND(ISNUMBER('Test Sample Data'!H134),'Test Sample Data'!H134&lt;$B$1,'Test Sample Data'!H134&gt;0),'Test Sample Data'!H134,$B$1),"")</f>
        <v/>
      </c>
      <c r="I135" s="17" t="str">
        <f>IF(SUM('Test Sample Data'!I$3:I$98)&gt;10,IF(AND(ISNUMBER('Test Sample Data'!I134),'Test Sample Data'!I134&lt;$B$1,'Test Sample Data'!I134&gt;0),'Test Sample Data'!I134,$B$1),"")</f>
        <v/>
      </c>
      <c r="J135" s="17" t="str">
        <f>IF(SUM('Test Sample Data'!J$3:J$98)&gt;10,IF(AND(ISNUMBER('Test Sample Data'!J134),'Test Sample Data'!J134&lt;$B$1,'Test Sample Data'!J134&gt;0),'Test Sample Data'!J134,$B$1),"")</f>
        <v/>
      </c>
      <c r="K135" s="17" t="str">
        <f>IF(SUM('Test Sample Data'!K$3:K$98)&gt;10,IF(AND(ISNUMBER('Test Sample Data'!K134),'Test Sample Data'!K134&lt;$B$1,'Test Sample Data'!K134&gt;0),'Test Sample Data'!K134,$B$1),"")</f>
        <v/>
      </c>
      <c r="L135" s="17" t="str">
        <f>IF(SUM('Test Sample Data'!L$3:L$98)&gt;10,IF(AND(ISNUMBER('Test Sample Data'!L134),'Test Sample Data'!L134&lt;$B$1,'Test Sample Data'!L134&gt;0),'Test Sample Data'!L134,$B$1),"")</f>
        <v/>
      </c>
      <c r="M135" s="17" t="str">
        <f>IF(SUM('Test Sample Data'!M$3:M$98)&gt;10,IF(AND(ISNUMBER('Test Sample Data'!M134),'Test Sample Data'!M134&lt;$B$1,'Test Sample Data'!M134&gt;0),'Test Sample Data'!M134,$B$1),"")</f>
        <v/>
      </c>
      <c r="N135" s="17" t="str">
        <f>'Gene Table'!E134</f>
        <v>mmu-miR-697</v>
      </c>
      <c r="O135" s="17" t="str">
        <f>'Gene Table'!B134</f>
        <v>F12</v>
      </c>
      <c r="P135" s="17" t="str">
        <f>IF(SUM('Control Sample Data'!D$3:D$98)&gt;10,IF(AND(ISNUMBER('Control Sample Data'!D134),'Control Sample Data'!D134&lt;$B$1,'Control Sample Data'!D134&gt;0),'Control Sample Data'!D134,$B$1),"")</f>
        <v/>
      </c>
      <c r="Q135" s="17" t="str">
        <f>IF(SUM('Control Sample Data'!E$3:E$98)&gt;10,IF(AND(ISNUMBER('Control Sample Data'!E134),'Control Sample Data'!E134&lt;$B$1,'Control Sample Data'!E134&gt;0),'Control Sample Data'!E134,$B$1),"")</f>
        <v/>
      </c>
      <c r="R135" s="17" t="str">
        <f>IF(SUM('Control Sample Data'!F$3:F$98)&gt;10,IF(AND(ISNUMBER('Control Sample Data'!F134),'Control Sample Data'!F134&lt;$B$1,'Control Sample Data'!F134&gt;0),'Control Sample Data'!F134,$B$1),"")</f>
        <v/>
      </c>
      <c r="S135" s="17" t="str">
        <f>IF(SUM('Control Sample Data'!G$3:G$98)&gt;10,IF(AND(ISNUMBER('Control Sample Data'!G134),'Control Sample Data'!G134&lt;$B$1,'Control Sample Data'!G134&gt;0),'Control Sample Data'!G134,$B$1),"")</f>
        <v/>
      </c>
      <c r="T135" s="17" t="str">
        <f>IF(SUM('Control Sample Data'!H$3:H$98)&gt;10,IF(AND(ISNUMBER('Control Sample Data'!H134),'Control Sample Data'!H134&lt;$B$1,'Control Sample Data'!H134&gt;0),'Control Sample Data'!H134,$B$1),"")</f>
        <v/>
      </c>
      <c r="U135" s="17" t="str">
        <f>IF(SUM('Control Sample Data'!I$3:I$98)&gt;10,IF(AND(ISNUMBER('Control Sample Data'!I134),'Control Sample Data'!I134&lt;$B$1,'Control Sample Data'!I134&gt;0),'Control Sample Data'!I134,$B$1),"")</f>
        <v/>
      </c>
      <c r="V135" s="17" t="str">
        <f>IF(SUM('Control Sample Data'!J$3:J$98)&gt;10,IF(AND(ISNUMBER('Control Sample Data'!J134),'Control Sample Data'!J134&lt;$B$1,'Control Sample Data'!J134&gt;0),'Control Sample Data'!J134,$B$1),"")</f>
        <v/>
      </c>
      <c r="W135" s="17" t="str">
        <f>IF(SUM('Control Sample Data'!K$3:K$98)&gt;10,IF(AND(ISNUMBER('Control Sample Data'!K134),'Control Sample Data'!K134&lt;$B$1,'Control Sample Data'!K134&gt;0),'Control Sample Data'!K134,$B$1),"")</f>
        <v/>
      </c>
      <c r="X135" s="17" t="str">
        <f>IF(SUM('Control Sample Data'!L$3:L$98)&gt;10,IF(AND(ISNUMBER('Control Sample Data'!L134),'Control Sample Data'!L134&lt;$B$1,'Control Sample Data'!L134&gt;0),'Control Sample Data'!L134,$B$1),"")</f>
        <v/>
      </c>
      <c r="Y135" s="17" t="str">
        <f>IF(SUM('Control Sample Data'!M$3:M$98)&gt;10,IF(AND(ISNUMBER('Control Sample Data'!M134),'Control Sample Data'!M134&lt;$B$1,'Control Sample Data'!M134&gt;0),'Control Sample Data'!M134,$B$1),"")</f>
        <v/>
      </c>
      <c r="AT135" s="36" t="str">
        <f t="shared" si="90"/>
        <v/>
      </c>
      <c r="AU135" s="36" t="str">
        <f t="shared" si="91"/>
        <v/>
      </c>
      <c r="AV135" s="36" t="str">
        <f t="shared" si="92"/>
        <v/>
      </c>
      <c r="AW135" s="36" t="str">
        <f t="shared" si="93"/>
        <v/>
      </c>
      <c r="AX135" s="36" t="str">
        <f t="shared" si="94"/>
        <v/>
      </c>
      <c r="AY135" s="36" t="str">
        <f t="shared" si="95"/>
        <v/>
      </c>
      <c r="AZ135" s="36" t="str">
        <f t="shared" si="96"/>
        <v/>
      </c>
      <c r="BA135" s="36" t="str">
        <f t="shared" si="97"/>
        <v/>
      </c>
      <c r="BB135" s="36" t="str">
        <f t="shared" si="98"/>
        <v/>
      </c>
      <c r="BC135" s="36" t="str">
        <f t="shared" si="99"/>
        <v/>
      </c>
      <c r="BD135" s="36" t="str">
        <f t="shared" si="100"/>
        <v/>
      </c>
      <c r="BE135" s="36" t="str">
        <f t="shared" si="101"/>
        <v/>
      </c>
      <c r="BF135" s="36" t="str">
        <f t="shared" si="102"/>
        <v/>
      </c>
      <c r="BG135" s="36" t="str">
        <f t="shared" si="103"/>
        <v/>
      </c>
      <c r="BH135" s="36" t="str">
        <f t="shared" si="104"/>
        <v/>
      </c>
      <c r="BI135" s="36" t="str">
        <f t="shared" si="105"/>
        <v/>
      </c>
      <c r="BJ135" s="36" t="str">
        <f t="shared" si="106"/>
        <v/>
      </c>
      <c r="BK135" s="36" t="str">
        <f t="shared" si="107"/>
        <v/>
      </c>
      <c r="BL135" s="36" t="str">
        <f t="shared" si="108"/>
        <v/>
      </c>
      <c r="BM135" s="36" t="str">
        <f t="shared" si="109"/>
        <v/>
      </c>
      <c r="BN135" s="38" t="e">
        <f t="shared" si="88"/>
        <v>#DIV/0!</v>
      </c>
      <c r="BO135" s="38" t="e">
        <f t="shared" si="89"/>
        <v>#DIV/0!</v>
      </c>
      <c r="BP135" s="39" t="str">
        <f t="shared" si="110"/>
        <v/>
      </c>
      <c r="BQ135" s="39" t="str">
        <f t="shared" si="111"/>
        <v/>
      </c>
      <c r="BR135" s="39" t="str">
        <f t="shared" si="112"/>
        <v/>
      </c>
      <c r="BS135" s="39" t="str">
        <f t="shared" si="113"/>
        <v/>
      </c>
      <c r="BT135" s="39" t="str">
        <f t="shared" si="114"/>
        <v/>
      </c>
      <c r="BU135" s="39" t="str">
        <f t="shared" si="115"/>
        <v/>
      </c>
      <c r="BV135" s="39" t="str">
        <f t="shared" si="116"/>
        <v/>
      </c>
      <c r="BW135" s="39" t="str">
        <f t="shared" si="117"/>
        <v/>
      </c>
      <c r="BX135" s="39" t="str">
        <f t="shared" si="118"/>
        <v/>
      </c>
      <c r="BY135" s="39" t="str">
        <f t="shared" si="119"/>
        <v/>
      </c>
      <c r="BZ135" s="39" t="str">
        <f t="shared" si="120"/>
        <v/>
      </c>
      <c r="CA135" s="39" t="str">
        <f t="shared" si="121"/>
        <v/>
      </c>
      <c r="CB135" s="39" t="str">
        <f t="shared" si="122"/>
        <v/>
      </c>
      <c r="CC135" s="39" t="str">
        <f t="shared" si="123"/>
        <v/>
      </c>
      <c r="CD135" s="39" t="str">
        <f t="shared" si="124"/>
        <v/>
      </c>
      <c r="CE135" s="39" t="str">
        <f t="shared" si="125"/>
        <v/>
      </c>
      <c r="CF135" s="39" t="str">
        <f t="shared" si="126"/>
        <v/>
      </c>
      <c r="CG135" s="39" t="str">
        <f t="shared" si="127"/>
        <v/>
      </c>
      <c r="CH135" s="39" t="str">
        <f t="shared" si="128"/>
        <v/>
      </c>
      <c r="CI135" s="39" t="str">
        <f t="shared" si="129"/>
        <v/>
      </c>
    </row>
    <row r="136" spans="1:87">
      <c r="A136" s="18"/>
      <c r="B136" s="15" t="str">
        <f>'Gene Table'!E135</f>
        <v>mmu-miR-327</v>
      </c>
      <c r="C136" s="15" t="str">
        <f>'Gene Table'!B135</f>
        <v>F13</v>
      </c>
      <c r="D136" s="16" t="str">
        <f>IF(SUM('Test Sample Data'!D$3:D$98)&gt;10,IF(AND(ISNUMBER('Test Sample Data'!D135),'Test Sample Data'!D135&lt;$B$1,'Test Sample Data'!D135&gt;0),'Test Sample Data'!D135,$B$1),"")</f>
        <v/>
      </c>
      <c r="E136" s="17" t="str">
        <f>IF(SUM('Test Sample Data'!E$3:E$98)&gt;10,IF(AND(ISNUMBER('Test Sample Data'!E135),'Test Sample Data'!E135&lt;$B$1,'Test Sample Data'!E135&gt;0),'Test Sample Data'!E135,$B$1),"")</f>
        <v/>
      </c>
      <c r="F136" s="17" t="str">
        <f>IF(SUM('Test Sample Data'!F$3:F$98)&gt;10,IF(AND(ISNUMBER('Test Sample Data'!F135),'Test Sample Data'!F135&lt;$B$1,'Test Sample Data'!F135&gt;0),'Test Sample Data'!F135,$B$1),"")</f>
        <v/>
      </c>
      <c r="G136" s="17" t="str">
        <f>IF(SUM('Test Sample Data'!G$3:G$98)&gt;10,IF(AND(ISNUMBER('Test Sample Data'!G135),'Test Sample Data'!G135&lt;$B$1,'Test Sample Data'!G135&gt;0),'Test Sample Data'!G135,$B$1),"")</f>
        <v/>
      </c>
      <c r="H136" s="17" t="str">
        <f>IF(SUM('Test Sample Data'!H$3:H$98)&gt;10,IF(AND(ISNUMBER('Test Sample Data'!H135),'Test Sample Data'!H135&lt;$B$1,'Test Sample Data'!H135&gt;0),'Test Sample Data'!H135,$B$1),"")</f>
        <v/>
      </c>
      <c r="I136" s="17" t="str">
        <f>IF(SUM('Test Sample Data'!I$3:I$98)&gt;10,IF(AND(ISNUMBER('Test Sample Data'!I135),'Test Sample Data'!I135&lt;$B$1,'Test Sample Data'!I135&gt;0),'Test Sample Data'!I135,$B$1),"")</f>
        <v/>
      </c>
      <c r="J136" s="17" t="str">
        <f>IF(SUM('Test Sample Data'!J$3:J$98)&gt;10,IF(AND(ISNUMBER('Test Sample Data'!J135),'Test Sample Data'!J135&lt;$B$1,'Test Sample Data'!J135&gt;0),'Test Sample Data'!J135,$B$1),"")</f>
        <v/>
      </c>
      <c r="K136" s="17" t="str">
        <f>IF(SUM('Test Sample Data'!K$3:K$98)&gt;10,IF(AND(ISNUMBER('Test Sample Data'!K135),'Test Sample Data'!K135&lt;$B$1,'Test Sample Data'!K135&gt;0),'Test Sample Data'!K135,$B$1),"")</f>
        <v/>
      </c>
      <c r="L136" s="17" t="str">
        <f>IF(SUM('Test Sample Data'!L$3:L$98)&gt;10,IF(AND(ISNUMBER('Test Sample Data'!L135),'Test Sample Data'!L135&lt;$B$1,'Test Sample Data'!L135&gt;0),'Test Sample Data'!L135,$B$1),"")</f>
        <v/>
      </c>
      <c r="M136" s="17" t="str">
        <f>IF(SUM('Test Sample Data'!M$3:M$98)&gt;10,IF(AND(ISNUMBER('Test Sample Data'!M135),'Test Sample Data'!M135&lt;$B$1,'Test Sample Data'!M135&gt;0),'Test Sample Data'!M135,$B$1),"")</f>
        <v/>
      </c>
      <c r="N136" s="17" t="str">
        <f>'Gene Table'!E135</f>
        <v>mmu-miR-327</v>
      </c>
      <c r="O136" s="17" t="str">
        <f>'Gene Table'!B135</f>
        <v>F13</v>
      </c>
      <c r="P136" s="17" t="str">
        <f>IF(SUM('Control Sample Data'!D$3:D$98)&gt;10,IF(AND(ISNUMBER('Control Sample Data'!D135),'Control Sample Data'!D135&lt;$B$1,'Control Sample Data'!D135&gt;0),'Control Sample Data'!D135,$B$1),"")</f>
        <v/>
      </c>
      <c r="Q136" s="17" t="str">
        <f>IF(SUM('Control Sample Data'!E$3:E$98)&gt;10,IF(AND(ISNUMBER('Control Sample Data'!E135),'Control Sample Data'!E135&lt;$B$1,'Control Sample Data'!E135&gt;0),'Control Sample Data'!E135,$B$1),"")</f>
        <v/>
      </c>
      <c r="R136" s="17" t="str">
        <f>IF(SUM('Control Sample Data'!F$3:F$98)&gt;10,IF(AND(ISNUMBER('Control Sample Data'!F135),'Control Sample Data'!F135&lt;$B$1,'Control Sample Data'!F135&gt;0),'Control Sample Data'!F135,$B$1),"")</f>
        <v/>
      </c>
      <c r="S136" s="17" t="str">
        <f>IF(SUM('Control Sample Data'!G$3:G$98)&gt;10,IF(AND(ISNUMBER('Control Sample Data'!G135),'Control Sample Data'!G135&lt;$B$1,'Control Sample Data'!G135&gt;0),'Control Sample Data'!G135,$B$1),"")</f>
        <v/>
      </c>
      <c r="T136" s="17" t="str">
        <f>IF(SUM('Control Sample Data'!H$3:H$98)&gt;10,IF(AND(ISNUMBER('Control Sample Data'!H135),'Control Sample Data'!H135&lt;$B$1,'Control Sample Data'!H135&gt;0),'Control Sample Data'!H135,$B$1),"")</f>
        <v/>
      </c>
      <c r="U136" s="17" t="str">
        <f>IF(SUM('Control Sample Data'!I$3:I$98)&gt;10,IF(AND(ISNUMBER('Control Sample Data'!I135),'Control Sample Data'!I135&lt;$B$1,'Control Sample Data'!I135&gt;0),'Control Sample Data'!I135,$B$1),"")</f>
        <v/>
      </c>
      <c r="V136" s="17" t="str">
        <f>IF(SUM('Control Sample Data'!J$3:J$98)&gt;10,IF(AND(ISNUMBER('Control Sample Data'!J135),'Control Sample Data'!J135&lt;$B$1,'Control Sample Data'!J135&gt;0),'Control Sample Data'!J135,$B$1),"")</f>
        <v/>
      </c>
      <c r="W136" s="17" t="str">
        <f>IF(SUM('Control Sample Data'!K$3:K$98)&gt;10,IF(AND(ISNUMBER('Control Sample Data'!K135),'Control Sample Data'!K135&lt;$B$1,'Control Sample Data'!K135&gt;0),'Control Sample Data'!K135,$B$1),"")</f>
        <v/>
      </c>
      <c r="X136" s="17" t="str">
        <f>IF(SUM('Control Sample Data'!L$3:L$98)&gt;10,IF(AND(ISNUMBER('Control Sample Data'!L135),'Control Sample Data'!L135&lt;$B$1,'Control Sample Data'!L135&gt;0),'Control Sample Data'!L135,$B$1),"")</f>
        <v/>
      </c>
      <c r="Y136" s="17" t="str">
        <f>IF(SUM('Control Sample Data'!M$3:M$98)&gt;10,IF(AND(ISNUMBER('Control Sample Data'!M135),'Control Sample Data'!M135&lt;$B$1,'Control Sample Data'!M135&gt;0),'Control Sample Data'!M135,$B$1),"")</f>
        <v/>
      </c>
      <c r="AT136" s="36" t="str">
        <f t="shared" si="90"/>
        <v/>
      </c>
      <c r="AU136" s="36" t="str">
        <f t="shared" si="91"/>
        <v/>
      </c>
      <c r="AV136" s="36" t="str">
        <f t="shared" si="92"/>
        <v/>
      </c>
      <c r="AW136" s="36" t="str">
        <f t="shared" si="93"/>
        <v/>
      </c>
      <c r="AX136" s="36" t="str">
        <f t="shared" si="94"/>
        <v/>
      </c>
      <c r="AY136" s="36" t="str">
        <f t="shared" si="95"/>
        <v/>
      </c>
      <c r="AZ136" s="36" t="str">
        <f t="shared" si="96"/>
        <v/>
      </c>
      <c r="BA136" s="36" t="str">
        <f t="shared" si="97"/>
        <v/>
      </c>
      <c r="BB136" s="36" t="str">
        <f t="shared" si="98"/>
        <v/>
      </c>
      <c r="BC136" s="36" t="str">
        <f t="shared" si="99"/>
        <v/>
      </c>
      <c r="BD136" s="36" t="str">
        <f t="shared" si="100"/>
        <v/>
      </c>
      <c r="BE136" s="36" t="str">
        <f t="shared" si="101"/>
        <v/>
      </c>
      <c r="BF136" s="36" t="str">
        <f t="shared" si="102"/>
        <v/>
      </c>
      <c r="BG136" s="36" t="str">
        <f t="shared" si="103"/>
        <v/>
      </c>
      <c r="BH136" s="36" t="str">
        <f t="shared" si="104"/>
        <v/>
      </c>
      <c r="BI136" s="36" t="str">
        <f t="shared" si="105"/>
        <v/>
      </c>
      <c r="BJ136" s="36" t="str">
        <f t="shared" si="106"/>
        <v/>
      </c>
      <c r="BK136" s="36" t="str">
        <f t="shared" si="107"/>
        <v/>
      </c>
      <c r="BL136" s="36" t="str">
        <f t="shared" si="108"/>
        <v/>
      </c>
      <c r="BM136" s="36" t="str">
        <f t="shared" si="109"/>
        <v/>
      </c>
      <c r="BN136" s="38" t="e">
        <f t="shared" si="88"/>
        <v>#DIV/0!</v>
      </c>
      <c r="BO136" s="38" t="e">
        <f t="shared" si="89"/>
        <v>#DIV/0!</v>
      </c>
      <c r="BP136" s="39" t="str">
        <f t="shared" si="110"/>
        <v/>
      </c>
      <c r="BQ136" s="39" t="str">
        <f t="shared" si="111"/>
        <v/>
      </c>
      <c r="BR136" s="39" t="str">
        <f t="shared" si="112"/>
        <v/>
      </c>
      <c r="BS136" s="39" t="str">
        <f t="shared" si="113"/>
        <v/>
      </c>
      <c r="BT136" s="39" t="str">
        <f t="shared" si="114"/>
        <v/>
      </c>
      <c r="BU136" s="39" t="str">
        <f t="shared" si="115"/>
        <v/>
      </c>
      <c r="BV136" s="39" t="str">
        <f t="shared" si="116"/>
        <v/>
      </c>
      <c r="BW136" s="39" t="str">
        <f t="shared" si="117"/>
        <v/>
      </c>
      <c r="BX136" s="39" t="str">
        <f t="shared" si="118"/>
        <v/>
      </c>
      <c r="BY136" s="39" t="str">
        <f t="shared" si="119"/>
        <v/>
      </c>
      <c r="BZ136" s="39" t="str">
        <f t="shared" si="120"/>
        <v/>
      </c>
      <c r="CA136" s="39" t="str">
        <f t="shared" si="121"/>
        <v/>
      </c>
      <c r="CB136" s="39" t="str">
        <f t="shared" si="122"/>
        <v/>
      </c>
      <c r="CC136" s="39" t="str">
        <f t="shared" si="123"/>
        <v/>
      </c>
      <c r="CD136" s="39" t="str">
        <f t="shared" si="124"/>
        <v/>
      </c>
      <c r="CE136" s="39" t="str">
        <f t="shared" si="125"/>
        <v/>
      </c>
      <c r="CF136" s="39" t="str">
        <f t="shared" si="126"/>
        <v/>
      </c>
      <c r="CG136" s="39" t="str">
        <f t="shared" si="127"/>
        <v/>
      </c>
      <c r="CH136" s="39" t="str">
        <f t="shared" si="128"/>
        <v/>
      </c>
      <c r="CI136" s="39" t="str">
        <f t="shared" si="129"/>
        <v/>
      </c>
    </row>
    <row r="137" spans="1:87">
      <c r="A137" s="18"/>
      <c r="B137" s="15" t="str">
        <f>'Gene Table'!E136</f>
        <v>mmu-miR-698</v>
      </c>
      <c r="C137" s="15" t="str">
        <f>'Gene Table'!B136</f>
        <v>F14</v>
      </c>
      <c r="D137" s="16" t="str">
        <f>IF(SUM('Test Sample Data'!D$3:D$98)&gt;10,IF(AND(ISNUMBER('Test Sample Data'!D136),'Test Sample Data'!D136&lt;$B$1,'Test Sample Data'!D136&gt;0),'Test Sample Data'!D136,$B$1),"")</f>
        <v/>
      </c>
      <c r="E137" s="17" t="str">
        <f>IF(SUM('Test Sample Data'!E$3:E$98)&gt;10,IF(AND(ISNUMBER('Test Sample Data'!E136),'Test Sample Data'!E136&lt;$B$1,'Test Sample Data'!E136&gt;0),'Test Sample Data'!E136,$B$1),"")</f>
        <v/>
      </c>
      <c r="F137" s="17" t="str">
        <f>IF(SUM('Test Sample Data'!F$3:F$98)&gt;10,IF(AND(ISNUMBER('Test Sample Data'!F136),'Test Sample Data'!F136&lt;$B$1,'Test Sample Data'!F136&gt;0),'Test Sample Data'!F136,$B$1),"")</f>
        <v/>
      </c>
      <c r="G137" s="17" t="str">
        <f>IF(SUM('Test Sample Data'!G$3:G$98)&gt;10,IF(AND(ISNUMBER('Test Sample Data'!G136),'Test Sample Data'!G136&lt;$B$1,'Test Sample Data'!G136&gt;0),'Test Sample Data'!G136,$B$1),"")</f>
        <v/>
      </c>
      <c r="H137" s="17" t="str">
        <f>IF(SUM('Test Sample Data'!H$3:H$98)&gt;10,IF(AND(ISNUMBER('Test Sample Data'!H136),'Test Sample Data'!H136&lt;$B$1,'Test Sample Data'!H136&gt;0),'Test Sample Data'!H136,$B$1),"")</f>
        <v/>
      </c>
      <c r="I137" s="17" t="str">
        <f>IF(SUM('Test Sample Data'!I$3:I$98)&gt;10,IF(AND(ISNUMBER('Test Sample Data'!I136),'Test Sample Data'!I136&lt;$B$1,'Test Sample Data'!I136&gt;0),'Test Sample Data'!I136,$B$1),"")</f>
        <v/>
      </c>
      <c r="J137" s="17" t="str">
        <f>IF(SUM('Test Sample Data'!J$3:J$98)&gt;10,IF(AND(ISNUMBER('Test Sample Data'!J136),'Test Sample Data'!J136&lt;$B$1,'Test Sample Data'!J136&gt;0),'Test Sample Data'!J136,$B$1),"")</f>
        <v/>
      </c>
      <c r="K137" s="17" t="str">
        <f>IF(SUM('Test Sample Data'!K$3:K$98)&gt;10,IF(AND(ISNUMBER('Test Sample Data'!K136),'Test Sample Data'!K136&lt;$B$1,'Test Sample Data'!K136&gt;0),'Test Sample Data'!K136,$B$1),"")</f>
        <v/>
      </c>
      <c r="L137" s="17" t="str">
        <f>IF(SUM('Test Sample Data'!L$3:L$98)&gt;10,IF(AND(ISNUMBER('Test Sample Data'!L136),'Test Sample Data'!L136&lt;$B$1,'Test Sample Data'!L136&gt;0),'Test Sample Data'!L136,$B$1),"")</f>
        <v/>
      </c>
      <c r="M137" s="17" t="str">
        <f>IF(SUM('Test Sample Data'!M$3:M$98)&gt;10,IF(AND(ISNUMBER('Test Sample Data'!M136),'Test Sample Data'!M136&lt;$B$1,'Test Sample Data'!M136&gt;0),'Test Sample Data'!M136,$B$1),"")</f>
        <v/>
      </c>
      <c r="N137" s="17" t="str">
        <f>'Gene Table'!E136</f>
        <v>mmu-miR-698</v>
      </c>
      <c r="O137" s="17" t="str">
        <f>'Gene Table'!B136</f>
        <v>F14</v>
      </c>
      <c r="P137" s="17" t="str">
        <f>IF(SUM('Control Sample Data'!D$3:D$98)&gt;10,IF(AND(ISNUMBER('Control Sample Data'!D136),'Control Sample Data'!D136&lt;$B$1,'Control Sample Data'!D136&gt;0),'Control Sample Data'!D136,$B$1),"")</f>
        <v/>
      </c>
      <c r="Q137" s="17" t="str">
        <f>IF(SUM('Control Sample Data'!E$3:E$98)&gt;10,IF(AND(ISNUMBER('Control Sample Data'!E136),'Control Sample Data'!E136&lt;$B$1,'Control Sample Data'!E136&gt;0),'Control Sample Data'!E136,$B$1),"")</f>
        <v/>
      </c>
      <c r="R137" s="17" t="str">
        <f>IF(SUM('Control Sample Data'!F$3:F$98)&gt;10,IF(AND(ISNUMBER('Control Sample Data'!F136),'Control Sample Data'!F136&lt;$B$1,'Control Sample Data'!F136&gt;0),'Control Sample Data'!F136,$B$1),"")</f>
        <v/>
      </c>
      <c r="S137" s="17" t="str">
        <f>IF(SUM('Control Sample Data'!G$3:G$98)&gt;10,IF(AND(ISNUMBER('Control Sample Data'!G136),'Control Sample Data'!G136&lt;$B$1,'Control Sample Data'!G136&gt;0),'Control Sample Data'!G136,$B$1),"")</f>
        <v/>
      </c>
      <c r="T137" s="17" t="str">
        <f>IF(SUM('Control Sample Data'!H$3:H$98)&gt;10,IF(AND(ISNUMBER('Control Sample Data'!H136),'Control Sample Data'!H136&lt;$B$1,'Control Sample Data'!H136&gt;0),'Control Sample Data'!H136,$B$1),"")</f>
        <v/>
      </c>
      <c r="U137" s="17" t="str">
        <f>IF(SUM('Control Sample Data'!I$3:I$98)&gt;10,IF(AND(ISNUMBER('Control Sample Data'!I136),'Control Sample Data'!I136&lt;$B$1,'Control Sample Data'!I136&gt;0),'Control Sample Data'!I136,$B$1),"")</f>
        <v/>
      </c>
      <c r="V137" s="17" t="str">
        <f>IF(SUM('Control Sample Data'!J$3:J$98)&gt;10,IF(AND(ISNUMBER('Control Sample Data'!J136),'Control Sample Data'!J136&lt;$B$1,'Control Sample Data'!J136&gt;0),'Control Sample Data'!J136,$B$1),"")</f>
        <v/>
      </c>
      <c r="W137" s="17" t="str">
        <f>IF(SUM('Control Sample Data'!K$3:K$98)&gt;10,IF(AND(ISNUMBER('Control Sample Data'!K136),'Control Sample Data'!K136&lt;$B$1,'Control Sample Data'!K136&gt;0),'Control Sample Data'!K136,$B$1),"")</f>
        <v/>
      </c>
      <c r="X137" s="17" t="str">
        <f>IF(SUM('Control Sample Data'!L$3:L$98)&gt;10,IF(AND(ISNUMBER('Control Sample Data'!L136),'Control Sample Data'!L136&lt;$B$1,'Control Sample Data'!L136&gt;0),'Control Sample Data'!L136,$B$1),"")</f>
        <v/>
      </c>
      <c r="Y137" s="17" t="str">
        <f>IF(SUM('Control Sample Data'!M$3:M$98)&gt;10,IF(AND(ISNUMBER('Control Sample Data'!M136),'Control Sample Data'!M136&lt;$B$1,'Control Sample Data'!M136&gt;0),'Control Sample Data'!M136,$B$1),"")</f>
        <v/>
      </c>
      <c r="AT137" s="36" t="str">
        <f t="shared" si="90"/>
        <v/>
      </c>
      <c r="AU137" s="36" t="str">
        <f t="shared" si="91"/>
        <v/>
      </c>
      <c r="AV137" s="36" t="str">
        <f t="shared" si="92"/>
        <v/>
      </c>
      <c r="AW137" s="36" t="str">
        <f t="shared" si="93"/>
        <v/>
      </c>
      <c r="AX137" s="36" t="str">
        <f t="shared" si="94"/>
        <v/>
      </c>
      <c r="AY137" s="36" t="str">
        <f t="shared" si="95"/>
        <v/>
      </c>
      <c r="AZ137" s="36" t="str">
        <f t="shared" si="96"/>
        <v/>
      </c>
      <c r="BA137" s="36" t="str">
        <f t="shared" si="97"/>
        <v/>
      </c>
      <c r="BB137" s="36" t="str">
        <f t="shared" si="98"/>
        <v/>
      </c>
      <c r="BC137" s="36" t="str">
        <f t="shared" si="99"/>
        <v/>
      </c>
      <c r="BD137" s="36" t="str">
        <f t="shared" si="100"/>
        <v/>
      </c>
      <c r="BE137" s="36" t="str">
        <f t="shared" si="101"/>
        <v/>
      </c>
      <c r="BF137" s="36" t="str">
        <f t="shared" si="102"/>
        <v/>
      </c>
      <c r="BG137" s="36" t="str">
        <f t="shared" si="103"/>
        <v/>
      </c>
      <c r="BH137" s="36" t="str">
        <f t="shared" si="104"/>
        <v/>
      </c>
      <c r="BI137" s="36" t="str">
        <f t="shared" si="105"/>
        <v/>
      </c>
      <c r="BJ137" s="36" t="str">
        <f t="shared" si="106"/>
        <v/>
      </c>
      <c r="BK137" s="36" t="str">
        <f t="shared" si="107"/>
        <v/>
      </c>
      <c r="BL137" s="36" t="str">
        <f t="shared" si="108"/>
        <v/>
      </c>
      <c r="BM137" s="36" t="str">
        <f t="shared" si="109"/>
        <v/>
      </c>
      <c r="BN137" s="38" t="e">
        <f t="shared" si="88"/>
        <v>#DIV/0!</v>
      </c>
      <c r="BO137" s="38" t="e">
        <f t="shared" si="89"/>
        <v>#DIV/0!</v>
      </c>
      <c r="BP137" s="39" t="str">
        <f t="shared" si="110"/>
        <v/>
      </c>
      <c r="BQ137" s="39" t="str">
        <f t="shared" si="111"/>
        <v/>
      </c>
      <c r="BR137" s="39" t="str">
        <f t="shared" si="112"/>
        <v/>
      </c>
      <c r="BS137" s="39" t="str">
        <f t="shared" si="113"/>
        <v/>
      </c>
      <c r="BT137" s="39" t="str">
        <f t="shared" si="114"/>
        <v/>
      </c>
      <c r="BU137" s="39" t="str">
        <f t="shared" si="115"/>
        <v/>
      </c>
      <c r="BV137" s="39" t="str">
        <f t="shared" si="116"/>
        <v/>
      </c>
      <c r="BW137" s="39" t="str">
        <f t="shared" si="117"/>
        <v/>
      </c>
      <c r="BX137" s="39" t="str">
        <f t="shared" si="118"/>
        <v/>
      </c>
      <c r="BY137" s="39" t="str">
        <f t="shared" si="119"/>
        <v/>
      </c>
      <c r="BZ137" s="39" t="str">
        <f t="shared" si="120"/>
        <v/>
      </c>
      <c r="CA137" s="39" t="str">
        <f t="shared" si="121"/>
        <v/>
      </c>
      <c r="CB137" s="39" t="str">
        <f t="shared" si="122"/>
        <v/>
      </c>
      <c r="CC137" s="39" t="str">
        <f t="shared" si="123"/>
        <v/>
      </c>
      <c r="CD137" s="39" t="str">
        <f t="shared" si="124"/>
        <v/>
      </c>
      <c r="CE137" s="39" t="str">
        <f t="shared" si="125"/>
        <v/>
      </c>
      <c r="CF137" s="39" t="str">
        <f t="shared" si="126"/>
        <v/>
      </c>
      <c r="CG137" s="39" t="str">
        <f t="shared" si="127"/>
        <v/>
      </c>
      <c r="CH137" s="39" t="str">
        <f t="shared" si="128"/>
        <v/>
      </c>
      <c r="CI137" s="39" t="str">
        <f t="shared" si="129"/>
        <v/>
      </c>
    </row>
    <row r="138" spans="1:87">
      <c r="A138" s="18"/>
      <c r="B138" s="15" t="str">
        <f>'Gene Table'!E137</f>
        <v>mmu-miR-337-5p</v>
      </c>
      <c r="C138" s="15" t="str">
        <f>'Gene Table'!B137</f>
        <v>F15</v>
      </c>
      <c r="D138" s="16" t="str">
        <f>IF(SUM('Test Sample Data'!D$3:D$98)&gt;10,IF(AND(ISNUMBER('Test Sample Data'!D137),'Test Sample Data'!D137&lt;$B$1,'Test Sample Data'!D137&gt;0),'Test Sample Data'!D137,$B$1),"")</f>
        <v/>
      </c>
      <c r="E138" s="17" t="str">
        <f>IF(SUM('Test Sample Data'!E$3:E$98)&gt;10,IF(AND(ISNUMBER('Test Sample Data'!E137),'Test Sample Data'!E137&lt;$B$1,'Test Sample Data'!E137&gt;0),'Test Sample Data'!E137,$B$1),"")</f>
        <v/>
      </c>
      <c r="F138" s="17" t="str">
        <f>IF(SUM('Test Sample Data'!F$3:F$98)&gt;10,IF(AND(ISNUMBER('Test Sample Data'!F137),'Test Sample Data'!F137&lt;$B$1,'Test Sample Data'!F137&gt;0),'Test Sample Data'!F137,$B$1),"")</f>
        <v/>
      </c>
      <c r="G138" s="17" t="str">
        <f>IF(SUM('Test Sample Data'!G$3:G$98)&gt;10,IF(AND(ISNUMBER('Test Sample Data'!G137),'Test Sample Data'!G137&lt;$B$1,'Test Sample Data'!G137&gt;0),'Test Sample Data'!G137,$B$1),"")</f>
        <v/>
      </c>
      <c r="H138" s="17" t="str">
        <f>IF(SUM('Test Sample Data'!H$3:H$98)&gt;10,IF(AND(ISNUMBER('Test Sample Data'!H137),'Test Sample Data'!H137&lt;$B$1,'Test Sample Data'!H137&gt;0),'Test Sample Data'!H137,$B$1),"")</f>
        <v/>
      </c>
      <c r="I138" s="17" t="str">
        <f>IF(SUM('Test Sample Data'!I$3:I$98)&gt;10,IF(AND(ISNUMBER('Test Sample Data'!I137),'Test Sample Data'!I137&lt;$B$1,'Test Sample Data'!I137&gt;0),'Test Sample Data'!I137,$B$1),"")</f>
        <v/>
      </c>
      <c r="J138" s="17" t="str">
        <f>IF(SUM('Test Sample Data'!J$3:J$98)&gt;10,IF(AND(ISNUMBER('Test Sample Data'!J137),'Test Sample Data'!J137&lt;$B$1,'Test Sample Data'!J137&gt;0),'Test Sample Data'!J137,$B$1),"")</f>
        <v/>
      </c>
      <c r="K138" s="17" t="str">
        <f>IF(SUM('Test Sample Data'!K$3:K$98)&gt;10,IF(AND(ISNUMBER('Test Sample Data'!K137),'Test Sample Data'!K137&lt;$B$1,'Test Sample Data'!K137&gt;0),'Test Sample Data'!K137,$B$1),"")</f>
        <v/>
      </c>
      <c r="L138" s="17" t="str">
        <f>IF(SUM('Test Sample Data'!L$3:L$98)&gt;10,IF(AND(ISNUMBER('Test Sample Data'!L137),'Test Sample Data'!L137&lt;$B$1,'Test Sample Data'!L137&gt;0),'Test Sample Data'!L137,$B$1),"")</f>
        <v/>
      </c>
      <c r="M138" s="17" t="str">
        <f>IF(SUM('Test Sample Data'!M$3:M$98)&gt;10,IF(AND(ISNUMBER('Test Sample Data'!M137),'Test Sample Data'!M137&lt;$B$1,'Test Sample Data'!M137&gt;0),'Test Sample Data'!M137,$B$1),"")</f>
        <v/>
      </c>
      <c r="N138" s="17" t="str">
        <f>'Gene Table'!E137</f>
        <v>mmu-miR-337-5p</v>
      </c>
      <c r="O138" s="17" t="str">
        <f>'Gene Table'!B137</f>
        <v>F15</v>
      </c>
      <c r="P138" s="17" t="str">
        <f>IF(SUM('Control Sample Data'!D$3:D$98)&gt;10,IF(AND(ISNUMBER('Control Sample Data'!D137),'Control Sample Data'!D137&lt;$B$1,'Control Sample Data'!D137&gt;0),'Control Sample Data'!D137,$B$1),"")</f>
        <v/>
      </c>
      <c r="Q138" s="17" t="str">
        <f>IF(SUM('Control Sample Data'!E$3:E$98)&gt;10,IF(AND(ISNUMBER('Control Sample Data'!E137),'Control Sample Data'!E137&lt;$B$1,'Control Sample Data'!E137&gt;0),'Control Sample Data'!E137,$B$1),"")</f>
        <v/>
      </c>
      <c r="R138" s="17" t="str">
        <f>IF(SUM('Control Sample Data'!F$3:F$98)&gt;10,IF(AND(ISNUMBER('Control Sample Data'!F137),'Control Sample Data'!F137&lt;$B$1,'Control Sample Data'!F137&gt;0),'Control Sample Data'!F137,$B$1),"")</f>
        <v/>
      </c>
      <c r="S138" s="17" t="str">
        <f>IF(SUM('Control Sample Data'!G$3:G$98)&gt;10,IF(AND(ISNUMBER('Control Sample Data'!G137),'Control Sample Data'!G137&lt;$B$1,'Control Sample Data'!G137&gt;0),'Control Sample Data'!G137,$B$1),"")</f>
        <v/>
      </c>
      <c r="T138" s="17" t="str">
        <f>IF(SUM('Control Sample Data'!H$3:H$98)&gt;10,IF(AND(ISNUMBER('Control Sample Data'!H137),'Control Sample Data'!H137&lt;$B$1,'Control Sample Data'!H137&gt;0),'Control Sample Data'!H137,$B$1),"")</f>
        <v/>
      </c>
      <c r="U138" s="17" t="str">
        <f>IF(SUM('Control Sample Data'!I$3:I$98)&gt;10,IF(AND(ISNUMBER('Control Sample Data'!I137),'Control Sample Data'!I137&lt;$B$1,'Control Sample Data'!I137&gt;0),'Control Sample Data'!I137,$B$1),"")</f>
        <v/>
      </c>
      <c r="V138" s="17" t="str">
        <f>IF(SUM('Control Sample Data'!J$3:J$98)&gt;10,IF(AND(ISNUMBER('Control Sample Data'!J137),'Control Sample Data'!J137&lt;$B$1,'Control Sample Data'!J137&gt;0),'Control Sample Data'!J137,$B$1),"")</f>
        <v/>
      </c>
      <c r="W138" s="17" t="str">
        <f>IF(SUM('Control Sample Data'!K$3:K$98)&gt;10,IF(AND(ISNUMBER('Control Sample Data'!K137),'Control Sample Data'!K137&lt;$B$1,'Control Sample Data'!K137&gt;0),'Control Sample Data'!K137,$B$1),"")</f>
        <v/>
      </c>
      <c r="X138" s="17" t="str">
        <f>IF(SUM('Control Sample Data'!L$3:L$98)&gt;10,IF(AND(ISNUMBER('Control Sample Data'!L137),'Control Sample Data'!L137&lt;$B$1,'Control Sample Data'!L137&gt;0),'Control Sample Data'!L137,$B$1),"")</f>
        <v/>
      </c>
      <c r="Y138" s="17" t="str">
        <f>IF(SUM('Control Sample Data'!M$3:M$98)&gt;10,IF(AND(ISNUMBER('Control Sample Data'!M137),'Control Sample Data'!M137&lt;$B$1,'Control Sample Data'!M137&gt;0),'Control Sample Data'!M137,$B$1),"")</f>
        <v/>
      </c>
      <c r="AT138" s="36" t="str">
        <f t="shared" si="90"/>
        <v/>
      </c>
      <c r="AU138" s="36" t="str">
        <f t="shared" si="91"/>
        <v/>
      </c>
      <c r="AV138" s="36" t="str">
        <f t="shared" si="92"/>
        <v/>
      </c>
      <c r="AW138" s="36" t="str">
        <f t="shared" si="93"/>
        <v/>
      </c>
      <c r="AX138" s="36" t="str">
        <f t="shared" si="94"/>
        <v/>
      </c>
      <c r="AY138" s="36" t="str">
        <f t="shared" si="95"/>
        <v/>
      </c>
      <c r="AZ138" s="36" t="str">
        <f t="shared" si="96"/>
        <v/>
      </c>
      <c r="BA138" s="36" t="str">
        <f t="shared" si="97"/>
        <v/>
      </c>
      <c r="BB138" s="36" t="str">
        <f t="shared" si="98"/>
        <v/>
      </c>
      <c r="BC138" s="36" t="str">
        <f t="shared" si="99"/>
        <v/>
      </c>
      <c r="BD138" s="36" t="str">
        <f t="shared" si="100"/>
        <v/>
      </c>
      <c r="BE138" s="36" t="str">
        <f t="shared" si="101"/>
        <v/>
      </c>
      <c r="BF138" s="36" t="str">
        <f t="shared" si="102"/>
        <v/>
      </c>
      <c r="BG138" s="36" t="str">
        <f t="shared" si="103"/>
        <v/>
      </c>
      <c r="BH138" s="36" t="str">
        <f t="shared" si="104"/>
        <v/>
      </c>
      <c r="BI138" s="36" t="str">
        <f t="shared" si="105"/>
        <v/>
      </c>
      <c r="BJ138" s="36" t="str">
        <f t="shared" si="106"/>
        <v/>
      </c>
      <c r="BK138" s="36" t="str">
        <f t="shared" si="107"/>
        <v/>
      </c>
      <c r="BL138" s="36" t="str">
        <f t="shared" si="108"/>
        <v/>
      </c>
      <c r="BM138" s="36" t="str">
        <f t="shared" si="109"/>
        <v/>
      </c>
      <c r="BN138" s="38" t="e">
        <f t="shared" si="88"/>
        <v>#DIV/0!</v>
      </c>
      <c r="BO138" s="38" t="e">
        <f t="shared" si="89"/>
        <v>#DIV/0!</v>
      </c>
      <c r="BP138" s="39" t="str">
        <f t="shared" si="110"/>
        <v/>
      </c>
      <c r="BQ138" s="39" t="str">
        <f t="shared" si="111"/>
        <v/>
      </c>
      <c r="BR138" s="39" t="str">
        <f t="shared" si="112"/>
        <v/>
      </c>
      <c r="BS138" s="39" t="str">
        <f t="shared" si="113"/>
        <v/>
      </c>
      <c r="BT138" s="39" t="str">
        <f t="shared" si="114"/>
        <v/>
      </c>
      <c r="BU138" s="39" t="str">
        <f t="shared" si="115"/>
        <v/>
      </c>
      <c r="BV138" s="39" t="str">
        <f t="shared" si="116"/>
        <v/>
      </c>
      <c r="BW138" s="39" t="str">
        <f t="shared" si="117"/>
        <v/>
      </c>
      <c r="BX138" s="39" t="str">
        <f t="shared" si="118"/>
        <v/>
      </c>
      <c r="BY138" s="39" t="str">
        <f t="shared" si="119"/>
        <v/>
      </c>
      <c r="BZ138" s="39" t="str">
        <f t="shared" si="120"/>
        <v/>
      </c>
      <c r="CA138" s="39" t="str">
        <f t="shared" si="121"/>
        <v/>
      </c>
      <c r="CB138" s="39" t="str">
        <f t="shared" si="122"/>
        <v/>
      </c>
      <c r="CC138" s="39" t="str">
        <f t="shared" si="123"/>
        <v/>
      </c>
      <c r="CD138" s="39" t="str">
        <f t="shared" si="124"/>
        <v/>
      </c>
      <c r="CE138" s="39" t="str">
        <f t="shared" si="125"/>
        <v/>
      </c>
      <c r="CF138" s="39" t="str">
        <f t="shared" si="126"/>
        <v/>
      </c>
      <c r="CG138" s="39" t="str">
        <f t="shared" si="127"/>
        <v/>
      </c>
      <c r="CH138" s="39" t="str">
        <f t="shared" si="128"/>
        <v/>
      </c>
      <c r="CI138" s="39" t="str">
        <f t="shared" si="129"/>
        <v/>
      </c>
    </row>
    <row r="139" spans="1:87">
      <c r="A139" s="18"/>
      <c r="B139" s="15" t="str">
        <f>'Gene Table'!E138</f>
        <v>mmu-miR-700-3p</v>
      </c>
      <c r="C139" s="15" t="str">
        <f>'Gene Table'!B138</f>
        <v>F16</v>
      </c>
      <c r="D139" s="16" t="str">
        <f>IF(SUM('Test Sample Data'!D$3:D$98)&gt;10,IF(AND(ISNUMBER('Test Sample Data'!D138),'Test Sample Data'!D138&lt;$B$1,'Test Sample Data'!D138&gt;0),'Test Sample Data'!D138,$B$1),"")</f>
        <v/>
      </c>
      <c r="E139" s="17" t="str">
        <f>IF(SUM('Test Sample Data'!E$3:E$98)&gt;10,IF(AND(ISNUMBER('Test Sample Data'!E138),'Test Sample Data'!E138&lt;$B$1,'Test Sample Data'!E138&gt;0),'Test Sample Data'!E138,$B$1),"")</f>
        <v/>
      </c>
      <c r="F139" s="17" t="str">
        <f>IF(SUM('Test Sample Data'!F$3:F$98)&gt;10,IF(AND(ISNUMBER('Test Sample Data'!F138),'Test Sample Data'!F138&lt;$B$1,'Test Sample Data'!F138&gt;0),'Test Sample Data'!F138,$B$1),"")</f>
        <v/>
      </c>
      <c r="G139" s="17" t="str">
        <f>IF(SUM('Test Sample Data'!G$3:G$98)&gt;10,IF(AND(ISNUMBER('Test Sample Data'!G138),'Test Sample Data'!G138&lt;$B$1,'Test Sample Data'!G138&gt;0),'Test Sample Data'!G138,$B$1),"")</f>
        <v/>
      </c>
      <c r="H139" s="17" t="str">
        <f>IF(SUM('Test Sample Data'!H$3:H$98)&gt;10,IF(AND(ISNUMBER('Test Sample Data'!H138),'Test Sample Data'!H138&lt;$B$1,'Test Sample Data'!H138&gt;0),'Test Sample Data'!H138,$B$1),"")</f>
        <v/>
      </c>
      <c r="I139" s="17" t="str">
        <f>IF(SUM('Test Sample Data'!I$3:I$98)&gt;10,IF(AND(ISNUMBER('Test Sample Data'!I138),'Test Sample Data'!I138&lt;$B$1,'Test Sample Data'!I138&gt;0),'Test Sample Data'!I138,$B$1),"")</f>
        <v/>
      </c>
      <c r="J139" s="17" t="str">
        <f>IF(SUM('Test Sample Data'!J$3:J$98)&gt;10,IF(AND(ISNUMBER('Test Sample Data'!J138),'Test Sample Data'!J138&lt;$B$1,'Test Sample Data'!J138&gt;0),'Test Sample Data'!J138,$B$1),"")</f>
        <v/>
      </c>
      <c r="K139" s="17" t="str">
        <f>IF(SUM('Test Sample Data'!K$3:K$98)&gt;10,IF(AND(ISNUMBER('Test Sample Data'!K138),'Test Sample Data'!K138&lt;$B$1,'Test Sample Data'!K138&gt;0),'Test Sample Data'!K138,$B$1),"")</f>
        <v/>
      </c>
      <c r="L139" s="17" t="str">
        <f>IF(SUM('Test Sample Data'!L$3:L$98)&gt;10,IF(AND(ISNUMBER('Test Sample Data'!L138),'Test Sample Data'!L138&lt;$B$1,'Test Sample Data'!L138&gt;0),'Test Sample Data'!L138,$B$1),"")</f>
        <v/>
      </c>
      <c r="M139" s="17" t="str">
        <f>IF(SUM('Test Sample Data'!M$3:M$98)&gt;10,IF(AND(ISNUMBER('Test Sample Data'!M138),'Test Sample Data'!M138&lt;$B$1,'Test Sample Data'!M138&gt;0),'Test Sample Data'!M138,$B$1),"")</f>
        <v/>
      </c>
      <c r="N139" s="17" t="str">
        <f>'Gene Table'!E138</f>
        <v>mmu-miR-700-3p</v>
      </c>
      <c r="O139" s="17" t="str">
        <f>'Gene Table'!B138</f>
        <v>F16</v>
      </c>
      <c r="P139" s="17" t="str">
        <f>IF(SUM('Control Sample Data'!D$3:D$98)&gt;10,IF(AND(ISNUMBER('Control Sample Data'!D138),'Control Sample Data'!D138&lt;$B$1,'Control Sample Data'!D138&gt;0),'Control Sample Data'!D138,$B$1),"")</f>
        <v/>
      </c>
      <c r="Q139" s="17" t="str">
        <f>IF(SUM('Control Sample Data'!E$3:E$98)&gt;10,IF(AND(ISNUMBER('Control Sample Data'!E138),'Control Sample Data'!E138&lt;$B$1,'Control Sample Data'!E138&gt;0),'Control Sample Data'!E138,$B$1),"")</f>
        <v/>
      </c>
      <c r="R139" s="17" t="str">
        <f>IF(SUM('Control Sample Data'!F$3:F$98)&gt;10,IF(AND(ISNUMBER('Control Sample Data'!F138),'Control Sample Data'!F138&lt;$B$1,'Control Sample Data'!F138&gt;0),'Control Sample Data'!F138,$B$1),"")</f>
        <v/>
      </c>
      <c r="S139" s="17" t="str">
        <f>IF(SUM('Control Sample Data'!G$3:G$98)&gt;10,IF(AND(ISNUMBER('Control Sample Data'!G138),'Control Sample Data'!G138&lt;$B$1,'Control Sample Data'!G138&gt;0),'Control Sample Data'!G138,$B$1),"")</f>
        <v/>
      </c>
      <c r="T139" s="17" t="str">
        <f>IF(SUM('Control Sample Data'!H$3:H$98)&gt;10,IF(AND(ISNUMBER('Control Sample Data'!H138),'Control Sample Data'!H138&lt;$B$1,'Control Sample Data'!H138&gt;0),'Control Sample Data'!H138,$B$1),"")</f>
        <v/>
      </c>
      <c r="U139" s="17" t="str">
        <f>IF(SUM('Control Sample Data'!I$3:I$98)&gt;10,IF(AND(ISNUMBER('Control Sample Data'!I138),'Control Sample Data'!I138&lt;$B$1,'Control Sample Data'!I138&gt;0),'Control Sample Data'!I138,$B$1),"")</f>
        <v/>
      </c>
      <c r="V139" s="17" t="str">
        <f>IF(SUM('Control Sample Data'!J$3:J$98)&gt;10,IF(AND(ISNUMBER('Control Sample Data'!J138),'Control Sample Data'!J138&lt;$B$1,'Control Sample Data'!J138&gt;0),'Control Sample Data'!J138,$B$1),"")</f>
        <v/>
      </c>
      <c r="W139" s="17" t="str">
        <f>IF(SUM('Control Sample Data'!K$3:K$98)&gt;10,IF(AND(ISNUMBER('Control Sample Data'!K138),'Control Sample Data'!K138&lt;$B$1,'Control Sample Data'!K138&gt;0),'Control Sample Data'!K138,$B$1),"")</f>
        <v/>
      </c>
      <c r="X139" s="17" t="str">
        <f>IF(SUM('Control Sample Data'!L$3:L$98)&gt;10,IF(AND(ISNUMBER('Control Sample Data'!L138),'Control Sample Data'!L138&lt;$B$1,'Control Sample Data'!L138&gt;0),'Control Sample Data'!L138,$B$1),"")</f>
        <v/>
      </c>
      <c r="Y139" s="17" t="str">
        <f>IF(SUM('Control Sample Data'!M$3:M$98)&gt;10,IF(AND(ISNUMBER('Control Sample Data'!M138),'Control Sample Data'!M138&lt;$B$1,'Control Sample Data'!M138&gt;0),'Control Sample Data'!M138,$B$1),"")</f>
        <v/>
      </c>
      <c r="AT139" s="36" t="str">
        <f t="shared" si="90"/>
        <v/>
      </c>
      <c r="AU139" s="36" t="str">
        <f t="shared" si="91"/>
        <v/>
      </c>
      <c r="AV139" s="36" t="str">
        <f t="shared" si="92"/>
        <v/>
      </c>
      <c r="AW139" s="36" t="str">
        <f t="shared" si="93"/>
        <v/>
      </c>
      <c r="AX139" s="36" t="str">
        <f t="shared" si="94"/>
        <v/>
      </c>
      <c r="AY139" s="36" t="str">
        <f t="shared" si="95"/>
        <v/>
      </c>
      <c r="AZ139" s="36" t="str">
        <f t="shared" si="96"/>
        <v/>
      </c>
      <c r="BA139" s="36" t="str">
        <f t="shared" si="97"/>
        <v/>
      </c>
      <c r="BB139" s="36" t="str">
        <f t="shared" si="98"/>
        <v/>
      </c>
      <c r="BC139" s="36" t="str">
        <f t="shared" si="99"/>
        <v/>
      </c>
      <c r="BD139" s="36" t="str">
        <f t="shared" si="100"/>
        <v/>
      </c>
      <c r="BE139" s="36" t="str">
        <f t="shared" si="101"/>
        <v/>
      </c>
      <c r="BF139" s="36" t="str">
        <f t="shared" si="102"/>
        <v/>
      </c>
      <c r="BG139" s="36" t="str">
        <f t="shared" si="103"/>
        <v/>
      </c>
      <c r="BH139" s="36" t="str">
        <f t="shared" si="104"/>
        <v/>
      </c>
      <c r="BI139" s="36" t="str">
        <f t="shared" si="105"/>
        <v/>
      </c>
      <c r="BJ139" s="36" t="str">
        <f t="shared" si="106"/>
        <v/>
      </c>
      <c r="BK139" s="36" t="str">
        <f t="shared" si="107"/>
        <v/>
      </c>
      <c r="BL139" s="36" t="str">
        <f t="shared" si="108"/>
        <v/>
      </c>
      <c r="BM139" s="36" t="str">
        <f t="shared" si="109"/>
        <v/>
      </c>
      <c r="BN139" s="38" t="e">
        <f t="shared" si="88"/>
        <v>#DIV/0!</v>
      </c>
      <c r="BO139" s="38" t="e">
        <f t="shared" si="89"/>
        <v>#DIV/0!</v>
      </c>
      <c r="BP139" s="39" t="str">
        <f t="shared" si="110"/>
        <v/>
      </c>
      <c r="BQ139" s="39" t="str">
        <f t="shared" si="111"/>
        <v/>
      </c>
      <c r="BR139" s="39" t="str">
        <f t="shared" si="112"/>
        <v/>
      </c>
      <c r="BS139" s="39" t="str">
        <f t="shared" si="113"/>
        <v/>
      </c>
      <c r="BT139" s="39" t="str">
        <f t="shared" si="114"/>
        <v/>
      </c>
      <c r="BU139" s="39" t="str">
        <f t="shared" si="115"/>
        <v/>
      </c>
      <c r="BV139" s="39" t="str">
        <f t="shared" si="116"/>
        <v/>
      </c>
      <c r="BW139" s="39" t="str">
        <f t="shared" si="117"/>
        <v/>
      </c>
      <c r="BX139" s="39" t="str">
        <f t="shared" si="118"/>
        <v/>
      </c>
      <c r="BY139" s="39" t="str">
        <f t="shared" si="119"/>
        <v/>
      </c>
      <c r="BZ139" s="39" t="str">
        <f t="shared" si="120"/>
        <v/>
      </c>
      <c r="CA139" s="39" t="str">
        <f t="shared" si="121"/>
        <v/>
      </c>
      <c r="CB139" s="39" t="str">
        <f t="shared" si="122"/>
        <v/>
      </c>
      <c r="CC139" s="39" t="str">
        <f t="shared" si="123"/>
        <v/>
      </c>
      <c r="CD139" s="39" t="str">
        <f t="shared" si="124"/>
        <v/>
      </c>
      <c r="CE139" s="39" t="str">
        <f t="shared" si="125"/>
        <v/>
      </c>
      <c r="CF139" s="39" t="str">
        <f t="shared" si="126"/>
        <v/>
      </c>
      <c r="CG139" s="39" t="str">
        <f t="shared" si="127"/>
        <v/>
      </c>
      <c r="CH139" s="39" t="str">
        <f t="shared" si="128"/>
        <v/>
      </c>
      <c r="CI139" s="39" t="str">
        <f t="shared" si="129"/>
        <v/>
      </c>
    </row>
    <row r="140" spans="1:87">
      <c r="A140" s="18"/>
      <c r="B140" s="15" t="str">
        <f>'Gene Table'!E139</f>
        <v>mmu-miR-337-3p</v>
      </c>
      <c r="C140" s="15" t="str">
        <f>'Gene Table'!B139</f>
        <v>F17</v>
      </c>
      <c r="D140" s="16" t="str">
        <f>IF(SUM('Test Sample Data'!D$3:D$98)&gt;10,IF(AND(ISNUMBER('Test Sample Data'!D139),'Test Sample Data'!D139&lt;$B$1,'Test Sample Data'!D139&gt;0),'Test Sample Data'!D139,$B$1),"")</f>
        <v/>
      </c>
      <c r="E140" s="17" t="str">
        <f>IF(SUM('Test Sample Data'!E$3:E$98)&gt;10,IF(AND(ISNUMBER('Test Sample Data'!E139),'Test Sample Data'!E139&lt;$B$1,'Test Sample Data'!E139&gt;0),'Test Sample Data'!E139,$B$1),"")</f>
        <v/>
      </c>
      <c r="F140" s="17" t="str">
        <f>IF(SUM('Test Sample Data'!F$3:F$98)&gt;10,IF(AND(ISNUMBER('Test Sample Data'!F139),'Test Sample Data'!F139&lt;$B$1,'Test Sample Data'!F139&gt;0),'Test Sample Data'!F139,$B$1),"")</f>
        <v/>
      </c>
      <c r="G140" s="17" t="str">
        <f>IF(SUM('Test Sample Data'!G$3:G$98)&gt;10,IF(AND(ISNUMBER('Test Sample Data'!G139),'Test Sample Data'!G139&lt;$B$1,'Test Sample Data'!G139&gt;0),'Test Sample Data'!G139,$B$1),"")</f>
        <v/>
      </c>
      <c r="H140" s="17" t="str">
        <f>IF(SUM('Test Sample Data'!H$3:H$98)&gt;10,IF(AND(ISNUMBER('Test Sample Data'!H139),'Test Sample Data'!H139&lt;$B$1,'Test Sample Data'!H139&gt;0),'Test Sample Data'!H139,$B$1),"")</f>
        <v/>
      </c>
      <c r="I140" s="17" t="str">
        <f>IF(SUM('Test Sample Data'!I$3:I$98)&gt;10,IF(AND(ISNUMBER('Test Sample Data'!I139),'Test Sample Data'!I139&lt;$B$1,'Test Sample Data'!I139&gt;0),'Test Sample Data'!I139,$B$1),"")</f>
        <v/>
      </c>
      <c r="J140" s="17" t="str">
        <f>IF(SUM('Test Sample Data'!J$3:J$98)&gt;10,IF(AND(ISNUMBER('Test Sample Data'!J139),'Test Sample Data'!J139&lt;$B$1,'Test Sample Data'!J139&gt;0),'Test Sample Data'!J139,$B$1),"")</f>
        <v/>
      </c>
      <c r="K140" s="17" t="str">
        <f>IF(SUM('Test Sample Data'!K$3:K$98)&gt;10,IF(AND(ISNUMBER('Test Sample Data'!K139),'Test Sample Data'!K139&lt;$B$1,'Test Sample Data'!K139&gt;0),'Test Sample Data'!K139,$B$1),"")</f>
        <v/>
      </c>
      <c r="L140" s="17" t="str">
        <f>IF(SUM('Test Sample Data'!L$3:L$98)&gt;10,IF(AND(ISNUMBER('Test Sample Data'!L139),'Test Sample Data'!L139&lt;$B$1,'Test Sample Data'!L139&gt;0),'Test Sample Data'!L139,$B$1),"")</f>
        <v/>
      </c>
      <c r="M140" s="17" t="str">
        <f>IF(SUM('Test Sample Data'!M$3:M$98)&gt;10,IF(AND(ISNUMBER('Test Sample Data'!M139),'Test Sample Data'!M139&lt;$B$1,'Test Sample Data'!M139&gt;0),'Test Sample Data'!M139,$B$1),"")</f>
        <v/>
      </c>
      <c r="N140" s="17" t="str">
        <f>'Gene Table'!E139</f>
        <v>mmu-miR-337-3p</v>
      </c>
      <c r="O140" s="17" t="str">
        <f>'Gene Table'!B139</f>
        <v>F17</v>
      </c>
      <c r="P140" s="17" t="str">
        <f>IF(SUM('Control Sample Data'!D$3:D$98)&gt;10,IF(AND(ISNUMBER('Control Sample Data'!D139),'Control Sample Data'!D139&lt;$B$1,'Control Sample Data'!D139&gt;0),'Control Sample Data'!D139,$B$1),"")</f>
        <v/>
      </c>
      <c r="Q140" s="17" t="str">
        <f>IF(SUM('Control Sample Data'!E$3:E$98)&gt;10,IF(AND(ISNUMBER('Control Sample Data'!E139),'Control Sample Data'!E139&lt;$B$1,'Control Sample Data'!E139&gt;0),'Control Sample Data'!E139,$B$1),"")</f>
        <v/>
      </c>
      <c r="R140" s="17" t="str">
        <f>IF(SUM('Control Sample Data'!F$3:F$98)&gt;10,IF(AND(ISNUMBER('Control Sample Data'!F139),'Control Sample Data'!F139&lt;$B$1,'Control Sample Data'!F139&gt;0),'Control Sample Data'!F139,$B$1),"")</f>
        <v/>
      </c>
      <c r="S140" s="17" t="str">
        <f>IF(SUM('Control Sample Data'!G$3:G$98)&gt;10,IF(AND(ISNUMBER('Control Sample Data'!G139),'Control Sample Data'!G139&lt;$B$1,'Control Sample Data'!G139&gt;0),'Control Sample Data'!G139,$B$1),"")</f>
        <v/>
      </c>
      <c r="T140" s="17" t="str">
        <f>IF(SUM('Control Sample Data'!H$3:H$98)&gt;10,IF(AND(ISNUMBER('Control Sample Data'!H139),'Control Sample Data'!H139&lt;$B$1,'Control Sample Data'!H139&gt;0),'Control Sample Data'!H139,$B$1),"")</f>
        <v/>
      </c>
      <c r="U140" s="17" t="str">
        <f>IF(SUM('Control Sample Data'!I$3:I$98)&gt;10,IF(AND(ISNUMBER('Control Sample Data'!I139),'Control Sample Data'!I139&lt;$B$1,'Control Sample Data'!I139&gt;0),'Control Sample Data'!I139,$B$1),"")</f>
        <v/>
      </c>
      <c r="V140" s="17" t="str">
        <f>IF(SUM('Control Sample Data'!J$3:J$98)&gt;10,IF(AND(ISNUMBER('Control Sample Data'!J139),'Control Sample Data'!J139&lt;$B$1,'Control Sample Data'!J139&gt;0),'Control Sample Data'!J139,$B$1),"")</f>
        <v/>
      </c>
      <c r="W140" s="17" t="str">
        <f>IF(SUM('Control Sample Data'!K$3:K$98)&gt;10,IF(AND(ISNUMBER('Control Sample Data'!K139),'Control Sample Data'!K139&lt;$B$1,'Control Sample Data'!K139&gt;0),'Control Sample Data'!K139,$B$1),"")</f>
        <v/>
      </c>
      <c r="X140" s="17" t="str">
        <f>IF(SUM('Control Sample Data'!L$3:L$98)&gt;10,IF(AND(ISNUMBER('Control Sample Data'!L139),'Control Sample Data'!L139&lt;$B$1,'Control Sample Data'!L139&gt;0),'Control Sample Data'!L139,$B$1),"")</f>
        <v/>
      </c>
      <c r="Y140" s="17" t="str">
        <f>IF(SUM('Control Sample Data'!M$3:M$98)&gt;10,IF(AND(ISNUMBER('Control Sample Data'!M139),'Control Sample Data'!M139&lt;$B$1,'Control Sample Data'!M139&gt;0),'Control Sample Data'!M139,$B$1),"")</f>
        <v/>
      </c>
      <c r="AT140" s="36" t="str">
        <f t="shared" si="90"/>
        <v/>
      </c>
      <c r="AU140" s="36" t="str">
        <f t="shared" si="91"/>
        <v/>
      </c>
      <c r="AV140" s="36" t="str">
        <f t="shared" si="92"/>
        <v/>
      </c>
      <c r="AW140" s="36" t="str">
        <f t="shared" si="93"/>
        <v/>
      </c>
      <c r="AX140" s="36" t="str">
        <f t="shared" si="94"/>
        <v/>
      </c>
      <c r="AY140" s="36" t="str">
        <f t="shared" si="95"/>
        <v/>
      </c>
      <c r="AZ140" s="36" t="str">
        <f t="shared" si="96"/>
        <v/>
      </c>
      <c r="BA140" s="36" t="str">
        <f t="shared" si="97"/>
        <v/>
      </c>
      <c r="BB140" s="36" t="str">
        <f t="shared" si="98"/>
        <v/>
      </c>
      <c r="BC140" s="36" t="str">
        <f t="shared" si="99"/>
        <v/>
      </c>
      <c r="BD140" s="36" t="str">
        <f t="shared" si="100"/>
        <v/>
      </c>
      <c r="BE140" s="36" t="str">
        <f t="shared" si="101"/>
        <v/>
      </c>
      <c r="BF140" s="36" t="str">
        <f t="shared" si="102"/>
        <v/>
      </c>
      <c r="BG140" s="36" t="str">
        <f t="shared" si="103"/>
        <v/>
      </c>
      <c r="BH140" s="36" t="str">
        <f t="shared" si="104"/>
        <v/>
      </c>
      <c r="BI140" s="36" t="str">
        <f t="shared" si="105"/>
        <v/>
      </c>
      <c r="BJ140" s="36" t="str">
        <f t="shared" si="106"/>
        <v/>
      </c>
      <c r="BK140" s="36" t="str">
        <f t="shared" si="107"/>
        <v/>
      </c>
      <c r="BL140" s="36" t="str">
        <f t="shared" si="108"/>
        <v/>
      </c>
      <c r="BM140" s="36" t="str">
        <f t="shared" si="109"/>
        <v/>
      </c>
      <c r="BN140" s="38" t="e">
        <f t="shared" si="88"/>
        <v>#DIV/0!</v>
      </c>
      <c r="BO140" s="38" t="e">
        <f t="shared" si="89"/>
        <v>#DIV/0!</v>
      </c>
      <c r="BP140" s="39" t="str">
        <f t="shared" si="110"/>
        <v/>
      </c>
      <c r="BQ140" s="39" t="str">
        <f t="shared" si="111"/>
        <v/>
      </c>
      <c r="BR140" s="39" t="str">
        <f t="shared" si="112"/>
        <v/>
      </c>
      <c r="BS140" s="39" t="str">
        <f t="shared" si="113"/>
        <v/>
      </c>
      <c r="BT140" s="39" t="str">
        <f t="shared" si="114"/>
        <v/>
      </c>
      <c r="BU140" s="39" t="str">
        <f t="shared" si="115"/>
        <v/>
      </c>
      <c r="BV140" s="39" t="str">
        <f t="shared" si="116"/>
        <v/>
      </c>
      <c r="BW140" s="39" t="str">
        <f t="shared" si="117"/>
        <v/>
      </c>
      <c r="BX140" s="39" t="str">
        <f t="shared" si="118"/>
        <v/>
      </c>
      <c r="BY140" s="39" t="str">
        <f t="shared" si="119"/>
        <v/>
      </c>
      <c r="BZ140" s="39" t="str">
        <f t="shared" si="120"/>
        <v/>
      </c>
      <c r="CA140" s="39" t="str">
        <f t="shared" si="121"/>
        <v/>
      </c>
      <c r="CB140" s="39" t="str">
        <f t="shared" si="122"/>
        <v/>
      </c>
      <c r="CC140" s="39" t="str">
        <f t="shared" si="123"/>
        <v/>
      </c>
      <c r="CD140" s="39" t="str">
        <f t="shared" si="124"/>
        <v/>
      </c>
      <c r="CE140" s="39" t="str">
        <f t="shared" si="125"/>
        <v/>
      </c>
      <c r="CF140" s="39" t="str">
        <f t="shared" si="126"/>
        <v/>
      </c>
      <c r="CG140" s="39" t="str">
        <f t="shared" si="127"/>
        <v/>
      </c>
      <c r="CH140" s="39" t="str">
        <f t="shared" si="128"/>
        <v/>
      </c>
      <c r="CI140" s="39" t="str">
        <f t="shared" si="129"/>
        <v/>
      </c>
    </row>
    <row r="141" spans="1:87">
      <c r="A141" s="18"/>
      <c r="B141" s="15" t="str">
        <f>'Gene Table'!E140</f>
        <v>mmu-miR-701-5p</v>
      </c>
      <c r="C141" s="15" t="str">
        <f>'Gene Table'!B140</f>
        <v>F18</v>
      </c>
      <c r="D141" s="16" t="str">
        <f>IF(SUM('Test Sample Data'!D$3:D$98)&gt;10,IF(AND(ISNUMBER('Test Sample Data'!D140),'Test Sample Data'!D140&lt;$B$1,'Test Sample Data'!D140&gt;0),'Test Sample Data'!D140,$B$1),"")</f>
        <v/>
      </c>
      <c r="E141" s="17" t="str">
        <f>IF(SUM('Test Sample Data'!E$3:E$98)&gt;10,IF(AND(ISNUMBER('Test Sample Data'!E140),'Test Sample Data'!E140&lt;$B$1,'Test Sample Data'!E140&gt;0),'Test Sample Data'!E140,$B$1),"")</f>
        <v/>
      </c>
      <c r="F141" s="17" t="str">
        <f>IF(SUM('Test Sample Data'!F$3:F$98)&gt;10,IF(AND(ISNUMBER('Test Sample Data'!F140),'Test Sample Data'!F140&lt;$B$1,'Test Sample Data'!F140&gt;0),'Test Sample Data'!F140,$B$1),"")</f>
        <v/>
      </c>
      <c r="G141" s="17" t="str">
        <f>IF(SUM('Test Sample Data'!G$3:G$98)&gt;10,IF(AND(ISNUMBER('Test Sample Data'!G140),'Test Sample Data'!G140&lt;$B$1,'Test Sample Data'!G140&gt;0),'Test Sample Data'!G140,$B$1),"")</f>
        <v/>
      </c>
      <c r="H141" s="17" t="str">
        <f>IF(SUM('Test Sample Data'!H$3:H$98)&gt;10,IF(AND(ISNUMBER('Test Sample Data'!H140),'Test Sample Data'!H140&lt;$B$1,'Test Sample Data'!H140&gt;0),'Test Sample Data'!H140,$B$1),"")</f>
        <v/>
      </c>
      <c r="I141" s="17" t="str">
        <f>IF(SUM('Test Sample Data'!I$3:I$98)&gt;10,IF(AND(ISNUMBER('Test Sample Data'!I140),'Test Sample Data'!I140&lt;$B$1,'Test Sample Data'!I140&gt;0),'Test Sample Data'!I140,$B$1),"")</f>
        <v/>
      </c>
      <c r="J141" s="17" t="str">
        <f>IF(SUM('Test Sample Data'!J$3:J$98)&gt;10,IF(AND(ISNUMBER('Test Sample Data'!J140),'Test Sample Data'!J140&lt;$B$1,'Test Sample Data'!J140&gt;0),'Test Sample Data'!J140,$B$1),"")</f>
        <v/>
      </c>
      <c r="K141" s="17" t="str">
        <f>IF(SUM('Test Sample Data'!K$3:K$98)&gt;10,IF(AND(ISNUMBER('Test Sample Data'!K140),'Test Sample Data'!K140&lt;$B$1,'Test Sample Data'!K140&gt;0),'Test Sample Data'!K140,$B$1),"")</f>
        <v/>
      </c>
      <c r="L141" s="17" t="str">
        <f>IF(SUM('Test Sample Data'!L$3:L$98)&gt;10,IF(AND(ISNUMBER('Test Sample Data'!L140),'Test Sample Data'!L140&lt;$B$1,'Test Sample Data'!L140&gt;0),'Test Sample Data'!L140,$B$1),"")</f>
        <v/>
      </c>
      <c r="M141" s="17" t="str">
        <f>IF(SUM('Test Sample Data'!M$3:M$98)&gt;10,IF(AND(ISNUMBER('Test Sample Data'!M140),'Test Sample Data'!M140&lt;$B$1,'Test Sample Data'!M140&gt;0),'Test Sample Data'!M140,$B$1),"")</f>
        <v/>
      </c>
      <c r="N141" s="17" t="str">
        <f>'Gene Table'!E140</f>
        <v>mmu-miR-701-5p</v>
      </c>
      <c r="O141" s="17" t="str">
        <f>'Gene Table'!B140</f>
        <v>F18</v>
      </c>
      <c r="P141" s="17" t="str">
        <f>IF(SUM('Control Sample Data'!D$3:D$98)&gt;10,IF(AND(ISNUMBER('Control Sample Data'!D140),'Control Sample Data'!D140&lt;$B$1,'Control Sample Data'!D140&gt;0),'Control Sample Data'!D140,$B$1),"")</f>
        <v/>
      </c>
      <c r="Q141" s="17" t="str">
        <f>IF(SUM('Control Sample Data'!E$3:E$98)&gt;10,IF(AND(ISNUMBER('Control Sample Data'!E140),'Control Sample Data'!E140&lt;$B$1,'Control Sample Data'!E140&gt;0),'Control Sample Data'!E140,$B$1),"")</f>
        <v/>
      </c>
      <c r="R141" s="17" t="str">
        <f>IF(SUM('Control Sample Data'!F$3:F$98)&gt;10,IF(AND(ISNUMBER('Control Sample Data'!F140),'Control Sample Data'!F140&lt;$B$1,'Control Sample Data'!F140&gt;0),'Control Sample Data'!F140,$B$1),"")</f>
        <v/>
      </c>
      <c r="S141" s="17" t="str">
        <f>IF(SUM('Control Sample Data'!G$3:G$98)&gt;10,IF(AND(ISNUMBER('Control Sample Data'!G140),'Control Sample Data'!G140&lt;$B$1,'Control Sample Data'!G140&gt;0),'Control Sample Data'!G140,$B$1),"")</f>
        <v/>
      </c>
      <c r="T141" s="17" t="str">
        <f>IF(SUM('Control Sample Data'!H$3:H$98)&gt;10,IF(AND(ISNUMBER('Control Sample Data'!H140),'Control Sample Data'!H140&lt;$B$1,'Control Sample Data'!H140&gt;0),'Control Sample Data'!H140,$B$1),"")</f>
        <v/>
      </c>
      <c r="U141" s="17" t="str">
        <f>IF(SUM('Control Sample Data'!I$3:I$98)&gt;10,IF(AND(ISNUMBER('Control Sample Data'!I140),'Control Sample Data'!I140&lt;$B$1,'Control Sample Data'!I140&gt;0),'Control Sample Data'!I140,$B$1),"")</f>
        <v/>
      </c>
      <c r="V141" s="17" t="str">
        <f>IF(SUM('Control Sample Data'!J$3:J$98)&gt;10,IF(AND(ISNUMBER('Control Sample Data'!J140),'Control Sample Data'!J140&lt;$B$1,'Control Sample Data'!J140&gt;0),'Control Sample Data'!J140,$B$1),"")</f>
        <v/>
      </c>
      <c r="W141" s="17" t="str">
        <f>IF(SUM('Control Sample Data'!K$3:K$98)&gt;10,IF(AND(ISNUMBER('Control Sample Data'!K140),'Control Sample Data'!K140&lt;$B$1,'Control Sample Data'!K140&gt;0),'Control Sample Data'!K140,$B$1),"")</f>
        <v/>
      </c>
      <c r="X141" s="17" t="str">
        <f>IF(SUM('Control Sample Data'!L$3:L$98)&gt;10,IF(AND(ISNUMBER('Control Sample Data'!L140),'Control Sample Data'!L140&lt;$B$1,'Control Sample Data'!L140&gt;0),'Control Sample Data'!L140,$B$1),"")</f>
        <v/>
      </c>
      <c r="Y141" s="17" t="str">
        <f>IF(SUM('Control Sample Data'!M$3:M$98)&gt;10,IF(AND(ISNUMBER('Control Sample Data'!M140),'Control Sample Data'!M140&lt;$B$1,'Control Sample Data'!M140&gt;0),'Control Sample Data'!M140,$B$1),"")</f>
        <v/>
      </c>
      <c r="AT141" s="36" t="str">
        <f t="shared" si="90"/>
        <v/>
      </c>
      <c r="AU141" s="36" t="str">
        <f t="shared" si="91"/>
        <v/>
      </c>
      <c r="AV141" s="36" t="str">
        <f t="shared" si="92"/>
        <v/>
      </c>
      <c r="AW141" s="36" t="str">
        <f t="shared" si="93"/>
        <v/>
      </c>
      <c r="AX141" s="36" t="str">
        <f t="shared" si="94"/>
        <v/>
      </c>
      <c r="AY141" s="36" t="str">
        <f t="shared" si="95"/>
        <v/>
      </c>
      <c r="AZ141" s="36" t="str">
        <f t="shared" si="96"/>
        <v/>
      </c>
      <c r="BA141" s="36" t="str">
        <f t="shared" si="97"/>
        <v/>
      </c>
      <c r="BB141" s="36" t="str">
        <f t="shared" si="98"/>
        <v/>
      </c>
      <c r="BC141" s="36" t="str">
        <f t="shared" si="99"/>
        <v/>
      </c>
      <c r="BD141" s="36" t="str">
        <f t="shared" si="100"/>
        <v/>
      </c>
      <c r="BE141" s="36" t="str">
        <f t="shared" si="101"/>
        <v/>
      </c>
      <c r="BF141" s="36" t="str">
        <f t="shared" si="102"/>
        <v/>
      </c>
      <c r="BG141" s="36" t="str">
        <f t="shared" si="103"/>
        <v/>
      </c>
      <c r="BH141" s="36" t="str">
        <f t="shared" si="104"/>
        <v/>
      </c>
      <c r="BI141" s="36" t="str">
        <f t="shared" si="105"/>
        <v/>
      </c>
      <c r="BJ141" s="36" t="str">
        <f t="shared" si="106"/>
        <v/>
      </c>
      <c r="BK141" s="36" t="str">
        <f t="shared" si="107"/>
        <v/>
      </c>
      <c r="BL141" s="36" t="str">
        <f t="shared" si="108"/>
        <v/>
      </c>
      <c r="BM141" s="36" t="str">
        <f t="shared" si="109"/>
        <v/>
      </c>
      <c r="BN141" s="38" t="e">
        <f t="shared" si="88"/>
        <v>#DIV/0!</v>
      </c>
      <c r="BO141" s="38" t="e">
        <f t="shared" si="89"/>
        <v>#DIV/0!</v>
      </c>
      <c r="BP141" s="39" t="str">
        <f t="shared" si="110"/>
        <v/>
      </c>
      <c r="BQ141" s="39" t="str">
        <f t="shared" si="111"/>
        <v/>
      </c>
      <c r="BR141" s="39" t="str">
        <f t="shared" si="112"/>
        <v/>
      </c>
      <c r="BS141" s="39" t="str">
        <f t="shared" si="113"/>
        <v/>
      </c>
      <c r="BT141" s="39" t="str">
        <f t="shared" si="114"/>
        <v/>
      </c>
      <c r="BU141" s="39" t="str">
        <f t="shared" si="115"/>
        <v/>
      </c>
      <c r="BV141" s="39" t="str">
        <f t="shared" si="116"/>
        <v/>
      </c>
      <c r="BW141" s="39" t="str">
        <f t="shared" si="117"/>
        <v/>
      </c>
      <c r="BX141" s="39" t="str">
        <f t="shared" si="118"/>
        <v/>
      </c>
      <c r="BY141" s="39" t="str">
        <f t="shared" si="119"/>
        <v/>
      </c>
      <c r="BZ141" s="39" t="str">
        <f t="shared" si="120"/>
        <v/>
      </c>
      <c r="CA141" s="39" t="str">
        <f t="shared" si="121"/>
        <v/>
      </c>
      <c r="CB141" s="39" t="str">
        <f t="shared" si="122"/>
        <v/>
      </c>
      <c r="CC141" s="39" t="str">
        <f t="shared" si="123"/>
        <v/>
      </c>
      <c r="CD141" s="39" t="str">
        <f t="shared" si="124"/>
        <v/>
      </c>
      <c r="CE141" s="39" t="str">
        <f t="shared" si="125"/>
        <v/>
      </c>
      <c r="CF141" s="39" t="str">
        <f t="shared" si="126"/>
        <v/>
      </c>
      <c r="CG141" s="39" t="str">
        <f t="shared" si="127"/>
        <v/>
      </c>
      <c r="CH141" s="39" t="str">
        <f t="shared" si="128"/>
        <v/>
      </c>
      <c r="CI141" s="39" t="str">
        <f t="shared" si="129"/>
        <v/>
      </c>
    </row>
    <row r="142" spans="1:87">
      <c r="A142" s="18"/>
      <c r="B142" s="15" t="str">
        <f>'Gene Table'!E141</f>
        <v>mmu-miR-339-3p</v>
      </c>
      <c r="C142" s="15" t="str">
        <f>'Gene Table'!B141</f>
        <v>F19</v>
      </c>
      <c r="D142" s="16" t="str">
        <f>IF(SUM('Test Sample Data'!D$3:D$98)&gt;10,IF(AND(ISNUMBER('Test Sample Data'!D141),'Test Sample Data'!D141&lt;$B$1,'Test Sample Data'!D141&gt;0),'Test Sample Data'!D141,$B$1),"")</f>
        <v/>
      </c>
      <c r="E142" s="17" t="str">
        <f>IF(SUM('Test Sample Data'!E$3:E$98)&gt;10,IF(AND(ISNUMBER('Test Sample Data'!E141),'Test Sample Data'!E141&lt;$B$1,'Test Sample Data'!E141&gt;0),'Test Sample Data'!E141,$B$1),"")</f>
        <v/>
      </c>
      <c r="F142" s="17" t="str">
        <f>IF(SUM('Test Sample Data'!F$3:F$98)&gt;10,IF(AND(ISNUMBER('Test Sample Data'!F141),'Test Sample Data'!F141&lt;$B$1,'Test Sample Data'!F141&gt;0),'Test Sample Data'!F141,$B$1),"")</f>
        <v/>
      </c>
      <c r="G142" s="17" t="str">
        <f>IF(SUM('Test Sample Data'!G$3:G$98)&gt;10,IF(AND(ISNUMBER('Test Sample Data'!G141),'Test Sample Data'!G141&lt;$B$1,'Test Sample Data'!G141&gt;0),'Test Sample Data'!G141,$B$1),"")</f>
        <v/>
      </c>
      <c r="H142" s="17" t="str">
        <f>IF(SUM('Test Sample Data'!H$3:H$98)&gt;10,IF(AND(ISNUMBER('Test Sample Data'!H141),'Test Sample Data'!H141&lt;$B$1,'Test Sample Data'!H141&gt;0),'Test Sample Data'!H141,$B$1),"")</f>
        <v/>
      </c>
      <c r="I142" s="17" t="str">
        <f>IF(SUM('Test Sample Data'!I$3:I$98)&gt;10,IF(AND(ISNUMBER('Test Sample Data'!I141),'Test Sample Data'!I141&lt;$B$1,'Test Sample Data'!I141&gt;0),'Test Sample Data'!I141,$B$1),"")</f>
        <v/>
      </c>
      <c r="J142" s="17" t="str">
        <f>IF(SUM('Test Sample Data'!J$3:J$98)&gt;10,IF(AND(ISNUMBER('Test Sample Data'!J141),'Test Sample Data'!J141&lt;$B$1,'Test Sample Data'!J141&gt;0),'Test Sample Data'!J141,$B$1),"")</f>
        <v/>
      </c>
      <c r="K142" s="17" t="str">
        <f>IF(SUM('Test Sample Data'!K$3:K$98)&gt;10,IF(AND(ISNUMBER('Test Sample Data'!K141),'Test Sample Data'!K141&lt;$B$1,'Test Sample Data'!K141&gt;0),'Test Sample Data'!K141,$B$1),"")</f>
        <v/>
      </c>
      <c r="L142" s="17" t="str">
        <f>IF(SUM('Test Sample Data'!L$3:L$98)&gt;10,IF(AND(ISNUMBER('Test Sample Data'!L141),'Test Sample Data'!L141&lt;$B$1,'Test Sample Data'!L141&gt;0),'Test Sample Data'!L141,$B$1),"")</f>
        <v/>
      </c>
      <c r="M142" s="17" t="str">
        <f>IF(SUM('Test Sample Data'!M$3:M$98)&gt;10,IF(AND(ISNUMBER('Test Sample Data'!M141),'Test Sample Data'!M141&lt;$B$1,'Test Sample Data'!M141&gt;0),'Test Sample Data'!M141,$B$1),"")</f>
        <v/>
      </c>
      <c r="N142" s="17" t="str">
        <f>'Gene Table'!E141</f>
        <v>mmu-miR-339-3p</v>
      </c>
      <c r="O142" s="17" t="str">
        <f>'Gene Table'!B141</f>
        <v>F19</v>
      </c>
      <c r="P142" s="17" t="str">
        <f>IF(SUM('Control Sample Data'!D$3:D$98)&gt;10,IF(AND(ISNUMBER('Control Sample Data'!D141),'Control Sample Data'!D141&lt;$B$1,'Control Sample Data'!D141&gt;0),'Control Sample Data'!D141,$B$1),"")</f>
        <v/>
      </c>
      <c r="Q142" s="17" t="str">
        <f>IF(SUM('Control Sample Data'!E$3:E$98)&gt;10,IF(AND(ISNUMBER('Control Sample Data'!E141),'Control Sample Data'!E141&lt;$B$1,'Control Sample Data'!E141&gt;0),'Control Sample Data'!E141,$B$1),"")</f>
        <v/>
      </c>
      <c r="R142" s="17" t="str">
        <f>IF(SUM('Control Sample Data'!F$3:F$98)&gt;10,IF(AND(ISNUMBER('Control Sample Data'!F141),'Control Sample Data'!F141&lt;$B$1,'Control Sample Data'!F141&gt;0),'Control Sample Data'!F141,$B$1),"")</f>
        <v/>
      </c>
      <c r="S142" s="17" t="str">
        <f>IF(SUM('Control Sample Data'!G$3:G$98)&gt;10,IF(AND(ISNUMBER('Control Sample Data'!G141),'Control Sample Data'!G141&lt;$B$1,'Control Sample Data'!G141&gt;0),'Control Sample Data'!G141,$B$1),"")</f>
        <v/>
      </c>
      <c r="T142" s="17" t="str">
        <f>IF(SUM('Control Sample Data'!H$3:H$98)&gt;10,IF(AND(ISNUMBER('Control Sample Data'!H141),'Control Sample Data'!H141&lt;$B$1,'Control Sample Data'!H141&gt;0),'Control Sample Data'!H141,$B$1),"")</f>
        <v/>
      </c>
      <c r="U142" s="17" t="str">
        <f>IF(SUM('Control Sample Data'!I$3:I$98)&gt;10,IF(AND(ISNUMBER('Control Sample Data'!I141),'Control Sample Data'!I141&lt;$B$1,'Control Sample Data'!I141&gt;0),'Control Sample Data'!I141,$B$1),"")</f>
        <v/>
      </c>
      <c r="V142" s="17" t="str">
        <f>IF(SUM('Control Sample Data'!J$3:J$98)&gt;10,IF(AND(ISNUMBER('Control Sample Data'!J141),'Control Sample Data'!J141&lt;$B$1,'Control Sample Data'!J141&gt;0),'Control Sample Data'!J141,$B$1),"")</f>
        <v/>
      </c>
      <c r="W142" s="17" t="str">
        <f>IF(SUM('Control Sample Data'!K$3:K$98)&gt;10,IF(AND(ISNUMBER('Control Sample Data'!K141),'Control Sample Data'!K141&lt;$B$1,'Control Sample Data'!K141&gt;0),'Control Sample Data'!K141,$B$1),"")</f>
        <v/>
      </c>
      <c r="X142" s="17" t="str">
        <f>IF(SUM('Control Sample Data'!L$3:L$98)&gt;10,IF(AND(ISNUMBER('Control Sample Data'!L141),'Control Sample Data'!L141&lt;$B$1,'Control Sample Data'!L141&gt;0),'Control Sample Data'!L141,$B$1),"")</f>
        <v/>
      </c>
      <c r="Y142" s="17" t="str">
        <f>IF(SUM('Control Sample Data'!M$3:M$98)&gt;10,IF(AND(ISNUMBER('Control Sample Data'!M141),'Control Sample Data'!M141&lt;$B$1,'Control Sample Data'!M141&gt;0),'Control Sample Data'!M141,$B$1),"")</f>
        <v/>
      </c>
      <c r="AT142" s="36" t="str">
        <f t="shared" si="90"/>
        <v/>
      </c>
      <c r="AU142" s="36" t="str">
        <f t="shared" si="91"/>
        <v/>
      </c>
      <c r="AV142" s="36" t="str">
        <f t="shared" si="92"/>
        <v/>
      </c>
      <c r="AW142" s="36" t="str">
        <f t="shared" si="93"/>
        <v/>
      </c>
      <c r="AX142" s="36" t="str">
        <f t="shared" si="94"/>
        <v/>
      </c>
      <c r="AY142" s="36" t="str">
        <f t="shared" si="95"/>
        <v/>
      </c>
      <c r="AZ142" s="36" t="str">
        <f t="shared" si="96"/>
        <v/>
      </c>
      <c r="BA142" s="36" t="str">
        <f t="shared" si="97"/>
        <v/>
      </c>
      <c r="BB142" s="36" t="str">
        <f t="shared" si="98"/>
        <v/>
      </c>
      <c r="BC142" s="36" t="str">
        <f t="shared" si="99"/>
        <v/>
      </c>
      <c r="BD142" s="36" t="str">
        <f t="shared" si="100"/>
        <v/>
      </c>
      <c r="BE142" s="36" t="str">
        <f t="shared" si="101"/>
        <v/>
      </c>
      <c r="BF142" s="36" t="str">
        <f t="shared" si="102"/>
        <v/>
      </c>
      <c r="BG142" s="36" t="str">
        <f t="shared" si="103"/>
        <v/>
      </c>
      <c r="BH142" s="36" t="str">
        <f t="shared" si="104"/>
        <v/>
      </c>
      <c r="BI142" s="36" t="str">
        <f t="shared" si="105"/>
        <v/>
      </c>
      <c r="BJ142" s="36" t="str">
        <f t="shared" si="106"/>
        <v/>
      </c>
      <c r="BK142" s="36" t="str">
        <f t="shared" si="107"/>
        <v/>
      </c>
      <c r="BL142" s="36" t="str">
        <f t="shared" si="108"/>
        <v/>
      </c>
      <c r="BM142" s="36" t="str">
        <f t="shared" si="109"/>
        <v/>
      </c>
      <c r="BN142" s="38" t="e">
        <f t="shared" si="88"/>
        <v>#DIV/0!</v>
      </c>
      <c r="BO142" s="38" t="e">
        <f t="shared" si="89"/>
        <v>#DIV/0!</v>
      </c>
      <c r="BP142" s="39" t="str">
        <f t="shared" si="110"/>
        <v/>
      </c>
      <c r="BQ142" s="39" t="str">
        <f t="shared" si="111"/>
        <v/>
      </c>
      <c r="BR142" s="39" t="str">
        <f t="shared" si="112"/>
        <v/>
      </c>
      <c r="BS142" s="39" t="str">
        <f t="shared" si="113"/>
        <v/>
      </c>
      <c r="BT142" s="39" t="str">
        <f t="shared" si="114"/>
        <v/>
      </c>
      <c r="BU142" s="39" t="str">
        <f t="shared" si="115"/>
        <v/>
      </c>
      <c r="BV142" s="39" t="str">
        <f t="shared" si="116"/>
        <v/>
      </c>
      <c r="BW142" s="39" t="str">
        <f t="shared" si="117"/>
        <v/>
      </c>
      <c r="BX142" s="39" t="str">
        <f t="shared" si="118"/>
        <v/>
      </c>
      <c r="BY142" s="39" t="str">
        <f t="shared" si="119"/>
        <v/>
      </c>
      <c r="BZ142" s="39" t="str">
        <f t="shared" si="120"/>
        <v/>
      </c>
      <c r="CA142" s="39" t="str">
        <f t="shared" si="121"/>
        <v/>
      </c>
      <c r="CB142" s="39" t="str">
        <f t="shared" si="122"/>
        <v/>
      </c>
      <c r="CC142" s="39" t="str">
        <f t="shared" si="123"/>
        <v/>
      </c>
      <c r="CD142" s="39" t="str">
        <f t="shared" si="124"/>
        <v/>
      </c>
      <c r="CE142" s="39" t="str">
        <f t="shared" si="125"/>
        <v/>
      </c>
      <c r="CF142" s="39" t="str">
        <f t="shared" si="126"/>
        <v/>
      </c>
      <c r="CG142" s="39" t="str">
        <f t="shared" si="127"/>
        <v/>
      </c>
      <c r="CH142" s="39" t="str">
        <f t="shared" si="128"/>
        <v/>
      </c>
      <c r="CI142" s="39" t="str">
        <f t="shared" si="129"/>
        <v/>
      </c>
    </row>
    <row r="143" spans="1:87">
      <c r="A143" s="18"/>
      <c r="B143" s="15" t="str">
        <f>'Gene Table'!E142</f>
        <v>mmu-miR-703</v>
      </c>
      <c r="C143" s="15" t="str">
        <f>'Gene Table'!B142</f>
        <v>F20</v>
      </c>
      <c r="D143" s="16" t="str">
        <f>IF(SUM('Test Sample Data'!D$3:D$98)&gt;10,IF(AND(ISNUMBER('Test Sample Data'!D142),'Test Sample Data'!D142&lt;$B$1,'Test Sample Data'!D142&gt;0),'Test Sample Data'!D142,$B$1),"")</f>
        <v/>
      </c>
      <c r="E143" s="17" t="str">
        <f>IF(SUM('Test Sample Data'!E$3:E$98)&gt;10,IF(AND(ISNUMBER('Test Sample Data'!E142),'Test Sample Data'!E142&lt;$B$1,'Test Sample Data'!E142&gt;0),'Test Sample Data'!E142,$B$1),"")</f>
        <v/>
      </c>
      <c r="F143" s="17" t="str">
        <f>IF(SUM('Test Sample Data'!F$3:F$98)&gt;10,IF(AND(ISNUMBER('Test Sample Data'!F142),'Test Sample Data'!F142&lt;$B$1,'Test Sample Data'!F142&gt;0),'Test Sample Data'!F142,$B$1),"")</f>
        <v/>
      </c>
      <c r="G143" s="17" t="str">
        <f>IF(SUM('Test Sample Data'!G$3:G$98)&gt;10,IF(AND(ISNUMBER('Test Sample Data'!G142),'Test Sample Data'!G142&lt;$B$1,'Test Sample Data'!G142&gt;0),'Test Sample Data'!G142,$B$1),"")</f>
        <v/>
      </c>
      <c r="H143" s="17" t="str">
        <f>IF(SUM('Test Sample Data'!H$3:H$98)&gt;10,IF(AND(ISNUMBER('Test Sample Data'!H142),'Test Sample Data'!H142&lt;$B$1,'Test Sample Data'!H142&gt;0),'Test Sample Data'!H142,$B$1),"")</f>
        <v/>
      </c>
      <c r="I143" s="17" t="str">
        <f>IF(SUM('Test Sample Data'!I$3:I$98)&gt;10,IF(AND(ISNUMBER('Test Sample Data'!I142),'Test Sample Data'!I142&lt;$B$1,'Test Sample Data'!I142&gt;0),'Test Sample Data'!I142,$B$1),"")</f>
        <v/>
      </c>
      <c r="J143" s="17" t="str">
        <f>IF(SUM('Test Sample Data'!J$3:J$98)&gt;10,IF(AND(ISNUMBER('Test Sample Data'!J142),'Test Sample Data'!J142&lt;$B$1,'Test Sample Data'!J142&gt;0),'Test Sample Data'!J142,$B$1),"")</f>
        <v/>
      </c>
      <c r="K143" s="17" t="str">
        <f>IF(SUM('Test Sample Data'!K$3:K$98)&gt;10,IF(AND(ISNUMBER('Test Sample Data'!K142),'Test Sample Data'!K142&lt;$B$1,'Test Sample Data'!K142&gt;0),'Test Sample Data'!K142,$B$1),"")</f>
        <v/>
      </c>
      <c r="L143" s="17" t="str">
        <f>IF(SUM('Test Sample Data'!L$3:L$98)&gt;10,IF(AND(ISNUMBER('Test Sample Data'!L142),'Test Sample Data'!L142&lt;$B$1,'Test Sample Data'!L142&gt;0),'Test Sample Data'!L142,$B$1),"")</f>
        <v/>
      </c>
      <c r="M143" s="17" t="str">
        <f>IF(SUM('Test Sample Data'!M$3:M$98)&gt;10,IF(AND(ISNUMBER('Test Sample Data'!M142),'Test Sample Data'!M142&lt;$B$1,'Test Sample Data'!M142&gt;0),'Test Sample Data'!M142,$B$1),"")</f>
        <v/>
      </c>
      <c r="N143" s="17" t="str">
        <f>'Gene Table'!E142</f>
        <v>mmu-miR-703</v>
      </c>
      <c r="O143" s="17" t="str">
        <f>'Gene Table'!B142</f>
        <v>F20</v>
      </c>
      <c r="P143" s="17" t="str">
        <f>IF(SUM('Control Sample Data'!D$3:D$98)&gt;10,IF(AND(ISNUMBER('Control Sample Data'!D142),'Control Sample Data'!D142&lt;$B$1,'Control Sample Data'!D142&gt;0),'Control Sample Data'!D142,$B$1),"")</f>
        <v/>
      </c>
      <c r="Q143" s="17" t="str">
        <f>IF(SUM('Control Sample Data'!E$3:E$98)&gt;10,IF(AND(ISNUMBER('Control Sample Data'!E142),'Control Sample Data'!E142&lt;$B$1,'Control Sample Data'!E142&gt;0),'Control Sample Data'!E142,$B$1),"")</f>
        <v/>
      </c>
      <c r="R143" s="17" t="str">
        <f>IF(SUM('Control Sample Data'!F$3:F$98)&gt;10,IF(AND(ISNUMBER('Control Sample Data'!F142),'Control Sample Data'!F142&lt;$B$1,'Control Sample Data'!F142&gt;0),'Control Sample Data'!F142,$B$1),"")</f>
        <v/>
      </c>
      <c r="S143" s="17" t="str">
        <f>IF(SUM('Control Sample Data'!G$3:G$98)&gt;10,IF(AND(ISNUMBER('Control Sample Data'!G142),'Control Sample Data'!G142&lt;$B$1,'Control Sample Data'!G142&gt;0),'Control Sample Data'!G142,$B$1),"")</f>
        <v/>
      </c>
      <c r="T143" s="17" t="str">
        <f>IF(SUM('Control Sample Data'!H$3:H$98)&gt;10,IF(AND(ISNUMBER('Control Sample Data'!H142),'Control Sample Data'!H142&lt;$B$1,'Control Sample Data'!H142&gt;0),'Control Sample Data'!H142,$B$1),"")</f>
        <v/>
      </c>
      <c r="U143" s="17" t="str">
        <f>IF(SUM('Control Sample Data'!I$3:I$98)&gt;10,IF(AND(ISNUMBER('Control Sample Data'!I142),'Control Sample Data'!I142&lt;$B$1,'Control Sample Data'!I142&gt;0),'Control Sample Data'!I142,$B$1),"")</f>
        <v/>
      </c>
      <c r="V143" s="17" t="str">
        <f>IF(SUM('Control Sample Data'!J$3:J$98)&gt;10,IF(AND(ISNUMBER('Control Sample Data'!J142),'Control Sample Data'!J142&lt;$B$1,'Control Sample Data'!J142&gt;0),'Control Sample Data'!J142,$B$1),"")</f>
        <v/>
      </c>
      <c r="W143" s="17" t="str">
        <f>IF(SUM('Control Sample Data'!K$3:K$98)&gt;10,IF(AND(ISNUMBER('Control Sample Data'!K142),'Control Sample Data'!K142&lt;$B$1,'Control Sample Data'!K142&gt;0),'Control Sample Data'!K142,$B$1),"")</f>
        <v/>
      </c>
      <c r="X143" s="17" t="str">
        <f>IF(SUM('Control Sample Data'!L$3:L$98)&gt;10,IF(AND(ISNUMBER('Control Sample Data'!L142),'Control Sample Data'!L142&lt;$B$1,'Control Sample Data'!L142&gt;0),'Control Sample Data'!L142,$B$1),"")</f>
        <v/>
      </c>
      <c r="Y143" s="17" t="str">
        <f>IF(SUM('Control Sample Data'!M$3:M$98)&gt;10,IF(AND(ISNUMBER('Control Sample Data'!M142),'Control Sample Data'!M142&lt;$B$1,'Control Sample Data'!M142&gt;0),'Control Sample Data'!M142,$B$1),"")</f>
        <v/>
      </c>
      <c r="AT143" s="36" t="str">
        <f t="shared" si="90"/>
        <v/>
      </c>
      <c r="AU143" s="36" t="str">
        <f t="shared" si="91"/>
        <v/>
      </c>
      <c r="AV143" s="36" t="str">
        <f t="shared" si="92"/>
        <v/>
      </c>
      <c r="AW143" s="36" t="str">
        <f t="shared" si="93"/>
        <v/>
      </c>
      <c r="AX143" s="36" t="str">
        <f t="shared" si="94"/>
        <v/>
      </c>
      <c r="AY143" s="36" t="str">
        <f t="shared" si="95"/>
        <v/>
      </c>
      <c r="AZ143" s="36" t="str">
        <f t="shared" si="96"/>
        <v/>
      </c>
      <c r="BA143" s="36" t="str">
        <f t="shared" si="97"/>
        <v/>
      </c>
      <c r="BB143" s="36" t="str">
        <f t="shared" si="98"/>
        <v/>
      </c>
      <c r="BC143" s="36" t="str">
        <f t="shared" si="99"/>
        <v/>
      </c>
      <c r="BD143" s="36" t="str">
        <f t="shared" si="100"/>
        <v/>
      </c>
      <c r="BE143" s="36" t="str">
        <f t="shared" si="101"/>
        <v/>
      </c>
      <c r="BF143" s="36" t="str">
        <f t="shared" si="102"/>
        <v/>
      </c>
      <c r="BG143" s="36" t="str">
        <f t="shared" si="103"/>
        <v/>
      </c>
      <c r="BH143" s="36" t="str">
        <f t="shared" si="104"/>
        <v/>
      </c>
      <c r="BI143" s="36" t="str">
        <f t="shared" si="105"/>
        <v/>
      </c>
      <c r="BJ143" s="36" t="str">
        <f t="shared" si="106"/>
        <v/>
      </c>
      <c r="BK143" s="36" t="str">
        <f t="shared" si="107"/>
        <v/>
      </c>
      <c r="BL143" s="36" t="str">
        <f t="shared" si="108"/>
        <v/>
      </c>
      <c r="BM143" s="36" t="str">
        <f t="shared" si="109"/>
        <v/>
      </c>
      <c r="BN143" s="38" t="e">
        <f t="shared" si="88"/>
        <v>#DIV/0!</v>
      </c>
      <c r="BO143" s="38" t="e">
        <f t="shared" si="89"/>
        <v>#DIV/0!</v>
      </c>
      <c r="BP143" s="39" t="str">
        <f t="shared" si="110"/>
        <v/>
      </c>
      <c r="BQ143" s="39" t="str">
        <f t="shared" si="111"/>
        <v/>
      </c>
      <c r="BR143" s="39" t="str">
        <f t="shared" si="112"/>
        <v/>
      </c>
      <c r="BS143" s="39" t="str">
        <f t="shared" si="113"/>
        <v/>
      </c>
      <c r="BT143" s="39" t="str">
        <f t="shared" si="114"/>
        <v/>
      </c>
      <c r="BU143" s="39" t="str">
        <f t="shared" si="115"/>
        <v/>
      </c>
      <c r="BV143" s="39" t="str">
        <f t="shared" si="116"/>
        <v/>
      </c>
      <c r="BW143" s="39" t="str">
        <f t="shared" si="117"/>
        <v/>
      </c>
      <c r="BX143" s="39" t="str">
        <f t="shared" si="118"/>
        <v/>
      </c>
      <c r="BY143" s="39" t="str">
        <f t="shared" si="119"/>
        <v/>
      </c>
      <c r="BZ143" s="39" t="str">
        <f t="shared" si="120"/>
        <v/>
      </c>
      <c r="CA143" s="39" t="str">
        <f t="shared" si="121"/>
        <v/>
      </c>
      <c r="CB143" s="39" t="str">
        <f t="shared" si="122"/>
        <v/>
      </c>
      <c r="CC143" s="39" t="str">
        <f t="shared" si="123"/>
        <v/>
      </c>
      <c r="CD143" s="39" t="str">
        <f t="shared" si="124"/>
        <v/>
      </c>
      <c r="CE143" s="39" t="str">
        <f t="shared" si="125"/>
        <v/>
      </c>
      <c r="CF143" s="39" t="str">
        <f t="shared" si="126"/>
        <v/>
      </c>
      <c r="CG143" s="39" t="str">
        <f t="shared" si="127"/>
        <v/>
      </c>
      <c r="CH143" s="39" t="str">
        <f t="shared" si="128"/>
        <v/>
      </c>
      <c r="CI143" s="39" t="str">
        <f t="shared" si="129"/>
        <v/>
      </c>
    </row>
    <row r="144" spans="1:87">
      <c r="A144" s="18"/>
      <c r="B144" s="15" t="str">
        <f>'Gene Table'!E143</f>
        <v>mmu-miR-343</v>
      </c>
      <c r="C144" s="15" t="str">
        <f>'Gene Table'!B143</f>
        <v>F21</v>
      </c>
      <c r="D144" s="16" t="str">
        <f>IF(SUM('Test Sample Data'!D$3:D$98)&gt;10,IF(AND(ISNUMBER('Test Sample Data'!D143),'Test Sample Data'!D143&lt;$B$1,'Test Sample Data'!D143&gt;0),'Test Sample Data'!D143,$B$1),"")</f>
        <v/>
      </c>
      <c r="E144" s="17" t="str">
        <f>IF(SUM('Test Sample Data'!E$3:E$98)&gt;10,IF(AND(ISNUMBER('Test Sample Data'!E143),'Test Sample Data'!E143&lt;$B$1,'Test Sample Data'!E143&gt;0),'Test Sample Data'!E143,$B$1),"")</f>
        <v/>
      </c>
      <c r="F144" s="17" t="str">
        <f>IF(SUM('Test Sample Data'!F$3:F$98)&gt;10,IF(AND(ISNUMBER('Test Sample Data'!F143),'Test Sample Data'!F143&lt;$B$1,'Test Sample Data'!F143&gt;0),'Test Sample Data'!F143,$B$1),"")</f>
        <v/>
      </c>
      <c r="G144" s="17" t="str">
        <f>IF(SUM('Test Sample Data'!G$3:G$98)&gt;10,IF(AND(ISNUMBER('Test Sample Data'!G143),'Test Sample Data'!G143&lt;$B$1,'Test Sample Data'!G143&gt;0),'Test Sample Data'!G143,$B$1),"")</f>
        <v/>
      </c>
      <c r="H144" s="17" t="str">
        <f>IF(SUM('Test Sample Data'!H$3:H$98)&gt;10,IF(AND(ISNUMBER('Test Sample Data'!H143),'Test Sample Data'!H143&lt;$B$1,'Test Sample Data'!H143&gt;0),'Test Sample Data'!H143,$B$1),"")</f>
        <v/>
      </c>
      <c r="I144" s="17" t="str">
        <f>IF(SUM('Test Sample Data'!I$3:I$98)&gt;10,IF(AND(ISNUMBER('Test Sample Data'!I143),'Test Sample Data'!I143&lt;$B$1,'Test Sample Data'!I143&gt;0),'Test Sample Data'!I143,$B$1),"")</f>
        <v/>
      </c>
      <c r="J144" s="17" t="str">
        <f>IF(SUM('Test Sample Data'!J$3:J$98)&gt;10,IF(AND(ISNUMBER('Test Sample Data'!J143),'Test Sample Data'!J143&lt;$B$1,'Test Sample Data'!J143&gt;0),'Test Sample Data'!J143,$B$1),"")</f>
        <v/>
      </c>
      <c r="K144" s="17" t="str">
        <f>IF(SUM('Test Sample Data'!K$3:K$98)&gt;10,IF(AND(ISNUMBER('Test Sample Data'!K143),'Test Sample Data'!K143&lt;$B$1,'Test Sample Data'!K143&gt;0),'Test Sample Data'!K143,$B$1),"")</f>
        <v/>
      </c>
      <c r="L144" s="17" t="str">
        <f>IF(SUM('Test Sample Data'!L$3:L$98)&gt;10,IF(AND(ISNUMBER('Test Sample Data'!L143),'Test Sample Data'!L143&lt;$B$1,'Test Sample Data'!L143&gt;0),'Test Sample Data'!L143,$B$1),"")</f>
        <v/>
      </c>
      <c r="M144" s="17" t="str">
        <f>IF(SUM('Test Sample Data'!M$3:M$98)&gt;10,IF(AND(ISNUMBER('Test Sample Data'!M143),'Test Sample Data'!M143&lt;$B$1,'Test Sample Data'!M143&gt;0),'Test Sample Data'!M143,$B$1),"")</f>
        <v/>
      </c>
      <c r="N144" s="17" t="str">
        <f>'Gene Table'!E143</f>
        <v>mmu-miR-343</v>
      </c>
      <c r="O144" s="17" t="str">
        <f>'Gene Table'!B143</f>
        <v>F21</v>
      </c>
      <c r="P144" s="17" t="str">
        <f>IF(SUM('Control Sample Data'!D$3:D$98)&gt;10,IF(AND(ISNUMBER('Control Sample Data'!D143),'Control Sample Data'!D143&lt;$B$1,'Control Sample Data'!D143&gt;0),'Control Sample Data'!D143,$B$1),"")</f>
        <v/>
      </c>
      <c r="Q144" s="17" t="str">
        <f>IF(SUM('Control Sample Data'!E$3:E$98)&gt;10,IF(AND(ISNUMBER('Control Sample Data'!E143),'Control Sample Data'!E143&lt;$B$1,'Control Sample Data'!E143&gt;0),'Control Sample Data'!E143,$B$1),"")</f>
        <v/>
      </c>
      <c r="R144" s="17" t="str">
        <f>IF(SUM('Control Sample Data'!F$3:F$98)&gt;10,IF(AND(ISNUMBER('Control Sample Data'!F143),'Control Sample Data'!F143&lt;$B$1,'Control Sample Data'!F143&gt;0),'Control Sample Data'!F143,$B$1),"")</f>
        <v/>
      </c>
      <c r="S144" s="17" t="str">
        <f>IF(SUM('Control Sample Data'!G$3:G$98)&gt;10,IF(AND(ISNUMBER('Control Sample Data'!G143),'Control Sample Data'!G143&lt;$B$1,'Control Sample Data'!G143&gt;0),'Control Sample Data'!G143,$B$1),"")</f>
        <v/>
      </c>
      <c r="T144" s="17" t="str">
        <f>IF(SUM('Control Sample Data'!H$3:H$98)&gt;10,IF(AND(ISNUMBER('Control Sample Data'!H143),'Control Sample Data'!H143&lt;$B$1,'Control Sample Data'!H143&gt;0),'Control Sample Data'!H143,$B$1),"")</f>
        <v/>
      </c>
      <c r="U144" s="17" t="str">
        <f>IF(SUM('Control Sample Data'!I$3:I$98)&gt;10,IF(AND(ISNUMBER('Control Sample Data'!I143),'Control Sample Data'!I143&lt;$B$1,'Control Sample Data'!I143&gt;0),'Control Sample Data'!I143,$B$1),"")</f>
        <v/>
      </c>
      <c r="V144" s="17" t="str">
        <f>IF(SUM('Control Sample Data'!J$3:J$98)&gt;10,IF(AND(ISNUMBER('Control Sample Data'!J143),'Control Sample Data'!J143&lt;$B$1,'Control Sample Data'!J143&gt;0),'Control Sample Data'!J143,$B$1),"")</f>
        <v/>
      </c>
      <c r="W144" s="17" t="str">
        <f>IF(SUM('Control Sample Data'!K$3:K$98)&gt;10,IF(AND(ISNUMBER('Control Sample Data'!K143),'Control Sample Data'!K143&lt;$B$1,'Control Sample Data'!K143&gt;0),'Control Sample Data'!K143,$B$1),"")</f>
        <v/>
      </c>
      <c r="X144" s="17" t="str">
        <f>IF(SUM('Control Sample Data'!L$3:L$98)&gt;10,IF(AND(ISNUMBER('Control Sample Data'!L143),'Control Sample Data'!L143&lt;$B$1,'Control Sample Data'!L143&gt;0),'Control Sample Data'!L143,$B$1),"")</f>
        <v/>
      </c>
      <c r="Y144" s="17" t="str">
        <f>IF(SUM('Control Sample Data'!M$3:M$98)&gt;10,IF(AND(ISNUMBER('Control Sample Data'!M143),'Control Sample Data'!M143&lt;$B$1,'Control Sample Data'!M143&gt;0),'Control Sample Data'!M143,$B$1),"")</f>
        <v/>
      </c>
      <c r="AT144" s="36" t="str">
        <f t="shared" si="90"/>
        <v/>
      </c>
      <c r="AU144" s="36" t="str">
        <f t="shared" si="91"/>
        <v/>
      </c>
      <c r="AV144" s="36" t="str">
        <f t="shared" si="92"/>
        <v/>
      </c>
      <c r="AW144" s="36" t="str">
        <f t="shared" si="93"/>
        <v/>
      </c>
      <c r="AX144" s="36" t="str">
        <f t="shared" si="94"/>
        <v/>
      </c>
      <c r="AY144" s="36" t="str">
        <f t="shared" si="95"/>
        <v/>
      </c>
      <c r="AZ144" s="36" t="str">
        <f t="shared" si="96"/>
        <v/>
      </c>
      <c r="BA144" s="36" t="str">
        <f t="shared" si="97"/>
        <v/>
      </c>
      <c r="BB144" s="36" t="str">
        <f t="shared" si="98"/>
        <v/>
      </c>
      <c r="BC144" s="36" t="str">
        <f t="shared" si="99"/>
        <v/>
      </c>
      <c r="BD144" s="36" t="str">
        <f t="shared" si="100"/>
        <v/>
      </c>
      <c r="BE144" s="36" t="str">
        <f t="shared" si="101"/>
        <v/>
      </c>
      <c r="BF144" s="36" t="str">
        <f t="shared" si="102"/>
        <v/>
      </c>
      <c r="BG144" s="36" t="str">
        <f t="shared" si="103"/>
        <v/>
      </c>
      <c r="BH144" s="36" t="str">
        <f t="shared" si="104"/>
        <v/>
      </c>
      <c r="BI144" s="36" t="str">
        <f t="shared" si="105"/>
        <v/>
      </c>
      <c r="BJ144" s="36" t="str">
        <f t="shared" si="106"/>
        <v/>
      </c>
      <c r="BK144" s="36" t="str">
        <f t="shared" si="107"/>
        <v/>
      </c>
      <c r="BL144" s="36" t="str">
        <f t="shared" si="108"/>
        <v/>
      </c>
      <c r="BM144" s="36" t="str">
        <f t="shared" si="109"/>
        <v/>
      </c>
      <c r="BN144" s="38" t="e">
        <f t="shared" si="88"/>
        <v>#DIV/0!</v>
      </c>
      <c r="BO144" s="38" t="e">
        <f t="shared" si="89"/>
        <v>#DIV/0!</v>
      </c>
      <c r="BP144" s="39" t="str">
        <f t="shared" si="110"/>
        <v/>
      </c>
      <c r="BQ144" s="39" t="str">
        <f t="shared" si="111"/>
        <v/>
      </c>
      <c r="BR144" s="39" t="str">
        <f t="shared" si="112"/>
        <v/>
      </c>
      <c r="BS144" s="39" t="str">
        <f t="shared" si="113"/>
        <v/>
      </c>
      <c r="BT144" s="39" t="str">
        <f t="shared" si="114"/>
        <v/>
      </c>
      <c r="BU144" s="39" t="str">
        <f t="shared" si="115"/>
        <v/>
      </c>
      <c r="BV144" s="39" t="str">
        <f t="shared" si="116"/>
        <v/>
      </c>
      <c r="BW144" s="39" t="str">
        <f t="shared" si="117"/>
        <v/>
      </c>
      <c r="BX144" s="39" t="str">
        <f t="shared" si="118"/>
        <v/>
      </c>
      <c r="BY144" s="39" t="str">
        <f t="shared" si="119"/>
        <v/>
      </c>
      <c r="BZ144" s="39" t="str">
        <f t="shared" si="120"/>
        <v/>
      </c>
      <c r="CA144" s="39" t="str">
        <f t="shared" si="121"/>
        <v/>
      </c>
      <c r="CB144" s="39" t="str">
        <f t="shared" si="122"/>
        <v/>
      </c>
      <c r="CC144" s="39" t="str">
        <f t="shared" si="123"/>
        <v/>
      </c>
      <c r="CD144" s="39" t="str">
        <f t="shared" si="124"/>
        <v/>
      </c>
      <c r="CE144" s="39" t="str">
        <f t="shared" si="125"/>
        <v/>
      </c>
      <c r="CF144" s="39" t="str">
        <f t="shared" si="126"/>
        <v/>
      </c>
      <c r="CG144" s="39" t="str">
        <f t="shared" si="127"/>
        <v/>
      </c>
      <c r="CH144" s="39" t="str">
        <f t="shared" si="128"/>
        <v/>
      </c>
      <c r="CI144" s="39" t="str">
        <f t="shared" si="129"/>
        <v/>
      </c>
    </row>
    <row r="145" spans="1:87">
      <c r="A145" s="18"/>
      <c r="B145" s="15" t="str">
        <f>'Gene Table'!E144</f>
        <v>mmu-miR-705</v>
      </c>
      <c r="C145" s="15" t="str">
        <f>'Gene Table'!B144</f>
        <v>F22</v>
      </c>
      <c r="D145" s="16" t="str">
        <f>IF(SUM('Test Sample Data'!D$3:D$98)&gt;10,IF(AND(ISNUMBER('Test Sample Data'!D144),'Test Sample Data'!D144&lt;$B$1,'Test Sample Data'!D144&gt;0),'Test Sample Data'!D144,$B$1),"")</f>
        <v/>
      </c>
      <c r="E145" s="17" t="str">
        <f>IF(SUM('Test Sample Data'!E$3:E$98)&gt;10,IF(AND(ISNUMBER('Test Sample Data'!E144),'Test Sample Data'!E144&lt;$B$1,'Test Sample Data'!E144&gt;0),'Test Sample Data'!E144,$B$1),"")</f>
        <v/>
      </c>
      <c r="F145" s="17" t="str">
        <f>IF(SUM('Test Sample Data'!F$3:F$98)&gt;10,IF(AND(ISNUMBER('Test Sample Data'!F144),'Test Sample Data'!F144&lt;$B$1,'Test Sample Data'!F144&gt;0),'Test Sample Data'!F144,$B$1),"")</f>
        <v/>
      </c>
      <c r="G145" s="17" t="str">
        <f>IF(SUM('Test Sample Data'!G$3:G$98)&gt;10,IF(AND(ISNUMBER('Test Sample Data'!G144),'Test Sample Data'!G144&lt;$B$1,'Test Sample Data'!G144&gt;0),'Test Sample Data'!G144,$B$1),"")</f>
        <v/>
      </c>
      <c r="H145" s="17" t="str">
        <f>IF(SUM('Test Sample Data'!H$3:H$98)&gt;10,IF(AND(ISNUMBER('Test Sample Data'!H144),'Test Sample Data'!H144&lt;$B$1,'Test Sample Data'!H144&gt;0),'Test Sample Data'!H144,$B$1),"")</f>
        <v/>
      </c>
      <c r="I145" s="17" t="str">
        <f>IF(SUM('Test Sample Data'!I$3:I$98)&gt;10,IF(AND(ISNUMBER('Test Sample Data'!I144),'Test Sample Data'!I144&lt;$B$1,'Test Sample Data'!I144&gt;0),'Test Sample Data'!I144,$B$1),"")</f>
        <v/>
      </c>
      <c r="J145" s="17" t="str">
        <f>IF(SUM('Test Sample Data'!J$3:J$98)&gt;10,IF(AND(ISNUMBER('Test Sample Data'!J144),'Test Sample Data'!J144&lt;$B$1,'Test Sample Data'!J144&gt;0),'Test Sample Data'!J144,$B$1),"")</f>
        <v/>
      </c>
      <c r="K145" s="17" t="str">
        <f>IF(SUM('Test Sample Data'!K$3:K$98)&gt;10,IF(AND(ISNUMBER('Test Sample Data'!K144),'Test Sample Data'!K144&lt;$B$1,'Test Sample Data'!K144&gt;0),'Test Sample Data'!K144,$B$1),"")</f>
        <v/>
      </c>
      <c r="L145" s="17" t="str">
        <f>IF(SUM('Test Sample Data'!L$3:L$98)&gt;10,IF(AND(ISNUMBER('Test Sample Data'!L144),'Test Sample Data'!L144&lt;$B$1,'Test Sample Data'!L144&gt;0),'Test Sample Data'!L144,$B$1),"")</f>
        <v/>
      </c>
      <c r="M145" s="17" t="str">
        <f>IF(SUM('Test Sample Data'!M$3:M$98)&gt;10,IF(AND(ISNUMBER('Test Sample Data'!M144),'Test Sample Data'!M144&lt;$B$1,'Test Sample Data'!M144&gt;0),'Test Sample Data'!M144,$B$1),"")</f>
        <v/>
      </c>
      <c r="N145" s="17" t="str">
        <f>'Gene Table'!E144</f>
        <v>mmu-miR-705</v>
      </c>
      <c r="O145" s="17" t="str">
        <f>'Gene Table'!B144</f>
        <v>F22</v>
      </c>
      <c r="P145" s="17" t="str">
        <f>IF(SUM('Control Sample Data'!D$3:D$98)&gt;10,IF(AND(ISNUMBER('Control Sample Data'!D144),'Control Sample Data'!D144&lt;$B$1,'Control Sample Data'!D144&gt;0),'Control Sample Data'!D144,$B$1),"")</f>
        <v/>
      </c>
      <c r="Q145" s="17" t="str">
        <f>IF(SUM('Control Sample Data'!E$3:E$98)&gt;10,IF(AND(ISNUMBER('Control Sample Data'!E144),'Control Sample Data'!E144&lt;$B$1,'Control Sample Data'!E144&gt;0),'Control Sample Data'!E144,$B$1),"")</f>
        <v/>
      </c>
      <c r="R145" s="17" t="str">
        <f>IF(SUM('Control Sample Data'!F$3:F$98)&gt;10,IF(AND(ISNUMBER('Control Sample Data'!F144),'Control Sample Data'!F144&lt;$B$1,'Control Sample Data'!F144&gt;0),'Control Sample Data'!F144,$B$1),"")</f>
        <v/>
      </c>
      <c r="S145" s="17" t="str">
        <f>IF(SUM('Control Sample Data'!G$3:G$98)&gt;10,IF(AND(ISNUMBER('Control Sample Data'!G144),'Control Sample Data'!G144&lt;$B$1,'Control Sample Data'!G144&gt;0),'Control Sample Data'!G144,$B$1),"")</f>
        <v/>
      </c>
      <c r="T145" s="17" t="str">
        <f>IF(SUM('Control Sample Data'!H$3:H$98)&gt;10,IF(AND(ISNUMBER('Control Sample Data'!H144),'Control Sample Data'!H144&lt;$B$1,'Control Sample Data'!H144&gt;0),'Control Sample Data'!H144,$B$1),"")</f>
        <v/>
      </c>
      <c r="U145" s="17" t="str">
        <f>IF(SUM('Control Sample Data'!I$3:I$98)&gt;10,IF(AND(ISNUMBER('Control Sample Data'!I144),'Control Sample Data'!I144&lt;$B$1,'Control Sample Data'!I144&gt;0),'Control Sample Data'!I144,$B$1),"")</f>
        <v/>
      </c>
      <c r="V145" s="17" t="str">
        <f>IF(SUM('Control Sample Data'!J$3:J$98)&gt;10,IF(AND(ISNUMBER('Control Sample Data'!J144),'Control Sample Data'!J144&lt;$B$1,'Control Sample Data'!J144&gt;0),'Control Sample Data'!J144,$B$1),"")</f>
        <v/>
      </c>
      <c r="W145" s="17" t="str">
        <f>IF(SUM('Control Sample Data'!K$3:K$98)&gt;10,IF(AND(ISNUMBER('Control Sample Data'!K144),'Control Sample Data'!K144&lt;$B$1,'Control Sample Data'!K144&gt;0),'Control Sample Data'!K144,$B$1),"")</f>
        <v/>
      </c>
      <c r="X145" s="17" t="str">
        <f>IF(SUM('Control Sample Data'!L$3:L$98)&gt;10,IF(AND(ISNUMBER('Control Sample Data'!L144),'Control Sample Data'!L144&lt;$B$1,'Control Sample Data'!L144&gt;0),'Control Sample Data'!L144,$B$1),"")</f>
        <v/>
      </c>
      <c r="Y145" s="17" t="str">
        <f>IF(SUM('Control Sample Data'!M$3:M$98)&gt;10,IF(AND(ISNUMBER('Control Sample Data'!M144),'Control Sample Data'!M144&lt;$B$1,'Control Sample Data'!M144&gt;0),'Control Sample Data'!M144,$B$1),"")</f>
        <v/>
      </c>
      <c r="AT145" s="36" t="str">
        <f t="shared" si="90"/>
        <v/>
      </c>
      <c r="AU145" s="36" t="str">
        <f t="shared" si="91"/>
        <v/>
      </c>
      <c r="AV145" s="36" t="str">
        <f t="shared" si="92"/>
        <v/>
      </c>
      <c r="AW145" s="36" t="str">
        <f t="shared" si="93"/>
        <v/>
      </c>
      <c r="AX145" s="36" t="str">
        <f t="shared" si="94"/>
        <v/>
      </c>
      <c r="AY145" s="36" t="str">
        <f t="shared" si="95"/>
        <v/>
      </c>
      <c r="AZ145" s="36" t="str">
        <f t="shared" si="96"/>
        <v/>
      </c>
      <c r="BA145" s="36" t="str">
        <f t="shared" si="97"/>
        <v/>
      </c>
      <c r="BB145" s="36" t="str">
        <f t="shared" si="98"/>
        <v/>
      </c>
      <c r="BC145" s="36" t="str">
        <f t="shared" si="99"/>
        <v/>
      </c>
      <c r="BD145" s="36" t="str">
        <f t="shared" si="100"/>
        <v/>
      </c>
      <c r="BE145" s="36" t="str">
        <f t="shared" si="101"/>
        <v/>
      </c>
      <c r="BF145" s="36" t="str">
        <f t="shared" si="102"/>
        <v/>
      </c>
      <c r="BG145" s="36" t="str">
        <f t="shared" si="103"/>
        <v/>
      </c>
      <c r="BH145" s="36" t="str">
        <f t="shared" si="104"/>
        <v/>
      </c>
      <c r="BI145" s="36" t="str">
        <f t="shared" si="105"/>
        <v/>
      </c>
      <c r="BJ145" s="36" t="str">
        <f t="shared" si="106"/>
        <v/>
      </c>
      <c r="BK145" s="36" t="str">
        <f t="shared" si="107"/>
        <v/>
      </c>
      <c r="BL145" s="36" t="str">
        <f t="shared" si="108"/>
        <v/>
      </c>
      <c r="BM145" s="36" t="str">
        <f t="shared" si="109"/>
        <v/>
      </c>
      <c r="BN145" s="38" t="e">
        <f t="shared" si="88"/>
        <v>#DIV/0!</v>
      </c>
      <c r="BO145" s="38" t="e">
        <f t="shared" si="89"/>
        <v>#DIV/0!</v>
      </c>
      <c r="BP145" s="39" t="str">
        <f t="shared" si="110"/>
        <v/>
      </c>
      <c r="BQ145" s="39" t="str">
        <f t="shared" si="111"/>
        <v/>
      </c>
      <c r="BR145" s="39" t="str">
        <f t="shared" si="112"/>
        <v/>
      </c>
      <c r="BS145" s="39" t="str">
        <f t="shared" si="113"/>
        <v/>
      </c>
      <c r="BT145" s="39" t="str">
        <f t="shared" si="114"/>
        <v/>
      </c>
      <c r="BU145" s="39" t="str">
        <f t="shared" si="115"/>
        <v/>
      </c>
      <c r="BV145" s="39" t="str">
        <f t="shared" si="116"/>
        <v/>
      </c>
      <c r="BW145" s="39" t="str">
        <f t="shared" si="117"/>
        <v/>
      </c>
      <c r="BX145" s="39" t="str">
        <f t="shared" si="118"/>
        <v/>
      </c>
      <c r="BY145" s="39" t="str">
        <f t="shared" si="119"/>
        <v/>
      </c>
      <c r="BZ145" s="39" t="str">
        <f t="shared" si="120"/>
        <v/>
      </c>
      <c r="CA145" s="39" t="str">
        <f t="shared" si="121"/>
        <v/>
      </c>
      <c r="CB145" s="39" t="str">
        <f t="shared" si="122"/>
        <v/>
      </c>
      <c r="CC145" s="39" t="str">
        <f t="shared" si="123"/>
        <v/>
      </c>
      <c r="CD145" s="39" t="str">
        <f t="shared" si="124"/>
        <v/>
      </c>
      <c r="CE145" s="39" t="str">
        <f t="shared" si="125"/>
        <v/>
      </c>
      <c r="CF145" s="39" t="str">
        <f t="shared" si="126"/>
        <v/>
      </c>
      <c r="CG145" s="39" t="str">
        <f t="shared" si="127"/>
        <v/>
      </c>
      <c r="CH145" s="39" t="str">
        <f t="shared" si="128"/>
        <v/>
      </c>
      <c r="CI145" s="39" t="str">
        <f t="shared" si="129"/>
        <v/>
      </c>
    </row>
    <row r="146" spans="1:87">
      <c r="A146" s="18"/>
      <c r="B146" s="15" t="str">
        <f>'Gene Table'!E145</f>
        <v>mmu-miR-344-3p</v>
      </c>
      <c r="C146" s="15" t="str">
        <f>'Gene Table'!B145</f>
        <v>F23</v>
      </c>
      <c r="D146" s="16" t="str">
        <f>IF(SUM('Test Sample Data'!D$3:D$98)&gt;10,IF(AND(ISNUMBER('Test Sample Data'!D145),'Test Sample Data'!D145&lt;$B$1,'Test Sample Data'!D145&gt;0),'Test Sample Data'!D145,$B$1),"")</f>
        <v/>
      </c>
      <c r="E146" s="17" t="str">
        <f>IF(SUM('Test Sample Data'!E$3:E$98)&gt;10,IF(AND(ISNUMBER('Test Sample Data'!E145),'Test Sample Data'!E145&lt;$B$1,'Test Sample Data'!E145&gt;0),'Test Sample Data'!E145,$B$1),"")</f>
        <v/>
      </c>
      <c r="F146" s="17" t="str">
        <f>IF(SUM('Test Sample Data'!F$3:F$98)&gt;10,IF(AND(ISNUMBER('Test Sample Data'!F145),'Test Sample Data'!F145&lt;$B$1,'Test Sample Data'!F145&gt;0),'Test Sample Data'!F145,$B$1),"")</f>
        <v/>
      </c>
      <c r="G146" s="17" t="str">
        <f>IF(SUM('Test Sample Data'!G$3:G$98)&gt;10,IF(AND(ISNUMBER('Test Sample Data'!G145),'Test Sample Data'!G145&lt;$B$1,'Test Sample Data'!G145&gt;0),'Test Sample Data'!G145,$B$1),"")</f>
        <v/>
      </c>
      <c r="H146" s="17" t="str">
        <f>IF(SUM('Test Sample Data'!H$3:H$98)&gt;10,IF(AND(ISNUMBER('Test Sample Data'!H145),'Test Sample Data'!H145&lt;$B$1,'Test Sample Data'!H145&gt;0),'Test Sample Data'!H145,$B$1),"")</f>
        <v/>
      </c>
      <c r="I146" s="17" t="str">
        <f>IF(SUM('Test Sample Data'!I$3:I$98)&gt;10,IF(AND(ISNUMBER('Test Sample Data'!I145),'Test Sample Data'!I145&lt;$B$1,'Test Sample Data'!I145&gt;0),'Test Sample Data'!I145,$B$1),"")</f>
        <v/>
      </c>
      <c r="J146" s="17" t="str">
        <f>IF(SUM('Test Sample Data'!J$3:J$98)&gt;10,IF(AND(ISNUMBER('Test Sample Data'!J145),'Test Sample Data'!J145&lt;$B$1,'Test Sample Data'!J145&gt;0),'Test Sample Data'!J145,$B$1),"")</f>
        <v/>
      </c>
      <c r="K146" s="17" t="str">
        <f>IF(SUM('Test Sample Data'!K$3:K$98)&gt;10,IF(AND(ISNUMBER('Test Sample Data'!K145),'Test Sample Data'!K145&lt;$B$1,'Test Sample Data'!K145&gt;0),'Test Sample Data'!K145,$B$1),"")</f>
        <v/>
      </c>
      <c r="L146" s="17" t="str">
        <f>IF(SUM('Test Sample Data'!L$3:L$98)&gt;10,IF(AND(ISNUMBER('Test Sample Data'!L145),'Test Sample Data'!L145&lt;$B$1,'Test Sample Data'!L145&gt;0),'Test Sample Data'!L145,$B$1),"")</f>
        <v/>
      </c>
      <c r="M146" s="17" t="str">
        <f>IF(SUM('Test Sample Data'!M$3:M$98)&gt;10,IF(AND(ISNUMBER('Test Sample Data'!M145),'Test Sample Data'!M145&lt;$B$1,'Test Sample Data'!M145&gt;0),'Test Sample Data'!M145,$B$1),"")</f>
        <v/>
      </c>
      <c r="N146" s="17" t="str">
        <f>'Gene Table'!E145</f>
        <v>mmu-miR-344-3p</v>
      </c>
      <c r="O146" s="17" t="str">
        <f>'Gene Table'!B145</f>
        <v>F23</v>
      </c>
      <c r="P146" s="17" t="str">
        <f>IF(SUM('Control Sample Data'!D$3:D$98)&gt;10,IF(AND(ISNUMBER('Control Sample Data'!D145),'Control Sample Data'!D145&lt;$B$1,'Control Sample Data'!D145&gt;0),'Control Sample Data'!D145,$B$1),"")</f>
        <v/>
      </c>
      <c r="Q146" s="17" t="str">
        <f>IF(SUM('Control Sample Data'!E$3:E$98)&gt;10,IF(AND(ISNUMBER('Control Sample Data'!E145),'Control Sample Data'!E145&lt;$B$1,'Control Sample Data'!E145&gt;0),'Control Sample Data'!E145,$B$1),"")</f>
        <v/>
      </c>
      <c r="R146" s="17" t="str">
        <f>IF(SUM('Control Sample Data'!F$3:F$98)&gt;10,IF(AND(ISNUMBER('Control Sample Data'!F145),'Control Sample Data'!F145&lt;$B$1,'Control Sample Data'!F145&gt;0),'Control Sample Data'!F145,$B$1),"")</f>
        <v/>
      </c>
      <c r="S146" s="17" t="str">
        <f>IF(SUM('Control Sample Data'!G$3:G$98)&gt;10,IF(AND(ISNUMBER('Control Sample Data'!G145),'Control Sample Data'!G145&lt;$B$1,'Control Sample Data'!G145&gt;0),'Control Sample Data'!G145,$B$1),"")</f>
        <v/>
      </c>
      <c r="T146" s="17" t="str">
        <f>IF(SUM('Control Sample Data'!H$3:H$98)&gt;10,IF(AND(ISNUMBER('Control Sample Data'!H145),'Control Sample Data'!H145&lt;$B$1,'Control Sample Data'!H145&gt;0),'Control Sample Data'!H145,$B$1),"")</f>
        <v/>
      </c>
      <c r="U146" s="17" t="str">
        <f>IF(SUM('Control Sample Data'!I$3:I$98)&gt;10,IF(AND(ISNUMBER('Control Sample Data'!I145),'Control Sample Data'!I145&lt;$B$1,'Control Sample Data'!I145&gt;0),'Control Sample Data'!I145,$B$1),"")</f>
        <v/>
      </c>
      <c r="V146" s="17" t="str">
        <f>IF(SUM('Control Sample Data'!J$3:J$98)&gt;10,IF(AND(ISNUMBER('Control Sample Data'!J145),'Control Sample Data'!J145&lt;$B$1,'Control Sample Data'!J145&gt;0),'Control Sample Data'!J145,$B$1),"")</f>
        <v/>
      </c>
      <c r="W146" s="17" t="str">
        <f>IF(SUM('Control Sample Data'!K$3:K$98)&gt;10,IF(AND(ISNUMBER('Control Sample Data'!K145),'Control Sample Data'!K145&lt;$B$1,'Control Sample Data'!K145&gt;0),'Control Sample Data'!K145,$B$1),"")</f>
        <v/>
      </c>
      <c r="X146" s="17" t="str">
        <f>IF(SUM('Control Sample Data'!L$3:L$98)&gt;10,IF(AND(ISNUMBER('Control Sample Data'!L145),'Control Sample Data'!L145&lt;$B$1,'Control Sample Data'!L145&gt;0),'Control Sample Data'!L145,$B$1),"")</f>
        <v/>
      </c>
      <c r="Y146" s="17" t="str">
        <f>IF(SUM('Control Sample Data'!M$3:M$98)&gt;10,IF(AND(ISNUMBER('Control Sample Data'!M145),'Control Sample Data'!M145&lt;$B$1,'Control Sample Data'!M145&gt;0),'Control Sample Data'!M145,$B$1),"")</f>
        <v/>
      </c>
      <c r="AT146" s="36" t="str">
        <f t="shared" si="90"/>
        <v/>
      </c>
      <c r="AU146" s="36" t="str">
        <f t="shared" si="91"/>
        <v/>
      </c>
      <c r="AV146" s="36" t="str">
        <f t="shared" si="92"/>
        <v/>
      </c>
      <c r="AW146" s="36" t="str">
        <f t="shared" si="93"/>
        <v/>
      </c>
      <c r="AX146" s="36" t="str">
        <f t="shared" si="94"/>
        <v/>
      </c>
      <c r="AY146" s="36" t="str">
        <f t="shared" si="95"/>
        <v/>
      </c>
      <c r="AZ146" s="36" t="str">
        <f t="shared" si="96"/>
        <v/>
      </c>
      <c r="BA146" s="36" t="str">
        <f t="shared" si="97"/>
        <v/>
      </c>
      <c r="BB146" s="36" t="str">
        <f t="shared" si="98"/>
        <v/>
      </c>
      <c r="BC146" s="36" t="str">
        <f t="shared" si="99"/>
        <v/>
      </c>
      <c r="BD146" s="36" t="str">
        <f t="shared" si="100"/>
        <v/>
      </c>
      <c r="BE146" s="36" t="str">
        <f t="shared" si="101"/>
        <v/>
      </c>
      <c r="BF146" s="36" t="str">
        <f t="shared" si="102"/>
        <v/>
      </c>
      <c r="BG146" s="36" t="str">
        <f t="shared" si="103"/>
        <v/>
      </c>
      <c r="BH146" s="36" t="str">
        <f t="shared" si="104"/>
        <v/>
      </c>
      <c r="BI146" s="36" t="str">
        <f t="shared" si="105"/>
        <v/>
      </c>
      <c r="BJ146" s="36" t="str">
        <f t="shared" si="106"/>
        <v/>
      </c>
      <c r="BK146" s="36" t="str">
        <f t="shared" si="107"/>
        <v/>
      </c>
      <c r="BL146" s="36" t="str">
        <f t="shared" si="108"/>
        <v/>
      </c>
      <c r="BM146" s="36" t="str">
        <f t="shared" si="109"/>
        <v/>
      </c>
      <c r="BN146" s="38" t="e">
        <f t="shared" si="88"/>
        <v>#DIV/0!</v>
      </c>
      <c r="BO146" s="38" t="e">
        <f t="shared" si="89"/>
        <v>#DIV/0!</v>
      </c>
      <c r="BP146" s="39" t="str">
        <f t="shared" si="110"/>
        <v/>
      </c>
      <c r="BQ146" s="39" t="str">
        <f t="shared" si="111"/>
        <v/>
      </c>
      <c r="BR146" s="39" t="str">
        <f t="shared" si="112"/>
        <v/>
      </c>
      <c r="BS146" s="39" t="str">
        <f t="shared" si="113"/>
        <v/>
      </c>
      <c r="BT146" s="39" t="str">
        <f t="shared" si="114"/>
        <v/>
      </c>
      <c r="BU146" s="39" t="str">
        <f t="shared" si="115"/>
        <v/>
      </c>
      <c r="BV146" s="39" t="str">
        <f t="shared" si="116"/>
        <v/>
      </c>
      <c r="BW146" s="39" t="str">
        <f t="shared" si="117"/>
        <v/>
      </c>
      <c r="BX146" s="39" t="str">
        <f t="shared" si="118"/>
        <v/>
      </c>
      <c r="BY146" s="39" t="str">
        <f t="shared" si="119"/>
        <v/>
      </c>
      <c r="BZ146" s="39" t="str">
        <f t="shared" si="120"/>
        <v/>
      </c>
      <c r="CA146" s="39" t="str">
        <f t="shared" si="121"/>
        <v/>
      </c>
      <c r="CB146" s="39" t="str">
        <f t="shared" si="122"/>
        <v/>
      </c>
      <c r="CC146" s="39" t="str">
        <f t="shared" si="123"/>
        <v/>
      </c>
      <c r="CD146" s="39" t="str">
        <f t="shared" si="124"/>
        <v/>
      </c>
      <c r="CE146" s="39" t="str">
        <f t="shared" si="125"/>
        <v/>
      </c>
      <c r="CF146" s="39" t="str">
        <f t="shared" si="126"/>
        <v/>
      </c>
      <c r="CG146" s="39" t="str">
        <f t="shared" si="127"/>
        <v/>
      </c>
      <c r="CH146" s="39" t="str">
        <f t="shared" si="128"/>
        <v/>
      </c>
      <c r="CI146" s="39" t="str">
        <f t="shared" si="129"/>
        <v/>
      </c>
    </row>
    <row r="147" spans="1:87">
      <c r="A147" s="18"/>
      <c r="B147" s="15" t="str">
        <f>'Gene Table'!E146</f>
        <v>mmu-miR-706</v>
      </c>
      <c r="C147" s="15" t="str">
        <f>'Gene Table'!B146</f>
        <v>F24</v>
      </c>
      <c r="D147" s="16" t="str">
        <f>IF(SUM('Test Sample Data'!D$3:D$98)&gt;10,IF(AND(ISNUMBER('Test Sample Data'!D146),'Test Sample Data'!D146&lt;$B$1,'Test Sample Data'!D146&gt;0),'Test Sample Data'!D146,$B$1),"")</f>
        <v/>
      </c>
      <c r="E147" s="17" t="str">
        <f>IF(SUM('Test Sample Data'!E$3:E$98)&gt;10,IF(AND(ISNUMBER('Test Sample Data'!E146),'Test Sample Data'!E146&lt;$B$1,'Test Sample Data'!E146&gt;0),'Test Sample Data'!E146,$B$1),"")</f>
        <v/>
      </c>
      <c r="F147" s="17" t="str">
        <f>IF(SUM('Test Sample Data'!F$3:F$98)&gt;10,IF(AND(ISNUMBER('Test Sample Data'!F146),'Test Sample Data'!F146&lt;$B$1,'Test Sample Data'!F146&gt;0),'Test Sample Data'!F146,$B$1),"")</f>
        <v/>
      </c>
      <c r="G147" s="17" t="str">
        <f>IF(SUM('Test Sample Data'!G$3:G$98)&gt;10,IF(AND(ISNUMBER('Test Sample Data'!G146),'Test Sample Data'!G146&lt;$B$1,'Test Sample Data'!G146&gt;0),'Test Sample Data'!G146,$B$1),"")</f>
        <v/>
      </c>
      <c r="H147" s="17" t="str">
        <f>IF(SUM('Test Sample Data'!H$3:H$98)&gt;10,IF(AND(ISNUMBER('Test Sample Data'!H146),'Test Sample Data'!H146&lt;$B$1,'Test Sample Data'!H146&gt;0),'Test Sample Data'!H146,$B$1),"")</f>
        <v/>
      </c>
      <c r="I147" s="17" t="str">
        <f>IF(SUM('Test Sample Data'!I$3:I$98)&gt;10,IF(AND(ISNUMBER('Test Sample Data'!I146),'Test Sample Data'!I146&lt;$B$1,'Test Sample Data'!I146&gt;0),'Test Sample Data'!I146,$B$1),"")</f>
        <v/>
      </c>
      <c r="J147" s="17" t="str">
        <f>IF(SUM('Test Sample Data'!J$3:J$98)&gt;10,IF(AND(ISNUMBER('Test Sample Data'!J146),'Test Sample Data'!J146&lt;$B$1,'Test Sample Data'!J146&gt;0),'Test Sample Data'!J146,$B$1),"")</f>
        <v/>
      </c>
      <c r="K147" s="17" t="str">
        <f>IF(SUM('Test Sample Data'!K$3:K$98)&gt;10,IF(AND(ISNUMBER('Test Sample Data'!K146),'Test Sample Data'!K146&lt;$B$1,'Test Sample Data'!K146&gt;0),'Test Sample Data'!K146,$B$1),"")</f>
        <v/>
      </c>
      <c r="L147" s="17" t="str">
        <f>IF(SUM('Test Sample Data'!L$3:L$98)&gt;10,IF(AND(ISNUMBER('Test Sample Data'!L146),'Test Sample Data'!L146&lt;$B$1,'Test Sample Data'!L146&gt;0),'Test Sample Data'!L146,$B$1),"")</f>
        <v/>
      </c>
      <c r="M147" s="17" t="str">
        <f>IF(SUM('Test Sample Data'!M$3:M$98)&gt;10,IF(AND(ISNUMBER('Test Sample Data'!M146),'Test Sample Data'!M146&lt;$B$1,'Test Sample Data'!M146&gt;0),'Test Sample Data'!M146,$B$1),"")</f>
        <v/>
      </c>
      <c r="N147" s="17" t="str">
        <f>'Gene Table'!E146</f>
        <v>mmu-miR-706</v>
      </c>
      <c r="O147" s="17" t="str">
        <f>'Gene Table'!B146</f>
        <v>F24</v>
      </c>
      <c r="P147" s="17" t="str">
        <f>IF(SUM('Control Sample Data'!D$3:D$98)&gt;10,IF(AND(ISNUMBER('Control Sample Data'!D146),'Control Sample Data'!D146&lt;$B$1,'Control Sample Data'!D146&gt;0),'Control Sample Data'!D146,$B$1),"")</f>
        <v/>
      </c>
      <c r="Q147" s="17" t="str">
        <f>IF(SUM('Control Sample Data'!E$3:E$98)&gt;10,IF(AND(ISNUMBER('Control Sample Data'!E146),'Control Sample Data'!E146&lt;$B$1,'Control Sample Data'!E146&gt;0),'Control Sample Data'!E146,$B$1),"")</f>
        <v/>
      </c>
      <c r="R147" s="17" t="str">
        <f>IF(SUM('Control Sample Data'!F$3:F$98)&gt;10,IF(AND(ISNUMBER('Control Sample Data'!F146),'Control Sample Data'!F146&lt;$B$1,'Control Sample Data'!F146&gt;0),'Control Sample Data'!F146,$B$1),"")</f>
        <v/>
      </c>
      <c r="S147" s="17" t="str">
        <f>IF(SUM('Control Sample Data'!G$3:G$98)&gt;10,IF(AND(ISNUMBER('Control Sample Data'!G146),'Control Sample Data'!G146&lt;$B$1,'Control Sample Data'!G146&gt;0),'Control Sample Data'!G146,$B$1),"")</f>
        <v/>
      </c>
      <c r="T147" s="17" t="str">
        <f>IF(SUM('Control Sample Data'!H$3:H$98)&gt;10,IF(AND(ISNUMBER('Control Sample Data'!H146),'Control Sample Data'!H146&lt;$B$1,'Control Sample Data'!H146&gt;0),'Control Sample Data'!H146,$B$1),"")</f>
        <v/>
      </c>
      <c r="U147" s="17" t="str">
        <f>IF(SUM('Control Sample Data'!I$3:I$98)&gt;10,IF(AND(ISNUMBER('Control Sample Data'!I146),'Control Sample Data'!I146&lt;$B$1,'Control Sample Data'!I146&gt;0),'Control Sample Data'!I146,$B$1),"")</f>
        <v/>
      </c>
      <c r="V147" s="17" t="str">
        <f>IF(SUM('Control Sample Data'!J$3:J$98)&gt;10,IF(AND(ISNUMBER('Control Sample Data'!J146),'Control Sample Data'!J146&lt;$B$1,'Control Sample Data'!J146&gt;0),'Control Sample Data'!J146,$B$1),"")</f>
        <v/>
      </c>
      <c r="W147" s="17" t="str">
        <f>IF(SUM('Control Sample Data'!K$3:K$98)&gt;10,IF(AND(ISNUMBER('Control Sample Data'!K146),'Control Sample Data'!K146&lt;$B$1,'Control Sample Data'!K146&gt;0),'Control Sample Data'!K146,$B$1),"")</f>
        <v/>
      </c>
      <c r="X147" s="17" t="str">
        <f>IF(SUM('Control Sample Data'!L$3:L$98)&gt;10,IF(AND(ISNUMBER('Control Sample Data'!L146),'Control Sample Data'!L146&lt;$B$1,'Control Sample Data'!L146&gt;0),'Control Sample Data'!L146,$B$1),"")</f>
        <v/>
      </c>
      <c r="Y147" s="17" t="str">
        <f>IF(SUM('Control Sample Data'!M$3:M$98)&gt;10,IF(AND(ISNUMBER('Control Sample Data'!M146),'Control Sample Data'!M146&lt;$B$1,'Control Sample Data'!M146&gt;0),'Control Sample Data'!M146,$B$1),"")</f>
        <v/>
      </c>
      <c r="AT147" s="36" t="str">
        <f t="shared" si="90"/>
        <v/>
      </c>
      <c r="AU147" s="36" t="str">
        <f t="shared" si="91"/>
        <v/>
      </c>
      <c r="AV147" s="36" t="str">
        <f t="shared" si="92"/>
        <v/>
      </c>
      <c r="AW147" s="36" t="str">
        <f t="shared" si="93"/>
        <v/>
      </c>
      <c r="AX147" s="36" t="str">
        <f t="shared" si="94"/>
        <v/>
      </c>
      <c r="AY147" s="36" t="str">
        <f t="shared" si="95"/>
        <v/>
      </c>
      <c r="AZ147" s="36" t="str">
        <f t="shared" si="96"/>
        <v/>
      </c>
      <c r="BA147" s="36" t="str">
        <f t="shared" si="97"/>
        <v/>
      </c>
      <c r="BB147" s="36" t="str">
        <f t="shared" si="98"/>
        <v/>
      </c>
      <c r="BC147" s="36" t="str">
        <f t="shared" si="99"/>
        <v/>
      </c>
      <c r="BD147" s="36" t="str">
        <f t="shared" si="100"/>
        <v/>
      </c>
      <c r="BE147" s="36" t="str">
        <f t="shared" si="101"/>
        <v/>
      </c>
      <c r="BF147" s="36" t="str">
        <f t="shared" si="102"/>
        <v/>
      </c>
      <c r="BG147" s="36" t="str">
        <f t="shared" si="103"/>
        <v/>
      </c>
      <c r="BH147" s="36" t="str">
        <f t="shared" si="104"/>
        <v/>
      </c>
      <c r="BI147" s="36" t="str">
        <f t="shared" si="105"/>
        <v/>
      </c>
      <c r="BJ147" s="36" t="str">
        <f t="shared" si="106"/>
        <v/>
      </c>
      <c r="BK147" s="36" t="str">
        <f t="shared" si="107"/>
        <v/>
      </c>
      <c r="BL147" s="36" t="str">
        <f t="shared" si="108"/>
        <v/>
      </c>
      <c r="BM147" s="36" t="str">
        <f t="shared" si="109"/>
        <v/>
      </c>
      <c r="BN147" s="38" t="e">
        <f t="shared" si="88"/>
        <v>#DIV/0!</v>
      </c>
      <c r="BO147" s="38" t="e">
        <f t="shared" si="89"/>
        <v>#DIV/0!</v>
      </c>
      <c r="BP147" s="39" t="str">
        <f t="shared" si="110"/>
        <v/>
      </c>
      <c r="BQ147" s="39" t="str">
        <f t="shared" si="111"/>
        <v/>
      </c>
      <c r="BR147" s="39" t="str">
        <f t="shared" si="112"/>
        <v/>
      </c>
      <c r="BS147" s="39" t="str">
        <f t="shared" si="113"/>
        <v/>
      </c>
      <c r="BT147" s="39" t="str">
        <f t="shared" si="114"/>
        <v/>
      </c>
      <c r="BU147" s="39" t="str">
        <f t="shared" si="115"/>
        <v/>
      </c>
      <c r="BV147" s="39" t="str">
        <f t="shared" si="116"/>
        <v/>
      </c>
      <c r="BW147" s="39" t="str">
        <f t="shared" si="117"/>
        <v/>
      </c>
      <c r="BX147" s="39" t="str">
        <f t="shared" si="118"/>
        <v/>
      </c>
      <c r="BY147" s="39" t="str">
        <f t="shared" si="119"/>
        <v/>
      </c>
      <c r="BZ147" s="39" t="str">
        <f t="shared" si="120"/>
        <v/>
      </c>
      <c r="CA147" s="39" t="str">
        <f t="shared" si="121"/>
        <v/>
      </c>
      <c r="CB147" s="39" t="str">
        <f t="shared" si="122"/>
        <v/>
      </c>
      <c r="CC147" s="39" t="str">
        <f t="shared" si="123"/>
        <v/>
      </c>
      <c r="CD147" s="39" t="str">
        <f t="shared" si="124"/>
        <v/>
      </c>
      <c r="CE147" s="39" t="str">
        <f t="shared" si="125"/>
        <v/>
      </c>
      <c r="CF147" s="39" t="str">
        <f t="shared" si="126"/>
        <v/>
      </c>
      <c r="CG147" s="39" t="str">
        <f t="shared" si="127"/>
        <v/>
      </c>
      <c r="CH147" s="39" t="str">
        <f t="shared" si="128"/>
        <v/>
      </c>
      <c r="CI147" s="39" t="str">
        <f t="shared" si="129"/>
        <v/>
      </c>
    </row>
    <row r="148" spans="1:87">
      <c r="A148" s="18"/>
      <c r="B148" s="15" t="str">
        <f>'Gene Table'!E147</f>
        <v>mmu-miR-186-5p</v>
      </c>
      <c r="C148" s="15" t="str">
        <f>'Gene Table'!B147</f>
        <v>G01</v>
      </c>
      <c r="D148" s="16" t="str">
        <f>IF(SUM('Test Sample Data'!D$3:D$98)&gt;10,IF(AND(ISNUMBER('Test Sample Data'!D147),'Test Sample Data'!D147&lt;$B$1,'Test Sample Data'!D147&gt;0),'Test Sample Data'!D147,$B$1),"")</f>
        <v/>
      </c>
      <c r="E148" s="17" t="str">
        <f>IF(SUM('Test Sample Data'!E$3:E$98)&gt;10,IF(AND(ISNUMBER('Test Sample Data'!E147),'Test Sample Data'!E147&lt;$B$1,'Test Sample Data'!E147&gt;0),'Test Sample Data'!E147,$B$1),"")</f>
        <v/>
      </c>
      <c r="F148" s="17" t="str">
        <f>IF(SUM('Test Sample Data'!F$3:F$98)&gt;10,IF(AND(ISNUMBER('Test Sample Data'!F147),'Test Sample Data'!F147&lt;$B$1,'Test Sample Data'!F147&gt;0),'Test Sample Data'!F147,$B$1),"")</f>
        <v/>
      </c>
      <c r="G148" s="17" t="str">
        <f>IF(SUM('Test Sample Data'!G$3:G$98)&gt;10,IF(AND(ISNUMBER('Test Sample Data'!G147),'Test Sample Data'!G147&lt;$B$1,'Test Sample Data'!G147&gt;0),'Test Sample Data'!G147,$B$1),"")</f>
        <v/>
      </c>
      <c r="H148" s="17" t="str">
        <f>IF(SUM('Test Sample Data'!H$3:H$98)&gt;10,IF(AND(ISNUMBER('Test Sample Data'!H147),'Test Sample Data'!H147&lt;$B$1,'Test Sample Data'!H147&gt;0),'Test Sample Data'!H147,$B$1),"")</f>
        <v/>
      </c>
      <c r="I148" s="17" t="str">
        <f>IF(SUM('Test Sample Data'!I$3:I$98)&gt;10,IF(AND(ISNUMBER('Test Sample Data'!I147),'Test Sample Data'!I147&lt;$B$1,'Test Sample Data'!I147&gt;0),'Test Sample Data'!I147,$B$1),"")</f>
        <v/>
      </c>
      <c r="J148" s="17" t="str">
        <f>IF(SUM('Test Sample Data'!J$3:J$98)&gt;10,IF(AND(ISNUMBER('Test Sample Data'!J147),'Test Sample Data'!J147&lt;$B$1,'Test Sample Data'!J147&gt;0),'Test Sample Data'!J147,$B$1),"")</f>
        <v/>
      </c>
      <c r="K148" s="17" t="str">
        <f>IF(SUM('Test Sample Data'!K$3:K$98)&gt;10,IF(AND(ISNUMBER('Test Sample Data'!K147),'Test Sample Data'!K147&lt;$B$1,'Test Sample Data'!K147&gt;0),'Test Sample Data'!K147,$B$1),"")</f>
        <v/>
      </c>
      <c r="L148" s="17" t="str">
        <f>IF(SUM('Test Sample Data'!L$3:L$98)&gt;10,IF(AND(ISNUMBER('Test Sample Data'!L147),'Test Sample Data'!L147&lt;$B$1,'Test Sample Data'!L147&gt;0),'Test Sample Data'!L147,$B$1),"")</f>
        <v/>
      </c>
      <c r="M148" s="17" t="str">
        <f>IF(SUM('Test Sample Data'!M$3:M$98)&gt;10,IF(AND(ISNUMBER('Test Sample Data'!M147),'Test Sample Data'!M147&lt;$B$1,'Test Sample Data'!M147&gt;0),'Test Sample Data'!M147,$B$1),"")</f>
        <v/>
      </c>
      <c r="N148" s="17" t="str">
        <f>'Gene Table'!E147</f>
        <v>mmu-miR-186-5p</v>
      </c>
      <c r="O148" s="17" t="str">
        <f>'Gene Table'!B147</f>
        <v>G01</v>
      </c>
      <c r="P148" s="17" t="str">
        <f>IF(SUM('Control Sample Data'!D$3:D$98)&gt;10,IF(AND(ISNUMBER('Control Sample Data'!D147),'Control Sample Data'!D147&lt;$B$1,'Control Sample Data'!D147&gt;0),'Control Sample Data'!D147,$B$1),"")</f>
        <v/>
      </c>
      <c r="Q148" s="17" t="str">
        <f>IF(SUM('Control Sample Data'!E$3:E$98)&gt;10,IF(AND(ISNUMBER('Control Sample Data'!E147),'Control Sample Data'!E147&lt;$B$1,'Control Sample Data'!E147&gt;0),'Control Sample Data'!E147,$B$1),"")</f>
        <v/>
      </c>
      <c r="R148" s="17" t="str">
        <f>IF(SUM('Control Sample Data'!F$3:F$98)&gt;10,IF(AND(ISNUMBER('Control Sample Data'!F147),'Control Sample Data'!F147&lt;$B$1,'Control Sample Data'!F147&gt;0),'Control Sample Data'!F147,$B$1),"")</f>
        <v/>
      </c>
      <c r="S148" s="17" t="str">
        <f>IF(SUM('Control Sample Data'!G$3:G$98)&gt;10,IF(AND(ISNUMBER('Control Sample Data'!G147),'Control Sample Data'!G147&lt;$B$1,'Control Sample Data'!G147&gt;0),'Control Sample Data'!G147,$B$1),"")</f>
        <v/>
      </c>
      <c r="T148" s="17" t="str">
        <f>IF(SUM('Control Sample Data'!H$3:H$98)&gt;10,IF(AND(ISNUMBER('Control Sample Data'!H147),'Control Sample Data'!H147&lt;$B$1,'Control Sample Data'!H147&gt;0),'Control Sample Data'!H147,$B$1),"")</f>
        <v/>
      </c>
      <c r="U148" s="17" t="str">
        <f>IF(SUM('Control Sample Data'!I$3:I$98)&gt;10,IF(AND(ISNUMBER('Control Sample Data'!I147),'Control Sample Data'!I147&lt;$B$1,'Control Sample Data'!I147&gt;0),'Control Sample Data'!I147,$B$1),"")</f>
        <v/>
      </c>
      <c r="V148" s="17" t="str">
        <f>IF(SUM('Control Sample Data'!J$3:J$98)&gt;10,IF(AND(ISNUMBER('Control Sample Data'!J147),'Control Sample Data'!J147&lt;$B$1,'Control Sample Data'!J147&gt;0),'Control Sample Data'!J147,$B$1),"")</f>
        <v/>
      </c>
      <c r="W148" s="17" t="str">
        <f>IF(SUM('Control Sample Data'!K$3:K$98)&gt;10,IF(AND(ISNUMBER('Control Sample Data'!K147),'Control Sample Data'!K147&lt;$B$1,'Control Sample Data'!K147&gt;0),'Control Sample Data'!K147,$B$1),"")</f>
        <v/>
      </c>
      <c r="X148" s="17" t="str">
        <f>IF(SUM('Control Sample Data'!L$3:L$98)&gt;10,IF(AND(ISNUMBER('Control Sample Data'!L147),'Control Sample Data'!L147&lt;$B$1,'Control Sample Data'!L147&gt;0),'Control Sample Data'!L147,$B$1),"")</f>
        <v/>
      </c>
      <c r="Y148" s="17" t="str">
        <f>IF(SUM('Control Sample Data'!M$3:M$98)&gt;10,IF(AND(ISNUMBER('Control Sample Data'!M147),'Control Sample Data'!M147&lt;$B$1,'Control Sample Data'!M147&gt;0),'Control Sample Data'!M147,$B$1),"")</f>
        <v/>
      </c>
      <c r="AT148" s="36" t="str">
        <f t="shared" si="90"/>
        <v/>
      </c>
      <c r="AU148" s="36" t="str">
        <f t="shared" si="91"/>
        <v/>
      </c>
      <c r="AV148" s="36" t="str">
        <f t="shared" si="92"/>
        <v/>
      </c>
      <c r="AW148" s="36" t="str">
        <f t="shared" si="93"/>
        <v/>
      </c>
      <c r="AX148" s="36" t="str">
        <f t="shared" si="94"/>
        <v/>
      </c>
      <c r="AY148" s="36" t="str">
        <f t="shared" si="95"/>
        <v/>
      </c>
      <c r="AZ148" s="36" t="str">
        <f t="shared" si="96"/>
        <v/>
      </c>
      <c r="BA148" s="36" t="str">
        <f t="shared" si="97"/>
        <v/>
      </c>
      <c r="BB148" s="36" t="str">
        <f t="shared" si="98"/>
        <v/>
      </c>
      <c r="BC148" s="36" t="str">
        <f t="shared" si="99"/>
        <v/>
      </c>
      <c r="BD148" s="36" t="str">
        <f t="shared" si="100"/>
        <v/>
      </c>
      <c r="BE148" s="36" t="str">
        <f t="shared" si="101"/>
        <v/>
      </c>
      <c r="BF148" s="36" t="str">
        <f t="shared" si="102"/>
        <v/>
      </c>
      <c r="BG148" s="36" t="str">
        <f t="shared" si="103"/>
        <v/>
      </c>
      <c r="BH148" s="36" t="str">
        <f t="shared" si="104"/>
        <v/>
      </c>
      <c r="BI148" s="36" t="str">
        <f t="shared" si="105"/>
        <v/>
      </c>
      <c r="BJ148" s="36" t="str">
        <f t="shared" si="106"/>
        <v/>
      </c>
      <c r="BK148" s="36" t="str">
        <f t="shared" si="107"/>
        <v/>
      </c>
      <c r="BL148" s="36" t="str">
        <f t="shared" si="108"/>
        <v/>
      </c>
      <c r="BM148" s="36" t="str">
        <f t="shared" si="109"/>
        <v/>
      </c>
      <c r="BN148" s="38" t="e">
        <f t="shared" si="88"/>
        <v>#DIV/0!</v>
      </c>
      <c r="BO148" s="38" t="e">
        <f t="shared" si="89"/>
        <v>#DIV/0!</v>
      </c>
      <c r="BP148" s="39" t="str">
        <f t="shared" si="110"/>
        <v/>
      </c>
      <c r="BQ148" s="39" t="str">
        <f t="shared" si="111"/>
        <v/>
      </c>
      <c r="BR148" s="39" t="str">
        <f t="shared" si="112"/>
        <v/>
      </c>
      <c r="BS148" s="39" t="str">
        <f t="shared" si="113"/>
        <v/>
      </c>
      <c r="BT148" s="39" t="str">
        <f t="shared" si="114"/>
        <v/>
      </c>
      <c r="BU148" s="39" t="str">
        <f t="shared" si="115"/>
        <v/>
      </c>
      <c r="BV148" s="39" t="str">
        <f t="shared" si="116"/>
        <v/>
      </c>
      <c r="BW148" s="39" t="str">
        <f t="shared" si="117"/>
        <v/>
      </c>
      <c r="BX148" s="39" t="str">
        <f t="shared" si="118"/>
        <v/>
      </c>
      <c r="BY148" s="39" t="str">
        <f t="shared" si="119"/>
        <v/>
      </c>
      <c r="BZ148" s="39" t="str">
        <f t="shared" si="120"/>
        <v/>
      </c>
      <c r="CA148" s="39" t="str">
        <f t="shared" si="121"/>
        <v/>
      </c>
      <c r="CB148" s="39" t="str">
        <f t="shared" si="122"/>
        <v/>
      </c>
      <c r="CC148" s="39" t="str">
        <f t="shared" si="123"/>
        <v/>
      </c>
      <c r="CD148" s="39" t="str">
        <f t="shared" si="124"/>
        <v/>
      </c>
      <c r="CE148" s="39" t="str">
        <f t="shared" si="125"/>
        <v/>
      </c>
      <c r="CF148" s="39" t="str">
        <f t="shared" si="126"/>
        <v/>
      </c>
      <c r="CG148" s="39" t="str">
        <f t="shared" si="127"/>
        <v/>
      </c>
      <c r="CH148" s="39" t="str">
        <f t="shared" si="128"/>
        <v/>
      </c>
      <c r="CI148" s="39" t="str">
        <f t="shared" si="129"/>
        <v/>
      </c>
    </row>
    <row r="149" spans="1:87">
      <c r="A149" s="18"/>
      <c r="B149" s="15" t="str">
        <f>'Gene Table'!E148</f>
        <v>mmu-miR-484</v>
      </c>
      <c r="C149" s="15" t="str">
        <f>'Gene Table'!B148</f>
        <v>G02</v>
      </c>
      <c r="D149" s="16" t="str">
        <f>IF(SUM('Test Sample Data'!D$3:D$98)&gt;10,IF(AND(ISNUMBER('Test Sample Data'!D148),'Test Sample Data'!D148&lt;$B$1,'Test Sample Data'!D148&gt;0),'Test Sample Data'!D148,$B$1),"")</f>
        <v/>
      </c>
      <c r="E149" s="17" t="str">
        <f>IF(SUM('Test Sample Data'!E$3:E$98)&gt;10,IF(AND(ISNUMBER('Test Sample Data'!E148),'Test Sample Data'!E148&lt;$B$1,'Test Sample Data'!E148&gt;0),'Test Sample Data'!E148,$B$1),"")</f>
        <v/>
      </c>
      <c r="F149" s="17" t="str">
        <f>IF(SUM('Test Sample Data'!F$3:F$98)&gt;10,IF(AND(ISNUMBER('Test Sample Data'!F148),'Test Sample Data'!F148&lt;$B$1,'Test Sample Data'!F148&gt;0),'Test Sample Data'!F148,$B$1),"")</f>
        <v/>
      </c>
      <c r="G149" s="17" t="str">
        <f>IF(SUM('Test Sample Data'!G$3:G$98)&gt;10,IF(AND(ISNUMBER('Test Sample Data'!G148),'Test Sample Data'!G148&lt;$B$1,'Test Sample Data'!G148&gt;0),'Test Sample Data'!G148,$B$1),"")</f>
        <v/>
      </c>
      <c r="H149" s="17" t="str">
        <f>IF(SUM('Test Sample Data'!H$3:H$98)&gt;10,IF(AND(ISNUMBER('Test Sample Data'!H148),'Test Sample Data'!H148&lt;$B$1,'Test Sample Data'!H148&gt;0),'Test Sample Data'!H148,$B$1),"")</f>
        <v/>
      </c>
      <c r="I149" s="17" t="str">
        <f>IF(SUM('Test Sample Data'!I$3:I$98)&gt;10,IF(AND(ISNUMBER('Test Sample Data'!I148),'Test Sample Data'!I148&lt;$B$1,'Test Sample Data'!I148&gt;0),'Test Sample Data'!I148,$B$1),"")</f>
        <v/>
      </c>
      <c r="J149" s="17" t="str">
        <f>IF(SUM('Test Sample Data'!J$3:J$98)&gt;10,IF(AND(ISNUMBER('Test Sample Data'!J148),'Test Sample Data'!J148&lt;$B$1,'Test Sample Data'!J148&gt;0),'Test Sample Data'!J148,$B$1),"")</f>
        <v/>
      </c>
      <c r="K149" s="17" t="str">
        <f>IF(SUM('Test Sample Data'!K$3:K$98)&gt;10,IF(AND(ISNUMBER('Test Sample Data'!K148),'Test Sample Data'!K148&lt;$B$1,'Test Sample Data'!K148&gt;0),'Test Sample Data'!K148,$B$1),"")</f>
        <v/>
      </c>
      <c r="L149" s="17" t="str">
        <f>IF(SUM('Test Sample Data'!L$3:L$98)&gt;10,IF(AND(ISNUMBER('Test Sample Data'!L148),'Test Sample Data'!L148&lt;$B$1,'Test Sample Data'!L148&gt;0),'Test Sample Data'!L148,$B$1),"")</f>
        <v/>
      </c>
      <c r="M149" s="17" t="str">
        <f>IF(SUM('Test Sample Data'!M$3:M$98)&gt;10,IF(AND(ISNUMBER('Test Sample Data'!M148),'Test Sample Data'!M148&lt;$B$1,'Test Sample Data'!M148&gt;0),'Test Sample Data'!M148,$B$1),"")</f>
        <v/>
      </c>
      <c r="N149" s="17" t="str">
        <f>'Gene Table'!E148</f>
        <v>mmu-miR-484</v>
      </c>
      <c r="O149" s="17" t="str">
        <f>'Gene Table'!B148</f>
        <v>G02</v>
      </c>
      <c r="P149" s="17" t="str">
        <f>IF(SUM('Control Sample Data'!D$3:D$98)&gt;10,IF(AND(ISNUMBER('Control Sample Data'!D148),'Control Sample Data'!D148&lt;$B$1,'Control Sample Data'!D148&gt;0),'Control Sample Data'!D148,$B$1),"")</f>
        <v/>
      </c>
      <c r="Q149" s="17" t="str">
        <f>IF(SUM('Control Sample Data'!E$3:E$98)&gt;10,IF(AND(ISNUMBER('Control Sample Data'!E148),'Control Sample Data'!E148&lt;$B$1,'Control Sample Data'!E148&gt;0),'Control Sample Data'!E148,$B$1),"")</f>
        <v/>
      </c>
      <c r="R149" s="17" t="str">
        <f>IF(SUM('Control Sample Data'!F$3:F$98)&gt;10,IF(AND(ISNUMBER('Control Sample Data'!F148),'Control Sample Data'!F148&lt;$B$1,'Control Sample Data'!F148&gt;0),'Control Sample Data'!F148,$B$1),"")</f>
        <v/>
      </c>
      <c r="S149" s="17" t="str">
        <f>IF(SUM('Control Sample Data'!G$3:G$98)&gt;10,IF(AND(ISNUMBER('Control Sample Data'!G148),'Control Sample Data'!G148&lt;$B$1,'Control Sample Data'!G148&gt;0),'Control Sample Data'!G148,$B$1),"")</f>
        <v/>
      </c>
      <c r="T149" s="17" t="str">
        <f>IF(SUM('Control Sample Data'!H$3:H$98)&gt;10,IF(AND(ISNUMBER('Control Sample Data'!H148),'Control Sample Data'!H148&lt;$B$1,'Control Sample Data'!H148&gt;0),'Control Sample Data'!H148,$B$1),"")</f>
        <v/>
      </c>
      <c r="U149" s="17" t="str">
        <f>IF(SUM('Control Sample Data'!I$3:I$98)&gt;10,IF(AND(ISNUMBER('Control Sample Data'!I148),'Control Sample Data'!I148&lt;$B$1,'Control Sample Data'!I148&gt;0),'Control Sample Data'!I148,$B$1),"")</f>
        <v/>
      </c>
      <c r="V149" s="17" t="str">
        <f>IF(SUM('Control Sample Data'!J$3:J$98)&gt;10,IF(AND(ISNUMBER('Control Sample Data'!J148),'Control Sample Data'!J148&lt;$B$1,'Control Sample Data'!J148&gt;0),'Control Sample Data'!J148,$B$1),"")</f>
        <v/>
      </c>
      <c r="W149" s="17" t="str">
        <f>IF(SUM('Control Sample Data'!K$3:K$98)&gt;10,IF(AND(ISNUMBER('Control Sample Data'!K148),'Control Sample Data'!K148&lt;$B$1,'Control Sample Data'!K148&gt;0),'Control Sample Data'!K148,$B$1),"")</f>
        <v/>
      </c>
      <c r="X149" s="17" t="str">
        <f>IF(SUM('Control Sample Data'!L$3:L$98)&gt;10,IF(AND(ISNUMBER('Control Sample Data'!L148),'Control Sample Data'!L148&lt;$B$1,'Control Sample Data'!L148&gt;0),'Control Sample Data'!L148,$B$1),"")</f>
        <v/>
      </c>
      <c r="Y149" s="17" t="str">
        <f>IF(SUM('Control Sample Data'!M$3:M$98)&gt;10,IF(AND(ISNUMBER('Control Sample Data'!M148),'Control Sample Data'!M148&lt;$B$1,'Control Sample Data'!M148&gt;0),'Control Sample Data'!M148,$B$1),"")</f>
        <v/>
      </c>
      <c r="AT149" s="36" t="str">
        <f t="shared" si="90"/>
        <v/>
      </c>
      <c r="AU149" s="36" t="str">
        <f t="shared" si="91"/>
        <v/>
      </c>
      <c r="AV149" s="36" t="str">
        <f t="shared" si="92"/>
        <v/>
      </c>
      <c r="AW149" s="36" t="str">
        <f t="shared" si="93"/>
        <v/>
      </c>
      <c r="AX149" s="36" t="str">
        <f t="shared" si="94"/>
        <v/>
      </c>
      <c r="AY149" s="36" t="str">
        <f t="shared" si="95"/>
        <v/>
      </c>
      <c r="AZ149" s="36" t="str">
        <f t="shared" si="96"/>
        <v/>
      </c>
      <c r="BA149" s="36" t="str">
        <f t="shared" si="97"/>
        <v/>
      </c>
      <c r="BB149" s="36" t="str">
        <f t="shared" si="98"/>
        <v/>
      </c>
      <c r="BC149" s="36" t="str">
        <f t="shared" si="99"/>
        <v/>
      </c>
      <c r="BD149" s="36" t="str">
        <f t="shared" si="100"/>
        <v/>
      </c>
      <c r="BE149" s="36" t="str">
        <f t="shared" si="101"/>
        <v/>
      </c>
      <c r="BF149" s="36" t="str">
        <f t="shared" si="102"/>
        <v/>
      </c>
      <c r="BG149" s="36" t="str">
        <f t="shared" si="103"/>
        <v/>
      </c>
      <c r="BH149" s="36" t="str">
        <f t="shared" si="104"/>
        <v/>
      </c>
      <c r="BI149" s="36" t="str">
        <f t="shared" si="105"/>
        <v/>
      </c>
      <c r="BJ149" s="36" t="str">
        <f t="shared" si="106"/>
        <v/>
      </c>
      <c r="BK149" s="36" t="str">
        <f t="shared" si="107"/>
        <v/>
      </c>
      <c r="BL149" s="36" t="str">
        <f t="shared" si="108"/>
        <v/>
      </c>
      <c r="BM149" s="36" t="str">
        <f t="shared" si="109"/>
        <v/>
      </c>
      <c r="BN149" s="38" t="e">
        <f t="shared" si="88"/>
        <v>#DIV/0!</v>
      </c>
      <c r="BO149" s="38" t="e">
        <f t="shared" si="89"/>
        <v>#DIV/0!</v>
      </c>
      <c r="BP149" s="39" t="str">
        <f t="shared" si="110"/>
        <v/>
      </c>
      <c r="BQ149" s="39" t="str">
        <f t="shared" si="111"/>
        <v/>
      </c>
      <c r="BR149" s="39" t="str">
        <f t="shared" si="112"/>
        <v/>
      </c>
      <c r="BS149" s="39" t="str">
        <f t="shared" si="113"/>
        <v/>
      </c>
      <c r="BT149" s="39" t="str">
        <f t="shared" si="114"/>
        <v/>
      </c>
      <c r="BU149" s="39" t="str">
        <f t="shared" si="115"/>
        <v/>
      </c>
      <c r="BV149" s="39" t="str">
        <f t="shared" si="116"/>
        <v/>
      </c>
      <c r="BW149" s="39" t="str">
        <f t="shared" si="117"/>
        <v/>
      </c>
      <c r="BX149" s="39" t="str">
        <f t="shared" si="118"/>
        <v/>
      </c>
      <c r="BY149" s="39" t="str">
        <f t="shared" si="119"/>
        <v/>
      </c>
      <c r="BZ149" s="39" t="str">
        <f t="shared" si="120"/>
        <v/>
      </c>
      <c r="CA149" s="39" t="str">
        <f t="shared" si="121"/>
        <v/>
      </c>
      <c r="CB149" s="39" t="str">
        <f t="shared" si="122"/>
        <v/>
      </c>
      <c r="CC149" s="39" t="str">
        <f t="shared" si="123"/>
        <v/>
      </c>
      <c r="CD149" s="39" t="str">
        <f t="shared" si="124"/>
        <v/>
      </c>
      <c r="CE149" s="39" t="str">
        <f t="shared" si="125"/>
        <v/>
      </c>
      <c r="CF149" s="39" t="str">
        <f t="shared" si="126"/>
        <v/>
      </c>
      <c r="CG149" s="39" t="str">
        <f t="shared" si="127"/>
        <v/>
      </c>
      <c r="CH149" s="39" t="str">
        <f t="shared" si="128"/>
        <v/>
      </c>
      <c r="CI149" s="39" t="str">
        <f t="shared" si="129"/>
        <v/>
      </c>
    </row>
    <row r="150" spans="1:87">
      <c r="A150" s="18"/>
      <c r="B150" s="15" t="str">
        <f>'Gene Table'!E149</f>
        <v>mmu-miR-188-5p</v>
      </c>
      <c r="C150" s="15" t="str">
        <f>'Gene Table'!B149</f>
        <v>G03</v>
      </c>
      <c r="D150" s="16" t="str">
        <f>IF(SUM('Test Sample Data'!D$3:D$98)&gt;10,IF(AND(ISNUMBER('Test Sample Data'!D149),'Test Sample Data'!D149&lt;$B$1,'Test Sample Data'!D149&gt;0),'Test Sample Data'!D149,$B$1),"")</f>
        <v/>
      </c>
      <c r="E150" s="17" t="str">
        <f>IF(SUM('Test Sample Data'!E$3:E$98)&gt;10,IF(AND(ISNUMBER('Test Sample Data'!E149),'Test Sample Data'!E149&lt;$B$1,'Test Sample Data'!E149&gt;0),'Test Sample Data'!E149,$B$1),"")</f>
        <v/>
      </c>
      <c r="F150" s="17" t="str">
        <f>IF(SUM('Test Sample Data'!F$3:F$98)&gt;10,IF(AND(ISNUMBER('Test Sample Data'!F149),'Test Sample Data'!F149&lt;$B$1,'Test Sample Data'!F149&gt;0),'Test Sample Data'!F149,$B$1),"")</f>
        <v/>
      </c>
      <c r="G150" s="17" t="str">
        <f>IF(SUM('Test Sample Data'!G$3:G$98)&gt;10,IF(AND(ISNUMBER('Test Sample Data'!G149),'Test Sample Data'!G149&lt;$B$1,'Test Sample Data'!G149&gt;0),'Test Sample Data'!G149,$B$1),"")</f>
        <v/>
      </c>
      <c r="H150" s="17" t="str">
        <f>IF(SUM('Test Sample Data'!H$3:H$98)&gt;10,IF(AND(ISNUMBER('Test Sample Data'!H149),'Test Sample Data'!H149&lt;$B$1,'Test Sample Data'!H149&gt;0),'Test Sample Data'!H149,$B$1),"")</f>
        <v/>
      </c>
      <c r="I150" s="17" t="str">
        <f>IF(SUM('Test Sample Data'!I$3:I$98)&gt;10,IF(AND(ISNUMBER('Test Sample Data'!I149),'Test Sample Data'!I149&lt;$B$1,'Test Sample Data'!I149&gt;0),'Test Sample Data'!I149,$B$1),"")</f>
        <v/>
      </c>
      <c r="J150" s="17" t="str">
        <f>IF(SUM('Test Sample Data'!J$3:J$98)&gt;10,IF(AND(ISNUMBER('Test Sample Data'!J149),'Test Sample Data'!J149&lt;$B$1,'Test Sample Data'!J149&gt;0),'Test Sample Data'!J149,$B$1),"")</f>
        <v/>
      </c>
      <c r="K150" s="17" t="str">
        <f>IF(SUM('Test Sample Data'!K$3:K$98)&gt;10,IF(AND(ISNUMBER('Test Sample Data'!K149),'Test Sample Data'!K149&lt;$B$1,'Test Sample Data'!K149&gt;0),'Test Sample Data'!K149,$B$1),"")</f>
        <v/>
      </c>
      <c r="L150" s="17" t="str">
        <f>IF(SUM('Test Sample Data'!L$3:L$98)&gt;10,IF(AND(ISNUMBER('Test Sample Data'!L149),'Test Sample Data'!L149&lt;$B$1,'Test Sample Data'!L149&gt;0),'Test Sample Data'!L149,$B$1),"")</f>
        <v/>
      </c>
      <c r="M150" s="17" t="str">
        <f>IF(SUM('Test Sample Data'!M$3:M$98)&gt;10,IF(AND(ISNUMBER('Test Sample Data'!M149),'Test Sample Data'!M149&lt;$B$1,'Test Sample Data'!M149&gt;0),'Test Sample Data'!M149,$B$1),"")</f>
        <v/>
      </c>
      <c r="N150" s="17" t="str">
        <f>'Gene Table'!E149</f>
        <v>mmu-miR-188-5p</v>
      </c>
      <c r="O150" s="17" t="str">
        <f>'Gene Table'!B149</f>
        <v>G03</v>
      </c>
      <c r="P150" s="17" t="str">
        <f>IF(SUM('Control Sample Data'!D$3:D$98)&gt;10,IF(AND(ISNUMBER('Control Sample Data'!D149),'Control Sample Data'!D149&lt;$B$1,'Control Sample Data'!D149&gt;0),'Control Sample Data'!D149,$B$1),"")</f>
        <v/>
      </c>
      <c r="Q150" s="17" t="str">
        <f>IF(SUM('Control Sample Data'!E$3:E$98)&gt;10,IF(AND(ISNUMBER('Control Sample Data'!E149),'Control Sample Data'!E149&lt;$B$1,'Control Sample Data'!E149&gt;0),'Control Sample Data'!E149,$B$1),"")</f>
        <v/>
      </c>
      <c r="R150" s="17" t="str">
        <f>IF(SUM('Control Sample Data'!F$3:F$98)&gt;10,IF(AND(ISNUMBER('Control Sample Data'!F149),'Control Sample Data'!F149&lt;$B$1,'Control Sample Data'!F149&gt;0),'Control Sample Data'!F149,$B$1),"")</f>
        <v/>
      </c>
      <c r="S150" s="17" t="str">
        <f>IF(SUM('Control Sample Data'!G$3:G$98)&gt;10,IF(AND(ISNUMBER('Control Sample Data'!G149),'Control Sample Data'!G149&lt;$B$1,'Control Sample Data'!G149&gt;0),'Control Sample Data'!G149,$B$1),"")</f>
        <v/>
      </c>
      <c r="T150" s="17" t="str">
        <f>IF(SUM('Control Sample Data'!H$3:H$98)&gt;10,IF(AND(ISNUMBER('Control Sample Data'!H149),'Control Sample Data'!H149&lt;$B$1,'Control Sample Data'!H149&gt;0),'Control Sample Data'!H149,$B$1),"")</f>
        <v/>
      </c>
      <c r="U150" s="17" t="str">
        <f>IF(SUM('Control Sample Data'!I$3:I$98)&gt;10,IF(AND(ISNUMBER('Control Sample Data'!I149),'Control Sample Data'!I149&lt;$B$1,'Control Sample Data'!I149&gt;0),'Control Sample Data'!I149,$B$1),"")</f>
        <v/>
      </c>
      <c r="V150" s="17" t="str">
        <f>IF(SUM('Control Sample Data'!J$3:J$98)&gt;10,IF(AND(ISNUMBER('Control Sample Data'!J149),'Control Sample Data'!J149&lt;$B$1,'Control Sample Data'!J149&gt;0),'Control Sample Data'!J149,$B$1),"")</f>
        <v/>
      </c>
      <c r="W150" s="17" t="str">
        <f>IF(SUM('Control Sample Data'!K$3:K$98)&gt;10,IF(AND(ISNUMBER('Control Sample Data'!K149),'Control Sample Data'!K149&lt;$B$1,'Control Sample Data'!K149&gt;0),'Control Sample Data'!K149,$B$1),"")</f>
        <v/>
      </c>
      <c r="X150" s="17" t="str">
        <f>IF(SUM('Control Sample Data'!L$3:L$98)&gt;10,IF(AND(ISNUMBER('Control Sample Data'!L149),'Control Sample Data'!L149&lt;$B$1,'Control Sample Data'!L149&gt;0),'Control Sample Data'!L149,$B$1),"")</f>
        <v/>
      </c>
      <c r="Y150" s="17" t="str">
        <f>IF(SUM('Control Sample Data'!M$3:M$98)&gt;10,IF(AND(ISNUMBER('Control Sample Data'!M149),'Control Sample Data'!M149&lt;$B$1,'Control Sample Data'!M149&gt;0),'Control Sample Data'!M149,$B$1),"")</f>
        <v/>
      </c>
      <c r="AT150" s="36" t="str">
        <f t="shared" si="90"/>
        <v/>
      </c>
      <c r="AU150" s="36" t="str">
        <f t="shared" si="91"/>
        <v/>
      </c>
      <c r="AV150" s="36" t="str">
        <f t="shared" si="92"/>
        <v/>
      </c>
      <c r="AW150" s="36" t="str">
        <f t="shared" si="93"/>
        <v/>
      </c>
      <c r="AX150" s="36" t="str">
        <f t="shared" si="94"/>
        <v/>
      </c>
      <c r="AY150" s="36" t="str">
        <f t="shared" si="95"/>
        <v/>
      </c>
      <c r="AZ150" s="36" t="str">
        <f t="shared" si="96"/>
        <v/>
      </c>
      <c r="BA150" s="36" t="str">
        <f t="shared" si="97"/>
        <v/>
      </c>
      <c r="BB150" s="36" t="str">
        <f t="shared" si="98"/>
        <v/>
      </c>
      <c r="BC150" s="36" t="str">
        <f t="shared" si="99"/>
        <v/>
      </c>
      <c r="BD150" s="36" t="str">
        <f t="shared" si="100"/>
        <v/>
      </c>
      <c r="BE150" s="36" t="str">
        <f t="shared" si="101"/>
        <v/>
      </c>
      <c r="BF150" s="36" t="str">
        <f t="shared" si="102"/>
        <v/>
      </c>
      <c r="BG150" s="36" t="str">
        <f t="shared" si="103"/>
        <v/>
      </c>
      <c r="BH150" s="36" t="str">
        <f t="shared" si="104"/>
        <v/>
      </c>
      <c r="BI150" s="36" t="str">
        <f t="shared" si="105"/>
        <v/>
      </c>
      <c r="BJ150" s="36" t="str">
        <f t="shared" si="106"/>
        <v/>
      </c>
      <c r="BK150" s="36" t="str">
        <f t="shared" si="107"/>
        <v/>
      </c>
      <c r="BL150" s="36" t="str">
        <f t="shared" si="108"/>
        <v/>
      </c>
      <c r="BM150" s="36" t="str">
        <f t="shared" si="109"/>
        <v/>
      </c>
      <c r="BN150" s="38" t="e">
        <f t="shared" si="88"/>
        <v>#DIV/0!</v>
      </c>
      <c r="BO150" s="38" t="e">
        <f t="shared" si="89"/>
        <v>#DIV/0!</v>
      </c>
      <c r="BP150" s="39" t="str">
        <f t="shared" si="110"/>
        <v/>
      </c>
      <c r="BQ150" s="39" t="str">
        <f t="shared" si="111"/>
        <v/>
      </c>
      <c r="BR150" s="39" t="str">
        <f t="shared" si="112"/>
        <v/>
      </c>
      <c r="BS150" s="39" t="str">
        <f t="shared" si="113"/>
        <v/>
      </c>
      <c r="BT150" s="39" t="str">
        <f t="shared" si="114"/>
        <v/>
      </c>
      <c r="BU150" s="39" t="str">
        <f t="shared" si="115"/>
        <v/>
      </c>
      <c r="BV150" s="39" t="str">
        <f t="shared" si="116"/>
        <v/>
      </c>
      <c r="BW150" s="39" t="str">
        <f t="shared" si="117"/>
        <v/>
      </c>
      <c r="BX150" s="39" t="str">
        <f t="shared" si="118"/>
        <v/>
      </c>
      <c r="BY150" s="39" t="str">
        <f t="shared" si="119"/>
        <v/>
      </c>
      <c r="BZ150" s="39" t="str">
        <f t="shared" si="120"/>
        <v/>
      </c>
      <c r="CA150" s="39" t="str">
        <f t="shared" si="121"/>
        <v/>
      </c>
      <c r="CB150" s="39" t="str">
        <f t="shared" si="122"/>
        <v/>
      </c>
      <c r="CC150" s="39" t="str">
        <f t="shared" si="123"/>
        <v/>
      </c>
      <c r="CD150" s="39" t="str">
        <f t="shared" si="124"/>
        <v/>
      </c>
      <c r="CE150" s="39" t="str">
        <f t="shared" si="125"/>
        <v/>
      </c>
      <c r="CF150" s="39" t="str">
        <f t="shared" si="126"/>
        <v/>
      </c>
      <c r="CG150" s="39" t="str">
        <f t="shared" si="127"/>
        <v/>
      </c>
      <c r="CH150" s="39" t="str">
        <f t="shared" si="128"/>
        <v/>
      </c>
      <c r="CI150" s="39" t="str">
        <f t="shared" si="129"/>
        <v/>
      </c>
    </row>
    <row r="151" spans="1:87">
      <c r="A151" s="18"/>
      <c r="B151" s="15" t="str">
        <f>'Gene Table'!E150</f>
        <v>mmu-miR-485-5p</v>
      </c>
      <c r="C151" s="15" t="str">
        <f>'Gene Table'!B150</f>
        <v>G04</v>
      </c>
      <c r="D151" s="16" t="str">
        <f>IF(SUM('Test Sample Data'!D$3:D$98)&gt;10,IF(AND(ISNUMBER('Test Sample Data'!D150),'Test Sample Data'!D150&lt;$B$1,'Test Sample Data'!D150&gt;0),'Test Sample Data'!D150,$B$1),"")</f>
        <v/>
      </c>
      <c r="E151" s="17" t="str">
        <f>IF(SUM('Test Sample Data'!E$3:E$98)&gt;10,IF(AND(ISNUMBER('Test Sample Data'!E150),'Test Sample Data'!E150&lt;$B$1,'Test Sample Data'!E150&gt;0),'Test Sample Data'!E150,$B$1),"")</f>
        <v/>
      </c>
      <c r="F151" s="17" t="str">
        <f>IF(SUM('Test Sample Data'!F$3:F$98)&gt;10,IF(AND(ISNUMBER('Test Sample Data'!F150),'Test Sample Data'!F150&lt;$B$1,'Test Sample Data'!F150&gt;0),'Test Sample Data'!F150,$B$1),"")</f>
        <v/>
      </c>
      <c r="G151" s="17" t="str">
        <f>IF(SUM('Test Sample Data'!G$3:G$98)&gt;10,IF(AND(ISNUMBER('Test Sample Data'!G150),'Test Sample Data'!G150&lt;$B$1,'Test Sample Data'!G150&gt;0),'Test Sample Data'!G150,$B$1),"")</f>
        <v/>
      </c>
      <c r="H151" s="17" t="str">
        <f>IF(SUM('Test Sample Data'!H$3:H$98)&gt;10,IF(AND(ISNUMBER('Test Sample Data'!H150),'Test Sample Data'!H150&lt;$B$1,'Test Sample Data'!H150&gt;0),'Test Sample Data'!H150,$B$1),"")</f>
        <v/>
      </c>
      <c r="I151" s="17" t="str">
        <f>IF(SUM('Test Sample Data'!I$3:I$98)&gt;10,IF(AND(ISNUMBER('Test Sample Data'!I150),'Test Sample Data'!I150&lt;$B$1,'Test Sample Data'!I150&gt;0),'Test Sample Data'!I150,$B$1),"")</f>
        <v/>
      </c>
      <c r="J151" s="17" t="str">
        <f>IF(SUM('Test Sample Data'!J$3:J$98)&gt;10,IF(AND(ISNUMBER('Test Sample Data'!J150),'Test Sample Data'!J150&lt;$B$1,'Test Sample Data'!J150&gt;0),'Test Sample Data'!J150,$B$1),"")</f>
        <v/>
      </c>
      <c r="K151" s="17" t="str">
        <f>IF(SUM('Test Sample Data'!K$3:K$98)&gt;10,IF(AND(ISNUMBER('Test Sample Data'!K150),'Test Sample Data'!K150&lt;$B$1,'Test Sample Data'!K150&gt;0),'Test Sample Data'!K150,$B$1),"")</f>
        <v/>
      </c>
      <c r="L151" s="17" t="str">
        <f>IF(SUM('Test Sample Data'!L$3:L$98)&gt;10,IF(AND(ISNUMBER('Test Sample Data'!L150),'Test Sample Data'!L150&lt;$B$1,'Test Sample Data'!L150&gt;0),'Test Sample Data'!L150,$B$1),"")</f>
        <v/>
      </c>
      <c r="M151" s="17" t="str">
        <f>IF(SUM('Test Sample Data'!M$3:M$98)&gt;10,IF(AND(ISNUMBER('Test Sample Data'!M150),'Test Sample Data'!M150&lt;$B$1,'Test Sample Data'!M150&gt;0),'Test Sample Data'!M150,$B$1),"")</f>
        <v/>
      </c>
      <c r="N151" s="17" t="str">
        <f>'Gene Table'!E150</f>
        <v>mmu-miR-485-5p</v>
      </c>
      <c r="O151" s="17" t="str">
        <f>'Gene Table'!B150</f>
        <v>G04</v>
      </c>
      <c r="P151" s="17" t="str">
        <f>IF(SUM('Control Sample Data'!D$3:D$98)&gt;10,IF(AND(ISNUMBER('Control Sample Data'!D150),'Control Sample Data'!D150&lt;$B$1,'Control Sample Data'!D150&gt;0),'Control Sample Data'!D150,$B$1),"")</f>
        <v/>
      </c>
      <c r="Q151" s="17" t="str">
        <f>IF(SUM('Control Sample Data'!E$3:E$98)&gt;10,IF(AND(ISNUMBER('Control Sample Data'!E150),'Control Sample Data'!E150&lt;$B$1,'Control Sample Data'!E150&gt;0),'Control Sample Data'!E150,$B$1),"")</f>
        <v/>
      </c>
      <c r="R151" s="17" t="str">
        <f>IF(SUM('Control Sample Data'!F$3:F$98)&gt;10,IF(AND(ISNUMBER('Control Sample Data'!F150),'Control Sample Data'!F150&lt;$B$1,'Control Sample Data'!F150&gt;0),'Control Sample Data'!F150,$B$1),"")</f>
        <v/>
      </c>
      <c r="S151" s="17" t="str">
        <f>IF(SUM('Control Sample Data'!G$3:G$98)&gt;10,IF(AND(ISNUMBER('Control Sample Data'!G150),'Control Sample Data'!G150&lt;$B$1,'Control Sample Data'!G150&gt;0),'Control Sample Data'!G150,$B$1),"")</f>
        <v/>
      </c>
      <c r="T151" s="17" t="str">
        <f>IF(SUM('Control Sample Data'!H$3:H$98)&gt;10,IF(AND(ISNUMBER('Control Sample Data'!H150),'Control Sample Data'!H150&lt;$B$1,'Control Sample Data'!H150&gt;0),'Control Sample Data'!H150,$B$1),"")</f>
        <v/>
      </c>
      <c r="U151" s="17" t="str">
        <f>IF(SUM('Control Sample Data'!I$3:I$98)&gt;10,IF(AND(ISNUMBER('Control Sample Data'!I150),'Control Sample Data'!I150&lt;$B$1,'Control Sample Data'!I150&gt;0),'Control Sample Data'!I150,$B$1),"")</f>
        <v/>
      </c>
      <c r="V151" s="17" t="str">
        <f>IF(SUM('Control Sample Data'!J$3:J$98)&gt;10,IF(AND(ISNUMBER('Control Sample Data'!J150),'Control Sample Data'!J150&lt;$B$1,'Control Sample Data'!J150&gt;0),'Control Sample Data'!J150,$B$1),"")</f>
        <v/>
      </c>
      <c r="W151" s="17" t="str">
        <f>IF(SUM('Control Sample Data'!K$3:K$98)&gt;10,IF(AND(ISNUMBER('Control Sample Data'!K150),'Control Sample Data'!K150&lt;$B$1,'Control Sample Data'!K150&gt;0),'Control Sample Data'!K150,$B$1),"")</f>
        <v/>
      </c>
      <c r="X151" s="17" t="str">
        <f>IF(SUM('Control Sample Data'!L$3:L$98)&gt;10,IF(AND(ISNUMBER('Control Sample Data'!L150),'Control Sample Data'!L150&lt;$B$1,'Control Sample Data'!L150&gt;0),'Control Sample Data'!L150,$B$1),"")</f>
        <v/>
      </c>
      <c r="Y151" s="17" t="str">
        <f>IF(SUM('Control Sample Data'!M$3:M$98)&gt;10,IF(AND(ISNUMBER('Control Sample Data'!M150),'Control Sample Data'!M150&lt;$B$1,'Control Sample Data'!M150&gt;0),'Control Sample Data'!M150,$B$1),"")</f>
        <v/>
      </c>
      <c r="AT151" s="36" t="str">
        <f t="shared" si="90"/>
        <v/>
      </c>
      <c r="AU151" s="36" t="str">
        <f t="shared" si="91"/>
        <v/>
      </c>
      <c r="AV151" s="36" t="str">
        <f t="shared" si="92"/>
        <v/>
      </c>
      <c r="AW151" s="36" t="str">
        <f t="shared" si="93"/>
        <v/>
      </c>
      <c r="AX151" s="36" t="str">
        <f t="shared" si="94"/>
        <v/>
      </c>
      <c r="AY151" s="36" t="str">
        <f t="shared" si="95"/>
        <v/>
      </c>
      <c r="AZ151" s="36" t="str">
        <f t="shared" si="96"/>
        <v/>
      </c>
      <c r="BA151" s="36" t="str">
        <f t="shared" si="97"/>
        <v/>
      </c>
      <c r="BB151" s="36" t="str">
        <f t="shared" si="98"/>
        <v/>
      </c>
      <c r="BC151" s="36" t="str">
        <f t="shared" si="99"/>
        <v/>
      </c>
      <c r="BD151" s="36" t="str">
        <f t="shared" si="100"/>
        <v/>
      </c>
      <c r="BE151" s="36" t="str">
        <f t="shared" si="101"/>
        <v/>
      </c>
      <c r="BF151" s="36" t="str">
        <f t="shared" si="102"/>
        <v/>
      </c>
      <c r="BG151" s="36" t="str">
        <f t="shared" si="103"/>
        <v/>
      </c>
      <c r="BH151" s="36" t="str">
        <f t="shared" si="104"/>
        <v/>
      </c>
      <c r="BI151" s="36" t="str">
        <f t="shared" si="105"/>
        <v/>
      </c>
      <c r="BJ151" s="36" t="str">
        <f t="shared" si="106"/>
        <v/>
      </c>
      <c r="BK151" s="36" t="str">
        <f t="shared" si="107"/>
        <v/>
      </c>
      <c r="BL151" s="36" t="str">
        <f t="shared" si="108"/>
        <v/>
      </c>
      <c r="BM151" s="36" t="str">
        <f t="shared" si="109"/>
        <v/>
      </c>
      <c r="BN151" s="38" t="e">
        <f t="shared" si="88"/>
        <v>#DIV/0!</v>
      </c>
      <c r="BO151" s="38" t="e">
        <f t="shared" si="89"/>
        <v>#DIV/0!</v>
      </c>
      <c r="BP151" s="39" t="str">
        <f t="shared" si="110"/>
        <v/>
      </c>
      <c r="BQ151" s="39" t="str">
        <f t="shared" si="111"/>
        <v/>
      </c>
      <c r="BR151" s="39" t="str">
        <f t="shared" si="112"/>
        <v/>
      </c>
      <c r="BS151" s="39" t="str">
        <f t="shared" si="113"/>
        <v/>
      </c>
      <c r="BT151" s="39" t="str">
        <f t="shared" si="114"/>
        <v/>
      </c>
      <c r="BU151" s="39" t="str">
        <f t="shared" si="115"/>
        <v/>
      </c>
      <c r="BV151" s="39" t="str">
        <f t="shared" si="116"/>
        <v/>
      </c>
      <c r="BW151" s="39" t="str">
        <f t="shared" si="117"/>
        <v/>
      </c>
      <c r="BX151" s="39" t="str">
        <f t="shared" si="118"/>
        <v/>
      </c>
      <c r="BY151" s="39" t="str">
        <f t="shared" si="119"/>
        <v/>
      </c>
      <c r="BZ151" s="39" t="str">
        <f t="shared" si="120"/>
        <v/>
      </c>
      <c r="CA151" s="39" t="str">
        <f t="shared" si="121"/>
        <v/>
      </c>
      <c r="CB151" s="39" t="str">
        <f t="shared" si="122"/>
        <v/>
      </c>
      <c r="CC151" s="39" t="str">
        <f t="shared" si="123"/>
        <v/>
      </c>
      <c r="CD151" s="39" t="str">
        <f t="shared" si="124"/>
        <v/>
      </c>
      <c r="CE151" s="39" t="str">
        <f t="shared" si="125"/>
        <v/>
      </c>
      <c r="CF151" s="39" t="str">
        <f t="shared" si="126"/>
        <v/>
      </c>
      <c r="CG151" s="39" t="str">
        <f t="shared" si="127"/>
        <v/>
      </c>
      <c r="CH151" s="39" t="str">
        <f t="shared" si="128"/>
        <v/>
      </c>
      <c r="CI151" s="39" t="str">
        <f t="shared" si="129"/>
        <v/>
      </c>
    </row>
    <row r="152" spans="1:87">
      <c r="A152" s="18"/>
      <c r="B152" s="15" t="str">
        <f>'Gene Table'!E151</f>
        <v>mmu-miR-188-3p</v>
      </c>
      <c r="C152" s="15" t="str">
        <f>'Gene Table'!B151</f>
        <v>G05</v>
      </c>
      <c r="D152" s="16" t="str">
        <f>IF(SUM('Test Sample Data'!D$3:D$98)&gt;10,IF(AND(ISNUMBER('Test Sample Data'!D151),'Test Sample Data'!D151&lt;$B$1,'Test Sample Data'!D151&gt;0),'Test Sample Data'!D151,$B$1),"")</f>
        <v/>
      </c>
      <c r="E152" s="17" t="str">
        <f>IF(SUM('Test Sample Data'!E$3:E$98)&gt;10,IF(AND(ISNUMBER('Test Sample Data'!E151),'Test Sample Data'!E151&lt;$B$1,'Test Sample Data'!E151&gt;0),'Test Sample Data'!E151,$B$1),"")</f>
        <v/>
      </c>
      <c r="F152" s="17" t="str">
        <f>IF(SUM('Test Sample Data'!F$3:F$98)&gt;10,IF(AND(ISNUMBER('Test Sample Data'!F151),'Test Sample Data'!F151&lt;$B$1,'Test Sample Data'!F151&gt;0),'Test Sample Data'!F151,$B$1),"")</f>
        <v/>
      </c>
      <c r="G152" s="17" t="str">
        <f>IF(SUM('Test Sample Data'!G$3:G$98)&gt;10,IF(AND(ISNUMBER('Test Sample Data'!G151),'Test Sample Data'!G151&lt;$B$1,'Test Sample Data'!G151&gt;0),'Test Sample Data'!G151,$B$1),"")</f>
        <v/>
      </c>
      <c r="H152" s="17" t="str">
        <f>IF(SUM('Test Sample Data'!H$3:H$98)&gt;10,IF(AND(ISNUMBER('Test Sample Data'!H151),'Test Sample Data'!H151&lt;$B$1,'Test Sample Data'!H151&gt;0),'Test Sample Data'!H151,$B$1),"")</f>
        <v/>
      </c>
      <c r="I152" s="17" t="str">
        <f>IF(SUM('Test Sample Data'!I$3:I$98)&gt;10,IF(AND(ISNUMBER('Test Sample Data'!I151),'Test Sample Data'!I151&lt;$B$1,'Test Sample Data'!I151&gt;0),'Test Sample Data'!I151,$B$1),"")</f>
        <v/>
      </c>
      <c r="J152" s="17" t="str">
        <f>IF(SUM('Test Sample Data'!J$3:J$98)&gt;10,IF(AND(ISNUMBER('Test Sample Data'!J151),'Test Sample Data'!J151&lt;$B$1,'Test Sample Data'!J151&gt;0),'Test Sample Data'!J151,$B$1),"")</f>
        <v/>
      </c>
      <c r="K152" s="17" t="str">
        <f>IF(SUM('Test Sample Data'!K$3:K$98)&gt;10,IF(AND(ISNUMBER('Test Sample Data'!K151),'Test Sample Data'!K151&lt;$B$1,'Test Sample Data'!K151&gt;0),'Test Sample Data'!K151,$B$1),"")</f>
        <v/>
      </c>
      <c r="L152" s="17" t="str">
        <f>IF(SUM('Test Sample Data'!L$3:L$98)&gt;10,IF(AND(ISNUMBER('Test Sample Data'!L151),'Test Sample Data'!L151&lt;$B$1,'Test Sample Data'!L151&gt;0),'Test Sample Data'!L151,$B$1),"")</f>
        <v/>
      </c>
      <c r="M152" s="17" t="str">
        <f>IF(SUM('Test Sample Data'!M$3:M$98)&gt;10,IF(AND(ISNUMBER('Test Sample Data'!M151),'Test Sample Data'!M151&lt;$B$1,'Test Sample Data'!M151&gt;0),'Test Sample Data'!M151,$B$1),"")</f>
        <v/>
      </c>
      <c r="N152" s="17" t="str">
        <f>'Gene Table'!E151</f>
        <v>mmu-miR-188-3p</v>
      </c>
      <c r="O152" s="17" t="str">
        <f>'Gene Table'!B151</f>
        <v>G05</v>
      </c>
      <c r="P152" s="17" t="str">
        <f>IF(SUM('Control Sample Data'!D$3:D$98)&gt;10,IF(AND(ISNUMBER('Control Sample Data'!D151),'Control Sample Data'!D151&lt;$B$1,'Control Sample Data'!D151&gt;0),'Control Sample Data'!D151,$B$1),"")</f>
        <v/>
      </c>
      <c r="Q152" s="17" t="str">
        <f>IF(SUM('Control Sample Data'!E$3:E$98)&gt;10,IF(AND(ISNUMBER('Control Sample Data'!E151),'Control Sample Data'!E151&lt;$B$1,'Control Sample Data'!E151&gt;0),'Control Sample Data'!E151,$B$1),"")</f>
        <v/>
      </c>
      <c r="R152" s="17" t="str">
        <f>IF(SUM('Control Sample Data'!F$3:F$98)&gt;10,IF(AND(ISNUMBER('Control Sample Data'!F151),'Control Sample Data'!F151&lt;$B$1,'Control Sample Data'!F151&gt;0),'Control Sample Data'!F151,$B$1),"")</f>
        <v/>
      </c>
      <c r="S152" s="17" t="str">
        <f>IF(SUM('Control Sample Data'!G$3:G$98)&gt;10,IF(AND(ISNUMBER('Control Sample Data'!G151),'Control Sample Data'!G151&lt;$B$1,'Control Sample Data'!G151&gt;0),'Control Sample Data'!G151,$B$1),"")</f>
        <v/>
      </c>
      <c r="T152" s="17" t="str">
        <f>IF(SUM('Control Sample Data'!H$3:H$98)&gt;10,IF(AND(ISNUMBER('Control Sample Data'!H151),'Control Sample Data'!H151&lt;$B$1,'Control Sample Data'!H151&gt;0),'Control Sample Data'!H151,$B$1),"")</f>
        <v/>
      </c>
      <c r="U152" s="17" t="str">
        <f>IF(SUM('Control Sample Data'!I$3:I$98)&gt;10,IF(AND(ISNUMBER('Control Sample Data'!I151),'Control Sample Data'!I151&lt;$B$1,'Control Sample Data'!I151&gt;0),'Control Sample Data'!I151,$B$1),"")</f>
        <v/>
      </c>
      <c r="V152" s="17" t="str">
        <f>IF(SUM('Control Sample Data'!J$3:J$98)&gt;10,IF(AND(ISNUMBER('Control Sample Data'!J151),'Control Sample Data'!J151&lt;$B$1,'Control Sample Data'!J151&gt;0),'Control Sample Data'!J151,$B$1),"")</f>
        <v/>
      </c>
      <c r="W152" s="17" t="str">
        <f>IF(SUM('Control Sample Data'!K$3:K$98)&gt;10,IF(AND(ISNUMBER('Control Sample Data'!K151),'Control Sample Data'!K151&lt;$B$1,'Control Sample Data'!K151&gt;0),'Control Sample Data'!K151,$B$1),"")</f>
        <v/>
      </c>
      <c r="X152" s="17" t="str">
        <f>IF(SUM('Control Sample Data'!L$3:L$98)&gt;10,IF(AND(ISNUMBER('Control Sample Data'!L151),'Control Sample Data'!L151&lt;$B$1,'Control Sample Data'!L151&gt;0),'Control Sample Data'!L151,$B$1),"")</f>
        <v/>
      </c>
      <c r="Y152" s="17" t="str">
        <f>IF(SUM('Control Sample Data'!M$3:M$98)&gt;10,IF(AND(ISNUMBER('Control Sample Data'!M151),'Control Sample Data'!M151&lt;$B$1,'Control Sample Data'!M151&gt;0),'Control Sample Data'!M151,$B$1),"")</f>
        <v/>
      </c>
      <c r="AT152" s="36" t="str">
        <f t="shared" si="90"/>
        <v/>
      </c>
      <c r="AU152" s="36" t="str">
        <f t="shared" si="91"/>
        <v/>
      </c>
      <c r="AV152" s="36" t="str">
        <f t="shared" si="92"/>
        <v/>
      </c>
      <c r="AW152" s="36" t="str">
        <f t="shared" si="93"/>
        <v/>
      </c>
      <c r="AX152" s="36" t="str">
        <f t="shared" si="94"/>
        <v/>
      </c>
      <c r="AY152" s="36" t="str">
        <f t="shared" si="95"/>
        <v/>
      </c>
      <c r="AZ152" s="36" t="str">
        <f t="shared" si="96"/>
        <v/>
      </c>
      <c r="BA152" s="36" t="str">
        <f t="shared" si="97"/>
        <v/>
      </c>
      <c r="BB152" s="36" t="str">
        <f t="shared" si="98"/>
        <v/>
      </c>
      <c r="BC152" s="36" t="str">
        <f t="shared" si="99"/>
        <v/>
      </c>
      <c r="BD152" s="36" t="str">
        <f t="shared" si="100"/>
        <v/>
      </c>
      <c r="BE152" s="36" t="str">
        <f t="shared" si="101"/>
        <v/>
      </c>
      <c r="BF152" s="36" t="str">
        <f t="shared" si="102"/>
        <v/>
      </c>
      <c r="BG152" s="36" t="str">
        <f t="shared" si="103"/>
        <v/>
      </c>
      <c r="BH152" s="36" t="str">
        <f t="shared" si="104"/>
        <v/>
      </c>
      <c r="BI152" s="36" t="str">
        <f t="shared" si="105"/>
        <v/>
      </c>
      <c r="BJ152" s="36" t="str">
        <f t="shared" si="106"/>
        <v/>
      </c>
      <c r="BK152" s="36" t="str">
        <f t="shared" si="107"/>
        <v/>
      </c>
      <c r="BL152" s="36" t="str">
        <f t="shared" si="108"/>
        <v/>
      </c>
      <c r="BM152" s="36" t="str">
        <f t="shared" si="109"/>
        <v/>
      </c>
      <c r="BN152" s="38" t="e">
        <f t="shared" si="88"/>
        <v>#DIV/0!</v>
      </c>
      <c r="BO152" s="38" t="e">
        <f t="shared" si="89"/>
        <v>#DIV/0!</v>
      </c>
      <c r="BP152" s="39" t="str">
        <f t="shared" si="110"/>
        <v/>
      </c>
      <c r="BQ152" s="39" t="str">
        <f t="shared" si="111"/>
        <v/>
      </c>
      <c r="BR152" s="39" t="str">
        <f t="shared" si="112"/>
        <v/>
      </c>
      <c r="BS152" s="39" t="str">
        <f t="shared" si="113"/>
        <v/>
      </c>
      <c r="BT152" s="39" t="str">
        <f t="shared" si="114"/>
        <v/>
      </c>
      <c r="BU152" s="39" t="str">
        <f t="shared" si="115"/>
        <v/>
      </c>
      <c r="BV152" s="39" t="str">
        <f t="shared" si="116"/>
        <v/>
      </c>
      <c r="BW152" s="39" t="str">
        <f t="shared" si="117"/>
        <v/>
      </c>
      <c r="BX152" s="39" t="str">
        <f t="shared" si="118"/>
        <v/>
      </c>
      <c r="BY152" s="39" t="str">
        <f t="shared" si="119"/>
        <v/>
      </c>
      <c r="BZ152" s="39" t="str">
        <f t="shared" si="120"/>
        <v/>
      </c>
      <c r="CA152" s="39" t="str">
        <f t="shared" si="121"/>
        <v/>
      </c>
      <c r="CB152" s="39" t="str">
        <f t="shared" si="122"/>
        <v/>
      </c>
      <c r="CC152" s="39" t="str">
        <f t="shared" si="123"/>
        <v/>
      </c>
      <c r="CD152" s="39" t="str">
        <f t="shared" si="124"/>
        <v/>
      </c>
      <c r="CE152" s="39" t="str">
        <f t="shared" si="125"/>
        <v/>
      </c>
      <c r="CF152" s="39" t="str">
        <f t="shared" si="126"/>
        <v/>
      </c>
      <c r="CG152" s="39" t="str">
        <f t="shared" si="127"/>
        <v/>
      </c>
      <c r="CH152" s="39" t="str">
        <f t="shared" si="128"/>
        <v/>
      </c>
      <c r="CI152" s="39" t="str">
        <f t="shared" si="129"/>
        <v/>
      </c>
    </row>
    <row r="153" spans="1:87">
      <c r="A153" s="18"/>
      <c r="B153" s="15" t="str">
        <f>'Gene Table'!E152</f>
        <v>mmu-miR-487b-3p</v>
      </c>
      <c r="C153" s="15" t="str">
        <f>'Gene Table'!B152</f>
        <v>G06</v>
      </c>
      <c r="D153" s="16" t="str">
        <f>IF(SUM('Test Sample Data'!D$3:D$98)&gt;10,IF(AND(ISNUMBER('Test Sample Data'!D152),'Test Sample Data'!D152&lt;$B$1,'Test Sample Data'!D152&gt;0),'Test Sample Data'!D152,$B$1),"")</f>
        <v/>
      </c>
      <c r="E153" s="17" t="str">
        <f>IF(SUM('Test Sample Data'!E$3:E$98)&gt;10,IF(AND(ISNUMBER('Test Sample Data'!E152),'Test Sample Data'!E152&lt;$B$1,'Test Sample Data'!E152&gt;0),'Test Sample Data'!E152,$B$1),"")</f>
        <v/>
      </c>
      <c r="F153" s="17" t="str">
        <f>IF(SUM('Test Sample Data'!F$3:F$98)&gt;10,IF(AND(ISNUMBER('Test Sample Data'!F152),'Test Sample Data'!F152&lt;$B$1,'Test Sample Data'!F152&gt;0),'Test Sample Data'!F152,$B$1),"")</f>
        <v/>
      </c>
      <c r="G153" s="17" t="str">
        <f>IF(SUM('Test Sample Data'!G$3:G$98)&gt;10,IF(AND(ISNUMBER('Test Sample Data'!G152),'Test Sample Data'!G152&lt;$B$1,'Test Sample Data'!G152&gt;0),'Test Sample Data'!G152,$B$1),"")</f>
        <v/>
      </c>
      <c r="H153" s="17" t="str">
        <f>IF(SUM('Test Sample Data'!H$3:H$98)&gt;10,IF(AND(ISNUMBER('Test Sample Data'!H152),'Test Sample Data'!H152&lt;$B$1,'Test Sample Data'!H152&gt;0),'Test Sample Data'!H152,$B$1),"")</f>
        <v/>
      </c>
      <c r="I153" s="17" t="str">
        <f>IF(SUM('Test Sample Data'!I$3:I$98)&gt;10,IF(AND(ISNUMBER('Test Sample Data'!I152),'Test Sample Data'!I152&lt;$B$1,'Test Sample Data'!I152&gt;0),'Test Sample Data'!I152,$B$1),"")</f>
        <v/>
      </c>
      <c r="J153" s="17" t="str">
        <f>IF(SUM('Test Sample Data'!J$3:J$98)&gt;10,IF(AND(ISNUMBER('Test Sample Data'!J152),'Test Sample Data'!J152&lt;$B$1,'Test Sample Data'!J152&gt;0),'Test Sample Data'!J152,$B$1),"")</f>
        <v/>
      </c>
      <c r="K153" s="17" t="str">
        <f>IF(SUM('Test Sample Data'!K$3:K$98)&gt;10,IF(AND(ISNUMBER('Test Sample Data'!K152),'Test Sample Data'!K152&lt;$B$1,'Test Sample Data'!K152&gt;0),'Test Sample Data'!K152,$B$1),"")</f>
        <v/>
      </c>
      <c r="L153" s="17" t="str">
        <f>IF(SUM('Test Sample Data'!L$3:L$98)&gt;10,IF(AND(ISNUMBER('Test Sample Data'!L152),'Test Sample Data'!L152&lt;$B$1,'Test Sample Data'!L152&gt;0),'Test Sample Data'!L152,$B$1),"")</f>
        <v/>
      </c>
      <c r="M153" s="17" t="str">
        <f>IF(SUM('Test Sample Data'!M$3:M$98)&gt;10,IF(AND(ISNUMBER('Test Sample Data'!M152),'Test Sample Data'!M152&lt;$B$1,'Test Sample Data'!M152&gt;0),'Test Sample Data'!M152,$B$1),"")</f>
        <v/>
      </c>
      <c r="N153" s="17" t="str">
        <f>'Gene Table'!E152</f>
        <v>mmu-miR-487b-3p</v>
      </c>
      <c r="O153" s="17" t="str">
        <f>'Gene Table'!B152</f>
        <v>G06</v>
      </c>
      <c r="P153" s="17" t="str">
        <f>IF(SUM('Control Sample Data'!D$3:D$98)&gt;10,IF(AND(ISNUMBER('Control Sample Data'!D152),'Control Sample Data'!D152&lt;$B$1,'Control Sample Data'!D152&gt;0),'Control Sample Data'!D152,$B$1),"")</f>
        <v/>
      </c>
      <c r="Q153" s="17" t="str">
        <f>IF(SUM('Control Sample Data'!E$3:E$98)&gt;10,IF(AND(ISNUMBER('Control Sample Data'!E152),'Control Sample Data'!E152&lt;$B$1,'Control Sample Data'!E152&gt;0),'Control Sample Data'!E152,$B$1),"")</f>
        <v/>
      </c>
      <c r="R153" s="17" t="str">
        <f>IF(SUM('Control Sample Data'!F$3:F$98)&gt;10,IF(AND(ISNUMBER('Control Sample Data'!F152),'Control Sample Data'!F152&lt;$B$1,'Control Sample Data'!F152&gt;0),'Control Sample Data'!F152,$B$1),"")</f>
        <v/>
      </c>
      <c r="S153" s="17" t="str">
        <f>IF(SUM('Control Sample Data'!G$3:G$98)&gt;10,IF(AND(ISNUMBER('Control Sample Data'!G152),'Control Sample Data'!G152&lt;$B$1,'Control Sample Data'!G152&gt;0),'Control Sample Data'!G152,$B$1),"")</f>
        <v/>
      </c>
      <c r="T153" s="17" t="str">
        <f>IF(SUM('Control Sample Data'!H$3:H$98)&gt;10,IF(AND(ISNUMBER('Control Sample Data'!H152),'Control Sample Data'!H152&lt;$B$1,'Control Sample Data'!H152&gt;0),'Control Sample Data'!H152,$B$1),"")</f>
        <v/>
      </c>
      <c r="U153" s="17" t="str">
        <f>IF(SUM('Control Sample Data'!I$3:I$98)&gt;10,IF(AND(ISNUMBER('Control Sample Data'!I152),'Control Sample Data'!I152&lt;$B$1,'Control Sample Data'!I152&gt;0),'Control Sample Data'!I152,$B$1),"")</f>
        <v/>
      </c>
      <c r="V153" s="17" t="str">
        <f>IF(SUM('Control Sample Data'!J$3:J$98)&gt;10,IF(AND(ISNUMBER('Control Sample Data'!J152),'Control Sample Data'!J152&lt;$B$1,'Control Sample Data'!J152&gt;0),'Control Sample Data'!J152,$B$1),"")</f>
        <v/>
      </c>
      <c r="W153" s="17" t="str">
        <f>IF(SUM('Control Sample Data'!K$3:K$98)&gt;10,IF(AND(ISNUMBER('Control Sample Data'!K152),'Control Sample Data'!K152&lt;$B$1,'Control Sample Data'!K152&gt;0),'Control Sample Data'!K152,$B$1),"")</f>
        <v/>
      </c>
      <c r="X153" s="17" t="str">
        <f>IF(SUM('Control Sample Data'!L$3:L$98)&gt;10,IF(AND(ISNUMBER('Control Sample Data'!L152),'Control Sample Data'!L152&lt;$B$1,'Control Sample Data'!L152&gt;0),'Control Sample Data'!L152,$B$1),"")</f>
        <v/>
      </c>
      <c r="Y153" s="17" t="str">
        <f>IF(SUM('Control Sample Data'!M$3:M$98)&gt;10,IF(AND(ISNUMBER('Control Sample Data'!M152),'Control Sample Data'!M152&lt;$B$1,'Control Sample Data'!M152&gt;0),'Control Sample Data'!M152,$B$1),"")</f>
        <v/>
      </c>
      <c r="AT153" s="36" t="str">
        <f t="shared" si="90"/>
        <v/>
      </c>
      <c r="AU153" s="36" t="str">
        <f t="shared" si="91"/>
        <v/>
      </c>
      <c r="AV153" s="36" t="str">
        <f t="shared" si="92"/>
        <v/>
      </c>
      <c r="AW153" s="36" t="str">
        <f t="shared" si="93"/>
        <v/>
      </c>
      <c r="AX153" s="36" t="str">
        <f t="shared" si="94"/>
        <v/>
      </c>
      <c r="AY153" s="36" t="str">
        <f t="shared" si="95"/>
        <v/>
      </c>
      <c r="AZ153" s="36" t="str">
        <f t="shared" si="96"/>
        <v/>
      </c>
      <c r="BA153" s="36" t="str">
        <f t="shared" si="97"/>
        <v/>
      </c>
      <c r="BB153" s="36" t="str">
        <f t="shared" si="98"/>
        <v/>
      </c>
      <c r="BC153" s="36" t="str">
        <f t="shared" si="99"/>
        <v/>
      </c>
      <c r="BD153" s="36" t="str">
        <f t="shared" si="100"/>
        <v/>
      </c>
      <c r="BE153" s="36" t="str">
        <f t="shared" si="101"/>
        <v/>
      </c>
      <c r="BF153" s="36" t="str">
        <f t="shared" si="102"/>
        <v/>
      </c>
      <c r="BG153" s="36" t="str">
        <f t="shared" si="103"/>
        <v/>
      </c>
      <c r="BH153" s="36" t="str">
        <f t="shared" si="104"/>
        <v/>
      </c>
      <c r="BI153" s="36" t="str">
        <f t="shared" si="105"/>
        <v/>
      </c>
      <c r="BJ153" s="36" t="str">
        <f t="shared" si="106"/>
        <v/>
      </c>
      <c r="BK153" s="36" t="str">
        <f t="shared" si="107"/>
        <v/>
      </c>
      <c r="BL153" s="36" t="str">
        <f t="shared" si="108"/>
        <v/>
      </c>
      <c r="BM153" s="36" t="str">
        <f t="shared" si="109"/>
        <v/>
      </c>
      <c r="BN153" s="38" t="e">
        <f t="shared" si="88"/>
        <v>#DIV/0!</v>
      </c>
      <c r="BO153" s="38" t="e">
        <f t="shared" si="89"/>
        <v>#DIV/0!</v>
      </c>
      <c r="BP153" s="39" t="str">
        <f t="shared" si="110"/>
        <v/>
      </c>
      <c r="BQ153" s="39" t="str">
        <f t="shared" si="111"/>
        <v/>
      </c>
      <c r="BR153" s="39" t="str">
        <f t="shared" si="112"/>
        <v/>
      </c>
      <c r="BS153" s="39" t="str">
        <f t="shared" si="113"/>
        <v/>
      </c>
      <c r="BT153" s="39" t="str">
        <f t="shared" si="114"/>
        <v/>
      </c>
      <c r="BU153" s="39" t="str">
        <f t="shared" si="115"/>
        <v/>
      </c>
      <c r="BV153" s="39" t="str">
        <f t="shared" si="116"/>
        <v/>
      </c>
      <c r="BW153" s="39" t="str">
        <f t="shared" si="117"/>
        <v/>
      </c>
      <c r="BX153" s="39" t="str">
        <f t="shared" si="118"/>
        <v/>
      </c>
      <c r="BY153" s="39" t="str">
        <f t="shared" si="119"/>
        <v/>
      </c>
      <c r="BZ153" s="39" t="str">
        <f t="shared" si="120"/>
        <v/>
      </c>
      <c r="CA153" s="39" t="str">
        <f t="shared" si="121"/>
        <v/>
      </c>
      <c r="CB153" s="39" t="str">
        <f t="shared" si="122"/>
        <v/>
      </c>
      <c r="CC153" s="39" t="str">
        <f t="shared" si="123"/>
        <v/>
      </c>
      <c r="CD153" s="39" t="str">
        <f t="shared" si="124"/>
        <v/>
      </c>
      <c r="CE153" s="39" t="str">
        <f t="shared" si="125"/>
        <v/>
      </c>
      <c r="CF153" s="39" t="str">
        <f t="shared" si="126"/>
        <v/>
      </c>
      <c r="CG153" s="39" t="str">
        <f t="shared" si="127"/>
        <v/>
      </c>
      <c r="CH153" s="39" t="str">
        <f t="shared" si="128"/>
        <v/>
      </c>
      <c r="CI153" s="39" t="str">
        <f t="shared" si="129"/>
        <v/>
      </c>
    </row>
    <row r="154" spans="1:87">
      <c r="A154" s="18"/>
      <c r="B154" s="15" t="str">
        <f>'Gene Table'!E153</f>
        <v>mmu-miR-190-5p</v>
      </c>
      <c r="C154" s="15" t="str">
        <f>'Gene Table'!B153</f>
        <v>G07</v>
      </c>
      <c r="D154" s="16" t="str">
        <f>IF(SUM('Test Sample Data'!D$3:D$98)&gt;10,IF(AND(ISNUMBER('Test Sample Data'!D153),'Test Sample Data'!D153&lt;$B$1,'Test Sample Data'!D153&gt;0),'Test Sample Data'!D153,$B$1),"")</f>
        <v/>
      </c>
      <c r="E154" s="17" t="str">
        <f>IF(SUM('Test Sample Data'!E$3:E$98)&gt;10,IF(AND(ISNUMBER('Test Sample Data'!E153),'Test Sample Data'!E153&lt;$B$1,'Test Sample Data'!E153&gt;0),'Test Sample Data'!E153,$B$1),"")</f>
        <v/>
      </c>
      <c r="F154" s="17" t="str">
        <f>IF(SUM('Test Sample Data'!F$3:F$98)&gt;10,IF(AND(ISNUMBER('Test Sample Data'!F153),'Test Sample Data'!F153&lt;$B$1,'Test Sample Data'!F153&gt;0),'Test Sample Data'!F153,$B$1),"")</f>
        <v/>
      </c>
      <c r="G154" s="17" t="str">
        <f>IF(SUM('Test Sample Data'!G$3:G$98)&gt;10,IF(AND(ISNUMBER('Test Sample Data'!G153),'Test Sample Data'!G153&lt;$B$1,'Test Sample Data'!G153&gt;0),'Test Sample Data'!G153,$B$1),"")</f>
        <v/>
      </c>
      <c r="H154" s="17" t="str">
        <f>IF(SUM('Test Sample Data'!H$3:H$98)&gt;10,IF(AND(ISNUMBER('Test Sample Data'!H153),'Test Sample Data'!H153&lt;$B$1,'Test Sample Data'!H153&gt;0),'Test Sample Data'!H153,$B$1),"")</f>
        <v/>
      </c>
      <c r="I154" s="17" t="str">
        <f>IF(SUM('Test Sample Data'!I$3:I$98)&gt;10,IF(AND(ISNUMBER('Test Sample Data'!I153),'Test Sample Data'!I153&lt;$B$1,'Test Sample Data'!I153&gt;0),'Test Sample Data'!I153,$B$1),"")</f>
        <v/>
      </c>
      <c r="J154" s="17" t="str">
        <f>IF(SUM('Test Sample Data'!J$3:J$98)&gt;10,IF(AND(ISNUMBER('Test Sample Data'!J153),'Test Sample Data'!J153&lt;$B$1,'Test Sample Data'!J153&gt;0),'Test Sample Data'!J153,$B$1),"")</f>
        <v/>
      </c>
      <c r="K154" s="17" t="str">
        <f>IF(SUM('Test Sample Data'!K$3:K$98)&gt;10,IF(AND(ISNUMBER('Test Sample Data'!K153),'Test Sample Data'!K153&lt;$B$1,'Test Sample Data'!K153&gt;0),'Test Sample Data'!K153,$B$1),"")</f>
        <v/>
      </c>
      <c r="L154" s="17" t="str">
        <f>IF(SUM('Test Sample Data'!L$3:L$98)&gt;10,IF(AND(ISNUMBER('Test Sample Data'!L153),'Test Sample Data'!L153&lt;$B$1,'Test Sample Data'!L153&gt;0),'Test Sample Data'!L153,$B$1),"")</f>
        <v/>
      </c>
      <c r="M154" s="17" t="str">
        <f>IF(SUM('Test Sample Data'!M$3:M$98)&gt;10,IF(AND(ISNUMBER('Test Sample Data'!M153),'Test Sample Data'!M153&lt;$B$1,'Test Sample Data'!M153&gt;0),'Test Sample Data'!M153,$B$1),"")</f>
        <v/>
      </c>
      <c r="N154" s="17" t="str">
        <f>'Gene Table'!E153</f>
        <v>mmu-miR-190-5p</v>
      </c>
      <c r="O154" s="17" t="str">
        <f>'Gene Table'!B153</f>
        <v>G07</v>
      </c>
      <c r="P154" s="17" t="str">
        <f>IF(SUM('Control Sample Data'!D$3:D$98)&gt;10,IF(AND(ISNUMBER('Control Sample Data'!D153),'Control Sample Data'!D153&lt;$B$1,'Control Sample Data'!D153&gt;0),'Control Sample Data'!D153,$B$1),"")</f>
        <v/>
      </c>
      <c r="Q154" s="17" t="str">
        <f>IF(SUM('Control Sample Data'!E$3:E$98)&gt;10,IF(AND(ISNUMBER('Control Sample Data'!E153),'Control Sample Data'!E153&lt;$B$1,'Control Sample Data'!E153&gt;0),'Control Sample Data'!E153,$B$1),"")</f>
        <v/>
      </c>
      <c r="R154" s="17" t="str">
        <f>IF(SUM('Control Sample Data'!F$3:F$98)&gt;10,IF(AND(ISNUMBER('Control Sample Data'!F153),'Control Sample Data'!F153&lt;$B$1,'Control Sample Data'!F153&gt;0),'Control Sample Data'!F153,$B$1),"")</f>
        <v/>
      </c>
      <c r="S154" s="17" t="str">
        <f>IF(SUM('Control Sample Data'!G$3:G$98)&gt;10,IF(AND(ISNUMBER('Control Sample Data'!G153),'Control Sample Data'!G153&lt;$B$1,'Control Sample Data'!G153&gt;0),'Control Sample Data'!G153,$B$1),"")</f>
        <v/>
      </c>
      <c r="T154" s="17" t="str">
        <f>IF(SUM('Control Sample Data'!H$3:H$98)&gt;10,IF(AND(ISNUMBER('Control Sample Data'!H153),'Control Sample Data'!H153&lt;$B$1,'Control Sample Data'!H153&gt;0),'Control Sample Data'!H153,$B$1),"")</f>
        <v/>
      </c>
      <c r="U154" s="17" t="str">
        <f>IF(SUM('Control Sample Data'!I$3:I$98)&gt;10,IF(AND(ISNUMBER('Control Sample Data'!I153),'Control Sample Data'!I153&lt;$B$1,'Control Sample Data'!I153&gt;0),'Control Sample Data'!I153,$B$1),"")</f>
        <v/>
      </c>
      <c r="V154" s="17" t="str">
        <f>IF(SUM('Control Sample Data'!J$3:J$98)&gt;10,IF(AND(ISNUMBER('Control Sample Data'!J153),'Control Sample Data'!J153&lt;$B$1,'Control Sample Data'!J153&gt;0),'Control Sample Data'!J153,$B$1),"")</f>
        <v/>
      </c>
      <c r="W154" s="17" t="str">
        <f>IF(SUM('Control Sample Data'!K$3:K$98)&gt;10,IF(AND(ISNUMBER('Control Sample Data'!K153),'Control Sample Data'!K153&lt;$B$1,'Control Sample Data'!K153&gt;0),'Control Sample Data'!K153,$B$1),"")</f>
        <v/>
      </c>
      <c r="X154" s="17" t="str">
        <f>IF(SUM('Control Sample Data'!L$3:L$98)&gt;10,IF(AND(ISNUMBER('Control Sample Data'!L153),'Control Sample Data'!L153&lt;$B$1,'Control Sample Data'!L153&gt;0),'Control Sample Data'!L153,$B$1),"")</f>
        <v/>
      </c>
      <c r="Y154" s="17" t="str">
        <f>IF(SUM('Control Sample Data'!M$3:M$98)&gt;10,IF(AND(ISNUMBER('Control Sample Data'!M153),'Control Sample Data'!M153&lt;$B$1,'Control Sample Data'!M153&gt;0),'Control Sample Data'!M153,$B$1),"")</f>
        <v/>
      </c>
      <c r="AT154" s="36" t="str">
        <f t="shared" si="90"/>
        <v/>
      </c>
      <c r="AU154" s="36" t="str">
        <f t="shared" si="91"/>
        <v/>
      </c>
      <c r="AV154" s="36" t="str">
        <f t="shared" si="92"/>
        <v/>
      </c>
      <c r="AW154" s="36" t="str">
        <f t="shared" si="93"/>
        <v/>
      </c>
      <c r="AX154" s="36" t="str">
        <f t="shared" si="94"/>
        <v/>
      </c>
      <c r="AY154" s="36" t="str">
        <f t="shared" si="95"/>
        <v/>
      </c>
      <c r="AZ154" s="36" t="str">
        <f t="shared" si="96"/>
        <v/>
      </c>
      <c r="BA154" s="36" t="str">
        <f t="shared" si="97"/>
        <v/>
      </c>
      <c r="BB154" s="36" t="str">
        <f t="shared" si="98"/>
        <v/>
      </c>
      <c r="BC154" s="36" t="str">
        <f t="shared" si="99"/>
        <v/>
      </c>
      <c r="BD154" s="36" t="str">
        <f t="shared" si="100"/>
        <v/>
      </c>
      <c r="BE154" s="36" t="str">
        <f t="shared" si="101"/>
        <v/>
      </c>
      <c r="BF154" s="36" t="str">
        <f t="shared" si="102"/>
        <v/>
      </c>
      <c r="BG154" s="36" t="str">
        <f t="shared" si="103"/>
        <v/>
      </c>
      <c r="BH154" s="36" t="str">
        <f t="shared" si="104"/>
        <v/>
      </c>
      <c r="BI154" s="36" t="str">
        <f t="shared" si="105"/>
        <v/>
      </c>
      <c r="BJ154" s="36" t="str">
        <f t="shared" si="106"/>
        <v/>
      </c>
      <c r="BK154" s="36" t="str">
        <f t="shared" si="107"/>
        <v/>
      </c>
      <c r="BL154" s="36" t="str">
        <f t="shared" si="108"/>
        <v/>
      </c>
      <c r="BM154" s="36" t="str">
        <f t="shared" si="109"/>
        <v/>
      </c>
      <c r="BN154" s="38" t="e">
        <f t="shared" si="88"/>
        <v>#DIV/0!</v>
      </c>
      <c r="BO154" s="38" t="e">
        <f t="shared" si="89"/>
        <v>#DIV/0!</v>
      </c>
      <c r="BP154" s="39" t="str">
        <f t="shared" si="110"/>
        <v/>
      </c>
      <c r="BQ154" s="39" t="str">
        <f t="shared" si="111"/>
        <v/>
      </c>
      <c r="BR154" s="39" t="str">
        <f t="shared" si="112"/>
        <v/>
      </c>
      <c r="BS154" s="39" t="str">
        <f t="shared" si="113"/>
        <v/>
      </c>
      <c r="BT154" s="39" t="str">
        <f t="shared" si="114"/>
        <v/>
      </c>
      <c r="BU154" s="39" t="str">
        <f t="shared" si="115"/>
        <v/>
      </c>
      <c r="BV154" s="39" t="str">
        <f t="shared" si="116"/>
        <v/>
      </c>
      <c r="BW154" s="39" t="str">
        <f t="shared" si="117"/>
        <v/>
      </c>
      <c r="BX154" s="39" t="str">
        <f t="shared" si="118"/>
        <v/>
      </c>
      <c r="BY154" s="39" t="str">
        <f t="shared" si="119"/>
        <v/>
      </c>
      <c r="BZ154" s="39" t="str">
        <f t="shared" si="120"/>
        <v/>
      </c>
      <c r="CA154" s="39" t="str">
        <f t="shared" si="121"/>
        <v/>
      </c>
      <c r="CB154" s="39" t="str">
        <f t="shared" si="122"/>
        <v/>
      </c>
      <c r="CC154" s="39" t="str">
        <f t="shared" si="123"/>
        <v/>
      </c>
      <c r="CD154" s="39" t="str">
        <f t="shared" si="124"/>
        <v/>
      </c>
      <c r="CE154" s="39" t="str">
        <f t="shared" si="125"/>
        <v/>
      </c>
      <c r="CF154" s="39" t="str">
        <f t="shared" si="126"/>
        <v/>
      </c>
      <c r="CG154" s="39" t="str">
        <f t="shared" si="127"/>
        <v/>
      </c>
      <c r="CH154" s="39" t="str">
        <f t="shared" si="128"/>
        <v/>
      </c>
      <c r="CI154" s="39" t="str">
        <f t="shared" si="129"/>
        <v/>
      </c>
    </row>
    <row r="155" spans="1:87">
      <c r="A155" s="18"/>
      <c r="B155" s="15" t="str">
        <f>'Gene Table'!E154</f>
        <v>mmu-miR-490-3p</v>
      </c>
      <c r="C155" s="15" t="str">
        <f>'Gene Table'!B154</f>
        <v>G08</v>
      </c>
      <c r="D155" s="16" t="str">
        <f>IF(SUM('Test Sample Data'!D$3:D$98)&gt;10,IF(AND(ISNUMBER('Test Sample Data'!D154),'Test Sample Data'!D154&lt;$B$1,'Test Sample Data'!D154&gt;0),'Test Sample Data'!D154,$B$1),"")</f>
        <v/>
      </c>
      <c r="E155" s="17" t="str">
        <f>IF(SUM('Test Sample Data'!E$3:E$98)&gt;10,IF(AND(ISNUMBER('Test Sample Data'!E154),'Test Sample Data'!E154&lt;$B$1,'Test Sample Data'!E154&gt;0),'Test Sample Data'!E154,$B$1),"")</f>
        <v/>
      </c>
      <c r="F155" s="17" t="str">
        <f>IF(SUM('Test Sample Data'!F$3:F$98)&gt;10,IF(AND(ISNUMBER('Test Sample Data'!F154),'Test Sample Data'!F154&lt;$B$1,'Test Sample Data'!F154&gt;0),'Test Sample Data'!F154,$B$1),"")</f>
        <v/>
      </c>
      <c r="G155" s="17" t="str">
        <f>IF(SUM('Test Sample Data'!G$3:G$98)&gt;10,IF(AND(ISNUMBER('Test Sample Data'!G154),'Test Sample Data'!G154&lt;$B$1,'Test Sample Data'!G154&gt;0),'Test Sample Data'!G154,$B$1),"")</f>
        <v/>
      </c>
      <c r="H155" s="17" t="str">
        <f>IF(SUM('Test Sample Data'!H$3:H$98)&gt;10,IF(AND(ISNUMBER('Test Sample Data'!H154),'Test Sample Data'!H154&lt;$B$1,'Test Sample Data'!H154&gt;0),'Test Sample Data'!H154,$B$1),"")</f>
        <v/>
      </c>
      <c r="I155" s="17" t="str">
        <f>IF(SUM('Test Sample Data'!I$3:I$98)&gt;10,IF(AND(ISNUMBER('Test Sample Data'!I154),'Test Sample Data'!I154&lt;$B$1,'Test Sample Data'!I154&gt;0),'Test Sample Data'!I154,$B$1),"")</f>
        <v/>
      </c>
      <c r="J155" s="17" t="str">
        <f>IF(SUM('Test Sample Data'!J$3:J$98)&gt;10,IF(AND(ISNUMBER('Test Sample Data'!J154),'Test Sample Data'!J154&lt;$B$1,'Test Sample Data'!J154&gt;0),'Test Sample Data'!J154,$B$1),"")</f>
        <v/>
      </c>
      <c r="K155" s="17" t="str">
        <f>IF(SUM('Test Sample Data'!K$3:K$98)&gt;10,IF(AND(ISNUMBER('Test Sample Data'!K154),'Test Sample Data'!K154&lt;$B$1,'Test Sample Data'!K154&gt;0),'Test Sample Data'!K154,$B$1),"")</f>
        <v/>
      </c>
      <c r="L155" s="17" t="str">
        <f>IF(SUM('Test Sample Data'!L$3:L$98)&gt;10,IF(AND(ISNUMBER('Test Sample Data'!L154),'Test Sample Data'!L154&lt;$B$1,'Test Sample Data'!L154&gt;0),'Test Sample Data'!L154,$B$1),"")</f>
        <v/>
      </c>
      <c r="M155" s="17" t="str">
        <f>IF(SUM('Test Sample Data'!M$3:M$98)&gt;10,IF(AND(ISNUMBER('Test Sample Data'!M154),'Test Sample Data'!M154&lt;$B$1,'Test Sample Data'!M154&gt;0),'Test Sample Data'!M154,$B$1),"")</f>
        <v/>
      </c>
      <c r="N155" s="17" t="str">
        <f>'Gene Table'!E154</f>
        <v>mmu-miR-490-3p</v>
      </c>
      <c r="O155" s="17" t="str">
        <f>'Gene Table'!B154</f>
        <v>G08</v>
      </c>
      <c r="P155" s="17" t="str">
        <f>IF(SUM('Control Sample Data'!D$3:D$98)&gt;10,IF(AND(ISNUMBER('Control Sample Data'!D154),'Control Sample Data'!D154&lt;$B$1,'Control Sample Data'!D154&gt;0),'Control Sample Data'!D154,$B$1),"")</f>
        <v/>
      </c>
      <c r="Q155" s="17" t="str">
        <f>IF(SUM('Control Sample Data'!E$3:E$98)&gt;10,IF(AND(ISNUMBER('Control Sample Data'!E154),'Control Sample Data'!E154&lt;$B$1,'Control Sample Data'!E154&gt;0),'Control Sample Data'!E154,$B$1),"")</f>
        <v/>
      </c>
      <c r="R155" s="17" t="str">
        <f>IF(SUM('Control Sample Data'!F$3:F$98)&gt;10,IF(AND(ISNUMBER('Control Sample Data'!F154),'Control Sample Data'!F154&lt;$B$1,'Control Sample Data'!F154&gt;0),'Control Sample Data'!F154,$B$1),"")</f>
        <v/>
      </c>
      <c r="S155" s="17" t="str">
        <f>IF(SUM('Control Sample Data'!G$3:G$98)&gt;10,IF(AND(ISNUMBER('Control Sample Data'!G154),'Control Sample Data'!G154&lt;$B$1,'Control Sample Data'!G154&gt;0),'Control Sample Data'!G154,$B$1),"")</f>
        <v/>
      </c>
      <c r="T155" s="17" t="str">
        <f>IF(SUM('Control Sample Data'!H$3:H$98)&gt;10,IF(AND(ISNUMBER('Control Sample Data'!H154),'Control Sample Data'!H154&lt;$B$1,'Control Sample Data'!H154&gt;0),'Control Sample Data'!H154,$B$1),"")</f>
        <v/>
      </c>
      <c r="U155" s="17" t="str">
        <f>IF(SUM('Control Sample Data'!I$3:I$98)&gt;10,IF(AND(ISNUMBER('Control Sample Data'!I154),'Control Sample Data'!I154&lt;$B$1,'Control Sample Data'!I154&gt;0),'Control Sample Data'!I154,$B$1),"")</f>
        <v/>
      </c>
      <c r="V155" s="17" t="str">
        <f>IF(SUM('Control Sample Data'!J$3:J$98)&gt;10,IF(AND(ISNUMBER('Control Sample Data'!J154),'Control Sample Data'!J154&lt;$B$1,'Control Sample Data'!J154&gt;0),'Control Sample Data'!J154,$B$1),"")</f>
        <v/>
      </c>
      <c r="W155" s="17" t="str">
        <f>IF(SUM('Control Sample Data'!K$3:K$98)&gt;10,IF(AND(ISNUMBER('Control Sample Data'!K154),'Control Sample Data'!K154&lt;$B$1,'Control Sample Data'!K154&gt;0),'Control Sample Data'!K154,$B$1),"")</f>
        <v/>
      </c>
      <c r="X155" s="17" t="str">
        <f>IF(SUM('Control Sample Data'!L$3:L$98)&gt;10,IF(AND(ISNUMBER('Control Sample Data'!L154),'Control Sample Data'!L154&lt;$B$1,'Control Sample Data'!L154&gt;0),'Control Sample Data'!L154,$B$1),"")</f>
        <v/>
      </c>
      <c r="Y155" s="17" t="str">
        <f>IF(SUM('Control Sample Data'!M$3:M$98)&gt;10,IF(AND(ISNUMBER('Control Sample Data'!M154),'Control Sample Data'!M154&lt;$B$1,'Control Sample Data'!M154&gt;0),'Control Sample Data'!M154,$B$1),"")</f>
        <v/>
      </c>
      <c r="AT155" s="36" t="str">
        <f t="shared" si="90"/>
        <v/>
      </c>
      <c r="AU155" s="36" t="str">
        <f t="shared" si="91"/>
        <v/>
      </c>
      <c r="AV155" s="36" t="str">
        <f t="shared" si="92"/>
        <v/>
      </c>
      <c r="AW155" s="36" t="str">
        <f t="shared" si="93"/>
        <v/>
      </c>
      <c r="AX155" s="36" t="str">
        <f t="shared" si="94"/>
        <v/>
      </c>
      <c r="AY155" s="36" t="str">
        <f t="shared" si="95"/>
        <v/>
      </c>
      <c r="AZ155" s="36" t="str">
        <f t="shared" si="96"/>
        <v/>
      </c>
      <c r="BA155" s="36" t="str">
        <f t="shared" si="97"/>
        <v/>
      </c>
      <c r="BB155" s="36" t="str">
        <f t="shared" si="98"/>
        <v/>
      </c>
      <c r="BC155" s="36" t="str">
        <f t="shared" si="99"/>
        <v/>
      </c>
      <c r="BD155" s="36" t="str">
        <f t="shared" si="100"/>
        <v/>
      </c>
      <c r="BE155" s="36" t="str">
        <f t="shared" si="101"/>
        <v/>
      </c>
      <c r="BF155" s="36" t="str">
        <f t="shared" si="102"/>
        <v/>
      </c>
      <c r="BG155" s="36" t="str">
        <f t="shared" si="103"/>
        <v/>
      </c>
      <c r="BH155" s="36" t="str">
        <f t="shared" si="104"/>
        <v/>
      </c>
      <c r="BI155" s="36" t="str">
        <f t="shared" si="105"/>
        <v/>
      </c>
      <c r="BJ155" s="36" t="str">
        <f t="shared" si="106"/>
        <v/>
      </c>
      <c r="BK155" s="36" t="str">
        <f t="shared" si="107"/>
        <v/>
      </c>
      <c r="BL155" s="36" t="str">
        <f t="shared" si="108"/>
        <v/>
      </c>
      <c r="BM155" s="36" t="str">
        <f t="shared" si="109"/>
        <v/>
      </c>
      <c r="BN155" s="38" t="e">
        <f t="shared" si="88"/>
        <v>#DIV/0!</v>
      </c>
      <c r="BO155" s="38" t="e">
        <f t="shared" si="89"/>
        <v>#DIV/0!</v>
      </c>
      <c r="BP155" s="39" t="str">
        <f t="shared" si="110"/>
        <v/>
      </c>
      <c r="BQ155" s="39" t="str">
        <f t="shared" si="111"/>
        <v/>
      </c>
      <c r="BR155" s="39" t="str">
        <f t="shared" si="112"/>
        <v/>
      </c>
      <c r="BS155" s="39" t="str">
        <f t="shared" si="113"/>
        <v/>
      </c>
      <c r="BT155" s="39" t="str">
        <f t="shared" si="114"/>
        <v/>
      </c>
      <c r="BU155" s="39" t="str">
        <f t="shared" si="115"/>
        <v/>
      </c>
      <c r="BV155" s="39" t="str">
        <f t="shared" si="116"/>
        <v/>
      </c>
      <c r="BW155" s="39" t="str">
        <f t="shared" si="117"/>
        <v/>
      </c>
      <c r="BX155" s="39" t="str">
        <f t="shared" si="118"/>
        <v/>
      </c>
      <c r="BY155" s="39" t="str">
        <f t="shared" si="119"/>
        <v/>
      </c>
      <c r="BZ155" s="39" t="str">
        <f t="shared" si="120"/>
        <v/>
      </c>
      <c r="CA155" s="39" t="str">
        <f t="shared" si="121"/>
        <v/>
      </c>
      <c r="CB155" s="39" t="str">
        <f t="shared" si="122"/>
        <v/>
      </c>
      <c r="CC155" s="39" t="str">
        <f t="shared" si="123"/>
        <v/>
      </c>
      <c r="CD155" s="39" t="str">
        <f t="shared" si="124"/>
        <v/>
      </c>
      <c r="CE155" s="39" t="str">
        <f t="shared" si="125"/>
        <v/>
      </c>
      <c r="CF155" s="39" t="str">
        <f t="shared" si="126"/>
        <v/>
      </c>
      <c r="CG155" s="39" t="str">
        <f t="shared" si="127"/>
        <v/>
      </c>
      <c r="CH155" s="39" t="str">
        <f t="shared" si="128"/>
        <v/>
      </c>
      <c r="CI155" s="39" t="str">
        <f t="shared" si="129"/>
        <v/>
      </c>
    </row>
    <row r="156" spans="1:87">
      <c r="A156" s="18"/>
      <c r="B156" s="15" t="str">
        <f>'Gene Table'!E155</f>
        <v>mmu-miR-190b-5p</v>
      </c>
      <c r="C156" s="15" t="str">
        <f>'Gene Table'!B155</f>
        <v>G09</v>
      </c>
      <c r="D156" s="16" t="str">
        <f>IF(SUM('Test Sample Data'!D$3:D$98)&gt;10,IF(AND(ISNUMBER('Test Sample Data'!D155),'Test Sample Data'!D155&lt;$B$1,'Test Sample Data'!D155&gt;0),'Test Sample Data'!D155,$B$1),"")</f>
        <v/>
      </c>
      <c r="E156" s="17" t="str">
        <f>IF(SUM('Test Sample Data'!E$3:E$98)&gt;10,IF(AND(ISNUMBER('Test Sample Data'!E155),'Test Sample Data'!E155&lt;$B$1,'Test Sample Data'!E155&gt;0),'Test Sample Data'!E155,$B$1),"")</f>
        <v/>
      </c>
      <c r="F156" s="17" t="str">
        <f>IF(SUM('Test Sample Data'!F$3:F$98)&gt;10,IF(AND(ISNUMBER('Test Sample Data'!F155),'Test Sample Data'!F155&lt;$B$1,'Test Sample Data'!F155&gt;0),'Test Sample Data'!F155,$B$1),"")</f>
        <v/>
      </c>
      <c r="G156" s="17" t="str">
        <f>IF(SUM('Test Sample Data'!G$3:G$98)&gt;10,IF(AND(ISNUMBER('Test Sample Data'!G155),'Test Sample Data'!G155&lt;$B$1,'Test Sample Data'!G155&gt;0),'Test Sample Data'!G155,$B$1),"")</f>
        <v/>
      </c>
      <c r="H156" s="17" t="str">
        <f>IF(SUM('Test Sample Data'!H$3:H$98)&gt;10,IF(AND(ISNUMBER('Test Sample Data'!H155),'Test Sample Data'!H155&lt;$B$1,'Test Sample Data'!H155&gt;0),'Test Sample Data'!H155,$B$1),"")</f>
        <v/>
      </c>
      <c r="I156" s="17" t="str">
        <f>IF(SUM('Test Sample Data'!I$3:I$98)&gt;10,IF(AND(ISNUMBER('Test Sample Data'!I155),'Test Sample Data'!I155&lt;$B$1,'Test Sample Data'!I155&gt;0),'Test Sample Data'!I155,$B$1),"")</f>
        <v/>
      </c>
      <c r="J156" s="17" t="str">
        <f>IF(SUM('Test Sample Data'!J$3:J$98)&gt;10,IF(AND(ISNUMBER('Test Sample Data'!J155),'Test Sample Data'!J155&lt;$B$1,'Test Sample Data'!J155&gt;0),'Test Sample Data'!J155,$B$1),"")</f>
        <v/>
      </c>
      <c r="K156" s="17" t="str">
        <f>IF(SUM('Test Sample Data'!K$3:K$98)&gt;10,IF(AND(ISNUMBER('Test Sample Data'!K155),'Test Sample Data'!K155&lt;$B$1,'Test Sample Data'!K155&gt;0),'Test Sample Data'!K155,$B$1),"")</f>
        <v/>
      </c>
      <c r="L156" s="17" t="str">
        <f>IF(SUM('Test Sample Data'!L$3:L$98)&gt;10,IF(AND(ISNUMBER('Test Sample Data'!L155),'Test Sample Data'!L155&lt;$B$1,'Test Sample Data'!L155&gt;0),'Test Sample Data'!L155,$B$1),"")</f>
        <v/>
      </c>
      <c r="M156" s="17" t="str">
        <f>IF(SUM('Test Sample Data'!M$3:M$98)&gt;10,IF(AND(ISNUMBER('Test Sample Data'!M155),'Test Sample Data'!M155&lt;$B$1,'Test Sample Data'!M155&gt;0),'Test Sample Data'!M155,$B$1),"")</f>
        <v/>
      </c>
      <c r="N156" s="17" t="str">
        <f>'Gene Table'!E155</f>
        <v>mmu-miR-190b-5p</v>
      </c>
      <c r="O156" s="17" t="str">
        <f>'Gene Table'!B155</f>
        <v>G09</v>
      </c>
      <c r="P156" s="17" t="str">
        <f>IF(SUM('Control Sample Data'!D$3:D$98)&gt;10,IF(AND(ISNUMBER('Control Sample Data'!D155),'Control Sample Data'!D155&lt;$B$1,'Control Sample Data'!D155&gt;0),'Control Sample Data'!D155,$B$1),"")</f>
        <v/>
      </c>
      <c r="Q156" s="17" t="str">
        <f>IF(SUM('Control Sample Data'!E$3:E$98)&gt;10,IF(AND(ISNUMBER('Control Sample Data'!E155),'Control Sample Data'!E155&lt;$B$1,'Control Sample Data'!E155&gt;0),'Control Sample Data'!E155,$B$1),"")</f>
        <v/>
      </c>
      <c r="R156" s="17" t="str">
        <f>IF(SUM('Control Sample Data'!F$3:F$98)&gt;10,IF(AND(ISNUMBER('Control Sample Data'!F155),'Control Sample Data'!F155&lt;$B$1,'Control Sample Data'!F155&gt;0),'Control Sample Data'!F155,$B$1),"")</f>
        <v/>
      </c>
      <c r="S156" s="17" t="str">
        <f>IF(SUM('Control Sample Data'!G$3:G$98)&gt;10,IF(AND(ISNUMBER('Control Sample Data'!G155),'Control Sample Data'!G155&lt;$B$1,'Control Sample Data'!G155&gt;0),'Control Sample Data'!G155,$B$1),"")</f>
        <v/>
      </c>
      <c r="T156" s="17" t="str">
        <f>IF(SUM('Control Sample Data'!H$3:H$98)&gt;10,IF(AND(ISNUMBER('Control Sample Data'!H155),'Control Sample Data'!H155&lt;$B$1,'Control Sample Data'!H155&gt;0),'Control Sample Data'!H155,$B$1),"")</f>
        <v/>
      </c>
      <c r="U156" s="17" t="str">
        <f>IF(SUM('Control Sample Data'!I$3:I$98)&gt;10,IF(AND(ISNUMBER('Control Sample Data'!I155),'Control Sample Data'!I155&lt;$B$1,'Control Sample Data'!I155&gt;0),'Control Sample Data'!I155,$B$1),"")</f>
        <v/>
      </c>
      <c r="V156" s="17" t="str">
        <f>IF(SUM('Control Sample Data'!J$3:J$98)&gt;10,IF(AND(ISNUMBER('Control Sample Data'!J155),'Control Sample Data'!J155&lt;$B$1,'Control Sample Data'!J155&gt;0),'Control Sample Data'!J155,$B$1),"")</f>
        <v/>
      </c>
      <c r="W156" s="17" t="str">
        <f>IF(SUM('Control Sample Data'!K$3:K$98)&gt;10,IF(AND(ISNUMBER('Control Sample Data'!K155),'Control Sample Data'!K155&lt;$B$1,'Control Sample Data'!K155&gt;0),'Control Sample Data'!K155,$B$1),"")</f>
        <v/>
      </c>
      <c r="X156" s="17" t="str">
        <f>IF(SUM('Control Sample Data'!L$3:L$98)&gt;10,IF(AND(ISNUMBER('Control Sample Data'!L155),'Control Sample Data'!L155&lt;$B$1,'Control Sample Data'!L155&gt;0),'Control Sample Data'!L155,$B$1),"")</f>
        <v/>
      </c>
      <c r="Y156" s="17" t="str">
        <f>IF(SUM('Control Sample Data'!M$3:M$98)&gt;10,IF(AND(ISNUMBER('Control Sample Data'!M155),'Control Sample Data'!M155&lt;$B$1,'Control Sample Data'!M155&gt;0),'Control Sample Data'!M155,$B$1),"")</f>
        <v/>
      </c>
      <c r="AT156" s="36" t="str">
        <f t="shared" si="90"/>
        <v/>
      </c>
      <c r="AU156" s="36" t="str">
        <f t="shared" si="91"/>
        <v/>
      </c>
      <c r="AV156" s="36" t="str">
        <f t="shared" si="92"/>
        <v/>
      </c>
      <c r="AW156" s="36" t="str">
        <f t="shared" si="93"/>
        <v/>
      </c>
      <c r="AX156" s="36" t="str">
        <f t="shared" si="94"/>
        <v/>
      </c>
      <c r="AY156" s="36" t="str">
        <f t="shared" si="95"/>
        <v/>
      </c>
      <c r="AZ156" s="36" t="str">
        <f t="shared" si="96"/>
        <v/>
      </c>
      <c r="BA156" s="36" t="str">
        <f t="shared" si="97"/>
        <v/>
      </c>
      <c r="BB156" s="36" t="str">
        <f t="shared" si="98"/>
        <v/>
      </c>
      <c r="BC156" s="36" t="str">
        <f t="shared" si="99"/>
        <v/>
      </c>
      <c r="BD156" s="36" t="str">
        <f t="shared" si="100"/>
        <v/>
      </c>
      <c r="BE156" s="36" t="str">
        <f t="shared" si="101"/>
        <v/>
      </c>
      <c r="BF156" s="36" t="str">
        <f t="shared" si="102"/>
        <v/>
      </c>
      <c r="BG156" s="36" t="str">
        <f t="shared" si="103"/>
        <v/>
      </c>
      <c r="BH156" s="36" t="str">
        <f t="shared" si="104"/>
        <v/>
      </c>
      <c r="BI156" s="36" t="str">
        <f t="shared" si="105"/>
        <v/>
      </c>
      <c r="BJ156" s="36" t="str">
        <f t="shared" si="106"/>
        <v/>
      </c>
      <c r="BK156" s="36" t="str">
        <f t="shared" si="107"/>
        <v/>
      </c>
      <c r="BL156" s="36" t="str">
        <f t="shared" si="108"/>
        <v/>
      </c>
      <c r="BM156" s="36" t="str">
        <f t="shared" si="109"/>
        <v/>
      </c>
      <c r="BN156" s="38" t="e">
        <f t="shared" si="88"/>
        <v>#DIV/0!</v>
      </c>
      <c r="BO156" s="38" t="e">
        <f t="shared" si="89"/>
        <v>#DIV/0!</v>
      </c>
      <c r="BP156" s="39" t="str">
        <f t="shared" si="110"/>
        <v/>
      </c>
      <c r="BQ156" s="39" t="str">
        <f t="shared" si="111"/>
        <v/>
      </c>
      <c r="BR156" s="39" t="str">
        <f t="shared" si="112"/>
        <v/>
      </c>
      <c r="BS156" s="39" t="str">
        <f t="shared" si="113"/>
        <v/>
      </c>
      <c r="BT156" s="39" t="str">
        <f t="shared" si="114"/>
        <v/>
      </c>
      <c r="BU156" s="39" t="str">
        <f t="shared" si="115"/>
        <v/>
      </c>
      <c r="BV156" s="39" t="str">
        <f t="shared" si="116"/>
        <v/>
      </c>
      <c r="BW156" s="39" t="str">
        <f t="shared" si="117"/>
        <v/>
      </c>
      <c r="BX156" s="39" t="str">
        <f t="shared" si="118"/>
        <v/>
      </c>
      <c r="BY156" s="39" t="str">
        <f t="shared" si="119"/>
        <v/>
      </c>
      <c r="BZ156" s="39" t="str">
        <f t="shared" si="120"/>
        <v/>
      </c>
      <c r="CA156" s="39" t="str">
        <f t="shared" si="121"/>
        <v/>
      </c>
      <c r="CB156" s="39" t="str">
        <f t="shared" si="122"/>
        <v/>
      </c>
      <c r="CC156" s="39" t="str">
        <f t="shared" si="123"/>
        <v/>
      </c>
      <c r="CD156" s="39" t="str">
        <f t="shared" si="124"/>
        <v/>
      </c>
      <c r="CE156" s="39" t="str">
        <f t="shared" si="125"/>
        <v/>
      </c>
      <c r="CF156" s="39" t="str">
        <f t="shared" si="126"/>
        <v/>
      </c>
      <c r="CG156" s="39" t="str">
        <f t="shared" si="127"/>
        <v/>
      </c>
      <c r="CH156" s="39" t="str">
        <f t="shared" si="128"/>
        <v/>
      </c>
      <c r="CI156" s="39" t="str">
        <f t="shared" si="129"/>
        <v/>
      </c>
    </row>
    <row r="157" spans="1:87">
      <c r="A157" s="18"/>
      <c r="B157" s="15" t="str">
        <f>'Gene Table'!E156</f>
        <v>mmu-miR-491-5p</v>
      </c>
      <c r="C157" s="15" t="str">
        <f>'Gene Table'!B156</f>
        <v>G10</v>
      </c>
      <c r="D157" s="16" t="str">
        <f>IF(SUM('Test Sample Data'!D$3:D$98)&gt;10,IF(AND(ISNUMBER('Test Sample Data'!D156),'Test Sample Data'!D156&lt;$B$1,'Test Sample Data'!D156&gt;0),'Test Sample Data'!D156,$B$1),"")</f>
        <v/>
      </c>
      <c r="E157" s="17" t="str">
        <f>IF(SUM('Test Sample Data'!E$3:E$98)&gt;10,IF(AND(ISNUMBER('Test Sample Data'!E156),'Test Sample Data'!E156&lt;$B$1,'Test Sample Data'!E156&gt;0),'Test Sample Data'!E156,$B$1),"")</f>
        <v/>
      </c>
      <c r="F157" s="17" t="str">
        <f>IF(SUM('Test Sample Data'!F$3:F$98)&gt;10,IF(AND(ISNUMBER('Test Sample Data'!F156),'Test Sample Data'!F156&lt;$B$1,'Test Sample Data'!F156&gt;0),'Test Sample Data'!F156,$B$1),"")</f>
        <v/>
      </c>
      <c r="G157" s="17" t="str">
        <f>IF(SUM('Test Sample Data'!G$3:G$98)&gt;10,IF(AND(ISNUMBER('Test Sample Data'!G156),'Test Sample Data'!G156&lt;$B$1,'Test Sample Data'!G156&gt;0),'Test Sample Data'!G156,$B$1),"")</f>
        <v/>
      </c>
      <c r="H157" s="17" t="str">
        <f>IF(SUM('Test Sample Data'!H$3:H$98)&gt;10,IF(AND(ISNUMBER('Test Sample Data'!H156),'Test Sample Data'!H156&lt;$B$1,'Test Sample Data'!H156&gt;0),'Test Sample Data'!H156,$B$1),"")</f>
        <v/>
      </c>
      <c r="I157" s="17" t="str">
        <f>IF(SUM('Test Sample Data'!I$3:I$98)&gt;10,IF(AND(ISNUMBER('Test Sample Data'!I156),'Test Sample Data'!I156&lt;$B$1,'Test Sample Data'!I156&gt;0),'Test Sample Data'!I156,$B$1),"")</f>
        <v/>
      </c>
      <c r="J157" s="17" t="str">
        <f>IF(SUM('Test Sample Data'!J$3:J$98)&gt;10,IF(AND(ISNUMBER('Test Sample Data'!J156),'Test Sample Data'!J156&lt;$B$1,'Test Sample Data'!J156&gt;0),'Test Sample Data'!J156,$B$1),"")</f>
        <v/>
      </c>
      <c r="K157" s="17" t="str">
        <f>IF(SUM('Test Sample Data'!K$3:K$98)&gt;10,IF(AND(ISNUMBER('Test Sample Data'!K156),'Test Sample Data'!K156&lt;$B$1,'Test Sample Data'!K156&gt;0),'Test Sample Data'!K156,$B$1),"")</f>
        <v/>
      </c>
      <c r="L157" s="17" t="str">
        <f>IF(SUM('Test Sample Data'!L$3:L$98)&gt;10,IF(AND(ISNUMBER('Test Sample Data'!L156),'Test Sample Data'!L156&lt;$B$1,'Test Sample Data'!L156&gt;0),'Test Sample Data'!L156,$B$1),"")</f>
        <v/>
      </c>
      <c r="M157" s="17" t="str">
        <f>IF(SUM('Test Sample Data'!M$3:M$98)&gt;10,IF(AND(ISNUMBER('Test Sample Data'!M156),'Test Sample Data'!M156&lt;$B$1,'Test Sample Data'!M156&gt;0),'Test Sample Data'!M156,$B$1),"")</f>
        <v/>
      </c>
      <c r="N157" s="17" t="str">
        <f>'Gene Table'!E156</f>
        <v>mmu-miR-491-5p</v>
      </c>
      <c r="O157" s="17" t="str">
        <f>'Gene Table'!B156</f>
        <v>G10</v>
      </c>
      <c r="P157" s="17" t="str">
        <f>IF(SUM('Control Sample Data'!D$3:D$98)&gt;10,IF(AND(ISNUMBER('Control Sample Data'!D156),'Control Sample Data'!D156&lt;$B$1,'Control Sample Data'!D156&gt;0),'Control Sample Data'!D156,$B$1),"")</f>
        <v/>
      </c>
      <c r="Q157" s="17" t="str">
        <f>IF(SUM('Control Sample Data'!E$3:E$98)&gt;10,IF(AND(ISNUMBER('Control Sample Data'!E156),'Control Sample Data'!E156&lt;$B$1,'Control Sample Data'!E156&gt;0),'Control Sample Data'!E156,$B$1),"")</f>
        <v/>
      </c>
      <c r="R157" s="17" t="str">
        <f>IF(SUM('Control Sample Data'!F$3:F$98)&gt;10,IF(AND(ISNUMBER('Control Sample Data'!F156),'Control Sample Data'!F156&lt;$B$1,'Control Sample Data'!F156&gt;0),'Control Sample Data'!F156,$B$1),"")</f>
        <v/>
      </c>
      <c r="S157" s="17" t="str">
        <f>IF(SUM('Control Sample Data'!G$3:G$98)&gt;10,IF(AND(ISNUMBER('Control Sample Data'!G156),'Control Sample Data'!G156&lt;$B$1,'Control Sample Data'!G156&gt;0),'Control Sample Data'!G156,$B$1),"")</f>
        <v/>
      </c>
      <c r="T157" s="17" t="str">
        <f>IF(SUM('Control Sample Data'!H$3:H$98)&gt;10,IF(AND(ISNUMBER('Control Sample Data'!H156),'Control Sample Data'!H156&lt;$B$1,'Control Sample Data'!H156&gt;0),'Control Sample Data'!H156,$B$1),"")</f>
        <v/>
      </c>
      <c r="U157" s="17" t="str">
        <f>IF(SUM('Control Sample Data'!I$3:I$98)&gt;10,IF(AND(ISNUMBER('Control Sample Data'!I156),'Control Sample Data'!I156&lt;$B$1,'Control Sample Data'!I156&gt;0),'Control Sample Data'!I156,$B$1),"")</f>
        <v/>
      </c>
      <c r="V157" s="17" t="str">
        <f>IF(SUM('Control Sample Data'!J$3:J$98)&gt;10,IF(AND(ISNUMBER('Control Sample Data'!J156),'Control Sample Data'!J156&lt;$B$1,'Control Sample Data'!J156&gt;0),'Control Sample Data'!J156,$B$1),"")</f>
        <v/>
      </c>
      <c r="W157" s="17" t="str">
        <f>IF(SUM('Control Sample Data'!K$3:K$98)&gt;10,IF(AND(ISNUMBER('Control Sample Data'!K156),'Control Sample Data'!K156&lt;$B$1,'Control Sample Data'!K156&gt;0),'Control Sample Data'!K156,$B$1),"")</f>
        <v/>
      </c>
      <c r="X157" s="17" t="str">
        <f>IF(SUM('Control Sample Data'!L$3:L$98)&gt;10,IF(AND(ISNUMBER('Control Sample Data'!L156),'Control Sample Data'!L156&lt;$B$1,'Control Sample Data'!L156&gt;0),'Control Sample Data'!L156,$B$1),"")</f>
        <v/>
      </c>
      <c r="Y157" s="17" t="str">
        <f>IF(SUM('Control Sample Data'!M$3:M$98)&gt;10,IF(AND(ISNUMBER('Control Sample Data'!M156),'Control Sample Data'!M156&lt;$B$1,'Control Sample Data'!M156&gt;0),'Control Sample Data'!M156,$B$1),"")</f>
        <v/>
      </c>
      <c r="AT157" s="36" t="str">
        <f t="shared" si="90"/>
        <v/>
      </c>
      <c r="AU157" s="36" t="str">
        <f t="shared" si="91"/>
        <v/>
      </c>
      <c r="AV157" s="36" t="str">
        <f t="shared" si="92"/>
        <v/>
      </c>
      <c r="AW157" s="36" t="str">
        <f t="shared" si="93"/>
        <v/>
      </c>
      <c r="AX157" s="36" t="str">
        <f t="shared" si="94"/>
        <v/>
      </c>
      <c r="AY157" s="36" t="str">
        <f t="shared" si="95"/>
        <v/>
      </c>
      <c r="AZ157" s="36" t="str">
        <f t="shared" si="96"/>
        <v/>
      </c>
      <c r="BA157" s="36" t="str">
        <f t="shared" si="97"/>
        <v/>
      </c>
      <c r="BB157" s="36" t="str">
        <f t="shared" si="98"/>
        <v/>
      </c>
      <c r="BC157" s="36" t="str">
        <f t="shared" si="99"/>
        <v/>
      </c>
      <c r="BD157" s="36" t="str">
        <f t="shared" si="100"/>
        <v/>
      </c>
      <c r="BE157" s="36" t="str">
        <f t="shared" si="101"/>
        <v/>
      </c>
      <c r="BF157" s="36" t="str">
        <f t="shared" si="102"/>
        <v/>
      </c>
      <c r="BG157" s="36" t="str">
        <f t="shared" si="103"/>
        <v/>
      </c>
      <c r="BH157" s="36" t="str">
        <f t="shared" si="104"/>
        <v/>
      </c>
      <c r="BI157" s="36" t="str">
        <f t="shared" si="105"/>
        <v/>
      </c>
      <c r="BJ157" s="36" t="str">
        <f t="shared" si="106"/>
        <v/>
      </c>
      <c r="BK157" s="36" t="str">
        <f t="shared" si="107"/>
        <v/>
      </c>
      <c r="BL157" s="36" t="str">
        <f t="shared" si="108"/>
        <v/>
      </c>
      <c r="BM157" s="36" t="str">
        <f t="shared" si="109"/>
        <v/>
      </c>
      <c r="BN157" s="38" t="e">
        <f t="shared" si="88"/>
        <v>#DIV/0!</v>
      </c>
      <c r="BO157" s="38" t="e">
        <f t="shared" si="89"/>
        <v>#DIV/0!</v>
      </c>
      <c r="BP157" s="39" t="str">
        <f t="shared" si="110"/>
        <v/>
      </c>
      <c r="BQ157" s="39" t="str">
        <f t="shared" si="111"/>
        <v/>
      </c>
      <c r="BR157" s="39" t="str">
        <f t="shared" si="112"/>
        <v/>
      </c>
      <c r="BS157" s="39" t="str">
        <f t="shared" si="113"/>
        <v/>
      </c>
      <c r="BT157" s="39" t="str">
        <f t="shared" si="114"/>
        <v/>
      </c>
      <c r="BU157" s="39" t="str">
        <f t="shared" si="115"/>
        <v/>
      </c>
      <c r="BV157" s="39" t="str">
        <f t="shared" si="116"/>
        <v/>
      </c>
      <c r="BW157" s="39" t="str">
        <f t="shared" si="117"/>
        <v/>
      </c>
      <c r="BX157" s="39" t="str">
        <f t="shared" si="118"/>
        <v/>
      </c>
      <c r="BY157" s="39" t="str">
        <f t="shared" si="119"/>
        <v/>
      </c>
      <c r="BZ157" s="39" t="str">
        <f t="shared" si="120"/>
        <v/>
      </c>
      <c r="CA157" s="39" t="str">
        <f t="shared" si="121"/>
        <v/>
      </c>
      <c r="CB157" s="39" t="str">
        <f t="shared" si="122"/>
        <v/>
      </c>
      <c r="CC157" s="39" t="str">
        <f t="shared" si="123"/>
        <v/>
      </c>
      <c r="CD157" s="39" t="str">
        <f t="shared" si="124"/>
        <v/>
      </c>
      <c r="CE157" s="39" t="str">
        <f t="shared" si="125"/>
        <v/>
      </c>
      <c r="CF157" s="39" t="str">
        <f t="shared" si="126"/>
        <v/>
      </c>
      <c r="CG157" s="39" t="str">
        <f t="shared" si="127"/>
        <v/>
      </c>
      <c r="CH157" s="39" t="str">
        <f t="shared" si="128"/>
        <v/>
      </c>
      <c r="CI157" s="39" t="str">
        <f t="shared" si="129"/>
        <v/>
      </c>
    </row>
    <row r="158" spans="1:87">
      <c r="A158" s="18"/>
      <c r="B158" s="15" t="str">
        <f>'Gene Table'!E157</f>
        <v>mmu-miR-191-5p</v>
      </c>
      <c r="C158" s="15" t="str">
        <f>'Gene Table'!B157</f>
        <v>G11</v>
      </c>
      <c r="D158" s="16" t="str">
        <f>IF(SUM('Test Sample Data'!D$3:D$98)&gt;10,IF(AND(ISNUMBER('Test Sample Data'!D157),'Test Sample Data'!D157&lt;$B$1,'Test Sample Data'!D157&gt;0),'Test Sample Data'!D157,$B$1),"")</f>
        <v/>
      </c>
      <c r="E158" s="17" t="str">
        <f>IF(SUM('Test Sample Data'!E$3:E$98)&gt;10,IF(AND(ISNUMBER('Test Sample Data'!E157),'Test Sample Data'!E157&lt;$B$1,'Test Sample Data'!E157&gt;0),'Test Sample Data'!E157,$B$1),"")</f>
        <v/>
      </c>
      <c r="F158" s="17" t="str">
        <f>IF(SUM('Test Sample Data'!F$3:F$98)&gt;10,IF(AND(ISNUMBER('Test Sample Data'!F157),'Test Sample Data'!F157&lt;$B$1,'Test Sample Data'!F157&gt;0),'Test Sample Data'!F157,$B$1),"")</f>
        <v/>
      </c>
      <c r="G158" s="17" t="str">
        <f>IF(SUM('Test Sample Data'!G$3:G$98)&gt;10,IF(AND(ISNUMBER('Test Sample Data'!G157),'Test Sample Data'!G157&lt;$B$1,'Test Sample Data'!G157&gt;0),'Test Sample Data'!G157,$B$1),"")</f>
        <v/>
      </c>
      <c r="H158" s="17" t="str">
        <f>IF(SUM('Test Sample Data'!H$3:H$98)&gt;10,IF(AND(ISNUMBER('Test Sample Data'!H157),'Test Sample Data'!H157&lt;$B$1,'Test Sample Data'!H157&gt;0),'Test Sample Data'!H157,$B$1),"")</f>
        <v/>
      </c>
      <c r="I158" s="17" t="str">
        <f>IF(SUM('Test Sample Data'!I$3:I$98)&gt;10,IF(AND(ISNUMBER('Test Sample Data'!I157),'Test Sample Data'!I157&lt;$B$1,'Test Sample Data'!I157&gt;0),'Test Sample Data'!I157,$B$1),"")</f>
        <v/>
      </c>
      <c r="J158" s="17" t="str">
        <f>IF(SUM('Test Sample Data'!J$3:J$98)&gt;10,IF(AND(ISNUMBER('Test Sample Data'!J157),'Test Sample Data'!J157&lt;$B$1,'Test Sample Data'!J157&gt;0),'Test Sample Data'!J157,$B$1),"")</f>
        <v/>
      </c>
      <c r="K158" s="17" t="str">
        <f>IF(SUM('Test Sample Data'!K$3:K$98)&gt;10,IF(AND(ISNUMBER('Test Sample Data'!K157),'Test Sample Data'!K157&lt;$B$1,'Test Sample Data'!K157&gt;0),'Test Sample Data'!K157,$B$1),"")</f>
        <v/>
      </c>
      <c r="L158" s="17" t="str">
        <f>IF(SUM('Test Sample Data'!L$3:L$98)&gt;10,IF(AND(ISNUMBER('Test Sample Data'!L157),'Test Sample Data'!L157&lt;$B$1,'Test Sample Data'!L157&gt;0),'Test Sample Data'!L157,$B$1),"")</f>
        <v/>
      </c>
      <c r="M158" s="17" t="str">
        <f>IF(SUM('Test Sample Data'!M$3:M$98)&gt;10,IF(AND(ISNUMBER('Test Sample Data'!M157),'Test Sample Data'!M157&lt;$B$1,'Test Sample Data'!M157&gt;0),'Test Sample Data'!M157,$B$1),"")</f>
        <v/>
      </c>
      <c r="N158" s="17" t="str">
        <f>'Gene Table'!E157</f>
        <v>mmu-miR-191-5p</v>
      </c>
      <c r="O158" s="17" t="str">
        <f>'Gene Table'!B157</f>
        <v>G11</v>
      </c>
      <c r="P158" s="17" t="str">
        <f>IF(SUM('Control Sample Data'!D$3:D$98)&gt;10,IF(AND(ISNUMBER('Control Sample Data'!D157),'Control Sample Data'!D157&lt;$B$1,'Control Sample Data'!D157&gt;0),'Control Sample Data'!D157,$B$1),"")</f>
        <v/>
      </c>
      <c r="Q158" s="17" t="str">
        <f>IF(SUM('Control Sample Data'!E$3:E$98)&gt;10,IF(AND(ISNUMBER('Control Sample Data'!E157),'Control Sample Data'!E157&lt;$B$1,'Control Sample Data'!E157&gt;0),'Control Sample Data'!E157,$B$1),"")</f>
        <v/>
      </c>
      <c r="R158" s="17" t="str">
        <f>IF(SUM('Control Sample Data'!F$3:F$98)&gt;10,IF(AND(ISNUMBER('Control Sample Data'!F157),'Control Sample Data'!F157&lt;$B$1,'Control Sample Data'!F157&gt;0),'Control Sample Data'!F157,$B$1),"")</f>
        <v/>
      </c>
      <c r="S158" s="17" t="str">
        <f>IF(SUM('Control Sample Data'!G$3:G$98)&gt;10,IF(AND(ISNUMBER('Control Sample Data'!G157),'Control Sample Data'!G157&lt;$B$1,'Control Sample Data'!G157&gt;0),'Control Sample Data'!G157,$B$1),"")</f>
        <v/>
      </c>
      <c r="T158" s="17" t="str">
        <f>IF(SUM('Control Sample Data'!H$3:H$98)&gt;10,IF(AND(ISNUMBER('Control Sample Data'!H157),'Control Sample Data'!H157&lt;$B$1,'Control Sample Data'!H157&gt;0),'Control Sample Data'!H157,$B$1),"")</f>
        <v/>
      </c>
      <c r="U158" s="17" t="str">
        <f>IF(SUM('Control Sample Data'!I$3:I$98)&gt;10,IF(AND(ISNUMBER('Control Sample Data'!I157),'Control Sample Data'!I157&lt;$B$1,'Control Sample Data'!I157&gt;0),'Control Sample Data'!I157,$B$1),"")</f>
        <v/>
      </c>
      <c r="V158" s="17" t="str">
        <f>IF(SUM('Control Sample Data'!J$3:J$98)&gt;10,IF(AND(ISNUMBER('Control Sample Data'!J157),'Control Sample Data'!J157&lt;$B$1,'Control Sample Data'!J157&gt;0),'Control Sample Data'!J157,$B$1),"")</f>
        <v/>
      </c>
      <c r="W158" s="17" t="str">
        <f>IF(SUM('Control Sample Data'!K$3:K$98)&gt;10,IF(AND(ISNUMBER('Control Sample Data'!K157),'Control Sample Data'!K157&lt;$B$1,'Control Sample Data'!K157&gt;0),'Control Sample Data'!K157,$B$1),"")</f>
        <v/>
      </c>
      <c r="X158" s="17" t="str">
        <f>IF(SUM('Control Sample Data'!L$3:L$98)&gt;10,IF(AND(ISNUMBER('Control Sample Data'!L157),'Control Sample Data'!L157&lt;$B$1,'Control Sample Data'!L157&gt;0),'Control Sample Data'!L157,$B$1),"")</f>
        <v/>
      </c>
      <c r="Y158" s="17" t="str">
        <f>IF(SUM('Control Sample Data'!M$3:M$98)&gt;10,IF(AND(ISNUMBER('Control Sample Data'!M157),'Control Sample Data'!M157&lt;$B$1,'Control Sample Data'!M157&gt;0),'Control Sample Data'!M157,$B$1),"")</f>
        <v/>
      </c>
      <c r="AT158" s="36" t="str">
        <f t="shared" si="90"/>
        <v/>
      </c>
      <c r="AU158" s="36" t="str">
        <f t="shared" si="91"/>
        <v/>
      </c>
      <c r="AV158" s="36" t="str">
        <f t="shared" si="92"/>
        <v/>
      </c>
      <c r="AW158" s="36" t="str">
        <f t="shared" si="93"/>
        <v/>
      </c>
      <c r="AX158" s="36" t="str">
        <f t="shared" si="94"/>
        <v/>
      </c>
      <c r="AY158" s="36" t="str">
        <f t="shared" si="95"/>
        <v/>
      </c>
      <c r="AZ158" s="36" t="str">
        <f t="shared" si="96"/>
        <v/>
      </c>
      <c r="BA158" s="36" t="str">
        <f t="shared" si="97"/>
        <v/>
      </c>
      <c r="BB158" s="36" t="str">
        <f t="shared" si="98"/>
        <v/>
      </c>
      <c r="BC158" s="36" t="str">
        <f t="shared" si="99"/>
        <v/>
      </c>
      <c r="BD158" s="36" t="str">
        <f t="shared" si="100"/>
        <v/>
      </c>
      <c r="BE158" s="36" t="str">
        <f t="shared" si="101"/>
        <v/>
      </c>
      <c r="BF158" s="36" t="str">
        <f t="shared" si="102"/>
        <v/>
      </c>
      <c r="BG158" s="36" t="str">
        <f t="shared" si="103"/>
        <v/>
      </c>
      <c r="BH158" s="36" t="str">
        <f t="shared" si="104"/>
        <v/>
      </c>
      <c r="BI158" s="36" t="str">
        <f t="shared" si="105"/>
        <v/>
      </c>
      <c r="BJ158" s="36" t="str">
        <f t="shared" si="106"/>
        <v/>
      </c>
      <c r="BK158" s="36" t="str">
        <f t="shared" si="107"/>
        <v/>
      </c>
      <c r="BL158" s="36" t="str">
        <f t="shared" si="108"/>
        <v/>
      </c>
      <c r="BM158" s="36" t="str">
        <f t="shared" si="109"/>
        <v/>
      </c>
      <c r="BN158" s="38" t="e">
        <f t="shared" si="88"/>
        <v>#DIV/0!</v>
      </c>
      <c r="BO158" s="38" t="e">
        <f t="shared" si="89"/>
        <v>#DIV/0!</v>
      </c>
      <c r="BP158" s="39" t="str">
        <f t="shared" si="110"/>
        <v/>
      </c>
      <c r="BQ158" s="39" t="str">
        <f t="shared" si="111"/>
        <v/>
      </c>
      <c r="BR158" s="39" t="str">
        <f t="shared" si="112"/>
        <v/>
      </c>
      <c r="BS158" s="39" t="str">
        <f t="shared" si="113"/>
        <v/>
      </c>
      <c r="BT158" s="39" t="str">
        <f t="shared" si="114"/>
        <v/>
      </c>
      <c r="BU158" s="39" t="str">
        <f t="shared" si="115"/>
        <v/>
      </c>
      <c r="BV158" s="39" t="str">
        <f t="shared" si="116"/>
        <v/>
      </c>
      <c r="BW158" s="39" t="str">
        <f t="shared" si="117"/>
        <v/>
      </c>
      <c r="BX158" s="39" t="str">
        <f t="shared" si="118"/>
        <v/>
      </c>
      <c r="BY158" s="39" t="str">
        <f t="shared" si="119"/>
        <v/>
      </c>
      <c r="BZ158" s="39" t="str">
        <f t="shared" si="120"/>
        <v/>
      </c>
      <c r="CA158" s="39" t="str">
        <f t="shared" si="121"/>
        <v/>
      </c>
      <c r="CB158" s="39" t="str">
        <f t="shared" si="122"/>
        <v/>
      </c>
      <c r="CC158" s="39" t="str">
        <f t="shared" si="123"/>
        <v/>
      </c>
      <c r="CD158" s="39" t="str">
        <f t="shared" si="124"/>
        <v/>
      </c>
      <c r="CE158" s="39" t="str">
        <f t="shared" si="125"/>
        <v/>
      </c>
      <c r="CF158" s="39" t="str">
        <f t="shared" si="126"/>
        <v/>
      </c>
      <c r="CG158" s="39" t="str">
        <f t="shared" si="127"/>
        <v/>
      </c>
      <c r="CH158" s="39" t="str">
        <f t="shared" si="128"/>
        <v/>
      </c>
      <c r="CI158" s="39" t="str">
        <f t="shared" si="129"/>
        <v/>
      </c>
    </row>
    <row r="159" spans="1:87">
      <c r="A159" s="18"/>
      <c r="B159" s="15" t="str">
        <f>'Gene Table'!E158</f>
        <v>mmu-miR-494-3p</v>
      </c>
      <c r="C159" s="15" t="str">
        <f>'Gene Table'!B158</f>
        <v>G12</v>
      </c>
      <c r="D159" s="16" t="str">
        <f>IF(SUM('Test Sample Data'!D$3:D$98)&gt;10,IF(AND(ISNUMBER('Test Sample Data'!D158),'Test Sample Data'!D158&lt;$B$1,'Test Sample Data'!D158&gt;0),'Test Sample Data'!D158,$B$1),"")</f>
        <v/>
      </c>
      <c r="E159" s="17" t="str">
        <f>IF(SUM('Test Sample Data'!E$3:E$98)&gt;10,IF(AND(ISNUMBER('Test Sample Data'!E158),'Test Sample Data'!E158&lt;$B$1,'Test Sample Data'!E158&gt;0),'Test Sample Data'!E158,$B$1),"")</f>
        <v/>
      </c>
      <c r="F159" s="17" t="str">
        <f>IF(SUM('Test Sample Data'!F$3:F$98)&gt;10,IF(AND(ISNUMBER('Test Sample Data'!F158),'Test Sample Data'!F158&lt;$B$1,'Test Sample Data'!F158&gt;0),'Test Sample Data'!F158,$B$1),"")</f>
        <v/>
      </c>
      <c r="G159" s="17" t="str">
        <f>IF(SUM('Test Sample Data'!G$3:G$98)&gt;10,IF(AND(ISNUMBER('Test Sample Data'!G158),'Test Sample Data'!G158&lt;$B$1,'Test Sample Data'!G158&gt;0),'Test Sample Data'!G158,$B$1),"")</f>
        <v/>
      </c>
      <c r="H159" s="17" t="str">
        <f>IF(SUM('Test Sample Data'!H$3:H$98)&gt;10,IF(AND(ISNUMBER('Test Sample Data'!H158),'Test Sample Data'!H158&lt;$B$1,'Test Sample Data'!H158&gt;0),'Test Sample Data'!H158,$B$1),"")</f>
        <v/>
      </c>
      <c r="I159" s="17" t="str">
        <f>IF(SUM('Test Sample Data'!I$3:I$98)&gt;10,IF(AND(ISNUMBER('Test Sample Data'!I158),'Test Sample Data'!I158&lt;$B$1,'Test Sample Data'!I158&gt;0),'Test Sample Data'!I158,$B$1),"")</f>
        <v/>
      </c>
      <c r="J159" s="17" t="str">
        <f>IF(SUM('Test Sample Data'!J$3:J$98)&gt;10,IF(AND(ISNUMBER('Test Sample Data'!J158),'Test Sample Data'!J158&lt;$B$1,'Test Sample Data'!J158&gt;0),'Test Sample Data'!J158,$B$1),"")</f>
        <v/>
      </c>
      <c r="K159" s="17" t="str">
        <f>IF(SUM('Test Sample Data'!K$3:K$98)&gt;10,IF(AND(ISNUMBER('Test Sample Data'!K158),'Test Sample Data'!K158&lt;$B$1,'Test Sample Data'!K158&gt;0),'Test Sample Data'!K158,$B$1),"")</f>
        <v/>
      </c>
      <c r="L159" s="17" t="str">
        <f>IF(SUM('Test Sample Data'!L$3:L$98)&gt;10,IF(AND(ISNUMBER('Test Sample Data'!L158),'Test Sample Data'!L158&lt;$B$1,'Test Sample Data'!L158&gt;0),'Test Sample Data'!L158,$B$1),"")</f>
        <v/>
      </c>
      <c r="M159" s="17" t="str">
        <f>IF(SUM('Test Sample Data'!M$3:M$98)&gt;10,IF(AND(ISNUMBER('Test Sample Data'!M158),'Test Sample Data'!M158&lt;$B$1,'Test Sample Data'!M158&gt;0),'Test Sample Data'!M158,$B$1),"")</f>
        <v/>
      </c>
      <c r="N159" s="17" t="str">
        <f>'Gene Table'!E158</f>
        <v>mmu-miR-494-3p</v>
      </c>
      <c r="O159" s="17" t="str">
        <f>'Gene Table'!B158</f>
        <v>G12</v>
      </c>
      <c r="P159" s="17" t="str">
        <f>IF(SUM('Control Sample Data'!D$3:D$98)&gt;10,IF(AND(ISNUMBER('Control Sample Data'!D158),'Control Sample Data'!D158&lt;$B$1,'Control Sample Data'!D158&gt;0),'Control Sample Data'!D158,$B$1),"")</f>
        <v/>
      </c>
      <c r="Q159" s="17" t="str">
        <f>IF(SUM('Control Sample Data'!E$3:E$98)&gt;10,IF(AND(ISNUMBER('Control Sample Data'!E158),'Control Sample Data'!E158&lt;$B$1,'Control Sample Data'!E158&gt;0),'Control Sample Data'!E158,$B$1),"")</f>
        <v/>
      </c>
      <c r="R159" s="17" t="str">
        <f>IF(SUM('Control Sample Data'!F$3:F$98)&gt;10,IF(AND(ISNUMBER('Control Sample Data'!F158),'Control Sample Data'!F158&lt;$B$1,'Control Sample Data'!F158&gt;0),'Control Sample Data'!F158,$B$1),"")</f>
        <v/>
      </c>
      <c r="S159" s="17" t="str">
        <f>IF(SUM('Control Sample Data'!G$3:G$98)&gt;10,IF(AND(ISNUMBER('Control Sample Data'!G158),'Control Sample Data'!G158&lt;$B$1,'Control Sample Data'!G158&gt;0),'Control Sample Data'!G158,$B$1),"")</f>
        <v/>
      </c>
      <c r="T159" s="17" t="str">
        <f>IF(SUM('Control Sample Data'!H$3:H$98)&gt;10,IF(AND(ISNUMBER('Control Sample Data'!H158),'Control Sample Data'!H158&lt;$B$1,'Control Sample Data'!H158&gt;0),'Control Sample Data'!H158,$B$1),"")</f>
        <v/>
      </c>
      <c r="U159" s="17" t="str">
        <f>IF(SUM('Control Sample Data'!I$3:I$98)&gt;10,IF(AND(ISNUMBER('Control Sample Data'!I158),'Control Sample Data'!I158&lt;$B$1,'Control Sample Data'!I158&gt;0),'Control Sample Data'!I158,$B$1),"")</f>
        <v/>
      </c>
      <c r="V159" s="17" t="str">
        <f>IF(SUM('Control Sample Data'!J$3:J$98)&gt;10,IF(AND(ISNUMBER('Control Sample Data'!J158),'Control Sample Data'!J158&lt;$B$1,'Control Sample Data'!J158&gt;0),'Control Sample Data'!J158,$B$1),"")</f>
        <v/>
      </c>
      <c r="W159" s="17" t="str">
        <f>IF(SUM('Control Sample Data'!K$3:K$98)&gt;10,IF(AND(ISNUMBER('Control Sample Data'!K158),'Control Sample Data'!K158&lt;$B$1,'Control Sample Data'!K158&gt;0),'Control Sample Data'!K158,$B$1),"")</f>
        <v/>
      </c>
      <c r="X159" s="17" t="str">
        <f>IF(SUM('Control Sample Data'!L$3:L$98)&gt;10,IF(AND(ISNUMBER('Control Sample Data'!L158),'Control Sample Data'!L158&lt;$B$1,'Control Sample Data'!L158&gt;0),'Control Sample Data'!L158,$B$1),"")</f>
        <v/>
      </c>
      <c r="Y159" s="17" t="str">
        <f>IF(SUM('Control Sample Data'!M$3:M$98)&gt;10,IF(AND(ISNUMBER('Control Sample Data'!M158),'Control Sample Data'!M158&lt;$B$1,'Control Sample Data'!M158&gt;0),'Control Sample Data'!M158,$B$1),"")</f>
        <v/>
      </c>
      <c r="AT159" s="36" t="str">
        <f t="shared" si="90"/>
        <v/>
      </c>
      <c r="AU159" s="36" t="str">
        <f t="shared" si="91"/>
        <v/>
      </c>
      <c r="AV159" s="36" t="str">
        <f t="shared" si="92"/>
        <v/>
      </c>
      <c r="AW159" s="36" t="str">
        <f t="shared" si="93"/>
        <v/>
      </c>
      <c r="AX159" s="36" t="str">
        <f t="shared" si="94"/>
        <v/>
      </c>
      <c r="AY159" s="36" t="str">
        <f t="shared" si="95"/>
        <v/>
      </c>
      <c r="AZ159" s="36" t="str">
        <f t="shared" si="96"/>
        <v/>
      </c>
      <c r="BA159" s="36" t="str">
        <f t="shared" si="97"/>
        <v/>
      </c>
      <c r="BB159" s="36" t="str">
        <f t="shared" si="98"/>
        <v/>
      </c>
      <c r="BC159" s="36" t="str">
        <f t="shared" si="99"/>
        <v/>
      </c>
      <c r="BD159" s="36" t="str">
        <f t="shared" si="100"/>
        <v/>
      </c>
      <c r="BE159" s="36" t="str">
        <f t="shared" si="101"/>
        <v/>
      </c>
      <c r="BF159" s="36" t="str">
        <f t="shared" si="102"/>
        <v/>
      </c>
      <c r="BG159" s="36" t="str">
        <f t="shared" si="103"/>
        <v/>
      </c>
      <c r="BH159" s="36" t="str">
        <f t="shared" si="104"/>
        <v/>
      </c>
      <c r="BI159" s="36" t="str">
        <f t="shared" si="105"/>
        <v/>
      </c>
      <c r="BJ159" s="36" t="str">
        <f t="shared" si="106"/>
        <v/>
      </c>
      <c r="BK159" s="36" t="str">
        <f t="shared" si="107"/>
        <v/>
      </c>
      <c r="BL159" s="36" t="str">
        <f t="shared" si="108"/>
        <v/>
      </c>
      <c r="BM159" s="36" t="str">
        <f t="shared" si="109"/>
        <v/>
      </c>
      <c r="BN159" s="38" t="e">
        <f t="shared" si="88"/>
        <v>#DIV/0!</v>
      </c>
      <c r="BO159" s="38" t="e">
        <f t="shared" si="89"/>
        <v>#DIV/0!</v>
      </c>
      <c r="BP159" s="39" t="str">
        <f t="shared" si="110"/>
        <v/>
      </c>
      <c r="BQ159" s="39" t="str">
        <f t="shared" si="111"/>
        <v/>
      </c>
      <c r="BR159" s="39" t="str">
        <f t="shared" si="112"/>
        <v/>
      </c>
      <c r="BS159" s="39" t="str">
        <f t="shared" si="113"/>
        <v/>
      </c>
      <c r="BT159" s="39" t="str">
        <f t="shared" si="114"/>
        <v/>
      </c>
      <c r="BU159" s="39" t="str">
        <f t="shared" si="115"/>
        <v/>
      </c>
      <c r="BV159" s="39" t="str">
        <f t="shared" si="116"/>
        <v/>
      </c>
      <c r="BW159" s="39" t="str">
        <f t="shared" si="117"/>
        <v/>
      </c>
      <c r="BX159" s="39" t="str">
        <f t="shared" si="118"/>
        <v/>
      </c>
      <c r="BY159" s="39" t="str">
        <f t="shared" si="119"/>
        <v/>
      </c>
      <c r="BZ159" s="39" t="str">
        <f t="shared" si="120"/>
        <v/>
      </c>
      <c r="CA159" s="39" t="str">
        <f t="shared" si="121"/>
        <v/>
      </c>
      <c r="CB159" s="39" t="str">
        <f t="shared" si="122"/>
        <v/>
      </c>
      <c r="CC159" s="39" t="str">
        <f t="shared" si="123"/>
        <v/>
      </c>
      <c r="CD159" s="39" t="str">
        <f t="shared" si="124"/>
        <v/>
      </c>
      <c r="CE159" s="39" t="str">
        <f t="shared" si="125"/>
        <v/>
      </c>
      <c r="CF159" s="39" t="str">
        <f t="shared" si="126"/>
        <v/>
      </c>
      <c r="CG159" s="39" t="str">
        <f t="shared" si="127"/>
        <v/>
      </c>
      <c r="CH159" s="39" t="str">
        <f t="shared" si="128"/>
        <v/>
      </c>
      <c r="CI159" s="39" t="str">
        <f t="shared" si="129"/>
        <v/>
      </c>
    </row>
    <row r="160" spans="1:87">
      <c r="A160" s="18"/>
      <c r="B160" s="15" t="str">
        <f>'Gene Table'!E159</f>
        <v>mmu-miR-192-5p</v>
      </c>
      <c r="C160" s="15" t="str">
        <f>'Gene Table'!B159</f>
        <v>G13</v>
      </c>
      <c r="D160" s="16" t="str">
        <f>IF(SUM('Test Sample Data'!D$3:D$98)&gt;10,IF(AND(ISNUMBER('Test Sample Data'!D159),'Test Sample Data'!D159&lt;$B$1,'Test Sample Data'!D159&gt;0),'Test Sample Data'!D159,$B$1),"")</f>
        <v/>
      </c>
      <c r="E160" s="17" t="str">
        <f>IF(SUM('Test Sample Data'!E$3:E$98)&gt;10,IF(AND(ISNUMBER('Test Sample Data'!E159),'Test Sample Data'!E159&lt;$B$1,'Test Sample Data'!E159&gt;0),'Test Sample Data'!E159,$B$1),"")</f>
        <v/>
      </c>
      <c r="F160" s="17" t="str">
        <f>IF(SUM('Test Sample Data'!F$3:F$98)&gt;10,IF(AND(ISNUMBER('Test Sample Data'!F159),'Test Sample Data'!F159&lt;$B$1,'Test Sample Data'!F159&gt;0),'Test Sample Data'!F159,$B$1),"")</f>
        <v/>
      </c>
      <c r="G160" s="17" t="str">
        <f>IF(SUM('Test Sample Data'!G$3:G$98)&gt;10,IF(AND(ISNUMBER('Test Sample Data'!G159),'Test Sample Data'!G159&lt;$B$1,'Test Sample Data'!G159&gt;0),'Test Sample Data'!G159,$B$1),"")</f>
        <v/>
      </c>
      <c r="H160" s="17" t="str">
        <f>IF(SUM('Test Sample Data'!H$3:H$98)&gt;10,IF(AND(ISNUMBER('Test Sample Data'!H159),'Test Sample Data'!H159&lt;$B$1,'Test Sample Data'!H159&gt;0),'Test Sample Data'!H159,$B$1),"")</f>
        <v/>
      </c>
      <c r="I160" s="17" t="str">
        <f>IF(SUM('Test Sample Data'!I$3:I$98)&gt;10,IF(AND(ISNUMBER('Test Sample Data'!I159),'Test Sample Data'!I159&lt;$B$1,'Test Sample Data'!I159&gt;0),'Test Sample Data'!I159,$B$1),"")</f>
        <v/>
      </c>
      <c r="J160" s="17" t="str">
        <f>IF(SUM('Test Sample Data'!J$3:J$98)&gt;10,IF(AND(ISNUMBER('Test Sample Data'!J159),'Test Sample Data'!J159&lt;$B$1,'Test Sample Data'!J159&gt;0),'Test Sample Data'!J159,$B$1),"")</f>
        <v/>
      </c>
      <c r="K160" s="17" t="str">
        <f>IF(SUM('Test Sample Data'!K$3:K$98)&gt;10,IF(AND(ISNUMBER('Test Sample Data'!K159),'Test Sample Data'!K159&lt;$B$1,'Test Sample Data'!K159&gt;0),'Test Sample Data'!K159,$B$1),"")</f>
        <v/>
      </c>
      <c r="L160" s="17" t="str">
        <f>IF(SUM('Test Sample Data'!L$3:L$98)&gt;10,IF(AND(ISNUMBER('Test Sample Data'!L159),'Test Sample Data'!L159&lt;$B$1,'Test Sample Data'!L159&gt;0),'Test Sample Data'!L159,$B$1),"")</f>
        <v/>
      </c>
      <c r="M160" s="17" t="str">
        <f>IF(SUM('Test Sample Data'!M$3:M$98)&gt;10,IF(AND(ISNUMBER('Test Sample Data'!M159),'Test Sample Data'!M159&lt;$B$1,'Test Sample Data'!M159&gt;0),'Test Sample Data'!M159,$B$1),"")</f>
        <v/>
      </c>
      <c r="N160" s="17" t="str">
        <f>'Gene Table'!E159</f>
        <v>mmu-miR-192-5p</v>
      </c>
      <c r="O160" s="17" t="str">
        <f>'Gene Table'!B159</f>
        <v>G13</v>
      </c>
      <c r="P160" s="17" t="str">
        <f>IF(SUM('Control Sample Data'!D$3:D$98)&gt;10,IF(AND(ISNUMBER('Control Sample Data'!D159),'Control Sample Data'!D159&lt;$B$1,'Control Sample Data'!D159&gt;0),'Control Sample Data'!D159,$B$1),"")</f>
        <v/>
      </c>
      <c r="Q160" s="17" t="str">
        <f>IF(SUM('Control Sample Data'!E$3:E$98)&gt;10,IF(AND(ISNUMBER('Control Sample Data'!E159),'Control Sample Data'!E159&lt;$B$1,'Control Sample Data'!E159&gt;0),'Control Sample Data'!E159,$B$1),"")</f>
        <v/>
      </c>
      <c r="R160" s="17" t="str">
        <f>IF(SUM('Control Sample Data'!F$3:F$98)&gt;10,IF(AND(ISNUMBER('Control Sample Data'!F159),'Control Sample Data'!F159&lt;$B$1,'Control Sample Data'!F159&gt;0),'Control Sample Data'!F159,$B$1),"")</f>
        <v/>
      </c>
      <c r="S160" s="17" t="str">
        <f>IF(SUM('Control Sample Data'!G$3:G$98)&gt;10,IF(AND(ISNUMBER('Control Sample Data'!G159),'Control Sample Data'!G159&lt;$B$1,'Control Sample Data'!G159&gt;0),'Control Sample Data'!G159,$B$1),"")</f>
        <v/>
      </c>
      <c r="T160" s="17" t="str">
        <f>IF(SUM('Control Sample Data'!H$3:H$98)&gt;10,IF(AND(ISNUMBER('Control Sample Data'!H159),'Control Sample Data'!H159&lt;$B$1,'Control Sample Data'!H159&gt;0),'Control Sample Data'!H159,$B$1),"")</f>
        <v/>
      </c>
      <c r="U160" s="17" t="str">
        <f>IF(SUM('Control Sample Data'!I$3:I$98)&gt;10,IF(AND(ISNUMBER('Control Sample Data'!I159),'Control Sample Data'!I159&lt;$B$1,'Control Sample Data'!I159&gt;0),'Control Sample Data'!I159,$B$1),"")</f>
        <v/>
      </c>
      <c r="V160" s="17" t="str">
        <f>IF(SUM('Control Sample Data'!J$3:J$98)&gt;10,IF(AND(ISNUMBER('Control Sample Data'!J159),'Control Sample Data'!J159&lt;$B$1,'Control Sample Data'!J159&gt;0),'Control Sample Data'!J159,$B$1),"")</f>
        <v/>
      </c>
      <c r="W160" s="17" t="str">
        <f>IF(SUM('Control Sample Data'!K$3:K$98)&gt;10,IF(AND(ISNUMBER('Control Sample Data'!K159),'Control Sample Data'!K159&lt;$B$1,'Control Sample Data'!K159&gt;0),'Control Sample Data'!K159,$B$1),"")</f>
        <v/>
      </c>
      <c r="X160" s="17" t="str">
        <f>IF(SUM('Control Sample Data'!L$3:L$98)&gt;10,IF(AND(ISNUMBER('Control Sample Data'!L159),'Control Sample Data'!L159&lt;$B$1,'Control Sample Data'!L159&gt;0),'Control Sample Data'!L159,$B$1),"")</f>
        <v/>
      </c>
      <c r="Y160" s="17" t="str">
        <f>IF(SUM('Control Sample Data'!M$3:M$98)&gt;10,IF(AND(ISNUMBER('Control Sample Data'!M159),'Control Sample Data'!M159&lt;$B$1,'Control Sample Data'!M159&gt;0),'Control Sample Data'!M159,$B$1),"")</f>
        <v/>
      </c>
      <c r="AT160" s="36" t="str">
        <f t="shared" si="90"/>
        <v/>
      </c>
      <c r="AU160" s="36" t="str">
        <f t="shared" si="91"/>
        <v/>
      </c>
      <c r="AV160" s="36" t="str">
        <f t="shared" si="92"/>
        <v/>
      </c>
      <c r="AW160" s="36" t="str">
        <f t="shared" si="93"/>
        <v/>
      </c>
      <c r="AX160" s="36" t="str">
        <f t="shared" si="94"/>
        <v/>
      </c>
      <c r="AY160" s="36" t="str">
        <f t="shared" si="95"/>
        <v/>
      </c>
      <c r="AZ160" s="36" t="str">
        <f t="shared" si="96"/>
        <v/>
      </c>
      <c r="BA160" s="36" t="str">
        <f t="shared" si="97"/>
        <v/>
      </c>
      <c r="BB160" s="36" t="str">
        <f t="shared" si="98"/>
        <v/>
      </c>
      <c r="BC160" s="36" t="str">
        <f t="shared" si="99"/>
        <v/>
      </c>
      <c r="BD160" s="36" t="str">
        <f t="shared" si="100"/>
        <v/>
      </c>
      <c r="BE160" s="36" t="str">
        <f t="shared" si="101"/>
        <v/>
      </c>
      <c r="BF160" s="36" t="str">
        <f t="shared" si="102"/>
        <v/>
      </c>
      <c r="BG160" s="36" t="str">
        <f t="shared" si="103"/>
        <v/>
      </c>
      <c r="BH160" s="36" t="str">
        <f t="shared" si="104"/>
        <v/>
      </c>
      <c r="BI160" s="36" t="str">
        <f t="shared" si="105"/>
        <v/>
      </c>
      <c r="BJ160" s="36" t="str">
        <f t="shared" si="106"/>
        <v/>
      </c>
      <c r="BK160" s="36" t="str">
        <f t="shared" si="107"/>
        <v/>
      </c>
      <c r="BL160" s="36" t="str">
        <f t="shared" si="108"/>
        <v/>
      </c>
      <c r="BM160" s="36" t="str">
        <f t="shared" si="109"/>
        <v/>
      </c>
      <c r="BN160" s="38" t="e">
        <f t="shared" si="88"/>
        <v>#DIV/0!</v>
      </c>
      <c r="BO160" s="38" t="e">
        <f t="shared" si="89"/>
        <v>#DIV/0!</v>
      </c>
      <c r="BP160" s="39" t="str">
        <f t="shared" si="110"/>
        <v/>
      </c>
      <c r="BQ160" s="39" t="str">
        <f t="shared" si="111"/>
        <v/>
      </c>
      <c r="BR160" s="39" t="str">
        <f t="shared" si="112"/>
        <v/>
      </c>
      <c r="BS160" s="39" t="str">
        <f t="shared" si="113"/>
        <v/>
      </c>
      <c r="BT160" s="39" t="str">
        <f t="shared" si="114"/>
        <v/>
      </c>
      <c r="BU160" s="39" t="str">
        <f t="shared" si="115"/>
        <v/>
      </c>
      <c r="BV160" s="39" t="str">
        <f t="shared" si="116"/>
        <v/>
      </c>
      <c r="BW160" s="39" t="str">
        <f t="shared" si="117"/>
        <v/>
      </c>
      <c r="BX160" s="39" t="str">
        <f t="shared" si="118"/>
        <v/>
      </c>
      <c r="BY160" s="39" t="str">
        <f t="shared" si="119"/>
        <v/>
      </c>
      <c r="BZ160" s="39" t="str">
        <f t="shared" si="120"/>
        <v/>
      </c>
      <c r="CA160" s="39" t="str">
        <f t="shared" si="121"/>
        <v/>
      </c>
      <c r="CB160" s="39" t="str">
        <f t="shared" si="122"/>
        <v/>
      </c>
      <c r="CC160" s="39" t="str">
        <f t="shared" si="123"/>
        <v/>
      </c>
      <c r="CD160" s="39" t="str">
        <f t="shared" si="124"/>
        <v/>
      </c>
      <c r="CE160" s="39" t="str">
        <f t="shared" si="125"/>
        <v/>
      </c>
      <c r="CF160" s="39" t="str">
        <f t="shared" si="126"/>
        <v/>
      </c>
      <c r="CG160" s="39" t="str">
        <f t="shared" si="127"/>
        <v/>
      </c>
      <c r="CH160" s="39" t="str">
        <f t="shared" si="128"/>
        <v/>
      </c>
      <c r="CI160" s="39" t="str">
        <f t="shared" si="129"/>
        <v/>
      </c>
    </row>
    <row r="161" spans="1:87">
      <c r="A161" s="18"/>
      <c r="B161" s="15" t="str">
        <f>'Gene Table'!E160</f>
        <v>mmu-miR-495-3p</v>
      </c>
      <c r="C161" s="15" t="str">
        <f>'Gene Table'!B160</f>
        <v>G14</v>
      </c>
      <c r="D161" s="16" t="str">
        <f>IF(SUM('Test Sample Data'!D$3:D$98)&gt;10,IF(AND(ISNUMBER('Test Sample Data'!D160),'Test Sample Data'!D160&lt;$B$1,'Test Sample Data'!D160&gt;0),'Test Sample Data'!D160,$B$1),"")</f>
        <v/>
      </c>
      <c r="E161" s="17" t="str">
        <f>IF(SUM('Test Sample Data'!E$3:E$98)&gt;10,IF(AND(ISNUMBER('Test Sample Data'!E160),'Test Sample Data'!E160&lt;$B$1,'Test Sample Data'!E160&gt;0),'Test Sample Data'!E160,$B$1),"")</f>
        <v/>
      </c>
      <c r="F161" s="17" t="str">
        <f>IF(SUM('Test Sample Data'!F$3:F$98)&gt;10,IF(AND(ISNUMBER('Test Sample Data'!F160),'Test Sample Data'!F160&lt;$B$1,'Test Sample Data'!F160&gt;0),'Test Sample Data'!F160,$B$1),"")</f>
        <v/>
      </c>
      <c r="G161" s="17" t="str">
        <f>IF(SUM('Test Sample Data'!G$3:G$98)&gt;10,IF(AND(ISNUMBER('Test Sample Data'!G160),'Test Sample Data'!G160&lt;$B$1,'Test Sample Data'!G160&gt;0),'Test Sample Data'!G160,$B$1),"")</f>
        <v/>
      </c>
      <c r="H161" s="17" t="str">
        <f>IF(SUM('Test Sample Data'!H$3:H$98)&gt;10,IF(AND(ISNUMBER('Test Sample Data'!H160),'Test Sample Data'!H160&lt;$B$1,'Test Sample Data'!H160&gt;0),'Test Sample Data'!H160,$B$1),"")</f>
        <v/>
      </c>
      <c r="I161" s="17" t="str">
        <f>IF(SUM('Test Sample Data'!I$3:I$98)&gt;10,IF(AND(ISNUMBER('Test Sample Data'!I160),'Test Sample Data'!I160&lt;$B$1,'Test Sample Data'!I160&gt;0),'Test Sample Data'!I160,$B$1),"")</f>
        <v/>
      </c>
      <c r="J161" s="17" t="str">
        <f>IF(SUM('Test Sample Data'!J$3:J$98)&gt;10,IF(AND(ISNUMBER('Test Sample Data'!J160),'Test Sample Data'!J160&lt;$B$1,'Test Sample Data'!J160&gt;0),'Test Sample Data'!J160,$B$1),"")</f>
        <v/>
      </c>
      <c r="K161" s="17" t="str">
        <f>IF(SUM('Test Sample Data'!K$3:K$98)&gt;10,IF(AND(ISNUMBER('Test Sample Data'!K160),'Test Sample Data'!K160&lt;$B$1,'Test Sample Data'!K160&gt;0),'Test Sample Data'!K160,$B$1),"")</f>
        <v/>
      </c>
      <c r="L161" s="17" t="str">
        <f>IF(SUM('Test Sample Data'!L$3:L$98)&gt;10,IF(AND(ISNUMBER('Test Sample Data'!L160),'Test Sample Data'!L160&lt;$B$1,'Test Sample Data'!L160&gt;0),'Test Sample Data'!L160,$B$1),"")</f>
        <v/>
      </c>
      <c r="M161" s="17" t="str">
        <f>IF(SUM('Test Sample Data'!M$3:M$98)&gt;10,IF(AND(ISNUMBER('Test Sample Data'!M160),'Test Sample Data'!M160&lt;$B$1,'Test Sample Data'!M160&gt;0),'Test Sample Data'!M160,$B$1),"")</f>
        <v/>
      </c>
      <c r="N161" s="17" t="str">
        <f>'Gene Table'!E160</f>
        <v>mmu-miR-495-3p</v>
      </c>
      <c r="O161" s="17" t="str">
        <f>'Gene Table'!B160</f>
        <v>G14</v>
      </c>
      <c r="P161" s="17" t="str">
        <f>IF(SUM('Control Sample Data'!D$3:D$98)&gt;10,IF(AND(ISNUMBER('Control Sample Data'!D160),'Control Sample Data'!D160&lt;$B$1,'Control Sample Data'!D160&gt;0),'Control Sample Data'!D160,$B$1),"")</f>
        <v/>
      </c>
      <c r="Q161" s="17" t="str">
        <f>IF(SUM('Control Sample Data'!E$3:E$98)&gt;10,IF(AND(ISNUMBER('Control Sample Data'!E160),'Control Sample Data'!E160&lt;$B$1,'Control Sample Data'!E160&gt;0),'Control Sample Data'!E160,$B$1),"")</f>
        <v/>
      </c>
      <c r="R161" s="17" t="str">
        <f>IF(SUM('Control Sample Data'!F$3:F$98)&gt;10,IF(AND(ISNUMBER('Control Sample Data'!F160),'Control Sample Data'!F160&lt;$B$1,'Control Sample Data'!F160&gt;0),'Control Sample Data'!F160,$B$1),"")</f>
        <v/>
      </c>
      <c r="S161" s="17" t="str">
        <f>IF(SUM('Control Sample Data'!G$3:G$98)&gt;10,IF(AND(ISNUMBER('Control Sample Data'!G160),'Control Sample Data'!G160&lt;$B$1,'Control Sample Data'!G160&gt;0),'Control Sample Data'!G160,$B$1),"")</f>
        <v/>
      </c>
      <c r="T161" s="17" t="str">
        <f>IF(SUM('Control Sample Data'!H$3:H$98)&gt;10,IF(AND(ISNUMBER('Control Sample Data'!H160),'Control Sample Data'!H160&lt;$B$1,'Control Sample Data'!H160&gt;0),'Control Sample Data'!H160,$B$1),"")</f>
        <v/>
      </c>
      <c r="U161" s="17" t="str">
        <f>IF(SUM('Control Sample Data'!I$3:I$98)&gt;10,IF(AND(ISNUMBER('Control Sample Data'!I160),'Control Sample Data'!I160&lt;$B$1,'Control Sample Data'!I160&gt;0),'Control Sample Data'!I160,$B$1),"")</f>
        <v/>
      </c>
      <c r="V161" s="17" t="str">
        <f>IF(SUM('Control Sample Data'!J$3:J$98)&gt;10,IF(AND(ISNUMBER('Control Sample Data'!J160),'Control Sample Data'!J160&lt;$B$1,'Control Sample Data'!J160&gt;0),'Control Sample Data'!J160,$B$1),"")</f>
        <v/>
      </c>
      <c r="W161" s="17" t="str">
        <f>IF(SUM('Control Sample Data'!K$3:K$98)&gt;10,IF(AND(ISNUMBER('Control Sample Data'!K160),'Control Sample Data'!K160&lt;$B$1,'Control Sample Data'!K160&gt;0),'Control Sample Data'!K160,$B$1),"")</f>
        <v/>
      </c>
      <c r="X161" s="17" t="str">
        <f>IF(SUM('Control Sample Data'!L$3:L$98)&gt;10,IF(AND(ISNUMBER('Control Sample Data'!L160),'Control Sample Data'!L160&lt;$B$1,'Control Sample Data'!L160&gt;0),'Control Sample Data'!L160,$B$1),"")</f>
        <v/>
      </c>
      <c r="Y161" s="17" t="str">
        <f>IF(SUM('Control Sample Data'!M$3:M$98)&gt;10,IF(AND(ISNUMBER('Control Sample Data'!M160),'Control Sample Data'!M160&lt;$B$1,'Control Sample Data'!M160&gt;0),'Control Sample Data'!M160,$B$1),"")</f>
        <v/>
      </c>
      <c r="AT161" s="36" t="str">
        <f t="shared" si="90"/>
        <v/>
      </c>
      <c r="AU161" s="36" t="str">
        <f t="shared" si="91"/>
        <v/>
      </c>
      <c r="AV161" s="36" t="str">
        <f t="shared" si="92"/>
        <v/>
      </c>
      <c r="AW161" s="36" t="str">
        <f t="shared" si="93"/>
        <v/>
      </c>
      <c r="AX161" s="36" t="str">
        <f t="shared" si="94"/>
        <v/>
      </c>
      <c r="AY161" s="36" t="str">
        <f t="shared" si="95"/>
        <v/>
      </c>
      <c r="AZ161" s="36" t="str">
        <f t="shared" si="96"/>
        <v/>
      </c>
      <c r="BA161" s="36" t="str">
        <f t="shared" si="97"/>
        <v/>
      </c>
      <c r="BB161" s="36" t="str">
        <f t="shared" si="98"/>
        <v/>
      </c>
      <c r="BC161" s="36" t="str">
        <f t="shared" si="99"/>
        <v/>
      </c>
      <c r="BD161" s="36" t="str">
        <f t="shared" si="100"/>
        <v/>
      </c>
      <c r="BE161" s="36" t="str">
        <f t="shared" si="101"/>
        <v/>
      </c>
      <c r="BF161" s="36" t="str">
        <f t="shared" si="102"/>
        <v/>
      </c>
      <c r="BG161" s="36" t="str">
        <f t="shared" si="103"/>
        <v/>
      </c>
      <c r="BH161" s="36" t="str">
        <f t="shared" si="104"/>
        <v/>
      </c>
      <c r="BI161" s="36" t="str">
        <f t="shared" si="105"/>
        <v/>
      </c>
      <c r="BJ161" s="36" t="str">
        <f t="shared" si="106"/>
        <v/>
      </c>
      <c r="BK161" s="36" t="str">
        <f t="shared" si="107"/>
        <v/>
      </c>
      <c r="BL161" s="36" t="str">
        <f t="shared" si="108"/>
        <v/>
      </c>
      <c r="BM161" s="36" t="str">
        <f t="shared" si="109"/>
        <v/>
      </c>
      <c r="BN161" s="38" t="e">
        <f t="shared" si="88"/>
        <v>#DIV/0!</v>
      </c>
      <c r="BO161" s="38" t="e">
        <f t="shared" si="89"/>
        <v>#DIV/0!</v>
      </c>
      <c r="BP161" s="39" t="str">
        <f t="shared" si="110"/>
        <v/>
      </c>
      <c r="BQ161" s="39" t="str">
        <f t="shared" si="111"/>
        <v/>
      </c>
      <c r="BR161" s="39" t="str">
        <f t="shared" si="112"/>
        <v/>
      </c>
      <c r="BS161" s="39" t="str">
        <f t="shared" si="113"/>
        <v/>
      </c>
      <c r="BT161" s="39" t="str">
        <f t="shared" si="114"/>
        <v/>
      </c>
      <c r="BU161" s="39" t="str">
        <f t="shared" si="115"/>
        <v/>
      </c>
      <c r="BV161" s="39" t="str">
        <f t="shared" si="116"/>
        <v/>
      </c>
      <c r="BW161" s="39" t="str">
        <f t="shared" si="117"/>
        <v/>
      </c>
      <c r="BX161" s="39" t="str">
        <f t="shared" si="118"/>
        <v/>
      </c>
      <c r="BY161" s="39" t="str">
        <f t="shared" si="119"/>
        <v/>
      </c>
      <c r="BZ161" s="39" t="str">
        <f t="shared" si="120"/>
        <v/>
      </c>
      <c r="CA161" s="39" t="str">
        <f t="shared" si="121"/>
        <v/>
      </c>
      <c r="CB161" s="39" t="str">
        <f t="shared" si="122"/>
        <v/>
      </c>
      <c r="CC161" s="39" t="str">
        <f t="shared" si="123"/>
        <v/>
      </c>
      <c r="CD161" s="39" t="str">
        <f t="shared" si="124"/>
        <v/>
      </c>
      <c r="CE161" s="39" t="str">
        <f t="shared" si="125"/>
        <v/>
      </c>
      <c r="CF161" s="39" t="str">
        <f t="shared" si="126"/>
        <v/>
      </c>
      <c r="CG161" s="39" t="str">
        <f t="shared" si="127"/>
        <v/>
      </c>
      <c r="CH161" s="39" t="str">
        <f t="shared" si="128"/>
        <v/>
      </c>
      <c r="CI161" s="39" t="str">
        <f t="shared" si="129"/>
        <v/>
      </c>
    </row>
    <row r="162" spans="1:87">
      <c r="A162" s="18"/>
      <c r="B162" s="15" t="str">
        <f>'Gene Table'!E161</f>
        <v>mmu-miR-193-3p</v>
      </c>
      <c r="C162" s="15" t="str">
        <f>'Gene Table'!B161</f>
        <v>G15</v>
      </c>
      <c r="D162" s="16" t="str">
        <f>IF(SUM('Test Sample Data'!D$3:D$98)&gt;10,IF(AND(ISNUMBER('Test Sample Data'!D161),'Test Sample Data'!D161&lt;$B$1,'Test Sample Data'!D161&gt;0),'Test Sample Data'!D161,$B$1),"")</f>
        <v/>
      </c>
      <c r="E162" s="17" t="str">
        <f>IF(SUM('Test Sample Data'!E$3:E$98)&gt;10,IF(AND(ISNUMBER('Test Sample Data'!E161),'Test Sample Data'!E161&lt;$B$1,'Test Sample Data'!E161&gt;0),'Test Sample Data'!E161,$B$1),"")</f>
        <v/>
      </c>
      <c r="F162" s="17" t="str">
        <f>IF(SUM('Test Sample Data'!F$3:F$98)&gt;10,IF(AND(ISNUMBER('Test Sample Data'!F161),'Test Sample Data'!F161&lt;$B$1,'Test Sample Data'!F161&gt;0),'Test Sample Data'!F161,$B$1),"")</f>
        <v/>
      </c>
      <c r="G162" s="17" t="str">
        <f>IF(SUM('Test Sample Data'!G$3:G$98)&gt;10,IF(AND(ISNUMBER('Test Sample Data'!G161),'Test Sample Data'!G161&lt;$B$1,'Test Sample Data'!G161&gt;0),'Test Sample Data'!G161,$B$1),"")</f>
        <v/>
      </c>
      <c r="H162" s="17" t="str">
        <f>IF(SUM('Test Sample Data'!H$3:H$98)&gt;10,IF(AND(ISNUMBER('Test Sample Data'!H161),'Test Sample Data'!H161&lt;$B$1,'Test Sample Data'!H161&gt;0),'Test Sample Data'!H161,$B$1),"")</f>
        <v/>
      </c>
      <c r="I162" s="17" t="str">
        <f>IF(SUM('Test Sample Data'!I$3:I$98)&gt;10,IF(AND(ISNUMBER('Test Sample Data'!I161),'Test Sample Data'!I161&lt;$B$1,'Test Sample Data'!I161&gt;0),'Test Sample Data'!I161,$B$1),"")</f>
        <v/>
      </c>
      <c r="J162" s="17" t="str">
        <f>IF(SUM('Test Sample Data'!J$3:J$98)&gt;10,IF(AND(ISNUMBER('Test Sample Data'!J161),'Test Sample Data'!J161&lt;$B$1,'Test Sample Data'!J161&gt;0),'Test Sample Data'!J161,$B$1),"")</f>
        <v/>
      </c>
      <c r="K162" s="17" t="str">
        <f>IF(SUM('Test Sample Data'!K$3:K$98)&gt;10,IF(AND(ISNUMBER('Test Sample Data'!K161),'Test Sample Data'!K161&lt;$B$1,'Test Sample Data'!K161&gt;0),'Test Sample Data'!K161,$B$1),"")</f>
        <v/>
      </c>
      <c r="L162" s="17" t="str">
        <f>IF(SUM('Test Sample Data'!L$3:L$98)&gt;10,IF(AND(ISNUMBER('Test Sample Data'!L161),'Test Sample Data'!L161&lt;$B$1,'Test Sample Data'!L161&gt;0),'Test Sample Data'!L161,$B$1),"")</f>
        <v/>
      </c>
      <c r="M162" s="17" t="str">
        <f>IF(SUM('Test Sample Data'!M$3:M$98)&gt;10,IF(AND(ISNUMBER('Test Sample Data'!M161),'Test Sample Data'!M161&lt;$B$1,'Test Sample Data'!M161&gt;0),'Test Sample Data'!M161,$B$1),"")</f>
        <v/>
      </c>
      <c r="N162" s="17" t="str">
        <f>'Gene Table'!E161</f>
        <v>mmu-miR-193-3p</v>
      </c>
      <c r="O162" s="17" t="str">
        <f>'Gene Table'!B161</f>
        <v>G15</v>
      </c>
      <c r="P162" s="17" t="str">
        <f>IF(SUM('Control Sample Data'!D$3:D$98)&gt;10,IF(AND(ISNUMBER('Control Sample Data'!D161),'Control Sample Data'!D161&lt;$B$1,'Control Sample Data'!D161&gt;0),'Control Sample Data'!D161,$B$1),"")</f>
        <v/>
      </c>
      <c r="Q162" s="17" t="str">
        <f>IF(SUM('Control Sample Data'!E$3:E$98)&gt;10,IF(AND(ISNUMBER('Control Sample Data'!E161),'Control Sample Data'!E161&lt;$B$1,'Control Sample Data'!E161&gt;0),'Control Sample Data'!E161,$B$1),"")</f>
        <v/>
      </c>
      <c r="R162" s="17" t="str">
        <f>IF(SUM('Control Sample Data'!F$3:F$98)&gt;10,IF(AND(ISNUMBER('Control Sample Data'!F161),'Control Sample Data'!F161&lt;$B$1,'Control Sample Data'!F161&gt;0),'Control Sample Data'!F161,$B$1),"")</f>
        <v/>
      </c>
      <c r="S162" s="17" t="str">
        <f>IF(SUM('Control Sample Data'!G$3:G$98)&gt;10,IF(AND(ISNUMBER('Control Sample Data'!G161),'Control Sample Data'!G161&lt;$B$1,'Control Sample Data'!G161&gt;0),'Control Sample Data'!G161,$B$1),"")</f>
        <v/>
      </c>
      <c r="T162" s="17" t="str">
        <f>IF(SUM('Control Sample Data'!H$3:H$98)&gt;10,IF(AND(ISNUMBER('Control Sample Data'!H161),'Control Sample Data'!H161&lt;$B$1,'Control Sample Data'!H161&gt;0),'Control Sample Data'!H161,$B$1),"")</f>
        <v/>
      </c>
      <c r="U162" s="17" t="str">
        <f>IF(SUM('Control Sample Data'!I$3:I$98)&gt;10,IF(AND(ISNUMBER('Control Sample Data'!I161),'Control Sample Data'!I161&lt;$B$1,'Control Sample Data'!I161&gt;0),'Control Sample Data'!I161,$B$1),"")</f>
        <v/>
      </c>
      <c r="V162" s="17" t="str">
        <f>IF(SUM('Control Sample Data'!J$3:J$98)&gt;10,IF(AND(ISNUMBER('Control Sample Data'!J161),'Control Sample Data'!J161&lt;$B$1,'Control Sample Data'!J161&gt;0),'Control Sample Data'!J161,$B$1),"")</f>
        <v/>
      </c>
      <c r="W162" s="17" t="str">
        <f>IF(SUM('Control Sample Data'!K$3:K$98)&gt;10,IF(AND(ISNUMBER('Control Sample Data'!K161),'Control Sample Data'!K161&lt;$B$1,'Control Sample Data'!K161&gt;0),'Control Sample Data'!K161,$B$1),"")</f>
        <v/>
      </c>
      <c r="X162" s="17" t="str">
        <f>IF(SUM('Control Sample Data'!L$3:L$98)&gt;10,IF(AND(ISNUMBER('Control Sample Data'!L161),'Control Sample Data'!L161&lt;$B$1,'Control Sample Data'!L161&gt;0),'Control Sample Data'!L161,$B$1),"")</f>
        <v/>
      </c>
      <c r="Y162" s="17" t="str">
        <f>IF(SUM('Control Sample Data'!M$3:M$98)&gt;10,IF(AND(ISNUMBER('Control Sample Data'!M161),'Control Sample Data'!M161&lt;$B$1,'Control Sample Data'!M161&gt;0),'Control Sample Data'!M161,$B$1),"")</f>
        <v/>
      </c>
      <c r="AT162" s="36" t="str">
        <f t="shared" si="90"/>
        <v/>
      </c>
      <c r="AU162" s="36" t="str">
        <f t="shared" si="91"/>
        <v/>
      </c>
      <c r="AV162" s="36" t="str">
        <f t="shared" si="92"/>
        <v/>
      </c>
      <c r="AW162" s="36" t="str">
        <f t="shared" si="93"/>
        <v/>
      </c>
      <c r="AX162" s="36" t="str">
        <f t="shared" si="94"/>
        <v/>
      </c>
      <c r="AY162" s="36" t="str">
        <f t="shared" si="95"/>
        <v/>
      </c>
      <c r="AZ162" s="36" t="str">
        <f t="shared" si="96"/>
        <v/>
      </c>
      <c r="BA162" s="36" t="str">
        <f t="shared" si="97"/>
        <v/>
      </c>
      <c r="BB162" s="36" t="str">
        <f t="shared" si="98"/>
        <v/>
      </c>
      <c r="BC162" s="36" t="str">
        <f t="shared" si="99"/>
        <v/>
      </c>
      <c r="BD162" s="36" t="str">
        <f t="shared" si="100"/>
        <v/>
      </c>
      <c r="BE162" s="36" t="str">
        <f t="shared" si="101"/>
        <v/>
      </c>
      <c r="BF162" s="36" t="str">
        <f t="shared" si="102"/>
        <v/>
      </c>
      <c r="BG162" s="36" t="str">
        <f t="shared" si="103"/>
        <v/>
      </c>
      <c r="BH162" s="36" t="str">
        <f t="shared" si="104"/>
        <v/>
      </c>
      <c r="BI162" s="36" t="str">
        <f t="shared" si="105"/>
        <v/>
      </c>
      <c r="BJ162" s="36" t="str">
        <f t="shared" si="106"/>
        <v/>
      </c>
      <c r="BK162" s="36" t="str">
        <f t="shared" si="107"/>
        <v/>
      </c>
      <c r="BL162" s="36" t="str">
        <f t="shared" si="108"/>
        <v/>
      </c>
      <c r="BM162" s="36" t="str">
        <f t="shared" si="109"/>
        <v/>
      </c>
      <c r="BN162" s="38" t="e">
        <f t="shared" si="88"/>
        <v>#DIV/0!</v>
      </c>
      <c r="BO162" s="38" t="e">
        <f t="shared" si="89"/>
        <v>#DIV/0!</v>
      </c>
      <c r="BP162" s="39" t="str">
        <f t="shared" si="110"/>
        <v/>
      </c>
      <c r="BQ162" s="39" t="str">
        <f t="shared" si="111"/>
        <v/>
      </c>
      <c r="BR162" s="39" t="str">
        <f t="shared" si="112"/>
        <v/>
      </c>
      <c r="BS162" s="39" t="str">
        <f t="shared" si="113"/>
        <v/>
      </c>
      <c r="BT162" s="39" t="str">
        <f t="shared" si="114"/>
        <v/>
      </c>
      <c r="BU162" s="39" t="str">
        <f t="shared" si="115"/>
        <v/>
      </c>
      <c r="BV162" s="39" t="str">
        <f t="shared" si="116"/>
        <v/>
      </c>
      <c r="BW162" s="39" t="str">
        <f t="shared" si="117"/>
        <v/>
      </c>
      <c r="BX162" s="39" t="str">
        <f t="shared" si="118"/>
        <v/>
      </c>
      <c r="BY162" s="39" t="str">
        <f t="shared" si="119"/>
        <v/>
      </c>
      <c r="BZ162" s="39" t="str">
        <f t="shared" si="120"/>
        <v/>
      </c>
      <c r="CA162" s="39" t="str">
        <f t="shared" si="121"/>
        <v/>
      </c>
      <c r="CB162" s="39" t="str">
        <f t="shared" si="122"/>
        <v/>
      </c>
      <c r="CC162" s="39" t="str">
        <f t="shared" si="123"/>
        <v/>
      </c>
      <c r="CD162" s="39" t="str">
        <f t="shared" si="124"/>
        <v/>
      </c>
      <c r="CE162" s="39" t="str">
        <f t="shared" si="125"/>
        <v/>
      </c>
      <c r="CF162" s="39" t="str">
        <f t="shared" si="126"/>
        <v/>
      </c>
      <c r="CG162" s="39" t="str">
        <f t="shared" si="127"/>
        <v/>
      </c>
      <c r="CH162" s="39" t="str">
        <f t="shared" si="128"/>
        <v/>
      </c>
      <c r="CI162" s="39" t="str">
        <f t="shared" si="129"/>
        <v/>
      </c>
    </row>
    <row r="163" spans="1:87">
      <c r="A163" s="18"/>
      <c r="B163" s="15" t="str">
        <f>'Gene Table'!E162</f>
        <v>mmu-miR-496-3p</v>
      </c>
      <c r="C163" s="15" t="str">
        <f>'Gene Table'!B162</f>
        <v>G16</v>
      </c>
      <c r="D163" s="16" t="str">
        <f>IF(SUM('Test Sample Data'!D$3:D$98)&gt;10,IF(AND(ISNUMBER('Test Sample Data'!D162),'Test Sample Data'!D162&lt;$B$1,'Test Sample Data'!D162&gt;0),'Test Sample Data'!D162,$B$1),"")</f>
        <v/>
      </c>
      <c r="E163" s="17" t="str">
        <f>IF(SUM('Test Sample Data'!E$3:E$98)&gt;10,IF(AND(ISNUMBER('Test Sample Data'!E162),'Test Sample Data'!E162&lt;$B$1,'Test Sample Data'!E162&gt;0),'Test Sample Data'!E162,$B$1),"")</f>
        <v/>
      </c>
      <c r="F163" s="17" t="str">
        <f>IF(SUM('Test Sample Data'!F$3:F$98)&gt;10,IF(AND(ISNUMBER('Test Sample Data'!F162),'Test Sample Data'!F162&lt;$B$1,'Test Sample Data'!F162&gt;0),'Test Sample Data'!F162,$B$1),"")</f>
        <v/>
      </c>
      <c r="G163" s="17" t="str">
        <f>IF(SUM('Test Sample Data'!G$3:G$98)&gt;10,IF(AND(ISNUMBER('Test Sample Data'!G162),'Test Sample Data'!G162&lt;$B$1,'Test Sample Data'!G162&gt;0),'Test Sample Data'!G162,$B$1),"")</f>
        <v/>
      </c>
      <c r="H163" s="17" t="str">
        <f>IF(SUM('Test Sample Data'!H$3:H$98)&gt;10,IF(AND(ISNUMBER('Test Sample Data'!H162),'Test Sample Data'!H162&lt;$B$1,'Test Sample Data'!H162&gt;0),'Test Sample Data'!H162,$B$1),"")</f>
        <v/>
      </c>
      <c r="I163" s="17" t="str">
        <f>IF(SUM('Test Sample Data'!I$3:I$98)&gt;10,IF(AND(ISNUMBER('Test Sample Data'!I162),'Test Sample Data'!I162&lt;$B$1,'Test Sample Data'!I162&gt;0),'Test Sample Data'!I162,$B$1),"")</f>
        <v/>
      </c>
      <c r="J163" s="17" t="str">
        <f>IF(SUM('Test Sample Data'!J$3:J$98)&gt;10,IF(AND(ISNUMBER('Test Sample Data'!J162),'Test Sample Data'!J162&lt;$B$1,'Test Sample Data'!J162&gt;0),'Test Sample Data'!J162,$B$1),"")</f>
        <v/>
      </c>
      <c r="K163" s="17" t="str">
        <f>IF(SUM('Test Sample Data'!K$3:K$98)&gt;10,IF(AND(ISNUMBER('Test Sample Data'!K162),'Test Sample Data'!K162&lt;$B$1,'Test Sample Data'!K162&gt;0),'Test Sample Data'!K162,$B$1),"")</f>
        <v/>
      </c>
      <c r="L163" s="17" t="str">
        <f>IF(SUM('Test Sample Data'!L$3:L$98)&gt;10,IF(AND(ISNUMBER('Test Sample Data'!L162),'Test Sample Data'!L162&lt;$B$1,'Test Sample Data'!L162&gt;0),'Test Sample Data'!L162,$B$1),"")</f>
        <v/>
      </c>
      <c r="M163" s="17" t="str">
        <f>IF(SUM('Test Sample Data'!M$3:M$98)&gt;10,IF(AND(ISNUMBER('Test Sample Data'!M162),'Test Sample Data'!M162&lt;$B$1,'Test Sample Data'!M162&gt;0),'Test Sample Data'!M162,$B$1),"")</f>
        <v/>
      </c>
      <c r="N163" s="17" t="str">
        <f>'Gene Table'!E162</f>
        <v>mmu-miR-496-3p</v>
      </c>
      <c r="O163" s="17" t="str">
        <f>'Gene Table'!B162</f>
        <v>G16</v>
      </c>
      <c r="P163" s="17" t="str">
        <f>IF(SUM('Control Sample Data'!D$3:D$98)&gt;10,IF(AND(ISNUMBER('Control Sample Data'!D162),'Control Sample Data'!D162&lt;$B$1,'Control Sample Data'!D162&gt;0),'Control Sample Data'!D162,$B$1),"")</f>
        <v/>
      </c>
      <c r="Q163" s="17" t="str">
        <f>IF(SUM('Control Sample Data'!E$3:E$98)&gt;10,IF(AND(ISNUMBER('Control Sample Data'!E162),'Control Sample Data'!E162&lt;$B$1,'Control Sample Data'!E162&gt;0),'Control Sample Data'!E162,$B$1),"")</f>
        <v/>
      </c>
      <c r="R163" s="17" t="str">
        <f>IF(SUM('Control Sample Data'!F$3:F$98)&gt;10,IF(AND(ISNUMBER('Control Sample Data'!F162),'Control Sample Data'!F162&lt;$B$1,'Control Sample Data'!F162&gt;0),'Control Sample Data'!F162,$B$1),"")</f>
        <v/>
      </c>
      <c r="S163" s="17" t="str">
        <f>IF(SUM('Control Sample Data'!G$3:G$98)&gt;10,IF(AND(ISNUMBER('Control Sample Data'!G162),'Control Sample Data'!G162&lt;$B$1,'Control Sample Data'!G162&gt;0),'Control Sample Data'!G162,$B$1),"")</f>
        <v/>
      </c>
      <c r="T163" s="17" t="str">
        <f>IF(SUM('Control Sample Data'!H$3:H$98)&gt;10,IF(AND(ISNUMBER('Control Sample Data'!H162),'Control Sample Data'!H162&lt;$B$1,'Control Sample Data'!H162&gt;0),'Control Sample Data'!H162,$B$1),"")</f>
        <v/>
      </c>
      <c r="U163" s="17" t="str">
        <f>IF(SUM('Control Sample Data'!I$3:I$98)&gt;10,IF(AND(ISNUMBER('Control Sample Data'!I162),'Control Sample Data'!I162&lt;$B$1,'Control Sample Data'!I162&gt;0),'Control Sample Data'!I162,$B$1),"")</f>
        <v/>
      </c>
      <c r="V163" s="17" t="str">
        <f>IF(SUM('Control Sample Data'!J$3:J$98)&gt;10,IF(AND(ISNUMBER('Control Sample Data'!J162),'Control Sample Data'!J162&lt;$B$1,'Control Sample Data'!J162&gt;0),'Control Sample Data'!J162,$B$1),"")</f>
        <v/>
      </c>
      <c r="W163" s="17" t="str">
        <f>IF(SUM('Control Sample Data'!K$3:K$98)&gt;10,IF(AND(ISNUMBER('Control Sample Data'!K162),'Control Sample Data'!K162&lt;$B$1,'Control Sample Data'!K162&gt;0),'Control Sample Data'!K162,$B$1),"")</f>
        <v/>
      </c>
      <c r="X163" s="17" t="str">
        <f>IF(SUM('Control Sample Data'!L$3:L$98)&gt;10,IF(AND(ISNUMBER('Control Sample Data'!L162),'Control Sample Data'!L162&lt;$B$1,'Control Sample Data'!L162&gt;0),'Control Sample Data'!L162,$B$1),"")</f>
        <v/>
      </c>
      <c r="Y163" s="17" t="str">
        <f>IF(SUM('Control Sample Data'!M$3:M$98)&gt;10,IF(AND(ISNUMBER('Control Sample Data'!M162),'Control Sample Data'!M162&lt;$B$1,'Control Sample Data'!M162&gt;0),'Control Sample Data'!M162,$B$1),"")</f>
        <v/>
      </c>
      <c r="AT163" s="36" t="str">
        <f t="shared" si="90"/>
        <v/>
      </c>
      <c r="AU163" s="36" t="str">
        <f t="shared" si="91"/>
        <v/>
      </c>
      <c r="AV163" s="36" t="str">
        <f t="shared" si="92"/>
        <v/>
      </c>
      <c r="AW163" s="36" t="str">
        <f t="shared" si="93"/>
        <v/>
      </c>
      <c r="AX163" s="36" t="str">
        <f t="shared" si="94"/>
        <v/>
      </c>
      <c r="AY163" s="36" t="str">
        <f t="shared" si="95"/>
        <v/>
      </c>
      <c r="AZ163" s="36" t="str">
        <f t="shared" si="96"/>
        <v/>
      </c>
      <c r="BA163" s="36" t="str">
        <f t="shared" si="97"/>
        <v/>
      </c>
      <c r="BB163" s="36" t="str">
        <f t="shared" si="98"/>
        <v/>
      </c>
      <c r="BC163" s="36" t="str">
        <f t="shared" si="99"/>
        <v/>
      </c>
      <c r="BD163" s="36" t="str">
        <f t="shared" si="100"/>
        <v/>
      </c>
      <c r="BE163" s="36" t="str">
        <f t="shared" si="101"/>
        <v/>
      </c>
      <c r="BF163" s="36" t="str">
        <f t="shared" si="102"/>
        <v/>
      </c>
      <c r="BG163" s="36" t="str">
        <f t="shared" si="103"/>
        <v/>
      </c>
      <c r="BH163" s="36" t="str">
        <f t="shared" si="104"/>
        <v/>
      </c>
      <c r="BI163" s="36" t="str">
        <f t="shared" si="105"/>
        <v/>
      </c>
      <c r="BJ163" s="36" t="str">
        <f t="shared" si="106"/>
        <v/>
      </c>
      <c r="BK163" s="36" t="str">
        <f t="shared" si="107"/>
        <v/>
      </c>
      <c r="BL163" s="36" t="str">
        <f t="shared" si="108"/>
        <v/>
      </c>
      <c r="BM163" s="36" t="str">
        <f t="shared" si="109"/>
        <v/>
      </c>
      <c r="BN163" s="38" t="e">
        <f t="shared" si="88"/>
        <v>#DIV/0!</v>
      </c>
      <c r="BO163" s="38" t="e">
        <f t="shared" si="89"/>
        <v>#DIV/0!</v>
      </c>
      <c r="BP163" s="39" t="str">
        <f t="shared" si="110"/>
        <v/>
      </c>
      <c r="BQ163" s="39" t="str">
        <f t="shared" si="111"/>
        <v/>
      </c>
      <c r="BR163" s="39" t="str">
        <f t="shared" si="112"/>
        <v/>
      </c>
      <c r="BS163" s="39" t="str">
        <f t="shared" si="113"/>
        <v/>
      </c>
      <c r="BT163" s="39" t="str">
        <f t="shared" si="114"/>
        <v/>
      </c>
      <c r="BU163" s="39" t="str">
        <f t="shared" si="115"/>
        <v/>
      </c>
      <c r="BV163" s="39" t="str">
        <f t="shared" si="116"/>
        <v/>
      </c>
      <c r="BW163" s="39" t="str">
        <f t="shared" si="117"/>
        <v/>
      </c>
      <c r="BX163" s="39" t="str">
        <f t="shared" si="118"/>
        <v/>
      </c>
      <c r="BY163" s="39" t="str">
        <f t="shared" si="119"/>
        <v/>
      </c>
      <c r="BZ163" s="39" t="str">
        <f t="shared" si="120"/>
        <v/>
      </c>
      <c r="CA163" s="39" t="str">
        <f t="shared" si="121"/>
        <v/>
      </c>
      <c r="CB163" s="39" t="str">
        <f t="shared" si="122"/>
        <v/>
      </c>
      <c r="CC163" s="39" t="str">
        <f t="shared" si="123"/>
        <v/>
      </c>
      <c r="CD163" s="39" t="str">
        <f t="shared" si="124"/>
        <v/>
      </c>
      <c r="CE163" s="39" t="str">
        <f t="shared" si="125"/>
        <v/>
      </c>
      <c r="CF163" s="39" t="str">
        <f t="shared" si="126"/>
        <v/>
      </c>
      <c r="CG163" s="39" t="str">
        <f t="shared" si="127"/>
        <v/>
      </c>
      <c r="CH163" s="39" t="str">
        <f t="shared" si="128"/>
        <v/>
      </c>
      <c r="CI163" s="39" t="str">
        <f t="shared" si="129"/>
        <v/>
      </c>
    </row>
    <row r="164" spans="1:87">
      <c r="A164" s="18"/>
      <c r="B164" s="15" t="str">
        <f>'Gene Table'!E163</f>
        <v>mmu-miR-194-5p</v>
      </c>
      <c r="C164" s="15" t="str">
        <f>'Gene Table'!B163</f>
        <v>G17</v>
      </c>
      <c r="D164" s="16" t="str">
        <f>IF(SUM('Test Sample Data'!D$3:D$98)&gt;10,IF(AND(ISNUMBER('Test Sample Data'!D163),'Test Sample Data'!D163&lt;$B$1,'Test Sample Data'!D163&gt;0),'Test Sample Data'!D163,$B$1),"")</f>
        <v/>
      </c>
      <c r="E164" s="17" t="str">
        <f>IF(SUM('Test Sample Data'!E$3:E$98)&gt;10,IF(AND(ISNUMBER('Test Sample Data'!E163),'Test Sample Data'!E163&lt;$B$1,'Test Sample Data'!E163&gt;0),'Test Sample Data'!E163,$B$1),"")</f>
        <v/>
      </c>
      <c r="F164" s="17" t="str">
        <f>IF(SUM('Test Sample Data'!F$3:F$98)&gt;10,IF(AND(ISNUMBER('Test Sample Data'!F163),'Test Sample Data'!F163&lt;$B$1,'Test Sample Data'!F163&gt;0),'Test Sample Data'!F163,$B$1),"")</f>
        <v/>
      </c>
      <c r="G164" s="17" t="str">
        <f>IF(SUM('Test Sample Data'!G$3:G$98)&gt;10,IF(AND(ISNUMBER('Test Sample Data'!G163),'Test Sample Data'!G163&lt;$B$1,'Test Sample Data'!G163&gt;0),'Test Sample Data'!G163,$B$1),"")</f>
        <v/>
      </c>
      <c r="H164" s="17" t="str">
        <f>IF(SUM('Test Sample Data'!H$3:H$98)&gt;10,IF(AND(ISNUMBER('Test Sample Data'!H163),'Test Sample Data'!H163&lt;$B$1,'Test Sample Data'!H163&gt;0),'Test Sample Data'!H163,$B$1),"")</f>
        <v/>
      </c>
      <c r="I164" s="17" t="str">
        <f>IF(SUM('Test Sample Data'!I$3:I$98)&gt;10,IF(AND(ISNUMBER('Test Sample Data'!I163),'Test Sample Data'!I163&lt;$B$1,'Test Sample Data'!I163&gt;0),'Test Sample Data'!I163,$B$1),"")</f>
        <v/>
      </c>
      <c r="J164" s="17" t="str">
        <f>IF(SUM('Test Sample Data'!J$3:J$98)&gt;10,IF(AND(ISNUMBER('Test Sample Data'!J163),'Test Sample Data'!J163&lt;$B$1,'Test Sample Data'!J163&gt;0),'Test Sample Data'!J163,$B$1),"")</f>
        <v/>
      </c>
      <c r="K164" s="17" t="str">
        <f>IF(SUM('Test Sample Data'!K$3:K$98)&gt;10,IF(AND(ISNUMBER('Test Sample Data'!K163),'Test Sample Data'!K163&lt;$B$1,'Test Sample Data'!K163&gt;0),'Test Sample Data'!K163,$B$1),"")</f>
        <v/>
      </c>
      <c r="L164" s="17" t="str">
        <f>IF(SUM('Test Sample Data'!L$3:L$98)&gt;10,IF(AND(ISNUMBER('Test Sample Data'!L163),'Test Sample Data'!L163&lt;$B$1,'Test Sample Data'!L163&gt;0),'Test Sample Data'!L163,$B$1),"")</f>
        <v/>
      </c>
      <c r="M164" s="17" t="str">
        <f>IF(SUM('Test Sample Data'!M$3:M$98)&gt;10,IF(AND(ISNUMBER('Test Sample Data'!M163),'Test Sample Data'!M163&lt;$B$1,'Test Sample Data'!M163&gt;0),'Test Sample Data'!M163,$B$1),"")</f>
        <v/>
      </c>
      <c r="N164" s="17" t="str">
        <f>'Gene Table'!E163</f>
        <v>mmu-miR-194-5p</v>
      </c>
      <c r="O164" s="17" t="str">
        <f>'Gene Table'!B163</f>
        <v>G17</v>
      </c>
      <c r="P164" s="17" t="str">
        <f>IF(SUM('Control Sample Data'!D$3:D$98)&gt;10,IF(AND(ISNUMBER('Control Sample Data'!D163),'Control Sample Data'!D163&lt;$B$1,'Control Sample Data'!D163&gt;0),'Control Sample Data'!D163,$B$1),"")</f>
        <v/>
      </c>
      <c r="Q164" s="17" t="str">
        <f>IF(SUM('Control Sample Data'!E$3:E$98)&gt;10,IF(AND(ISNUMBER('Control Sample Data'!E163),'Control Sample Data'!E163&lt;$B$1,'Control Sample Data'!E163&gt;0),'Control Sample Data'!E163,$B$1),"")</f>
        <v/>
      </c>
      <c r="R164" s="17" t="str">
        <f>IF(SUM('Control Sample Data'!F$3:F$98)&gt;10,IF(AND(ISNUMBER('Control Sample Data'!F163),'Control Sample Data'!F163&lt;$B$1,'Control Sample Data'!F163&gt;0),'Control Sample Data'!F163,$B$1),"")</f>
        <v/>
      </c>
      <c r="S164" s="17" t="str">
        <f>IF(SUM('Control Sample Data'!G$3:G$98)&gt;10,IF(AND(ISNUMBER('Control Sample Data'!G163),'Control Sample Data'!G163&lt;$B$1,'Control Sample Data'!G163&gt;0),'Control Sample Data'!G163,$B$1),"")</f>
        <v/>
      </c>
      <c r="T164" s="17" t="str">
        <f>IF(SUM('Control Sample Data'!H$3:H$98)&gt;10,IF(AND(ISNUMBER('Control Sample Data'!H163),'Control Sample Data'!H163&lt;$B$1,'Control Sample Data'!H163&gt;0),'Control Sample Data'!H163,$B$1),"")</f>
        <v/>
      </c>
      <c r="U164" s="17" t="str">
        <f>IF(SUM('Control Sample Data'!I$3:I$98)&gt;10,IF(AND(ISNUMBER('Control Sample Data'!I163),'Control Sample Data'!I163&lt;$B$1,'Control Sample Data'!I163&gt;0),'Control Sample Data'!I163,$B$1),"")</f>
        <v/>
      </c>
      <c r="V164" s="17" t="str">
        <f>IF(SUM('Control Sample Data'!J$3:J$98)&gt;10,IF(AND(ISNUMBER('Control Sample Data'!J163),'Control Sample Data'!J163&lt;$B$1,'Control Sample Data'!J163&gt;0),'Control Sample Data'!J163,$B$1),"")</f>
        <v/>
      </c>
      <c r="W164" s="17" t="str">
        <f>IF(SUM('Control Sample Data'!K$3:K$98)&gt;10,IF(AND(ISNUMBER('Control Sample Data'!K163),'Control Sample Data'!K163&lt;$B$1,'Control Sample Data'!K163&gt;0),'Control Sample Data'!K163,$B$1),"")</f>
        <v/>
      </c>
      <c r="X164" s="17" t="str">
        <f>IF(SUM('Control Sample Data'!L$3:L$98)&gt;10,IF(AND(ISNUMBER('Control Sample Data'!L163),'Control Sample Data'!L163&lt;$B$1,'Control Sample Data'!L163&gt;0),'Control Sample Data'!L163,$B$1),"")</f>
        <v/>
      </c>
      <c r="Y164" s="17" t="str">
        <f>IF(SUM('Control Sample Data'!M$3:M$98)&gt;10,IF(AND(ISNUMBER('Control Sample Data'!M163),'Control Sample Data'!M163&lt;$B$1,'Control Sample Data'!M163&gt;0),'Control Sample Data'!M163,$B$1),"")</f>
        <v/>
      </c>
      <c r="AT164" s="36" t="str">
        <f t="shared" si="90"/>
        <v/>
      </c>
      <c r="AU164" s="36" t="str">
        <f t="shared" si="91"/>
        <v/>
      </c>
      <c r="AV164" s="36" t="str">
        <f t="shared" si="92"/>
        <v/>
      </c>
      <c r="AW164" s="36" t="str">
        <f t="shared" si="93"/>
        <v/>
      </c>
      <c r="AX164" s="36" t="str">
        <f t="shared" si="94"/>
        <v/>
      </c>
      <c r="AY164" s="36" t="str">
        <f t="shared" si="95"/>
        <v/>
      </c>
      <c r="AZ164" s="36" t="str">
        <f t="shared" si="96"/>
        <v/>
      </c>
      <c r="BA164" s="36" t="str">
        <f t="shared" si="97"/>
        <v/>
      </c>
      <c r="BB164" s="36" t="str">
        <f t="shared" si="98"/>
        <v/>
      </c>
      <c r="BC164" s="36" t="str">
        <f t="shared" si="99"/>
        <v/>
      </c>
      <c r="BD164" s="36" t="str">
        <f t="shared" si="100"/>
        <v/>
      </c>
      <c r="BE164" s="36" t="str">
        <f t="shared" si="101"/>
        <v/>
      </c>
      <c r="BF164" s="36" t="str">
        <f t="shared" si="102"/>
        <v/>
      </c>
      <c r="BG164" s="36" t="str">
        <f t="shared" si="103"/>
        <v/>
      </c>
      <c r="BH164" s="36" t="str">
        <f t="shared" si="104"/>
        <v/>
      </c>
      <c r="BI164" s="36" t="str">
        <f t="shared" si="105"/>
        <v/>
      </c>
      <c r="BJ164" s="36" t="str">
        <f t="shared" si="106"/>
        <v/>
      </c>
      <c r="BK164" s="36" t="str">
        <f t="shared" si="107"/>
        <v/>
      </c>
      <c r="BL164" s="36" t="str">
        <f t="shared" si="108"/>
        <v/>
      </c>
      <c r="BM164" s="36" t="str">
        <f t="shared" si="109"/>
        <v/>
      </c>
      <c r="BN164" s="38" t="e">
        <f t="shared" ref="BN164:BN227" si="130">AVERAGE(AT164:BC164)</f>
        <v>#DIV/0!</v>
      </c>
      <c r="BO164" s="38" t="e">
        <f t="shared" ref="BO164:BO227" si="131">AVERAGE(BD164:BM164)</f>
        <v>#DIV/0!</v>
      </c>
      <c r="BP164" s="39" t="str">
        <f t="shared" si="110"/>
        <v/>
      </c>
      <c r="BQ164" s="39" t="str">
        <f t="shared" si="111"/>
        <v/>
      </c>
      <c r="BR164" s="39" t="str">
        <f t="shared" si="112"/>
        <v/>
      </c>
      <c r="BS164" s="39" t="str">
        <f t="shared" si="113"/>
        <v/>
      </c>
      <c r="BT164" s="39" t="str">
        <f t="shared" si="114"/>
        <v/>
      </c>
      <c r="BU164" s="39" t="str">
        <f t="shared" si="115"/>
        <v/>
      </c>
      <c r="BV164" s="39" t="str">
        <f t="shared" si="116"/>
        <v/>
      </c>
      <c r="BW164" s="39" t="str">
        <f t="shared" si="117"/>
        <v/>
      </c>
      <c r="BX164" s="39" t="str">
        <f t="shared" si="118"/>
        <v/>
      </c>
      <c r="BY164" s="39" t="str">
        <f t="shared" si="119"/>
        <v/>
      </c>
      <c r="BZ164" s="39" t="str">
        <f t="shared" si="120"/>
        <v/>
      </c>
      <c r="CA164" s="39" t="str">
        <f t="shared" si="121"/>
        <v/>
      </c>
      <c r="CB164" s="39" t="str">
        <f t="shared" si="122"/>
        <v/>
      </c>
      <c r="CC164" s="39" t="str">
        <f t="shared" si="123"/>
        <v/>
      </c>
      <c r="CD164" s="39" t="str">
        <f t="shared" si="124"/>
        <v/>
      </c>
      <c r="CE164" s="39" t="str">
        <f t="shared" si="125"/>
        <v/>
      </c>
      <c r="CF164" s="39" t="str">
        <f t="shared" si="126"/>
        <v/>
      </c>
      <c r="CG164" s="39" t="str">
        <f t="shared" si="127"/>
        <v/>
      </c>
      <c r="CH164" s="39" t="str">
        <f t="shared" si="128"/>
        <v/>
      </c>
      <c r="CI164" s="39" t="str">
        <f t="shared" si="129"/>
        <v/>
      </c>
    </row>
    <row r="165" spans="1:87">
      <c r="A165" s="18"/>
      <c r="B165" s="15" t="str">
        <f>'Gene Table'!E164</f>
        <v>mmu-miR-499-5p</v>
      </c>
      <c r="C165" s="15" t="str">
        <f>'Gene Table'!B164</f>
        <v>G18</v>
      </c>
      <c r="D165" s="16" t="str">
        <f>IF(SUM('Test Sample Data'!D$3:D$98)&gt;10,IF(AND(ISNUMBER('Test Sample Data'!D164),'Test Sample Data'!D164&lt;$B$1,'Test Sample Data'!D164&gt;0),'Test Sample Data'!D164,$B$1),"")</f>
        <v/>
      </c>
      <c r="E165" s="17" t="str">
        <f>IF(SUM('Test Sample Data'!E$3:E$98)&gt;10,IF(AND(ISNUMBER('Test Sample Data'!E164),'Test Sample Data'!E164&lt;$B$1,'Test Sample Data'!E164&gt;0),'Test Sample Data'!E164,$B$1),"")</f>
        <v/>
      </c>
      <c r="F165" s="17" t="str">
        <f>IF(SUM('Test Sample Data'!F$3:F$98)&gt;10,IF(AND(ISNUMBER('Test Sample Data'!F164),'Test Sample Data'!F164&lt;$B$1,'Test Sample Data'!F164&gt;0),'Test Sample Data'!F164,$B$1),"")</f>
        <v/>
      </c>
      <c r="G165" s="17" t="str">
        <f>IF(SUM('Test Sample Data'!G$3:G$98)&gt;10,IF(AND(ISNUMBER('Test Sample Data'!G164),'Test Sample Data'!G164&lt;$B$1,'Test Sample Data'!G164&gt;0),'Test Sample Data'!G164,$B$1),"")</f>
        <v/>
      </c>
      <c r="H165" s="17" t="str">
        <f>IF(SUM('Test Sample Data'!H$3:H$98)&gt;10,IF(AND(ISNUMBER('Test Sample Data'!H164),'Test Sample Data'!H164&lt;$B$1,'Test Sample Data'!H164&gt;0),'Test Sample Data'!H164,$B$1),"")</f>
        <v/>
      </c>
      <c r="I165" s="17" t="str">
        <f>IF(SUM('Test Sample Data'!I$3:I$98)&gt;10,IF(AND(ISNUMBER('Test Sample Data'!I164),'Test Sample Data'!I164&lt;$B$1,'Test Sample Data'!I164&gt;0),'Test Sample Data'!I164,$B$1),"")</f>
        <v/>
      </c>
      <c r="J165" s="17" t="str">
        <f>IF(SUM('Test Sample Data'!J$3:J$98)&gt;10,IF(AND(ISNUMBER('Test Sample Data'!J164),'Test Sample Data'!J164&lt;$B$1,'Test Sample Data'!J164&gt;0),'Test Sample Data'!J164,$B$1),"")</f>
        <v/>
      </c>
      <c r="K165" s="17" t="str">
        <f>IF(SUM('Test Sample Data'!K$3:K$98)&gt;10,IF(AND(ISNUMBER('Test Sample Data'!K164),'Test Sample Data'!K164&lt;$B$1,'Test Sample Data'!K164&gt;0),'Test Sample Data'!K164,$B$1),"")</f>
        <v/>
      </c>
      <c r="L165" s="17" t="str">
        <f>IF(SUM('Test Sample Data'!L$3:L$98)&gt;10,IF(AND(ISNUMBER('Test Sample Data'!L164),'Test Sample Data'!L164&lt;$B$1,'Test Sample Data'!L164&gt;0),'Test Sample Data'!L164,$B$1),"")</f>
        <v/>
      </c>
      <c r="M165" s="17" t="str">
        <f>IF(SUM('Test Sample Data'!M$3:M$98)&gt;10,IF(AND(ISNUMBER('Test Sample Data'!M164),'Test Sample Data'!M164&lt;$B$1,'Test Sample Data'!M164&gt;0),'Test Sample Data'!M164,$B$1),"")</f>
        <v/>
      </c>
      <c r="N165" s="17" t="str">
        <f>'Gene Table'!E164</f>
        <v>mmu-miR-499-5p</v>
      </c>
      <c r="O165" s="17" t="str">
        <f>'Gene Table'!B164</f>
        <v>G18</v>
      </c>
      <c r="P165" s="17" t="str">
        <f>IF(SUM('Control Sample Data'!D$3:D$98)&gt;10,IF(AND(ISNUMBER('Control Sample Data'!D164),'Control Sample Data'!D164&lt;$B$1,'Control Sample Data'!D164&gt;0),'Control Sample Data'!D164,$B$1),"")</f>
        <v/>
      </c>
      <c r="Q165" s="17" t="str">
        <f>IF(SUM('Control Sample Data'!E$3:E$98)&gt;10,IF(AND(ISNUMBER('Control Sample Data'!E164),'Control Sample Data'!E164&lt;$B$1,'Control Sample Data'!E164&gt;0),'Control Sample Data'!E164,$B$1),"")</f>
        <v/>
      </c>
      <c r="R165" s="17" t="str">
        <f>IF(SUM('Control Sample Data'!F$3:F$98)&gt;10,IF(AND(ISNUMBER('Control Sample Data'!F164),'Control Sample Data'!F164&lt;$B$1,'Control Sample Data'!F164&gt;0),'Control Sample Data'!F164,$B$1),"")</f>
        <v/>
      </c>
      <c r="S165" s="17" t="str">
        <f>IF(SUM('Control Sample Data'!G$3:G$98)&gt;10,IF(AND(ISNUMBER('Control Sample Data'!G164),'Control Sample Data'!G164&lt;$B$1,'Control Sample Data'!G164&gt;0),'Control Sample Data'!G164,$B$1),"")</f>
        <v/>
      </c>
      <c r="T165" s="17" t="str">
        <f>IF(SUM('Control Sample Data'!H$3:H$98)&gt;10,IF(AND(ISNUMBER('Control Sample Data'!H164),'Control Sample Data'!H164&lt;$B$1,'Control Sample Data'!H164&gt;0),'Control Sample Data'!H164,$B$1),"")</f>
        <v/>
      </c>
      <c r="U165" s="17" t="str">
        <f>IF(SUM('Control Sample Data'!I$3:I$98)&gt;10,IF(AND(ISNUMBER('Control Sample Data'!I164),'Control Sample Data'!I164&lt;$B$1,'Control Sample Data'!I164&gt;0),'Control Sample Data'!I164,$B$1),"")</f>
        <v/>
      </c>
      <c r="V165" s="17" t="str">
        <f>IF(SUM('Control Sample Data'!J$3:J$98)&gt;10,IF(AND(ISNUMBER('Control Sample Data'!J164),'Control Sample Data'!J164&lt;$B$1,'Control Sample Data'!J164&gt;0),'Control Sample Data'!J164,$B$1),"")</f>
        <v/>
      </c>
      <c r="W165" s="17" t="str">
        <f>IF(SUM('Control Sample Data'!K$3:K$98)&gt;10,IF(AND(ISNUMBER('Control Sample Data'!K164),'Control Sample Data'!K164&lt;$B$1,'Control Sample Data'!K164&gt;0),'Control Sample Data'!K164,$B$1),"")</f>
        <v/>
      </c>
      <c r="X165" s="17" t="str">
        <f>IF(SUM('Control Sample Data'!L$3:L$98)&gt;10,IF(AND(ISNUMBER('Control Sample Data'!L164),'Control Sample Data'!L164&lt;$B$1,'Control Sample Data'!L164&gt;0),'Control Sample Data'!L164,$B$1),"")</f>
        <v/>
      </c>
      <c r="Y165" s="17" t="str">
        <f>IF(SUM('Control Sample Data'!M$3:M$98)&gt;10,IF(AND(ISNUMBER('Control Sample Data'!M164),'Control Sample Data'!M164&lt;$B$1,'Control Sample Data'!M164&gt;0),'Control Sample Data'!M164,$B$1),"")</f>
        <v/>
      </c>
      <c r="AT165" s="36" t="str">
        <f t="shared" si="90"/>
        <v/>
      </c>
      <c r="AU165" s="36" t="str">
        <f t="shared" si="91"/>
        <v/>
      </c>
      <c r="AV165" s="36" t="str">
        <f t="shared" si="92"/>
        <v/>
      </c>
      <c r="AW165" s="36" t="str">
        <f t="shared" si="93"/>
        <v/>
      </c>
      <c r="AX165" s="36" t="str">
        <f t="shared" si="94"/>
        <v/>
      </c>
      <c r="AY165" s="36" t="str">
        <f t="shared" si="95"/>
        <v/>
      </c>
      <c r="AZ165" s="36" t="str">
        <f t="shared" si="96"/>
        <v/>
      </c>
      <c r="BA165" s="36" t="str">
        <f t="shared" si="97"/>
        <v/>
      </c>
      <c r="BB165" s="36" t="str">
        <f t="shared" si="98"/>
        <v/>
      </c>
      <c r="BC165" s="36" t="str">
        <f t="shared" si="99"/>
        <v/>
      </c>
      <c r="BD165" s="36" t="str">
        <f t="shared" si="100"/>
        <v/>
      </c>
      <c r="BE165" s="36" t="str">
        <f t="shared" si="101"/>
        <v/>
      </c>
      <c r="BF165" s="36" t="str">
        <f t="shared" si="102"/>
        <v/>
      </c>
      <c r="BG165" s="36" t="str">
        <f t="shared" si="103"/>
        <v/>
      </c>
      <c r="BH165" s="36" t="str">
        <f t="shared" si="104"/>
        <v/>
      </c>
      <c r="BI165" s="36" t="str">
        <f t="shared" si="105"/>
        <v/>
      </c>
      <c r="BJ165" s="36" t="str">
        <f t="shared" si="106"/>
        <v/>
      </c>
      <c r="BK165" s="36" t="str">
        <f t="shared" si="107"/>
        <v/>
      </c>
      <c r="BL165" s="36" t="str">
        <f t="shared" si="108"/>
        <v/>
      </c>
      <c r="BM165" s="36" t="str">
        <f t="shared" si="109"/>
        <v/>
      </c>
      <c r="BN165" s="38" t="e">
        <f t="shared" si="130"/>
        <v>#DIV/0!</v>
      </c>
      <c r="BO165" s="38" t="e">
        <f t="shared" si="131"/>
        <v>#DIV/0!</v>
      </c>
      <c r="BP165" s="39" t="str">
        <f t="shared" si="110"/>
        <v/>
      </c>
      <c r="BQ165" s="39" t="str">
        <f t="shared" si="111"/>
        <v/>
      </c>
      <c r="BR165" s="39" t="str">
        <f t="shared" si="112"/>
        <v/>
      </c>
      <c r="BS165" s="39" t="str">
        <f t="shared" si="113"/>
        <v/>
      </c>
      <c r="BT165" s="39" t="str">
        <f t="shared" si="114"/>
        <v/>
      </c>
      <c r="BU165" s="39" t="str">
        <f t="shared" si="115"/>
        <v/>
      </c>
      <c r="BV165" s="39" t="str">
        <f t="shared" si="116"/>
        <v/>
      </c>
      <c r="BW165" s="39" t="str">
        <f t="shared" si="117"/>
        <v/>
      </c>
      <c r="BX165" s="39" t="str">
        <f t="shared" si="118"/>
        <v/>
      </c>
      <c r="BY165" s="39" t="str">
        <f t="shared" si="119"/>
        <v/>
      </c>
      <c r="BZ165" s="39" t="str">
        <f t="shared" si="120"/>
        <v/>
      </c>
      <c r="CA165" s="39" t="str">
        <f t="shared" si="121"/>
        <v/>
      </c>
      <c r="CB165" s="39" t="str">
        <f t="shared" si="122"/>
        <v/>
      </c>
      <c r="CC165" s="39" t="str">
        <f t="shared" si="123"/>
        <v/>
      </c>
      <c r="CD165" s="39" t="str">
        <f t="shared" si="124"/>
        <v/>
      </c>
      <c r="CE165" s="39" t="str">
        <f t="shared" si="125"/>
        <v/>
      </c>
      <c r="CF165" s="39" t="str">
        <f t="shared" si="126"/>
        <v/>
      </c>
      <c r="CG165" s="39" t="str">
        <f t="shared" si="127"/>
        <v/>
      </c>
      <c r="CH165" s="39" t="str">
        <f t="shared" si="128"/>
        <v/>
      </c>
      <c r="CI165" s="39" t="str">
        <f t="shared" si="129"/>
        <v/>
      </c>
    </row>
    <row r="166" spans="1:87">
      <c r="A166" s="18"/>
      <c r="B166" s="15" t="str">
        <f>'Gene Table'!E165</f>
        <v>mmu-miR-195-5p</v>
      </c>
      <c r="C166" s="15" t="str">
        <f>'Gene Table'!B165</f>
        <v>G19</v>
      </c>
      <c r="D166" s="16" t="str">
        <f>IF(SUM('Test Sample Data'!D$3:D$98)&gt;10,IF(AND(ISNUMBER('Test Sample Data'!D165),'Test Sample Data'!D165&lt;$B$1,'Test Sample Data'!D165&gt;0),'Test Sample Data'!D165,$B$1),"")</f>
        <v/>
      </c>
      <c r="E166" s="17" t="str">
        <f>IF(SUM('Test Sample Data'!E$3:E$98)&gt;10,IF(AND(ISNUMBER('Test Sample Data'!E165),'Test Sample Data'!E165&lt;$B$1,'Test Sample Data'!E165&gt;0),'Test Sample Data'!E165,$B$1),"")</f>
        <v/>
      </c>
      <c r="F166" s="17" t="str">
        <f>IF(SUM('Test Sample Data'!F$3:F$98)&gt;10,IF(AND(ISNUMBER('Test Sample Data'!F165),'Test Sample Data'!F165&lt;$B$1,'Test Sample Data'!F165&gt;0),'Test Sample Data'!F165,$B$1),"")</f>
        <v/>
      </c>
      <c r="G166" s="17" t="str">
        <f>IF(SUM('Test Sample Data'!G$3:G$98)&gt;10,IF(AND(ISNUMBER('Test Sample Data'!G165),'Test Sample Data'!G165&lt;$B$1,'Test Sample Data'!G165&gt;0),'Test Sample Data'!G165,$B$1),"")</f>
        <v/>
      </c>
      <c r="H166" s="17" t="str">
        <f>IF(SUM('Test Sample Data'!H$3:H$98)&gt;10,IF(AND(ISNUMBER('Test Sample Data'!H165),'Test Sample Data'!H165&lt;$B$1,'Test Sample Data'!H165&gt;0),'Test Sample Data'!H165,$B$1),"")</f>
        <v/>
      </c>
      <c r="I166" s="17" t="str">
        <f>IF(SUM('Test Sample Data'!I$3:I$98)&gt;10,IF(AND(ISNUMBER('Test Sample Data'!I165),'Test Sample Data'!I165&lt;$B$1,'Test Sample Data'!I165&gt;0),'Test Sample Data'!I165,$B$1),"")</f>
        <v/>
      </c>
      <c r="J166" s="17" t="str">
        <f>IF(SUM('Test Sample Data'!J$3:J$98)&gt;10,IF(AND(ISNUMBER('Test Sample Data'!J165),'Test Sample Data'!J165&lt;$B$1,'Test Sample Data'!J165&gt;0),'Test Sample Data'!J165,$B$1),"")</f>
        <v/>
      </c>
      <c r="K166" s="17" t="str">
        <f>IF(SUM('Test Sample Data'!K$3:K$98)&gt;10,IF(AND(ISNUMBER('Test Sample Data'!K165),'Test Sample Data'!K165&lt;$B$1,'Test Sample Data'!K165&gt;0),'Test Sample Data'!K165,$B$1),"")</f>
        <v/>
      </c>
      <c r="L166" s="17" t="str">
        <f>IF(SUM('Test Sample Data'!L$3:L$98)&gt;10,IF(AND(ISNUMBER('Test Sample Data'!L165),'Test Sample Data'!L165&lt;$B$1,'Test Sample Data'!L165&gt;0),'Test Sample Data'!L165,$B$1),"")</f>
        <v/>
      </c>
      <c r="M166" s="17" t="str">
        <f>IF(SUM('Test Sample Data'!M$3:M$98)&gt;10,IF(AND(ISNUMBER('Test Sample Data'!M165),'Test Sample Data'!M165&lt;$B$1,'Test Sample Data'!M165&gt;0),'Test Sample Data'!M165,$B$1),"")</f>
        <v/>
      </c>
      <c r="N166" s="17" t="str">
        <f>'Gene Table'!E165</f>
        <v>mmu-miR-195-5p</v>
      </c>
      <c r="O166" s="17" t="str">
        <f>'Gene Table'!B165</f>
        <v>G19</v>
      </c>
      <c r="P166" s="17" t="str">
        <f>IF(SUM('Control Sample Data'!D$3:D$98)&gt;10,IF(AND(ISNUMBER('Control Sample Data'!D165),'Control Sample Data'!D165&lt;$B$1,'Control Sample Data'!D165&gt;0),'Control Sample Data'!D165,$B$1),"")</f>
        <v/>
      </c>
      <c r="Q166" s="17" t="str">
        <f>IF(SUM('Control Sample Data'!E$3:E$98)&gt;10,IF(AND(ISNUMBER('Control Sample Data'!E165),'Control Sample Data'!E165&lt;$B$1,'Control Sample Data'!E165&gt;0),'Control Sample Data'!E165,$B$1),"")</f>
        <v/>
      </c>
      <c r="R166" s="17" t="str">
        <f>IF(SUM('Control Sample Data'!F$3:F$98)&gt;10,IF(AND(ISNUMBER('Control Sample Data'!F165),'Control Sample Data'!F165&lt;$B$1,'Control Sample Data'!F165&gt;0),'Control Sample Data'!F165,$B$1),"")</f>
        <v/>
      </c>
      <c r="S166" s="17" t="str">
        <f>IF(SUM('Control Sample Data'!G$3:G$98)&gt;10,IF(AND(ISNUMBER('Control Sample Data'!G165),'Control Sample Data'!G165&lt;$B$1,'Control Sample Data'!G165&gt;0),'Control Sample Data'!G165,$B$1),"")</f>
        <v/>
      </c>
      <c r="T166" s="17" t="str">
        <f>IF(SUM('Control Sample Data'!H$3:H$98)&gt;10,IF(AND(ISNUMBER('Control Sample Data'!H165),'Control Sample Data'!H165&lt;$B$1,'Control Sample Data'!H165&gt;0),'Control Sample Data'!H165,$B$1),"")</f>
        <v/>
      </c>
      <c r="U166" s="17" t="str">
        <f>IF(SUM('Control Sample Data'!I$3:I$98)&gt;10,IF(AND(ISNUMBER('Control Sample Data'!I165),'Control Sample Data'!I165&lt;$B$1,'Control Sample Data'!I165&gt;0),'Control Sample Data'!I165,$B$1),"")</f>
        <v/>
      </c>
      <c r="V166" s="17" t="str">
        <f>IF(SUM('Control Sample Data'!J$3:J$98)&gt;10,IF(AND(ISNUMBER('Control Sample Data'!J165),'Control Sample Data'!J165&lt;$B$1,'Control Sample Data'!J165&gt;0),'Control Sample Data'!J165,$B$1),"")</f>
        <v/>
      </c>
      <c r="W166" s="17" t="str">
        <f>IF(SUM('Control Sample Data'!K$3:K$98)&gt;10,IF(AND(ISNUMBER('Control Sample Data'!K165),'Control Sample Data'!K165&lt;$B$1,'Control Sample Data'!K165&gt;0),'Control Sample Data'!K165,$B$1),"")</f>
        <v/>
      </c>
      <c r="X166" s="17" t="str">
        <f>IF(SUM('Control Sample Data'!L$3:L$98)&gt;10,IF(AND(ISNUMBER('Control Sample Data'!L165),'Control Sample Data'!L165&lt;$B$1,'Control Sample Data'!L165&gt;0),'Control Sample Data'!L165,$B$1),"")</f>
        <v/>
      </c>
      <c r="Y166" s="17" t="str">
        <f>IF(SUM('Control Sample Data'!M$3:M$98)&gt;10,IF(AND(ISNUMBER('Control Sample Data'!M165),'Control Sample Data'!M165&lt;$B$1,'Control Sample Data'!M165&gt;0),'Control Sample Data'!M165,$B$1),"")</f>
        <v/>
      </c>
      <c r="AT166" s="36" t="str">
        <f t="shared" si="90"/>
        <v/>
      </c>
      <c r="AU166" s="36" t="str">
        <f t="shared" si="91"/>
        <v/>
      </c>
      <c r="AV166" s="36" t="str">
        <f t="shared" si="92"/>
        <v/>
      </c>
      <c r="AW166" s="36" t="str">
        <f t="shared" si="93"/>
        <v/>
      </c>
      <c r="AX166" s="36" t="str">
        <f t="shared" si="94"/>
        <v/>
      </c>
      <c r="AY166" s="36" t="str">
        <f t="shared" si="95"/>
        <v/>
      </c>
      <c r="AZ166" s="36" t="str">
        <f t="shared" si="96"/>
        <v/>
      </c>
      <c r="BA166" s="36" t="str">
        <f t="shared" si="97"/>
        <v/>
      </c>
      <c r="BB166" s="36" t="str">
        <f t="shared" si="98"/>
        <v/>
      </c>
      <c r="BC166" s="36" t="str">
        <f t="shared" si="99"/>
        <v/>
      </c>
      <c r="BD166" s="36" t="str">
        <f t="shared" si="100"/>
        <v/>
      </c>
      <c r="BE166" s="36" t="str">
        <f t="shared" si="101"/>
        <v/>
      </c>
      <c r="BF166" s="36" t="str">
        <f t="shared" si="102"/>
        <v/>
      </c>
      <c r="BG166" s="36" t="str">
        <f t="shared" si="103"/>
        <v/>
      </c>
      <c r="BH166" s="36" t="str">
        <f t="shared" si="104"/>
        <v/>
      </c>
      <c r="BI166" s="36" t="str">
        <f t="shared" si="105"/>
        <v/>
      </c>
      <c r="BJ166" s="36" t="str">
        <f t="shared" si="106"/>
        <v/>
      </c>
      <c r="BK166" s="36" t="str">
        <f t="shared" si="107"/>
        <v/>
      </c>
      <c r="BL166" s="36" t="str">
        <f t="shared" si="108"/>
        <v/>
      </c>
      <c r="BM166" s="36" t="str">
        <f t="shared" si="109"/>
        <v/>
      </c>
      <c r="BN166" s="38" t="e">
        <f t="shared" si="130"/>
        <v>#DIV/0!</v>
      </c>
      <c r="BO166" s="38" t="e">
        <f t="shared" si="131"/>
        <v>#DIV/0!</v>
      </c>
      <c r="BP166" s="39" t="str">
        <f t="shared" si="110"/>
        <v/>
      </c>
      <c r="BQ166" s="39" t="str">
        <f t="shared" si="111"/>
        <v/>
      </c>
      <c r="BR166" s="39" t="str">
        <f t="shared" si="112"/>
        <v/>
      </c>
      <c r="BS166" s="39" t="str">
        <f t="shared" si="113"/>
        <v/>
      </c>
      <c r="BT166" s="39" t="str">
        <f t="shared" si="114"/>
        <v/>
      </c>
      <c r="BU166" s="39" t="str">
        <f t="shared" si="115"/>
        <v/>
      </c>
      <c r="BV166" s="39" t="str">
        <f t="shared" si="116"/>
        <v/>
      </c>
      <c r="BW166" s="39" t="str">
        <f t="shared" si="117"/>
        <v/>
      </c>
      <c r="BX166" s="39" t="str">
        <f t="shared" si="118"/>
        <v/>
      </c>
      <c r="BY166" s="39" t="str">
        <f t="shared" si="119"/>
        <v/>
      </c>
      <c r="BZ166" s="39" t="str">
        <f t="shared" si="120"/>
        <v/>
      </c>
      <c r="CA166" s="39" t="str">
        <f t="shared" si="121"/>
        <v/>
      </c>
      <c r="CB166" s="39" t="str">
        <f t="shared" si="122"/>
        <v/>
      </c>
      <c r="CC166" s="39" t="str">
        <f t="shared" si="123"/>
        <v/>
      </c>
      <c r="CD166" s="39" t="str">
        <f t="shared" si="124"/>
        <v/>
      </c>
      <c r="CE166" s="39" t="str">
        <f t="shared" si="125"/>
        <v/>
      </c>
      <c r="CF166" s="39" t="str">
        <f t="shared" si="126"/>
        <v/>
      </c>
      <c r="CG166" s="39" t="str">
        <f t="shared" si="127"/>
        <v/>
      </c>
      <c r="CH166" s="39" t="str">
        <f t="shared" si="128"/>
        <v/>
      </c>
      <c r="CI166" s="39" t="str">
        <f t="shared" si="129"/>
        <v/>
      </c>
    </row>
    <row r="167" spans="1:87">
      <c r="A167" s="18"/>
      <c r="B167" s="15" t="str">
        <f>'Gene Table'!E166</f>
        <v>mmu-miR-504-5p</v>
      </c>
      <c r="C167" s="15" t="str">
        <f>'Gene Table'!B166</f>
        <v>G20</v>
      </c>
      <c r="D167" s="16" t="str">
        <f>IF(SUM('Test Sample Data'!D$3:D$98)&gt;10,IF(AND(ISNUMBER('Test Sample Data'!D166),'Test Sample Data'!D166&lt;$B$1,'Test Sample Data'!D166&gt;0),'Test Sample Data'!D166,$B$1),"")</f>
        <v/>
      </c>
      <c r="E167" s="17" t="str">
        <f>IF(SUM('Test Sample Data'!E$3:E$98)&gt;10,IF(AND(ISNUMBER('Test Sample Data'!E166),'Test Sample Data'!E166&lt;$B$1,'Test Sample Data'!E166&gt;0),'Test Sample Data'!E166,$B$1),"")</f>
        <v/>
      </c>
      <c r="F167" s="17" t="str">
        <f>IF(SUM('Test Sample Data'!F$3:F$98)&gt;10,IF(AND(ISNUMBER('Test Sample Data'!F166),'Test Sample Data'!F166&lt;$B$1,'Test Sample Data'!F166&gt;0),'Test Sample Data'!F166,$B$1),"")</f>
        <v/>
      </c>
      <c r="G167" s="17" t="str">
        <f>IF(SUM('Test Sample Data'!G$3:G$98)&gt;10,IF(AND(ISNUMBER('Test Sample Data'!G166),'Test Sample Data'!G166&lt;$B$1,'Test Sample Data'!G166&gt;0),'Test Sample Data'!G166,$B$1),"")</f>
        <v/>
      </c>
      <c r="H167" s="17" t="str">
        <f>IF(SUM('Test Sample Data'!H$3:H$98)&gt;10,IF(AND(ISNUMBER('Test Sample Data'!H166),'Test Sample Data'!H166&lt;$B$1,'Test Sample Data'!H166&gt;0),'Test Sample Data'!H166,$B$1),"")</f>
        <v/>
      </c>
      <c r="I167" s="17" t="str">
        <f>IF(SUM('Test Sample Data'!I$3:I$98)&gt;10,IF(AND(ISNUMBER('Test Sample Data'!I166),'Test Sample Data'!I166&lt;$B$1,'Test Sample Data'!I166&gt;0),'Test Sample Data'!I166,$B$1),"")</f>
        <v/>
      </c>
      <c r="J167" s="17" t="str">
        <f>IF(SUM('Test Sample Data'!J$3:J$98)&gt;10,IF(AND(ISNUMBER('Test Sample Data'!J166),'Test Sample Data'!J166&lt;$B$1,'Test Sample Data'!J166&gt;0),'Test Sample Data'!J166,$B$1),"")</f>
        <v/>
      </c>
      <c r="K167" s="17" t="str">
        <f>IF(SUM('Test Sample Data'!K$3:K$98)&gt;10,IF(AND(ISNUMBER('Test Sample Data'!K166),'Test Sample Data'!K166&lt;$B$1,'Test Sample Data'!K166&gt;0),'Test Sample Data'!K166,$B$1),"")</f>
        <v/>
      </c>
      <c r="L167" s="17" t="str">
        <f>IF(SUM('Test Sample Data'!L$3:L$98)&gt;10,IF(AND(ISNUMBER('Test Sample Data'!L166),'Test Sample Data'!L166&lt;$B$1,'Test Sample Data'!L166&gt;0),'Test Sample Data'!L166,$B$1),"")</f>
        <v/>
      </c>
      <c r="M167" s="17" t="str">
        <f>IF(SUM('Test Sample Data'!M$3:M$98)&gt;10,IF(AND(ISNUMBER('Test Sample Data'!M166),'Test Sample Data'!M166&lt;$B$1,'Test Sample Data'!M166&gt;0),'Test Sample Data'!M166,$B$1),"")</f>
        <v/>
      </c>
      <c r="N167" s="17" t="str">
        <f>'Gene Table'!E166</f>
        <v>mmu-miR-504-5p</v>
      </c>
      <c r="O167" s="17" t="str">
        <f>'Gene Table'!B166</f>
        <v>G20</v>
      </c>
      <c r="P167" s="17" t="str">
        <f>IF(SUM('Control Sample Data'!D$3:D$98)&gt;10,IF(AND(ISNUMBER('Control Sample Data'!D166),'Control Sample Data'!D166&lt;$B$1,'Control Sample Data'!D166&gt;0),'Control Sample Data'!D166,$B$1),"")</f>
        <v/>
      </c>
      <c r="Q167" s="17" t="str">
        <f>IF(SUM('Control Sample Data'!E$3:E$98)&gt;10,IF(AND(ISNUMBER('Control Sample Data'!E166),'Control Sample Data'!E166&lt;$B$1,'Control Sample Data'!E166&gt;0),'Control Sample Data'!E166,$B$1),"")</f>
        <v/>
      </c>
      <c r="R167" s="17" t="str">
        <f>IF(SUM('Control Sample Data'!F$3:F$98)&gt;10,IF(AND(ISNUMBER('Control Sample Data'!F166),'Control Sample Data'!F166&lt;$B$1,'Control Sample Data'!F166&gt;0),'Control Sample Data'!F166,$B$1),"")</f>
        <v/>
      </c>
      <c r="S167" s="17" t="str">
        <f>IF(SUM('Control Sample Data'!G$3:G$98)&gt;10,IF(AND(ISNUMBER('Control Sample Data'!G166),'Control Sample Data'!G166&lt;$B$1,'Control Sample Data'!G166&gt;0),'Control Sample Data'!G166,$B$1),"")</f>
        <v/>
      </c>
      <c r="T167" s="17" t="str">
        <f>IF(SUM('Control Sample Data'!H$3:H$98)&gt;10,IF(AND(ISNUMBER('Control Sample Data'!H166),'Control Sample Data'!H166&lt;$B$1,'Control Sample Data'!H166&gt;0),'Control Sample Data'!H166,$B$1),"")</f>
        <v/>
      </c>
      <c r="U167" s="17" t="str">
        <f>IF(SUM('Control Sample Data'!I$3:I$98)&gt;10,IF(AND(ISNUMBER('Control Sample Data'!I166),'Control Sample Data'!I166&lt;$B$1,'Control Sample Data'!I166&gt;0),'Control Sample Data'!I166,$B$1),"")</f>
        <v/>
      </c>
      <c r="V167" s="17" t="str">
        <f>IF(SUM('Control Sample Data'!J$3:J$98)&gt;10,IF(AND(ISNUMBER('Control Sample Data'!J166),'Control Sample Data'!J166&lt;$B$1,'Control Sample Data'!J166&gt;0),'Control Sample Data'!J166,$B$1),"")</f>
        <v/>
      </c>
      <c r="W167" s="17" t="str">
        <f>IF(SUM('Control Sample Data'!K$3:K$98)&gt;10,IF(AND(ISNUMBER('Control Sample Data'!K166),'Control Sample Data'!K166&lt;$B$1,'Control Sample Data'!K166&gt;0),'Control Sample Data'!K166,$B$1),"")</f>
        <v/>
      </c>
      <c r="X167" s="17" t="str">
        <f>IF(SUM('Control Sample Data'!L$3:L$98)&gt;10,IF(AND(ISNUMBER('Control Sample Data'!L166),'Control Sample Data'!L166&lt;$B$1,'Control Sample Data'!L166&gt;0),'Control Sample Data'!L166,$B$1),"")</f>
        <v/>
      </c>
      <c r="Y167" s="17" t="str">
        <f>IF(SUM('Control Sample Data'!M$3:M$98)&gt;10,IF(AND(ISNUMBER('Control Sample Data'!M166),'Control Sample Data'!M166&lt;$B$1,'Control Sample Data'!M166&gt;0),'Control Sample Data'!M166,$B$1),"")</f>
        <v/>
      </c>
      <c r="AT167" s="36" t="str">
        <f t="shared" si="90"/>
        <v/>
      </c>
      <c r="AU167" s="36" t="str">
        <f t="shared" si="91"/>
        <v/>
      </c>
      <c r="AV167" s="36" t="str">
        <f t="shared" si="92"/>
        <v/>
      </c>
      <c r="AW167" s="36" t="str">
        <f t="shared" si="93"/>
        <v/>
      </c>
      <c r="AX167" s="36" t="str">
        <f t="shared" si="94"/>
        <v/>
      </c>
      <c r="AY167" s="36" t="str">
        <f t="shared" si="95"/>
        <v/>
      </c>
      <c r="AZ167" s="36" t="str">
        <f t="shared" si="96"/>
        <v/>
      </c>
      <c r="BA167" s="36" t="str">
        <f t="shared" si="97"/>
        <v/>
      </c>
      <c r="BB167" s="36" t="str">
        <f t="shared" si="98"/>
        <v/>
      </c>
      <c r="BC167" s="36" t="str">
        <f t="shared" si="99"/>
        <v/>
      </c>
      <c r="BD167" s="36" t="str">
        <f t="shared" si="100"/>
        <v/>
      </c>
      <c r="BE167" s="36" t="str">
        <f t="shared" si="101"/>
        <v/>
      </c>
      <c r="BF167" s="36" t="str">
        <f t="shared" si="102"/>
        <v/>
      </c>
      <c r="BG167" s="36" t="str">
        <f t="shared" si="103"/>
        <v/>
      </c>
      <c r="BH167" s="36" t="str">
        <f t="shared" si="104"/>
        <v/>
      </c>
      <c r="BI167" s="36" t="str">
        <f t="shared" si="105"/>
        <v/>
      </c>
      <c r="BJ167" s="36" t="str">
        <f t="shared" si="106"/>
        <v/>
      </c>
      <c r="BK167" s="36" t="str">
        <f t="shared" si="107"/>
        <v/>
      </c>
      <c r="BL167" s="36" t="str">
        <f t="shared" si="108"/>
        <v/>
      </c>
      <c r="BM167" s="36" t="str">
        <f t="shared" si="109"/>
        <v/>
      </c>
      <c r="BN167" s="38" t="e">
        <f t="shared" si="130"/>
        <v>#DIV/0!</v>
      </c>
      <c r="BO167" s="38" t="e">
        <f t="shared" si="131"/>
        <v>#DIV/0!</v>
      </c>
      <c r="BP167" s="39" t="str">
        <f t="shared" si="110"/>
        <v/>
      </c>
      <c r="BQ167" s="39" t="str">
        <f t="shared" si="111"/>
        <v/>
      </c>
      <c r="BR167" s="39" t="str">
        <f t="shared" si="112"/>
        <v/>
      </c>
      <c r="BS167" s="39" t="str">
        <f t="shared" si="113"/>
        <v/>
      </c>
      <c r="BT167" s="39" t="str">
        <f t="shared" si="114"/>
        <v/>
      </c>
      <c r="BU167" s="39" t="str">
        <f t="shared" si="115"/>
        <v/>
      </c>
      <c r="BV167" s="39" t="str">
        <f t="shared" si="116"/>
        <v/>
      </c>
      <c r="BW167" s="39" t="str">
        <f t="shared" si="117"/>
        <v/>
      </c>
      <c r="BX167" s="39" t="str">
        <f t="shared" si="118"/>
        <v/>
      </c>
      <c r="BY167" s="39" t="str">
        <f t="shared" si="119"/>
        <v/>
      </c>
      <c r="BZ167" s="39" t="str">
        <f t="shared" si="120"/>
        <v/>
      </c>
      <c r="CA167" s="39" t="str">
        <f t="shared" si="121"/>
        <v/>
      </c>
      <c r="CB167" s="39" t="str">
        <f t="shared" si="122"/>
        <v/>
      </c>
      <c r="CC167" s="39" t="str">
        <f t="shared" si="123"/>
        <v/>
      </c>
      <c r="CD167" s="39" t="str">
        <f t="shared" si="124"/>
        <v/>
      </c>
      <c r="CE167" s="39" t="str">
        <f t="shared" si="125"/>
        <v/>
      </c>
      <c r="CF167" s="39" t="str">
        <f t="shared" si="126"/>
        <v/>
      </c>
      <c r="CG167" s="39" t="str">
        <f t="shared" si="127"/>
        <v/>
      </c>
      <c r="CH167" s="39" t="str">
        <f t="shared" si="128"/>
        <v/>
      </c>
      <c r="CI167" s="39" t="str">
        <f t="shared" si="129"/>
        <v/>
      </c>
    </row>
    <row r="168" spans="1:87">
      <c r="A168" s="18"/>
      <c r="B168" s="15" t="str">
        <f>'Gene Table'!E167</f>
        <v>mmu-miR-199a-5p</v>
      </c>
      <c r="C168" s="15" t="str">
        <f>'Gene Table'!B167</f>
        <v>G21</v>
      </c>
      <c r="D168" s="16" t="str">
        <f>IF(SUM('Test Sample Data'!D$3:D$98)&gt;10,IF(AND(ISNUMBER('Test Sample Data'!D167),'Test Sample Data'!D167&lt;$B$1,'Test Sample Data'!D167&gt;0),'Test Sample Data'!D167,$B$1),"")</f>
        <v/>
      </c>
      <c r="E168" s="17" t="str">
        <f>IF(SUM('Test Sample Data'!E$3:E$98)&gt;10,IF(AND(ISNUMBER('Test Sample Data'!E167),'Test Sample Data'!E167&lt;$B$1,'Test Sample Data'!E167&gt;0),'Test Sample Data'!E167,$B$1),"")</f>
        <v/>
      </c>
      <c r="F168" s="17" t="str">
        <f>IF(SUM('Test Sample Data'!F$3:F$98)&gt;10,IF(AND(ISNUMBER('Test Sample Data'!F167),'Test Sample Data'!F167&lt;$B$1,'Test Sample Data'!F167&gt;0),'Test Sample Data'!F167,$B$1),"")</f>
        <v/>
      </c>
      <c r="G168" s="17" t="str">
        <f>IF(SUM('Test Sample Data'!G$3:G$98)&gt;10,IF(AND(ISNUMBER('Test Sample Data'!G167),'Test Sample Data'!G167&lt;$B$1,'Test Sample Data'!G167&gt;0),'Test Sample Data'!G167,$B$1),"")</f>
        <v/>
      </c>
      <c r="H168" s="17" t="str">
        <f>IF(SUM('Test Sample Data'!H$3:H$98)&gt;10,IF(AND(ISNUMBER('Test Sample Data'!H167),'Test Sample Data'!H167&lt;$B$1,'Test Sample Data'!H167&gt;0),'Test Sample Data'!H167,$B$1),"")</f>
        <v/>
      </c>
      <c r="I168" s="17" t="str">
        <f>IF(SUM('Test Sample Data'!I$3:I$98)&gt;10,IF(AND(ISNUMBER('Test Sample Data'!I167),'Test Sample Data'!I167&lt;$B$1,'Test Sample Data'!I167&gt;0),'Test Sample Data'!I167,$B$1),"")</f>
        <v/>
      </c>
      <c r="J168" s="17" t="str">
        <f>IF(SUM('Test Sample Data'!J$3:J$98)&gt;10,IF(AND(ISNUMBER('Test Sample Data'!J167),'Test Sample Data'!J167&lt;$B$1,'Test Sample Data'!J167&gt;0),'Test Sample Data'!J167,$B$1),"")</f>
        <v/>
      </c>
      <c r="K168" s="17" t="str">
        <f>IF(SUM('Test Sample Data'!K$3:K$98)&gt;10,IF(AND(ISNUMBER('Test Sample Data'!K167),'Test Sample Data'!K167&lt;$B$1,'Test Sample Data'!K167&gt;0),'Test Sample Data'!K167,$B$1),"")</f>
        <v/>
      </c>
      <c r="L168" s="17" t="str">
        <f>IF(SUM('Test Sample Data'!L$3:L$98)&gt;10,IF(AND(ISNUMBER('Test Sample Data'!L167),'Test Sample Data'!L167&lt;$B$1,'Test Sample Data'!L167&gt;0),'Test Sample Data'!L167,$B$1),"")</f>
        <v/>
      </c>
      <c r="M168" s="17" t="str">
        <f>IF(SUM('Test Sample Data'!M$3:M$98)&gt;10,IF(AND(ISNUMBER('Test Sample Data'!M167),'Test Sample Data'!M167&lt;$B$1,'Test Sample Data'!M167&gt;0),'Test Sample Data'!M167,$B$1),"")</f>
        <v/>
      </c>
      <c r="N168" s="17" t="str">
        <f>'Gene Table'!E167</f>
        <v>mmu-miR-199a-5p</v>
      </c>
      <c r="O168" s="17" t="str">
        <f>'Gene Table'!B167</f>
        <v>G21</v>
      </c>
      <c r="P168" s="17" t="str">
        <f>IF(SUM('Control Sample Data'!D$3:D$98)&gt;10,IF(AND(ISNUMBER('Control Sample Data'!D167),'Control Sample Data'!D167&lt;$B$1,'Control Sample Data'!D167&gt;0),'Control Sample Data'!D167,$B$1),"")</f>
        <v/>
      </c>
      <c r="Q168" s="17" t="str">
        <f>IF(SUM('Control Sample Data'!E$3:E$98)&gt;10,IF(AND(ISNUMBER('Control Sample Data'!E167),'Control Sample Data'!E167&lt;$B$1,'Control Sample Data'!E167&gt;0),'Control Sample Data'!E167,$B$1),"")</f>
        <v/>
      </c>
      <c r="R168" s="17" t="str">
        <f>IF(SUM('Control Sample Data'!F$3:F$98)&gt;10,IF(AND(ISNUMBER('Control Sample Data'!F167),'Control Sample Data'!F167&lt;$B$1,'Control Sample Data'!F167&gt;0),'Control Sample Data'!F167,$B$1),"")</f>
        <v/>
      </c>
      <c r="S168" s="17" t="str">
        <f>IF(SUM('Control Sample Data'!G$3:G$98)&gt;10,IF(AND(ISNUMBER('Control Sample Data'!G167),'Control Sample Data'!G167&lt;$B$1,'Control Sample Data'!G167&gt;0),'Control Sample Data'!G167,$B$1),"")</f>
        <v/>
      </c>
      <c r="T168" s="17" t="str">
        <f>IF(SUM('Control Sample Data'!H$3:H$98)&gt;10,IF(AND(ISNUMBER('Control Sample Data'!H167),'Control Sample Data'!H167&lt;$B$1,'Control Sample Data'!H167&gt;0),'Control Sample Data'!H167,$B$1),"")</f>
        <v/>
      </c>
      <c r="U168" s="17" t="str">
        <f>IF(SUM('Control Sample Data'!I$3:I$98)&gt;10,IF(AND(ISNUMBER('Control Sample Data'!I167),'Control Sample Data'!I167&lt;$B$1,'Control Sample Data'!I167&gt;0),'Control Sample Data'!I167,$B$1),"")</f>
        <v/>
      </c>
      <c r="V168" s="17" t="str">
        <f>IF(SUM('Control Sample Data'!J$3:J$98)&gt;10,IF(AND(ISNUMBER('Control Sample Data'!J167),'Control Sample Data'!J167&lt;$B$1,'Control Sample Data'!J167&gt;0),'Control Sample Data'!J167,$B$1),"")</f>
        <v/>
      </c>
      <c r="W168" s="17" t="str">
        <f>IF(SUM('Control Sample Data'!K$3:K$98)&gt;10,IF(AND(ISNUMBER('Control Sample Data'!K167),'Control Sample Data'!K167&lt;$B$1,'Control Sample Data'!K167&gt;0),'Control Sample Data'!K167,$B$1),"")</f>
        <v/>
      </c>
      <c r="X168" s="17" t="str">
        <f>IF(SUM('Control Sample Data'!L$3:L$98)&gt;10,IF(AND(ISNUMBER('Control Sample Data'!L167),'Control Sample Data'!L167&lt;$B$1,'Control Sample Data'!L167&gt;0),'Control Sample Data'!L167,$B$1),"")</f>
        <v/>
      </c>
      <c r="Y168" s="17" t="str">
        <f>IF(SUM('Control Sample Data'!M$3:M$98)&gt;10,IF(AND(ISNUMBER('Control Sample Data'!M167),'Control Sample Data'!M167&lt;$B$1,'Control Sample Data'!M167&gt;0),'Control Sample Data'!M167,$B$1),"")</f>
        <v/>
      </c>
      <c r="AT168" s="36" t="str">
        <f t="shared" si="90"/>
        <v/>
      </c>
      <c r="AU168" s="36" t="str">
        <f t="shared" si="91"/>
        <v/>
      </c>
      <c r="AV168" s="36" t="str">
        <f t="shared" si="92"/>
        <v/>
      </c>
      <c r="AW168" s="36" t="str">
        <f t="shared" si="93"/>
        <v/>
      </c>
      <c r="AX168" s="36" t="str">
        <f t="shared" si="94"/>
        <v/>
      </c>
      <c r="AY168" s="36" t="str">
        <f t="shared" si="95"/>
        <v/>
      </c>
      <c r="AZ168" s="36" t="str">
        <f t="shared" si="96"/>
        <v/>
      </c>
      <c r="BA168" s="36" t="str">
        <f t="shared" si="97"/>
        <v/>
      </c>
      <c r="BB168" s="36" t="str">
        <f t="shared" si="98"/>
        <v/>
      </c>
      <c r="BC168" s="36" t="str">
        <f t="shared" si="99"/>
        <v/>
      </c>
      <c r="BD168" s="36" t="str">
        <f t="shared" si="100"/>
        <v/>
      </c>
      <c r="BE168" s="36" t="str">
        <f t="shared" si="101"/>
        <v/>
      </c>
      <c r="BF168" s="36" t="str">
        <f t="shared" si="102"/>
        <v/>
      </c>
      <c r="BG168" s="36" t="str">
        <f t="shared" si="103"/>
        <v/>
      </c>
      <c r="BH168" s="36" t="str">
        <f t="shared" si="104"/>
        <v/>
      </c>
      <c r="BI168" s="36" t="str">
        <f t="shared" si="105"/>
        <v/>
      </c>
      <c r="BJ168" s="36" t="str">
        <f t="shared" si="106"/>
        <v/>
      </c>
      <c r="BK168" s="36" t="str">
        <f t="shared" si="107"/>
        <v/>
      </c>
      <c r="BL168" s="36" t="str">
        <f t="shared" si="108"/>
        <v/>
      </c>
      <c r="BM168" s="36" t="str">
        <f t="shared" si="109"/>
        <v/>
      </c>
      <c r="BN168" s="38" t="e">
        <f t="shared" si="130"/>
        <v>#DIV/0!</v>
      </c>
      <c r="BO168" s="38" t="e">
        <f t="shared" si="131"/>
        <v>#DIV/0!</v>
      </c>
      <c r="BP168" s="39" t="str">
        <f t="shared" si="110"/>
        <v/>
      </c>
      <c r="BQ168" s="39" t="str">
        <f t="shared" si="111"/>
        <v/>
      </c>
      <c r="BR168" s="39" t="str">
        <f t="shared" si="112"/>
        <v/>
      </c>
      <c r="BS168" s="39" t="str">
        <f t="shared" si="113"/>
        <v/>
      </c>
      <c r="BT168" s="39" t="str">
        <f t="shared" si="114"/>
        <v/>
      </c>
      <c r="BU168" s="39" t="str">
        <f t="shared" si="115"/>
        <v/>
      </c>
      <c r="BV168" s="39" t="str">
        <f t="shared" si="116"/>
        <v/>
      </c>
      <c r="BW168" s="39" t="str">
        <f t="shared" si="117"/>
        <v/>
      </c>
      <c r="BX168" s="39" t="str">
        <f t="shared" si="118"/>
        <v/>
      </c>
      <c r="BY168" s="39" t="str">
        <f t="shared" si="119"/>
        <v/>
      </c>
      <c r="BZ168" s="39" t="str">
        <f t="shared" si="120"/>
        <v/>
      </c>
      <c r="CA168" s="39" t="str">
        <f t="shared" si="121"/>
        <v/>
      </c>
      <c r="CB168" s="39" t="str">
        <f t="shared" si="122"/>
        <v/>
      </c>
      <c r="CC168" s="39" t="str">
        <f t="shared" si="123"/>
        <v/>
      </c>
      <c r="CD168" s="39" t="str">
        <f t="shared" si="124"/>
        <v/>
      </c>
      <c r="CE168" s="39" t="str">
        <f t="shared" si="125"/>
        <v/>
      </c>
      <c r="CF168" s="39" t="str">
        <f t="shared" si="126"/>
        <v/>
      </c>
      <c r="CG168" s="39" t="str">
        <f t="shared" si="127"/>
        <v/>
      </c>
      <c r="CH168" s="39" t="str">
        <f t="shared" si="128"/>
        <v/>
      </c>
      <c r="CI168" s="39" t="str">
        <f t="shared" si="129"/>
        <v/>
      </c>
    </row>
    <row r="169" spans="1:87">
      <c r="A169" s="18"/>
      <c r="B169" s="15" t="str">
        <f>'Gene Table'!E168</f>
        <v>mmu-miR-532-5p</v>
      </c>
      <c r="C169" s="15" t="str">
        <f>'Gene Table'!B168</f>
        <v>G22</v>
      </c>
      <c r="D169" s="16" t="str">
        <f>IF(SUM('Test Sample Data'!D$3:D$98)&gt;10,IF(AND(ISNUMBER('Test Sample Data'!D168),'Test Sample Data'!D168&lt;$B$1,'Test Sample Data'!D168&gt;0),'Test Sample Data'!D168,$B$1),"")</f>
        <v/>
      </c>
      <c r="E169" s="17" t="str">
        <f>IF(SUM('Test Sample Data'!E$3:E$98)&gt;10,IF(AND(ISNUMBER('Test Sample Data'!E168),'Test Sample Data'!E168&lt;$B$1,'Test Sample Data'!E168&gt;0),'Test Sample Data'!E168,$B$1),"")</f>
        <v/>
      </c>
      <c r="F169" s="17" t="str">
        <f>IF(SUM('Test Sample Data'!F$3:F$98)&gt;10,IF(AND(ISNUMBER('Test Sample Data'!F168),'Test Sample Data'!F168&lt;$B$1,'Test Sample Data'!F168&gt;0),'Test Sample Data'!F168,$B$1),"")</f>
        <v/>
      </c>
      <c r="G169" s="17" t="str">
        <f>IF(SUM('Test Sample Data'!G$3:G$98)&gt;10,IF(AND(ISNUMBER('Test Sample Data'!G168),'Test Sample Data'!G168&lt;$B$1,'Test Sample Data'!G168&gt;0),'Test Sample Data'!G168,$B$1),"")</f>
        <v/>
      </c>
      <c r="H169" s="17" t="str">
        <f>IF(SUM('Test Sample Data'!H$3:H$98)&gt;10,IF(AND(ISNUMBER('Test Sample Data'!H168),'Test Sample Data'!H168&lt;$B$1,'Test Sample Data'!H168&gt;0),'Test Sample Data'!H168,$B$1),"")</f>
        <v/>
      </c>
      <c r="I169" s="17" t="str">
        <f>IF(SUM('Test Sample Data'!I$3:I$98)&gt;10,IF(AND(ISNUMBER('Test Sample Data'!I168),'Test Sample Data'!I168&lt;$B$1,'Test Sample Data'!I168&gt;0),'Test Sample Data'!I168,$B$1),"")</f>
        <v/>
      </c>
      <c r="J169" s="17" t="str">
        <f>IF(SUM('Test Sample Data'!J$3:J$98)&gt;10,IF(AND(ISNUMBER('Test Sample Data'!J168),'Test Sample Data'!J168&lt;$B$1,'Test Sample Data'!J168&gt;0),'Test Sample Data'!J168,$B$1),"")</f>
        <v/>
      </c>
      <c r="K169" s="17" t="str">
        <f>IF(SUM('Test Sample Data'!K$3:K$98)&gt;10,IF(AND(ISNUMBER('Test Sample Data'!K168),'Test Sample Data'!K168&lt;$B$1,'Test Sample Data'!K168&gt;0),'Test Sample Data'!K168,$B$1),"")</f>
        <v/>
      </c>
      <c r="L169" s="17" t="str">
        <f>IF(SUM('Test Sample Data'!L$3:L$98)&gt;10,IF(AND(ISNUMBER('Test Sample Data'!L168),'Test Sample Data'!L168&lt;$B$1,'Test Sample Data'!L168&gt;0),'Test Sample Data'!L168,$B$1),"")</f>
        <v/>
      </c>
      <c r="M169" s="17" t="str">
        <f>IF(SUM('Test Sample Data'!M$3:M$98)&gt;10,IF(AND(ISNUMBER('Test Sample Data'!M168),'Test Sample Data'!M168&lt;$B$1,'Test Sample Data'!M168&gt;0),'Test Sample Data'!M168,$B$1),"")</f>
        <v/>
      </c>
      <c r="N169" s="17" t="str">
        <f>'Gene Table'!E168</f>
        <v>mmu-miR-532-5p</v>
      </c>
      <c r="O169" s="17" t="str">
        <f>'Gene Table'!B168</f>
        <v>G22</v>
      </c>
      <c r="P169" s="17" t="str">
        <f>IF(SUM('Control Sample Data'!D$3:D$98)&gt;10,IF(AND(ISNUMBER('Control Sample Data'!D168),'Control Sample Data'!D168&lt;$B$1,'Control Sample Data'!D168&gt;0),'Control Sample Data'!D168,$B$1),"")</f>
        <v/>
      </c>
      <c r="Q169" s="17" t="str">
        <f>IF(SUM('Control Sample Data'!E$3:E$98)&gt;10,IF(AND(ISNUMBER('Control Sample Data'!E168),'Control Sample Data'!E168&lt;$B$1,'Control Sample Data'!E168&gt;0),'Control Sample Data'!E168,$B$1),"")</f>
        <v/>
      </c>
      <c r="R169" s="17" t="str">
        <f>IF(SUM('Control Sample Data'!F$3:F$98)&gt;10,IF(AND(ISNUMBER('Control Sample Data'!F168),'Control Sample Data'!F168&lt;$B$1,'Control Sample Data'!F168&gt;0),'Control Sample Data'!F168,$B$1),"")</f>
        <v/>
      </c>
      <c r="S169" s="17" t="str">
        <f>IF(SUM('Control Sample Data'!G$3:G$98)&gt;10,IF(AND(ISNUMBER('Control Sample Data'!G168),'Control Sample Data'!G168&lt;$B$1,'Control Sample Data'!G168&gt;0),'Control Sample Data'!G168,$B$1),"")</f>
        <v/>
      </c>
      <c r="T169" s="17" t="str">
        <f>IF(SUM('Control Sample Data'!H$3:H$98)&gt;10,IF(AND(ISNUMBER('Control Sample Data'!H168),'Control Sample Data'!H168&lt;$B$1,'Control Sample Data'!H168&gt;0),'Control Sample Data'!H168,$B$1),"")</f>
        <v/>
      </c>
      <c r="U169" s="17" t="str">
        <f>IF(SUM('Control Sample Data'!I$3:I$98)&gt;10,IF(AND(ISNUMBER('Control Sample Data'!I168),'Control Sample Data'!I168&lt;$B$1,'Control Sample Data'!I168&gt;0),'Control Sample Data'!I168,$B$1),"")</f>
        <v/>
      </c>
      <c r="V169" s="17" t="str">
        <f>IF(SUM('Control Sample Data'!J$3:J$98)&gt;10,IF(AND(ISNUMBER('Control Sample Data'!J168),'Control Sample Data'!J168&lt;$B$1,'Control Sample Data'!J168&gt;0),'Control Sample Data'!J168,$B$1),"")</f>
        <v/>
      </c>
      <c r="W169" s="17" t="str">
        <f>IF(SUM('Control Sample Data'!K$3:K$98)&gt;10,IF(AND(ISNUMBER('Control Sample Data'!K168),'Control Sample Data'!K168&lt;$B$1,'Control Sample Data'!K168&gt;0),'Control Sample Data'!K168,$B$1),"")</f>
        <v/>
      </c>
      <c r="X169" s="17" t="str">
        <f>IF(SUM('Control Sample Data'!L$3:L$98)&gt;10,IF(AND(ISNUMBER('Control Sample Data'!L168),'Control Sample Data'!L168&lt;$B$1,'Control Sample Data'!L168&gt;0),'Control Sample Data'!L168,$B$1),"")</f>
        <v/>
      </c>
      <c r="Y169" s="17" t="str">
        <f>IF(SUM('Control Sample Data'!M$3:M$98)&gt;10,IF(AND(ISNUMBER('Control Sample Data'!M168),'Control Sample Data'!M168&lt;$B$1,'Control Sample Data'!M168&gt;0),'Control Sample Data'!M168,$B$1),"")</f>
        <v/>
      </c>
      <c r="AT169" s="36" t="str">
        <f t="shared" si="90"/>
        <v/>
      </c>
      <c r="AU169" s="36" t="str">
        <f t="shared" si="91"/>
        <v/>
      </c>
      <c r="AV169" s="36" t="str">
        <f t="shared" si="92"/>
        <v/>
      </c>
      <c r="AW169" s="36" t="str">
        <f t="shared" si="93"/>
        <v/>
      </c>
      <c r="AX169" s="36" t="str">
        <f t="shared" si="94"/>
        <v/>
      </c>
      <c r="AY169" s="36" t="str">
        <f t="shared" si="95"/>
        <v/>
      </c>
      <c r="AZ169" s="36" t="str">
        <f t="shared" si="96"/>
        <v/>
      </c>
      <c r="BA169" s="36" t="str">
        <f t="shared" si="97"/>
        <v/>
      </c>
      <c r="BB169" s="36" t="str">
        <f t="shared" si="98"/>
        <v/>
      </c>
      <c r="BC169" s="36" t="str">
        <f t="shared" si="99"/>
        <v/>
      </c>
      <c r="BD169" s="36" t="str">
        <f t="shared" si="100"/>
        <v/>
      </c>
      <c r="BE169" s="36" t="str">
        <f t="shared" si="101"/>
        <v/>
      </c>
      <c r="BF169" s="36" t="str">
        <f t="shared" si="102"/>
        <v/>
      </c>
      <c r="BG169" s="36" t="str">
        <f t="shared" si="103"/>
        <v/>
      </c>
      <c r="BH169" s="36" t="str">
        <f t="shared" si="104"/>
        <v/>
      </c>
      <c r="BI169" s="36" t="str">
        <f t="shared" si="105"/>
        <v/>
      </c>
      <c r="BJ169" s="36" t="str">
        <f t="shared" si="106"/>
        <v/>
      </c>
      <c r="BK169" s="36" t="str">
        <f t="shared" si="107"/>
        <v/>
      </c>
      <c r="BL169" s="36" t="str">
        <f t="shared" si="108"/>
        <v/>
      </c>
      <c r="BM169" s="36" t="str">
        <f t="shared" si="109"/>
        <v/>
      </c>
      <c r="BN169" s="38" t="e">
        <f t="shared" si="130"/>
        <v>#DIV/0!</v>
      </c>
      <c r="BO169" s="38" t="e">
        <f t="shared" si="131"/>
        <v>#DIV/0!</v>
      </c>
      <c r="BP169" s="39" t="str">
        <f t="shared" si="110"/>
        <v/>
      </c>
      <c r="BQ169" s="39" t="str">
        <f t="shared" si="111"/>
        <v/>
      </c>
      <c r="BR169" s="39" t="str">
        <f t="shared" si="112"/>
        <v/>
      </c>
      <c r="BS169" s="39" t="str">
        <f t="shared" si="113"/>
        <v/>
      </c>
      <c r="BT169" s="39" t="str">
        <f t="shared" si="114"/>
        <v/>
      </c>
      <c r="BU169" s="39" t="str">
        <f t="shared" si="115"/>
        <v/>
      </c>
      <c r="BV169" s="39" t="str">
        <f t="shared" si="116"/>
        <v/>
      </c>
      <c r="BW169" s="39" t="str">
        <f t="shared" si="117"/>
        <v/>
      </c>
      <c r="BX169" s="39" t="str">
        <f t="shared" si="118"/>
        <v/>
      </c>
      <c r="BY169" s="39" t="str">
        <f t="shared" si="119"/>
        <v/>
      </c>
      <c r="BZ169" s="39" t="str">
        <f t="shared" si="120"/>
        <v/>
      </c>
      <c r="CA169" s="39" t="str">
        <f t="shared" si="121"/>
        <v/>
      </c>
      <c r="CB169" s="39" t="str">
        <f t="shared" si="122"/>
        <v/>
      </c>
      <c r="CC169" s="39" t="str">
        <f t="shared" si="123"/>
        <v/>
      </c>
      <c r="CD169" s="39" t="str">
        <f t="shared" si="124"/>
        <v/>
      </c>
      <c r="CE169" s="39" t="str">
        <f t="shared" si="125"/>
        <v/>
      </c>
      <c r="CF169" s="39" t="str">
        <f t="shared" si="126"/>
        <v/>
      </c>
      <c r="CG169" s="39" t="str">
        <f t="shared" si="127"/>
        <v/>
      </c>
      <c r="CH169" s="39" t="str">
        <f t="shared" si="128"/>
        <v/>
      </c>
      <c r="CI169" s="39" t="str">
        <f t="shared" si="129"/>
        <v/>
      </c>
    </row>
    <row r="170" spans="1:87">
      <c r="A170" s="18"/>
      <c r="B170" s="15" t="str">
        <f>'Gene Table'!E169</f>
        <v>mmu-miR-200b-3p</v>
      </c>
      <c r="C170" s="15" t="str">
        <f>'Gene Table'!B169</f>
        <v>G23</v>
      </c>
      <c r="D170" s="16" t="str">
        <f>IF(SUM('Test Sample Data'!D$3:D$98)&gt;10,IF(AND(ISNUMBER('Test Sample Data'!D169),'Test Sample Data'!D169&lt;$B$1,'Test Sample Data'!D169&gt;0),'Test Sample Data'!D169,$B$1),"")</f>
        <v/>
      </c>
      <c r="E170" s="17" t="str">
        <f>IF(SUM('Test Sample Data'!E$3:E$98)&gt;10,IF(AND(ISNUMBER('Test Sample Data'!E169),'Test Sample Data'!E169&lt;$B$1,'Test Sample Data'!E169&gt;0),'Test Sample Data'!E169,$B$1),"")</f>
        <v/>
      </c>
      <c r="F170" s="17" t="str">
        <f>IF(SUM('Test Sample Data'!F$3:F$98)&gt;10,IF(AND(ISNUMBER('Test Sample Data'!F169),'Test Sample Data'!F169&lt;$B$1,'Test Sample Data'!F169&gt;0),'Test Sample Data'!F169,$B$1),"")</f>
        <v/>
      </c>
      <c r="G170" s="17" t="str">
        <f>IF(SUM('Test Sample Data'!G$3:G$98)&gt;10,IF(AND(ISNUMBER('Test Sample Data'!G169),'Test Sample Data'!G169&lt;$B$1,'Test Sample Data'!G169&gt;0),'Test Sample Data'!G169,$B$1),"")</f>
        <v/>
      </c>
      <c r="H170" s="17" t="str">
        <f>IF(SUM('Test Sample Data'!H$3:H$98)&gt;10,IF(AND(ISNUMBER('Test Sample Data'!H169),'Test Sample Data'!H169&lt;$B$1,'Test Sample Data'!H169&gt;0),'Test Sample Data'!H169,$B$1),"")</f>
        <v/>
      </c>
      <c r="I170" s="17" t="str">
        <f>IF(SUM('Test Sample Data'!I$3:I$98)&gt;10,IF(AND(ISNUMBER('Test Sample Data'!I169),'Test Sample Data'!I169&lt;$B$1,'Test Sample Data'!I169&gt;0),'Test Sample Data'!I169,$B$1),"")</f>
        <v/>
      </c>
      <c r="J170" s="17" t="str">
        <f>IF(SUM('Test Sample Data'!J$3:J$98)&gt;10,IF(AND(ISNUMBER('Test Sample Data'!J169),'Test Sample Data'!J169&lt;$B$1,'Test Sample Data'!J169&gt;0),'Test Sample Data'!J169,$B$1),"")</f>
        <v/>
      </c>
      <c r="K170" s="17" t="str">
        <f>IF(SUM('Test Sample Data'!K$3:K$98)&gt;10,IF(AND(ISNUMBER('Test Sample Data'!K169),'Test Sample Data'!K169&lt;$B$1,'Test Sample Data'!K169&gt;0),'Test Sample Data'!K169,$B$1),"")</f>
        <v/>
      </c>
      <c r="L170" s="17" t="str">
        <f>IF(SUM('Test Sample Data'!L$3:L$98)&gt;10,IF(AND(ISNUMBER('Test Sample Data'!L169),'Test Sample Data'!L169&lt;$B$1,'Test Sample Data'!L169&gt;0),'Test Sample Data'!L169,$B$1),"")</f>
        <v/>
      </c>
      <c r="M170" s="17" t="str">
        <f>IF(SUM('Test Sample Data'!M$3:M$98)&gt;10,IF(AND(ISNUMBER('Test Sample Data'!M169),'Test Sample Data'!M169&lt;$B$1,'Test Sample Data'!M169&gt;0),'Test Sample Data'!M169,$B$1),"")</f>
        <v/>
      </c>
      <c r="N170" s="17" t="str">
        <f>'Gene Table'!E169</f>
        <v>mmu-miR-200b-3p</v>
      </c>
      <c r="O170" s="17" t="str">
        <f>'Gene Table'!B169</f>
        <v>G23</v>
      </c>
      <c r="P170" s="17" t="str">
        <f>IF(SUM('Control Sample Data'!D$3:D$98)&gt;10,IF(AND(ISNUMBER('Control Sample Data'!D169),'Control Sample Data'!D169&lt;$B$1,'Control Sample Data'!D169&gt;0),'Control Sample Data'!D169,$B$1),"")</f>
        <v/>
      </c>
      <c r="Q170" s="17" t="str">
        <f>IF(SUM('Control Sample Data'!E$3:E$98)&gt;10,IF(AND(ISNUMBER('Control Sample Data'!E169),'Control Sample Data'!E169&lt;$B$1,'Control Sample Data'!E169&gt;0),'Control Sample Data'!E169,$B$1),"")</f>
        <v/>
      </c>
      <c r="R170" s="17" t="str">
        <f>IF(SUM('Control Sample Data'!F$3:F$98)&gt;10,IF(AND(ISNUMBER('Control Sample Data'!F169),'Control Sample Data'!F169&lt;$B$1,'Control Sample Data'!F169&gt;0),'Control Sample Data'!F169,$B$1),"")</f>
        <v/>
      </c>
      <c r="S170" s="17" t="str">
        <f>IF(SUM('Control Sample Data'!G$3:G$98)&gt;10,IF(AND(ISNUMBER('Control Sample Data'!G169),'Control Sample Data'!G169&lt;$B$1,'Control Sample Data'!G169&gt;0),'Control Sample Data'!G169,$B$1),"")</f>
        <v/>
      </c>
      <c r="T170" s="17" t="str">
        <f>IF(SUM('Control Sample Data'!H$3:H$98)&gt;10,IF(AND(ISNUMBER('Control Sample Data'!H169),'Control Sample Data'!H169&lt;$B$1,'Control Sample Data'!H169&gt;0),'Control Sample Data'!H169,$B$1),"")</f>
        <v/>
      </c>
      <c r="U170" s="17" t="str">
        <f>IF(SUM('Control Sample Data'!I$3:I$98)&gt;10,IF(AND(ISNUMBER('Control Sample Data'!I169),'Control Sample Data'!I169&lt;$B$1,'Control Sample Data'!I169&gt;0),'Control Sample Data'!I169,$B$1),"")</f>
        <v/>
      </c>
      <c r="V170" s="17" t="str">
        <f>IF(SUM('Control Sample Data'!J$3:J$98)&gt;10,IF(AND(ISNUMBER('Control Sample Data'!J169),'Control Sample Data'!J169&lt;$B$1,'Control Sample Data'!J169&gt;0),'Control Sample Data'!J169,$B$1),"")</f>
        <v/>
      </c>
      <c r="W170" s="17" t="str">
        <f>IF(SUM('Control Sample Data'!K$3:K$98)&gt;10,IF(AND(ISNUMBER('Control Sample Data'!K169),'Control Sample Data'!K169&lt;$B$1,'Control Sample Data'!K169&gt;0),'Control Sample Data'!K169,$B$1),"")</f>
        <v/>
      </c>
      <c r="X170" s="17" t="str">
        <f>IF(SUM('Control Sample Data'!L$3:L$98)&gt;10,IF(AND(ISNUMBER('Control Sample Data'!L169),'Control Sample Data'!L169&lt;$B$1,'Control Sample Data'!L169&gt;0),'Control Sample Data'!L169,$B$1),"")</f>
        <v/>
      </c>
      <c r="Y170" s="17" t="str">
        <f>IF(SUM('Control Sample Data'!M$3:M$98)&gt;10,IF(AND(ISNUMBER('Control Sample Data'!M169),'Control Sample Data'!M169&lt;$B$1,'Control Sample Data'!M169&gt;0),'Control Sample Data'!M169,$B$1),"")</f>
        <v/>
      </c>
      <c r="AT170" s="36" t="str">
        <f t="shared" si="90"/>
        <v/>
      </c>
      <c r="AU170" s="36" t="str">
        <f t="shared" si="91"/>
        <v/>
      </c>
      <c r="AV170" s="36" t="str">
        <f t="shared" si="92"/>
        <v/>
      </c>
      <c r="AW170" s="36" t="str">
        <f t="shared" si="93"/>
        <v/>
      </c>
      <c r="AX170" s="36" t="str">
        <f t="shared" si="94"/>
        <v/>
      </c>
      <c r="AY170" s="36" t="str">
        <f t="shared" si="95"/>
        <v/>
      </c>
      <c r="AZ170" s="36" t="str">
        <f t="shared" si="96"/>
        <v/>
      </c>
      <c r="BA170" s="36" t="str">
        <f t="shared" si="97"/>
        <v/>
      </c>
      <c r="BB170" s="36" t="str">
        <f t="shared" si="98"/>
        <v/>
      </c>
      <c r="BC170" s="36" t="str">
        <f t="shared" si="99"/>
        <v/>
      </c>
      <c r="BD170" s="36" t="str">
        <f t="shared" si="100"/>
        <v/>
      </c>
      <c r="BE170" s="36" t="str">
        <f t="shared" si="101"/>
        <v/>
      </c>
      <c r="BF170" s="36" t="str">
        <f t="shared" si="102"/>
        <v/>
      </c>
      <c r="BG170" s="36" t="str">
        <f t="shared" si="103"/>
        <v/>
      </c>
      <c r="BH170" s="36" t="str">
        <f t="shared" si="104"/>
        <v/>
      </c>
      <c r="BI170" s="36" t="str">
        <f t="shared" si="105"/>
        <v/>
      </c>
      <c r="BJ170" s="36" t="str">
        <f t="shared" si="106"/>
        <v/>
      </c>
      <c r="BK170" s="36" t="str">
        <f t="shared" si="107"/>
        <v/>
      </c>
      <c r="BL170" s="36" t="str">
        <f t="shared" si="108"/>
        <v/>
      </c>
      <c r="BM170" s="36" t="str">
        <f t="shared" si="109"/>
        <v/>
      </c>
      <c r="BN170" s="38" t="e">
        <f t="shared" si="130"/>
        <v>#DIV/0!</v>
      </c>
      <c r="BO170" s="38" t="e">
        <f t="shared" si="131"/>
        <v>#DIV/0!</v>
      </c>
      <c r="BP170" s="39" t="str">
        <f t="shared" si="110"/>
        <v/>
      </c>
      <c r="BQ170" s="39" t="str">
        <f t="shared" si="111"/>
        <v/>
      </c>
      <c r="BR170" s="39" t="str">
        <f t="shared" si="112"/>
        <v/>
      </c>
      <c r="BS170" s="39" t="str">
        <f t="shared" si="113"/>
        <v/>
      </c>
      <c r="BT170" s="39" t="str">
        <f t="shared" si="114"/>
        <v/>
      </c>
      <c r="BU170" s="39" t="str">
        <f t="shared" si="115"/>
        <v/>
      </c>
      <c r="BV170" s="39" t="str">
        <f t="shared" si="116"/>
        <v/>
      </c>
      <c r="BW170" s="39" t="str">
        <f t="shared" si="117"/>
        <v/>
      </c>
      <c r="BX170" s="39" t="str">
        <f t="shared" si="118"/>
        <v/>
      </c>
      <c r="BY170" s="39" t="str">
        <f t="shared" si="119"/>
        <v/>
      </c>
      <c r="BZ170" s="39" t="str">
        <f t="shared" si="120"/>
        <v/>
      </c>
      <c r="CA170" s="39" t="str">
        <f t="shared" si="121"/>
        <v/>
      </c>
      <c r="CB170" s="39" t="str">
        <f t="shared" si="122"/>
        <v/>
      </c>
      <c r="CC170" s="39" t="str">
        <f t="shared" si="123"/>
        <v/>
      </c>
      <c r="CD170" s="39" t="str">
        <f t="shared" si="124"/>
        <v/>
      </c>
      <c r="CE170" s="39" t="str">
        <f t="shared" si="125"/>
        <v/>
      </c>
      <c r="CF170" s="39" t="str">
        <f t="shared" si="126"/>
        <v/>
      </c>
      <c r="CG170" s="39" t="str">
        <f t="shared" si="127"/>
        <v/>
      </c>
      <c r="CH170" s="39" t="str">
        <f t="shared" si="128"/>
        <v/>
      </c>
      <c r="CI170" s="39" t="str">
        <f t="shared" si="129"/>
        <v/>
      </c>
    </row>
    <row r="171" spans="1:87">
      <c r="A171" s="18"/>
      <c r="B171" s="15" t="str">
        <f>'Gene Table'!E170</f>
        <v>mmu-miR-532-3p</v>
      </c>
      <c r="C171" s="15" t="str">
        <f>'Gene Table'!B170</f>
        <v>G24</v>
      </c>
      <c r="D171" s="16" t="str">
        <f>IF(SUM('Test Sample Data'!D$3:D$98)&gt;10,IF(AND(ISNUMBER('Test Sample Data'!D170),'Test Sample Data'!D170&lt;$B$1,'Test Sample Data'!D170&gt;0),'Test Sample Data'!D170,$B$1),"")</f>
        <v/>
      </c>
      <c r="E171" s="17" t="str">
        <f>IF(SUM('Test Sample Data'!E$3:E$98)&gt;10,IF(AND(ISNUMBER('Test Sample Data'!E170),'Test Sample Data'!E170&lt;$B$1,'Test Sample Data'!E170&gt;0),'Test Sample Data'!E170,$B$1),"")</f>
        <v/>
      </c>
      <c r="F171" s="17" t="str">
        <f>IF(SUM('Test Sample Data'!F$3:F$98)&gt;10,IF(AND(ISNUMBER('Test Sample Data'!F170),'Test Sample Data'!F170&lt;$B$1,'Test Sample Data'!F170&gt;0),'Test Sample Data'!F170,$B$1),"")</f>
        <v/>
      </c>
      <c r="G171" s="17" t="str">
        <f>IF(SUM('Test Sample Data'!G$3:G$98)&gt;10,IF(AND(ISNUMBER('Test Sample Data'!G170),'Test Sample Data'!G170&lt;$B$1,'Test Sample Data'!G170&gt;0),'Test Sample Data'!G170,$B$1),"")</f>
        <v/>
      </c>
      <c r="H171" s="17" t="str">
        <f>IF(SUM('Test Sample Data'!H$3:H$98)&gt;10,IF(AND(ISNUMBER('Test Sample Data'!H170),'Test Sample Data'!H170&lt;$B$1,'Test Sample Data'!H170&gt;0),'Test Sample Data'!H170,$B$1),"")</f>
        <v/>
      </c>
      <c r="I171" s="17" t="str">
        <f>IF(SUM('Test Sample Data'!I$3:I$98)&gt;10,IF(AND(ISNUMBER('Test Sample Data'!I170),'Test Sample Data'!I170&lt;$B$1,'Test Sample Data'!I170&gt;0),'Test Sample Data'!I170,$B$1),"")</f>
        <v/>
      </c>
      <c r="J171" s="17" t="str">
        <f>IF(SUM('Test Sample Data'!J$3:J$98)&gt;10,IF(AND(ISNUMBER('Test Sample Data'!J170),'Test Sample Data'!J170&lt;$B$1,'Test Sample Data'!J170&gt;0),'Test Sample Data'!J170,$B$1),"")</f>
        <v/>
      </c>
      <c r="K171" s="17" t="str">
        <f>IF(SUM('Test Sample Data'!K$3:K$98)&gt;10,IF(AND(ISNUMBER('Test Sample Data'!K170),'Test Sample Data'!K170&lt;$B$1,'Test Sample Data'!K170&gt;0),'Test Sample Data'!K170,$B$1),"")</f>
        <v/>
      </c>
      <c r="L171" s="17" t="str">
        <f>IF(SUM('Test Sample Data'!L$3:L$98)&gt;10,IF(AND(ISNUMBER('Test Sample Data'!L170),'Test Sample Data'!L170&lt;$B$1,'Test Sample Data'!L170&gt;0),'Test Sample Data'!L170,$B$1),"")</f>
        <v/>
      </c>
      <c r="M171" s="17" t="str">
        <f>IF(SUM('Test Sample Data'!M$3:M$98)&gt;10,IF(AND(ISNUMBER('Test Sample Data'!M170),'Test Sample Data'!M170&lt;$B$1,'Test Sample Data'!M170&gt;0),'Test Sample Data'!M170,$B$1),"")</f>
        <v/>
      </c>
      <c r="N171" s="17" t="str">
        <f>'Gene Table'!E170</f>
        <v>mmu-miR-532-3p</v>
      </c>
      <c r="O171" s="17" t="str">
        <f>'Gene Table'!B170</f>
        <v>G24</v>
      </c>
      <c r="P171" s="17" t="str">
        <f>IF(SUM('Control Sample Data'!D$3:D$98)&gt;10,IF(AND(ISNUMBER('Control Sample Data'!D170),'Control Sample Data'!D170&lt;$B$1,'Control Sample Data'!D170&gt;0),'Control Sample Data'!D170,$B$1),"")</f>
        <v/>
      </c>
      <c r="Q171" s="17" t="str">
        <f>IF(SUM('Control Sample Data'!E$3:E$98)&gt;10,IF(AND(ISNUMBER('Control Sample Data'!E170),'Control Sample Data'!E170&lt;$B$1,'Control Sample Data'!E170&gt;0),'Control Sample Data'!E170,$B$1),"")</f>
        <v/>
      </c>
      <c r="R171" s="17" t="str">
        <f>IF(SUM('Control Sample Data'!F$3:F$98)&gt;10,IF(AND(ISNUMBER('Control Sample Data'!F170),'Control Sample Data'!F170&lt;$B$1,'Control Sample Data'!F170&gt;0),'Control Sample Data'!F170,$B$1),"")</f>
        <v/>
      </c>
      <c r="S171" s="17" t="str">
        <f>IF(SUM('Control Sample Data'!G$3:G$98)&gt;10,IF(AND(ISNUMBER('Control Sample Data'!G170),'Control Sample Data'!G170&lt;$B$1,'Control Sample Data'!G170&gt;0),'Control Sample Data'!G170,$B$1),"")</f>
        <v/>
      </c>
      <c r="T171" s="17" t="str">
        <f>IF(SUM('Control Sample Data'!H$3:H$98)&gt;10,IF(AND(ISNUMBER('Control Sample Data'!H170),'Control Sample Data'!H170&lt;$B$1,'Control Sample Data'!H170&gt;0),'Control Sample Data'!H170,$B$1),"")</f>
        <v/>
      </c>
      <c r="U171" s="17" t="str">
        <f>IF(SUM('Control Sample Data'!I$3:I$98)&gt;10,IF(AND(ISNUMBER('Control Sample Data'!I170),'Control Sample Data'!I170&lt;$B$1,'Control Sample Data'!I170&gt;0),'Control Sample Data'!I170,$B$1),"")</f>
        <v/>
      </c>
      <c r="V171" s="17" t="str">
        <f>IF(SUM('Control Sample Data'!J$3:J$98)&gt;10,IF(AND(ISNUMBER('Control Sample Data'!J170),'Control Sample Data'!J170&lt;$B$1,'Control Sample Data'!J170&gt;0),'Control Sample Data'!J170,$B$1),"")</f>
        <v/>
      </c>
      <c r="W171" s="17" t="str">
        <f>IF(SUM('Control Sample Data'!K$3:K$98)&gt;10,IF(AND(ISNUMBER('Control Sample Data'!K170),'Control Sample Data'!K170&lt;$B$1,'Control Sample Data'!K170&gt;0),'Control Sample Data'!K170,$B$1),"")</f>
        <v/>
      </c>
      <c r="X171" s="17" t="str">
        <f>IF(SUM('Control Sample Data'!L$3:L$98)&gt;10,IF(AND(ISNUMBER('Control Sample Data'!L170),'Control Sample Data'!L170&lt;$B$1,'Control Sample Data'!L170&gt;0),'Control Sample Data'!L170,$B$1),"")</f>
        <v/>
      </c>
      <c r="Y171" s="17" t="str">
        <f>IF(SUM('Control Sample Data'!M$3:M$98)&gt;10,IF(AND(ISNUMBER('Control Sample Data'!M170),'Control Sample Data'!M170&lt;$B$1,'Control Sample Data'!M170&gt;0),'Control Sample Data'!M170,$B$1),"")</f>
        <v/>
      </c>
      <c r="AT171" s="36" t="str">
        <f t="shared" si="90"/>
        <v/>
      </c>
      <c r="AU171" s="36" t="str">
        <f t="shared" si="91"/>
        <v/>
      </c>
      <c r="AV171" s="36" t="str">
        <f t="shared" si="92"/>
        <v/>
      </c>
      <c r="AW171" s="36" t="str">
        <f t="shared" si="93"/>
        <v/>
      </c>
      <c r="AX171" s="36" t="str">
        <f t="shared" si="94"/>
        <v/>
      </c>
      <c r="AY171" s="36" t="str">
        <f t="shared" si="95"/>
        <v/>
      </c>
      <c r="AZ171" s="36" t="str">
        <f t="shared" si="96"/>
        <v/>
      </c>
      <c r="BA171" s="36" t="str">
        <f t="shared" si="97"/>
        <v/>
      </c>
      <c r="BB171" s="36" t="str">
        <f t="shared" si="98"/>
        <v/>
      </c>
      <c r="BC171" s="36" t="str">
        <f t="shared" si="99"/>
        <v/>
      </c>
      <c r="BD171" s="36" t="str">
        <f t="shared" si="100"/>
        <v/>
      </c>
      <c r="BE171" s="36" t="str">
        <f t="shared" si="101"/>
        <v/>
      </c>
      <c r="BF171" s="36" t="str">
        <f t="shared" si="102"/>
        <v/>
      </c>
      <c r="BG171" s="36" t="str">
        <f t="shared" si="103"/>
        <v/>
      </c>
      <c r="BH171" s="36" t="str">
        <f t="shared" si="104"/>
        <v/>
      </c>
      <c r="BI171" s="36" t="str">
        <f t="shared" si="105"/>
        <v/>
      </c>
      <c r="BJ171" s="36" t="str">
        <f t="shared" si="106"/>
        <v/>
      </c>
      <c r="BK171" s="36" t="str">
        <f t="shared" si="107"/>
        <v/>
      </c>
      <c r="BL171" s="36" t="str">
        <f t="shared" si="108"/>
        <v/>
      </c>
      <c r="BM171" s="36" t="str">
        <f t="shared" si="109"/>
        <v/>
      </c>
      <c r="BN171" s="38" t="e">
        <f t="shared" si="130"/>
        <v>#DIV/0!</v>
      </c>
      <c r="BO171" s="38" t="e">
        <f t="shared" si="131"/>
        <v>#DIV/0!</v>
      </c>
      <c r="BP171" s="39" t="str">
        <f t="shared" si="110"/>
        <v/>
      </c>
      <c r="BQ171" s="39" t="str">
        <f t="shared" si="111"/>
        <v/>
      </c>
      <c r="BR171" s="39" t="str">
        <f t="shared" si="112"/>
        <v/>
      </c>
      <c r="BS171" s="39" t="str">
        <f t="shared" si="113"/>
        <v/>
      </c>
      <c r="BT171" s="39" t="str">
        <f t="shared" si="114"/>
        <v/>
      </c>
      <c r="BU171" s="39" t="str">
        <f t="shared" si="115"/>
        <v/>
      </c>
      <c r="BV171" s="39" t="str">
        <f t="shared" si="116"/>
        <v/>
      </c>
      <c r="BW171" s="39" t="str">
        <f t="shared" si="117"/>
        <v/>
      </c>
      <c r="BX171" s="39" t="str">
        <f t="shared" si="118"/>
        <v/>
      </c>
      <c r="BY171" s="39" t="str">
        <f t="shared" si="119"/>
        <v/>
      </c>
      <c r="BZ171" s="39" t="str">
        <f t="shared" si="120"/>
        <v/>
      </c>
      <c r="CA171" s="39" t="str">
        <f t="shared" si="121"/>
        <v/>
      </c>
      <c r="CB171" s="39" t="str">
        <f t="shared" si="122"/>
        <v/>
      </c>
      <c r="CC171" s="39" t="str">
        <f t="shared" si="123"/>
        <v/>
      </c>
      <c r="CD171" s="39" t="str">
        <f t="shared" si="124"/>
        <v/>
      </c>
      <c r="CE171" s="39" t="str">
        <f t="shared" si="125"/>
        <v/>
      </c>
      <c r="CF171" s="39" t="str">
        <f t="shared" si="126"/>
        <v/>
      </c>
      <c r="CG171" s="39" t="str">
        <f t="shared" si="127"/>
        <v/>
      </c>
      <c r="CH171" s="39" t="str">
        <f t="shared" si="128"/>
        <v/>
      </c>
      <c r="CI171" s="39" t="str">
        <f t="shared" si="129"/>
        <v/>
      </c>
    </row>
    <row r="172" spans="1:87">
      <c r="A172" s="18"/>
      <c r="B172" s="15" t="str">
        <f>'Gene Table'!E171</f>
        <v>mmu-miR-345-5p</v>
      </c>
      <c r="C172" s="15" t="str">
        <f>'Gene Table'!B171</f>
        <v>H01</v>
      </c>
      <c r="D172" s="16" t="str">
        <f>IF(SUM('Test Sample Data'!D$3:D$98)&gt;10,IF(AND(ISNUMBER('Test Sample Data'!D171),'Test Sample Data'!D171&lt;$B$1,'Test Sample Data'!D171&gt;0),'Test Sample Data'!D171,$B$1),"")</f>
        <v/>
      </c>
      <c r="E172" s="17" t="str">
        <f>IF(SUM('Test Sample Data'!E$3:E$98)&gt;10,IF(AND(ISNUMBER('Test Sample Data'!E171),'Test Sample Data'!E171&lt;$B$1,'Test Sample Data'!E171&gt;0),'Test Sample Data'!E171,$B$1),"")</f>
        <v/>
      </c>
      <c r="F172" s="17" t="str">
        <f>IF(SUM('Test Sample Data'!F$3:F$98)&gt;10,IF(AND(ISNUMBER('Test Sample Data'!F171),'Test Sample Data'!F171&lt;$B$1,'Test Sample Data'!F171&gt;0),'Test Sample Data'!F171,$B$1),"")</f>
        <v/>
      </c>
      <c r="G172" s="17" t="str">
        <f>IF(SUM('Test Sample Data'!G$3:G$98)&gt;10,IF(AND(ISNUMBER('Test Sample Data'!G171),'Test Sample Data'!G171&lt;$B$1,'Test Sample Data'!G171&gt;0),'Test Sample Data'!G171,$B$1),"")</f>
        <v/>
      </c>
      <c r="H172" s="17" t="str">
        <f>IF(SUM('Test Sample Data'!H$3:H$98)&gt;10,IF(AND(ISNUMBER('Test Sample Data'!H171),'Test Sample Data'!H171&lt;$B$1,'Test Sample Data'!H171&gt;0),'Test Sample Data'!H171,$B$1),"")</f>
        <v/>
      </c>
      <c r="I172" s="17" t="str">
        <f>IF(SUM('Test Sample Data'!I$3:I$98)&gt;10,IF(AND(ISNUMBER('Test Sample Data'!I171),'Test Sample Data'!I171&lt;$B$1,'Test Sample Data'!I171&gt;0),'Test Sample Data'!I171,$B$1),"")</f>
        <v/>
      </c>
      <c r="J172" s="17" t="str">
        <f>IF(SUM('Test Sample Data'!J$3:J$98)&gt;10,IF(AND(ISNUMBER('Test Sample Data'!J171),'Test Sample Data'!J171&lt;$B$1,'Test Sample Data'!J171&gt;0),'Test Sample Data'!J171,$B$1),"")</f>
        <v/>
      </c>
      <c r="K172" s="17" t="str">
        <f>IF(SUM('Test Sample Data'!K$3:K$98)&gt;10,IF(AND(ISNUMBER('Test Sample Data'!K171),'Test Sample Data'!K171&lt;$B$1,'Test Sample Data'!K171&gt;0),'Test Sample Data'!K171,$B$1),"")</f>
        <v/>
      </c>
      <c r="L172" s="17" t="str">
        <f>IF(SUM('Test Sample Data'!L$3:L$98)&gt;10,IF(AND(ISNUMBER('Test Sample Data'!L171),'Test Sample Data'!L171&lt;$B$1,'Test Sample Data'!L171&gt;0),'Test Sample Data'!L171,$B$1),"")</f>
        <v/>
      </c>
      <c r="M172" s="17" t="str">
        <f>IF(SUM('Test Sample Data'!M$3:M$98)&gt;10,IF(AND(ISNUMBER('Test Sample Data'!M171),'Test Sample Data'!M171&lt;$B$1,'Test Sample Data'!M171&gt;0),'Test Sample Data'!M171,$B$1),"")</f>
        <v/>
      </c>
      <c r="N172" s="17" t="str">
        <f>'Gene Table'!E171</f>
        <v>mmu-miR-345-5p</v>
      </c>
      <c r="O172" s="17" t="str">
        <f>'Gene Table'!B171</f>
        <v>H01</v>
      </c>
      <c r="P172" s="17" t="str">
        <f>IF(SUM('Control Sample Data'!D$3:D$98)&gt;10,IF(AND(ISNUMBER('Control Sample Data'!D171),'Control Sample Data'!D171&lt;$B$1,'Control Sample Data'!D171&gt;0),'Control Sample Data'!D171,$B$1),"")</f>
        <v/>
      </c>
      <c r="Q172" s="17" t="str">
        <f>IF(SUM('Control Sample Data'!E$3:E$98)&gt;10,IF(AND(ISNUMBER('Control Sample Data'!E171),'Control Sample Data'!E171&lt;$B$1,'Control Sample Data'!E171&gt;0),'Control Sample Data'!E171,$B$1),"")</f>
        <v/>
      </c>
      <c r="R172" s="17" t="str">
        <f>IF(SUM('Control Sample Data'!F$3:F$98)&gt;10,IF(AND(ISNUMBER('Control Sample Data'!F171),'Control Sample Data'!F171&lt;$B$1,'Control Sample Data'!F171&gt;0),'Control Sample Data'!F171,$B$1),"")</f>
        <v/>
      </c>
      <c r="S172" s="17" t="str">
        <f>IF(SUM('Control Sample Data'!G$3:G$98)&gt;10,IF(AND(ISNUMBER('Control Sample Data'!G171),'Control Sample Data'!G171&lt;$B$1,'Control Sample Data'!G171&gt;0),'Control Sample Data'!G171,$B$1),"")</f>
        <v/>
      </c>
      <c r="T172" s="17" t="str">
        <f>IF(SUM('Control Sample Data'!H$3:H$98)&gt;10,IF(AND(ISNUMBER('Control Sample Data'!H171),'Control Sample Data'!H171&lt;$B$1,'Control Sample Data'!H171&gt;0),'Control Sample Data'!H171,$B$1),"")</f>
        <v/>
      </c>
      <c r="U172" s="17" t="str">
        <f>IF(SUM('Control Sample Data'!I$3:I$98)&gt;10,IF(AND(ISNUMBER('Control Sample Data'!I171),'Control Sample Data'!I171&lt;$B$1,'Control Sample Data'!I171&gt;0),'Control Sample Data'!I171,$B$1),"")</f>
        <v/>
      </c>
      <c r="V172" s="17" t="str">
        <f>IF(SUM('Control Sample Data'!J$3:J$98)&gt;10,IF(AND(ISNUMBER('Control Sample Data'!J171),'Control Sample Data'!J171&lt;$B$1,'Control Sample Data'!J171&gt;0),'Control Sample Data'!J171,$B$1),"")</f>
        <v/>
      </c>
      <c r="W172" s="17" t="str">
        <f>IF(SUM('Control Sample Data'!K$3:K$98)&gt;10,IF(AND(ISNUMBER('Control Sample Data'!K171),'Control Sample Data'!K171&lt;$B$1,'Control Sample Data'!K171&gt;0),'Control Sample Data'!K171,$B$1),"")</f>
        <v/>
      </c>
      <c r="X172" s="17" t="str">
        <f>IF(SUM('Control Sample Data'!L$3:L$98)&gt;10,IF(AND(ISNUMBER('Control Sample Data'!L171),'Control Sample Data'!L171&lt;$B$1,'Control Sample Data'!L171&gt;0),'Control Sample Data'!L171,$B$1),"")</f>
        <v/>
      </c>
      <c r="Y172" s="17" t="str">
        <f>IF(SUM('Control Sample Data'!M$3:M$98)&gt;10,IF(AND(ISNUMBER('Control Sample Data'!M171),'Control Sample Data'!M171&lt;$B$1,'Control Sample Data'!M171&gt;0),'Control Sample Data'!M171,$B$1),"")</f>
        <v/>
      </c>
      <c r="AT172" s="36" t="str">
        <f t="shared" si="90"/>
        <v/>
      </c>
      <c r="AU172" s="36" t="str">
        <f t="shared" si="91"/>
        <v/>
      </c>
      <c r="AV172" s="36" t="str">
        <f t="shared" si="92"/>
        <v/>
      </c>
      <c r="AW172" s="36" t="str">
        <f t="shared" si="93"/>
        <v/>
      </c>
      <c r="AX172" s="36" t="str">
        <f t="shared" si="94"/>
        <v/>
      </c>
      <c r="AY172" s="36" t="str">
        <f t="shared" si="95"/>
        <v/>
      </c>
      <c r="AZ172" s="36" t="str">
        <f t="shared" si="96"/>
        <v/>
      </c>
      <c r="BA172" s="36" t="str">
        <f t="shared" si="97"/>
        <v/>
      </c>
      <c r="BB172" s="36" t="str">
        <f t="shared" si="98"/>
        <v/>
      </c>
      <c r="BC172" s="36" t="str">
        <f t="shared" si="99"/>
        <v/>
      </c>
      <c r="BD172" s="36" t="str">
        <f t="shared" si="100"/>
        <v/>
      </c>
      <c r="BE172" s="36" t="str">
        <f t="shared" si="101"/>
        <v/>
      </c>
      <c r="BF172" s="36" t="str">
        <f t="shared" si="102"/>
        <v/>
      </c>
      <c r="BG172" s="36" t="str">
        <f t="shared" si="103"/>
        <v/>
      </c>
      <c r="BH172" s="36" t="str">
        <f t="shared" si="104"/>
        <v/>
      </c>
      <c r="BI172" s="36" t="str">
        <f t="shared" si="105"/>
        <v/>
      </c>
      <c r="BJ172" s="36" t="str">
        <f t="shared" si="106"/>
        <v/>
      </c>
      <c r="BK172" s="36" t="str">
        <f t="shared" si="107"/>
        <v/>
      </c>
      <c r="BL172" s="36" t="str">
        <f t="shared" si="108"/>
        <v/>
      </c>
      <c r="BM172" s="36" t="str">
        <f t="shared" si="109"/>
        <v/>
      </c>
      <c r="BN172" s="38" t="e">
        <f t="shared" si="130"/>
        <v>#DIV/0!</v>
      </c>
      <c r="BO172" s="38" t="e">
        <f t="shared" si="131"/>
        <v>#DIV/0!</v>
      </c>
      <c r="BP172" s="39" t="str">
        <f t="shared" si="110"/>
        <v/>
      </c>
      <c r="BQ172" s="39" t="str">
        <f t="shared" si="111"/>
        <v/>
      </c>
      <c r="BR172" s="39" t="str">
        <f t="shared" si="112"/>
        <v/>
      </c>
      <c r="BS172" s="39" t="str">
        <f t="shared" si="113"/>
        <v/>
      </c>
      <c r="BT172" s="39" t="str">
        <f t="shared" si="114"/>
        <v/>
      </c>
      <c r="BU172" s="39" t="str">
        <f t="shared" si="115"/>
        <v/>
      </c>
      <c r="BV172" s="39" t="str">
        <f t="shared" si="116"/>
        <v/>
      </c>
      <c r="BW172" s="39" t="str">
        <f t="shared" si="117"/>
        <v/>
      </c>
      <c r="BX172" s="39" t="str">
        <f t="shared" si="118"/>
        <v/>
      </c>
      <c r="BY172" s="39" t="str">
        <f t="shared" si="119"/>
        <v/>
      </c>
      <c r="BZ172" s="39" t="str">
        <f t="shared" si="120"/>
        <v/>
      </c>
      <c r="CA172" s="39" t="str">
        <f t="shared" si="121"/>
        <v/>
      </c>
      <c r="CB172" s="39" t="str">
        <f t="shared" si="122"/>
        <v/>
      </c>
      <c r="CC172" s="39" t="str">
        <f t="shared" si="123"/>
        <v/>
      </c>
      <c r="CD172" s="39" t="str">
        <f t="shared" si="124"/>
        <v/>
      </c>
      <c r="CE172" s="39" t="str">
        <f t="shared" si="125"/>
        <v/>
      </c>
      <c r="CF172" s="39" t="str">
        <f t="shared" si="126"/>
        <v/>
      </c>
      <c r="CG172" s="39" t="str">
        <f t="shared" si="127"/>
        <v/>
      </c>
      <c r="CH172" s="39" t="str">
        <f t="shared" si="128"/>
        <v/>
      </c>
      <c r="CI172" s="39" t="str">
        <f t="shared" si="129"/>
        <v/>
      </c>
    </row>
    <row r="173" spans="1:87">
      <c r="A173" s="18"/>
      <c r="B173" s="15" t="str">
        <f>'Gene Table'!E172</f>
        <v>mmu-miR-707</v>
      </c>
      <c r="C173" s="15" t="str">
        <f>'Gene Table'!B172</f>
        <v>H02</v>
      </c>
      <c r="D173" s="16" t="str">
        <f>IF(SUM('Test Sample Data'!D$3:D$98)&gt;10,IF(AND(ISNUMBER('Test Sample Data'!D172),'Test Sample Data'!D172&lt;$B$1,'Test Sample Data'!D172&gt;0),'Test Sample Data'!D172,$B$1),"")</f>
        <v/>
      </c>
      <c r="E173" s="17" t="str">
        <f>IF(SUM('Test Sample Data'!E$3:E$98)&gt;10,IF(AND(ISNUMBER('Test Sample Data'!E172),'Test Sample Data'!E172&lt;$B$1,'Test Sample Data'!E172&gt;0),'Test Sample Data'!E172,$B$1),"")</f>
        <v/>
      </c>
      <c r="F173" s="17" t="str">
        <f>IF(SUM('Test Sample Data'!F$3:F$98)&gt;10,IF(AND(ISNUMBER('Test Sample Data'!F172),'Test Sample Data'!F172&lt;$B$1,'Test Sample Data'!F172&gt;0),'Test Sample Data'!F172,$B$1),"")</f>
        <v/>
      </c>
      <c r="G173" s="17" t="str">
        <f>IF(SUM('Test Sample Data'!G$3:G$98)&gt;10,IF(AND(ISNUMBER('Test Sample Data'!G172),'Test Sample Data'!G172&lt;$B$1,'Test Sample Data'!G172&gt;0),'Test Sample Data'!G172,$B$1),"")</f>
        <v/>
      </c>
      <c r="H173" s="17" t="str">
        <f>IF(SUM('Test Sample Data'!H$3:H$98)&gt;10,IF(AND(ISNUMBER('Test Sample Data'!H172),'Test Sample Data'!H172&lt;$B$1,'Test Sample Data'!H172&gt;0),'Test Sample Data'!H172,$B$1),"")</f>
        <v/>
      </c>
      <c r="I173" s="17" t="str">
        <f>IF(SUM('Test Sample Data'!I$3:I$98)&gt;10,IF(AND(ISNUMBER('Test Sample Data'!I172),'Test Sample Data'!I172&lt;$B$1,'Test Sample Data'!I172&gt;0),'Test Sample Data'!I172,$B$1),"")</f>
        <v/>
      </c>
      <c r="J173" s="17" t="str">
        <f>IF(SUM('Test Sample Data'!J$3:J$98)&gt;10,IF(AND(ISNUMBER('Test Sample Data'!J172),'Test Sample Data'!J172&lt;$B$1,'Test Sample Data'!J172&gt;0),'Test Sample Data'!J172,$B$1),"")</f>
        <v/>
      </c>
      <c r="K173" s="17" t="str">
        <f>IF(SUM('Test Sample Data'!K$3:K$98)&gt;10,IF(AND(ISNUMBER('Test Sample Data'!K172),'Test Sample Data'!K172&lt;$B$1,'Test Sample Data'!K172&gt;0),'Test Sample Data'!K172,$B$1),"")</f>
        <v/>
      </c>
      <c r="L173" s="17" t="str">
        <f>IF(SUM('Test Sample Data'!L$3:L$98)&gt;10,IF(AND(ISNUMBER('Test Sample Data'!L172),'Test Sample Data'!L172&lt;$B$1,'Test Sample Data'!L172&gt;0),'Test Sample Data'!L172,$B$1),"")</f>
        <v/>
      </c>
      <c r="M173" s="17" t="str">
        <f>IF(SUM('Test Sample Data'!M$3:M$98)&gt;10,IF(AND(ISNUMBER('Test Sample Data'!M172),'Test Sample Data'!M172&lt;$B$1,'Test Sample Data'!M172&gt;0),'Test Sample Data'!M172,$B$1),"")</f>
        <v/>
      </c>
      <c r="N173" s="17" t="str">
        <f>'Gene Table'!E172</f>
        <v>mmu-miR-707</v>
      </c>
      <c r="O173" s="17" t="str">
        <f>'Gene Table'!B172</f>
        <v>H02</v>
      </c>
      <c r="P173" s="17" t="str">
        <f>IF(SUM('Control Sample Data'!D$3:D$98)&gt;10,IF(AND(ISNUMBER('Control Sample Data'!D172),'Control Sample Data'!D172&lt;$B$1,'Control Sample Data'!D172&gt;0),'Control Sample Data'!D172,$B$1),"")</f>
        <v/>
      </c>
      <c r="Q173" s="17" t="str">
        <f>IF(SUM('Control Sample Data'!E$3:E$98)&gt;10,IF(AND(ISNUMBER('Control Sample Data'!E172),'Control Sample Data'!E172&lt;$B$1,'Control Sample Data'!E172&gt;0),'Control Sample Data'!E172,$B$1),"")</f>
        <v/>
      </c>
      <c r="R173" s="17" t="str">
        <f>IF(SUM('Control Sample Data'!F$3:F$98)&gt;10,IF(AND(ISNUMBER('Control Sample Data'!F172),'Control Sample Data'!F172&lt;$B$1,'Control Sample Data'!F172&gt;0),'Control Sample Data'!F172,$B$1),"")</f>
        <v/>
      </c>
      <c r="S173" s="17" t="str">
        <f>IF(SUM('Control Sample Data'!G$3:G$98)&gt;10,IF(AND(ISNUMBER('Control Sample Data'!G172),'Control Sample Data'!G172&lt;$B$1,'Control Sample Data'!G172&gt;0),'Control Sample Data'!G172,$B$1),"")</f>
        <v/>
      </c>
      <c r="T173" s="17" t="str">
        <f>IF(SUM('Control Sample Data'!H$3:H$98)&gt;10,IF(AND(ISNUMBER('Control Sample Data'!H172),'Control Sample Data'!H172&lt;$B$1,'Control Sample Data'!H172&gt;0),'Control Sample Data'!H172,$B$1),"")</f>
        <v/>
      </c>
      <c r="U173" s="17" t="str">
        <f>IF(SUM('Control Sample Data'!I$3:I$98)&gt;10,IF(AND(ISNUMBER('Control Sample Data'!I172),'Control Sample Data'!I172&lt;$B$1,'Control Sample Data'!I172&gt;0),'Control Sample Data'!I172,$B$1),"")</f>
        <v/>
      </c>
      <c r="V173" s="17" t="str">
        <f>IF(SUM('Control Sample Data'!J$3:J$98)&gt;10,IF(AND(ISNUMBER('Control Sample Data'!J172),'Control Sample Data'!J172&lt;$B$1,'Control Sample Data'!J172&gt;0),'Control Sample Data'!J172,$B$1),"")</f>
        <v/>
      </c>
      <c r="W173" s="17" t="str">
        <f>IF(SUM('Control Sample Data'!K$3:K$98)&gt;10,IF(AND(ISNUMBER('Control Sample Data'!K172),'Control Sample Data'!K172&lt;$B$1,'Control Sample Data'!K172&gt;0),'Control Sample Data'!K172,$B$1),"")</f>
        <v/>
      </c>
      <c r="X173" s="17" t="str">
        <f>IF(SUM('Control Sample Data'!L$3:L$98)&gt;10,IF(AND(ISNUMBER('Control Sample Data'!L172),'Control Sample Data'!L172&lt;$B$1,'Control Sample Data'!L172&gt;0),'Control Sample Data'!L172,$B$1),"")</f>
        <v/>
      </c>
      <c r="Y173" s="17" t="str">
        <f>IF(SUM('Control Sample Data'!M$3:M$98)&gt;10,IF(AND(ISNUMBER('Control Sample Data'!M172),'Control Sample Data'!M172&lt;$B$1,'Control Sample Data'!M172&gt;0),'Control Sample Data'!M172,$B$1),"")</f>
        <v/>
      </c>
      <c r="AT173" s="36" t="str">
        <f t="shared" si="90"/>
        <v/>
      </c>
      <c r="AU173" s="36" t="str">
        <f t="shared" si="91"/>
        <v/>
      </c>
      <c r="AV173" s="36" t="str">
        <f t="shared" si="92"/>
        <v/>
      </c>
      <c r="AW173" s="36" t="str">
        <f t="shared" si="93"/>
        <v/>
      </c>
      <c r="AX173" s="36" t="str">
        <f t="shared" si="94"/>
        <v/>
      </c>
      <c r="AY173" s="36" t="str">
        <f t="shared" si="95"/>
        <v/>
      </c>
      <c r="AZ173" s="36" t="str">
        <f t="shared" si="96"/>
        <v/>
      </c>
      <c r="BA173" s="36" t="str">
        <f t="shared" si="97"/>
        <v/>
      </c>
      <c r="BB173" s="36" t="str">
        <f t="shared" si="98"/>
        <v/>
      </c>
      <c r="BC173" s="36" t="str">
        <f t="shared" si="99"/>
        <v/>
      </c>
      <c r="BD173" s="36" t="str">
        <f t="shared" si="100"/>
        <v/>
      </c>
      <c r="BE173" s="36" t="str">
        <f t="shared" si="101"/>
        <v/>
      </c>
      <c r="BF173" s="36" t="str">
        <f t="shared" si="102"/>
        <v/>
      </c>
      <c r="BG173" s="36" t="str">
        <f t="shared" si="103"/>
        <v/>
      </c>
      <c r="BH173" s="36" t="str">
        <f t="shared" si="104"/>
        <v/>
      </c>
      <c r="BI173" s="36" t="str">
        <f t="shared" si="105"/>
        <v/>
      </c>
      <c r="BJ173" s="36" t="str">
        <f t="shared" si="106"/>
        <v/>
      </c>
      <c r="BK173" s="36" t="str">
        <f t="shared" si="107"/>
        <v/>
      </c>
      <c r="BL173" s="36" t="str">
        <f t="shared" si="108"/>
        <v/>
      </c>
      <c r="BM173" s="36" t="str">
        <f t="shared" si="109"/>
        <v/>
      </c>
      <c r="BN173" s="38" t="e">
        <f t="shared" si="130"/>
        <v>#DIV/0!</v>
      </c>
      <c r="BO173" s="38" t="e">
        <f t="shared" si="131"/>
        <v>#DIV/0!</v>
      </c>
      <c r="BP173" s="39" t="str">
        <f t="shared" si="110"/>
        <v/>
      </c>
      <c r="BQ173" s="39" t="str">
        <f t="shared" si="111"/>
        <v/>
      </c>
      <c r="BR173" s="39" t="str">
        <f t="shared" si="112"/>
        <v/>
      </c>
      <c r="BS173" s="39" t="str">
        <f t="shared" si="113"/>
        <v/>
      </c>
      <c r="BT173" s="39" t="str">
        <f t="shared" si="114"/>
        <v/>
      </c>
      <c r="BU173" s="39" t="str">
        <f t="shared" si="115"/>
        <v/>
      </c>
      <c r="BV173" s="39" t="str">
        <f t="shared" si="116"/>
        <v/>
      </c>
      <c r="BW173" s="39" t="str">
        <f t="shared" si="117"/>
        <v/>
      </c>
      <c r="BX173" s="39" t="str">
        <f t="shared" si="118"/>
        <v/>
      </c>
      <c r="BY173" s="39" t="str">
        <f t="shared" si="119"/>
        <v/>
      </c>
      <c r="BZ173" s="39" t="str">
        <f t="shared" si="120"/>
        <v/>
      </c>
      <c r="CA173" s="39" t="str">
        <f t="shared" si="121"/>
        <v/>
      </c>
      <c r="CB173" s="39" t="str">
        <f t="shared" si="122"/>
        <v/>
      </c>
      <c r="CC173" s="39" t="str">
        <f t="shared" si="123"/>
        <v/>
      </c>
      <c r="CD173" s="39" t="str">
        <f t="shared" si="124"/>
        <v/>
      </c>
      <c r="CE173" s="39" t="str">
        <f t="shared" si="125"/>
        <v/>
      </c>
      <c r="CF173" s="39" t="str">
        <f t="shared" si="126"/>
        <v/>
      </c>
      <c r="CG173" s="39" t="str">
        <f t="shared" si="127"/>
        <v/>
      </c>
      <c r="CH173" s="39" t="str">
        <f t="shared" si="128"/>
        <v/>
      </c>
      <c r="CI173" s="39" t="str">
        <f t="shared" si="129"/>
        <v/>
      </c>
    </row>
    <row r="174" spans="1:87">
      <c r="A174" s="18"/>
      <c r="B174" s="15" t="str">
        <f>'Gene Table'!E173</f>
        <v>mmu-miR-346-5p</v>
      </c>
      <c r="C174" s="15" t="str">
        <f>'Gene Table'!B173</f>
        <v>H03</v>
      </c>
      <c r="D174" s="16" t="str">
        <f>IF(SUM('Test Sample Data'!D$3:D$98)&gt;10,IF(AND(ISNUMBER('Test Sample Data'!D173),'Test Sample Data'!D173&lt;$B$1,'Test Sample Data'!D173&gt;0),'Test Sample Data'!D173,$B$1),"")</f>
        <v/>
      </c>
      <c r="E174" s="17" t="str">
        <f>IF(SUM('Test Sample Data'!E$3:E$98)&gt;10,IF(AND(ISNUMBER('Test Sample Data'!E173),'Test Sample Data'!E173&lt;$B$1,'Test Sample Data'!E173&gt;0),'Test Sample Data'!E173,$B$1),"")</f>
        <v/>
      </c>
      <c r="F174" s="17" t="str">
        <f>IF(SUM('Test Sample Data'!F$3:F$98)&gt;10,IF(AND(ISNUMBER('Test Sample Data'!F173),'Test Sample Data'!F173&lt;$B$1,'Test Sample Data'!F173&gt;0),'Test Sample Data'!F173,$B$1),"")</f>
        <v/>
      </c>
      <c r="G174" s="17" t="str">
        <f>IF(SUM('Test Sample Data'!G$3:G$98)&gt;10,IF(AND(ISNUMBER('Test Sample Data'!G173),'Test Sample Data'!G173&lt;$B$1,'Test Sample Data'!G173&gt;0),'Test Sample Data'!G173,$B$1),"")</f>
        <v/>
      </c>
      <c r="H174" s="17" t="str">
        <f>IF(SUM('Test Sample Data'!H$3:H$98)&gt;10,IF(AND(ISNUMBER('Test Sample Data'!H173),'Test Sample Data'!H173&lt;$B$1,'Test Sample Data'!H173&gt;0),'Test Sample Data'!H173,$B$1),"")</f>
        <v/>
      </c>
      <c r="I174" s="17" t="str">
        <f>IF(SUM('Test Sample Data'!I$3:I$98)&gt;10,IF(AND(ISNUMBER('Test Sample Data'!I173),'Test Sample Data'!I173&lt;$B$1,'Test Sample Data'!I173&gt;0),'Test Sample Data'!I173,$B$1),"")</f>
        <v/>
      </c>
      <c r="J174" s="17" t="str">
        <f>IF(SUM('Test Sample Data'!J$3:J$98)&gt;10,IF(AND(ISNUMBER('Test Sample Data'!J173),'Test Sample Data'!J173&lt;$B$1,'Test Sample Data'!J173&gt;0),'Test Sample Data'!J173,$B$1),"")</f>
        <v/>
      </c>
      <c r="K174" s="17" t="str">
        <f>IF(SUM('Test Sample Data'!K$3:K$98)&gt;10,IF(AND(ISNUMBER('Test Sample Data'!K173),'Test Sample Data'!K173&lt;$B$1,'Test Sample Data'!K173&gt;0),'Test Sample Data'!K173,$B$1),"")</f>
        <v/>
      </c>
      <c r="L174" s="17" t="str">
        <f>IF(SUM('Test Sample Data'!L$3:L$98)&gt;10,IF(AND(ISNUMBER('Test Sample Data'!L173),'Test Sample Data'!L173&lt;$B$1,'Test Sample Data'!L173&gt;0),'Test Sample Data'!L173,$B$1),"")</f>
        <v/>
      </c>
      <c r="M174" s="17" t="str">
        <f>IF(SUM('Test Sample Data'!M$3:M$98)&gt;10,IF(AND(ISNUMBER('Test Sample Data'!M173),'Test Sample Data'!M173&lt;$B$1,'Test Sample Data'!M173&gt;0),'Test Sample Data'!M173,$B$1),"")</f>
        <v/>
      </c>
      <c r="N174" s="17" t="str">
        <f>'Gene Table'!E173</f>
        <v>mmu-miR-346-5p</v>
      </c>
      <c r="O174" s="17" t="str">
        <f>'Gene Table'!B173</f>
        <v>H03</v>
      </c>
      <c r="P174" s="17" t="str">
        <f>IF(SUM('Control Sample Data'!D$3:D$98)&gt;10,IF(AND(ISNUMBER('Control Sample Data'!D173),'Control Sample Data'!D173&lt;$B$1,'Control Sample Data'!D173&gt;0),'Control Sample Data'!D173,$B$1),"")</f>
        <v/>
      </c>
      <c r="Q174" s="17" t="str">
        <f>IF(SUM('Control Sample Data'!E$3:E$98)&gt;10,IF(AND(ISNUMBER('Control Sample Data'!E173),'Control Sample Data'!E173&lt;$B$1,'Control Sample Data'!E173&gt;0),'Control Sample Data'!E173,$B$1),"")</f>
        <v/>
      </c>
      <c r="R174" s="17" t="str">
        <f>IF(SUM('Control Sample Data'!F$3:F$98)&gt;10,IF(AND(ISNUMBER('Control Sample Data'!F173),'Control Sample Data'!F173&lt;$B$1,'Control Sample Data'!F173&gt;0),'Control Sample Data'!F173,$B$1),"")</f>
        <v/>
      </c>
      <c r="S174" s="17" t="str">
        <f>IF(SUM('Control Sample Data'!G$3:G$98)&gt;10,IF(AND(ISNUMBER('Control Sample Data'!G173),'Control Sample Data'!G173&lt;$B$1,'Control Sample Data'!G173&gt;0),'Control Sample Data'!G173,$B$1),"")</f>
        <v/>
      </c>
      <c r="T174" s="17" t="str">
        <f>IF(SUM('Control Sample Data'!H$3:H$98)&gt;10,IF(AND(ISNUMBER('Control Sample Data'!H173),'Control Sample Data'!H173&lt;$B$1,'Control Sample Data'!H173&gt;0),'Control Sample Data'!H173,$B$1),"")</f>
        <v/>
      </c>
      <c r="U174" s="17" t="str">
        <f>IF(SUM('Control Sample Data'!I$3:I$98)&gt;10,IF(AND(ISNUMBER('Control Sample Data'!I173),'Control Sample Data'!I173&lt;$B$1,'Control Sample Data'!I173&gt;0),'Control Sample Data'!I173,$B$1),"")</f>
        <v/>
      </c>
      <c r="V174" s="17" t="str">
        <f>IF(SUM('Control Sample Data'!J$3:J$98)&gt;10,IF(AND(ISNUMBER('Control Sample Data'!J173),'Control Sample Data'!J173&lt;$B$1,'Control Sample Data'!J173&gt;0),'Control Sample Data'!J173,$B$1),"")</f>
        <v/>
      </c>
      <c r="W174" s="17" t="str">
        <f>IF(SUM('Control Sample Data'!K$3:K$98)&gt;10,IF(AND(ISNUMBER('Control Sample Data'!K173),'Control Sample Data'!K173&lt;$B$1,'Control Sample Data'!K173&gt;0),'Control Sample Data'!K173,$B$1),"")</f>
        <v/>
      </c>
      <c r="X174" s="17" t="str">
        <f>IF(SUM('Control Sample Data'!L$3:L$98)&gt;10,IF(AND(ISNUMBER('Control Sample Data'!L173),'Control Sample Data'!L173&lt;$B$1,'Control Sample Data'!L173&gt;0),'Control Sample Data'!L173,$B$1),"")</f>
        <v/>
      </c>
      <c r="Y174" s="17" t="str">
        <f>IF(SUM('Control Sample Data'!M$3:M$98)&gt;10,IF(AND(ISNUMBER('Control Sample Data'!M173),'Control Sample Data'!M173&lt;$B$1,'Control Sample Data'!M173&gt;0),'Control Sample Data'!M173,$B$1),"")</f>
        <v/>
      </c>
      <c r="AT174" s="36" t="str">
        <f t="shared" si="90"/>
        <v/>
      </c>
      <c r="AU174" s="36" t="str">
        <f t="shared" si="91"/>
        <v/>
      </c>
      <c r="AV174" s="36" t="str">
        <f t="shared" si="92"/>
        <v/>
      </c>
      <c r="AW174" s="36" t="str">
        <f t="shared" si="93"/>
        <v/>
      </c>
      <c r="AX174" s="36" t="str">
        <f t="shared" si="94"/>
        <v/>
      </c>
      <c r="AY174" s="36" t="str">
        <f t="shared" si="95"/>
        <v/>
      </c>
      <c r="AZ174" s="36" t="str">
        <f t="shared" si="96"/>
        <v/>
      </c>
      <c r="BA174" s="36" t="str">
        <f t="shared" si="97"/>
        <v/>
      </c>
      <c r="BB174" s="36" t="str">
        <f t="shared" si="98"/>
        <v/>
      </c>
      <c r="BC174" s="36" t="str">
        <f t="shared" si="99"/>
        <v/>
      </c>
      <c r="BD174" s="36" t="str">
        <f t="shared" si="100"/>
        <v/>
      </c>
      <c r="BE174" s="36" t="str">
        <f t="shared" si="101"/>
        <v/>
      </c>
      <c r="BF174" s="36" t="str">
        <f t="shared" si="102"/>
        <v/>
      </c>
      <c r="BG174" s="36" t="str">
        <f t="shared" si="103"/>
        <v/>
      </c>
      <c r="BH174" s="36" t="str">
        <f t="shared" si="104"/>
        <v/>
      </c>
      <c r="BI174" s="36" t="str">
        <f t="shared" si="105"/>
        <v/>
      </c>
      <c r="BJ174" s="36" t="str">
        <f t="shared" si="106"/>
        <v/>
      </c>
      <c r="BK174" s="36" t="str">
        <f t="shared" si="107"/>
        <v/>
      </c>
      <c r="BL174" s="36" t="str">
        <f t="shared" si="108"/>
        <v/>
      </c>
      <c r="BM174" s="36" t="str">
        <f t="shared" si="109"/>
        <v/>
      </c>
      <c r="BN174" s="38" t="e">
        <f t="shared" si="130"/>
        <v>#DIV/0!</v>
      </c>
      <c r="BO174" s="38" t="e">
        <f t="shared" si="131"/>
        <v>#DIV/0!</v>
      </c>
      <c r="BP174" s="39" t="str">
        <f t="shared" si="110"/>
        <v/>
      </c>
      <c r="BQ174" s="39" t="str">
        <f t="shared" si="111"/>
        <v/>
      </c>
      <c r="BR174" s="39" t="str">
        <f t="shared" si="112"/>
        <v/>
      </c>
      <c r="BS174" s="39" t="str">
        <f t="shared" si="113"/>
        <v/>
      </c>
      <c r="BT174" s="39" t="str">
        <f t="shared" si="114"/>
        <v/>
      </c>
      <c r="BU174" s="39" t="str">
        <f t="shared" si="115"/>
        <v/>
      </c>
      <c r="BV174" s="39" t="str">
        <f t="shared" si="116"/>
        <v/>
      </c>
      <c r="BW174" s="39" t="str">
        <f t="shared" si="117"/>
        <v/>
      </c>
      <c r="BX174" s="39" t="str">
        <f t="shared" si="118"/>
        <v/>
      </c>
      <c r="BY174" s="39" t="str">
        <f t="shared" si="119"/>
        <v/>
      </c>
      <c r="BZ174" s="39" t="str">
        <f t="shared" si="120"/>
        <v/>
      </c>
      <c r="CA174" s="39" t="str">
        <f t="shared" si="121"/>
        <v/>
      </c>
      <c r="CB174" s="39" t="str">
        <f t="shared" si="122"/>
        <v/>
      </c>
      <c r="CC174" s="39" t="str">
        <f t="shared" si="123"/>
        <v/>
      </c>
      <c r="CD174" s="39" t="str">
        <f t="shared" si="124"/>
        <v/>
      </c>
      <c r="CE174" s="39" t="str">
        <f t="shared" si="125"/>
        <v/>
      </c>
      <c r="CF174" s="39" t="str">
        <f t="shared" si="126"/>
        <v/>
      </c>
      <c r="CG174" s="39" t="str">
        <f t="shared" si="127"/>
        <v/>
      </c>
      <c r="CH174" s="39" t="str">
        <f t="shared" si="128"/>
        <v/>
      </c>
      <c r="CI174" s="39" t="str">
        <f t="shared" si="129"/>
        <v/>
      </c>
    </row>
    <row r="175" spans="1:87">
      <c r="A175" s="18"/>
      <c r="B175" s="15" t="str">
        <f>'Gene Table'!E174</f>
        <v>mmu-miR-712-5p</v>
      </c>
      <c r="C175" s="15" t="str">
        <f>'Gene Table'!B174</f>
        <v>H04</v>
      </c>
      <c r="D175" s="16" t="str">
        <f>IF(SUM('Test Sample Data'!D$3:D$98)&gt;10,IF(AND(ISNUMBER('Test Sample Data'!D174),'Test Sample Data'!D174&lt;$B$1,'Test Sample Data'!D174&gt;0),'Test Sample Data'!D174,$B$1),"")</f>
        <v/>
      </c>
      <c r="E175" s="17" t="str">
        <f>IF(SUM('Test Sample Data'!E$3:E$98)&gt;10,IF(AND(ISNUMBER('Test Sample Data'!E174),'Test Sample Data'!E174&lt;$B$1,'Test Sample Data'!E174&gt;0),'Test Sample Data'!E174,$B$1),"")</f>
        <v/>
      </c>
      <c r="F175" s="17" t="str">
        <f>IF(SUM('Test Sample Data'!F$3:F$98)&gt;10,IF(AND(ISNUMBER('Test Sample Data'!F174),'Test Sample Data'!F174&lt;$B$1,'Test Sample Data'!F174&gt;0),'Test Sample Data'!F174,$B$1),"")</f>
        <v/>
      </c>
      <c r="G175" s="17" t="str">
        <f>IF(SUM('Test Sample Data'!G$3:G$98)&gt;10,IF(AND(ISNUMBER('Test Sample Data'!G174),'Test Sample Data'!G174&lt;$B$1,'Test Sample Data'!G174&gt;0),'Test Sample Data'!G174,$B$1),"")</f>
        <v/>
      </c>
      <c r="H175" s="17" t="str">
        <f>IF(SUM('Test Sample Data'!H$3:H$98)&gt;10,IF(AND(ISNUMBER('Test Sample Data'!H174),'Test Sample Data'!H174&lt;$B$1,'Test Sample Data'!H174&gt;0),'Test Sample Data'!H174,$B$1),"")</f>
        <v/>
      </c>
      <c r="I175" s="17" t="str">
        <f>IF(SUM('Test Sample Data'!I$3:I$98)&gt;10,IF(AND(ISNUMBER('Test Sample Data'!I174),'Test Sample Data'!I174&lt;$B$1,'Test Sample Data'!I174&gt;0),'Test Sample Data'!I174,$B$1),"")</f>
        <v/>
      </c>
      <c r="J175" s="17" t="str">
        <f>IF(SUM('Test Sample Data'!J$3:J$98)&gt;10,IF(AND(ISNUMBER('Test Sample Data'!J174),'Test Sample Data'!J174&lt;$B$1,'Test Sample Data'!J174&gt;0),'Test Sample Data'!J174,$B$1),"")</f>
        <v/>
      </c>
      <c r="K175" s="17" t="str">
        <f>IF(SUM('Test Sample Data'!K$3:K$98)&gt;10,IF(AND(ISNUMBER('Test Sample Data'!K174),'Test Sample Data'!K174&lt;$B$1,'Test Sample Data'!K174&gt;0),'Test Sample Data'!K174,$B$1),"")</f>
        <v/>
      </c>
      <c r="L175" s="17" t="str">
        <f>IF(SUM('Test Sample Data'!L$3:L$98)&gt;10,IF(AND(ISNUMBER('Test Sample Data'!L174),'Test Sample Data'!L174&lt;$B$1,'Test Sample Data'!L174&gt;0),'Test Sample Data'!L174,$B$1),"")</f>
        <v/>
      </c>
      <c r="M175" s="17" t="str">
        <f>IF(SUM('Test Sample Data'!M$3:M$98)&gt;10,IF(AND(ISNUMBER('Test Sample Data'!M174),'Test Sample Data'!M174&lt;$B$1,'Test Sample Data'!M174&gt;0),'Test Sample Data'!M174,$B$1),"")</f>
        <v/>
      </c>
      <c r="N175" s="17" t="str">
        <f>'Gene Table'!E174</f>
        <v>mmu-miR-712-5p</v>
      </c>
      <c r="O175" s="17" t="str">
        <f>'Gene Table'!B174</f>
        <v>H04</v>
      </c>
      <c r="P175" s="17" t="str">
        <f>IF(SUM('Control Sample Data'!D$3:D$98)&gt;10,IF(AND(ISNUMBER('Control Sample Data'!D174),'Control Sample Data'!D174&lt;$B$1,'Control Sample Data'!D174&gt;0),'Control Sample Data'!D174,$B$1),"")</f>
        <v/>
      </c>
      <c r="Q175" s="17" t="str">
        <f>IF(SUM('Control Sample Data'!E$3:E$98)&gt;10,IF(AND(ISNUMBER('Control Sample Data'!E174),'Control Sample Data'!E174&lt;$B$1,'Control Sample Data'!E174&gt;0),'Control Sample Data'!E174,$B$1),"")</f>
        <v/>
      </c>
      <c r="R175" s="17" t="str">
        <f>IF(SUM('Control Sample Data'!F$3:F$98)&gt;10,IF(AND(ISNUMBER('Control Sample Data'!F174),'Control Sample Data'!F174&lt;$B$1,'Control Sample Data'!F174&gt;0),'Control Sample Data'!F174,$B$1),"")</f>
        <v/>
      </c>
      <c r="S175" s="17" t="str">
        <f>IF(SUM('Control Sample Data'!G$3:G$98)&gt;10,IF(AND(ISNUMBER('Control Sample Data'!G174),'Control Sample Data'!G174&lt;$B$1,'Control Sample Data'!G174&gt;0),'Control Sample Data'!G174,$B$1),"")</f>
        <v/>
      </c>
      <c r="T175" s="17" t="str">
        <f>IF(SUM('Control Sample Data'!H$3:H$98)&gt;10,IF(AND(ISNUMBER('Control Sample Data'!H174),'Control Sample Data'!H174&lt;$B$1,'Control Sample Data'!H174&gt;0),'Control Sample Data'!H174,$B$1),"")</f>
        <v/>
      </c>
      <c r="U175" s="17" t="str">
        <f>IF(SUM('Control Sample Data'!I$3:I$98)&gt;10,IF(AND(ISNUMBER('Control Sample Data'!I174),'Control Sample Data'!I174&lt;$B$1,'Control Sample Data'!I174&gt;0),'Control Sample Data'!I174,$B$1),"")</f>
        <v/>
      </c>
      <c r="V175" s="17" t="str">
        <f>IF(SUM('Control Sample Data'!J$3:J$98)&gt;10,IF(AND(ISNUMBER('Control Sample Data'!J174),'Control Sample Data'!J174&lt;$B$1,'Control Sample Data'!J174&gt;0),'Control Sample Data'!J174,$B$1),"")</f>
        <v/>
      </c>
      <c r="W175" s="17" t="str">
        <f>IF(SUM('Control Sample Data'!K$3:K$98)&gt;10,IF(AND(ISNUMBER('Control Sample Data'!K174),'Control Sample Data'!K174&lt;$B$1,'Control Sample Data'!K174&gt;0),'Control Sample Data'!K174,$B$1),"")</f>
        <v/>
      </c>
      <c r="X175" s="17" t="str">
        <f>IF(SUM('Control Sample Data'!L$3:L$98)&gt;10,IF(AND(ISNUMBER('Control Sample Data'!L174),'Control Sample Data'!L174&lt;$B$1,'Control Sample Data'!L174&gt;0),'Control Sample Data'!L174,$B$1),"")</f>
        <v/>
      </c>
      <c r="Y175" s="17" t="str">
        <f>IF(SUM('Control Sample Data'!M$3:M$98)&gt;10,IF(AND(ISNUMBER('Control Sample Data'!M174),'Control Sample Data'!M174&lt;$B$1,'Control Sample Data'!M174&gt;0),'Control Sample Data'!M174,$B$1),"")</f>
        <v/>
      </c>
      <c r="AT175" s="36" t="str">
        <f t="shared" si="90"/>
        <v/>
      </c>
      <c r="AU175" s="36" t="str">
        <f t="shared" si="91"/>
        <v/>
      </c>
      <c r="AV175" s="36" t="str">
        <f t="shared" si="92"/>
        <v/>
      </c>
      <c r="AW175" s="36" t="str">
        <f t="shared" si="93"/>
        <v/>
      </c>
      <c r="AX175" s="36" t="str">
        <f t="shared" si="94"/>
        <v/>
      </c>
      <c r="AY175" s="36" t="str">
        <f t="shared" si="95"/>
        <v/>
      </c>
      <c r="AZ175" s="36" t="str">
        <f t="shared" si="96"/>
        <v/>
      </c>
      <c r="BA175" s="36" t="str">
        <f t="shared" si="97"/>
        <v/>
      </c>
      <c r="BB175" s="36" t="str">
        <f t="shared" si="98"/>
        <v/>
      </c>
      <c r="BC175" s="36" t="str">
        <f t="shared" si="99"/>
        <v/>
      </c>
      <c r="BD175" s="36" t="str">
        <f t="shared" si="100"/>
        <v/>
      </c>
      <c r="BE175" s="36" t="str">
        <f t="shared" si="101"/>
        <v/>
      </c>
      <c r="BF175" s="36" t="str">
        <f t="shared" si="102"/>
        <v/>
      </c>
      <c r="BG175" s="36" t="str">
        <f t="shared" si="103"/>
        <v/>
      </c>
      <c r="BH175" s="36" t="str">
        <f t="shared" si="104"/>
        <v/>
      </c>
      <c r="BI175" s="36" t="str">
        <f t="shared" si="105"/>
        <v/>
      </c>
      <c r="BJ175" s="36" t="str">
        <f t="shared" si="106"/>
        <v/>
      </c>
      <c r="BK175" s="36" t="str">
        <f t="shared" si="107"/>
        <v/>
      </c>
      <c r="BL175" s="36" t="str">
        <f t="shared" si="108"/>
        <v/>
      </c>
      <c r="BM175" s="36" t="str">
        <f t="shared" si="109"/>
        <v/>
      </c>
      <c r="BN175" s="38" t="e">
        <f t="shared" si="130"/>
        <v>#DIV/0!</v>
      </c>
      <c r="BO175" s="38" t="e">
        <f t="shared" si="131"/>
        <v>#DIV/0!</v>
      </c>
      <c r="BP175" s="39" t="str">
        <f t="shared" si="110"/>
        <v/>
      </c>
      <c r="BQ175" s="39" t="str">
        <f t="shared" si="111"/>
        <v/>
      </c>
      <c r="BR175" s="39" t="str">
        <f t="shared" si="112"/>
        <v/>
      </c>
      <c r="BS175" s="39" t="str">
        <f t="shared" si="113"/>
        <v/>
      </c>
      <c r="BT175" s="39" t="str">
        <f t="shared" si="114"/>
        <v/>
      </c>
      <c r="BU175" s="39" t="str">
        <f t="shared" si="115"/>
        <v/>
      </c>
      <c r="BV175" s="39" t="str">
        <f t="shared" si="116"/>
        <v/>
      </c>
      <c r="BW175" s="39" t="str">
        <f t="shared" si="117"/>
        <v/>
      </c>
      <c r="BX175" s="39" t="str">
        <f t="shared" si="118"/>
        <v/>
      </c>
      <c r="BY175" s="39" t="str">
        <f t="shared" si="119"/>
        <v/>
      </c>
      <c r="BZ175" s="39" t="str">
        <f t="shared" si="120"/>
        <v/>
      </c>
      <c r="CA175" s="39" t="str">
        <f t="shared" si="121"/>
        <v/>
      </c>
      <c r="CB175" s="39" t="str">
        <f t="shared" si="122"/>
        <v/>
      </c>
      <c r="CC175" s="39" t="str">
        <f t="shared" si="123"/>
        <v/>
      </c>
      <c r="CD175" s="39" t="str">
        <f t="shared" si="124"/>
        <v/>
      </c>
      <c r="CE175" s="39" t="str">
        <f t="shared" si="125"/>
        <v/>
      </c>
      <c r="CF175" s="39" t="str">
        <f t="shared" si="126"/>
        <v/>
      </c>
      <c r="CG175" s="39" t="str">
        <f t="shared" si="127"/>
        <v/>
      </c>
      <c r="CH175" s="39" t="str">
        <f t="shared" si="128"/>
        <v/>
      </c>
      <c r="CI175" s="39" t="str">
        <f t="shared" si="129"/>
        <v/>
      </c>
    </row>
    <row r="176" spans="1:87">
      <c r="A176" s="18"/>
      <c r="B176" s="15" t="str">
        <f>'Gene Table'!E175</f>
        <v>mmu-miR-34b-3p</v>
      </c>
      <c r="C176" s="15" t="str">
        <f>'Gene Table'!B175</f>
        <v>H05</v>
      </c>
      <c r="D176" s="16" t="str">
        <f>IF(SUM('Test Sample Data'!D$3:D$98)&gt;10,IF(AND(ISNUMBER('Test Sample Data'!D175),'Test Sample Data'!D175&lt;$B$1,'Test Sample Data'!D175&gt;0),'Test Sample Data'!D175,$B$1),"")</f>
        <v/>
      </c>
      <c r="E176" s="17" t="str">
        <f>IF(SUM('Test Sample Data'!E$3:E$98)&gt;10,IF(AND(ISNUMBER('Test Sample Data'!E175),'Test Sample Data'!E175&lt;$B$1,'Test Sample Data'!E175&gt;0),'Test Sample Data'!E175,$B$1),"")</f>
        <v/>
      </c>
      <c r="F176" s="17" t="str">
        <f>IF(SUM('Test Sample Data'!F$3:F$98)&gt;10,IF(AND(ISNUMBER('Test Sample Data'!F175),'Test Sample Data'!F175&lt;$B$1,'Test Sample Data'!F175&gt;0),'Test Sample Data'!F175,$B$1),"")</f>
        <v/>
      </c>
      <c r="G176" s="17" t="str">
        <f>IF(SUM('Test Sample Data'!G$3:G$98)&gt;10,IF(AND(ISNUMBER('Test Sample Data'!G175),'Test Sample Data'!G175&lt;$B$1,'Test Sample Data'!G175&gt;0),'Test Sample Data'!G175,$B$1),"")</f>
        <v/>
      </c>
      <c r="H176" s="17" t="str">
        <f>IF(SUM('Test Sample Data'!H$3:H$98)&gt;10,IF(AND(ISNUMBER('Test Sample Data'!H175),'Test Sample Data'!H175&lt;$B$1,'Test Sample Data'!H175&gt;0),'Test Sample Data'!H175,$B$1),"")</f>
        <v/>
      </c>
      <c r="I176" s="17" t="str">
        <f>IF(SUM('Test Sample Data'!I$3:I$98)&gt;10,IF(AND(ISNUMBER('Test Sample Data'!I175),'Test Sample Data'!I175&lt;$B$1,'Test Sample Data'!I175&gt;0),'Test Sample Data'!I175,$B$1),"")</f>
        <v/>
      </c>
      <c r="J176" s="17" t="str">
        <f>IF(SUM('Test Sample Data'!J$3:J$98)&gt;10,IF(AND(ISNUMBER('Test Sample Data'!J175),'Test Sample Data'!J175&lt;$B$1,'Test Sample Data'!J175&gt;0),'Test Sample Data'!J175,$B$1),"")</f>
        <v/>
      </c>
      <c r="K176" s="17" t="str">
        <f>IF(SUM('Test Sample Data'!K$3:K$98)&gt;10,IF(AND(ISNUMBER('Test Sample Data'!K175),'Test Sample Data'!K175&lt;$B$1,'Test Sample Data'!K175&gt;0),'Test Sample Data'!K175,$B$1),"")</f>
        <v/>
      </c>
      <c r="L176" s="17" t="str">
        <f>IF(SUM('Test Sample Data'!L$3:L$98)&gt;10,IF(AND(ISNUMBER('Test Sample Data'!L175),'Test Sample Data'!L175&lt;$B$1,'Test Sample Data'!L175&gt;0),'Test Sample Data'!L175,$B$1),"")</f>
        <v/>
      </c>
      <c r="M176" s="17" t="str">
        <f>IF(SUM('Test Sample Data'!M$3:M$98)&gt;10,IF(AND(ISNUMBER('Test Sample Data'!M175),'Test Sample Data'!M175&lt;$B$1,'Test Sample Data'!M175&gt;0),'Test Sample Data'!M175,$B$1),"")</f>
        <v/>
      </c>
      <c r="N176" s="17" t="str">
        <f>'Gene Table'!E175</f>
        <v>mmu-miR-34b-3p</v>
      </c>
      <c r="O176" s="17" t="str">
        <f>'Gene Table'!B175</f>
        <v>H05</v>
      </c>
      <c r="P176" s="17" t="str">
        <f>IF(SUM('Control Sample Data'!D$3:D$98)&gt;10,IF(AND(ISNUMBER('Control Sample Data'!D175),'Control Sample Data'!D175&lt;$B$1,'Control Sample Data'!D175&gt;0),'Control Sample Data'!D175,$B$1),"")</f>
        <v/>
      </c>
      <c r="Q176" s="17" t="str">
        <f>IF(SUM('Control Sample Data'!E$3:E$98)&gt;10,IF(AND(ISNUMBER('Control Sample Data'!E175),'Control Sample Data'!E175&lt;$B$1,'Control Sample Data'!E175&gt;0),'Control Sample Data'!E175,$B$1),"")</f>
        <v/>
      </c>
      <c r="R176" s="17" t="str">
        <f>IF(SUM('Control Sample Data'!F$3:F$98)&gt;10,IF(AND(ISNUMBER('Control Sample Data'!F175),'Control Sample Data'!F175&lt;$B$1,'Control Sample Data'!F175&gt;0),'Control Sample Data'!F175,$B$1),"")</f>
        <v/>
      </c>
      <c r="S176" s="17" t="str">
        <f>IF(SUM('Control Sample Data'!G$3:G$98)&gt;10,IF(AND(ISNUMBER('Control Sample Data'!G175),'Control Sample Data'!G175&lt;$B$1,'Control Sample Data'!G175&gt;0),'Control Sample Data'!G175,$B$1),"")</f>
        <v/>
      </c>
      <c r="T176" s="17" t="str">
        <f>IF(SUM('Control Sample Data'!H$3:H$98)&gt;10,IF(AND(ISNUMBER('Control Sample Data'!H175),'Control Sample Data'!H175&lt;$B$1,'Control Sample Data'!H175&gt;0),'Control Sample Data'!H175,$B$1),"")</f>
        <v/>
      </c>
      <c r="U176" s="17" t="str">
        <f>IF(SUM('Control Sample Data'!I$3:I$98)&gt;10,IF(AND(ISNUMBER('Control Sample Data'!I175),'Control Sample Data'!I175&lt;$B$1,'Control Sample Data'!I175&gt;0),'Control Sample Data'!I175,$B$1),"")</f>
        <v/>
      </c>
      <c r="V176" s="17" t="str">
        <f>IF(SUM('Control Sample Data'!J$3:J$98)&gt;10,IF(AND(ISNUMBER('Control Sample Data'!J175),'Control Sample Data'!J175&lt;$B$1,'Control Sample Data'!J175&gt;0),'Control Sample Data'!J175,$B$1),"")</f>
        <v/>
      </c>
      <c r="W176" s="17" t="str">
        <f>IF(SUM('Control Sample Data'!K$3:K$98)&gt;10,IF(AND(ISNUMBER('Control Sample Data'!K175),'Control Sample Data'!K175&lt;$B$1,'Control Sample Data'!K175&gt;0),'Control Sample Data'!K175,$B$1),"")</f>
        <v/>
      </c>
      <c r="X176" s="17" t="str">
        <f>IF(SUM('Control Sample Data'!L$3:L$98)&gt;10,IF(AND(ISNUMBER('Control Sample Data'!L175),'Control Sample Data'!L175&lt;$B$1,'Control Sample Data'!L175&gt;0),'Control Sample Data'!L175,$B$1),"")</f>
        <v/>
      </c>
      <c r="Y176" s="17" t="str">
        <f>IF(SUM('Control Sample Data'!M$3:M$98)&gt;10,IF(AND(ISNUMBER('Control Sample Data'!M175),'Control Sample Data'!M175&lt;$B$1,'Control Sample Data'!M175&gt;0),'Control Sample Data'!M175,$B$1),"")</f>
        <v/>
      </c>
      <c r="AT176" s="36" t="str">
        <f t="shared" si="90"/>
        <v/>
      </c>
      <c r="AU176" s="36" t="str">
        <f t="shared" si="91"/>
        <v/>
      </c>
      <c r="AV176" s="36" t="str">
        <f t="shared" si="92"/>
        <v/>
      </c>
      <c r="AW176" s="36" t="str">
        <f t="shared" si="93"/>
        <v/>
      </c>
      <c r="AX176" s="36" t="str">
        <f t="shared" si="94"/>
        <v/>
      </c>
      <c r="AY176" s="36" t="str">
        <f t="shared" si="95"/>
        <v/>
      </c>
      <c r="AZ176" s="36" t="str">
        <f t="shared" si="96"/>
        <v/>
      </c>
      <c r="BA176" s="36" t="str">
        <f t="shared" si="97"/>
        <v/>
      </c>
      <c r="BB176" s="36" t="str">
        <f t="shared" si="98"/>
        <v/>
      </c>
      <c r="BC176" s="36" t="str">
        <f t="shared" si="99"/>
        <v/>
      </c>
      <c r="BD176" s="36" t="str">
        <f t="shared" si="100"/>
        <v/>
      </c>
      <c r="BE176" s="36" t="str">
        <f t="shared" si="101"/>
        <v/>
      </c>
      <c r="BF176" s="36" t="str">
        <f t="shared" si="102"/>
        <v/>
      </c>
      <c r="BG176" s="36" t="str">
        <f t="shared" si="103"/>
        <v/>
      </c>
      <c r="BH176" s="36" t="str">
        <f t="shared" si="104"/>
        <v/>
      </c>
      <c r="BI176" s="36" t="str">
        <f t="shared" si="105"/>
        <v/>
      </c>
      <c r="BJ176" s="36" t="str">
        <f t="shared" si="106"/>
        <v/>
      </c>
      <c r="BK176" s="36" t="str">
        <f t="shared" si="107"/>
        <v/>
      </c>
      <c r="BL176" s="36" t="str">
        <f t="shared" si="108"/>
        <v/>
      </c>
      <c r="BM176" s="36" t="str">
        <f t="shared" si="109"/>
        <v/>
      </c>
      <c r="BN176" s="38" t="e">
        <f t="shared" si="130"/>
        <v>#DIV/0!</v>
      </c>
      <c r="BO176" s="38" t="e">
        <f t="shared" si="131"/>
        <v>#DIV/0!</v>
      </c>
      <c r="BP176" s="39" t="str">
        <f t="shared" si="110"/>
        <v/>
      </c>
      <c r="BQ176" s="39" t="str">
        <f t="shared" si="111"/>
        <v/>
      </c>
      <c r="BR176" s="39" t="str">
        <f t="shared" si="112"/>
        <v/>
      </c>
      <c r="BS176" s="39" t="str">
        <f t="shared" si="113"/>
        <v/>
      </c>
      <c r="BT176" s="39" t="str">
        <f t="shared" si="114"/>
        <v/>
      </c>
      <c r="BU176" s="39" t="str">
        <f t="shared" si="115"/>
        <v/>
      </c>
      <c r="BV176" s="39" t="str">
        <f t="shared" si="116"/>
        <v/>
      </c>
      <c r="BW176" s="39" t="str">
        <f t="shared" si="117"/>
        <v/>
      </c>
      <c r="BX176" s="39" t="str">
        <f t="shared" si="118"/>
        <v/>
      </c>
      <c r="BY176" s="39" t="str">
        <f t="shared" si="119"/>
        <v/>
      </c>
      <c r="BZ176" s="39" t="str">
        <f t="shared" si="120"/>
        <v/>
      </c>
      <c r="CA176" s="39" t="str">
        <f t="shared" si="121"/>
        <v/>
      </c>
      <c r="CB176" s="39" t="str">
        <f t="shared" si="122"/>
        <v/>
      </c>
      <c r="CC176" s="39" t="str">
        <f t="shared" si="123"/>
        <v/>
      </c>
      <c r="CD176" s="39" t="str">
        <f t="shared" si="124"/>
        <v/>
      </c>
      <c r="CE176" s="39" t="str">
        <f t="shared" si="125"/>
        <v/>
      </c>
      <c r="CF176" s="39" t="str">
        <f t="shared" si="126"/>
        <v/>
      </c>
      <c r="CG176" s="39" t="str">
        <f t="shared" si="127"/>
        <v/>
      </c>
      <c r="CH176" s="39" t="str">
        <f t="shared" si="128"/>
        <v/>
      </c>
      <c r="CI176" s="39" t="str">
        <f t="shared" si="129"/>
        <v/>
      </c>
    </row>
    <row r="177" spans="1:87">
      <c r="A177" s="18"/>
      <c r="B177" s="15" t="str">
        <f>'Gene Table'!E176</f>
        <v>mmu-miR-714</v>
      </c>
      <c r="C177" s="15" t="str">
        <f>'Gene Table'!B176</f>
        <v>H06</v>
      </c>
      <c r="D177" s="16" t="str">
        <f>IF(SUM('Test Sample Data'!D$3:D$98)&gt;10,IF(AND(ISNUMBER('Test Sample Data'!D176),'Test Sample Data'!D176&lt;$B$1,'Test Sample Data'!D176&gt;0),'Test Sample Data'!D176,$B$1),"")</f>
        <v/>
      </c>
      <c r="E177" s="17" t="str">
        <f>IF(SUM('Test Sample Data'!E$3:E$98)&gt;10,IF(AND(ISNUMBER('Test Sample Data'!E176),'Test Sample Data'!E176&lt;$B$1,'Test Sample Data'!E176&gt;0),'Test Sample Data'!E176,$B$1),"")</f>
        <v/>
      </c>
      <c r="F177" s="17" t="str">
        <f>IF(SUM('Test Sample Data'!F$3:F$98)&gt;10,IF(AND(ISNUMBER('Test Sample Data'!F176),'Test Sample Data'!F176&lt;$B$1,'Test Sample Data'!F176&gt;0),'Test Sample Data'!F176,$B$1),"")</f>
        <v/>
      </c>
      <c r="G177" s="17" t="str">
        <f>IF(SUM('Test Sample Data'!G$3:G$98)&gt;10,IF(AND(ISNUMBER('Test Sample Data'!G176),'Test Sample Data'!G176&lt;$B$1,'Test Sample Data'!G176&gt;0),'Test Sample Data'!G176,$B$1),"")</f>
        <v/>
      </c>
      <c r="H177" s="17" t="str">
        <f>IF(SUM('Test Sample Data'!H$3:H$98)&gt;10,IF(AND(ISNUMBER('Test Sample Data'!H176),'Test Sample Data'!H176&lt;$B$1,'Test Sample Data'!H176&gt;0),'Test Sample Data'!H176,$B$1),"")</f>
        <v/>
      </c>
      <c r="I177" s="17" t="str">
        <f>IF(SUM('Test Sample Data'!I$3:I$98)&gt;10,IF(AND(ISNUMBER('Test Sample Data'!I176),'Test Sample Data'!I176&lt;$B$1,'Test Sample Data'!I176&gt;0),'Test Sample Data'!I176,$B$1),"")</f>
        <v/>
      </c>
      <c r="J177" s="17" t="str">
        <f>IF(SUM('Test Sample Data'!J$3:J$98)&gt;10,IF(AND(ISNUMBER('Test Sample Data'!J176),'Test Sample Data'!J176&lt;$B$1,'Test Sample Data'!J176&gt;0),'Test Sample Data'!J176,$B$1),"")</f>
        <v/>
      </c>
      <c r="K177" s="17" t="str">
        <f>IF(SUM('Test Sample Data'!K$3:K$98)&gt;10,IF(AND(ISNUMBER('Test Sample Data'!K176),'Test Sample Data'!K176&lt;$B$1,'Test Sample Data'!K176&gt;0),'Test Sample Data'!K176,$B$1),"")</f>
        <v/>
      </c>
      <c r="L177" s="17" t="str">
        <f>IF(SUM('Test Sample Data'!L$3:L$98)&gt;10,IF(AND(ISNUMBER('Test Sample Data'!L176),'Test Sample Data'!L176&lt;$B$1,'Test Sample Data'!L176&gt;0),'Test Sample Data'!L176,$B$1),"")</f>
        <v/>
      </c>
      <c r="M177" s="17" t="str">
        <f>IF(SUM('Test Sample Data'!M$3:M$98)&gt;10,IF(AND(ISNUMBER('Test Sample Data'!M176),'Test Sample Data'!M176&lt;$B$1,'Test Sample Data'!M176&gt;0),'Test Sample Data'!M176,$B$1),"")</f>
        <v/>
      </c>
      <c r="N177" s="17" t="str">
        <f>'Gene Table'!E176</f>
        <v>mmu-miR-714</v>
      </c>
      <c r="O177" s="17" t="str">
        <f>'Gene Table'!B176</f>
        <v>H06</v>
      </c>
      <c r="P177" s="17" t="str">
        <f>IF(SUM('Control Sample Data'!D$3:D$98)&gt;10,IF(AND(ISNUMBER('Control Sample Data'!D176),'Control Sample Data'!D176&lt;$B$1,'Control Sample Data'!D176&gt;0),'Control Sample Data'!D176,$B$1),"")</f>
        <v/>
      </c>
      <c r="Q177" s="17" t="str">
        <f>IF(SUM('Control Sample Data'!E$3:E$98)&gt;10,IF(AND(ISNUMBER('Control Sample Data'!E176),'Control Sample Data'!E176&lt;$B$1,'Control Sample Data'!E176&gt;0),'Control Sample Data'!E176,$B$1),"")</f>
        <v/>
      </c>
      <c r="R177" s="17" t="str">
        <f>IF(SUM('Control Sample Data'!F$3:F$98)&gt;10,IF(AND(ISNUMBER('Control Sample Data'!F176),'Control Sample Data'!F176&lt;$B$1,'Control Sample Data'!F176&gt;0),'Control Sample Data'!F176,$B$1),"")</f>
        <v/>
      </c>
      <c r="S177" s="17" t="str">
        <f>IF(SUM('Control Sample Data'!G$3:G$98)&gt;10,IF(AND(ISNUMBER('Control Sample Data'!G176),'Control Sample Data'!G176&lt;$B$1,'Control Sample Data'!G176&gt;0),'Control Sample Data'!G176,$B$1),"")</f>
        <v/>
      </c>
      <c r="T177" s="17" t="str">
        <f>IF(SUM('Control Sample Data'!H$3:H$98)&gt;10,IF(AND(ISNUMBER('Control Sample Data'!H176),'Control Sample Data'!H176&lt;$B$1,'Control Sample Data'!H176&gt;0),'Control Sample Data'!H176,$B$1),"")</f>
        <v/>
      </c>
      <c r="U177" s="17" t="str">
        <f>IF(SUM('Control Sample Data'!I$3:I$98)&gt;10,IF(AND(ISNUMBER('Control Sample Data'!I176),'Control Sample Data'!I176&lt;$B$1,'Control Sample Data'!I176&gt;0),'Control Sample Data'!I176,$B$1),"")</f>
        <v/>
      </c>
      <c r="V177" s="17" t="str">
        <f>IF(SUM('Control Sample Data'!J$3:J$98)&gt;10,IF(AND(ISNUMBER('Control Sample Data'!J176),'Control Sample Data'!J176&lt;$B$1,'Control Sample Data'!J176&gt;0),'Control Sample Data'!J176,$B$1),"")</f>
        <v/>
      </c>
      <c r="W177" s="17" t="str">
        <f>IF(SUM('Control Sample Data'!K$3:K$98)&gt;10,IF(AND(ISNUMBER('Control Sample Data'!K176),'Control Sample Data'!K176&lt;$B$1,'Control Sample Data'!K176&gt;0),'Control Sample Data'!K176,$B$1),"")</f>
        <v/>
      </c>
      <c r="X177" s="17" t="str">
        <f>IF(SUM('Control Sample Data'!L$3:L$98)&gt;10,IF(AND(ISNUMBER('Control Sample Data'!L176),'Control Sample Data'!L176&lt;$B$1,'Control Sample Data'!L176&gt;0),'Control Sample Data'!L176,$B$1),"")</f>
        <v/>
      </c>
      <c r="Y177" s="17" t="str">
        <f>IF(SUM('Control Sample Data'!M$3:M$98)&gt;10,IF(AND(ISNUMBER('Control Sample Data'!M176),'Control Sample Data'!M176&lt;$B$1,'Control Sample Data'!M176&gt;0),'Control Sample Data'!M176,$B$1),"")</f>
        <v/>
      </c>
      <c r="AT177" s="36" t="str">
        <f t="shared" si="90"/>
        <v/>
      </c>
      <c r="AU177" s="36" t="str">
        <f t="shared" si="91"/>
        <v/>
      </c>
      <c r="AV177" s="36" t="str">
        <f t="shared" si="92"/>
        <v/>
      </c>
      <c r="AW177" s="36" t="str">
        <f t="shared" si="93"/>
        <v/>
      </c>
      <c r="AX177" s="36" t="str">
        <f t="shared" si="94"/>
        <v/>
      </c>
      <c r="AY177" s="36" t="str">
        <f t="shared" si="95"/>
        <v/>
      </c>
      <c r="AZ177" s="36" t="str">
        <f t="shared" si="96"/>
        <v/>
      </c>
      <c r="BA177" s="36" t="str">
        <f t="shared" si="97"/>
        <v/>
      </c>
      <c r="BB177" s="36" t="str">
        <f t="shared" si="98"/>
        <v/>
      </c>
      <c r="BC177" s="36" t="str">
        <f t="shared" si="99"/>
        <v/>
      </c>
      <c r="BD177" s="36" t="str">
        <f t="shared" si="100"/>
        <v/>
      </c>
      <c r="BE177" s="36" t="str">
        <f t="shared" si="101"/>
        <v/>
      </c>
      <c r="BF177" s="36" t="str">
        <f t="shared" si="102"/>
        <v/>
      </c>
      <c r="BG177" s="36" t="str">
        <f t="shared" si="103"/>
        <v/>
      </c>
      <c r="BH177" s="36" t="str">
        <f t="shared" si="104"/>
        <v/>
      </c>
      <c r="BI177" s="36" t="str">
        <f t="shared" si="105"/>
        <v/>
      </c>
      <c r="BJ177" s="36" t="str">
        <f t="shared" si="106"/>
        <v/>
      </c>
      <c r="BK177" s="36" t="str">
        <f t="shared" si="107"/>
        <v/>
      </c>
      <c r="BL177" s="36" t="str">
        <f t="shared" si="108"/>
        <v/>
      </c>
      <c r="BM177" s="36" t="str">
        <f t="shared" si="109"/>
        <v/>
      </c>
      <c r="BN177" s="38" t="e">
        <f t="shared" si="130"/>
        <v>#DIV/0!</v>
      </c>
      <c r="BO177" s="38" t="e">
        <f t="shared" si="131"/>
        <v>#DIV/0!</v>
      </c>
      <c r="BP177" s="39" t="str">
        <f t="shared" si="110"/>
        <v/>
      </c>
      <c r="BQ177" s="39" t="str">
        <f t="shared" si="111"/>
        <v/>
      </c>
      <c r="BR177" s="39" t="str">
        <f t="shared" si="112"/>
        <v/>
      </c>
      <c r="BS177" s="39" t="str">
        <f t="shared" si="113"/>
        <v/>
      </c>
      <c r="BT177" s="39" t="str">
        <f t="shared" si="114"/>
        <v/>
      </c>
      <c r="BU177" s="39" t="str">
        <f t="shared" si="115"/>
        <v/>
      </c>
      <c r="BV177" s="39" t="str">
        <f t="shared" si="116"/>
        <v/>
      </c>
      <c r="BW177" s="39" t="str">
        <f t="shared" si="117"/>
        <v/>
      </c>
      <c r="BX177" s="39" t="str">
        <f t="shared" si="118"/>
        <v/>
      </c>
      <c r="BY177" s="39" t="str">
        <f t="shared" si="119"/>
        <v/>
      </c>
      <c r="BZ177" s="39" t="str">
        <f t="shared" si="120"/>
        <v/>
      </c>
      <c r="CA177" s="39" t="str">
        <f t="shared" si="121"/>
        <v/>
      </c>
      <c r="CB177" s="39" t="str">
        <f t="shared" si="122"/>
        <v/>
      </c>
      <c r="CC177" s="39" t="str">
        <f t="shared" si="123"/>
        <v/>
      </c>
      <c r="CD177" s="39" t="str">
        <f t="shared" si="124"/>
        <v/>
      </c>
      <c r="CE177" s="39" t="str">
        <f t="shared" si="125"/>
        <v/>
      </c>
      <c r="CF177" s="39" t="str">
        <f t="shared" si="126"/>
        <v/>
      </c>
      <c r="CG177" s="39" t="str">
        <f t="shared" si="127"/>
        <v/>
      </c>
      <c r="CH177" s="39" t="str">
        <f t="shared" si="128"/>
        <v/>
      </c>
      <c r="CI177" s="39" t="str">
        <f t="shared" si="129"/>
        <v/>
      </c>
    </row>
    <row r="178" spans="1:87">
      <c r="A178" s="18"/>
      <c r="B178" s="15" t="str">
        <f>'Gene Table'!E177</f>
        <v>mmu-miR-350-3p</v>
      </c>
      <c r="C178" s="15" t="str">
        <f>'Gene Table'!B177</f>
        <v>H07</v>
      </c>
      <c r="D178" s="16" t="str">
        <f>IF(SUM('Test Sample Data'!D$3:D$98)&gt;10,IF(AND(ISNUMBER('Test Sample Data'!D177),'Test Sample Data'!D177&lt;$B$1,'Test Sample Data'!D177&gt;0),'Test Sample Data'!D177,$B$1),"")</f>
        <v/>
      </c>
      <c r="E178" s="17" t="str">
        <f>IF(SUM('Test Sample Data'!E$3:E$98)&gt;10,IF(AND(ISNUMBER('Test Sample Data'!E177),'Test Sample Data'!E177&lt;$B$1,'Test Sample Data'!E177&gt;0),'Test Sample Data'!E177,$B$1),"")</f>
        <v/>
      </c>
      <c r="F178" s="17" t="str">
        <f>IF(SUM('Test Sample Data'!F$3:F$98)&gt;10,IF(AND(ISNUMBER('Test Sample Data'!F177),'Test Sample Data'!F177&lt;$B$1,'Test Sample Data'!F177&gt;0),'Test Sample Data'!F177,$B$1),"")</f>
        <v/>
      </c>
      <c r="G178" s="17" t="str">
        <f>IF(SUM('Test Sample Data'!G$3:G$98)&gt;10,IF(AND(ISNUMBER('Test Sample Data'!G177),'Test Sample Data'!G177&lt;$B$1,'Test Sample Data'!G177&gt;0),'Test Sample Data'!G177,$B$1),"")</f>
        <v/>
      </c>
      <c r="H178" s="17" t="str">
        <f>IF(SUM('Test Sample Data'!H$3:H$98)&gt;10,IF(AND(ISNUMBER('Test Sample Data'!H177),'Test Sample Data'!H177&lt;$B$1,'Test Sample Data'!H177&gt;0),'Test Sample Data'!H177,$B$1),"")</f>
        <v/>
      </c>
      <c r="I178" s="17" t="str">
        <f>IF(SUM('Test Sample Data'!I$3:I$98)&gt;10,IF(AND(ISNUMBER('Test Sample Data'!I177),'Test Sample Data'!I177&lt;$B$1,'Test Sample Data'!I177&gt;0),'Test Sample Data'!I177,$B$1),"")</f>
        <v/>
      </c>
      <c r="J178" s="17" t="str">
        <f>IF(SUM('Test Sample Data'!J$3:J$98)&gt;10,IF(AND(ISNUMBER('Test Sample Data'!J177),'Test Sample Data'!J177&lt;$B$1,'Test Sample Data'!J177&gt;0),'Test Sample Data'!J177,$B$1),"")</f>
        <v/>
      </c>
      <c r="K178" s="17" t="str">
        <f>IF(SUM('Test Sample Data'!K$3:K$98)&gt;10,IF(AND(ISNUMBER('Test Sample Data'!K177),'Test Sample Data'!K177&lt;$B$1,'Test Sample Data'!K177&gt;0),'Test Sample Data'!K177,$B$1),"")</f>
        <v/>
      </c>
      <c r="L178" s="17" t="str">
        <f>IF(SUM('Test Sample Data'!L$3:L$98)&gt;10,IF(AND(ISNUMBER('Test Sample Data'!L177),'Test Sample Data'!L177&lt;$B$1,'Test Sample Data'!L177&gt;0),'Test Sample Data'!L177,$B$1),"")</f>
        <v/>
      </c>
      <c r="M178" s="17" t="str">
        <f>IF(SUM('Test Sample Data'!M$3:M$98)&gt;10,IF(AND(ISNUMBER('Test Sample Data'!M177),'Test Sample Data'!M177&lt;$B$1,'Test Sample Data'!M177&gt;0),'Test Sample Data'!M177,$B$1),"")</f>
        <v/>
      </c>
      <c r="N178" s="17" t="str">
        <f>'Gene Table'!E177</f>
        <v>mmu-miR-350-3p</v>
      </c>
      <c r="O178" s="17" t="str">
        <f>'Gene Table'!B177</f>
        <v>H07</v>
      </c>
      <c r="P178" s="17" t="str">
        <f>IF(SUM('Control Sample Data'!D$3:D$98)&gt;10,IF(AND(ISNUMBER('Control Sample Data'!D177),'Control Sample Data'!D177&lt;$B$1,'Control Sample Data'!D177&gt;0),'Control Sample Data'!D177,$B$1),"")</f>
        <v/>
      </c>
      <c r="Q178" s="17" t="str">
        <f>IF(SUM('Control Sample Data'!E$3:E$98)&gt;10,IF(AND(ISNUMBER('Control Sample Data'!E177),'Control Sample Data'!E177&lt;$B$1,'Control Sample Data'!E177&gt;0),'Control Sample Data'!E177,$B$1),"")</f>
        <v/>
      </c>
      <c r="R178" s="17" t="str">
        <f>IF(SUM('Control Sample Data'!F$3:F$98)&gt;10,IF(AND(ISNUMBER('Control Sample Data'!F177),'Control Sample Data'!F177&lt;$B$1,'Control Sample Data'!F177&gt;0),'Control Sample Data'!F177,$B$1),"")</f>
        <v/>
      </c>
      <c r="S178" s="17" t="str">
        <f>IF(SUM('Control Sample Data'!G$3:G$98)&gt;10,IF(AND(ISNUMBER('Control Sample Data'!G177),'Control Sample Data'!G177&lt;$B$1,'Control Sample Data'!G177&gt;0),'Control Sample Data'!G177,$B$1),"")</f>
        <v/>
      </c>
      <c r="T178" s="17" t="str">
        <f>IF(SUM('Control Sample Data'!H$3:H$98)&gt;10,IF(AND(ISNUMBER('Control Sample Data'!H177),'Control Sample Data'!H177&lt;$B$1,'Control Sample Data'!H177&gt;0),'Control Sample Data'!H177,$B$1),"")</f>
        <v/>
      </c>
      <c r="U178" s="17" t="str">
        <f>IF(SUM('Control Sample Data'!I$3:I$98)&gt;10,IF(AND(ISNUMBER('Control Sample Data'!I177),'Control Sample Data'!I177&lt;$B$1,'Control Sample Data'!I177&gt;0),'Control Sample Data'!I177,$B$1),"")</f>
        <v/>
      </c>
      <c r="V178" s="17" t="str">
        <f>IF(SUM('Control Sample Data'!J$3:J$98)&gt;10,IF(AND(ISNUMBER('Control Sample Data'!J177),'Control Sample Data'!J177&lt;$B$1,'Control Sample Data'!J177&gt;0),'Control Sample Data'!J177,$B$1),"")</f>
        <v/>
      </c>
      <c r="W178" s="17" t="str">
        <f>IF(SUM('Control Sample Data'!K$3:K$98)&gt;10,IF(AND(ISNUMBER('Control Sample Data'!K177),'Control Sample Data'!K177&lt;$B$1,'Control Sample Data'!K177&gt;0),'Control Sample Data'!K177,$B$1),"")</f>
        <v/>
      </c>
      <c r="X178" s="17" t="str">
        <f>IF(SUM('Control Sample Data'!L$3:L$98)&gt;10,IF(AND(ISNUMBER('Control Sample Data'!L177),'Control Sample Data'!L177&lt;$B$1,'Control Sample Data'!L177&gt;0),'Control Sample Data'!L177,$B$1),"")</f>
        <v/>
      </c>
      <c r="Y178" s="17" t="str">
        <f>IF(SUM('Control Sample Data'!M$3:M$98)&gt;10,IF(AND(ISNUMBER('Control Sample Data'!M177),'Control Sample Data'!M177&lt;$B$1,'Control Sample Data'!M177&gt;0),'Control Sample Data'!M177,$B$1),"")</f>
        <v/>
      </c>
      <c r="AT178" s="36" t="str">
        <f t="shared" si="90"/>
        <v/>
      </c>
      <c r="AU178" s="36" t="str">
        <f t="shared" si="91"/>
        <v/>
      </c>
      <c r="AV178" s="36" t="str">
        <f t="shared" si="92"/>
        <v/>
      </c>
      <c r="AW178" s="36" t="str">
        <f t="shared" si="93"/>
        <v/>
      </c>
      <c r="AX178" s="36" t="str">
        <f t="shared" si="94"/>
        <v/>
      </c>
      <c r="AY178" s="36" t="str">
        <f t="shared" si="95"/>
        <v/>
      </c>
      <c r="AZ178" s="36" t="str">
        <f t="shared" si="96"/>
        <v/>
      </c>
      <c r="BA178" s="36" t="str">
        <f t="shared" si="97"/>
        <v/>
      </c>
      <c r="BB178" s="36" t="str">
        <f t="shared" si="98"/>
        <v/>
      </c>
      <c r="BC178" s="36" t="str">
        <f t="shared" si="99"/>
        <v/>
      </c>
      <c r="BD178" s="36" t="str">
        <f t="shared" si="100"/>
        <v/>
      </c>
      <c r="BE178" s="36" t="str">
        <f t="shared" si="101"/>
        <v/>
      </c>
      <c r="BF178" s="36" t="str">
        <f t="shared" si="102"/>
        <v/>
      </c>
      <c r="BG178" s="36" t="str">
        <f t="shared" si="103"/>
        <v/>
      </c>
      <c r="BH178" s="36" t="str">
        <f t="shared" si="104"/>
        <v/>
      </c>
      <c r="BI178" s="36" t="str">
        <f t="shared" si="105"/>
        <v/>
      </c>
      <c r="BJ178" s="36" t="str">
        <f t="shared" si="106"/>
        <v/>
      </c>
      <c r="BK178" s="36" t="str">
        <f t="shared" si="107"/>
        <v/>
      </c>
      <c r="BL178" s="36" t="str">
        <f t="shared" si="108"/>
        <v/>
      </c>
      <c r="BM178" s="36" t="str">
        <f t="shared" si="109"/>
        <v/>
      </c>
      <c r="BN178" s="38" t="e">
        <f t="shared" si="130"/>
        <v>#DIV/0!</v>
      </c>
      <c r="BO178" s="38" t="e">
        <f t="shared" si="131"/>
        <v>#DIV/0!</v>
      </c>
      <c r="BP178" s="39" t="str">
        <f t="shared" si="110"/>
        <v/>
      </c>
      <c r="BQ178" s="39" t="str">
        <f t="shared" si="111"/>
        <v/>
      </c>
      <c r="BR178" s="39" t="str">
        <f t="shared" si="112"/>
        <v/>
      </c>
      <c r="BS178" s="39" t="str">
        <f t="shared" si="113"/>
        <v/>
      </c>
      <c r="BT178" s="39" t="str">
        <f t="shared" si="114"/>
        <v/>
      </c>
      <c r="BU178" s="39" t="str">
        <f t="shared" si="115"/>
        <v/>
      </c>
      <c r="BV178" s="39" t="str">
        <f t="shared" si="116"/>
        <v/>
      </c>
      <c r="BW178" s="39" t="str">
        <f t="shared" si="117"/>
        <v/>
      </c>
      <c r="BX178" s="39" t="str">
        <f t="shared" si="118"/>
        <v/>
      </c>
      <c r="BY178" s="39" t="str">
        <f t="shared" si="119"/>
        <v/>
      </c>
      <c r="BZ178" s="39" t="str">
        <f t="shared" si="120"/>
        <v/>
      </c>
      <c r="CA178" s="39" t="str">
        <f t="shared" si="121"/>
        <v/>
      </c>
      <c r="CB178" s="39" t="str">
        <f t="shared" si="122"/>
        <v/>
      </c>
      <c r="CC178" s="39" t="str">
        <f t="shared" si="123"/>
        <v/>
      </c>
      <c r="CD178" s="39" t="str">
        <f t="shared" si="124"/>
        <v/>
      </c>
      <c r="CE178" s="39" t="str">
        <f t="shared" si="125"/>
        <v/>
      </c>
      <c r="CF178" s="39" t="str">
        <f t="shared" si="126"/>
        <v/>
      </c>
      <c r="CG178" s="39" t="str">
        <f t="shared" si="127"/>
        <v/>
      </c>
      <c r="CH178" s="39" t="str">
        <f t="shared" si="128"/>
        <v/>
      </c>
      <c r="CI178" s="39" t="str">
        <f t="shared" si="129"/>
        <v/>
      </c>
    </row>
    <row r="179" spans="1:87">
      <c r="A179" s="18"/>
      <c r="B179" s="15" t="str">
        <f>'Gene Table'!E178</f>
        <v>mmu-miR-715</v>
      </c>
      <c r="C179" s="15" t="str">
        <f>'Gene Table'!B178</f>
        <v>H08</v>
      </c>
      <c r="D179" s="16" t="str">
        <f>IF(SUM('Test Sample Data'!D$3:D$98)&gt;10,IF(AND(ISNUMBER('Test Sample Data'!D178),'Test Sample Data'!D178&lt;$B$1,'Test Sample Data'!D178&gt;0),'Test Sample Data'!D178,$B$1),"")</f>
        <v/>
      </c>
      <c r="E179" s="17" t="str">
        <f>IF(SUM('Test Sample Data'!E$3:E$98)&gt;10,IF(AND(ISNUMBER('Test Sample Data'!E178),'Test Sample Data'!E178&lt;$B$1,'Test Sample Data'!E178&gt;0),'Test Sample Data'!E178,$B$1),"")</f>
        <v/>
      </c>
      <c r="F179" s="17" t="str">
        <f>IF(SUM('Test Sample Data'!F$3:F$98)&gt;10,IF(AND(ISNUMBER('Test Sample Data'!F178),'Test Sample Data'!F178&lt;$B$1,'Test Sample Data'!F178&gt;0),'Test Sample Data'!F178,$B$1),"")</f>
        <v/>
      </c>
      <c r="G179" s="17" t="str">
        <f>IF(SUM('Test Sample Data'!G$3:G$98)&gt;10,IF(AND(ISNUMBER('Test Sample Data'!G178),'Test Sample Data'!G178&lt;$B$1,'Test Sample Data'!G178&gt;0),'Test Sample Data'!G178,$B$1),"")</f>
        <v/>
      </c>
      <c r="H179" s="17" t="str">
        <f>IF(SUM('Test Sample Data'!H$3:H$98)&gt;10,IF(AND(ISNUMBER('Test Sample Data'!H178),'Test Sample Data'!H178&lt;$B$1,'Test Sample Data'!H178&gt;0),'Test Sample Data'!H178,$B$1),"")</f>
        <v/>
      </c>
      <c r="I179" s="17" t="str">
        <f>IF(SUM('Test Sample Data'!I$3:I$98)&gt;10,IF(AND(ISNUMBER('Test Sample Data'!I178),'Test Sample Data'!I178&lt;$B$1,'Test Sample Data'!I178&gt;0),'Test Sample Data'!I178,$B$1),"")</f>
        <v/>
      </c>
      <c r="J179" s="17" t="str">
        <f>IF(SUM('Test Sample Data'!J$3:J$98)&gt;10,IF(AND(ISNUMBER('Test Sample Data'!J178),'Test Sample Data'!J178&lt;$B$1,'Test Sample Data'!J178&gt;0),'Test Sample Data'!J178,$B$1),"")</f>
        <v/>
      </c>
      <c r="K179" s="17" t="str">
        <f>IF(SUM('Test Sample Data'!K$3:K$98)&gt;10,IF(AND(ISNUMBER('Test Sample Data'!K178),'Test Sample Data'!K178&lt;$B$1,'Test Sample Data'!K178&gt;0),'Test Sample Data'!K178,$B$1),"")</f>
        <v/>
      </c>
      <c r="L179" s="17" t="str">
        <f>IF(SUM('Test Sample Data'!L$3:L$98)&gt;10,IF(AND(ISNUMBER('Test Sample Data'!L178),'Test Sample Data'!L178&lt;$B$1,'Test Sample Data'!L178&gt;0),'Test Sample Data'!L178,$B$1),"")</f>
        <v/>
      </c>
      <c r="M179" s="17" t="str">
        <f>IF(SUM('Test Sample Data'!M$3:M$98)&gt;10,IF(AND(ISNUMBER('Test Sample Data'!M178),'Test Sample Data'!M178&lt;$B$1,'Test Sample Data'!M178&gt;0),'Test Sample Data'!M178,$B$1),"")</f>
        <v/>
      </c>
      <c r="N179" s="17" t="str">
        <f>'Gene Table'!E178</f>
        <v>mmu-miR-715</v>
      </c>
      <c r="O179" s="17" t="str">
        <f>'Gene Table'!B178</f>
        <v>H08</v>
      </c>
      <c r="P179" s="17" t="str">
        <f>IF(SUM('Control Sample Data'!D$3:D$98)&gt;10,IF(AND(ISNUMBER('Control Sample Data'!D178),'Control Sample Data'!D178&lt;$B$1,'Control Sample Data'!D178&gt;0),'Control Sample Data'!D178,$B$1),"")</f>
        <v/>
      </c>
      <c r="Q179" s="17" t="str">
        <f>IF(SUM('Control Sample Data'!E$3:E$98)&gt;10,IF(AND(ISNUMBER('Control Sample Data'!E178),'Control Sample Data'!E178&lt;$B$1,'Control Sample Data'!E178&gt;0),'Control Sample Data'!E178,$B$1),"")</f>
        <v/>
      </c>
      <c r="R179" s="17" t="str">
        <f>IF(SUM('Control Sample Data'!F$3:F$98)&gt;10,IF(AND(ISNUMBER('Control Sample Data'!F178),'Control Sample Data'!F178&lt;$B$1,'Control Sample Data'!F178&gt;0),'Control Sample Data'!F178,$B$1),"")</f>
        <v/>
      </c>
      <c r="S179" s="17" t="str">
        <f>IF(SUM('Control Sample Data'!G$3:G$98)&gt;10,IF(AND(ISNUMBER('Control Sample Data'!G178),'Control Sample Data'!G178&lt;$B$1,'Control Sample Data'!G178&gt;0),'Control Sample Data'!G178,$B$1),"")</f>
        <v/>
      </c>
      <c r="T179" s="17" t="str">
        <f>IF(SUM('Control Sample Data'!H$3:H$98)&gt;10,IF(AND(ISNUMBER('Control Sample Data'!H178),'Control Sample Data'!H178&lt;$B$1,'Control Sample Data'!H178&gt;0),'Control Sample Data'!H178,$B$1),"")</f>
        <v/>
      </c>
      <c r="U179" s="17" t="str">
        <f>IF(SUM('Control Sample Data'!I$3:I$98)&gt;10,IF(AND(ISNUMBER('Control Sample Data'!I178),'Control Sample Data'!I178&lt;$B$1,'Control Sample Data'!I178&gt;0),'Control Sample Data'!I178,$B$1),"")</f>
        <v/>
      </c>
      <c r="V179" s="17" t="str">
        <f>IF(SUM('Control Sample Data'!J$3:J$98)&gt;10,IF(AND(ISNUMBER('Control Sample Data'!J178),'Control Sample Data'!J178&lt;$B$1,'Control Sample Data'!J178&gt;0),'Control Sample Data'!J178,$B$1),"")</f>
        <v/>
      </c>
      <c r="W179" s="17" t="str">
        <f>IF(SUM('Control Sample Data'!K$3:K$98)&gt;10,IF(AND(ISNUMBER('Control Sample Data'!K178),'Control Sample Data'!K178&lt;$B$1,'Control Sample Data'!K178&gt;0),'Control Sample Data'!K178,$B$1),"")</f>
        <v/>
      </c>
      <c r="X179" s="17" t="str">
        <f>IF(SUM('Control Sample Data'!L$3:L$98)&gt;10,IF(AND(ISNUMBER('Control Sample Data'!L178),'Control Sample Data'!L178&lt;$B$1,'Control Sample Data'!L178&gt;0),'Control Sample Data'!L178,$B$1),"")</f>
        <v/>
      </c>
      <c r="Y179" s="17" t="str">
        <f>IF(SUM('Control Sample Data'!M$3:M$98)&gt;10,IF(AND(ISNUMBER('Control Sample Data'!M178),'Control Sample Data'!M178&lt;$B$1,'Control Sample Data'!M178&gt;0),'Control Sample Data'!M178,$B$1),"")</f>
        <v/>
      </c>
      <c r="AT179" s="36" t="str">
        <f t="shared" si="90"/>
        <v/>
      </c>
      <c r="AU179" s="36" t="str">
        <f t="shared" si="91"/>
        <v/>
      </c>
      <c r="AV179" s="36" t="str">
        <f t="shared" si="92"/>
        <v/>
      </c>
      <c r="AW179" s="36" t="str">
        <f t="shared" si="93"/>
        <v/>
      </c>
      <c r="AX179" s="36" t="str">
        <f t="shared" si="94"/>
        <v/>
      </c>
      <c r="AY179" s="36" t="str">
        <f t="shared" si="95"/>
        <v/>
      </c>
      <c r="AZ179" s="36" t="str">
        <f t="shared" si="96"/>
        <v/>
      </c>
      <c r="BA179" s="36" t="str">
        <f t="shared" si="97"/>
        <v/>
      </c>
      <c r="BB179" s="36" t="str">
        <f t="shared" si="98"/>
        <v/>
      </c>
      <c r="BC179" s="36" t="str">
        <f t="shared" si="99"/>
        <v/>
      </c>
      <c r="BD179" s="36" t="str">
        <f t="shared" si="100"/>
        <v/>
      </c>
      <c r="BE179" s="36" t="str">
        <f t="shared" si="101"/>
        <v/>
      </c>
      <c r="BF179" s="36" t="str">
        <f t="shared" si="102"/>
        <v/>
      </c>
      <c r="BG179" s="36" t="str">
        <f t="shared" si="103"/>
        <v/>
      </c>
      <c r="BH179" s="36" t="str">
        <f t="shared" si="104"/>
        <v/>
      </c>
      <c r="BI179" s="36" t="str">
        <f t="shared" si="105"/>
        <v/>
      </c>
      <c r="BJ179" s="36" t="str">
        <f t="shared" si="106"/>
        <v/>
      </c>
      <c r="BK179" s="36" t="str">
        <f t="shared" si="107"/>
        <v/>
      </c>
      <c r="BL179" s="36" t="str">
        <f t="shared" si="108"/>
        <v/>
      </c>
      <c r="BM179" s="36" t="str">
        <f t="shared" si="109"/>
        <v/>
      </c>
      <c r="BN179" s="38" t="e">
        <f t="shared" si="130"/>
        <v>#DIV/0!</v>
      </c>
      <c r="BO179" s="38" t="e">
        <f t="shared" si="131"/>
        <v>#DIV/0!</v>
      </c>
      <c r="BP179" s="39" t="str">
        <f t="shared" si="110"/>
        <v/>
      </c>
      <c r="BQ179" s="39" t="str">
        <f t="shared" si="111"/>
        <v/>
      </c>
      <c r="BR179" s="39" t="str">
        <f t="shared" si="112"/>
        <v/>
      </c>
      <c r="BS179" s="39" t="str">
        <f t="shared" si="113"/>
        <v/>
      </c>
      <c r="BT179" s="39" t="str">
        <f t="shared" si="114"/>
        <v/>
      </c>
      <c r="BU179" s="39" t="str">
        <f t="shared" si="115"/>
        <v/>
      </c>
      <c r="BV179" s="39" t="str">
        <f t="shared" si="116"/>
        <v/>
      </c>
      <c r="BW179" s="39" t="str">
        <f t="shared" si="117"/>
        <v/>
      </c>
      <c r="BX179" s="39" t="str">
        <f t="shared" si="118"/>
        <v/>
      </c>
      <c r="BY179" s="39" t="str">
        <f t="shared" si="119"/>
        <v/>
      </c>
      <c r="BZ179" s="39" t="str">
        <f t="shared" si="120"/>
        <v/>
      </c>
      <c r="CA179" s="39" t="str">
        <f t="shared" si="121"/>
        <v/>
      </c>
      <c r="CB179" s="39" t="str">
        <f t="shared" si="122"/>
        <v/>
      </c>
      <c r="CC179" s="39" t="str">
        <f t="shared" si="123"/>
        <v/>
      </c>
      <c r="CD179" s="39" t="str">
        <f t="shared" si="124"/>
        <v/>
      </c>
      <c r="CE179" s="39" t="str">
        <f t="shared" si="125"/>
        <v/>
      </c>
      <c r="CF179" s="39" t="str">
        <f t="shared" si="126"/>
        <v/>
      </c>
      <c r="CG179" s="39" t="str">
        <f t="shared" si="127"/>
        <v/>
      </c>
      <c r="CH179" s="39" t="str">
        <f t="shared" si="128"/>
        <v/>
      </c>
      <c r="CI179" s="39" t="str">
        <f t="shared" si="129"/>
        <v/>
      </c>
    </row>
    <row r="180" spans="1:87">
      <c r="A180" s="18"/>
      <c r="B180" s="15" t="str">
        <f>'Gene Table'!E179</f>
        <v>mmu-miR-362-3p</v>
      </c>
      <c r="C180" s="15" t="str">
        <f>'Gene Table'!B179</f>
        <v>H09</v>
      </c>
      <c r="D180" s="16" t="str">
        <f>IF(SUM('Test Sample Data'!D$3:D$98)&gt;10,IF(AND(ISNUMBER('Test Sample Data'!D179),'Test Sample Data'!D179&lt;$B$1,'Test Sample Data'!D179&gt;0),'Test Sample Data'!D179,$B$1),"")</f>
        <v/>
      </c>
      <c r="E180" s="17" t="str">
        <f>IF(SUM('Test Sample Data'!E$3:E$98)&gt;10,IF(AND(ISNUMBER('Test Sample Data'!E179),'Test Sample Data'!E179&lt;$B$1,'Test Sample Data'!E179&gt;0),'Test Sample Data'!E179,$B$1),"")</f>
        <v/>
      </c>
      <c r="F180" s="17" t="str">
        <f>IF(SUM('Test Sample Data'!F$3:F$98)&gt;10,IF(AND(ISNUMBER('Test Sample Data'!F179),'Test Sample Data'!F179&lt;$B$1,'Test Sample Data'!F179&gt;0),'Test Sample Data'!F179,$B$1),"")</f>
        <v/>
      </c>
      <c r="G180" s="17" t="str">
        <f>IF(SUM('Test Sample Data'!G$3:G$98)&gt;10,IF(AND(ISNUMBER('Test Sample Data'!G179),'Test Sample Data'!G179&lt;$B$1,'Test Sample Data'!G179&gt;0),'Test Sample Data'!G179,$B$1),"")</f>
        <v/>
      </c>
      <c r="H180" s="17" t="str">
        <f>IF(SUM('Test Sample Data'!H$3:H$98)&gt;10,IF(AND(ISNUMBER('Test Sample Data'!H179),'Test Sample Data'!H179&lt;$B$1,'Test Sample Data'!H179&gt;0),'Test Sample Data'!H179,$B$1),"")</f>
        <v/>
      </c>
      <c r="I180" s="17" t="str">
        <f>IF(SUM('Test Sample Data'!I$3:I$98)&gt;10,IF(AND(ISNUMBER('Test Sample Data'!I179),'Test Sample Data'!I179&lt;$B$1,'Test Sample Data'!I179&gt;0),'Test Sample Data'!I179,$B$1),"")</f>
        <v/>
      </c>
      <c r="J180" s="17" t="str">
        <f>IF(SUM('Test Sample Data'!J$3:J$98)&gt;10,IF(AND(ISNUMBER('Test Sample Data'!J179),'Test Sample Data'!J179&lt;$B$1,'Test Sample Data'!J179&gt;0),'Test Sample Data'!J179,$B$1),"")</f>
        <v/>
      </c>
      <c r="K180" s="17" t="str">
        <f>IF(SUM('Test Sample Data'!K$3:K$98)&gt;10,IF(AND(ISNUMBER('Test Sample Data'!K179),'Test Sample Data'!K179&lt;$B$1,'Test Sample Data'!K179&gt;0),'Test Sample Data'!K179,$B$1),"")</f>
        <v/>
      </c>
      <c r="L180" s="17" t="str">
        <f>IF(SUM('Test Sample Data'!L$3:L$98)&gt;10,IF(AND(ISNUMBER('Test Sample Data'!L179),'Test Sample Data'!L179&lt;$B$1,'Test Sample Data'!L179&gt;0),'Test Sample Data'!L179,$B$1),"")</f>
        <v/>
      </c>
      <c r="M180" s="17" t="str">
        <f>IF(SUM('Test Sample Data'!M$3:M$98)&gt;10,IF(AND(ISNUMBER('Test Sample Data'!M179),'Test Sample Data'!M179&lt;$B$1,'Test Sample Data'!M179&gt;0),'Test Sample Data'!M179,$B$1),"")</f>
        <v/>
      </c>
      <c r="N180" s="17" t="str">
        <f>'Gene Table'!E179</f>
        <v>mmu-miR-362-3p</v>
      </c>
      <c r="O180" s="17" t="str">
        <f>'Gene Table'!B179</f>
        <v>H09</v>
      </c>
      <c r="P180" s="17" t="str">
        <f>IF(SUM('Control Sample Data'!D$3:D$98)&gt;10,IF(AND(ISNUMBER('Control Sample Data'!D179),'Control Sample Data'!D179&lt;$B$1,'Control Sample Data'!D179&gt;0),'Control Sample Data'!D179,$B$1),"")</f>
        <v/>
      </c>
      <c r="Q180" s="17" t="str">
        <f>IF(SUM('Control Sample Data'!E$3:E$98)&gt;10,IF(AND(ISNUMBER('Control Sample Data'!E179),'Control Sample Data'!E179&lt;$B$1,'Control Sample Data'!E179&gt;0),'Control Sample Data'!E179,$B$1),"")</f>
        <v/>
      </c>
      <c r="R180" s="17" t="str">
        <f>IF(SUM('Control Sample Data'!F$3:F$98)&gt;10,IF(AND(ISNUMBER('Control Sample Data'!F179),'Control Sample Data'!F179&lt;$B$1,'Control Sample Data'!F179&gt;0),'Control Sample Data'!F179,$B$1),"")</f>
        <v/>
      </c>
      <c r="S180" s="17" t="str">
        <f>IF(SUM('Control Sample Data'!G$3:G$98)&gt;10,IF(AND(ISNUMBER('Control Sample Data'!G179),'Control Sample Data'!G179&lt;$B$1,'Control Sample Data'!G179&gt;0),'Control Sample Data'!G179,$B$1),"")</f>
        <v/>
      </c>
      <c r="T180" s="17" t="str">
        <f>IF(SUM('Control Sample Data'!H$3:H$98)&gt;10,IF(AND(ISNUMBER('Control Sample Data'!H179),'Control Sample Data'!H179&lt;$B$1,'Control Sample Data'!H179&gt;0),'Control Sample Data'!H179,$B$1),"")</f>
        <v/>
      </c>
      <c r="U180" s="17" t="str">
        <f>IF(SUM('Control Sample Data'!I$3:I$98)&gt;10,IF(AND(ISNUMBER('Control Sample Data'!I179),'Control Sample Data'!I179&lt;$B$1,'Control Sample Data'!I179&gt;0),'Control Sample Data'!I179,$B$1),"")</f>
        <v/>
      </c>
      <c r="V180" s="17" t="str">
        <f>IF(SUM('Control Sample Data'!J$3:J$98)&gt;10,IF(AND(ISNUMBER('Control Sample Data'!J179),'Control Sample Data'!J179&lt;$B$1,'Control Sample Data'!J179&gt;0),'Control Sample Data'!J179,$B$1),"")</f>
        <v/>
      </c>
      <c r="W180" s="17" t="str">
        <f>IF(SUM('Control Sample Data'!K$3:K$98)&gt;10,IF(AND(ISNUMBER('Control Sample Data'!K179),'Control Sample Data'!K179&lt;$B$1,'Control Sample Data'!K179&gt;0),'Control Sample Data'!K179,$B$1),"")</f>
        <v/>
      </c>
      <c r="X180" s="17" t="str">
        <f>IF(SUM('Control Sample Data'!L$3:L$98)&gt;10,IF(AND(ISNUMBER('Control Sample Data'!L179),'Control Sample Data'!L179&lt;$B$1,'Control Sample Data'!L179&gt;0),'Control Sample Data'!L179,$B$1),"")</f>
        <v/>
      </c>
      <c r="Y180" s="17" t="str">
        <f>IF(SUM('Control Sample Data'!M$3:M$98)&gt;10,IF(AND(ISNUMBER('Control Sample Data'!M179),'Control Sample Data'!M179&lt;$B$1,'Control Sample Data'!M179&gt;0),'Control Sample Data'!M179,$B$1),"")</f>
        <v/>
      </c>
      <c r="AT180" s="36" t="str">
        <f t="shared" si="90"/>
        <v/>
      </c>
      <c r="AU180" s="36" t="str">
        <f t="shared" si="91"/>
        <v/>
      </c>
      <c r="AV180" s="36" t="str">
        <f t="shared" si="92"/>
        <v/>
      </c>
      <c r="AW180" s="36" t="str">
        <f t="shared" si="93"/>
        <v/>
      </c>
      <c r="AX180" s="36" t="str">
        <f t="shared" si="94"/>
        <v/>
      </c>
      <c r="AY180" s="36" t="str">
        <f t="shared" si="95"/>
        <v/>
      </c>
      <c r="AZ180" s="36" t="str">
        <f t="shared" si="96"/>
        <v/>
      </c>
      <c r="BA180" s="36" t="str">
        <f t="shared" si="97"/>
        <v/>
      </c>
      <c r="BB180" s="36" t="str">
        <f t="shared" si="98"/>
        <v/>
      </c>
      <c r="BC180" s="36" t="str">
        <f t="shared" si="99"/>
        <v/>
      </c>
      <c r="BD180" s="36" t="str">
        <f t="shared" si="100"/>
        <v/>
      </c>
      <c r="BE180" s="36" t="str">
        <f t="shared" si="101"/>
        <v/>
      </c>
      <c r="BF180" s="36" t="str">
        <f t="shared" si="102"/>
        <v/>
      </c>
      <c r="BG180" s="36" t="str">
        <f t="shared" si="103"/>
        <v/>
      </c>
      <c r="BH180" s="36" t="str">
        <f t="shared" si="104"/>
        <v/>
      </c>
      <c r="BI180" s="36" t="str">
        <f t="shared" si="105"/>
        <v/>
      </c>
      <c r="BJ180" s="36" t="str">
        <f t="shared" si="106"/>
        <v/>
      </c>
      <c r="BK180" s="36" t="str">
        <f t="shared" si="107"/>
        <v/>
      </c>
      <c r="BL180" s="36" t="str">
        <f t="shared" si="108"/>
        <v/>
      </c>
      <c r="BM180" s="36" t="str">
        <f t="shared" si="109"/>
        <v/>
      </c>
      <c r="BN180" s="38" t="e">
        <f t="shared" si="130"/>
        <v>#DIV/0!</v>
      </c>
      <c r="BO180" s="38" t="e">
        <f t="shared" si="131"/>
        <v>#DIV/0!</v>
      </c>
      <c r="BP180" s="39" t="str">
        <f t="shared" si="110"/>
        <v/>
      </c>
      <c r="BQ180" s="39" t="str">
        <f t="shared" si="111"/>
        <v/>
      </c>
      <c r="BR180" s="39" t="str">
        <f t="shared" si="112"/>
        <v/>
      </c>
      <c r="BS180" s="39" t="str">
        <f t="shared" si="113"/>
        <v/>
      </c>
      <c r="BT180" s="39" t="str">
        <f t="shared" si="114"/>
        <v/>
      </c>
      <c r="BU180" s="39" t="str">
        <f t="shared" si="115"/>
        <v/>
      </c>
      <c r="BV180" s="39" t="str">
        <f t="shared" si="116"/>
        <v/>
      </c>
      <c r="BW180" s="39" t="str">
        <f t="shared" si="117"/>
        <v/>
      </c>
      <c r="BX180" s="39" t="str">
        <f t="shared" si="118"/>
        <v/>
      </c>
      <c r="BY180" s="39" t="str">
        <f t="shared" si="119"/>
        <v/>
      </c>
      <c r="BZ180" s="39" t="str">
        <f t="shared" si="120"/>
        <v/>
      </c>
      <c r="CA180" s="39" t="str">
        <f t="shared" si="121"/>
        <v/>
      </c>
      <c r="CB180" s="39" t="str">
        <f t="shared" si="122"/>
        <v/>
      </c>
      <c r="CC180" s="39" t="str">
        <f t="shared" si="123"/>
        <v/>
      </c>
      <c r="CD180" s="39" t="str">
        <f t="shared" si="124"/>
        <v/>
      </c>
      <c r="CE180" s="39" t="str">
        <f t="shared" si="125"/>
        <v/>
      </c>
      <c r="CF180" s="39" t="str">
        <f t="shared" si="126"/>
        <v/>
      </c>
      <c r="CG180" s="39" t="str">
        <f t="shared" si="127"/>
        <v/>
      </c>
      <c r="CH180" s="39" t="str">
        <f t="shared" si="128"/>
        <v/>
      </c>
      <c r="CI180" s="39" t="str">
        <f t="shared" si="129"/>
        <v/>
      </c>
    </row>
    <row r="181" spans="1:87">
      <c r="A181" s="18"/>
      <c r="B181" s="15" t="str">
        <f>'Gene Table'!E180</f>
        <v>mmu-miR-717</v>
      </c>
      <c r="C181" s="15" t="str">
        <f>'Gene Table'!B180</f>
        <v>H10</v>
      </c>
      <c r="D181" s="16" t="str">
        <f>IF(SUM('Test Sample Data'!D$3:D$98)&gt;10,IF(AND(ISNUMBER('Test Sample Data'!D180),'Test Sample Data'!D180&lt;$B$1,'Test Sample Data'!D180&gt;0),'Test Sample Data'!D180,$B$1),"")</f>
        <v/>
      </c>
      <c r="E181" s="17" t="str">
        <f>IF(SUM('Test Sample Data'!E$3:E$98)&gt;10,IF(AND(ISNUMBER('Test Sample Data'!E180),'Test Sample Data'!E180&lt;$B$1,'Test Sample Data'!E180&gt;0),'Test Sample Data'!E180,$B$1),"")</f>
        <v/>
      </c>
      <c r="F181" s="17" t="str">
        <f>IF(SUM('Test Sample Data'!F$3:F$98)&gt;10,IF(AND(ISNUMBER('Test Sample Data'!F180),'Test Sample Data'!F180&lt;$B$1,'Test Sample Data'!F180&gt;0),'Test Sample Data'!F180,$B$1),"")</f>
        <v/>
      </c>
      <c r="G181" s="17" t="str">
        <f>IF(SUM('Test Sample Data'!G$3:G$98)&gt;10,IF(AND(ISNUMBER('Test Sample Data'!G180),'Test Sample Data'!G180&lt;$B$1,'Test Sample Data'!G180&gt;0),'Test Sample Data'!G180,$B$1),"")</f>
        <v/>
      </c>
      <c r="H181" s="17" t="str">
        <f>IF(SUM('Test Sample Data'!H$3:H$98)&gt;10,IF(AND(ISNUMBER('Test Sample Data'!H180),'Test Sample Data'!H180&lt;$B$1,'Test Sample Data'!H180&gt;0),'Test Sample Data'!H180,$B$1),"")</f>
        <v/>
      </c>
      <c r="I181" s="17" t="str">
        <f>IF(SUM('Test Sample Data'!I$3:I$98)&gt;10,IF(AND(ISNUMBER('Test Sample Data'!I180),'Test Sample Data'!I180&lt;$B$1,'Test Sample Data'!I180&gt;0),'Test Sample Data'!I180,$B$1),"")</f>
        <v/>
      </c>
      <c r="J181" s="17" t="str">
        <f>IF(SUM('Test Sample Data'!J$3:J$98)&gt;10,IF(AND(ISNUMBER('Test Sample Data'!J180),'Test Sample Data'!J180&lt;$B$1,'Test Sample Data'!J180&gt;0),'Test Sample Data'!J180,$B$1),"")</f>
        <v/>
      </c>
      <c r="K181" s="17" t="str">
        <f>IF(SUM('Test Sample Data'!K$3:K$98)&gt;10,IF(AND(ISNUMBER('Test Sample Data'!K180),'Test Sample Data'!K180&lt;$B$1,'Test Sample Data'!K180&gt;0),'Test Sample Data'!K180,$B$1),"")</f>
        <v/>
      </c>
      <c r="L181" s="17" t="str">
        <f>IF(SUM('Test Sample Data'!L$3:L$98)&gt;10,IF(AND(ISNUMBER('Test Sample Data'!L180),'Test Sample Data'!L180&lt;$B$1,'Test Sample Data'!L180&gt;0),'Test Sample Data'!L180,$B$1),"")</f>
        <v/>
      </c>
      <c r="M181" s="17" t="str">
        <f>IF(SUM('Test Sample Data'!M$3:M$98)&gt;10,IF(AND(ISNUMBER('Test Sample Data'!M180),'Test Sample Data'!M180&lt;$B$1,'Test Sample Data'!M180&gt;0),'Test Sample Data'!M180,$B$1),"")</f>
        <v/>
      </c>
      <c r="N181" s="17" t="str">
        <f>'Gene Table'!E180</f>
        <v>mmu-miR-717</v>
      </c>
      <c r="O181" s="17" t="str">
        <f>'Gene Table'!B180</f>
        <v>H10</v>
      </c>
      <c r="P181" s="17" t="str">
        <f>IF(SUM('Control Sample Data'!D$3:D$98)&gt;10,IF(AND(ISNUMBER('Control Sample Data'!D180),'Control Sample Data'!D180&lt;$B$1,'Control Sample Data'!D180&gt;0),'Control Sample Data'!D180,$B$1),"")</f>
        <v/>
      </c>
      <c r="Q181" s="17" t="str">
        <f>IF(SUM('Control Sample Data'!E$3:E$98)&gt;10,IF(AND(ISNUMBER('Control Sample Data'!E180),'Control Sample Data'!E180&lt;$B$1,'Control Sample Data'!E180&gt;0),'Control Sample Data'!E180,$B$1),"")</f>
        <v/>
      </c>
      <c r="R181" s="17" t="str">
        <f>IF(SUM('Control Sample Data'!F$3:F$98)&gt;10,IF(AND(ISNUMBER('Control Sample Data'!F180),'Control Sample Data'!F180&lt;$B$1,'Control Sample Data'!F180&gt;0),'Control Sample Data'!F180,$B$1),"")</f>
        <v/>
      </c>
      <c r="S181" s="17" t="str">
        <f>IF(SUM('Control Sample Data'!G$3:G$98)&gt;10,IF(AND(ISNUMBER('Control Sample Data'!G180),'Control Sample Data'!G180&lt;$B$1,'Control Sample Data'!G180&gt;0),'Control Sample Data'!G180,$B$1),"")</f>
        <v/>
      </c>
      <c r="T181" s="17" t="str">
        <f>IF(SUM('Control Sample Data'!H$3:H$98)&gt;10,IF(AND(ISNUMBER('Control Sample Data'!H180),'Control Sample Data'!H180&lt;$B$1,'Control Sample Data'!H180&gt;0),'Control Sample Data'!H180,$B$1),"")</f>
        <v/>
      </c>
      <c r="U181" s="17" t="str">
        <f>IF(SUM('Control Sample Data'!I$3:I$98)&gt;10,IF(AND(ISNUMBER('Control Sample Data'!I180),'Control Sample Data'!I180&lt;$B$1,'Control Sample Data'!I180&gt;0),'Control Sample Data'!I180,$B$1),"")</f>
        <v/>
      </c>
      <c r="V181" s="17" t="str">
        <f>IF(SUM('Control Sample Data'!J$3:J$98)&gt;10,IF(AND(ISNUMBER('Control Sample Data'!J180),'Control Sample Data'!J180&lt;$B$1,'Control Sample Data'!J180&gt;0),'Control Sample Data'!J180,$B$1),"")</f>
        <v/>
      </c>
      <c r="W181" s="17" t="str">
        <f>IF(SUM('Control Sample Data'!K$3:K$98)&gt;10,IF(AND(ISNUMBER('Control Sample Data'!K180),'Control Sample Data'!K180&lt;$B$1,'Control Sample Data'!K180&gt;0),'Control Sample Data'!K180,$B$1),"")</f>
        <v/>
      </c>
      <c r="X181" s="17" t="str">
        <f>IF(SUM('Control Sample Data'!L$3:L$98)&gt;10,IF(AND(ISNUMBER('Control Sample Data'!L180),'Control Sample Data'!L180&lt;$B$1,'Control Sample Data'!L180&gt;0),'Control Sample Data'!L180,$B$1),"")</f>
        <v/>
      </c>
      <c r="Y181" s="17" t="str">
        <f>IF(SUM('Control Sample Data'!M$3:M$98)&gt;10,IF(AND(ISNUMBER('Control Sample Data'!M180),'Control Sample Data'!M180&lt;$B$1,'Control Sample Data'!M180&gt;0),'Control Sample Data'!M180,$B$1),"")</f>
        <v/>
      </c>
      <c r="AT181" s="36" t="str">
        <f t="shared" si="90"/>
        <v/>
      </c>
      <c r="AU181" s="36" t="str">
        <f t="shared" si="91"/>
        <v/>
      </c>
      <c r="AV181" s="36" t="str">
        <f t="shared" si="92"/>
        <v/>
      </c>
      <c r="AW181" s="36" t="str">
        <f t="shared" si="93"/>
        <v/>
      </c>
      <c r="AX181" s="36" t="str">
        <f t="shared" si="94"/>
        <v/>
      </c>
      <c r="AY181" s="36" t="str">
        <f t="shared" si="95"/>
        <v/>
      </c>
      <c r="AZ181" s="36" t="str">
        <f t="shared" si="96"/>
        <v/>
      </c>
      <c r="BA181" s="36" t="str">
        <f t="shared" si="97"/>
        <v/>
      </c>
      <c r="BB181" s="36" t="str">
        <f t="shared" si="98"/>
        <v/>
      </c>
      <c r="BC181" s="36" t="str">
        <f t="shared" si="99"/>
        <v/>
      </c>
      <c r="BD181" s="36" t="str">
        <f t="shared" si="100"/>
        <v/>
      </c>
      <c r="BE181" s="36" t="str">
        <f t="shared" si="101"/>
        <v/>
      </c>
      <c r="BF181" s="36" t="str">
        <f t="shared" si="102"/>
        <v/>
      </c>
      <c r="BG181" s="36" t="str">
        <f t="shared" si="103"/>
        <v/>
      </c>
      <c r="BH181" s="36" t="str">
        <f t="shared" si="104"/>
        <v/>
      </c>
      <c r="BI181" s="36" t="str">
        <f t="shared" si="105"/>
        <v/>
      </c>
      <c r="BJ181" s="36" t="str">
        <f t="shared" si="106"/>
        <v/>
      </c>
      <c r="BK181" s="36" t="str">
        <f t="shared" si="107"/>
        <v/>
      </c>
      <c r="BL181" s="36" t="str">
        <f t="shared" si="108"/>
        <v/>
      </c>
      <c r="BM181" s="36" t="str">
        <f t="shared" si="109"/>
        <v/>
      </c>
      <c r="BN181" s="38" t="e">
        <f t="shared" si="130"/>
        <v>#DIV/0!</v>
      </c>
      <c r="BO181" s="38" t="e">
        <f t="shared" si="131"/>
        <v>#DIV/0!</v>
      </c>
      <c r="BP181" s="39" t="str">
        <f t="shared" si="110"/>
        <v/>
      </c>
      <c r="BQ181" s="39" t="str">
        <f t="shared" si="111"/>
        <v/>
      </c>
      <c r="BR181" s="39" t="str">
        <f t="shared" si="112"/>
        <v/>
      </c>
      <c r="BS181" s="39" t="str">
        <f t="shared" si="113"/>
        <v/>
      </c>
      <c r="BT181" s="39" t="str">
        <f t="shared" si="114"/>
        <v/>
      </c>
      <c r="BU181" s="39" t="str">
        <f t="shared" si="115"/>
        <v/>
      </c>
      <c r="BV181" s="39" t="str">
        <f t="shared" si="116"/>
        <v/>
      </c>
      <c r="BW181" s="39" t="str">
        <f t="shared" si="117"/>
        <v/>
      </c>
      <c r="BX181" s="39" t="str">
        <f t="shared" si="118"/>
        <v/>
      </c>
      <c r="BY181" s="39" t="str">
        <f t="shared" si="119"/>
        <v/>
      </c>
      <c r="BZ181" s="39" t="str">
        <f t="shared" si="120"/>
        <v/>
      </c>
      <c r="CA181" s="39" t="str">
        <f t="shared" si="121"/>
        <v/>
      </c>
      <c r="CB181" s="39" t="str">
        <f t="shared" si="122"/>
        <v/>
      </c>
      <c r="CC181" s="39" t="str">
        <f t="shared" si="123"/>
        <v/>
      </c>
      <c r="CD181" s="39" t="str">
        <f t="shared" si="124"/>
        <v/>
      </c>
      <c r="CE181" s="39" t="str">
        <f t="shared" si="125"/>
        <v/>
      </c>
      <c r="CF181" s="39" t="str">
        <f t="shared" si="126"/>
        <v/>
      </c>
      <c r="CG181" s="39" t="str">
        <f t="shared" si="127"/>
        <v/>
      </c>
      <c r="CH181" s="39" t="str">
        <f t="shared" si="128"/>
        <v/>
      </c>
      <c r="CI181" s="39" t="str">
        <f t="shared" si="129"/>
        <v/>
      </c>
    </row>
    <row r="182" spans="1:87">
      <c r="A182" s="18"/>
      <c r="B182" s="15" t="str">
        <f>'Gene Table'!E181</f>
        <v>mmu-miR-362-5p</v>
      </c>
      <c r="C182" s="15" t="str">
        <f>'Gene Table'!B181</f>
        <v>H11</v>
      </c>
      <c r="D182" s="16" t="str">
        <f>IF(SUM('Test Sample Data'!D$3:D$98)&gt;10,IF(AND(ISNUMBER('Test Sample Data'!D181),'Test Sample Data'!D181&lt;$B$1,'Test Sample Data'!D181&gt;0),'Test Sample Data'!D181,$B$1),"")</f>
        <v/>
      </c>
      <c r="E182" s="17" t="str">
        <f>IF(SUM('Test Sample Data'!E$3:E$98)&gt;10,IF(AND(ISNUMBER('Test Sample Data'!E181),'Test Sample Data'!E181&lt;$B$1,'Test Sample Data'!E181&gt;0),'Test Sample Data'!E181,$B$1),"")</f>
        <v/>
      </c>
      <c r="F182" s="17" t="str">
        <f>IF(SUM('Test Sample Data'!F$3:F$98)&gt;10,IF(AND(ISNUMBER('Test Sample Data'!F181),'Test Sample Data'!F181&lt;$B$1,'Test Sample Data'!F181&gt;0),'Test Sample Data'!F181,$B$1),"")</f>
        <v/>
      </c>
      <c r="G182" s="17" t="str">
        <f>IF(SUM('Test Sample Data'!G$3:G$98)&gt;10,IF(AND(ISNUMBER('Test Sample Data'!G181),'Test Sample Data'!G181&lt;$B$1,'Test Sample Data'!G181&gt;0),'Test Sample Data'!G181,$B$1),"")</f>
        <v/>
      </c>
      <c r="H182" s="17" t="str">
        <f>IF(SUM('Test Sample Data'!H$3:H$98)&gt;10,IF(AND(ISNUMBER('Test Sample Data'!H181),'Test Sample Data'!H181&lt;$B$1,'Test Sample Data'!H181&gt;0),'Test Sample Data'!H181,$B$1),"")</f>
        <v/>
      </c>
      <c r="I182" s="17" t="str">
        <f>IF(SUM('Test Sample Data'!I$3:I$98)&gt;10,IF(AND(ISNUMBER('Test Sample Data'!I181),'Test Sample Data'!I181&lt;$B$1,'Test Sample Data'!I181&gt;0),'Test Sample Data'!I181,$B$1),"")</f>
        <v/>
      </c>
      <c r="J182" s="17" t="str">
        <f>IF(SUM('Test Sample Data'!J$3:J$98)&gt;10,IF(AND(ISNUMBER('Test Sample Data'!J181),'Test Sample Data'!J181&lt;$B$1,'Test Sample Data'!J181&gt;0),'Test Sample Data'!J181,$B$1),"")</f>
        <v/>
      </c>
      <c r="K182" s="17" t="str">
        <f>IF(SUM('Test Sample Data'!K$3:K$98)&gt;10,IF(AND(ISNUMBER('Test Sample Data'!K181),'Test Sample Data'!K181&lt;$B$1,'Test Sample Data'!K181&gt;0),'Test Sample Data'!K181,$B$1),"")</f>
        <v/>
      </c>
      <c r="L182" s="17" t="str">
        <f>IF(SUM('Test Sample Data'!L$3:L$98)&gt;10,IF(AND(ISNUMBER('Test Sample Data'!L181),'Test Sample Data'!L181&lt;$B$1,'Test Sample Data'!L181&gt;0),'Test Sample Data'!L181,$B$1),"")</f>
        <v/>
      </c>
      <c r="M182" s="17" t="str">
        <f>IF(SUM('Test Sample Data'!M$3:M$98)&gt;10,IF(AND(ISNUMBER('Test Sample Data'!M181),'Test Sample Data'!M181&lt;$B$1,'Test Sample Data'!M181&gt;0),'Test Sample Data'!M181,$B$1),"")</f>
        <v/>
      </c>
      <c r="N182" s="17" t="str">
        <f>'Gene Table'!E181</f>
        <v>mmu-miR-362-5p</v>
      </c>
      <c r="O182" s="17" t="str">
        <f>'Gene Table'!B181</f>
        <v>H11</v>
      </c>
      <c r="P182" s="17" t="str">
        <f>IF(SUM('Control Sample Data'!D$3:D$98)&gt;10,IF(AND(ISNUMBER('Control Sample Data'!D181),'Control Sample Data'!D181&lt;$B$1,'Control Sample Data'!D181&gt;0),'Control Sample Data'!D181,$B$1),"")</f>
        <v/>
      </c>
      <c r="Q182" s="17" t="str">
        <f>IF(SUM('Control Sample Data'!E$3:E$98)&gt;10,IF(AND(ISNUMBER('Control Sample Data'!E181),'Control Sample Data'!E181&lt;$B$1,'Control Sample Data'!E181&gt;0),'Control Sample Data'!E181,$B$1),"")</f>
        <v/>
      </c>
      <c r="R182" s="17" t="str">
        <f>IF(SUM('Control Sample Data'!F$3:F$98)&gt;10,IF(AND(ISNUMBER('Control Sample Data'!F181),'Control Sample Data'!F181&lt;$B$1,'Control Sample Data'!F181&gt;0),'Control Sample Data'!F181,$B$1),"")</f>
        <v/>
      </c>
      <c r="S182" s="17" t="str">
        <f>IF(SUM('Control Sample Data'!G$3:G$98)&gt;10,IF(AND(ISNUMBER('Control Sample Data'!G181),'Control Sample Data'!G181&lt;$B$1,'Control Sample Data'!G181&gt;0),'Control Sample Data'!G181,$B$1),"")</f>
        <v/>
      </c>
      <c r="T182" s="17" t="str">
        <f>IF(SUM('Control Sample Data'!H$3:H$98)&gt;10,IF(AND(ISNUMBER('Control Sample Data'!H181),'Control Sample Data'!H181&lt;$B$1,'Control Sample Data'!H181&gt;0),'Control Sample Data'!H181,$B$1),"")</f>
        <v/>
      </c>
      <c r="U182" s="17" t="str">
        <f>IF(SUM('Control Sample Data'!I$3:I$98)&gt;10,IF(AND(ISNUMBER('Control Sample Data'!I181),'Control Sample Data'!I181&lt;$B$1,'Control Sample Data'!I181&gt;0),'Control Sample Data'!I181,$B$1),"")</f>
        <v/>
      </c>
      <c r="V182" s="17" t="str">
        <f>IF(SUM('Control Sample Data'!J$3:J$98)&gt;10,IF(AND(ISNUMBER('Control Sample Data'!J181),'Control Sample Data'!J181&lt;$B$1,'Control Sample Data'!J181&gt;0),'Control Sample Data'!J181,$B$1),"")</f>
        <v/>
      </c>
      <c r="W182" s="17" t="str">
        <f>IF(SUM('Control Sample Data'!K$3:K$98)&gt;10,IF(AND(ISNUMBER('Control Sample Data'!K181),'Control Sample Data'!K181&lt;$B$1,'Control Sample Data'!K181&gt;0),'Control Sample Data'!K181,$B$1),"")</f>
        <v/>
      </c>
      <c r="X182" s="17" t="str">
        <f>IF(SUM('Control Sample Data'!L$3:L$98)&gt;10,IF(AND(ISNUMBER('Control Sample Data'!L181),'Control Sample Data'!L181&lt;$B$1,'Control Sample Data'!L181&gt;0),'Control Sample Data'!L181,$B$1),"")</f>
        <v/>
      </c>
      <c r="Y182" s="17" t="str">
        <f>IF(SUM('Control Sample Data'!M$3:M$98)&gt;10,IF(AND(ISNUMBER('Control Sample Data'!M181),'Control Sample Data'!M181&lt;$B$1,'Control Sample Data'!M181&gt;0),'Control Sample Data'!M181,$B$1),"")</f>
        <v/>
      </c>
      <c r="AT182" s="36" t="str">
        <f t="shared" si="90"/>
        <v/>
      </c>
      <c r="AU182" s="36" t="str">
        <f t="shared" si="91"/>
        <v/>
      </c>
      <c r="AV182" s="36" t="str">
        <f t="shared" si="92"/>
        <v/>
      </c>
      <c r="AW182" s="36" t="str">
        <f t="shared" si="93"/>
        <v/>
      </c>
      <c r="AX182" s="36" t="str">
        <f t="shared" si="94"/>
        <v/>
      </c>
      <c r="AY182" s="36" t="str">
        <f t="shared" si="95"/>
        <v/>
      </c>
      <c r="AZ182" s="36" t="str">
        <f t="shared" si="96"/>
        <v/>
      </c>
      <c r="BA182" s="36" t="str">
        <f t="shared" si="97"/>
        <v/>
      </c>
      <c r="BB182" s="36" t="str">
        <f t="shared" si="98"/>
        <v/>
      </c>
      <c r="BC182" s="36" t="str">
        <f t="shared" si="99"/>
        <v/>
      </c>
      <c r="BD182" s="36" t="str">
        <f t="shared" si="100"/>
        <v/>
      </c>
      <c r="BE182" s="36" t="str">
        <f t="shared" si="101"/>
        <v/>
      </c>
      <c r="BF182" s="36" t="str">
        <f t="shared" si="102"/>
        <v/>
      </c>
      <c r="BG182" s="36" t="str">
        <f t="shared" si="103"/>
        <v/>
      </c>
      <c r="BH182" s="36" t="str">
        <f t="shared" si="104"/>
        <v/>
      </c>
      <c r="BI182" s="36" t="str">
        <f t="shared" si="105"/>
        <v/>
      </c>
      <c r="BJ182" s="36" t="str">
        <f t="shared" si="106"/>
        <v/>
      </c>
      <c r="BK182" s="36" t="str">
        <f t="shared" si="107"/>
        <v/>
      </c>
      <c r="BL182" s="36" t="str">
        <f t="shared" si="108"/>
        <v/>
      </c>
      <c r="BM182" s="36" t="str">
        <f t="shared" si="109"/>
        <v/>
      </c>
      <c r="BN182" s="38" t="e">
        <f t="shared" si="130"/>
        <v>#DIV/0!</v>
      </c>
      <c r="BO182" s="38" t="e">
        <f t="shared" si="131"/>
        <v>#DIV/0!</v>
      </c>
      <c r="BP182" s="39" t="str">
        <f t="shared" si="110"/>
        <v/>
      </c>
      <c r="BQ182" s="39" t="str">
        <f t="shared" si="111"/>
        <v/>
      </c>
      <c r="BR182" s="39" t="str">
        <f t="shared" si="112"/>
        <v/>
      </c>
      <c r="BS182" s="39" t="str">
        <f t="shared" si="113"/>
        <v/>
      </c>
      <c r="BT182" s="39" t="str">
        <f t="shared" si="114"/>
        <v/>
      </c>
      <c r="BU182" s="39" t="str">
        <f t="shared" si="115"/>
        <v/>
      </c>
      <c r="BV182" s="39" t="str">
        <f t="shared" si="116"/>
        <v/>
      </c>
      <c r="BW182" s="39" t="str">
        <f t="shared" si="117"/>
        <v/>
      </c>
      <c r="BX182" s="39" t="str">
        <f t="shared" si="118"/>
        <v/>
      </c>
      <c r="BY182" s="39" t="str">
        <f t="shared" si="119"/>
        <v/>
      </c>
      <c r="BZ182" s="39" t="str">
        <f t="shared" si="120"/>
        <v/>
      </c>
      <c r="CA182" s="39" t="str">
        <f t="shared" si="121"/>
        <v/>
      </c>
      <c r="CB182" s="39" t="str">
        <f t="shared" si="122"/>
        <v/>
      </c>
      <c r="CC182" s="39" t="str">
        <f t="shared" si="123"/>
        <v/>
      </c>
      <c r="CD182" s="39" t="str">
        <f t="shared" si="124"/>
        <v/>
      </c>
      <c r="CE182" s="39" t="str">
        <f t="shared" si="125"/>
        <v/>
      </c>
      <c r="CF182" s="39" t="str">
        <f t="shared" si="126"/>
        <v/>
      </c>
      <c r="CG182" s="39" t="str">
        <f t="shared" si="127"/>
        <v/>
      </c>
      <c r="CH182" s="39" t="str">
        <f t="shared" si="128"/>
        <v/>
      </c>
      <c r="CI182" s="39" t="str">
        <f t="shared" si="129"/>
        <v/>
      </c>
    </row>
    <row r="183" spans="1:87">
      <c r="A183" s="18"/>
      <c r="B183" s="15" t="str">
        <f>'Gene Table'!E182</f>
        <v>mmu-miR-718</v>
      </c>
      <c r="C183" s="15" t="str">
        <f>'Gene Table'!B182</f>
        <v>H12</v>
      </c>
      <c r="D183" s="16" t="str">
        <f>IF(SUM('Test Sample Data'!D$3:D$98)&gt;10,IF(AND(ISNUMBER('Test Sample Data'!D182),'Test Sample Data'!D182&lt;$B$1,'Test Sample Data'!D182&gt;0),'Test Sample Data'!D182,$B$1),"")</f>
        <v/>
      </c>
      <c r="E183" s="17" t="str">
        <f>IF(SUM('Test Sample Data'!E$3:E$98)&gt;10,IF(AND(ISNUMBER('Test Sample Data'!E182),'Test Sample Data'!E182&lt;$B$1,'Test Sample Data'!E182&gt;0),'Test Sample Data'!E182,$B$1),"")</f>
        <v/>
      </c>
      <c r="F183" s="17" t="str">
        <f>IF(SUM('Test Sample Data'!F$3:F$98)&gt;10,IF(AND(ISNUMBER('Test Sample Data'!F182),'Test Sample Data'!F182&lt;$B$1,'Test Sample Data'!F182&gt;0),'Test Sample Data'!F182,$B$1),"")</f>
        <v/>
      </c>
      <c r="G183" s="17" t="str">
        <f>IF(SUM('Test Sample Data'!G$3:G$98)&gt;10,IF(AND(ISNUMBER('Test Sample Data'!G182),'Test Sample Data'!G182&lt;$B$1,'Test Sample Data'!G182&gt;0),'Test Sample Data'!G182,$B$1),"")</f>
        <v/>
      </c>
      <c r="H183" s="17" t="str">
        <f>IF(SUM('Test Sample Data'!H$3:H$98)&gt;10,IF(AND(ISNUMBER('Test Sample Data'!H182),'Test Sample Data'!H182&lt;$B$1,'Test Sample Data'!H182&gt;0),'Test Sample Data'!H182,$B$1),"")</f>
        <v/>
      </c>
      <c r="I183" s="17" t="str">
        <f>IF(SUM('Test Sample Data'!I$3:I$98)&gt;10,IF(AND(ISNUMBER('Test Sample Data'!I182),'Test Sample Data'!I182&lt;$B$1,'Test Sample Data'!I182&gt;0),'Test Sample Data'!I182,$B$1),"")</f>
        <v/>
      </c>
      <c r="J183" s="17" t="str">
        <f>IF(SUM('Test Sample Data'!J$3:J$98)&gt;10,IF(AND(ISNUMBER('Test Sample Data'!J182),'Test Sample Data'!J182&lt;$B$1,'Test Sample Data'!J182&gt;0),'Test Sample Data'!J182,$B$1),"")</f>
        <v/>
      </c>
      <c r="K183" s="17" t="str">
        <f>IF(SUM('Test Sample Data'!K$3:K$98)&gt;10,IF(AND(ISNUMBER('Test Sample Data'!K182),'Test Sample Data'!K182&lt;$B$1,'Test Sample Data'!K182&gt;0),'Test Sample Data'!K182,$B$1),"")</f>
        <v/>
      </c>
      <c r="L183" s="17" t="str">
        <f>IF(SUM('Test Sample Data'!L$3:L$98)&gt;10,IF(AND(ISNUMBER('Test Sample Data'!L182),'Test Sample Data'!L182&lt;$B$1,'Test Sample Data'!L182&gt;0),'Test Sample Data'!L182,$B$1),"")</f>
        <v/>
      </c>
      <c r="M183" s="17" t="str">
        <f>IF(SUM('Test Sample Data'!M$3:M$98)&gt;10,IF(AND(ISNUMBER('Test Sample Data'!M182),'Test Sample Data'!M182&lt;$B$1,'Test Sample Data'!M182&gt;0),'Test Sample Data'!M182,$B$1),"")</f>
        <v/>
      </c>
      <c r="N183" s="17" t="str">
        <f>'Gene Table'!E182</f>
        <v>mmu-miR-718</v>
      </c>
      <c r="O183" s="17" t="str">
        <f>'Gene Table'!B182</f>
        <v>H12</v>
      </c>
      <c r="P183" s="17" t="str">
        <f>IF(SUM('Control Sample Data'!D$3:D$98)&gt;10,IF(AND(ISNUMBER('Control Sample Data'!D182),'Control Sample Data'!D182&lt;$B$1,'Control Sample Data'!D182&gt;0),'Control Sample Data'!D182,$B$1),"")</f>
        <v/>
      </c>
      <c r="Q183" s="17" t="str">
        <f>IF(SUM('Control Sample Data'!E$3:E$98)&gt;10,IF(AND(ISNUMBER('Control Sample Data'!E182),'Control Sample Data'!E182&lt;$B$1,'Control Sample Data'!E182&gt;0),'Control Sample Data'!E182,$B$1),"")</f>
        <v/>
      </c>
      <c r="R183" s="17" t="str">
        <f>IF(SUM('Control Sample Data'!F$3:F$98)&gt;10,IF(AND(ISNUMBER('Control Sample Data'!F182),'Control Sample Data'!F182&lt;$B$1,'Control Sample Data'!F182&gt;0),'Control Sample Data'!F182,$B$1),"")</f>
        <v/>
      </c>
      <c r="S183" s="17" t="str">
        <f>IF(SUM('Control Sample Data'!G$3:G$98)&gt;10,IF(AND(ISNUMBER('Control Sample Data'!G182),'Control Sample Data'!G182&lt;$B$1,'Control Sample Data'!G182&gt;0),'Control Sample Data'!G182,$B$1),"")</f>
        <v/>
      </c>
      <c r="T183" s="17" t="str">
        <f>IF(SUM('Control Sample Data'!H$3:H$98)&gt;10,IF(AND(ISNUMBER('Control Sample Data'!H182),'Control Sample Data'!H182&lt;$B$1,'Control Sample Data'!H182&gt;0),'Control Sample Data'!H182,$B$1),"")</f>
        <v/>
      </c>
      <c r="U183" s="17" t="str">
        <f>IF(SUM('Control Sample Data'!I$3:I$98)&gt;10,IF(AND(ISNUMBER('Control Sample Data'!I182),'Control Sample Data'!I182&lt;$B$1,'Control Sample Data'!I182&gt;0),'Control Sample Data'!I182,$B$1),"")</f>
        <v/>
      </c>
      <c r="V183" s="17" t="str">
        <f>IF(SUM('Control Sample Data'!J$3:J$98)&gt;10,IF(AND(ISNUMBER('Control Sample Data'!J182),'Control Sample Data'!J182&lt;$B$1,'Control Sample Data'!J182&gt;0),'Control Sample Data'!J182,$B$1),"")</f>
        <v/>
      </c>
      <c r="W183" s="17" t="str">
        <f>IF(SUM('Control Sample Data'!K$3:K$98)&gt;10,IF(AND(ISNUMBER('Control Sample Data'!K182),'Control Sample Data'!K182&lt;$B$1,'Control Sample Data'!K182&gt;0),'Control Sample Data'!K182,$B$1),"")</f>
        <v/>
      </c>
      <c r="X183" s="17" t="str">
        <f>IF(SUM('Control Sample Data'!L$3:L$98)&gt;10,IF(AND(ISNUMBER('Control Sample Data'!L182),'Control Sample Data'!L182&lt;$B$1,'Control Sample Data'!L182&gt;0),'Control Sample Data'!L182,$B$1),"")</f>
        <v/>
      </c>
      <c r="Y183" s="17" t="str">
        <f>IF(SUM('Control Sample Data'!M$3:M$98)&gt;10,IF(AND(ISNUMBER('Control Sample Data'!M182),'Control Sample Data'!M182&lt;$B$1,'Control Sample Data'!M182&gt;0),'Control Sample Data'!M182,$B$1),"")</f>
        <v/>
      </c>
      <c r="AT183" s="36" t="str">
        <f t="shared" si="90"/>
        <v/>
      </c>
      <c r="AU183" s="36" t="str">
        <f t="shared" si="91"/>
        <v/>
      </c>
      <c r="AV183" s="36" t="str">
        <f t="shared" si="92"/>
        <v/>
      </c>
      <c r="AW183" s="36" t="str">
        <f t="shared" si="93"/>
        <v/>
      </c>
      <c r="AX183" s="36" t="str">
        <f t="shared" si="94"/>
        <v/>
      </c>
      <c r="AY183" s="36" t="str">
        <f t="shared" si="95"/>
        <v/>
      </c>
      <c r="AZ183" s="36" t="str">
        <f t="shared" si="96"/>
        <v/>
      </c>
      <c r="BA183" s="36" t="str">
        <f t="shared" si="97"/>
        <v/>
      </c>
      <c r="BB183" s="36" t="str">
        <f t="shared" si="98"/>
        <v/>
      </c>
      <c r="BC183" s="36" t="str">
        <f t="shared" si="99"/>
        <v/>
      </c>
      <c r="BD183" s="36" t="str">
        <f t="shared" si="100"/>
        <v/>
      </c>
      <c r="BE183" s="36" t="str">
        <f t="shared" si="101"/>
        <v/>
      </c>
      <c r="BF183" s="36" t="str">
        <f t="shared" si="102"/>
        <v/>
      </c>
      <c r="BG183" s="36" t="str">
        <f t="shared" si="103"/>
        <v/>
      </c>
      <c r="BH183" s="36" t="str">
        <f t="shared" si="104"/>
        <v/>
      </c>
      <c r="BI183" s="36" t="str">
        <f t="shared" si="105"/>
        <v/>
      </c>
      <c r="BJ183" s="36" t="str">
        <f t="shared" si="106"/>
        <v/>
      </c>
      <c r="BK183" s="36" t="str">
        <f t="shared" si="107"/>
        <v/>
      </c>
      <c r="BL183" s="36" t="str">
        <f t="shared" si="108"/>
        <v/>
      </c>
      <c r="BM183" s="36" t="str">
        <f t="shared" si="109"/>
        <v/>
      </c>
      <c r="BN183" s="38" t="e">
        <f t="shared" si="130"/>
        <v>#DIV/0!</v>
      </c>
      <c r="BO183" s="38" t="e">
        <f t="shared" si="131"/>
        <v>#DIV/0!</v>
      </c>
      <c r="BP183" s="39" t="str">
        <f t="shared" si="110"/>
        <v/>
      </c>
      <c r="BQ183" s="39" t="str">
        <f t="shared" si="111"/>
        <v/>
      </c>
      <c r="BR183" s="39" t="str">
        <f t="shared" si="112"/>
        <v/>
      </c>
      <c r="BS183" s="39" t="str">
        <f t="shared" si="113"/>
        <v/>
      </c>
      <c r="BT183" s="39" t="str">
        <f t="shared" si="114"/>
        <v/>
      </c>
      <c r="BU183" s="39" t="str">
        <f t="shared" si="115"/>
        <v/>
      </c>
      <c r="BV183" s="39" t="str">
        <f t="shared" si="116"/>
        <v/>
      </c>
      <c r="BW183" s="39" t="str">
        <f t="shared" si="117"/>
        <v/>
      </c>
      <c r="BX183" s="39" t="str">
        <f t="shared" si="118"/>
        <v/>
      </c>
      <c r="BY183" s="39" t="str">
        <f t="shared" si="119"/>
        <v/>
      </c>
      <c r="BZ183" s="39" t="str">
        <f t="shared" si="120"/>
        <v/>
      </c>
      <c r="CA183" s="39" t="str">
        <f t="shared" si="121"/>
        <v/>
      </c>
      <c r="CB183" s="39" t="str">
        <f t="shared" si="122"/>
        <v/>
      </c>
      <c r="CC183" s="39" t="str">
        <f t="shared" si="123"/>
        <v/>
      </c>
      <c r="CD183" s="39" t="str">
        <f t="shared" si="124"/>
        <v/>
      </c>
      <c r="CE183" s="39" t="str">
        <f t="shared" si="125"/>
        <v/>
      </c>
      <c r="CF183" s="39" t="str">
        <f t="shared" si="126"/>
        <v/>
      </c>
      <c r="CG183" s="39" t="str">
        <f t="shared" si="127"/>
        <v/>
      </c>
      <c r="CH183" s="39" t="str">
        <f t="shared" si="128"/>
        <v/>
      </c>
      <c r="CI183" s="39" t="str">
        <f t="shared" si="129"/>
        <v/>
      </c>
    </row>
    <row r="184" spans="1:87">
      <c r="A184" s="18"/>
      <c r="B184" s="15" t="str">
        <f>'Gene Table'!E183</f>
        <v>mmu-miR-376a-3p</v>
      </c>
      <c r="C184" s="15" t="str">
        <f>'Gene Table'!B183</f>
        <v>H13</v>
      </c>
      <c r="D184" s="16" t="str">
        <f>IF(SUM('Test Sample Data'!D$3:D$98)&gt;10,IF(AND(ISNUMBER('Test Sample Data'!D183),'Test Sample Data'!D183&lt;$B$1,'Test Sample Data'!D183&gt;0),'Test Sample Data'!D183,$B$1),"")</f>
        <v/>
      </c>
      <c r="E184" s="17" t="str">
        <f>IF(SUM('Test Sample Data'!E$3:E$98)&gt;10,IF(AND(ISNUMBER('Test Sample Data'!E183),'Test Sample Data'!E183&lt;$B$1,'Test Sample Data'!E183&gt;0),'Test Sample Data'!E183,$B$1),"")</f>
        <v/>
      </c>
      <c r="F184" s="17" t="str">
        <f>IF(SUM('Test Sample Data'!F$3:F$98)&gt;10,IF(AND(ISNUMBER('Test Sample Data'!F183),'Test Sample Data'!F183&lt;$B$1,'Test Sample Data'!F183&gt;0),'Test Sample Data'!F183,$B$1),"")</f>
        <v/>
      </c>
      <c r="G184" s="17" t="str">
        <f>IF(SUM('Test Sample Data'!G$3:G$98)&gt;10,IF(AND(ISNUMBER('Test Sample Data'!G183),'Test Sample Data'!G183&lt;$B$1,'Test Sample Data'!G183&gt;0),'Test Sample Data'!G183,$B$1),"")</f>
        <v/>
      </c>
      <c r="H184" s="17" t="str">
        <f>IF(SUM('Test Sample Data'!H$3:H$98)&gt;10,IF(AND(ISNUMBER('Test Sample Data'!H183),'Test Sample Data'!H183&lt;$B$1,'Test Sample Data'!H183&gt;0),'Test Sample Data'!H183,$B$1),"")</f>
        <v/>
      </c>
      <c r="I184" s="17" t="str">
        <f>IF(SUM('Test Sample Data'!I$3:I$98)&gt;10,IF(AND(ISNUMBER('Test Sample Data'!I183),'Test Sample Data'!I183&lt;$B$1,'Test Sample Data'!I183&gt;0),'Test Sample Data'!I183,$B$1),"")</f>
        <v/>
      </c>
      <c r="J184" s="17" t="str">
        <f>IF(SUM('Test Sample Data'!J$3:J$98)&gt;10,IF(AND(ISNUMBER('Test Sample Data'!J183),'Test Sample Data'!J183&lt;$B$1,'Test Sample Data'!J183&gt;0),'Test Sample Data'!J183,$B$1),"")</f>
        <v/>
      </c>
      <c r="K184" s="17" t="str">
        <f>IF(SUM('Test Sample Data'!K$3:K$98)&gt;10,IF(AND(ISNUMBER('Test Sample Data'!K183),'Test Sample Data'!K183&lt;$B$1,'Test Sample Data'!K183&gt;0),'Test Sample Data'!K183,$B$1),"")</f>
        <v/>
      </c>
      <c r="L184" s="17" t="str">
        <f>IF(SUM('Test Sample Data'!L$3:L$98)&gt;10,IF(AND(ISNUMBER('Test Sample Data'!L183),'Test Sample Data'!L183&lt;$B$1,'Test Sample Data'!L183&gt;0),'Test Sample Data'!L183,$B$1),"")</f>
        <v/>
      </c>
      <c r="M184" s="17" t="str">
        <f>IF(SUM('Test Sample Data'!M$3:M$98)&gt;10,IF(AND(ISNUMBER('Test Sample Data'!M183),'Test Sample Data'!M183&lt;$B$1,'Test Sample Data'!M183&gt;0),'Test Sample Data'!M183,$B$1),"")</f>
        <v/>
      </c>
      <c r="N184" s="17" t="str">
        <f>'Gene Table'!E183</f>
        <v>mmu-miR-376a-3p</v>
      </c>
      <c r="O184" s="17" t="str">
        <f>'Gene Table'!B183</f>
        <v>H13</v>
      </c>
      <c r="P184" s="17" t="str">
        <f>IF(SUM('Control Sample Data'!D$3:D$98)&gt;10,IF(AND(ISNUMBER('Control Sample Data'!D183),'Control Sample Data'!D183&lt;$B$1,'Control Sample Data'!D183&gt;0),'Control Sample Data'!D183,$B$1),"")</f>
        <v/>
      </c>
      <c r="Q184" s="17" t="str">
        <f>IF(SUM('Control Sample Data'!E$3:E$98)&gt;10,IF(AND(ISNUMBER('Control Sample Data'!E183),'Control Sample Data'!E183&lt;$B$1,'Control Sample Data'!E183&gt;0),'Control Sample Data'!E183,$B$1),"")</f>
        <v/>
      </c>
      <c r="R184" s="17" t="str">
        <f>IF(SUM('Control Sample Data'!F$3:F$98)&gt;10,IF(AND(ISNUMBER('Control Sample Data'!F183),'Control Sample Data'!F183&lt;$B$1,'Control Sample Data'!F183&gt;0),'Control Sample Data'!F183,$B$1),"")</f>
        <v/>
      </c>
      <c r="S184" s="17" t="str">
        <f>IF(SUM('Control Sample Data'!G$3:G$98)&gt;10,IF(AND(ISNUMBER('Control Sample Data'!G183),'Control Sample Data'!G183&lt;$B$1,'Control Sample Data'!G183&gt;0),'Control Sample Data'!G183,$B$1),"")</f>
        <v/>
      </c>
      <c r="T184" s="17" t="str">
        <f>IF(SUM('Control Sample Data'!H$3:H$98)&gt;10,IF(AND(ISNUMBER('Control Sample Data'!H183),'Control Sample Data'!H183&lt;$B$1,'Control Sample Data'!H183&gt;0),'Control Sample Data'!H183,$B$1),"")</f>
        <v/>
      </c>
      <c r="U184" s="17" t="str">
        <f>IF(SUM('Control Sample Data'!I$3:I$98)&gt;10,IF(AND(ISNUMBER('Control Sample Data'!I183),'Control Sample Data'!I183&lt;$B$1,'Control Sample Data'!I183&gt;0),'Control Sample Data'!I183,$B$1),"")</f>
        <v/>
      </c>
      <c r="V184" s="17" t="str">
        <f>IF(SUM('Control Sample Data'!J$3:J$98)&gt;10,IF(AND(ISNUMBER('Control Sample Data'!J183),'Control Sample Data'!J183&lt;$B$1,'Control Sample Data'!J183&gt;0),'Control Sample Data'!J183,$B$1),"")</f>
        <v/>
      </c>
      <c r="W184" s="17" t="str">
        <f>IF(SUM('Control Sample Data'!K$3:K$98)&gt;10,IF(AND(ISNUMBER('Control Sample Data'!K183),'Control Sample Data'!K183&lt;$B$1,'Control Sample Data'!K183&gt;0),'Control Sample Data'!K183,$B$1),"")</f>
        <v/>
      </c>
      <c r="X184" s="17" t="str">
        <f>IF(SUM('Control Sample Data'!L$3:L$98)&gt;10,IF(AND(ISNUMBER('Control Sample Data'!L183),'Control Sample Data'!L183&lt;$B$1,'Control Sample Data'!L183&gt;0),'Control Sample Data'!L183,$B$1),"")</f>
        <v/>
      </c>
      <c r="Y184" s="17" t="str">
        <f>IF(SUM('Control Sample Data'!M$3:M$98)&gt;10,IF(AND(ISNUMBER('Control Sample Data'!M183),'Control Sample Data'!M183&lt;$B$1,'Control Sample Data'!M183&gt;0),'Control Sample Data'!M183,$B$1),"")</f>
        <v/>
      </c>
      <c r="AT184" s="36" t="str">
        <f t="shared" si="90"/>
        <v/>
      </c>
      <c r="AU184" s="36" t="str">
        <f t="shared" si="91"/>
        <v/>
      </c>
      <c r="AV184" s="36" t="str">
        <f t="shared" si="92"/>
        <v/>
      </c>
      <c r="AW184" s="36" t="str">
        <f t="shared" si="93"/>
        <v/>
      </c>
      <c r="AX184" s="36" t="str">
        <f t="shared" si="94"/>
        <v/>
      </c>
      <c r="AY184" s="36" t="str">
        <f t="shared" si="95"/>
        <v/>
      </c>
      <c r="AZ184" s="36" t="str">
        <f t="shared" si="96"/>
        <v/>
      </c>
      <c r="BA184" s="36" t="str">
        <f t="shared" si="97"/>
        <v/>
      </c>
      <c r="BB184" s="36" t="str">
        <f t="shared" si="98"/>
        <v/>
      </c>
      <c r="BC184" s="36" t="str">
        <f t="shared" si="99"/>
        <v/>
      </c>
      <c r="BD184" s="36" t="str">
        <f t="shared" si="100"/>
        <v/>
      </c>
      <c r="BE184" s="36" t="str">
        <f t="shared" si="101"/>
        <v/>
      </c>
      <c r="BF184" s="36" t="str">
        <f t="shared" si="102"/>
        <v/>
      </c>
      <c r="BG184" s="36" t="str">
        <f t="shared" si="103"/>
        <v/>
      </c>
      <c r="BH184" s="36" t="str">
        <f t="shared" si="104"/>
        <v/>
      </c>
      <c r="BI184" s="36" t="str">
        <f t="shared" si="105"/>
        <v/>
      </c>
      <c r="BJ184" s="36" t="str">
        <f t="shared" si="106"/>
        <v/>
      </c>
      <c r="BK184" s="36" t="str">
        <f t="shared" si="107"/>
        <v/>
      </c>
      <c r="BL184" s="36" t="str">
        <f t="shared" si="108"/>
        <v/>
      </c>
      <c r="BM184" s="36" t="str">
        <f t="shared" si="109"/>
        <v/>
      </c>
      <c r="BN184" s="38" t="e">
        <f t="shared" si="130"/>
        <v>#DIV/0!</v>
      </c>
      <c r="BO184" s="38" t="e">
        <f t="shared" si="131"/>
        <v>#DIV/0!</v>
      </c>
      <c r="BP184" s="39" t="str">
        <f t="shared" si="110"/>
        <v/>
      </c>
      <c r="BQ184" s="39" t="str">
        <f t="shared" si="111"/>
        <v/>
      </c>
      <c r="BR184" s="39" t="str">
        <f t="shared" si="112"/>
        <v/>
      </c>
      <c r="BS184" s="39" t="str">
        <f t="shared" si="113"/>
        <v/>
      </c>
      <c r="BT184" s="39" t="str">
        <f t="shared" si="114"/>
        <v/>
      </c>
      <c r="BU184" s="39" t="str">
        <f t="shared" si="115"/>
        <v/>
      </c>
      <c r="BV184" s="39" t="str">
        <f t="shared" si="116"/>
        <v/>
      </c>
      <c r="BW184" s="39" t="str">
        <f t="shared" si="117"/>
        <v/>
      </c>
      <c r="BX184" s="39" t="str">
        <f t="shared" si="118"/>
        <v/>
      </c>
      <c r="BY184" s="39" t="str">
        <f t="shared" si="119"/>
        <v/>
      </c>
      <c r="BZ184" s="39" t="str">
        <f t="shared" si="120"/>
        <v/>
      </c>
      <c r="CA184" s="39" t="str">
        <f t="shared" si="121"/>
        <v/>
      </c>
      <c r="CB184" s="39" t="str">
        <f t="shared" si="122"/>
        <v/>
      </c>
      <c r="CC184" s="39" t="str">
        <f t="shared" si="123"/>
        <v/>
      </c>
      <c r="CD184" s="39" t="str">
        <f t="shared" si="124"/>
        <v/>
      </c>
      <c r="CE184" s="39" t="str">
        <f t="shared" si="125"/>
        <v/>
      </c>
      <c r="CF184" s="39" t="str">
        <f t="shared" si="126"/>
        <v/>
      </c>
      <c r="CG184" s="39" t="str">
        <f t="shared" si="127"/>
        <v/>
      </c>
      <c r="CH184" s="39" t="str">
        <f t="shared" si="128"/>
        <v/>
      </c>
      <c r="CI184" s="39" t="str">
        <f t="shared" si="129"/>
        <v/>
      </c>
    </row>
    <row r="185" spans="1:87">
      <c r="A185" s="18"/>
      <c r="B185" s="15" t="str">
        <f>'Gene Table'!E184</f>
        <v>mmu-miR-719</v>
      </c>
      <c r="C185" s="15" t="str">
        <f>'Gene Table'!B184</f>
        <v>H14</v>
      </c>
      <c r="D185" s="16" t="str">
        <f>IF(SUM('Test Sample Data'!D$3:D$98)&gt;10,IF(AND(ISNUMBER('Test Sample Data'!D184),'Test Sample Data'!D184&lt;$B$1,'Test Sample Data'!D184&gt;0),'Test Sample Data'!D184,$B$1),"")</f>
        <v/>
      </c>
      <c r="E185" s="17" t="str">
        <f>IF(SUM('Test Sample Data'!E$3:E$98)&gt;10,IF(AND(ISNUMBER('Test Sample Data'!E184),'Test Sample Data'!E184&lt;$B$1,'Test Sample Data'!E184&gt;0),'Test Sample Data'!E184,$B$1),"")</f>
        <v/>
      </c>
      <c r="F185" s="17" t="str">
        <f>IF(SUM('Test Sample Data'!F$3:F$98)&gt;10,IF(AND(ISNUMBER('Test Sample Data'!F184),'Test Sample Data'!F184&lt;$B$1,'Test Sample Data'!F184&gt;0),'Test Sample Data'!F184,$B$1),"")</f>
        <v/>
      </c>
      <c r="G185" s="17" t="str">
        <f>IF(SUM('Test Sample Data'!G$3:G$98)&gt;10,IF(AND(ISNUMBER('Test Sample Data'!G184),'Test Sample Data'!G184&lt;$B$1,'Test Sample Data'!G184&gt;0),'Test Sample Data'!G184,$B$1),"")</f>
        <v/>
      </c>
      <c r="H185" s="17" t="str">
        <f>IF(SUM('Test Sample Data'!H$3:H$98)&gt;10,IF(AND(ISNUMBER('Test Sample Data'!H184),'Test Sample Data'!H184&lt;$B$1,'Test Sample Data'!H184&gt;0),'Test Sample Data'!H184,$B$1),"")</f>
        <v/>
      </c>
      <c r="I185" s="17" t="str">
        <f>IF(SUM('Test Sample Data'!I$3:I$98)&gt;10,IF(AND(ISNUMBER('Test Sample Data'!I184),'Test Sample Data'!I184&lt;$B$1,'Test Sample Data'!I184&gt;0),'Test Sample Data'!I184,$B$1),"")</f>
        <v/>
      </c>
      <c r="J185" s="17" t="str">
        <f>IF(SUM('Test Sample Data'!J$3:J$98)&gt;10,IF(AND(ISNUMBER('Test Sample Data'!J184),'Test Sample Data'!J184&lt;$B$1,'Test Sample Data'!J184&gt;0),'Test Sample Data'!J184,$B$1),"")</f>
        <v/>
      </c>
      <c r="K185" s="17" t="str">
        <f>IF(SUM('Test Sample Data'!K$3:K$98)&gt;10,IF(AND(ISNUMBER('Test Sample Data'!K184),'Test Sample Data'!K184&lt;$B$1,'Test Sample Data'!K184&gt;0),'Test Sample Data'!K184,$B$1),"")</f>
        <v/>
      </c>
      <c r="L185" s="17" t="str">
        <f>IF(SUM('Test Sample Data'!L$3:L$98)&gt;10,IF(AND(ISNUMBER('Test Sample Data'!L184),'Test Sample Data'!L184&lt;$B$1,'Test Sample Data'!L184&gt;0),'Test Sample Data'!L184,$B$1),"")</f>
        <v/>
      </c>
      <c r="M185" s="17" t="str">
        <f>IF(SUM('Test Sample Data'!M$3:M$98)&gt;10,IF(AND(ISNUMBER('Test Sample Data'!M184),'Test Sample Data'!M184&lt;$B$1,'Test Sample Data'!M184&gt;0),'Test Sample Data'!M184,$B$1),"")</f>
        <v/>
      </c>
      <c r="N185" s="17" t="str">
        <f>'Gene Table'!E184</f>
        <v>mmu-miR-719</v>
      </c>
      <c r="O185" s="17" t="str">
        <f>'Gene Table'!B184</f>
        <v>H14</v>
      </c>
      <c r="P185" s="17" t="str">
        <f>IF(SUM('Control Sample Data'!D$3:D$98)&gt;10,IF(AND(ISNUMBER('Control Sample Data'!D184),'Control Sample Data'!D184&lt;$B$1,'Control Sample Data'!D184&gt;0),'Control Sample Data'!D184,$B$1),"")</f>
        <v/>
      </c>
      <c r="Q185" s="17" t="str">
        <f>IF(SUM('Control Sample Data'!E$3:E$98)&gt;10,IF(AND(ISNUMBER('Control Sample Data'!E184),'Control Sample Data'!E184&lt;$B$1,'Control Sample Data'!E184&gt;0),'Control Sample Data'!E184,$B$1),"")</f>
        <v/>
      </c>
      <c r="R185" s="17" t="str">
        <f>IF(SUM('Control Sample Data'!F$3:F$98)&gt;10,IF(AND(ISNUMBER('Control Sample Data'!F184),'Control Sample Data'!F184&lt;$B$1,'Control Sample Data'!F184&gt;0),'Control Sample Data'!F184,$B$1),"")</f>
        <v/>
      </c>
      <c r="S185" s="17" t="str">
        <f>IF(SUM('Control Sample Data'!G$3:G$98)&gt;10,IF(AND(ISNUMBER('Control Sample Data'!G184),'Control Sample Data'!G184&lt;$B$1,'Control Sample Data'!G184&gt;0),'Control Sample Data'!G184,$B$1),"")</f>
        <v/>
      </c>
      <c r="T185" s="17" t="str">
        <f>IF(SUM('Control Sample Data'!H$3:H$98)&gt;10,IF(AND(ISNUMBER('Control Sample Data'!H184),'Control Sample Data'!H184&lt;$B$1,'Control Sample Data'!H184&gt;0),'Control Sample Data'!H184,$B$1),"")</f>
        <v/>
      </c>
      <c r="U185" s="17" t="str">
        <f>IF(SUM('Control Sample Data'!I$3:I$98)&gt;10,IF(AND(ISNUMBER('Control Sample Data'!I184),'Control Sample Data'!I184&lt;$B$1,'Control Sample Data'!I184&gt;0),'Control Sample Data'!I184,$B$1),"")</f>
        <v/>
      </c>
      <c r="V185" s="17" t="str">
        <f>IF(SUM('Control Sample Data'!J$3:J$98)&gt;10,IF(AND(ISNUMBER('Control Sample Data'!J184),'Control Sample Data'!J184&lt;$B$1,'Control Sample Data'!J184&gt;0),'Control Sample Data'!J184,$B$1),"")</f>
        <v/>
      </c>
      <c r="W185" s="17" t="str">
        <f>IF(SUM('Control Sample Data'!K$3:K$98)&gt;10,IF(AND(ISNUMBER('Control Sample Data'!K184),'Control Sample Data'!K184&lt;$B$1,'Control Sample Data'!K184&gt;0),'Control Sample Data'!K184,$B$1),"")</f>
        <v/>
      </c>
      <c r="X185" s="17" t="str">
        <f>IF(SUM('Control Sample Data'!L$3:L$98)&gt;10,IF(AND(ISNUMBER('Control Sample Data'!L184),'Control Sample Data'!L184&lt;$B$1,'Control Sample Data'!L184&gt;0),'Control Sample Data'!L184,$B$1),"")</f>
        <v/>
      </c>
      <c r="Y185" s="17" t="str">
        <f>IF(SUM('Control Sample Data'!M$3:M$98)&gt;10,IF(AND(ISNUMBER('Control Sample Data'!M184),'Control Sample Data'!M184&lt;$B$1,'Control Sample Data'!M184&gt;0),'Control Sample Data'!M184,$B$1),"")</f>
        <v/>
      </c>
      <c r="AT185" s="36" t="str">
        <f t="shared" si="90"/>
        <v/>
      </c>
      <c r="AU185" s="36" t="str">
        <f t="shared" si="91"/>
        <v/>
      </c>
      <c r="AV185" s="36" t="str">
        <f t="shared" si="92"/>
        <v/>
      </c>
      <c r="AW185" s="36" t="str">
        <f t="shared" si="93"/>
        <v/>
      </c>
      <c r="AX185" s="36" t="str">
        <f t="shared" si="94"/>
        <v/>
      </c>
      <c r="AY185" s="36" t="str">
        <f t="shared" si="95"/>
        <v/>
      </c>
      <c r="AZ185" s="36" t="str">
        <f t="shared" si="96"/>
        <v/>
      </c>
      <c r="BA185" s="36" t="str">
        <f t="shared" si="97"/>
        <v/>
      </c>
      <c r="BB185" s="36" t="str">
        <f t="shared" si="98"/>
        <v/>
      </c>
      <c r="BC185" s="36" t="str">
        <f t="shared" si="99"/>
        <v/>
      </c>
      <c r="BD185" s="36" t="str">
        <f t="shared" si="100"/>
        <v/>
      </c>
      <c r="BE185" s="36" t="str">
        <f t="shared" si="101"/>
        <v/>
      </c>
      <c r="BF185" s="36" t="str">
        <f t="shared" si="102"/>
        <v/>
      </c>
      <c r="BG185" s="36" t="str">
        <f t="shared" si="103"/>
        <v/>
      </c>
      <c r="BH185" s="36" t="str">
        <f t="shared" si="104"/>
        <v/>
      </c>
      <c r="BI185" s="36" t="str">
        <f t="shared" si="105"/>
        <v/>
      </c>
      <c r="BJ185" s="36" t="str">
        <f t="shared" si="106"/>
        <v/>
      </c>
      <c r="BK185" s="36" t="str">
        <f t="shared" si="107"/>
        <v/>
      </c>
      <c r="BL185" s="36" t="str">
        <f t="shared" si="108"/>
        <v/>
      </c>
      <c r="BM185" s="36" t="str">
        <f t="shared" si="109"/>
        <v/>
      </c>
      <c r="BN185" s="38" t="e">
        <f t="shared" si="130"/>
        <v>#DIV/0!</v>
      </c>
      <c r="BO185" s="38" t="e">
        <f t="shared" si="131"/>
        <v>#DIV/0!</v>
      </c>
      <c r="BP185" s="39" t="str">
        <f t="shared" si="110"/>
        <v/>
      </c>
      <c r="BQ185" s="39" t="str">
        <f t="shared" si="111"/>
        <v/>
      </c>
      <c r="BR185" s="39" t="str">
        <f t="shared" si="112"/>
        <v/>
      </c>
      <c r="BS185" s="39" t="str">
        <f t="shared" si="113"/>
        <v/>
      </c>
      <c r="BT185" s="39" t="str">
        <f t="shared" si="114"/>
        <v/>
      </c>
      <c r="BU185" s="39" t="str">
        <f t="shared" si="115"/>
        <v/>
      </c>
      <c r="BV185" s="39" t="str">
        <f t="shared" si="116"/>
        <v/>
      </c>
      <c r="BW185" s="39" t="str">
        <f t="shared" si="117"/>
        <v/>
      </c>
      <c r="BX185" s="39" t="str">
        <f t="shared" si="118"/>
        <v/>
      </c>
      <c r="BY185" s="39" t="str">
        <f t="shared" si="119"/>
        <v/>
      </c>
      <c r="BZ185" s="39" t="str">
        <f t="shared" si="120"/>
        <v/>
      </c>
      <c r="CA185" s="39" t="str">
        <f t="shared" si="121"/>
        <v/>
      </c>
      <c r="CB185" s="39" t="str">
        <f t="shared" si="122"/>
        <v/>
      </c>
      <c r="CC185" s="39" t="str">
        <f t="shared" si="123"/>
        <v/>
      </c>
      <c r="CD185" s="39" t="str">
        <f t="shared" si="124"/>
        <v/>
      </c>
      <c r="CE185" s="39" t="str">
        <f t="shared" si="125"/>
        <v/>
      </c>
      <c r="CF185" s="39" t="str">
        <f t="shared" si="126"/>
        <v/>
      </c>
      <c r="CG185" s="39" t="str">
        <f t="shared" si="127"/>
        <v/>
      </c>
      <c r="CH185" s="39" t="str">
        <f t="shared" si="128"/>
        <v/>
      </c>
      <c r="CI185" s="39" t="str">
        <f t="shared" si="129"/>
        <v/>
      </c>
    </row>
    <row r="186" spans="1:87">
      <c r="A186" s="18"/>
      <c r="B186" s="15" t="str">
        <f>'Gene Table'!E185</f>
        <v>mmu-miR-376b-3p</v>
      </c>
      <c r="C186" s="15" t="str">
        <f>'Gene Table'!B185</f>
        <v>H15</v>
      </c>
      <c r="D186" s="16" t="str">
        <f>IF(SUM('Test Sample Data'!D$3:D$98)&gt;10,IF(AND(ISNUMBER('Test Sample Data'!D185),'Test Sample Data'!D185&lt;$B$1,'Test Sample Data'!D185&gt;0),'Test Sample Data'!D185,$B$1),"")</f>
        <v/>
      </c>
      <c r="E186" s="17" t="str">
        <f>IF(SUM('Test Sample Data'!E$3:E$98)&gt;10,IF(AND(ISNUMBER('Test Sample Data'!E185),'Test Sample Data'!E185&lt;$B$1,'Test Sample Data'!E185&gt;0),'Test Sample Data'!E185,$B$1),"")</f>
        <v/>
      </c>
      <c r="F186" s="17" t="str">
        <f>IF(SUM('Test Sample Data'!F$3:F$98)&gt;10,IF(AND(ISNUMBER('Test Sample Data'!F185),'Test Sample Data'!F185&lt;$B$1,'Test Sample Data'!F185&gt;0),'Test Sample Data'!F185,$B$1),"")</f>
        <v/>
      </c>
      <c r="G186" s="17" t="str">
        <f>IF(SUM('Test Sample Data'!G$3:G$98)&gt;10,IF(AND(ISNUMBER('Test Sample Data'!G185),'Test Sample Data'!G185&lt;$B$1,'Test Sample Data'!G185&gt;0),'Test Sample Data'!G185,$B$1),"")</f>
        <v/>
      </c>
      <c r="H186" s="17" t="str">
        <f>IF(SUM('Test Sample Data'!H$3:H$98)&gt;10,IF(AND(ISNUMBER('Test Sample Data'!H185),'Test Sample Data'!H185&lt;$B$1,'Test Sample Data'!H185&gt;0),'Test Sample Data'!H185,$B$1),"")</f>
        <v/>
      </c>
      <c r="I186" s="17" t="str">
        <f>IF(SUM('Test Sample Data'!I$3:I$98)&gt;10,IF(AND(ISNUMBER('Test Sample Data'!I185),'Test Sample Data'!I185&lt;$B$1,'Test Sample Data'!I185&gt;0),'Test Sample Data'!I185,$B$1),"")</f>
        <v/>
      </c>
      <c r="J186" s="17" t="str">
        <f>IF(SUM('Test Sample Data'!J$3:J$98)&gt;10,IF(AND(ISNUMBER('Test Sample Data'!J185),'Test Sample Data'!J185&lt;$B$1,'Test Sample Data'!J185&gt;0),'Test Sample Data'!J185,$B$1),"")</f>
        <v/>
      </c>
      <c r="K186" s="17" t="str">
        <f>IF(SUM('Test Sample Data'!K$3:K$98)&gt;10,IF(AND(ISNUMBER('Test Sample Data'!K185),'Test Sample Data'!K185&lt;$B$1,'Test Sample Data'!K185&gt;0),'Test Sample Data'!K185,$B$1),"")</f>
        <v/>
      </c>
      <c r="L186" s="17" t="str">
        <f>IF(SUM('Test Sample Data'!L$3:L$98)&gt;10,IF(AND(ISNUMBER('Test Sample Data'!L185),'Test Sample Data'!L185&lt;$B$1,'Test Sample Data'!L185&gt;0),'Test Sample Data'!L185,$B$1),"")</f>
        <v/>
      </c>
      <c r="M186" s="17" t="str">
        <f>IF(SUM('Test Sample Data'!M$3:M$98)&gt;10,IF(AND(ISNUMBER('Test Sample Data'!M185),'Test Sample Data'!M185&lt;$B$1,'Test Sample Data'!M185&gt;0),'Test Sample Data'!M185,$B$1),"")</f>
        <v/>
      </c>
      <c r="N186" s="17" t="str">
        <f>'Gene Table'!E185</f>
        <v>mmu-miR-376b-3p</v>
      </c>
      <c r="O186" s="17" t="str">
        <f>'Gene Table'!B185</f>
        <v>H15</v>
      </c>
      <c r="P186" s="17" t="str">
        <f>IF(SUM('Control Sample Data'!D$3:D$98)&gt;10,IF(AND(ISNUMBER('Control Sample Data'!D185),'Control Sample Data'!D185&lt;$B$1,'Control Sample Data'!D185&gt;0),'Control Sample Data'!D185,$B$1),"")</f>
        <v/>
      </c>
      <c r="Q186" s="17" t="str">
        <f>IF(SUM('Control Sample Data'!E$3:E$98)&gt;10,IF(AND(ISNUMBER('Control Sample Data'!E185),'Control Sample Data'!E185&lt;$B$1,'Control Sample Data'!E185&gt;0),'Control Sample Data'!E185,$B$1),"")</f>
        <v/>
      </c>
      <c r="R186" s="17" t="str">
        <f>IF(SUM('Control Sample Data'!F$3:F$98)&gt;10,IF(AND(ISNUMBER('Control Sample Data'!F185),'Control Sample Data'!F185&lt;$B$1,'Control Sample Data'!F185&gt;0),'Control Sample Data'!F185,$B$1),"")</f>
        <v/>
      </c>
      <c r="S186" s="17" t="str">
        <f>IF(SUM('Control Sample Data'!G$3:G$98)&gt;10,IF(AND(ISNUMBER('Control Sample Data'!G185),'Control Sample Data'!G185&lt;$B$1,'Control Sample Data'!G185&gt;0),'Control Sample Data'!G185,$B$1),"")</f>
        <v/>
      </c>
      <c r="T186" s="17" t="str">
        <f>IF(SUM('Control Sample Data'!H$3:H$98)&gt;10,IF(AND(ISNUMBER('Control Sample Data'!H185),'Control Sample Data'!H185&lt;$B$1,'Control Sample Data'!H185&gt;0),'Control Sample Data'!H185,$B$1),"")</f>
        <v/>
      </c>
      <c r="U186" s="17" t="str">
        <f>IF(SUM('Control Sample Data'!I$3:I$98)&gt;10,IF(AND(ISNUMBER('Control Sample Data'!I185),'Control Sample Data'!I185&lt;$B$1,'Control Sample Data'!I185&gt;0),'Control Sample Data'!I185,$B$1),"")</f>
        <v/>
      </c>
      <c r="V186" s="17" t="str">
        <f>IF(SUM('Control Sample Data'!J$3:J$98)&gt;10,IF(AND(ISNUMBER('Control Sample Data'!J185),'Control Sample Data'!J185&lt;$B$1,'Control Sample Data'!J185&gt;0),'Control Sample Data'!J185,$B$1),"")</f>
        <v/>
      </c>
      <c r="W186" s="17" t="str">
        <f>IF(SUM('Control Sample Data'!K$3:K$98)&gt;10,IF(AND(ISNUMBER('Control Sample Data'!K185),'Control Sample Data'!K185&lt;$B$1,'Control Sample Data'!K185&gt;0),'Control Sample Data'!K185,$B$1),"")</f>
        <v/>
      </c>
      <c r="X186" s="17" t="str">
        <f>IF(SUM('Control Sample Data'!L$3:L$98)&gt;10,IF(AND(ISNUMBER('Control Sample Data'!L185),'Control Sample Data'!L185&lt;$B$1,'Control Sample Data'!L185&gt;0),'Control Sample Data'!L185,$B$1),"")</f>
        <v/>
      </c>
      <c r="Y186" s="17" t="str">
        <f>IF(SUM('Control Sample Data'!M$3:M$98)&gt;10,IF(AND(ISNUMBER('Control Sample Data'!M185),'Control Sample Data'!M185&lt;$B$1,'Control Sample Data'!M185&gt;0),'Control Sample Data'!M185,$B$1),"")</f>
        <v/>
      </c>
      <c r="AT186" s="36" t="str">
        <f t="shared" si="90"/>
        <v/>
      </c>
      <c r="AU186" s="36" t="str">
        <f t="shared" si="91"/>
        <v/>
      </c>
      <c r="AV186" s="36" t="str">
        <f t="shared" si="92"/>
        <v/>
      </c>
      <c r="AW186" s="36" t="str">
        <f t="shared" si="93"/>
        <v/>
      </c>
      <c r="AX186" s="36" t="str">
        <f t="shared" si="94"/>
        <v/>
      </c>
      <c r="AY186" s="36" t="str">
        <f t="shared" si="95"/>
        <v/>
      </c>
      <c r="AZ186" s="36" t="str">
        <f t="shared" si="96"/>
        <v/>
      </c>
      <c r="BA186" s="36" t="str">
        <f t="shared" si="97"/>
        <v/>
      </c>
      <c r="BB186" s="36" t="str">
        <f t="shared" si="98"/>
        <v/>
      </c>
      <c r="BC186" s="36" t="str">
        <f t="shared" si="99"/>
        <v/>
      </c>
      <c r="BD186" s="36" t="str">
        <f t="shared" si="100"/>
        <v/>
      </c>
      <c r="BE186" s="36" t="str">
        <f t="shared" si="101"/>
        <v/>
      </c>
      <c r="BF186" s="36" t="str">
        <f t="shared" si="102"/>
        <v/>
      </c>
      <c r="BG186" s="36" t="str">
        <f t="shared" si="103"/>
        <v/>
      </c>
      <c r="BH186" s="36" t="str">
        <f t="shared" si="104"/>
        <v/>
      </c>
      <c r="BI186" s="36" t="str">
        <f t="shared" si="105"/>
        <v/>
      </c>
      <c r="BJ186" s="36" t="str">
        <f t="shared" si="106"/>
        <v/>
      </c>
      <c r="BK186" s="36" t="str">
        <f t="shared" si="107"/>
        <v/>
      </c>
      <c r="BL186" s="36" t="str">
        <f t="shared" si="108"/>
        <v/>
      </c>
      <c r="BM186" s="36" t="str">
        <f t="shared" si="109"/>
        <v/>
      </c>
      <c r="BN186" s="38" t="e">
        <f t="shared" si="130"/>
        <v>#DIV/0!</v>
      </c>
      <c r="BO186" s="38" t="e">
        <f t="shared" si="131"/>
        <v>#DIV/0!</v>
      </c>
      <c r="BP186" s="39" t="str">
        <f t="shared" si="110"/>
        <v/>
      </c>
      <c r="BQ186" s="39" t="str">
        <f t="shared" si="111"/>
        <v/>
      </c>
      <c r="BR186" s="39" t="str">
        <f t="shared" si="112"/>
        <v/>
      </c>
      <c r="BS186" s="39" t="str">
        <f t="shared" si="113"/>
        <v/>
      </c>
      <c r="BT186" s="39" t="str">
        <f t="shared" si="114"/>
        <v/>
      </c>
      <c r="BU186" s="39" t="str">
        <f t="shared" si="115"/>
        <v/>
      </c>
      <c r="BV186" s="39" t="str">
        <f t="shared" si="116"/>
        <v/>
      </c>
      <c r="BW186" s="39" t="str">
        <f t="shared" si="117"/>
        <v/>
      </c>
      <c r="BX186" s="39" t="str">
        <f t="shared" si="118"/>
        <v/>
      </c>
      <c r="BY186" s="39" t="str">
        <f t="shared" si="119"/>
        <v/>
      </c>
      <c r="BZ186" s="39" t="str">
        <f t="shared" si="120"/>
        <v/>
      </c>
      <c r="CA186" s="39" t="str">
        <f t="shared" si="121"/>
        <v/>
      </c>
      <c r="CB186" s="39" t="str">
        <f t="shared" si="122"/>
        <v/>
      </c>
      <c r="CC186" s="39" t="str">
        <f t="shared" si="123"/>
        <v/>
      </c>
      <c r="CD186" s="39" t="str">
        <f t="shared" si="124"/>
        <v/>
      </c>
      <c r="CE186" s="39" t="str">
        <f t="shared" si="125"/>
        <v/>
      </c>
      <c r="CF186" s="39" t="str">
        <f t="shared" si="126"/>
        <v/>
      </c>
      <c r="CG186" s="39" t="str">
        <f t="shared" si="127"/>
        <v/>
      </c>
      <c r="CH186" s="39" t="str">
        <f t="shared" si="128"/>
        <v/>
      </c>
      <c r="CI186" s="39" t="str">
        <f t="shared" si="129"/>
        <v/>
      </c>
    </row>
    <row r="187" spans="1:87">
      <c r="A187" s="18"/>
      <c r="B187" s="15" t="str">
        <f>'Gene Table'!E186</f>
        <v>mmu-miR-720</v>
      </c>
      <c r="C187" s="15" t="str">
        <f>'Gene Table'!B186</f>
        <v>H16</v>
      </c>
      <c r="D187" s="16" t="str">
        <f>IF(SUM('Test Sample Data'!D$3:D$98)&gt;10,IF(AND(ISNUMBER('Test Sample Data'!D186),'Test Sample Data'!D186&lt;$B$1,'Test Sample Data'!D186&gt;0),'Test Sample Data'!D186,$B$1),"")</f>
        <v/>
      </c>
      <c r="E187" s="17" t="str">
        <f>IF(SUM('Test Sample Data'!E$3:E$98)&gt;10,IF(AND(ISNUMBER('Test Sample Data'!E186),'Test Sample Data'!E186&lt;$B$1,'Test Sample Data'!E186&gt;0),'Test Sample Data'!E186,$B$1),"")</f>
        <v/>
      </c>
      <c r="F187" s="17" t="str">
        <f>IF(SUM('Test Sample Data'!F$3:F$98)&gt;10,IF(AND(ISNUMBER('Test Sample Data'!F186),'Test Sample Data'!F186&lt;$B$1,'Test Sample Data'!F186&gt;0),'Test Sample Data'!F186,$B$1),"")</f>
        <v/>
      </c>
      <c r="G187" s="17" t="str">
        <f>IF(SUM('Test Sample Data'!G$3:G$98)&gt;10,IF(AND(ISNUMBER('Test Sample Data'!G186),'Test Sample Data'!G186&lt;$B$1,'Test Sample Data'!G186&gt;0),'Test Sample Data'!G186,$B$1),"")</f>
        <v/>
      </c>
      <c r="H187" s="17" t="str">
        <f>IF(SUM('Test Sample Data'!H$3:H$98)&gt;10,IF(AND(ISNUMBER('Test Sample Data'!H186),'Test Sample Data'!H186&lt;$B$1,'Test Sample Data'!H186&gt;0),'Test Sample Data'!H186,$B$1),"")</f>
        <v/>
      </c>
      <c r="I187" s="17" t="str">
        <f>IF(SUM('Test Sample Data'!I$3:I$98)&gt;10,IF(AND(ISNUMBER('Test Sample Data'!I186),'Test Sample Data'!I186&lt;$B$1,'Test Sample Data'!I186&gt;0),'Test Sample Data'!I186,$B$1),"")</f>
        <v/>
      </c>
      <c r="J187" s="17" t="str">
        <f>IF(SUM('Test Sample Data'!J$3:J$98)&gt;10,IF(AND(ISNUMBER('Test Sample Data'!J186),'Test Sample Data'!J186&lt;$B$1,'Test Sample Data'!J186&gt;0),'Test Sample Data'!J186,$B$1),"")</f>
        <v/>
      </c>
      <c r="K187" s="17" t="str">
        <f>IF(SUM('Test Sample Data'!K$3:K$98)&gt;10,IF(AND(ISNUMBER('Test Sample Data'!K186),'Test Sample Data'!K186&lt;$B$1,'Test Sample Data'!K186&gt;0),'Test Sample Data'!K186,$B$1),"")</f>
        <v/>
      </c>
      <c r="L187" s="17" t="str">
        <f>IF(SUM('Test Sample Data'!L$3:L$98)&gt;10,IF(AND(ISNUMBER('Test Sample Data'!L186),'Test Sample Data'!L186&lt;$B$1,'Test Sample Data'!L186&gt;0),'Test Sample Data'!L186,$B$1),"")</f>
        <v/>
      </c>
      <c r="M187" s="17" t="str">
        <f>IF(SUM('Test Sample Data'!M$3:M$98)&gt;10,IF(AND(ISNUMBER('Test Sample Data'!M186),'Test Sample Data'!M186&lt;$B$1,'Test Sample Data'!M186&gt;0),'Test Sample Data'!M186,$B$1),"")</f>
        <v/>
      </c>
      <c r="N187" s="17" t="str">
        <f>'Gene Table'!E186</f>
        <v>mmu-miR-720</v>
      </c>
      <c r="O187" s="17" t="str">
        <f>'Gene Table'!B186</f>
        <v>H16</v>
      </c>
      <c r="P187" s="17" t="str">
        <f>IF(SUM('Control Sample Data'!D$3:D$98)&gt;10,IF(AND(ISNUMBER('Control Sample Data'!D186),'Control Sample Data'!D186&lt;$B$1,'Control Sample Data'!D186&gt;0),'Control Sample Data'!D186,$B$1),"")</f>
        <v/>
      </c>
      <c r="Q187" s="17" t="str">
        <f>IF(SUM('Control Sample Data'!E$3:E$98)&gt;10,IF(AND(ISNUMBER('Control Sample Data'!E186),'Control Sample Data'!E186&lt;$B$1,'Control Sample Data'!E186&gt;0),'Control Sample Data'!E186,$B$1),"")</f>
        <v/>
      </c>
      <c r="R187" s="17" t="str">
        <f>IF(SUM('Control Sample Data'!F$3:F$98)&gt;10,IF(AND(ISNUMBER('Control Sample Data'!F186),'Control Sample Data'!F186&lt;$B$1,'Control Sample Data'!F186&gt;0),'Control Sample Data'!F186,$B$1),"")</f>
        <v/>
      </c>
      <c r="S187" s="17" t="str">
        <f>IF(SUM('Control Sample Data'!G$3:G$98)&gt;10,IF(AND(ISNUMBER('Control Sample Data'!G186),'Control Sample Data'!G186&lt;$B$1,'Control Sample Data'!G186&gt;0),'Control Sample Data'!G186,$B$1),"")</f>
        <v/>
      </c>
      <c r="T187" s="17" t="str">
        <f>IF(SUM('Control Sample Data'!H$3:H$98)&gt;10,IF(AND(ISNUMBER('Control Sample Data'!H186),'Control Sample Data'!H186&lt;$B$1,'Control Sample Data'!H186&gt;0),'Control Sample Data'!H186,$B$1),"")</f>
        <v/>
      </c>
      <c r="U187" s="17" t="str">
        <f>IF(SUM('Control Sample Data'!I$3:I$98)&gt;10,IF(AND(ISNUMBER('Control Sample Data'!I186),'Control Sample Data'!I186&lt;$B$1,'Control Sample Data'!I186&gt;0),'Control Sample Data'!I186,$B$1),"")</f>
        <v/>
      </c>
      <c r="V187" s="17" t="str">
        <f>IF(SUM('Control Sample Data'!J$3:J$98)&gt;10,IF(AND(ISNUMBER('Control Sample Data'!J186),'Control Sample Data'!J186&lt;$B$1,'Control Sample Data'!J186&gt;0),'Control Sample Data'!J186,$B$1),"")</f>
        <v/>
      </c>
      <c r="W187" s="17" t="str">
        <f>IF(SUM('Control Sample Data'!K$3:K$98)&gt;10,IF(AND(ISNUMBER('Control Sample Data'!K186),'Control Sample Data'!K186&lt;$B$1,'Control Sample Data'!K186&gt;0),'Control Sample Data'!K186,$B$1),"")</f>
        <v/>
      </c>
      <c r="X187" s="17" t="str">
        <f>IF(SUM('Control Sample Data'!L$3:L$98)&gt;10,IF(AND(ISNUMBER('Control Sample Data'!L186),'Control Sample Data'!L186&lt;$B$1,'Control Sample Data'!L186&gt;0),'Control Sample Data'!L186,$B$1),"")</f>
        <v/>
      </c>
      <c r="Y187" s="17" t="str">
        <f>IF(SUM('Control Sample Data'!M$3:M$98)&gt;10,IF(AND(ISNUMBER('Control Sample Data'!M186),'Control Sample Data'!M186&lt;$B$1,'Control Sample Data'!M186&gt;0),'Control Sample Data'!M186,$B$1),"")</f>
        <v/>
      </c>
      <c r="AT187" s="36" t="str">
        <f t="shared" si="90"/>
        <v/>
      </c>
      <c r="AU187" s="36" t="str">
        <f t="shared" si="91"/>
        <v/>
      </c>
      <c r="AV187" s="36" t="str">
        <f t="shared" si="92"/>
        <v/>
      </c>
      <c r="AW187" s="36" t="str">
        <f t="shared" si="93"/>
        <v/>
      </c>
      <c r="AX187" s="36" t="str">
        <f t="shared" si="94"/>
        <v/>
      </c>
      <c r="AY187" s="36" t="str">
        <f t="shared" si="95"/>
        <v/>
      </c>
      <c r="AZ187" s="36" t="str">
        <f t="shared" si="96"/>
        <v/>
      </c>
      <c r="BA187" s="36" t="str">
        <f t="shared" si="97"/>
        <v/>
      </c>
      <c r="BB187" s="36" t="str">
        <f t="shared" si="98"/>
        <v/>
      </c>
      <c r="BC187" s="36" t="str">
        <f t="shared" si="99"/>
        <v/>
      </c>
      <c r="BD187" s="36" t="str">
        <f t="shared" si="100"/>
        <v/>
      </c>
      <c r="BE187" s="36" t="str">
        <f t="shared" si="101"/>
        <v/>
      </c>
      <c r="BF187" s="36" t="str">
        <f t="shared" si="102"/>
        <v/>
      </c>
      <c r="BG187" s="36" t="str">
        <f t="shared" si="103"/>
        <v/>
      </c>
      <c r="BH187" s="36" t="str">
        <f t="shared" si="104"/>
        <v/>
      </c>
      <c r="BI187" s="36" t="str">
        <f t="shared" si="105"/>
        <v/>
      </c>
      <c r="BJ187" s="36" t="str">
        <f t="shared" si="106"/>
        <v/>
      </c>
      <c r="BK187" s="36" t="str">
        <f t="shared" si="107"/>
        <v/>
      </c>
      <c r="BL187" s="36" t="str">
        <f t="shared" si="108"/>
        <v/>
      </c>
      <c r="BM187" s="36" t="str">
        <f t="shared" si="109"/>
        <v/>
      </c>
      <c r="BN187" s="38" t="e">
        <f t="shared" si="130"/>
        <v>#DIV/0!</v>
      </c>
      <c r="BO187" s="38" t="e">
        <f t="shared" si="131"/>
        <v>#DIV/0!</v>
      </c>
      <c r="BP187" s="39" t="str">
        <f t="shared" si="110"/>
        <v/>
      </c>
      <c r="BQ187" s="39" t="str">
        <f t="shared" si="111"/>
        <v/>
      </c>
      <c r="BR187" s="39" t="str">
        <f t="shared" si="112"/>
        <v/>
      </c>
      <c r="BS187" s="39" t="str">
        <f t="shared" si="113"/>
        <v/>
      </c>
      <c r="BT187" s="39" t="str">
        <f t="shared" si="114"/>
        <v/>
      </c>
      <c r="BU187" s="39" t="str">
        <f t="shared" si="115"/>
        <v/>
      </c>
      <c r="BV187" s="39" t="str">
        <f t="shared" si="116"/>
        <v/>
      </c>
      <c r="BW187" s="39" t="str">
        <f t="shared" si="117"/>
        <v/>
      </c>
      <c r="BX187" s="39" t="str">
        <f t="shared" si="118"/>
        <v/>
      </c>
      <c r="BY187" s="39" t="str">
        <f t="shared" si="119"/>
        <v/>
      </c>
      <c r="BZ187" s="39" t="str">
        <f t="shared" si="120"/>
        <v/>
      </c>
      <c r="CA187" s="39" t="str">
        <f t="shared" si="121"/>
        <v/>
      </c>
      <c r="CB187" s="39" t="str">
        <f t="shared" si="122"/>
        <v/>
      </c>
      <c r="CC187" s="39" t="str">
        <f t="shared" si="123"/>
        <v/>
      </c>
      <c r="CD187" s="39" t="str">
        <f t="shared" si="124"/>
        <v/>
      </c>
      <c r="CE187" s="39" t="str">
        <f t="shared" si="125"/>
        <v/>
      </c>
      <c r="CF187" s="39" t="str">
        <f t="shared" si="126"/>
        <v/>
      </c>
      <c r="CG187" s="39" t="str">
        <f t="shared" si="127"/>
        <v/>
      </c>
      <c r="CH187" s="39" t="str">
        <f t="shared" si="128"/>
        <v/>
      </c>
      <c r="CI187" s="39" t="str">
        <f t="shared" si="129"/>
        <v/>
      </c>
    </row>
    <row r="188" spans="1:87">
      <c r="A188" s="18"/>
      <c r="B188" s="15" t="str">
        <f>'Gene Table'!E187</f>
        <v>mmu-miR-376c-3p</v>
      </c>
      <c r="C188" s="15" t="str">
        <f>'Gene Table'!B187</f>
        <v>H17</v>
      </c>
      <c r="D188" s="16" t="str">
        <f>IF(SUM('Test Sample Data'!D$3:D$98)&gt;10,IF(AND(ISNUMBER('Test Sample Data'!D187),'Test Sample Data'!D187&lt;$B$1,'Test Sample Data'!D187&gt;0),'Test Sample Data'!D187,$B$1),"")</f>
        <v/>
      </c>
      <c r="E188" s="17" t="str">
        <f>IF(SUM('Test Sample Data'!E$3:E$98)&gt;10,IF(AND(ISNUMBER('Test Sample Data'!E187),'Test Sample Data'!E187&lt;$B$1,'Test Sample Data'!E187&gt;0),'Test Sample Data'!E187,$B$1),"")</f>
        <v/>
      </c>
      <c r="F188" s="17" t="str">
        <f>IF(SUM('Test Sample Data'!F$3:F$98)&gt;10,IF(AND(ISNUMBER('Test Sample Data'!F187),'Test Sample Data'!F187&lt;$B$1,'Test Sample Data'!F187&gt;0),'Test Sample Data'!F187,$B$1),"")</f>
        <v/>
      </c>
      <c r="G188" s="17" t="str">
        <f>IF(SUM('Test Sample Data'!G$3:G$98)&gt;10,IF(AND(ISNUMBER('Test Sample Data'!G187),'Test Sample Data'!G187&lt;$B$1,'Test Sample Data'!G187&gt;0),'Test Sample Data'!G187,$B$1),"")</f>
        <v/>
      </c>
      <c r="H188" s="17" t="str">
        <f>IF(SUM('Test Sample Data'!H$3:H$98)&gt;10,IF(AND(ISNUMBER('Test Sample Data'!H187),'Test Sample Data'!H187&lt;$B$1,'Test Sample Data'!H187&gt;0),'Test Sample Data'!H187,$B$1),"")</f>
        <v/>
      </c>
      <c r="I188" s="17" t="str">
        <f>IF(SUM('Test Sample Data'!I$3:I$98)&gt;10,IF(AND(ISNUMBER('Test Sample Data'!I187),'Test Sample Data'!I187&lt;$B$1,'Test Sample Data'!I187&gt;0),'Test Sample Data'!I187,$B$1),"")</f>
        <v/>
      </c>
      <c r="J188" s="17" t="str">
        <f>IF(SUM('Test Sample Data'!J$3:J$98)&gt;10,IF(AND(ISNUMBER('Test Sample Data'!J187),'Test Sample Data'!J187&lt;$B$1,'Test Sample Data'!J187&gt;0),'Test Sample Data'!J187,$B$1),"")</f>
        <v/>
      </c>
      <c r="K188" s="17" t="str">
        <f>IF(SUM('Test Sample Data'!K$3:K$98)&gt;10,IF(AND(ISNUMBER('Test Sample Data'!K187),'Test Sample Data'!K187&lt;$B$1,'Test Sample Data'!K187&gt;0),'Test Sample Data'!K187,$B$1),"")</f>
        <v/>
      </c>
      <c r="L188" s="17" t="str">
        <f>IF(SUM('Test Sample Data'!L$3:L$98)&gt;10,IF(AND(ISNUMBER('Test Sample Data'!L187),'Test Sample Data'!L187&lt;$B$1,'Test Sample Data'!L187&gt;0),'Test Sample Data'!L187,$B$1),"")</f>
        <v/>
      </c>
      <c r="M188" s="17" t="str">
        <f>IF(SUM('Test Sample Data'!M$3:M$98)&gt;10,IF(AND(ISNUMBER('Test Sample Data'!M187),'Test Sample Data'!M187&lt;$B$1,'Test Sample Data'!M187&gt;0),'Test Sample Data'!M187,$B$1),"")</f>
        <v/>
      </c>
      <c r="N188" s="17" t="str">
        <f>'Gene Table'!E187</f>
        <v>mmu-miR-376c-3p</v>
      </c>
      <c r="O188" s="17" t="str">
        <f>'Gene Table'!B187</f>
        <v>H17</v>
      </c>
      <c r="P188" s="17" t="str">
        <f>IF(SUM('Control Sample Data'!D$3:D$98)&gt;10,IF(AND(ISNUMBER('Control Sample Data'!D187),'Control Sample Data'!D187&lt;$B$1,'Control Sample Data'!D187&gt;0),'Control Sample Data'!D187,$B$1),"")</f>
        <v/>
      </c>
      <c r="Q188" s="17" t="str">
        <f>IF(SUM('Control Sample Data'!E$3:E$98)&gt;10,IF(AND(ISNUMBER('Control Sample Data'!E187),'Control Sample Data'!E187&lt;$B$1,'Control Sample Data'!E187&gt;0),'Control Sample Data'!E187,$B$1),"")</f>
        <v/>
      </c>
      <c r="R188" s="17" t="str">
        <f>IF(SUM('Control Sample Data'!F$3:F$98)&gt;10,IF(AND(ISNUMBER('Control Sample Data'!F187),'Control Sample Data'!F187&lt;$B$1,'Control Sample Data'!F187&gt;0),'Control Sample Data'!F187,$B$1),"")</f>
        <v/>
      </c>
      <c r="S188" s="17" t="str">
        <f>IF(SUM('Control Sample Data'!G$3:G$98)&gt;10,IF(AND(ISNUMBER('Control Sample Data'!G187),'Control Sample Data'!G187&lt;$B$1,'Control Sample Data'!G187&gt;0),'Control Sample Data'!G187,$B$1),"")</f>
        <v/>
      </c>
      <c r="T188" s="17" t="str">
        <f>IF(SUM('Control Sample Data'!H$3:H$98)&gt;10,IF(AND(ISNUMBER('Control Sample Data'!H187),'Control Sample Data'!H187&lt;$B$1,'Control Sample Data'!H187&gt;0),'Control Sample Data'!H187,$B$1),"")</f>
        <v/>
      </c>
      <c r="U188" s="17" t="str">
        <f>IF(SUM('Control Sample Data'!I$3:I$98)&gt;10,IF(AND(ISNUMBER('Control Sample Data'!I187),'Control Sample Data'!I187&lt;$B$1,'Control Sample Data'!I187&gt;0),'Control Sample Data'!I187,$B$1),"")</f>
        <v/>
      </c>
      <c r="V188" s="17" t="str">
        <f>IF(SUM('Control Sample Data'!J$3:J$98)&gt;10,IF(AND(ISNUMBER('Control Sample Data'!J187),'Control Sample Data'!J187&lt;$B$1,'Control Sample Data'!J187&gt;0),'Control Sample Data'!J187,$B$1),"")</f>
        <v/>
      </c>
      <c r="W188" s="17" t="str">
        <f>IF(SUM('Control Sample Data'!K$3:K$98)&gt;10,IF(AND(ISNUMBER('Control Sample Data'!K187),'Control Sample Data'!K187&lt;$B$1,'Control Sample Data'!K187&gt;0),'Control Sample Data'!K187,$B$1),"")</f>
        <v/>
      </c>
      <c r="X188" s="17" t="str">
        <f>IF(SUM('Control Sample Data'!L$3:L$98)&gt;10,IF(AND(ISNUMBER('Control Sample Data'!L187),'Control Sample Data'!L187&lt;$B$1,'Control Sample Data'!L187&gt;0),'Control Sample Data'!L187,$B$1),"")</f>
        <v/>
      </c>
      <c r="Y188" s="17" t="str">
        <f>IF(SUM('Control Sample Data'!M$3:M$98)&gt;10,IF(AND(ISNUMBER('Control Sample Data'!M187),'Control Sample Data'!M187&lt;$B$1,'Control Sample Data'!M187&gt;0),'Control Sample Data'!M187,$B$1),"")</f>
        <v/>
      </c>
      <c r="AT188" s="36" t="str">
        <f t="shared" si="90"/>
        <v/>
      </c>
      <c r="AU188" s="36" t="str">
        <f t="shared" si="91"/>
        <v/>
      </c>
      <c r="AV188" s="36" t="str">
        <f t="shared" si="92"/>
        <v/>
      </c>
      <c r="AW188" s="36" t="str">
        <f t="shared" si="93"/>
        <v/>
      </c>
      <c r="AX188" s="36" t="str">
        <f t="shared" si="94"/>
        <v/>
      </c>
      <c r="AY188" s="36" t="str">
        <f t="shared" si="95"/>
        <v/>
      </c>
      <c r="AZ188" s="36" t="str">
        <f t="shared" si="96"/>
        <v/>
      </c>
      <c r="BA188" s="36" t="str">
        <f t="shared" si="97"/>
        <v/>
      </c>
      <c r="BB188" s="36" t="str">
        <f t="shared" si="98"/>
        <v/>
      </c>
      <c r="BC188" s="36" t="str">
        <f t="shared" si="99"/>
        <v/>
      </c>
      <c r="BD188" s="36" t="str">
        <f t="shared" si="100"/>
        <v/>
      </c>
      <c r="BE188" s="36" t="str">
        <f t="shared" si="101"/>
        <v/>
      </c>
      <c r="BF188" s="36" t="str">
        <f t="shared" si="102"/>
        <v/>
      </c>
      <c r="BG188" s="36" t="str">
        <f t="shared" si="103"/>
        <v/>
      </c>
      <c r="BH188" s="36" t="str">
        <f t="shared" si="104"/>
        <v/>
      </c>
      <c r="BI188" s="36" t="str">
        <f t="shared" si="105"/>
        <v/>
      </c>
      <c r="BJ188" s="36" t="str">
        <f t="shared" si="106"/>
        <v/>
      </c>
      <c r="BK188" s="36" t="str">
        <f t="shared" si="107"/>
        <v/>
      </c>
      <c r="BL188" s="36" t="str">
        <f t="shared" si="108"/>
        <v/>
      </c>
      <c r="BM188" s="36" t="str">
        <f t="shared" si="109"/>
        <v/>
      </c>
      <c r="BN188" s="38" t="e">
        <f t="shared" si="130"/>
        <v>#DIV/0!</v>
      </c>
      <c r="BO188" s="38" t="e">
        <f t="shared" si="131"/>
        <v>#DIV/0!</v>
      </c>
      <c r="BP188" s="39" t="str">
        <f t="shared" si="110"/>
        <v/>
      </c>
      <c r="BQ188" s="39" t="str">
        <f t="shared" si="111"/>
        <v/>
      </c>
      <c r="BR188" s="39" t="str">
        <f t="shared" si="112"/>
        <v/>
      </c>
      <c r="BS188" s="39" t="str">
        <f t="shared" si="113"/>
        <v/>
      </c>
      <c r="BT188" s="39" t="str">
        <f t="shared" si="114"/>
        <v/>
      </c>
      <c r="BU188" s="39" t="str">
        <f t="shared" si="115"/>
        <v/>
      </c>
      <c r="BV188" s="39" t="str">
        <f t="shared" si="116"/>
        <v/>
      </c>
      <c r="BW188" s="39" t="str">
        <f t="shared" si="117"/>
        <v/>
      </c>
      <c r="BX188" s="39" t="str">
        <f t="shared" si="118"/>
        <v/>
      </c>
      <c r="BY188" s="39" t="str">
        <f t="shared" si="119"/>
        <v/>
      </c>
      <c r="BZ188" s="39" t="str">
        <f t="shared" si="120"/>
        <v/>
      </c>
      <c r="CA188" s="39" t="str">
        <f t="shared" si="121"/>
        <v/>
      </c>
      <c r="CB188" s="39" t="str">
        <f t="shared" si="122"/>
        <v/>
      </c>
      <c r="CC188" s="39" t="str">
        <f t="shared" si="123"/>
        <v/>
      </c>
      <c r="CD188" s="39" t="str">
        <f t="shared" si="124"/>
        <v/>
      </c>
      <c r="CE188" s="39" t="str">
        <f t="shared" si="125"/>
        <v/>
      </c>
      <c r="CF188" s="39" t="str">
        <f t="shared" si="126"/>
        <v/>
      </c>
      <c r="CG188" s="39" t="str">
        <f t="shared" si="127"/>
        <v/>
      </c>
      <c r="CH188" s="39" t="str">
        <f t="shared" si="128"/>
        <v/>
      </c>
      <c r="CI188" s="39" t="str">
        <f t="shared" si="129"/>
        <v/>
      </c>
    </row>
    <row r="189" spans="1:87">
      <c r="A189" s="18"/>
      <c r="B189" s="15" t="str">
        <f>'Gene Table'!E188</f>
        <v>mmu-miR-721</v>
      </c>
      <c r="C189" s="15" t="str">
        <f>'Gene Table'!B188</f>
        <v>H18</v>
      </c>
      <c r="D189" s="16" t="str">
        <f>IF(SUM('Test Sample Data'!D$3:D$98)&gt;10,IF(AND(ISNUMBER('Test Sample Data'!D188),'Test Sample Data'!D188&lt;$B$1,'Test Sample Data'!D188&gt;0),'Test Sample Data'!D188,$B$1),"")</f>
        <v/>
      </c>
      <c r="E189" s="17" t="str">
        <f>IF(SUM('Test Sample Data'!E$3:E$98)&gt;10,IF(AND(ISNUMBER('Test Sample Data'!E188),'Test Sample Data'!E188&lt;$B$1,'Test Sample Data'!E188&gt;0),'Test Sample Data'!E188,$B$1),"")</f>
        <v/>
      </c>
      <c r="F189" s="17" t="str">
        <f>IF(SUM('Test Sample Data'!F$3:F$98)&gt;10,IF(AND(ISNUMBER('Test Sample Data'!F188),'Test Sample Data'!F188&lt;$B$1,'Test Sample Data'!F188&gt;0),'Test Sample Data'!F188,$B$1),"")</f>
        <v/>
      </c>
      <c r="G189" s="17" t="str">
        <f>IF(SUM('Test Sample Data'!G$3:G$98)&gt;10,IF(AND(ISNUMBER('Test Sample Data'!G188),'Test Sample Data'!G188&lt;$B$1,'Test Sample Data'!G188&gt;0),'Test Sample Data'!G188,$B$1),"")</f>
        <v/>
      </c>
      <c r="H189" s="17" t="str">
        <f>IF(SUM('Test Sample Data'!H$3:H$98)&gt;10,IF(AND(ISNUMBER('Test Sample Data'!H188),'Test Sample Data'!H188&lt;$B$1,'Test Sample Data'!H188&gt;0),'Test Sample Data'!H188,$B$1),"")</f>
        <v/>
      </c>
      <c r="I189" s="17" t="str">
        <f>IF(SUM('Test Sample Data'!I$3:I$98)&gt;10,IF(AND(ISNUMBER('Test Sample Data'!I188),'Test Sample Data'!I188&lt;$B$1,'Test Sample Data'!I188&gt;0),'Test Sample Data'!I188,$B$1),"")</f>
        <v/>
      </c>
      <c r="J189" s="17" t="str">
        <f>IF(SUM('Test Sample Data'!J$3:J$98)&gt;10,IF(AND(ISNUMBER('Test Sample Data'!J188),'Test Sample Data'!J188&lt;$B$1,'Test Sample Data'!J188&gt;0),'Test Sample Data'!J188,$B$1),"")</f>
        <v/>
      </c>
      <c r="K189" s="17" t="str">
        <f>IF(SUM('Test Sample Data'!K$3:K$98)&gt;10,IF(AND(ISNUMBER('Test Sample Data'!K188),'Test Sample Data'!K188&lt;$B$1,'Test Sample Data'!K188&gt;0),'Test Sample Data'!K188,$B$1),"")</f>
        <v/>
      </c>
      <c r="L189" s="17" t="str">
        <f>IF(SUM('Test Sample Data'!L$3:L$98)&gt;10,IF(AND(ISNUMBER('Test Sample Data'!L188),'Test Sample Data'!L188&lt;$B$1,'Test Sample Data'!L188&gt;0),'Test Sample Data'!L188,$B$1),"")</f>
        <v/>
      </c>
      <c r="M189" s="17" t="str">
        <f>IF(SUM('Test Sample Data'!M$3:M$98)&gt;10,IF(AND(ISNUMBER('Test Sample Data'!M188),'Test Sample Data'!M188&lt;$B$1,'Test Sample Data'!M188&gt;0),'Test Sample Data'!M188,$B$1),"")</f>
        <v/>
      </c>
      <c r="N189" s="17" t="str">
        <f>'Gene Table'!E188</f>
        <v>mmu-miR-721</v>
      </c>
      <c r="O189" s="17" t="str">
        <f>'Gene Table'!B188</f>
        <v>H18</v>
      </c>
      <c r="P189" s="17" t="str">
        <f>IF(SUM('Control Sample Data'!D$3:D$98)&gt;10,IF(AND(ISNUMBER('Control Sample Data'!D188),'Control Sample Data'!D188&lt;$B$1,'Control Sample Data'!D188&gt;0),'Control Sample Data'!D188,$B$1),"")</f>
        <v/>
      </c>
      <c r="Q189" s="17" t="str">
        <f>IF(SUM('Control Sample Data'!E$3:E$98)&gt;10,IF(AND(ISNUMBER('Control Sample Data'!E188),'Control Sample Data'!E188&lt;$B$1,'Control Sample Data'!E188&gt;0),'Control Sample Data'!E188,$B$1),"")</f>
        <v/>
      </c>
      <c r="R189" s="17" t="str">
        <f>IF(SUM('Control Sample Data'!F$3:F$98)&gt;10,IF(AND(ISNUMBER('Control Sample Data'!F188),'Control Sample Data'!F188&lt;$B$1,'Control Sample Data'!F188&gt;0),'Control Sample Data'!F188,$B$1),"")</f>
        <v/>
      </c>
      <c r="S189" s="17" t="str">
        <f>IF(SUM('Control Sample Data'!G$3:G$98)&gt;10,IF(AND(ISNUMBER('Control Sample Data'!G188),'Control Sample Data'!G188&lt;$B$1,'Control Sample Data'!G188&gt;0),'Control Sample Data'!G188,$B$1),"")</f>
        <v/>
      </c>
      <c r="T189" s="17" t="str">
        <f>IF(SUM('Control Sample Data'!H$3:H$98)&gt;10,IF(AND(ISNUMBER('Control Sample Data'!H188),'Control Sample Data'!H188&lt;$B$1,'Control Sample Data'!H188&gt;0),'Control Sample Data'!H188,$B$1),"")</f>
        <v/>
      </c>
      <c r="U189" s="17" t="str">
        <f>IF(SUM('Control Sample Data'!I$3:I$98)&gt;10,IF(AND(ISNUMBER('Control Sample Data'!I188),'Control Sample Data'!I188&lt;$B$1,'Control Sample Data'!I188&gt;0),'Control Sample Data'!I188,$B$1),"")</f>
        <v/>
      </c>
      <c r="V189" s="17" t="str">
        <f>IF(SUM('Control Sample Data'!J$3:J$98)&gt;10,IF(AND(ISNUMBER('Control Sample Data'!J188),'Control Sample Data'!J188&lt;$B$1,'Control Sample Data'!J188&gt;0),'Control Sample Data'!J188,$B$1),"")</f>
        <v/>
      </c>
      <c r="W189" s="17" t="str">
        <f>IF(SUM('Control Sample Data'!K$3:K$98)&gt;10,IF(AND(ISNUMBER('Control Sample Data'!K188),'Control Sample Data'!K188&lt;$B$1,'Control Sample Data'!K188&gt;0),'Control Sample Data'!K188,$B$1),"")</f>
        <v/>
      </c>
      <c r="X189" s="17" t="str">
        <f>IF(SUM('Control Sample Data'!L$3:L$98)&gt;10,IF(AND(ISNUMBER('Control Sample Data'!L188),'Control Sample Data'!L188&lt;$B$1,'Control Sample Data'!L188&gt;0),'Control Sample Data'!L188,$B$1),"")</f>
        <v/>
      </c>
      <c r="Y189" s="17" t="str">
        <f>IF(SUM('Control Sample Data'!M$3:M$98)&gt;10,IF(AND(ISNUMBER('Control Sample Data'!M188),'Control Sample Data'!M188&lt;$B$1,'Control Sample Data'!M188&gt;0),'Control Sample Data'!M188,$B$1),"")</f>
        <v/>
      </c>
      <c r="AT189" s="36" t="str">
        <f t="shared" si="90"/>
        <v/>
      </c>
      <c r="AU189" s="36" t="str">
        <f t="shared" si="91"/>
        <v/>
      </c>
      <c r="AV189" s="36" t="str">
        <f t="shared" si="92"/>
        <v/>
      </c>
      <c r="AW189" s="36" t="str">
        <f t="shared" si="93"/>
        <v/>
      </c>
      <c r="AX189" s="36" t="str">
        <f t="shared" si="94"/>
        <v/>
      </c>
      <c r="AY189" s="36" t="str">
        <f t="shared" si="95"/>
        <v/>
      </c>
      <c r="AZ189" s="36" t="str">
        <f t="shared" si="96"/>
        <v/>
      </c>
      <c r="BA189" s="36" t="str">
        <f t="shared" si="97"/>
        <v/>
      </c>
      <c r="BB189" s="36" t="str">
        <f t="shared" si="98"/>
        <v/>
      </c>
      <c r="BC189" s="36" t="str">
        <f t="shared" si="99"/>
        <v/>
      </c>
      <c r="BD189" s="36" t="str">
        <f t="shared" si="100"/>
        <v/>
      </c>
      <c r="BE189" s="36" t="str">
        <f t="shared" si="101"/>
        <v/>
      </c>
      <c r="BF189" s="36" t="str">
        <f t="shared" si="102"/>
        <v/>
      </c>
      <c r="BG189" s="36" t="str">
        <f t="shared" si="103"/>
        <v/>
      </c>
      <c r="BH189" s="36" t="str">
        <f t="shared" si="104"/>
        <v/>
      </c>
      <c r="BI189" s="36" t="str">
        <f t="shared" si="105"/>
        <v/>
      </c>
      <c r="BJ189" s="36" t="str">
        <f t="shared" si="106"/>
        <v/>
      </c>
      <c r="BK189" s="36" t="str">
        <f t="shared" si="107"/>
        <v/>
      </c>
      <c r="BL189" s="36" t="str">
        <f t="shared" si="108"/>
        <v/>
      </c>
      <c r="BM189" s="36" t="str">
        <f t="shared" si="109"/>
        <v/>
      </c>
      <c r="BN189" s="38" t="e">
        <f t="shared" si="130"/>
        <v>#DIV/0!</v>
      </c>
      <c r="BO189" s="38" t="e">
        <f t="shared" si="131"/>
        <v>#DIV/0!</v>
      </c>
      <c r="BP189" s="39" t="str">
        <f t="shared" si="110"/>
        <v/>
      </c>
      <c r="BQ189" s="39" t="str">
        <f t="shared" si="111"/>
        <v/>
      </c>
      <c r="BR189" s="39" t="str">
        <f t="shared" si="112"/>
        <v/>
      </c>
      <c r="BS189" s="39" t="str">
        <f t="shared" si="113"/>
        <v/>
      </c>
      <c r="BT189" s="39" t="str">
        <f t="shared" si="114"/>
        <v/>
      </c>
      <c r="BU189" s="39" t="str">
        <f t="shared" si="115"/>
        <v/>
      </c>
      <c r="BV189" s="39" t="str">
        <f t="shared" si="116"/>
        <v/>
      </c>
      <c r="BW189" s="39" t="str">
        <f t="shared" si="117"/>
        <v/>
      </c>
      <c r="BX189" s="39" t="str">
        <f t="shared" si="118"/>
        <v/>
      </c>
      <c r="BY189" s="39" t="str">
        <f t="shared" si="119"/>
        <v/>
      </c>
      <c r="BZ189" s="39" t="str">
        <f t="shared" si="120"/>
        <v/>
      </c>
      <c r="CA189" s="39" t="str">
        <f t="shared" si="121"/>
        <v/>
      </c>
      <c r="CB189" s="39" t="str">
        <f t="shared" si="122"/>
        <v/>
      </c>
      <c r="CC189" s="39" t="str">
        <f t="shared" si="123"/>
        <v/>
      </c>
      <c r="CD189" s="39" t="str">
        <f t="shared" si="124"/>
        <v/>
      </c>
      <c r="CE189" s="39" t="str">
        <f t="shared" si="125"/>
        <v/>
      </c>
      <c r="CF189" s="39" t="str">
        <f t="shared" si="126"/>
        <v/>
      </c>
      <c r="CG189" s="39" t="str">
        <f t="shared" si="127"/>
        <v/>
      </c>
      <c r="CH189" s="39" t="str">
        <f t="shared" si="128"/>
        <v/>
      </c>
      <c r="CI189" s="39" t="str">
        <f t="shared" si="129"/>
        <v/>
      </c>
    </row>
    <row r="190" spans="1:87">
      <c r="A190" s="18"/>
      <c r="B190" s="15" t="str">
        <f>'Gene Table'!E189</f>
        <v>mmu-miR-380-5p</v>
      </c>
      <c r="C190" s="15" t="str">
        <f>'Gene Table'!B189</f>
        <v>H19</v>
      </c>
      <c r="D190" s="16" t="str">
        <f>IF(SUM('Test Sample Data'!D$3:D$98)&gt;10,IF(AND(ISNUMBER('Test Sample Data'!D189),'Test Sample Data'!D189&lt;$B$1,'Test Sample Data'!D189&gt;0),'Test Sample Data'!D189,$B$1),"")</f>
        <v/>
      </c>
      <c r="E190" s="17" t="str">
        <f>IF(SUM('Test Sample Data'!E$3:E$98)&gt;10,IF(AND(ISNUMBER('Test Sample Data'!E189),'Test Sample Data'!E189&lt;$B$1,'Test Sample Data'!E189&gt;0),'Test Sample Data'!E189,$B$1),"")</f>
        <v/>
      </c>
      <c r="F190" s="17" t="str">
        <f>IF(SUM('Test Sample Data'!F$3:F$98)&gt;10,IF(AND(ISNUMBER('Test Sample Data'!F189),'Test Sample Data'!F189&lt;$B$1,'Test Sample Data'!F189&gt;0),'Test Sample Data'!F189,$B$1),"")</f>
        <v/>
      </c>
      <c r="G190" s="17" t="str">
        <f>IF(SUM('Test Sample Data'!G$3:G$98)&gt;10,IF(AND(ISNUMBER('Test Sample Data'!G189),'Test Sample Data'!G189&lt;$B$1,'Test Sample Data'!G189&gt;0),'Test Sample Data'!G189,$B$1),"")</f>
        <v/>
      </c>
      <c r="H190" s="17" t="str">
        <f>IF(SUM('Test Sample Data'!H$3:H$98)&gt;10,IF(AND(ISNUMBER('Test Sample Data'!H189),'Test Sample Data'!H189&lt;$B$1,'Test Sample Data'!H189&gt;0),'Test Sample Data'!H189,$B$1),"")</f>
        <v/>
      </c>
      <c r="I190" s="17" t="str">
        <f>IF(SUM('Test Sample Data'!I$3:I$98)&gt;10,IF(AND(ISNUMBER('Test Sample Data'!I189),'Test Sample Data'!I189&lt;$B$1,'Test Sample Data'!I189&gt;0),'Test Sample Data'!I189,$B$1),"")</f>
        <v/>
      </c>
      <c r="J190" s="17" t="str">
        <f>IF(SUM('Test Sample Data'!J$3:J$98)&gt;10,IF(AND(ISNUMBER('Test Sample Data'!J189),'Test Sample Data'!J189&lt;$B$1,'Test Sample Data'!J189&gt;0),'Test Sample Data'!J189,$B$1),"")</f>
        <v/>
      </c>
      <c r="K190" s="17" t="str">
        <f>IF(SUM('Test Sample Data'!K$3:K$98)&gt;10,IF(AND(ISNUMBER('Test Sample Data'!K189),'Test Sample Data'!K189&lt;$B$1,'Test Sample Data'!K189&gt;0),'Test Sample Data'!K189,$B$1),"")</f>
        <v/>
      </c>
      <c r="L190" s="17" t="str">
        <f>IF(SUM('Test Sample Data'!L$3:L$98)&gt;10,IF(AND(ISNUMBER('Test Sample Data'!L189),'Test Sample Data'!L189&lt;$B$1,'Test Sample Data'!L189&gt;0),'Test Sample Data'!L189,$B$1),"")</f>
        <v/>
      </c>
      <c r="M190" s="17" t="str">
        <f>IF(SUM('Test Sample Data'!M$3:M$98)&gt;10,IF(AND(ISNUMBER('Test Sample Data'!M189),'Test Sample Data'!M189&lt;$B$1,'Test Sample Data'!M189&gt;0),'Test Sample Data'!M189,$B$1),"")</f>
        <v/>
      </c>
      <c r="N190" s="17" t="str">
        <f>'Gene Table'!E189</f>
        <v>mmu-miR-380-5p</v>
      </c>
      <c r="O190" s="17" t="str">
        <f>'Gene Table'!B189</f>
        <v>H19</v>
      </c>
      <c r="P190" s="17" t="str">
        <f>IF(SUM('Control Sample Data'!D$3:D$98)&gt;10,IF(AND(ISNUMBER('Control Sample Data'!D189),'Control Sample Data'!D189&lt;$B$1,'Control Sample Data'!D189&gt;0),'Control Sample Data'!D189,$B$1),"")</f>
        <v/>
      </c>
      <c r="Q190" s="17" t="str">
        <f>IF(SUM('Control Sample Data'!E$3:E$98)&gt;10,IF(AND(ISNUMBER('Control Sample Data'!E189),'Control Sample Data'!E189&lt;$B$1,'Control Sample Data'!E189&gt;0),'Control Sample Data'!E189,$B$1),"")</f>
        <v/>
      </c>
      <c r="R190" s="17" t="str">
        <f>IF(SUM('Control Sample Data'!F$3:F$98)&gt;10,IF(AND(ISNUMBER('Control Sample Data'!F189),'Control Sample Data'!F189&lt;$B$1,'Control Sample Data'!F189&gt;0),'Control Sample Data'!F189,$B$1),"")</f>
        <v/>
      </c>
      <c r="S190" s="17" t="str">
        <f>IF(SUM('Control Sample Data'!G$3:G$98)&gt;10,IF(AND(ISNUMBER('Control Sample Data'!G189),'Control Sample Data'!G189&lt;$B$1,'Control Sample Data'!G189&gt;0),'Control Sample Data'!G189,$B$1),"")</f>
        <v/>
      </c>
      <c r="T190" s="17" t="str">
        <f>IF(SUM('Control Sample Data'!H$3:H$98)&gt;10,IF(AND(ISNUMBER('Control Sample Data'!H189),'Control Sample Data'!H189&lt;$B$1,'Control Sample Data'!H189&gt;0),'Control Sample Data'!H189,$B$1),"")</f>
        <v/>
      </c>
      <c r="U190" s="17" t="str">
        <f>IF(SUM('Control Sample Data'!I$3:I$98)&gt;10,IF(AND(ISNUMBER('Control Sample Data'!I189),'Control Sample Data'!I189&lt;$B$1,'Control Sample Data'!I189&gt;0),'Control Sample Data'!I189,$B$1),"")</f>
        <v/>
      </c>
      <c r="V190" s="17" t="str">
        <f>IF(SUM('Control Sample Data'!J$3:J$98)&gt;10,IF(AND(ISNUMBER('Control Sample Data'!J189),'Control Sample Data'!J189&lt;$B$1,'Control Sample Data'!J189&gt;0),'Control Sample Data'!J189,$B$1),"")</f>
        <v/>
      </c>
      <c r="W190" s="17" t="str">
        <f>IF(SUM('Control Sample Data'!K$3:K$98)&gt;10,IF(AND(ISNUMBER('Control Sample Data'!K189),'Control Sample Data'!K189&lt;$B$1,'Control Sample Data'!K189&gt;0),'Control Sample Data'!K189,$B$1),"")</f>
        <v/>
      </c>
      <c r="X190" s="17" t="str">
        <f>IF(SUM('Control Sample Data'!L$3:L$98)&gt;10,IF(AND(ISNUMBER('Control Sample Data'!L189),'Control Sample Data'!L189&lt;$B$1,'Control Sample Data'!L189&gt;0),'Control Sample Data'!L189,$B$1),"")</f>
        <v/>
      </c>
      <c r="Y190" s="17" t="str">
        <f>IF(SUM('Control Sample Data'!M$3:M$98)&gt;10,IF(AND(ISNUMBER('Control Sample Data'!M189),'Control Sample Data'!M189&lt;$B$1,'Control Sample Data'!M189&gt;0),'Control Sample Data'!M189,$B$1),"")</f>
        <v/>
      </c>
      <c r="AT190" s="36" t="str">
        <f t="shared" si="90"/>
        <v/>
      </c>
      <c r="AU190" s="36" t="str">
        <f t="shared" si="91"/>
        <v/>
      </c>
      <c r="AV190" s="36" t="str">
        <f t="shared" si="92"/>
        <v/>
      </c>
      <c r="AW190" s="36" t="str">
        <f t="shared" si="93"/>
        <v/>
      </c>
      <c r="AX190" s="36" t="str">
        <f t="shared" si="94"/>
        <v/>
      </c>
      <c r="AY190" s="36" t="str">
        <f t="shared" si="95"/>
        <v/>
      </c>
      <c r="AZ190" s="36" t="str">
        <f t="shared" si="96"/>
        <v/>
      </c>
      <c r="BA190" s="36" t="str">
        <f t="shared" si="97"/>
        <v/>
      </c>
      <c r="BB190" s="36" t="str">
        <f t="shared" si="98"/>
        <v/>
      </c>
      <c r="BC190" s="36" t="str">
        <f t="shared" si="99"/>
        <v/>
      </c>
      <c r="BD190" s="36" t="str">
        <f t="shared" si="100"/>
        <v/>
      </c>
      <c r="BE190" s="36" t="str">
        <f t="shared" si="101"/>
        <v/>
      </c>
      <c r="BF190" s="36" t="str">
        <f t="shared" si="102"/>
        <v/>
      </c>
      <c r="BG190" s="36" t="str">
        <f t="shared" si="103"/>
        <v/>
      </c>
      <c r="BH190" s="36" t="str">
        <f t="shared" si="104"/>
        <v/>
      </c>
      <c r="BI190" s="36" t="str">
        <f t="shared" si="105"/>
        <v/>
      </c>
      <c r="BJ190" s="36" t="str">
        <f t="shared" si="106"/>
        <v/>
      </c>
      <c r="BK190" s="36" t="str">
        <f t="shared" si="107"/>
        <v/>
      </c>
      <c r="BL190" s="36" t="str">
        <f t="shared" si="108"/>
        <v/>
      </c>
      <c r="BM190" s="36" t="str">
        <f t="shared" si="109"/>
        <v/>
      </c>
      <c r="BN190" s="38" t="e">
        <f t="shared" si="130"/>
        <v>#DIV/0!</v>
      </c>
      <c r="BO190" s="38" t="e">
        <f t="shared" si="131"/>
        <v>#DIV/0!</v>
      </c>
      <c r="BP190" s="39" t="str">
        <f t="shared" si="110"/>
        <v/>
      </c>
      <c r="BQ190" s="39" t="str">
        <f t="shared" si="111"/>
        <v/>
      </c>
      <c r="BR190" s="39" t="str">
        <f t="shared" si="112"/>
        <v/>
      </c>
      <c r="BS190" s="39" t="str">
        <f t="shared" si="113"/>
        <v/>
      </c>
      <c r="BT190" s="39" t="str">
        <f t="shared" si="114"/>
        <v/>
      </c>
      <c r="BU190" s="39" t="str">
        <f t="shared" si="115"/>
        <v/>
      </c>
      <c r="BV190" s="39" t="str">
        <f t="shared" si="116"/>
        <v/>
      </c>
      <c r="BW190" s="39" t="str">
        <f t="shared" si="117"/>
        <v/>
      </c>
      <c r="BX190" s="39" t="str">
        <f t="shared" si="118"/>
        <v/>
      </c>
      <c r="BY190" s="39" t="str">
        <f t="shared" si="119"/>
        <v/>
      </c>
      <c r="BZ190" s="39" t="str">
        <f t="shared" si="120"/>
        <v/>
      </c>
      <c r="CA190" s="39" t="str">
        <f t="shared" si="121"/>
        <v/>
      </c>
      <c r="CB190" s="39" t="str">
        <f t="shared" si="122"/>
        <v/>
      </c>
      <c r="CC190" s="39" t="str">
        <f t="shared" si="123"/>
        <v/>
      </c>
      <c r="CD190" s="39" t="str">
        <f t="shared" si="124"/>
        <v/>
      </c>
      <c r="CE190" s="39" t="str">
        <f t="shared" si="125"/>
        <v/>
      </c>
      <c r="CF190" s="39" t="str">
        <f t="shared" si="126"/>
        <v/>
      </c>
      <c r="CG190" s="39" t="str">
        <f t="shared" si="127"/>
        <v/>
      </c>
      <c r="CH190" s="39" t="str">
        <f t="shared" si="128"/>
        <v/>
      </c>
      <c r="CI190" s="39" t="str">
        <f t="shared" si="129"/>
        <v/>
      </c>
    </row>
    <row r="191" spans="1:87">
      <c r="A191" s="18"/>
      <c r="B191" s="15" t="str">
        <f>'Gene Table'!E190</f>
        <v>mmu-miR-741-3p</v>
      </c>
      <c r="C191" s="15" t="str">
        <f>'Gene Table'!B190</f>
        <v>H20</v>
      </c>
      <c r="D191" s="16" t="str">
        <f>IF(SUM('Test Sample Data'!D$3:D$98)&gt;10,IF(AND(ISNUMBER('Test Sample Data'!D190),'Test Sample Data'!D190&lt;$B$1,'Test Sample Data'!D190&gt;0),'Test Sample Data'!D190,$B$1),"")</f>
        <v/>
      </c>
      <c r="E191" s="17" t="str">
        <f>IF(SUM('Test Sample Data'!E$3:E$98)&gt;10,IF(AND(ISNUMBER('Test Sample Data'!E190),'Test Sample Data'!E190&lt;$B$1,'Test Sample Data'!E190&gt;0),'Test Sample Data'!E190,$B$1),"")</f>
        <v/>
      </c>
      <c r="F191" s="17" t="str">
        <f>IF(SUM('Test Sample Data'!F$3:F$98)&gt;10,IF(AND(ISNUMBER('Test Sample Data'!F190),'Test Sample Data'!F190&lt;$B$1,'Test Sample Data'!F190&gt;0),'Test Sample Data'!F190,$B$1),"")</f>
        <v/>
      </c>
      <c r="G191" s="17" t="str">
        <f>IF(SUM('Test Sample Data'!G$3:G$98)&gt;10,IF(AND(ISNUMBER('Test Sample Data'!G190),'Test Sample Data'!G190&lt;$B$1,'Test Sample Data'!G190&gt;0),'Test Sample Data'!G190,$B$1),"")</f>
        <v/>
      </c>
      <c r="H191" s="17" t="str">
        <f>IF(SUM('Test Sample Data'!H$3:H$98)&gt;10,IF(AND(ISNUMBER('Test Sample Data'!H190),'Test Sample Data'!H190&lt;$B$1,'Test Sample Data'!H190&gt;0),'Test Sample Data'!H190,$B$1),"")</f>
        <v/>
      </c>
      <c r="I191" s="17" t="str">
        <f>IF(SUM('Test Sample Data'!I$3:I$98)&gt;10,IF(AND(ISNUMBER('Test Sample Data'!I190),'Test Sample Data'!I190&lt;$B$1,'Test Sample Data'!I190&gt;0),'Test Sample Data'!I190,$B$1),"")</f>
        <v/>
      </c>
      <c r="J191" s="17" t="str">
        <f>IF(SUM('Test Sample Data'!J$3:J$98)&gt;10,IF(AND(ISNUMBER('Test Sample Data'!J190),'Test Sample Data'!J190&lt;$B$1,'Test Sample Data'!J190&gt;0),'Test Sample Data'!J190,$B$1),"")</f>
        <v/>
      </c>
      <c r="K191" s="17" t="str">
        <f>IF(SUM('Test Sample Data'!K$3:K$98)&gt;10,IF(AND(ISNUMBER('Test Sample Data'!K190),'Test Sample Data'!K190&lt;$B$1,'Test Sample Data'!K190&gt;0),'Test Sample Data'!K190,$B$1),"")</f>
        <v/>
      </c>
      <c r="L191" s="17" t="str">
        <f>IF(SUM('Test Sample Data'!L$3:L$98)&gt;10,IF(AND(ISNUMBER('Test Sample Data'!L190),'Test Sample Data'!L190&lt;$B$1,'Test Sample Data'!L190&gt;0),'Test Sample Data'!L190,$B$1),"")</f>
        <v/>
      </c>
      <c r="M191" s="17" t="str">
        <f>IF(SUM('Test Sample Data'!M$3:M$98)&gt;10,IF(AND(ISNUMBER('Test Sample Data'!M190),'Test Sample Data'!M190&lt;$B$1,'Test Sample Data'!M190&gt;0),'Test Sample Data'!M190,$B$1),"")</f>
        <v/>
      </c>
      <c r="N191" s="17" t="str">
        <f>'Gene Table'!E190</f>
        <v>mmu-miR-741-3p</v>
      </c>
      <c r="O191" s="17" t="str">
        <f>'Gene Table'!B190</f>
        <v>H20</v>
      </c>
      <c r="P191" s="17" t="str">
        <f>IF(SUM('Control Sample Data'!D$3:D$98)&gt;10,IF(AND(ISNUMBER('Control Sample Data'!D190),'Control Sample Data'!D190&lt;$B$1,'Control Sample Data'!D190&gt;0),'Control Sample Data'!D190,$B$1),"")</f>
        <v/>
      </c>
      <c r="Q191" s="17" t="str">
        <f>IF(SUM('Control Sample Data'!E$3:E$98)&gt;10,IF(AND(ISNUMBER('Control Sample Data'!E190),'Control Sample Data'!E190&lt;$B$1,'Control Sample Data'!E190&gt;0),'Control Sample Data'!E190,$B$1),"")</f>
        <v/>
      </c>
      <c r="R191" s="17" t="str">
        <f>IF(SUM('Control Sample Data'!F$3:F$98)&gt;10,IF(AND(ISNUMBER('Control Sample Data'!F190),'Control Sample Data'!F190&lt;$B$1,'Control Sample Data'!F190&gt;0),'Control Sample Data'!F190,$B$1),"")</f>
        <v/>
      </c>
      <c r="S191" s="17" t="str">
        <f>IF(SUM('Control Sample Data'!G$3:G$98)&gt;10,IF(AND(ISNUMBER('Control Sample Data'!G190),'Control Sample Data'!G190&lt;$B$1,'Control Sample Data'!G190&gt;0),'Control Sample Data'!G190,$B$1),"")</f>
        <v/>
      </c>
      <c r="T191" s="17" t="str">
        <f>IF(SUM('Control Sample Data'!H$3:H$98)&gt;10,IF(AND(ISNUMBER('Control Sample Data'!H190),'Control Sample Data'!H190&lt;$B$1,'Control Sample Data'!H190&gt;0),'Control Sample Data'!H190,$B$1),"")</f>
        <v/>
      </c>
      <c r="U191" s="17" t="str">
        <f>IF(SUM('Control Sample Data'!I$3:I$98)&gt;10,IF(AND(ISNUMBER('Control Sample Data'!I190),'Control Sample Data'!I190&lt;$B$1,'Control Sample Data'!I190&gt;0),'Control Sample Data'!I190,$B$1),"")</f>
        <v/>
      </c>
      <c r="V191" s="17" t="str">
        <f>IF(SUM('Control Sample Data'!J$3:J$98)&gt;10,IF(AND(ISNUMBER('Control Sample Data'!J190),'Control Sample Data'!J190&lt;$B$1,'Control Sample Data'!J190&gt;0),'Control Sample Data'!J190,$B$1),"")</f>
        <v/>
      </c>
      <c r="W191" s="17" t="str">
        <f>IF(SUM('Control Sample Data'!K$3:K$98)&gt;10,IF(AND(ISNUMBER('Control Sample Data'!K190),'Control Sample Data'!K190&lt;$B$1,'Control Sample Data'!K190&gt;0),'Control Sample Data'!K190,$B$1),"")</f>
        <v/>
      </c>
      <c r="X191" s="17" t="str">
        <f>IF(SUM('Control Sample Data'!L$3:L$98)&gt;10,IF(AND(ISNUMBER('Control Sample Data'!L190),'Control Sample Data'!L190&lt;$B$1,'Control Sample Data'!L190&gt;0),'Control Sample Data'!L190,$B$1),"")</f>
        <v/>
      </c>
      <c r="Y191" s="17" t="str">
        <f>IF(SUM('Control Sample Data'!M$3:M$98)&gt;10,IF(AND(ISNUMBER('Control Sample Data'!M190),'Control Sample Data'!M190&lt;$B$1,'Control Sample Data'!M190&gt;0),'Control Sample Data'!M190,$B$1),"")</f>
        <v/>
      </c>
      <c r="AT191" s="36" t="str">
        <f t="shared" si="90"/>
        <v/>
      </c>
      <c r="AU191" s="36" t="str">
        <f t="shared" si="91"/>
        <v/>
      </c>
      <c r="AV191" s="36" t="str">
        <f t="shared" si="92"/>
        <v/>
      </c>
      <c r="AW191" s="36" t="str">
        <f t="shared" si="93"/>
        <v/>
      </c>
      <c r="AX191" s="36" t="str">
        <f t="shared" si="94"/>
        <v/>
      </c>
      <c r="AY191" s="36" t="str">
        <f t="shared" si="95"/>
        <v/>
      </c>
      <c r="AZ191" s="36" t="str">
        <f t="shared" si="96"/>
        <v/>
      </c>
      <c r="BA191" s="36" t="str">
        <f t="shared" si="97"/>
        <v/>
      </c>
      <c r="BB191" s="36" t="str">
        <f t="shared" si="98"/>
        <v/>
      </c>
      <c r="BC191" s="36" t="str">
        <f t="shared" si="99"/>
        <v/>
      </c>
      <c r="BD191" s="36" t="str">
        <f t="shared" si="100"/>
        <v/>
      </c>
      <c r="BE191" s="36" t="str">
        <f t="shared" si="101"/>
        <v/>
      </c>
      <c r="BF191" s="36" t="str">
        <f t="shared" si="102"/>
        <v/>
      </c>
      <c r="BG191" s="36" t="str">
        <f t="shared" si="103"/>
        <v/>
      </c>
      <c r="BH191" s="36" t="str">
        <f t="shared" si="104"/>
        <v/>
      </c>
      <c r="BI191" s="36" t="str">
        <f t="shared" si="105"/>
        <v/>
      </c>
      <c r="BJ191" s="36" t="str">
        <f t="shared" si="106"/>
        <v/>
      </c>
      <c r="BK191" s="36" t="str">
        <f t="shared" si="107"/>
        <v/>
      </c>
      <c r="BL191" s="36" t="str">
        <f t="shared" si="108"/>
        <v/>
      </c>
      <c r="BM191" s="36" t="str">
        <f t="shared" si="109"/>
        <v/>
      </c>
      <c r="BN191" s="38" t="e">
        <f t="shared" si="130"/>
        <v>#DIV/0!</v>
      </c>
      <c r="BO191" s="38" t="e">
        <f t="shared" si="131"/>
        <v>#DIV/0!</v>
      </c>
      <c r="BP191" s="39" t="str">
        <f t="shared" si="110"/>
        <v/>
      </c>
      <c r="BQ191" s="39" t="str">
        <f t="shared" si="111"/>
        <v/>
      </c>
      <c r="BR191" s="39" t="str">
        <f t="shared" si="112"/>
        <v/>
      </c>
      <c r="BS191" s="39" t="str">
        <f t="shared" si="113"/>
        <v/>
      </c>
      <c r="BT191" s="39" t="str">
        <f t="shared" si="114"/>
        <v/>
      </c>
      <c r="BU191" s="39" t="str">
        <f t="shared" si="115"/>
        <v/>
      </c>
      <c r="BV191" s="39" t="str">
        <f t="shared" si="116"/>
        <v/>
      </c>
      <c r="BW191" s="39" t="str">
        <f t="shared" si="117"/>
        <v/>
      </c>
      <c r="BX191" s="39" t="str">
        <f t="shared" si="118"/>
        <v/>
      </c>
      <c r="BY191" s="39" t="str">
        <f t="shared" si="119"/>
        <v/>
      </c>
      <c r="BZ191" s="39" t="str">
        <f t="shared" si="120"/>
        <v/>
      </c>
      <c r="CA191" s="39" t="str">
        <f t="shared" si="121"/>
        <v/>
      </c>
      <c r="CB191" s="39" t="str">
        <f t="shared" si="122"/>
        <v/>
      </c>
      <c r="CC191" s="39" t="str">
        <f t="shared" si="123"/>
        <v/>
      </c>
      <c r="CD191" s="39" t="str">
        <f t="shared" si="124"/>
        <v/>
      </c>
      <c r="CE191" s="39" t="str">
        <f t="shared" si="125"/>
        <v/>
      </c>
      <c r="CF191" s="39" t="str">
        <f t="shared" si="126"/>
        <v/>
      </c>
      <c r="CG191" s="39" t="str">
        <f t="shared" si="127"/>
        <v/>
      </c>
      <c r="CH191" s="39" t="str">
        <f t="shared" si="128"/>
        <v/>
      </c>
      <c r="CI191" s="39" t="str">
        <f t="shared" si="129"/>
        <v/>
      </c>
    </row>
    <row r="192" spans="1:87">
      <c r="A192" s="18"/>
      <c r="B192" s="15" t="str">
        <f>'Gene Table'!E191</f>
        <v>mmu-miR-380-3p</v>
      </c>
      <c r="C192" s="15" t="str">
        <f>'Gene Table'!B191</f>
        <v>H21</v>
      </c>
      <c r="D192" s="16" t="str">
        <f>IF(SUM('Test Sample Data'!D$3:D$98)&gt;10,IF(AND(ISNUMBER('Test Sample Data'!D191),'Test Sample Data'!D191&lt;$B$1,'Test Sample Data'!D191&gt;0),'Test Sample Data'!D191,$B$1),"")</f>
        <v/>
      </c>
      <c r="E192" s="17" t="str">
        <f>IF(SUM('Test Sample Data'!E$3:E$98)&gt;10,IF(AND(ISNUMBER('Test Sample Data'!E191),'Test Sample Data'!E191&lt;$B$1,'Test Sample Data'!E191&gt;0),'Test Sample Data'!E191,$B$1),"")</f>
        <v/>
      </c>
      <c r="F192" s="17" t="str">
        <f>IF(SUM('Test Sample Data'!F$3:F$98)&gt;10,IF(AND(ISNUMBER('Test Sample Data'!F191),'Test Sample Data'!F191&lt;$B$1,'Test Sample Data'!F191&gt;0),'Test Sample Data'!F191,$B$1),"")</f>
        <v/>
      </c>
      <c r="G192" s="17" t="str">
        <f>IF(SUM('Test Sample Data'!G$3:G$98)&gt;10,IF(AND(ISNUMBER('Test Sample Data'!G191),'Test Sample Data'!G191&lt;$B$1,'Test Sample Data'!G191&gt;0),'Test Sample Data'!G191,$B$1),"")</f>
        <v/>
      </c>
      <c r="H192" s="17" t="str">
        <f>IF(SUM('Test Sample Data'!H$3:H$98)&gt;10,IF(AND(ISNUMBER('Test Sample Data'!H191),'Test Sample Data'!H191&lt;$B$1,'Test Sample Data'!H191&gt;0),'Test Sample Data'!H191,$B$1),"")</f>
        <v/>
      </c>
      <c r="I192" s="17" t="str">
        <f>IF(SUM('Test Sample Data'!I$3:I$98)&gt;10,IF(AND(ISNUMBER('Test Sample Data'!I191),'Test Sample Data'!I191&lt;$B$1,'Test Sample Data'!I191&gt;0),'Test Sample Data'!I191,$B$1),"")</f>
        <v/>
      </c>
      <c r="J192" s="17" t="str">
        <f>IF(SUM('Test Sample Data'!J$3:J$98)&gt;10,IF(AND(ISNUMBER('Test Sample Data'!J191),'Test Sample Data'!J191&lt;$B$1,'Test Sample Data'!J191&gt;0),'Test Sample Data'!J191,$B$1),"")</f>
        <v/>
      </c>
      <c r="K192" s="17" t="str">
        <f>IF(SUM('Test Sample Data'!K$3:K$98)&gt;10,IF(AND(ISNUMBER('Test Sample Data'!K191),'Test Sample Data'!K191&lt;$B$1,'Test Sample Data'!K191&gt;0),'Test Sample Data'!K191,$B$1),"")</f>
        <v/>
      </c>
      <c r="L192" s="17" t="str">
        <f>IF(SUM('Test Sample Data'!L$3:L$98)&gt;10,IF(AND(ISNUMBER('Test Sample Data'!L191),'Test Sample Data'!L191&lt;$B$1,'Test Sample Data'!L191&gt;0),'Test Sample Data'!L191,$B$1),"")</f>
        <v/>
      </c>
      <c r="M192" s="17" t="str">
        <f>IF(SUM('Test Sample Data'!M$3:M$98)&gt;10,IF(AND(ISNUMBER('Test Sample Data'!M191),'Test Sample Data'!M191&lt;$B$1,'Test Sample Data'!M191&gt;0),'Test Sample Data'!M191,$B$1),"")</f>
        <v/>
      </c>
      <c r="N192" s="17" t="str">
        <f>'Gene Table'!E191</f>
        <v>mmu-miR-380-3p</v>
      </c>
      <c r="O192" s="17" t="str">
        <f>'Gene Table'!B191</f>
        <v>H21</v>
      </c>
      <c r="P192" s="17" t="str">
        <f>IF(SUM('Control Sample Data'!D$3:D$98)&gt;10,IF(AND(ISNUMBER('Control Sample Data'!D191),'Control Sample Data'!D191&lt;$B$1,'Control Sample Data'!D191&gt;0),'Control Sample Data'!D191,$B$1),"")</f>
        <v/>
      </c>
      <c r="Q192" s="17" t="str">
        <f>IF(SUM('Control Sample Data'!E$3:E$98)&gt;10,IF(AND(ISNUMBER('Control Sample Data'!E191),'Control Sample Data'!E191&lt;$B$1,'Control Sample Data'!E191&gt;0),'Control Sample Data'!E191,$B$1),"")</f>
        <v/>
      </c>
      <c r="R192" s="17" t="str">
        <f>IF(SUM('Control Sample Data'!F$3:F$98)&gt;10,IF(AND(ISNUMBER('Control Sample Data'!F191),'Control Sample Data'!F191&lt;$B$1,'Control Sample Data'!F191&gt;0),'Control Sample Data'!F191,$B$1),"")</f>
        <v/>
      </c>
      <c r="S192" s="17" t="str">
        <f>IF(SUM('Control Sample Data'!G$3:G$98)&gt;10,IF(AND(ISNUMBER('Control Sample Data'!G191),'Control Sample Data'!G191&lt;$B$1,'Control Sample Data'!G191&gt;0),'Control Sample Data'!G191,$B$1),"")</f>
        <v/>
      </c>
      <c r="T192" s="17" t="str">
        <f>IF(SUM('Control Sample Data'!H$3:H$98)&gt;10,IF(AND(ISNUMBER('Control Sample Data'!H191),'Control Sample Data'!H191&lt;$B$1,'Control Sample Data'!H191&gt;0),'Control Sample Data'!H191,$B$1),"")</f>
        <v/>
      </c>
      <c r="U192" s="17" t="str">
        <f>IF(SUM('Control Sample Data'!I$3:I$98)&gt;10,IF(AND(ISNUMBER('Control Sample Data'!I191),'Control Sample Data'!I191&lt;$B$1,'Control Sample Data'!I191&gt;0),'Control Sample Data'!I191,$B$1),"")</f>
        <v/>
      </c>
      <c r="V192" s="17" t="str">
        <f>IF(SUM('Control Sample Data'!J$3:J$98)&gt;10,IF(AND(ISNUMBER('Control Sample Data'!J191),'Control Sample Data'!J191&lt;$B$1,'Control Sample Data'!J191&gt;0),'Control Sample Data'!J191,$B$1),"")</f>
        <v/>
      </c>
      <c r="W192" s="17" t="str">
        <f>IF(SUM('Control Sample Data'!K$3:K$98)&gt;10,IF(AND(ISNUMBER('Control Sample Data'!K191),'Control Sample Data'!K191&lt;$B$1,'Control Sample Data'!K191&gt;0),'Control Sample Data'!K191,$B$1),"")</f>
        <v/>
      </c>
      <c r="X192" s="17" t="str">
        <f>IF(SUM('Control Sample Data'!L$3:L$98)&gt;10,IF(AND(ISNUMBER('Control Sample Data'!L191),'Control Sample Data'!L191&lt;$B$1,'Control Sample Data'!L191&gt;0),'Control Sample Data'!L191,$B$1),"")</f>
        <v/>
      </c>
      <c r="Y192" s="17" t="str">
        <f>IF(SUM('Control Sample Data'!M$3:M$98)&gt;10,IF(AND(ISNUMBER('Control Sample Data'!M191),'Control Sample Data'!M191&lt;$B$1,'Control Sample Data'!M191&gt;0),'Control Sample Data'!M191,$B$1),"")</f>
        <v/>
      </c>
      <c r="AT192" s="36" t="str">
        <f t="shared" si="90"/>
        <v/>
      </c>
      <c r="AU192" s="36" t="str">
        <f t="shared" si="91"/>
        <v/>
      </c>
      <c r="AV192" s="36" t="str">
        <f t="shared" si="92"/>
        <v/>
      </c>
      <c r="AW192" s="36" t="str">
        <f t="shared" si="93"/>
        <v/>
      </c>
      <c r="AX192" s="36" t="str">
        <f t="shared" si="94"/>
        <v/>
      </c>
      <c r="AY192" s="36" t="str">
        <f t="shared" si="95"/>
        <v/>
      </c>
      <c r="AZ192" s="36" t="str">
        <f t="shared" si="96"/>
        <v/>
      </c>
      <c r="BA192" s="36" t="str">
        <f t="shared" si="97"/>
        <v/>
      </c>
      <c r="BB192" s="36" t="str">
        <f t="shared" si="98"/>
        <v/>
      </c>
      <c r="BC192" s="36" t="str">
        <f t="shared" si="99"/>
        <v/>
      </c>
      <c r="BD192" s="36" t="str">
        <f t="shared" si="100"/>
        <v/>
      </c>
      <c r="BE192" s="36" t="str">
        <f t="shared" si="101"/>
        <v/>
      </c>
      <c r="BF192" s="36" t="str">
        <f t="shared" si="102"/>
        <v/>
      </c>
      <c r="BG192" s="36" t="str">
        <f t="shared" si="103"/>
        <v/>
      </c>
      <c r="BH192" s="36" t="str">
        <f t="shared" si="104"/>
        <v/>
      </c>
      <c r="BI192" s="36" t="str">
        <f t="shared" si="105"/>
        <v/>
      </c>
      <c r="BJ192" s="36" t="str">
        <f t="shared" si="106"/>
        <v/>
      </c>
      <c r="BK192" s="36" t="str">
        <f t="shared" si="107"/>
        <v/>
      </c>
      <c r="BL192" s="36" t="str">
        <f t="shared" si="108"/>
        <v/>
      </c>
      <c r="BM192" s="36" t="str">
        <f t="shared" si="109"/>
        <v/>
      </c>
      <c r="BN192" s="38" t="e">
        <f t="shared" si="130"/>
        <v>#DIV/0!</v>
      </c>
      <c r="BO192" s="38" t="e">
        <f t="shared" si="131"/>
        <v>#DIV/0!</v>
      </c>
      <c r="BP192" s="39" t="str">
        <f t="shared" si="110"/>
        <v/>
      </c>
      <c r="BQ192" s="39" t="str">
        <f t="shared" si="111"/>
        <v/>
      </c>
      <c r="BR192" s="39" t="str">
        <f t="shared" si="112"/>
        <v/>
      </c>
      <c r="BS192" s="39" t="str">
        <f t="shared" si="113"/>
        <v/>
      </c>
      <c r="BT192" s="39" t="str">
        <f t="shared" si="114"/>
        <v/>
      </c>
      <c r="BU192" s="39" t="str">
        <f t="shared" si="115"/>
        <v/>
      </c>
      <c r="BV192" s="39" t="str">
        <f t="shared" si="116"/>
        <v/>
      </c>
      <c r="BW192" s="39" t="str">
        <f t="shared" si="117"/>
        <v/>
      </c>
      <c r="BX192" s="39" t="str">
        <f t="shared" si="118"/>
        <v/>
      </c>
      <c r="BY192" s="39" t="str">
        <f t="shared" si="119"/>
        <v/>
      </c>
      <c r="BZ192" s="39" t="str">
        <f t="shared" si="120"/>
        <v/>
      </c>
      <c r="CA192" s="39" t="str">
        <f t="shared" si="121"/>
        <v/>
      </c>
      <c r="CB192" s="39" t="str">
        <f t="shared" si="122"/>
        <v/>
      </c>
      <c r="CC192" s="39" t="str">
        <f t="shared" si="123"/>
        <v/>
      </c>
      <c r="CD192" s="39" t="str">
        <f t="shared" si="124"/>
        <v/>
      </c>
      <c r="CE192" s="39" t="str">
        <f t="shared" si="125"/>
        <v/>
      </c>
      <c r="CF192" s="39" t="str">
        <f t="shared" si="126"/>
        <v/>
      </c>
      <c r="CG192" s="39" t="str">
        <f t="shared" si="127"/>
        <v/>
      </c>
      <c r="CH192" s="39" t="str">
        <f t="shared" si="128"/>
        <v/>
      </c>
      <c r="CI192" s="39" t="str">
        <f t="shared" si="129"/>
        <v/>
      </c>
    </row>
    <row r="193" spans="1:87">
      <c r="A193" s="18"/>
      <c r="B193" s="15" t="str">
        <f>'Gene Table'!E192</f>
        <v>mmu-miR-742-3p</v>
      </c>
      <c r="C193" s="15" t="str">
        <f>'Gene Table'!B192</f>
        <v>H22</v>
      </c>
      <c r="D193" s="16" t="str">
        <f>IF(SUM('Test Sample Data'!D$3:D$98)&gt;10,IF(AND(ISNUMBER('Test Sample Data'!D192),'Test Sample Data'!D192&lt;$B$1,'Test Sample Data'!D192&gt;0),'Test Sample Data'!D192,$B$1),"")</f>
        <v/>
      </c>
      <c r="E193" s="17" t="str">
        <f>IF(SUM('Test Sample Data'!E$3:E$98)&gt;10,IF(AND(ISNUMBER('Test Sample Data'!E192),'Test Sample Data'!E192&lt;$B$1,'Test Sample Data'!E192&gt;0),'Test Sample Data'!E192,$B$1),"")</f>
        <v/>
      </c>
      <c r="F193" s="17" t="str">
        <f>IF(SUM('Test Sample Data'!F$3:F$98)&gt;10,IF(AND(ISNUMBER('Test Sample Data'!F192),'Test Sample Data'!F192&lt;$B$1,'Test Sample Data'!F192&gt;0),'Test Sample Data'!F192,$B$1),"")</f>
        <v/>
      </c>
      <c r="G193" s="17" t="str">
        <f>IF(SUM('Test Sample Data'!G$3:G$98)&gt;10,IF(AND(ISNUMBER('Test Sample Data'!G192),'Test Sample Data'!G192&lt;$B$1,'Test Sample Data'!G192&gt;0),'Test Sample Data'!G192,$B$1),"")</f>
        <v/>
      </c>
      <c r="H193" s="17" t="str">
        <f>IF(SUM('Test Sample Data'!H$3:H$98)&gt;10,IF(AND(ISNUMBER('Test Sample Data'!H192),'Test Sample Data'!H192&lt;$B$1,'Test Sample Data'!H192&gt;0),'Test Sample Data'!H192,$B$1),"")</f>
        <v/>
      </c>
      <c r="I193" s="17" t="str">
        <f>IF(SUM('Test Sample Data'!I$3:I$98)&gt;10,IF(AND(ISNUMBER('Test Sample Data'!I192),'Test Sample Data'!I192&lt;$B$1,'Test Sample Data'!I192&gt;0),'Test Sample Data'!I192,$B$1),"")</f>
        <v/>
      </c>
      <c r="J193" s="17" t="str">
        <f>IF(SUM('Test Sample Data'!J$3:J$98)&gt;10,IF(AND(ISNUMBER('Test Sample Data'!J192),'Test Sample Data'!J192&lt;$B$1,'Test Sample Data'!J192&gt;0),'Test Sample Data'!J192,$B$1),"")</f>
        <v/>
      </c>
      <c r="K193" s="17" t="str">
        <f>IF(SUM('Test Sample Data'!K$3:K$98)&gt;10,IF(AND(ISNUMBER('Test Sample Data'!K192),'Test Sample Data'!K192&lt;$B$1,'Test Sample Data'!K192&gt;0),'Test Sample Data'!K192,$B$1),"")</f>
        <v/>
      </c>
      <c r="L193" s="17" t="str">
        <f>IF(SUM('Test Sample Data'!L$3:L$98)&gt;10,IF(AND(ISNUMBER('Test Sample Data'!L192),'Test Sample Data'!L192&lt;$B$1,'Test Sample Data'!L192&gt;0),'Test Sample Data'!L192,$B$1),"")</f>
        <v/>
      </c>
      <c r="M193" s="17" t="str">
        <f>IF(SUM('Test Sample Data'!M$3:M$98)&gt;10,IF(AND(ISNUMBER('Test Sample Data'!M192),'Test Sample Data'!M192&lt;$B$1,'Test Sample Data'!M192&gt;0),'Test Sample Data'!M192,$B$1),"")</f>
        <v/>
      </c>
      <c r="N193" s="17" t="str">
        <f>'Gene Table'!E192</f>
        <v>mmu-miR-742-3p</v>
      </c>
      <c r="O193" s="17" t="str">
        <f>'Gene Table'!B192</f>
        <v>H22</v>
      </c>
      <c r="P193" s="17" t="str">
        <f>IF(SUM('Control Sample Data'!D$3:D$98)&gt;10,IF(AND(ISNUMBER('Control Sample Data'!D192),'Control Sample Data'!D192&lt;$B$1,'Control Sample Data'!D192&gt;0),'Control Sample Data'!D192,$B$1),"")</f>
        <v/>
      </c>
      <c r="Q193" s="17" t="str">
        <f>IF(SUM('Control Sample Data'!E$3:E$98)&gt;10,IF(AND(ISNUMBER('Control Sample Data'!E192),'Control Sample Data'!E192&lt;$B$1,'Control Sample Data'!E192&gt;0),'Control Sample Data'!E192,$B$1),"")</f>
        <v/>
      </c>
      <c r="R193" s="17" t="str">
        <f>IF(SUM('Control Sample Data'!F$3:F$98)&gt;10,IF(AND(ISNUMBER('Control Sample Data'!F192),'Control Sample Data'!F192&lt;$B$1,'Control Sample Data'!F192&gt;0),'Control Sample Data'!F192,$B$1),"")</f>
        <v/>
      </c>
      <c r="S193" s="17" t="str">
        <f>IF(SUM('Control Sample Data'!G$3:G$98)&gt;10,IF(AND(ISNUMBER('Control Sample Data'!G192),'Control Sample Data'!G192&lt;$B$1,'Control Sample Data'!G192&gt;0),'Control Sample Data'!G192,$B$1),"")</f>
        <v/>
      </c>
      <c r="T193" s="17" t="str">
        <f>IF(SUM('Control Sample Data'!H$3:H$98)&gt;10,IF(AND(ISNUMBER('Control Sample Data'!H192),'Control Sample Data'!H192&lt;$B$1,'Control Sample Data'!H192&gt;0),'Control Sample Data'!H192,$B$1),"")</f>
        <v/>
      </c>
      <c r="U193" s="17" t="str">
        <f>IF(SUM('Control Sample Data'!I$3:I$98)&gt;10,IF(AND(ISNUMBER('Control Sample Data'!I192),'Control Sample Data'!I192&lt;$B$1,'Control Sample Data'!I192&gt;0),'Control Sample Data'!I192,$B$1),"")</f>
        <v/>
      </c>
      <c r="V193" s="17" t="str">
        <f>IF(SUM('Control Sample Data'!J$3:J$98)&gt;10,IF(AND(ISNUMBER('Control Sample Data'!J192),'Control Sample Data'!J192&lt;$B$1,'Control Sample Data'!J192&gt;0),'Control Sample Data'!J192,$B$1),"")</f>
        <v/>
      </c>
      <c r="W193" s="17" t="str">
        <f>IF(SUM('Control Sample Data'!K$3:K$98)&gt;10,IF(AND(ISNUMBER('Control Sample Data'!K192),'Control Sample Data'!K192&lt;$B$1,'Control Sample Data'!K192&gt;0),'Control Sample Data'!K192,$B$1),"")</f>
        <v/>
      </c>
      <c r="X193" s="17" t="str">
        <f>IF(SUM('Control Sample Data'!L$3:L$98)&gt;10,IF(AND(ISNUMBER('Control Sample Data'!L192),'Control Sample Data'!L192&lt;$B$1,'Control Sample Data'!L192&gt;0),'Control Sample Data'!L192,$B$1),"")</f>
        <v/>
      </c>
      <c r="Y193" s="17" t="str">
        <f>IF(SUM('Control Sample Data'!M$3:M$98)&gt;10,IF(AND(ISNUMBER('Control Sample Data'!M192),'Control Sample Data'!M192&lt;$B$1,'Control Sample Data'!M192&gt;0),'Control Sample Data'!M192,$B$1),"")</f>
        <v/>
      </c>
      <c r="AT193" s="36" t="str">
        <f t="shared" si="90"/>
        <v/>
      </c>
      <c r="AU193" s="36" t="str">
        <f t="shared" si="91"/>
        <v/>
      </c>
      <c r="AV193" s="36" t="str">
        <f t="shared" si="92"/>
        <v/>
      </c>
      <c r="AW193" s="36" t="str">
        <f t="shared" si="93"/>
        <v/>
      </c>
      <c r="AX193" s="36" t="str">
        <f t="shared" si="94"/>
        <v/>
      </c>
      <c r="AY193" s="36" t="str">
        <f t="shared" si="95"/>
        <v/>
      </c>
      <c r="AZ193" s="36" t="str">
        <f t="shared" si="96"/>
        <v/>
      </c>
      <c r="BA193" s="36" t="str">
        <f t="shared" si="97"/>
        <v/>
      </c>
      <c r="BB193" s="36" t="str">
        <f t="shared" si="98"/>
        <v/>
      </c>
      <c r="BC193" s="36" t="str">
        <f t="shared" si="99"/>
        <v/>
      </c>
      <c r="BD193" s="36" t="str">
        <f t="shared" si="100"/>
        <v/>
      </c>
      <c r="BE193" s="36" t="str">
        <f t="shared" si="101"/>
        <v/>
      </c>
      <c r="BF193" s="36" t="str">
        <f t="shared" si="102"/>
        <v/>
      </c>
      <c r="BG193" s="36" t="str">
        <f t="shared" si="103"/>
        <v/>
      </c>
      <c r="BH193" s="36" t="str">
        <f t="shared" si="104"/>
        <v/>
      </c>
      <c r="BI193" s="36" t="str">
        <f t="shared" si="105"/>
        <v/>
      </c>
      <c r="BJ193" s="36" t="str">
        <f t="shared" si="106"/>
        <v/>
      </c>
      <c r="BK193" s="36" t="str">
        <f t="shared" si="107"/>
        <v/>
      </c>
      <c r="BL193" s="36" t="str">
        <f t="shared" si="108"/>
        <v/>
      </c>
      <c r="BM193" s="36" t="str">
        <f t="shared" si="109"/>
        <v/>
      </c>
      <c r="BN193" s="38" t="e">
        <f t="shared" si="130"/>
        <v>#DIV/0!</v>
      </c>
      <c r="BO193" s="38" t="e">
        <f t="shared" si="131"/>
        <v>#DIV/0!</v>
      </c>
      <c r="BP193" s="39" t="str">
        <f t="shared" si="110"/>
        <v/>
      </c>
      <c r="BQ193" s="39" t="str">
        <f t="shared" si="111"/>
        <v/>
      </c>
      <c r="BR193" s="39" t="str">
        <f t="shared" si="112"/>
        <v/>
      </c>
      <c r="BS193" s="39" t="str">
        <f t="shared" si="113"/>
        <v/>
      </c>
      <c r="BT193" s="39" t="str">
        <f t="shared" si="114"/>
        <v/>
      </c>
      <c r="BU193" s="39" t="str">
        <f t="shared" si="115"/>
        <v/>
      </c>
      <c r="BV193" s="39" t="str">
        <f t="shared" si="116"/>
        <v/>
      </c>
      <c r="BW193" s="39" t="str">
        <f t="shared" si="117"/>
        <v/>
      </c>
      <c r="BX193" s="39" t="str">
        <f t="shared" si="118"/>
        <v/>
      </c>
      <c r="BY193" s="39" t="str">
        <f t="shared" si="119"/>
        <v/>
      </c>
      <c r="BZ193" s="39" t="str">
        <f t="shared" si="120"/>
        <v/>
      </c>
      <c r="CA193" s="39" t="str">
        <f t="shared" si="121"/>
        <v/>
      </c>
      <c r="CB193" s="39" t="str">
        <f t="shared" si="122"/>
        <v/>
      </c>
      <c r="CC193" s="39" t="str">
        <f t="shared" si="123"/>
        <v/>
      </c>
      <c r="CD193" s="39" t="str">
        <f t="shared" si="124"/>
        <v/>
      </c>
      <c r="CE193" s="39" t="str">
        <f t="shared" si="125"/>
        <v/>
      </c>
      <c r="CF193" s="39" t="str">
        <f t="shared" si="126"/>
        <v/>
      </c>
      <c r="CG193" s="39" t="str">
        <f t="shared" si="127"/>
        <v/>
      </c>
      <c r="CH193" s="39" t="str">
        <f t="shared" si="128"/>
        <v/>
      </c>
      <c r="CI193" s="39" t="str">
        <f t="shared" si="129"/>
        <v/>
      </c>
    </row>
    <row r="194" spans="1:87">
      <c r="A194" s="18"/>
      <c r="B194" s="15" t="str">
        <f>'Gene Table'!E193</f>
        <v>mmu-miR-383-5p</v>
      </c>
      <c r="C194" s="15" t="str">
        <f>'Gene Table'!B193</f>
        <v>H23</v>
      </c>
      <c r="D194" s="16" t="str">
        <f>IF(SUM('Test Sample Data'!D$3:D$98)&gt;10,IF(AND(ISNUMBER('Test Sample Data'!D193),'Test Sample Data'!D193&lt;$B$1,'Test Sample Data'!D193&gt;0),'Test Sample Data'!D193,$B$1),"")</f>
        <v/>
      </c>
      <c r="E194" s="17" t="str">
        <f>IF(SUM('Test Sample Data'!E$3:E$98)&gt;10,IF(AND(ISNUMBER('Test Sample Data'!E193),'Test Sample Data'!E193&lt;$B$1,'Test Sample Data'!E193&gt;0),'Test Sample Data'!E193,$B$1),"")</f>
        <v/>
      </c>
      <c r="F194" s="17" t="str">
        <f>IF(SUM('Test Sample Data'!F$3:F$98)&gt;10,IF(AND(ISNUMBER('Test Sample Data'!F193),'Test Sample Data'!F193&lt;$B$1,'Test Sample Data'!F193&gt;0),'Test Sample Data'!F193,$B$1),"")</f>
        <v/>
      </c>
      <c r="G194" s="17" t="str">
        <f>IF(SUM('Test Sample Data'!G$3:G$98)&gt;10,IF(AND(ISNUMBER('Test Sample Data'!G193),'Test Sample Data'!G193&lt;$B$1,'Test Sample Data'!G193&gt;0),'Test Sample Data'!G193,$B$1),"")</f>
        <v/>
      </c>
      <c r="H194" s="17" t="str">
        <f>IF(SUM('Test Sample Data'!H$3:H$98)&gt;10,IF(AND(ISNUMBER('Test Sample Data'!H193),'Test Sample Data'!H193&lt;$B$1,'Test Sample Data'!H193&gt;0),'Test Sample Data'!H193,$B$1),"")</f>
        <v/>
      </c>
      <c r="I194" s="17" t="str">
        <f>IF(SUM('Test Sample Data'!I$3:I$98)&gt;10,IF(AND(ISNUMBER('Test Sample Data'!I193),'Test Sample Data'!I193&lt;$B$1,'Test Sample Data'!I193&gt;0),'Test Sample Data'!I193,$B$1),"")</f>
        <v/>
      </c>
      <c r="J194" s="17" t="str">
        <f>IF(SUM('Test Sample Data'!J$3:J$98)&gt;10,IF(AND(ISNUMBER('Test Sample Data'!J193),'Test Sample Data'!J193&lt;$B$1,'Test Sample Data'!J193&gt;0),'Test Sample Data'!J193,$B$1),"")</f>
        <v/>
      </c>
      <c r="K194" s="17" t="str">
        <f>IF(SUM('Test Sample Data'!K$3:K$98)&gt;10,IF(AND(ISNUMBER('Test Sample Data'!K193),'Test Sample Data'!K193&lt;$B$1,'Test Sample Data'!K193&gt;0),'Test Sample Data'!K193,$B$1),"")</f>
        <v/>
      </c>
      <c r="L194" s="17" t="str">
        <f>IF(SUM('Test Sample Data'!L$3:L$98)&gt;10,IF(AND(ISNUMBER('Test Sample Data'!L193),'Test Sample Data'!L193&lt;$B$1,'Test Sample Data'!L193&gt;0),'Test Sample Data'!L193,$B$1),"")</f>
        <v/>
      </c>
      <c r="M194" s="17" t="str">
        <f>IF(SUM('Test Sample Data'!M$3:M$98)&gt;10,IF(AND(ISNUMBER('Test Sample Data'!M193),'Test Sample Data'!M193&lt;$B$1,'Test Sample Data'!M193&gt;0),'Test Sample Data'!M193,$B$1),"")</f>
        <v/>
      </c>
      <c r="N194" s="17" t="str">
        <f>'Gene Table'!E193</f>
        <v>mmu-miR-383-5p</v>
      </c>
      <c r="O194" s="17" t="str">
        <f>'Gene Table'!B193</f>
        <v>H23</v>
      </c>
      <c r="P194" s="17" t="str">
        <f>IF(SUM('Control Sample Data'!D$3:D$98)&gt;10,IF(AND(ISNUMBER('Control Sample Data'!D193),'Control Sample Data'!D193&lt;$B$1,'Control Sample Data'!D193&gt;0),'Control Sample Data'!D193,$B$1),"")</f>
        <v/>
      </c>
      <c r="Q194" s="17" t="str">
        <f>IF(SUM('Control Sample Data'!E$3:E$98)&gt;10,IF(AND(ISNUMBER('Control Sample Data'!E193),'Control Sample Data'!E193&lt;$B$1,'Control Sample Data'!E193&gt;0),'Control Sample Data'!E193,$B$1),"")</f>
        <v/>
      </c>
      <c r="R194" s="17" t="str">
        <f>IF(SUM('Control Sample Data'!F$3:F$98)&gt;10,IF(AND(ISNUMBER('Control Sample Data'!F193),'Control Sample Data'!F193&lt;$B$1,'Control Sample Data'!F193&gt;0),'Control Sample Data'!F193,$B$1),"")</f>
        <v/>
      </c>
      <c r="S194" s="17" t="str">
        <f>IF(SUM('Control Sample Data'!G$3:G$98)&gt;10,IF(AND(ISNUMBER('Control Sample Data'!G193),'Control Sample Data'!G193&lt;$B$1,'Control Sample Data'!G193&gt;0),'Control Sample Data'!G193,$B$1),"")</f>
        <v/>
      </c>
      <c r="T194" s="17" t="str">
        <f>IF(SUM('Control Sample Data'!H$3:H$98)&gt;10,IF(AND(ISNUMBER('Control Sample Data'!H193),'Control Sample Data'!H193&lt;$B$1,'Control Sample Data'!H193&gt;0),'Control Sample Data'!H193,$B$1),"")</f>
        <v/>
      </c>
      <c r="U194" s="17" t="str">
        <f>IF(SUM('Control Sample Data'!I$3:I$98)&gt;10,IF(AND(ISNUMBER('Control Sample Data'!I193),'Control Sample Data'!I193&lt;$B$1,'Control Sample Data'!I193&gt;0),'Control Sample Data'!I193,$B$1),"")</f>
        <v/>
      </c>
      <c r="V194" s="17" t="str">
        <f>IF(SUM('Control Sample Data'!J$3:J$98)&gt;10,IF(AND(ISNUMBER('Control Sample Data'!J193),'Control Sample Data'!J193&lt;$B$1,'Control Sample Data'!J193&gt;0),'Control Sample Data'!J193,$B$1),"")</f>
        <v/>
      </c>
      <c r="W194" s="17" t="str">
        <f>IF(SUM('Control Sample Data'!K$3:K$98)&gt;10,IF(AND(ISNUMBER('Control Sample Data'!K193),'Control Sample Data'!K193&lt;$B$1,'Control Sample Data'!K193&gt;0),'Control Sample Data'!K193,$B$1),"")</f>
        <v/>
      </c>
      <c r="X194" s="17" t="str">
        <f>IF(SUM('Control Sample Data'!L$3:L$98)&gt;10,IF(AND(ISNUMBER('Control Sample Data'!L193),'Control Sample Data'!L193&lt;$B$1,'Control Sample Data'!L193&gt;0),'Control Sample Data'!L193,$B$1),"")</f>
        <v/>
      </c>
      <c r="Y194" s="17" t="str">
        <f>IF(SUM('Control Sample Data'!M$3:M$98)&gt;10,IF(AND(ISNUMBER('Control Sample Data'!M193),'Control Sample Data'!M193&lt;$B$1,'Control Sample Data'!M193&gt;0),'Control Sample Data'!M193,$B$1),"")</f>
        <v/>
      </c>
      <c r="AT194" s="36" t="str">
        <f t="shared" si="90"/>
        <v/>
      </c>
      <c r="AU194" s="36" t="str">
        <f t="shared" si="91"/>
        <v/>
      </c>
      <c r="AV194" s="36" t="str">
        <f t="shared" si="92"/>
        <v/>
      </c>
      <c r="AW194" s="36" t="str">
        <f t="shared" si="93"/>
        <v/>
      </c>
      <c r="AX194" s="36" t="str">
        <f t="shared" si="94"/>
        <v/>
      </c>
      <c r="AY194" s="36" t="str">
        <f t="shared" si="95"/>
        <v/>
      </c>
      <c r="AZ194" s="36" t="str">
        <f t="shared" si="96"/>
        <v/>
      </c>
      <c r="BA194" s="36" t="str">
        <f t="shared" si="97"/>
        <v/>
      </c>
      <c r="BB194" s="36" t="str">
        <f t="shared" si="98"/>
        <v/>
      </c>
      <c r="BC194" s="36" t="str">
        <f t="shared" si="99"/>
        <v/>
      </c>
      <c r="BD194" s="36" t="str">
        <f t="shared" si="100"/>
        <v/>
      </c>
      <c r="BE194" s="36" t="str">
        <f t="shared" si="101"/>
        <v/>
      </c>
      <c r="BF194" s="36" t="str">
        <f t="shared" si="102"/>
        <v/>
      </c>
      <c r="BG194" s="36" t="str">
        <f t="shared" si="103"/>
        <v/>
      </c>
      <c r="BH194" s="36" t="str">
        <f t="shared" si="104"/>
        <v/>
      </c>
      <c r="BI194" s="36" t="str">
        <f t="shared" si="105"/>
        <v/>
      </c>
      <c r="BJ194" s="36" t="str">
        <f t="shared" si="106"/>
        <v/>
      </c>
      <c r="BK194" s="36" t="str">
        <f t="shared" si="107"/>
        <v/>
      </c>
      <c r="BL194" s="36" t="str">
        <f t="shared" si="108"/>
        <v/>
      </c>
      <c r="BM194" s="36" t="str">
        <f t="shared" si="109"/>
        <v/>
      </c>
      <c r="BN194" s="38" t="e">
        <f t="shared" si="130"/>
        <v>#DIV/0!</v>
      </c>
      <c r="BO194" s="38" t="e">
        <f t="shared" si="131"/>
        <v>#DIV/0!</v>
      </c>
      <c r="BP194" s="39" t="str">
        <f t="shared" si="110"/>
        <v/>
      </c>
      <c r="BQ194" s="39" t="str">
        <f t="shared" si="111"/>
        <v/>
      </c>
      <c r="BR194" s="39" t="str">
        <f t="shared" si="112"/>
        <v/>
      </c>
      <c r="BS194" s="39" t="str">
        <f t="shared" si="113"/>
        <v/>
      </c>
      <c r="BT194" s="39" t="str">
        <f t="shared" si="114"/>
        <v/>
      </c>
      <c r="BU194" s="39" t="str">
        <f t="shared" si="115"/>
        <v/>
      </c>
      <c r="BV194" s="39" t="str">
        <f t="shared" si="116"/>
        <v/>
      </c>
      <c r="BW194" s="39" t="str">
        <f t="shared" si="117"/>
        <v/>
      </c>
      <c r="BX194" s="39" t="str">
        <f t="shared" si="118"/>
        <v/>
      </c>
      <c r="BY194" s="39" t="str">
        <f t="shared" si="119"/>
        <v/>
      </c>
      <c r="BZ194" s="39" t="str">
        <f t="shared" si="120"/>
        <v/>
      </c>
      <c r="CA194" s="39" t="str">
        <f t="shared" si="121"/>
        <v/>
      </c>
      <c r="CB194" s="39" t="str">
        <f t="shared" si="122"/>
        <v/>
      </c>
      <c r="CC194" s="39" t="str">
        <f t="shared" si="123"/>
        <v/>
      </c>
      <c r="CD194" s="39" t="str">
        <f t="shared" si="124"/>
        <v/>
      </c>
      <c r="CE194" s="39" t="str">
        <f t="shared" si="125"/>
        <v/>
      </c>
      <c r="CF194" s="39" t="str">
        <f t="shared" si="126"/>
        <v/>
      </c>
      <c r="CG194" s="39" t="str">
        <f t="shared" si="127"/>
        <v/>
      </c>
      <c r="CH194" s="39" t="str">
        <f t="shared" si="128"/>
        <v/>
      </c>
      <c r="CI194" s="39" t="str">
        <f t="shared" si="129"/>
        <v/>
      </c>
    </row>
    <row r="195" spans="1:87">
      <c r="A195" s="18"/>
      <c r="B195" s="15" t="str">
        <f>'Gene Table'!E194</f>
        <v>mmu-miR-743a-3p</v>
      </c>
      <c r="C195" s="15" t="str">
        <f>'Gene Table'!B194</f>
        <v>H24</v>
      </c>
      <c r="D195" s="16" t="str">
        <f>IF(SUM('Test Sample Data'!D$3:D$98)&gt;10,IF(AND(ISNUMBER('Test Sample Data'!D194),'Test Sample Data'!D194&lt;$B$1,'Test Sample Data'!D194&gt;0),'Test Sample Data'!D194,$B$1),"")</f>
        <v/>
      </c>
      <c r="E195" s="17" t="str">
        <f>IF(SUM('Test Sample Data'!E$3:E$98)&gt;10,IF(AND(ISNUMBER('Test Sample Data'!E194),'Test Sample Data'!E194&lt;$B$1,'Test Sample Data'!E194&gt;0),'Test Sample Data'!E194,$B$1),"")</f>
        <v/>
      </c>
      <c r="F195" s="17" t="str">
        <f>IF(SUM('Test Sample Data'!F$3:F$98)&gt;10,IF(AND(ISNUMBER('Test Sample Data'!F194),'Test Sample Data'!F194&lt;$B$1,'Test Sample Data'!F194&gt;0),'Test Sample Data'!F194,$B$1),"")</f>
        <v/>
      </c>
      <c r="G195" s="17" t="str">
        <f>IF(SUM('Test Sample Data'!G$3:G$98)&gt;10,IF(AND(ISNUMBER('Test Sample Data'!G194),'Test Sample Data'!G194&lt;$B$1,'Test Sample Data'!G194&gt;0),'Test Sample Data'!G194,$B$1),"")</f>
        <v/>
      </c>
      <c r="H195" s="17" t="str">
        <f>IF(SUM('Test Sample Data'!H$3:H$98)&gt;10,IF(AND(ISNUMBER('Test Sample Data'!H194),'Test Sample Data'!H194&lt;$B$1,'Test Sample Data'!H194&gt;0),'Test Sample Data'!H194,$B$1),"")</f>
        <v/>
      </c>
      <c r="I195" s="17" t="str">
        <f>IF(SUM('Test Sample Data'!I$3:I$98)&gt;10,IF(AND(ISNUMBER('Test Sample Data'!I194),'Test Sample Data'!I194&lt;$B$1,'Test Sample Data'!I194&gt;0),'Test Sample Data'!I194,$B$1),"")</f>
        <v/>
      </c>
      <c r="J195" s="17" t="str">
        <f>IF(SUM('Test Sample Data'!J$3:J$98)&gt;10,IF(AND(ISNUMBER('Test Sample Data'!J194),'Test Sample Data'!J194&lt;$B$1,'Test Sample Data'!J194&gt;0),'Test Sample Data'!J194,$B$1),"")</f>
        <v/>
      </c>
      <c r="K195" s="17" t="str">
        <f>IF(SUM('Test Sample Data'!K$3:K$98)&gt;10,IF(AND(ISNUMBER('Test Sample Data'!K194),'Test Sample Data'!K194&lt;$B$1,'Test Sample Data'!K194&gt;0),'Test Sample Data'!K194,$B$1),"")</f>
        <v/>
      </c>
      <c r="L195" s="17" t="str">
        <f>IF(SUM('Test Sample Data'!L$3:L$98)&gt;10,IF(AND(ISNUMBER('Test Sample Data'!L194),'Test Sample Data'!L194&lt;$B$1,'Test Sample Data'!L194&gt;0),'Test Sample Data'!L194,$B$1),"")</f>
        <v/>
      </c>
      <c r="M195" s="17" t="str">
        <f>IF(SUM('Test Sample Data'!M$3:M$98)&gt;10,IF(AND(ISNUMBER('Test Sample Data'!M194),'Test Sample Data'!M194&lt;$B$1,'Test Sample Data'!M194&gt;0),'Test Sample Data'!M194,$B$1),"")</f>
        <v/>
      </c>
      <c r="N195" s="17" t="str">
        <f>'Gene Table'!E194</f>
        <v>mmu-miR-743a-3p</v>
      </c>
      <c r="O195" s="17" t="str">
        <f>'Gene Table'!B194</f>
        <v>H24</v>
      </c>
      <c r="P195" s="17" t="str">
        <f>IF(SUM('Control Sample Data'!D$3:D$98)&gt;10,IF(AND(ISNUMBER('Control Sample Data'!D194),'Control Sample Data'!D194&lt;$B$1,'Control Sample Data'!D194&gt;0),'Control Sample Data'!D194,$B$1),"")</f>
        <v/>
      </c>
      <c r="Q195" s="17" t="str">
        <f>IF(SUM('Control Sample Data'!E$3:E$98)&gt;10,IF(AND(ISNUMBER('Control Sample Data'!E194),'Control Sample Data'!E194&lt;$B$1,'Control Sample Data'!E194&gt;0),'Control Sample Data'!E194,$B$1),"")</f>
        <v/>
      </c>
      <c r="R195" s="17" t="str">
        <f>IF(SUM('Control Sample Data'!F$3:F$98)&gt;10,IF(AND(ISNUMBER('Control Sample Data'!F194),'Control Sample Data'!F194&lt;$B$1,'Control Sample Data'!F194&gt;0),'Control Sample Data'!F194,$B$1),"")</f>
        <v/>
      </c>
      <c r="S195" s="17" t="str">
        <f>IF(SUM('Control Sample Data'!G$3:G$98)&gt;10,IF(AND(ISNUMBER('Control Sample Data'!G194),'Control Sample Data'!G194&lt;$B$1,'Control Sample Data'!G194&gt;0),'Control Sample Data'!G194,$B$1),"")</f>
        <v/>
      </c>
      <c r="T195" s="17" t="str">
        <f>IF(SUM('Control Sample Data'!H$3:H$98)&gt;10,IF(AND(ISNUMBER('Control Sample Data'!H194),'Control Sample Data'!H194&lt;$B$1,'Control Sample Data'!H194&gt;0),'Control Sample Data'!H194,$B$1),"")</f>
        <v/>
      </c>
      <c r="U195" s="17" t="str">
        <f>IF(SUM('Control Sample Data'!I$3:I$98)&gt;10,IF(AND(ISNUMBER('Control Sample Data'!I194),'Control Sample Data'!I194&lt;$B$1,'Control Sample Data'!I194&gt;0),'Control Sample Data'!I194,$B$1),"")</f>
        <v/>
      </c>
      <c r="V195" s="17" t="str">
        <f>IF(SUM('Control Sample Data'!J$3:J$98)&gt;10,IF(AND(ISNUMBER('Control Sample Data'!J194),'Control Sample Data'!J194&lt;$B$1,'Control Sample Data'!J194&gt;0),'Control Sample Data'!J194,$B$1),"")</f>
        <v/>
      </c>
      <c r="W195" s="17" t="str">
        <f>IF(SUM('Control Sample Data'!K$3:K$98)&gt;10,IF(AND(ISNUMBER('Control Sample Data'!K194),'Control Sample Data'!K194&lt;$B$1,'Control Sample Data'!K194&gt;0),'Control Sample Data'!K194,$B$1),"")</f>
        <v/>
      </c>
      <c r="X195" s="17" t="str">
        <f>IF(SUM('Control Sample Data'!L$3:L$98)&gt;10,IF(AND(ISNUMBER('Control Sample Data'!L194),'Control Sample Data'!L194&lt;$B$1,'Control Sample Data'!L194&gt;0),'Control Sample Data'!L194,$B$1),"")</f>
        <v/>
      </c>
      <c r="Y195" s="17" t="str">
        <f>IF(SUM('Control Sample Data'!M$3:M$98)&gt;10,IF(AND(ISNUMBER('Control Sample Data'!M194),'Control Sample Data'!M194&lt;$B$1,'Control Sample Data'!M194&gt;0),'Control Sample Data'!M194,$B$1),"")</f>
        <v/>
      </c>
      <c r="AT195" s="36" t="str">
        <f t="shared" si="90"/>
        <v/>
      </c>
      <c r="AU195" s="36" t="str">
        <f t="shared" si="91"/>
        <v/>
      </c>
      <c r="AV195" s="36" t="str">
        <f t="shared" si="92"/>
        <v/>
      </c>
      <c r="AW195" s="36" t="str">
        <f t="shared" si="93"/>
        <v/>
      </c>
      <c r="AX195" s="36" t="str">
        <f t="shared" si="94"/>
        <v/>
      </c>
      <c r="AY195" s="36" t="str">
        <f t="shared" si="95"/>
        <v/>
      </c>
      <c r="AZ195" s="36" t="str">
        <f t="shared" si="96"/>
        <v/>
      </c>
      <c r="BA195" s="36" t="str">
        <f t="shared" si="97"/>
        <v/>
      </c>
      <c r="BB195" s="36" t="str">
        <f t="shared" si="98"/>
        <v/>
      </c>
      <c r="BC195" s="36" t="str">
        <f t="shared" si="99"/>
        <v/>
      </c>
      <c r="BD195" s="36" t="str">
        <f t="shared" si="100"/>
        <v/>
      </c>
      <c r="BE195" s="36" t="str">
        <f t="shared" si="101"/>
        <v/>
      </c>
      <c r="BF195" s="36" t="str">
        <f t="shared" si="102"/>
        <v/>
      </c>
      <c r="BG195" s="36" t="str">
        <f t="shared" si="103"/>
        <v/>
      </c>
      <c r="BH195" s="36" t="str">
        <f t="shared" si="104"/>
        <v/>
      </c>
      <c r="BI195" s="36" t="str">
        <f t="shared" si="105"/>
        <v/>
      </c>
      <c r="BJ195" s="36" t="str">
        <f t="shared" si="106"/>
        <v/>
      </c>
      <c r="BK195" s="36" t="str">
        <f t="shared" si="107"/>
        <v/>
      </c>
      <c r="BL195" s="36" t="str">
        <f t="shared" si="108"/>
        <v/>
      </c>
      <c r="BM195" s="36" t="str">
        <f t="shared" si="109"/>
        <v/>
      </c>
      <c r="BN195" s="38" t="e">
        <f t="shared" si="130"/>
        <v>#DIV/0!</v>
      </c>
      <c r="BO195" s="38" t="e">
        <f t="shared" si="131"/>
        <v>#DIV/0!</v>
      </c>
      <c r="BP195" s="39" t="str">
        <f t="shared" si="110"/>
        <v/>
      </c>
      <c r="BQ195" s="39" t="str">
        <f t="shared" si="111"/>
        <v/>
      </c>
      <c r="BR195" s="39" t="str">
        <f t="shared" si="112"/>
        <v/>
      </c>
      <c r="BS195" s="39" t="str">
        <f t="shared" si="113"/>
        <v/>
      </c>
      <c r="BT195" s="39" t="str">
        <f t="shared" si="114"/>
        <v/>
      </c>
      <c r="BU195" s="39" t="str">
        <f t="shared" si="115"/>
        <v/>
      </c>
      <c r="BV195" s="39" t="str">
        <f t="shared" si="116"/>
        <v/>
      </c>
      <c r="BW195" s="39" t="str">
        <f t="shared" si="117"/>
        <v/>
      </c>
      <c r="BX195" s="39" t="str">
        <f t="shared" si="118"/>
        <v/>
      </c>
      <c r="BY195" s="39" t="str">
        <f t="shared" si="119"/>
        <v/>
      </c>
      <c r="BZ195" s="39" t="str">
        <f t="shared" si="120"/>
        <v/>
      </c>
      <c r="CA195" s="39" t="str">
        <f t="shared" si="121"/>
        <v/>
      </c>
      <c r="CB195" s="39" t="str">
        <f t="shared" si="122"/>
        <v/>
      </c>
      <c r="CC195" s="39" t="str">
        <f t="shared" si="123"/>
        <v/>
      </c>
      <c r="CD195" s="39" t="str">
        <f t="shared" si="124"/>
        <v/>
      </c>
      <c r="CE195" s="39" t="str">
        <f t="shared" si="125"/>
        <v/>
      </c>
      <c r="CF195" s="39" t="str">
        <f t="shared" si="126"/>
        <v/>
      </c>
      <c r="CG195" s="39" t="str">
        <f t="shared" si="127"/>
        <v/>
      </c>
      <c r="CH195" s="39" t="str">
        <f t="shared" si="128"/>
        <v/>
      </c>
      <c r="CI195" s="39" t="str">
        <f t="shared" si="129"/>
        <v/>
      </c>
    </row>
    <row r="196" customHeight="1" spans="1:87">
      <c r="A196" s="18"/>
      <c r="B196" s="15" t="str">
        <f>'Gene Table'!E195</f>
        <v>mmu-miR-200c-3p</v>
      </c>
      <c r="C196" s="15" t="str">
        <f>'Gene Table'!B195</f>
        <v>I01</v>
      </c>
      <c r="D196" s="16" t="str">
        <f>IF(SUM('Test Sample Data'!D$3:D$98)&gt;10,IF(AND(ISNUMBER('Test Sample Data'!D195),'Test Sample Data'!D195&lt;$B$1,'Test Sample Data'!D195&gt;0),'Test Sample Data'!D195,$B$1),"")</f>
        <v/>
      </c>
      <c r="E196" s="17" t="str">
        <f>IF(SUM('Test Sample Data'!E$3:E$98)&gt;10,IF(AND(ISNUMBER('Test Sample Data'!E195),'Test Sample Data'!E195&lt;$B$1,'Test Sample Data'!E195&gt;0),'Test Sample Data'!E195,$B$1),"")</f>
        <v/>
      </c>
      <c r="F196" s="17" t="str">
        <f>IF(SUM('Test Sample Data'!F$3:F$98)&gt;10,IF(AND(ISNUMBER('Test Sample Data'!F195),'Test Sample Data'!F195&lt;$B$1,'Test Sample Data'!F195&gt;0),'Test Sample Data'!F195,$B$1),"")</f>
        <v/>
      </c>
      <c r="G196" s="17" t="str">
        <f>IF(SUM('Test Sample Data'!G$3:G$98)&gt;10,IF(AND(ISNUMBER('Test Sample Data'!G195),'Test Sample Data'!G195&lt;$B$1,'Test Sample Data'!G195&gt;0),'Test Sample Data'!G195,$B$1),"")</f>
        <v/>
      </c>
      <c r="H196" s="17" t="str">
        <f>IF(SUM('Test Sample Data'!H$3:H$98)&gt;10,IF(AND(ISNUMBER('Test Sample Data'!H195),'Test Sample Data'!H195&lt;$B$1,'Test Sample Data'!H195&gt;0),'Test Sample Data'!H195,$B$1),"")</f>
        <v/>
      </c>
      <c r="I196" s="17" t="str">
        <f>IF(SUM('Test Sample Data'!I$3:I$98)&gt;10,IF(AND(ISNUMBER('Test Sample Data'!I195),'Test Sample Data'!I195&lt;$B$1,'Test Sample Data'!I195&gt;0),'Test Sample Data'!I195,$B$1),"")</f>
        <v/>
      </c>
      <c r="J196" s="17" t="str">
        <f>IF(SUM('Test Sample Data'!J$3:J$98)&gt;10,IF(AND(ISNUMBER('Test Sample Data'!J195),'Test Sample Data'!J195&lt;$B$1,'Test Sample Data'!J195&gt;0),'Test Sample Data'!J195,$B$1),"")</f>
        <v/>
      </c>
      <c r="K196" s="17" t="str">
        <f>IF(SUM('Test Sample Data'!K$3:K$98)&gt;10,IF(AND(ISNUMBER('Test Sample Data'!K195),'Test Sample Data'!K195&lt;$B$1,'Test Sample Data'!K195&gt;0),'Test Sample Data'!K195,$B$1),"")</f>
        <v/>
      </c>
      <c r="L196" s="17" t="str">
        <f>IF(SUM('Test Sample Data'!L$3:L$98)&gt;10,IF(AND(ISNUMBER('Test Sample Data'!L195),'Test Sample Data'!L195&lt;$B$1,'Test Sample Data'!L195&gt;0),'Test Sample Data'!L195,$B$1),"")</f>
        <v/>
      </c>
      <c r="M196" s="17" t="str">
        <f>IF(SUM('Test Sample Data'!M$3:M$98)&gt;10,IF(AND(ISNUMBER('Test Sample Data'!M195),'Test Sample Data'!M195&lt;$B$1,'Test Sample Data'!M195&gt;0),'Test Sample Data'!M195,$B$1),"")</f>
        <v/>
      </c>
      <c r="N196" s="17" t="str">
        <f>'Gene Table'!E195</f>
        <v>mmu-miR-200c-3p</v>
      </c>
      <c r="O196" s="17" t="str">
        <f>'Gene Table'!B195</f>
        <v>I01</v>
      </c>
      <c r="P196" s="17" t="str">
        <f>IF(SUM('Control Sample Data'!D$3:D$98)&gt;10,IF(AND(ISNUMBER('Control Sample Data'!D195),'Control Sample Data'!D195&lt;$B$1,'Control Sample Data'!D195&gt;0),'Control Sample Data'!D195,$B$1),"")</f>
        <v/>
      </c>
      <c r="Q196" s="17" t="str">
        <f>IF(SUM('Control Sample Data'!E$3:E$98)&gt;10,IF(AND(ISNUMBER('Control Sample Data'!E195),'Control Sample Data'!E195&lt;$B$1,'Control Sample Data'!E195&gt;0),'Control Sample Data'!E195,$B$1),"")</f>
        <v/>
      </c>
      <c r="R196" s="17" t="str">
        <f>IF(SUM('Control Sample Data'!F$3:F$98)&gt;10,IF(AND(ISNUMBER('Control Sample Data'!F195),'Control Sample Data'!F195&lt;$B$1,'Control Sample Data'!F195&gt;0),'Control Sample Data'!F195,$B$1),"")</f>
        <v/>
      </c>
      <c r="S196" s="17" t="str">
        <f>IF(SUM('Control Sample Data'!G$3:G$98)&gt;10,IF(AND(ISNUMBER('Control Sample Data'!G195),'Control Sample Data'!G195&lt;$B$1,'Control Sample Data'!G195&gt;0),'Control Sample Data'!G195,$B$1),"")</f>
        <v/>
      </c>
      <c r="T196" s="17" t="str">
        <f>IF(SUM('Control Sample Data'!H$3:H$98)&gt;10,IF(AND(ISNUMBER('Control Sample Data'!H195),'Control Sample Data'!H195&lt;$B$1,'Control Sample Data'!H195&gt;0),'Control Sample Data'!H195,$B$1),"")</f>
        <v/>
      </c>
      <c r="U196" s="17" t="str">
        <f>IF(SUM('Control Sample Data'!I$3:I$98)&gt;10,IF(AND(ISNUMBER('Control Sample Data'!I195),'Control Sample Data'!I195&lt;$B$1,'Control Sample Data'!I195&gt;0),'Control Sample Data'!I195,$B$1),"")</f>
        <v/>
      </c>
      <c r="V196" s="17" t="str">
        <f>IF(SUM('Control Sample Data'!J$3:J$98)&gt;10,IF(AND(ISNUMBER('Control Sample Data'!J195),'Control Sample Data'!J195&lt;$B$1,'Control Sample Data'!J195&gt;0),'Control Sample Data'!J195,$B$1),"")</f>
        <v/>
      </c>
      <c r="W196" s="17" t="str">
        <f>IF(SUM('Control Sample Data'!K$3:K$98)&gt;10,IF(AND(ISNUMBER('Control Sample Data'!K195),'Control Sample Data'!K195&lt;$B$1,'Control Sample Data'!K195&gt;0),'Control Sample Data'!K195,$B$1),"")</f>
        <v/>
      </c>
      <c r="X196" s="17" t="str">
        <f>IF(SUM('Control Sample Data'!L$3:L$98)&gt;10,IF(AND(ISNUMBER('Control Sample Data'!L195),'Control Sample Data'!L195&lt;$B$1,'Control Sample Data'!L195&gt;0),'Control Sample Data'!L195,$B$1),"")</f>
        <v/>
      </c>
      <c r="Y196" s="40" t="str">
        <f>IF(SUM('Control Sample Data'!M$3:M$98)&gt;10,IF(AND(ISNUMBER('Control Sample Data'!M195),'Control Sample Data'!M195&lt;$B$1,'Control Sample Data'!M195&gt;0),'Control Sample Data'!M195,$B$1),"")</f>
        <v/>
      </c>
      <c r="Z196" s="41"/>
      <c r="AA196" s="41"/>
      <c r="AB196" s="41"/>
      <c r="AC196" s="41"/>
      <c r="AD196" s="41"/>
      <c r="AE196" s="41"/>
      <c r="AF196" s="41"/>
      <c r="AG196" s="41"/>
      <c r="AH196" s="41"/>
      <c r="AI196" s="41"/>
      <c r="AJ196" s="41"/>
      <c r="AK196" s="41"/>
      <c r="AL196" s="41"/>
      <c r="AM196" s="41"/>
      <c r="AN196" s="41"/>
      <c r="AO196" s="41"/>
      <c r="AP196" s="41"/>
      <c r="AQ196" s="41"/>
      <c r="AR196" s="41"/>
      <c r="AS196" s="41"/>
      <c r="AT196" s="36" t="str">
        <f t="shared" si="90"/>
        <v/>
      </c>
      <c r="AU196" s="36" t="str">
        <f t="shared" si="91"/>
        <v/>
      </c>
      <c r="AV196" s="36" t="str">
        <f t="shared" si="92"/>
        <v/>
      </c>
      <c r="AW196" s="36" t="str">
        <f t="shared" si="93"/>
        <v/>
      </c>
      <c r="AX196" s="36" t="str">
        <f t="shared" si="94"/>
        <v/>
      </c>
      <c r="AY196" s="36" t="str">
        <f t="shared" si="95"/>
        <v/>
      </c>
      <c r="AZ196" s="36" t="str">
        <f t="shared" si="96"/>
        <v/>
      </c>
      <c r="BA196" s="36" t="str">
        <f t="shared" si="97"/>
        <v/>
      </c>
      <c r="BB196" s="36" t="str">
        <f t="shared" si="98"/>
        <v/>
      </c>
      <c r="BC196" s="36" t="str">
        <f t="shared" si="99"/>
        <v/>
      </c>
      <c r="BD196" s="36" t="str">
        <f t="shared" si="100"/>
        <v/>
      </c>
      <c r="BE196" s="36" t="str">
        <f t="shared" si="101"/>
        <v/>
      </c>
      <c r="BF196" s="36" t="str">
        <f t="shared" si="102"/>
        <v/>
      </c>
      <c r="BG196" s="36" t="str">
        <f t="shared" si="103"/>
        <v/>
      </c>
      <c r="BH196" s="36" t="str">
        <f t="shared" si="104"/>
        <v/>
      </c>
      <c r="BI196" s="36" t="str">
        <f t="shared" si="105"/>
        <v/>
      </c>
      <c r="BJ196" s="36" t="str">
        <f t="shared" si="106"/>
        <v/>
      </c>
      <c r="BK196" s="36" t="str">
        <f t="shared" si="107"/>
        <v/>
      </c>
      <c r="BL196" s="36" t="str">
        <f t="shared" si="108"/>
        <v/>
      </c>
      <c r="BM196" s="36" t="str">
        <f t="shared" si="109"/>
        <v/>
      </c>
      <c r="BN196" s="38" t="e">
        <f t="shared" si="130"/>
        <v>#DIV/0!</v>
      </c>
      <c r="BO196" s="38" t="e">
        <f t="shared" si="131"/>
        <v>#DIV/0!</v>
      </c>
      <c r="BP196" s="39" t="str">
        <f t="shared" si="110"/>
        <v/>
      </c>
      <c r="BQ196" s="39" t="str">
        <f t="shared" si="111"/>
        <v/>
      </c>
      <c r="BR196" s="39" t="str">
        <f t="shared" si="112"/>
        <v/>
      </c>
      <c r="BS196" s="39" t="str">
        <f t="shared" si="113"/>
        <v/>
      </c>
      <c r="BT196" s="39" t="str">
        <f t="shared" si="114"/>
        <v/>
      </c>
      <c r="BU196" s="39" t="str">
        <f t="shared" si="115"/>
        <v/>
      </c>
      <c r="BV196" s="39" t="str">
        <f t="shared" si="116"/>
        <v/>
      </c>
      <c r="BW196" s="39" t="str">
        <f t="shared" si="117"/>
        <v/>
      </c>
      <c r="BX196" s="39" t="str">
        <f t="shared" si="118"/>
        <v/>
      </c>
      <c r="BY196" s="39" t="str">
        <f t="shared" si="119"/>
        <v/>
      </c>
      <c r="BZ196" s="39" t="str">
        <f t="shared" si="120"/>
        <v/>
      </c>
      <c r="CA196" s="39" t="str">
        <f t="shared" si="121"/>
        <v/>
      </c>
      <c r="CB196" s="39" t="str">
        <f t="shared" si="122"/>
        <v/>
      </c>
      <c r="CC196" s="39" t="str">
        <f t="shared" si="123"/>
        <v/>
      </c>
      <c r="CD196" s="39" t="str">
        <f t="shared" si="124"/>
        <v/>
      </c>
      <c r="CE196" s="39" t="str">
        <f t="shared" si="125"/>
        <v/>
      </c>
      <c r="CF196" s="39" t="str">
        <f t="shared" si="126"/>
        <v/>
      </c>
      <c r="CG196" s="39" t="str">
        <f t="shared" si="127"/>
        <v/>
      </c>
      <c r="CH196" s="39" t="str">
        <f t="shared" si="128"/>
        <v/>
      </c>
      <c r="CI196" s="39" t="str">
        <f t="shared" si="129"/>
        <v/>
      </c>
    </row>
    <row r="197" spans="1:87">
      <c r="A197" s="18"/>
      <c r="B197" s="15" t="str">
        <f>'Gene Table'!E196</f>
        <v>mmu-miR-539-5p</v>
      </c>
      <c r="C197" s="15" t="str">
        <f>'Gene Table'!B196</f>
        <v>I02</v>
      </c>
      <c r="D197" s="16" t="str">
        <f>IF(SUM('Test Sample Data'!D$3:D$98)&gt;10,IF(AND(ISNUMBER('Test Sample Data'!D196),'Test Sample Data'!D196&lt;$B$1,'Test Sample Data'!D196&gt;0),'Test Sample Data'!D196,$B$1),"")</f>
        <v/>
      </c>
      <c r="E197" s="17" t="str">
        <f>IF(SUM('Test Sample Data'!E$3:E$98)&gt;10,IF(AND(ISNUMBER('Test Sample Data'!E196),'Test Sample Data'!E196&lt;$B$1,'Test Sample Data'!E196&gt;0),'Test Sample Data'!E196,$B$1),"")</f>
        <v/>
      </c>
      <c r="F197" s="17" t="str">
        <f>IF(SUM('Test Sample Data'!F$3:F$98)&gt;10,IF(AND(ISNUMBER('Test Sample Data'!F196),'Test Sample Data'!F196&lt;$B$1,'Test Sample Data'!F196&gt;0),'Test Sample Data'!F196,$B$1),"")</f>
        <v/>
      </c>
      <c r="G197" s="17" t="str">
        <f>IF(SUM('Test Sample Data'!G$3:G$98)&gt;10,IF(AND(ISNUMBER('Test Sample Data'!G196),'Test Sample Data'!G196&lt;$B$1,'Test Sample Data'!G196&gt;0),'Test Sample Data'!G196,$B$1),"")</f>
        <v/>
      </c>
      <c r="H197" s="17" t="str">
        <f>IF(SUM('Test Sample Data'!H$3:H$98)&gt;10,IF(AND(ISNUMBER('Test Sample Data'!H196),'Test Sample Data'!H196&lt;$B$1,'Test Sample Data'!H196&gt;0),'Test Sample Data'!H196,$B$1),"")</f>
        <v/>
      </c>
      <c r="I197" s="17" t="str">
        <f>IF(SUM('Test Sample Data'!I$3:I$98)&gt;10,IF(AND(ISNUMBER('Test Sample Data'!I196),'Test Sample Data'!I196&lt;$B$1,'Test Sample Data'!I196&gt;0),'Test Sample Data'!I196,$B$1),"")</f>
        <v/>
      </c>
      <c r="J197" s="17" t="str">
        <f>IF(SUM('Test Sample Data'!J$3:J$98)&gt;10,IF(AND(ISNUMBER('Test Sample Data'!J196),'Test Sample Data'!J196&lt;$B$1,'Test Sample Data'!J196&gt;0),'Test Sample Data'!J196,$B$1),"")</f>
        <v/>
      </c>
      <c r="K197" s="17" t="str">
        <f>IF(SUM('Test Sample Data'!K$3:K$98)&gt;10,IF(AND(ISNUMBER('Test Sample Data'!K196),'Test Sample Data'!K196&lt;$B$1,'Test Sample Data'!K196&gt;0),'Test Sample Data'!K196,$B$1),"")</f>
        <v/>
      </c>
      <c r="L197" s="17" t="str">
        <f>IF(SUM('Test Sample Data'!L$3:L$98)&gt;10,IF(AND(ISNUMBER('Test Sample Data'!L196),'Test Sample Data'!L196&lt;$B$1,'Test Sample Data'!L196&gt;0),'Test Sample Data'!L196,$B$1),"")</f>
        <v/>
      </c>
      <c r="M197" s="17" t="str">
        <f>IF(SUM('Test Sample Data'!M$3:M$98)&gt;10,IF(AND(ISNUMBER('Test Sample Data'!M196),'Test Sample Data'!M196&lt;$B$1,'Test Sample Data'!M196&gt;0),'Test Sample Data'!M196,$B$1),"")</f>
        <v/>
      </c>
      <c r="N197" s="17" t="str">
        <f>'Gene Table'!E196</f>
        <v>mmu-miR-539-5p</v>
      </c>
      <c r="O197" s="17" t="str">
        <f>'Gene Table'!B196</f>
        <v>I02</v>
      </c>
      <c r="P197" s="17" t="str">
        <f>IF(SUM('Control Sample Data'!D$3:D$98)&gt;10,IF(AND(ISNUMBER('Control Sample Data'!D196),'Control Sample Data'!D196&lt;$B$1,'Control Sample Data'!D196&gt;0),'Control Sample Data'!D196,$B$1),"")</f>
        <v/>
      </c>
      <c r="Q197" s="17" t="str">
        <f>IF(SUM('Control Sample Data'!E$3:E$98)&gt;10,IF(AND(ISNUMBER('Control Sample Data'!E196),'Control Sample Data'!E196&lt;$B$1,'Control Sample Data'!E196&gt;0),'Control Sample Data'!E196,$B$1),"")</f>
        <v/>
      </c>
      <c r="R197" s="17" t="str">
        <f>IF(SUM('Control Sample Data'!F$3:F$98)&gt;10,IF(AND(ISNUMBER('Control Sample Data'!F196),'Control Sample Data'!F196&lt;$B$1,'Control Sample Data'!F196&gt;0),'Control Sample Data'!F196,$B$1),"")</f>
        <v/>
      </c>
      <c r="S197" s="17" t="str">
        <f>IF(SUM('Control Sample Data'!G$3:G$98)&gt;10,IF(AND(ISNUMBER('Control Sample Data'!G196),'Control Sample Data'!G196&lt;$B$1,'Control Sample Data'!G196&gt;0),'Control Sample Data'!G196,$B$1),"")</f>
        <v/>
      </c>
      <c r="T197" s="17" t="str">
        <f>IF(SUM('Control Sample Data'!H$3:H$98)&gt;10,IF(AND(ISNUMBER('Control Sample Data'!H196),'Control Sample Data'!H196&lt;$B$1,'Control Sample Data'!H196&gt;0),'Control Sample Data'!H196,$B$1),"")</f>
        <v/>
      </c>
      <c r="U197" s="17" t="str">
        <f>IF(SUM('Control Sample Data'!I$3:I$98)&gt;10,IF(AND(ISNUMBER('Control Sample Data'!I196),'Control Sample Data'!I196&lt;$B$1,'Control Sample Data'!I196&gt;0),'Control Sample Data'!I196,$B$1),"")</f>
        <v/>
      </c>
      <c r="V197" s="17" t="str">
        <f>IF(SUM('Control Sample Data'!J$3:J$98)&gt;10,IF(AND(ISNUMBER('Control Sample Data'!J196),'Control Sample Data'!J196&lt;$B$1,'Control Sample Data'!J196&gt;0),'Control Sample Data'!J196,$B$1),"")</f>
        <v/>
      </c>
      <c r="W197" s="17" t="str">
        <f>IF(SUM('Control Sample Data'!K$3:K$98)&gt;10,IF(AND(ISNUMBER('Control Sample Data'!K196),'Control Sample Data'!K196&lt;$B$1,'Control Sample Data'!K196&gt;0),'Control Sample Data'!K196,$B$1),"")</f>
        <v/>
      </c>
      <c r="X197" s="17" t="str">
        <f>IF(SUM('Control Sample Data'!L$3:L$98)&gt;10,IF(AND(ISNUMBER('Control Sample Data'!L196),'Control Sample Data'!L196&lt;$B$1,'Control Sample Data'!L196&gt;0),'Control Sample Data'!L196,$B$1),"")</f>
        <v/>
      </c>
      <c r="Y197" s="40" t="str">
        <f>IF(SUM('Control Sample Data'!M$3:M$98)&gt;10,IF(AND(ISNUMBER('Control Sample Data'!M196),'Control Sample Data'!M196&lt;$B$1,'Control Sample Data'!M196&gt;0),'Control Sample Data'!M196,$B$1),"")</f>
        <v/>
      </c>
      <c r="Z197" s="41"/>
      <c r="AA197" s="41"/>
      <c r="AB197" s="41"/>
      <c r="AC197" s="41"/>
      <c r="AD197" s="41"/>
      <c r="AE197" s="41"/>
      <c r="AF197" s="41"/>
      <c r="AG197" s="41"/>
      <c r="AH197" s="41"/>
      <c r="AI197" s="41"/>
      <c r="AJ197" s="41"/>
      <c r="AK197" s="41"/>
      <c r="AL197" s="41"/>
      <c r="AM197" s="41"/>
      <c r="AN197" s="41"/>
      <c r="AO197" s="41"/>
      <c r="AP197" s="41"/>
      <c r="AQ197" s="41"/>
      <c r="AR197" s="41"/>
      <c r="AS197" s="41"/>
      <c r="AT197" s="36" t="str">
        <f t="shared" ref="AT197:AT260" si="132">IF(ISERROR(D197-Z$26),"",D197-Z$26)</f>
        <v/>
      </c>
      <c r="AU197" s="36" t="str">
        <f t="shared" ref="AU197:AU260" si="133">IF(ISERROR(E197-AA$26),"",E197-AA$26)</f>
        <v/>
      </c>
      <c r="AV197" s="36" t="str">
        <f t="shared" ref="AV197:AV260" si="134">IF(ISERROR(F197-AB$26),"",F197-AB$26)</f>
        <v/>
      </c>
      <c r="AW197" s="36" t="str">
        <f t="shared" ref="AW197:AW260" si="135">IF(ISERROR(G197-AC$26),"",G197-AC$26)</f>
        <v/>
      </c>
      <c r="AX197" s="36" t="str">
        <f t="shared" ref="AX197:AX260" si="136">IF(ISERROR(H197-AD$26),"",H197-AD$26)</f>
        <v/>
      </c>
      <c r="AY197" s="36" t="str">
        <f t="shared" ref="AY197:AY260" si="137">IF(ISERROR(I197-AE$26),"",I197-AE$26)</f>
        <v/>
      </c>
      <c r="AZ197" s="36" t="str">
        <f t="shared" ref="AZ197:AZ260" si="138">IF(ISERROR(J197-AF$26),"",J197-AF$26)</f>
        <v/>
      </c>
      <c r="BA197" s="36" t="str">
        <f t="shared" ref="BA197:BA260" si="139">IF(ISERROR(K197-AG$26),"",K197-AG$26)</f>
        <v/>
      </c>
      <c r="BB197" s="36" t="str">
        <f t="shared" ref="BB197:BB260" si="140">IF(ISERROR(L197-AH$26),"",L197-AH$26)</f>
        <v/>
      </c>
      <c r="BC197" s="36" t="str">
        <f t="shared" ref="BC197:BC260" si="141">IF(ISERROR(M197-AI$26),"",M197-AI$26)</f>
        <v/>
      </c>
      <c r="BD197" s="36" t="str">
        <f t="shared" ref="BD197:BD260" si="142">IF(ISERROR(P197-AJ$26),"",P197-AJ$26)</f>
        <v/>
      </c>
      <c r="BE197" s="36" t="str">
        <f t="shared" ref="BE197:BE260" si="143">IF(ISERROR(Q197-AK$26),"",Q197-AK$26)</f>
        <v/>
      </c>
      <c r="BF197" s="36" t="str">
        <f t="shared" ref="BF197:BF260" si="144">IF(ISERROR(R197-AL$26),"",R197-AL$26)</f>
        <v/>
      </c>
      <c r="BG197" s="36" t="str">
        <f t="shared" ref="BG197:BG260" si="145">IF(ISERROR(S197-AM$26),"",S197-AM$26)</f>
        <v/>
      </c>
      <c r="BH197" s="36" t="str">
        <f t="shared" ref="BH197:BH260" si="146">IF(ISERROR(T197-AN$26),"",T197-AN$26)</f>
        <v/>
      </c>
      <c r="BI197" s="36" t="str">
        <f t="shared" ref="BI197:BI260" si="147">IF(ISERROR(U197-AO$26),"",U197-AO$26)</f>
        <v/>
      </c>
      <c r="BJ197" s="36" t="str">
        <f t="shared" ref="BJ197:BJ260" si="148">IF(ISERROR(V197-AP$26),"",V197-AP$26)</f>
        <v/>
      </c>
      <c r="BK197" s="36" t="str">
        <f t="shared" ref="BK197:BK260" si="149">IF(ISERROR(W197-AQ$26),"",W197-AQ$26)</f>
        <v/>
      </c>
      <c r="BL197" s="36" t="str">
        <f t="shared" ref="BL197:BL260" si="150">IF(ISERROR(X197-AR$26),"",X197-AR$26)</f>
        <v/>
      </c>
      <c r="BM197" s="36" t="str">
        <f t="shared" ref="BM197:BM260" si="151">IF(ISERROR(Y197-AS$26),"",Y197-AS$26)</f>
        <v/>
      </c>
      <c r="BN197" s="38" t="e">
        <f t="shared" si="130"/>
        <v>#DIV/0!</v>
      </c>
      <c r="BO197" s="38" t="e">
        <f t="shared" si="131"/>
        <v>#DIV/0!</v>
      </c>
      <c r="BP197" s="39" t="str">
        <f t="shared" ref="BP197:BP260" si="152">IF(ISNUMBER(AT197),POWER(2,-AT197),"")</f>
        <v/>
      </c>
      <c r="BQ197" s="39" t="str">
        <f t="shared" ref="BQ197:BQ260" si="153">IF(ISNUMBER(AU197),POWER(2,-AU197),"")</f>
        <v/>
      </c>
      <c r="BR197" s="39" t="str">
        <f t="shared" ref="BR197:BR260" si="154">IF(ISNUMBER(AV197),POWER(2,-AV197),"")</f>
        <v/>
      </c>
      <c r="BS197" s="39" t="str">
        <f t="shared" ref="BS197:BS260" si="155">IF(ISNUMBER(AW197),POWER(2,-AW197),"")</f>
        <v/>
      </c>
      <c r="BT197" s="39" t="str">
        <f t="shared" ref="BT197:BT260" si="156">IF(ISNUMBER(AX197),POWER(2,-AX197),"")</f>
        <v/>
      </c>
      <c r="BU197" s="39" t="str">
        <f t="shared" ref="BU197:BU260" si="157">IF(ISNUMBER(AY197),POWER(2,-AY197),"")</f>
        <v/>
      </c>
      <c r="BV197" s="39" t="str">
        <f t="shared" ref="BV197:BV260" si="158">IF(ISNUMBER(AZ197),POWER(2,-AZ197),"")</f>
        <v/>
      </c>
      <c r="BW197" s="39" t="str">
        <f t="shared" ref="BW197:BW260" si="159">IF(ISNUMBER(BA197),POWER(2,-BA197),"")</f>
        <v/>
      </c>
      <c r="BX197" s="39" t="str">
        <f t="shared" ref="BX197:BX260" si="160">IF(ISNUMBER(BB197),POWER(2,-BB197),"")</f>
        <v/>
      </c>
      <c r="BY197" s="39" t="str">
        <f t="shared" ref="BY197:BY260" si="161">IF(ISNUMBER(BC197),POWER(2,-BC197),"")</f>
        <v/>
      </c>
      <c r="BZ197" s="39" t="str">
        <f t="shared" ref="BZ197:BZ260" si="162">IF(ISNUMBER(BD197),POWER(2,-BD197),"")</f>
        <v/>
      </c>
      <c r="CA197" s="39" t="str">
        <f t="shared" ref="CA197:CA260" si="163">IF(ISNUMBER(BE197),POWER(2,-BE197),"")</f>
        <v/>
      </c>
      <c r="CB197" s="39" t="str">
        <f t="shared" ref="CB197:CB260" si="164">IF(ISNUMBER(BF197),POWER(2,-BF197),"")</f>
        <v/>
      </c>
      <c r="CC197" s="39" t="str">
        <f t="shared" ref="CC197:CC260" si="165">IF(ISNUMBER(BG197),POWER(2,-BG197),"")</f>
        <v/>
      </c>
      <c r="CD197" s="39" t="str">
        <f t="shared" ref="CD197:CD260" si="166">IF(ISNUMBER(BH197),POWER(2,-BH197),"")</f>
        <v/>
      </c>
      <c r="CE197" s="39" t="str">
        <f t="shared" ref="CE197:CE260" si="167">IF(ISNUMBER(BI197),POWER(2,-BI197),"")</f>
        <v/>
      </c>
      <c r="CF197" s="39" t="str">
        <f t="shared" ref="CF197:CF260" si="168">IF(ISNUMBER(BJ197),POWER(2,-BJ197),"")</f>
        <v/>
      </c>
      <c r="CG197" s="39" t="str">
        <f t="shared" ref="CG197:CG260" si="169">IF(ISNUMBER(BK197),POWER(2,-BK197),"")</f>
        <v/>
      </c>
      <c r="CH197" s="39" t="str">
        <f t="shared" ref="CH197:CH260" si="170">IF(ISNUMBER(BL197),POWER(2,-BL197),"")</f>
        <v/>
      </c>
      <c r="CI197" s="39" t="str">
        <f t="shared" ref="CI197:CI260" si="171">IF(ISNUMBER(BM197),POWER(2,-BM197),"")</f>
        <v/>
      </c>
    </row>
    <row r="198" spans="1:87">
      <c r="A198" s="18"/>
      <c r="B198" s="15" t="str">
        <f>'Gene Table'!E197</f>
        <v>mmu-miR-203-3p</v>
      </c>
      <c r="C198" s="15" t="str">
        <f>'Gene Table'!B197</f>
        <v>I03</v>
      </c>
      <c r="D198" s="16" t="str">
        <f>IF(SUM('Test Sample Data'!D$3:D$98)&gt;10,IF(AND(ISNUMBER('Test Sample Data'!D197),'Test Sample Data'!D197&lt;$B$1,'Test Sample Data'!D197&gt;0),'Test Sample Data'!D197,$B$1),"")</f>
        <v/>
      </c>
      <c r="E198" s="17" t="str">
        <f>IF(SUM('Test Sample Data'!E$3:E$98)&gt;10,IF(AND(ISNUMBER('Test Sample Data'!E197),'Test Sample Data'!E197&lt;$B$1,'Test Sample Data'!E197&gt;0),'Test Sample Data'!E197,$B$1),"")</f>
        <v/>
      </c>
      <c r="F198" s="17" t="str">
        <f>IF(SUM('Test Sample Data'!F$3:F$98)&gt;10,IF(AND(ISNUMBER('Test Sample Data'!F197),'Test Sample Data'!F197&lt;$B$1,'Test Sample Data'!F197&gt;0),'Test Sample Data'!F197,$B$1),"")</f>
        <v/>
      </c>
      <c r="G198" s="17" t="str">
        <f>IF(SUM('Test Sample Data'!G$3:G$98)&gt;10,IF(AND(ISNUMBER('Test Sample Data'!G197),'Test Sample Data'!G197&lt;$B$1,'Test Sample Data'!G197&gt;0),'Test Sample Data'!G197,$B$1),"")</f>
        <v/>
      </c>
      <c r="H198" s="17" t="str">
        <f>IF(SUM('Test Sample Data'!H$3:H$98)&gt;10,IF(AND(ISNUMBER('Test Sample Data'!H197),'Test Sample Data'!H197&lt;$B$1,'Test Sample Data'!H197&gt;0),'Test Sample Data'!H197,$B$1),"")</f>
        <v/>
      </c>
      <c r="I198" s="17" t="str">
        <f>IF(SUM('Test Sample Data'!I$3:I$98)&gt;10,IF(AND(ISNUMBER('Test Sample Data'!I197),'Test Sample Data'!I197&lt;$B$1,'Test Sample Data'!I197&gt;0),'Test Sample Data'!I197,$B$1),"")</f>
        <v/>
      </c>
      <c r="J198" s="17" t="str">
        <f>IF(SUM('Test Sample Data'!J$3:J$98)&gt;10,IF(AND(ISNUMBER('Test Sample Data'!J197),'Test Sample Data'!J197&lt;$B$1,'Test Sample Data'!J197&gt;0),'Test Sample Data'!J197,$B$1),"")</f>
        <v/>
      </c>
      <c r="K198" s="17" t="str">
        <f>IF(SUM('Test Sample Data'!K$3:K$98)&gt;10,IF(AND(ISNUMBER('Test Sample Data'!K197),'Test Sample Data'!K197&lt;$B$1,'Test Sample Data'!K197&gt;0),'Test Sample Data'!K197,$B$1),"")</f>
        <v/>
      </c>
      <c r="L198" s="17" t="str">
        <f>IF(SUM('Test Sample Data'!L$3:L$98)&gt;10,IF(AND(ISNUMBER('Test Sample Data'!L197),'Test Sample Data'!L197&lt;$B$1,'Test Sample Data'!L197&gt;0),'Test Sample Data'!L197,$B$1),"")</f>
        <v/>
      </c>
      <c r="M198" s="17" t="str">
        <f>IF(SUM('Test Sample Data'!M$3:M$98)&gt;10,IF(AND(ISNUMBER('Test Sample Data'!M197),'Test Sample Data'!M197&lt;$B$1,'Test Sample Data'!M197&gt;0),'Test Sample Data'!M197,$B$1),"")</f>
        <v/>
      </c>
      <c r="N198" s="17" t="str">
        <f>'Gene Table'!E197</f>
        <v>mmu-miR-203-3p</v>
      </c>
      <c r="O198" s="17" t="str">
        <f>'Gene Table'!B197</f>
        <v>I03</v>
      </c>
      <c r="P198" s="17" t="str">
        <f>IF(SUM('Control Sample Data'!D$3:D$98)&gt;10,IF(AND(ISNUMBER('Control Sample Data'!D197),'Control Sample Data'!D197&lt;$B$1,'Control Sample Data'!D197&gt;0),'Control Sample Data'!D197,$B$1),"")</f>
        <v/>
      </c>
      <c r="Q198" s="17" t="str">
        <f>IF(SUM('Control Sample Data'!E$3:E$98)&gt;10,IF(AND(ISNUMBER('Control Sample Data'!E197),'Control Sample Data'!E197&lt;$B$1,'Control Sample Data'!E197&gt;0),'Control Sample Data'!E197,$B$1),"")</f>
        <v/>
      </c>
      <c r="R198" s="17" t="str">
        <f>IF(SUM('Control Sample Data'!F$3:F$98)&gt;10,IF(AND(ISNUMBER('Control Sample Data'!F197),'Control Sample Data'!F197&lt;$B$1,'Control Sample Data'!F197&gt;0),'Control Sample Data'!F197,$B$1),"")</f>
        <v/>
      </c>
      <c r="S198" s="17" t="str">
        <f>IF(SUM('Control Sample Data'!G$3:G$98)&gt;10,IF(AND(ISNUMBER('Control Sample Data'!G197),'Control Sample Data'!G197&lt;$B$1,'Control Sample Data'!G197&gt;0),'Control Sample Data'!G197,$B$1),"")</f>
        <v/>
      </c>
      <c r="T198" s="17" t="str">
        <f>IF(SUM('Control Sample Data'!H$3:H$98)&gt;10,IF(AND(ISNUMBER('Control Sample Data'!H197),'Control Sample Data'!H197&lt;$B$1,'Control Sample Data'!H197&gt;0),'Control Sample Data'!H197,$B$1),"")</f>
        <v/>
      </c>
      <c r="U198" s="17" t="str">
        <f>IF(SUM('Control Sample Data'!I$3:I$98)&gt;10,IF(AND(ISNUMBER('Control Sample Data'!I197),'Control Sample Data'!I197&lt;$B$1,'Control Sample Data'!I197&gt;0),'Control Sample Data'!I197,$B$1),"")</f>
        <v/>
      </c>
      <c r="V198" s="17" t="str">
        <f>IF(SUM('Control Sample Data'!J$3:J$98)&gt;10,IF(AND(ISNUMBER('Control Sample Data'!J197),'Control Sample Data'!J197&lt;$B$1,'Control Sample Data'!J197&gt;0),'Control Sample Data'!J197,$B$1),"")</f>
        <v/>
      </c>
      <c r="W198" s="17" t="str">
        <f>IF(SUM('Control Sample Data'!K$3:K$98)&gt;10,IF(AND(ISNUMBER('Control Sample Data'!K197),'Control Sample Data'!K197&lt;$B$1,'Control Sample Data'!K197&gt;0),'Control Sample Data'!K197,$B$1),"")</f>
        <v/>
      </c>
      <c r="X198" s="17" t="str">
        <f>IF(SUM('Control Sample Data'!L$3:L$98)&gt;10,IF(AND(ISNUMBER('Control Sample Data'!L197),'Control Sample Data'!L197&lt;$B$1,'Control Sample Data'!L197&gt;0),'Control Sample Data'!L197,$B$1),"")</f>
        <v/>
      </c>
      <c r="Y198" s="40" t="str">
        <f>IF(SUM('Control Sample Data'!M$3:M$98)&gt;10,IF(AND(ISNUMBER('Control Sample Data'!M197),'Control Sample Data'!M197&lt;$B$1,'Control Sample Data'!M197&gt;0),'Control Sample Data'!M197,$B$1),"")</f>
        <v/>
      </c>
      <c r="Z198" s="41"/>
      <c r="AA198" s="41"/>
      <c r="AB198" s="41"/>
      <c r="AC198" s="41"/>
      <c r="AD198" s="41"/>
      <c r="AE198" s="41"/>
      <c r="AF198" s="41"/>
      <c r="AG198" s="41"/>
      <c r="AH198" s="41"/>
      <c r="AI198" s="41"/>
      <c r="AJ198" s="41"/>
      <c r="AK198" s="41"/>
      <c r="AL198" s="41"/>
      <c r="AM198" s="41"/>
      <c r="AN198" s="41"/>
      <c r="AO198" s="41"/>
      <c r="AP198" s="41"/>
      <c r="AQ198" s="41"/>
      <c r="AR198" s="41"/>
      <c r="AS198" s="41"/>
      <c r="AT198" s="36" t="str">
        <f t="shared" si="132"/>
        <v/>
      </c>
      <c r="AU198" s="36" t="str">
        <f t="shared" si="133"/>
        <v/>
      </c>
      <c r="AV198" s="36" t="str">
        <f t="shared" si="134"/>
        <v/>
      </c>
      <c r="AW198" s="36" t="str">
        <f t="shared" si="135"/>
        <v/>
      </c>
      <c r="AX198" s="36" t="str">
        <f t="shared" si="136"/>
        <v/>
      </c>
      <c r="AY198" s="36" t="str">
        <f t="shared" si="137"/>
        <v/>
      </c>
      <c r="AZ198" s="36" t="str">
        <f t="shared" si="138"/>
        <v/>
      </c>
      <c r="BA198" s="36" t="str">
        <f t="shared" si="139"/>
        <v/>
      </c>
      <c r="BB198" s="36" t="str">
        <f t="shared" si="140"/>
        <v/>
      </c>
      <c r="BC198" s="36" t="str">
        <f t="shared" si="141"/>
        <v/>
      </c>
      <c r="BD198" s="36" t="str">
        <f t="shared" si="142"/>
        <v/>
      </c>
      <c r="BE198" s="36" t="str">
        <f t="shared" si="143"/>
        <v/>
      </c>
      <c r="BF198" s="36" t="str">
        <f t="shared" si="144"/>
        <v/>
      </c>
      <c r="BG198" s="36" t="str">
        <f t="shared" si="145"/>
        <v/>
      </c>
      <c r="BH198" s="36" t="str">
        <f t="shared" si="146"/>
        <v/>
      </c>
      <c r="BI198" s="36" t="str">
        <f t="shared" si="147"/>
        <v/>
      </c>
      <c r="BJ198" s="36" t="str">
        <f t="shared" si="148"/>
        <v/>
      </c>
      <c r="BK198" s="36" t="str">
        <f t="shared" si="149"/>
        <v/>
      </c>
      <c r="BL198" s="36" t="str">
        <f t="shared" si="150"/>
        <v/>
      </c>
      <c r="BM198" s="36" t="str">
        <f t="shared" si="151"/>
        <v/>
      </c>
      <c r="BN198" s="38" t="e">
        <f t="shared" si="130"/>
        <v>#DIV/0!</v>
      </c>
      <c r="BO198" s="38" t="e">
        <f t="shared" si="131"/>
        <v>#DIV/0!</v>
      </c>
      <c r="BP198" s="39" t="str">
        <f t="shared" si="152"/>
        <v/>
      </c>
      <c r="BQ198" s="39" t="str">
        <f t="shared" si="153"/>
        <v/>
      </c>
      <c r="BR198" s="39" t="str">
        <f t="shared" si="154"/>
        <v/>
      </c>
      <c r="BS198" s="39" t="str">
        <f t="shared" si="155"/>
        <v/>
      </c>
      <c r="BT198" s="39" t="str">
        <f t="shared" si="156"/>
        <v/>
      </c>
      <c r="BU198" s="39" t="str">
        <f t="shared" si="157"/>
        <v/>
      </c>
      <c r="BV198" s="39" t="str">
        <f t="shared" si="158"/>
        <v/>
      </c>
      <c r="BW198" s="39" t="str">
        <f t="shared" si="159"/>
        <v/>
      </c>
      <c r="BX198" s="39" t="str">
        <f t="shared" si="160"/>
        <v/>
      </c>
      <c r="BY198" s="39" t="str">
        <f t="shared" si="161"/>
        <v/>
      </c>
      <c r="BZ198" s="39" t="str">
        <f t="shared" si="162"/>
        <v/>
      </c>
      <c r="CA198" s="39" t="str">
        <f t="shared" si="163"/>
        <v/>
      </c>
      <c r="CB198" s="39" t="str">
        <f t="shared" si="164"/>
        <v/>
      </c>
      <c r="CC198" s="39" t="str">
        <f t="shared" si="165"/>
        <v/>
      </c>
      <c r="CD198" s="39" t="str">
        <f t="shared" si="166"/>
        <v/>
      </c>
      <c r="CE198" s="39" t="str">
        <f t="shared" si="167"/>
        <v/>
      </c>
      <c r="CF198" s="39" t="str">
        <f t="shared" si="168"/>
        <v/>
      </c>
      <c r="CG198" s="39" t="str">
        <f t="shared" si="169"/>
        <v/>
      </c>
      <c r="CH198" s="39" t="str">
        <f t="shared" si="170"/>
        <v/>
      </c>
      <c r="CI198" s="39" t="str">
        <f t="shared" si="171"/>
        <v/>
      </c>
    </row>
    <row r="199" spans="1:87">
      <c r="A199" s="18"/>
      <c r="B199" s="15" t="str">
        <f>'Gene Table'!E198</f>
        <v>mmu-miR-542-3p</v>
      </c>
      <c r="C199" s="15" t="str">
        <f>'Gene Table'!B198</f>
        <v>I04</v>
      </c>
      <c r="D199" s="16" t="str">
        <f>IF(SUM('Test Sample Data'!D$3:D$98)&gt;10,IF(AND(ISNUMBER('Test Sample Data'!D198),'Test Sample Data'!D198&lt;$B$1,'Test Sample Data'!D198&gt;0),'Test Sample Data'!D198,$B$1),"")</f>
        <v/>
      </c>
      <c r="E199" s="17" t="str">
        <f>IF(SUM('Test Sample Data'!E$3:E$98)&gt;10,IF(AND(ISNUMBER('Test Sample Data'!E198),'Test Sample Data'!E198&lt;$B$1,'Test Sample Data'!E198&gt;0),'Test Sample Data'!E198,$B$1),"")</f>
        <v/>
      </c>
      <c r="F199" s="17" t="str">
        <f>IF(SUM('Test Sample Data'!F$3:F$98)&gt;10,IF(AND(ISNUMBER('Test Sample Data'!F198),'Test Sample Data'!F198&lt;$B$1,'Test Sample Data'!F198&gt;0),'Test Sample Data'!F198,$B$1),"")</f>
        <v/>
      </c>
      <c r="G199" s="17" t="str">
        <f>IF(SUM('Test Sample Data'!G$3:G$98)&gt;10,IF(AND(ISNUMBER('Test Sample Data'!G198),'Test Sample Data'!G198&lt;$B$1,'Test Sample Data'!G198&gt;0),'Test Sample Data'!G198,$B$1),"")</f>
        <v/>
      </c>
      <c r="H199" s="17" t="str">
        <f>IF(SUM('Test Sample Data'!H$3:H$98)&gt;10,IF(AND(ISNUMBER('Test Sample Data'!H198),'Test Sample Data'!H198&lt;$B$1,'Test Sample Data'!H198&gt;0),'Test Sample Data'!H198,$B$1),"")</f>
        <v/>
      </c>
      <c r="I199" s="17" t="str">
        <f>IF(SUM('Test Sample Data'!I$3:I$98)&gt;10,IF(AND(ISNUMBER('Test Sample Data'!I198),'Test Sample Data'!I198&lt;$B$1,'Test Sample Data'!I198&gt;0),'Test Sample Data'!I198,$B$1),"")</f>
        <v/>
      </c>
      <c r="J199" s="17" t="str">
        <f>IF(SUM('Test Sample Data'!J$3:J$98)&gt;10,IF(AND(ISNUMBER('Test Sample Data'!J198),'Test Sample Data'!J198&lt;$B$1,'Test Sample Data'!J198&gt;0),'Test Sample Data'!J198,$B$1),"")</f>
        <v/>
      </c>
      <c r="K199" s="17" t="str">
        <f>IF(SUM('Test Sample Data'!K$3:K$98)&gt;10,IF(AND(ISNUMBER('Test Sample Data'!K198),'Test Sample Data'!K198&lt;$B$1,'Test Sample Data'!K198&gt;0),'Test Sample Data'!K198,$B$1),"")</f>
        <v/>
      </c>
      <c r="L199" s="17" t="str">
        <f>IF(SUM('Test Sample Data'!L$3:L$98)&gt;10,IF(AND(ISNUMBER('Test Sample Data'!L198),'Test Sample Data'!L198&lt;$B$1,'Test Sample Data'!L198&gt;0),'Test Sample Data'!L198,$B$1),"")</f>
        <v/>
      </c>
      <c r="M199" s="17" t="str">
        <f>IF(SUM('Test Sample Data'!M$3:M$98)&gt;10,IF(AND(ISNUMBER('Test Sample Data'!M198),'Test Sample Data'!M198&lt;$B$1,'Test Sample Data'!M198&gt;0),'Test Sample Data'!M198,$B$1),"")</f>
        <v/>
      </c>
      <c r="N199" s="17" t="str">
        <f>'Gene Table'!E198</f>
        <v>mmu-miR-542-3p</v>
      </c>
      <c r="O199" s="17" t="str">
        <f>'Gene Table'!B198</f>
        <v>I04</v>
      </c>
      <c r="P199" s="17" t="str">
        <f>IF(SUM('Control Sample Data'!D$3:D$98)&gt;10,IF(AND(ISNUMBER('Control Sample Data'!D198),'Control Sample Data'!D198&lt;$B$1,'Control Sample Data'!D198&gt;0),'Control Sample Data'!D198,$B$1),"")</f>
        <v/>
      </c>
      <c r="Q199" s="17" t="str">
        <f>IF(SUM('Control Sample Data'!E$3:E$98)&gt;10,IF(AND(ISNUMBER('Control Sample Data'!E198),'Control Sample Data'!E198&lt;$B$1,'Control Sample Data'!E198&gt;0),'Control Sample Data'!E198,$B$1),"")</f>
        <v/>
      </c>
      <c r="R199" s="17" t="str">
        <f>IF(SUM('Control Sample Data'!F$3:F$98)&gt;10,IF(AND(ISNUMBER('Control Sample Data'!F198),'Control Sample Data'!F198&lt;$B$1,'Control Sample Data'!F198&gt;0),'Control Sample Data'!F198,$B$1),"")</f>
        <v/>
      </c>
      <c r="S199" s="17" t="str">
        <f>IF(SUM('Control Sample Data'!G$3:G$98)&gt;10,IF(AND(ISNUMBER('Control Sample Data'!G198),'Control Sample Data'!G198&lt;$B$1,'Control Sample Data'!G198&gt;0),'Control Sample Data'!G198,$B$1),"")</f>
        <v/>
      </c>
      <c r="T199" s="17" t="str">
        <f>IF(SUM('Control Sample Data'!H$3:H$98)&gt;10,IF(AND(ISNUMBER('Control Sample Data'!H198),'Control Sample Data'!H198&lt;$B$1,'Control Sample Data'!H198&gt;0),'Control Sample Data'!H198,$B$1),"")</f>
        <v/>
      </c>
      <c r="U199" s="17" t="str">
        <f>IF(SUM('Control Sample Data'!I$3:I$98)&gt;10,IF(AND(ISNUMBER('Control Sample Data'!I198),'Control Sample Data'!I198&lt;$B$1,'Control Sample Data'!I198&gt;0),'Control Sample Data'!I198,$B$1),"")</f>
        <v/>
      </c>
      <c r="V199" s="17" t="str">
        <f>IF(SUM('Control Sample Data'!J$3:J$98)&gt;10,IF(AND(ISNUMBER('Control Sample Data'!J198),'Control Sample Data'!J198&lt;$B$1,'Control Sample Data'!J198&gt;0),'Control Sample Data'!J198,$B$1),"")</f>
        <v/>
      </c>
      <c r="W199" s="17" t="str">
        <f>IF(SUM('Control Sample Data'!K$3:K$98)&gt;10,IF(AND(ISNUMBER('Control Sample Data'!K198),'Control Sample Data'!K198&lt;$B$1,'Control Sample Data'!K198&gt;0),'Control Sample Data'!K198,$B$1),"")</f>
        <v/>
      </c>
      <c r="X199" s="17" t="str">
        <f>IF(SUM('Control Sample Data'!L$3:L$98)&gt;10,IF(AND(ISNUMBER('Control Sample Data'!L198),'Control Sample Data'!L198&lt;$B$1,'Control Sample Data'!L198&gt;0),'Control Sample Data'!L198,$B$1),"")</f>
        <v/>
      </c>
      <c r="Y199" s="40" t="str">
        <f>IF(SUM('Control Sample Data'!M$3:M$98)&gt;10,IF(AND(ISNUMBER('Control Sample Data'!M198),'Control Sample Data'!M198&lt;$B$1,'Control Sample Data'!M198&gt;0),'Control Sample Data'!M198,$B$1),"")</f>
        <v/>
      </c>
      <c r="Z199" s="41"/>
      <c r="AA199" s="41"/>
      <c r="AB199" s="41"/>
      <c r="AC199" s="41"/>
      <c r="AD199" s="41"/>
      <c r="AE199" s="41"/>
      <c r="AF199" s="41"/>
      <c r="AG199" s="41"/>
      <c r="AH199" s="41"/>
      <c r="AI199" s="41"/>
      <c r="AJ199" s="41"/>
      <c r="AK199" s="41"/>
      <c r="AL199" s="41"/>
      <c r="AM199" s="41"/>
      <c r="AN199" s="41"/>
      <c r="AO199" s="41"/>
      <c r="AP199" s="41"/>
      <c r="AQ199" s="41"/>
      <c r="AR199" s="41"/>
      <c r="AS199" s="41"/>
      <c r="AT199" s="36" t="str">
        <f t="shared" si="132"/>
        <v/>
      </c>
      <c r="AU199" s="36" t="str">
        <f t="shared" si="133"/>
        <v/>
      </c>
      <c r="AV199" s="36" t="str">
        <f t="shared" si="134"/>
        <v/>
      </c>
      <c r="AW199" s="36" t="str">
        <f t="shared" si="135"/>
        <v/>
      </c>
      <c r="AX199" s="36" t="str">
        <f t="shared" si="136"/>
        <v/>
      </c>
      <c r="AY199" s="36" t="str">
        <f t="shared" si="137"/>
        <v/>
      </c>
      <c r="AZ199" s="36" t="str">
        <f t="shared" si="138"/>
        <v/>
      </c>
      <c r="BA199" s="36" t="str">
        <f t="shared" si="139"/>
        <v/>
      </c>
      <c r="BB199" s="36" t="str">
        <f t="shared" si="140"/>
        <v/>
      </c>
      <c r="BC199" s="36" t="str">
        <f t="shared" si="141"/>
        <v/>
      </c>
      <c r="BD199" s="36" t="str">
        <f t="shared" si="142"/>
        <v/>
      </c>
      <c r="BE199" s="36" t="str">
        <f t="shared" si="143"/>
        <v/>
      </c>
      <c r="BF199" s="36" t="str">
        <f t="shared" si="144"/>
        <v/>
      </c>
      <c r="BG199" s="36" t="str">
        <f t="shared" si="145"/>
        <v/>
      </c>
      <c r="BH199" s="36" t="str">
        <f t="shared" si="146"/>
        <v/>
      </c>
      <c r="BI199" s="36" t="str">
        <f t="shared" si="147"/>
        <v/>
      </c>
      <c r="BJ199" s="36" t="str">
        <f t="shared" si="148"/>
        <v/>
      </c>
      <c r="BK199" s="36" t="str">
        <f t="shared" si="149"/>
        <v/>
      </c>
      <c r="BL199" s="36" t="str">
        <f t="shared" si="150"/>
        <v/>
      </c>
      <c r="BM199" s="36" t="str">
        <f t="shared" si="151"/>
        <v/>
      </c>
      <c r="BN199" s="38" t="e">
        <f t="shared" si="130"/>
        <v>#DIV/0!</v>
      </c>
      <c r="BO199" s="38" t="e">
        <f t="shared" si="131"/>
        <v>#DIV/0!</v>
      </c>
      <c r="BP199" s="39" t="str">
        <f t="shared" si="152"/>
        <v/>
      </c>
      <c r="BQ199" s="39" t="str">
        <f t="shared" si="153"/>
        <v/>
      </c>
      <c r="BR199" s="39" t="str">
        <f t="shared" si="154"/>
        <v/>
      </c>
      <c r="BS199" s="39" t="str">
        <f t="shared" si="155"/>
        <v/>
      </c>
      <c r="BT199" s="39" t="str">
        <f t="shared" si="156"/>
        <v/>
      </c>
      <c r="BU199" s="39" t="str">
        <f t="shared" si="157"/>
        <v/>
      </c>
      <c r="BV199" s="39" t="str">
        <f t="shared" si="158"/>
        <v/>
      </c>
      <c r="BW199" s="39" t="str">
        <f t="shared" si="159"/>
        <v/>
      </c>
      <c r="BX199" s="39" t="str">
        <f t="shared" si="160"/>
        <v/>
      </c>
      <c r="BY199" s="39" t="str">
        <f t="shared" si="161"/>
        <v/>
      </c>
      <c r="BZ199" s="39" t="str">
        <f t="shared" si="162"/>
        <v/>
      </c>
      <c r="CA199" s="39" t="str">
        <f t="shared" si="163"/>
        <v/>
      </c>
      <c r="CB199" s="39" t="str">
        <f t="shared" si="164"/>
        <v/>
      </c>
      <c r="CC199" s="39" t="str">
        <f t="shared" si="165"/>
        <v/>
      </c>
      <c r="CD199" s="39" t="str">
        <f t="shared" si="166"/>
        <v/>
      </c>
      <c r="CE199" s="39" t="str">
        <f t="shared" si="167"/>
        <v/>
      </c>
      <c r="CF199" s="39" t="str">
        <f t="shared" si="168"/>
        <v/>
      </c>
      <c r="CG199" s="39" t="str">
        <f t="shared" si="169"/>
        <v/>
      </c>
      <c r="CH199" s="39" t="str">
        <f t="shared" si="170"/>
        <v/>
      </c>
      <c r="CI199" s="39" t="str">
        <f t="shared" si="171"/>
        <v/>
      </c>
    </row>
    <row r="200" spans="1:87">
      <c r="A200" s="18"/>
      <c r="B200" s="15" t="str">
        <f>'Gene Table'!E199</f>
        <v>mmu-miR-205-5p</v>
      </c>
      <c r="C200" s="15" t="str">
        <f>'Gene Table'!B199</f>
        <v>I05</v>
      </c>
      <c r="D200" s="16" t="str">
        <f>IF(SUM('Test Sample Data'!D$3:D$98)&gt;10,IF(AND(ISNUMBER('Test Sample Data'!D199),'Test Sample Data'!D199&lt;$B$1,'Test Sample Data'!D199&gt;0),'Test Sample Data'!D199,$B$1),"")</f>
        <v/>
      </c>
      <c r="E200" s="17" t="str">
        <f>IF(SUM('Test Sample Data'!E$3:E$98)&gt;10,IF(AND(ISNUMBER('Test Sample Data'!E199),'Test Sample Data'!E199&lt;$B$1,'Test Sample Data'!E199&gt;0),'Test Sample Data'!E199,$B$1),"")</f>
        <v/>
      </c>
      <c r="F200" s="17" t="str">
        <f>IF(SUM('Test Sample Data'!F$3:F$98)&gt;10,IF(AND(ISNUMBER('Test Sample Data'!F199),'Test Sample Data'!F199&lt;$B$1,'Test Sample Data'!F199&gt;0),'Test Sample Data'!F199,$B$1),"")</f>
        <v/>
      </c>
      <c r="G200" s="17" t="str">
        <f>IF(SUM('Test Sample Data'!G$3:G$98)&gt;10,IF(AND(ISNUMBER('Test Sample Data'!G199),'Test Sample Data'!G199&lt;$B$1,'Test Sample Data'!G199&gt;0),'Test Sample Data'!G199,$B$1),"")</f>
        <v/>
      </c>
      <c r="H200" s="17" t="str">
        <f>IF(SUM('Test Sample Data'!H$3:H$98)&gt;10,IF(AND(ISNUMBER('Test Sample Data'!H199),'Test Sample Data'!H199&lt;$B$1,'Test Sample Data'!H199&gt;0),'Test Sample Data'!H199,$B$1),"")</f>
        <v/>
      </c>
      <c r="I200" s="17" t="str">
        <f>IF(SUM('Test Sample Data'!I$3:I$98)&gt;10,IF(AND(ISNUMBER('Test Sample Data'!I199),'Test Sample Data'!I199&lt;$B$1,'Test Sample Data'!I199&gt;0),'Test Sample Data'!I199,$B$1),"")</f>
        <v/>
      </c>
      <c r="J200" s="17" t="str">
        <f>IF(SUM('Test Sample Data'!J$3:J$98)&gt;10,IF(AND(ISNUMBER('Test Sample Data'!J199),'Test Sample Data'!J199&lt;$B$1,'Test Sample Data'!J199&gt;0),'Test Sample Data'!J199,$B$1),"")</f>
        <v/>
      </c>
      <c r="K200" s="17" t="str">
        <f>IF(SUM('Test Sample Data'!K$3:K$98)&gt;10,IF(AND(ISNUMBER('Test Sample Data'!K199),'Test Sample Data'!K199&lt;$B$1,'Test Sample Data'!K199&gt;0),'Test Sample Data'!K199,$B$1),"")</f>
        <v/>
      </c>
      <c r="L200" s="17" t="str">
        <f>IF(SUM('Test Sample Data'!L$3:L$98)&gt;10,IF(AND(ISNUMBER('Test Sample Data'!L199),'Test Sample Data'!L199&lt;$B$1,'Test Sample Data'!L199&gt;0),'Test Sample Data'!L199,$B$1),"")</f>
        <v/>
      </c>
      <c r="M200" s="17" t="str">
        <f>IF(SUM('Test Sample Data'!M$3:M$98)&gt;10,IF(AND(ISNUMBER('Test Sample Data'!M199),'Test Sample Data'!M199&lt;$B$1,'Test Sample Data'!M199&gt;0),'Test Sample Data'!M199,$B$1),"")</f>
        <v/>
      </c>
      <c r="N200" s="17" t="str">
        <f>'Gene Table'!E199</f>
        <v>mmu-miR-205-5p</v>
      </c>
      <c r="O200" s="17" t="str">
        <f>'Gene Table'!B199</f>
        <v>I05</v>
      </c>
      <c r="P200" s="17" t="str">
        <f>IF(SUM('Control Sample Data'!D$3:D$98)&gt;10,IF(AND(ISNUMBER('Control Sample Data'!D199),'Control Sample Data'!D199&lt;$B$1,'Control Sample Data'!D199&gt;0),'Control Sample Data'!D199,$B$1),"")</f>
        <v/>
      </c>
      <c r="Q200" s="17" t="str">
        <f>IF(SUM('Control Sample Data'!E$3:E$98)&gt;10,IF(AND(ISNUMBER('Control Sample Data'!E199),'Control Sample Data'!E199&lt;$B$1,'Control Sample Data'!E199&gt;0),'Control Sample Data'!E199,$B$1),"")</f>
        <v/>
      </c>
      <c r="R200" s="17" t="str">
        <f>IF(SUM('Control Sample Data'!F$3:F$98)&gt;10,IF(AND(ISNUMBER('Control Sample Data'!F199),'Control Sample Data'!F199&lt;$B$1,'Control Sample Data'!F199&gt;0),'Control Sample Data'!F199,$B$1),"")</f>
        <v/>
      </c>
      <c r="S200" s="17" t="str">
        <f>IF(SUM('Control Sample Data'!G$3:G$98)&gt;10,IF(AND(ISNUMBER('Control Sample Data'!G199),'Control Sample Data'!G199&lt;$B$1,'Control Sample Data'!G199&gt;0),'Control Sample Data'!G199,$B$1),"")</f>
        <v/>
      </c>
      <c r="T200" s="17" t="str">
        <f>IF(SUM('Control Sample Data'!H$3:H$98)&gt;10,IF(AND(ISNUMBER('Control Sample Data'!H199),'Control Sample Data'!H199&lt;$B$1,'Control Sample Data'!H199&gt;0),'Control Sample Data'!H199,$B$1),"")</f>
        <v/>
      </c>
      <c r="U200" s="17" t="str">
        <f>IF(SUM('Control Sample Data'!I$3:I$98)&gt;10,IF(AND(ISNUMBER('Control Sample Data'!I199),'Control Sample Data'!I199&lt;$B$1,'Control Sample Data'!I199&gt;0),'Control Sample Data'!I199,$B$1),"")</f>
        <v/>
      </c>
      <c r="V200" s="17" t="str">
        <f>IF(SUM('Control Sample Data'!J$3:J$98)&gt;10,IF(AND(ISNUMBER('Control Sample Data'!J199),'Control Sample Data'!J199&lt;$B$1,'Control Sample Data'!J199&gt;0),'Control Sample Data'!J199,$B$1),"")</f>
        <v/>
      </c>
      <c r="W200" s="17" t="str">
        <f>IF(SUM('Control Sample Data'!K$3:K$98)&gt;10,IF(AND(ISNUMBER('Control Sample Data'!K199),'Control Sample Data'!K199&lt;$B$1,'Control Sample Data'!K199&gt;0),'Control Sample Data'!K199,$B$1),"")</f>
        <v/>
      </c>
      <c r="X200" s="17" t="str">
        <f>IF(SUM('Control Sample Data'!L$3:L$98)&gt;10,IF(AND(ISNUMBER('Control Sample Data'!L199),'Control Sample Data'!L199&lt;$B$1,'Control Sample Data'!L199&gt;0),'Control Sample Data'!L199,$B$1),"")</f>
        <v/>
      </c>
      <c r="Y200" s="40" t="str">
        <f>IF(SUM('Control Sample Data'!M$3:M$98)&gt;10,IF(AND(ISNUMBER('Control Sample Data'!M199),'Control Sample Data'!M199&lt;$B$1,'Control Sample Data'!M199&gt;0),'Control Sample Data'!M199,$B$1),"")</f>
        <v/>
      </c>
      <c r="Z200" s="41"/>
      <c r="AA200" s="41"/>
      <c r="AB200" s="41"/>
      <c r="AC200" s="41"/>
      <c r="AD200" s="41"/>
      <c r="AE200" s="41"/>
      <c r="AF200" s="41"/>
      <c r="AG200" s="41"/>
      <c r="AH200" s="41"/>
      <c r="AI200" s="41"/>
      <c r="AJ200" s="41"/>
      <c r="AK200" s="41"/>
      <c r="AL200" s="41"/>
      <c r="AM200" s="41"/>
      <c r="AN200" s="41"/>
      <c r="AO200" s="41"/>
      <c r="AP200" s="41"/>
      <c r="AQ200" s="41"/>
      <c r="AR200" s="41"/>
      <c r="AS200" s="41"/>
      <c r="AT200" s="36" t="str">
        <f t="shared" si="132"/>
        <v/>
      </c>
      <c r="AU200" s="36" t="str">
        <f t="shared" si="133"/>
        <v/>
      </c>
      <c r="AV200" s="36" t="str">
        <f t="shared" si="134"/>
        <v/>
      </c>
      <c r="AW200" s="36" t="str">
        <f t="shared" si="135"/>
        <v/>
      </c>
      <c r="AX200" s="36" t="str">
        <f t="shared" si="136"/>
        <v/>
      </c>
      <c r="AY200" s="36" t="str">
        <f t="shared" si="137"/>
        <v/>
      </c>
      <c r="AZ200" s="36" t="str">
        <f t="shared" si="138"/>
        <v/>
      </c>
      <c r="BA200" s="36" t="str">
        <f t="shared" si="139"/>
        <v/>
      </c>
      <c r="BB200" s="36" t="str">
        <f t="shared" si="140"/>
        <v/>
      </c>
      <c r="BC200" s="36" t="str">
        <f t="shared" si="141"/>
        <v/>
      </c>
      <c r="BD200" s="36" t="str">
        <f t="shared" si="142"/>
        <v/>
      </c>
      <c r="BE200" s="36" t="str">
        <f t="shared" si="143"/>
        <v/>
      </c>
      <c r="BF200" s="36" t="str">
        <f t="shared" si="144"/>
        <v/>
      </c>
      <c r="BG200" s="36" t="str">
        <f t="shared" si="145"/>
        <v/>
      </c>
      <c r="BH200" s="36" t="str">
        <f t="shared" si="146"/>
        <v/>
      </c>
      <c r="BI200" s="36" t="str">
        <f t="shared" si="147"/>
        <v/>
      </c>
      <c r="BJ200" s="36" t="str">
        <f t="shared" si="148"/>
        <v/>
      </c>
      <c r="BK200" s="36" t="str">
        <f t="shared" si="149"/>
        <v/>
      </c>
      <c r="BL200" s="36" t="str">
        <f t="shared" si="150"/>
        <v/>
      </c>
      <c r="BM200" s="36" t="str">
        <f t="shared" si="151"/>
        <v/>
      </c>
      <c r="BN200" s="38" t="e">
        <f t="shared" si="130"/>
        <v>#DIV/0!</v>
      </c>
      <c r="BO200" s="38" t="e">
        <f t="shared" si="131"/>
        <v>#DIV/0!</v>
      </c>
      <c r="BP200" s="39" t="str">
        <f t="shared" si="152"/>
        <v/>
      </c>
      <c r="BQ200" s="39" t="str">
        <f t="shared" si="153"/>
        <v/>
      </c>
      <c r="BR200" s="39" t="str">
        <f t="shared" si="154"/>
        <v/>
      </c>
      <c r="BS200" s="39" t="str">
        <f t="shared" si="155"/>
        <v/>
      </c>
      <c r="BT200" s="39" t="str">
        <f t="shared" si="156"/>
        <v/>
      </c>
      <c r="BU200" s="39" t="str">
        <f t="shared" si="157"/>
        <v/>
      </c>
      <c r="BV200" s="39" t="str">
        <f t="shared" si="158"/>
        <v/>
      </c>
      <c r="BW200" s="39" t="str">
        <f t="shared" si="159"/>
        <v/>
      </c>
      <c r="BX200" s="39" t="str">
        <f t="shared" si="160"/>
        <v/>
      </c>
      <c r="BY200" s="39" t="str">
        <f t="shared" si="161"/>
        <v/>
      </c>
      <c r="BZ200" s="39" t="str">
        <f t="shared" si="162"/>
        <v/>
      </c>
      <c r="CA200" s="39" t="str">
        <f t="shared" si="163"/>
        <v/>
      </c>
      <c r="CB200" s="39" t="str">
        <f t="shared" si="164"/>
        <v/>
      </c>
      <c r="CC200" s="39" t="str">
        <f t="shared" si="165"/>
        <v/>
      </c>
      <c r="CD200" s="39" t="str">
        <f t="shared" si="166"/>
        <v/>
      </c>
      <c r="CE200" s="39" t="str">
        <f t="shared" si="167"/>
        <v/>
      </c>
      <c r="CF200" s="39" t="str">
        <f t="shared" si="168"/>
        <v/>
      </c>
      <c r="CG200" s="39" t="str">
        <f t="shared" si="169"/>
        <v/>
      </c>
      <c r="CH200" s="39" t="str">
        <f t="shared" si="170"/>
        <v/>
      </c>
      <c r="CI200" s="39" t="str">
        <f t="shared" si="171"/>
        <v/>
      </c>
    </row>
    <row r="201" spans="1:87">
      <c r="A201" s="18"/>
      <c r="B201" s="15" t="str">
        <f>'Gene Table'!E200</f>
        <v>mmu-miR-543-3p</v>
      </c>
      <c r="C201" s="15" t="str">
        <f>'Gene Table'!B200</f>
        <v>I06</v>
      </c>
      <c r="D201" s="16" t="str">
        <f>IF(SUM('Test Sample Data'!D$3:D$98)&gt;10,IF(AND(ISNUMBER('Test Sample Data'!D200),'Test Sample Data'!D200&lt;$B$1,'Test Sample Data'!D200&gt;0),'Test Sample Data'!D200,$B$1),"")</f>
        <v/>
      </c>
      <c r="E201" s="17" t="str">
        <f>IF(SUM('Test Sample Data'!E$3:E$98)&gt;10,IF(AND(ISNUMBER('Test Sample Data'!E200),'Test Sample Data'!E200&lt;$B$1,'Test Sample Data'!E200&gt;0),'Test Sample Data'!E200,$B$1),"")</f>
        <v/>
      </c>
      <c r="F201" s="17" t="str">
        <f>IF(SUM('Test Sample Data'!F$3:F$98)&gt;10,IF(AND(ISNUMBER('Test Sample Data'!F200),'Test Sample Data'!F200&lt;$B$1,'Test Sample Data'!F200&gt;0),'Test Sample Data'!F200,$B$1),"")</f>
        <v/>
      </c>
      <c r="G201" s="17" t="str">
        <f>IF(SUM('Test Sample Data'!G$3:G$98)&gt;10,IF(AND(ISNUMBER('Test Sample Data'!G200),'Test Sample Data'!G200&lt;$B$1,'Test Sample Data'!G200&gt;0),'Test Sample Data'!G200,$B$1),"")</f>
        <v/>
      </c>
      <c r="H201" s="17" t="str">
        <f>IF(SUM('Test Sample Data'!H$3:H$98)&gt;10,IF(AND(ISNUMBER('Test Sample Data'!H200),'Test Sample Data'!H200&lt;$B$1,'Test Sample Data'!H200&gt;0),'Test Sample Data'!H200,$B$1),"")</f>
        <v/>
      </c>
      <c r="I201" s="17" t="str">
        <f>IF(SUM('Test Sample Data'!I$3:I$98)&gt;10,IF(AND(ISNUMBER('Test Sample Data'!I200),'Test Sample Data'!I200&lt;$B$1,'Test Sample Data'!I200&gt;0),'Test Sample Data'!I200,$B$1),"")</f>
        <v/>
      </c>
      <c r="J201" s="17" t="str">
        <f>IF(SUM('Test Sample Data'!J$3:J$98)&gt;10,IF(AND(ISNUMBER('Test Sample Data'!J200),'Test Sample Data'!J200&lt;$B$1,'Test Sample Data'!J200&gt;0),'Test Sample Data'!J200,$B$1),"")</f>
        <v/>
      </c>
      <c r="K201" s="17" t="str">
        <f>IF(SUM('Test Sample Data'!K$3:K$98)&gt;10,IF(AND(ISNUMBER('Test Sample Data'!K200),'Test Sample Data'!K200&lt;$B$1,'Test Sample Data'!K200&gt;0),'Test Sample Data'!K200,$B$1),"")</f>
        <v/>
      </c>
      <c r="L201" s="17" t="str">
        <f>IF(SUM('Test Sample Data'!L$3:L$98)&gt;10,IF(AND(ISNUMBER('Test Sample Data'!L200),'Test Sample Data'!L200&lt;$B$1,'Test Sample Data'!L200&gt;0),'Test Sample Data'!L200,$B$1),"")</f>
        <v/>
      </c>
      <c r="M201" s="17" t="str">
        <f>IF(SUM('Test Sample Data'!M$3:M$98)&gt;10,IF(AND(ISNUMBER('Test Sample Data'!M200),'Test Sample Data'!M200&lt;$B$1,'Test Sample Data'!M200&gt;0),'Test Sample Data'!M200,$B$1),"")</f>
        <v/>
      </c>
      <c r="N201" s="17" t="str">
        <f>'Gene Table'!E200</f>
        <v>mmu-miR-543-3p</v>
      </c>
      <c r="O201" s="17" t="str">
        <f>'Gene Table'!B200</f>
        <v>I06</v>
      </c>
      <c r="P201" s="17" t="str">
        <f>IF(SUM('Control Sample Data'!D$3:D$98)&gt;10,IF(AND(ISNUMBER('Control Sample Data'!D200),'Control Sample Data'!D200&lt;$B$1,'Control Sample Data'!D200&gt;0),'Control Sample Data'!D200,$B$1),"")</f>
        <v/>
      </c>
      <c r="Q201" s="17" t="str">
        <f>IF(SUM('Control Sample Data'!E$3:E$98)&gt;10,IF(AND(ISNUMBER('Control Sample Data'!E200),'Control Sample Data'!E200&lt;$B$1,'Control Sample Data'!E200&gt;0),'Control Sample Data'!E200,$B$1),"")</f>
        <v/>
      </c>
      <c r="R201" s="17" t="str">
        <f>IF(SUM('Control Sample Data'!F$3:F$98)&gt;10,IF(AND(ISNUMBER('Control Sample Data'!F200),'Control Sample Data'!F200&lt;$B$1,'Control Sample Data'!F200&gt;0),'Control Sample Data'!F200,$B$1),"")</f>
        <v/>
      </c>
      <c r="S201" s="17" t="str">
        <f>IF(SUM('Control Sample Data'!G$3:G$98)&gt;10,IF(AND(ISNUMBER('Control Sample Data'!G200),'Control Sample Data'!G200&lt;$B$1,'Control Sample Data'!G200&gt;0),'Control Sample Data'!G200,$B$1),"")</f>
        <v/>
      </c>
      <c r="T201" s="17" t="str">
        <f>IF(SUM('Control Sample Data'!H$3:H$98)&gt;10,IF(AND(ISNUMBER('Control Sample Data'!H200),'Control Sample Data'!H200&lt;$B$1,'Control Sample Data'!H200&gt;0),'Control Sample Data'!H200,$B$1),"")</f>
        <v/>
      </c>
      <c r="U201" s="17" t="str">
        <f>IF(SUM('Control Sample Data'!I$3:I$98)&gt;10,IF(AND(ISNUMBER('Control Sample Data'!I200),'Control Sample Data'!I200&lt;$B$1,'Control Sample Data'!I200&gt;0),'Control Sample Data'!I200,$B$1),"")</f>
        <v/>
      </c>
      <c r="V201" s="17" t="str">
        <f>IF(SUM('Control Sample Data'!J$3:J$98)&gt;10,IF(AND(ISNUMBER('Control Sample Data'!J200),'Control Sample Data'!J200&lt;$B$1,'Control Sample Data'!J200&gt;0),'Control Sample Data'!J200,$B$1),"")</f>
        <v/>
      </c>
      <c r="W201" s="17" t="str">
        <f>IF(SUM('Control Sample Data'!K$3:K$98)&gt;10,IF(AND(ISNUMBER('Control Sample Data'!K200),'Control Sample Data'!K200&lt;$B$1,'Control Sample Data'!K200&gt;0),'Control Sample Data'!K200,$B$1),"")</f>
        <v/>
      </c>
      <c r="X201" s="17" t="str">
        <f>IF(SUM('Control Sample Data'!L$3:L$98)&gt;10,IF(AND(ISNUMBER('Control Sample Data'!L200),'Control Sample Data'!L200&lt;$B$1,'Control Sample Data'!L200&gt;0),'Control Sample Data'!L200,$B$1),"")</f>
        <v/>
      </c>
      <c r="Y201" s="40" t="str">
        <f>IF(SUM('Control Sample Data'!M$3:M$98)&gt;10,IF(AND(ISNUMBER('Control Sample Data'!M200),'Control Sample Data'!M200&lt;$B$1,'Control Sample Data'!M200&gt;0),'Control Sample Data'!M200,$B$1),"")</f>
        <v/>
      </c>
      <c r="Z201" s="41"/>
      <c r="AA201" s="41"/>
      <c r="AB201" s="41"/>
      <c r="AC201" s="41"/>
      <c r="AD201" s="41"/>
      <c r="AE201" s="41"/>
      <c r="AF201" s="41"/>
      <c r="AG201" s="41"/>
      <c r="AH201" s="41"/>
      <c r="AI201" s="41"/>
      <c r="AJ201" s="41"/>
      <c r="AK201" s="41"/>
      <c r="AL201" s="41"/>
      <c r="AM201" s="41"/>
      <c r="AN201" s="41"/>
      <c r="AO201" s="41"/>
      <c r="AP201" s="41"/>
      <c r="AQ201" s="41"/>
      <c r="AR201" s="41"/>
      <c r="AS201" s="41"/>
      <c r="AT201" s="36" t="str">
        <f t="shared" si="132"/>
        <v/>
      </c>
      <c r="AU201" s="36" t="str">
        <f t="shared" si="133"/>
        <v/>
      </c>
      <c r="AV201" s="36" t="str">
        <f t="shared" si="134"/>
        <v/>
      </c>
      <c r="AW201" s="36" t="str">
        <f t="shared" si="135"/>
        <v/>
      </c>
      <c r="AX201" s="36" t="str">
        <f t="shared" si="136"/>
        <v/>
      </c>
      <c r="AY201" s="36" t="str">
        <f t="shared" si="137"/>
        <v/>
      </c>
      <c r="AZ201" s="36" t="str">
        <f t="shared" si="138"/>
        <v/>
      </c>
      <c r="BA201" s="36" t="str">
        <f t="shared" si="139"/>
        <v/>
      </c>
      <c r="BB201" s="36" t="str">
        <f t="shared" si="140"/>
        <v/>
      </c>
      <c r="BC201" s="36" t="str">
        <f t="shared" si="141"/>
        <v/>
      </c>
      <c r="BD201" s="36" t="str">
        <f t="shared" si="142"/>
        <v/>
      </c>
      <c r="BE201" s="36" t="str">
        <f t="shared" si="143"/>
        <v/>
      </c>
      <c r="BF201" s="36" t="str">
        <f t="shared" si="144"/>
        <v/>
      </c>
      <c r="BG201" s="36" t="str">
        <f t="shared" si="145"/>
        <v/>
      </c>
      <c r="BH201" s="36" t="str">
        <f t="shared" si="146"/>
        <v/>
      </c>
      <c r="BI201" s="36" t="str">
        <f t="shared" si="147"/>
        <v/>
      </c>
      <c r="BJ201" s="36" t="str">
        <f t="shared" si="148"/>
        <v/>
      </c>
      <c r="BK201" s="36" t="str">
        <f t="shared" si="149"/>
        <v/>
      </c>
      <c r="BL201" s="36" t="str">
        <f t="shared" si="150"/>
        <v/>
      </c>
      <c r="BM201" s="36" t="str">
        <f t="shared" si="151"/>
        <v/>
      </c>
      <c r="BN201" s="38" t="e">
        <f t="shared" si="130"/>
        <v>#DIV/0!</v>
      </c>
      <c r="BO201" s="38" t="e">
        <f t="shared" si="131"/>
        <v>#DIV/0!</v>
      </c>
      <c r="BP201" s="39" t="str">
        <f t="shared" si="152"/>
        <v/>
      </c>
      <c r="BQ201" s="39" t="str">
        <f t="shared" si="153"/>
        <v/>
      </c>
      <c r="BR201" s="39" t="str">
        <f t="shared" si="154"/>
        <v/>
      </c>
      <c r="BS201" s="39" t="str">
        <f t="shared" si="155"/>
        <v/>
      </c>
      <c r="BT201" s="39" t="str">
        <f t="shared" si="156"/>
        <v/>
      </c>
      <c r="BU201" s="39" t="str">
        <f t="shared" si="157"/>
        <v/>
      </c>
      <c r="BV201" s="39" t="str">
        <f t="shared" si="158"/>
        <v/>
      </c>
      <c r="BW201" s="39" t="str">
        <f t="shared" si="159"/>
        <v/>
      </c>
      <c r="BX201" s="39" t="str">
        <f t="shared" si="160"/>
        <v/>
      </c>
      <c r="BY201" s="39" t="str">
        <f t="shared" si="161"/>
        <v/>
      </c>
      <c r="BZ201" s="39" t="str">
        <f t="shared" si="162"/>
        <v/>
      </c>
      <c r="CA201" s="39" t="str">
        <f t="shared" si="163"/>
        <v/>
      </c>
      <c r="CB201" s="39" t="str">
        <f t="shared" si="164"/>
        <v/>
      </c>
      <c r="CC201" s="39" t="str">
        <f t="shared" si="165"/>
        <v/>
      </c>
      <c r="CD201" s="39" t="str">
        <f t="shared" si="166"/>
        <v/>
      </c>
      <c r="CE201" s="39" t="str">
        <f t="shared" si="167"/>
        <v/>
      </c>
      <c r="CF201" s="39" t="str">
        <f t="shared" si="168"/>
        <v/>
      </c>
      <c r="CG201" s="39" t="str">
        <f t="shared" si="169"/>
        <v/>
      </c>
      <c r="CH201" s="39" t="str">
        <f t="shared" si="170"/>
        <v/>
      </c>
      <c r="CI201" s="39" t="str">
        <f t="shared" si="171"/>
        <v/>
      </c>
    </row>
    <row r="202" spans="1:87">
      <c r="A202" s="18"/>
      <c r="B202" s="15" t="str">
        <f>'Gene Table'!E201</f>
        <v>mmu-miR-206-3p</v>
      </c>
      <c r="C202" s="15" t="str">
        <f>'Gene Table'!B201</f>
        <v>I07</v>
      </c>
      <c r="D202" s="16" t="str">
        <f>IF(SUM('Test Sample Data'!D$3:D$98)&gt;10,IF(AND(ISNUMBER('Test Sample Data'!D201),'Test Sample Data'!D201&lt;$B$1,'Test Sample Data'!D201&gt;0),'Test Sample Data'!D201,$B$1),"")</f>
        <v/>
      </c>
      <c r="E202" s="17" t="str">
        <f>IF(SUM('Test Sample Data'!E$3:E$98)&gt;10,IF(AND(ISNUMBER('Test Sample Data'!E201),'Test Sample Data'!E201&lt;$B$1,'Test Sample Data'!E201&gt;0),'Test Sample Data'!E201,$B$1),"")</f>
        <v/>
      </c>
      <c r="F202" s="17" t="str">
        <f>IF(SUM('Test Sample Data'!F$3:F$98)&gt;10,IF(AND(ISNUMBER('Test Sample Data'!F201),'Test Sample Data'!F201&lt;$B$1,'Test Sample Data'!F201&gt;0),'Test Sample Data'!F201,$B$1),"")</f>
        <v/>
      </c>
      <c r="G202" s="17" t="str">
        <f>IF(SUM('Test Sample Data'!G$3:G$98)&gt;10,IF(AND(ISNUMBER('Test Sample Data'!G201),'Test Sample Data'!G201&lt;$B$1,'Test Sample Data'!G201&gt;0),'Test Sample Data'!G201,$B$1),"")</f>
        <v/>
      </c>
      <c r="H202" s="17" t="str">
        <f>IF(SUM('Test Sample Data'!H$3:H$98)&gt;10,IF(AND(ISNUMBER('Test Sample Data'!H201),'Test Sample Data'!H201&lt;$B$1,'Test Sample Data'!H201&gt;0),'Test Sample Data'!H201,$B$1),"")</f>
        <v/>
      </c>
      <c r="I202" s="17" t="str">
        <f>IF(SUM('Test Sample Data'!I$3:I$98)&gt;10,IF(AND(ISNUMBER('Test Sample Data'!I201),'Test Sample Data'!I201&lt;$B$1,'Test Sample Data'!I201&gt;0),'Test Sample Data'!I201,$B$1),"")</f>
        <v/>
      </c>
      <c r="J202" s="17" t="str">
        <f>IF(SUM('Test Sample Data'!J$3:J$98)&gt;10,IF(AND(ISNUMBER('Test Sample Data'!J201),'Test Sample Data'!J201&lt;$B$1,'Test Sample Data'!J201&gt;0),'Test Sample Data'!J201,$B$1),"")</f>
        <v/>
      </c>
      <c r="K202" s="17" t="str">
        <f>IF(SUM('Test Sample Data'!K$3:K$98)&gt;10,IF(AND(ISNUMBER('Test Sample Data'!K201),'Test Sample Data'!K201&lt;$B$1,'Test Sample Data'!K201&gt;0),'Test Sample Data'!K201,$B$1),"")</f>
        <v/>
      </c>
      <c r="L202" s="17" t="str">
        <f>IF(SUM('Test Sample Data'!L$3:L$98)&gt;10,IF(AND(ISNUMBER('Test Sample Data'!L201),'Test Sample Data'!L201&lt;$B$1,'Test Sample Data'!L201&gt;0),'Test Sample Data'!L201,$B$1),"")</f>
        <v/>
      </c>
      <c r="M202" s="17" t="str">
        <f>IF(SUM('Test Sample Data'!M$3:M$98)&gt;10,IF(AND(ISNUMBER('Test Sample Data'!M201),'Test Sample Data'!M201&lt;$B$1,'Test Sample Data'!M201&gt;0),'Test Sample Data'!M201,$B$1),"")</f>
        <v/>
      </c>
      <c r="N202" s="17" t="str">
        <f>'Gene Table'!E201</f>
        <v>mmu-miR-206-3p</v>
      </c>
      <c r="O202" s="17" t="str">
        <f>'Gene Table'!B201</f>
        <v>I07</v>
      </c>
      <c r="P202" s="17" t="str">
        <f>IF(SUM('Control Sample Data'!D$3:D$98)&gt;10,IF(AND(ISNUMBER('Control Sample Data'!D201),'Control Sample Data'!D201&lt;$B$1,'Control Sample Data'!D201&gt;0),'Control Sample Data'!D201,$B$1),"")</f>
        <v/>
      </c>
      <c r="Q202" s="17" t="str">
        <f>IF(SUM('Control Sample Data'!E$3:E$98)&gt;10,IF(AND(ISNUMBER('Control Sample Data'!E201),'Control Sample Data'!E201&lt;$B$1,'Control Sample Data'!E201&gt;0),'Control Sample Data'!E201,$B$1),"")</f>
        <v/>
      </c>
      <c r="R202" s="17" t="str">
        <f>IF(SUM('Control Sample Data'!F$3:F$98)&gt;10,IF(AND(ISNUMBER('Control Sample Data'!F201),'Control Sample Data'!F201&lt;$B$1,'Control Sample Data'!F201&gt;0),'Control Sample Data'!F201,$B$1),"")</f>
        <v/>
      </c>
      <c r="S202" s="17" t="str">
        <f>IF(SUM('Control Sample Data'!G$3:G$98)&gt;10,IF(AND(ISNUMBER('Control Sample Data'!G201),'Control Sample Data'!G201&lt;$B$1,'Control Sample Data'!G201&gt;0),'Control Sample Data'!G201,$B$1),"")</f>
        <v/>
      </c>
      <c r="T202" s="17" t="str">
        <f>IF(SUM('Control Sample Data'!H$3:H$98)&gt;10,IF(AND(ISNUMBER('Control Sample Data'!H201),'Control Sample Data'!H201&lt;$B$1,'Control Sample Data'!H201&gt;0),'Control Sample Data'!H201,$B$1),"")</f>
        <v/>
      </c>
      <c r="U202" s="17" t="str">
        <f>IF(SUM('Control Sample Data'!I$3:I$98)&gt;10,IF(AND(ISNUMBER('Control Sample Data'!I201),'Control Sample Data'!I201&lt;$B$1,'Control Sample Data'!I201&gt;0),'Control Sample Data'!I201,$B$1),"")</f>
        <v/>
      </c>
      <c r="V202" s="17" t="str">
        <f>IF(SUM('Control Sample Data'!J$3:J$98)&gt;10,IF(AND(ISNUMBER('Control Sample Data'!J201),'Control Sample Data'!J201&lt;$B$1,'Control Sample Data'!J201&gt;0),'Control Sample Data'!J201,$B$1),"")</f>
        <v/>
      </c>
      <c r="W202" s="17" t="str">
        <f>IF(SUM('Control Sample Data'!K$3:K$98)&gt;10,IF(AND(ISNUMBER('Control Sample Data'!K201),'Control Sample Data'!K201&lt;$B$1,'Control Sample Data'!K201&gt;0),'Control Sample Data'!K201,$B$1),"")</f>
        <v/>
      </c>
      <c r="X202" s="17" t="str">
        <f>IF(SUM('Control Sample Data'!L$3:L$98)&gt;10,IF(AND(ISNUMBER('Control Sample Data'!L201),'Control Sample Data'!L201&lt;$B$1,'Control Sample Data'!L201&gt;0),'Control Sample Data'!L201,$B$1),"")</f>
        <v/>
      </c>
      <c r="Y202" s="40" t="str">
        <f>IF(SUM('Control Sample Data'!M$3:M$98)&gt;10,IF(AND(ISNUMBER('Control Sample Data'!M201),'Control Sample Data'!M201&lt;$B$1,'Control Sample Data'!M201&gt;0),'Control Sample Data'!M201,$B$1),"")</f>
        <v/>
      </c>
      <c r="Z202" s="41"/>
      <c r="AA202" s="41"/>
      <c r="AB202" s="41"/>
      <c r="AC202" s="41"/>
      <c r="AD202" s="41"/>
      <c r="AE202" s="41"/>
      <c r="AF202" s="41"/>
      <c r="AG202" s="41"/>
      <c r="AH202" s="41"/>
      <c r="AI202" s="41"/>
      <c r="AJ202" s="41"/>
      <c r="AK202" s="41"/>
      <c r="AL202" s="41"/>
      <c r="AM202" s="41"/>
      <c r="AN202" s="41"/>
      <c r="AO202" s="41"/>
      <c r="AP202" s="41"/>
      <c r="AQ202" s="41"/>
      <c r="AR202" s="41"/>
      <c r="AS202" s="41"/>
      <c r="AT202" s="36" t="str">
        <f t="shared" si="132"/>
        <v/>
      </c>
      <c r="AU202" s="36" t="str">
        <f t="shared" si="133"/>
        <v/>
      </c>
      <c r="AV202" s="36" t="str">
        <f t="shared" si="134"/>
        <v/>
      </c>
      <c r="AW202" s="36" t="str">
        <f t="shared" si="135"/>
        <v/>
      </c>
      <c r="AX202" s="36" t="str">
        <f t="shared" si="136"/>
        <v/>
      </c>
      <c r="AY202" s="36" t="str">
        <f t="shared" si="137"/>
        <v/>
      </c>
      <c r="AZ202" s="36" t="str">
        <f t="shared" si="138"/>
        <v/>
      </c>
      <c r="BA202" s="36" t="str">
        <f t="shared" si="139"/>
        <v/>
      </c>
      <c r="BB202" s="36" t="str">
        <f t="shared" si="140"/>
        <v/>
      </c>
      <c r="BC202" s="36" t="str">
        <f t="shared" si="141"/>
        <v/>
      </c>
      <c r="BD202" s="36" t="str">
        <f t="shared" si="142"/>
        <v/>
      </c>
      <c r="BE202" s="36" t="str">
        <f t="shared" si="143"/>
        <v/>
      </c>
      <c r="BF202" s="36" t="str">
        <f t="shared" si="144"/>
        <v/>
      </c>
      <c r="BG202" s="36" t="str">
        <f t="shared" si="145"/>
        <v/>
      </c>
      <c r="BH202" s="36" t="str">
        <f t="shared" si="146"/>
        <v/>
      </c>
      <c r="BI202" s="36" t="str">
        <f t="shared" si="147"/>
        <v/>
      </c>
      <c r="BJ202" s="36" t="str">
        <f t="shared" si="148"/>
        <v/>
      </c>
      <c r="BK202" s="36" t="str">
        <f t="shared" si="149"/>
        <v/>
      </c>
      <c r="BL202" s="36" t="str">
        <f t="shared" si="150"/>
        <v/>
      </c>
      <c r="BM202" s="36" t="str">
        <f t="shared" si="151"/>
        <v/>
      </c>
      <c r="BN202" s="38" t="e">
        <f t="shared" si="130"/>
        <v>#DIV/0!</v>
      </c>
      <c r="BO202" s="38" t="e">
        <f t="shared" si="131"/>
        <v>#DIV/0!</v>
      </c>
      <c r="BP202" s="39" t="str">
        <f t="shared" si="152"/>
        <v/>
      </c>
      <c r="BQ202" s="39" t="str">
        <f t="shared" si="153"/>
        <v/>
      </c>
      <c r="BR202" s="39" t="str">
        <f t="shared" si="154"/>
        <v/>
      </c>
      <c r="BS202" s="39" t="str">
        <f t="shared" si="155"/>
        <v/>
      </c>
      <c r="BT202" s="39" t="str">
        <f t="shared" si="156"/>
        <v/>
      </c>
      <c r="BU202" s="39" t="str">
        <f t="shared" si="157"/>
        <v/>
      </c>
      <c r="BV202" s="39" t="str">
        <f t="shared" si="158"/>
        <v/>
      </c>
      <c r="BW202" s="39" t="str">
        <f t="shared" si="159"/>
        <v/>
      </c>
      <c r="BX202" s="39" t="str">
        <f t="shared" si="160"/>
        <v/>
      </c>
      <c r="BY202" s="39" t="str">
        <f t="shared" si="161"/>
        <v/>
      </c>
      <c r="BZ202" s="39" t="str">
        <f t="shared" si="162"/>
        <v/>
      </c>
      <c r="CA202" s="39" t="str">
        <f t="shared" si="163"/>
        <v/>
      </c>
      <c r="CB202" s="39" t="str">
        <f t="shared" si="164"/>
        <v/>
      </c>
      <c r="CC202" s="39" t="str">
        <f t="shared" si="165"/>
        <v/>
      </c>
      <c r="CD202" s="39" t="str">
        <f t="shared" si="166"/>
        <v/>
      </c>
      <c r="CE202" s="39" t="str">
        <f t="shared" si="167"/>
        <v/>
      </c>
      <c r="CF202" s="39" t="str">
        <f t="shared" si="168"/>
        <v/>
      </c>
      <c r="CG202" s="39" t="str">
        <f t="shared" si="169"/>
        <v/>
      </c>
      <c r="CH202" s="39" t="str">
        <f t="shared" si="170"/>
        <v/>
      </c>
      <c r="CI202" s="39" t="str">
        <f t="shared" si="171"/>
        <v/>
      </c>
    </row>
    <row r="203" spans="1:87">
      <c r="A203" s="18"/>
      <c r="B203" s="15" t="str">
        <f>'Gene Table'!E202</f>
        <v>mmu-miR-551b-3p</v>
      </c>
      <c r="C203" s="15" t="str">
        <f>'Gene Table'!B202</f>
        <v>I08</v>
      </c>
      <c r="D203" s="16" t="str">
        <f>IF(SUM('Test Sample Data'!D$3:D$98)&gt;10,IF(AND(ISNUMBER('Test Sample Data'!D202),'Test Sample Data'!D202&lt;$B$1,'Test Sample Data'!D202&gt;0),'Test Sample Data'!D202,$B$1),"")</f>
        <v/>
      </c>
      <c r="E203" s="17" t="str">
        <f>IF(SUM('Test Sample Data'!E$3:E$98)&gt;10,IF(AND(ISNUMBER('Test Sample Data'!E202),'Test Sample Data'!E202&lt;$B$1,'Test Sample Data'!E202&gt;0),'Test Sample Data'!E202,$B$1),"")</f>
        <v/>
      </c>
      <c r="F203" s="17" t="str">
        <f>IF(SUM('Test Sample Data'!F$3:F$98)&gt;10,IF(AND(ISNUMBER('Test Sample Data'!F202),'Test Sample Data'!F202&lt;$B$1,'Test Sample Data'!F202&gt;0),'Test Sample Data'!F202,$B$1),"")</f>
        <v/>
      </c>
      <c r="G203" s="17" t="str">
        <f>IF(SUM('Test Sample Data'!G$3:G$98)&gt;10,IF(AND(ISNUMBER('Test Sample Data'!G202),'Test Sample Data'!G202&lt;$B$1,'Test Sample Data'!G202&gt;0),'Test Sample Data'!G202,$B$1),"")</f>
        <v/>
      </c>
      <c r="H203" s="17" t="str">
        <f>IF(SUM('Test Sample Data'!H$3:H$98)&gt;10,IF(AND(ISNUMBER('Test Sample Data'!H202),'Test Sample Data'!H202&lt;$B$1,'Test Sample Data'!H202&gt;0),'Test Sample Data'!H202,$B$1),"")</f>
        <v/>
      </c>
      <c r="I203" s="17" t="str">
        <f>IF(SUM('Test Sample Data'!I$3:I$98)&gt;10,IF(AND(ISNUMBER('Test Sample Data'!I202),'Test Sample Data'!I202&lt;$B$1,'Test Sample Data'!I202&gt;0),'Test Sample Data'!I202,$B$1),"")</f>
        <v/>
      </c>
      <c r="J203" s="17" t="str">
        <f>IF(SUM('Test Sample Data'!J$3:J$98)&gt;10,IF(AND(ISNUMBER('Test Sample Data'!J202),'Test Sample Data'!J202&lt;$B$1,'Test Sample Data'!J202&gt;0),'Test Sample Data'!J202,$B$1),"")</f>
        <v/>
      </c>
      <c r="K203" s="17" t="str">
        <f>IF(SUM('Test Sample Data'!K$3:K$98)&gt;10,IF(AND(ISNUMBER('Test Sample Data'!K202),'Test Sample Data'!K202&lt;$B$1,'Test Sample Data'!K202&gt;0),'Test Sample Data'!K202,$B$1),"")</f>
        <v/>
      </c>
      <c r="L203" s="17" t="str">
        <f>IF(SUM('Test Sample Data'!L$3:L$98)&gt;10,IF(AND(ISNUMBER('Test Sample Data'!L202),'Test Sample Data'!L202&lt;$B$1,'Test Sample Data'!L202&gt;0),'Test Sample Data'!L202,$B$1),"")</f>
        <v/>
      </c>
      <c r="M203" s="17" t="str">
        <f>IF(SUM('Test Sample Data'!M$3:M$98)&gt;10,IF(AND(ISNUMBER('Test Sample Data'!M202),'Test Sample Data'!M202&lt;$B$1,'Test Sample Data'!M202&gt;0),'Test Sample Data'!M202,$B$1),"")</f>
        <v/>
      </c>
      <c r="N203" s="17" t="str">
        <f>'Gene Table'!E202</f>
        <v>mmu-miR-551b-3p</v>
      </c>
      <c r="O203" s="17" t="str">
        <f>'Gene Table'!B202</f>
        <v>I08</v>
      </c>
      <c r="P203" s="17" t="str">
        <f>IF(SUM('Control Sample Data'!D$3:D$98)&gt;10,IF(AND(ISNUMBER('Control Sample Data'!D202),'Control Sample Data'!D202&lt;$B$1,'Control Sample Data'!D202&gt;0),'Control Sample Data'!D202,$B$1),"")</f>
        <v/>
      </c>
      <c r="Q203" s="17" t="str">
        <f>IF(SUM('Control Sample Data'!E$3:E$98)&gt;10,IF(AND(ISNUMBER('Control Sample Data'!E202),'Control Sample Data'!E202&lt;$B$1,'Control Sample Data'!E202&gt;0),'Control Sample Data'!E202,$B$1),"")</f>
        <v/>
      </c>
      <c r="R203" s="17" t="str">
        <f>IF(SUM('Control Sample Data'!F$3:F$98)&gt;10,IF(AND(ISNUMBER('Control Sample Data'!F202),'Control Sample Data'!F202&lt;$B$1,'Control Sample Data'!F202&gt;0),'Control Sample Data'!F202,$B$1),"")</f>
        <v/>
      </c>
      <c r="S203" s="17" t="str">
        <f>IF(SUM('Control Sample Data'!G$3:G$98)&gt;10,IF(AND(ISNUMBER('Control Sample Data'!G202),'Control Sample Data'!G202&lt;$B$1,'Control Sample Data'!G202&gt;0),'Control Sample Data'!G202,$B$1),"")</f>
        <v/>
      </c>
      <c r="T203" s="17" t="str">
        <f>IF(SUM('Control Sample Data'!H$3:H$98)&gt;10,IF(AND(ISNUMBER('Control Sample Data'!H202),'Control Sample Data'!H202&lt;$B$1,'Control Sample Data'!H202&gt;0),'Control Sample Data'!H202,$B$1),"")</f>
        <v/>
      </c>
      <c r="U203" s="17" t="str">
        <f>IF(SUM('Control Sample Data'!I$3:I$98)&gt;10,IF(AND(ISNUMBER('Control Sample Data'!I202),'Control Sample Data'!I202&lt;$B$1,'Control Sample Data'!I202&gt;0),'Control Sample Data'!I202,$B$1),"")</f>
        <v/>
      </c>
      <c r="V203" s="17" t="str">
        <f>IF(SUM('Control Sample Data'!J$3:J$98)&gt;10,IF(AND(ISNUMBER('Control Sample Data'!J202),'Control Sample Data'!J202&lt;$B$1,'Control Sample Data'!J202&gt;0),'Control Sample Data'!J202,$B$1),"")</f>
        <v/>
      </c>
      <c r="W203" s="17" t="str">
        <f>IF(SUM('Control Sample Data'!K$3:K$98)&gt;10,IF(AND(ISNUMBER('Control Sample Data'!K202),'Control Sample Data'!K202&lt;$B$1,'Control Sample Data'!K202&gt;0),'Control Sample Data'!K202,$B$1),"")</f>
        <v/>
      </c>
      <c r="X203" s="17" t="str">
        <f>IF(SUM('Control Sample Data'!L$3:L$98)&gt;10,IF(AND(ISNUMBER('Control Sample Data'!L202),'Control Sample Data'!L202&lt;$B$1,'Control Sample Data'!L202&gt;0),'Control Sample Data'!L202,$B$1),"")</f>
        <v/>
      </c>
      <c r="Y203" s="40" t="str">
        <f>IF(SUM('Control Sample Data'!M$3:M$98)&gt;10,IF(AND(ISNUMBER('Control Sample Data'!M202),'Control Sample Data'!M202&lt;$B$1,'Control Sample Data'!M202&gt;0),'Control Sample Data'!M202,$B$1),"")</f>
        <v/>
      </c>
      <c r="Z203" s="41"/>
      <c r="AA203" s="41"/>
      <c r="AB203" s="41"/>
      <c r="AC203" s="41"/>
      <c r="AD203" s="41"/>
      <c r="AE203" s="41"/>
      <c r="AF203" s="41"/>
      <c r="AG203" s="41"/>
      <c r="AH203" s="41"/>
      <c r="AI203" s="41"/>
      <c r="AJ203" s="41"/>
      <c r="AK203" s="41"/>
      <c r="AL203" s="41"/>
      <c r="AM203" s="41"/>
      <c r="AN203" s="41"/>
      <c r="AO203" s="41"/>
      <c r="AP203" s="41"/>
      <c r="AQ203" s="41"/>
      <c r="AR203" s="41"/>
      <c r="AS203" s="41"/>
      <c r="AT203" s="36" t="str">
        <f t="shared" si="132"/>
        <v/>
      </c>
      <c r="AU203" s="36" t="str">
        <f t="shared" si="133"/>
        <v/>
      </c>
      <c r="AV203" s="36" t="str">
        <f t="shared" si="134"/>
        <v/>
      </c>
      <c r="AW203" s="36" t="str">
        <f t="shared" si="135"/>
        <v/>
      </c>
      <c r="AX203" s="36" t="str">
        <f t="shared" si="136"/>
        <v/>
      </c>
      <c r="AY203" s="36" t="str">
        <f t="shared" si="137"/>
        <v/>
      </c>
      <c r="AZ203" s="36" t="str">
        <f t="shared" si="138"/>
        <v/>
      </c>
      <c r="BA203" s="36" t="str">
        <f t="shared" si="139"/>
        <v/>
      </c>
      <c r="BB203" s="36" t="str">
        <f t="shared" si="140"/>
        <v/>
      </c>
      <c r="BC203" s="36" t="str">
        <f t="shared" si="141"/>
        <v/>
      </c>
      <c r="BD203" s="36" t="str">
        <f t="shared" si="142"/>
        <v/>
      </c>
      <c r="BE203" s="36" t="str">
        <f t="shared" si="143"/>
        <v/>
      </c>
      <c r="BF203" s="36" t="str">
        <f t="shared" si="144"/>
        <v/>
      </c>
      <c r="BG203" s="36" t="str">
        <f t="shared" si="145"/>
        <v/>
      </c>
      <c r="BH203" s="36" t="str">
        <f t="shared" si="146"/>
        <v/>
      </c>
      <c r="BI203" s="36" t="str">
        <f t="shared" si="147"/>
        <v/>
      </c>
      <c r="BJ203" s="36" t="str">
        <f t="shared" si="148"/>
        <v/>
      </c>
      <c r="BK203" s="36" t="str">
        <f t="shared" si="149"/>
        <v/>
      </c>
      <c r="BL203" s="36" t="str">
        <f t="shared" si="150"/>
        <v/>
      </c>
      <c r="BM203" s="36" t="str">
        <f t="shared" si="151"/>
        <v/>
      </c>
      <c r="BN203" s="38" t="e">
        <f t="shared" si="130"/>
        <v>#DIV/0!</v>
      </c>
      <c r="BO203" s="38" t="e">
        <f t="shared" si="131"/>
        <v>#DIV/0!</v>
      </c>
      <c r="BP203" s="39" t="str">
        <f t="shared" si="152"/>
        <v/>
      </c>
      <c r="BQ203" s="39" t="str">
        <f t="shared" si="153"/>
        <v/>
      </c>
      <c r="BR203" s="39" t="str">
        <f t="shared" si="154"/>
        <v/>
      </c>
      <c r="BS203" s="39" t="str">
        <f t="shared" si="155"/>
        <v/>
      </c>
      <c r="BT203" s="39" t="str">
        <f t="shared" si="156"/>
        <v/>
      </c>
      <c r="BU203" s="39" t="str">
        <f t="shared" si="157"/>
        <v/>
      </c>
      <c r="BV203" s="39" t="str">
        <f t="shared" si="158"/>
        <v/>
      </c>
      <c r="BW203" s="39" t="str">
        <f t="shared" si="159"/>
        <v/>
      </c>
      <c r="BX203" s="39" t="str">
        <f t="shared" si="160"/>
        <v/>
      </c>
      <c r="BY203" s="39" t="str">
        <f t="shared" si="161"/>
        <v/>
      </c>
      <c r="BZ203" s="39" t="str">
        <f t="shared" si="162"/>
        <v/>
      </c>
      <c r="CA203" s="39" t="str">
        <f t="shared" si="163"/>
        <v/>
      </c>
      <c r="CB203" s="39" t="str">
        <f t="shared" si="164"/>
        <v/>
      </c>
      <c r="CC203" s="39" t="str">
        <f t="shared" si="165"/>
        <v/>
      </c>
      <c r="CD203" s="39" t="str">
        <f t="shared" si="166"/>
        <v/>
      </c>
      <c r="CE203" s="39" t="str">
        <f t="shared" si="167"/>
        <v/>
      </c>
      <c r="CF203" s="39" t="str">
        <f t="shared" si="168"/>
        <v/>
      </c>
      <c r="CG203" s="39" t="str">
        <f t="shared" si="169"/>
        <v/>
      </c>
      <c r="CH203" s="39" t="str">
        <f t="shared" si="170"/>
        <v/>
      </c>
      <c r="CI203" s="39" t="str">
        <f t="shared" si="171"/>
        <v/>
      </c>
    </row>
    <row r="204" spans="1:87">
      <c r="A204" s="18"/>
      <c r="B204" s="15" t="str">
        <f>'Gene Table'!E203</f>
        <v>mmu-miR-208a-3p</v>
      </c>
      <c r="C204" s="15" t="str">
        <f>'Gene Table'!B203</f>
        <v>I09</v>
      </c>
      <c r="D204" s="16" t="str">
        <f>IF(SUM('Test Sample Data'!D$3:D$98)&gt;10,IF(AND(ISNUMBER('Test Sample Data'!D203),'Test Sample Data'!D203&lt;$B$1,'Test Sample Data'!D203&gt;0),'Test Sample Data'!D203,$B$1),"")</f>
        <v/>
      </c>
      <c r="E204" s="17" t="str">
        <f>IF(SUM('Test Sample Data'!E$3:E$98)&gt;10,IF(AND(ISNUMBER('Test Sample Data'!E203),'Test Sample Data'!E203&lt;$B$1,'Test Sample Data'!E203&gt;0),'Test Sample Data'!E203,$B$1),"")</f>
        <v/>
      </c>
      <c r="F204" s="17" t="str">
        <f>IF(SUM('Test Sample Data'!F$3:F$98)&gt;10,IF(AND(ISNUMBER('Test Sample Data'!F203),'Test Sample Data'!F203&lt;$B$1,'Test Sample Data'!F203&gt;0),'Test Sample Data'!F203,$B$1),"")</f>
        <v/>
      </c>
      <c r="G204" s="17" t="str">
        <f>IF(SUM('Test Sample Data'!G$3:G$98)&gt;10,IF(AND(ISNUMBER('Test Sample Data'!G203),'Test Sample Data'!G203&lt;$B$1,'Test Sample Data'!G203&gt;0),'Test Sample Data'!G203,$B$1),"")</f>
        <v/>
      </c>
      <c r="H204" s="17" t="str">
        <f>IF(SUM('Test Sample Data'!H$3:H$98)&gt;10,IF(AND(ISNUMBER('Test Sample Data'!H203),'Test Sample Data'!H203&lt;$B$1,'Test Sample Data'!H203&gt;0),'Test Sample Data'!H203,$B$1),"")</f>
        <v/>
      </c>
      <c r="I204" s="17" t="str">
        <f>IF(SUM('Test Sample Data'!I$3:I$98)&gt;10,IF(AND(ISNUMBER('Test Sample Data'!I203),'Test Sample Data'!I203&lt;$B$1,'Test Sample Data'!I203&gt;0),'Test Sample Data'!I203,$B$1),"")</f>
        <v/>
      </c>
      <c r="J204" s="17" t="str">
        <f>IF(SUM('Test Sample Data'!J$3:J$98)&gt;10,IF(AND(ISNUMBER('Test Sample Data'!J203),'Test Sample Data'!J203&lt;$B$1,'Test Sample Data'!J203&gt;0),'Test Sample Data'!J203,$B$1),"")</f>
        <v/>
      </c>
      <c r="K204" s="17" t="str">
        <f>IF(SUM('Test Sample Data'!K$3:K$98)&gt;10,IF(AND(ISNUMBER('Test Sample Data'!K203),'Test Sample Data'!K203&lt;$B$1,'Test Sample Data'!K203&gt;0),'Test Sample Data'!K203,$B$1),"")</f>
        <v/>
      </c>
      <c r="L204" s="17" t="str">
        <f>IF(SUM('Test Sample Data'!L$3:L$98)&gt;10,IF(AND(ISNUMBER('Test Sample Data'!L203),'Test Sample Data'!L203&lt;$B$1,'Test Sample Data'!L203&gt;0),'Test Sample Data'!L203,$B$1),"")</f>
        <v/>
      </c>
      <c r="M204" s="17" t="str">
        <f>IF(SUM('Test Sample Data'!M$3:M$98)&gt;10,IF(AND(ISNUMBER('Test Sample Data'!M203),'Test Sample Data'!M203&lt;$B$1,'Test Sample Data'!M203&gt;0),'Test Sample Data'!M203,$B$1),"")</f>
        <v/>
      </c>
      <c r="N204" s="17" t="str">
        <f>'Gene Table'!E203</f>
        <v>mmu-miR-208a-3p</v>
      </c>
      <c r="O204" s="17" t="str">
        <f>'Gene Table'!B203</f>
        <v>I09</v>
      </c>
      <c r="P204" s="17" t="str">
        <f>IF(SUM('Control Sample Data'!D$3:D$98)&gt;10,IF(AND(ISNUMBER('Control Sample Data'!D203),'Control Sample Data'!D203&lt;$B$1,'Control Sample Data'!D203&gt;0),'Control Sample Data'!D203,$B$1),"")</f>
        <v/>
      </c>
      <c r="Q204" s="17" t="str">
        <f>IF(SUM('Control Sample Data'!E$3:E$98)&gt;10,IF(AND(ISNUMBER('Control Sample Data'!E203),'Control Sample Data'!E203&lt;$B$1,'Control Sample Data'!E203&gt;0),'Control Sample Data'!E203,$B$1),"")</f>
        <v/>
      </c>
      <c r="R204" s="17" t="str">
        <f>IF(SUM('Control Sample Data'!F$3:F$98)&gt;10,IF(AND(ISNUMBER('Control Sample Data'!F203),'Control Sample Data'!F203&lt;$B$1,'Control Sample Data'!F203&gt;0),'Control Sample Data'!F203,$B$1),"")</f>
        <v/>
      </c>
      <c r="S204" s="17" t="str">
        <f>IF(SUM('Control Sample Data'!G$3:G$98)&gt;10,IF(AND(ISNUMBER('Control Sample Data'!G203),'Control Sample Data'!G203&lt;$B$1,'Control Sample Data'!G203&gt;0),'Control Sample Data'!G203,$B$1),"")</f>
        <v/>
      </c>
      <c r="T204" s="17" t="str">
        <f>IF(SUM('Control Sample Data'!H$3:H$98)&gt;10,IF(AND(ISNUMBER('Control Sample Data'!H203),'Control Sample Data'!H203&lt;$B$1,'Control Sample Data'!H203&gt;0),'Control Sample Data'!H203,$B$1),"")</f>
        <v/>
      </c>
      <c r="U204" s="17" t="str">
        <f>IF(SUM('Control Sample Data'!I$3:I$98)&gt;10,IF(AND(ISNUMBER('Control Sample Data'!I203),'Control Sample Data'!I203&lt;$B$1,'Control Sample Data'!I203&gt;0),'Control Sample Data'!I203,$B$1),"")</f>
        <v/>
      </c>
      <c r="V204" s="17" t="str">
        <f>IF(SUM('Control Sample Data'!J$3:J$98)&gt;10,IF(AND(ISNUMBER('Control Sample Data'!J203),'Control Sample Data'!J203&lt;$B$1,'Control Sample Data'!J203&gt;0),'Control Sample Data'!J203,$B$1),"")</f>
        <v/>
      </c>
      <c r="W204" s="17" t="str">
        <f>IF(SUM('Control Sample Data'!K$3:K$98)&gt;10,IF(AND(ISNUMBER('Control Sample Data'!K203),'Control Sample Data'!K203&lt;$B$1,'Control Sample Data'!K203&gt;0),'Control Sample Data'!K203,$B$1),"")</f>
        <v/>
      </c>
      <c r="X204" s="17" t="str">
        <f>IF(SUM('Control Sample Data'!L$3:L$98)&gt;10,IF(AND(ISNUMBER('Control Sample Data'!L203),'Control Sample Data'!L203&lt;$B$1,'Control Sample Data'!L203&gt;0),'Control Sample Data'!L203,$B$1),"")</f>
        <v/>
      </c>
      <c r="Y204" s="40" t="str">
        <f>IF(SUM('Control Sample Data'!M$3:M$98)&gt;10,IF(AND(ISNUMBER('Control Sample Data'!M203),'Control Sample Data'!M203&lt;$B$1,'Control Sample Data'!M203&gt;0),'Control Sample Data'!M203,$B$1),"")</f>
        <v/>
      </c>
      <c r="Z204" s="41"/>
      <c r="AA204" s="41"/>
      <c r="AB204" s="41"/>
      <c r="AC204" s="41"/>
      <c r="AD204" s="41"/>
      <c r="AE204" s="41"/>
      <c r="AF204" s="41"/>
      <c r="AG204" s="41"/>
      <c r="AH204" s="41"/>
      <c r="AI204" s="41"/>
      <c r="AJ204" s="41"/>
      <c r="AK204" s="41"/>
      <c r="AL204" s="41"/>
      <c r="AM204" s="41"/>
      <c r="AN204" s="41"/>
      <c r="AO204" s="41"/>
      <c r="AP204" s="41"/>
      <c r="AQ204" s="41"/>
      <c r="AR204" s="41"/>
      <c r="AS204" s="41"/>
      <c r="AT204" s="36" t="str">
        <f t="shared" si="132"/>
        <v/>
      </c>
      <c r="AU204" s="36" t="str">
        <f t="shared" si="133"/>
        <v/>
      </c>
      <c r="AV204" s="36" t="str">
        <f t="shared" si="134"/>
        <v/>
      </c>
      <c r="AW204" s="36" t="str">
        <f t="shared" si="135"/>
        <v/>
      </c>
      <c r="AX204" s="36" t="str">
        <f t="shared" si="136"/>
        <v/>
      </c>
      <c r="AY204" s="36" t="str">
        <f t="shared" si="137"/>
        <v/>
      </c>
      <c r="AZ204" s="36" t="str">
        <f t="shared" si="138"/>
        <v/>
      </c>
      <c r="BA204" s="36" t="str">
        <f t="shared" si="139"/>
        <v/>
      </c>
      <c r="BB204" s="36" t="str">
        <f t="shared" si="140"/>
        <v/>
      </c>
      <c r="BC204" s="36" t="str">
        <f t="shared" si="141"/>
        <v/>
      </c>
      <c r="BD204" s="36" t="str">
        <f t="shared" si="142"/>
        <v/>
      </c>
      <c r="BE204" s="36" t="str">
        <f t="shared" si="143"/>
        <v/>
      </c>
      <c r="BF204" s="36" t="str">
        <f t="shared" si="144"/>
        <v/>
      </c>
      <c r="BG204" s="36" t="str">
        <f t="shared" si="145"/>
        <v/>
      </c>
      <c r="BH204" s="36" t="str">
        <f t="shared" si="146"/>
        <v/>
      </c>
      <c r="BI204" s="36" t="str">
        <f t="shared" si="147"/>
        <v/>
      </c>
      <c r="BJ204" s="36" t="str">
        <f t="shared" si="148"/>
        <v/>
      </c>
      <c r="BK204" s="36" t="str">
        <f t="shared" si="149"/>
        <v/>
      </c>
      <c r="BL204" s="36" t="str">
        <f t="shared" si="150"/>
        <v/>
      </c>
      <c r="BM204" s="36" t="str">
        <f t="shared" si="151"/>
        <v/>
      </c>
      <c r="BN204" s="38" t="e">
        <f t="shared" si="130"/>
        <v>#DIV/0!</v>
      </c>
      <c r="BO204" s="38" t="e">
        <f t="shared" si="131"/>
        <v>#DIV/0!</v>
      </c>
      <c r="BP204" s="39" t="str">
        <f t="shared" si="152"/>
        <v/>
      </c>
      <c r="BQ204" s="39" t="str">
        <f t="shared" si="153"/>
        <v/>
      </c>
      <c r="BR204" s="39" t="str">
        <f t="shared" si="154"/>
        <v/>
      </c>
      <c r="BS204" s="39" t="str">
        <f t="shared" si="155"/>
        <v/>
      </c>
      <c r="BT204" s="39" t="str">
        <f t="shared" si="156"/>
        <v/>
      </c>
      <c r="BU204" s="39" t="str">
        <f t="shared" si="157"/>
        <v/>
      </c>
      <c r="BV204" s="39" t="str">
        <f t="shared" si="158"/>
        <v/>
      </c>
      <c r="BW204" s="39" t="str">
        <f t="shared" si="159"/>
        <v/>
      </c>
      <c r="BX204" s="39" t="str">
        <f t="shared" si="160"/>
        <v/>
      </c>
      <c r="BY204" s="39" t="str">
        <f t="shared" si="161"/>
        <v/>
      </c>
      <c r="BZ204" s="39" t="str">
        <f t="shared" si="162"/>
        <v/>
      </c>
      <c r="CA204" s="39" t="str">
        <f t="shared" si="163"/>
        <v/>
      </c>
      <c r="CB204" s="39" t="str">
        <f t="shared" si="164"/>
        <v/>
      </c>
      <c r="CC204" s="39" t="str">
        <f t="shared" si="165"/>
        <v/>
      </c>
      <c r="CD204" s="39" t="str">
        <f t="shared" si="166"/>
        <v/>
      </c>
      <c r="CE204" s="39" t="str">
        <f t="shared" si="167"/>
        <v/>
      </c>
      <c r="CF204" s="39" t="str">
        <f t="shared" si="168"/>
        <v/>
      </c>
      <c r="CG204" s="39" t="str">
        <f t="shared" si="169"/>
        <v/>
      </c>
      <c r="CH204" s="39" t="str">
        <f t="shared" si="170"/>
        <v/>
      </c>
      <c r="CI204" s="39" t="str">
        <f t="shared" si="171"/>
        <v/>
      </c>
    </row>
    <row r="205" spans="1:87">
      <c r="A205" s="18"/>
      <c r="B205" s="15" t="str">
        <f>'Gene Table'!E204</f>
        <v>mmu-miR-568</v>
      </c>
      <c r="C205" s="15" t="str">
        <f>'Gene Table'!B204</f>
        <v>I10</v>
      </c>
      <c r="D205" s="16" t="str">
        <f>IF(SUM('Test Sample Data'!D$3:D$98)&gt;10,IF(AND(ISNUMBER('Test Sample Data'!D204),'Test Sample Data'!D204&lt;$B$1,'Test Sample Data'!D204&gt;0),'Test Sample Data'!D204,$B$1),"")</f>
        <v/>
      </c>
      <c r="E205" s="17" t="str">
        <f>IF(SUM('Test Sample Data'!E$3:E$98)&gt;10,IF(AND(ISNUMBER('Test Sample Data'!E204),'Test Sample Data'!E204&lt;$B$1,'Test Sample Data'!E204&gt;0),'Test Sample Data'!E204,$B$1),"")</f>
        <v/>
      </c>
      <c r="F205" s="17" t="str">
        <f>IF(SUM('Test Sample Data'!F$3:F$98)&gt;10,IF(AND(ISNUMBER('Test Sample Data'!F204),'Test Sample Data'!F204&lt;$B$1,'Test Sample Data'!F204&gt;0),'Test Sample Data'!F204,$B$1),"")</f>
        <v/>
      </c>
      <c r="G205" s="17" t="str">
        <f>IF(SUM('Test Sample Data'!G$3:G$98)&gt;10,IF(AND(ISNUMBER('Test Sample Data'!G204),'Test Sample Data'!G204&lt;$B$1,'Test Sample Data'!G204&gt;0),'Test Sample Data'!G204,$B$1),"")</f>
        <v/>
      </c>
      <c r="H205" s="17" t="str">
        <f>IF(SUM('Test Sample Data'!H$3:H$98)&gt;10,IF(AND(ISNUMBER('Test Sample Data'!H204),'Test Sample Data'!H204&lt;$B$1,'Test Sample Data'!H204&gt;0),'Test Sample Data'!H204,$B$1),"")</f>
        <v/>
      </c>
      <c r="I205" s="17" t="str">
        <f>IF(SUM('Test Sample Data'!I$3:I$98)&gt;10,IF(AND(ISNUMBER('Test Sample Data'!I204),'Test Sample Data'!I204&lt;$B$1,'Test Sample Data'!I204&gt;0),'Test Sample Data'!I204,$B$1),"")</f>
        <v/>
      </c>
      <c r="J205" s="17" t="str">
        <f>IF(SUM('Test Sample Data'!J$3:J$98)&gt;10,IF(AND(ISNUMBER('Test Sample Data'!J204),'Test Sample Data'!J204&lt;$B$1,'Test Sample Data'!J204&gt;0),'Test Sample Data'!J204,$B$1),"")</f>
        <v/>
      </c>
      <c r="K205" s="17" t="str">
        <f>IF(SUM('Test Sample Data'!K$3:K$98)&gt;10,IF(AND(ISNUMBER('Test Sample Data'!K204),'Test Sample Data'!K204&lt;$B$1,'Test Sample Data'!K204&gt;0),'Test Sample Data'!K204,$B$1),"")</f>
        <v/>
      </c>
      <c r="L205" s="17" t="str">
        <f>IF(SUM('Test Sample Data'!L$3:L$98)&gt;10,IF(AND(ISNUMBER('Test Sample Data'!L204),'Test Sample Data'!L204&lt;$B$1,'Test Sample Data'!L204&gt;0),'Test Sample Data'!L204,$B$1),"")</f>
        <v/>
      </c>
      <c r="M205" s="17" t="str">
        <f>IF(SUM('Test Sample Data'!M$3:M$98)&gt;10,IF(AND(ISNUMBER('Test Sample Data'!M204),'Test Sample Data'!M204&lt;$B$1,'Test Sample Data'!M204&gt;0),'Test Sample Data'!M204,$B$1),"")</f>
        <v/>
      </c>
      <c r="N205" s="17" t="str">
        <f>'Gene Table'!E204</f>
        <v>mmu-miR-568</v>
      </c>
      <c r="O205" s="17" t="str">
        <f>'Gene Table'!B204</f>
        <v>I10</v>
      </c>
      <c r="P205" s="17" t="str">
        <f>IF(SUM('Control Sample Data'!D$3:D$98)&gt;10,IF(AND(ISNUMBER('Control Sample Data'!D204),'Control Sample Data'!D204&lt;$B$1,'Control Sample Data'!D204&gt;0),'Control Sample Data'!D204,$B$1),"")</f>
        <v/>
      </c>
      <c r="Q205" s="17" t="str">
        <f>IF(SUM('Control Sample Data'!E$3:E$98)&gt;10,IF(AND(ISNUMBER('Control Sample Data'!E204),'Control Sample Data'!E204&lt;$B$1,'Control Sample Data'!E204&gt;0),'Control Sample Data'!E204,$B$1),"")</f>
        <v/>
      </c>
      <c r="R205" s="17" t="str">
        <f>IF(SUM('Control Sample Data'!F$3:F$98)&gt;10,IF(AND(ISNUMBER('Control Sample Data'!F204),'Control Sample Data'!F204&lt;$B$1,'Control Sample Data'!F204&gt;0),'Control Sample Data'!F204,$B$1),"")</f>
        <v/>
      </c>
      <c r="S205" s="17" t="str">
        <f>IF(SUM('Control Sample Data'!G$3:G$98)&gt;10,IF(AND(ISNUMBER('Control Sample Data'!G204),'Control Sample Data'!G204&lt;$B$1,'Control Sample Data'!G204&gt;0),'Control Sample Data'!G204,$B$1),"")</f>
        <v/>
      </c>
      <c r="T205" s="17" t="str">
        <f>IF(SUM('Control Sample Data'!H$3:H$98)&gt;10,IF(AND(ISNUMBER('Control Sample Data'!H204),'Control Sample Data'!H204&lt;$B$1,'Control Sample Data'!H204&gt;0),'Control Sample Data'!H204,$B$1),"")</f>
        <v/>
      </c>
      <c r="U205" s="17" t="str">
        <f>IF(SUM('Control Sample Data'!I$3:I$98)&gt;10,IF(AND(ISNUMBER('Control Sample Data'!I204),'Control Sample Data'!I204&lt;$B$1,'Control Sample Data'!I204&gt;0),'Control Sample Data'!I204,$B$1),"")</f>
        <v/>
      </c>
      <c r="V205" s="17" t="str">
        <f>IF(SUM('Control Sample Data'!J$3:J$98)&gt;10,IF(AND(ISNUMBER('Control Sample Data'!J204),'Control Sample Data'!J204&lt;$B$1,'Control Sample Data'!J204&gt;0),'Control Sample Data'!J204,$B$1),"")</f>
        <v/>
      </c>
      <c r="W205" s="17" t="str">
        <f>IF(SUM('Control Sample Data'!K$3:K$98)&gt;10,IF(AND(ISNUMBER('Control Sample Data'!K204),'Control Sample Data'!K204&lt;$B$1,'Control Sample Data'!K204&gt;0),'Control Sample Data'!K204,$B$1),"")</f>
        <v/>
      </c>
      <c r="X205" s="17" t="str">
        <f>IF(SUM('Control Sample Data'!L$3:L$98)&gt;10,IF(AND(ISNUMBER('Control Sample Data'!L204),'Control Sample Data'!L204&lt;$B$1,'Control Sample Data'!L204&gt;0),'Control Sample Data'!L204,$B$1),"")</f>
        <v/>
      </c>
      <c r="Y205" s="40" t="str">
        <f>IF(SUM('Control Sample Data'!M$3:M$98)&gt;10,IF(AND(ISNUMBER('Control Sample Data'!M204),'Control Sample Data'!M204&lt;$B$1,'Control Sample Data'!M204&gt;0),'Control Sample Data'!M204,$B$1),"")</f>
        <v/>
      </c>
      <c r="Z205" s="41"/>
      <c r="AA205" s="41"/>
      <c r="AB205" s="41"/>
      <c r="AC205" s="41"/>
      <c r="AD205" s="41"/>
      <c r="AE205" s="41"/>
      <c r="AF205" s="41"/>
      <c r="AG205" s="41"/>
      <c r="AH205" s="41"/>
      <c r="AI205" s="41"/>
      <c r="AJ205" s="41"/>
      <c r="AK205" s="41"/>
      <c r="AL205" s="41"/>
      <c r="AM205" s="41"/>
      <c r="AN205" s="41"/>
      <c r="AO205" s="41"/>
      <c r="AP205" s="41"/>
      <c r="AQ205" s="41"/>
      <c r="AR205" s="41"/>
      <c r="AS205" s="41"/>
      <c r="AT205" s="36" t="str">
        <f t="shared" si="132"/>
        <v/>
      </c>
      <c r="AU205" s="36" t="str">
        <f t="shared" si="133"/>
        <v/>
      </c>
      <c r="AV205" s="36" t="str">
        <f t="shared" si="134"/>
        <v/>
      </c>
      <c r="AW205" s="36" t="str">
        <f t="shared" si="135"/>
        <v/>
      </c>
      <c r="AX205" s="36" t="str">
        <f t="shared" si="136"/>
        <v/>
      </c>
      <c r="AY205" s="36" t="str">
        <f t="shared" si="137"/>
        <v/>
      </c>
      <c r="AZ205" s="36" t="str">
        <f t="shared" si="138"/>
        <v/>
      </c>
      <c r="BA205" s="36" t="str">
        <f t="shared" si="139"/>
        <v/>
      </c>
      <c r="BB205" s="36" t="str">
        <f t="shared" si="140"/>
        <v/>
      </c>
      <c r="BC205" s="36" t="str">
        <f t="shared" si="141"/>
        <v/>
      </c>
      <c r="BD205" s="36" t="str">
        <f t="shared" si="142"/>
        <v/>
      </c>
      <c r="BE205" s="36" t="str">
        <f t="shared" si="143"/>
        <v/>
      </c>
      <c r="BF205" s="36" t="str">
        <f t="shared" si="144"/>
        <v/>
      </c>
      <c r="BG205" s="36" t="str">
        <f t="shared" si="145"/>
        <v/>
      </c>
      <c r="BH205" s="36" t="str">
        <f t="shared" si="146"/>
        <v/>
      </c>
      <c r="BI205" s="36" t="str">
        <f t="shared" si="147"/>
        <v/>
      </c>
      <c r="BJ205" s="36" t="str">
        <f t="shared" si="148"/>
        <v/>
      </c>
      <c r="BK205" s="36" t="str">
        <f t="shared" si="149"/>
        <v/>
      </c>
      <c r="BL205" s="36" t="str">
        <f t="shared" si="150"/>
        <v/>
      </c>
      <c r="BM205" s="36" t="str">
        <f t="shared" si="151"/>
        <v/>
      </c>
      <c r="BN205" s="38" t="e">
        <f t="shared" si="130"/>
        <v>#DIV/0!</v>
      </c>
      <c r="BO205" s="38" t="e">
        <f t="shared" si="131"/>
        <v>#DIV/0!</v>
      </c>
      <c r="BP205" s="39" t="str">
        <f t="shared" si="152"/>
        <v/>
      </c>
      <c r="BQ205" s="39" t="str">
        <f t="shared" si="153"/>
        <v/>
      </c>
      <c r="BR205" s="39" t="str">
        <f t="shared" si="154"/>
        <v/>
      </c>
      <c r="BS205" s="39" t="str">
        <f t="shared" si="155"/>
        <v/>
      </c>
      <c r="BT205" s="39" t="str">
        <f t="shared" si="156"/>
        <v/>
      </c>
      <c r="BU205" s="39" t="str">
        <f t="shared" si="157"/>
        <v/>
      </c>
      <c r="BV205" s="39" t="str">
        <f t="shared" si="158"/>
        <v/>
      </c>
      <c r="BW205" s="39" t="str">
        <f t="shared" si="159"/>
        <v/>
      </c>
      <c r="BX205" s="39" t="str">
        <f t="shared" si="160"/>
        <v/>
      </c>
      <c r="BY205" s="39" t="str">
        <f t="shared" si="161"/>
        <v/>
      </c>
      <c r="BZ205" s="39" t="str">
        <f t="shared" si="162"/>
        <v/>
      </c>
      <c r="CA205" s="39" t="str">
        <f t="shared" si="163"/>
        <v/>
      </c>
      <c r="CB205" s="39" t="str">
        <f t="shared" si="164"/>
        <v/>
      </c>
      <c r="CC205" s="39" t="str">
        <f t="shared" si="165"/>
        <v/>
      </c>
      <c r="CD205" s="39" t="str">
        <f t="shared" si="166"/>
        <v/>
      </c>
      <c r="CE205" s="39" t="str">
        <f t="shared" si="167"/>
        <v/>
      </c>
      <c r="CF205" s="39" t="str">
        <f t="shared" si="168"/>
        <v/>
      </c>
      <c r="CG205" s="39" t="str">
        <f t="shared" si="169"/>
        <v/>
      </c>
      <c r="CH205" s="39" t="str">
        <f t="shared" si="170"/>
        <v/>
      </c>
      <c r="CI205" s="39" t="str">
        <f t="shared" si="171"/>
        <v/>
      </c>
    </row>
    <row r="206" spans="1:87">
      <c r="A206" s="18"/>
      <c r="B206" s="15" t="str">
        <f>'Gene Table'!E205</f>
        <v>mmu-miR-208b-3p</v>
      </c>
      <c r="C206" s="15" t="str">
        <f>'Gene Table'!B205</f>
        <v>I11</v>
      </c>
      <c r="D206" s="16" t="str">
        <f>IF(SUM('Test Sample Data'!D$3:D$98)&gt;10,IF(AND(ISNUMBER('Test Sample Data'!D205),'Test Sample Data'!D205&lt;$B$1,'Test Sample Data'!D205&gt;0),'Test Sample Data'!D205,$B$1),"")</f>
        <v/>
      </c>
      <c r="E206" s="17" t="str">
        <f>IF(SUM('Test Sample Data'!E$3:E$98)&gt;10,IF(AND(ISNUMBER('Test Sample Data'!E205),'Test Sample Data'!E205&lt;$B$1,'Test Sample Data'!E205&gt;0),'Test Sample Data'!E205,$B$1),"")</f>
        <v/>
      </c>
      <c r="F206" s="17" t="str">
        <f>IF(SUM('Test Sample Data'!F$3:F$98)&gt;10,IF(AND(ISNUMBER('Test Sample Data'!F205),'Test Sample Data'!F205&lt;$B$1,'Test Sample Data'!F205&gt;0),'Test Sample Data'!F205,$B$1),"")</f>
        <v/>
      </c>
      <c r="G206" s="17" t="str">
        <f>IF(SUM('Test Sample Data'!G$3:G$98)&gt;10,IF(AND(ISNUMBER('Test Sample Data'!G205),'Test Sample Data'!G205&lt;$B$1,'Test Sample Data'!G205&gt;0),'Test Sample Data'!G205,$B$1),"")</f>
        <v/>
      </c>
      <c r="H206" s="17" t="str">
        <f>IF(SUM('Test Sample Data'!H$3:H$98)&gt;10,IF(AND(ISNUMBER('Test Sample Data'!H205),'Test Sample Data'!H205&lt;$B$1,'Test Sample Data'!H205&gt;0),'Test Sample Data'!H205,$B$1),"")</f>
        <v/>
      </c>
      <c r="I206" s="17" t="str">
        <f>IF(SUM('Test Sample Data'!I$3:I$98)&gt;10,IF(AND(ISNUMBER('Test Sample Data'!I205),'Test Sample Data'!I205&lt;$B$1,'Test Sample Data'!I205&gt;0),'Test Sample Data'!I205,$B$1),"")</f>
        <v/>
      </c>
      <c r="J206" s="17" t="str">
        <f>IF(SUM('Test Sample Data'!J$3:J$98)&gt;10,IF(AND(ISNUMBER('Test Sample Data'!J205),'Test Sample Data'!J205&lt;$B$1,'Test Sample Data'!J205&gt;0),'Test Sample Data'!J205,$B$1),"")</f>
        <v/>
      </c>
      <c r="K206" s="17" t="str">
        <f>IF(SUM('Test Sample Data'!K$3:K$98)&gt;10,IF(AND(ISNUMBER('Test Sample Data'!K205),'Test Sample Data'!K205&lt;$B$1,'Test Sample Data'!K205&gt;0),'Test Sample Data'!K205,$B$1),"")</f>
        <v/>
      </c>
      <c r="L206" s="17" t="str">
        <f>IF(SUM('Test Sample Data'!L$3:L$98)&gt;10,IF(AND(ISNUMBER('Test Sample Data'!L205),'Test Sample Data'!L205&lt;$B$1,'Test Sample Data'!L205&gt;0),'Test Sample Data'!L205,$B$1),"")</f>
        <v/>
      </c>
      <c r="M206" s="17" t="str">
        <f>IF(SUM('Test Sample Data'!M$3:M$98)&gt;10,IF(AND(ISNUMBER('Test Sample Data'!M205),'Test Sample Data'!M205&lt;$B$1,'Test Sample Data'!M205&gt;0),'Test Sample Data'!M205,$B$1),"")</f>
        <v/>
      </c>
      <c r="N206" s="17" t="str">
        <f>'Gene Table'!E205</f>
        <v>mmu-miR-208b-3p</v>
      </c>
      <c r="O206" s="17" t="str">
        <f>'Gene Table'!B205</f>
        <v>I11</v>
      </c>
      <c r="P206" s="17" t="str">
        <f>IF(SUM('Control Sample Data'!D$3:D$98)&gt;10,IF(AND(ISNUMBER('Control Sample Data'!D205),'Control Sample Data'!D205&lt;$B$1,'Control Sample Data'!D205&gt;0),'Control Sample Data'!D205,$B$1),"")</f>
        <v/>
      </c>
      <c r="Q206" s="17" t="str">
        <f>IF(SUM('Control Sample Data'!E$3:E$98)&gt;10,IF(AND(ISNUMBER('Control Sample Data'!E205),'Control Sample Data'!E205&lt;$B$1,'Control Sample Data'!E205&gt;0),'Control Sample Data'!E205,$B$1),"")</f>
        <v/>
      </c>
      <c r="R206" s="17" t="str">
        <f>IF(SUM('Control Sample Data'!F$3:F$98)&gt;10,IF(AND(ISNUMBER('Control Sample Data'!F205),'Control Sample Data'!F205&lt;$B$1,'Control Sample Data'!F205&gt;0),'Control Sample Data'!F205,$B$1),"")</f>
        <v/>
      </c>
      <c r="S206" s="17" t="str">
        <f>IF(SUM('Control Sample Data'!G$3:G$98)&gt;10,IF(AND(ISNUMBER('Control Sample Data'!G205),'Control Sample Data'!G205&lt;$B$1,'Control Sample Data'!G205&gt;0),'Control Sample Data'!G205,$B$1),"")</f>
        <v/>
      </c>
      <c r="T206" s="17" t="str">
        <f>IF(SUM('Control Sample Data'!H$3:H$98)&gt;10,IF(AND(ISNUMBER('Control Sample Data'!H205),'Control Sample Data'!H205&lt;$B$1,'Control Sample Data'!H205&gt;0),'Control Sample Data'!H205,$B$1),"")</f>
        <v/>
      </c>
      <c r="U206" s="17" t="str">
        <f>IF(SUM('Control Sample Data'!I$3:I$98)&gt;10,IF(AND(ISNUMBER('Control Sample Data'!I205),'Control Sample Data'!I205&lt;$B$1,'Control Sample Data'!I205&gt;0),'Control Sample Data'!I205,$B$1),"")</f>
        <v/>
      </c>
      <c r="V206" s="17" t="str">
        <f>IF(SUM('Control Sample Data'!J$3:J$98)&gt;10,IF(AND(ISNUMBER('Control Sample Data'!J205),'Control Sample Data'!J205&lt;$B$1,'Control Sample Data'!J205&gt;0),'Control Sample Data'!J205,$B$1),"")</f>
        <v/>
      </c>
      <c r="W206" s="17" t="str">
        <f>IF(SUM('Control Sample Data'!K$3:K$98)&gt;10,IF(AND(ISNUMBER('Control Sample Data'!K205),'Control Sample Data'!K205&lt;$B$1,'Control Sample Data'!K205&gt;0),'Control Sample Data'!K205,$B$1),"")</f>
        <v/>
      </c>
      <c r="X206" s="17" t="str">
        <f>IF(SUM('Control Sample Data'!L$3:L$98)&gt;10,IF(AND(ISNUMBER('Control Sample Data'!L205),'Control Sample Data'!L205&lt;$B$1,'Control Sample Data'!L205&gt;0),'Control Sample Data'!L205,$B$1),"")</f>
        <v/>
      </c>
      <c r="Y206" s="40" t="str">
        <f>IF(SUM('Control Sample Data'!M$3:M$98)&gt;10,IF(AND(ISNUMBER('Control Sample Data'!M205),'Control Sample Data'!M205&lt;$B$1,'Control Sample Data'!M205&gt;0),'Control Sample Data'!M205,$B$1),"")</f>
        <v/>
      </c>
      <c r="Z206" s="41"/>
      <c r="AA206" s="41"/>
      <c r="AB206" s="41"/>
      <c r="AC206" s="41"/>
      <c r="AD206" s="41"/>
      <c r="AE206" s="41"/>
      <c r="AF206" s="41"/>
      <c r="AG206" s="41"/>
      <c r="AH206" s="41"/>
      <c r="AI206" s="41"/>
      <c r="AJ206" s="41"/>
      <c r="AK206" s="41"/>
      <c r="AL206" s="41"/>
      <c r="AM206" s="41"/>
      <c r="AN206" s="41"/>
      <c r="AO206" s="41"/>
      <c r="AP206" s="41"/>
      <c r="AQ206" s="41"/>
      <c r="AR206" s="41"/>
      <c r="AS206" s="41"/>
      <c r="AT206" s="36" t="str">
        <f t="shared" si="132"/>
        <v/>
      </c>
      <c r="AU206" s="36" t="str">
        <f t="shared" si="133"/>
        <v/>
      </c>
      <c r="AV206" s="36" t="str">
        <f t="shared" si="134"/>
        <v/>
      </c>
      <c r="AW206" s="36" t="str">
        <f t="shared" si="135"/>
        <v/>
      </c>
      <c r="AX206" s="36" t="str">
        <f t="shared" si="136"/>
        <v/>
      </c>
      <c r="AY206" s="36" t="str">
        <f t="shared" si="137"/>
        <v/>
      </c>
      <c r="AZ206" s="36" t="str">
        <f t="shared" si="138"/>
        <v/>
      </c>
      <c r="BA206" s="36" t="str">
        <f t="shared" si="139"/>
        <v/>
      </c>
      <c r="BB206" s="36" t="str">
        <f t="shared" si="140"/>
        <v/>
      </c>
      <c r="BC206" s="36" t="str">
        <f t="shared" si="141"/>
        <v/>
      </c>
      <c r="BD206" s="36" t="str">
        <f t="shared" si="142"/>
        <v/>
      </c>
      <c r="BE206" s="36" t="str">
        <f t="shared" si="143"/>
        <v/>
      </c>
      <c r="BF206" s="36" t="str">
        <f t="shared" si="144"/>
        <v/>
      </c>
      <c r="BG206" s="36" t="str">
        <f t="shared" si="145"/>
        <v/>
      </c>
      <c r="BH206" s="36" t="str">
        <f t="shared" si="146"/>
        <v/>
      </c>
      <c r="BI206" s="36" t="str">
        <f t="shared" si="147"/>
        <v/>
      </c>
      <c r="BJ206" s="36" t="str">
        <f t="shared" si="148"/>
        <v/>
      </c>
      <c r="BK206" s="36" t="str">
        <f t="shared" si="149"/>
        <v/>
      </c>
      <c r="BL206" s="36" t="str">
        <f t="shared" si="150"/>
        <v/>
      </c>
      <c r="BM206" s="36" t="str">
        <f t="shared" si="151"/>
        <v/>
      </c>
      <c r="BN206" s="38" t="e">
        <f t="shared" si="130"/>
        <v>#DIV/0!</v>
      </c>
      <c r="BO206" s="38" t="e">
        <f t="shared" si="131"/>
        <v>#DIV/0!</v>
      </c>
      <c r="BP206" s="39" t="str">
        <f t="shared" si="152"/>
        <v/>
      </c>
      <c r="BQ206" s="39" t="str">
        <f t="shared" si="153"/>
        <v/>
      </c>
      <c r="BR206" s="39" t="str">
        <f t="shared" si="154"/>
        <v/>
      </c>
      <c r="BS206" s="39" t="str">
        <f t="shared" si="155"/>
        <v/>
      </c>
      <c r="BT206" s="39" t="str">
        <f t="shared" si="156"/>
        <v/>
      </c>
      <c r="BU206" s="39" t="str">
        <f t="shared" si="157"/>
        <v/>
      </c>
      <c r="BV206" s="39" t="str">
        <f t="shared" si="158"/>
        <v/>
      </c>
      <c r="BW206" s="39" t="str">
        <f t="shared" si="159"/>
        <v/>
      </c>
      <c r="BX206" s="39" t="str">
        <f t="shared" si="160"/>
        <v/>
      </c>
      <c r="BY206" s="39" t="str">
        <f t="shared" si="161"/>
        <v/>
      </c>
      <c r="BZ206" s="39" t="str">
        <f t="shared" si="162"/>
        <v/>
      </c>
      <c r="CA206" s="39" t="str">
        <f t="shared" si="163"/>
        <v/>
      </c>
      <c r="CB206" s="39" t="str">
        <f t="shared" si="164"/>
        <v/>
      </c>
      <c r="CC206" s="39" t="str">
        <f t="shared" si="165"/>
        <v/>
      </c>
      <c r="CD206" s="39" t="str">
        <f t="shared" si="166"/>
        <v/>
      </c>
      <c r="CE206" s="39" t="str">
        <f t="shared" si="167"/>
        <v/>
      </c>
      <c r="CF206" s="39" t="str">
        <f t="shared" si="168"/>
        <v/>
      </c>
      <c r="CG206" s="39" t="str">
        <f t="shared" si="169"/>
        <v/>
      </c>
      <c r="CH206" s="39" t="str">
        <f t="shared" si="170"/>
        <v/>
      </c>
      <c r="CI206" s="39" t="str">
        <f t="shared" si="171"/>
        <v/>
      </c>
    </row>
    <row r="207" spans="1:87">
      <c r="A207" s="18"/>
      <c r="B207" s="15" t="str">
        <f>'Gene Table'!E206</f>
        <v>mmu-miR-574-3p</v>
      </c>
      <c r="C207" s="15" t="str">
        <f>'Gene Table'!B206</f>
        <v>I12</v>
      </c>
      <c r="D207" s="16" t="str">
        <f>IF(SUM('Test Sample Data'!D$3:D$98)&gt;10,IF(AND(ISNUMBER('Test Sample Data'!D206),'Test Sample Data'!D206&lt;$B$1,'Test Sample Data'!D206&gt;0),'Test Sample Data'!D206,$B$1),"")</f>
        <v/>
      </c>
      <c r="E207" s="17" t="str">
        <f>IF(SUM('Test Sample Data'!E$3:E$98)&gt;10,IF(AND(ISNUMBER('Test Sample Data'!E206),'Test Sample Data'!E206&lt;$B$1,'Test Sample Data'!E206&gt;0),'Test Sample Data'!E206,$B$1),"")</f>
        <v/>
      </c>
      <c r="F207" s="17" t="str">
        <f>IF(SUM('Test Sample Data'!F$3:F$98)&gt;10,IF(AND(ISNUMBER('Test Sample Data'!F206),'Test Sample Data'!F206&lt;$B$1,'Test Sample Data'!F206&gt;0),'Test Sample Data'!F206,$B$1),"")</f>
        <v/>
      </c>
      <c r="G207" s="17" t="str">
        <f>IF(SUM('Test Sample Data'!G$3:G$98)&gt;10,IF(AND(ISNUMBER('Test Sample Data'!G206),'Test Sample Data'!G206&lt;$B$1,'Test Sample Data'!G206&gt;0),'Test Sample Data'!G206,$B$1),"")</f>
        <v/>
      </c>
      <c r="H207" s="17" t="str">
        <f>IF(SUM('Test Sample Data'!H$3:H$98)&gt;10,IF(AND(ISNUMBER('Test Sample Data'!H206),'Test Sample Data'!H206&lt;$B$1,'Test Sample Data'!H206&gt;0),'Test Sample Data'!H206,$B$1),"")</f>
        <v/>
      </c>
      <c r="I207" s="17" t="str">
        <f>IF(SUM('Test Sample Data'!I$3:I$98)&gt;10,IF(AND(ISNUMBER('Test Sample Data'!I206),'Test Sample Data'!I206&lt;$B$1,'Test Sample Data'!I206&gt;0),'Test Sample Data'!I206,$B$1),"")</f>
        <v/>
      </c>
      <c r="J207" s="17" t="str">
        <f>IF(SUM('Test Sample Data'!J$3:J$98)&gt;10,IF(AND(ISNUMBER('Test Sample Data'!J206),'Test Sample Data'!J206&lt;$B$1,'Test Sample Data'!J206&gt;0),'Test Sample Data'!J206,$B$1),"")</f>
        <v/>
      </c>
      <c r="K207" s="17" t="str">
        <f>IF(SUM('Test Sample Data'!K$3:K$98)&gt;10,IF(AND(ISNUMBER('Test Sample Data'!K206),'Test Sample Data'!K206&lt;$B$1,'Test Sample Data'!K206&gt;0),'Test Sample Data'!K206,$B$1),"")</f>
        <v/>
      </c>
      <c r="L207" s="17" t="str">
        <f>IF(SUM('Test Sample Data'!L$3:L$98)&gt;10,IF(AND(ISNUMBER('Test Sample Data'!L206),'Test Sample Data'!L206&lt;$B$1,'Test Sample Data'!L206&gt;0),'Test Sample Data'!L206,$B$1),"")</f>
        <v/>
      </c>
      <c r="M207" s="17" t="str">
        <f>IF(SUM('Test Sample Data'!M$3:M$98)&gt;10,IF(AND(ISNUMBER('Test Sample Data'!M206),'Test Sample Data'!M206&lt;$B$1,'Test Sample Data'!M206&gt;0),'Test Sample Data'!M206,$B$1),"")</f>
        <v/>
      </c>
      <c r="N207" s="17" t="str">
        <f>'Gene Table'!E206</f>
        <v>mmu-miR-574-3p</v>
      </c>
      <c r="O207" s="17" t="str">
        <f>'Gene Table'!B206</f>
        <v>I12</v>
      </c>
      <c r="P207" s="17" t="str">
        <f>IF(SUM('Control Sample Data'!D$3:D$98)&gt;10,IF(AND(ISNUMBER('Control Sample Data'!D206),'Control Sample Data'!D206&lt;$B$1,'Control Sample Data'!D206&gt;0),'Control Sample Data'!D206,$B$1),"")</f>
        <v/>
      </c>
      <c r="Q207" s="17" t="str">
        <f>IF(SUM('Control Sample Data'!E$3:E$98)&gt;10,IF(AND(ISNUMBER('Control Sample Data'!E206),'Control Sample Data'!E206&lt;$B$1,'Control Sample Data'!E206&gt;0),'Control Sample Data'!E206,$B$1),"")</f>
        <v/>
      </c>
      <c r="R207" s="17" t="str">
        <f>IF(SUM('Control Sample Data'!F$3:F$98)&gt;10,IF(AND(ISNUMBER('Control Sample Data'!F206),'Control Sample Data'!F206&lt;$B$1,'Control Sample Data'!F206&gt;0),'Control Sample Data'!F206,$B$1),"")</f>
        <v/>
      </c>
      <c r="S207" s="17" t="str">
        <f>IF(SUM('Control Sample Data'!G$3:G$98)&gt;10,IF(AND(ISNUMBER('Control Sample Data'!G206),'Control Sample Data'!G206&lt;$B$1,'Control Sample Data'!G206&gt;0),'Control Sample Data'!G206,$B$1),"")</f>
        <v/>
      </c>
      <c r="T207" s="17" t="str">
        <f>IF(SUM('Control Sample Data'!H$3:H$98)&gt;10,IF(AND(ISNUMBER('Control Sample Data'!H206),'Control Sample Data'!H206&lt;$B$1,'Control Sample Data'!H206&gt;0),'Control Sample Data'!H206,$B$1),"")</f>
        <v/>
      </c>
      <c r="U207" s="17" t="str">
        <f>IF(SUM('Control Sample Data'!I$3:I$98)&gt;10,IF(AND(ISNUMBER('Control Sample Data'!I206),'Control Sample Data'!I206&lt;$B$1,'Control Sample Data'!I206&gt;0),'Control Sample Data'!I206,$B$1),"")</f>
        <v/>
      </c>
      <c r="V207" s="17" t="str">
        <f>IF(SUM('Control Sample Data'!J$3:J$98)&gt;10,IF(AND(ISNUMBER('Control Sample Data'!J206),'Control Sample Data'!J206&lt;$B$1,'Control Sample Data'!J206&gt;0),'Control Sample Data'!J206,$B$1),"")</f>
        <v/>
      </c>
      <c r="W207" s="17" t="str">
        <f>IF(SUM('Control Sample Data'!K$3:K$98)&gt;10,IF(AND(ISNUMBER('Control Sample Data'!K206),'Control Sample Data'!K206&lt;$B$1,'Control Sample Data'!K206&gt;0),'Control Sample Data'!K206,$B$1),"")</f>
        <v/>
      </c>
      <c r="X207" s="17" t="str">
        <f>IF(SUM('Control Sample Data'!L$3:L$98)&gt;10,IF(AND(ISNUMBER('Control Sample Data'!L206),'Control Sample Data'!L206&lt;$B$1,'Control Sample Data'!L206&gt;0),'Control Sample Data'!L206,$B$1),"")</f>
        <v/>
      </c>
      <c r="Y207" s="40" t="str">
        <f>IF(SUM('Control Sample Data'!M$3:M$98)&gt;10,IF(AND(ISNUMBER('Control Sample Data'!M206),'Control Sample Data'!M206&lt;$B$1,'Control Sample Data'!M206&gt;0),'Control Sample Data'!M206,$B$1),"")</f>
        <v/>
      </c>
      <c r="Z207" s="41"/>
      <c r="AA207" s="41"/>
      <c r="AB207" s="41"/>
      <c r="AC207" s="41"/>
      <c r="AD207" s="41"/>
      <c r="AE207" s="41"/>
      <c r="AF207" s="41"/>
      <c r="AG207" s="41"/>
      <c r="AH207" s="41"/>
      <c r="AI207" s="41"/>
      <c r="AJ207" s="41"/>
      <c r="AK207" s="41"/>
      <c r="AL207" s="41"/>
      <c r="AM207" s="41"/>
      <c r="AN207" s="41"/>
      <c r="AO207" s="41"/>
      <c r="AP207" s="41"/>
      <c r="AQ207" s="41"/>
      <c r="AR207" s="41"/>
      <c r="AS207" s="41"/>
      <c r="AT207" s="36" t="str">
        <f t="shared" si="132"/>
        <v/>
      </c>
      <c r="AU207" s="36" t="str">
        <f t="shared" si="133"/>
        <v/>
      </c>
      <c r="AV207" s="36" t="str">
        <f t="shared" si="134"/>
        <v/>
      </c>
      <c r="AW207" s="36" t="str">
        <f t="shared" si="135"/>
        <v/>
      </c>
      <c r="AX207" s="36" t="str">
        <f t="shared" si="136"/>
        <v/>
      </c>
      <c r="AY207" s="36" t="str">
        <f t="shared" si="137"/>
        <v/>
      </c>
      <c r="AZ207" s="36" t="str">
        <f t="shared" si="138"/>
        <v/>
      </c>
      <c r="BA207" s="36" t="str">
        <f t="shared" si="139"/>
        <v/>
      </c>
      <c r="BB207" s="36" t="str">
        <f t="shared" si="140"/>
        <v/>
      </c>
      <c r="BC207" s="36" t="str">
        <f t="shared" si="141"/>
        <v/>
      </c>
      <c r="BD207" s="36" t="str">
        <f t="shared" si="142"/>
        <v/>
      </c>
      <c r="BE207" s="36" t="str">
        <f t="shared" si="143"/>
        <v/>
      </c>
      <c r="BF207" s="36" t="str">
        <f t="shared" si="144"/>
        <v/>
      </c>
      <c r="BG207" s="36" t="str">
        <f t="shared" si="145"/>
        <v/>
      </c>
      <c r="BH207" s="36" t="str">
        <f t="shared" si="146"/>
        <v/>
      </c>
      <c r="BI207" s="36" t="str">
        <f t="shared" si="147"/>
        <v/>
      </c>
      <c r="BJ207" s="36" t="str">
        <f t="shared" si="148"/>
        <v/>
      </c>
      <c r="BK207" s="36" t="str">
        <f t="shared" si="149"/>
        <v/>
      </c>
      <c r="BL207" s="36" t="str">
        <f t="shared" si="150"/>
        <v/>
      </c>
      <c r="BM207" s="36" t="str">
        <f t="shared" si="151"/>
        <v/>
      </c>
      <c r="BN207" s="38" t="e">
        <f t="shared" si="130"/>
        <v>#DIV/0!</v>
      </c>
      <c r="BO207" s="38" t="e">
        <f t="shared" si="131"/>
        <v>#DIV/0!</v>
      </c>
      <c r="BP207" s="39" t="str">
        <f t="shared" si="152"/>
        <v/>
      </c>
      <c r="BQ207" s="39" t="str">
        <f t="shared" si="153"/>
        <v/>
      </c>
      <c r="BR207" s="39" t="str">
        <f t="shared" si="154"/>
        <v/>
      </c>
      <c r="BS207" s="39" t="str">
        <f t="shared" si="155"/>
        <v/>
      </c>
      <c r="BT207" s="39" t="str">
        <f t="shared" si="156"/>
        <v/>
      </c>
      <c r="BU207" s="39" t="str">
        <f t="shared" si="157"/>
        <v/>
      </c>
      <c r="BV207" s="39" t="str">
        <f t="shared" si="158"/>
        <v/>
      </c>
      <c r="BW207" s="39" t="str">
        <f t="shared" si="159"/>
        <v/>
      </c>
      <c r="BX207" s="39" t="str">
        <f t="shared" si="160"/>
        <v/>
      </c>
      <c r="BY207" s="39" t="str">
        <f t="shared" si="161"/>
        <v/>
      </c>
      <c r="BZ207" s="39" t="str">
        <f t="shared" si="162"/>
        <v/>
      </c>
      <c r="CA207" s="39" t="str">
        <f t="shared" si="163"/>
        <v/>
      </c>
      <c r="CB207" s="39" t="str">
        <f t="shared" si="164"/>
        <v/>
      </c>
      <c r="CC207" s="39" t="str">
        <f t="shared" si="165"/>
        <v/>
      </c>
      <c r="CD207" s="39" t="str">
        <f t="shared" si="166"/>
        <v/>
      </c>
      <c r="CE207" s="39" t="str">
        <f t="shared" si="167"/>
        <v/>
      </c>
      <c r="CF207" s="39" t="str">
        <f t="shared" si="168"/>
        <v/>
      </c>
      <c r="CG207" s="39" t="str">
        <f t="shared" si="169"/>
        <v/>
      </c>
      <c r="CH207" s="39" t="str">
        <f t="shared" si="170"/>
        <v/>
      </c>
      <c r="CI207" s="39" t="str">
        <f t="shared" si="171"/>
        <v/>
      </c>
    </row>
    <row r="208" spans="1:87">
      <c r="A208" s="18"/>
      <c r="B208" s="15" t="str">
        <f>'Gene Table'!E207</f>
        <v>mmu-miR-21-5p</v>
      </c>
      <c r="C208" s="15" t="str">
        <f>'Gene Table'!B207</f>
        <v>I13</v>
      </c>
      <c r="D208" s="16" t="str">
        <f>IF(SUM('Test Sample Data'!D$3:D$98)&gt;10,IF(AND(ISNUMBER('Test Sample Data'!D207),'Test Sample Data'!D207&lt;$B$1,'Test Sample Data'!D207&gt;0),'Test Sample Data'!D207,$B$1),"")</f>
        <v/>
      </c>
      <c r="E208" s="17" t="str">
        <f>IF(SUM('Test Sample Data'!E$3:E$98)&gt;10,IF(AND(ISNUMBER('Test Sample Data'!E207),'Test Sample Data'!E207&lt;$B$1,'Test Sample Data'!E207&gt;0),'Test Sample Data'!E207,$B$1),"")</f>
        <v/>
      </c>
      <c r="F208" s="17" t="str">
        <f>IF(SUM('Test Sample Data'!F$3:F$98)&gt;10,IF(AND(ISNUMBER('Test Sample Data'!F207),'Test Sample Data'!F207&lt;$B$1,'Test Sample Data'!F207&gt;0),'Test Sample Data'!F207,$B$1),"")</f>
        <v/>
      </c>
      <c r="G208" s="17" t="str">
        <f>IF(SUM('Test Sample Data'!G$3:G$98)&gt;10,IF(AND(ISNUMBER('Test Sample Data'!G207),'Test Sample Data'!G207&lt;$B$1,'Test Sample Data'!G207&gt;0),'Test Sample Data'!G207,$B$1),"")</f>
        <v/>
      </c>
      <c r="H208" s="17" t="str">
        <f>IF(SUM('Test Sample Data'!H$3:H$98)&gt;10,IF(AND(ISNUMBER('Test Sample Data'!H207),'Test Sample Data'!H207&lt;$B$1,'Test Sample Data'!H207&gt;0),'Test Sample Data'!H207,$B$1),"")</f>
        <v/>
      </c>
      <c r="I208" s="17" t="str">
        <f>IF(SUM('Test Sample Data'!I$3:I$98)&gt;10,IF(AND(ISNUMBER('Test Sample Data'!I207),'Test Sample Data'!I207&lt;$B$1,'Test Sample Data'!I207&gt;0),'Test Sample Data'!I207,$B$1),"")</f>
        <v/>
      </c>
      <c r="J208" s="17" t="str">
        <f>IF(SUM('Test Sample Data'!J$3:J$98)&gt;10,IF(AND(ISNUMBER('Test Sample Data'!J207),'Test Sample Data'!J207&lt;$B$1,'Test Sample Data'!J207&gt;0),'Test Sample Data'!J207,$B$1),"")</f>
        <v/>
      </c>
      <c r="K208" s="17" t="str">
        <f>IF(SUM('Test Sample Data'!K$3:K$98)&gt;10,IF(AND(ISNUMBER('Test Sample Data'!K207),'Test Sample Data'!K207&lt;$B$1,'Test Sample Data'!K207&gt;0),'Test Sample Data'!K207,$B$1),"")</f>
        <v/>
      </c>
      <c r="L208" s="17" t="str">
        <f>IF(SUM('Test Sample Data'!L$3:L$98)&gt;10,IF(AND(ISNUMBER('Test Sample Data'!L207),'Test Sample Data'!L207&lt;$B$1,'Test Sample Data'!L207&gt;0),'Test Sample Data'!L207,$B$1),"")</f>
        <v/>
      </c>
      <c r="M208" s="17" t="str">
        <f>IF(SUM('Test Sample Data'!M$3:M$98)&gt;10,IF(AND(ISNUMBER('Test Sample Data'!M207),'Test Sample Data'!M207&lt;$B$1,'Test Sample Data'!M207&gt;0),'Test Sample Data'!M207,$B$1),"")</f>
        <v/>
      </c>
      <c r="N208" s="17" t="str">
        <f>'Gene Table'!E207</f>
        <v>mmu-miR-21-5p</v>
      </c>
      <c r="O208" s="17" t="str">
        <f>'Gene Table'!B207</f>
        <v>I13</v>
      </c>
      <c r="P208" s="17" t="str">
        <f>IF(SUM('Control Sample Data'!D$3:D$98)&gt;10,IF(AND(ISNUMBER('Control Sample Data'!D207),'Control Sample Data'!D207&lt;$B$1,'Control Sample Data'!D207&gt;0),'Control Sample Data'!D207,$B$1),"")</f>
        <v/>
      </c>
      <c r="Q208" s="17" t="str">
        <f>IF(SUM('Control Sample Data'!E$3:E$98)&gt;10,IF(AND(ISNUMBER('Control Sample Data'!E207),'Control Sample Data'!E207&lt;$B$1,'Control Sample Data'!E207&gt;0),'Control Sample Data'!E207,$B$1),"")</f>
        <v/>
      </c>
      <c r="R208" s="17" t="str">
        <f>IF(SUM('Control Sample Data'!F$3:F$98)&gt;10,IF(AND(ISNUMBER('Control Sample Data'!F207),'Control Sample Data'!F207&lt;$B$1,'Control Sample Data'!F207&gt;0),'Control Sample Data'!F207,$B$1),"")</f>
        <v/>
      </c>
      <c r="S208" s="17" t="str">
        <f>IF(SUM('Control Sample Data'!G$3:G$98)&gt;10,IF(AND(ISNUMBER('Control Sample Data'!G207),'Control Sample Data'!G207&lt;$B$1,'Control Sample Data'!G207&gt;0),'Control Sample Data'!G207,$B$1),"")</f>
        <v/>
      </c>
      <c r="T208" s="17" t="str">
        <f>IF(SUM('Control Sample Data'!H$3:H$98)&gt;10,IF(AND(ISNUMBER('Control Sample Data'!H207),'Control Sample Data'!H207&lt;$B$1,'Control Sample Data'!H207&gt;0),'Control Sample Data'!H207,$B$1),"")</f>
        <v/>
      </c>
      <c r="U208" s="17" t="str">
        <f>IF(SUM('Control Sample Data'!I$3:I$98)&gt;10,IF(AND(ISNUMBER('Control Sample Data'!I207),'Control Sample Data'!I207&lt;$B$1,'Control Sample Data'!I207&gt;0),'Control Sample Data'!I207,$B$1),"")</f>
        <v/>
      </c>
      <c r="V208" s="17" t="str">
        <f>IF(SUM('Control Sample Data'!J$3:J$98)&gt;10,IF(AND(ISNUMBER('Control Sample Data'!J207),'Control Sample Data'!J207&lt;$B$1,'Control Sample Data'!J207&gt;0),'Control Sample Data'!J207,$B$1),"")</f>
        <v/>
      </c>
      <c r="W208" s="17" t="str">
        <f>IF(SUM('Control Sample Data'!K$3:K$98)&gt;10,IF(AND(ISNUMBER('Control Sample Data'!K207),'Control Sample Data'!K207&lt;$B$1,'Control Sample Data'!K207&gt;0),'Control Sample Data'!K207,$B$1),"")</f>
        <v/>
      </c>
      <c r="X208" s="17" t="str">
        <f>IF(SUM('Control Sample Data'!L$3:L$98)&gt;10,IF(AND(ISNUMBER('Control Sample Data'!L207),'Control Sample Data'!L207&lt;$B$1,'Control Sample Data'!L207&gt;0),'Control Sample Data'!L207,$B$1),"")</f>
        <v/>
      </c>
      <c r="Y208" s="40" t="str">
        <f>IF(SUM('Control Sample Data'!M$3:M$98)&gt;10,IF(AND(ISNUMBER('Control Sample Data'!M207),'Control Sample Data'!M207&lt;$B$1,'Control Sample Data'!M207&gt;0),'Control Sample Data'!M207,$B$1),"")</f>
        <v/>
      </c>
      <c r="Z208" s="41"/>
      <c r="AA208" s="41"/>
      <c r="AB208" s="41"/>
      <c r="AC208" s="41"/>
      <c r="AD208" s="41"/>
      <c r="AE208" s="41"/>
      <c r="AF208" s="41"/>
      <c r="AG208" s="41"/>
      <c r="AH208" s="41"/>
      <c r="AI208" s="41"/>
      <c r="AJ208" s="41"/>
      <c r="AK208" s="41"/>
      <c r="AL208" s="41"/>
      <c r="AM208" s="41"/>
      <c r="AN208" s="41"/>
      <c r="AO208" s="41"/>
      <c r="AP208" s="41"/>
      <c r="AQ208" s="41"/>
      <c r="AR208" s="41"/>
      <c r="AS208" s="41"/>
      <c r="AT208" s="36" t="str">
        <f t="shared" si="132"/>
        <v/>
      </c>
      <c r="AU208" s="36" t="str">
        <f t="shared" si="133"/>
        <v/>
      </c>
      <c r="AV208" s="36" t="str">
        <f t="shared" si="134"/>
        <v/>
      </c>
      <c r="AW208" s="36" t="str">
        <f t="shared" si="135"/>
        <v/>
      </c>
      <c r="AX208" s="36" t="str">
        <f t="shared" si="136"/>
        <v/>
      </c>
      <c r="AY208" s="36" t="str">
        <f t="shared" si="137"/>
        <v/>
      </c>
      <c r="AZ208" s="36" t="str">
        <f t="shared" si="138"/>
        <v/>
      </c>
      <c r="BA208" s="36" t="str">
        <f t="shared" si="139"/>
        <v/>
      </c>
      <c r="BB208" s="36" t="str">
        <f t="shared" si="140"/>
        <v/>
      </c>
      <c r="BC208" s="36" t="str">
        <f t="shared" si="141"/>
        <v/>
      </c>
      <c r="BD208" s="36" t="str">
        <f t="shared" si="142"/>
        <v/>
      </c>
      <c r="BE208" s="36" t="str">
        <f t="shared" si="143"/>
        <v/>
      </c>
      <c r="BF208" s="36" t="str">
        <f t="shared" si="144"/>
        <v/>
      </c>
      <c r="BG208" s="36" t="str">
        <f t="shared" si="145"/>
        <v/>
      </c>
      <c r="BH208" s="36" t="str">
        <f t="shared" si="146"/>
        <v/>
      </c>
      <c r="BI208" s="36" t="str">
        <f t="shared" si="147"/>
        <v/>
      </c>
      <c r="BJ208" s="36" t="str">
        <f t="shared" si="148"/>
        <v/>
      </c>
      <c r="BK208" s="36" t="str">
        <f t="shared" si="149"/>
        <v/>
      </c>
      <c r="BL208" s="36" t="str">
        <f t="shared" si="150"/>
        <v/>
      </c>
      <c r="BM208" s="36" t="str">
        <f t="shared" si="151"/>
        <v/>
      </c>
      <c r="BN208" s="38" t="e">
        <f t="shared" si="130"/>
        <v>#DIV/0!</v>
      </c>
      <c r="BO208" s="38" t="e">
        <f t="shared" si="131"/>
        <v>#DIV/0!</v>
      </c>
      <c r="BP208" s="39" t="str">
        <f t="shared" si="152"/>
        <v/>
      </c>
      <c r="BQ208" s="39" t="str">
        <f t="shared" si="153"/>
        <v/>
      </c>
      <c r="BR208" s="39" t="str">
        <f t="shared" si="154"/>
        <v/>
      </c>
      <c r="BS208" s="39" t="str">
        <f t="shared" si="155"/>
        <v/>
      </c>
      <c r="BT208" s="39" t="str">
        <f t="shared" si="156"/>
        <v/>
      </c>
      <c r="BU208" s="39" t="str">
        <f t="shared" si="157"/>
        <v/>
      </c>
      <c r="BV208" s="39" t="str">
        <f t="shared" si="158"/>
        <v/>
      </c>
      <c r="BW208" s="39" t="str">
        <f t="shared" si="159"/>
        <v/>
      </c>
      <c r="BX208" s="39" t="str">
        <f t="shared" si="160"/>
        <v/>
      </c>
      <c r="BY208" s="39" t="str">
        <f t="shared" si="161"/>
        <v/>
      </c>
      <c r="BZ208" s="39" t="str">
        <f t="shared" si="162"/>
        <v/>
      </c>
      <c r="CA208" s="39" t="str">
        <f t="shared" si="163"/>
        <v/>
      </c>
      <c r="CB208" s="39" t="str">
        <f t="shared" si="164"/>
        <v/>
      </c>
      <c r="CC208" s="39" t="str">
        <f t="shared" si="165"/>
        <v/>
      </c>
      <c r="CD208" s="39" t="str">
        <f t="shared" si="166"/>
        <v/>
      </c>
      <c r="CE208" s="39" t="str">
        <f t="shared" si="167"/>
        <v/>
      </c>
      <c r="CF208" s="39" t="str">
        <f t="shared" si="168"/>
        <v/>
      </c>
      <c r="CG208" s="39" t="str">
        <f t="shared" si="169"/>
        <v/>
      </c>
      <c r="CH208" s="39" t="str">
        <f t="shared" si="170"/>
        <v/>
      </c>
      <c r="CI208" s="39" t="str">
        <f t="shared" si="171"/>
        <v/>
      </c>
    </row>
    <row r="209" spans="1:87">
      <c r="A209" s="18"/>
      <c r="B209" s="15" t="str">
        <f>'Gene Table'!E208</f>
        <v>mmu-miR-574-5p</v>
      </c>
      <c r="C209" s="15" t="str">
        <f>'Gene Table'!B208</f>
        <v>I14</v>
      </c>
      <c r="D209" s="16" t="str">
        <f>IF(SUM('Test Sample Data'!D$3:D$98)&gt;10,IF(AND(ISNUMBER('Test Sample Data'!D208),'Test Sample Data'!D208&lt;$B$1,'Test Sample Data'!D208&gt;0),'Test Sample Data'!D208,$B$1),"")</f>
        <v/>
      </c>
      <c r="E209" s="17" t="str">
        <f>IF(SUM('Test Sample Data'!E$3:E$98)&gt;10,IF(AND(ISNUMBER('Test Sample Data'!E208),'Test Sample Data'!E208&lt;$B$1,'Test Sample Data'!E208&gt;0),'Test Sample Data'!E208,$B$1),"")</f>
        <v/>
      </c>
      <c r="F209" s="17" t="str">
        <f>IF(SUM('Test Sample Data'!F$3:F$98)&gt;10,IF(AND(ISNUMBER('Test Sample Data'!F208),'Test Sample Data'!F208&lt;$B$1,'Test Sample Data'!F208&gt;0),'Test Sample Data'!F208,$B$1),"")</f>
        <v/>
      </c>
      <c r="G209" s="17" t="str">
        <f>IF(SUM('Test Sample Data'!G$3:G$98)&gt;10,IF(AND(ISNUMBER('Test Sample Data'!G208),'Test Sample Data'!G208&lt;$B$1,'Test Sample Data'!G208&gt;0),'Test Sample Data'!G208,$B$1),"")</f>
        <v/>
      </c>
      <c r="H209" s="17" t="str">
        <f>IF(SUM('Test Sample Data'!H$3:H$98)&gt;10,IF(AND(ISNUMBER('Test Sample Data'!H208),'Test Sample Data'!H208&lt;$B$1,'Test Sample Data'!H208&gt;0),'Test Sample Data'!H208,$B$1),"")</f>
        <v/>
      </c>
      <c r="I209" s="17" t="str">
        <f>IF(SUM('Test Sample Data'!I$3:I$98)&gt;10,IF(AND(ISNUMBER('Test Sample Data'!I208),'Test Sample Data'!I208&lt;$B$1,'Test Sample Data'!I208&gt;0),'Test Sample Data'!I208,$B$1),"")</f>
        <v/>
      </c>
      <c r="J209" s="17" t="str">
        <f>IF(SUM('Test Sample Data'!J$3:J$98)&gt;10,IF(AND(ISNUMBER('Test Sample Data'!J208),'Test Sample Data'!J208&lt;$B$1,'Test Sample Data'!J208&gt;0),'Test Sample Data'!J208,$B$1),"")</f>
        <v/>
      </c>
      <c r="K209" s="17" t="str">
        <f>IF(SUM('Test Sample Data'!K$3:K$98)&gt;10,IF(AND(ISNUMBER('Test Sample Data'!K208),'Test Sample Data'!K208&lt;$B$1,'Test Sample Data'!K208&gt;0),'Test Sample Data'!K208,$B$1),"")</f>
        <v/>
      </c>
      <c r="L209" s="17" t="str">
        <f>IF(SUM('Test Sample Data'!L$3:L$98)&gt;10,IF(AND(ISNUMBER('Test Sample Data'!L208),'Test Sample Data'!L208&lt;$B$1,'Test Sample Data'!L208&gt;0),'Test Sample Data'!L208,$B$1),"")</f>
        <v/>
      </c>
      <c r="M209" s="17" t="str">
        <f>IF(SUM('Test Sample Data'!M$3:M$98)&gt;10,IF(AND(ISNUMBER('Test Sample Data'!M208),'Test Sample Data'!M208&lt;$B$1,'Test Sample Data'!M208&gt;0),'Test Sample Data'!M208,$B$1),"")</f>
        <v/>
      </c>
      <c r="N209" s="17" t="str">
        <f>'Gene Table'!E208</f>
        <v>mmu-miR-574-5p</v>
      </c>
      <c r="O209" s="17" t="str">
        <f>'Gene Table'!B208</f>
        <v>I14</v>
      </c>
      <c r="P209" s="17" t="str">
        <f>IF(SUM('Control Sample Data'!D$3:D$98)&gt;10,IF(AND(ISNUMBER('Control Sample Data'!D208),'Control Sample Data'!D208&lt;$B$1,'Control Sample Data'!D208&gt;0),'Control Sample Data'!D208,$B$1),"")</f>
        <v/>
      </c>
      <c r="Q209" s="17" t="str">
        <f>IF(SUM('Control Sample Data'!E$3:E$98)&gt;10,IF(AND(ISNUMBER('Control Sample Data'!E208),'Control Sample Data'!E208&lt;$B$1,'Control Sample Data'!E208&gt;0),'Control Sample Data'!E208,$B$1),"")</f>
        <v/>
      </c>
      <c r="R209" s="17" t="str">
        <f>IF(SUM('Control Sample Data'!F$3:F$98)&gt;10,IF(AND(ISNUMBER('Control Sample Data'!F208),'Control Sample Data'!F208&lt;$B$1,'Control Sample Data'!F208&gt;0),'Control Sample Data'!F208,$B$1),"")</f>
        <v/>
      </c>
      <c r="S209" s="17" t="str">
        <f>IF(SUM('Control Sample Data'!G$3:G$98)&gt;10,IF(AND(ISNUMBER('Control Sample Data'!G208),'Control Sample Data'!G208&lt;$B$1,'Control Sample Data'!G208&gt;0),'Control Sample Data'!G208,$B$1),"")</f>
        <v/>
      </c>
      <c r="T209" s="17" t="str">
        <f>IF(SUM('Control Sample Data'!H$3:H$98)&gt;10,IF(AND(ISNUMBER('Control Sample Data'!H208),'Control Sample Data'!H208&lt;$B$1,'Control Sample Data'!H208&gt;0),'Control Sample Data'!H208,$B$1),"")</f>
        <v/>
      </c>
      <c r="U209" s="17" t="str">
        <f>IF(SUM('Control Sample Data'!I$3:I$98)&gt;10,IF(AND(ISNUMBER('Control Sample Data'!I208),'Control Sample Data'!I208&lt;$B$1,'Control Sample Data'!I208&gt;0),'Control Sample Data'!I208,$B$1),"")</f>
        <v/>
      </c>
      <c r="V209" s="17" t="str">
        <f>IF(SUM('Control Sample Data'!J$3:J$98)&gt;10,IF(AND(ISNUMBER('Control Sample Data'!J208),'Control Sample Data'!J208&lt;$B$1,'Control Sample Data'!J208&gt;0),'Control Sample Data'!J208,$B$1),"")</f>
        <v/>
      </c>
      <c r="W209" s="17" t="str">
        <f>IF(SUM('Control Sample Data'!K$3:K$98)&gt;10,IF(AND(ISNUMBER('Control Sample Data'!K208),'Control Sample Data'!K208&lt;$B$1,'Control Sample Data'!K208&gt;0),'Control Sample Data'!K208,$B$1),"")</f>
        <v/>
      </c>
      <c r="X209" s="17" t="str">
        <f>IF(SUM('Control Sample Data'!L$3:L$98)&gt;10,IF(AND(ISNUMBER('Control Sample Data'!L208),'Control Sample Data'!L208&lt;$B$1,'Control Sample Data'!L208&gt;0),'Control Sample Data'!L208,$B$1),"")</f>
        <v/>
      </c>
      <c r="Y209" s="40" t="str">
        <f>IF(SUM('Control Sample Data'!M$3:M$98)&gt;10,IF(AND(ISNUMBER('Control Sample Data'!M208),'Control Sample Data'!M208&lt;$B$1,'Control Sample Data'!M208&gt;0),'Control Sample Data'!M208,$B$1),"")</f>
        <v/>
      </c>
      <c r="Z209" s="41"/>
      <c r="AA209" s="41"/>
      <c r="AB209" s="41"/>
      <c r="AC209" s="41"/>
      <c r="AD209" s="41"/>
      <c r="AE209" s="41"/>
      <c r="AF209" s="41"/>
      <c r="AG209" s="41"/>
      <c r="AH209" s="41"/>
      <c r="AI209" s="41"/>
      <c r="AJ209" s="41"/>
      <c r="AK209" s="41"/>
      <c r="AL209" s="41"/>
      <c r="AM209" s="41"/>
      <c r="AN209" s="41"/>
      <c r="AO209" s="41"/>
      <c r="AP209" s="41"/>
      <c r="AQ209" s="41"/>
      <c r="AR209" s="41"/>
      <c r="AS209" s="41"/>
      <c r="AT209" s="36" t="str">
        <f t="shared" si="132"/>
        <v/>
      </c>
      <c r="AU209" s="36" t="str">
        <f t="shared" si="133"/>
        <v/>
      </c>
      <c r="AV209" s="36" t="str">
        <f t="shared" si="134"/>
        <v/>
      </c>
      <c r="AW209" s="36" t="str">
        <f t="shared" si="135"/>
        <v/>
      </c>
      <c r="AX209" s="36" t="str">
        <f t="shared" si="136"/>
        <v/>
      </c>
      <c r="AY209" s="36" t="str">
        <f t="shared" si="137"/>
        <v/>
      </c>
      <c r="AZ209" s="36" t="str">
        <f t="shared" si="138"/>
        <v/>
      </c>
      <c r="BA209" s="36" t="str">
        <f t="shared" si="139"/>
        <v/>
      </c>
      <c r="BB209" s="36" t="str">
        <f t="shared" si="140"/>
        <v/>
      </c>
      <c r="BC209" s="36" t="str">
        <f t="shared" si="141"/>
        <v/>
      </c>
      <c r="BD209" s="36" t="str">
        <f t="shared" si="142"/>
        <v/>
      </c>
      <c r="BE209" s="36" t="str">
        <f t="shared" si="143"/>
        <v/>
      </c>
      <c r="BF209" s="36" t="str">
        <f t="shared" si="144"/>
        <v/>
      </c>
      <c r="BG209" s="36" t="str">
        <f t="shared" si="145"/>
        <v/>
      </c>
      <c r="BH209" s="36" t="str">
        <f t="shared" si="146"/>
        <v/>
      </c>
      <c r="BI209" s="36" t="str">
        <f t="shared" si="147"/>
        <v/>
      </c>
      <c r="BJ209" s="36" t="str">
        <f t="shared" si="148"/>
        <v/>
      </c>
      <c r="BK209" s="36" t="str">
        <f t="shared" si="149"/>
        <v/>
      </c>
      <c r="BL209" s="36" t="str">
        <f t="shared" si="150"/>
        <v/>
      </c>
      <c r="BM209" s="36" t="str">
        <f t="shared" si="151"/>
        <v/>
      </c>
      <c r="BN209" s="38" t="e">
        <f t="shared" si="130"/>
        <v>#DIV/0!</v>
      </c>
      <c r="BO209" s="38" t="e">
        <f t="shared" si="131"/>
        <v>#DIV/0!</v>
      </c>
      <c r="BP209" s="39" t="str">
        <f t="shared" si="152"/>
        <v/>
      </c>
      <c r="BQ209" s="39" t="str">
        <f t="shared" si="153"/>
        <v/>
      </c>
      <c r="BR209" s="39" t="str">
        <f t="shared" si="154"/>
        <v/>
      </c>
      <c r="BS209" s="39" t="str">
        <f t="shared" si="155"/>
        <v/>
      </c>
      <c r="BT209" s="39" t="str">
        <f t="shared" si="156"/>
        <v/>
      </c>
      <c r="BU209" s="39" t="str">
        <f t="shared" si="157"/>
        <v/>
      </c>
      <c r="BV209" s="39" t="str">
        <f t="shared" si="158"/>
        <v/>
      </c>
      <c r="BW209" s="39" t="str">
        <f t="shared" si="159"/>
        <v/>
      </c>
      <c r="BX209" s="39" t="str">
        <f t="shared" si="160"/>
        <v/>
      </c>
      <c r="BY209" s="39" t="str">
        <f t="shared" si="161"/>
        <v/>
      </c>
      <c r="BZ209" s="39" t="str">
        <f t="shared" si="162"/>
        <v/>
      </c>
      <c r="CA209" s="39" t="str">
        <f t="shared" si="163"/>
        <v/>
      </c>
      <c r="CB209" s="39" t="str">
        <f t="shared" si="164"/>
        <v/>
      </c>
      <c r="CC209" s="39" t="str">
        <f t="shared" si="165"/>
        <v/>
      </c>
      <c r="CD209" s="39" t="str">
        <f t="shared" si="166"/>
        <v/>
      </c>
      <c r="CE209" s="39" t="str">
        <f t="shared" si="167"/>
        <v/>
      </c>
      <c r="CF209" s="39" t="str">
        <f t="shared" si="168"/>
        <v/>
      </c>
      <c r="CG209" s="39" t="str">
        <f t="shared" si="169"/>
        <v/>
      </c>
      <c r="CH209" s="39" t="str">
        <f t="shared" si="170"/>
        <v/>
      </c>
      <c r="CI209" s="39" t="str">
        <f t="shared" si="171"/>
        <v/>
      </c>
    </row>
    <row r="210" spans="1:87">
      <c r="A210" s="18"/>
      <c r="B210" s="15" t="str">
        <f>'Gene Table'!E209</f>
        <v>mmu-miR-210-3p</v>
      </c>
      <c r="C210" s="15" t="str">
        <f>'Gene Table'!B209</f>
        <v>I15</v>
      </c>
      <c r="D210" s="16" t="str">
        <f>IF(SUM('Test Sample Data'!D$3:D$98)&gt;10,IF(AND(ISNUMBER('Test Sample Data'!D209),'Test Sample Data'!D209&lt;$B$1,'Test Sample Data'!D209&gt;0),'Test Sample Data'!D209,$B$1),"")</f>
        <v/>
      </c>
      <c r="E210" s="17" t="str">
        <f>IF(SUM('Test Sample Data'!E$3:E$98)&gt;10,IF(AND(ISNUMBER('Test Sample Data'!E209),'Test Sample Data'!E209&lt;$B$1,'Test Sample Data'!E209&gt;0),'Test Sample Data'!E209,$B$1),"")</f>
        <v/>
      </c>
      <c r="F210" s="17" t="str">
        <f>IF(SUM('Test Sample Data'!F$3:F$98)&gt;10,IF(AND(ISNUMBER('Test Sample Data'!F209),'Test Sample Data'!F209&lt;$B$1,'Test Sample Data'!F209&gt;0),'Test Sample Data'!F209,$B$1),"")</f>
        <v/>
      </c>
      <c r="G210" s="17" t="str">
        <f>IF(SUM('Test Sample Data'!G$3:G$98)&gt;10,IF(AND(ISNUMBER('Test Sample Data'!G209),'Test Sample Data'!G209&lt;$B$1,'Test Sample Data'!G209&gt;0),'Test Sample Data'!G209,$B$1),"")</f>
        <v/>
      </c>
      <c r="H210" s="17" t="str">
        <f>IF(SUM('Test Sample Data'!H$3:H$98)&gt;10,IF(AND(ISNUMBER('Test Sample Data'!H209),'Test Sample Data'!H209&lt;$B$1,'Test Sample Data'!H209&gt;0),'Test Sample Data'!H209,$B$1),"")</f>
        <v/>
      </c>
      <c r="I210" s="17" t="str">
        <f>IF(SUM('Test Sample Data'!I$3:I$98)&gt;10,IF(AND(ISNUMBER('Test Sample Data'!I209),'Test Sample Data'!I209&lt;$B$1,'Test Sample Data'!I209&gt;0),'Test Sample Data'!I209,$B$1),"")</f>
        <v/>
      </c>
      <c r="J210" s="17" t="str">
        <f>IF(SUM('Test Sample Data'!J$3:J$98)&gt;10,IF(AND(ISNUMBER('Test Sample Data'!J209),'Test Sample Data'!J209&lt;$B$1,'Test Sample Data'!J209&gt;0),'Test Sample Data'!J209,$B$1),"")</f>
        <v/>
      </c>
      <c r="K210" s="17" t="str">
        <f>IF(SUM('Test Sample Data'!K$3:K$98)&gt;10,IF(AND(ISNUMBER('Test Sample Data'!K209),'Test Sample Data'!K209&lt;$B$1,'Test Sample Data'!K209&gt;0),'Test Sample Data'!K209,$B$1),"")</f>
        <v/>
      </c>
      <c r="L210" s="17" t="str">
        <f>IF(SUM('Test Sample Data'!L$3:L$98)&gt;10,IF(AND(ISNUMBER('Test Sample Data'!L209),'Test Sample Data'!L209&lt;$B$1,'Test Sample Data'!L209&gt;0),'Test Sample Data'!L209,$B$1),"")</f>
        <v/>
      </c>
      <c r="M210" s="17" t="str">
        <f>IF(SUM('Test Sample Data'!M$3:M$98)&gt;10,IF(AND(ISNUMBER('Test Sample Data'!M209),'Test Sample Data'!M209&lt;$B$1,'Test Sample Data'!M209&gt;0),'Test Sample Data'!M209,$B$1),"")</f>
        <v/>
      </c>
      <c r="N210" s="17" t="str">
        <f>'Gene Table'!E209</f>
        <v>mmu-miR-210-3p</v>
      </c>
      <c r="O210" s="17" t="str">
        <f>'Gene Table'!B209</f>
        <v>I15</v>
      </c>
      <c r="P210" s="17" t="str">
        <f>IF(SUM('Control Sample Data'!D$3:D$98)&gt;10,IF(AND(ISNUMBER('Control Sample Data'!D209),'Control Sample Data'!D209&lt;$B$1,'Control Sample Data'!D209&gt;0),'Control Sample Data'!D209,$B$1),"")</f>
        <v/>
      </c>
      <c r="Q210" s="17" t="str">
        <f>IF(SUM('Control Sample Data'!E$3:E$98)&gt;10,IF(AND(ISNUMBER('Control Sample Data'!E209),'Control Sample Data'!E209&lt;$B$1,'Control Sample Data'!E209&gt;0),'Control Sample Data'!E209,$B$1),"")</f>
        <v/>
      </c>
      <c r="R210" s="17" t="str">
        <f>IF(SUM('Control Sample Data'!F$3:F$98)&gt;10,IF(AND(ISNUMBER('Control Sample Data'!F209),'Control Sample Data'!F209&lt;$B$1,'Control Sample Data'!F209&gt;0),'Control Sample Data'!F209,$B$1),"")</f>
        <v/>
      </c>
      <c r="S210" s="17" t="str">
        <f>IF(SUM('Control Sample Data'!G$3:G$98)&gt;10,IF(AND(ISNUMBER('Control Sample Data'!G209),'Control Sample Data'!G209&lt;$B$1,'Control Sample Data'!G209&gt;0),'Control Sample Data'!G209,$B$1),"")</f>
        <v/>
      </c>
      <c r="T210" s="17" t="str">
        <f>IF(SUM('Control Sample Data'!H$3:H$98)&gt;10,IF(AND(ISNUMBER('Control Sample Data'!H209),'Control Sample Data'!H209&lt;$B$1,'Control Sample Data'!H209&gt;0),'Control Sample Data'!H209,$B$1),"")</f>
        <v/>
      </c>
      <c r="U210" s="17" t="str">
        <f>IF(SUM('Control Sample Data'!I$3:I$98)&gt;10,IF(AND(ISNUMBER('Control Sample Data'!I209),'Control Sample Data'!I209&lt;$B$1,'Control Sample Data'!I209&gt;0),'Control Sample Data'!I209,$B$1),"")</f>
        <v/>
      </c>
      <c r="V210" s="17" t="str">
        <f>IF(SUM('Control Sample Data'!J$3:J$98)&gt;10,IF(AND(ISNUMBER('Control Sample Data'!J209),'Control Sample Data'!J209&lt;$B$1,'Control Sample Data'!J209&gt;0),'Control Sample Data'!J209,$B$1),"")</f>
        <v/>
      </c>
      <c r="W210" s="17" t="str">
        <f>IF(SUM('Control Sample Data'!K$3:K$98)&gt;10,IF(AND(ISNUMBER('Control Sample Data'!K209),'Control Sample Data'!K209&lt;$B$1,'Control Sample Data'!K209&gt;0),'Control Sample Data'!K209,$B$1),"")</f>
        <v/>
      </c>
      <c r="X210" s="17" t="str">
        <f>IF(SUM('Control Sample Data'!L$3:L$98)&gt;10,IF(AND(ISNUMBER('Control Sample Data'!L209),'Control Sample Data'!L209&lt;$B$1,'Control Sample Data'!L209&gt;0),'Control Sample Data'!L209,$B$1),"")</f>
        <v/>
      </c>
      <c r="Y210" s="40" t="str">
        <f>IF(SUM('Control Sample Data'!M$3:M$98)&gt;10,IF(AND(ISNUMBER('Control Sample Data'!M209),'Control Sample Data'!M209&lt;$B$1,'Control Sample Data'!M209&gt;0),'Control Sample Data'!M209,$B$1),"")</f>
        <v/>
      </c>
      <c r="Z210" s="41"/>
      <c r="AA210" s="41"/>
      <c r="AB210" s="41"/>
      <c r="AC210" s="41"/>
      <c r="AD210" s="41"/>
      <c r="AE210" s="41"/>
      <c r="AF210" s="41"/>
      <c r="AG210" s="41"/>
      <c r="AH210" s="41"/>
      <c r="AI210" s="41"/>
      <c r="AJ210" s="41"/>
      <c r="AK210" s="41"/>
      <c r="AL210" s="41"/>
      <c r="AM210" s="41"/>
      <c r="AN210" s="41"/>
      <c r="AO210" s="41"/>
      <c r="AP210" s="41"/>
      <c r="AQ210" s="41"/>
      <c r="AR210" s="41"/>
      <c r="AS210" s="41"/>
      <c r="AT210" s="36" t="str">
        <f t="shared" si="132"/>
        <v/>
      </c>
      <c r="AU210" s="36" t="str">
        <f t="shared" si="133"/>
        <v/>
      </c>
      <c r="AV210" s="36" t="str">
        <f t="shared" si="134"/>
        <v/>
      </c>
      <c r="AW210" s="36" t="str">
        <f t="shared" si="135"/>
        <v/>
      </c>
      <c r="AX210" s="36" t="str">
        <f t="shared" si="136"/>
        <v/>
      </c>
      <c r="AY210" s="36" t="str">
        <f t="shared" si="137"/>
        <v/>
      </c>
      <c r="AZ210" s="36" t="str">
        <f t="shared" si="138"/>
        <v/>
      </c>
      <c r="BA210" s="36" t="str">
        <f t="shared" si="139"/>
        <v/>
      </c>
      <c r="BB210" s="36" t="str">
        <f t="shared" si="140"/>
        <v/>
      </c>
      <c r="BC210" s="36" t="str">
        <f t="shared" si="141"/>
        <v/>
      </c>
      <c r="BD210" s="36" t="str">
        <f t="shared" si="142"/>
        <v/>
      </c>
      <c r="BE210" s="36" t="str">
        <f t="shared" si="143"/>
        <v/>
      </c>
      <c r="BF210" s="36" t="str">
        <f t="shared" si="144"/>
        <v/>
      </c>
      <c r="BG210" s="36" t="str">
        <f t="shared" si="145"/>
        <v/>
      </c>
      <c r="BH210" s="36" t="str">
        <f t="shared" si="146"/>
        <v/>
      </c>
      <c r="BI210" s="36" t="str">
        <f t="shared" si="147"/>
        <v/>
      </c>
      <c r="BJ210" s="36" t="str">
        <f t="shared" si="148"/>
        <v/>
      </c>
      <c r="BK210" s="36" t="str">
        <f t="shared" si="149"/>
        <v/>
      </c>
      <c r="BL210" s="36" t="str">
        <f t="shared" si="150"/>
        <v/>
      </c>
      <c r="BM210" s="36" t="str">
        <f t="shared" si="151"/>
        <v/>
      </c>
      <c r="BN210" s="38" t="e">
        <f t="shared" si="130"/>
        <v>#DIV/0!</v>
      </c>
      <c r="BO210" s="38" t="e">
        <f t="shared" si="131"/>
        <v>#DIV/0!</v>
      </c>
      <c r="BP210" s="39" t="str">
        <f t="shared" si="152"/>
        <v/>
      </c>
      <c r="BQ210" s="39" t="str">
        <f t="shared" si="153"/>
        <v/>
      </c>
      <c r="BR210" s="39" t="str">
        <f t="shared" si="154"/>
        <v/>
      </c>
      <c r="BS210" s="39" t="str">
        <f t="shared" si="155"/>
        <v/>
      </c>
      <c r="BT210" s="39" t="str">
        <f t="shared" si="156"/>
        <v/>
      </c>
      <c r="BU210" s="39" t="str">
        <f t="shared" si="157"/>
        <v/>
      </c>
      <c r="BV210" s="39" t="str">
        <f t="shared" si="158"/>
        <v/>
      </c>
      <c r="BW210" s="39" t="str">
        <f t="shared" si="159"/>
        <v/>
      </c>
      <c r="BX210" s="39" t="str">
        <f t="shared" si="160"/>
        <v/>
      </c>
      <c r="BY210" s="39" t="str">
        <f t="shared" si="161"/>
        <v/>
      </c>
      <c r="BZ210" s="39" t="str">
        <f t="shared" si="162"/>
        <v/>
      </c>
      <c r="CA210" s="39" t="str">
        <f t="shared" si="163"/>
        <v/>
      </c>
      <c r="CB210" s="39" t="str">
        <f t="shared" si="164"/>
        <v/>
      </c>
      <c r="CC210" s="39" t="str">
        <f t="shared" si="165"/>
        <v/>
      </c>
      <c r="CD210" s="39" t="str">
        <f t="shared" si="166"/>
        <v/>
      </c>
      <c r="CE210" s="39" t="str">
        <f t="shared" si="167"/>
        <v/>
      </c>
      <c r="CF210" s="39" t="str">
        <f t="shared" si="168"/>
        <v/>
      </c>
      <c r="CG210" s="39" t="str">
        <f t="shared" si="169"/>
        <v/>
      </c>
      <c r="CH210" s="39" t="str">
        <f t="shared" si="170"/>
        <v/>
      </c>
      <c r="CI210" s="39" t="str">
        <f t="shared" si="171"/>
        <v/>
      </c>
    </row>
    <row r="211" spans="1:87">
      <c r="A211" s="18"/>
      <c r="B211" s="15" t="str">
        <f>'Gene Table'!E210</f>
        <v>mmu-miR-590-5p</v>
      </c>
      <c r="C211" s="15" t="str">
        <f>'Gene Table'!B210</f>
        <v>I16</v>
      </c>
      <c r="D211" s="16" t="str">
        <f>IF(SUM('Test Sample Data'!D$3:D$98)&gt;10,IF(AND(ISNUMBER('Test Sample Data'!D210),'Test Sample Data'!D210&lt;$B$1,'Test Sample Data'!D210&gt;0),'Test Sample Data'!D210,$B$1),"")</f>
        <v/>
      </c>
      <c r="E211" s="17" t="str">
        <f>IF(SUM('Test Sample Data'!E$3:E$98)&gt;10,IF(AND(ISNUMBER('Test Sample Data'!E210),'Test Sample Data'!E210&lt;$B$1,'Test Sample Data'!E210&gt;0),'Test Sample Data'!E210,$B$1),"")</f>
        <v/>
      </c>
      <c r="F211" s="17" t="str">
        <f>IF(SUM('Test Sample Data'!F$3:F$98)&gt;10,IF(AND(ISNUMBER('Test Sample Data'!F210),'Test Sample Data'!F210&lt;$B$1,'Test Sample Data'!F210&gt;0),'Test Sample Data'!F210,$B$1),"")</f>
        <v/>
      </c>
      <c r="G211" s="17" t="str">
        <f>IF(SUM('Test Sample Data'!G$3:G$98)&gt;10,IF(AND(ISNUMBER('Test Sample Data'!G210),'Test Sample Data'!G210&lt;$B$1,'Test Sample Data'!G210&gt;0),'Test Sample Data'!G210,$B$1),"")</f>
        <v/>
      </c>
      <c r="H211" s="17" t="str">
        <f>IF(SUM('Test Sample Data'!H$3:H$98)&gt;10,IF(AND(ISNUMBER('Test Sample Data'!H210),'Test Sample Data'!H210&lt;$B$1,'Test Sample Data'!H210&gt;0),'Test Sample Data'!H210,$B$1),"")</f>
        <v/>
      </c>
      <c r="I211" s="17" t="str">
        <f>IF(SUM('Test Sample Data'!I$3:I$98)&gt;10,IF(AND(ISNUMBER('Test Sample Data'!I210),'Test Sample Data'!I210&lt;$B$1,'Test Sample Data'!I210&gt;0),'Test Sample Data'!I210,$B$1),"")</f>
        <v/>
      </c>
      <c r="J211" s="17" t="str">
        <f>IF(SUM('Test Sample Data'!J$3:J$98)&gt;10,IF(AND(ISNUMBER('Test Sample Data'!J210),'Test Sample Data'!J210&lt;$B$1,'Test Sample Data'!J210&gt;0),'Test Sample Data'!J210,$B$1),"")</f>
        <v/>
      </c>
      <c r="K211" s="17" t="str">
        <f>IF(SUM('Test Sample Data'!K$3:K$98)&gt;10,IF(AND(ISNUMBER('Test Sample Data'!K210),'Test Sample Data'!K210&lt;$B$1,'Test Sample Data'!K210&gt;0),'Test Sample Data'!K210,$B$1),"")</f>
        <v/>
      </c>
      <c r="L211" s="17" t="str">
        <f>IF(SUM('Test Sample Data'!L$3:L$98)&gt;10,IF(AND(ISNUMBER('Test Sample Data'!L210),'Test Sample Data'!L210&lt;$B$1,'Test Sample Data'!L210&gt;0),'Test Sample Data'!L210,$B$1),"")</f>
        <v/>
      </c>
      <c r="M211" s="17" t="str">
        <f>IF(SUM('Test Sample Data'!M$3:M$98)&gt;10,IF(AND(ISNUMBER('Test Sample Data'!M210),'Test Sample Data'!M210&lt;$B$1,'Test Sample Data'!M210&gt;0),'Test Sample Data'!M210,$B$1),"")</f>
        <v/>
      </c>
      <c r="N211" s="17" t="str">
        <f>'Gene Table'!E210</f>
        <v>mmu-miR-590-5p</v>
      </c>
      <c r="O211" s="17" t="str">
        <f>'Gene Table'!B210</f>
        <v>I16</v>
      </c>
      <c r="P211" s="17" t="str">
        <f>IF(SUM('Control Sample Data'!D$3:D$98)&gt;10,IF(AND(ISNUMBER('Control Sample Data'!D210),'Control Sample Data'!D210&lt;$B$1,'Control Sample Data'!D210&gt;0),'Control Sample Data'!D210,$B$1),"")</f>
        <v/>
      </c>
      <c r="Q211" s="17" t="str">
        <f>IF(SUM('Control Sample Data'!E$3:E$98)&gt;10,IF(AND(ISNUMBER('Control Sample Data'!E210),'Control Sample Data'!E210&lt;$B$1,'Control Sample Data'!E210&gt;0),'Control Sample Data'!E210,$B$1),"")</f>
        <v/>
      </c>
      <c r="R211" s="17" t="str">
        <f>IF(SUM('Control Sample Data'!F$3:F$98)&gt;10,IF(AND(ISNUMBER('Control Sample Data'!F210),'Control Sample Data'!F210&lt;$B$1,'Control Sample Data'!F210&gt;0),'Control Sample Data'!F210,$B$1),"")</f>
        <v/>
      </c>
      <c r="S211" s="17" t="str">
        <f>IF(SUM('Control Sample Data'!G$3:G$98)&gt;10,IF(AND(ISNUMBER('Control Sample Data'!G210),'Control Sample Data'!G210&lt;$B$1,'Control Sample Data'!G210&gt;0),'Control Sample Data'!G210,$B$1),"")</f>
        <v/>
      </c>
      <c r="T211" s="17" t="str">
        <f>IF(SUM('Control Sample Data'!H$3:H$98)&gt;10,IF(AND(ISNUMBER('Control Sample Data'!H210),'Control Sample Data'!H210&lt;$B$1,'Control Sample Data'!H210&gt;0),'Control Sample Data'!H210,$B$1),"")</f>
        <v/>
      </c>
      <c r="U211" s="17" t="str">
        <f>IF(SUM('Control Sample Data'!I$3:I$98)&gt;10,IF(AND(ISNUMBER('Control Sample Data'!I210),'Control Sample Data'!I210&lt;$B$1,'Control Sample Data'!I210&gt;0),'Control Sample Data'!I210,$B$1),"")</f>
        <v/>
      </c>
      <c r="V211" s="17" t="str">
        <f>IF(SUM('Control Sample Data'!J$3:J$98)&gt;10,IF(AND(ISNUMBER('Control Sample Data'!J210),'Control Sample Data'!J210&lt;$B$1,'Control Sample Data'!J210&gt;0),'Control Sample Data'!J210,$B$1),"")</f>
        <v/>
      </c>
      <c r="W211" s="17" t="str">
        <f>IF(SUM('Control Sample Data'!K$3:K$98)&gt;10,IF(AND(ISNUMBER('Control Sample Data'!K210),'Control Sample Data'!K210&lt;$B$1,'Control Sample Data'!K210&gt;0),'Control Sample Data'!K210,$B$1),"")</f>
        <v/>
      </c>
      <c r="X211" s="17" t="str">
        <f>IF(SUM('Control Sample Data'!L$3:L$98)&gt;10,IF(AND(ISNUMBER('Control Sample Data'!L210),'Control Sample Data'!L210&lt;$B$1,'Control Sample Data'!L210&gt;0),'Control Sample Data'!L210,$B$1),"")</f>
        <v/>
      </c>
      <c r="Y211" s="40" t="str">
        <f>IF(SUM('Control Sample Data'!M$3:M$98)&gt;10,IF(AND(ISNUMBER('Control Sample Data'!M210),'Control Sample Data'!M210&lt;$B$1,'Control Sample Data'!M210&gt;0),'Control Sample Data'!M210,$B$1),"")</f>
        <v/>
      </c>
      <c r="Z211" s="41"/>
      <c r="AA211" s="41"/>
      <c r="AB211" s="41"/>
      <c r="AC211" s="41"/>
      <c r="AD211" s="41"/>
      <c r="AE211" s="41"/>
      <c r="AF211" s="41"/>
      <c r="AG211" s="41"/>
      <c r="AH211" s="41"/>
      <c r="AI211" s="41"/>
      <c r="AJ211" s="41"/>
      <c r="AK211" s="41"/>
      <c r="AL211" s="41"/>
      <c r="AM211" s="41"/>
      <c r="AN211" s="41"/>
      <c r="AO211" s="41"/>
      <c r="AP211" s="41"/>
      <c r="AQ211" s="41"/>
      <c r="AR211" s="41"/>
      <c r="AS211" s="41"/>
      <c r="AT211" s="36" t="str">
        <f t="shared" si="132"/>
        <v/>
      </c>
      <c r="AU211" s="36" t="str">
        <f t="shared" si="133"/>
        <v/>
      </c>
      <c r="AV211" s="36" t="str">
        <f t="shared" si="134"/>
        <v/>
      </c>
      <c r="AW211" s="36" t="str">
        <f t="shared" si="135"/>
        <v/>
      </c>
      <c r="AX211" s="36" t="str">
        <f t="shared" si="136"/>
        <v/>
      </c>
      <c r="AY211" s="36" t="str">
        <f t="shared" si="137"/>
        <v/>
      </c>
      <c r="AZ211" s="36" t="str">
        <f t="shared" si="138"/>
        <v/>
      </c>
      <c r="BA211" s="36" t="str">
        <f t="shared" si="139"/>
        <v/>
      </c>
      <c r="BB211" s="36" t="str">
        <f t="shared" si="140"/>
        <v/>
      </c>
      <c r="BC211" s="36" t="str">
        <f t="shared" si="141"/>
        <v/>
      </c>
      <c r="BD211" s="36" t="str">
        <f t="shared" si="142"/>
        <v/>
      </c>
      <c r="BE211" s="36" t="str">
        <f t="shared" si="143"/>
        <v/>
      </c>
      <c r="BF211" s="36" t="str">
        <f t="shared" si="144"/>
        <v/>
      </c>
      <c r="BG211" s="36" t="str">
        <f t="shared" si="145"/>
        <v/>
      </c>
      <c r="BH211" s="36" t="str">
        <f t="shared" si="146"/>
        <v/>
      </c>
      <c r="BI211" s="36" t="str">
        <f t="shared" si="147"/>
        <v/>
      </c>
      <c r="BJ211" s="36" t="str">
        <f t="shared" si="148"/>
        <v/>
      </c>
      <c r="BK211" s="36" t="str">
        <f t="shared" si="149"/>
        <v/>
      </c>
      <c r="BL211" s="36" t="str">
        <f t="shared" si="150"/>
        <v/>
      </c>
      <c r="BM211" s="36" t="str">
        <f t="shared" si="151"/>
        <v/>
      </c>
      <c r="BN211" s="38" t="e">
        <f t="shared" si="130"/>
        <v>#DIV/0!</v>
      </c>
      <c r="BO211" s="38" t="e">
        <f t="shared" si="131"/>
        <v>#DIV/0!</v>
      </c>
      <c r="BP211" s="39" t="str">
        <f t="shared" si="152"/>
        <v/>
      </c>
      <c r="BQ211" s="39" t="str">
        <f t="shared" si="153"/>
        <v/>
      </c>
      <c r="BR211" s="39" t="str">
        <f t="shared" si="154"/>
        <v/>
      </c>
      <c r="BS211" s="39" t="str">
        <f t="shared" si="155"/>
        <v/>
      </c>
      <c r="BT211" s="39" t="str">
        <f t="shared" si="156"/>
        <v/>
      </c>
      <c r="BU211" s="39" t="str">
        <f t="shared" si="157"/>
        <v/>
      </c>
      <c r="BV211" s="39" t="str">
        <f t="shared" si="158"/>
        <v/>
      </c>
      <c r="BW211" s="39" t="str">
        <f t="shared" si="159"/>
        <v/>
      </c>
      <c r="BX211" s="39" t="str">
        <f t="shared" si="160"/>
        <v/>
      </c>
      <c r="BY211" s="39" t="str">
        <f t="shared" si="161"/>
        <v/>
      </c>
      <c r="BZ211" s="39" t="str">
        <f t="shared" si="162"/>
        <v/>
      </c>
      <c r="CA211" s="39" t="str">
        <f t="shared" si="163"/>
        <v/>
      </c>
      <c r="CB211" s="39" t="str">
        <f t="shared" si="164"/>
        <v/>
      </c>
      <c r="CC211" s="39" t="str">
        <f t="shared" si="165"/>
        <v/>
      </c>
      <c r="CD211" s="39" t="str">
        <f t="shared" si="166"/>
        <v/>
      </c>
      <c r="CE211" s="39" t="str">
        <f t="shared" si="167"/>
        <v/>
      </c>
      <c r="CF211" s="39" t="str">
        <f t="shared" si="168"/>
        <v/>
      </c>
      <c r="CG211" s="39" t="str">
        <f t="shared" si="169"/>
        <v/>
      </c>
      <c r="CH211" s="39" t="str">
        <f t="shared" si="170"/>
        <v/>
      </c>
      <c r="CI211" s="39" t="str">
        <f t="shared" si="171"/>
        <v/>
      </c>
    </row>
    <row r="212" spans="1:87">
      <c r="A212" s="18"/>
      <c r="B212" s="15" t="str">
        <f>'Gene Table'!E211</f>
        <v>mmu-miR-214-3p</v>
      </c>
      <c r="C212" s="15" t="str">
        <f>'Gene Table'!B211</f>
        <v>I17</v>
      </c>
      <c r="D212" s="16" t="str">
        <f>IF(SUM('Test Sample Data'!D$3:D$98)&gt;10,IF(AND(ISNUMBER('Test Sample Data'!D211),'Test Sample Data'!D211&lt;$B$1,'Test Sample Data'!D211&gt;0),'Test Sample Data'!D211,$B$1),"")</f>
        <v/>
      </c>
      <c r="E212" s="17" t="str">
        <f>IF(SUM('Test Sample Data'!E$3:E$98)&gt;10,IF(AND(ISNUMBER('Test Sample Data'!E211),'Test Sample Data'!E211&lt;$B$1,'Test Sample Data'!E211&gt;0),'Test Sample Data'!E211,$B$1),"")</f>
        <v/>
      </c>
      <c r="F212" s="17" t="str">
        <f>IF(SUM('Test Sample Data'!F$3:F$98)&gt;10,IF(AND(ISNUMBER('Test Sample Data'!F211),'Test Sample Data'!F211&lt;$B$1,'Test Sample Data'!F211&gt;0),'Test Sample Data'!F211,$B$1),"")</f>
        <v/>
      </c>
      <c r="G212" s="17" t="str">
        <f>IF(SUM('Test Sample Data'!G$3:G$98)&gt;10,IF(AND(ISNUMBER('Test Sample Data'!G211),'Test Sample Data'!G211&lt;$B$1,'Test Sample Data'!G211&gt;0),'Test Sample Data'!G211,$B$1),"")</f>
        <v/>
      </c>
      <c r="H212" s="17" t="str">
        <f>IF(SUM('Test Sample Data'!H$3:H$98)&gt;10,IF(AND(ISNUMBER('Test Sample Data'!H211),'Test Sample Data'!H211&lt;$B$1,'Test Sample Data'!H211&gt;0),'Test Sample Data'!H211,$B$1),"")</f>
        <v/>
      </c>
      <c r="I212" s="17" t="str">
        <f>IF(SUM('Test Sample Data'!I$3:I$98)&gt;10,IF(AND(ISNUMBER('Test Sample Data'!I211),'Test Sample Data'!I211&lt;$B$1,'Test Sample Data'!I211&gt;0),'Test Sample Data'!I211,$B$1),"")</f>
        <v/>
      </c>
      <c r="J212" s="17" t="str">
        <f>IF(SUM('Test Sample Data'!J$3:J$98)&gt;10,IF(AND(ISNUMBER('Test Sample Data'!J211),'Test Sample Data'!J211&lt;$B$1,'Test Sample Data'!J211&gt;0),'Test Sample Data'!J211,$B$1),"")</f>
        <v/>
      </c>
      <c r="K212" s="17" t="str">
        <f>IF(SUM('Test Sample Data'!K$3:K$98)&gt;10,IF(AND(ISNUMBER('Test Sample Data'!K211),'Test Sample Data'!K211&lt;$B$1,'Test Sample Data'!K211&gt;0),'Test Sample Data'!K211,$B$1),"")</f>
        <v/>
      </c>
      <c r="L212" s="17" t="str">
        <f>IF(SUM('Test Sample Data'!L$3:L$98)&gt;10,IF(AND(ISNUMBER('Test Sample Data'!L211),'Test Sample Data'!L211&lt;$B$1,'Test Sample Data'!L211&gt;0),'Test Sample Data'!L211,$B$1),"")</f>
        <v/>
      </c>
      <c r="M212" s="17" t="str">
        <f>IF(SUM('Test Sample Data'!M$3:M$98)&gt;10,IF(AND(ISNUMBER('Test Sample Data'!M211),'Test Sample Data'!M211&lt;$B$1,'Test Sample Data'!M211&gt;0),'Test Sample Data'!M211,$B$1),"")</f>
        <v/>
      </c>
      <c r="N212" s="17" t="str">
        <f>'Gene Table'!E211</f>
        <v>mmu-miR-214-3p</v>
      </c>
      <c r="O212" s="17" t="str">
        <f>'Gene Table'!B211</f>
        <v>I17</v>
      </c>
      <c r="P212" s="17" t="str">
        <f>IF(SUM('Control Sample Data'!D$3:D$98)&gt;10,IF(AND(ISNUMBER('Control Sample Data'!D211),'Control Sample Data'!D211&lt;$B$1,'Control Sample Data'!D211&gt;0),'Control Sample Data'!D211,$B$1),"")</f>
        <v/>
      </c>
      <c r="Q212" s="17" t="str">
        <f>IF(SUM('Control Sample Data'!E$3:E$98)&gt;10,IF(AND(ISNUMBER('Control Sample Data'!E211),'Control Sample Data'!E211&lt;$B$1,'Control Sample Data'!E211&gt;0),'Control Sample Data'!E211,$B$1),"")</f>
        <v/>
      </c>
      <c r="R212" s="17" t="str">
        <f>IF(SUM('Control Sample Data'!F$3:F$98)&gt;10,IF(AND(ISNUMBER('Control Sample Data'!F211),'Control Sample Data'!F211&lt;$B$1,'Control Sample Data'!F211&gt;0),'Control Sample Data'!F211,$B$1),"")</f>
        <v/>
      </c>
      <c r="S212" s="17" t="str">
        <f>IF(SUM('Control Sample Data'!G$3:G$98)&gt;10,IF(AND(ISNUMBER('Control Sample Data'!G211),'Control Sample Data'!G211&lt;$B$1,'Control Sample Data'!G211&gt;0),'Control Sample Data'!G211,$B$1),"")</f>
        <v/>
      </c>
      <c r="T212" s="17" t="str">
        <f>IF(SUM('Control Sample Data'!H$3:H$98)&gt;10,IF(AND(ISNUMBER('Control Sample Data'!H211),'Control Sample Data'!H211&lt;$B$1,'Control Sample Data'!H211&gt;0),'Control Sample Data'!H211,$B$1),"")</f>
        <v/>
      </c>
      <c r="U212" s="17" t="str">
        <f>IF(SUM('Control Sample Data'!I$3:I$98)&gt;10,IF(AND(ISNUMBER('Control Sample Data'!I211),'Control Sample Data'!I211&lt;$B$1,'Control Sample Data'!I211&gt;0),'Control Sample Data'!I211,$B$1),"")</f>
        <v/>
      </c>
      <c r="V212" s="17" t="str">
        <f>IF(SUM('Control Sample Data'!J$3:J$98)&gt;10,IF(AND(ISNUMBER('Control Sample Data'!J211),'Control Sample Data'!J211&lt;$B$1,'Control Sample Data'!J211&gt;0),'Control Sample Data'!J211,$B$1),"")</f>
        <v/>
      </c>
      <c r="W212" s="17" t="str">
        <f>IF(SUM('Control Sample Data'!K$3:K$98)&gt;10,IF(AND(ISNUMBER('Control Sample Data'!K211),'Control Sample Data'!K211&lt;$B$1,'Control Sample Data'!K211&gt;0),'Control Sample Data'!K211,$B$1),"")</f>
        <v/>
      </c>
      <c r="X212" s="17" t="str">
        <f>IF(SUM('Control Sample Data'!L$3:L$98)&gt;10,IF(AND(ISNUMBER('Control Sample Data'!L211),'Control Sample Data'!L211&lt;$B$1,'Control Sample Data'!L211&gt;0),'Control Sample Data'!L211,$B$1),"")</f>
        <v/>
      </c>
      <c r="Y212" s="40" t="str">
        <f>IF(SUM('Control Sample Data'!M$3:M$98)&gt;10,IF(AND(ISNUMBER('Control Sample Data'!M211),'Control Sample Data'!M211&lt;$B$1,'Control Sample Data'!M211&gt;0),'Control Sample Data'!M211,$B$1),"")</f>
        <v/>
      </c>
      <c r="Z212" s="41"/>
      <c r="AA212" s="41"/>
      <c r="AB212" s="41"/>
      <c r="AC212" s="41"/>
      <c r="AD212" s="41"/>
      <c r="AE212" s="41"/>
      <c r="AF212" s="41"/>
      <c r="AG212" s="41"/>
      <c r="AH212" s="41"/>
      <c r="AI212" s="41"/>
      <c r="AJ212" s="41"/>
      <c r="AK212" s="41"/>
      <c r="AL212" s="41"/>
      <c r="AM212" s="41"/>
      <c r="AN212" s="41"/>
      <c r="AO212" s="41"/>
      <c r="AP212" s="41"/>
      <c r="AQ212" s="41"/>
      <c r="AR212" s="41"/>
      <c r="AS212" s="41"/>
      <c r="AT212" s="36" t="str">
        <f t="shared" si="132"/>
        <v/>
      </c>
      <c r="AU212" s="36" t="str">
        <f t="shared" si="133"/>
        <v/>
      </c>
      <c r="AV212" s="36" t="str">
        <f t="shared" si="134"/>
        <v/>
      </c>
      <c r="AW212" s="36" t="str">
        <f t="shared" si="135"/>
        <v/>
      </c>
      <c r="AX212" s="36" t="str">
        <f t="shared" si="136"/>
        <v/>
      </c>
      <c r="AY212" s="36" t="str">
        <f t="shared" si="137"/>
        <v/>
      </c>
      <c r="AZ212" s="36" t="str">
        <f t="shared" si="138"/>
        <v/>
      </c>
      <c r="BA212" s="36" t="str">
        <f t="shared" si="139"/>
        <v/>
      </c>
      <c r="BB212" s="36" t="str">
        <f t="shared" si="140"/>
        <v/>
      </c>
      <c r="BC212" s="36" t="str">
        <f t="shared" si="141"/>
        <v/>
      </c>
      <c r="BD212" s="36" t="str">
        <f t="shared" si="142"/>
        <v/>
      </c>
      <c r="BE212" s="36" t="str">
        <f t="shared" si="143"/>
        <v/>
      </c>
      <c r="BF212" s="36" t="str">
        <f t="shared" si="144"/>
        <v/>
      </c>
      <c r="BG212" s="36" t="str">
        <f t="shared" si="145"/>
        <v/>
      </c>
      <c r="BH212" s="36" t="str">
        <f t="shared" si="146"/>
        <v/>
      </c>
      <c r="BI212" s="36" t="str">
        <f t="shared" si="147"/>
        <v/>
      </c>
      <c r="BJ212" s="36" t="str">
        <f t="shared" si="148"/>
        <v/>
      </c>
      <c r="BK212" s="36" t="str">
        <f t="shared" si="149"/>
        <v/>
      </c>
      <c r="BL212" s="36" t="str">
        <f t="shared" si="150"/>
        <v/>
      </c>
      <c r="BM212" s="36" t="str">
        <f t="shared" si="151"/>
        <v/>
      </c>
      <c r="BN212" s="38" t="e">
        <f t="shared" si="130"/>
        <v>#DIV/0!</v>
      </c>
      <c r="BO212" s="38" t="e">
        <f t="shared" si="131"/>
        <v>#DIV/0!</v>
      </c>
      <c r="BP212" s="39" t="str">
        <f t="shared" si="152"/>
        <v/>
      </c>
      <c r="BQ212" s="39" t="str">
        <f t="shared" si="153"/>
        <v/>
      </c>
      <c r="BR212" s="39" t="str">
        <f t="shared" si="154"/>
        <v/>
      </c>
      <c r="BS212" s="39" t="str">
        <f t="shared" si="155"/>
        <v/>
      </c>
      <c r="BT212" s="39" t="str">
        <f t="shared" si="156"/>
        <v/>
      </c>
      <c r="BU212" s="39" t="str">
        <f t="shared" si="157"/>
        <v/>
      </c>
      <c r="BV212" s="39" t="str">
        <f t="shared" si="158"/>
        <v/>
      </c>
      <c r="BW212" s="39" t="str">
        <f t="shared" si="159"/>
        <v/>
      </c>
      <c r="BX212" s="39" t="str">
        <f t="shared" si="160"/>
        <v/>
      </c>
      <c r="BY212" s="39" t="str">
        <f t="shared" si="161"/>
        <v/>
      </c>
      <c r="BZ212" s="39" t="str">
        <f t="shared" si="162"/>
        <v/>
      </c>
      <c r="CA212" s="39" t="str">
        <f t="shared" si="163"/>
        <v/>
      </c>
      <c r="CB212" s="39" t="str">
        <f t="shared" si="164"/>
        <v/>
      </c>
      <c r="CC212" s="39" t="str">
        <f t="shared" si="165"/>
        <v/>
      </c>
      <c r="CD212" s="39" t="str">
        <f t="shared" si="166"/>
        <v/>
      </c>
      <c r="CE212" s="39" t="str">
        <f t="shared" si="167"/>
        <v/>
      </c>
      <c r="CF212" s="39" t="str">
        <f t="shared" si="168"/>
        <v/>
      </c>
      <c r="CG212" s="39" t="str">
        <f t="shared" si="169"/>
        <v/>
      </c>
      <c r="CH212" s="39" t="str">
        <f t="shared" si="170"/>
        <v/>
      </c>
      <c r="CI212" s="39" t="str">
        <f t="shared" si="171"/>
        <v/>
      </c>
    </row>
    <row r="213" spans="1:87">
      <c r="A213" s="18"/>
      <c r="B213" s="15" t="str">
        <f>'Gene Table'!E212</f>
        <v>mmu-miR-590-3p</v>
      </c>
      <c r="C213" s="15" t="str">
        <f>'Gene Table'!B212</f>
        <v>I18</v>
      </c>
      <c r="D213" s="16" t="str">
        <f>IF(SUM('Test Sample Data'!D$3:D$98)&gt;10,IF(AND(ISNUMBER('Test Sample Data'!D212),'Test Sample Data'!D212&lt;$B$1,'Test Sample Data'!D212&gt;0),'Test Sample Data'!D212,$B$1),"")</f>
        <v/>
      </c>
      <c r="E213" s="17" t="str">
        <f>IF(SUM('Test Sample Data'!E$3:E$98)&gt;10,IF(AND(ISNUMBER('Test Sample Data'!E212),'Test Sample Data'!E212&lt;$B$1,'Test Sample Data'!E212&gt;0),'Test Sample Data'!E212,$B$1),"")</f>
        <v/>
      </c>
      <c r="F213" s="17" t="str">
        <f>IF(SUM('Test Sample Data'!F$3:F$98)&gt;10,IF(AND(ISNUMBER('Test Sample Data'!F212),'Test Sample Data'!F212&lt;$B$1,'Test Sample Data'!F212&gt;0),'Test Sample Data'!F212,$B$1),"")</f>
        <v/>
      </c>
      <c r="G213" s="17" t="str">
        <f>IF(SUM('Test Sample Data'!G$3:G$98)&gt;10,IF(AND(ISNUMBER('Test Sample Data'!G212),'Test Sample Data'!G212&lt;$B$1,'Test Sample Data'!G212&gt;0),'Test Sample Data'!G212,$B$1),"")</f>
        <v/>
      </c>
      <c r="H213" s="17" t="str">
        <f>IF(SUM('Test Sample Data'!H$3:H$98)&gt;10,IF(AND(ISNUMBER('Test Sample Data'!H212),'Test Sample Data'!H212&lt;$B$1,'Test Sample Data'!H212&gt;0),'Test Sample Data'!H212,$B$1),"")</f>
        <v/>
      </c>
      <c r="I213" s="17" t="str">
        <f>IF(SUM('Test Sample Data'!I$3:I$98)&gt;10,IF(AND(ISNUMBER('Test Sample Data'!I212),'Test Sample Data'!I212&lt;$B$1,'Test Sample Data'!I212&gt;0),'Test Sample Data'!I212,$B$1),"")</f>
        <v/>
      </c>
      <c r="J213" s="17" t="str">
        <f>IF(SUM('Test Sample Data'!J$3:J$98)&gt;10,IF(AND(ISNUMBER('Test Sample Data'!J212),'Test Sample Data'!J212&lt;$B$1,'Test Sample Data'!J212&gt;0),'Test Sample Data'!J212,$B$1),"")</f>
        <v/>
      </c>
      <c r="K213" s="17" t="str">
        <f>IF(SUM('Test Sample Data'!K$3:K$98)&gt;10,IF(AND(ISNUMBER('Test Sample Data'!K212),'Test Sample Data'!K212&lt;$B$1,'Test Sample Data'!K212&gt;0),'Test Sample Data'!K212,$B$1),"")</f>
        <v/>
      </c>
      <c r="L213" s="17" t="str">
        <f>IF(SUM('Test Sample Data'!L$3:L$98)&gt;10,IF(AND(ISNUMBER('Test Sample Data'!L212),'Test Sample Data'!L212&lt;$B$1,'Test Sample Data'!L212&gt;0),'Test Sample Data'!L212,$B$1),"")</f>
        <v/>
      </c>
      <c r="M213" s="17" t="str">
        <f>IF(SUM('Test Sample Data'!M$3:M$98)&gt;10,IF(AND(ISNUMBER('Test Sample Data'!M212),'Test Sample Data'!M212&lt;$B$1,'Test Sample Data'!M212&gt;0),'Test Sample Data'!M212,$B$1),"")</f>
        <v/>
      </c>
      <c r="N213" s="17" t="str">
        <f>'Gene Table'!E212</f>
        <v>mmu-miR-590-3p</v>
      </c>
      <c r="O213" s="17" t="str">
        <f>'Gene Table'!B212</f>
        <v>I18</v>
      </c>
      <c r="P213" s="17" t="str">
        <f>IF(SUM('Control Sample Data'!D$3:D$98)&gt;10,IF(AND(ISNUMBER('Control Sample Data'!D212),'Control Sample Data'!D212&lt;$B$1,'Control Sample Data'!D212&gt;0),'Control Sample Data'!D212,$B$1),"")</f>
        <v/>
      </c>
      <c r="Q213" s="17" t="str">
        <f>IF(SUM('Control Sample Data'!E$3:E$98)&gt;10,IF(AND(ISNUMBER('Control Sample Data'!E212),'Control Sample Data'!E212&lt;$B$1,'Control Sample Data'!E212&gt;0),'Control Sample Data'!E212,$B$1),"")</f>
        <v/>
      </c>
      <c r="R213" s="17" t="str">
        <f>IF(SUM('Control Sample Data'!F$3:F$98)&gt;10,IF(AND(ISNUMBER('Control Sample Data'!F212),'Control Sample Data'!F212&lt;$B$1,'Control Sample Data'!F212&gt;0),'Control Sample Data'!F212,$B$1),"")</f>
        <v/>
      </c>
      <c r="S213" s="17" t="str">
        <f>IF(SUM('Control Sample Data'!G$3:G$98)&gt;10,IF(AND(ISNUMBER('Control Sample Data'!G212),'Control Sample Data'!G212&lt;$B$1,'Control Sample Data'!G212&gt;0),'Control Sample Data'!G212,$B$1),"")</f>
        <v/>
      </c>
      <c r="T213" s="17" t="str">
        <f>IF(SUM('Control Sample Data'!H$3:H$98)&gt;10,IF(AND(ISNUMBER('Control Sample Data'!H212),'Control Sample Data'!H212&lt;$B$1,'Control Sample Data'!H212&gt;0),'Control Sample Data'!H212,$B$1),"")</f>
        <v/>
      </c>
      <c r="U213" s="17" t="str">
        <f>IF(SUM('Control Sample Data'!I$3:I$98)&gt;10,IF(AND(ISNUMBER('Control Sample Data'!I212),'Control Sample Data'!I212&lt;$B$1,'Control Sample Data'!I212&gt;0),'Control Sample Data'!I212,$B$1),"")</f>
        <v/>
      </c>
      <c r="V213" s="17" t="str">
        <f>IF(SUM('Control Sample Data'!J$3:J$98)&gt;10,IF(AND(ISNUMBER('Control Sample Data'!J212),'Control Sample Data'!J212&lt;$B$1,'Control Sample Data'!J212&gt;0),'Control Sample Data'!J212,$B$1),"")</f>
        <v/>
      </c>
      <c r="W213" s="17" t="str">
        <f>IF(SUM('Control Sample Data'!K$3:K$98)&gt;10,IF(AND(ISNUMBER('Control Sample Data'!K212),'Control Sample Data'!K212&lt;$B$1,'Control Sample Data'!K212&gt;0),'Control Sample Data'!K212,$B$1),"")</f>
        <v/>
      </c>
      <c r="X213" s="17" t="str">
        <f>IF(SUM('Control Sample Data'!L$3:L$98)&gt;10,IF(AND(ISNUMBER('Control Sample Data'!L212),'Control Sample Data'!L212&lt;$B$1,'Control Sample Data'!L212&gt;0),'Control Sample Data'!L212,$B$1),"")</f>
        <v/>
      </c>
      <c r="Y213" s="40" t="str">
        <f>IF(SUM('Control Sample Data'!M$3:M$98)&gt;10,IF(AND(ISNUMBER('Control Sample Data'!M212),'Control Sample Data'!M212&lt;$B$1,'Control Sample Data'!M212&gt;0),'Control Sample Data'!M212,$B$1),"")</f>
        <v/>
      </c>
      <c r="Z213" s="41"/>
      <c r="AA213" s="41"/>
      <c r="AB213" s="41"/>
      <c r="AC213" s="41"/>
      <c r="AD213" s="41"/>
      <c r="AE213" s="41"/>
      <c r="AF213" s="41"/>
      <c r="AG213" s="41"/>
      <c r="AH213" s="41"/>
      <c r="AI213" s="41"/>
      <c r="AJ213" s="41"/>
      <c r="AK213" s="41"/>
      <c r="AL213" s="41"/>
      <c r="AM213" s="41"/>
      <c r="AN213" s="41"/>
      <c r="AO213" s="41"/>
      <c r="AP213" s="41"/>
      <c r="AQ213" s="41"/>
      <c r="AR213" s="41"/>
      <c r="AS213" s="41"/>
      <c r="AT213" s="36" t="str">
        <f t="shared" si="132"/>
        <v/>
      </c>
      <c r="AU213" s="36" t="str">
        <f t="shared" si="133"/>
        <v/>
      </c>
      <c r="AV213" s="36" t="str">
        <f t="shared" si="134"/>
        <v/>
      </c>
      <c r="AW213" s="36" t="str">
        <f t="shared" si="135"/>
        <v/>
      </c>
      <c r="AX213" s="36" t="str">
        <f t="shared" si="136"/>
        <v/>
      </c>
      <c r="AY213" s="36" t="str">
        <f t="shared" si="137"/>
        <v/>
      </c>
      <c r="AZ213" s="36" t="str">
        <f t="shared" si="138"/>
        <v/>
      </c>
      <c r="BA213" s="36" t="str">
        <f t="shared" si="139"/>
        <v/>
      </c>
      <c r="BB213" s="36" t="str">
        <f t="shared" si="140"/>
        <v/>
      </c>
      <c r="BC213" s="36" t="str">
        <f t="shared" si="141"/>
        <v/>
      </c>
      <c r="BD213" s="36" t="str">
        <f t="shared" si="142"/>
        <v/>
      </c>
      <c r="BE213" s="36" t="str">
        <f t="shared" si="143"/>
        <v/>
      </c>
      <c r="BF213" s="36" t="str">
        <f t="shared" si="144"/>
        <v/>
      </c>
      <c r="BG213" s="36" t="str">
        <f t="shared" si="145"/>
        <v/>
      </c>
      <c r="BH213" s="36" t="str">
        <f t="shared" si="146"/>
        <v/>
      </c>
      <c r="BI213" s="36" t="str">
        <f t="shared" si="147"/>
        <v/>
      </c>
      <c r="BJ213" s="36" t="str">
        <f t="shared" si="148"/>
        <v/>
      </c>
      <c r="BK213" s="36" t="str">
        <f t="shared" si="149"/>
        <v/>
      </c>
      <c r="BL213" s="36" t="str">
        <f t="shared" si="150"/>
        <v/>
      </c>
      <c r="BM213" s="36" t="str">
        <f t="shared" si="151"/>
        <v/>
      </c>
      <c r="BN213" s="38" t="e">
        <f t="shared" si="130"/>
        <v>#DIV/0!</v>
      </c>
      <c r="BO213" s="38" t="e">
        <f t="shared" si="131"/>
        <v>#DIV/0!</v>
      </c>
      <c r="BP213" s="39" t="str">
        <f t="shared" si="152"/>
        <v/>
      </c>
      <c r="BQ213" s="39" t="str">
        <f t="shared" si="153"/>
        <v/>
      </c>
      <c r="BR213" s="39" t="str">
        <f t="shared" si="154"/>
        <v/>
      </c>
      <c r="BS213" s="39" t="str">
        <f t="shared" si="155"/>
        <v/>
      </c>
      <c r="BT213" s="39" t="str">
        <f t="shared" si="156"/>
        <v/>
      </c>
      <c r="BU213" s="39" t="str">
        <f t="shared" si="157"/>
        <v/>
      </c>
      <c r="BV213" s="39" t="str">
        <f t="shared" si="158"/>
        <v/>
      </c>
      <c r="BW213" s="39" t="str">
        <f t="shared" si="159"/>
        <v/>
      </c>
      <c r="BX213" s="39" t="str">
        <f t="shared" si="160"/>
        <v/>
      </c>
      <c r="BY213" s="39" t="str">
        <f t="shared" si="161"/>
        <v/>
      </c>
      <c r="BZ213" s="39" t="str">
        <f t="shared" si="162"/>
        <v/>
      </c>
      <c r="CA213" s="39" t="str">
        <f t="shared" si="163"/>
        <v/>
      </c>
      <c r="CB213" s="39" t="str">
        <f t="shared" si="164"/>
        <v/>
      </c>
      <c r="CC213" s="39" t="str">
        <f t="shared" si="165"/>
        <v/>
      </c>
      <c r="CD213" s="39" t="str">
        <f t="shared" si="166"/>
        <v/>
      </c>
      <c r="CE213" s="39" t="str">
        <f t="shared" si="167"/>
        <v/>
      </c>
      <c r="CF213" s="39" t="str">
        <f t="shared" si="168"/>
        <v/>
      </c>
      <c r="CG213" s="39" t="str">
        <f t="shared" si="169"/>
        <v/>
      </c>
      <c r="CH213" s="39" t="str">
        <f t="shared" si="170"/>
        <v/>
      </c>
      <c r="CI213" s="39" t="str">
        <f t="shared" si="171"/>
        <v/>
      </c>
    </row>
    <row r="214" spans="1:87">
      <c r="A214" s="18"/>
      <c r="B214" s="15" t="str">
        <f>'Gene Table'!E213</f>
        <v>mmu-miR-216b-5p</v>
      </c>
      <c r="C214" s="15" t="str">
        <f>'Gene Table'!B213</f>
        <v>I19</v>
      </c>
      <c r="D214" s="16" t="str">
        <f>IF(SUM('Test Sample Data'!D$3:D$98)&gt;10,IF(AND(ISNUMBER('Test Sample Data'!D213),'Test Sample Data'!D213&lt;$B$1,'Test Sample Data'!D213&gt;0),'Test Sample Data'!D213,$B$1),"")</f>
        <v/>
      </c>
      <c r="E214" s="17" t="str">
        <f>IF(SUM('Test Sample Data'!E$3:E$98)&gt;10,IF(AND(ISNUMBER('Test Sample Data'!E213),'Test Sample Data'!E213&lt;$B$1,'Test Sample Data'!E213&gt;0),'Test Sample Data'!E213,$B$1),"")</f>
        <v/>
      </c>
      <c r="F214" s="17" t="str">
        <f>IF(SUM('Test Sample Data'!F$3:F$98)&gt;10,IF(AND(ISNUMBER('Test Sample Data'!F213),'Test Sample Data'!F213&lt;$B$1,'Test Sample Data'!F213&gt;0),'Test Sample Data'!F213,$B$1),"")</f>
        <v/>
      </c>
      <c r="G214" s="17" t="str">
        <f>IF(SUM('Test Sample Data'!G$3:G$98)&gt;10,IF(AND(ISNUMBER('Test Sample Data'!G213),'Test Sample Data'!G213&lt;$B$1,'Test Sample Data'!G213&gt;0),'Test Sample Data'!G213,$B$1),"")</f>
        <v/>
      </c>
      <c r="H214" s="17" t="str">
        <f>IF(SUM('Test Sample Data'!H$3:H$98)&gt;10,IF(AND(ISNUMBER('Test Sample Data'!H213),'Test Sample Data'!H213&lt;$B$1,'Test Sample Data'!H213&gt;0),'Test Sample Data'!H213,$B$1),"")</f>
        <v/>
      </c>
      <c r="I214" s="17" t="str">
        <f>IF(SUM('Test Sample Data'!I$3:I$98)&gt;10,IF(AND(ISNUMBER('Test Sample Data'!I213),'Test Sample Data'!I213&lt;$B$1,'Test Sample Data'!I213&gt;0),'Test Sample Data'!I213,$B$1),"")</f>
        <v/>
      </c>
      <c r="J214" s="17" t="str">
        <f>IF(SUM('Test Sample Data'!J$3:J$98)&gt;10,IF(AND(ISNUMBER('Test Sample Data'!J213),'Test Sample Data'!J213&lt;$B$1,'Test Sample Data'!J213&gt;0),'Test Sample Data'!J213,$B$1),"")</f>
        <v/>
      </c>
      <c r="K214" s="17" t="str">
        <f>IF(SUM('Test Sample Data'!K$3:K$98)&gt;10,IF(AND(ISNUMBER('Test Sample Data'!K213),'Test Sample Data'!K213&lt;$B$1,'Test Sample Data'!K213&gt;0),'Test Sample Data'!K213,$B$1),"")</f>
        <v/>
      </c>
      <c r="L214" s="17" t="str">
        <f>IF(SUM('Test Sample Data'!L$3:L$98)&gt;10,IF(AND(ISNUMBER('Test Sample Data'!L213),'Test Sample Data'!L213&lt;$B$1,'Test Sample Data'!L213&gt;0),'Test Sample Data'!L213,$B$1),"")</f>
        <v/>
      </c>
      <c r="M214" s="17" t="str">
        <f>IF(SUM('Test Sample Data'!M$3:M$98)&gt;10,IF(AND(ISNUMBER('Test Sample Data'!M213),'Test Sample Data'!M213&lt;$B$1,'Test Sample Data'!M213&gt;0),'Test Sample Data'!M213,$B$1),"")</f>
        <v/>
      </c>
      <c r="N214" s="17" t="str">
        <f>'Gene Table'!E213</f>
        <v>mmu-miR-216b-5p</v>
      </c>
      <c r="O214" s="17" t="str">
        <f>'Gene Table'!B213</f>
        <v>I19</v>
      </c>
      <c r="P214" s="17" t="str">
        <f>IF(SUM('Control Sample Data'!D$3:D$98)&gt;10,IF(AND(ISNUMBER('Control Sample Data'!D213),'Control Sample Data'!D213&lt;$B$1,'Control Sample Data'!D213&gt;0),'Control Sample Data'!D213,$B$1),"")</f>
        <v/>
      </c>
      <c r="Q214" s="17" t="str">
        <f>IF(SUM('Control Sample Data'!E$3:E$98)&gt;10,IF(AND(ISNUMBER('Control Sample Data'!E213),'Control Sample Data'!E213&lt;$B$1,'Control Sample Data'!E213&gt;0),'Control Sample Data'!E213,$B$1),"")</f>
        <v/>
      </c>
      <c r="R214" s="17" t="str">
        <f>IF(SUM('Control Sample Data'!F$3:F$98)&gt;10,IF(AND(ISNUMBER('Control Sample Data'!F213),'Control Sample Data'!F213&lt;$B$1,'Control Sample Data'!F213&gt;0),'Control Sample Data'!F213,$B$1),"")</f>
        <v/>
      </c>
      <c r="S214" s="17" t="str">
        <f>IF(SUM('Control Sample Data'!G$3:G$98)&gt;10,IF(AND(ISNUMBER('Control Sample Data'!G213),'Control Sample Data'!G213&lt;$B$1,'Control Sample Data'!G213&gt;0),'Control Sample Data'!G213,$B$1),"")</f>
        <v/>
      </c>
      <c r="T214" s="17" t="str">
        <f>IF(SUM('Control Sample Data'!H$3:H$98)&gt;10,IF(AND(ISNUMBER('Control Sample Data'!H213),'Control Sample Data'!H213&lt;$B$1,'Control Sample Data'!H213&gt;0),'Control Sample Data'!H213,$B$1),"")</f>
        <v/>
      </c>
      <c r="U214" s="17" t="str">
        <f>IF(SUM('Control Sample Data'!I$3:I$98)&gt;10,IF(AND(ISNUMBER('Control Sample Data'!I213),'Control Sample Data'!I213&lt;$B$1,'Control Sample Data'!I213&gt;0),'Control Sample Data'!I213,$B$1),"")</f>
        <v/>
      </c>
      <c r="V214" s="17" t="str">
        <f>IF(SUM('Control Sample Data'!J$3:J$98)&gt;10,IF(AND(ISNUMBER('Control Sample Data'!J213),'Control Sample Data'!J213&lt;$B$1,'Control Sample Data'!J213&gt;0),'Control Sample Data'!J213,$B$1),"")</f>
        <v/>
      </c>
      <c r="W214" s="17" t="str">
        <f>IF(SUM('Control Sample Data'!K$3:K$98)&gt;10,IF(AND(ISNUMBER('Control Sample Data'!K213),'Control Sample Data'!K213&lt;$B$1,'Control Sample Data'!K213&gt;0),'Control Sample Data'!K213,$B$1),"")</f>
        <v/>
      </c>
      <c r="X214" s="17" t="str">
        <f>IF(SUM('Control Sample Data'!L$3:L$98)&gt;10,IF(AND(ISNUMBER('Control Sample Data'!L213),'Control Sample Data'!L213&lt;$B$1,'Control Sample Data'!L213&gt;0),'Control Sample Data'!L213,$B$1),"")</f>
        <v/>
      </c>
      <c r="Y214" s="40" t="str">
        <f>IF(SUM('Control Sample Data'!M$3:M$98)&gt;10,IF(AND(ISNUMBER('Control Sample Data'!M213),'Control Sample Data'!M213&lt;$B$1,'Control Sample Data'!M213&gt;0),'Control Sample Data'!M213,$B$1),"")</f>
        <v/>
      </c>
      <c r="Z214" s="41"/>
      <c r="AA214" s="41"/>
      <c r="AB214" s="41"/>
      <c r="AC214" s="41"/>
      <c r="AD214" s="41"/>
      <c r="AE214" s="41"/>
      <c r="AF214" s="41"/>
      <c r="AG214" s="41"/>
      <c r="AH214" s="41"/>
      <c r="AI214" s="41"/>
      <c r="AJ214" s="41"/>
      <c r="AK214" s="41"/>
      <c r="AL214" s="41"/>
      <c r="AM214" s="41"/>
      <c r="AN214" s="41"/>
      <c r="AO214" s="41"/>
      <c r="AP214" s="41"/>
      <c r="AQ214" s="41"/>
      <c r="AR214" s="41"/>
      <c r="AS214" s="41"/>
      <c r="AT214" s="36" t="str">
        <f t="shared" si="132"/>
        <v/>
      </c>
      <c r="AU214" s="36" t="str">
        <f t="shared" si="133"/>
        <v/>
      </c>
      <c r="AV214" s="36" t="str">
        <f t="shared" si="134"/>
        <v/>
      </c>
      <c r="AW214" s="36" t="str">
        <f t="shared" si="135"/>
        <v/>
      </c>
      <c r="AX214" s="36" t="str">
        <f t="shared" si="136"/>
        <v/>
      </c>
      <c r="AY214" s="36" t="str">
        <f t="shared" si="137"/>
        <v/>
      </c>
      <c r="AZ214" s="36" t="str">
        <f t="shared" si="138"/>
        <v/>
      </c>
      <c r="BA214" s="36" t="str">
        <f t="shared" si="139"/>
        <v/>
      </c>
      <c r="BB214" s="36" t="str">
        <f t="shared" si="140"/>
        <v/>
      </c>
      <c r="BC214" s="36" t="str">
        <f t="shared" si="141"/>
        <v/>
      </c>
      <c r="BD214" s="36" t="str">
        <f t="shared" si="142"/>
        <v/>
      </c>
      <c r="BE214" s="36" t="str">
        <f t="shared" si="143"/>
        <v/>
      </c>
      <c r="BF214" s="36" t="str">
        <f t="shared" si="144"/>
        <v/>
      </c>
      <c r="BG214" s="36" t="str">
        <f t="shared" si="145"/>
        <v/>
      </c>
      <c r="BH214" s="36" t="str">
        <f t="shared" si="146"/>
        <v/>
      </c>
      <c r="BI214" s="36" t="str">
        <f t="shared" si="147"/>
        <v/>
      </c>
      <c r="BJ214" s="36" t="str">
        <f t="shared" si="148"/>
        <v/>
      </c>
      <c r="BK214" s="36" t="str">
        <f t="shared" si="149"/>
        <v/>
      </c>
      <c r="BL214" s="36" t="str">
        <f t="shared" si="150"/>
        <v/>
      </c>
      <c r="BM214" s="36" t="str">
        <f t="shared" si="151"/>
        <v/>
      </c>
      <c r="BN214" s="38" t="e">
        <f t="shared" si="130"/>
        <v>#DIV/0!</v>
      </c>
      <c r="BO214" s="38" t="e">
        <f t="shared" si="131"/>
        <v>#DIV/0!</v>
      </c>
      <c r="BP214" s="39" t="str">
        <f t="shared" si="152"/>
        <v/>
      </c>
      <c r="BQ214" s="39" t="str">
        <f t="shared" si="153"/>
        <v/>
      </c>
      <c r="BR214" s="39" t="str">
        <f t="shared" si="154"/>
        <v/>
      </c>
      <c r="BS214" s="39" t="str">
        <f t="shared" si="155"/>
        <v/>
      </c>
      <c r="BT214" s="39" t="str">
        <f t="shared" si="156"/>
        <v/>
      </c>
      <c r="BU214" s="39" t="str">
        <f t="shared" si="157"/>
        <v/>
      </c>
      <c r="BV214" s="39" t="str">
        <f t="shared" si="158"/>
        <v/>
      </c>
      <c r="BW214" s="39" t="str">
        <f t="shared" si="159"/>
        <v/>
      </c>
      <c r="BX214" s="39" t="str">
        <f t="shared" si="160"/>
        <v/>
      </c>
      <c r="BY214" s="39" t="str">
        <f t="shared" si="161"/>
        <v/>
      </c>
      <c r="BZ214" s="39" t="str">
        <f t="shared" si="162"/>
        <v/>
      </c>
      <c r="CA214" s="39" t="str">
        <f t="shared" si="163"/>
        <v/>
      </c>
      <c r="CB214" s="39" t="str">
        <f t="shared" si="164"/>
        <v/>
      </c>
      <c r="CC214" s="39" t="str">
        <f t="shared" si="165"/>
        <v/>
      </c>
      <c r="CD214" s="39" t="str">
        <f t="shared" si="166"/>
        <v/>
      </c>
      <c r="CE214" s="39" t="str">
        <f t="shared" si="167"/>
        <v/>
      </c>
      <c r="CF214" s="39" t="str">
        <f t="shared" si="168"/>
        <v/>
      </c>
      <c r="CG214" s="39" t="str">
        <f t="shared" si="169"/>
        <v/>
      </c>
      <c r="CH214" s="39" t="str">
        <f t="shared" si="170"/>
        <v/>
      </c>
      <c r="CI214" s="39" t="str">
        <f t="shared" si="171"/>
        <v/>
      </c>
    </row>
    <row r="215" spans="1:87">
      <c r="A215" s="18"/>
      <c r="B215" s="15" t="str">
        <f>'Gene Table'!E214</f>
        <v>mmu-miR-615-5p</v>
      </c>
      <c r="C215" s="15" t="str">
        <f>'Gene Table'!B214</f>
        <v>I20</v>
      </c>
      <c r="D215" s="16" t="str">
        <f>IF(SUM('Test Sample Data'!D$3:D$98)&gt;10,IF(AND(ISNUMBER('Test Sample Data'!D214),'Test Sample Data'!D214&lt;$B$1,'Test Sample Data'!D214&gt;0),'Test Sample Data'!D214,$B$1),"")</f>
        <v/>
      </c>
      <c r="E215" s="17" t="str">
        <f>IF(SUM('Test Sample Data'!E$3:E$98)&gt;10,IF(AND(ISNUMBER('Test Sample Data'!E214),'Test Sample Data'!E214&lt;$B$1,'Test Sample Data'!E214&gt;0),'Test Sample Data'!E214,$B$1),"")</f>
        <v/>
      </c>
      <c r="F215" s="17" t="str">
        <f>IF(SUM('Test Sample Data'!F$3:F$98)&gt;10,IF(AND(ISNUMBER('Test Sample Data'!F214),'Test Sample Data'!F214&lt;$B$1,'Test Sample Data'!F214&gt;0),'Test Sample Data'!F214,$B$1),"")</f>
        <v/>
      </c>
      <c r="G215" s="17" t="str">
        <f>IF(SUM('Test Sample Data'!G$3:G$98)&gt;10,IF(AND(ISNUMBER('Test Sample Data'!G214),'Test Sample Data'!G214&lt;$B$1,'Test Sample Data'!G214&gt;0),'Test Sample Data'!G214,$B$1),"")</f>
        <v/>
      </c>
      <c r="H215" s="17" t="str">
        <f>IF(SUM('Test Sample Data'!H$3:H$98)&gt;10,IF(AND(ISNUMBER('Test Sample Data'!H214),'Test Sample Data'!H214&lt;$B$1,'Test Sample Data'!H214&gt;0),'Test Sample Data'!H214,$B$1),"")</f>
        <v/>
      </c>
      <c r="I215" s="17" t="str">
        <f>IF(SUM('Test Sample Data'!I$3:I$98)&gt;10,IF(AND(ISNUMBER('Test Sample Data'!I214),'Test Sample Data'!I214&lt;$B$1,'Test Sample Data'!I214&gt;0),'Test Sample Data'!I214,$B$1),"")</f>
        <v/>
      </c>
      <c r="J215" s="17" t="str">
        <f>IF(SUM('Test Sample Data'!J$3:J$98)&gt;10,IF(AND(ISNUMBER('Test Sample Data'!J214),'Test Sample Data'!J214&lt;$B$1,'Test Sample Data'!J214&gt;0),'Test Sample Data'!J214,$B$1),"")</f>
        <v/>
      </c>
      <c r="K215" s="17" t="str">
        <f>IF(SUM('Test Sample Data'!K$3:K$98)&gt;10,IF(AND(ISNUMBER('Test Sample Data'!K214),'Test Sample Data'!K214&lt;$B$1,'Test Sample Data'!K214&gt;0),'Test Sample Data'!K214,$B$1),"")</f>
        <v/>
      </c>
      <c r="L215" s="17" t="str">
        <f>IF(SUM('Test Sample Data'!L$3:L$98)&gt;10,IF(AND(ISNUMBER('Test Sample Data'!L214),'Test Sample Data'!L214&lt;$B$1,'Test Sample Data'!L214&gt;0),'Test Sample Data'!L214,$B$1),"")</f>
        <v/>
      </c>
      <c r="M215" s="17" t="str">
        <f>IF(SUM('Test Sample Data'!M$3:M$98)&gt;10,IF(AND(ISNUMBER('Test Sample Data'!M214),'Test Sample Data'!M214&lt;$B$1,'Test Sample Data'!M214&gt;0),'Test Sample Data'!M214,$B$1),"")</f>
        <v/>
      </c>
      <c r="N215" s="17" t="str">
        <f>'Gene Table'!E214</f>
        <v>mmu-miR-615-5p</v>
      </c>
      <c r="O215" s="17" t="str">
        <f>'Gene Table'!B214</f>
        <v>I20</v>
      </c>
      <c r="P215" s="17" t="str">
        <f>IF(SUM('Control Sample Data'!D$3:D$98)&gt;10,IF(AND(ISNUMBER('Control Sample Data'!D214),'Control Sample Data'!D214&lt;$B$1,'Control Sample Data'!D214&gt;0),'Control Sample Data'!D214,$B$1),"")</f>
        <v/>
      </c>
      <c r="Q215" s="17" t="str">
        <f>IF(SUM('Control Sample Data'!E$3:E$98)&gt;10,IF(AND(ISNUMBER('Control Sample Data'!E214),'Control Sample Data'!E214&lt;$B$1,'Control Sample Data'!E214&gt;0),'Control Sample Data'!E214,$B$1),"")</f>
        <v/>
      </c>
      <c r="R215" s="17" t="str">
        <f>IF(SUM('Control Sample Data'!F$3:F$98)&gt;10,IF(AND(ISNUMBER('Control Sample Data'!F214),'Control Sample Data'!F214&lt;$B$1,'Control Sample Data'!F214&gt;0),'Control Sample Data'!F214,$B$1),"")</f>
        <v/>
      </c>
      <c r="S215" s="17" t="str">
        <f>IF(SUM('Control Sample Data'!G$3:G$98)&gt;10,IF(AND(ISNUMBER('Control Sample Data'!G214),'Control Sample Data'!G214&lt;$B$1,'Control Sample Data'!G214&gt;0),'Control Sample Data'!G214,$B$1),"")</f>
        <v/>
      </c>
      <c r="T215" s="17" t="str">
        <f>IF(SUM('Control Sample Data'!H$3:H$98)&gt;10,IF(AND(ISNUMBER('Control Sample Data'!H214),'Control Sample Data'!H214&lt;$B$1,'Control Sample Data'!H214&gt;0),'Control Sample Data'!H214,$B$1),"")</f>
        <v/>
      </c>
      <c r="U215" s="17" t="str">
        <f>IF(SUM('Control Sample Data'!I$3:I$98)&gt;10,IF(AND(ISNUMBER('Control Sample Data'!I214),'Control Sample Data'!I214&lt;$B$1,'Control Sample Data'!I214&gt;0),'Control Sample Data'!I214,$B$1),"")</f>
        <v/>
      </c>
      <c r="V215" s="17" t="str">
        <f>IF(SUM('Control Sample Data'!J$3:J$98)&gt;10,IF(AND(ISNUMBER('Control Sample Data'!J214),'Control Sample Data'!J214&lt;$B$1,'Control Sample Data'!J214&gt;0),'Control Sample Data'!J214,$B$1),"")</f>
        <v/>
      </c>
      <c r="W215" s="17" t="str">
        <f>IF(SUM('Control Sample Data'!K$3:K$98)&gt;10,IF(AND(ISNUMBER('Control Sample Data'!K214),'Control Sample Data'!K214&lt;$B$1,'Control Sample Data'!K214&gt;0),'Control Sample Data'!K214,$B$1),"")</f>
        <v/>
      </c>
      <c r="X215" s="17" t="str">
        <f>IF(SUM('Control Sample Data'!L$3:L$98)&gt;10,IF(AND(ISNUMBER('Control Sample Data'!L214),'Control Sample Data'!L214&lt;$B$1,'Control Sample Data'!L214&gt;0),'Control Sample Data'!L214,$B$1),"")</f>
        <v/>
      </c>
      <c r="Y215" s="40" t="str">
        <f>IF(SUM('Control Sample Data'!M$3:M$98)&gt;10,IF(AND(ISNUMBER('Control Sample Data'!M214),'Control Sample Data'!M214&lt;$B$1,'Control Sample Data'!M214&gt;0),'Control Sample Data'!M214,$B$1),"")</f>
        <v/>
      </c>
      <c r="Z215" s="41"/>
      <c r="AA215" s="41"/>
      <c r="AB215" s="41"/>
      <c r="AC215" s="41"/>
      <c r="AD215" s="41"/>
      <c r="AE215" s="41"/>
      <c r="AF215" s="41"/>
      <c r="AG215" s="41"/>
      <c r="AH215" s="41"/>
      <c r="AI215" s="41"/>
      <c r="AJ215" s="41"/>
      <c r="AK215" s="41"/>
      <c r="AL215" s="41"/>
      <c r="AM215" s="41"/>
      <c r="AN215" s="41"/>
      <c r="AO215" s="41"/>
      <c r="AP215" s="41"/>
      <c r="AQ215" s="41"/>
      <c r="AR215" s="41"/>
      <c r="AS215" s="41"/>
      <c r="AT215" s="36" t="str">
        <f t="shared" si="132"/>
        <v/>
      </c>
      <c r="AU215" s="36" t="str">
        <f t="shared" si="133"/>
        <v/>
      </c>
      <c r="AV215" s="36" t="str">
        <f t="shared" si="134"/>
        <v/>
      </c>
      <c r="AW215" s="36" t="str">
        <f t="shared" si="135"/>
        <v/>
      </c>
      <c r="AX215" s="36" t="str">
        <f t="shared" si="136"/>
        <v/>
      </c>
      <c r="AY215" s="36" t="str">
        <f t="shared" si="137"/>
        <v/>
      </c>
      <c r="AZ215" s="36" t="str">
        <f t="shared" si="138"/>
        <v/>
      </c>
      <c r="BA215" s="36" t="str">
        <f t="shared" si="139"/>
        <v/>
      </c>
      <c r="BB215" s="36" t="str">
        <f t="shared" si="140"/>
        <v/>
      </c>
      <c r="BC215" s="36" t="str">
        <f t="shared" si="141"/>
        <v/>
      </c>
      <c r="BD215" s="36" t="str">
        <f t="shared" si="142"/>
        <v/>
      </c>
      <c r="BE215" s="36" t="str">
        <f t="shared" si="143"/>
        <v/>
      </c>
      <c r="BF215" s="36" t="str">
        <f t="shared" si="144"/>
        <v/>
      </c>
      <c r="BG215" s="36" t="str">
        <f t="shared" si="145"/>
        <v/>
      </c>
      <c r="BH215" s="36" t="str">
        <f t="shared" si="146"/>
        <v/>
      </c>
      <c r="BI215" s="36" t="str">
        <f t="shared" si="147"/>
        <v/>
      </c>
      <c r="BJ215" s="36" t="str">
        <f t="shared" si="148"/>
        <v/>
      </c>
      <c r="BK215" s="36" t="str">
        <f t="shared" si="149"/>
        <v/>
      </c>
      <c r="BL215" s="36" t="str">
        <f t="shared" si="150"/>
        <v/>
      </c>
      <c r="BM215" s="36" t="str">
        <f t="shared" si="151"/>
        <v/>
      </c>
      <c r="BN215" s="38" t="e">
        <f t="shared" si="130"/>
        <v>#DIV/0!</v>
      </c>
      <c r="BO215" s="38" t="e">
        <f t="shared" si="131"/>
        <v>#DIV/0!</v>
      </c>
      <c r="BP215" s="39" t="str">
        <f t="shared" si="152"/>
        <v/>
      </c>
      <c r="BQ215" s="39" t="str">
        <f t="shared" si="153"/>
        <v/>
      </c>
      <c r="BR215" s="39" t="str">
        <f t="shared" si="154"/>
        <v/>
      </c>
      <c r="BS215" s="39" t="str">
        <f t="shared" si="155"/>
        <v/>
      </c>
      <c r="BT215" s="39" t="str">
        <f t="shared" si="156"/>
        <v/>
      </c>
      <c r="BU215" s="39" t="str">
        <f t="shared" si="157"/>
        <v/>
      </c>
      <c r="BV215" s="39" t="str">
        <f t="shared" si="158"/>
        <v/>
      </c>
      <c r="BW215" s="39" t="str">
        <f t="shared" si="159"/>
        <v/>
      </c>
      <c r="BX215" s="39" t="str">
        <f t="shared" si="160"/>
        <v/>
      </c>
      <c r="BY215" s="39" t="str">
        <f t="shared" si="161"/>
        <v/>
      </c>
      <c r="BZ215" s="39" t="str">
        <f t="shared" si="162"/>
        <v/>
      </c>
      <c r="CA215" s="39" t="str">
        <f t="shared" si="163"/>
        <v/>
      </c>
      <c r="CB215" s="39" t="str">
        <f t="shared" si="164"/>
        <v/>
      </c>
      <c r="CC215" s="39" t="str">
        <f t="shared" si="165"/>
        <v/>
      </c>
      <c r="CD215" s="39" t="str">
        <f t="shared" si="166"/>
        <v/>
      </c>
      <c r="CE215" s="39" t="str">
        <f t="shared" si="167"/>
        <v/>
      </c>
      <c r="CF215" s="39" t="str">
        <f t="shared" si="168"/>
        <v/>
      </c>
      <c r="CG215" s="39" t="str">
        <f t="shared" si="169"/>
        <v/>
      </c>
      <c r="CH215" s="39" t="str">
        <f t="shared" si="170"/>
        <v/>
      </c>
      <c r="CI215" s="39" t="str">
        <f t="shared" si="171"/>
        <v/>
      </c>
    </row>
    <row r="216" spans="1:87">
      <c r="A216" s="18"/>
      <c r="B216" s="15" t="str">
        <f>'Gene Table'!E215</f>
        <v>mmu-miR-218-5p</v>
      </c>
      <c r="C216" s="15" t="str">
        <f>'Gene Table'!B215</f>
        <v>I21</v>
      </c>
      <c r="D216" s="16" t="str">
        <f>IF(SUM('Test Sample Data'!D$3:D$98)&gt;10,IF(AND(ISNUMBER('Test Sample Data'!D215),'Test Sample Data'!D215&lt;$B$1,'Test Sample Data'!D215&gt;0),'Test Sample Data'!D215,$B$1),"")</f>
        <v/>
      </c>
      <c r="E216" s="17" t="str">
        <f>IF(SUM('Test Sample Data'!E$3:E$98)&gt;10,IF(AND(ISNUMBER('Test Sample Data'!E215),'Test Sample Data'!E215&lt;$B$1,'Test Sample Data'!E215&gt;0),'Test Sample Data'!E215,$B$1),"")</f>
        <v/>
      </c>
      <c r="F216" s="17" t="str">
        <f>IF(SUM('Test Sample Data'!F$3:F$98)&gt;10,IF(AND(ISNUMBER('Test Sample Data'!F215),'Test Sample Data'!F215&lt;$B$1,'Test Sample Data'!F215&gt;0),'Test Sample Data'!F215,$B$1),"")</f>
        <v/>
      </c>
      <c r="G216" s="17" t="str">
        <f>IF(SUM('Test Sample Data'!G$3:G$98)&gt;10,IF(AND(ISNUMBER('Test Sample Data'!G215),'Test Sample Data'!G215&lt;$B$1,'Test Sample Data'!G215&gt;0),'Test Sample Data'!G215,$B$1),"")</f>
        <v/>
      </c>
      <c r="H216" s="17" t="str">
        <f>IF(SUM('Test Sample Data'!H$3:H$98)&gt;10,IF(AND(ISNUMBER('Test Sample Data'!H215),'Test Sample Data'!H215&lt;$B$1,'Test Sample Data'!H215&gt;0),'Test Sample Data'!H215,$B$1),"")</f>
        <v/>
      </c>
      <c r="I216" s="17" t="str">
        <f>IF(SUM('Test Sample Data'!I$3:I$98)&gt;10,IF(AND(ISNUMBER('Test Sample Data'!I215),'Test Sample Data'!I215&lt;$B$1,'Test Sample Data'!I215&gt;0),'Test Sample Data'!I215,$B$1),"")</f>
        <v/>
      </c>
      <c r="J216" s="17" t="str">
        <f>IF(SUM('Test Sample Data'!J$3:J$98)&gt;10,IF(AND(ISNUMBER('Test Sample Data'!J215),'Test Sample Data'!J215&lt;$B$1,'Test Sample Data'!J215&gt;0),'Test Sample Data'!J215,$B$1),"")</f>
        <v/>
      </c>
      <c r="K216" s="17" t="str">
        <f>IF(SUM('Test Sample Data'!K$3:K$98)&gt;10,IF(AND(ISNUMBER('Test Sample Data'!K215),'Test Sample Data'!K215&lt;$B$1,'Test Sample Data'!K215&gt;0),'Test Sample Data'!K215,$B$1),"")</f>
        <v/>
      </c>
      <c r="L216" s="17" t="str">
        <f>IF(SUM('Test Sample Data'!L$3:L$98)&gt;10,IF(AND(ISNUMBER('Test Sample Data'!L215),'Test Sample Data'!L215&lt;$B$1,'Test Sample Data'!L215&gt;0),'Test Sample Data'!L215,$B$1),"")</f>
        <v/>
      </c>
      <c r="M216" s="17" t="str">
        <f>IF(SUM('Test Sample Data'!M$3:M$98)&gt;10,IF(AND(ISNUMBER('Test Sample Data'!M215),'Test Sample Data'!M215&lt;$B$1,'Test Sample Data'!M215&gt;0),'Test Sample Data'!M215,$B$1),"")</f>
        <v/>
      </c>
      <c r="N216" s="17" t="str">
        <f>'Gene Table'!E215</f>
        <v>mmu-miR-218-5p</v>
      </c>
      <c r="O216" s="17" t="str">
        <f>'Gene Table'!B215</f>
        <v>I21</v>
      </c>
      <c r="P216" s="17" t="str">
        <f>IF(SUM('Control Sample Data'!D$3:D$98)&gt;10,IF(AND(ISNUMBER('Control Sample Data'!D215),'Control Sample Data'!D215&lt;$B$1,'Control Sample Data'!D215&gt;0),'Control Sample Data'!D215,$B$1),"")</f>
        <v/>
      </c>
      <c r="Q216" s="17" t="str">
        <f>IF(SUM('Control Sample Data'!E$3:E$98)&gt;10,IF(AND(ISNUMBER('Control Sample Data'!E215),'Control Sample Data'!E215&lt;$B$1,'Control Sample Data'!E215&gt;0),'Control Sample Data'!E215,$B$1),"")</f>
        <v/>
      </c>
      <c r="R216" s="17" t="str">
        <f>IF(SUM('Control Sample Data'!F$3:F$98)&gt;10,IF(AND(ISNUMBER('Control Sample Data'!F215),'Control Sample Data'!F215&lt;$B$1,'Control Sample Data'!F215&gt;0),'Control Sample Data'!F215,$B$1),"")</f>
        <v/>
      </c>
      <c r="S216" s="17" t="str">
        <f>IF(SUM('Control Sample Data'!G$3:G$98)&gt;10,IF(AND(ISNUMBER('Control Sample Data'!G215),'Control Sample Data'!G215&lt;$B$1,'Control Sample Data'!G215&gt;0),'Control Sample Data'!G215,$B$1),"")</f>
        <v/>
      </c>
      <c r="T216" s="17" t="str">
        <f>IF(SUM('Control Sample Data'!H$3:H$98)&gt;10,IF(AND(ISNUMBER('Control Sample Data'!H215),'Control Sample Data'!H215&lt;$B$1,'Control Sample Data'!H215&gt;0),'Control Sample Data'!H215,$B$1),"")</f>
        <v/>
      </c>
      <c r="U216" s="17" t="str">
        <f>IF(SUM('Control Sample Data'!I$3:I$98)&gt;10,IF(AND(ISNUMBER('Control Sample Data'!I215),'Control Sample Data'!I215&lt;$B$1,'Control Sample Data'!I215&gt;0),'Control Sample Data'!I215,$B$1),"")</f>
        <v/>
      </c>
      <c r="V216" s="17" t="str">
        <f>IF(SUM('Control Sample Data'!J$3:J$98)&gt;10,IF(AND(ISNUMBER('Control Sample Data'!J215),'Control Sample Data'!J215&lt;$B$1,'Control Sample Data'!J215&gt;0),'Control Sample Data'!J215,$B$1),"")</f>
        <v/>
      </c>
      <c r="W216" s="17" t="str">
        <f>IF(SUM('Control Sample Data'!K$3:K$98)&gt;10,IF(AND(ISNUMBER('Control Sample Data'!K215),'Control Sample Data'!K215&lt;$B$1,'Control Sample Data'!K215&gt;0),'Control Sample Data'!K215,$B$1),"")</f>
        <v/>
      </c>
      <c r="X216" s="17" t="str">
        <f>IF(SUM('Control Sample Data'!L$3:L$98)&gt;10,IF(AND(ISNUMBER('Control Sample Data'!L215),'Control Sample Data'!L215&lt;$B$1,'Control Sample Data'!L215&gt;0),'Control Sample Data'!L215,$B$1),"")</f>
        <v/>
      </c>
      <c r="Y216" s="40" t="str">
        <f>IF(SUM('Control Sample Data'!M$3:M$98)&gt;10,IF(AND(ISNUMBER('Control Sample Data'!M215),'Control Sample Data'!M215&lt;$B$1,'Control Sample Data'!M215&gt;0),'Control Sample Data'!M215,$B$1),"")</f>
        <v/>
      </c>
      <c r="Z216" s="42"/>
      <c r="AA216" s="42"/>
      <c r="AB216" s="42"/>
      <c r="AC216" s="42"/>
      <c r="AD216" s="42"/>
      <c r="AE216" s="42"/>
      <c r="AF216" s="42"/>
      <c r="AG216" s="42"/>
      <c r="AH216" s="42"/>
      <c r="AI216" s="42"/>
      <c r="AJ216" s="42"/>
      <c r="AK216" s="42"/>
      <c r="AL216" s="42"/>
      <c r="AM216" s="42"/>
      <c r="AN216" s="42"/>
      <c r="AO216" s="42"/>
      <c r="AP216" s="42"/>
      <c r="AQ216" s="42"/>
      <c r="AR216" s="42"/>
      <c r="AS216" s="42"/>
      <c r="AT216" s="36" t="str">
        <f t="shared" si="132"/>
        <v/>
      </c>
      <c r="AU216" s="36" t="str">
        <f t="shared" si="133"/>
        <v/>
      </c>
      <c r="AV216" s="36" t="str">
        <f t="shared" si="134"/>
        <v/>
      </c>
      <c r="AW216" s="36" t="str">
        <f t="shared" si="135"/>
        <v/>
      </c>
      <c r="AX216" s="36" t="str">
        <f t="shared" si="136"/>
        <v/>
      </c>
      <c r="AY216" s="36" t="str">
        <f t="shared" si="137"/>
        <v/>
      </c>
      <c r="AZ216" s="36" t="str">
        <f t="shared" si="138"/>
        <v/>
      </c>
      <c r="BA216" s="36" t="str">
        <f t="shared" si="139"/>
        <v/>
      </c>
      <c r="BB216" s="36" t="str">
        <f t="shared" si="140"/>
        <v/>
      </c>
      <c r="BC216" s="36" t="str">
        <f t="shared" si="141"/>
        <v/>
      </c>
      <c r="BD216" s="36" t="str">
        <f t="shared" si="142"/>
        <v/>
      </c>
      <c r="BE216" s="36" t="str">
        <f t="shared" si="143"/>
        <v/>
      </c>
      <c r="BF216" s="36" t="str">
        <f t="shared" si="144"/>
        <v/>
      </c>
      <c r="BG216" s="36" t="str">
        <f t="shared" si="145"/>
        <v/>
      </c>
      <c r="BH216" s="36" t="str">
        <f t="shared" si="146"/>
        <v/>
      </c>
      <c r="BI216" s="36" t="str">
        <f t="shared" si="147"/>
        <v/>
      </c>
      <c r="BJ216" s="36" t="str">
        <f t="shared" si="148"/>
        <v/>
      </c>
      <c r="BK216" s="36" t="str">
        <f t="shared" si="149"/>
        <v/>
      </c>
      <c r="BL216" s="36" t="str">
        <f t="shared" si="150"/>
        <v/>
      </c>
      <c r="BM216" s="36" t="str">
        <f t="shared" si="151"/>
        <v/>
      </c>
      <c r="BN216" s="38" t="e">
        <f t="shared" si="130"/>
        <v>#DIV/0!</v>
      </c>
      <c r="BO216" s="38" t="e">
        <f t="shared" si="131"/>
        <v>#DIV/0!</v>
      </c>
      <c r="BP216" s="39" t="str">
        <f t="shared" si="152"/>
        <v/>
      </c>
      <c r="BQ216" s="39" t="str">
        <f t="shared" si="153"/>
        <v/>
      </c>
      <c r="BR216" s="39" t="str">
        <f t="shared" si="154"/>
        <v/>
      </c>
      <c r="BS216" s="39" t="str">
        <f t="shared" si="155"/>
        <v/>
      </c>
      <c r="BT216" s="39" t="str">
        <f t="shared" si="156"/>
        <v/>
      </c>
      <c r="BU216" s="39" t="str">
        <f t="shared" si="157"/>
        <v/>
      </c>
      <c r="BV216" s="39" t="str">
        <f t="shared" si="158"/>
        <v/>
      </c>
      <c r="BW216" s="39" t="str">
        <f t="shared" si="159"/>
        <v/>
      </c>
      <c r="BX216" s="39" t="str">
        <f t="shared" si="160"/>
        <v/>
      </c>
      <c r="BY216" s="39" t="str">
        <f t="shared" si="161"/>
        <v/>
      </c>
      <c r="BZ216" s="39" t="str">
        <f t="shared" si="162"/>
        <v/>
      </c>
      <c r="CA216" s="39" t="str">
        <f t="shared" si="163"/>
        <v/>
      </c>
      <c r="CB216" s="39" t="str">
        <f t="shared" si="164"/>
        <v/>
      </c>
      <c r="CC216" s="39" t="str">
        <f t="shared" si="165"/>
        <v/>
      </c>
      <c r="CD216" s="39" t="str">
        <f t="shared" si="166"/>
        <v/>
      </c>
      <c r="CE216" s="39" t="str">
        <f t="shared" si="167"/>
        <v/>
      </c>
      <c r="CF216" s="39" t="str">
        <f t="shared" si="168"/>
        <v/>
      </c>
      <c r="CG216" s="39" t="str">
        <f t="shared" si="169"/>
        <v/>
      </c>
      <c r="CH216" s="39" t="str">
        <f t="shared" si="170"/>
        <v/>
      </c>
      <c r="CI216" s="39" t="str">
        <f t="shared" si="171"/>
        <v/>
      </c>
    </row>
    <row r="217" spans="1:87">
      <c r="A217" s="18"/>
      <c r="B217" s="15" t="str">
        <f>'Gene Table'!E216</f>
        <v>mmu-miR-615-3p</v>
      </c>
      <c r="C217" s="15" t="str">
        <f>'Gene Table'!B216</f>
        <v>I22</v>
      </c>
      <c r="D217" s="16" t="str">
        <f>IF(SUM('Test Sample Data'!D$3:D$98)&gt;10,IF(AND(ISNUMBER('Test Sample Data'!D216),'Test Sample Data'!D216&lt;$B$1,'Test Sample Data'!D216&gt;0),'Test Sample Data'!D216,$B$1),"")</f>
        <v/>
      </c>
      <c r="E217" s="17" t="str">
        <f>IF(SUM('Test Sample Data'!E$3:E$98)&gt;10,IF(AND(ISNUMBER('Test Sample Data'!E216),'Test Sample Data'!E216&lt;$B$1,'Test Sample Data'!E216&gt;0),'Test Sample Data'!E216,$B$1),"")</f>
        <v/>
      </c>
      <c r="F217" s="17" t="str">
        <f>IF(SUM('Test Sample Data'!F$3:F$98)&gt;10,IF(AND(ISNUMBER('Test Sample Data'!F216),'Test Sample Data'!F216&lt;$B$1,'Test Sample Data'!F216&gt;0),'Test Sample Data'!F216,$B$1),"")</f>
        <v/>
      </c>
      <c r="G217" s="17" t="str">
        <f>IF(SUM('Test Sample Data'!G$3:G$98)&gt;10,IF(AND(ISNUMBER('Test Sample Data'!G216),'Test Sample Data'!G216&lt;$B$1,'Test Sample Data'!G216&gt;0),'Test Sample Data'!G216,$B$1),"")</f>
        <v/>
      </c>
      <c r="H217" s="17" t="str">
        <f>IF(SUM('Test Sample Data'!H$3:H$98)&gt;10,IF(AND(ISNUMBER('Test Sample Data'!H216),'Test Sample Data'!H216&lt;$B$1,'Test Sample Data'!H216&gt;0),'Test Sample Data'!H216,$B$1),"")</f>
        <v/>
      </c>
      <c r="I217" s="17" t="str">
        <f>IF(SUM('Test Sample Data'!I$3:I$98)&gt;10,IF(AND(ISNUMBER('Test Sample Data'!I216),'Test Sample Data'!I216&lt;$B$1,'Test Sample Data'!I216&gt;0),'Test Sample Data'!I216,$B$1),"")</f>
        <v/>
      </c>
      <c r="J217" s="17" t="str">
        <f>IF(SUM('Test Sample Data'!J$3:J$98)&gt;10,IF(AND(ISNUMBER('Test Sample Data'!J216),'Test Sample Data'!J216&lt;$B$1,'Test Sample Data'!J216&gt;0),'Test Sample Data'!J216,$B$1),"")</f>
        <v/>
      </c>
      <c r="K217" s="17" t="str">
        <f>IF(SUM('Test Sample Data'!K$3:K$98)&gt;10,IF(AND(ISNUMBER('Test Sample Data'!K216),'Test Sample Data'!K216&lt;$B$1,'Test Sample Data'!K216&gt;0),'Test Sample Data'!K216,$B$1),"")</f>
        <v/>
      </c>
      <c r="L217" s="17" t="str">
        <f>IF(SUM('Test Sample Data'!L$3:L$98)&gt;10,IF(AND(ISNUMBER('Test Sample Data'!L216),'Test Sample Data'!L216&lt;$B$1,'Test Sample Data'!L216&gt;0),'Test Sample Data'!L216,$B$1),"")</f>
        <v/>
      </c>
      <c r="M217" s="17" t="str">
        <f>IF(SUM('Test Sample Data'!M$3:M$98)&gt;10,IF(AND(ISNUMBER('Test Sample Data'!M216),'Test Sample Data'!M216&lt;$B$1,'Test Sample Data'!M216&gt;0),'Test Sample Data'!M216,$B$1),"")</f>
        <v/>
      </c>
      <c r="N217" s="17" t="str">
        <f>'Gene Table'!E216</f>
        <v>mmu-miR-615-3p</v>
      </c>
      <c r="O217" s="17" t="str">
        <f>'Gene Table'!B216</f>
        <v>I22</v>
      </c>
      <c r="P217" s="17" t="str">
        <f>IF(SUM('Control Sample Data'!D$3:D$98)&gt;10,IF(AND(ISNUMBER('Control Sample Data'!D216),'Control Sample Data'!D216&lt;$B$1,'Control Sample Data'!D216&gt;0),'Control Sample Data'!D216,$B$1),"")</f>
        <v/>
      </c>
      <c r="Q217" s="17" t="str">
        <f>IF(SUM('Control Sample Data'!E$3:E$98)&gt;10,IF(AND(ISNUMBER('Control Sample Data'!E216),'Control Sample Data'!E216&lt;$B$1,'Control Sample Data'!E216&gt;0),'Control Sample Data'!E216,$B$1),"")</f>
        <v/>
      </c>
      <c r="R217" s="17" t="str">
        <f>IF(SUM('Control Sample Data'!F$3:F$98)&gt;10,IF(AND(ISNUMBER('Control Sample Data'!F216),'Control Sample Data'!F216&lt;$B$1,'Control Sample Data'!F216&gt;0),'Control Sample Data'!F216,$B$1),"")</f>
        <v/>
      </c>
      <c r="S217" s="17" t="str">
        <f>IF(SUM('Control Sample Data'!G$3:G$98)&gt;10,IF(AND(ISNUMBER('Control Sample Data'!G216),'Control Sample Data'!G216&lt;$B$1,'Control Sample Data'!G216&gt;0),'Control Sample Data'!G216,$B$1),"")</f>
        <v/>
      </c>
      <c r="T217" s="17" t="str">
        <f>IF(SUM('Control Sample Data'!H$3:H$98)&gt;10,IF(AND(ISNUMBER('Control Sample Data'!H216),'Control Sample Data'!H216&lt;$B$1,'Control Sample Data'!H216&gt;0),'Control Sample Data'!H216,$B$1),"")</f>
        <v/>
      </c>
      <c r="U217" s="17" t="str">
        <f>IF(SUM('Control Sample Data'!I$3:I$98)&gt;10,IF(AND(ISNUMBER('Control Sample Data'!I216),'Control Sample Data'!I216&lt;$B$1,'Control Sample Data'!I216&gt;0),'Control Sample Data'!I216,$B$1),"")</f>
        <v/>
      </c>
      <c r="V217" s="17" t="str">
        <f>IF(SUM('Control Sample Data'!J$3:J$98)&gt;10,IF(AND(ISNUMBER('Control Sample Data'!J216),'Control Sample Data'!J216&lt;$B$1,'Control Sample Data'!J216&gt;0),'Control Sample Data'!J216,$B$1),"")</f>
        <v/>
      </c>
      <c r="W217" s="17" t="str">
        <f>IF(SUM('Control Sample Data'!K$3:K$98)&gt;10,IF(AND(ISNUMBER('Control Sample Data'!K216),'Control Sample Data'!K216&lt;$B$1,'Control Sample Data'!K216&gt;0),'Control Sample Data'!K216,$B$1),"")</f>
        <v/>
      </c>
      <c r="X217" s="17" t="str">
        <f>IF(SUM('Control Sample Data'!L$3:L$98)&gt;10,IF(AND(ISNUMBER('Control Sample Data'!L216),'Control Sample Data'!L216&lt;$B$1,'Control Sample Data'!L216&gt;0),'Control Sample Data'!L216,$B$1),"")</f>
        <v/>
      </c>
      <c r="Y217" s="40" t="str">
        <f>IF(SUM('Control Sample Data'!M$3:M$98)&gt;10,IF(AND(ISNUMBER('Control Sample Data'!M216),'Control Sample Data'!M216&lt;$B$1,'Control Sample Data'!M216&gt;0),'Control Sample Data'!M216,$B$1),"")</f>
        <v/>
      </c>
      <c r="Z217" s="43"/>
      <c r="AA217" s="43"/>
      <c r="AB217" s="43"/>
      <c r="AC217" s="43"/>
      <c r="AD217" s="43"/>
      <c r="AE217" s="43"/>
      <c r="AF217" s="43"/>
      <c r="AG217" s="43"/>
      <c r="AH217" s="43"/>
      <c r="AI217" s="43"/>
      <c r="AJ217" s="43"/>
      <c r="AK217" s="43"/>
      <c r="AL217" s="43"/>
      <c r="AM217" s="43"/>
      <c r="AN217" s="43"/>
      <c r="AO217" s="43"/>
      <c r="AP217" s="43"/>
      <c r="AQ217" s="43"/>
      <c r="AR217" s="43"/>
      <c r="AS217" s="43"/>
      <c r="AT217" s="36" t="str">
        <f t="shared" si="132"/>
        <v/>
      </c>
      <c r="AU217" s="36" t="str">
        <f t="shared" si="133"/>
        <v/>
      </c>
      <c r="AV217" s="36" t="str">
        <f t="shared" si="134"/>
        <v/>
      </c>
      <c r="AW217" s="36" t="str">
        <f t="shared" si="135"/>
        <v/>
      </c>
      <c r="AX217" s="36" t="str">
        <f t="shared" si="136"/>
        <v/>
      </c>
      <c r="AY217" s="36" t="str">
        <f t="shared" si="137"/>
        <v/>
      </c>
      <c r="AZ217" s="36" t="str">
        <f t="shared" si="138"/>
        <v/>
      </c>
      <c r="BA217" s="36" t="str">
        <f t="shared" si="139"/>
        <v/>
      </c>
      <c r="BB217" s="36" t="str">
        <f t="shared" si="140"/>
        <v/>
      </c>
      <c r="BC217" s="36" t="str">
        <f t="shared" si="141"/>
        <v/>
      </c>
      <c r="BD217" s="36" t="str">
        <f t="shared" si="142"/>
        <v/>
      </c>
      <c r="BE217" s="36" t="str">
        <f t="shared" si="143"/>
        <v/>
      </c>
      <c r="BF217" s="36" t="str">
        <f t="shared" si="144"/>
        <v/>
      </c>
      <c r="BG217" s="36" t="str">
        <f t="shared" si="145"/>
        <v/>
      </c>
      <c r="BH217" s="36" t="str">
        <f t="shared" si="146"/>
        <v/>
      </c>
      <c r="BI217" s="36" t="str">
        <f t="shared" si="147"/>
        <v/>
      </c>
      <c r="BJ217" s="36" t="str">
        <f t="shared" si="148"/>
        <v/>
      </c>
      <c r="BK217" s="36" t="str">
        <f t="shared" si="149"/>
        <v/>
      </c>
      <c r="BL217" s="36" t="str">
        <f t="shared" si="150"/>
        <v/>
      </c>
      <c r="BM217" s="36" t="str">
        <f t="shared" si="151"/>
        <v/>
      </c>
      <c r="BN217" s="38" t="e">
        <f t="shared" si="130"/>
        <v>#DIV/0!</v>
      </c>
      <c r="BO217" s="38" t="e">
        <f t="shared" si="131"/>
        <v>#DIV/0!</v>
      </c>
      <c r="BP217" s="39" t="str">
        <f t="shared" si="152"/>
        <v/>
      </c>
      <c r="BQ217" s="39" t="str">
        <f t="shared" si="153"/>
        <v/>
      </c>
      <c r="BR217" s="39" t="str">
        <f t="shared" si="154"/>
        <v/>
      </c>
      <c r="BS217" s="39" t="str">
        <f t="shared" si="155"/>
        <v/>
      </c>
      <c r="BT217" s="39" t="str">
        <f t="shared" si="156"/>
        <v/>
      </c>
      <c r="BU217" s="39" t="str">
        <f t="shared" si="157"/>
        <v/>
      </c>
      <c r="BV217" s="39" t="str">
        <f t="shared" si="158"/>
        <v/>
      </c>
      <c r="BW217" s="39" t="str">
        <f t="shared" si="159"/>
        <v/>
      </c>
      <c r="BX217" s="39" t="str">
        <f t="shared" si="160"/>
        <v/>
      </c>
      <c r="BY217" s="39" t="str">
        <f t="shared" si="161"/>
        <v/>
      </c>
      <c r="BZ217" s="39" t="str">
        <f t="shared" si="162"/>
        <v/>
      </c>
      <c r="CA217" s="39" t="str">
        <f t="shared" si="163"/>
        <v/>
      </c>
      <c r="CB217" s="39" t="str">
        <f t="shared" si="164"/>
        <v/>
      </c>
      <c r="CC217" s="39" t="str">
        <f t="shared" si="165"/>
        <v/>
      </c>
      <c r="CD217" s="39" t="str">
        <f t="shared" si="166"/>
        <v/>
      </c>
      <c r="CE217" s="39" t="str">
        <f t="shared" si="167"/>
        <v/>
      </c>
      <c r="CF217" s="39" t="str">
        <f t="shared" si="168"/>
        <v/>
      </c>
      <c r="CG217" s="39" t="str">
        <f t="shared" si="169"/>
        <v/>
      </c>
      <c r="CH217" s="39" t="str">
        <f t="shared" si="170"/>
        <v/>
      </c>
      <c r="CI217" s="39" t="str">
        <f t="shared" si="171"/>
        <v/>
      </c>
    </row>
    <row r="218" spans="1:87">
      <c r="A218" s="18"/>
      <c r="B218" s="15" t="str">
        <f>'Gene Table'!E217</f>
        <v>mmu-miR-219-5p</v>
      </c>
      <c r="C218" s="15" t="str">
        <f>'Gene Table'!B217</f>
        <v>I23</v>
      </c>
      <c r="D218" s="16" t="str">
        <f>IF(SUM('Test Sample Data'!D$3:D$98)&gt;10,IF(AND(ISNUMBER('Test Sample Data'!D217),'Test Sample Data'!D217&lt;$B$1,'Test Sample Data'!D217&gt;0),'Test Sample Data'!D217,$B$1),"")</f>
        <v/>
      </c>
      <c r="E218" s="17" t="str">
        <f>IF(SUM('Test Sample Data'!E$3:E$98)&gt;10,IF(AND(ISNUMBER('Test Sample Data'!E217),'Test Sample Data'!E217&lt;$B$1,'Test Sample Data'!E217&gt;0),'Test Sample Data'!E217,$B$1),"")</f>
        <v/>
      </c>
      <c r="F218" s="17" t="str">
        <f>IF(SUM('Test Sample Data'!F$3:F$98)&gt;10,IF(AND(ISNUMBER('Test Sample Data'!F217),'Test Sample Data'!F217&lt;$B$1,'Test Sample Data'!F217&gt;0),'Test Sample Data'!F217,$B$1),"")</f>
        <v/>
      </c>
      <c r="G218" s="17" t="str">
        <f>IF(SUM('Test Sample Data'!G$3:G$98)&gt;10,IF(AND(ISNUMBER('Test Sample Data'!G217),'Test Sample Data'!G217&lt;$B$1,'Test Sample Data'!G217&gt;0),'Test Sample Data'!G217,$B$1),"")</f>
        <v/>
      </c>
      <c r="H218" s="17" t="str">
        <f>IF(SUM('Test Sample Data'!H$3:H$98)&gt;10,IF(AND(ISNUMBER('Test Sample Data'!H217),'Test Sample Data'!H217&lt;$B$1,'Test Sample Data'!H217&gt;0),'Test Sample Data'!H217,$B$1),"")</f>
        <v/>
      </c>
      <c r="I218" s="17" t="str">
        <f>IF(SUM('Test Sample Data'!I$3:I$98)&gt;10,IF(AND(ISNUMBER('Test Sample Data'!I217),'Test Sample Data'!I217&lt;$B$1,'Test Sample Data'!I217&gt;0),'Test Sample Data'!I217,$B$1),"")</f>
        <v/>
      </c>
      <c r="J218" s="17" t="str">
        <f>IF(SUM('Test Sample Data'!J$3:J$98)&gt;10,IF(AND(ISNUMBER('Test Sample Data'!J217),'Test Sample Data'!J217&lt;$B$1,'Test Sample Data'!J217&gt;0),'Test Sample Data'!J217,$B$1),"")</f>
        <v/>
      </c>
      <c r="K218" s="17" t="str">
        <f>IF(SUM('Test Sample Data'!K$3:K$98)&gt;10,IF(AND(ISNUMBER('Test Sample Data'!K217),'Test Sample Data'!K217&lt;$B$1,'Test Sample Data'!K217&gt;0),'Test Sample Data'!K217,$B$1),"")</f>
        <v/>
      </c>
      <c r="L218" s="17" t="str">
        <f>IF(SUM('Test Sample Data'!L$3:L$98)&gt;10,IF(AND(ISNUMBER('Test Sample Data'!L217),'Test Sample Data'!L217&lt;$B$1,'Test Sample Data'!L217&gt;0),'Test Sample Data'!L217,$B$1),"")</f>
        <v/>
      </c>
      <c r="M218" s="17" t="str">
        <f>IF(SUM('Test Sample Data'!M$3:M$98)&gt;10,IF(AND(ISNUMBER('Test Sample Data'!M217),'Test Sample Data'!M217&lt;$B$1,'Test Sample Data'!M217&gt;0),'Test Sample Data'!M217,$B$1),"")</f>
        <v/>
      </c>
      <c r="N218" s="17" t="str">
        <f>'Gene Table'!E217</f>
        <v>mmu-miR-219-5p</v>
      </c>
      <c r="O218" s="17" t="str">
        <f>'Gene Table'!B217</f>
        <v>I23</v>
      </c>
      <c r="P218" s="17" t="str">
        <f>IF(SUM('Control Sample Data'!D$3:D$98)&gt;10,IF(AND(ISNUMBER('Control Sample Data'!D217),'Control Sample Data'!D217&lt;$B$1,'Control Sample Data'!D217&gt;0),'Control Sample Data'!D217,$B$1),"")</f>
        <v/>
      </c>
      <c r="Q218" s="17" t="str">
        <f>IF(SUM('Control Sample Data'!E$3:E$98)&gt;10,IF(AND(ISNUMBER('Control Sample Data'!E217),'Control Sample Data'!E217&lt;$B$1,'Control Sample Data'!E217&gt;0),'Control Sample Data'!E217,$B$1),"")</f>
        <v/>
      </c>
      <c r="R218" s="17" t="str">
        <f>IF(SUM('Control Sample Data'!F$3:F$98)&gt;10,IF(AND(ISNUMBER('Control Sample Data'!F217),'Control Sample Data'!F217&lt;$B$1,'Control Sample Data'!F217&gt;0),'Control Sample Data'!F217,$B$1),"")</f>
        <v/>
      </c>
      <c r="S218" s="17" t="str">
        <f>IF(SUM('Control Sample Data'!G$3:G$98)&gt;10,IF(AND(ISNUMBER('Control Sample Data'!G217),'Control Sample Data'!G217&lt;$B$1,'Control Sample Data'!G217&gt;0),'Control Sample Data'!G217,$B$1),"")</f>
        <v/>
      </c>
      <c r="T218" s="17" t="str">
        <f>IF(SUM('Control Sample Data'!H$3:H$98)&gt;10,IF(AND(ISNUMBER('Control Sample Data'!H217),'Control Sample Data'!H217&lt;$B$1,'Control Sample Data'!H217&gt;0),'Control Sample Data'!H217,$B$1),"")</f>
        <v/>
      </c>
      <c r="U218" s="17" t="str">
        <f>IF(SUM('Control Sample Data'!I$3:I$98)&gt;10,IF(AND(ISNUMBER('Control Sample Data'!I217),'Control Sample Data'!I217&lt;$B$1,'Control Sample Data'!I217&gt;0),'Control Sample Data'!I217,$B$1),"")</f>
        <v/>
      </c>
      <c r="V218" s="17" t="str">
        <f>IF(SUM('Control Sample Data'!J$3:J$98)&gt;10,IF(AND(ISNUMBER('Control Sample Data'!J217),'Control Sample Data'!J217&lt;$B$1,'Control Sample Data'!J217&gt;0),'Control Sample Data'!J217,$B$1),"")</f>
        <v/>
      </c>
      <c r="W218" s="17" t="str">
        <f>IF(SUM('Control Sample Data'!K$3:K$98)&gt;10,IF(AND(ISNUMBER('Control Sample Data'!K217),'Control Sample Data'!K217&lt;$B$1,'Control Sample Data'!K217&gt;0),'Control Sample Data'!K217,$B$1),"")</f>
        <v/>
      </c>
      <c r="X218" s="17" t="str">
        <f>IF(SUM('Control Sample Data'!L$3:L$98)&gt;10,IF(AND(ISNUMBER('Control Sample Data'!L217),'Control Sample Data'!L217&lt;$B$1,'Control Sample Data'!L217&gt;0),'Control Sample Data'!L217,$B$1),"")</f>
        <v/>
      </c>
      <c r="Y218" s="40" t="str">
        <f>IF(SUM('Control Sample Data'!M$3:M$98)&gt;10,IF(AND(ISNUMBER('Control Sample Data'!M217),'Control Sample Data'!M217&lt;$B$1,'Control Sample Data'!M217&gt;0),'Control Sample Data'!M217,$B$1),"")</f>
        <v/>
      </c>
      <c r="Z218" s="44"/>
      <c r="AA218" s="44"/>
      <c r="AB218" s="44"/>
      <c r="AC218" s="44"/>
      <c r="AD218" s="44"/>
      <c r="AE218" s="44"/>
      <c r="AF218" s="44"/>
      <c r="AG218" s="44"/>
      <c r="AH218" s="44"/>
      <c r="AI218" s="44"/>
      <c r="AJ218" s="44"/>
      <c r="AK218" s="44"/>
      <c r="AL218" s="44"/>
      <c r="AM218" s="44"/>
      <c r="AN218" s="44"/>
      <c r="AO218" s="44"/>
      <c r="AP218" s="44"/>
      <c r="AQ218" s="44"/>
      <c r="AR218" s="44"/>
      <c r="AS218" s="44"/>
      <c r="AT218" s="36" t="str">
        <f t="shared" si="132"/>
        <v/>
      </c>
      <c r="AU218" s="36" t="str">
        <f t="shared" si="133"/>
        <v/>
      </c>
      <c r="AV218" s="36" t="str">
        <f t="shared" si="134"/>
        <v/>
      </c>
      <c r="AW218" s="36" t="str">
        <f t="shared" si="135"/>
        <v/>
      </c>
      <c r="AX218" s="36" t="str">
        <f t="shared" si="136"/>
        <v/>
      </c>
      <c r="AY218" s="36" t="str">
        <f t="shared" si="137"/>
        <v/>
      </c>
      <c r="AZ218" s="36" t="str">
        <f t="shared" si="138"/>
        <v/>
      </c>
      <c r="BA218" s="36" t="str">
        <f t="shared" si="139"/>
        <v/>
      </c>
      <c r="BB218" s="36" t="str">
        <f t="shared" si="140"/>
        <v/>
      </c>
      <c r="BC218" s="36" t="str">
        <f t="shared" si="141"/>
        <v/>
      </c>
      <c r="BD218" s="36" t="str">
        <f t="shared" si="142"/>
        <v/>
      </c>
      <c r="BE218" s="36" t="str">
        <f t="shared" si="143"/>
        <v/>
      </c>
      <c r="BF218" s="36" t="str">
        <f t="shared" si="144"/>
        <v/>
      </c>
      <c r="BG218" s="36" t="str">
        <f t="shared" si="145"/>
        <v/>
      </c>
      <c r="BH218" s="36" t="str">
        <f t="shared" si="146"/>
        <v/>
      </c>
      <c r="BI218" s="36" t="str">
        <f t="shared" si="147"/>
        <v/>
      </c>
      <c r="BJ218" s="36" t="str">
        <f t="shared" si="148"/>
        <v/>
      </c>
      <c r="BK218" s="36" t="str">
        <f t="shared" si="149"/>
        <v/>
      </c>
      <c r="BL218" s="36" t="str">
        <f t="shared" si="150"/>
        <v/>
      </c>
      <c r="BM218" s="36" t="str">
        <f t="shared" si="151"/>
        <v/>
      </c>
      <c r="BN218" s="38" t="e">
        <f t="shared" si="130"/>
        <v>#DIV/0!</v>
      </c>
      <c r="BO218" s="38" t="e">
        <f t="shared" si="131"/>
        <v>#DIV/0!</v>
      </c>
      <c r="BP218" s="39" t="str">
        <f t="shared" si="152"/>
        <v/>
      </c>
      <c r="BQ218" s="39" t="str">
        <f t="shared" si="153"/>
        <v/>
      </c>
      <c r="BR218" s="39" t="str">
        <f t="shared" si="154"/>
        <v/>
      </c>
      <c r="BS218" s="39" t="str">
        <f t="shared" si="155"/>
        <v/>
      </c>
      <c r="BT218" s="39" t="str">
        <f t="shared" si="156"/>
        <v/>
      </c>
      <c r="BU218" s="39" t="str">
        <f t="shared" si="157"/>
        <v/>
      </c>
      <c r="BV218" s="39" t="str">
        <f t="shared" si="158"/>
        <v/>
      </c>
      <c r="BW218" s="39" t="str">
        <f t="shared" si="159"/>
        <v/>
      </c>
      <c r="BX218" s="39" t="str">
        <f t="shared" si="160"/>
        <v/>
      </c>
      <c r="BY218" s="39" t="str">
        <f t="shared" si="161"/>
        <v/>
      </c>
      <c r="BZ218" s="39" t="str">
        <f t="shared" si="162"/>
        <v/>
      </c>
      <c r="CA218" s="39" t="str">
        <f t="shared" si="163"/>
        <v/>
      </c>
      <c r="CB218" s="39" t="str">
        <f t="shared" si="164"/>
        <v/>
      </c>
      <c r="CC218" s="39" t="str">
        <f t="shared" si="165"/>
        <v/>
      </c>
      <c r="CD218" s="39" t="str">
        <f t="shared" si="166"/>
        <v/>
      </c>
      <c r="CE218" s="39" t="str">
        <f t="shared" si="167"/>
        <v/>
      </c>
      <c r="CF218" s="39" t="str">
        <f t="shared" si="168"/>
        <v/>
      </c>
      <c r="CG218" s="39" t="str">
        <f t="shared" si="169"/>
        <v/>
      </c>
      <c r="CH218" s="39" t="str">
        <f t="shared" si="170"/>
        <v/>
      </c>
      <c r="CI218" s="39" t="str">
        <f t="shared" si="171"/>
        <v/>
      </c>
    </row>
    <row r="219" spans="1:87">
      <c r="A219" s="18"/>
      <c r="B219" s="15" t="str">
        <f>'Gene Table'!E218</f>
        <v>mmu-miR-652-3p</v>
      </c>
      <c r="C219" s="15" t="str">
        <f>'Gene Table'!B218</f>
        <v>I24</v>
      </c>
      <c r="D219" s="16" t="str">
        <f>IF(SUM('Test Sample Data'!D$3:D$98)&gt;10,IF(AND(ISNUMBER('Test Sample Data'!D218),'Test Sample Data'!D218&lt;$B$1,'Test Sample Data'!D218&gt;0),'Test Sample Data'!D218,$B$1),"")</f>
        <v/>
      </c>
      <c r="E219" s="17" t="str">
        <f>IF(SUM('Test Sample Data'!E$3:E$98)&gt;10,IF(AND(ISNUMBER('Test Sample Data'!E218),'Test Sample Data'!E218&lt;$B$1,'Test Sample Data'!E218&gt;0),'Test Sample Data'!E218,$B$1),"")</f>
        <v/>
      </c>
      <c r="F219" s="17" t="str">
        <f>IF(SUM('Test Sample Data'!F$3:F$98)&gt;10,IF(AND(ISNUMBER('Test Sample Data'!F218),'Test Sample Data'!F218&lt;$B$1,'Test Sample Data'!F218&gt;0),'Test Sample Data'!F218,$B$1),"")</f>
        <v/>
      </c>
      <c r="G219" s="17" t="str">
        <f>IF(SUM('Test Sample Data'!G$3:G$98)&gt;10,IF(AND(ISNUMBER('Test Sample Data'!G218),'Test Sample Data'!G218&lt;$B$1,'Test Sample Data'!G218&gt;0),'Test Sample Data'!G218,$B$1),"")</f>
        <v/>
      </c>
      <c r="H219" s="17" t="str">
        <f>IF(SUM('Test Sample Data'!H$3:H$98)&gt;10,IF(AND(ISNUMBER('Test Sample Data'!H218),'Test Sample Data'!H218&lt;$B$1,'Test Sample Data'!H218&gt;0),'Test Sample Data'!H218,$B$1),"")</f>
        <v/>
      </c>
      <c r="I219" s="17" t="str">
        <f>IF(SUM('Test Sample Data'!I$3:I$98)&gt;10,IF(AND(ISNUMBER('Test Sample Data'!I218),'Test Sample Data'!I218&lt;$B$1,'Test Sample Data'!I218&gt;0),'Test Sample Data'!I218,$B$1),"")</f>
        <v/>
      </c>
      <c r="J219" s="17" t="str">
        <f>IF(SUM('Test Sample Data'!J$3:J$98)&gt;10,IF(AND(ISNUMBER('Test Sample Data'!J218),'Test Sample Data'!J218&lt;$B$1,'Test Sample Data'!J218&gt;0),'Test Sample Data'!J218,$B$1),"")</f>
        <v/>
      </c>
      <c r="K219" s="17" t="str">
        <f>IF(SUM('Test Sample Data'!K$3:K$98)&gt;10,IF(AND(ISNUMBER('Test Sample Data'!K218),'Test Sample Data'!K218&lt;$B$1,'Test Sample Data'!K218&gt;0),'Test Sample Data'!K218,$B$1),"")</f>
        <v/>
      </c>
      <c r="L219" s="17" t="str">
        <f>IF(SUM('Test Sample Data'!L$3:L$98)&gt;10,IF(AND(ISNUMBER('Test Sample Data'!L218),'Test Sample Data'!L218&lt;$B$1,'Test Sample Data'!L218&gt;0),'Test Sample Data'!L218,$B$1),"")</f>
        <v/>
      </c>
      <c r="M219" s="17" t="str">
        <f>IF(SUM('Test Sample Data'!M$3:M$98)&gt;10,IF(AND(ISNUMBER('Test Sample Data'!M218),'Test Sample Data'!M218&lt;$B$1,'Test Sample Data'!M218&gt;0),'Test Sample Data'!M218,$B$1),"")</f>
        <v/>
      </c>
      <c r="N219" s="17" t="str">
        <f>'Gene Table'!E218</f>
        <v>mmu-miR-652-3p</v>
      </c>
      <c r="O219" s="17" t="str">
        <f>'Gene Table'!B218</f>
        <v>I24</v>
      </c>
      <c r="P219" s="17" t="str">
        <f>IF(SUM('Control Sample Data'!D$3:D$98)&gt;10,IF(AND(ISNUMBER('Control Sample Data'!D218),'Control Sample Data'!D218&lt;$B$1,'Control Sample Data'!D218&gt;0),'Control Sample Data'!D218,$B$1),"")</f>
        <v/>
      </c>
      <c r="Q219" s="17" t="str">
        <f>IF(SUM('Control Sample Data'!E$3:E$98)&gt;10,IF(AND(ISNUMBER('Control Sample Data'!E218),'Control Sample Data'!E218&lt;$B$1,'Control Sample Data'!E218&gt;0),'Control Sample Data'!E218,$B$1),"")</f>
        <v/>
      </c>
      <c r="R219" s="17" t="str">
        <f>IF(SUM('Control Sample Data'!F$3:F$98)&gt;10,IF(AND(ISNUMBER('Control Sample Data'!F218),'Control Sample Data'!F218&lt;$B$1,'Control Sample Data'!F218&gt;0),'Control Sample Data'!F218,$B$1),"")</f>
        <v/>
      </c>
      <c r="S219" s="17" t="str">
        <f>IF(SUM('Control Sample Data'!G$3:G$98)&gt;10,IF(AND(ISNUMBER('Control Sample Data'!G218),'Control Sample Data'!G218&lt;$B$1,'Control Sample Data'!G218&gt;0),'Control Sample Data'!G218,$B$1),"")</f>
        <v/>
      </c>
      <c r="T219" s="17" t="str">
        <f>IF(SUM('Control Sample Data'!H$3:H$98)&gt;10,IF(AND(ISNUMBER('Control Sample Data'!H218),'Control Sample Data'!H218&lt;$B$1,'Control Sample Data'!H218&gt;0),'Control Sample Data'!H218,$B$1),"")</f>
        <v/>
      </c>
      <c r="U219" s="17" t="str">
        <f>IF(SUM('Control Sample Data'!I$3:I$98)&gt;10,IF(AND(ISNUMBER('Control Sample Data'!I218),'Control Sample Data'!I218&lt;$B$1,'Control Sample Data'!I218&gt;0),'Control Sample Data'!I218,$B$1),"")</f>
        <v/>
      </c>
      <c r="V219" s="17" t="str">
        <f>IF(SUM('Control Sample Data'!J$3:J$98)&gt;10,IF(AND(ISNUMBER('Control Sample Data'!J218),'Control Sample Data'!J218&lt;$B$1,'Control Sample Data'!J218&gt;0),'Control Sample Data'!J218,$B$1),"")</f>
        <v/>
      </c>
      <c r="W219" s="17" t="str">
        <f>IF(SUM('Control Sample Data'!K$3:K$98)&gt;10,IF(AND(ISNUMBER('Control Sample Data'!K218),'Control Sample Data'!K218&lt;$B$1,'Control Sample Data'!K218&gt;0),'Control Sample Data'!K218,$B$1),"")</f>
        <v/>
      </c>
      <c r="X219" s="17" t="str">
        <f>IF(SUM('Control Sample Data'!L$3:L$98)&gt;10,IF(AND(ISNUMBER('Control Sample Data'!L218),'Control Sample Data'!L218&lt;$B$1,'Control Sample Data'!L218&gt;0),'Control Sample Data'!L218,$B$1),"")</f>
        <v/>
      </c>
      <c r="Y219" s="17" t="str">
        <f>IF(SUM('Control Sample Data'!M$3:M$98)&gt;10,IF(AND(ISNUMBER('Control Sample Data'!M218),'Control Sample Data'!M218&lt;$B$1,'Control Sample Data'!M218&gt;0),'Control Sample Data'!M218,$B$1),"")</f>
        <v/>
      </c>
      <c r="AT219" s="36" t="str">
        <f t="shared" si="132"/>
        <v/>
      </c>
      <c r="AU219" s="36" t="str">
        <f t="shared" si="133"/>
        <v/>
      </c>
      <c r="AV219" s="36" t="str">
        <f t="shared" si="134"/>
        <v/>
      </c>
      <c r="AW219" s="36" t="str">
        <f t="shared" si="135"/>
        <v/>
      </c>
      <c r="AX219" s="36" t="str">
        <f t="shared" si="136"/>
        <v/>
      </c>
      <c r="AY219" s="36" t="str">
        <f t="shared" si="137"/>
        <v/>
      </c>
      <c r="AZ219" s="36" t="str">
        <f t="shared" si="138"/>
        <v/>
      </c>
      <c r="BA219" s="36" t="str">
        <f t="shared" si="139"/>
        <v/>
      </c>
      <c r="BB219" s="36" t="str">
        <f t="shared" si="140"/>
        <v/>
      </c>
      <c r="BC219" s="36" t="str">
        <f t="shared" si="141"/>
        <v/>
      </c>
      <c r="BD219" s="36" t="str">
        <f t="shared" si="142"/>
        <v/>
      </c>
      <c r="BE219" s="36" t="str">
        <f t="shared" si="143"/>
        <v/>
      </c>
      <c r="BF219" s="36" t="str">
        <f t="shared" si="144"/>
        <v/>
      </c>
      <c r="BG219" s="36" t="str">
        <f t="shared" si="145"/>
        <v/>
      </c>
      <c r="BH219" s="36" t="str">
        <f t="shared" si="146"/>
        <v/>
      </c>
      <c r="BI219" s="36" t="str">
        <f t="shared" si="147"/>
        <v/>
      </c>
      <c r="BJ219" s="36" t="str">
        <f t="shared" si="148"/>
        <v/>
      </c>
      <c r="BK219" s="36" t="str">
        <f t="shared" si="149"/>
        <v/>
      </c>
      <c r="BL219" s="36" t="str">
        <f t="shared" si="150"/>
        <v/>
      </c>
      <c r="BM219" s="36" t="str">
        <f t="shared" si="151"/>
        <v/>
      </c>
      <c r="BN219" s="38" t="e">
        <f t="shared" si="130"/>
        <v>#DIV/0!</v>
      </c>
      <c r="BO219" s="38" t="e">
        <f t="shared" si="131"/>
        <v>#DIV/0!</v>
      </c>
      <c r="BP219" s="39" t="str">
        <f t="shared" si="152"/>
        <v/>
      </c>
      <c r="BQ219" s="39" t="str">
        <f t="shared" si="153"/>
        <v/>
      </c>
      <c r="BR219" s="39" t="str">
        <f t="shared" si="154"/>
        <v/>
      </c>
      <c r="BS219" s="39" t="str">
        <f t="shared" si="155"/>
        <v/>
      </c>
      <c r="BT219" s="39" t="str">
        <f t="shared" si="156"/>
        <v/>
      </c>
      <c r="BU219" s="39" t="str">
        <f t="shared" si="157"/>
        <v/>
      </c>
      <c r="BV219" s="39" t="str">
        <f t="shared" si="158"/>
        <v/>
      </c>
      <c r="BW219" s="39" t="str">
        <f t="shared" si="159"/>
        <v/>
      </c>
      <c r="BX219" s="39" t="str">
        <f t="shared" si="160"/>
        <v/>
      </c>
      <c r="BY219" s="39" t="str">
        <f t="shared" si="161"/>
        <v/>
      </c>
      <c r="BZ219" s="39" t="str">
        <f t="shared" si="162"/>
        <v/>
      </c>
      <c r="CA219" s="39" t="str">
        <f t="shared" si="163"/>
        <v/>
      </c>
      <c r="CB219" s="39" t="str">
        <f t="shared" si="164"/>
        <v/>
      </c>
      <c r="CC219" s="39" t="str">
        <f t="shared" si="165"/>
        <v/>
      </c>
      <c r="CD219" s="39" t="str">
        <f t="shared" si="166"/>
        <v/>
      </c>
      <c r="CE219" s="39" t="str">
        <f t="shared" si="167"/>
        <v/>
      </c>
      <c r="CF219" s="39" t="str">
        <f t="shared" si="168"/>
        <v/>
      </c>
      <c r="CG219" s="39" t="str">
        <f t="shared" si="169"/>
        <v/>
      </c>
      <c r="CH219" s="39" t="str">
        <f t="shared" si="170"/>
        <v/>
      </c>
      <c r="CI219" s="39" t="str">
        <f t="shared" si="171"/>
        <v/>
      </c>
    </row>
    <row r="220" spans="1:87">
      <c r="A220" s="18"/>
      <c r="B220" s="15" t="str">
        <f>'Gene Table'!E219</f>
        <v>mmu-miR-384-3p</v>
      </c>
      <c r="C220" s="15" t="str">
        <f>'Gene Table'!B219</f>
        <v>J01</v>
      </c>
      <c r="D220" s="16" t="str">
        <f>IF(SUM('Test Sample Data'!D$3:D$98)&gt;10,IF(AND(ISNUMBER('Test Sample Data'!D219),'Test Sample Data'!D219&lt;$B$1,'Test Sample Data'!D219&gt;0),'Test Sample Data'!D219,$B$1),"")</f>
        <v/>
      </c>
      <c r="E220" s="17" t="str">
        <f>IF(SUM('Test Sample Data'!E$3:E$98)&gt;10,IF(AND(ISNUMBER('Test Sample Data'!E219),'Test Sample Data'!E219&lt;$B$1,'Test Sample Data'!E219&gt;0),'Test Sample Data'!E219,$B$1),"")</f>
        <v/>
      </c>
      <c r="F220" s="17" t="str">
        <f>IF(SUM('Test Sample Data'!F$3:F$98)&gt;10,IF(AND(ISNUMBER('Test Sample Data'!F219),'Test Sample Data'!F219&lt;$B$1,'Test Sample Data'!F219&gt;0),'Test Sample Data'!F219,$B$1),"")</f>
        <v/>
      </c>
      <c r="G220" s="17" t="str">
        <f>IF(SUM('Test Sample Data'!G$3:G$98)&gt;10,IF(AND(ISNUMBER('Test Sample Data'!G219),'Test Sample Data'!G219&lt;$B$1,'Test Sample Data'!G219&gt;0),'Test Sample Data'!G219,$B$1),"")</f>
        <v/>
      </c>
      <c r="H220" s="17" t="str">
        <f>IF(SUM('Test Sample Data'!H$3:H$98)&gt;10,IF(AND(ISNUMBER('Test Sample Data'!H219),'Test Sample Data'!H219&lt;$B$1,'Test Sample Data'!H219&gt;0),'Test Sample Data'!H219,$B$1),"")</f>
        <v/>
      </c>
      <c r="I220" s="17" t="str">
        <f>IF(SUM('Test Sample Data'!I$3:I$98)&gt;10,IF(AND(ISNUMBER('Test Sample Data'!I219),'Test Sample Data'!I219&lt;$B$1,'Test Sample Data'!I219&gt;0),'Test Sample Data'!I219,$B$1),"")</f>
        <v/>
      </c>
      <c r="J220" s="17" t="str">
        <f>IF(SUM('Test Sample Data'!J$3:J$98)&gt;10,IF(AND(ISNUMBER('Test Sample Data'!J219),'Test Sample Data'!J219&lt;$B$1,'Test Sample Data'!J219&gt;0),'Test Sample Data'!J219,$B$1),"")</f>
        <v/>
      </c>
      <c r="K220" s="17" t="str">
        <f>IF(SUM('Test Sample Data'!K$3:K$98)&gt;10,IF(AND(ISNUMBER('Test Sample Data'!K219),'Test Sample Data'!K219&lt;$B$1,'Test Sample Data'!K219&gt;0),'Test Sample Data'!K219,$B$1),"")</f>
        <v/>
      </c>
      <c r="L220" s="17" t="str">
        <f>IF(SUM('Test Sample Data'!L$3:L$98)&gt;10,IF(AND(ISNUMBER('Test Sample Data'!L219),'Test Sample Data'!L219&lt;$B$1,'Test Sample Data'!L219&gt;0),'Test Sample Data'!L219,$B$1),"")</f>
        <v/>
      </c>
      <c r="M220" s="17" t="str">
        <f>IF(SUM('Test Sample Data'!M$3:M$98)&gt;10,IF(AND(ISNUMBER('Test Sample Data'!M219),'Test Sample Data'!M219&lt;$B$1,'Test Sample Data'!M219&gt;0),'Test Sample Data'!M219,$B$1),"")</f>
        <v/>
      </c>
      <c r="N220" s="17" t="str">
        <f>'Gene Table'!E219</f>
        <v>mmu-miR-384-3p</v>
      </c>
      <c r="O220" s="17" t="str">
        <f>'Gene Table'!B219</f>
        <v>J01</v>
      </c>
      <c r="P220" s="17" t="str">
        <f>IF(SUM('Control Sample Data'!D$3:D$98)&gt;10,IF(AND(ISNUMBER('Control Sample Data'!D219),'Control Sample Data'!D219&lt;$B$1,'Control Sample Data'!D219&gt;0),'Control Sample Data'!D219,$B$1),"")</f>
        <v/>
      </c>
      <c r="Q220" s="17" t="str">
        <f>IF(SUM('Control Sample Data'!E$3:E$98)&gt;10,IF(AND(ISNUMBER('Control Sample Data'!E219),'Control Sample Data'!E219&lt;$B$1,'Control Sample Data'!E219&gt;0),'Control Sample Data'!E219,$B$1),"")</f>
        <v/>
      </c>
      <c r="R220" s="17" t="str">
        <f>IF(SUM('Control Sample Data'!F$3:F$98)&gt;10,IF(AND(ISNUMBER('Control Sample Data'!F219),'Control Sample Data'!F219&lt;$B$1,'Control Sample Data'!F219&gt;0),'Control Sample Data'!F219,$B$1),"")</f>
        <v/>
      </c>
      <c r="S220" s="17" t="str">
        <f>IF(SUM('Control Sample Data'!G$3:G$98)&gt;10,IF(AND(ISNUMBER('Control Sample Data'!G219),'Control Sample Data'!G219&lt;$B$1,'Control Sample Data'!G219&gt;0),'Control Sample Data'!G219,$B$1),"")</f>
        <v/>
      </c>
      <c r="T220" s="17" t="str">
        <f>IF(SUM('Control Sample Data'!H$3:H$98)&gt;10,IF(AND(ISNUMBER('Control Sample Data'!H219),'Control Sample Data'!H219&lt;$B$1,'Control Sample Data'!H219&gt;0),'Control Sample Data'!H219,$B$1),"")</f>
        <v/>
      </c>
      <c r="U220" s="17" t="str">
        <f>IF(SUM('Control Sample Data'!I$3:I$98)&gt;10,IF(AND(ISNUMBER('Control Sample Data'!I219),'Control Sample Data'!I219&lt;$B$1,'Control Sample Data'!I219&gt;0),'Control Sample Data'!I219,$B$1),"")</f>
        <v/>
      </c>
      <c r="V220" s="17" t="str">
        <f>IF(SUM('Control Sample Data'!J$3:J$98)&gt;10,IF(AND(ISNUMBER('Control Sample Data'!J219),'Control Sample Data'!J219&lt;$B$1,'Control Sample Data'!J219&gt;0),'Control Sample Data'!J219,$B$1),"")</f>
        <v/>
      </c>
      <c r="W220" s="17" t="str">
        <f>IF(SUM('Control Sample Data'!K$3:K$98)&gt;10,IF(AND(ISNUMBER('Control Sample Data'!K219),'Control Sample Data'!K219&lt;$B$1,'Control Sample Data'!K219&gt;0),'Control Sample Data'!K219,$B$1),"")</f>
        <v/>
      </c>
      <c r="X220" s="17" t="str">
        <f>IF(SUM('Control Sample Data'!L$3:L$98)&gt;10,IF(AND(ISNUMBER('Control Sample Data'!L219),'Control Sample Data'!L219&lt;$B$1,'Control Sample Data'!L219&gt;0),'Control Sample Data'!L219,$B$1),"")</f>
        <v/>
      </c>
      <c r="Y220" s="17" t="str">
        <f>IF(SUM('Control Sample Data'!M$3:M$98)&gt;10,IF(AND(ISNUMBER('Control Sample Data'!M219),'Control Sample Data'!M219&lt;$B$1,'Control Sample Data'!M219&gt;0),'Control Sample Data'!M219,$B$1),"")</f>
        <v/>
      </c>
      <c r="AT220" s="36" t="str">
        <f t="shared" si="132"/>
        <v/>
      </c>
      <c r="AU220" s="36" t="str">
        <f t="shared" si="133"/>
        <v/>
      </c>
      <c r="AV220" s="36" t="str">
        <f t="shared" si="134"/>
        <v/>
      </c>
      <c r="AW220" s="36" t="str">
        <f t="shared" si="135"/>
        <v/>
      </c>
      <c r="AX220" s="36" t="str">
        <f t="shared" si="136"/>
        <v/>
      </c>
      <c r="AY220" s="36" t="str">
        <f t="shared" si="137"/>
        <v/>
      </c>
      <c r="AZ220" s="36" t="str">
        <f t="shared" si="138"/>
        <v/>
      </c>
      <c r="BA220" s="36" t="str">
        <f t="shared" si="139"/>
        <v/>
      </c>
      <c r="BB220" s="36" t="str">
        <f t="shared" si="140"/>
        <v/>
      </c>
      <c r="BC220" s="36" t="str">
        <f t="shared" si="141"/>
        <v/>
      </c>
      <c r="BD220" s="36" t="str">
        <f t="shared" si="142"/>
        <v/>
      </c>
      <c r="BE220" s="36" t="str">
        <f t="shared" si="143"/>
        <v/>
      </c>
      <c r="BF220" s="36" t="str">
        <f t="shared" si="144"/>
        <v/>
      </c>
      <c r="BG220" s="36" t="str">
        <f t="shared" si="145"/>
        <v/>
      </c>
      <c r="BH220" s="36" t="str">
        <f t="shared" si="146"/>
        <v/>
      </c>
      <c r="BI220" s="36" t="str">
        <f t="shared" si="147"/>
        <v/>
      </c>
      <c r="BJ220" s="36" t="str">
        <f t="shared" si="148"/>
        <v/>
      </c>
      <c r="BK220" s="36" t="str">
        <f t="shared" si="149"/>
        <v/>
      </c>
      <c r="BL220" s="36" t="str">
        <f t="shared" si="150"/>
        <v/>
      </c>
      <c r="BM220" s="36" t="str">
        <f t="shared" si="151"/>
        <v/>
      </c>
      <c r="BN220" s="38" t="e">
        <f t="shared" si="130"/>
        <v>#DIV/0!</v>
      </c>
      <c r="BO220" s="38" t="e">
        <f t="shared" si="131"/>
        <v>#DIV/0!</v>
      </c>
      <c r="BP220" s="39" t="str">
        <f t="shared" si="152"/>
        <v/>
      </c>
      <c r="BQ220" s="39" t="str">
        <f t="shared" si="153"/>
        <v/>
      </c>
      <c r="BR220" s="39" t="str">
        <f t="shared" si="154"/>
        <v/>
      </c>
      <c r="BS220" s="39" t="str">
        <f t="shared" si="155"/>
        <v/>
      </c>
      <c r="BT220" s="39" t="str">
        <f t="shared" si="156"/>
        <v/>
      </c>
      <c r="BU220" s="39" t="str">
        <f t="shared" si="157"/>
        <v/>
      </c>
      <c r="BV220" s="39" t="str">
        <f t="shared" si="158"/>
        <v/>
      </c>
      <c r="BW220" s="39" t="str">
        <f t="shared" si="159"/>
        <v/>
      </c>
      <c r="BX220" s="39" t="str">
        <f t="shared" si="160"/>
        <v/>
      </c>
      <c r="BY220" s="39" t="str">
        <f t="shared" si="161"/>
        <v/>
      </c>
      <c r="BZ220" s="39" t="str">
        <f t="shared" si="162"/>
        <v/>
      </c>
      <c r="CA220" s="39" t="str">
        <f t="shared" si="163"/>
        <v/>
      </c>
      <c r="CB220" s="39" t="str">
        <f t="shared" si="164"/>
        <v/>
      </c>
      <c r="CC220" s="39" t="str">
        <f t="shared" si="165"/>
        <v/>
      </c>
      <c r="CD220" s="39" t="str">
        <f t="shared" si="166"/>
        <v/>
      </c>
      <c r="CE220" s="39" t="str">
        <f t="shared" si="167"/>
        <v/>
      </c>
      <c r="CF220" s="39" t="str">
        <f t="shared" si="168"/>
        <v/>
      </c>
      <c r="CG220" s="39" t="str">
        <f t="shared" si="169"/>
        <v/>
      </c>
      <c r="CH220" s="39" t="str">
        <f t="shared" si="170"/>
        <v/>
      </c>
      <c r="CI220" s="39" t="str">
        <f t="shared" si="171"/>
        <v/>
      </c>
    </row>
    <row r="221" spans="1:87">
      <c r="A221" s="18"/>
      <c r="B221" s="15" t="str">
        <f>'Gene Table'!E220</f>
        <v>mmu-miR-743b-3p</v>
      </c>
      <c r="C221" s="15" t="str">
        <f>'Gene Table'!B220</f>
        <v>J02</v>
      </c>
      <c r="D221" s="16" t="str">
        <f>IF(SUM('Test Sample Data'!D$3:D$98)&gt;10,IF(AND(ISNUMBER('Test Sample Data'!D220),'Test Sample Data'!D220&lt;$B$1,'Test Sample Data'!D220&gt;0),'Test Sample Data'!D220,$B$1),"")</f>
        <v/>
      </c>
      <c r="E221" s="17" t="str">
        <f>IF(SUM('Test Sample Data'!E$3:E$98)&gt;10,IF(AND(ISNUMBER('Test Sample Data'!E220),'Test Sample Data'!E220&lt;$B$1,'Test Sample Data'!E220&gt;0),'Test Sample Data'!E220,$B$1),"")</f>
        <v/>
      </c>
      <c r="F221" s="17" t="str">
        <f>IF(SUM('Test Sample Data'!F$3:F$98)&gt;10,IF(AND(ISNUMBER('Test Sample Data'!F220),'Test Sample Data'!F220&lt;$B$1,'Test Sample Data'!F220&gt;0),'Test Sample Data'!F220,$B$1),"")</f>
        <v/>
      </c>
      <c r="G221" s="17" t="str">
        <f>IF(SUM('Test Sample Data'!G$3:G$98)&gt;10,IF(AND(ISNUMBER('Test Sample Data'!G220),'Test Sample Data'!G220&lt;$B$1,'Test Sample Data'!G220&gt;0),'Test Sample Data'!G220,$B$1),"")</f>
        <v/>
      </c>
      <c r="H221" s="17" t="str">
        <f>IF(SUM('Test Sample Data'!H$3:H$98)&gt;10,IF(AND(ISNUMBER('Test Sample Data'!H220),'Test Sample Data'!H220&lt;$B$1,'Test Sample Data'!H220&gt;0),'Test Sample Data'!H220,$B$1),"")</f>
        <v/>
      </c>
      <c r="I221" s="17" t="str">
        <f>IF(SUM('Test Sample Data'!I$3:I$98)&gt;10,IF(AND(ISNUMBER('Test Sample Data'!I220),'Test Sample Data'!I220&lt;$B$1,'Test Sample Data'!I220&gt;0),'Test Sample Data'!I220,$B$1),"")</f>
        <v/>
      </c>
      <c r="J221" s="17" t="str">
        <f>IF(SUM('Test Sample Data'!J$3:J$98)&gt;10,IF(AND(ISNUMBER('Test Sample Data'!J220),'Test Sample Data'!J220&lt;$B$1,'Test Sample Data'!J220&gt;0),'Test Sample Data'!J220,$B$1),"")</f>
        <v/>
      </c>
      <c r="K221" s="17" t="str">
        <f>IF(SUM('Test Sample Data'!K$3:K$98)&gt;10,IF(AND(ISNUMBER('Test Sample Data'!K220),'Test Sample Data'!K220&lt;$B$1,'Test Sample Data'!K220&gt;0),'Test Sample Data'!K220,$B$1),"")</f>
        <v/>
      </c>
      <c r="L221" s="17" t="str">
        <f>IF(SUM('Test Sample Data'!L$3:L$98)&gt;10,IF(AND(ISNUMBER('Test Sample Data'!L220),'Test Sample Data'!L220&lt;$B$1,'Test Sample Data'!L220&gt;0),'Test Sample Data'!L220,$B$1),"")</f>
        <v/>
      </c>
      <c r="M221" s="17" t="str">
        <f>IF(SUM('Test Sample Data'!M$3:M$98)&gt;10,IF(AND(ISNUMBER('Test Sample Data'!M220),'Test Sample Data'!M220&lt;$B$1,'Test Sample Data'!M220&gt;0),'Test Sample Data'!M220,$B$1),"")</f>
        <v/>
      </c>
      <c r="N221" s="17" t="str">
        <f>'Gene Table'!E220</f>
        <v>mmu-miR-743b-3p</v>
      </c>
      <c r="O221" s="17" t="str">
        <f>'Gene Table'!B220</f>
        <v>J02</v>
      </c>
      <c r="P221" s="17" t="str">
        <f>IF(SUM('Control Sample Data'!D$3:D$98)&gt;10,IF(AND(ISNUMBER('Control Sample Data'!D220),'Control Sample Data'!D220&lt;$B$1,'Control Sample Data'!D220&gt;0),'Control Sample Data'!D220,$B$1),"")</f>
        <v/>
      </c>
      <c r="Q221" s="17" t="str">
        <f>IF(SUM('Control Sample Data'!E$3:E$98)&gt;10,IF(AND(ISNUMBER('Control Sample Data'!E220),'Control Sample Data'!E220&lt;$B$1,'Control Sample Data'!E220&gt;0),'Control Sample Data'!E220,$B$1),"")</f>
        <v/>
      </c>
      <c r="R221" s="17" t="str">
        <f>IF(SUM('Control Sample Data'!F$3:F$98)&gt;10,IF(AND(ISNUMBER('Control Sample Data'!F220),'Control Sample Data'!F220&lt;$B$1,'Control Sample Data'!F220&gt;0),'Control Sample Data'!F220,$B$1),"")</f>
        <v/>
      </c>
      <c r="S221" s="17" t="str">
        <f>IF(SUM('Control Sample Data'!G$3:G$98)&gt;10,IF(AND(ISNUMBER('Control Sample Data'!G220),'Control Sample Data'!G220&lt;$B$1,'Control Sample Data'!G220&gt;0),'Control Sample Data'!G220,$B$1),"")</f>
        <v/>
      </c>
      <c r="T221" s="17" t="str">
        <f>IF(SUM('Control Sample Data'!H$3:H$98)&gt;10,IF(AND(ISNUMBER('Control Sample Data'!H220),'Control Sample Data'!H220&lt;$B$1,'Control Sample Data'!H220&gt;0),'Control Sample Data'!H220,$B$1),"")</f>
        <v/>
      </c>
      <c r="U221" s="17" t="str">
        <f>IF(SUM('Control Sample Data'!I$3:I$98)&gt;10,IF(AND(ISNUMBER('Control Sample Data'!I220),'Control Sample Data'!I220&lt;$B$1,'Control Sample Data'!I220&gt;0),'Control Sample Data'!I220,$B$1),"")</f>
        <v/>
      </c>
      <c r="V221" s="17" t="str">
        <f>IF(SUM('Control Sample Data'!J$3:J$98)&gt;10,IF(AND(ISNUMBER('Control Sample Data'!J220),'Control Sample Data'!J220&lt;$B$1,'Control Sample Data'!J220&gt;0),'Control Sample Data'!J220,$B$1),"")</f>
        <v/>
      </c>
      <c r="W221" s="17" t="str">
        <f>IF(SUM('Control Sample Data'!K$3:K$98)&gt;10,IF(AND(ISNUMBER('Control Sample Data'!K220),'Control Sample Data'!K220&lt;$B$1,'Control Sample Data'!K220&gt;0),'Control Sample Data'!K220,$B$1),"")</f>
        <v/>
      </c>
      <c r="X221" s="17" t="str">
        <f>IF(SUM('Control Sample Data'!L$3:L$98)&gt;10,IF(AND(ISNUMBER('Control Sample Data'!L220),'Control Sample Data'!L220&lt;$B$1,'Control Sample Data'!L220&gt;0),'Control Sample Data'!L220,$B$1),"")</f>
        <v/>
      </c>
      <c r="Y221" s="17" t="str">
        <f>IF(SUM('Control Sample Data'!M$3:M$98)&gt;10,IF(AND(ISNUMBER('Control Sample Data'!M220),'Control Sample Data'!M220&lt;$B$1,'Control Sample Data'!M220&gt;0),'Control Sample Data'!M220,$B$1),"")</f>
        <v/>
      </c>
      <c r="AT221" s="36" t="str">
        <f t="shared" si="132"/>
        <v/>
      </c>
      <c r="AU221" s="36" t="str">
        <f t="shared" si="133"/>
        <v/>
      </c>
      <c r="AV221" s="36" t="str">
        <f t="shared" si="134"/>
        <v/>
      </c>
      <c r="AW221" s="36" t="str">
        <f t="shared" si="135"/>
        <v/>
      </c>
      <c r="AX221" s="36" t="str">
        <f t="shared" si="136"/>
        <v/>
      </c>
      <c r="AY221" s="36" t="str">
        <f t="shared" si="137"/>
        <v/>
      </c>
      <c r="AZ221" s="36" t="str">
        <f t="shared" si="138"/>
        <v/>
      </c>
      <c r="BA221" s="36" t="str">
        <f t="shared" si="139"/>
        <v/>
      </c>
      <c r="BB221" s="36" t="str">
        <f t="shared" si="140"/>
        <v/>
      </c>
      <c r="BC221" s="36" t="str">
        <f t="shared" si="141"/>
        <v/>
      </c>
      <c r="BD221" s="36" t="str">
        <f t="shared" si="142"/>
        <v/>
      </c>
      <c r="BE221" s="36" t="str">
        <f t="shared" si="143"/>
        <v/>
      </c>
      <c r="BF221" s="36" t="str">
        <f t="shared" si="144"/>
        <v/>
      </c>
      <c r="BG221" s="36" t="str">
        <f t="shared" si="145"/>
        <v/>
      </c>
      <c r="BH221" s="36" t="str">
        <f t="shared" si="146"/>
        <v/>
      </c>
      <c r="BI221" s="36" t="str">
        <f t="shared" si="147"/>
        <v/>
      </c>
      <c r="BJ221" s="36" t="str">
        <f t="shared" si="148"/>
        <v/>
      </c>
      <c r="BK221" s="36" t="str">
        <f t="shared" si="149"/>
        <v/>
      </c>
      <c r="BL221" s="36" t="str">
        <f t="shared" si="150"/>
        <v/>
      </c>
      <c r="BM221" s="36" t="str">
        <f t="shared" si="151"/>
        <v/>
      </c>
      <c r="BN221" s="38" t="e">
        <f t="shared" si="130"/>
        <v>#DIV/0!</v>
      </c>
      <c r="BO221" s="38" t="e">
        <f t="shared" si="131"/>
        <v>#DIV/0!</v>
      </c>
      <c r="BP221" s="39" t="str">
        <f t="shared" si="152"/>
        <v/>
      </c>
      <c r="BQ221" s="39" t="str">
        <f t="shared" si="153"/>
        <v/>
      </c>
      <c r="BR221" s="39" t="str">
        <f t="shared" si="154"/>
        <v/>
      </c>
      <c r="BS221" s="39" t="str">
        <f t="shared" si="155"/>
        <v/>
      </c>
      <c r="BT221" s="39" t="str">
        <f t="shared" si="156"/>
        <v/>
      </c>
      <c r="BU221" s="39" t="str">
        <f t="shared" si="157"/>
        <v/>
      </c>
      <c r="BV221" s="39" t="str">
        <f t="shared" si="158"/>
        <v/>
      </c>
      <c r="BW221" s="39" t="str">
        <f t="shared" si="159"/>
        <v/>
      </c>
      <c r="BX221" s="39" t="str">
        <f t="shared" si="160"/>
        <v/>
      </c>
      <c r="BY221" s="39" t="str">
        <f t="shared" si="161"/>
        <v/>
      </c>
      <c r="BZ221" s="39" t="str">
        <f t="shared" si="162"/>
        <v/>
      </c>
      <c r="CA221" s="39" t="str">
        <f t="shared" si="163"/>
        <v/>
      </c>
      <c r="CB221" s="39" t="str">
        <f t="shared" si="164"/>
        <v/>
      </c>
      <c r="CC221" s="39" t="str">
        <f t="shared" si="165"/>
        <v/>
      </c>
      <c r="CD221" s="39" t="str">
        <f t="shared" si="166"/>
        <v/>
      </c>
      <c r="CE221" s="39" t="str">
        <f t="shared" si="167"/>
        <v/>
      </c>
      <c r="CF221" s="39" t="str">
        <f t="shared" si="168"/>
        <v/>
      </c>
      <c r="CG221" s="39" t="str">
        <f t="shared" si="169"/>
        <v/>
      </c>
      <c r="CH221" s="39" t="str">
        <f t="shared" si="170"/>
        <v/>
      </c>
      <c r="CI221" s="39" t="str">
        <f t="shared" si="171"/>
        <v/>
      </c>
    </row>
    <row r="222" spans="1:87">
      <c r="A222" s="18"/>
      <c r="B222" s="15" t="str">
        <f>'Gene Table'!E221</f>
        <v>mmu-miR-412-3p</v>
      </c>
      <c r="C222" s="15" t="str">
        <f>'Gene Table'!B221</f>
        <v>J03</v>
      </c>
      <c r="D222" s="16" t="str">
        <f>IF(SUM('Test Sample Data'!D$3:D$98)&gt;10,IF(AND(ISNUMBER('Test Sample Data'!D221),'Test Sample Data'!D221&lt;$B$1,'Test Sample Data'!D221&gt;0),'Test Sample Data'!D221,$B$1),"")</f>
        <v/>
      </c>
      <c r="E222" s="17" t="str">
        <f>IF(SUM('Test Sample Data'!E$3:E$98)&gt;10,IF(AND(ISNUMBER('Test Sample Data'!E221),'Test Sample Data'!E221&lt;$B$1,'Test Sample Data'!E221&gt;0),'Test Sample Data'!E221,$B$1),"")</f>
        <v/>
      </c>
      <c r="F222" s="17" t="str">
        <f>IF(SUM('Test Sample Data'!F$3:F$98)&gt;10,IF(AND(ISNUMBER('Test Sample Data'!F221),'Test Sample Data'!F221&lt;$B$1,'Test Sample Data'!F221&gt;0),'Test Sample Data'!F221,$B$1),"")</f>
        <v/>
      </c>
      <c r="G222" s="17" t="str">
        <f>IF(SUM('Test Sample Data'!G$3:G$98)&gt;10,IF(AND(ISNUMBER('Test Sample Data'!G221),'Test Sample Data'!G221&lt;$B$1,'Test Sample Data'!G221&gt;0),'Test Sample Data'!G221,$B$1),"")</f>
        <v/>
      </c>
      <c r="H222" s="17" t="str">
        <f>IF(SUM('Test Sample Data'!H$3:H$98)&gt;10,IF(AND(ISNUMBER('Test Sample Data'!H221),'Test Sample Data'!H221&lt;$B$1,'Test Sample Data'!H221&gt;0),'Test Sample Data'!H221,$B$1),"")</f>
        <v/>
      </c>
      <c r="I222" s="17" t="str">
        <f>IF(SUM('Test Sample Data'!I$3:I$98)&gt;10,IF(AND(ISNUMBER('Test Sample Data'!I221),'Test Sample Data'!I221&lt;$B$1,'Test Sample Data'!I221&gt;0),'Test Sample Data'!I221,$B$1),"")</f>
        <v/>
      </c>
      <c r="J222" s="17" t="str">
        <f>IF(SUM('Test Sample Data'!J$3:J$98)&gt;10,IF(AND(ISNUMBER('Test Sample Data'!J221),'Test Sample Data'!J221&lt;$B$1,'Test Sample Data'!J221&gt;0),'Test Sample Data'!J221,$B$1),"")</f>
        <v/>
      </c>
      <c r="K222" s="17" t="str">
        <f>IF(SUM('Test Sample Data'!K$3:K$98)&gt;10,IF(AND(ISNUMBER('Test Sample Data'!K221),'Test Sample Data'!K221&lt;$B$1,'Test Sample Data'!K221&gt;0),'Test Sample Data'!K221,$B$1),"")</f>
        <v/>
      </c>
      <c r="L222" s="17" t="str">
        <f>IF(SUM('Test Sample Data'!L$3:L$98)&gt;10,IF(AND(ISNUMBER('Test Sample Data'!L221),'Test Sample Data'!L221&lt;$B$1,'Test Sample Data'!L221&gt;0),'Test Sample Data'!L221,$B$1),"")</f>
        <v/>
      </c>
      <c r="M222" s="17" t="str">
        <f>IF(SUM('Test Sample Data'!M$3:M$98)&gt;10,IF(AND(ISNUMBER('Test Sample Data'!M221),'Test Sample Data'!M221&lt;$B$1,'Test Sample Data'!M221&gt;0),'Test Sample Data'!M221,$B$1),"")</f>
        <v/>
      </c>
      <c r="N222" s="17" t="str">
        <f>'Gene Table'!E221</f>
        <v>mmu-miR-412-3p</v>
      </c>
      <c r="O222" s="17" t="str">
        <f>'Gene Table'!B221</f>
        <v>J03</v>
      </c>
      <c r="P222" s="17" t="str">
        <f>IF(SUM('Control Sample Data'!D$3:D$98)&gt;10,IF(AND(ISNUMBER('Control Sample Data'!D221),'Control Sample Data'!D221&lt;$B$1,'Control Sample Data'!D221&gt;0),'Control Sample Data'!D221,$B$1),"")</f>
        <v/>
      </c>
      <c r="Q222" s="17" t="str">
        <f>IF(SUM('Control Sample Data'!E$3:E$98)&gt;10,IF(AND(ISNUMBER('Control Sample Data'!E221),'Control Sample Data'!E221&lt;$B$1,'Control Sample Data'!E221&gt;0),'Control Sample Data'!E221,$B$1),"")</f>
        <v/>
      </c>
      <c r="R222" s="17" t="str">
        <f>IF(SUM('Control Sample Data'!F$3:F$98)&gt;10,IF(AND(ISNUMBER('Control Sample Data'!F221),'Control Sample Data'!F221&lt;$B$1,'Control Sample Data'!F221&gt;0),'Control Sample Data'!F221,$B$1),"")</f>
        <v/>
      </c>
      <c r="S222" s="17" t="str">
        <f>IF(SUM('Control Sample Data'!G$3:G$98)&gt;10,IF(AND(ISNUMBER('Control Sample Data'!G221),'Control Sample Data'!G221&lt;$B$1,'Control Sample Data'!G221&gt;0),'Control Sample Data'!G221,$B$1),"")</f>
        <v/>
      </c>
      <c r="T222" s="17" t="str">
        <f>IF(SUM('Control Sample Data'!H$3:H$98)&gt;10,IF(AND(ISNUMBER('Control Sample Data'!H221),'Control Sample Data'!H221&lt;$B$1,'Control Sample Data'!H221&gt;0),'Control Sample Data'!H221,$B$1),"")</f>
        <v/>
      </c>
      <c r="U222" s="17" t="str">
        <f>IF(SUM('Control Sample Data'!I$3:I$98)&gt;10,IF(AND(ISNUMBER('Control Sample Data'!I221),'Control Sample Data'!I221&lt;$B$1,'Control Sample Data'!I221&gt;0),'Control Sample Data'!I221,$B$1),"")</f>
        <v/>
      </c>
      <c r="V222" s="17" t="str">
        <f>IF(SUM('Control Sample Data'!J$3:J$98)&gt;10,IF(AND(ISNUMBER('Control Sample Data'!J221),'Control Sample Data'!J221&lt;$B$1,'Control Sample Data'!J221&gt;0),'Control Sample Data'!J221,$B$1),"")</f>
        <v/>
      </c>
      <c r="W222" s="17" t="str">
        <f>IF(SUM('Control Sample Data'!K$3:K$98)&gt;10,IF(AND(ISNUMBER('Control Sample Data'!K221),'Control Sample Data'!K221&lt;$B$1,'Control Sample Data'!K221&gt;0),'Control Sample Data'!K221,$B$1),"")</f>
        <v/>
      </c>
      <c r="X222" s="17" t="str">
        <f>IF(SUM('Control Sample Data'!L$3:L$98)&gt;10,IF(AND(ISNUMBER('Control Sample Data'!L221),'Control Sample Data'!L221&lt;$B$1,'Control Sample Data'!L221&gt;0),'Control Sample Data'!L221,$B$1),"")</f>
        <v/>
      </c>
      <c r="Y222" s="17" t="str">
        <f>IF(SUM('Control Sample Data'!M$3:M$98)&gt;10,IF(AND(ISNUMBER('Control Sample Data'!M221),'Control Sample Data'!M221&lt;$B$1,'Control Sample Data'!M221&gt;0),'Control Sample Data'!M221,$B$1),"")</f>
        <v/>
      </c>
      <c r="AT222" s="36" t="str">
        <f t="shared" si="132"/>
        <v/>
      </c>
      <c r="AU222" s="36" t="str">
        <f t="shared" si="133"/>
        <v/>
      </c>
      <c r="AV222" s="36" t="str">
        <f t="shared" si="134"/>
        <v/>
      </c>
      <c r="AW222" s="36" t="str">
        <f t="shared" si="135"/>
        <v/>
      </c>
      <c r="AX222" s="36" t="str">
        <f t="shared" si="136"/>
        <v/>
      </c>
      <c r="AY222" s="36" t="str">
        <f t="shared" si="137"/>
        <v/>
      </c>
      <c r="AZ222" s="36" t="str">
        <f t="shared" si="138"/>
        <v/>
      </c>
      <c r="BA222" s="36" t="str">
        <f t="shared" si="139"/>
        <v/>
      </c>
      <c r="BB222" s="36" t="str">
        <f t="shared" si="140"/>
        <v/>
      </c>
      <c r="BC222" s="36" t="str">
        <f t="shared" si="141"/>
        <v/>
      </c>
      <c r="BD222" s="36" t="str">
        <f t="shared" si="142"/>
        <v/>
      </c>
      <c r="BE222" s="36" t="str">
        <f t="shared" si="143"/>
        <v/>
      </c>
      <c r="BF222" s="36" t="str">
        <f t="shared" si="144"/>
        <v/>
      </c>
      <c r="BG222" s="36" t="str">
        <f t="shared" si="145"/>
        <v/>
      </c>
      <c r="BH222" s="36" t="str">
        <f t="shared" si="146"/>
        <v/>
      </c>
      <c r="BI222" s="36" t="str">
        <f t="shared" si="147"/>
        <v/>
      </c>
      <c r="BJ222" s="36" t="str">
        <f t="shared" si="148"/>
        <v/>
      </c>
      <c r="BK222" s="36" t="str">
        <f t="shared" si="149"/>
        <v/>
      </c>
      <c r="BL222" s="36" t="str">
        <f t="shared" si="150"/>
        <v/>
      </c>
      <c r="BM222" s="36" t="str">
        <f t="shared" si="151"/>
        <v/>
      </c>
      <c r="BN222" s="38" t="e">
        <f t="shared" si="130"/>
        <v>#DIV/0!</v>
      </c>
      <c r="BO222" s="38" t="e">
        <f t="shared" si="131"/>
        <v>#DIV/0!</v>
      </c>
      <c r="BP222" s="39" t="str">
        <f t="shared" si="152"/>
        <v/>
      </c>
      <c r="BQ222" s="39" t="str">
        <f t="shared" si="153"/>
        <v/>
      </c>
      <c r="BR222" s="39" t="str">
        <f t="shared" si="154"/>
        <v/>
      </c>
      <c r="BS222" s="39" t="str">
        <f t="shared" si="155"/>
        <v/>
      </c>
      <c r="BT222" s="39" t="str">
        <f t="shared" si="156"/>
        <v/>
      </c>
      <c r="BU222" s="39" t="str">
        <f t="shared" si="157"/>
        <v/>
      </c>
      <c r="BV222" s="39" t="str">
        <f t="shared" si="158"/>
        <v/>
      </c>
      <c r="BW222" s="39" t="str">
        <f t="shared" si="159"/>
        <v/>
      </c>
      <c r="BX222" s="39" t="str">
        <f t="shared" si="160"/>
        <v/>
      </c>
      <c r="BY222" s="39" t="str">
        <f t="shared" si="161"/>
        <v/>
      </c>
      <c r="BZ222" s="39" t="str">
        <f t="shared" si="162"/>
        <v/>
      </c>
      <c r="CA222" s="39" t="str">
        <f t="shared" si="163"/>
        <v/>
      </c>
      <c r="CB222" s="39" t="str">
        <f t="shared" si="164"/>
        <v/>
      </c>
      <c r="CC222" s="39" t="str">
        <f t="shared" si="165"/>
        <v/>
      </c>
      <c r="CD222" s="39" t="str">
        <f t="shared" si="166"/>
        <v/>
      </c>
      <c r="CE222" s="39" t="str">
        <f t="shared" si="167"/>
        <v/>
      </c>
      <c r="CF222" s="39" t="str">
        <f t="shared" si="168"/>
        <v/>
      </c>
      <c r="CG222" s="39" t="str">
        <f t="shared" si="169"/>
        <v/>
      </c>
      <c r="CH222" s="39" t="str">
        <f t="shared" si="170"/>
        <v/>
      </c>
      <c r="CI222" s="39" t="str">
        <f t="shared" si="171"/>
        <v/>
      </c>
    </row>
    <row r="223" spans="1:87">
      <c r="A223" s="18"/>
      <c r="B223" s="15" t="str">
        <f>'Gene Table'!E222</f>
        <v>mmu-miR-743b-5p</v>
      </c>
      <c r="C223" s="15" t="str">
        <f>'Gene Table'!B222</f>
        <v>J04</v>
      </c>
      <c r="D223" s="16" t="str">
        <f>IF(SUM('Test Sample Data'!D$3:D$98)&gt;10,IF(AND(ISNUMBER('Test Sample Data'!D222),'Test Sample Data'!D222&lt;$B$1,'Test Sample Data'!D222&gt;0),'Test Sample Data'!D222,$B$1),"")</f>
        <v/>
      </c>
      <c r="E223" s="17" t="str">
        <f>IF(SUM('Test Sample Data'!E$3:E$98)&gt;10,IF(AND(ISNUMBER('Test Sample Data'!E222),'Test Sample Data'!E222&lt;$B$1,'Test Sample Data'!E222&gt;0),'Test Sample Data'!E222,$B$1),"")</f>
        <v/>
      </c>
      <c r="F223" s="17" t="str">
        <f>IF(SUM('Test Sample Data'!F$3:F$98)&gt;10,IF(AND(ISNUMBER('Test Sample Data'!F222),'Test Sample Data'!F222&lt;$B$1,'Test Sample Data'!F222&gt;0),'Test Sample Data'!F222,$B$1),"")</f>
        <v/>
      </c>
      <c r="G223" s="17" t="str">
        <f>IF(SUM('Test Sample Data'!G$3:G$98)&gt;10,IF(AND(ISNUMBER('Test Sample Data'!G222),'Test Sample Data'!G222&lt;$B$1,'Test Sample Data'!G222&gt;0),'Test Sample Data'!G222,$B$1),"")</f>
        <v/>
      </c>
      <c r="H223" s="17" t="str">
        <f>IF(SUM('Test Sample Data'!H$3:H$98)&gt;10,IF(AND(ISNUMBER('Test Sample Data'!H222),'Test Sample Data'!H222&lt;$B$1,'Test Sample Data'!H222&gt;0),'Test Sample Data'!H222,$B$1),"")</f>
        <v/>
      </c>
      <c r="I223" s="17" t="str">
        <f>IF(SUM('Test Sample Data'!I$3:I$98)&gt;10,IF(AND(ISNUMBER('Test Sample Data'!I222),'Test Sample Data'!I222&lt;$B$1,'Test Sample Data'!I222&gt;0),'Test Sample Data'!I222,$B$1),"")</f>
        <v/>
      </c>
      <c r="J223" s="17" t="str">
        <f>IF(SUM('Test Sample Data'!J$3:J$98)&gt;10,IF(AND(ISNUMBER('Test Sample Data'!J222),'Test Sample Data'!J222&lt;$B$1,'Test Sample Data'!J222&gt;0),'Test Sample Data'!J222,$B$1),"")</f>
        <v/>
      </c>
      <c r="K223" s="17" t="str">
        <f>IF(SUM('Test Sample Data'!K$3:K$98)&gt;10,IF(AND(ISNUMBER('Test Sample Data'!K222),'Test Sample Data'!K222&lt;$B$1,'Test Sample Data'!K222&gt;0),'Test Sample Data'!K222,$B$1),"")</f>
        <v/>
      </c>
      <c r="L223" s="17" t="str">
        <f>IF(SUM('Test Sample Data'!L$3:L$98)&gt;10,IF(AND(ISNUMBER('Test Sample Data'!L222),'Test Sample Data'!L222&lt;$B$1,'Test Sample Data'!L222&gt;0),'Test Sample Data'!L222,$B$1),"")</f>
        <v/>
      </c>
      <c r="M223" s="17" t="str">
        <f>IF(SUM('Test Sample Data'!M$3:M$98)&gt;10,IF(AND(ISNUMBER('Test Sample Data'!M222),'Test Sample Data'!M222&lt;$B$1,'Test Sample Data'!M222&gt;0),'Test Sample Data'!M222,$B$1),"")</f>
        <v/>
      </c>
      <c r="N223" s="17" t="str">
        <f>'Gene Table'!E222</f>
        <v>mmu-miR-743b-5p</v>
      </c>
      <c r="O223" s="17" t="str">
        <f>'Gene Table'!B222</f>
        <v>J04</v>
      </c>
      <c r="P223" s="17" t="str">
        <f>IF(SUM('Control Sample Data'!D$3:D$98)&gt;10,IF(AND(ISNUMBER('Control Sample Data'!D222),'Control Sample Data'!D222&lt;$B$1,'Control Sample Data'!D222&gt;0),'Control Sample Data'!D222,$B$1),"")</f>
        <v/>
      </c>
      <c r="Q223" s="17" t="str">
        <f>IF(SUM('Control Sample Data'!E$3:E$98)&gt;10,IF(AND(ISNUMBER('Control Sample Data'!E222),'Control Sample Data'!E222&lt;$B$1,'Control Sample Data'!E222&gt;0),'Control Sample Data'!E222,$B$1),"")</f>
        <v/>
      </c>
      <c r="R223" s="17" t="str">
        <f>IF(SUM('Control Sample Data'!F$3:F$98)&gt;10,IF(AND(ISNUMBER('Control Sample Data'!F222),'Control Sample Data'!F222&lt;$B$1,'Control Sample Data'!F222&gt;0),'Control Sample Data'!F222,$B$1),"")</f>
        <v/>
      </c>
      <c r="S223" s="17" t="str">
        <f>IF(SUM('Control Sample Data'!G$3:G$98)&gt;10,IF(AND(ISNUMBER('Control Sample Data'!G222),'Control Sample Data'!G222&lt;$B$1,'Control Sample Data'!G222&gt;0),'Control Sample Data'!G222,$B$1),"")</f>
        <v/>
      </c>
      <c r="T223" s="17" t="str">
        <f>IF(SUM('Control Sample Data'!H$3:H$98)&gt;10,IF(AND(ISNUMBER('Control Sample Data'!H222),'Control Sample Data'!H222&lt;$B$1,'Control Sample Data'!H222&gt;0),'Control Sample Data'!H222,$B$1),"")</f>
        <v/>
      </c>
      <c r="U223" s="17" t="str">
        <f>IF(SUM('Control Sample Data'!I$3:I$98)&gt;10,IF(AND(ISNUMBER('Control Sample Data'!I222),'Control Sample Data'!I222&lt;$B$1,'Control Sample Data'!I222&gt;0),'Control Sample Data'!I222,$B$1),"")</f>
        <v/>
      </c>
      <c r="V223" s="17" t="str">
        <f>IF(SUM('Control Sample Data'!J$3:J$98)&gt;10,IF(AND(ISNUMBER('Control Sample Data'!J222),'Control Sample Data'!J222&lt;$B$1,'Control Sample Data'!J222&gt;0),'Control Sample Data'!J222,$B$1),"")</f>
        <v/>
      </c>
      <c r="W223" s="17" t="str">
        <f>IF(SUM('Control Sample Data'!K$3:K$98)&gt;10,IF(AND(ISNUMBER('Control Sample Data'!K222),'Control Sample Data'!K222&lt;$B$1,'Control Sample Data'!K222&gt;0),'Control Sample Data'!K222,$B$1),"")</f>
        <v/>
      </c>
      <c r="X223" s="17" t="str">
        <f>IF(SUM('Control Sample Data'!L$3:L$98)&gt;10,IF(AND(ISNUMBER('Control Sample Data'!L222),'Control Sample Data'!L222&lt;$B$1,'Control Sample Data'!L222&gt;0),'Control Sample Data'!L222,$B$1),"")</f>
        <v/>
      </c>
      <c r="Y223" s="17" t="str">
        <f>IF(SUM('Control Sample Data'!M$3:M$98)&gt;10,IF(AND(ISNUMBER('Control Sample Data'!M222),'Control Sample Data'!M222&lt;$B$1,'Control Sample Data'!M222&gt;0),'Control Sample Data'!M222,$B$1),"")</f>
        <v/>
      </c>
      <c r="AT223" s="36" t="str">
        <f t="shared" si="132"/>
        <v/>
      </c>
      <c r="AU223" s="36" t="str">
        <f t="shared" si="133"/>
        <v/>
      </c>
      <c r="AV223" s="36" t="str">
        <f t="shared" si="134"/>
        <v/>
      </c>
      <c r="AW223" s="36" t="str">
        <f t="shared" si="135"/>
        <v/>
      </c>
      <c r="AX223" s="36" t="str">
        <f t="shared" si="136"/>
        <v/>
      </c>
      <c r="AY223" s="36" t="str">
        <f t="shared" si="137"/>
        <v/>
      </c>
      <c r="AZ223" s="36" t="str">
        <f t="shared" si="138"/>
        <v/>
      </c>
      <c r="BA223" s="36" t="str">
        <f t="shared" si="139"/>
        <v/>
      </c>
      <c r="BB223" s="36" t="str">
        <f t="shared" si="140"/>
        <v/>
      </c>
      <c r="BC223" s="36" t="str">
        <f t="shared" si="141"/>
        <v/>
      </c>
      <c r="BD223" s="36" t="str">
        <f t="shared" si="142"/>
        <v/>
      </c>
      <c r="BE223" s="36" t="str">
        <f t="shared" si="143"/>
        <v/>
      </c>
      <c r="BF223" s="36" t="str">
        <f t="shared" si="144"/>
        <v/>
      </c>
      <c r="BG223" s="36" t="str">
        <f t="shared" si="145"/>
        <v/>
      </c>
      <c r="BH223" s="36" t="str">
        <f t="shared" si="146"/>
        <v/>
      </c>
      <c r="BI223" s="36" t="str">
        <f t="shared" si="147"/>
        <v/>
      </c>
      <c r="BJ223" s="36" t="str">
        <f t="shared" si="148"/>
        <v/>
      </c>
      <c r="BK223" s="36" t="str">
        <f t="shared" si="149"/>
        <v/>
      </c>
      <c r="BL223" s="36" t="str">
        <f t="shared" si="150"/>
        <v/>
      </c>
      <c r="BM223" s="36" t="str">
        <f t="shared" si="151"/>
        <v/>
      </c>
      <c r="BN223" s="38" t="e">
        <f t="shared" si="130"/>
        <v>#DIV/0!</v>
      </c>
      <c r="BO223" s="38" t="e">
        <f t="shared" si="131"/>
        <v>#DIV/0!</v>
      </c>
      <c r="BP223" s="39" t="str">
        <f t="shared" si="152"/>
        <v/>
      </c>
      <c r="BQ223" s="39" t="str">
        <f t="shared" si="153"/>
        <v/>
      </c>
      <c r="BR223" s="39" t="str">
        <f t="shared" si="154"/>
        <v/>
      </c>
      <c r="BS223" s="39" t="str">
        <f t="shared" si="155"/>
        <v/>
      </c>
      <c r="BT223" s="39" t="str">
        <f t="shared" si="156"/>
        <v/>
      </c>
      <c r="BU223" s="39" t="str">
        <f t="shared" si="157"/>
        <v/>
      </c>
      <c r="BV223" s="39" t="str">
        <f t="shared" si="158"/>
        <v/>
      </c>
      <c r="BW223" s="39" t="str">
        <f t="shared" si="159"/>
        <v/>
      </c>
      <c r="BX223" s="39" t="str">
        <f t="shared" si="160"/>
        <v/>
      </c>
      <c r="BY223" s="39" t="str">
        <f t="shared" si="161"/>
        <v/>
      </c>
      <c r="BZ223" s="39" t="str">
        <f t="shared" si="162"/>
        <v/>
      </c>
      <c r="CA223" s="39" t="str">
        <f t="shared" si="163"/>
        <v/>
      </c>
      <c r="CB223" s="39" t="str">
        <f t="shared" si="164"/>
        <v/>
      </c>
      <c r="CC223" s="39" t="str">
        <f t="shared" si="165"/>
        <v/>
      </c>
      <c r="CD223" s="39" t="str">
        <f t="shared" si="166"/>
        <v/>
      </c>
      <c r="CE223" s="39" t="str">
        <f t="shared" si="167"/>
        <v/>
      </c>
      <c r="CF223" s="39" t="str">
        <f t="shared" si="168"/>
        <v/>
      </c>
      <c r="CG223" s="39" t="str">
        <f t="shared" si="169"/>
        <v/>
      </c>
      <c r="CH223" s="39" t="str">
        <f t="shared" si="170"/>
        <v/>
      </c>
      <c r="CI223" s="39" t="str">
        <f t="shared" si="171"/>
        <v/>
      </c>
    </row>
    <row r="224" spans="1:87">
      <c r="A224" s="18"/>
      <c r="B224" s="15" t="str">
        <f>'Gene Table'!E223</f>
        <v>mmu-miR-429-3p</v>
      </c>
      <c r="C224" s="15" t="str">
        <f>'Gene Table'!B223</f>
        <v>J05</v>
      </c>
      <c r="D224" s="16" t="str">
        <f>IF(SUM('Test Sample Data'!D$3:D$98)&gt;10,IF(AND(ISNUMBER('Test Sample Data'!D223),'Test Sample Data'!D223&lt;$B$1,'Test Sample Data'!D223&gt;0),'Test Sample Data'!D223,$B$1),"")</f>
        <v/>
      </c>
      <c r="E224" s="17" t="str">
        <f>IF(SUM('Test Sample Data'!E$3:E$98)&gt;10,IF(AND(ISNUMBER('Test Sample Data'!E223),'Test Sample Data'!E223&lt;$B$1,'Test Sample Data'!E223&gt;0),'Test Sample Data'!E223,$B$1),"")</f>
        <v/>
      </c>
      <c r="F224" s="17" t="str">
        <f>IF(SUM('Test Sample Data'!F$3:F$98)&gt;10,IF(AND(ISNUMBER('Test Sample Data'!F223),'Test Sample Data'!F223&lt;$B$1,'Test Sample Data'!F223&gt;0),'Test Sample Data'!F223,$B$1),"")</f>
        <v/>
      </c>
      <c r="G224" s="17" t="str">
        <f>IF(SUM('Test Sample Data'!G$3:G$98)&gt;10,IF(AND(ISNUMBER('Test Sample Data'!G223),'Test Sample Data'!G223&lt;$B$1,'Test Sample Data'!G223&gt;0),'Test Sample Data'!G223,$B$1),"")</f>
        <v/>
      </c>
      <c r="H224" s="17" t="str">
        <f>IF(SUM('Test Sample Data'!H$3:H$98)&gt;10,IF(AND(ISNUMBER('Test Sample Data'!H223),'Test Sample Data'!H223&lt;$B$1,'Test Sample Data'!H223&gt;0),'Test Sample Data'!H223,$B$1),"")</f>
        <v/>
      </c>
      <c r="I224" s="17" t="str">
        <f>IF(SUM('Test Sample Data'!I$3:I$98)&gt;10,IF(AND(ISNUMBER('Test Sample Data'!I223),'Test Sample Data'!I223&lt;$B$1,'Test Sample Data'!I223&gt;0),'Test Sample Data'!I223,$B$1),"")</f>
        <v/>
      </c>
      <c r="J224" s="17" t="str">
        <f>IF(SUM('Test Sample Data'!J$3:J$98)&gt;10,IF(AND(ISNUMBER('Test Sample Data'!J223),'Test Sample Data'!J223&lt;$B$1,'Test Sample Data'!J223&gt;0),'Test Sample Data'!J223,$B$1),"")</f>
        <v/>
      </c>
      <c r="K224" s="17" t="str">
        <f>IF(SUM('Test Sample Data'!K$3:K$98)&gt;10,IF(AND(ISNUMBER('Test Sample Data'!K223),'Test Sample Data'!K223&lt;$B$1,'Test Sample Data'!K223&gt;0),'Test Sample Data'!K223,$B$1),"")</f>
        <v/>
      </c>
      <c r="L224" s="17" t="str">
        <f>IF(SUM('Test Sample Data'!L$3:L$98)&gt;10,IF(AND(ISNUMBER('Test Sample Data'!L223),'Test Sample Data'!L223&lt;$B$1,'Test Sample Data'!L223&gt;0),'Test Sample Data'!L223,$B$1),"")</f>
        <v/>
      </c>
      <c r="M224" s="17" t="str">
        <f>IF(SUM('Test Sample Data'!M$3:M$98)&gt;10,IF(AND(ISNUMBER('Test Sample Data'!M223),'Test Sample Data'!M223&lt;$B$1,'Test Sample Data'!M223&gt;0),'Test Sample Data'!M223,$B$1),"")</f>
        <v/>
      </c>
      <c r="N224" s="17" t="str">
        <f>'Gene Table'!E223</f>
        <v>mmu-miR-429-3p</v>
      </c>
      <c r="O224" s="17" t="str">
        <f>'Gene Table'!B223</f>
        <v>J05</v>
      </c>
      <c r="P224" s="17" t="str">
        <f>IF(SUM('Control Sample Data'!D$3:D$98)&gt;10,IF(AND(ISNUMBER('Control Sample Data'!D223),'Control Sample Data'!D223&lt;$B$1,'Control Sample Data'!D223&gt;0),'Control Sample Data'!D223,$B$1),"")</f>
        <v/>
      </c>
      <c r="Q224" s="17" t="str">
        <f>IF(SUM('Control Sample Data'!E$3:E$98)&gt;10,IF(AND(ISNUMBER('Control Sample Data'!E223),'Control Sample Data'!E223&lt;$B$1,'Control Sample Data'!E223&gt;0),'Control Sample Data'!E223,$B$1),"")</f>
        <v/>
      </c>
      <c r="R224" s="17" t="str">
        <f>IF(SUM('Control Sample Data'!F$3:F$98)&gt;10,IF(AND(ISNUMBER('Control Sample Data'!F223),'Control Sample Data'!F223&lt;$B$1,'Control Sample Data'!F223&gt;0),'Control Sample Data'!F223,$B$1),"")</f>
        <v/>
      </c>
      <c r="S224" s="17" t="str">
        <f>IF(SUM('Control Sample Data'!G$3:G$98)&gt;10,IF(AND(ISNUMBER('Control Sample Data'!G223),'Control Sample Data'!G223&lt;$B$1,'Control Sample Data'!G223&gt;0),'Control Sample Data'!G223,$B$1),"")</f>
        <v/>
      </c>
      <c r="T224" s="17" t="str">
        <f>IF(SUM('Control Sample Data'!H$3:H$98)&gt;10,IF(AND(ISNUMBER('Control Sample Data'!H223),'Control Sample Data'!H223&lt;$B$1,'Control Sample Data'!H223&gt;0),'Control Sample Data'!H223,$B$1),"")</f>
        <v/>
      </c>
      <c r="U224" s="17" t="str">
        <f>IF(SUM('Control Sample Data'!I$3:I$98)&gt;10,IF(AND(ISNUMBER('Control Sample Data'!I223),'Control Sample Data'!I223&lt;$B$1,'Control Sample Data'!I223&gt;0),'Control Sample Data'!I223,$B$1),"")</f>
        <v/>
      </c>
      <c r="V224" s="17" t="str">
        <f>IF(SUM('Control Sample Data'!J$3:J$98)&gt;10,IF(AND(ISNUMBER('Control Sample Data'!J223),'Control Sample Data'!J223&lt;$B$1,'Control Sample Data'!J223&gt;0),'Control Sample Data'!J223,$B$1),"")</f>
        <v/>
      </c>
      <c r="W224" s="17" t="str">
        <f>IF(SUM('Control Sample Data'!K$3:K$98)&gt;10,IF(AND(ISNUMBER('Control Sample Data'!K223),'Control Sample Data'!K223&lt;$B$1,'Control Sample Data'!K223&gt;0),'Control Sample Data'!K223,$B$1),"")</f>
        <v/>
      </c>
      <c r="X224" s="17" t="str">
        <f>IF(SUM('Control Sample Data'!L$3:L$98)&gt;10,IF(AND(ISNUMBER('Control Sample Data'!L223),'Control Sample Data'!L223&lt;$B$1,'Control Sample Data'!L223&gt;0),'Control Sample Data'!L223,$B$1),"")</f>
        <v/>
      </c>
      <c r="Y224" s="17" t="str">
        <f>IF(SUM('Control Sample Data'!M$3:M$98)&gt;10,IF(AND(ISNUMBER('Control Sample Data'!M223),'Control Sample Data'!M223&lt;$B$1,'Control Sample Data'!M223&gt;0),'Control Sample Data'!M223,$B$1),"")</f>
        <v/>
      </c>
      <c r="AT224" s="36" t="str">
        <f t="shared" si="132"/>
        <v/>
      </c>
      <c r="AU224" s="36" t="str">
        <f t="shared" si="133"/>
        <v/>
      </c>
      <c r="AV224" s="36" t="str">
        <f t="shared" si="134"/>
        <v/>
      </c>
      <c r="AW224" s="36" t="str">
        <f t="shared" si="135"/>
        <v/>
      </c>
      <c r="AX224" s="36" t="str">
        <f t="shared" si="136"/>
        <v/>
      </c>
      <c r="AY224" s="36" t="str">
        <f t="shared" si="137"/>
        <v/>
      </c>
      <c r="AZ224" s="36" t="str">
        <f t="shared" si="138"/>
        <v/>
      </c>
      <c r="BA224" s="36" t="str">
        <f t="shared" si="139"/>
        <v/>
      </c>
      <c r="BB224" s="36" t="str">
        <f t="shared" si="140"/>
        <v/>
      </c>
      <c r="BC224" s="36" t="str">
        <f t="shared" si="141"/>
        <v/>
      </c>
      <c r="BD224" s="36" t="str">
        <f t="shared" si="142"/>
        <v/>
      </c>
      <c r="BE224" s="36" t="str">
        <f t="shared" si="143"/>
        <v/>
      </c>
      <c r="BF224" s="36" t="str">
        <f t="shared" si="144"/>
        <v/>
      </c>
      <c r="BG224" s="36" t="str">
        <f t="shared" si="145"/>
        <v/>
      </c>
      <c r="BH224" s="36" t="str">
        <f t="shared" si="146"/>
        <v/>
      </c>
      <c r="BI224" s="36" t="str">
        <f t="shared" si="147"/>
        <v/>
      </c>
      <c r="BJ224" s="36" t="str">
        <f t="shared" si="148"/>
        <v/>
      </c>
      <c r="BK224" s="36" t="str">
        <f t="shared" si="149"/>
        <v/>
      </c>
      <c r="BL224" s="36" t="str">
        <f t="shared" si="150"/>
        <v/>
      </c>
      <c r="BM224" s="36" t="str">
        <f t="shared" si="151"/>
        <v/>
      </c>
      <c r="BN224" s="38" t="e">
        <f t="shared" si="130"/>
        <v>#DIV/0!</v>
      </c>
      <c r="BO224" s="38" t="e">
        <f t="shared" si="131"/>
        <v>#DIV/0!</v>
      </c>
      <c r="BP224" s="39" t="str">
        <f t="shared" si="152"/>
        <v/>
      </c>
      <c r="BQ224" s="39" t="str">
        <f t="shared" si="153"/>
        <v/>
      </c>
      <c r="BR224" s="39" t="str">
        <f t="shared" si="154"/>
        <v/>
      </c>
      <c r="BS224" s="39" t="str">
        <f t="shared" si="155"/>
        <v/>
      </c>
      <c r="BT224" s="39" t="str">
        <f t="shared" si="156"/>
        <v/>
      </c>
      <c r="BU224" s="39" t="str">
        <f t="shared" si="157"/>
        <v/>
      </c>
      <c r="BV224" s="39" t="str">
        <f t="shared" si="158"/>
        <v/>
      </c>
      <c r="BW224" s="39" t="str">
        <f t="shared" si="159"/>
        <v/>
      </c>
      <c r="BX224" s="39" t="str">
        <f t="shared" si="160"/>
        <v/>
      </c>
      <c r="BY224" s="39" t="str">
        <f t="shared" si="161"/>
        <v/>
      </c>
      <c r="BZ224" s="39" t="str">
        <f t="shared" si="162"/>
        <v/>
      </c>
      <c r="CA224" s="39" t="str">
        <f t="shared" si="163"/>
        <v/>
      </c>
      <c r="CB224" s="39" t="str">
        <f t="shared" si="164"/>
        <v/>
      </c>
      <c r="CC224" s="39" t="str">
        <f t="shared" si="165"/>
        <v/>
      </c>
      <c r="CD224" s="39" t="str">
        <f t="shared" si="166"/>
        <v/>
      </c>
      <c r="CE224" s="39" t="str">
        <f t="shared" si="167"/>
        <v/>
      </c>
      <c r="CF224" s="39" t="str">
        <f t="shared" si="168"/>
        <v/>
      </c>
      <c r="CG224" s="39" t="str">
        <f t="shared" si="169"/>
        <v/>
      </c>
      <c r="CH224" s="39" t="str">
        <f t="shared" si="170"/>
        <v/>
      </c>
      <c r="CI224" s="39" t="str">
        <f t="shared" si="171"/>
        <v/>
      </c>
    </row>
    <row r="225" spans="1:87">
      <c r="A225" s="18"/>
      <c r="B225" s="15" t="str">
        <f>'Gene Table'!E224</f>
        <v>mmu-miR-758-3p</v>
      </c>
      <c r="C225" s="15" t="str">
        <f>'Gene Table'!B224</f>
        <v>J06</v>
      </c>
      <c r="D225" s="16" t="str">
        <f>IF(SUM('Test Sample Data'!D$3:D$98)&gt;10,IF(AND(ISNUMBER('Test Sample Data'!D224),'Test Sample Data'!D224&lt;$B$1,'Test Sample Data'!D224&gt;0),'Test Sample Data'!D224,$B$1),"")</f>
        <v/>
      </c>
      <c r="E225" s="17" t="str">
        <f>IF(SUM('Test Sample Data'!E$3:E$98)&gt;10,IF(AND(ISNUMBER('Test Sample Data'!E224),'Test Sample Data'!E224&lt;$B$1,'Test Sample Data'!E224&gt;0),'Test Sample Data'!E224,$B$1),"")</f>
        <v/>
      </c>
      <c r="F225" s="17" t="str">
        <f>IF(SUM('Test Sample Data'!F$3:F$98)&gt;10,IF(AND(ISNUMBER('Test Sample Data'!F224),'Test Sample Data'!F224&lt;$B$1,'Test Sample Data'!F224&gt;0),'Test Sample Data'!F224,$B$1),"")</f>
        <v/>
      </c>
      <c r="G225" s="17" t="str">
        <f>IF(SUM('Test Sample Data'!G$3:G$98)&gt;10,IF(AND(ISNUMBER('Test Sample Data'!G224),'Test Sample Data'!G224&lt;$B$1,'Test Sample Data'!G224&gt;0),'Test Sample Data'!G224,$B$1),"")</f>
        <v/>
      </c>
      <c r="H225" s="17" t="str">
        <f>IF(SUM('Test Sample Data'!H$3:H$98)&gt;10,IF(AND(ISNUMBER('Test Sample Data'!H224),'Test Sample Data'!H224&lt;$B$1,'Test Sample Data'!H224&gt;0),'Test Sample Data'!H224,$B$1),"")</f>
        <v/>
      </c>
      <c r="I225" s="17" t="str">
        <f>IF(SUM('Test Sample Data'!I$3:I$98)&gt;10,IF(AND(ISNUMBER('Test Sample Data'!I224),'Test Sample Data'!I224&lt;$B$1,'Test Sample Data'!I224&gt;0),'Test Sample Data'!I224,$B$1),"")</f>
        <v/>
      </c>
      <c r="J225" s="17" t="str">
        <f>IF(SUM('Test Sample Data'!J$3:J$98)&gt;10,IF(AND(ISNUMBER('Test Sample Data'!J224),'Test Sample Data'!J224&lt;$B$1,'Test Sample Data'!J224&gt;0),'Test Sample Data'!J224,$B$1),"")</f>
        <v/>
      </c>
      <c r="K225" s="17" t="str">
        <f>IF(SUM('Test Sample Data'!K$3:K$98)&gt;10,IF(AND(ISNUMBER('Test Sample Data'!K224),'Test Sample Data'!K224&lt;$B$1,'Test Sample Data'!K224&gt;0),'Test Sample Data'!K224,$B$1),"")</f>
        <v/>
      </c>
      <c r="L225" s="17" t="str">
        <f>IF(SUM('Test Sample Data'!L$3:L$98)&gt;10,IF(AND(ISNUMBER('Test Sample Data'!L224),'Test Sample Data'!L224&lt;$B$1,'Test Sample Data'!L224&gt;0),'Test Sample Data'!L224,$B$1),"")</f>
        <v/>
      </c>
      <c r="M225" s="17" t="str">
        <f>IF(SUM('Test Sample Data'!M$3:M$98)&gt;10,IF(AND(ISNUMBER('Test Sample Data'!M224),'Test Sample Data'!M224&lt;$B$1,'Test Sample Data'!M224&gt;0),'Test Sample Data'!M224,$B$1),"")</f>
        <v/>
      </c>
      <c r="N225" s="17" t="str">
        <f>'Gene Table'!E224</f>
        <v>mmu-miR-758-3p</v>
      </c>
      <c r="O225" s="17" t="str">
        <f>'Gene Table'!B224</f>
        <v>J06</v>
      </c>
      <c r="P225" s="17" t="str">
        <f>IF(SUM('Control Sample Data'!D$3:D$98)&gt;10,IF(AND(ISNUMBER('Control Sample Data'!D224),'Control Sample Data'!D224&lt;$B$1,'Control Sample Data'!D224&gt;0),'Control Sample Data'!D224,$B$1),"")</f>
        <v/>
      </c>
      <c r="Q225" s="17" t="str">
        <f>IF(SUM('Control Sample Data'!E$3:E$98)&gt;10,IF(AND(ISNUMBER('Control Sample Data'!E224),'Control Sample Data'!E224&lt;$B$1,'Control Sample Data'!E224&gt;0),'Control Sample Data'!E224,$B$1),"")</f>
        <v/>
      </c>
      <c r="R225" s="17" t="str">
        <f>IF(SUM('Control Sample Data'!F$3:F$98)&gt;10,IF(AND(ISNUMBER('Control Sample Data'!F224),'Control Sample Data'!F224&lt;$B$1,'Control Sample Data'!F224&gt;0),'Control Sample Data'!F224,$B$1),"")</f>
        <v/>
      </c>
      <c r="S225" s="17" t="str">
        <f>IF(SUM('Control Sample Data'!G$3:G$98)&gt;10,IF(AND(ISNUMBER('Control Sample Data'!G224),'Control Sample Data'!G224&lt;$B$1,'Control Sample Data'!G224&gt;0),'Control Sample Data'!G224,$B$1),"")</f>
        <v/>
      </c>
      <c r="T225" s="17" t="str">
        <f>IF(SUM('Control Sample Data'!H$3:H$98)&gt;10,IF(AND(ISNUMBER('Control Sample Data'!H224),'Control Sample Data'!H224&lt;$B$1,'Control Sample Data'!H224&gt;0),'Control Sample Data'!H224,$B$1),"")</f>
        <v/>
      </c>
      <c r="U225" s="17" t="str">
        <f>IF(SUM('Control Sample Data'!I$3:I$98)&gt;10,IF(AND(ISNUMBER('Control Sample Data'!I224),'Control Sample Data'!I224&lt;$B$1,'Control Sample Data'!I224&gt;0),'Control Sample Data'!I224,$B$1),"")</f>
        <v/>
      </c>
      <c r="V225" s="17" t="str">
        <f>IF(SUM('Control Sample Data'!J$3:J$98)&gt;10,IF(AND(ISNUMBER('Control Sample Data'!J224),'Control Sample Data'!J224&lt;$B$1,'Control Sample Data'!J224&gt;0),'Control Sample Data'!J224,$B$1),"")</f>
        <v/>
      </c>
      <c r="W225" s="17" t="str">
        <f>IF(SUM('Control Sample Data'!K$3:K$98)&gt;10,IF(AND(ISNUMBER('Control Sample Data'!K224),'Control Sample Data'!K224&lt;$B$1,'Control Sample Data'!K224&gt;0),'Control Sample Data'!K224,$B$1),"")</f>
        <v/>
      </c>
      <c r="X225" s="17" t="str">
        <f>IF(SUM('Control Sample Data'!L$3:L$98)&gt;10,IF(AND(ISNUMBER('Control Sample Data'!L224),'Control Sample Data'!L224&lt;$B$1,'Control Sample Data'!L224&gt;0),'Control Sample Data'!L224,$B$1),"")</f>
        <v/>
      </c>
      <c r="Y225" s="17" t="str">
        <f>IF(SUM('Control Sample Data'!M$3:M$98)&gt;10,IF(AND(ISNUMBER('Control Sample Data'!M224),'Control Sample Data'!M224&lt;$B$1,'Control Sample Data'!M224&gt;0),'Control Sample Data'!M224,$B$1),"")</f>
        <v/>
      </c>
      <c r="AT225" s="36" t="str">
        <f t="shared" si="132"/>
        <v/>
      </c>
      <c r="AU225" s="36" t="str">
        <f t="shared" si="133"/>
        <v/>
      </c>
      <c r="AV225" s="36" t="str">
        <f t="shared" si="134"/>
        <v/>
      </c>
      <c r="AW225" s="36" t="str">
        <f t="shared" si="135"/>
        <v/>
      </c>
      <c r="AX225" s="36" t="str">
        <f t="shared" si="136"/>
        <v/>
      </c>
      <c r="AY225" s="36" t="str">
        <f t="shared" si="137"/>
        <v/>
      </c>
      <c r="AZ225" s="36" t="str">
        <f t="shared" si="138"/>
        <v/>
      </c>
      <c r="BA225" s="36" t="str">
        <f t="shared" si="139"/>
        <v/>
      </c>
      <c r="BB225" s="36" t="str">
        <f t="shared" si="140"/>
        <v/>
      </c>
      <c r="BC225" s="36" t="str">
        <f t="shared" si="141"/>
        <v/>
      </c>
      <c r="BD225" s="36" t="str">
        <f t="shared" si="142"/>
        <v/>
      </c>
      <c r="BE225" s="36" t="str">
        <f t="shared" si="143"/>
        <v/>
      </c>
      <c r="BF225" s="36" t="str">
        <f t="shared" si="144"/>
        <v/>
      </c>
      <c r="BG225" s="36" t="str">
        <f t="shared" si="145"/>
        <v/>
      </c>
      <c r="BH225" s="36" t="str">
        <f t="shared" si="146"/>
        <v/>
      </c>
      <c r="BI225" s="36" t="str">
        <f t="shared" si="147"/>
        <v/>
      </c>
      <c r="BJ225" s="36" t="str">
        <f t="shared" si="148"/>
        <v/>
      </c>
      <c r="BK225" s="36" t="str">
        <f t="shared" si="149"/>
        <v/>
      </c>
      <c r="BL225" s="36" t="str">
        <f t="shared" si="150"/>
        <v/>
      </c>
      <c r="BM225" s="36" t="str">
        <f t="shared" si="151"/>
        <v/>
      </c>
      <c r="BN225" s="38" t="e">
        <f t="shared" si="130"/>
        <v>#DIV/0!</v>
      </c>
      <c r="BO225" s="38" t="e">
        <f t="shared" si="131"/>
        <v>#DIV/0!</v>
      </c>
      <c r="BP225" s="39" t="str">
        <f t="shared" si="152"/>
        <v/>
      </c>
      <c r="BQ225" s="39" t="str">
        <f t="shared" si="153"/>
        <v/>
      </c>
      <c r="BR225" s="39" t="str">
        <f t="shared" si="154"/>
        <v/>
      </c>
      <c r="BS225" s="39" t="str">
        <f t="shared" si="155"/>
        <v/>
      </c>
      <c r="BT225" s="39" t="str">
        <f t="shared" si="156"/>
        <v/>
      </c>
      <c r="BU225" s="39" t="str">
        <f t="shared" si="157"/>
        <v/>
      </c>
      <c r="BV225" s="39" t="str">
        <f t="shared" si="158"/>
        <v/>
      </c>
      <c r="BW225" s="39" t="str">
        <f t="shared" si="159"/>
        <v/>
      </c>
      <c r="BX225" s="39" t="str">
        <f t="shared" si="160"/>
        <v/>
      </c>
      <c r="BY225" s="39" t="str">
        <f t="shared" si="161"/>
        <v/>
      </c>
      <c r="BZ225" s="39" t="str">
        <f t="shared" si="162"/>
        <v/>
      </c>
      <c r="CA225" s="39" t="str">
        <f t="shared" si="163"/>
        <v/>
      </c>
      <c r="CB225" s="39" t="str">
        <f t="shared" si="164"/>
        <v/>
      </c>
      <c r="CC225" s="39" t="str">
        <f t="shared" si="165"/>
        <v/>
      </c>
      <c r="CD225" s="39" t="str">
        <f t="shared" si="166"/>
        <v/>
      </c>
      <c r="CE225" s="39" t="str">
        <f t="shared" si="167"/>
        <v/>
      </c>
      <c r="CF225" s="39" t="str">
        <f t="shared" si="168"/>
        <v/>
      </c>
      <c r="CG225" s="39" t="str">
        <f t="shared" si="169"/>
        <v/>
      </c>
      <c r="CH225" s="39" t="str">
        <f t="shared" si="170"/>
        <v/>
      </c>
      <c r="CI225" s="39" t="str">
        <f t="shared" si="171"/>
        <v/>
      </c>
    </row>
    <row r="226" spans="1:87">
      <c r="A226" s="18"/>
      <c r="B226" s="15" t="str">
        <f>'Gene Table'!E225</f>
        <v>mmu-miR-434-5p</v>
      </c>
      <c r="C226" s="15" t="str">
        <f>'Gene Table'!B225</f>
        <v>J07</v>
      </c>
      <c r="D226" s="16" t="str">
        <f>IF(SUM('Test Sample Data'!D$3:D$98)&gt;10,IF(AND(ISNUMBER('Test Sample Data'!D225),'Test Sample Data'!D225&lt;$B$1,'Test Sample Data'!D225&gt;0),'Test Sample Data'!D225,$B$1),"")</f>
        <v/>
      </c>
      <c r="E226" s="17" t="str">
        <f>IF(SUM('Test Sample Data'!E$3:E$98)&gt;10,IF(AND(ISNUMBER('Test Sample Data'!E225),'Test Sample Data'!E225&lt;$B$1,'Test Sample Data'!E225&gt;0),'Test Sample Data'!E225,$B$1),"")</f>
        <v/>
      </c>
      <c r="F226" s="17" t="str">
        <f>IF(SUM('Test Sample Data'!F$3:F$98)&gt;10,IF(AND(ISNUMBER('Test Sample Data'!F225),'Test Sample Data'!F225&lt;$B$1,'Test Sample Data'!F225&gt;0),'Test Sample Data'!F225,$B$1),"")</f>
        <v/>
      </c>
      <c r="G226" s="17" t="str">
        <f>IF(SUM('Test Sample Data'!G$3:G$98)&gt;10,IF(AND(ISNUMBER('Test Sample Data'!G225),'Test Sample Data'!G225&lt;$B$1,'Test Sample Data'!G225&gt;0),'Test Sample Data'!G225,$B$1),"")</f>
        <v/>
      </c>
      <c r="H226" s="17" t="str">
        <f>IF(SUM('Test Sample Data'!H$3:H$98)&gt;10,IF(AND(ISNUMBER('Test Sample Data'!H225),'Test Sample Data'!H225&lt;$B$1,'Test Sample Data'!H225&gt;0),'Test Sample Data'!H225,$B$1),"")</f>
        <v/>
      </c>
      <c r="I226" s="17" t="str">
        <f>IF(SUM('Test Sample Data'!I$3:I$98)&gt;10,IF(AND(ISNUMBER('Test Sample Data'!I225),'Test Sample Data'!I225&lt;$B$1,'Test Sample Data'!I225&gt;0),'Test Sample Data'!I225,$B$1),"")</f>
        <v/>
      </c>
      <c r="J226" s="17" t="str">
        <f>IF(SUM('Test Sample Data'!J$3:J$98)&gt;10,IF(AND(ISNUMBER('Test Sample Data'!J225),'Test Sample Data'!J225&lt;$B$1,'Test Sample Data'!J225&gt;0),'Test Sample Data'!J225,$B$1),"")</f>
        <v/>
      </c>
      <c r="K226" s="17" t="str">
        <f>IF(SUM('Test Sample Data'!K$3:K$98)&gt;10,IF(AND(ISNUMBER('Test Sample Data'!K225),'Test Sample Data'!K225&lt;$B$1,'Test Sample Data'!K225&gt;0),'Test Sample Data'!K225,$B$1),"")</f>
        <v/>
      </c>
      <c r="L226" s="17" t="str">
        <f>IF(SUM('Test Sample Data'!L$3:L$98)&gt;10,IF(AND(ISNUMBER('Test Sample Data'!L225),'Test Sample Data'!L225&lt;$B$1,'Test Sample Data'!L225&gt;0),'Test Sample Data'!L225,$B$1),"")</f>
        <v/>
      </c>
      <c r="M226" s="17" t="str">
        <f>IF(SUM('Test Sample Data'!M$3:M$98)&gt;10,IF(AND(ISNUMBER('Test Sample Data'!M225),'Test Sample Data'!M225&lt;$B$1,'Test Sample Data'!M225&gt;0),'Test Sample Data'!M225,$B$1),"")</f>
        <v/>
      </c>
      <c r="N226" s="17" t="str">
        <f>'Gene Table'!E225</f>
        <v>mmu-miR-434-5p</v>
      </c>
      <c r="O226" s="17" t="str">
        <f>'Gene Table'!B225</f>
        <v>J07</v>
      </c>
      <c r="P226" s="17" t="str">
        <f>IF(SUM('Control Sample Data'!D$3:D$98)&gt;10,IF(AND(ISNUMBER('Control Sample Data'!D225),'Control Sample Data'!D225&lt;$B$1,'Control Sample Data'!D225&gt;0),'Control Sample Data'!D225,$B$1),"")</f>
        <v/>
      </c>
      <c r="Q226" s="17" t="str">
        <f>IF(SUM('Control Sample Data'!E$3:E$98)&gt;10,IF(AND(ISNUMBER('Control Sample Data'!E225),'Control Sample Data'!E225&lt;$B$1,'Control Sample Data'!E225&gt;0),'Control Sample Data'!E225,$B$1),"")</f>
        <v/>
      </c>
      <c r="R226" s="17" t="str">
        <f>IF(SUM('Control Sample Data'!F$3:F$98)&gt;10,IF(AND(ISNUMBER('Control Sample Data'!F225),'Control Sample Data'!F225&lt;$B$1,'Control Sample Data'!F225&gt;0),'Control Sample Data'!F225,$B$1),"")</f>
        <v/>
      </c>
      <c r="S226" s="17" t="str">
        <f>IF(SUM('Control Sample Data'!G$3:G$98)&gt;10,IF(AND(ISNUMBER('Control Sample Data'!G225),'Control Sample Data'!G225&lt;$B$1,'Control Sample Data'!G225&gt;0),'Control Sample Data'!G225,$B$1),"")</f>
        <v/>
      </c>
      <c r="T226" s="17" t="str">
        <f>IF(SUM('Control Sample Data'!H$3:H$98)&gt;10,IF(AND(ISNUMBER('Control Sample Data'!H225),'Control Sample Data'!H225&lt;$B$1,'Control Sample Data'!H225&gt;0),'Control Sample Data'!H225,$B$1),"")</f>
        <v/>
      </c>
      <c r="U226" s="17" t="str">
        <f>IF(SUM('Control Sample Data'!I$3:I$98)&gt;10,IF(AND(ISNUMBER('Control Sample Data'!I225),'Control Sample Data'!I225&lt;$B$1,'Control Sample Data'!I225&gt;0),'Control Sample Data'!I225,$B$1),"")</f>
        <v/>
      </c>
      <c r="V226" s="17" t="str">
        <f>IF(SUM('Control Sample Data'!J$3:J$98)&gt;10,IF(AND(ISNUMBER('Control Sample Data'!J225),'Control Sample Data'!J225&lt;$B$1,'Control Sample Data'!J225&gt;0),'Control Sample Data'!J225,$B$1),"")</f>
        <v/>
      </c>
      <c r="W226" s="17" t="str">
        <f>IF(SUM('Control Sample Data'!K$3:K$98)&gt;10,IF(AND(ISNUMBER('Control Sample Data'!K225),'Control Sample Data'!K225&lt;$B$1,'Control Sample Data'!K225&gt;0),'Control Sample Data'!K225,$B$1),"")</f>
        <v/>
      </c>
      <c r="X226" s="17" t="str">
        <f>IF(SUM('Control Sample Data'!L$3:L$98)&gt;10,IF(AND(ISNUMBER('Control Sample Data'!L225),'Control Sample Data'!L225&lt;$B$1,'Control Sample Data'!L225&gt;0),'Control Sample Data'!L225,$B$1),"")</f>
        <v/>
      </c>
      <c r="Y226" s="17" t="str">
        <f>IF(SUM('Control Sample Data'!M$3:M$98)&gt;10,IF(AND(ISNUMBER('Control Sample Data'!M225),'Control Sample Data'!M225&lt;$B$1,'Control Sample Data'!M225&gt;0),'Control Sample Data'!M225,$B$1),"")</f>
        <v/>
      </c>
      <c r="AT226" s="36" t="str">
        <f t="shared" si="132"/>
        <v/>
      </c>
      <c r="AU226" s="36" t="str">
        <f t="shared" si="133"/>
        <v/>
      </c>
      <c r="AV226" s="36" t="str">
        <f t="shared" si="134"/>
        <v/>
      </c>
      <c r="AW226" s="36" t="str">
        <f t="shared" si="135"/>
        <v/>
      </c>
      <c r="AX226" s="36" t="str">
        <f t="shared" si="136"/>
        <v/>
      </c>
      <c r="AY226" s="36" t="str">
        <f t="shared" si="137"/>
        <v/>
      </c>
      <c r="AZ226" s="36" t="str">
        <f t="shared" si="138"/>
        <v/>
      </c>
      <c r="BA226" s="36" t="str">
        <f t="shared" si="139"/>
        <v/>
      </c>
      <c r="BB226" s="36" t="str">
        <f t="shared" si="140"/>
        <v/>
      </c>
      <c r="BC226" s="36" t="str">
        <f t="shared" si="141"/>
        <v/>
      </c>
      <c r="BD226" s="36" t="str">
        <f t="shared" si="142"/>
        <v/>
      </c>
      <c r="BE226" s="36" t="str">
        <f t="shared" si="143"/>
        <v/>
      </c>
      <c r="BF226" s="36" t="str">
        <f t="shared" si="144"/>
        <v/>
      </c>
      <c r="BG226" s="36" t="str">
        <f t="shared" si="145"/>
        <v/>
      </c>
      <c r="BH226" s="36" t="str">
        <f t="shared" si="146"/>
        <v/>
      </c>
      <c r="BI226" s="36" t="str">
        <f t="shared" si="147"/>
        <v/>
      </c>
      <c r="BJ226" s="36" t="str">
        <f t="shared" si="148"/>
        <v/>
      </c>
      <c r="BK226" s="36" t="str">
        <f t="shared" si="149"/>
        <v/>
      </c>
      <c r="BL226" s="36" t="str">
        <f t="shared" si="150"/>
        <v/>
      </c>
      <c r="BM226" s="36" t="str">
        <f t="shared" si="151"/>
        <v/>
      </c>
      <c r="BN226" s="38" t="e">
        <f t="shared" si="130"/>
        <v>#DIV/0!</v>
      </c>
      <c r="BO226" s="38" t="e">
        <f t="shared" si="131"/>
        <v>#DIV/0!</v>
      </c>
      <c r="BP226" s="39" t="str">
        <f t="shared" si="152"/>
        <v/>
      </c>
      <c r="BQ226" s="39" t="str">
        <f t="shared" si="153"/>
        <v/>
      </c>
      <c r="BR226" s="39" t="str">
        <f t="shared" si="154"/>
        <v/>
      </c>
      <c r="BS226" s="39" t="str">
        <f t="shared" si="155"/>
        <v/>
      </c>
      <c r="BT226" s="39" t="str">
        <f t="shared" si="156"/>
        <v/>
      </c>
      <c r="BU226" s="39" t="str">
        <f t="shared" si="157"/>
        <v/>
      </c>
      <c r="BV226" s="39" t="str">
        <f t="shared" si="158"/>
        <v/>
      </c>
      <c r="BW226" s="39" t="str">
        <f t="shared" si="159"/>
        <v/>
      </c>
      <c r="BX226" s="39" t="str">
        <f t="shared" si="160"/>
        <v/>
      </c>
      <c r="BY226" s="39" t="str">
        <f t="shared" si="161"/>
        <v/>
      </c>
      <c r="BZ226" s="39" t="str">
        <f t="shared" si="162"/>
        <v/>
      </c>
      <c r="CA226" s="39" t="str">
        <f t="shared" si="163"/>
        <v/>
      </c>
      <c r="CB226" s="39" t="str">
        <f t="shared" si="164"/>
        <v/>
      </c>
      <c r="CC226" s="39" t="str">
        <f t="shared" si="165"/>
        <v/>
      </c>
      <c r="CD226" s="39" t="str">
        <f t="shared" si="166"/>
        <v/>
      </c>
      <c r="CE226" s="39" t="str">
        <f t="shared" si="167"/>
        <v/>
      </c>
      <c r="CF226" s="39" t="str">
        <f t="shared" si="168"/>
        <v/>
      </c>
      <c r="CG226" s="39" t="str">
        <f t="shared" si="169"/>
        <v/>
      </c>
      <c r="CH226" s="39" t="str">
        <f t="shared" si="170"/>
        <v/>
      </c>
      <c r="CI226" s="39" t="str">
        <f t="shared" si="171"/>
        <v/>
      </c>
    </row>
    <row r="227" spans="1:87">
      <c r="A227" s="18"/>
      <c r="B227" s="15" t="str">
        <f>'Gene Table'!E226</f>
        <v>mmu-miR-759</v>
      </c>
      <c r="C227" s="15" t="str">
        <f>'Gene Table'!B226</f>
        <v>J08</v>
      </c>
      <c r="D227" s="16" t="str">
        <f>IF(SUM('Test Sample Data'!D$3:D$98)&gt;10,IF(AND(ISNUMBER('Test Sample Data'!D226),'Test Sample Data'!D226&lt;$B$1,'Test Sample Data'!D226&gt;0),'Test Sample Data'!D226,$B$1),"")</f>
        <v/>
      </c>
      <c r="E227" s="17" t="str">
        <f>IF(SUM('Test Sample Data'!E$3:E$98)&gt;10,IF(AND(ISNUMBER('Test Sample Data'!E226),'Test Sample Data'!E226&lt;$B$1,'Test Sample Data'!E226&gt;0),'Test Sample Data'!E226,$B$1),"")</f>
        <v/>
      </c>
      <c r="F227" s="17" t="str">
        <f>IF(SUM('Test Sample Data'!F$3:F$98)&gt;10,IF(AND(ISNUMBER('Test Sample Data'!F226),'Test Sample Data'!F226&lt;$B$1,'Test Sample Data'!F226&gt;0),'Test Sample Data'!F226,$B$1),"")</f>
        <v/>
      </c>
      <c r="G227" s="17" t="str">
        <f>IF(SUM('Test Sample Data'!G$3:G$98)&gt;10,IF(AND(ISNUMBER('Test Sample Data'!G226),'Test Sample Data'!G226&lt;$B$1,'Test Sample Data'!G226&gt;0),'Test Sample Data'!G226,$B$1),"")</f>
        <v/>
      </c>
      <c r="H227" s="17" t="str">
        <f>IF(SUM('Test Sample Data'!H$3:H$98)&gt;10,IF(AND(ISNUMBER('Test Sample Data'!H226),'Test Sample Data'!H226&lt;$B$1,'Test Sample Data'!H226&gt;0),'Test Sample Data'!H226,$B$1),"")</f>
        <v/>
      </c>
      <c r="I227" s="17" t="str">
        <f>IF(SUM('Test Sample Data'!I$3:I$98)&gt;10,IF(AND(ISNUMBER('Test Sample Data'!I226),'Test Sample Data'!I226&lt;$B$1,'Test Sample Data'!I226&gt;0),'Test Sample Data'!I226,$B$1),"")</f>
        <v/>
      </c>
      <c r="J227" s="17" t="str">
        <f>IF(SUM('Test Sample Data'!J$3:J$98)&gt;10,IF(AND(ISNUMBER('Test Sample Data'!J226),'Test Sample Data'!J226&lt;$B$1,'Test Sample Data'!J226&gt;0),'Test Sample Data'!J226,$B$1),"")</f>
        <v/>
      </c>
      <c r="K227" s="17" t="str">
        <f>IF(SUM('Test Sample Data'!K$3:K$98)&gt;10,IF(AND(ISNUMBER('Test Sample Data'!K226),'Test Sample Data'!K226&lt;$B$1,'Test Sample Data'!K226&gt;0),'Test Sample Data'!K226,$B$1),"")</f>
        <v/>
      </c>
      <c r="L227" s="17" t="str">
        <f>IF(SUM('Test Sample Data'!L$3:L$98)&gt;10,IF(AND(ISNUMBER('Test Sample Data'!L226),'Test Sample Data'!L226&lt;$B$1,'Test Sample Data'!L226&gt;0),'Test Sample Data'!L226,$B$1),"")</f>
        <v/>
      </c>
      <c r="M227" s="17" t="str">
        <f>IF(SUM('Test Sample Data'!M$3:M$98)&gt;10,IF(AND(ISNUMBER('Test Sample Data'!M226),'Test Sample Data'!M226&lt;$B$1,'Test Sample Data'!M226&gt;0),'Test Sample Data'!M226,$B$1),"")</f>
        <v/>
      </c>
      <c r="N227" s="17" t="str">
        <f>'Gene Table'!E226</f>
        <v>mmu-miR-759</v>
      </c>
      <c r="O227" s="17" t="str">
        <f>'Gene Table'!B226</f>
        <v>J08</v>
      </c>
      <c r="P227" s="17" t="str">
        <f>IF(SUM('Control Sample Data'!D$3:D$98)&gt;10,IF(AND(ISNUMBER('Control Sample Data'!D226),'Control Sample Data'!D226&lt;$B$1,'Control Sample Data'!D226&gt;0),'Control Sample Data'!D226,$B$1),"")</f>
        <v/>
      </c>
      <c r="Q227" s="17" t="str">
        <f>IF(SUM('Control Sample Data'!E$3:E$98)&gt;10,IF(AND(ISNUMBER('Control Sample Data'!E226),'Control Sample Data'!E226&lt;$B$1,'Control Sample Data'!E226&gt;0),'Control Sample Data'!E226,$B$1),"")</f>
        <v/>
      </c>
      <c r="R227" s="17" t="str">
        <f>IF(SUM('Control Sample Data'!F$3:F$98)&gt;10,IF(AND(ISNUMBER('Control Sample Data'!F226),'Control Sample Data'!F226&lt;$B$1,'Control Sample Data'!F226&gt;0),'Control Sample Data'!F226,$B$1),"")</f>
        <v/>
      </c>
      <c r="S227" s="17" t="str">
        <f>IF(SUM('Control Sample Data'!G$3:G$98)&gt;10,IF(AND(ISNUMBER('Control Sample Data'!G226),'Control Sample Data'!G226&lt;$B$1,'Control Sample Data'!G226&gt;0),'Control Sample Data'!G226,$B$1),"")</f>
        <v/>
      </c>
      <c r="T227" s="17" t="str">
        <f>IF(SUM('Control Sample Data'!H$3:H$98)&gt;10,IF(AND(ISNUMBER('Control Sample Data'!H226),'Control Sample Data'!H226&lt;$B$1,'Control Sample Data'!H226&gt;0),'Control Sample Data'!H226,$B$1),"")</f>
        <v/>
      </c>
      <c r="U227" s="17" t="str">
        <f>IF(SUM('Control Sample Data'!I$3:I$98)&gt;10,IF(AND(ISNUMBER('Control Sample Data'!I226),'Control Sample Data'!I226&lt;$B$1,'Control Sample Data'!I226&gt;0),'Control Sample Data'!I226,$B$1),"")</f>
        <v/>
      </c>
      <c r="V227" s="17" t="str">
        <f>IF(SUM('Control Sample Data'!J$3:J$98)&gt;10,IF(AND(ISNUMBER('Control Sample Data'!J226),'Control Sample Data'!J226&lt;$B$1,'Control Sample Data'!J226&gt;0),'Control Sample Data'!J226,$B$1),"")</f>
        <v/>
      </c>
      <c r="W227" s="17" t="str">
        <f>IF(SUM('Control Sample Data'!K$3:K$98)&gt;10,IF(AND(ISNUMBER('Control Sample Data'!K226),'Control Sample Data'!K226&lt;$B$1,'Control Sample Data'!K226&gt;0),'Control Sample Data'!K226,$B$1),"")</f>
        <v/>
      </c>
      <c r="X227" s="17" t="str">
        <f>IF(SUM('Control Sample Data'!L$3:L$98)&gt;10,IF(AND(ISNUMBER('Control Sample Data'!L226),'Control Sample Data'!L226&lt;$B$1,'Control Sample Data'!L226&gt;0),'Control Sample Data'!L226,$B$1),"")</f>
        <v/>
      </c>
      <c r="Y227" s="17" t="str">
        <f>IF(SUM('Control Sample Data'!M$3:M$98)&gt;10,IF(AND(ISNUMBER('Control Sample Data'!M226),'Control Sample Data'!M226&lt;$B$1,'Control Sample Data'!M226&gt;0),'Control Sample Data'!M226,$B$1),"")</f>
        <v/>
      </c>
      <c r="AT227" s="36" t="str">
        <f t="shared" si="132"/>
        <v/>
      </c>
      <c r="AU227" s="36" t="str">
        <f t="shared" si="133"/>
        <v/>
      </c>
      <c r="AV227" s="36" t="str">
        <f t="shared" si="134"/>
        <v/>
      </c>
      <c r="AW227" s="36" t="str">
        <f t="shared" si="135"/>
        <v/>
      </c>
      <c r="AX227" s="36" t="str">
        <f t="shared" si="136"/>
        <v/>
      </c>
      <c r="AY227" s="36" t="str">
        <f t="shared" si="137"/>
        <v/>
      </c>
      <c r="AZ227" s="36" t="str">
        <f t="shared" si="138"/>
        <v/>
      </c>
      <c r="BA227" s="36" t="str">
        <f t="shared" si="139"/>
        <v/>
      </c>
      <c r="BB227" s="36" t="str">
        <f t="shared" si="140"/>
        <v/>
      </c>
      <c r="BC227" s="36" t="str">
        <f t="shared" si="141"/>
        <v/>
      </c>
      <c r="BD227" s="36" t="str">
        <f t="shared" si="142"/>
        <v/>
      </c>
      <c r="BE227" s="36" t="str">
        <f t="shared" si="143"/>
        <v/>
      </c>
      <c r="BF227" s="36" t="str">
        <f t="shared" si="144"/>
        <v/>
      </c>
      <c r="BG227" s="36" t="str">
        <f t="shared" si="145"/>
        <v/>
      </c>
      <c r="BH227" s="36" t="str">
        <f t="shared" si="146"/>
        <v/>
      </c>
      <c r="BI227" s="36" t="str">
        <f t="shared" si="147"/>
        <v/>
      </c>
      <c r="BJ227" s="36" t="str">
        <f t="shared" si="148"/>
        <v/>
      </c>
      <c r="BK227" s="36" t="str">
        <f t="shared" si="149"/>
        <v/>
      </c>
      <c r="BL227" s="36" t="str">
        <f t="shared" si="150"/>
        <v/>
      </c>
      <c r="BM227" s="36" t="str">
        <f t="shared" si="151"/>
        <v/>
      </c>
      <c r="BN227" s="38" t="e">
        <f t="shared" si="130"/>
        <v>#DIV/0!</v>
      </c>
      <c r="BO227" s="38" t="e">
        <f t="shared" si="131"/>
        <v>#DIV/0!</v>
      </c>
      <c r="BP227" s="39" t="str">
        <f t="shared" si="152"/>
        <v/>
      </c>
      <c r="BQ227" s="39" t="str">
        <f t="shared" si="153"/>
        <v/>
      </c>
      <c r="BR227" s="39" t="str">
        <f t="shared" si="154"/>
        <v/>
      </c>
      <c r="BS227" s="39" t="str">
        <f t="shared" si="155"/>
        <v/>
      </c>
      <c r="BT227" s="39" t="str">
        <f t="shared" si="156"/>
        <v/>
      </c>
      <c r="BU227" s="39" t="str">
        <f t="shared" si="157"/>
        <v/>
      </c>
      <c r="BV227" s="39" t="str">
        <f t="shared" si="158"/>
        <v/>
      </c>
      <c r="BW227" s="39" t="str">
        <f t="shared" si="159"/>
        <v/>
      </c>
      <c r="BX227" s="39" t="str">
        <f t="shared" si="160"/>
        <v/>
      </c>
      <c r="BY227" s="39" t="str">
        <f t="shared" si="161"/>
        <v/>
      </c>
      <c r="BZ227" s="39" t="str">
        <f t="shared" si="162"/>
        <v/>
      </c>
      <c r="CA227" s="39" t="str">
        <f t="shared" si="163"/>
        <v/>
      </c>
      <c r="CB227" s="39" t="str">
        <f t="shared" si="164"/>
        <v/>
      </c>
      <c r="CC227" s="39" t="str">
        <f t="shared" si="165"/>
        <v/>
      </c>
      <c r="CD227" s="39" t="str">
        <f t="shared" si="166"/>
        <v/>
      </c>
      <c r="CE227" s="39" t="str">
        <f t="shared" si="167"/>
        <v/>
      </c>
      <c r="CF227" s="39" t="str">
        <f t="shared" si="168"/>
        <v/>
      </c>
      <c r="CG227" s="39" t="str">
        <f t="shared" si="169"/>
        <v/>
      </c>
      <c r="CH227" s="39" t="str">
        <f t="shared" si="170"/>
        <v/>
      </c>
      <c r="CI227" s="39" t="str">
        <f t="shared" si="171"/>
        <v/>
      </c>
    </row>
    <row r="228" spans="1:87">
      <c r="A228" s="18"/>
      <c r="B228" s="15" t="str">
        <f>'Gene Table'!E227</f>
        <v>mmu-miR-434-3p</v>
      </c>
      <c r="C228" s="15" t="str">
        <f>'Gene Table'!B227</f>
        <v>J09</v>
      </c>
      <c r="D228" s="16" t="str">
        <f>IF(SUM('Test Sample Data'!D$3:D$98)&gt;10,IF(AND(ISNUMBER('Test Sample Data'!D227),'Test Sample Data'!D227&lt;$B$1,'Test Sample Data'!D227&gt;0),'Test Sample Data'!D227,$B$1),"")</f>
        <v/>
      </c>
      <c r="E228" s="17" t="str">
        <f>IF(SUM('Test Sample Data'!E$3:E$98)&gt;10,IF(AND(ISNUMBER('Test Sample Data'!E227),'Test Sample Data'!E227&lt;$B$1,'Test Sample Data'!E227&gt;0),'Test Sample Data'!E227,$B$1),"")</f>
        <v/>
      </c>
      <c r="F228" s="17" t="str">
        <f>IF(SUM('Test Sample Data'!F$3:F$98)&gt;10,IF(AND(ISNUMBER('Test Sample Data'!F227),'Test Sample Data'!F227&lt;$B$1,'Test Sample Data'!F227&gt;0),'Test Sample Data'!F227,$B$1),"")</f>
        <v/>
      </c>
      <c r="G228" s="17" t="str">
        <f>IF(SUM('Test Sample Data'!G$3:G$98)&gt;10,IF(AND(ISNUMBER('Test Sample Data'!G227),'Test Sample Data'!G227&lt;$B$1,'Test Sample Data'!G227&gt;0),'Test Sample Data'!G227,$B$1),"")</f>
        <v/>
      </c>
      <c r="H228" s="17" t="str">
        <f>IF(SUM('Test Sample Data'!H$3:H$98)&gt;10,IF(AND(ISNUMBER('Test Sample Data'!H227),'Test Sample Data'!H227&lt;$B$1,'Test Sample Data'!H227&gt;0),'Test Sample Data'!H227,$B$1),"")</f>
        <v/>
      </c>
      <c r="I228" s="17" t="str">
        <f>IF(SUM('Test Sample Data'!I$3:I$98)&gt;10,IF(AND(ISNUMBER('Test Sample Data'!I227),'Test Sample Data'!I227&lt;$B$1,'Test Sample Data'!I227&gt;0),'Test Sample Data'!I227,$B$1),"")</f>
        <v/>
      </c>
      <c r="J228" s="17" t="str">
        <f>IF(SUM('Test Sample Data'!J$3:J$98)&gt;10,IF(AND(ISNUMBER('Test Sample Data'!J227),'Test Sample Data'!J227&lt;$B$1,'Test Sample Data'!J227&gt;0),'Test Sample Data'!J227,$B$1),"")</f>
        <v/>
      </c>
      <c r="K228" s="17" t="str">
        <f>IF(SUM('Test Sample Data'!K$3:K$98)&gt;10,IF(AND(ISNUMBER('Test Sample Data'!K227),'Test Sample Data'!K227&lt;$B$1,'Test Sample Data'!K227&gt;0),'Test Sample Data'!K227,$B$1),"")</f>
        <v/>
      </c>
      <c r="L228" s="17" t="str">
        <f>IF(SUM('Test Sample Data'!L$3:L$98)&gt;10,IF(AND(ISNUMBER('Test Sample Data'!L227),'Test Sample Data'!L227&lt;$B$1,'Test Sample Data'!L227&gt;0),'Test Sample Data'!L227,$B$1),"")</f>
        <v/>
      </c>
      <c r="M228" s="17" t="str">
        <f>IF(SUM('Test Sample Data'!M$3:M$98)&gt;10,IF(AND(ISNUMBER('Test Sample Data'!M227),'Test Sample Data'!M227&lt;$B$1,'Test Sample Data'!M227&gt;0),'Test Sample Data'!M227,$B$1),"")</f>
        <v/>
      </c>
      <c r="N228" s="17" t="str">
        <f>'Gene Table'!E227</f>
        <v>mmu-miR-434-3p</v>
      </c>
      <c r="O228" s="17" t="str">
        <f>'Gene Table'!B227</f>
        <v>J09</v>
      </c>
      <c r="P228" s="17" t="str">
        <f>IF(SUM('Control Sample Data'!D$3:D$98)&gt;10,IF(AND(ISNUMBER('Control Sample Data'!D227),'Control Sample Data'!D227&lt;$B$1,'Control Sample Data'!D227&gt;0),'Control Sample Data'!D227,$B$1),"")</f>
        <v/>
      </c>
      <c r="Q228" s="17" t="str">
        <f>IF(SUM('Control Sample Data'!E$3:E$98)&gt;10,IF(AND(ISNUMBER('Control Sample Data'!E227),'Control Sample Data'!E227&lt;$B$1,'Control Sample Data'!E227&gt;0),'Control Sample Data'!E227,$B$1),"")</f>
        <v/>
      </c>
      <c r="R228" s="17" t="str">
        <f>IF(SUM('Control Sample Data'!F$3:F$98)&gt;10,IF(AND(ISNUMBER('Control Sample Data'!F227),'Control Sample Data'!F227&lt;$B$1,'Control Sample Data'!F227&gt;0),'Control Sample Data'!F227,$B$1),"")</f>
        <v/>
      </c>
      <c r="S228" s="17" t="str">
        <f>IF(SUM('Control Sample Data'!G$3:G$98)&gt;10,IF(AND(ISNUMBER('Control Sample Data'!G227),'Control Sample Data'!G227&lt;$B$1,'Control Sample Data'!G227&gt;0),'Control Sample Data'!G227,$B$1),"")</f>
        <v/>
      </c>
      <c r="T228" s="17" t="str">
        <f>IF(SUM('Control Sample Data'!H$3:H$98)&gt;10,IF(AND(ISNUMBER('Control Sample Data'!H227),'Control Sample Data'!H227&lt;$B$1,'Control Sample Data'!H227&gt;0),'Control Sample Data'!H227,$B$1),"")</f>
        <v/>
      </c>
      <c r="U228" s="17" t="str">
        <f>IF(SUM('Control Sample Data'!I$3:I$98)&gt;10,IF(AND(ISNUMBER('Control Sample Data'!I227),'Control Sample Data'!I227&lt;$B$1,'Control Sample Data'!I227&gt;0),'Control Sample Data'!I227,$B$1),"")</f>
        <v/>
      </c>
      <c r="V228" s="17" t="str">
        <f>IF(SUM('Control Sample Data'!J$3:J$98)&gt;10,IF(AND(ISNUMBER('Control Sample Data'!J227),'Control Sample Data'!J227&lt;$B$1,'Control Sample Data'!J227&gt;0),'Control Sample Data'!J227,$B$1),"")</f>
        <v/>
      </c>
      <c r="W228" s="17" t="str">
        <f>IF(SUM('Control Sample Data'!K$3:K$98)&gt;10,IF(AND(ISNUMBER('Control Sample Data'!K227),'Control Sample Data'!K227&lt;$B$1,'Control Sample Data'!K227&gt;0),'Control Sample Data'!K227,$B$1),"")</f>
        <v/>
      </c>
      <c r="X228" s="17" t="str">
        <f>IF(SUM('Control Sample Data'!L$3:L$98)&gt;10,IF(AND(ISNUMBER('Control Sample Data'!L227),'Control Sample Data'!L227&lt;$B$1,'Control Sample Data'!L227&gt;0),'Control Sample Data'!L227,$B$1),"")</f>
        <v/>
      </c>
      <c r="Y228" s="17" t="str">
        <f>IF(SUM('Control Sample Data'!M$3:M$98)&gt;10,IF(AND(ISNUMBER('Control Sample Data'!M227),'Control Sample Data'!M227&lt;$B$1,'Control Sample Data'!M227&gt;0),'Control Sample Data'!M227,$B$1),"")</f>
        <v/>
      </c>
      <c r="AT228" s="36" t="str">
        <f t="shared" si="132"/>
        <v/>
      </c>
      <c r="AU228" s="36" t="str">
        <f t="shared" si="133"/>
        <v/>
      </c>
      <c r="AV228" s="36" t="str">
        <f t="shared" si="134"/>
        <v/>
      </c>
      <c r="AW228" s="36" t="str">
        <f t="shared" si="135"/>
        <v/>
      </c>
      <c r="AX228" s="36" t="str">
        <f t="shared" si="136"/>
        <v/>
      </c>
      <c r="AY228" s="36" t="str">
        <f t="shared" si="137"/>
        <v/>
      </c>
      <c r="AZ228" s="36" t="str">
        <f t="shared" si="138"/>
        <v/>
      </c>
      <c r="BA228" s="36" t="str">
        <f t="shared" si="139"/>
        <v/>
      </c>
      <c r="BB228" s="36" t="str">
        <f t="shared" si="140"/>
        <v/>
      </c>
      <c r="BC228" s="36" t="str">
        <f t="shared" si="141"/>
        <v/>
      </c>
      <c r="BD228" s="36" t="str">
        <f t="shared" si="142"/>
        <v/>
      </c>
      <c r="BE228" s="36" t="str">
        <f t="shared" si="143"/>
        <v/>
      </c>
      <c r="BF228" s="36" t="str">
        <f t="shared" si="144"/>
        <v/>
      </c>
      <c r="BG228" s="36" t="str">
        <f t="shared" si="145"/>
        <v/>
      </c>
      <c r="BH228" s="36" t="str">
        <f t="shared" si="146"/>
        <v/>
      </c>
      <c r="BI228" s="36" t="str">
        <f t="shared" si="147"/>
        <v/>
      </c>
      <c r="BJ228" s="36" t="str">
        <f t="shared" si="148"/>
        <v/>
      </c>
      <c r="BK228" s="36" t="str">
        <f t="shared" si="149"/>
        <v/>
      </c>
      <c r="BL228" s="36" t="str">
        <f t="shared" si="150"/>
        <v/>
      </c>
      <c r="BM228" s="36" t="str">
        <f t="shared" si="151"/>
        <v/>
      </c>
      <c r="BN228" s="38" t="e">
        <f t="shared" ref="BN228:BN291" si="172">AVERAGE(AT228:BC228)</f>
        <v>#DIV/0!</v>
      </c>
      <c r="BO228" s="38" t="e">
        <f t="shared" ref="BO228:BO291" si="173">AVERAGE(BD228:BM228)</f>
        <v>#DIV/0!</v>
      </c>
      <c r="BP228" s="39" t="str">
        <f t="shared" si="152"/>
        <v/>
      </c>
      <c r="BQ228" s="39" t="str">
        <f t="shared" si="153"/>
        <v/>
      </c>
      <c r="BR228" s="39" t="str">
        <f t="shared" si="154"/>
        <v/>
      </c>
      <c r="BS228" s="39" t="str">
        <f t="shared" si="155"/>
        <v/>
      </c>
      <c r="BT228" s="39" t="str">
        <f t="shared" si="156"/>
        <v/>
      </c>
      <c r="BU228" s="39" t="str">
        <f t="shared" si="157"/>
        <v/>
      </c>
      <c r="BV228" s="39" t="str">
        <f t="shared" si="158"/>
        <v/>
      </c>
      <c r="BW228" s="39" t="str">
        <f t="shared" si="159"/>
        <v/>
      </c>
      <c r="BX228" s="39" t="str">
        <f t="shared" si="160"/>
        <v/>
      </c>
      <c r="BY228" s="39" t="str">
        <f t="shared" si="161"/>
        <v/>
      </c>
      <c r="BZ228" s="39" t="str">
        <f t="shared" si="162"/>
        <v/>
      </c>
      <c r="CA228" s="39" t="str">
        <f t="shared" si="163"/>
        <v/>
      </c>
      <c r="CB228" s="39" t="str">
        <f t="shared" si="164"/>
        <v/>
      </c>
      <c r="CC228" s="39" t="str">
        <f t="shared" si="165"/>
        <v/>
      </c>
      <c r="CD228" s="39" t="str">
        <f t="shared" si="166"/>
        <v/>
      </c>
      <c r="CE228" s="39" t="str">
        <f t="shared" si="167"/>
        <v/>
      </c>
      <c r="CF228" s="39" t="str">
        <f t="shared" si="168"/>
        <v/>
      </c>
      <c r="CG228" s="39" t="str">
        <f t="shared" si="169"/>
        <v/>
      </c>
      <c r="CH228" s="39" t="str">
        <f t="shared" si="170"/>
        <v/>
      </c>
      <c r="CI228" s="39" t="str">
        <f t="shared" si="171"/>
        <v/>
      </c>
    </row>
    <row r="229" spans="1:87">
      <c r="A229" s="18"/>
      <c r="B229" s="15" t="str">
        <f>'Gene Table'!E228</f>
        <v>mmu-miR-761</v>
      </c>
      <c r="C229" s="15" t="str">
        <f>'Gene Table'!B228</f>
        <v>J10</v>
      </c>
      <c r="D229" s="16" t="str">
        <f>IF(SUM('Test Sample Data'!D$3:D$98)&gt;10,IF(AND(ISNUMBER('Test Sample Data'!D228),'Test Sample Data'!D228&lt;$B$1,'Test Sample Data'!D228&gt;0),'Test Sample Data'!D228,$B$1),"")</f>
        <v/>
      </c>
      <c r="E229" s="17" t="str">
        <f>IF(SUM('Test Sample Data'!E$3:E$98)&gt;10,IF(AND(ISNUMBER('Test Sample Data'!E228),'Test Sample Data'!E228&lt;$B$1,'Test Sample Data'!E228&gt;0),'Test Sample Data'!E228,$B$1),"")</f>
        <v/>
      </c>
      <c r="F229" s="17" t="str">
        <f>IF(SUM('Test Sample Data'!F$3:F$98)&gt;10,IF(AND(ISNUMBER('Test Sample Data'!F228),'Test Sample Data'!F228&lt;$B$1,'Test Sample Data'!F228&gt;0),'Test Sample Data'!F228,$B$1),"")</f>
        <v/>
      </c>
      <c r="G229" s="17" t="str">
        <f>IF(SUM('Test Sample Data'!G$3:G$98)&gt;10,IF(AND(ISNUMBER('Test Sample Data'!G228),'Test Sample Data'!G228&lt;$B$1,'Test Sample Data'!G228&gt;0),'Test Sample Data'!G228,$B$1),"")</f>
        <v/>
      </c>
      <c r="H229" s="17" t="str">
        <f>IF(SUM('Test Sample Data'!H$3:H$98)&gt;10,IF(AND(ISNUMBER('Test Sample Data'!H228),'Test Sample Data'!H228&lt;$B$1,'Test Sample Data'!H228&gt;0),'Test Sample Data'!H228,$B$1),"")</f>
        <v/>
      </c>
      <c r="I229" s="17" t="str">
        <f>IF(SUM('Test Sample Data'!I$3:I$98)&gt;10,IF(AND(ISNUMBER('Test Sample Data'!I228),'Test Sample Data'!I228&lt;$B$1,'Test Sample Data'!I228&gt;0),'Test Sample Data'!I228,$B$1),"")</f>
        <v/>
      </c>
      <c r="J229" s="17" t="str">
        <f>IF(SUM('Test Sample Data'!J$3:J$98)&gt;10,IF(AND(ISNUMBER('Test Sample Data'!J228),'Test Sample Data'!J228&lt;$B$1,'Test Sample Data'!J228&gt;0),'Test Sample Data'!J228,$B$1),"")</f>
        <v/>
      </c>
      <c r="K229" s="17" t="str">
        <f>IF(SUM('Test Sample Data'!K$3:K$98)&gt;10,IF(AND(ISNUMBER('Test Sample Data'!K228),'Test Sample Data'!K228&lt;$B$1,'Test Sample Data'!K228&gt;0),'Test Sample Data'!K228,$B$1),"")</f>
        <v/>
      </c>
      <c r="L229" s="17" t="str">
        <f>IF(SUM('Test Sample Data'!L$3:L$98)&gt;10,IF(AND(ISNUMBER('Test Sample Data'!L228),'Test Sample Data'!L228&lt;$B$1,'Test Sample Data'!L228&gt;0),'Test Sample Data'!L228,$B$1),"")</f>
        <v/>
      </c>
      <c r="M229" s="17" t="str">
        <f>IF(SUM('Test Sample Data'!M$3:M$98)&gt;10,IF(AND(ISNUMBER('Test Sample Data'!M228),'Test Sample Data'!M228&lt;$B$1,'Test Sample Data'!M228&gt;0),'Test Sample Data'!M228,$B$1),"")</f>
        <v/>
      </c>
      <c r="N229" s="17" t="str">
        <f>'Gene Table'!E228</f>
        <v>mmu-miR-761</v>
      </c>
      <c r="O229" s="17" t="str">
        <f>'Gene Table'!B228</f>
        <v>J10</v>
      </c>
      <c r="P229" s="17" t="str">
        <f>IF(SUM('Control Sample Data'!D$3:D$98)&gt;10,IF(AND(ISNUMBER('Control Sample Data'!D228),'Control Sample Data'!D228&lt;$B$1,'Control Sample Data'!D228&gt;0),'Control Sample Data'!D228,$B$1),"")</f>
        <v/>
      </c>
      <c r="Q229" s="17" t="str">
        <f>IF(SUM('Control Sample Data'!E$3:E$98)&gt;10,IF(AND(ISNUMBER('Control Sample Data'!E228),'Control Sample Data'!E228&lt;$B$1,'Control Sample Data'!E228&gt;0),'Control Sample Data'!E228,$B$1),"")</f>
        <v/>
      </c>
      <c r="R229" s="17" t="str">
        <f>IF(SUM('Control Sample Data'!F$3:F$98)&gt;10,IF(AND(ISNUMBER('Control Sample Data'!F228),'Control Sample Data'!F228&lt;$B$1,'Control Sample Data'!F228&gt;0),'Control Sample Data'!F228,$B$1),"")</f>
        <v/>
      </c>
      <c r="S229" s="17" t="str">
        <f>IF(SUM('Control Sample Data'!G$3:G$98)&gt;10,IF(AND(ISNUMBER('Control Sample Data'!G228),'Control Sample Data'!G228&lt;$B$1,'Control Sample Data'!G228&gt;0),'Control Sample Data'!G228,$B$1),"")</f>
        <v/>
      </c>
      <c r="T229" s="17" t="str">
        <f>IF(SUM('Control Sample Data'!H$3:H$98)&gt;10,IF(AND(ISNUMBER('Control Sample Data'!H228),'Control Sample Data'!H228&lt;$B$1,'Control Sample Data'!H228&gt;0),'Control Sample Data'!H228,$B$1),"")</f>
        <v/>
      </c>
      <c r="U229" s="17" t="str">
        <f>IF(SUM('Control Sample Data'!I$3:I$98)&gt;10,IF(AND(ISNUMBER('Control Sample Data'!I228),'Control Sample Data'!I228&lt;$B$1,'Control Sample Data'!I228&gt;0),'Control Sample Data'!I228,$B$1),"")</f>
        <v/>
      </c>
      <c r="V229" s="17" t="str">
        <f>IF(SUM('Control Sample Data'!J$3:J$98)&gt;10,IF(AND(ISNUMBER('Control Sample Data'!J228),'Control Sample Data'!J228&lt;$B$1,'Control Sample Data'!J228&gt;0),'Control Sample Data'!J228,$B$1),"")</f>
        <v/>
      </c>
      <c r="W229" s="17" t="str">
        <f>IF(SUM('Control Sample Data'!K$3:K$98)&gt;10,IF(AND(ISNUMBER('Control Sample Data'!K228),'Control Sample Data'!K228&lt;$B$1,'Control Sample Data'!K228&gt;0),'Control Sample Data'!K228,$B$1),"")</f>
        <v/>
      </c>
      <c r="X229" s="17" t="str">
        <f>IF(SUM('Control Sample Data'!L$3:L$98)&gt;10,IF(AND(ISNUMBER('Control Sample Data'!L228),'Control Sample Data'!L228&lt;$B$1,'Control Sample Data'!L228&gt;0),'Control Sample Data'!L228,$B$1),"")</f>
        <v/>
      </c>
      <c r="Y229" s="17" t="str">
        <f>IF(SUM('Control Sample Data'!M$3:M$98)&gt;10,IF(AND(ISNUMBER('Control Sample Data'!M228),'Control Sample Data'!M228&lt;$B$1,'Control Sample Data'!M228&gt;0),'Control Sample Data'!M228,$B$1),"")</f>
        <v/>
      </c>
      <c r="AT229" s="36" t="str">
        <f t="shared" si="132"/>
        <v/>
      </c>
      <c r="AU229" s="36" t="str">
        <f t="shared" si="133"/>
        <v/>
      </c>
      <c r="AV229" s="36" t="str">
        <f t="shared" si="134"/>
        <v/>
      </c>
      <c r="AW229" s="36" t="str">
        <f t="shared" si="135"/>
        <v/>
      </c>
      <c r="AX229" s="36" t="str">
        <f t="shared" si="136"/>
        <v/>
      </c>
      <c r="AY229" s="36" t="str">
        <f t="shared" si="137"/>
        <v/>
      </c>
      <c r="AZ229" s="36" t="str">
        <f t="shared" si="138"/>
        <v/>
      </c>
      <c r="BA229" s="36" t="str">
        <f t="shared" si="139"/>
        <v/>
      </c>
      <c r="BB229" s="36" t="str">
        <f t="shared" si="140"/>
        <v/>
      </c>
      <c r="BC229" s="36" t="str">
        <f t="shared" si="141"/>
        <v/>
      </c>
      <c r="BD229" s="36" t="str">
        <f t="shared" si="142"/>
        <v/>
      </c>
      <c r="BE229" s="36" t="str">
        <f t="shared" si="143"/>
        <v/>
      </c>
      <c r="BF229" s="36" t="str">
        <f t="shared" si="144"/>
        <v/>
      </c>
      <c r="BG229" s="36" t="str">
        <f t="shared" si="145"/>
        <v/>
      </c>
      <c r="BH229" s="36" t="str">
        <f t="shared" si="146"/>
        <v/>
      </c>
      <c r="BI229" s="36" t="str">
        <f t="shared" si="147"/>
        <v/>
      </c>
      <c r="BJ229" s="36" t="str">
        <f t="shared" si="148"/>
        <v/>
      </c>
      <c r="BK229" s="36" t="str">
        <f t="shared" si="149"/>
        <v/>
      </c>
      <c r="BL229" s="36" t="str">
        <f t="shared" si="150"/>
        <v/>
      </c>
      <c r="BM229" s="36" t="str">
        <f t="shared" si="151"/>
        <v/>
      </c>
      <c r="BN229" s="38" t="e">
        <f t="shared" si="172"/>
        <v>#DIV/0!</v>
      </c>
      <c r="BO229" s="38" t="e">
        <f t="shared" si="173"/>
        <v>#DIV/0!</v>
      </c>
      <c r="BP229" s="39" t="str">
        <f t="shared" si="152"/>
        <v/>
      </c>
      <c r="BQ229" s="39" t="str">
        <f t="shared" si="153"/>
        <v/>
      </c>
      <c r="BR229" s="39" t="str">
        <f t="shared" si="154"/>
        <v/>
      </c>
      <c r="BS229" s="39" t="str">
        <f t="shared" si="155"/>
        <v/>
      </c>
      <c r="BT229" s="39" t="str">
        <f t="shared" si="156"/>
        <v/>
      </c>
      <c r="BU229" s="39" t="str">
        <f t="shared" si="157"/>
        <v/>
      </c>
      <c r="BV229" s="39" t="str">
        <f t="shared" si="158"/>
        <v/>
      </c>
      <c r="BW229" s="39" t="str">
        <f t="shared" si="159"/>
        <v/>
      </c>
      <c r="BX229" s="39" t="str">
        <f t="shared" si="160"/>
        <v/>
      </c>
      <c r="BY229" s="39" t="str">
        <f t="shared" si="161"/>
        <v/>
      </c>
      <c r="BZ229" s="39" t="str">
        <f t="shared" si="162"/>
        <v/>
      </c>
      <c r="CA229" s="39" t="str">
        <f t="shared" si="163"/>
        <v/>
      </c>
      <c r="CB229" s="39" t="str">
        <f t="shared" si="164"/>
        <v/>
      </c>
      <c r="CC229" s="39" t="str">
        <f t="shared" si="165"/>
        <v/>
      </c>
      <c r="CD229" s="39" t="str">
        <f t="shared" si="166"/>
        <v/>
      </c>
      <c r="CE229" s="39" t="str">
        <f t="shared" si="167"/>
        <v/>
      </c>
      <c r="CF229" s="39" t="str">
        <f t="shared" si="168"/>
        <v/>
      </c>
      <c r="CG229" s="39" t="str">
        <f t="shared" si="169"/>
        <v/>
      </c>
      <c r="CH229" s="39" t="str">
        <f t="shared" si="170"/>
        <v/>
      </c>
      <c r="CI229" s="39" t="str">
        <f t="shared" si="171"/>
        <v/>
      </c>
    </row>
    <row r="230" spans="1:87">
      <c r="A230" s="18"/>
      <c r="B230" s="15" t="str">
        <f>'Gene Table'!E229</f>
        <v>mmu-miR-450b-3p</v>
      </c>
      <c r="C230" s="15" t="str">
        <f>'Gene Table'!B229</f>
        <v>J11</v>
      </c>
      <c r="D230" s="16" t="str">
        <f>IF(SUM('Test Sample Data'!D$3:D$98)&gt;10,IF(AND(ISNUMBER('Test Sample Data'!D229),'Test Sample Data'!D229&lt;$B$1,'Test Sample Data'!D229&gt;0),'Test Sample Data'!D229,$B$1),"")</f>
        <v/>
      </c>
      <c r="E230" s="17" t="str">
        <f>IF(SUM('Test Sample Data'!E$3:E$98)&gt;10,IF(AND(ISNUMBER('Test Sample Data'!E229),'Test Sample Data'!E229&lt;$B$1,'Test Sample Data'!E229&gt;0),'Test Sample Data'!E229,$B$1),"")</f>
        <v/>
      </c>
      <c r="F230" s="17" t="str">
        <f>IF(SUM('Test Sample Data'!F$3:F$98)&gt;10,IF(AND(ISNUMBER('Test Sample Data'!F229),'Test Sample Data'!F229&lt;$B$1,'Test Sample Data'!F229&gt;0),'Test Sample Data'!F229,$B$1),"")</f>
        <v/>
      </c>
      <c r="G230" s="17" t="str">
        <f>IF(SUM('Test Sample Data'!G$3:G$98)&gt;10,IF(AND(ISNUMBER('Test Sample Data'!G229),'Test Sample Data'!G229&lt;$B$1,'Test Sample Data'!G229&gt;0),'Test Sample Data'!G229,$B$1),"")</f>
        <v/>
      </c>
      <c r="H230" s="17" t="str">
        <f>IF(SUM('Test Sample Data'!H$3:H$98)&gt;10,IF(AND(ISNUMBER('Test Sample Data'!H229),'Test Sample Data'!H229&lt;$B$1,'Test Sample Data'!H229&gt;0),'Test Sample Data'!H229,$B$1),"")</f>
        <v/>
      </c>
      <c r="I230" s="17" t="str">
        <f>IF(SUM('Test Sample Data'!I$3:I$98)&gt;10,IF(AND(ISNUMBER('Test Sample Data'!I229),'Test Sample Data'!I229&lt;$B$1,'Test Sample Data'!I229&gt;0),'Test Sample Data'!I229,$B$1),"")</f>
        <v/>
      </c>
      <c r="J230" s="17" t="str">
        <f>IF(SUM('Test Sample Data'!J$3:J$98)&gt;10,IF(AND(ISNUMBER('Test Sample Data'!J229),'Test Sample Data'!J229&lt;$B$1,'Test Sample Data'!J229&gt;0),'Test Sample Data'!J229,$B$1),"")</f>
        <v/>
      </c>
      <c r="K230" s="17" t="str">
        <f>IF(SUM('Test Sample Data'!K$3:K$98)&gt;10,IF(AND(ISNUMBER('Test Sample Data'!K229),'Test Sample Data'!K229&lt;$B$1,'Test Sample Data'!K229&gt;0),'Test Sample Data'!K229,$B$1),"")</f>
        <v/>
      </c>
      <c r="L230" s="17" t="str">
        <f>IF(SUM('Test Sample Data'!L$3:L$98)&gt;10,IF(AND(ISNUMBER('Test Sample Data'!L229),'Test Sample Data'!L229&lt;$B$1,'Test Sample Data'!L229&gt;0),'Test Sample Data'!L229,$B$1),"")</f>
        <v/>
      </c>
      <c r="M230" s="17" t="str">
        <f>IF(SUM('Test Sample Data'!M$3:M$98)&gt;10,IF(AND(ISNUMBER('Test Sample Data'!M229),'Test Sample Data'!M229&lt;$B$1,'Test Sample Data'!M229&gt;0),'Test Sample Data'!M229,$B$1),"")</f>
        <v/>
      </c>
      <c r="N230" s="17" t="str">
        <f>'Gene Table'!E229</f>
        <v>mmu-miR-450b-3p</v>
      </c>
      <c r="O230" s="17" t="str">
        <f>'Gene Table'!B229</f>
        <v>J11</v>
      </c>
      <c r="P230" s="17" t="str">
        <f>IF(SUM('Control Sample Data'!D$3:D$98)&gt;10,IF(AND(ISNUMBER('Control Sample Data'!D229),'Control Sample Data'!D229&lt;$B$1,'Control Sample Data'!D229&gt;0),'Control Sample Data'!D229,$B$1),"")</f>
        <v/>
      </c>
      <c r="Q230" s="17" t="str">
        <f>IF(SUM('Control Sample Data'!E$3:E$98)&gt;10,IF(AND(ISNUMBER('Control Sample Data'!E229),'Control Sample Data'!E229&lt;$B$1,'Control Sample Data'!E229&gt;0),'Control Sample Data'!E229,$B$1),"")</f>
        <v/>
      </c>
      <c r="R230" s="17" t="str">
        <f>IF(SUM('Control Sample Data'!F$3:F$98)&gt;10,IF(AND(ISNUMBER('Control Sample Data'!F229),'Control Sample Data'!F229&lt;$B$1,'Control Sample Data'!F229&gt;0),'Control Sample Data'!F229,$B$1),"")</f>
        <v/>
      </c>
      <c r="S230" s="17" t="str">
        <f>IF(SUM('Control Sample Data'!G$3:G$98)&gt;10,IF(AND(ISNUMBER('Control Sample Data'!G229),'Control Sample Data'!G229&lt;$B$1,'Control Sample Data'!G229&gt;0),'Control Sample Data'!G229,$B$1),"")</f>
        <v/>
      </c>
      <c r="T230" s="17" t="str">
        <f>IF(SUM('Control Sample Data'!H$3:H$98)&gt;10,IF(AND(ISNUMBER('Control Sample Data'!H229),'Control Sample Data'!H229&lt;$B$1,'Control Sample Data'!H229&gt;0),'Control Sample Data'!H229,$B$1),"")</f>
        <v/>
      </c>
      <c r="U230" s="17" t="str">
        <f>IF(SUM('Control Sample Data'!I$3:I$98)&gt;10,IF(AND(ISNUMBER('Control Sample Data'!I229),'Control Sample Data'!I229&lt;$B$1,'Control Sample Data'!I229&gt;0),'Control Sample Data'!I229,$B$1),"")</f>
        <v/>
      </c>
      <c r="V230" s="17" t="str">
        <f>IF(SUM('Control Sample Data'!J$3:J$98)&gt;10,IF(AND(ISNUMBER('Control Sample Data'!J229),'Control Sample Data'!J229&lt;$B$1,'Control Sample Data'!J229&gt;0),'Control Sample Data'!J229,$B$1),"")</f>
        <v/>
      </c>
      <c r="W230" s="17" t="str">
        <f>IF(SUM('Control Sample Data'!K$3:K$98)&gt;10,IF(AND(ISNUMBER('Control Sample Data'!K229),'Control Sample Data'!K229&lt;$B$1,'Control Sample Data'!K229&gt;0),'Control Sample Data'!K229,$B$1),"")</f>
        <v/>
      </c>
      <c r="X230" s="17" t="str">
        <f>IF(SUM('Control Sample Data'!L$3:L$98)&gt;10,IF(AND(ISNUMBER('Control Sample Data'!L229),'Control Sample Data'!L229&lt;$B$1,'Control Sample Data'!L229&gt;0),'Control Sample Data'!L229,$B$1),"")</f>
        <v/>
      </c>
      <c r="Y230" s="17" t="str">
        <f>IF(SUM('Control Sample Data'!M$3:M$98)&gt;10,IF(AND(ISNUMBER('Control Sample Data'!M229),'Control Sample Data'!M229&lt;$B$1,'Control Sample Data'!M229&gt;0),'Control Sample Data'!M229,$B$1),"")</f>
        <v/>
      </c>
      <c r="AT230" s="36" t="str">
        <f t="shared" si="132"/>
        <v/>
      </c>
      <c r="AU230" s="36" t="str">
        <f t="shared" si="133"/>
        <v/>
      </c>
      <c r="AV230" s="36" t="str">
        <f t="shared" si="134"/>
        <v/>
      </c>
      <c r="AW230" s="36" t="str">
        <f t="shared" si="135"/>
        <v/>
      </c>
      <c r="AX230" s="36" t="str">
        <f t="shared" si="136"/>
        <v/>
      </c>
      <c r="AY230" s="36" t="str">
        <f t="shared" si="137"/>
        <v/>
      </c>
      <c r="AZ230" s="36" t="str">
        <f t="shared" si="138"/>
        <v/>
      </c>
      <c r="BA230" s="36" t="str">
        <f t="shared" si="139"/>
        <v/>
      </c>
      <c r="BB230" s="36" t="str">
        <f t="shared" si="140"/>
        <v/>
      </c>
      <c r="BC230" s="36" t="str">
        <f t="shared" si="141"/>
        <v/>
      </c>
      <c r="BD230" s="36" t="str">
        <f t="shared" si="142"/>
        <v/>
      </c>
      <c r="BE230" s="36" t="str">
        <f t="shared" si="143"/>
        <v/>
      </c>
      <c r="BF230" s="36" t="str">
        <f t="shared" si="144"/>
        <v/>
      </c>
      <c r="BG230" s="36" t="str">
        <f t="shared" si="145"/>
        <v/>
      </c>
      <c r="BH230" s="36" t="str">
        <f t="shared" si="146"/>
        <v/>
      </c>
      <c r="BI230" s="36" t="str">
        <f t="shared" si="147"/>
        <v/>
      </c>
      <c r="BJ230" s="36" t="str">
        <f t="shared" si="148"/>
        <v/>
      </c>
      <c r="BK230" s="36" t="str">
        <f t="shared" si="149"/>
        <v/>
      </c>
      <c r="BL230" s="36" t="str">
        <f t="shared" si="150"/>
        <v/>
      </c>
      <c r="BM230" s="36" t="str">
        <f t="shared" si="151"/>
        <v/>
      </c>
      <c r="BN230" s="38" t="e">
        <f t="shared" si="172"/>
        <v>#DIV/0!</v>
      </c>
      <c r="BO230" s="38" t="e">
        <f t="shared" si="173"/>
        <v>#DIV/0!</v>
      </c>
      <c r="BP230" s="39" t="str">
        <f t="shared" si="152"/>
        <v/>
      </c>
      <c r="BQ230" s="39" t="str">
        <f t="shared" si="153"/>
        <v/>
      </c>
      <c r="BR230" s="39" t="str">
        <f t="shared" si="154"/>
        <v/>
      </c>
      <c r="BS230" s="39" t="str">
        <f t="shared" si="155"/>
        <v/>
      </c>
      <c r="BT230" s="39" t="str">
        <f t="shared" si="156"/>
        <v/>
      </c>
      <c r="BU230" s="39" t="str">
        <f t="shared" si="157"/>
        <v/>
      </c>
      <c r="BV230" s="39" t="str">
        <f t="shared" si="158"/>
        <v/>
      </c>
      <c r="BW230" s="39" t="str">
        <f t="shared" si="159"/>
        <v/>
      </c>
      <c r="BX230" s="39" t="str">
        <f t="shared" si="160"/>
        <v/>
      </c>
      <c r="BY230" s="39" t="str">
        <f t="shared" si="161"/>
        <v/>
      </c>
      <c r="BZ230" s="39" t="str">
        <f t="shared" si="162"/>
        <v/>
      </c>
      <c r="CA230" s="39" t="str">
        <f t="shared" si="163"/>
        <v/>
      </c>
      <c r="CB230" s="39" t="str">
        <f t="shared" si="164"/>
        <v/>
      </c>
      <c r="CC230" s="39" t="str">
        <f t="shared" si="165"/>
        <v/>
      </c>
      <c r="CD230" s="39" t="str">
        <f t="shared" si="166"/>
        <v/>
      </c>
      <c r="CE230" s="39" t="str">
        <f t="shared" si="167"/>
        <v/>
      </c>
      <c r="CF230" s="39" t="str">
        <f t="shared" si="168"/>
        <v/>
      </c>
      <c r="CG230" s="39" t="str">
        <f t="shared" si="169"/>
        <v/>
      </c>
      <c r="CH230" s="39" t="str">
        <f t="shared" si="170"/>
        <v/>
      </c>
      <c r="CI230" s="39" t="str">
        <f t="shared" si="171"/>
        <v/>
      </c>
    </row>
    <row r="231" spans="1:87">
      <c r="A231" s="18"/>
      <c r="B231" s="15" t="str">
        <f>'Gene Table'!E230</f>
        <v>mmu-miR-763</v>
      </c>
      <c r="C231" s="15" t="str">
        <f>'Gene Table'!B230</f>
        <v>J12</v>
      </c>
      <c r="D231" s="16" t="str">
        <f>IF(SUM('Test Sample Data'!D$3:D$98)&gt;10,IF(AND(ISNUMBER('Test Sample Data'!D230),'Test Sample Data'!D230&lt;$B$1,'Test Sample Data'!D230&gt;0),'Test Sample Data'!D230,$B$1),"")</f>
        <v/>
      </c>
      <c r="E231" s="17" t="str">
        <f>IF(SUM('Test Sample Data'!E$3:E$98)&gt;10,IF(AND(ISNUMBER('Test Sample Data'!E230),'Test Sample Data'!E230&lt;$B$1,'Test Sample Data'!E230&gt;0),'Test Sample Data'!E230,$B$1),"")</f>
        <v/>
      </c>
      <c r="F231" s="17" t="str">
        <f>IF(SUM('Test Sample Data'!F$3:F$98)&gt;10,IF(AND(ISNUMBER('Test Sample Data'!F230),'Test Sample Data'!F230&lt;$B$1,'Test Sample Data'!F230&gt;0),'Test Sample Data'!F230,$B$1),"")</f>
        <v/>
      </c>
      <c r="G231" s="17" t="str">
        <f>IF(SUM('Test Sample Data'!G$3:G$98)&gt;10,IF(AND(ISNUMBER('Test Sample Data'!G230),'Test Sample Data'!G230&lt;$B$1,'Test Sample Data'!G230&gt;0),'Test Sample Data'!G230,$B$1),"")</f>
        <v/>
      </c>
      <c r="H231" s="17" t="str">
        <f>IF(SUM('Test Sample Data'!H$3:H$98)&gt;10,IF(AND(ISNUMBER('Test Sample Data'!H230),'Test Sample Data'!H230&lt;$B$1,'Test Sample Data'!H230&gt;0),'Test Sample Data'!H230,$B$1),"")</f>
        <v/>
      </c>
      <c r="I231" s="17" t="str">
        <f>IF(SUM('Test Sample Data'!I$3:I$98)&gt;10,IF(AND(ISNUMBER('Test Sample Data'!I230),'Test Sample Data'!I230&lt;$B$1,'Test Sample Data'!I230&gt;0),'Test Sample Data'!I230,$B$1),"")</f>
        <v/>
      </c>
      <c r="J231" s="17" t="str">
        <f>IF(SUM('Test Sample Data'!J$3:J$98)&gt;10,IF(AND(ISNUMBER('Test Sample Data'!J230),'Test Sample Data'!J230&lt;$B$1,'Test Sample Data'!J230&gt;0),'Test Sample Data'!J230,$B$1),"")</f>
        <v/>
      </c>
      <c r="K231" s="17" t="str">
        <f>IF(SUM('Test Sample Data'!K$3:K$98)&gt;10,IF(AND(ISNUMBER('Test Sample Data'!K230),'Test Sample Data'!K230&lt;$B$1,'Test Sample Data'!K230&gt;0),'Test Sample Data'!K230,$B$1),"")</f>
        <v/>
      </c>
      <c r="L231" s="17" t="str">
        <f>IF(SUM('Test Sample Data'!L$3:L$98)&gt;10,IF(AND(ISNUMBER('Test Sample Data'!L230),'Test Sample Data'!L230&lt;$B$1,'Test Sample Data'!L230&gt;0),'Test Sample Data'!L230,$B$1),"")</f>
        <v/>
      </c>
      <c r="M231" s="17" t="str">
        <f>IF(SUM('Test Sample Data'!M$3:M$98)&gt;10,IF(AND(ISNUMBER('Test Sample Data'!M230),'Test Sample Data'!M230&lt;$B$1,'Test Sample Data'!M230&gt;0),'Test Sample Data'!M230,$B$1),"")</f>
        <v/>
      </c>
      <c r="N231" s="17" t="str">
        <f>'Gene Table'!E230</f>
        <v>mmu-miR-763</v>
      </c>
      <c r="O231" s="17" t="str">
        <f>'Gene Table'!B230</f>
        <v>J12</v>
      </c>
      <c r="P231" s="17" t="str">
        <f>IF(SUM('Control Sample Data'!D$3:D$98)&gt;10,IF(AND(ISNUMBER('Control Sample Data'!D230),'Control Sample Data'!D230&lt;$B$1,'Control Sample Data'!D230&gt;0),'Control Sample Data'!D230,$B$1),"")</f>
        <v/>
      </c>
      <c r="Q231" s="17" t="str">
        <f>IF(SUM('Control Sample Data'!E$3:E$98)&gt;10,IF(AND(ISNUMBER('Control Sample Data'!E230),'Control Sample Data'!E230&lt;$B$1,'Control Sample Data'!E230&gt;0),'Control Sample Data'!E230,$B$1),"")</f>
        <v/>
      </c>
      <c r="R231" s="17" t="str">
        <f>IF(SUM('Control Sample Data'!F$3:F$98)&gt;10,IF(AND(ISNUMBER('Control Sample Data'!F230),'Control Sample Data'!F230&lt;$B$1,'Control Sample Data'!F230&gt;0),'Control Sample Data'!F230,$B$1),"")</f>
        <v/>
      </c>
      <c r="S231" s="17" t="str">
        <f>IF(SUM('Control Sample Data'!G$3:G$98)&gt;10,IF(AND(ISNUMBER('Control Sample Data'!G230),'Control Sample Data'!G230&lt;$B$1,'Control Sample Data'!G230&gt;0),'Control Sample Data'!G230,$B$1),"")</f>
        <v/>
      </c>
      <c r="T231" s="17" t="str">
        <f>IF(SUM('Control Sample Data'!H$3:H$98)&gt;10,IF(AND(ISNUMBER('Control Sample Data'!H230),'Control Sample Data'!H230&lt;$B$1,'Control Sample Data'!H230&gt;0),'Control Sample Data'!H230,$B$1),"")</f>
        <v/>
      </c>
      <c r="U231" s="17" t="str">
        <f>IF(SUM('Control Sample Data'!I$3:I$98)&gt;10,IF(AND(ISNUMBER('Control Sample Data'!I230),'Control Sample Data'!I230&lt;$B$1,'Control Sample Data'!I230&gt;0),'Control Sample Data'!I230,$B$1),"")</f>
        <v/>
      </c>
      <c r="V231" s="17" t="str">
        <f>IF(SUM('Control Sample Data'!J$3:J$98)&gt;10,IF(AND(ISNUMBER('Control Sample Data'!J230),'Control Sample Data'!J230&lt;$B$1,'Control Sample Data'!J230&gt;0),'Control Sample Data'!J230,$B$1),"")</f>
        <v/>
      </c>
      <c r="W231" s="17" t="str">
        <f>IF(SUM('Control Sample Data'!K$3:K$98)&gt;10,IF(AND(ISNUMBER('Control Sample Data'!K230),'Control Sample Data'!K230&lt;$B$1,'Control Sample Data'!K230&gt;0),'Control Sample Data'!K230,$B$1),"")</f>
        <v/>
      </c>
      <c r="X231" s="17" t="str">
        <f>IF(SUM('Control Sample Data'!L$3:L$98)&gt;10,IF(AND(ISNUMBER('Control Sample Data'!L230),'Control Sample Data'!L230&lt;$B$1,'Control Sample Data'!L230&gt;0),'Control Sample Data'!L230,$B$1),"")</f>
        <v/>
      </c>
      <c r="Y231" s="17" t="str">
        <f>IF(SUM('Control Sample Data'!M$3:M$98)&gt;10,IF(AND(ISNUMBER('Control Sample Data'!M230),'Control Sample Data'!M230&lt;$B$1,'Control Sample Data'!M230&gt;0),'Control Sample Data'!M230,$B$1),"")</f>
        <v/>
      </c>
      <c r="AT231" s="36" t="str">
        <f t="shared" si="132"/>
        <v/>
      </c>
      <c r="AU231" s="36" t="str">
        <f t="shared" si="133"/>
        <v/>
      </c>
      <c r="AV231" s="36" t="str">
        <f t="shared" si="134"/>
        <v/>
      </c>
      <c r="AW231" s="36" t="str">
        <f t="shared" si="135"/>
        <v/>
      </c>
      <c r="AX231" s="36" t="str">
        <f t="shared" si="136"/>
        <v/>
      </c>
      <c r="AY231" s="36" t="str">
        <f t="shared" si="137"/>
        <v/>
      </c>
      <c r="AZ231" s="36" t="str">
        <f t="shared" si="138"/>
        <v/>
      </c>
      <c r="BA231" s="36" t="str">
        <f t="shared" si="139"/>
        <v/>
      </c>
      <c r="BB231" s="36" t="str">
        <f t="shared" si="140"/>
        <v/>
      </c>
      <c r="BC231" s="36" t="str">
        <f t="shared" si="141"/>
        <v/>
      </c>
      <c r="BD231" s="36" t="str">
        <f t="shared" si="142"/>
        <v/>
      </c>
      <c r="BE231" s="36" t="str">
        <f t="shared" si="143"/>
        <v/>
      </c>
      <c r="BF231" s="36" t="str">
        <f t="shared" si="144"/>
        <v/>
      </c>
      <c r="BG231" s="36" t="str">
        <f t="shared" si="145"/>
        <v/>
      </c>
      <c r="BH231" s="36" t="str">
        <f t="shared" si="146"/>
        <v/>
      </c>
      <c r="BI231" s="36" t="str">
        <f t="shared" si="147"/>
        <v/>
      </c>
      <c r="BJ231" s="36" t="str">
        <f t="shared" si="148"/>
        <v/>
      </c>
      <c r="BK231" s="36" t="str">
        <f t="shared" si="149"/>
        <v/>
      </c>
      <c r="BL231" s="36" t="str">
        <f t="shared" si="150"/>
        <v/>
      </c>
      <c r="BM231" s="36" t="str">
        <f t="shared" si="151"/>
        <v/>
      </c>
      <c r="BN231" s="38" t="e">
        <f t="shared" si="172"/>
        <v>#DIV/0!</v>
      </c>
      <c r="BO231" s="38" t="e">
        <f t="shared" si="173"/>
        <v>#DIV/0!</v>
      </c>
      <c r="BP231" s="39" t="str">
        <f t="shared" si="152"/>
        <v/>
      </c>
      <c r="BQ231" s="39" t="str">
        <f t="shared" si="153"/>
        <v/>
      </c>
      <c r="BR231" s="39" t="str">
        <f t="shared" si="154"/>
        <v/>
      </c>
      <c r="BS231" s="39" t="str">
        <f t="shared" si="155"/>
        <v/>
      </c>
      <c r="BT231" s="39" t="str">
        <f t="shared" si="156"/>
        <v/>
      </c>
      <c r="BU231" s="39" t="str">
        <f t="shared" si="157"/>
        <v/>
      </c>
      <c r="BV231" s="39" t="str">
        <f t="shared" si="158"/>
        <v/>
      </c>
      <c r="BW231" s="39" t="str">
        <f t="shared" si="159"/>
        <v/>
      </c>
      <c r="BX231" s="39" t="str">
        <f t="shared" si="160"/>
        <v/>
      </c>
      <c r="BY231" s="39" t="str">
        <f t="shared" si="161"/>
        <v/>
      </c>
      <c r="BZ231" s="39" t="str">
        <f t="shared" si="162"/>
        <v/>
      </c>
      <c r="CA231" s="39" t="str">
        <f t="shared" si="163"/>
        <v/>
      </c>
      <c r="CB231" s="39" t="str">
        <f t="shared" si="164"/>
        <v/>
      </c>
      <c r="CC231" s="39" t="str">
        <f t="shared" si="165"/>
        <v/>
      </c>
      <c r="CD231" s="39" t="str">
        <f t="shared" si="166"/>
        <v/>
      </c>
      <c r="CE231" s="39" t="str">
        <f t="shared" si="167"/>
        <v/>
      </c>
      <c r="CF231" s="39" t="str">
        <f t="shared" si="168"/>
        <v/>
      </c>
      <c r="CG231" s="39" t="str">
        <f t="shared" si="169"/>
        <v/>
      </c>
      <c r="CH231" s="39" t="str">
        <f t="shared" si="170"/>
        <v/>
      </c>
      <c r="CI231" s="39" t="str">
        <f t="shared" si="171"/>
        <v/>
      </c>
    </row>
    <row r="232" spans="1:87">
      <c r="A232" s="18"/>
      <c r="B232" s="15" t="str">
        <f>'Gene Table'!E231</f>
        <v>mmu-miR-450b-5p</v>
      </c>
      <c r="C232" s="15" t="str">
        <f>'Gene Table'!B231</f>
        <v>J13</v>
      </c>
      <c r="D232" s="16" t="str">
        <f>IF(SUM('Test Sample Data'!D$3:D$98)&gt;10,IF(AND(ISNUMBER('Test Sample Data'!D231),'Test Sample Data'!D231&lt;$B$1,'Test Sample Data'!D231&gt;0),'Test Sample Data'!D231,$B$1),"")</f>
        <v/>
      </c>
      <c r="E232" s="17" t="str">
        <f>IF(SUM('Test Sample Data'!E$3:E$98)&gt;10,IF(AND(ISNUMBER('Test Sample Data'!E231),'Test Sample Data'!E231&lt;$B$1,'Test Sample Data'!E231&gt;0),'Test Sample Data'!E231,$B$1),"")</f>
        <v/>
      </c>
      <c r="F232" s="17" t="str">
        <f>IF(SUM('Test Sample Data'!F$3:F$98)&gt;10,IF(AND(ISNUMBER('Test Sample Data'!F231),'Test Sample Data'!F231&lt;$B$1,'Test Sample Data'!F231&gt;0),'Test Sample Data'!F231,$B$1),"")</f>
        <v/>
      </c>
      <c r="G232" s="17" t="str">
        <f>IF(SUM('Test Sample Data'!G$3:G$98)&gt;10,IF(AND(ISNUMBER('Test Sample Data'!G231),'Test Sample Data'!G231&lt;$B$1,'Test Sample Data'!G231&gt;0),'Test Sample Data'!G231,$B$1),"")</f>
        <v/>
      </c>
      <c r="H232" s="17" t="str">
        <f>IF(SUM('Test Sample Data'!H$3:H$98)&gt;10,IF(AND(ISNUMBER('Test Sample Data'!H231),'Test Sample Data'!H231&lt;$B$1,'Test Sample Data'!H231&gt;0),'Test Sample Data'!H231,$B$1),"")</f>
        <v/>
      </c>
      <c r="I232" s="17" t="str">
        <f>IF(SUM('Test Sample Data'!I$3:I$98)&gt;10,IF(AND(ISNUMBER('Test Sample Data'!I231),'Test Sample Data'!I231&lt;$B$1,'Test Sample Data'!I231&gt;0),'Test Sample Data'!I231,$B$1),"")</f>
        <v/>
      </c>
      <c r="J232" s="17" t="str">
        <f>IF(SUM('Test Sample Data'!J$3:J$98)&gt;10,IF(AND(ISNUMBER('Test Sample Data'!J231),'Test Sample Data'!J231&lt;$B$1,'Test Sample Data'!J231&gt;0),'Test Sample Data'!J231,$B$1),"")</f>
        <v/>
      </c>
      <c r="K232" s="17" t="str">
        <f>IF(SUM('Test Sample Data'!K$3:K$98)&gt;10,IF(AND(ISNUMBER('Test Sample Data'!K231),'Test Sample Data'!K231&lt;$B$1,'Test Sample Data'!K231&gt;0),'Test Sample Data'!K231,$B$1),"")</f>
        <v/>
      </c>
      <c r="L232" s="17" t="str">
        <f>IF(SUM('Test Sample Data'!L$3:L$98)&gt;10,IF(AND(ISNUMBER('Test Sample Data'!L231),'Test Sample Data'!L231&lt;$B$1,'Test Sample Data'!L231&gt;0),'Test Sample Data'!L231,$B$1),"")</f>
        <v/>
      </c>
      <c r="M232" s="17" t="str">
        <f>IF(SUM('Test Sample Data'!M$3:M$98)&gt;10,IF(AND(ISNUMBER('Test Sample Data'!M231),'Test Sample Data'!M231&lt;$B$1,'Test Sample Data'!M231&gt;0),'Test Sample Data'!M231,$B$1),"")</f>
        <v/>
      </c>
      <c r="N232" s="17" t="str">
        <f>'Gene Table'!E231</f>
        <v>mmu-miR-450b-5p</v>
      </c>
      <c r="O232" s="17" t="str">
        <f>'Gene Table'!B231</f>
        <v>J13</v>
      </c>
      <c r="P232" s="17" t="str">
        <f>IF(SUM('Control Sample Data'!D$3:D$98)&gt;10,IF(AND(ISNUMBER('Control Sample Data'!D231),'Control Sample Data'!D231&lt;$B$1,'Control Sample Data'!D231&gt;0),'Control Sample Data'!D231,$B$1),"")</f>
        <v/>
      </c>
      <c r="Q232" s="17" t="str">
        <f>IF(SUM('Control Sample Data'!E$3:E$98)&gt;10,IF(AND(ISNUMBER('Control Sample Data'!E231),'Control Sample Data'!E231&lt;$B$1,'Control Sample Data'!E231&gt;0),'Control Sample Data'!E231,$B$1),"")</f>
        <v/>
      </c>
      <c r="R232" s="17" t="str">
        <f>IF(SUM('Control Sample Data'!F$3:F$98)&gt;10,IF(AND(ISNUMBER('Control Sample Data'!F231),'Control Sample Data'!F231&lt;$B$1,'Control Sample Data'!F231&gt;0),'Control Sample Data'!F231,$B$1),"")</f>
        <v/>
      </c>
      <c r="S232" s="17" t="str">
        <f>IF(SUM('Control Sample Data'!G$3:G$98)&gt;10,IF(AND(ISNUMBER('Control Sample Data'!G231),'Control Sample Data'!G231&lt;$B$1,'Control Sample Data'!G231&gt;0),'Control Sample Data'!G231,$B$1),"")</f>
        <v/>
      </c>
      <c r="T232" s="17" t="str">
        <f>IF(SUM('Control Sample Data'!H$3:H$98)&gt;10,IF(AND(ISNUMBER('Control Sample Data'!H231),'Control Sample Data'!H231&lt;$B$1,'Control Sample Data'!H231&gt;0),'Control Sample Data'!H231,$B$1),"")</f>
        <v/>
      </c>
      <c r="U232" s="17" t="str">
        <f>IF(SUM('Control Sample Data'!I$3:I$98)&gt;10,IF(AND(ISNUMBER('Control Sample Data'!I231),'Control Sample Data'!I231&lt;$B$1,'Control Sample Data'!I231&gt;0),'Control Sample Data'!I231,$B$1),"")</f>
        <v/>
      </c>
      <c r="V232" s="17" t="str">
        <f>IF(SUM('Control Sample Data'!J$3:J$98)&gt;10,IF(AND(ISNUMBER('Control Sample Data'!J231),'Control Sample Data'!J231&lt;$B$1,'Control Sample Data'!J231&gt;0),'Control Sample Data'!J231,$B$1),"")</f>
        <v/>
      </c>
      <c r="W232" s="17" t="str">
        <f>IF(SUM('Control Sample Data'!K$3:K$98)&gt;10,IF(AND(ISNUMBER('Control Sample Data'!K231),'Control Sample Data'!K231&lt;$B$1,'Control Sample Data'!K231&gt;0),'Control Sample Data'!K231,$B$1),"")</f>
        <v/>
      </c>
      <c r="X232" s="17" t="str">
        <f>IF(SUM('Control Sample Data'!L$3:L$98)&gt;10,IF(AND(ISNUMBER('Control Sample Data'!L231),'Control Sample Data'!L231&lt;$B$1,'Control Sample Data'!L231&gt;0),'Control Sample Data'!L231,$B$1),"")</f>
        <v/>
      </c>
      <c r="Y232" s="17" t="str">
        <f>IF(SUM('Control Sample Data'!M$3:M$98)&gt;10,IF(AND(ISNUMBER('Control Sample Data'!M231),'Control Sample Data'!M231&lt;$B$1,'Control Sample Data'!M231&gt;0),'Control Sample Data'!M231,$B$1),"")</f>
        <v/>
      </c>
      <c r="AT232" s="36" t="str">
        <f t="shared" si="132"/>
        <v/>
      </c>
      <c r="AU232" s="36" t="str">
        <f t="shared" si="133"/>
        <v/>
      </c>
      <c r="AV232" s="36" t="str">
        <f t="shared" si="134"/>
        <v/>
      </c>
      <c r="AW232" s="36" t="str">
        <f t="shared" si="135"/>
        <v/>
      </c>
      <c r="AX232" s="36" t="str">
        <f t="shared" si="136"/>
        <v/>
      </c>
      <c r="AY232" s="36" t="str">
        <f t="shared" si="137"/>
        <v/>
      </c>
      <c r="AZ232" s="36" t="str">
        <f t="shared" si="138"/>
        <v/>
      </c>
      <c r="BA232" s="36" t="str">
        <f t="shared" si="139"/>
        <v/>
      </c>
      <c r="BB232" s="36" t="str">
        <f t="shared" si="140"/>
        <v/>
      </c>
      <c r="BC232" s="36" t="str">
        <f t="shared" si="141"/>
        <v/>
      </c>
      <c r="BD232" s="36" t="str">
        <f t="shared" si="142"/>
        <v/>
      </c>
      <c r="BE232" s="36" t="str">
        <f t="shared" si="143"/>
        <v/>
      </c>
      <c r="BF232" s="36" t="str">
        <f t="shared" si="144"/>
        <v/>
      </c>
      <c r="BG232" s="36" t="str">
        <f t="shared" si="145"/>
        <v/>
      </c>
      <c r="BH232" s="36" t="str">
        <f t="shared" si="146"/>
        <v/>
      </c>
      <c r="BI232" s="36" t="str">
        <f t="shared" si="147"/>
        <v/>
      </c>
      <c r="BJ232" s="36" t="str">
        <f t="shared" si="148"/>
        <v/>
      </c>
      <c r="BK232" s="36" t="str">
        <f t="shared" si="149"/>
        <v/>
      </c>
      <c r="BL232" s="36" t="str">
        <f t="shared" si="150"/>
        <v/>
      </c>
      <c r="BM232" s="36" t="str">
        <f t="shared" si="151"/>
        <v/>
      </c>
      <c r="BN232" s="38" t="e">
        <f t="shared" si="172"/>
        <v>#DIV/0!</v>
      </c>
      <c r="BO232" s="38" t="e">
        <f t="shared" si="173"/>
        <v>#DIV/0!</v>
      </c>
      <c r="BP232" s="39" t="str">
        <f t="shared" si="152"/>
        <v/>
      </c>
      <c r="BQ232" s="39" t="str">
        <f t="shared" si="153"/>
        <v/>
      </c>
      <c r="BR232" s="39" t="str">
        <f t="shared" si="154"/>
        <v/>
      </c>
      <c r="BS232" s="39" t="str">
        <f t="shared" si="155"/>
        <v/>
      </c>
      <c r="BT232" s="39" t="str">
        <f t="shared" si="156"/>
        <v/>
      </c>
      <c r="BU232" s="39" t="str">
        <f t="shared" si="157"/>
        <v/>
      </c>
      <c r="BV232" s="39" t="str">
        <f t="shared" si="158"/>
        <v/>
      </c>
      <c r="BW232" s="39" t="str">
        <f t="shared" si="159"/>
        <v/>
      </c>
      <c r="BX232" s="39" t="str">
        <f t="shared" si="160"/>
        <v/>
      </c>
      <c r="BY232" s="39" t="str">
        <f t="shared" si="161"/>
        <v/>
      </c>
      <c r="BZ232" s="39" t="str">
        <f t="shared" si="162"/>
        <v/>
      </c>
      <c r="CA232" s="39" t="str">
        <f t="shared" si="163"/>
        <v/>
      </c>
      <c r="CB232" s="39" t="str">
        <f t="shared" si="164"/>
        <v/>
      </c>
      <c r="CC232" s="39" t="str">
        <f t="shared" si="165"/>
        <v/>
      </c>
      <c r="CD232" s="39" t="str">
        <f t="shared" si="166"/>
        <v/>
      </c>
      <c r="CE232" s="39" t="str">
        <f t="shared" si="167"/>
        <v/>
      </c>
      <c r="CF232" s="39" t="str">
        <f t="shared" si="168"/>
        <v/>
      </c>
      <c r="CG232" s="39" t="str">
        <f t="shared" si="169"/>
        <v/>
      </c>
      <c r="CH232" s="39" t="str">
        <f t="shared" si="170"/>
        <v/>
      </c>
      <c r="CI232" s="39" t="str">
        <f t="shared" si="171"/>
        <v/>
      </c>
    </row>
    <row r="233" spans="1:87">
      <c r="A233" s="18"/>
      <c r="B233" s="15" t="str">
        <f>'Gene Table'!E232</f>
        <v>mmu-miR-764-3p</v>
      </c>
      <c r="C233" s="15" t="str">
        <f>'Gene Table'!B232</f>
        <v>J14</v>
      </c>
      <c r="D233" s="16" t="str">
        <f>IF(SUM('Test Sample Data'!D$3:D$98)&gt;10,IF(AND(ISNUMBER('Test Sample Data'!D232),'Test Sample Data'!D232&lt;$B$1,'Test Sample Data'!D232&gt;0),'Test Sample Data'!D232,$B$1),"")</f>
        <v/>
      </c>
      <c r="E233" s="17" t="str">
        <f>IF(SUM('Test Sample Data'!E$3:E$98)&gt;10,IF(AND(ISNUMBER('Test Sample Data'!E232),'Test Sample Data'!E232&lt;$B$1,'Test Sample Data'!E232&gt;0),'Test Sample Data'!E232,$B$1),"")</f>
        <v/>
      </c>
      <c r="F233" s="17" t="str">
        <f>IF(SUM('Test Sample Data'!F$3:F$98)&gt;10,IF(AND(ISNUMBER('Test Sample Data'!F232),'Test Sample Data'!F232&lt;$B$1,'Test Sample Data'!F232&gt;0),'Test Sample Data'!F232,$B$1),"")</f>
        <v/>
      </c>
      <c r="G233" s="17" t="str">
        <f>IF(SUM('Test Sample Data'!G$3:G$98)&gt;10,IF(AND(ISNUMBER('Test Sample Data'!G232),'Test Sample Data'!G232&lt;$B$1,'Test Sample Data'!G232&gt;0),'Test Sample Data'!G232,$B$1),"")</f>
        <v/>
      </c>
      <c r="H233" s="17" t="str">
        <f>IF(SUM('Test Sample Data'!H$3:H$98)&gt;10,IF(AND(ISNUMBER('Test Sample Data'!H232),'Test Sample Data'!H232&lt;$B$1,'Test Sample Data'!H232&gt;0),'Test Sample Data'!H232,$B$1),"")</f>
        <v/>
      </c>
      <c r="I233" s="17" t="str">
        <f>IF(SUM('Test Sample Data'!I$3:I$98)&gt;10,IF(AND(ISNUMBER('Test Sample Data'!I232),'Test Sample Data'!I232&lt;$B$1,'Test Sample Data'!I232&gt;0),'Test Sample Data'!I232,$B$1),"")</f>
        <v/>
      </c>
      <c r="J233" s="17" t="str">
        <f>IF(SUM('Test Sample Data'!J$3:J$98)&gt;10,IF(AND(ISNUMBER('Test Sample Data'!J232),'Test Sample Data'!J232&lt;$B$1,'Test Sample Data'!J232&gt;0),'Test Sample Data'!J232,$B$1),"")</f>
        <v/>
      </c>
      <c r="K233" s="17" t="str">
        <f>IF(SUM('Test Sample Data'!K$3:K$98)&gt;10,IF(AND(ISNUMBER('Test Sample Data'!K232),'Test Sample Data'!K232&lt;$B$1,'Test Sample Data'!K232&gt;0),'Test Sample Data'!K232,$B$1),"")</f>
        <v/>
      </c>
      <c r="L233" s="17" t="str">
        <f>IF(SUM('Test Sample Data'!L$3:L$98)&gt;10,IF(AND(ISNUMBER('Test Sample Data'!L232),'Test Sample Data'!L232&lt;$B$1,'Test Sample Data'!L232&gt;0),'Test Sample Data'!L232,$B$1),"")</f>
        <v/>
      </c>
      <c r="M233" s="17" t="str">
        <f>IF(SUM('Test Sample Data'!M$3:M$98)&gt;10,IF(AND(ISNUMBER('Test Sample Data'!M232),'Test Sample Data'!M232&lt;$B$1,'Test Sample Data'!M232&gt;0),'Test Sample Data'!M232,$B$1),"")</f>
        <v/>
      </c>
      <c r="N233" s="17" t="str">
        <f>'Gene Table'!E232</f>
        <v>mmu-miR-764-3p</v>
      </c>
      <c r="O233" s="17" t="str">
        <f>'Gene Table'!B232</f>
        <v>J14</v>
      </c>
      <c r="P233" s="17" t="str">
        <f>IF(SUM('Control Sample Data'!D$3:D$98)&gt;10,IF(AND(ISNUMBER('Control Sample Data'!D232),'Control Sample Data'!D232&lt;$B$1,'Control Sample Data'!D232&gt;0),'Control Sample Data'!D232,$B$1),"")</f>
        <v/>
      </c>
      <c r="Q233" s="17" t="str">
        <f>IF(SUM('Control Sample Data'!E$3:E$98)&gt;10,IF(AND(ISNUMBER('Control Sample Data'!E232),'Control Sample Data'!E232&lt;$B$1,'Control Sample Data'!E232&gt;0),'Control Sample Data'!E232,$B$1),"")</f>
        <v/>
      </c>
      <c r="R233" s="17" t="str">
        <f>IF(SUM('Control Sample Data'!F$3:F$98)&gt;10,IF(AND(ISNUMBER('Control Sample Data'!F232),'Control Sample Data'!F232&lt;$B$1,'Control Sample Data'!F232&gt;0),'Control Sample Data'!F232,$B$1),"")</f>
        <v/>
      </c>
      <c r="S233" s="17" t="str">
        <f>IF(SUM('Control Sample Data'!G$3:G$98)&gt;10,IF(AND(ISNUMBER('Control Sample Data'!G232),'Control Sample Data'!G232&lt;$B$1,'Control Sample Data'!G232&gt;0),'Control Sample Data'!G232,$B$1),"")</f>
        <v/>
      </c>
      <c r="T233" s="17" t="str">
        <f>IF(SUM('Control Sample Data'!H$3:H$98)&gt;10,IF(AND(ISNUMBER('Control Sample Data'!H232),'Control Sample Data'!H232&lt;$B$1,'Control Sample Data'!H232&gt;0),'Control Sample Data'!H232,$B$1),"")</f>
        <v/>
      </c>
      <c r="U233" s="17" t="str">
        <f>IF(SUM('Control Sample Data'!I$3:I$98)&gt;10,IF(AND(ISNUMBER('Control Sample Data'!I232),'Control Sample Data'!I232&lt;$B$1,'Control Sample Data'!I232&gt;0),'Control Sample Data'!I232,$B$1),"")</f>
        <v/>
      </c>
      <c r="V233" s="17" t="str">
        <f>IF(SUM('Control Sample Data'!J$3:J$98)&gt;10,IF(AND(ISNUMBER('Control Sample Data'!J232),'Control Sample Data'!J232&lt;$B$1,'Control Sample Data'!J232&gt;0),'Control Sample Data'!J232,$B$1),"")</f>
        <v/>
      </c>
      <c r="W233" s="17" t="str">
        <f>IF(SUM('Control Sample Data'!K$3:K$98)&gt;10,IF(AND(ISNUMBER('Control Sample Data'!K232),'Control Sample Data'!K232&lt;$B$1,'Control Sample Data'!K232&gt;0),'Control Sample Data'!K232,$B$1),"")</f>
        <v/>
      </c>
      <c r="X233" s="17" t="str">
        <f>IF(SUM('Control Sample Data'!L$3:L$98)&gt;10,IF(AND(ISNUMBER('Control Sample Data'!L232),'Control Sample Data'!L232&lt;$B$1,'Control Sample Data'!L232&gt;0),'Control Sample Data'!L232,$B$1),"")</f>
        <v/>
      </c>
      <c r="Y233" s="17" t="str">
        <f>IF(SUM('Control Sample Data'!M$3:M$98)&gt;10,IF(AND(ISNUMBER('Control Sample Data'!M232),'Control Sample Data'!M232&lt;$B$1,'Control Sample Data'!M232&gt;0),'Control Sample Data'!M232,$B$1),"")</f>
        <v/>
      </c>
      <c r="AT233" s="36" t="str">
        <f t="shared" si="132"/>
        <v/>
      </c>
      <c r="AU233" s="36" t="str">
        <f t="shared" si="133"/>
        <v/>
      </c>
      <c r="AV233" s="36" t="str">
        <f t="shared" si="134"/>
        <v/>
      </c>
      <c r="AW233" s="36" t="str">
        <f t="shared" si="135"/>
        <v/>
      </c>
      <c r="AX233" s="36" t="str">
        <f t="shared" si="136"/>
        <v/>
      </c>
      <c r="AY233" s="36" t="str">
        <f t="shared" si="137"/>
        <v/>
      </c>
      <c r="AZ233" s="36" t="str">
        <f t="shared" si="138"/>
        <v/>
      </c>
      <c r="BA233" s="36" t="str">
        <f t="shared" si="139"/>
        <v/>
      </c>
      <c r="BB233" s="36" t="str">
        <f t="shared" si="140"/>
        <v/>
      </c>
      <c r="BC233" s="36" t="str">
        <f t="shared" si="141"/>
        <v/>
      </c>
      <c r="BD233" s="36" t="str">
        <f t="shared" si="142"/>
        <v/>
      </c>
      <c r="BE233" s="36" t="str">
        <f t="shared" si="143"/>
        <v/>
      </c>
      <c r="BF233" s="36" t="str">
        <f t="shared" si="144"/>
        <v/>
      </c>
      <c r="BG233" s="36" t="str">
        <f t="shared" si="145"/>
        <v/>
      </c>
      <c r="BH233" s="36" t="str">
        <f t="shared" si="146"/>
        <v/>
      </c>
      <c r="BI233" s="36" t="str">
        <f t="shared" si="147"/>
        <v/>
      </c>
      <c r="BJ233" s="36" t="str">
        <f t="shared" si="148"/>
        <v/>
      </c>
      <c r="BK233" s="36" t="str">
        <f t="shared" si="149"/>
        <v/>
      </c>
      <c r="BL233" s="36" t="str">
        <f t="shared" si="150"/>
        <v/>
      </c>
      <c r="BM233" s="36" t="str">
        <f t="shared" si="151"/>
        <v/>
      </c>
      <c r="BN233" s="38" t="e">
        <f t="shared" si="172"/>
        <v>#DIV/0!</v>
      </c>
      <c r="BO233" s="38" t="e">
        <f t="shared" si="173"/>
        <v>#DIV/0!</v>
      </c>
      <c r="BP233" s="39" t="str">
        <f t="shared" si="152"/>
        <v/>
      </c>
      <c r="BQ233" s="39" t="str">
        <f t="shared" si="153"/>
        <v/>
      </c>
      <c r="BR233" s="39" t="str">
        <f t="shared" si="154"/>
        <v/>
      </c>
      <c r="BS233" s="39" t="str">
        <f t="shared" si="155"/>
        <v/>
      </c>
      <c r="BT233" s="39" t="str">
        <f t="shared" si="156"/>
        <v/>
      </c>
      <c r="BU233" s="39" t="str">
        <f t="shared" si="157"/>
        <v/>
      </c>
      <c r="BV233" s="39" t="str">
        <f t="shared" si="158"/>
        <v/>
      </c>
      <c r="BW233" s="39" t="str">
        <f t="shared" si="159"/>
        <v/>
      </c>
      <c r="BX233" s="39" t="str">
        <f t="shared" si="160"/>
        <v/>
      </c>
      <c r="BY233" s="39" t="str">
        <f t="shared" si="161"/>
        <v/>
      </c>
      <c r="BZ233" s="39" t="str">
        <f t="shared" si="162"/>
        <v/>
      </c>
      <c r="CA233" s="39" t="str">
        <f t="shared" si="163"/>
        <v/>
      </c>
      <c r="CB233" s="39" t="str">
        <f t="shared" si="164"/>
        <v/>
      </c>
      <c r="CC233" s="39" t="str">
        <f t="shared" si="165"/>
        <v/>
      </c>
      <c r="CD233" s="39" t="str">
        <f t="shared" si="166"/>
        <v/>
      </c>
      <c r="CE233" s="39" t="str">
        <f t="shared" si="167"/>
        <v/>
      </c>
      <c r="CF233" s="39" t="str">
        <f t="shared" si="168"/>
        <v/>
      </c>
      <c r="CG233" s="39" t="str">
        <f t="shared" si="169"/>
        <v/>
      </c>
      <c r="CH233" s="39" t="str">
        <f t="shared" si="170"/>
        <v/>
      </c>
      <c r="CI233" s="39" t="str">
        <f t="shared" si="171"/>
        <v/>
      </c>
    </row>
    <row r="234" spans="1:87">
      <c r="A234" s="18"/>
      <c r="B234" s="15" t="str">
        <f>'Gene Table'!E233</f>
        <v>mmu-miR-455-3p</v>
      </c>
      <c r="C234" s="15" t="str">
        <f>'Gene Table'!B233</f>
        <v>J15</v>
      </c>
      <c r="D234" s="16" t="str">
        <f>IF(SUM('Test Sample Data'!D$3:D$98)&gt;10,IF(AND(ISNUMBER('Test Sample Data'!D233),'Test Sample Data'!D233&lt;$B$1,'Test Sample Data'!D233&gt;0),'Test Sample Data'!D233,$B$1),"")</f>
        <v/>
      </c>
      <c r="E234" s="17" t="str">
        <f>IF(SUM('Test Sample Data'!E$3:E$98)&gt;10,IF(AND(ISNUMBER('Test Sample Data'!E233),'Test Sample Data'!E233&lt;$B$1,'Test Sample Data'!E233&gt;0),'Test Sample Data'!E233,$B$1),"")</f>
        <v/>
      </c>
      <c r="F234" s="17" t="str">
        <f>IF(SUM('Test Sample Data'!F$3:F$98)&gt;10,IF(AND(ISNUMBER('Test Sample Data'!F233),'Test Sample Data'!F233&lt;$B$1,'Test Sample Data'!F233&gt;0),'Test Sample Data'!F233,$B$1),"")</f>
        <v/>
      </c>
      <c r="G234" s="17" t="str">
        <f>IF(SUM('Test Sample Data'!G$3:G$98)&gt;10,IF(AND(ISNUMBER('Test Sample Data'!G233),'Test Sample Data'!G233&lt;$B$1,'Test Sample Data'!G233&gt;0),'Test Sample Data'!G233,$B$1),"")</f>
        <v/>
      </c>
      <c r="H234" s="17" t="str">
        <f>IF(SUM('Test Sample Data'!H$3:H$98)&gt;10,IF(AND(ISNUMBER('Test Sample Data'!H233),'Test Sample Data'!H233&lt;$B$1,'Test Sample Data'!H233&gt;0),'Test Sample Data'!H233,$B$1),"")</f>
        <v/>
      </c>
      <c r="I234" s="17" t="str">
        <f>IF(SUM('Test Sample Data'!I$3:I$98)&gt;10,IF(AND(ISNUMBER('Test Sample Data'!I233),'Test Sample Data'!I233&lt;$B$1,'Test Sample Data'!I233&gt;0),'Test Sample Data'!I233,$B$1),"")</f>
        <v/>
      </c>
      <c r="J234" s="17" t="str">
        <f>IF(SUM('Test Sample Data'!J$3:J$98)&gt;10,IF(AND(ISNUMBER('Test Sample Data'!J233),'Test Sample Data'!J233&lt;$B$1,'Test Sample Data'!J233&gt;0),'Test Sample Data'!J233,$B$1),"")</f>
        <v/>
      </c>
      <c r="K234" s="17" t="str">
        <f>IF(SUM('Test Sample Data'!K$3:K$98)&gt;10,IF(AND(ISNUMBER('Test Sample Data'!K233),'Test Sample Data'!K233&lt;$B$1,'Test Sample Data'!K233&gt;0),'Test Sample Data'!K233,$B$1),"")</f>
        <v/>
      </c>
      <c r="L234" s="17" t="str">
        <f>IF(SUM('Test Sample Data'!L$3:L$98)&gt;10,IF(AND(ISNUMBER('Test Sample Data'!L233),'Test Sample Data'!L233&lt;$B$1,'Test Sample Data'!L233&gt;0),'Test Sample Data'!L233,$B$1),"")</f>
        <v/>
      </c>
      <c r="M234" s="17" t="str">
        <f>IF(SUM('Test Sample Data'!M$3:M$98)&gt;10,IF(AND(ISNUMBER('Test Sample Data'!M233),'Test Sample Data'!M233&lt;$B$1,'Test Sample Data'!M233&gt;0),'Test Sample Data'!M233,$B$1),"")</f>
        <v/>
      </c>
      <c r="N234" s="17" t="str">
        <f>'Gene Table'!E233</f>
        <v>mmu-miR-455-3p</v>
      </c>
      <c r="O234" s="17" t="str">
        <f>'Gene Table'!B233</f>
        <v>J15</v>
      </c>
      <c r="P234" s="17" t="str">
        <f>IF(SUM('Control Sample Data'!D$3:D$98)&gt;10,IF(AND(ISNUMBER('Control Sample Data'!D233),'Control Sample Data'!D233&lt;$B$1,'Control Sample Data'!D233&gt;0),'Control Sample Data'!D233,$B$1),"")</f>
        <v/>
      </c>
      <c r="Q234" s="17" t="str">
        <f>IF(SUM('Control Sample Data'!E$3:E$98)&gt;10,IF(AND(ISNUMBER('Control Sample Data'!E233),'Control Sample Data'!E233&lt;$B$1,'Control Sample Data'!E233&gt;0),'Control Sample Data'!E233,$B$1),"")</f>
        <v/>
      </c>
      <c r="R234" s="17" t="str">
        <f>IF(SUM('Control Sample Data'!F$3:F$98)&gt;10,IF(AND(ISNUMBER('Control Sample Data'!F233),'Control Sample Data'!F233&lt;$B$1,'Control Sample Data'!F233&gt;0),'Control Sample Data'!F233,$B$1),"")</f>
        <v/>
      </c>
      <c r="S234" s="17" t="str">
        <f>IF(SUM('Control Sample Data'!G$3:G$98)&gt;10,IF(AND(ISNUMBER('Control Sample Data'!G233),'Control Sample Data'!G233&lt;$B$1,'Control Sample Data'!G233&gt;0),'Control Sample Data'!G233,$B$1),"")</f>
        <v/>
      </c>
      <c r="T234" s="17" t="str">
        <f>IF(SUM('Control Sample Data'!H$3:H$98)&gt;10,IF(AND(ISNUMBER('Control Sample Data'!H233),'Control Sample Data'!H233&lt;$B$1,'Control Sample Data'!H233&gt;0),'Control Sample Data'!H233,$B$1),"")</f>
        <v/>
      </c>
      <c r="U234" s="17" t="str">
        <f>IF(SUM('Control Sample Data'!I$3:I$98)&gt;10,IF(AND(ISNUMBER('Control Sample Data'!I233),'Control Sample Data'!I233&lt;$B$1,'Control Sample Data'!I233&gt;0),'Control Sample Data'!I233,$B$1),"")</f>
        <v/>
      </c>
      <c r="V234" s="17" t="str">
        <f>IF(SUM('Control Sample Data'!J$3:J$98)&gt;10,IF(AND(ISNUMBER('Control Sample Data'!J233),'Control Sample Data'!J233&lt;$B$1,'Control Sample Data'!J233&gt;0),'Control Sample Data'!J233,$B$1),"")</f>
        <v/>
      </c>
      <c r="W234" s="17" t="str">
        <f>IF(SUM('Control Sample Data'!K$3:K$98)&gt;10,IF(AND(ISNUMBER('Control Sample Data'!K233),'Control Sample Data'!K233&lt;$B$1,'Control Sample Data'!K233&gt;0),'Control Sample Data'!K233,$B$1),"")</f>
        <v/>
      </c>
      <c r="X234" s="17" t="str">
        <f>IF(SUM('Control Sample Data'!L$3:L$98)&gt;10,IF(AND(ISNUMBER('Control Sample Data'!L233),'Control Sample Data'!L233&lt;$B$1,'Control Sample Data'!L233&gt;0),'Control Sample Data'!L233,$B$1),"")</f>
        <v/>
      </c>
      <c r="Y234" s="17" t="str">
        <f>IF(SUM('Control Sample Data'!M$3:M$98)&gt;10,IF(AND(ISNUMBER('Control Sample Data'!M233),'Control Sample Data'!M233&lt;$B$1,'Control Sample Data'!M233&gt;0),'Control Sample Data'!M233,$B$1),"")</f>
        <v/>
      </c>
      <c r="AT234" s="36" t="str">
        <f t="shared" si="132"/>
        <v/>
      </c>
      <c r="AU234" s="36" t="str">
        <f t="shared" si="133"/>
        <v/>
      </c>
      <c r="AV234" s="36" t="str">
        <f t="shared" si="134"/>
        <v/>
      </c>
      <c r="AW234" s="36" t="str">
        <f t="shared" si="135"/>
        <v/>
      </c>
      <c r="AX234" s="36" t="str">
        <f t="shared" si="136"/>
        <v/>
      </c>
      <c r="AY234" s="36" t="str">
        <f t="shared" si="137"/>
        <v/>
      </c>
      <c r="AZ234" s="36" t="str">
        <f t="shared" si="138"/>
        <v/>
      </c>
      <c r="BA234" s="36" t="str">
        <f t="shared" si="139"/>
        <v/>
      </c>
      <c r="BB234" s="36" t="str">
        <f t="shared" si="140"/>
        <v/>
      </c>
      <c r="BC234" s="36" t="str">
        <f t="shared" si="141"/>
        <v/>
      </c>
      <c r="BD234" s="36" t="str">
        <f t="shared" si="142"/>
        <v/>
      </c>
      <c r="BE234" s="36" t="str">
        <f t="shared" si="143"/>
        <v/>
      </c>
      <c r="BF234" s="36" t="str">
        <f t="shared" si="144"/>
        <v/>
      </c>
      <c r="BG234" s="36" t="str">
        <f t="shared" si="145"/>
        <v/>
      </c>
      <c r="BH234" s="36" t="str">
        <f t="shared" si="146"/>
        <v/>
      </c>
      <c r="BI234" s="36" t="str">
        <f t="shared" si="147"/>
        <v/>
      </c>
      <c r="BJ234" s="36" t="str">
        <f t="shared" si="148"/>
        <v/>
      </c>
      <c r="BK234" s="36" t="str">
        <f t="shared" si="149"/>
        <v/>
      </c>
      <c r="BL234" s="36" t="str">
        <f t="shared" si="150"/>
        <v/>
      </c>
      <c r="BM234" s="36" t="str">
        <f t="shared" si="151"/>
        <v/>
      </c>
      <c r="BN234" s="38" t="e">
        <f t="shared" si="172"/>
        <v>#DIV/0!</v>
      </c>
      <c r="BO234" s="38" t="e">
        <f t="shared" si="173"/>
        <v>#DIV/0!</v>
      </c>
      <c r="BP234" s="39" t="str">
        <f t="shared" si="152"/>
        <v/>
      </c>
      <c r="BQ234" s="39" t="str">
        <f t="shared" si="153"/>
        <v/>
      </c>
      <c r="BR234" s="39" t="str">
        <f t="shared" si="154"/>
        <v/>
      </c>
      <c r="BS234" s="39" t="str">
        <f t="shared" si="155"/>
        <v/>
      </c>
      <c r="BT234" s="39" t="str">
        <f t="shared" si="156"/>
        <v/>
      </c>
      <c r="BU234" s="39" t="str">
        <f t="shared" si="157"/>
        <v/>
      </c>
      <c r="BV234" s="39" t="str">
        <f t="shared" si="158"/>
        <v/>
      </c>
      <c r="BW234" s="39" t="str">
        <f t="shared" si="159"/>
        <v/>
      </c>
      <c r="BX234" s="39" t="str">
        <f t="shared" si="160"/>
        <v/>
      </c>
      <c r="BY234" s="39" t="str">
        <f t="shared" si="161"/>
        <v/>
      </c>
      <c r="BZ234" s="39" t="str">
        <f t="shared" si="162"/>
        <v/>
      </c>
      <c r="CA234" s="39" t="str">
        <f t="shared" si="163"/>
        <v/>
      </c>
      <c r="CB234" s="39" t="str">
        <f t="shared" si="164"/>
        <v/>
      </c>
      <c r="CC234" s="39" t="str">
        <f t="shared" si="165"/>
        <v/>
      </c>
      <c r="CD234" s="39" t="str">
        <f t="shared" si="166"/>
        <v/>
      </c>
      <c r="CE234" s="39" t="str">
        <f t="shared" si="167"/>
        <v/>
      </c>
      <c r="CF234" s="39" t="str">
        <f t="shared" si="168"/>
        <v/>
      </c>
      <c r="CG234" s="39" t="str">
        <f t="shared" si="169"/>
        <v/>
      </c>
      <c r="CH234" s="39" t="str">
        <f t="shared" si="170"/>
        <v/>
      </c>
      <c r="CI234" s="39" t="str">
        <f t="shared" si="171"/>
        <v/>
      </c>
    </row>
    <row r="235" spans="1:87">
      <c r="A235" s="18"/>
      <c r="B235" s="15" t="str">
        <f>'Gene Table'!E234</f>
        <v>mmu-miR-764-5p</v>
      </c>
      <c r="C235" s="15" t="str">
        <f>'Gene Table'!B234</f>
        <v>J16</v>
      </c>
      <c r="D235" s="16" t="str">
        <f>IF(SUM('Test Sample Data'!D$3:D$98)&gt;10,IF(AND(ISNUMBER('Test Sample Data'!D234),'Test Sample Data'!D234&lt;$B$1,'Test Sample Data'!D234&gt;0),'Test Sample Data'!D234,$B$1),"")</f>
        <v/>
      </c>
      <c r="E235" s="17" t="str">
        <f>IF(SUM('Test Sample Data'!E$3:E$98)&gt;10,IF(AND(ISNUMBER('Test Sample Data'!E234),'Test Sample Data'!E234&lt;$B$1,'Test Sample Data'!E234&gt;0),'Test Sample Data'!E234,$B$1),"")</f>
        <v/>
      </c>
      <c r="F235" s="17" t="str">
        <f>IF(SUM('Test Sample Data'!F$3:F$98)&gt;10,IF(AND(ISNUMBER('Test Sample Data'!F234),'Test Sample Data'!F234&lt;$B$1,'Test Sample Data'!F234&gt;0),'Test Sample Data'!F234,$B$1),"")</f>
        <v/>
      </c>
      <c r="G235" s="17" t="str">
        <f>IF(SUM('Test Sample Data'!G$3:G$98)&gt;10,IF(AND(ISNUMBER('Test Sample Data'!G234),'Test Sample Data'!G234&lt;$B$1,'Test Sample Data'!G234&gt;0),'Test Sample Data'!G234,$B$1),"")</f>
        <v/>
      </c>
      <c r="H235" s="17" t="str">
        <f>IF(SUM('Test Sample Data'!H$3:H$98)&gt;10,IF(AND(ISNUMBER('Test Sample Data'!H234),'Test Sample Data'!H234&lt;$B$1,'Test Sample Data'!H234&gt;0),'Test Sample Data'!H234,$B$1),"")</f>
        <v/>
      </c>
      <c r="I235" s="17" t="str">
        <f>IF(SUM('Test Sample Data'!I$3:I$98)&gt;10,IF(AND(ISNUMBER('Test Sample Data'!I234),'Test Sample Data'!I234&lt;$B$1,'Test Sample Data'!I234&gt;0),'Test Sample Data'!I234,$B$1),"")</f>
        <v/>
      </c>
      <c r="J235" s="17" t="str">
        <f>IF(SUM('Test Sample Data'!J$3:J$98)&gt;10,IF(AND(ISNUMBER('Test Sample Data'!J234),'Test Sample Data'!J234&lt;$B$1,'Test Sample Data'!J234&gt;0),'Test Sample Data'!J234,$B$1),"")</f>
        <v/>
      </c>
      <c r="K235" s="17" t="str">
        <f>IF(SUM('Test Sample Data'!K$3:K$98)&gt;10,IF(AND(ISNUMBER('Test Sample Data'!K234),'Test Sample Data'!K234&lt;$B$1,'Test Sample Data'!K234&gt;0),'Test Sample Data'!K234,$B$1),"")</f>
        <v/>
      </c>
      <c r="L235" s="17" t="str">
        <f>IF(SUM('Test Sample Data'!L$3:L$98)&gt;10,IF(AND(ISNUMBER('Test Sample Data'!L234),'Test Sample Data'!L234&lt;$B$1,'Test Sample Data'!L234&gt;0),'Test Sample Data'!L234,$B$1),"")</f>
        <v/>
      </c>
      <c r="M235" s="17" t="str">
        <f>IF(SUM('Test Sample Data'!M$3:M$98)&gt;10,IF(AND(ISNUMBER('Test Sample Data'!M234),'Test Sample Data'!M234&lt;$B$1,'Test Sample Data'!M234&gt;0),'Test Sample Data'!M234,$B$1),"")</f>
        <v/>
      </c>
      <c r="N235" s="17" t="str">
        <f>'Gene Table'!E234</f>
        <v>mmu-miR-764-5p</v>
      </c>
      <c r="O235" s="17" t="str">
        <f>'Gene Table'!B234</f>
        <v>J16</v>
      </c>
      <c r="P235" s="17" t="str">
        <f>IF(SUM('Control Sample Data'!D$3:D$98)&gt;10,IF(AND(ISNUMBER('Control Sample Data'!D234),'Control Sample Data'!D234&lt;$B$1,'Control Sample Data'!D234&gt;0),'Control Sample Data'!D234,$B$1),"")</f>
        <v/>
      </c>
      <c r="Q235" s="17" t="str">
        <f>IF(SUM('Control Sample Data'!E$3:E$98)&gt;10,IF(AND(ISNUMBER('Control Sample Data'!E234),'Control Sample Data'!E234&lt;$B$1,'Control Sample Data'!E234&gt;0),'Control Sample Data'!E234,$B$1),"")</f>
        <v/>
      </c>
      <c r="R235" s="17" t="str">
        <f>IF(SUM('Control Sample Data'!F$3:F$98)&gt;10,IF(AND(ISNUMBER('Control Sample Data'!F234),'Control Sample Data'!F234&lt;$B$1,'Control Sample Data'!F234&gt;0),'Control Sample Data'!F234,$B$1),"")</f>
        <v/>
      </c>
      <c r="S235" s="17" t="str">
        <f>IF(SUM('Control Sample Data'!G$3:G$98)&gt;10,IF(AND(ISNUMBER('Control Sample Data'!G234),'Control Sample Data'!G234&lt;$B$1,'Control Sample Data'!G234&gt;0),'Control Sample Data'!G234,$B$1),"")</f>
        <v/>
      </c>
      <c r="T235" s="17" t="str">
        <f>IF(SUM('Control Sample Data'!H$3:H$98)&gt;10,IF(AND(ISNUMBER('Control Sample Data'!H234),'Control Sample Data'!H234&lt;$B$1,'Control Sample Data'!H234&gt;0),'Control Sample Data'!H234,$B$1),"")</f>
        <v/>
      </c>
      <c r="U235" s="17" t="str">
        <f>IF(SUM('Control Sample Data'!I$3:I$98)&gt;10,IF(AND(ISNUMBER('Control Sample Data'!I234),'Control Sample Data'!I234&lt;$B$1,'Control Sample Data'!I234&gt;0),'Control Sample Data'!I234,$B$1),"")</f>
        <v/>
      </c>
      <c r="V235" s="17" t="str">
        <f>IF(SUM('Control Sample Data'!J$3:J$98)&gt;10,IF(AND(ISNUMBER('Control Sample Data'!J234),'Control Sample Data'!J234&lt;$B$1,'Control Sample Data'!J234&gt;0),'Control Sample Data'!J234,$B$1),"")</f>
        <v/>
      </c>
      <c r="W235" s="17" t="str">
        <f>IF(SUM('Control Sample Data'!K$3:K$98)&gt;10,IF(AND(ISNUMBER('Control Sample Data'!K234),'Control Sample Data'!K234&lt;$B$1,'Control Sample Data'!K234&gt;0),'Control Sample Data'!K234,$B$1),"")</f>
        <v/>
      </c>
      <c r="X235" s="17" t="str">
        <f>IF(SUM('Control Sample Data'!L$3:L$98)&gt;10,IF(AND(ISNUMBER('Control Sample Data'!L234),'Control Sample Data'!L234&lt;$B$1,'Control Sample Data'!L234&gt;0),'Control Sample Data'!L234,$B$1),"")</f>
        <v/>
      </c>
      <c r="Y235" s="17" t="str">
        <f>IF(SUM('Control Sample Data'!M$3:M$98)&gt;10,IF(AND(ISNUMBER('Control Sample Data'!M234),'Control Sample Data'!M234&lt;$B$1,'Control Sample Data'!M234&gt;0),'Control Sample Data'!M234,$B$1),"")</f>
        <v/>
      </c>
      <c r="AT235" s="36" t="str">
        <f t="shared" si="132"/>
        <v/>
      </c>
      <c r="AU235" s="36" t="str">
        <f t="shared" si="133"/>
        <v/>
      </c>
      <c r="AV235" s="36" t="str">
        <f t="shared" si="134"/>
        <v/>
      </c>
      <c r="AW235" s="36" t="str">
        <f t="shared" si="135"/>
        <v/>
      </c>
      <c r="AX235" s="36" t="str">
        <f t="shared" si="136"/>
        <v/>
      </c>
      <c r="AY235" s="36" t="str">
        <f t="shared" si="137"/>
        <v/>
      </c>
      <c r="AZ235" s="36" t="str">
        <f t="shared" si="138"/>
        <v/>
      </c>
      <c r="BA235" s="36" t="str">
        <f t="shared" si="139"/>
        <v/>
      </c>
      <c r="BB235" s="36" t="str">
        <f t="shared" si="140"/>
        <v/>
      </c>
      <c r="BC235" s="36" t="str">
        <f t="shared" si="141"/>
        <v/>
      </c>
      <c r="BD235" s="36" t="str">
        <f t="shared" si="142"/>
        <v/>
      </c>
      <c r="BE235" s="36" t="str">
        <f t="shared" si="143"/>
        <v/>
      </c>
      <c r="BF235" s="36" t="str">
        <f t="shared" si="144"/>
        <v/>
      </c>
      <c r="BG235" s="36" t="str">
        <f t="shared" si="145"/>
        <v/>
      </c>
      <c r="BH235" s="36" t="str">
        <f t="shared" si="146"/>
        <v/>
      </c>
      <c r="BI235" s="36" t="str">
        <f t="shared" si="147"/>
        <v/>
      </c>
      <c r="BJ235" s="36" t="str">
        <f t="shared" si="148"/>
        <v/>
      </c>
      <c r="BK235" s="36" t="str">
        <f t="shared" si="149"/>
        <v/>
      </c>
      <c r="BL235" s="36" t="str">
        <f t="shared" si="150"/>
        <v/>
      </c>
      <c r="BM235" s="36" t="str">
        <f t="shared" si="151"/>
        <v/>
      </c>
      <c r="BN235" s="38" t="e">
        <f t="shared" si="172"/>
        <v>#DIV/0!</v>
      </c>
      <c r="BO235" s="38" t="e">
        <f t="shared" si="173"/>
        <v>#DIV/0!</v>
      </c>
      <c r="BP235" s="39" t="str">
        <f t="shared" si="152"/>
        <v/>
      </c>
      <c r="BQ235" s="39" t="str">
        <f t="shared" si="153"/>
        <v/>
      </c>
      <c r="BR235" s="39" t="str">
        <f t="shared" si="154"/>
        <v/>
      </c>
      <c r="BS235" s="39" t="str">
        <f t="shared" si="155"/>
        <v/>
      </c>
      <c r="BT235" s="39" t="str">
        <f t="shared" si="156"/>
        <v/>
      </c>
      <c r="BU235" s="39" t="str">
        <f t="shared" si="157"/>
        <v/>
      </c>
      <c r="BV235" s="39" t="str">
        <f t="shared" si="158"/>
        <v/>
      </c>
      <c r="BW235" s="39" t="str">
        <f t="shared" si="159"/>
        <v/>
      </c>
      <c r="BX235" s="39" t="str">
        <f t="shared" si="160"/>
        <v/>
      </c>
      <c r="BY235" s="39" t="str">
        <f t="shared" si="161"/>
        <v/>
      </c>
      <c r="BZ235" s="39" t="str">
        <f t="shared" si="162"/>
        <v/>
      </c>
      <c r="CA235" s="39" t="str">
        <f t="shared" si="163"/>
        <v/>
      </c>
      <c r="CB235" s="39" t="str">
        <f t="shared" si="164"/>
        <v/>
      </c>
      <c r="CC235" s="39" t="str">
        <f t="shared" si="165"/>
        <v/>
      </c>
      <c r="CD235" s="39" t="str">
        <f t="shared" si="166"/>
        <v/>
      </c>
      <c r="CE235" s="39" t="str">
        <f t="shared" si="167"/>
        <v/>
      </c>
      <c r="CF235" s="39" t="str">
        <f t="shared" si="168"/>
        <v/>
      </c>
      <c r="CG235" s="39" t="str">
        <f t="shared" si="169"/>
        <v/>
      </c>
      <c r="CH235" s="39" t="str">
        <f t="shared" si="170"/>
        <v/>
      </c>
      <c r="CI235" s="39" t="str">
        <f t="shared" si="171"/>
        <v/>
      </c>
    </row>
    <row r="236" spans="1:87">
      <c r="A236" s="18"/>
      <c r="B236" s="15" t="str">
        <f>'Gene Table'!E235</f>
        <v>mmu-miR-463-3p</v>
      </c>
      <c r="C236" s="15" t="str">
        <f>'Gene Table'!B235</f>
        <v>J17</v>
      </c>
      <c r="D236" s="16" t="str">
        <f>IF(SUM('Test Sample Data'!D$3:D$98)&gt;10,IF(AND(ISNUMBER('Test Sample Data'!D235),'Test Sample Data'!D235&lt;$B$1,'Test Sample Data'!D235&gt;0),'Test Sample Data'!D235,$B$1),"")</f>
        <v/>
      </c>
      <c r="E236" s="17" t="str">
        <f>IF(SUM('Test Sample Data'!E$3:E$98)&gt;10,IF(AND(ISNUMBER('Test Sample Data'!E235),'Test Sample Data'!E235&lt;$B$1,'Test Sample Data'!E235&gt;0),'Test Sample Data'!E235,$B$1),"")</f>
        <v/>
      </c>
      <c r="F236" s="17" t="str">
        <f>IF(SUM('Test Sample Data'!F$3:F$98)&gt;10,IF(AND(ISNUMBER('Test Sample Data'!F235),'Test Sample Data'!F235&lt;$B$1,'Test Sample Data'!F235&gt;0),'Test Sample Data'!F235,$B$1),"")</f>
        <v/>
      </c>
      <c r="G236" s="17" t="str">
        <f>IF(SUM('Test Sample Data'!G$3:G$98)&gt;10,IF(AND(ISNUMBER('Test Sample Data'!G235),'Test Sample Data'!G235&lt;$B$1,'Test Sample Data'!G235&gt;0),'Test Sample Data'!G235,$B$1),"")</f>
        <v/>
      </c>
      <c r="H236" s="17" t="str">
        <f>IF(SUM('Test Sample Data'!H$3:H$98)&gt;10,IF(AND(ISNUMBER('Test Sample Data'!H235),'Test Sample Data'!H235&lt;$B$1,'Test Sample Data'!H235&gt;0),'Test Sample Data'!H235,$B$1),"")</f>
        <v/>
      </c>
      <c r="I236" s="17" t="str">
        <f>IF(SUM('Test Sample Data'!I$3:I$98)&gt;10,IF(AND(ISNUMBER('Test Sample Data'!I235),'Test Sample Data'!I235&lt;$B$1,'Test Sample Data'!I235&gt;0),'Test Sample Data'!I235,$B$1),"")</f>
        <v/>
      </c>
      <c r="J236" s="17" t="str">
        <f>IF(SUM('Test Sample Data'!J$3:J$98)&gt;10,IF(AND(ISNUMBER('Test Sample Data'!J235),'Test Sample Data'!J235&lt;$B$1,'Test Sample Data'!J235&gt;0),'Test Sample Data'!J235,$B$1),"")</f>
        <v/>
      </c>
      <c r="K236" s="17" t="str">
        <f>IF(SUM('Test Sample Data'!K$3:K$98)&gt;10,IF(AND(ISNUMBER('Test Sample Data'!K235),'Test Sample Data'!K235&lt;$B$1,'Test Sample Data'!K235&gt;0),'Test Sample Data'!K235,$B$1),"")</f>
        <v/>
      </c>
      <c r="L236" s="17" t="str">
        <f>IF(SUM('Test Sample Data'!L$3:L$98)&gt;10,IF(AND(ISNUMBER('Test Sample Data'!L235),'Test Sample Data'!L235&lt;$B$1,'Test Sample Data'!L235&gt;0),'Test Sample Data'!L235,$B$1),"")</f>
        <v/>
      </c>
      <c r="M236" s="17" t="str">
        <f>IF(SUM('Test Sample Data'!M$3:M$98)&gt;10,IF(AND(ISNUMBER('Test Sample Data'!M235),'Test Sample Data'!M235&lt;$B$1,'Test Sample Data'!M235&gt;0),'Test Sample Data'!M235,$B$1),"")</f>
        <v/>
      </c>
      <c r="N236" s="17" t="str">
        <f>'Gene Table'!E235</f>
        <v>mmu-miR-463-3p</v>
      </c>
      <c r="O236" s="17" t="str">
        <f>'Gene Table'!B235</f>
        <v>J17</v>
      </c>
      <c r="P236" s="17" t="str">
        <f>IF(SUM('Control Sample Data'!D$3:D$98)&gt;10,IF(AND(ISNUMBER('Control Sample Data'!D235),'Control Sample Data'!D235&lt;$B$1,'Control Sample Data'!D235&gt;0),'Control Sample Data'!D235,$B$1),"")</f>
        <v/>
      </c>
      <c r="Q236" s="17" t="str">
        <f>IF(SUM('Control Sample Data'!E$3:E$98)&gt;10,IF(AND(ISNUMBER('Control Sample Data'!E235),'Control Sample Data'!E235&lt;$B$1,'Control Sample Data'!E235&gt;0),'Control Sample Data'!E235,$B$1),"")</f>
        <v/>
      </c>
      <c r="R236" s="17" t="str">
        <f>IF(SUM('Control Sample Data'!F$3:F$98)&gt;10,IF(AND(ISNUMBER('Control Sample Data'!F235),'Control Sample Data'!F235&lt;$B$1,'Control Sample Data'!F235&gt;0),'Control Sample Data'!F235,$B$1),"")</f>
        <v/>
      </c>
      <c r="S236" s="17" t="str">
        <f>IF(SUM('Control Sample Data'!G$3:G$98)&gt;10,IF(AND(ISNUMBER('Control Sample Data'!G235),'Control Sample Data'!G235&lt;$B$1,'Control Sample Data'!G235&gt;0),'Control Sample Data'!G235,$B$1),"")</f>
        <v/>
      </c>
      <c r="T236" s="17" t="str">
        <f>IF(SUM('Control Sample Data'!H$3:H$98)&gt;10,IF(AND(ISNUMBER('Control Sample Data'!H235),'Control Sample Data'!H235&lt;$B$1,'Control Sample Data'!H235&gt;0),'Control Sample Data'!H235,$B$1),"")</f>
        <v/>
      </c>
      <c r="U236" s="17" t="str">
        <f>IF(SUM('Control Sample Data'!I$3:I$98)&gt;10,IF(AND(ISNUMBER('Control Sample Data'!I235),'Control Sample Data'!I235&lt;$B$1,'Control Sample Data'!I235&gt;0),'Control Sample Data'!I235,$B$1),"")</f>
        <v/>
      </c>
      <c r="V236" s="17" t="str">
        <f>IF(SUM('Control Sample Data'!J$3:J$98)&gt;10,IF(AND(ISNUMBER('Control Sample Data'!J235),'Control Sample Data'!J235&lt;$B$1,'Control Sample Data'!J235&gt;0),'Control Sample Data'!J235,$B$1),"")</f>
        <v/>
      </c>
      <c r="W236" s="17" t="str">
        <f>IF(SUM('Control Sample Data'!K$3:K$98)&gt;10,IF(AND(ISNUMBER('Control Sample Data'!K235),'Control Sample Data'!K235&lt;$B$1,'Control Sample Data'!K235&gt;0),'Control Sample Data'!K235,$B$1),"")</f>
        <v/>
      </c>
      <c r="X236" s="17" t="str">
        <f>IF(SUM('Control Sample Data'!L$3:L$98)&gt;10,IF(AND(ISNUMBER('Control Sample Data'!L235),'Control Sample Data'!L235&lt;$B$1,'Control Sample Data'!L235&gt;0),'Control Sample Data'!L235,$B$1),"")</f>
        <v/>
      </c>
      <c r="Y236" s="17" t="str">
        <f>IF(SUM('Control Sample Data'!M$3:M$98)&gt;10,IF(AND(ISNUMBER('Control Sample Data'!M235),'Control Sample Data'!M235&lt;$B$1,'Control Sample Data'!M235&gt;0),'Control Sample Data'!M235,$B$1),"")</f>
        <v/>
      </c>
      <c r="AT236" s="36" t="str">
        <f t="shared" si="132"/>
        <v/>
      </c>
      <c r="AU236" s="36" t="str">
        <f t="shared" si="133"/>
        <v/>
      </c>
      <c r="AV236" s="36" t="str">
        <f t="shared" si="134"/>
        <v/>
      </c>
      <c r="AW236" s="36" t="str">
        <f t="shared" si="135"/>
        <v/>
      </c>
      <c r="AX236" s="36" t="str">
        <f t="shared" si="136"/>
        <v/>
      </c>
      <c r="AY236" s="36" t="str">
        <f t="shared" si="137"/>
        <v/>
      </c>
      <c r="AZ236" s="36" t="str">
        <f t="shared" si="138"/>
        <v/>
      </c>
      <c r="BA236" s="36" t="str">
        <f t="shared" si="139"/>
        <v/>
      </c>
      <c r="BB236" s="36" t="str">
        <f t="shared" si="140"/>
        <v/>
      </c>
      <c r="BC236" s="36" t="str">
        <f t="shared" si="141"/>
        <v/>
      </c>
      <c r="BD236" s="36" t="str">
        <f t="shared" si="142"/>
        <v/>
      </c>
      <c r="BE236" s="36" t="str">
        <f t="shared" si="143"/>
        <v/>
      </c>
      <c r="BF236" s="36" t="str">
        <f t="shared" si="144"/>
        <v/>
      </c>
      <c r="BG236" s="36" t="str">
        <f t="shared" si="145"/>
        <v/>
      </c>
      <c r="BH236" s="36" t="str">
        <f t="shared" si="146"/>
        <v/>
      </c>
      <c r="BI236" s="36" t="str">
        <f t="shared" si="147"/>
        <v/>
      </c>
      <c r="BJ236" s="36" t="str">
        <f t="shared" si="148"/>
        <v/>
      </c>
      <c r="BK236" s="36" t="str">
        <f t="shared" si="149"/>
        <v/>
      </c>
      <c r="BL236" s="36" t="str">
        <f t="shared" si="150"/>
        <v/>
      </c>
      <c r="BM236" s="36" t="str">
        <f t="shared" si="151"/>
        <v/>
      </c>
      <c r="BN236" s="38" t="e">
        <f t="shared" si="172"/>
        <v>#DIV/0!</v>
      </c>
      <c r="BO236" s="38" t="e">
        <f t="shared" si="173"/>
        <v>#DIV/0!</v>
      </c>
      <c r="BP236" s="39" t="str">
        <f t="shared" si="152"/>
        <v/>
      </c>
      <c r="BQ236" s="39" t="str">
        <f t="shared" si="153"/>
        <v/>
      </c>
      <c r="BR236" s="39" t="str">
        <f t="shared" si="154"/>
        <v/>
      </c>
      <c r="BS236" s="39" t="str">
        <f t="shared" si="155"/>
        <v/>
      </c>
      <c r="BT236" s="39" t="str">
        <f t="shared" si="156"/>
        <v/>
      </c>
      <c r="BU236" s="39" t="str">
        <f t="shared" si="157"/>
        <v/>
      </c>
      <c r="BV236" s="39" t="str">
        <f t="shared" si="158"/>
        <v/>
      </c>
      <c r="BW236" s="39" t="str">
        <f t="shared" si="159"/>
        <v/>
      </c>
      <c r="BX236" s="39" t="str">
        <f t="shared" si="160"/>
        <v/>
      </c>
      <c r="BY236" s="39" t="str">
        <f t="shared" si="161"/>
        <v/>
      </c>
      <c r="BZ236" s="39" t="str">
        <f t="shared" si="162"/>
        <v/>
      </c>
      <c r="CA236" s="39" t="str">
        <f t="shared" si="163"/>
        <v/>
      </c>
      <c r="CB236" s="39" t="str">
        <f t="shared" si="164"/>
        <v/>
      </c>
      <c r="CC236" s="39" t="str">
        <f t="shared" si="165"/>
        <v/>
      </c>
      <c r="CD236" s="39" t="str">
        <f t="shared" si="166"/>
        <v/>
      </c>
      <c r="CE236" s="39" t="str">
        <f t="shared" si="167"/>
        <v/>
      </c>
      <c r="CF236" s="39" t="str">
        <f t="shared" si="168"/>
        <v/>
      </c>
      <c r="CG236" s="39" t="str">
        <f t="shared" si="169"/>
        <v/>
      </c>
      <c r="CH236" s="39" t="str">
        <f t="shared" si="170"/>
        <v/>
      </c>
      <c r="CI236" s="39" t="str">
        <f t="shared" si="171"/>
        <v/>
      </c>
    </row>
    <row r="237" spans="1:87">
      <c r="A237" s="18"/>
      <c r="B237" s="15" t="str">
        <f>'Gene Table'!E236</f>
        <v>mmu-miR-770-5p</v>
      </c>
      <c r="C237" s="15" t="str">
        <f>'Gene Table'!B236</f>
        <v>J18</v>
      </c>
      <c r="D237" s="16" t="str">
        <f>IF(SUM('Test Sample Data'!D$3:D$98)&gt;10,IF(AND(ISNUMBER('Test Sample Data'!D236),'Test Sample Data'!D236&lt;$B$1,'Test Sample Data'!D236&gt;0),'Test Sample Data'!D236,$B$1),"")</f>
        <v/>
      </c>
      <c r="E237" s="17" t="str">
        <f>IF(SUM('Test Sample Data'!E$3:E$98)&gt;10,IF(AND(ISNUMBER('Test Sample Data'!E236),'Test Sample Data'!E236&lt;$B$1,'Test Sample Data'!E236&gt;0),'Test Sample Data'!E236,$B$1),"")</f>
        <v/>
      </c>
      <c r="F237" s="17" t="str">
        <f>IF(SUM('Test Sample Data'!F$3:F$98)&gt;10,IF(AND(ISNUMBER('Test Sample Data'!F236),'Test Sample Data'!F236&lt;$B$1,'Test Sample Data'!F236&gt;0),'Test Sample Data'!F236,$B$1),"")</f>
        <v/>
      </c>
      <c r="G237" s="17" t="str">
        <f>IF(SUM('Test Sample Data'!G$3:G$98)&gt;10,IF(AND(ISNUMBER('Test Sample Data'!G236),'Test Sample Data'!G236&lt;$B$1,'Test Sample Data'!G236&gt;0),'Test Sample Data'!G236,$B$1),"")</f>
        <v/>
      </c>
      <c r="H237" s="17" t="str">
        <f>IF(SUM('Test Sample Data'!H$3:H$98)&gt;10,IF(AND(ISNUMBER('Test Sample Data'!H236),'Test Sample Data'!H236&lt;$B$1,'Test Sample Data'!H236&gt;0),'Test Sample Data'!H236,$B$1),"")</f>
        <v/>
      </c>
      <c r="I237" s="17" t="str">
        <f>IF(SUM('Test Sample Data'!I$3:I$98)&gt;10,IF(AND(ISNUMBER('Test Sample Data'!I236),'Test Sample Data'!I236&lt;$B$1,'Test Sample Data'!I236&gt;0),'Test Sample Data'!I236,$B$1),"")</f>
        <v/>
      </c>
      <c r="J237" s="17" t="str">
        <f>IF(SUM('Test Sample Data'!J$3:J$98)&gt;10,IF(AND(ISNUMBER('Test Sample Data'!J236),'Test Sample Data'!J236&lt;$B$1,'Test Sample Data'!J236&gt;0),'Test Sample Data'!J236,$B$1),"")</f>
        <v/>
      </c>
      <c r="K237" s="17" t="str">
        <f>IF(SUM('Test Sample Data'!K$3:K$98)&gt;10,IF(AND(ISNUMBER('Test Sample Data'!K236),'Test Sample Data'!K236&lt;$B$1,'Test Sample Data'!K236&gt;0),'Test Sample Data'!K236,$B$1),"")</f>
        <v/>
      </c>
      <c r="L237" s="17" t="str">
        <f>IF(SUM('Test Sample Data'!L$3:L$98)&gt;10,IF(AND(ISNUMBER('Test Sample Data'!L236),'Test Sample Data'!L236&lt;$B$1,'Test Sample Data'!L236&gt;0),'Test Sample Data'!L236,$B$1),"")</f>
        <v/>
      </c>
      <c r="M237" s="17" t="str">
        <f>IF(SUM('Test Sample Data'!M$3:M$98)&gt;10,IF(AND(ISNUMBER('Test Sample Data'!M236),'Test Sample Data'!M236&lt;$B$1,'Test Sample Data'!M236&gt;0),'Test Sample Data'!M236,$B$1),"")</f>
        <v/>
      </c>
      <c r="N237" s="17" t="str">
        <f>'Gene Table'!E236</f>
        <v>mmu-miR-770-5p</v>
      </c>
      <c r="O237" s="17" t="str">
        <f>'Gene Table'!B236</f>
        <v>J18</v>
      </c>
      <c r="P237" s="17" t="str">
        <f>IF(SUM('Control Sample Data'!D$3:D$98)&gt;10,IF(AND(ISNUMBER('Control Sample Data'!D236),'Control Sample Data'!D236&lt;$B$1,'Control Sample Data'!D236&gt;0),'Control Sample Data'!D236,$B$1),"")</f>
        <v/>
      </c>
      <c r="Q237" s="17" t="str">
        <f>IF(SUM('Control Sample Data'!E$3:E$98)&gt;10,IF(AND(ISNUMBER('Control Sample Data'!E236),'Control Sample Data'!E236&lt;$B$1,'Control Sample Data'!E236&gt;0),'Control Sample Data'!E236,$B$1),"")</f>
        <v/>
      </c>
      <c r="R237" s="17" t="str">
        <f>IF(SUM('Control Sample Data'!F$3:F$98)&gt;10,IF(AND(ISNUMBER('Control Sample Data'!F236),'Control Sample Data'!F236&lt;$B$1,'Control Sample Data'!F236&gt;0),'Control Sample Data'!F236,$B$1),"")</f>
        <v/>
      </c>
      <c r="S237" s="17" t="str">
        <f>IF(SUM('Control Sample Data'!G$3:G$98)&gt;10,IF(AND(ISNUMBER('Control Sample Data'!G236),'Control Sample Data'!G236&lt;$B$1,'Control Sample Data'!G236&gt;0),'Control Sample Data'!G236,$B$1),"")</f>
        <v/>
      </c>
      <c r="T237" s="17" t="str">
        <f>IF(SUM('Control Sample Data'!H$3:H$98)&gt;10,IF(AND(ISNUMBER('Control Sample Data'!H236),'Control Sample Data'!H236&lt;$B$1,'Control Sample Data'!H236&gt;0),'Control Sample Data'!H236,$B$1),"")</f>
        <v/>
      </c>
      <c r="U237" s="17" t="str">
        <f>IF(SUM('Control Sample Data'!I$3:I$98)&gt;10,IF(AND(ISNUMBER('Control Sample Data'!I236),'Control Sample Data'!I236&lt;$B$1,'Control Sample Data'!I236&gt;0),'Control Sample Data'!I236,$B$1),"")</f>
        <v/>
      </c>
      <c r="V237" s="17" t="str">
        <f>IF(SUM('Control Sample Data'!J$3:J$98)&gt;10,IF(AND(ISNUMBER('Control Sample Data'!J236),'Control Sample Data'!J236&lt;$B$1,'Control Sample Data'!J236&gt;0),'Control Sample Data'!J236,$B$1),"")</f>
        <v/>
      </c>
      <c r="W237" s="17" t="str">
        <f>IF(SUM('Control Sample Data'!K$3:K$98)&gt;10,IF(AND(ISNUMBER('Control Sample Data'!K236),'Control Sample Data'!K236&lt;$B$1,'Control Sample Data'!K236&gt;0),'Control Sample Data'!K236,$B$1),"")</f>
        <v/>
      </c>
      <c r="X237" s="17" t="str">
        <f>IF(SUM('Control Sample Data'!L$3:L$98)&gt;10,IF(AND(ISNUMBER('Control Sample Data'!L236),'Control Sample Data'!L236&lt;$B$1,'Control Sample Data'!L236&gt;0),'Control Sample Data'!L236,$B$1),"")</f>
        <v/>
      </c>
      <c r="Y237" s="17" t="str">
        <f>IF(SUM('Control Sample Data'!M$3:M$98)&gt;10,IF(AND(ISNUMBER('Control Sample Data'!M236),'Control Sample Data'!M236&lt;$B$1,'Control Sample Data'!M236&gt;0),'Control Sample Data'!M236,$B$1),"")</f>
        <v/>
      </c>
      <c r="AT237" s="36" t="str">
        <f t="shared" si="132"/>
        <v/>
      </c>
      <c r="AU237" s="36" t="str">
        <f t="shared" si="133"/>
        <v/>
      </c>
      <c r="AV237" s="36" t="str">
        <f t="shared" si="134"/>
        <v/>
      </c>
      <c r="AW237" s="36" t="str">
        <f t="shared" si="135"/>
        <v/>
      </c>
      <c r="AX237" s="36" t="str">
        <f t="shared" si="136"/>
        <v/>
      </c>
      <c r="AY237" s="36" t="str">
        <f t="shared" si="137"/>
        <v/>
      </c>
      <c r="AZ237" s="36" t="str">
        <f t="shared" si="138"/>
        <v/>
      </c>
      <c r="BA237" s="36" t="str">
        <f t="shared" si="139"/>
        <v/>
      </c>
      <c r="BB237" s="36" t="str">
        <f t="shared" si="140"/>
        <v/>
      </c>
      <c r="BC237" s="36" t="str">
        <f t="shared" si="141"/>
        <v/>
      </c>
      <c r="BD237" s="36" t="str">
        <f t="shared" si="142"/>
        <v/>
      </c>
      <c r="BE237" s="36" t="str">
        <f t="shared" si="143"/>
        <v/>
      </c>
      <c r="BF237" s="36" t="str">
        <f t="shared" si="144"/>
        <v/>
      </c>
      <c r="BG237" s="36" t="str">
        <f t="shared" si="145"/>
        <v/>
      </c>
      <c r="BH237" s="36" t="str">
        <f t="shared" si="146"/>
        <v/>
      </c>
      <c r="BI237" s="36" t="str">
        <f t="shared" si="147"/>
        <v/>
      </c>
      <c r="BJ237" s="36" t="str">
        <f t="shared" si="148"/>
        <v/>
      </c>
      <c r="BK237" s="36" t="str">
        <f t="shared" si="149"/>
        <v/>
      </c>
      <c r="BL237" s="36" t="str">
        <f t="shared" si="150"/>
        <v/>
      </c>
      <c r="BM237" s="36" t="str">
        <f t="shared" si="151"/>
        <v/>
      </c>
      <c r="BN237" s="38" t="e">
        <f t="shared" si="172"/>
        <v>#DIV/0!</v>
      </c>
      <c r="BO237" s="38" t="e">
        <f t="shared" si="173"/>
        <v>#DIV/0!</v>
      </c>
      <c r="BP237" s="39" t="str">
        <f t="shared" si="152"/>
        <v/>
      </c>
      <c r="BQ237" s="39" t="str">
        <f t="shared" si="153"/>
        <v/>
      </c>
      <c r="BR237" s="39" t="str">
        <f t="shared" si="154"/>
        <v/>
      </c>
      <c r="BS237" s="39" t="str">
        <f t="shared" si="155"/>
        <v/>
      </c>
      <c r="BT237" s="39" t="str">
        <f t="shared" si="156"/>
        <v/>
      </c>
      <c r="BU237" s="39" t="str">
        <f t="shared" si="157"/>
        <v/>
      </c>
      <c r="BV237" s="39" t="str">
        <f t="shared" si="158"/>
        <v/>
      </c>
      <c r="BW237" s="39" t="str">
        <f t="shared" si="159"/>
        <v/>
      </c>
      <c r="BX237" s="39" t="str">
        <f t="shared" si="160"/>
        <v/>
      </c>
      <c r="BY237" s="39" t="str">
        <f t="shared" si="161"/>
        <v/>
      </c>
      <c r="BZ237" s="39" t="str">
        <f t="shared" si="162"/>
        <v/>
      </c>
      <c r="CA237" s="39" t="str">
        <f t="shared" si="163"/>
        <v/>
      </c>
      <c r="CB237" s="39" t="str">
        <f t="shared" si="164"/>
        <v/>
      </c>
      <c r="CC237" s="39" t="str">
        <f t="shared" si="165"/>
        <v/>
      </c>
      <c r="CD237" s="39" t="str">
        <f t="shared" si="166"/>
        <v/>
      </c>
      <c r="CE237" s="39" t="str">
        <f t="shared" si="167"/>
        <v/>
      </c>
      <c r="CF237" s="39" t="str">
        <f t="shared" si="168"/>
        <v/>
      </c>
      <c r="CG237" s="39" t="str">
        <f t="shared" si="169"/>
        <v/>
      </c>
      <c r="CH237" s="39" t="str">
        <f t="shared" si="170"/>
        <v/>
      </c>
      <c r="CI237" s="39" t="str">
        <f t="shared" si="171"/>
        <v/>
      </c>
    </row>
    <row r="238" spans="1:87">
      <c r="A238" s="18"/>
      <c r="B238" s="15" t="str">
        <f>'Gene Table'!E237</f>
        <v>mmu-miR-464</v>
      </c>
      <c r="C238" s="15" t="str">
        <f>'Gene Table'!B237</f>
        <v>J19</v>
      </c>
      <c r="D238" s="16" t="str">
        <f>IF(SUM('Test Sample Data'!D$3:D$98)&gt;10,IF(AND(ISNUMBER('Test Sample Data'!D237),'Test Sample Data'!D237&lt;$B$1,'Test Sample Data'!D237&gt;0),'Test Sample Data'!D237,$B$1),"")</f>
        <v/>
      </c>
      <c r="E238" s="17" t="str">
        <f>IF(SUM('Test Sample Data'!E$3:E$98)&gt;10,IF(AND(ISNUMBER('Test Sample Data'!E237),'Test Sample Data'!E237&lt;$B$1,'Test Sample Data'!E237&gt;0),'Test Sample Data'!E237,$B$1),"")</f>
        <v/>
      </c>
      <c r="F238" s="17" t="str">
        <f>IF(SUM('Test Sample Data'!F$3:F$98)&gt;10,IF(AND(ISNUMBER('Test Sample Data'!F237),'Test Sample Data'!F237&lt;$B$1,'Test Sample Data'!F237&gt;0),'Test Sample Data'!F237,$B$1),"")</f>
        <v/>
      </c>
      <c r="G238" s="17" t="str">
        <f>IF(SUM('Test Sample Data'!G$3:G$98)&gt;10,IF(AND(ISNUMBER('Test Sample Data'!G237),'Test Sample Data'!G237&lt;$B$1,'Test Sample Data'!G237&gt;0),'Test Sample Data'!G237,$B$1),"")</f>
        <v/>
      </c>
      <c r="H238" s="17" t="str">
        <f>IF(SUM('Test Sample Data'!H$3:H$98)&gt;10,IF(AND(ISNUMBER('Test Sample Data'!H237),'Test Sample Data'!H237&lt;$B$1,'Test Sample Data'!H237&gt;0),'Test Sample Data'!H237,$B$1),"")</f>
        <v/>
      </c>
      <c r="I238" s="17" t="str">
        <f>IF(SUM('Test Sample Data'!I$3:I$98)&gt;10,IF(AND(ISNUMBER('Test Sample Data'!I237),'Test Sample Data'!I237&lt;$B$1,'Test Sample Data'!I237&gt;0),'Test Sample Data'!I237,$B$1),"")</f>
        <v/>
      </c>
      <c r="J238" s="17" t="str">
        <f>IF(SUM('Test Sample Data'!J$3:J$98)&gt;10,IF(AND(ISNUMBER('Test Sample Data'!J237),'Test Sample Data'!J237&lt;$B$1,'Test Sample Data'!J237&gt;0),'Test Sample Data'!J237,$B$1),"")</f>
        <v/>
      </c>
      <c r="K238" s="17" t="str">
        <f>IF(SUM('Test Sample Data'!K$3:K$98)&gt;10,IF(AND(ISNUMBER('Test Sample Data'!K237),'Test Sample Data'!K237&lt;$B$1,'Test Sample Data'!K237&gt;0),'Test Sample Data'!K237,$B$1),"")</f>
        <v/>
      </c>
      <c r="L238" s="17" t="str">
        <f>IF(SUM('Test Sample Data'!L$3:L$98)&gt;10,IF(AND(ISNUMBER('Test Sample Data'!L237),'Test Sample Data'!L237&lt;$B$1,'Test Sample Data'!L237&gt;0),'Test Sample Data'!L237,$B$1),"")</f>
        <v/>
      </c>
      <c r="M238" s="17" t="str">
        <f>IF(SUM('Test Sample Data'!M$3:M$98)&gt;10,IF(AND(ISNUMBER('Test Sample Data'!M237),'Test Sample Data'!M237&lt;$B$1,'Test Sample Data'!M237&gt;0),'Test Sample Data'!M237,$B$1),"")</f>
        <v/>
      </c>
      <c r="N238" s="17" t="str">
        <f>'Gene Table'!E237</f>
        <v>mmu-miR-464</v>
      </c>
      <c r="O238" s="17" t="str">
        <f>'Gene Table'!B237</f>
        <v>J19</v>
      </c>
      <c r="P238" s="17" t="str">
        <f>IF(SUM('Control Sample Data'!D$3:D$98)&gt;10,IF(AND(ISNUMBER('Control Sample Data'!D237),'Control Sample Data'!D237&lt;$B$1,'Control Sample Data'!D237&gt;0),'Control Sample Data'!D237,$B$1),"")</f>
        <v/>
      </c>
      <c r="Q238" s="17" t="str">
        <f>IF(SUM('Control Sample Data'!E$3:E$98)&gt;10,IF(AND(ISNUMBER('Control Sample Data'!E237),'Control Sample Data'!E237&lt;$B$1,'Control Sample Data'!E237&gt;0),'Control Sample Data'!E237,$B$1),"")</f>
        <v/>
      </c>
      <c r="R238" s="17" t="str">
        <f>IF(SUM('Control Sample Data'!F$3:F$98)&gt;10,IF(AND(ISNUMBER('Control Sample Data'!F237),'Control Sample Data'!F237&lt;$B$1,'Control Sample Data'!F237&gt;0),'Control Sample Data'!F237,$B$1),"")</f>
        <v/>
      </c>
      <c r="S238" s="17" t="str">
        <f>IF(SUM('Control Sample Data'!G$3:G$98)&gt;10,IF(AND(ISNUMBER('Control Sample Data'!G237),'Control Sample Data'!G237&lt;$B$1,'Control Sample Data'!G237&gt;0),'Control Sample Data'!G237,$B$1),"")</f>
        <v/>
      </c>
      <c r="T238" s="17" t="str">
        <f>IF(SUM('Control Sample Data'!H$3:H$98)&gt;10,IF(AND(ISNUMBER('Control Sample Data'!H237),'Control Sample Data'!H237&lt;$B$1,'Control Sample Data'!H237&gt;0),'Control Sample Data'!H237,$B$1),"")</f>
        <v/>
      </c>
      <c r="U238" s="17" t="str">
        <f>IF(SUM('Control Sample Data'!I$3:I$98)&gt;10,IF(AND(ISNUMBER('Control Sample Data'!I237),'Control Sample Data'!I237&lt;$B$1,'Control Sample Data'!I237&gt;0),'Control Sample Data'!I237,$B$1),"")</f>
        <v/>
      </c>
      <c r="V238" s="17" t="str">
        <f>IF(SUM('Control Sample Data'!J$3:J$98)&gt;10,IF(AND(ISNUMBER('Control Sample Data'!J237),'Control Sample Data'!J237&lt;$B$1,'Control Sample Data'!J237&gt;0),'Control Sample Data'!J237,$B$1),"")</f>
        <v/>
      </c>
      <c r="W238" s="17" t="str">
        <f>IF(SUM('Control Sample Data'!K$3:K$98)&gt;10,IF(AND(ISNUMBER('Control Sample Data'!K237),'Control Sample Data'!K237&lt;$B$1,'Control Sample Data'!K237&gt;0),'Control Sample Data'!K237,$B$1),"")</f>
        <v/>
      </c>
      <c r="X238" s="17" t="str">
        <f>IF(SUM('Control Sample Data'!L$3:L$98)&gt;10,IF(AND(ISNUMBER('Control Sample Data'!L237),'Control Sample Data'!L237&lt;$B$1,'Control Sample Data'!L237&gt;0),'Control Sample Data'!L237,$B$1),"")</f>
        <v/>
      </c>
      <c r="Y238" s="17" t="str">
        <f>IF(SUM('Control Sample Data'!M$3:M$98)&gt;10,IF(AND(ISNUMBER('Control Sample Data'!M237),'Control Sample Data'!M237&lt;$B$1,'Control Sample Data'!M237&gt;0),'Control Sample Data'!M237,$B$1),"")</f>
        <v/>
      </c>
      <c r="AT238" s="36" t="str">
        <f t="shared" si="132"/>
        <v/>
      </c>
      <c r="AU238" s="36" t="str">
        <f t="shared" si="133"/>
        <v/>
      </c>
      <c r="AV238" s="36" t="str">
        <f t="shared" si="134"/>
        <v/>
      </c>
      <c r="AW238" s="36" t="str">
        <f t="shared" si="135"/>
        <v/>
      </c>
      <c r="AX238" s="36" t="str">
        <f t="shared" si="136"/>
        <v/>
      </c>
      <c r="AY238" s="36" t="str">
        <f t="shared" si="137"/>
        <v/>
      </c>
      <c r="AZ238" s="36" t="str">
        <f t="shared" si="138"/>
        <v/>
      </c>
      <c r="BA238" s="36" t="str">
        <f t="shared" si="139"/>
        <v/>
      </c>
      <c r="BB238" s="36" t="str">
        <f t="shared" si="140"/>
        <v/>
      </c>
      <c r="BC238" s="36" t="str">
        <f t="shared" si="141"/>
        <v/>
      </c>
      <c r="BD238" s="36" t="str">
        <f t="shared" si="142"/>
        <v/>
      </c>
      <c r="BE238" s="36" t="str">
        <f t="shared" si="143"/>
        <v/>
      </c>
      <c r="BF238" s="36" t="str">
        <f t="shared" si="144"/>
        <v/>
      </c>
      <c r="BG238" s="36" t="str">
        <f t="shared" si="145"/>
        <v/>
      </c>
      <c r="BH238" s="36" t="str">
        <f t="shared" si="146"/>
        <v/>
      </c>
      <c r="BI238" s="36" t="str">
        <f t="shared" si="147"/>
        <v/>
      </c>
      <c r="BJ238" s="36" t="str">
        <f t="shared" si="148"/>
        <v/>
      </c>
      <c r="BK238" s="36" t="str">
        <f t="shared" si="149"/>
        <v/>
      </c>
      <c r="BL238" s="36" t="str">
        <f t="shared" si="150"/>
        <v/>
      </c>
      <c r="BM238" s="36" t="str">
        <f t="shared" si="151"/>
        <v/>
      </c>
      <c r="BN238" s="38" t="e">
        <f t="shared" si="172"/>
        <v>#DIV/0!</v>
      </c>
      <c r="BO238" s="38" t="e">
        <f t="shared" si="173"/>
        <v>#DIV/0!</v>
      </c>
      <c r="BP238" s="39" t="str">
        <f t="shared" si="152"/>
        <v/>
      </c>
      <c r="BQ238" s="39" t="str">
        <f t="shared" si="153"/>
        <v/>
      </c>
      <c r="BR238" s="39" t="str">
        <f t="shared" si="154"/>
        <v/>
      </c>
      <c r="BS238" s="39" t="str">
        <f t="shared" si="155"/>
        <v/>
      </c>
      <c r="BT238" s="39" t="str">
        <f t="shared" si="156"/>
        <v/>
      </c>
      <c r="BU238" s="39" t="str">
        <f t="shared" si="157"/>
        <v/>
      </c>
      <c r="BV238" s="39" t="str">
        <f t="shared" si="158"/>
        <v/>
      </c>
      <c r="BW238" s="39" t="str">
        <f t="shared" si="159"/>
        <v/>
      </c>
      <c r="BX238" s="39" t="str">
        <f t="shared" si="160"/>
        <v/>
      </c>
      <c r="BY238" s="39" t="str">
        <f t="shared" si="161"/>
        <v/>
      </c>
      <c r="BZ238" s="39" t="str">
        <f t="shared" si="162"/>
        <v/>
      </c>
      <c r="CA238" s="39" t="str">
        <f t="shared" si="163"/>
        <v/>
      </c>
      <c r="CB238" s="39" t="str">
        <f t="shared" si="164"/>
        <v/>
      </c>
      <c r="CC238" s="39" t="str">
        <f t="shared" si="165"/>
        <v/>
      </c>
      <c r="CD238" s="39" t="str">
        <f t="shared" si="166"/>
        <v/>
      </c>
      <c r="CE238" s="39" t="str">
        <f t="shared" si="167"/>
        <v/>
      </c>
      <c r="CF238" s="39" t="str">
        <f t="shared" si="168"/>
        <v/>
      </c>
      <c r="CG238" s="39" t="str">
        <f t="shared" si="169"/>
        <v/>
      </c>
      <c r="CH238" s="39" t="str">
        <f t="shared" si="170"/>
        <v/>
      </c>
      <c r="CI238" s="39" t="str">
        <f t="shared" si="171"/>
        <v/>
      </c>
    </row>
    <row r="239" spans="1:87">
      <c r="A239" s="18"/>
      <c r="B239" s="15" t="str">
        <f>'Gene Table'!E238</f>
        <v>mmu-miR-802-5p</v>
      </c>
      <c r="C239" s="15" t="str">
        <f>'Gene Table'!B238</f>
        <v>J20</v>
      </c>
      <c r="D239" s="16" t="str">
        <f>IF(SUM('Test Sample Data'!D$3:D$98)&gt;10,IF(AND(ISNUMBER('Test Sample Data'!D238),'Test Sample Data'!D238&lt;$B$1,'Test Sample Data'!D238&gt;0),'Test Sample Data'!D238,$B$1),"")</f>
        <v/>
      </c>
      <c r="E239" s="17" t="str">
        <f>IF(SUM('Test Sample Data'!E$3:E$98)&gt;10,IF(AND(ISNUMBER('Test Sample Data'!E238),'Test Sample Data'!E238&lt;$B$1,'Test Sample Data'!E238&gt;0),'Test Sample Data'!E238,$B$1),"")</f>
        <v/>
      </c>
      <c r="F239" s="17" t="str">
        <f>IF(SUM('Test Sample Data'!F$3:F$98)&gt;10,IF(AND(ISNUMBER('Test Sample Data'!F238),'Test Sample Data'!F238&lt;$B$1,'Test Sample Data'!F238&gt;0),'Test Sample Data'!F238,$B$1),"")</f>
        <v/>
      </c>
      <c r="G239" s="17" t="str">
        <f>IF(SUM('Test Sample Data'!G$3:G$98)&gt;10,IF(AND(ISNUMBER('Test Sample Data'!G238),'Test Sample Data'!G238&lt;$B$1,'Test Sample Data'!G238&gt;0),'Test Sample Data'!G238,$B$1),"")</f>
        <v/>
      </c>
      <c r="H239" s="17" t="str">
        <f>IF(SUM('Test Sample Data'!H$3:H$98)&gt;10,IF(AND(ISNUMBER('Test Sample Data'!H238),'Test Sample Data'!H238&lt;$B$1,'Test Sample Data'!H238&gt;0),'Test Sample Data'!H238,$B$1),"")</f>
        <v/>
      </c>
      <c r="I239" s="17" t="str">
        <f>IF(SUM('Test Sample Data'!I$3:I$98)&gt;10,IF(AND(ISNUMBER('Test Sample Data'!I238),'Test Sample Data'!I238&lt;$B$1,'Test Sample Data'!I238&gt;0),'Test Sample Data'!I238,$B$1),"")</f>
        <v/>
      </c>
      <c r="J239" s="17" t="str">
        <f>IF(SUM('Test Sample Data'!J$3:J$98)&gt;10,IF(AND(ISNUMBER('Test Sample Data'!J238),'Test Sample Data'!J238&lt;$B$1,'Test Sample Data'!J238&gt;0),'Test Sample Data'!J238,$B$1),"")</f>
        <v/>
      </c>
      <c r="K239" s="17" t="str">
        <f>IF(SUM('Test Sample Data'!K$3:K$98)&gt;10,IF(AND(ISNUMBER('Test Sample Data'!K238),'Test Sample Data'!K238&lt;$B$1,'Test Sample Data'!K238&gt;0),'Test Sample Data'!K238,$B$1),"")</f>
        <v/>
      </c>
      <c r="L239" s="17" t="str">
        <f>IF(SUM('Test Sample Data'!L$3:L$98)&gt;10,IF(AND(ISNUMBER('Test Sample Data'!L238),'Test Sample Data'!L238&lt;$B$1,'Test Sample Data'!L238&gt;0),'Test Sample Data'!L238,$B$1),"")</f>
        <v/>
      </c>
      <c r="M239" s="17" t="str">
        <f>IF(SUM('Test Sample Data'!M$3:M$98)&gt;10,IF(AND(ISNUMBER('Test Sample Data'!M238),'Test Sample Data'!M238&lt;$B$1,'Test Sample Data'!M238&gt;0),'Test Sample Data'!M238,$B$1),"")</f>
        <v/>
      </c>
      <c r="N239" s="17" t="str">
        <f>'Gene Table'!E238</f>
        <v>mmu-miR-802-5p</v>
      </c>
      <c r="O239" s="17" t="str">
        <f>'Gene Table'!B238</f>
        <v>J20</v>
      </c>
      <c r="P239" s="17" t="str">
        <f>IF(SUM('Control Sample Data'!D$3:D$98)&gt;10,IF(AND(ISNUMBER('Control Sample Data'!D238),'Control Sample Data'!D238&lt;$B$1,'Control Sample Data'!D238&gt;0),'Control Sample Data'!D238,$B$1),"")</f>
        <v/>
      </c>
      <c r="Q239" s="17" t="str">
        <f>IF(SUM('Control Sample Data'!E$3:E$98)&gt;10,IF(AND(ISNUMBER('Control Sample Data'!E238),'Control Sample Data'!E238&lt;$B$1,'Control Sample Data'!E238&gt;0),'Control Sample Data'!E238,$B$1),"")</f>
        <v/>
      </c>
      <c r="R239" s="17" t="str">
        <f>IF(SUM('Control Sample Data'!F$3:F$98)&gt;10,IF(AND(ISNUMBER('Control Sample Data'!F238),'Control Sample Data'!F238&lt;$B$1,'Control Sample Data'!F238&gt;0),'Control Sample Data'!F238,$B$1),"")</f>
        <v/>
      </c>
      <c r="S239" s="17" t="str">
        <f>IF(SUM('Control Sample Data'!G$3:G$98)&gt;10,IF(AND(ISNUMBER('Control Sample Data'!G238),'Control Sample Data'!G238&lt;$B$1,'Control Sample Data'!G238&gt;0),'Control Sample Data'!G238,$B$1),"")</f>
        <v/>
      </c>
      <c r="T239" s="17" t="str">
        <f>IF(SUM('Control Sample Data'!H$3:H$98)&gt;10,IF(AND(ISNUMBER('Control Sample Data'!H238),'Control Sample Data'!H238&lt;$B$1,'Control Sample Data'!H238&gt;0),'Control Sample Data'!H238,$B$1),"")</f>
        <v/>
      </c>
      <c r="U239" s="17" t="str">
        <f>IF(SUM('Control Sample Data'!I$3:I$98)&gt;10,IF(AND(ISNUMBER('Control Sample Data'!I238),'Control Sample Data'!I238&lt;$B$1,'Control Sample Data'!I238&gt;0),'Control Sample Data'!I238,$B$1),"")</f>
        <v/>
      </c>
      <c r="V239" s="17" t="str">
        <f>IF(SUM('Control Sample Data'!J$3:J$98)&gt;10,IF(AND(ISNUMBER('Control Sample Data'!J238),'Control Sample Data'!J238&lt;$B$1,'Control Sample Data'!J238&gt;0),'Control Sample Data'!J238,$B$1),"")</f>
        <v/>
      </c>
      <c r="W239" s="17" t="str">
        <f>IF(SUM('Control Sample Data'!K$3:K$98)&gt;10,IF(AND(ISNUMBER('Control Sample Data'!K238),'Control Sample Data'!K238&lt;$B$1,'Control Sample Data'!K238&gt;0),'Control Sample Data'!K238,$B$1),"")</f>
        <v/>
      </c>
      <c r="X239" s="17" t="str">
        <f>IF(SUM('Control Sample Data'!L$3:L$98)&gt;10,IF(AND(ISNUMBER('Control Sample Data'!L238),'Control Sample Data'!L238&lt;$B$1,'Control Sample Data'!L238&gt;0),'Control Sample Data'!L238,$B$1),"")</f>
        <v/>
      </c>
      <c r="Y239" s="17" t="str">
        <f>IF(SUM('Control Sample Data'!M$3:M$98)&gt;10,IF(AND(ISNUMBER('Control Sample Data'!M238),'Control Sample Data'!M238&lt;$B$1,'Control Sample Data'!M238&gt;0),'Control Sample Data'!M238,$B$1),"")</f>
        <v/>
      </c>
      <c r="AT239" s="36" t="str">
        <f t="shared" si="132"/>
        <v/>
      </c>
      <c r="AU239" s="36" t="str">
        <f t="shared" si="133"/>
        <v/>
      </c>
      <c r="AV239" s="36" t="str">
        <f t="shared" si="134"/>
        <v/>
      </c>
      <c r="AW239" s="36" t="str">
        <f t="shared" si="135"/>
        <v/>
      </c>
      <c r="AX239" s="36" t="str">
        <f t="shared" si="136"/>
        <v/>
      </c>
      <c r="AY239" s="36" t="str">
        <f t="shared" si="137"/>
        <v/>
      </c>
      <c r="AZ239" s="36" t="str">
        <f t="shared" si="138"/>
        <v/>
      </c>
      <c r="BA239" s="36" t="str">
        <f t="shared" si="139"/>
        <v/>
      </c>
      <c r="BB239" s="36" t="str">
        <f t="shared" si="140"/>
        <v/>
      </c>
      <c r="BC239" s="36" t="str">
        <f t="shared" si="141"/>
        <v/>
      </c>
      <c r="BD239" s="36" t="str">
        <f t="shared" si="142"/>
        <v/>
      </c>
      <c r="BE239" s="36" t="str">
        <f t="shared" si="143"/>
        <v/>
      </c>
      <c r="BF239" s="36" t="str">
        <f t="shared" si="144"/>
        <v/>
      </c>
      <c r="BG239" s="36" t="str">
        <f t="shared" si="145"/>
        <v/>
      </c>
      <c r="BH239" s="36" t="str">
        <f t="shared" si="146"/>
        <v/>
      </c>
      <c r="BI239" s="36" t="str">
        <f t="shared" si="147"/>
        <v/>
      </c>
      <c r="BJ239" s="36" t="str">
        <f t="shared" si="148"/>
        <v/>
      </c>
      <c r="BK239" s="36" t="str">
        <f t="shared" si="149"/>
        <v/>
      </c>
      <c r="BL239" s="36" t="str">
        <f t="shared" si="150"/>
        <v/>
      </c>
      <c r="BM239" s="36" t="str">
        <f t="shared" si="151"/>
        <v/>
      </c>
      <c r="BN239" s="38" t="e">
        <f t="shared" si="172"/>
        <v>#DIV/0!</v>
      </c>
      <c r="BO239" s="38" t="e">
        <f t="shared" si="173"/>
        <v>#DIV/0!</v>
      </c>
      <c r="BP239" s="39" t="str">
        <f t="shared" si="152"/>
        <v/>
      </c>
      <c r="BQ239" s="39" t="str">
        <f t="shared" si="153"/>
        <v/>
      </c>
      <c r="BR239" s="39" t="str">
        <f t="shared" si="154"/>
        <v/>
      </c>
      <c r="BS239" s="39" t="str">
        <f t="shared" si="155"/>
        <v/>
      </c>
      <c r="BT239" s="39" t="str">
        <f t="shared" si="156"/>
        <v/>
      </c>
      <c r="BU239" s="39" t="str">
        <f t="shared" si="157"/>
        <v/>
      </c>
      <c r="BV239" s="39" t="str">
        <f t="shared" si="158"/>
        <v/>
      </c>
      <c r="BW239" s="39" t="str">
        <f t="shared" si="159"/>
        <v/>
      </c>
      <c r="BX239" s="39" t="str">
        <f t="shared" si="160"/>
        <v/>
      </c>
      <c r="BY239" s="39" t="str">
        <f t="shared" si="161"/>
        <v/>
      </c>
      <c r="BZ239" s="39" t="str">
        <f t="shared" si="162"/>
        <v/>
      </c>
      <c r="CA239" s="39" t="str">
        <f t="shared" si="163"/>
        <v/>
      </c>
      <c r="CB239" s="39" t="str">
        <f t="shared" si="164"/>
        <v/>
      </c>
      <c r="CC239" s="39" t="str">
        <f t="shared" si="165"/>
        <v/>
      </c>
      <c r="CD239" s="39" t="str">
        <f t="shared" si="166"/>
        <v/>
      </c>
      <c r="CE239" s="39" t="str">
        <f t="shared" si="167"/>
        <v/>
      </c>
      <c r="CF239" s="39" t="str">
        <f t="shared" si="168"/>
        <v/>
      </c>
      <c r="CG239" s="39" t="str">
        <f t="shared" si="169"/>
        <v/>
      </c>
      <c r="CH239" s="39" t="str">
        <f t="shared" si="170"/>
        <v/>
      </c>
      <c r="CI239" s="39" t="str">
        <f t="shared" si="171"/>
        <v/>
      </c>
    </row>
    <row r="240" spans="1:87">
      <c r="A240" s="18"/>
      <c r="B240" s="15" t="str">
        <f>'Gene Table'!E239</f>
        <v>mmu-miR-465a-5p</v>
      </c>
      <c r="C240" s="15" t="str">
        <f>'Gene Table'!B239</f>
        <v>J21</v>
      </c>
      <c r="D240" s="16" t="str">
        <f>IF(SUM('Test Sample Data'!D$3:D$98)&gt;10,IF(AND(ISNUMBER('Test Sample Data'!D239),'Test Sample Data'!D239&lt;$B$1,'Test Sample Data'!D239&gt;0),'Test Sample Data'!D239,$B$1),"")</f>
        <v/>
      </c>
      <c r="E240" s="17" t="str">
        <f>IF(SUM('Test Sample Data'!E$3:E$98)&gt;10,IF(AND(ISNUMBER('Test Sample Data'!E239),'Test Sample Data'!E239&lt;$B$1,'Test Sample Data'!E239&gt;0),'Test Sample Data'!E239,$B$1),"")</f>
        <v/>
      </c>
      <c r="F240" s="17" t="str">
        <f>IF(SUM('Test Sample Data'!F$3:F$98)&gt;10,IF(AND(ISNUMBER('Test Sample Data'!F239),'Test Sample Data'!F239&lt;$B$1,'Test Sample Data'!F239&gt;0),'Test Sample Data'!F239,$B$1),"")</f>
        <v/>
      </c>
      <c r="G240" s="17" t="str">
        <f>IF(SUM('Test Sample Data'!G$3:G$98)&gt;10,IF(AND(ISNUMBER('Test Sample Data'!G239),'Test Sample Data'!G239&lt;$B$1,'Test Sample Data'!G239&gt;0),'Test Sample Data'!G239,$B$1),"")</f>
        <v/>
      </c>
      <c r="H240" s="17" t="str">
        <f>IF(SUM('Test Sample Data'!H$3:H$98)&gt;10,IF(AND(ISNUMBER('Test Sample Data'!H239),'Test Sample Data'!H239&lt;$B$1,'Test Sample Data'!H239&gt;0),'Test Sample Data'!H239,$B$1),"")</f>
        <v/>
      </c>
      <c r="I240" s="17" t="str">
        <f>IF(SUM('Test Sample Data'!I$3:I$98)&gt;10,IF(AND(ISNUMBER('Test Sample Data'!I239),'Test Sample Data'!I239&lt;$B$1,'Test Sample Data'!I239&gt;0),'Test Sample Data'!I239,$B$1),"")</f>
        <v/>
      </c>
      <c r="J240" s="17" t="str">
        <f>IF(SUM('Test Sample Data'!J$3:J$98)&gt;10,IF(AND(ISNUMBER('Test Sample Data'!J239),'Test Sample Data'!J239&lt;$B$1,'Test Sample Data'!J239&gt;0),'Test Sample Data'!J239,$B$1),"")</f>
        <v/>
      </c>
      <c r="K240" s="17" t="str">
        <f>IF(SUM('Test Sample Data'!K$3:K$98)&gt;10,IF(AND(ISNUMBER('Test Sample Data'!K239),'Test Sample Data'!K239&lt;$B$1,'Test Sample Data'!K239&gt;0),'Test Sample Data'!K239,$B$1),"")</f>
        <v/>
      </c>
      <c r="L240" s="17" t="str">
        <f>IF(SUM('Test Sample Data'!L$3:L$98)&gt;10,IF(AND(ISNUMBER('Test Sample Data'!L239),'Test Sample Data'!L239&lt;$B$1,'Test Sample Data'!L239&gt;0),'Test Sample Data'!L239,$B$1),"")</f>
        <v/>
      </c>
      <c r="M240" s="17" t="str">
        <f>IF(SUM('Test Sample Data'!M$3:M$98)&gt;10,IF(AND(ISNUMBER('Test Sample Data'!M239),'Test Sample Data'!M239&lt;$B$1,'Test Sample Data'!M239&gt;0),'Test Sample Data'!M239,$B$1),"")</f>
        <v/>
      </c>
      <c r="N240" s="17" t="str">
        <f>'Gene Table'!E239</f>
        <v>mmu-miR-465a-5p</v>
      </c>
      <c r="O240" s="17" t="str">
        <f>'Gene Table'!B239</f>
        <v>J21</v>
      </c>
      <c r="P240" s="17" t="str">
        <f>IF(SUM('Control Sample Data'!D$3:D$98)&gt;10,IF(AND(ISNUMBER('Control Sample Data'!D239),'Control Sample Data'!D239&lt;$B$1,'Control Sample Data'!D239&gt;0),'Control Sample Data'!D239,$B$1),"")</f>
        <v/>
      </c>
      <c r="Q240" s="17" t="str">
        <f>IF(SUM('Control Sample Data'!E$3:E$98)&gt;10,IF(AND(ISNUMBER('Control Sample Data'!E239),'Control Sample Data'!E239&lt;$B$1,'Control Sample Data'!E239&gt;0),'Control Sample Data'!E239,$B$1),"")</f>
        <v/>
      </c>
      <c r="R240" s="17" t="str">
        <f>IF(SUM('Control Sample Data'!F$3:F$98)&gt;10,IF(AND(ISNUMBER('Control Sample Data'!F239),'Control Sample Data'!F239&lt;$B$1,'Control Sample Data'!F239&gt;0),'Control Sample Data'!F239,$B$1),"")</f>
        <v/>
      </c>
      <c r="S240" s="17" t="str">
        <f>IF(SUM('Control Sample Data'!G$3:G$98)&gt;10,IF(AND(ISNUMBER('Control Sample Data'!G239),'Control Sample Data'!G239&lt;$B$1,'Control Sample Data'!G239&gt;0),'Control Sample Data'!G239,$B$1),"")</f>
        <v/>
      </c>
      <c r="T240" s="17" t="str">
        <f>IF(SUM('Control Sample Data'!H$3:H$98)&gt;10,IF(AND(ISNUMBER('Control Sample Data'!H239),'Control Sample Data'!H239&lt;$B$1,'Control Sample Data'!H239&gt;0),'Control Sample Data'!H239,$B$1),"")</f>
        <v/>
      </c>
      <c r="U240" s="17" t="str">
        <f>IF(SUM('Control Sample Data'!I$3:I$98)&gt;10,IF(AND(ISNUMBER('Control Sample Data'!I239),'Control Sample Data'!I239&lt;$B$1,'Control Sample Data'!I239&gt;0),'Control Sample Data'!I239,$B$1),"")</f>
        <v/>
      </c>
      <c r="V240" s="17" t="str">
        <f>IF(SUM('Control Sample Data'!J$3:J$98)&gt;10,IF(AND(ISNUMBER('Control Sample Data'!J239),'Control Sample Data'!J239&lt;$B$1,'Control Sample Data'!J239&gt;0),'Control Sample Data'!J239,$B$1),"")</f>
        <v/>
      </c>
      <c r="W240" s="17" t="str">
        <f>IF(SUM('Control Sample Data'!K$3:K$98)&gt;10,IF(AND(ISNUMBER('Control Sample Data'!K239),'Control Sample Data'!K239&lt;$B$1,'Control Sample Data'!K239&gt;0),'Control Sample Data'!K239,$B$1),"")</f>
        <v/>
      </c>
      <c r="X240" s="17" t="str">
        <f>IF(SUM('Control Sample Data'!L$3:L$98)&gt;10,IF(AND(ISNUMBER('Control Sample Data'!L239),'Control Sample Data'!L239&lt;$B$1,'Control Sample Data'!L239&gt;0),'Control Sample Data'!L239,$B$1),"")</f>
        <v/>
      </c>
      <c r="Y240" s="17" t="str">
        <f>IF(SUM('Control Sample Data'!M$3:M$98)&gt;10,IF(AND(ISNUMBER('Control Sample Data'!M239),'Control Sample Data'!M239&lt;$B$1,'Control Sample Data'!M239&gt;0),'Control Sample Data'!M239,$B$1),"")</f>
        <v/>
      </c>
      <c r="AT240" s="36" t="str">
        <f t="shared" si="132"/>
        <v/>
      </c>
      <c r="AU240" s="36" t="str">
        <f t="shared" si="133"/>
        <v/>
      </c>
      <c r="AV240" s="36" t="str">
        <f t="shared" si="134"/>
        <v/>
      </c>
      <c r="AW240" s="36" t="str">
        <f t="shared" si="135"/>
        <v/>
      </c>
      <c r="AX240" s="36" t="str">
        <f t="shared" si="136"/>
        <v/>
      </c>
      <c r="AY240" s="36" t="str">
        <f t="shared" si="137"/>
        <v/>
      </c>
      <c r="AZ240" s="36" t="str">
        <f t="shared" si="138"/>
        <v/>
      </c>
      <c r="BA240" s="36" t="str">
        <f t="shared" si="139"/>
        <v/>
      </c>
      <c r="BB240" s="36" t="str">
        <f t="shared" si="140"/>
        <v/>
      </c>
      <c r="BC240" s="36" t="str">
        <f t="shared" si="141"/>
        <v/>
      </c>
      <c r="BD240" s="36" t="str">
        <f t="shared" si="142"/>
        <v/>
      </c>
      <c r="BE240" s="36" t="str">
        <f t="shared" si="143"/>
        <v/>
      </c>
      <c r="BF240" s="36" t="str">
        <f t="shared" si="144"/>
        <v/>
      </c>
      <c r="BG240" s="36" t="str">
        <f t="shared" si="145"/>
        <v/>
      </c>
      <c r="BH240" s="36" t="str">
        <f t="shared" si="146"/>
        <v/>
      </c>
      <c r="BI240" s="36" t="str">
        <f t="shared" si="147"/>
        <v/>
      </c>
      <c r="BJ240" s="36" t="str">
        <f t="shared" si="148"/>
        <v/>
      </c>
      <c r="BK240" s="36" t="str">
        <f t="shared" si="149"/>
        <v/>
      </c>
      <c r="BL240" s="36" t="str">
        <f t="shared" si="150"/>
        <v/>
      </c>
      <c r="BM240" s="36" t="str">
        <f t="shared" si="151"/>
        <v/>
      </c>
      <c r="BN240" s="38" t="e">
        <f t="shared" si="172"/>
        <v>#DIV/0!</v>
      </c>
      <c r="BO240" s="38" t="e">
        <f t="shared" si="173"/>
        <v>#DIV/0!</v>
      </c>
      <c r="BP240" s="39" t="str">
        <f t="shared" si="152"/>
        <v/>
      </c>
      <c r="BQ240" s="39" t="str">
        <f t="shared" si="153"/>
        <v/>
      </c>
      <c r="BR240" s="39" t="str">
        <f t="shared" si="154"/>
        <v/>
      </c>
      <c r="BS240" s="39" t="str">
        <f t="shared" si="155"/>
        <v/>
      </c>
      <c r="BT240" s="39" t="str">
        <f t="shared" si="156"/>
        <v/>
      </c>
      <c r="BU240" s="39" t="str">
        <f t="shared" si="157"/>
        <v/>
      </c>
      <c r="BV240" s="39" t="str">
        <f t="shared" si="158"/>
        <v/>
      </c>
      <c r="BW240" s="39" t="str">
        <f t="shared" si="159"/>
        <v/>
      </c>
      <c r="BX240" s="39" t="str">
        <f t="shared" si="160"/>
        <v/>
      </c>
      <c r="BY240" s="39" t="str">
        <f t="shared" si="161"/>
        <v/>
      </c>
      <c r="BZ240" s="39" t="str">
        <f t="shared" si="162"/>
        <v/>
      </c>
      <c r="CA240" s="39" t="str">
        <f t="shared" si="163"/>
        <v/>
      </c>
      <c r="CB240" s="39" t="str">
        <f t="shared" si="164"/>
        <v/>
      </c>
      <c r="CC240" s="39" t="str">
        <f t="shared" si="165"/>
        <v/>
      </c>
      <c r="CD240" s="39" t="str">
        <f t="shared" si="166"/>
        <v/>
      </c>
      <c r="CE240" s="39" t="str">
        <f t="shared" si="167"/>
        <v/>
      </c>
      <c r="CF240" s="39" t="str">
        <f t="shared" si="168"/>
        <v/>
      </c>
      <c r="CG240" s="39" t="str">
        <f t="shared" si="169"/>
        <v/>
      </c>
      <c r="CH240" s="39" t="str">
        <f t="shared" si="170"/>
        <v/>
      </c>
      <c r="CI240" s="39" t="str">
        <f t="shared" si="171"/>
        <v/>
      </c>
    </row>
    <row r="241" spans="1:87">
      <c r="A241" s="18"/>
      <c r="B241" s="15" t="str">
        <f>'Gene Table'!E240</f>
        <v>mmu-miR-804</v>
      </c>
      <c r="C241" s="15" t="str">
        <f>'Gene Table'!B240</f>
        <v>J22</v>
      </c>
      <c r="D241" s="16" t="str">
        <f>IF(SUM('Test Sample Data'!D$3:D$98)&gt;10,IF(AND(ISNUMBER('Test Sample Data'!D240),'Test Sample Data'!D240&lt;$B$1,'Test Sample Data'!D240&gt;0),'Test Sample Data'!D240,$B$1),"")</f>
        <v/>
      </c>
      <c r="E241" s="17" t="str">
        <f>IF(SUM('Test Sample Data'!E$3:E$98)&gt;10,IF(AND(ISNUMBER('Test Sample Data'!E240),'Test Sample Data'!E240&lt;$B$1,'Test Sample Data'!E240&gt;0),'Test Sample Data'!E240,$B$1),"")</f>
        <v/>
      </c>
      <c r="F241" s="17" t="str">
        <f>IF(SUM('Test Sample Data'!F$3:F$98)&gt;10,IF(AND(ISNUMBER('Test Sample Data'!F240),'Test Sample Data'!F240&lt;$B$1,'Test Sample Data'!F240&gt;0),'Test Sample Data'!F240,$B$1),"")</f>
        <v/>
      </c>
      <c r="G241" s="17" t="str">
        <f>IF(SUM('Test Sample Data'!G$3:G$98)&gt;10,IF(AND(ISNUMBER('Test Sample Data'!G240),'Test Sample Data'!G240&lt;$B$1,'Test Sample Data'!G240&gt;0),'Test Sample Data'!G240,$B$1),"")</f>
        <v/>
      </c>
      <c r="H241" s="17" t="str">
        <f>IF(SUM('Test Sample Data'!H$3:H$98)&gt;10,IF(AND(ISNUMBER('Test Sample Data'!H240),'Test Sample Data'!H240&lt;$B$1,'Test Sample Data'!H240&gt;0),'Test Sample Data'!H240,$B$1),"")</f>
        <v/>
      </c>
      <c r="I241" s="17" t="str">
        <f>IF(SUM('Test Sample Data'!I$3:I$98)&gt;10,IF(AND(ISNUMBER('Test Sample Data'!I240),'Test Sample Data'!I240&lt;$B$1,'Test Sample Data'!I240&gt;0),'Test Sample Data'!I240,$B$1),"")</f>
        <v/>
      </c>
      <c r="J241" s="17" t="str">
        <f>IF(SUM('Test Sample Data'!J$3:J$98)&gt;10,IF(AND(ISNUMBER('Test Sample Data'!J240),'Test Sample Data'!J240&lt;$B$1,'Test Sample Data'!J240&gt;0),'Test Sample Data'!J240,$B$1),"")</f>
        <v/>
      </c>
      <c r="K241" s="17" t="str">
        <f>IF(SUM('Test Sample Data'!K$3:K$98)&gt;10,IF(AND(ISNUMBER('Test Sample Data'!K240),'Test Sample Data'!K240&lt;$B$1,'Test Sample Data'!K240&gt;0),'Test Sample Data'!K240,$B$1),"")</f>
        <v/>
      </c>
      <c r="L241" s="17" t="str">
        <f>IF(SUM('Test Sample Data'!L$3:L$98)&gt;10,IF(AND(ISNUMBER('Test Sample Data'!L240),'Test Sample Data'!L240&lt;$B$1,'Test Sample Data'!L240&gt;0),'Test Sample Data'!L240,$B$1),"")</f>
        <v/>
      </c>
      <c r="M241" s="17" t="str">
        <f>IF(SUM('Test Sample Data'!M$3:M$98)&gt;10,IF(AND(ISNUMBER('Test Sample Data'!M240),'Test Sample Data'!M240&lt;$B$1,'Test Sample Data'!M240&gt;0),'Test Sample Data'!M240,$B$1),"")</f>
        <v/>
      </c>
      <c r="N241" s="17" t="str">
        <f>'Gene Table'!E240</f>
        <v>mmu-miR-804</v>
      </c>
      <c r="O241" s="17" t="str">
        <f>'Gene Table'!B240</f>
        <v>J22</v>
      </c>
      <c r="P241" s="17" t="str">
        <f>IF(SUM('Control Sample Data'!D$3:D$98)&gt;10,IF(AND(ISNUMBER('Control Sample Data'!D240),'Control Sample Data'!D240&lt;$B$1,'Control Sample Data'!D240&gt;0),'Control Sample Data'!D240,$B$1),"")</f>
        <v/>
      </c>
      <c r="Q241" s="17" t="str">
        <f>IF(SUM('Control Sample Data'!E$3:E$98)&gt;10,IF(AND(ISNUMBER('Control Sample Data'!E240),'Control Sample Data'!E240&lt;$B$1,'Control Sample Data'!E240&gt;0),'Control Sample Data'!E240,$B$1),"")</f>
        <v/>
      </c>
      <c r="R241" s="17" t="str">
        <f>IF(SUM('Control Sample Data'!F$3:F$98)&gt;10,IF(AND(ISNUMBER('Control Sample Data'!F240),'Control Sample Data'!F240&lt;$B$1,'Control Sample Data'!F240&gt;0),'Control Sample Data'!F240,$B$1),"")</f>
        <v/>
      </c>
      <c r="S241" s="17" t="str">
        <f>IF(SUM('Control Sample Data'!G$3:G$98)&gt;10,IF(AND(ISNUMBER('Control Sample Data'!G240),'Control Sample Data'!G240&lt;$B$1,'Control Sample Data'!G240&gt;0),'Control Sample Data'!G240,$B$1),"")</f>
        <v/>
      </c>
      <c r="T241" s="17" t="str">
        <f>IF(SUM('Control Sample Data'!H$3:H$98)&gt;10,IF(AND(ISNUMBER('Control Sample Data'!H240),'Control Sample Data'!H240&lt;$B$1,'Control Sample Data'!H240&gt;0),'Control Sample Data'!H240,$B$1),"")</f>
        <v/>
      </c>
      <c r="U241" s="17" t="str">
        <f>IF(SUM('Control Sample Data'!I$3:I$98)&gt;10,IF(AND(ISNUMBER('Control Sample Data'!I240),'Control Sample Data'!I240&lt;$B$1,'Control Sample Data'!I240&gt;0),'Control Sample Data'!I240,$B$1),"")</f>
        <v/>
      </c>
      <c r="V241" s="17" t="str">
        <f>IF(SUM('Control Sample Data'!J$3:J$98)&gt;10,IF(AND(ISNUMBER('Control Sample Data'!J240),'Control Sample Data'!J240&lt;$B$1,'Control Sample Data'!J240&gt;0),'Control Sample Data'!J240,$B$1),"")</f>
        <v/>
      </c>
      <c r="W241" s="17" t="str">
        <f>IF(SUM('Control Sample Data'!K$3:K$98)&gt;10,IF(AND(ISNUMBER('Control Sample Data'!K240),'Control Sample Data'!K240&lt;$B$1,'Control Sample Data'!K240&gt;0),'Control Sample Data'!K240,$B$1),"")</f>
        <v/>
      </c>
      <c r="X241" s="17" t="str">
        <f>IF(SUM('Control Sample Data'!L$3:L$98)&gt;10,IF(AND(ISNUMBER('Control Sample Data'!L240),'Control Sample Data'!L240&lt;$B$1,'Control Sample Data'!L240&gt;0),'Control Sample Data'!L240,$B$1),"")</f>
        <v/>
      </c>
      <c r="Y241" s="17" t="str">
        <f>IF(SUM('Control Sample Data'!M$3:M$98)&gt;10,IF(AND(ISNUMBER('Control Sample Data'!M240),'Control Sample Data'!M240&lt;$B$1,'Control Sample Data'!M240&gt;0),'Control Sample Data'!M240,$B$1),"")</f>
        <v/>
      </c>
      <c r="AT241" s="36" t="str">
        <f t="shared" si="132"/>
        <v/>
      </c>
      <c r="AU241" s="36" t="str">
        <f t="shared" si="133"/>
        <v/>
      </c>
      <c r="AV241" s="36" t="str">
        <f t="shared" si="134"/>
        <v/>
      </c>
      <c r="AW241" s="36" t="str">
        <f t="shared" si="135"/>
        <v/>
      </c>
      <c r="AX241" s="36" t="str">
        <f t="shared" si="136"/>
        <v/>
      </c>
      <c r="AY241" s="36" t="str">
        <f t="shared" si="137"/>
        <v/>
      </c>
      <c r="AZ241" s="36" t="str">
        <f t="shared" si="138"/>
        <v/>
      </c>
      <c r="BA241" s="36" t="str">
        <f t="shared" si="139"/>
        <v/>
      </c>
      <c r="BB241" s="36" t="str">
        <f t="shared" si="140"/>
        <v/>
      </c>
      <c r="BC241" s="36" t="str">
        <f t="shared" si="141"/>
        <v/>
      </c>
      <c r="BD241" s="36" t="str">
        <f t="shared" si="142"/>
        <v/>
      </c>
      <c r="BE241" s="36" t="str">
        <f t="shared" si="143"/>
        <v/>
      </c>
      <c r="BF241" s="36" t="str">
        <f t="shared" si="144"/>
        <v/>
      </c>
      <c r="BG241" s="36" t="str">
        <f t="shared" si="145"/>
        <v/>
      </c>
      <c r="BH241" s="36" t="str">
        <f t="shared" si="146"/>
        <v/>
      </c>
      <c r="BI241" s="36" t="str">
        <f t="shared" si="147"/>
        <v/>
      </c>
      <c r="BJ241" s="36" t="str">
        <f t="shared" si="148"/>
        <v/>
      </c>
      <c r="BK241" s="36" t="str">
        <f t="shared" si="149"/>
        <v/>
      </c>
      <c r="BL241" s="36" t="str">
        <f t="shared" si="150"/>
        <v/>
      </c>
      <c r="BM241" s="36" t="str">
        <f t="shared" si="151"/>
        <v/>
      </c>
      <c r="BN241" s="38" t="e">
        <f t="shared" si="172"/>
        <v>#DIV/0!</v>
      </c>
      <c r="BO241" s="38" t="e">
        <f t="shared" si="173"/>
        <v>#DIV/0!</v>
      </c>
      <c r="BP241" s="39" t="str">
        <f t="shared" si="152"/>
        <v/>
      </c>
      <c r="BQ241" s="39" t="str">
        <f t="shared" si="153"/>
        <v/>
      </c>
      <c r="BR241" s="39" t="str">
        <f t="shared" si="154"/>
        <v/>
      </c>
      <c r="BS241" s="39" t="str">
        <f t="shared" si="155"/>
        <v/>
      </c>
      <c r="BT241" s="39" t="str">
        <f t="shared" si="156"/>
        <v/>
      </c>
      <c r="BU241" s="39" t="str">
        <f t="shared" si="157"/>
        <v/>
      </c>
      <c r="BV241" s="39" t="str">
        <f t="shared" si="158"/>
        <v/>
      </c>
      <c r="BW241" s="39" t="str">
        <f t="shared" si="159"/>
        <v/>
      </c>
      <c r="BX241" s="39" t="str">
        <f t="shared" si="160"/>
        <v/>
      </c>
      <c r="BY241" s="39" t="str">
        <f t="shared" si="161"/>
        <v/>
      </c>
      <c r="BZ241" s="39" t="str">
        <f t="shared" si="162"/>
        <v/>
      </c>
      <c r="CA241" s="39" t="str">
        <f t="shared" si="163"/>
        <v/>
      </c>
      <c r="CB241" s="39" t="str">
        <f t="shared" si="164"/>
        <v/>
      </c>
      <c r="CC241" s="39" t="str">
        <f t="shared" si="165"/>
        <v/>
      </c>
      <c r="CD241" s="39" t="str">
        <f t="shared" si="166"/>
        <v/>
      </c>
      <c r="CE241" s="39" t="str">
        <f t="shared" si="167"/>
        <v/>
      </c>
      <c r="CF241" s="39" t="str">
        <f t="shared" si="168"/>
        <v/>
      </c>
      <c r="CG241" s="39" t="str">
        <f t="shared" si="169"/>
        <v/>
      </c>
      <c r="CH241" s="39" t="str">
        <f t="shared" si="170"/>
        <v/>
      </c>
      <c r="CI241" s="39" t="str">
        <f t="shared" si="171"/>
        <v/>
      </c>
    </row>
    <row r="242" spans="1:87">
      <c r="A242" s="18"/>
      <c r="B242" s="15" t="str">
        <f>'Gene Table'!E241</f>
        <v>mmu-miR-466d-5p</v>
      </c>
      <c r="C242" s="15" t="str">
        <f>'Gene Table'!B241</f>
        <v>J23</v>
      </c>
      <c r="D242" s="16" t="str">
        <f>IF(SUM('Test Sample Data'!D$3:D$98)&gt;10,IF(AND(ISNUMBER('Test Sample Data'!D241),'Test Sample Data'!D241&lt;$B$1,'Test Sample Data'!D241&gt;0),'Test Sample Data'!D241,$B$1),"")</f>
        <v/>
      </c>
      <c r="E242" s="17" t="str">
        <f>IF(SUM('Test Sample Data'!E$3:E$98)&gt;10,IF(AND(ISNUMBER('Test Sample Data'!E241),'Test Sample Data'!E241&lt;$B$1,'Test Sample Data'!E241&gt;0),'Test Sample Data'!E241,$B$1),"")</f>
        <v/>
      </c>
      <c r="F242" s="17" t="str">
        <f>IF(SUM('Test Sample Data'!F$3:F$98)&gt;10,IF(AND(ISNUMBER('Test Sample Data'!F241),'Test Sample Data'!F241&lt;$B$1,'Test Sample Data'!F241&gt;0),'Test Sample Data'!F241,$B$1),"")</f>
        <v/>
      </c>
      <c r="G242" s="17" t="str">
        <f>IF(SUM('Test Sample Data'!G$3:G$98)&gt;10,IF(AND(ISNUMBER('Test Sample Data'!G241),'Test Sample Data'!G241&lt;$B$1,'Test Sample Data'!G241&gt;0),'Test Sample Data'!G241,$B$1),"")</f>
        <v/>
      </c>
      <c r="H242" s="17" t="str">
        <f>IF(SUM('Test Sample Data'!H$3:H$98)&gt;10,IF(AND(ISNUMBER('Test Sample Data'!H241),'Test Sample Data'!H241&lt;$B$1,'Test Sample Data'!H241&gt;0),'Test Sample Data'!H241,$B$1),"")</f>
        <v/>
      </c>
      <c r="I242" s="17" t="str">
        <f>IF(SUM('Test Sample Data'!I$3:I$98)&gt;10,IF(AND(ISNUMBER('Test Sample Data'!I241),'Test Sample Data'!I241&lt;$B$1,'Test Sample Data'!I241&gt;0),'Test Sample Data'!I241,$B$1),"")</f>
        <v/>
      </c>
      <c r="J242" s="17" t="str">
        <f>IF(SUM('Test Sample Data'!J$3:J$98)&gt;10,IF(AND(ISNUMBER('Test Sample Data'!J241),'Test Sample Data'!J241&lt;$B$1,'Test Sample Data'!J241&gt;0),'Test Sample Data'!J241,$B$1),"")</f>
        <v/>
      </c>
      <c r="K242" s="17" t="str">
        <f>IF(SUM('Test Sample Data'!K$3:K$98)&gt;10,IF(AND(ISNUMBER('Test Sample Data'!K241),'Test Sample Data'!K241&lt;$B$1,'Test Sample Data'!K241&gt;0),'Test Sample Data'!K241,$B$1),"")</f>
        <v/>
      </c>
      <c r="L242" s="17" t="str">
        <f>IF(SUM('Test Sample Data'!L$3:L$98)&gt;10,IF(AND(ISNUMBER('Test Sample Data'!L241),'Test Sample Data'!L241&lt;$B$1,'Test Sample Data'!L241&gt;0),'Test Sample Data'!L241,$B$1),"")</f>
        <v/>
      </c>
      <c r="M242" s="17" t="str">
        <f>IF(SUM('Test Sample Data'!M$3:M$98)&gt;10,IF(AND(ISNUMBER('Test Sample Data'!M241),'Test Sample Data'!M241&lt;$B$1,'Test Sample Data'!M241&gt;0),'Test Sample Data'!M241,$B$1),"")</f>
        <v/>
      </c>
      <c r="N242" s="17" t="str">
        <f>'Gene Table'!E241</f>
        <v>mmu-miR-466d-5p</v>
      </c>
      <c r="O242" s="17" t="str">
        <f>'Gene Table'!B241</f>
        <v>J23</v>
      </c>
      <c r="P242" s="17" t="str">
        <f>IF(SUM('Control Sample Data'!D$3:D$98)&gt;10,IF(AND(ISNUMBER('Control Sample Data'!D241),'Control Sample Data'!D241&lt;$B$1,'Control Sample Data'!D241&gt;0),'Control Sample Data'!D241,$B$1),"")</f>
        <v/>
      </c>
      <c r="Q242" s="17" t="str">
        <f>IF(SUM('Control Sample Data'!E$3:E$98)&gt;10,IF(AND(ISNUMBER('Control Sample Data'!E241),'Control Sample Data'!E241&lt;$B$1,'Control Sample Data'!E241&gt;0),'Control Sample Data'!E241,$B$1),"")</f>
        <v/>
      </c>
      <c r="R242" s="17" t="str">
        <f>IF(SUM('Control Sample Data'!F$3:F$98)&gt;10,IF(AND(ISNUMBER('Control Sample Data'!F241),'Control Sample Data'!F241&lt;$B$1,'Control Sample Data'!F241&gt;0),'Control Sample Data'!F241,$B$1),"")</f>
        <v/>
      </c>
      <c r="S242" s="17" t="str">
        <f>IF(SUM('Control Sample Data'!G$3:G$98)&gt;10,IF(AND(ISNUMBER('Control Sample Data'!G241),'Control Sample Data'!G241&lt;$B$1,'Control Sample Data'!G241&gt;0),'Control Sample Data'!G241,$B$1),"")</f>
        <v/>
      </c>
      <c r="T242" s="17" t="str">
        <f>IF(SUM('Control Sample Data'!H$3:H$98)&gt;10,IF(AND(ISNUMBER('Control Sample Data'!H241),'Control Sample Data'!H241&lt;$B$1,'Control Sample Data'!H241&gt;0),'Control Sample Data'!H241,$B$1),"")</f>
        <v/>
      </c>
      <c r="U242" s="17" t="str">
        <f>IF(SUM('Control Sample Data'!I$3:I$98)&gt;10,IF(AND(ISNUMBER('Control Sample Data'!I241),'Control Sample Data'!I241&lt;$B$1,'Control Sample Data'!I241&gt;0),'Control Sample Data'!I241,$B$1),"")</f>
        <v/>
      </c>
      <c r="V242" s="17" t="str">
        <f>IF(SUM('Control Sample Data'!J$3:J$98)&gt;10,IF(AND(ISNUMBER('Control Sample Data'!J241),'Control Sample Data'!J241&lt;$B$1,'Control Sample Data'!J241&gt;0),'Control Sample Data'!J241,$B$1),"")</f>
        <v/>
      </c>
      <c r="W242" s="17" t="str">
        <f>IF(SUM('Control Sample Data'!K$3:K$98)&gt;10,IF(AND(ISNUMBER('Control Sample Data'!K241),'Control Sample Data'!K241&lt;$B$1,'Control Sample Data'!K241&gt;0),'Control Sample Data'!K241,$B$1),"")</f>
        <v/>
      </c>
      <c r="X242" s="17" t="str">
        <f>IF(SUM('Control Sample Data'!L$3:L$98)&gt;10,IF(AND(ISNUMBER('Control Sample Data'!L241),'Control Sample Data'!L241&lt;$B$1,'Control Sample Data'!L241&gt;0),'Control Sample Data'!L241,$B$1),"")</f>
        <v/>
      </c>
      <c r="Y242" s="17" t="str">
        <f>IF(SUM('Control Sample Data'!M$3:M$98)&gt;10,IF(AND(ISNUMBER('Control Sample Data'!M241),'Control Sample Data'!M241&lt;$B$1,'Control Sample Data'!M241&gt;0),'Control Sample Data'!M241,$B$1),"")</f>
        <v/>
      </c>
      <c r="AT242" s="36" t="str">
        <f t="shared" si="132"/>
        <v/>
      </c>
      <c r="AU242" s="36" t="str">
        <f t="shared" si="133"/>
        <v/>
      </c>
      <c r="AV242" s="36" t="str">
        <f t="shared" si="134"/>
        <v/>
      </c>
      <c r="AW242" s="36" t="str">
        <f t="shared" si="135"/>
        <v/>
      </c>
      <c r="AX242" s="36" t="str">
        <f t="shared" si="136"/>
        <v/>
      </c>
      <c r="AY242" s="36" t="str">
        <f t="shared" si="137"/>
        <v/>
      </c>
      <c r="AZ242" s="36" t="str">
        <f t="shared" si="138"/>
        <v/>
      </c>
      <c r="BA242" s="36" t="str">
        <f t="shared" si="139"/>
        <v/>
      </c>
      <c r="BB242" s="36" t="str">
        <f t="shared" si="140"/>
        <v/>
      </c>
      <c r="BC242" s="36" t="str">
        <f t="shared" si="141"/>
        <v/>
      </c>
      <c r="BD242" s="36" t="str">
        <f t="shared" si="142"/>
        <v/>
      </c>
      <c r="BE242" s="36" t="str">
        <f t="shared" si="143"/>
        <v/>
      </c>
      <c r="BF242" s="36" t="str">
        <f t="shared" si="144"/>
        <v/>
      </c>
      <c r="BG242" s="36" t="str">
        <f t="shared" si="145"/>
        <v/>
      </c>
      <c r="BH242" s="36" t="str">
        <f t="shared" si="146"/>
        <v/>
      </c>
      <c r="BI242" s="36" t="str">
        <f t="shared" si="147"/>
        <v/>
      </c>
      <c r="BJ242" s="36" t="str">
        <f t="shared" si="148"/>
        <v/>
      </c>
      <c r="BK242" s="36" t="str">
        <f t="shared" si="149"/>
        <v/>
      </c>
      <c r="BL242" s="36" t="str">
        <f t="shared" si="150"/>
        <v/>
      </c>
      <c r="BM242" s="36" t="str">
        <f t="shared" si="151"/>
        <v/>
      </c>
      <c r="BN242" s="38" t="e">
        <f t="shared" si="172"/>
        <v>#DIV/0!</v>
      </c>
      <c r="BO242" s="38" t="e">
        <f t="shared" si="173"/>
        <v>#DIV/0!</v>
      </c>
      <c r="BP242" s="39" t="str">
        <f t="shared" si="152"/>
        <v/>
      </c>
      <c r="BQ242" s="39" t="str">
        <f t="shared" si="153"/>
        <v/>
      </c>
      <c r="BR242" s="39" t="str">
        <f t="shared" si="154"/>
        <v/>
      </c>
      <c r="BS242" s="39" t="str">
        <f t="shared" si="155"/>
        <v/>
      </c>
      <c r="BT242" s="39" t="str">
        <f t="shared" si="156"/>
        <v/>
      </c>
      <c r="BU242" s="39" t="str">
        <f t="shared" si="157"/>
        <v/>
      </c>
      <c r="BV242" s="39" t="str">
        <f t="shared" si="158"/>
        <v/>
      </c>
      <c r="BW242" s="39" t="str">
        <f t="shared" si="159"/>
        <v/>
      </c>
      <c r="BX242" s="39" t="str">
        <f t="shared" si="160"/>
        <v/>
      </c>
      <c r="BY242" s="39" t="str">
        <f t="shared" si="161"/>
        <v/>
      </c>
      <c r="BZ242" s="39" t="str">
        <f t="shared" si="162"/>
        <v/>
      </c>
      <c r="CA242" s="39" t="str">
        <f t="shared" si="163"/>
        <v/>
      </c>
      <c r="CB242" s="39" t="str">
        <f t="shared" si="164"/>
        <v/>
      </c>
      <c r="CC242" s="39" t="str">
        <f t="shared" si="165"/>
        <v/>
      </c>
      <c r="CD242" s="39" t="str">
        <f t="shared" si="166"/>
        <v/>
      </c>
      <c r="CE242" s="39" t="str">
        <f t="shared" si="167"/>
        <v/>
      </c>
      <c r="CF242" s="39" t="str">
        <f t="shared" si="168"/>
        <v/>
      </c>
      <c r="CG242" s="39" t="str">
        <f t="shared" si="169"/>
        <v/>
      </c>
      <c r="CH242" s="39" t="str">
        <f t="shared" si="170"/>
        <v/>
      </c>
      <c r="CI242" s="39" t="str">
        <f t="shared" si="171"/>
        <v/>
      </c>
    </row>
    <row r="243" spans="1:87">
      <c r="A243" s="18"/>
      <c r="B243" s="15" t="str">
        <f>'Gene Table'!E242</f>
        <v>mmu-miR-805</v>
      </c>
      <c r="C243" s="15" t="str">
        <f>'Gene Table'!B242</f>
        <v>J24</v>
      </c>
      <c r="D243" s="16" t="str">
        <f>IF(SUM('Test Sample Data'!D$3:D$98)&gt;10,IF(AND(ISNUMBER('Test Sample Data'!D242),'Test Sample Data'!D242&lt;$B$1,'Test Sample Data'!D242&gt;0),'Test Sample Data'!D242,$B$1),"")</f>
        <v/>
      </c>
      <c r="E243" s="17" t="str">
        <f>IF(SUM('Test Sample Data'!E$3:E$98)&gt;10,IF(AND(ISNUMBER('Test Sample Data'!E242),'Test Sample Data'!E242&lt;$B$1,'Test Sample Data'!E242&gt;0),'Test Sample Data'!E242,$B$1),"")</f>
        <v/>
      </c>
      <c r="F243" s="17" t="str">
        <f>IF(SUM('Test Sample Data'!F$3:F$98)&gt;10,IF(AND(ISNUMBER('Test Sample Data'!F242),'Test Sample Data'!F242&lt;$B$1,'Test Sample Data'!F242&gt;0),'Test Sample Data'!F242,$B$1),"")</f>
        <v/>
      </c>
      <c r="G243" s="17" t="str">
        <f>IF(SUM('Test Sample Data'!G$3:G$98)&gt;10,IF(AND(ISNUMBER('Test Sample Data'!G242),'Test Sample Data'!G242&lt;$B$1,'Test Sample Data'!G242&gt;0),'Test Sample Data'!G242,$B$1),"")</f>
        <v/>
      </c>
      <c r="H243" s="17" t="str">
        <f>IF(SUM('Test Sample Data'!H$3:H$98)&gt;10,IF(AND(ISNUMBER('Test Sample Data'!H242),'Test Sample Data'!H242&lt;$B$1,'Test Sample Data'!H242&gt;0),'Test Sample Data'!H242,$B$1),"")</f>
        <v/>
      </c>
      <c r="I243" s="17" t="str">
        <f>IF(SUM('Test Sample Data'!I$3:I$98)&gt;10,IF(AND(ISNUMBER('Test Sample Data'!I242),'Test Sample Data'!I242&lt;$B$1,'Test Sample Data'!I242&gt;0),'Test Sample Data'!I242,$B$1),"")</f>
        <v/>
      </c>
      <c r="J243" s="17" t="str">
        <f>IF(SUM('Test Sample Data'!J$3:J$98)&gt;10,IF(AND(ISNUMBER('Test Sample Data'!J242),'Test Sample Data'!J242&lt;$B$1,'Test Sample Data'!J242&gt;0),'Test Sample Data'!J242,$B$1),"")</f>
        <v/>
      </c>
      <c r="K243" s="17" t="str">
        <f>IF(SUM('Test Sample Data'!K$3:K$98)&gt;10,IF(AND(ISNUMBER('Test Sample Data'!K242),'Test Sample Data'!K242&lt;$B$1,'Test Sample Data'!K242&gt;0),'Test Sample Data'!K242,$B$1),"")</f>
        <v/>
      </c>
      <c r="L243" s="17" t="str">
        <f>IF(SUM('Test Sample Data'!L$3:L$98)&gt;10,IF(AND(ISNUMBER('Test Sample Data'!L242),'Test Sample Data'!L242&lt;$B$1,'Test Sample Data'!L242&gt;0),'Test Sample Data'!L242,$B$1),"")</f>
        <v/>
      </c>
      <c r="M243" s="17" t="str">
        <f>IF(SUM('Test Sample Data'!M$3:M$98)&gt;10,IF(AND(ISNUMBER('Test Sample Data'!M242),'Test Sample Data'!M242&lt;$B$1,'Test Sample Data'!M242&gt;0),'Test Sample Data'!M242,$B$1),"")</f>
        <v/>
      </c>
      <c r="N243" s="17" t="str">
        <f>'Gene Table'!E242</f>
        <v>mmu-miR-805</v>
      </c>
      <c r="O243" s="17" t="str">
        <f>'Gene Table'!B242</f>
        <v>J24</v>
      </c>
      <c r="P243" s="17" t="str">
        <f>IF(SUM('Control Sample Data'!D$3:D$98)&gt;10,IF(AND(ISNUMBER('Control Sample Data'!D242),'Control Sample Data'!D242&lt;$B$1,'Control Sample Data'!D242&gt;0),'Control Sample Data'!D242,$B$1),"")</f>
        <v/>
      </c>
      <c r="Q243" s="17" t="str">
        <f>IF(SUM('Control Sample Data'!E$3:E$98)&gt;10,IF(AND(ISNUMBER('Control Sample Data'!E242),'Control Sample Data'!E242&lt;$B$1,'Control Sample Data'!E242&gt;0),'Control Sample Data'!E242,$B$1),"")</f>
        <v/>
      </c>
      <c r="R243" s="17" t="str">
        <f>IF(SUM('Control Sample Data'!F$3:F$98)&gt;10,IF(AND(ISNUMBER('Control Sample Data'!F242),'Control Sample Data'!F242&lt;$B$1,'Control Sample Data'!F242&gt;0),'Control Sample Data'!F242,$B$1),"")</f>
        <v/>
      </c>
      <c r="S243" s="17" t="str">
        <f>IF(SUM('Control Sample Data'!G$3:G$98)&gt;10,IF(AND(ISNUMBER('Control Sample Data'!G242),'Control Sample Data'!G242&lt;$B$1,'Control Sample Data'!G242&gt;0),'Control Sample Data'!G242,$B$1),"")</f>
        <v/>
      </c>
      <c r="T243" s="17" t="str">
        <f>IF(SUM('Control Sample Data'!H$3:H$98)&gt;10,IF(AND(ISNUMBER('Control Sample Data'!H242),'Control Sample Data'!H242&lt;$B$1,'Control Sample Data'!H242&gt;0),'Control Sample Data'!H242,$B$1),"")</f>
        <v/>
      </c>
      <c r="U243" s="17" t="str">
        <f>IF(SUM('Control Sample Data'!I$3:I$98)&gt;10,IF(AND(ISNUMBER('Control Sample Data'!I242),'Control Sample Data'!I242&lt;$B$1,'Control Sample Data'!I242&gt;0),'Control Sample Data'!I242,$B$1),"")</f>
        <v/>
      </c>
      <c r="V243" s="17" t="str">
        <f>IF(SUM('Control Sample Data'!J$3:J$98)&gt;10,IF(AND(ISNUMBER('Control Sample Data'!J242),'Control Sample Data'!J242&lt;$B$1,'Control Sample Data'!J242&gt;0),'Control Sample Data'!J242,$B$1),"")</f>
        <v/>
      </c>
      <c r="W243" s="17" t="str">
        <f>IF(SUM('Control Sample Data'!K$3:K$98)&gt;10,IF(AND(ISNUMBER('Control Sample Data'!K242),'Control Sample Data'!K242&lt;$B$1,'Control Sample Data'!K242&gt;0),'Control Sample Data'!K242,$B$1),"")</f>
        <v/>
      </c>
      <c r="X243" s="17" t="str">
        <f>IF(SUM('Control Sample Data'!L$3:L$98)&gt;10,IF(AND(ISNUMBER('Control Sample Data'!L242),'Control Sample Data'!L242&lt;$B$1,'Control Sample Data'!L242&gt;0),'Control Sample Data'!L242,$B$1),"")</f>
        <v/>
      </c>
      <c r="Y243" s="17" t="str">
        <f>IF(SUM('Control Sample Data'!M$3:M$98)&gt;10,IF(AND(ISNUMBER('Control Sample Data'!M242),'Control Sample Data'!M242&lt;$B$1,'Control Sample Data'!M242&gt;0),'Control Sample Data'!M242,$B$1),"")</f>
        <v/>
      </c>
      <c r="AT243" s="36" t="str">
        <f t="shared" si="132"/>
        <v/>
      </c>
      <c r="AU243" s="36" t="str">
        <f t="shared" si="133"/>
        <v/>
      </c>
      <c r="AV243" s="36" t="str">
        <f t="shared" si="134"/>
        <v/>
      </c>
      <c r="AW243" s="36" t="str">
        <f t="shared" si="135"/>
        <v/>
      </c>
      <c r="AX243" s="36" t="str">
        <f t="shared" si="136"/>
        <v/>
      </c>
      <c r="AY243" s="36" t="str">
        <f t="shared" si="137"/>
        <v/>
      </c>
      <c r="AZ243" s="36" t="str">
        <f t="shared" si="138"/>
        <v/>
      </c>
      <c r="BA243" s="36" t="str">
        <f t="shared" si="139"/>
        <v/>
      </c>
      <c r="BB243" s="36" t="str">
        <f t="shared" si="140"/>
        <v/>
      </c>
      <c r="BC243" s="36" t="str">
        <f t="shared" si="141"/>
        <v/>
      </c>
      <c r="BD243" s="36" t="str">
        <f t="shared" si="142"/>
        <v/>
      </c>
      <c r="BE243" s="36" t="str">
        <f t="shared" si="143"/>
        <v/>
      </c>
      <c r="BF243" s="36" t="str">
        <f t="shared" si="144"/>
        <v/>
      </c>
      <c r="BG243" s="36" t="str">
        <f t="shared" si="145"/>
        <v/>
      </c>
      <c r="BH243" s="36" t="str">
        <f t="shared" si="146"/>
        <v/>
      </c>
      <c r="BI243" s="36" t="str">
        <f t="shared" si="147"/>
        <v/>
      </c>
      <c r="BJ243" s="36" t="str">
        <f t="shared" si="148"/>
        <v/>
      </c>
      <c r="BK243" s="36" t="str">
        <f t="shared" si="149"/>
        <v/>
      </c>
      <c r="BL243" s="36" t="str">
        <f t="shared" si="150"/>
        <v/>
      </c>
      <c r="BM243" s="36" t="str">
        <f t="shared" si="151"/>
        <v/>
      </c>
      <c r="BN243" s="38" t="e">
        <f t="shared" si="172"/>
        <v>#DIV/0!</v>
      </c>
      <c r="BO243" s="38" t="e">
        <f t="shared" si="173"/>
        <v>#DIV/0!</v>
      </c>
      <c r="BP243" s="39" t="str">
        <f t="shared" si="152"/>
        <v/>
      </c>
      <c r="BQ243" s="39" t="str">
        <f t="shared" si="153"/>
        <v/>
      </c>
      <c r="BR243" s="39" t="str">
        <f t="shared" si="154"/>
        <v/>
      </c>
      <c r="BS243" s="39" t="str">
        <f t="shared" si="155"/>
        <v/>
      </c>
      <c r="BT243" s="39" t="str">
        <f t="shared" si="156"/>
        <v/>
      </c>
      <c r="BU243" s="39" t="str">
        <f t="shared" si="157"/>
        <v/>
      </c>
      <c r="BV243" s="39" t="str">
        <f t="shared" si="158"/>
        <v/>
      </c>
      <c r="BW243" s="39" t="str">
        <f t="shared" si="159"/>
        <v/>
      </c>
      <c r="BX243" s="39" t="str">
        <f t="shared" si="160"/>
        <v/>
      </c>
      <c r="BY243" s="39" t="str">
        <f t="shared" si="161"/>
        <v/>
      </c>
      <c r="BZ243" s="39" t="str">
        <f t="shared" si="162"/>
        <v/>
      </c>
      <c r="CA243" s="39" t="str">
        <f t="shared" si="163"/>
        <v/>
      </c>
      <c r="CB243" s="39" t="str">
        <f t="shared" si="164"/>
        <v/>
      </c>
      <c r="CC243" s="39" t="str">
        <f t="shared" si="165"/>
        <v/>
      </c>
      <c r="CD243" s="39" t="str">
        <f t="shared" si="166"/>
        <v/>
      </c>
      <c r="CE243" s="39" t="str">
        <f t="shared" si="167"/>
        <v/>
      </c>
      <c r="CF243" s="39" t="str">
        <f t="shared" si="168"/>
        <v/>
      </c>
      <c r="CG243" s="39" t="str">
        <f t="shared" si="169"/>
        <v/>
      </c>
      <c r="CH243" s="39" t="str">
        <f t="shared" si="170"/>
        <v/>
      </c>
      <c r="CI243" s="39" t="str">
        <f t="shared" si="171"/>
        <v/>
      </c>
    </row>
    <row r="244" spans="1:87">
      <c r="A244" s="18"/>
      <c r="B244" s="15" t="str">
        <f>'Gene Table'!E243</f>
        <v>mmu-miR-22-3p</v>
      </c>
      <c r="C244" s="15" t="str">
        <f>'Gene Table'!B243</f>
        <v>K01</v>
      </c>
      <c r="D244" s="16" t="str">
        <f>IF(SUM('Test Sample Data'!D$3:D$98)&gt;10,IF(AND(ISNUMBER('Test Sample Data'!D243),'Test Sample Data'!D243&lt;$B$1,'Test Sample Data'!D243&gt;0),'Test Sample Data'!D243,$B$1),"")</f>
        <v/>
      </c>
      <c r="E244" s="17" t="str">
        <f>IF(SUM('Test Sample Data'!E$3:E$98)&gt;10,IF(AND(ISNUMBER('Test Sample Data'!E243),'Test Sample Data'!E243&lt;$B$1,'Test Sample Data'!E243&gt;0),'Test Sample Data'!E243,$B$1),"")</f>
        <v/>
      </c>
      <c r="F244" s="17" t="str">
        <f>IF(SUM('Test Sample Data'!F$3:F$98)&gt;10,IF(AND(ISNUMBER('Test Sample Data'!F243),'Test Sample Data'!F243&lt;$B$1,'Test Sample Data'!F243&gt;0),'Test Sample Data'!F243,$B$1),"")</f>
        <v/>
      </c>
      <c r="G244" s="17" t="str">
        <f>IF(SUM('Test Sample Data'!G$3:G$98)&gt;10,IF(AND(ISNUMBER('Test Sample Data'!G243),'Test Sample Data'!G243&lt;$B$1,'Test Sample Data'!G243&gt;0),'Test Sample Data'!G243,$B$1),"")</f>
        <v/>
      </c>
      <c r="H244" s="17" t="str">
        <f>IF(SUM('Test Sample Data'!H$3:H$98)&gt;10,IF(AND(ISNUMBER('Test Sample Data'!H243),'Test Sample Data'!H243&lt;$B$1,'Test Sample Data'!H243&gt;0),'Test Sample Data'!H243,$B$1),"")</f>
        <v/>
      </c>
      <c r="I244" s="17" t="str">
        <f>IF(SUM('Test Sample Data'!I$3:I$98)&gt;10,IF(AND(ISNUMBER('Test Sample Data'!I243),'Test Sample Data'!I243&lt;$B$1,'Test Sample Data'!I243&gt;0),'Test Sample Data'!I243,$B$1),"")</f>
        <v/>
      </c>
      <c r="J244" s="17" t="str">
        <f>IF(SUM('Test Sample Data'!J$3:J$98)&gt;10,IF(AND(ISNUMBER('Test Sample Data'!J243),'Test Sample Data'!J243&lt;$B$1,'Test Sample Data'!J243&gt;0),'Test Sample Data'!J243,$B$1),"")</f>
        <v/>
      </c>
      <c r="K244" s="17" t="str">
        <f>IF(SUM('Test Sample Data'!K$3:K$98)&gt;10,IF(AND(ISNUMBER('Test Sample Data'!K243),'Test Sample Data'!K243&lt;$B$1,'Test Sample Data'!K243&gt;0),'Test Sample Data'!K243,$B$1),"")</f>
        <v/>
      </c>
      <c r="L244" s="17" t="str">
        <f>IF(SUM('Test Sample Data'!L$3:L$98)&gt;10,IF(AND(ISNUMBER('Test Sample Data'!L243),'Test Sample Data'!L243&lt;$B$1,'Test Sample Data'!L243&gt;0),'Test Sample Data'!L243,$B$1),"")</f>
        <v/>
      </c>
      <c r="M244" s="17" t="str">
        <f>IF(SUM('Test Sample Data'!M$3:M$98)&gt;10,IF(AND(ISNUMBER('Test Sample Data'!M243),'Test Sample Data'!M243&lt;$B$1,'Test Sample Data'!M243&gt;0),'Test Sample Data'!M243,$B$1),"")</f>
        <v/>
      </c>
      <c r="N244" s="17" t="str">
        <f>'Gene Table'!E243</f>
        <v>mmu-miR-22-3p</v>
      </c>
      <c r="O244" s="17" t="str">
        <f>'Gene Table'!B243</f>
        <v>K01</v>
      </c>
      <c r="P244" s="17" t="str">
        <f>IF(SUM('Control Sample Data'!D$3:D$98)&gt;10,IF(AND(ISNUMBER('Control Sample Data'!D243),'Control Sample Data'!D243&lt;$B$1,'Control Sample Data'!D243&gt;0),'Control Sample Data'!D243,$B$1),"")</f>
        <v/>
      </c>
      <c r="Q244" s="17" t="str">
        <f>IF(SUM('Control Sample Data'!E$3:E$98)&gt;10,IF(AND(ISNUMBER('Control Sample Data'!E243),'Control Sample Data'!E243&lt;$B$1,'Control Sample Data'!E243&gt;0),'Control Sample Data'!E243,$B$1),"")</f>
        <v/>
      </c>
      <c r="R244" s="17" t="str">
        <f>IF(SUM('Control Sample Data'!F$3:F$98)&gt;10,IF(AND(ISNUMBER('Control Sample Data'!F243),'Control Sample Data'!F243&lt;$B$1,'Control Sample Data'!F243&gt;0),'Control Sample Data'!F243,$B$1),"")</f>
        <v/>
      </c>
      <c r="S244" s="17" t="str">
        <f>IF(SUM('Control Sample Data'!G$3:G$98)&gt;10,IF(AND(ISNUMBER('Control Sample Data'!G243),'Control Sample Data'!G243&lt;$B$1,'Control Sample Data'!G243&gt;0),'Control Sample Data'!G243,$B$1),"")</f>
        <v/>
      </c>
      <c r="T244" s="17" t="str">
        <f>IF(SUM('Control Sample Data'!H$3:H$98)&gt;10,IF(AND(ISNUMBER('Control Sample Data'!H243),'Control Sample Data'!H243&lt;$B$1,'Control Sample Data'!H243&gt;0),'Control Sample Data'!H243,$B$1),"")</f>
        <v/>
      </c>
      <c r="U244" s="17" t="str">
        <f>IF(SUM('Control Sample Data'!I$3:I$98)&gt;10,IF(AND(ISNUMBER('Control Sample Data'!I243),'Control Sample Data'!I243&lt;$B$1,'Control Sample Data'!I243&gt;0),'Control Sample Data'!I243,$B$1),"")</f>
        <v/>
      </c>
      <c r="V244" s="17" t="str">
        <f>IF(SUM('Control Sample Data'!J$3:J$98)&gt;10,IF(AND(ISNUMBER('Control Sample Data'!J243),'Control Sample Data'!J243&lt;$B$1,'Control Sample Data'!J243&gt;0),'Control Sample Data'!J243,$B$1),"")</f>
        <v/>
      </c>
      <c r="W244" s="17" t="str">
        <f>IF(SUM('Control Sample Data'!K$3:K$98)&gt;10,IF(AND(ISNUMBER('Control Sample Data'!K243),'Control Sample Data'!K243&lt;$B$1,'Control Sample Data'!K243&gt;0),'Control Sample Data'!K243,$B$1),"")</f>
        <v/>
      </c>
      <c r="X244" s="17" t="str">
        <f>IF(SUM('Control Sample Data'!L$3:L$98)&gt;10,IF(AND(ISNUMBER('Control Sample Data'!L243),'Control Sample Data'!L243&lt;$B$1,'Control Sample Data'!L243&gt;0),'Control Sample Data'!L243,$B$1),"")</f>
        <v/>
      </c>
      <c r="Y244" s="17" t="str">
        <f>IF(SUM('Control Sample Data'!M$3:M$98)&gt;10,IF(AND(ISNUMBER('Control Sample Data'!M243),'Control Sample Data'!M243&lt;$B$1,'Control Sample Data'!M243&gt;0),'Control Sample Data'!M243,$B$1),"")</f>
        <v/>
      </c>
      <c r="AT244" s="36" t="str">
        <f t="shared" si="132"/>
        <v/>
      </c>
      <c r="AU244" s="36" t="str">
        <f t="shared" si="133"/>
        <v/>
      </c>
      <c r="AV244" s="36" t="str">
        <f t="shared" si="134"/>
        <v/>
      </c>
      <c r="AW244" s="36" t="str">
        <f t="shared" si="135"/>
        <v/>
      </c>
      <c r="AX244" s="36" t="str">
        <f t="shared" si="136"/>
        <v/>
      </c>
      <c r="AY244" s="36" t="str">
        <f t="shared" si="137"/>
        <v/>
      </c>
      <c r="AZ244" s="36" t="str">
        <f t="shared" si="138"/>
        <v/>
      </c>
      <c r="BA244" s="36" t="str">
        <f t="shared" si="139"/>
        <v/>
      </c>
      <c r="BB244" s="36" t="str">
        <f t="shared" si="140"/>
        <v/>
      </c>
      <c r="BC244" s="36" t="str">
        <f t="shared" si="141"/>
        <v/>
      </c>
      <c r="BD244" s="36" t="str">
        <f t="shared" si="142"/>
        <v/>
      </c>
      <c r="BE244" s="36" t="str">
        <f t="shared" si="143"/>
        <v/>
      </c>
      <c r="BF244" s="36" t="str">
        <f t="shared" si="144"/>
        <v/>
      </c>
      <c r="BG244" s="36" t="str">
        <f t="shared" si="145"/>
        <v/>
      </c>
      <c r="BH244" s="36" t="str">
        <f t="shared" si="146"/>
        <v/>
      </c>
      <c r="BI244" s="36" t="str">
        <f t="shared" si="147"/>
        <v/>
      </c>
      <c r="BJ244" s="36" t="str">
        <f t="shared" si="148"/>
        <v/>
      </c>
      <c r="BK244" s="36" t="str">
        <f t="shared" si="149"/>
        <v/>
      </c>
      <c r="BL244" s="36" t="str">
        <f t="shared" si="150"/>
        <v/>
      </c>
      <c r="BM244" s="36" t="str">
        <f t="shared" si="151"/>
        <v/>
      </c>
      <c r="BN244" s="38" t="e">
        <f t="shared" si="172"/>
        <v>#DIV/0!</v>
      </c>
      <c r="BO244" s="38" t="e">
        <f t="shared" si="173"/>
        <v>#DIV/0!</v>
      </c>
      <c r="BP244" s="39" t="str">
        <f t="shared" si="152"/>
        <v/>
      </c>
      <c r="BQ244" s="39" t="str">
        <f t="shared" si="153"/>
        <v/>
      </c>
      <c r="BR244" s="39" t="str">
        <f t="shared" si="154"/>
        <v/>
      </c>
      <c r="BS244" s="39" t="str">
        <f t="shared" si="155"/>
        <v/>
      </c>
      <c r="BT244" s="39" t="str">
        <f t="shared" si="156"/>
        <v/>
      </c>
      <c r="BU244" s="39" t="str">
        <f t="shared" si="157"/>
        <v/>
      </c>
      <c r="BV244" s="39" t="str">
        <f t="shared" si="158"/>
        <v/>
      </c>
      <c r="BW244" s="39" t="str">
        <f t="shared" si="159"/>
        <v/>
      </c>
      <c r="BX244" s="39" t="str">
        <f t="shared" si="160"/>
        <v/>
      </c>
      <c r="BY244" s="39" t="str">
        <f t="shared" si="161"/>
        <v/>
      </c>
      <c r="BZ244" s="39" t="str">
        <f t="shared" si="162"/>
        <v/>
      </c>
      <c r="CA244" s="39" t="str">
        <f t="shared" si="163"/>
        <v/>
      </c>
      <c r="CB244" s="39" t="str">
        <f t="shared" si="164"/>
        <v/>
      </c>
      <c r="CC244" s="39" t="str">
        <f t="shared" si="165"/>
        <v/>
      </c>
      <c r="CD244" s="39" t="str">
        <f t="shared" si="166"/>
        <v/>
      </c>
      <c r="CE244" s="39" t="str">
        <f t="shared" si="167"/>
        <v/>
      </c>
      <c r="CF244" s="39" t="str">
        <f t="shared" si="168"/>
        <v/>
      </c>
      <c r="CG244" s="39" t="str">
        <f t="shared" si="169"/>
        <v/>
      </c>
      <c r="CH244" s="39" t="str">
        <f t="shared" si="170"/>
        <v/>
      </c>
      <c r="CI244" s="39" t="str">
        <f t="shared" si="171"/>
        <v/>
      </c>
    </row>
    <row r="245" spans="1:87">
      <c r="A245" s="18"/>
      <c r="B245" s="15" t="str">
        <f>'Gene Table'!E244</f>
        <v>mmu-miR-653-5p</v>
      </c>
      <c r="C245" s="15" t="str">
        <f>'Gene Table'!B244</f>
        <v>K02</v>
      </c>
      <c r="D245" s="16" t="str">
        <f>IF(SUM('Test Sample Data'!D$3:D$98)&gt;10,IF(AND(ISNUMBER('Test Sample Data'!D244),'Test Sample Data'!D244&lt;$B$1,'Test Sample Data'!D244&gt;0),'Test Sample Data'!D244,$B$1),"")</f>
        <v/>
      </c>
      <c r="E245" s="17" t="str">
        <f>IF(SUM('Test Sample Data'!E$3:E$98)&gt;10,IF(AND(ISNUMBER('Test Sample Data'!E244),'Test Sample Data'!E244&lt;$B$1,'Test Sample Data'!E244&gt;0),'Test Sample Data'!E244,$B$1),"")</f>
        <v/>
      </c>
      <c r="F245" s="17" t="str">
        <f>IF(SUM('Test Sample Data'!F$3:F$98)&gt;10,IF(AND(ISNUMBER('Test Sample Data'!F244),'Test Sample Data'!F244&lt;$B$1,'Test Sample Data'!F244&gt;0),'Test Sample Data'!F244,$B$1),"")</f>
        <v/>
      </c>
      <c r="G245" s="17" t="str">
        <f>IF(SUM('Test Sample Data'!G$3:G$98)&gt;10,IF(AND(ISNUMBER('Test Sample Data'!G244),'Test Sample Data'!G244&lt;$B$1,'Test Sample Data'!G244&gt;0),'Test Sample Data'!G244,$B$1),"")</f>
        <v/>
      </c>
      <c r="H245" s="17" t="str">
        <f>IF(SUM('Test Sample Data'!H$3:H$98)&gt;10,IF(AND(ISNUMBER('Test Sample Data'!H244),'Test Sample Data'!H244&lt;$B$1,'Test Sample Data'!H244&gt;0),'Test Sample Data'!H244,$B$1),"")</f>
        <v/>
      </c>
      <c r="I245" s="17" t="str">
        <f>IF(SUM('Test Sample Data'!I$3:I$98)&gt;10,IF(AND(ISNUMBER('Test Sample Data'!I244),'Test Sample Data'!I244&lt;$B$1,'Test Sample Data'!I244&gt;0),'Test Sample Data'!I244,$B$1),"")</f>
        <v/>
      </c>
      <c r="J245" s="17" t="str">
        <f>IF(SUM('Test Sample Data'!J$3:J$98)&gt;10,IF(AND(ISNUMBER('Test Sample Data'!J244),'Test Sample Data'!J244&lt;$B$1,'Test Sample Data'!J244&gt;0),'Test Sample Data'!J244,$B$1),"")</f>
        <v/>
      </c>
      <c r="K245" s="17" t="str">
        <f>IF(SUM('Test Sample Data'!K$3:K$98)&gt;10,IF(AND(ISNUMBER('Test Sample Data'!K244),'Test Sample Data'!K244&lt;$B$1,'Test Sample Data'!K244&gt;0),'Test Sample Data'!K244,$B$1),"")</f>
        <v/>
      </c>
      <c r="L245" s="17" t="str">
        <f>IF(SUM('Test Sample Data'!L$3:L$98)&gt;10,IF(AND(ISNUMBER('Test Sample Data'!L244),'Test Sample Data'!L244&lt;$B$1,'Test Sample Data'!L244&gt;0),'Test Sample Data'!L244,$B$1),"")</f>
        <v/>
      </c>
      <c r="M245" s="17" t="str">
        <f>IF(SUM('Test Sample Data'!M$3:M$98)&gt;10,IF(AND(ISNUMBER('Test Sample Data'!M244),'Test Sample Data'!M244&lt;$B$1,'Test Sample Data'!M244&gt;0),'Test Sample Data'!M244,$B$1),"")</f>
        <v/>
      </c>
      <c r="N245" s="17" t="str">
        <f>'Gene Table'!E244</f>
        <v>mmu-miR-653-5p</v>
      </c>
      <c r="O245" s="17" t="str">
        <f>'Gene Table'!B244</f>
        <v>K02</v>
      </c>
      <c r="P245" s="17" t="str">
        <f>IF(SUM('Control Sample Data'!D$3:D$98)&gt;10,IF(AND(ISNUMBER('Control Sample Data'!D244),'Control Sample Data'!D244&lt;$B$1,'Control Sample Data'!D244&gt;0),'Control Sample Data'!D244,$B$1),"")</f>
        <v/>
      </c>
      <c r="Q245" s="17" t="str">
        <f>IF(SUM('Control Sample Data'!E$3:E$98)&gt;10,IF(AND(ISNUMBER('Control Sample Data'!E244),'Control Sample Data'!E244&lt;$B$1,'Control Sample Data'!E244&gt;0),'Control Sample Data'!E244,$B$1),"")</f>
        <v/>
      </c>
      <c r="R245" s="17" t="str">
        <f>IF(SUM('Control Sample Data'!F$3:F$98)&gt;10,IF(AND(ISNUMBER('Control Sample Data'!F244),'Control Sample Data'!F244&lt;$B$1,'Control Sample Data'!F244&gt;0),'Control Sample Data'!F244,$B$1),"")</f>
        <v/>
      </c>
      <c r="S245" s="17" t="str">
        <f>IF(SUM('Control Sample Data'!G$3:G$98)&gt;10,IF(AND(ISNUMBER('Control Sample Data'!G244),'Control Sample Data'!G244&lt;$B$1,'Control Sample Data'!G244&gt;0),'Control Sample Data'!G244,$B$1),"")</f>
        <v/>
      </c>
      <c r="T245" s="17" t="str">
        <f>IF(SUM('Control Sample Data'!H$3:H$98)&gt;10,IF(AND(ISNUMBER('Control Sample Data'!H244),'Control Sample Data'!H244&lt;$B$1,'Control Sample Data'!H244&gt;0),'Control Sample Data'!H244,$B$1),"")</f>
        <v/>
      </c>
      <c r="U245" s="17" t="str">
        <f>IF(SUM('Control Sample Data'!I$3:I$98)&gt;10,IF(AND(ISNUMBER('Control Sample Data'!I244),'Control Sample Data'!I244&lt;$B$1,'Control Sample Data'!I244&gt;0),'Control Sample Data'!I244,$B$1),"")</f>
        <v/>
      </c>
      <c r="V245" s="17" t="str">
        <f>IF(SUM('Control Sample Data'!J$3:J$98)&gt;10,IF(AND(ISNUMBER('Control Sample Data'!J244),'Control Sample Data'!J244&lt;$B$1,'Control Sample Data'!J244&gt;0),'Control Sample Data'!J244,$B$1),"")</f>
        <v/>
      </c>
      <c r="W245" s="17" t="str">
        <f>IF(SUM('Control Sample Data'!K$3:K$98)&gt;10,IF(AND(ISNUMBER('Control Sample Data'!K244),'Control Sample Data'!K244&lt;$B$1,'Control Sample Data'!K244&gt;0),'Control Sample Data'!K244,$B$1),"")</f>
        <v/>
      </c>
      <c r="X245" s="17" t="str">
        <f>IF(SUM('Control Sample Data'!L$3:L$98)&gt;10,IF(AND(ISNUMBER('Control Sample Data'!L244),'Control Sample Data'!L244&lt;$B$1,'Control Sample Data'!L244&gt;0),'Control Sample Data'!L244,$B$1),"")</f>
        <v/>
      </c>
      <c r="Y245" s="17" t="str">
        <f>IF(SUM('Control Sample Data'!M$3:M$98)&gt;10,IF(AND(ISNUMBER('Control Sample Data'!M244),'Control Sample Data'!M244&lt;$B$1,'Control Sample Data'!M244&gt;0),'Control Sample Data'!M244,$B$1),"")</f>
        <v/>
      </c>
      <c r="AT245" s="36" t="str">
        <f t="shared" si="132"/>
        <v/>
      </c>
      <c r="AU245" s="36" t="str">
        <f t="shared" si="133"/>
        <v/>
      </c>
      <c r="AV245" s="36" t="str">
        <f t="shared" si="134"/>
        <v/>
      </c>
      <c r="AW245" s="36" t="str">
        <f t="shared" si="135"/>
        <v/>
      </c>
      <c r="AX245" s="36" t="str">
        <f t="shared" si="136"/>
        <v/>
      </c>
      <c r="AY245" s="36" t="str">
        <f t="shared" si="137"/>
        <v/>
      </c>
      <c r="AZ245" s="36" t="str">
        <f t="shared" si="138"/>
        <v/>
      </c>
      <c r="BA245" s="36" t="str">
        <f t="shared" si="139"/>
        <v/>
      </c>
      <c r="BB245" s="36" t="str">
        <f t="shared" si="140"/>
        <v/>
      </c>
      <c r="BC245" s="36" t="str">
        <f t="shared" si="141"/>
        <v/>
      </c>
      <c r="BD245" s="36" t="str">
        <f t="shared" si="142"/>
        <v/>
      </c>
      <c r="BE245" s="36" t="str">
        <f t="shared" si="143"/>
        <v/>
      </c>
      <c r="BF245" s="36" t="str">
        <f t="shared" si="144"/>
        <v/>
      </c>
      <c r="BG245" s="36" t="str">
        <f t="shared" si="145"/>
        <v/>
      </c>
      <c r="BH245" s="36" t="str">
        <f t="shared" si="146"/>
        <v/>
      </c>
      <c r="BI245" s="36" t="str">
        <f t="shared" si="147"/>
        <v/>
      </c>
      <c r="BJ245" s="36" t="str">
        <f t="shared" si="148"/>
        <v/>
      </c>
      <c r="BK245" s="36" t="str">
        <f t="shared" si="149"/>
        <v/>
      </c>
      <c r="BL245" s="36" t="str">
        <f t="shared" si="150"/>
        <v/>
      </c>
      <c r="BM245" s="36" t="str">
        <f t="shared" si="151"/>
        <v/>
      </c>
      <c r="BN245" s="38" t="e">
        <f t="shared" si="172"/>
        <v>#DIV/0!</v>
      </c>
      <c r="BO245" s="38" t="e">
        <f t="shared" si="173"/>
        <v>#DIV/0!</v>
      </c>
      <c r="BP245" s="39" t="str">
        <f t="shared" si="152"/>
        <v/>
      </c>
      <c r="BQ245" s="39" t="str">
        <f t="shared" si="153"/>
        <v/>
      </c>
      <c r="BR245" s="39" t="str">
        <f t="shared" si="154"/>
        <v/>
      </c>
      <c r="BS245" s="39" t="str">
        <f t="shared" si="155"/>
        <v/>
      </c>
      <c r="BT245" s="39" t="str">
        <f t="shared" si="156"/>
        <v/>
      </c>
      <c r="BU245" s="39" t="str">
        <f t="shared" si="157"/>
        <v/>
      </c>
      <c r="BV245" s="39" t="str">
        <f t="shared" si="158"/>
        <v/>
      </c>
      <c r="BW245" s="39" t="str">
        <f t="shared" si="159"/>
        <v/>
      </c>
      <c r="BX245" s="39" t="str">
        <f t="shared" si="160"/>
        <v/>
      </c>
      <c r="BY245" s="39" t="str">
        <f t="shared" si="161"/>
        <v/>
      </c>
      <c r="BZ245" s="39" t="str">
        <f t="shared" si="162"/>
        <v/>
      </c>
      <c r="CA245" s="39" t="str">
        <f t="shared" si="163"/>
        <v/>
      </c>
      <c r="CB245" s="39" t="str">
        <f t="shared" si="164"/>
        <v/>
      </c>
      <c r="CC245" s="39" t="str">
        <f t="shared" si="165"/>
        <v/>
      </c>
      <c r="CD245" s="39" t="str">
        <f t="shared" si="166"/>
        <v/>
      </c>
      <c r="CE245" s="39" t="str">
        <f t="shared" si="167"/>
        <v/>
      </c>
      <c r="CF245" s="39" t="str">
        <f t="shared" si="168"/>
        <v/>
      </c>
      <c r="CG245" s="39" t="str">
        <f t="shared" si="169"/>
        <v/>
      </c>
      <c r="CH245" s="39" t="str">
        <f t="shared" si="170"/>
        <v/>
      </c>
      <c r="CI245" s="39" t="str">
        <f t="shared" si="171"/>
        <v/>
      </c>
    </row>
    <row r="246" spans="1:87">
      <c r="A246" s="18"/>
      <c r="B246" s="15" t="str">
        <f>'Gene Table'!E245</f>
        <v>mmu-miR-221-3p</v>
      </c>
      <c r="C246" s="15" t="str">
        <f>'Gene Table'!B245</f>
        <v>K03</v>
      </c>
      <c r="D246" s="16" t="str">
        <f>IF(SUM('Test Sample Data'!D$3:D$98)&gt;10,IF(AND(ISNUMBER('Test Sample Data'!D245),'Test Sample Data'!D245&lt;$B$1,'Test Sample Data'!D245&gt;0),'Test Sample Data'!D245,$B$1),"")</f>
        <v/>
      </c>
      <c r="E246" s="17" t="str">
        <f>IF(SUM('Test Sample Data'!E$3:E$98)&gt;10,IF(AND(ISNUMBER('Test Sample Data'!E245),'Test Sample Data'!E245&lt;$B$1,'Test Sample Data'!E245&gt;0),'Test Sample Data'!E245,$B$1),"")</f>
        <v/>
      </c>
      <c r="F246" s="17" t="str">
        <f>IF(SUM('Test Sample Data'!F$3:F$98)&gt;10,IF(AND(ISNUMBER('Test Sample Data'!F245),'Test Sample Data'!F245&lt;$B$1,'Test Sample Data'!F245&gt;0),'Test Sample Data'!F245,$B$1),"")</f>
        <v/>
      </c>
      <c r="G246" s="17" t="str">
        <f>IF(SUM('Test Sample Data'!G$3:G$98)&gt;10,IF(AND(ISNUMBER('Test Sample Data'!G245),'Test Sample Data'!G245&lt;$B$1,'Test Sample Data'!G245&gt;0),'Test Sample Data'!G245,$B$1),"")</f>
        <v/>
      </c>
      <c r="H246" s="17" t="str">
        <f>IF(SUM('Test Sample Data'!H$3:H$98)&gt;10,IF(AND(ISNUMBER('Test Sample Data'!H245),'Test Sample Data'!H245&lt;$B$1,'Test Sample Data'!H245&gt;0),'Test Sample Data'!H245,$B$1),"")</f>
        <v/>
      </c>
      <c r="I246" s="17" t="str">
        <f>IF(SUM('Test Sample Data'!I$3:I$98)&gt;10,IF(AND(ISNUMBER('Test Sample Data'!I245),'Test Sample Data'!I245&lt;$B$1,'Test Sample Data'!I245&gt;0),'Test Sample Data'!I245,$B$1),"")</f>
        <v/>
      </c>
      <c r="J246" s="17" t="str">
        <f>IF(SUM('Test Sample Data'!J$3:J$98)&gt;10,IF(AND(ISNUMBER('Test Sample Data'!J245),'Test Sample Data'!J245&lt;$B$1,'Test Sample Data'!J245&gt;0),'Test Sample Data'!J245,$B$1),"")</f>
        <v/>
      </c>
      <c r="K246" s="17" t="str">
        <f>IF(SUM('Test Sample Data'!K$3:K$98)&gt;10,IF(AND(ISNUMBER('Test Sample Data'!K245),'Test Sample Data'!K245&lt;$B$1,'Test Sample Data'!K245&gt;0),'Test Sample Data'!K245,$B$1),"")</f>
        <v/>
      </c>
      <c r="L246" s="17" t="str">
        <f>IF(SUM('Test Sample Data'!L$3:L$98)&gt;10,IF(AND(ISNUMBER('Test Sample Data'!L245),'Test Sample Data'!L245&lt;$B$1,'Test Sample Data'!L245&gt;0),'Test Sample Data'!L245,$B$1),"")</f>
        <v/>
      </c>
      <c r="M246" s="17" t="str">
        <f>IF(SUM('Test Sample Data'!M$3:M$98)&gt;10,IF(AND(ISNUMBER('Test Sample Data'!M245),'Test Sample Data'!M245&lt;$B$1,'Test Sample Data'!M245&gt;0),'Test Sample Data'!M245,$B$1),"")</f>
        <v/>
      </c>
      <c r="N246" s="17" t="str">
        <f>'Gene Table'!E245</f>
        <v>mmu-miR-221-3p</v>
      </c>
      <c r="O246" s="17" t="str">
        <f>'Gene Table'!B245</f>
        <v>K03</v>
      </c>
      <c r="P246" s="17" t="str">
        <f>IF(SUM('Control Sample Data'!D$3:D$98)&gt;10,IF(AND(ISNUMBER('Control Sample Data'!D245),'Control Sample Data'!D245&lt;$B$1,'Control Sample Data'!D245&gt;0),'Control Sample Data'!D245,$B$1),"")</f>
        <v/>
      </c>
      <c r="Q246" s="17" t="str">
        <f>IF(SUM('Control Sample Data'!E$3:E$98)&gt;10,IF(AND(ISNUMBER('Control Sample Data'!E245),'Control Sample Data'!E245&lt;$B$1,'Control Sample Data'!E245&gt;0),'Control Sample Data'!E245,$B$1),"")</f>
        <v/>
      </c>
      <c r="R246" s="17" t="str">
        <f>IF(SUM('Control Sample Data'!F$3:F$98)&gt;10,IF(AND(ISNUMBER('Control Sample Data'!F245),'Control Sample Data'!F245&lt;$B$1,'Control Sample Data'!F245&gt;0),'Control Sample Data'!F245,$B$1),"")</f>
        <v/>
      </c>
      <c r="S246" s="17" t="str">
        <f>IF(SUM('Control Sample Data'!G$3:G$98)&gt;10,IF(AND(ISNUMBER('Control Sample Data'!G245),'Control Sample Data'!G245&lt;$B$1,'Control Sample Data'!G245&gt;0),'Control Sample Data'!G245,$B$1),"")</f>
        <v/>
      </c>
      <c r="T246" s="17" t="str">
        <f>IF(SUM('Control Sample Data'!H$3:H$98)&gt;10,IF(AND(ISNUMBER('Control Sample Data'!H245),'Control Sample Data'!H245&lt;$B$1,'Control Sample Data'!H245&gt;0),'Control Sample Data'!H245,$B$1),"")</f>
        <v/>
      </c>
      <c r="U246" s="17" t="str">
        <f>IF(SUM('Control Sample Data'!I$3:I$98)&gt;10,IF(AND(ISNUMBER('Control Sample Data'!I245),'Control Sample Data'!I245&lt;$B$1,'Control Sample Data'!I245&gt;0),'Control Sample Data'!I245,$B$1),"")</f>
        <v/>
      </c>
      <c r="V246" s="17" t="str">
        <f>IF(SUM('Control Sample Data'!J$3:J$98)&gt;10,IF(AND(ISNUMBER('Control Sample Data'!J245),'Control Sample Data'!J245&lt;$B$1,'Control Sample Data'!J245&gt;0),'Control Sample Data'!J245,$B$1),"")</f>
        <v/>
      </c>
      <c r="W246" s="17" t="str">
        <f>IF(SUM('Control Sample Data'!K$3:K$98)&gt;10,IF(AND(ISNUMBER('Control Sample Data'!K245),'Control Sample Data'!K245&lt;$B$1,'Control Sample Data'!K245&gt;0),'Control Sample Data'!K245,$B$1),"")</f>
        <v/>
      </c>
      <c r="X246" s="17" t="str">
        <f>IF(SUM('Control Sample Data'!L$3:L$98)&gt;10,IF(AND(ISNUMBER('Control Sample Data'!L245),'Control Sample Data'!L245&lt;$B$1,'Control Sample Data'!L245&gt;0),'Control Sample Data'!L245,$B$1),"")</f>
        <v/>
      </c>
      <c r="Y246" s="17" t="str">
        <f>IF(SUM('Control Sample Data'!M$3:M$98)&gt;10,IF(AND(ISNUMBER('Control Sample Data'!M245),'Control Sample Data'!M245&lt;$B$1,'Control Sample Data'!M245&gt;0),'Control Sample Data'!M245,$B$1),"")</f>
        <v/>
      </c>
      <c r="AT246" s="36" t="str">
        <f t="shared" si="132"/>
        <v/>
      </c>
      <c r="AU246" s="36" t="str">
        <f t="shared" si="133"/>
        <v/>
      </c>
      <c r="AV246" s="36" t="str">
        <f t="shared" si="134"/>
        <v/>
      </c>
      <c r="AW246" s="36" t="str">
        <f t="shared" si="135"/>
        <v/>
      </c>
      <c r="AX246" s="36" t="str">
        <f t="shared" si="136"/>
        <v/>
      </c>
      <c r="AY246" s="36" t="str">
        <f t="shared" si="137"/>
        <v/>
      </c>
      <c r="AZ246" s="36" t="str">
        <f t="shared" si="138"/>
        <v/>
      </c>
      <c r="BA246" s="36" t="str">
        <f t="shared" si="139"/>
        <v/>
      </c>
      <c r="BB246" s="36" t="str">
        <f t="shared" si="140"/>
        <v/>
      </c>
      <c r="BC246" s="36" t="str">
        <f t="shared" si="141"/>
        <v/>
      </c>
      <c r="BD246" s="36" t="str">
        <f t="shared" si="142"/>
        <v/>
      </c>
      <c r="BE246" s="36" t="str">
        <f t="shared" si="143"/>
        <v/>
      </c>
      <c r="BF246" s="36" t="str">
        <f t="shared" si="144"/>
        <v/>
      </c>
      <c r="BG246" s="36" t="str">
        <f t="shared" si="145"/>
        <v/>
      </c>
      <c r="BH246" s="36" t="str">
        <f t="shared" si="146"/>
        <v/>
      </c>
      <c r="BI246" s="36" t="str">
        <f t="shared" si="147"/>
        <v/>
      </c>
      <c r="BJ246" s="36" t="str">
        <f t="shared" si="148"/>
        <v/>
      </c>
      <c r="BK246" s="36" t="str">
        <f t="shared" si="149"/>
        <v/>
      </c>
      <c r="BL246" s="36" t="str">
        <f t="shared" si="150"/>
        <v/>
      </c>
      <c r="BM246" s="36" t="str">
        <f t="shared" si="151"/>
        <v/>
      </c>
      <c r="BN246" s="38" t="e">
        <f t="shared" si="172"/>
        <v>#DIV/0!</v>
      </c>
      <c r="BO246" s="38" t="e">
        <f t="shared" si="173"/>
        <v>#DIV/0!</v>
      </c>
      <c r="BP246" s="39" t="str">
        <f t="shared" si="152"/>
        <v/>
      </c>
      <c r="BQ246" s="39" t="str">
        <f t="shared" si="153"/>
        <v/>
      </c>
      <c r="BR246" s="39" t="str">
        <f t="shared" si="154"/>
        <v/>
      </c>
      <c r="BS246" s="39" t="str">
        <f t="shared" si="155"/>
        <v/>
      </c>
      <c r="BT246" s="39" t="str">
        <f t="shared" si="156"/>
        <v/>
      </c>
      <c r="BU246" s="39" t="str">
        <f t="shared" si="157"/>
        <v/>
      </c>
      <c r="BV246" s="39" t="str">
        <f t="shared" si="158"/>
        <v/>
      </c>
      <c r="BW246" s="39" t="str">
        <f t="shared" si="159"/>
        <v/>
      </c>
      <c r="BX246" s="39" t="str">
        <f t="shared" si="160"/>
        <v/>
      </c>
      <c r="BY246" s="39" t="str">
        <f t="shared" si="161"/>
        <v/>
      </c>
      <c r="BZ246" s="39" t="str">
        <f t="shared" si="162"/>
        <v/>
      </c>
      <c r="CA246" s="39" t="str">
        <f t="shared" si="163"/>
        <v/>
      </c>
      <c r="CB246" s="39" t="str">
        <f t="shared" si="164"/>
        <v/>
      </c>
      <c r="CC246" s="39" t="str">
        <f t="shared" si="165"/>
        <v/>
      </c>
      <c r="CD246" s="39" t="str">
        <f t="shared" si="166"/>
        <v/>
      </c>
      <c r="CE246" s="39" t="str">
        <f t="shared" si="167"/>
        <v/>
      </c>
      <c r="CF246" s="39" t="str">
        <f t="shared" si="168"/>
        <v/>
      </c>
      <c r="CG246" s="39" t="str">
        <f t="shared" si="169"/>
        <v/>
      </c>
      <c r="CH246" s="39" t="str">
        <f t="shared" si="170"/>
        <v/>
      </c>
      <c r="CI246" s="39" t="str">
        <f t="shared" si="171"/>
        <v/>
      </c>
    </row>
    <row r="247" spans="1:87">
      <c r="A247" s="18"/>
      <c r="B247" s="15" t="str">
        <f>'Gene Table'!E246</f>
        <v>mmu-miR-654-3p</v>
      </c>
      <c r="C247" s="15" t="str">
        <f>'Gene Table'!B246</f>
        <v>K04</v>
      </c>
      <c r="D247" s="16" t="str">
        <f>IF(SUM('Test Sample Data'!D$3:D$98)&gt;10,IF(AND(ISNUMBER('Test Sample Data'!D246),'Test Sample Data'!D246&lt;$B$1,'Test Sample Data'!D246&gt;0),'Test Sample Data'!D246,$B$1),"")</f>
        <v/>
      </c>
      <c r="E247" s="17" t="str">
        <f>IF(SUM('Test Sample Data'!E$3:E$98)&gt;10,IF(AND(ISNUMBER('Test Sample Data'!E246),'Test Sample Data'!E246&lt;$B$1,'Test Sample Data'!E246&gt;0),'Test Sample Data'!E246,$B$1),"")</f>
        <v/>
      </c>
      <c r="F247" s="17" t="str">
        <f>IF(SUM('Test Sample Data'!F$3:F$98)&gt;10,IF(AND(ISNUMBER('Test Sample Data'!F246),'Test Sample Data'!F246&lt;$B$1,'Test Sample Data'!F246&gt;0),'Test Sample Data'!F246,$B$1),"")</f>
        <v/>
      </c>
      <c r="G247" s="17" t="str">
        <f>IF(SUM('Test Sample Data'!G$3:G$98)&gt;10,IF(AND(ISNUMBER('Test Sample Data'!G246),'Test Sample Data'!G246&lt;$B$1,'Test Sample Data'!G246&gt;0),'Test Sample Data'!G246,$B$1),"")</f>
        <v/>
      </c>
      <c r="H247" s="17" t="str">
        <f>IF(SUM('Test Sample Data'!H$3:H$98)&gt;10,IF(AND(ISNUMBER('Test Sample Data'!H246),'Test Sample Data'!H246&lt;$B$1,'Test Sample Data'!H246&gt;0),'Test Sample Data'!H246,$B$1),"")</f>
        <v/>
      </c>
      <c r="I247" s="17" t="str">
        <f>IF(SUM('Test Sample Data'!I$3:I$98)&gt;10,IF(AND(ISNUMBER('Test Sample Data'!I246),'Test Sample Data'!I246&lt;$B$1,'Test Sample Data'!I246&gt;0),'Test Sample Data'!I246,$B$1),"")</f>
        <v/>
      </c>
      <c r="J247" s="17" t="str">
        <f>IF(SUM('Test Sample Data'!J$3:J$98)&gt;10,IF(AND(ISNUMBER('Test Sample Data'!J246),'Test Sample Data'!J246&lt;$B$1,'Test Sample Data'!J246&gt;0),'Test Sample Data'!J246,$B$1),"")</f>
        <v/>
      </c>
      <c r="K247" s="17" t="str">
        <f>IF(SUM('Test Sample Data'!K$3:K$98)&gt;10,IF(AND(ISNUMBER('Test Sample Data'!K246),'Test Sample Data'!K246&lt;$B$1,'Test Sample Data'!K246&gt;0),'Test Sample Data'!K246,$B$1),"")</f>
        <v/>
      </c>
      <c r="L247" s="17" t="str">
        <f>IF(SUM('Test Sample Data'!L$3:L$98)&gt;10,IF(AND(ISNUMBER('Test Sample Data'!L246),'Test Sample Data'!L246&lt;$B$1,'Test Sample Data'!L246&gt;0),'Test Sample Data'!L246,$B$1),"")</f>
        <v/>
      </c>
      <c r="M247" s="17" t="str">
        <f>IF(SUM('Test Sample Data'!M$3:M$98)&gt;10,IF(AND(ISNUMBER('Test Sample Data'!M246),'Test Sample Data'!M246&lt;$B$1,'Test Sample Data'!M246&gt;0),'Test Sample Data'!M246,$B$1),"")</f>
        <v/>
      </c>
      <c r="N247" s="17" t="str">
        <f>'Gene Table'!E246</f>
        <v>mmu-miR-654-3p</v>
      </c>
      <c r="O247" s="17" t="str">
        <f>'Gene Table'!B246</f>
        <v>K04</v>
      </c>
      <c r="P247" s="17" t="str">
        <f>IF(SUM('Control Sample Data'!D$3:D$98)&gt;10,IF(AND(ISNUMBER('Control Sample Data'!D246),'Control Sample Data'!D246&lt;$B$1,'Control Sample Data'!D246&gt;0),'Control Sample Data'!D246,$B$1),"")</f>
        <v/>
      </c>
      <c r="Q247" s="17" t="str">
        <f>IF(SUM('Control Sample Data'!E$3:E$98)&gt;10,IF(AND(ISNUMBER('Control Sample Data'!E246),'Control Sample Data'!E246&lt;$B$1,'Control Sample Data'!E246&gt;0),'Control Sample Data'!E246,$B$1),"")</f>
        <v/>
      </c>
      <c r="R247" s="17" t="str">
        <f>IF(SUM('Control Sample Data'!F$3:F$98)&gt;10,IF(AND(ISNUMBER('Control Sample Data'!F246),'Control Sample Data'!F246&lt;$B$1,'Control Sample Data'!F246&gt;0),'Control Sample Data'!F246,$B$1),"")</f>
        <v/>
      </c>
      <c r="S247" s="17" t="str">
        <f>IF(SUM('Control Sample Data'!G$3:G$98)&gt;10,IF(AND(ISNUMBER('Control Sample Data'!G246),'Control Sample Data'!G246&lt;$B$1,'Control Sample Data'!G246&gt;0),'Control Sample Data'!G246,$B$1),"")</f>
        <v/>
      </c>
      <c r="T247" s="17" t="str">
        <f>IF(SUM('Control Sample Data'!H$3:H$98)&gt;10,IF(AND(ISNUMBER('Control Sample Data'!H246),'Control Sample Data'!H246&lt;$B$1,'Control Sample Data'!H246&gt;0),'Control Sample Data'!H246,$B$1),"")</f>
        <v/>
      </c>
      <c r="U247" s="17" t="str">
        <f>IF(SUM('Control Sample Data'!I$3:I$98)&gt;10,IF(AND(ISNUMBER('Control Sample Data'!I246),'Control Sample Data'!I246&lt;$B$1,'Control Sample Data'!I246&gt;0),'Control Sample Data'!I246,$B$1),"")</f>
        <v/>
      </c>
      <c r="V247" s="17" t="str">
        <f>IF(SUM('Control Sample Data'!J$3:J$98)&gt;10,IF(AND(ISNUMBER('Control Sample Data'!J246),'Control Sample Data'!J246&lt;$B$1,'Control Sample Data'!J246&gt;0),'Control Sample Data'!J246,$B$1),"")</f>
        <v/>
      </c>
      <c r="W247" s="17" t="str">
        <f>IF(SUM('Control Sample Data'!K$3:K$98)&gt;10,IF(AND(ISNUMBER('Control Sample Data'!K246),'Control Sample Data'!K246&lt;$B$1,'Control Sample Data'!K246&gt;0),'Control Sample Data'!K246,$B$1),"")</f>
        <v/>
      </c>
      <c r="X247" s="17" t="str">
        <f>IF(SUM('Control Sample Data'!L$3:L$98)&gt;10,IF(AND(ISNUMBER('Control Sample Data'!L246),'Control Sample Data'!L246&lt;$B$1,'Control Sample Data'!L246&gt;0),'Control Sample Data'!L246,$B$1),"")</f>
        <v/>
      </c>
      <c r="Y247" s="17" t="str">
        <f>IF(SUM('Control Sample Data'!M$3:M$98)&gt;10,IF(AND(ISNUMBER('Control Sample Data'!M246),'Control Sample Data'!M246&lt;$B$1,'Control Sample Data'!M246&gt;0),'Control Sample Data'!M246,$B$1),"")</f>
        <v/>
      </c>
      <c r="AT247" s="36" t="str">
        <f t="shared" si="132"/>
        <v/>
      </c>
      <c r="AU247" s="36" t="str">
        <f t="shared" si="133"/>
        <v/>
      </c>
      <c r="AV247" s="36" t="str">
        <f t="shared" si="134"/>
        <v/>
      </c>
      <c r="AW247" s="36" t="str">
        <f t="shared" si="135"/>
        <v/>
      </c>
      <c r="AX247" s="36" t="str">
        <f t="shared" si="136"/>
        <v/>
      </c>
      <c r="AY247" s="36" t="str">
        <f t="shared" si="137"/>
        <v/>
      </c>
      <c r="AZ247" s="36" t="str">
        <f t="shared" si="138"/>
        <v/>
      </c>
      <c r="BA247" s="36" t="str">
        <f t="shared" si="139"/>
        <v/>
      </c>
      <c r="BB247" s="36" t="str">
        <f t="shared" si="140"/>
        <v/>
      </c>
      <c r="BC247" s="36" t="str">
        <f t="shared" si="141"/>
        <v/>
      </c>
      <c r="BD247" s="36" t="str">
        <f t="shared" si="142"/>
        <v/>
      </c>
      <c r="BE247" s="36" t="str">
        <f t="shared" si="143"/>
        <v/>
      </c>
      <c r="BF247" s="36" t="str">
        <f t="shared" si="144"/>
        <v/>
      </c>
      <c r="BG247" s="36" t="str">
        <f t="shared" si="145"/>
        <v/>
      </c>
      <c r="BH247" s="36" t="str">
        <f t="shared" si="146"/>
        <v/>
      </c>
      <c r="BI247" s="36" t="str">
        <f t="shared" si="147"/>
        <v/>
      </c>
      <c r="BJ247" s="36" t="str">
        <f t="shared" si="148"/>
        <v/>
      </c>
      <c r="BK247" s="36" t="str">
        <f t="shared" si="149"/>
        <v/>
      </c>
      <c r="BL247" s="36" t="str">
        <f t="shared" si="150"/>
        <v/>
      </c>
      <c r="BM247" s="36" t="str">
        <f t="shared" si="151"/>
        <v/>
      </c>
      <c r="BN247" s="38" t="e">
        <f t="shared" si="172"/>
        <v>#DIV/0!</v>
      </c>
      <c r="BO247" s="38" t="e">
        <f t="shared" si="173"/>
        <v>#DIV/0!</v>
      </c>
      <c r="BP247" s="39" t="str">
        <f t="shared" si="152"/>
        <v/>
      </c>
      <c r="BQ247" s="39" t="str">
        <f t="shared" si="153"/>
        <v/>
      </c>
      <c r="BR247" s="39" t="str">
        <f t="shared" si="154"/>
        <v/>
      </c>
      <c r="BS247" s="39" t="str">
        <f t="shared" si="155"/>
        <v/>
      </c>
      <c r="BT247" s="39" t="str">
        <f t="shared" si="156"/>
        <v/>
      </c>
      <c r="BU247" s="39" t="str">
        <f t="shared" si="157"/>
        <v/>
      </c>
      <c r="BV247" s="39" t="str">
        <f t="shared" si="158"/>
        <v/>
      </c>
      <c r="BW247" s="39" t="str">
        <f t="shared" si="159"/>
        <v/>
      </c>
      <c r="BX247" s="39" t="str">
        <f t="shared" si="160"/>
        <v/>
      </c>
      <c r="BY247" s="39" t="str">
        <f t="shared" si="161"/>
        <v/>
      </c>
      <c r="BZ247" s="39" t="str">
        <f t="shared" si="162"/>
        <v/>
      </c>
      <c r="CA247" s="39" t="str">
        <f t="shared" si="163"/>
        <v/>
      </c>
      <c r="CB247" s="39" t="str">
        <f t="shared" si="164"/>
        <v/>
      </c>
      <c r="CC247" s="39" t="str">
        <f t="shared" si="165"/>
        <v/>
      </c>
      <c r="CD247" s="39" t="str">
        <f t="shared" si="166"/>
        <v/>
      </c>
      <c r="CE247" s="39" t="str">
        <f t="shared" si="167"/>
        <v/>
      </c>
      <c r="CF247" s="39" t="str">
        <f t="shared" si="168"/>
        <v/>
      </c>
      <c r="CG247" s="39" t="str">
        <f t="shared" si="169"/>
        <v/>
      </c>
      <c r="CH247" s="39" t="str">
        <f t="shared" si="170"/>
        <v/>
      </c>
      <c r="CI247" s="39" t="str">
        <f t="shared" si="171"/>
        <v/>
      </c>
    </row>
    <row r="248" spans="1:87">
      <c r="A248" s="18"/>
      <c r="B248" s="15" t="str">
        <f>'Gene Table'!E247</f>
        <v>mmu-miR-222-3p</v>
      </c>
      <c r="C248" s="15" t="str">
        <f>'Gene Table'!B247</f>
        <v>K05</v>
      </c>
      <c r="D248" s="16" t="str">
        <f>IF(SUM('Test Sample Data'!D$3:D$98)&gt;10,IF(AND(ISNUMBER('Test Sample Data'!D247),'Test Sample Data'!D247&lt;$B$1,'Test Sample Data'!D247&gt;0),'Test Sample Data'!D247,$B$1),"")</f>
        <v/>
      </c>
      <c r="E248" s="17" t="str">
        <f>IF(SUM('Test Sample Data'!E$3:E$98)&gt;10,IF(AND(ISNUMBER('Test Sample Data'!E247),'Test Sample Data'!E247&lt;$B$1,'Test Sample Data'!E247&gt;0),'Test Sample Data'!E247,$B$1),"")</f>
        <v/>
      </c>
      <c r="F248" s="17" t="str">
        <f>IF(SUM('Test Sample Data'!F$3:F$98)&gt;10,IF(AND(ISNUMBER('Test Sample Data'!F247),'Test Sample Data'!F247&lt;$B$1,'Test Sample Data'!F247&gt;0),'Test Sample Data'!F247,$B$1),"")</f>
        <v/>
      </c>
      <c r="G248" s="17" t="str">
        <f>IF(SUM('Test Sample Data'!G$3:G$98)&gt;10,IF(AND(ISNUMBER('Test Sample Data'!G247),'Test Sample Data'!G247&lt;$B$1,'Test Sample Data'!G247&gt;0),'Test Sample Data'!G247,$B$1),"")</f>
        <v/>
      </c>
      <c r="H248" s="17" t="str">
        <f>IF(SUM('Test Sample Data'!H$3:H$98)&gt;10,IF(AND(ISNUMBER('Test Sample Data'!H247),'Test Sample Data'!H247&lt;$B$1,'Test Sample Data'!H247&gt;0),'Test Sample Data'!H247,$B$1),"")</f>
        <v/>
      </c>
      <c r="I248" s="17" t="str">
        <f>IF(SUM('Test Sample Data'!I$3:I$98)&gt;10,IF(AND(ISNUMBER('Test Sample Data'!I247),'Test Sample Data'!I247&lt;$B$1,'Test Sample Data'!I247&gt;0),'Test Sample Data'!I247,$B$1),"")</f>
        <v/>
      </c>
      <c r="J248" s="17" t="str">
        <f>IF(SUM('Test Sample Data'!J$3:J$98)&gt;10,IF(AND(ISNUMBER('Test Sample Data'!J247),'Test Sample Data'!J247&lt;$B$1,'Test Sample Data'!J247&gt;0),'Test Sample Data'!J247,$B$1),"")</f>
        <v/>
      </c>
      <c r="K248" s="17" t="str">
        <f>IF(SUM('Test Sample Data'!K$3:K$98)&gt;10,IF(AND(ISNUMBER('Test Sample Data'!K247),'Test Sample Data'!K247&lt;$B$1,'Test Sample Data'!K247&gt;0),'Test Sample Data'!K247,$B$1),"")</f>
        <v/>
      </c>
      <c r="L248" s="17" t="str">
        <f>IF(SUM('Test Sample Data'!L$3:L$98)&gt;10,IF(AND(ISNUMBER('Test Sample Data'!L247),'Test Sample Data'!L247&lt;$B$1,'Test Sample Data'!L247&gt;0),'Test Sample Data'!L247,$B$1),"")</f>
        <v/>
      </c>
      <c r="M248" s="17" t="str">
        <f>IF(SUM('Test Sample Data'!M$3:M$98)&gt;10,IF(AND(ISNUMBER('Test Sample Data'!M247),'Test Sample Data'!M247&lt;$B$1,'Test Sample Data'!M247&gt;0),'Test Sample Data'!M247,$B$1),"")</f>
        <v/>
      </c>
      <c r="N248" s="17" t="str">
        <f>'Gene Table'!E247</f>
        <v>mmu-miR-222-3p</v>
      </c>
      <c r="O248" s="17" t="str">
        <f>'Gene Table'!B247</f>
        <v>K05</v>
      </c>
      <c r="P248" s="17" t="str">
        <f>IF(SUM('Control Sample Data'!D$3:D$98)&gt;10,IF(AND(ISNUMBER('Control Sample Data'!D247),'Control Sample Data'!D247&lt;$B$1,'Control Sample Data'!D247&gt;0),'Control Sample Data'!D247,$B$1),"")</f>
        <v/>
      </c>
      <c r="Q248" s="17" t="str">
        <f>IF(SUM('Control Sample Data'!E$3:E$98)&gt;10,IF(AND(ISNUMBER('Control Sample Data'!E247),'Control Sample Data'!E247&lt;$B$1,'Control Sample Data'!E247&gt;0),'Control Sample Data'!E247,$B$1),"")</f>
        <v/>
      </c>
      <c r="R248" s="17" t="str">
        <f>IF(SUM('Control Sample Data'!F$3:F$98)&gt;10,IF(AND(ISNUMBER('Control Sample Data'!F247),'Control Sample Data'!F247&lt;$B$1,'Control Sample Data'!F247&gt;0),'Control Sample Data'!F247,$B$1),"")</f>
        <v/>
      </c>
      <c r="S248" s="17" t="str">
        <f>IF(SUM('Control Sample Data'!G$3:G$98)&gt;10,IF(AND(ISNUMBER('Control Sample Data'!G247),'Control Sample Data'!G247&lt;$B$1,'Control Sample Data'!G247&gt;0),'Control Sample Data'!G247,$B$1),"")</f>
        <v/>
      </c>
      <c r="T248" s="17" t="str">
        <f>IF(SUM('Control Sample Data'!H$3:H$98)&gt;10,IF(AND(ISNUMBER('Control Sample Data'!H247),'Control Sample Data'!H247&lt;$B$1,'Control Sample Data'!H247&gt;0),'Control Sample Data'!H247,$B$1),"")</f>
        <v/>
      </c>
      <c r="U248" s="17" t="str">
        <f>IF(SUM('Control Sample Data'!I$3:I$98)&gt;10,IF(AND(ISNUMBER('Control Sample Data'!I247),'Control Sample Data'!I247&lt;$B$1,'Control Sample Data'!I247&gt;0),'Control Sample Data'!I247,$B$1),"")</f>
        <v/>
      </c>
      <c r="V248" s="17" t="str">
        <f>IF(SUM('Control Sample Data'!J$3:J$98)&gt;10,IF(AND(ISNUMBER('Control Sample Data'!J247),'Control Sample Data'!J247&lt;$B$1,'Control Sample Data'!J247&gt;0),'Control Sample Data'!J247,$B$1),"")</f>
        <v/>
      </c>
      <c r="W248" s="17" t="str">
        <f>IF(SUM('Control Sample Data'!K$3:K$98)&gt;10,IF(AND(ISNUMBER('Control Sample Data'!K247),'Control Sample Data'!K247&lt;$B$1,'Control Sample Data'!K247&gt;0),'Control Sample Data'!K247,$B$1),"")</f>
        <v/>
      </c>
      <c r="X248" s="17" t="str">
        <f>IF(SUM('Control Sample Data'!L$3:L$98)&gt;10,IF(AND(ISNUMBER('Control Sample Data'!L247),'Control Sample Data'!L247&lt;$B$1,'Control Sample Data'!L247&gt;0),'Control Sample Data'!L247,$B$1),"")</f>
        <v/>
      </c>
      <c r="Y248" s="17" t="str">
        <f>IF(SUM('Control Sample Data'!M$3:M$98)&gt;10,IF(AND(ISNUMBER('Control Sample Data'!M247),'Control Sample Data'!M247&lt;$B$1,'Control Sample Data'!M247&gt;0),'Control Sample Data'!M247,$B$1),"")</f>
        <v/>
      </c>
      <c r="AT248" s="36" t="str">
        <f t="shared" si="132"/>
        <v/>
      </c>
      <c r="AU248" s="36" t="str">
        <f t="shared" si="133"/>
        <v/>
      </c>
      <c r="AV248" s="36" t="str">
        <f t="shared" si="134"/>
        <v/>
      </c>
      <c r="AW248" s="36" t="str">
        <f t="shared" si="135"/>
        <v/>
      </c>
      <c r="AX248" s="36" t="str">
        <f t="shared" si="136"/>
        <v/>
      </c>
      <c r="AY248" s="36" t="str">
        <f t="shared" si="137"/>
        <v/>
      </c>
      <c r="AZ248" s="36" t="str">
        <f t="shared" si="138"/>
        <v/>
      </c>
      <c r="BA248" s="36" t="str">
        <f t="shared" si="139"/>
        <v/>
      </c>
      <c r="BB248" s="36" t="str">
        <f t="shared" si="140"/>
        <v/>
      </c>
      <c r="BC248" s="36" t="str">
        <f t="shared" si="141"/>
        <v/>
      </c>
      <c r="BD248" s="36" t="str">
        <f t="shared" si="142"/>
        <v/>
      </c>
      <c r="BE248" s="36" t="str">
        <f t="shared" si="143"/>
        <v/>
      </c>
      <c r="BF248" s="36" t="str">
        <f t="shared" si="144"/>
        <v/>
      </c>
      <c r="BG248" s="36" t="str">
        <f t="shared" si="145"/>
        <v/>
      </c>
      <c r="BH248" s="36" t="str">
        <f t="shared" si="146"/>
        <v/>
      </c>
      <c r="BI248" s="36" t="str">
        <f t="shared" si="147"/>
        <v/>
      </c>
      <c r="BJ248" s="36" t="str">
        <f t="shared" si="148"/>
        <v/>
      </c>
      <c r="BK248" s="36" t="str">
        <f t="shared" si="149"/>
        <v/>
      </c>
      <c r="BL248" s="36" t="str">
        <f t="shared" si="150"/>
        <v/>
      </c>
      <c r="BM248" s="36" t="str">
        <f t="shared" si="151"/>
        <v/>
      </c>
      <c r="BN248" s="38" t="e">
        <f t="shared" si="172"/>
        <v>#DIV/0!</v>
      </c>
      <c r="BO248" s="38" t="e">
        <f t="shared" si="173"/>
        <v>#DIV/0!</v>
      </c>
      <c r="BP248" s="39" t="str">
        <f t="shared" si="152"/>
        <v/>
      </c>
      <c r="BQ248" s="39" t="str">
        <f t="shared" si="153"/>
        <v/>
      </c>
      <c r="BR248" s="39" t="str">
        <f t="shared" si="154"/>
        <v/>
      </c>
      <c r="BS248" s="39" t="str">
        <f t="shared" si="155"/>
        <v/>
      </c>
      <c r="BT248" s="39" t="str">
        <f t="shared" si="156"/>
        <v/>
      </c>
      <c r="BU248" s="39" t="str">
        <f t="shared" si="157"/>
        <v/>
      </c>
      <c r="BV248" s="39" t="str">
        <f t="shared" si="158"/>
        <v/>
      </c>
      <c r="BW248" s="39" t="str">
        <f t="shared" si="159"/>
        <v/>
      </c>
      <c r="BX248" s="39" t="str">
        <f t="shared" si="160"/>
        <v/>
      </c>
      <c r="BY248" s="39" t="str">
        <f t="shared" si="161"/>
        <v/>
      </c>
      <c r="BZ248" s="39" t="str">
        <f t="shared" si="162"/>
        <v/>
      </c>
      <c r="CA248" s="39" t="str">
        <f t="shared" si="163"/>
        <v/>
      </c>
      <c r="CB248" s="39" t="str">
        <f t="shared" si="164"/>
        <v/>
      </c>
      <c r="CC248" s="39" t="str">
        <f t="shared" si="165"/>
        <v/>
      </c>
      <c r="CD248" s="39" t="str">
        <f t="shared" si="166"/>
        <v/>
      </c>
      <c r="CE248" s="39" t="str">
        <f t="shared" si="167"/>
        <v/>
      </c>
      <c r="CF248" s="39" t="str">
        <f t="shared" si="168"/>
        <v/>
      </c>
      <c r="CG248" s="39" t="str">
        <f t="shared" si="169"/>
        <v/>
      </c>
      <c r="CH248" s="39" t="str">
        <f t="shared" si="170"/>
        <v/>
      </c>
      <c r="CI248" s="39" t="str">
        <f t="shared" si="171"/>
        <v/>
      </c>
    </row>
    <row r="249" spans="1:87">
      <c r="A249" s="18"/>
      <c r="B249" s="15" t="str">
        <f>'Gene Table'!E248</f>
        <v>mmu-miR-671-3p</v>
      </c>
      <c r="C249" s="15" t="str">
        <f>'Gene Table'!B248</f>
        <v>K06</v>
      </c>
      <c r="D249" s="16" t="str">
        <f>IF(SUM('Test Sample Data'!D$3:D$98)&gt;10,IF(AND(ISNUMBER('Test Sample Data'!D248),'Test Sample Data'!D248&lt;$B$1,'Test Sample Data'!D248&gt;0),'Test Sample Data'!D248,$B$1),"")</f>
        <v/>
      </c>
      <c r="E249" s="17" t="str">
        <f>IF(SUM('Test Sample Data'!E$3:E$98)&gt;10,IF(AND(ISNUMBER('Test Sample Data'!E248),'Test Sample Data'!E248&lt;$B$1,'Test Sample Data'!E248&gt;0),'Test Sample Data'!E248,$B$1),"")</f>
        <v/>
      </c>
      <c r="F249" s="17" t="str">
        <f>IF(SUM('Test Sample Data'!F$3:F$98)&gt;10,IF(AND(ISNUMBER('Test Sample Data'!F248),'Test Sample Data'!F248&lt;$B$1,'Test Sample Data'!F248&gt;0),'Test Sample Data'!F248,$B$1),"")</f>
        <v/>
      </c>
      <c r="G249" s="17" t="str">
        <f>IF(SUM('Test Sample Data'!G$3:G$98)&gt;10,IF(AND(ISNUMBER('Test Sample Data'!G248),'Test Sample Data'!G248&lt;$B$1,'Test Sample Data'!G248&gt;0),'Test Sample Data'!G248,$B$1),"")</f>
        <v/>
      </c>
      <c r="H249" s="17" t="str">
        <f>IF(SUM('Test Sample Data'!H$3:H$98)&gt;10,IF(AND(ISNUMBER('Test Sample Data'!H248),'Test Sample Data'!H248&lt;$B$1,'Test Sample Data'!H248&gt;0),'Test Sample Data'!H248,$B$1),"")</f>
        <v/>
      </c>
      <c r="I249" s="17" t="str">
        <f>IF(SUM('Test Sample Data'!I$3:I$98)&gt;10,IF(AND(ISNUMBER('Test Sample Data'!I248),'Test Sample Data'!I248&lt;$B$1,'Test Sample Data'!I248&gt;0),'Test Sample Data'!I248,$B$1),"")</f>
        <v/>
      </c>
      <c r="J249" s="17" t="str">
        <f>IF(SUM('Test Sample Data'!J$3:J$98)&gt;10,IF(AND(ISNUMBER('Test Sample Data'!J248),'Test Sample Data'!J248&lt;$B$1,'Test Sample Data'!J248&gt;0),'Test Sample Data'!J248,$B$1),"")</f>
        <v/>
      </c>
      <c r="K249" s="17" t="str">
        <f>IF(SUM('Test Sample Data'!K$3:K$98)&gt;10,IF(AND(ISNUMBER('Test Sample Data'!K248),'Test Sample Data'!K248&lt;$B$1,'Test Sample Data'!K248&gt;0),'Test Sample Data'!K248,$B$1),"")</f>
        <v/>
      </c>
      <c r="L249" s="17" t="str">
        <f>IF(SUM('Test Sample Data'!L$3:L$98)&gt;10,IF(AND(ISNUMBER('Test Sample Data'!L248),'Test Sample Data'!L248&lt;$B$1,'Test Sample Data'!L248&gt;0),'Test Sample Data'!L248,$B$1),"")</f>
        <v/>
      </c>
      <c r="M249" s="17" t="str">
        <f>IF(SUM('Test Sample Data'!M$3:M$98)&gt;10,IF(AND(ISNUMBER('Test Sample Data'!M248),'Test Sample Data'!M248&lt;$B$1,'Test Sample Data'!M248&gt;0),'Test Sample Data'!M248,$B$1),"")</f>
        <v/>
      </c>
      <c r="N249" s="17" t="str">
        <f>'Gene Table'!E248</f>
        <v>mmu-miR-671-3p</v>
      </c>
      <c r="O249" s="17" t="str">
        <f>'Gene Table'!B248</f>
        <v>K06</v>
      </c>
      <c r="P249" s="17" t="str">
        <f>IF(SUM('Control Sample Data'!D$3:D$98)&gt;10,IF(AND(ISNUMBER('Control Sample Data'!D248),'Control Sample Data'!D248&lt;$B$1,'Control Sample Data'!D248&gt;0),'Control Sample Data'!D248,$B$1),"")</f>
        <v/>
      </c>
      <c r="Q249" s="17" t="str">
        <f>IF(SUM('Control Sample Data'!E$3:E$98)&gt;10,IF(AND(ISNUMBER('Control Sample Data'!E248),'Control Sample Data'!E248&lt;$B$1,'Control Sample Data'!E248&gt;0),'Control Sample Data'!E248,$B$1),"")</f>
        <v/>
      </c>
      <c r="R249" s="17" t="str">
        <f>IF(SUM('Control Sample Data'!F$3:F$98)&gt;10,IF(AND(ISNUMBER('Control Sample Data'!F248),'Control Sample Data'!F248&lt;$B$1,'Control Sample Data'!F248&gt;0),'Control Sample Data'!F248,$B$1),"")</f>
        <v/>
      </c>
      <c r="S249" s="17" t="str">
        <f>IF(SUM('Control Sample Data'!G$3:G$98)&gt;10,IF(AND(ISNUMBER('Control Sample Data'!G248),'Control Sample Data'!G248&lt;$B$1,'Control Sample Data'!G248&gt;0),'Control Sample Data'!G248,$B$1),"")</f>
        <v/>
      </c>
      <c r="T249" s="17" t="str">
        <f>IF(SUM('Control Sample Data'!H$3:H$98)&gt;10,IF(AND(ISNUMBER('Control Sample Data'!H248),'Control Sample Data'!H248&lt;$B$1,'Control Sample Data'!H248&gt;0),'Control Sample Data'!H248,$B$1),"")</f>
        <v/>
      </c>
      <c r="U249" s="17" t="str">
        <f>IF(SUM('Control Sample Data'!I$3:I$98)&gt;10,IF(AND(ISNUMBER('Control Sample Data'!I248),'Control Sample Data'!I248&lt;$B$1,'Control Sample Data'!I248&gt;0),'Control Sample Data'!I248,$B$1),"")</f>
        <v/>
      </c>
      <c r="V249" s="17" t="str">
        <f>IF(SUM('Control Sample Data'!J$3:J$98)&gt;10,IF(AND(ISNUMBER('Control Sample Data'!J248),'Control Sample Data'!J248&lt;$B$1,'Control Sample Data'!J248&gt;0),'Control Sample Data'!J248,$B$1),"")</f>
        <v/>
      </c>
      <c r="W249" s="17" t="str">
        <f>IF(SUM('Control Sample Data'!K$3:K$98)&gt;10,IF(AND(ISNUMBER('Control Sample Data'!K248),'Control Sample Data'!K248&lt;$B$1,'Control Sample Data'!K248&gt;0),'Control Sample Data'!K248,$B$1),"")</f>
        <v/>
      </c>
      <c r="X249" s="17" t="str">
        <f>IF(SUM('Control Sample Data'!L$3:L$98)&gt;10,IF(AND(ISNUMBER('Control Sample Data'!L248),'Control Sample Data'!L248&lt;$B$1,'Control Sample Data'!L248&gt;0),'Control Sample Data'!L248,$B$1),"")</f>
        <v/>
      </c>
      <c r="Y249" s="17" t="str">
        <f>IF(SUM('Control Sample Data'!M$3:M$98)&gt;10,IF(AND(ISNUMBER('Control Sample Data'!M248),'Control Sample Data'!M248&lt;$B$1,'Control Sample Data'!M248&gt;0),'Control Sample Data'!M248,$B$1),"")</f>
        <v/>
      </c>
      <c r="AT249" s="36" t="str">
        <f t="shared" si="132"/>
        <v/>
      </c>
      <c r="AU249" s="36" t="str">
        <f t="shared" si="133"/>
        <v/>
      </c>
      <c r="AV249" s="36" t="str">
        <f t="shared" si="134"/>
        <v/>
      </c>
      <c r="AW249" s="36" t="str">
        <f t="shared" si="135"/>
        <v/>
      </c>
      <c r="AX249" s="36" t="str">
        <f t="shared" si="136"/>
        <v/>
      </c>
      <c r="AY249" s="36" t="str">
        <f t="shared" si="137"/>
        <v/>
      </c>
      <c r="AZ249" s="36" t="str">
        <f t="shared" si="138"/>
        <v/>
      </c>
      <c r="BA249" s="36" t="str">
        <f t="shared" si="139"/>
        <v/>
      </c>
      <c r="BB249" s="36" t="str">
        <f t="shared" si="140"/>
        <v/>
      </c>
      <c r="BC249" s="36" t="str">
        <f t="shared" si="141"/>
        <v/>
      </c>
      <c r="BD249" s="36" t="str">
        <f t="shared" si="142"/>
        <v/>
      </c>
      <c r="BE249" s="36" t="str">
        <f t="shared" si="143"/>
        <v/>
      </c>
      <c r="BF249" s="36" t="str">
        <f t="shared" si="144"/>
        <v/>
      </c>
      <c r="BG249" s="36" t="str">
        <f t="shared" si="145"/>
        <v/>
      </c>
      <c r="BH249" s="36" t="str">
        <f t="shared" si="146"/>
        <v/>
      </c>
      <c r="BI249" s="36" t="str">
        <f t="shared" si="147"/>
        <v/>
      </c>
      <c r="BJ249" s="36" t="str">
        <f t="shared" si="148"/>
        <v/>
      </c>
      <c r="BK249" s="36" t="str">
        <f t="shared" si="149"/>
        <v/>
      </c>
      <c r="BL249" s="36" t="str">
        <f t="shared" si="150"/>
        <v/>
      </c>
      <c r="BM249" s="36" t="str">
        <f t="shared" si="151"/>
        <v/>
      </c>
      <c r="BN249" s="38" t="e">
        <f t="shared" si="172"/>
        <v>#DIV/0!</v>
      </c>
      <c r="BO249" s="38" t="e">
        <f t="shared" si="173"/>
        <v>#DIV/0!</v>
      </c>
      <c r="BP249" s="39" t="str">
        <f t="shared" si="152"/>
        <v/>
      </c>
      <c r="BQ249" s="39" t="str">
        <f t="shared" si="153"/>
        <v/>
      </c>
      <c r="BR249" s="39" t="str">
        <f t="shared" si="154"/>
        <v/>
      </c>
      <c r="BS249" s="39" t="str">
        <f t="shared" si="155"/>
        <v/>
      </c>
      <c r="BT249" s="39" t="str">
        <f t="shared" si="156"/>
        <v/>
      </c>
      <c r="BU249" s="39" t="str">
        <f t="shared" si="157"/>
        <v/>
      </c>
      <c r="BV249" s="39" t="str">
        <f t="shared" si="158"/>
        <v/>
      </c>
      <c r="BW249" s="39" t="str">
        <f t="shared" si="159"/>
        <v/>
      </c>
      <c r="BX249" s="39" t="str">
        <f t="shared" si="160"/>
        <v/>
      </c>
      <c r="BY249" s="39" t="str">
        <f t="shared" si="161"/>
        <v/>
      </c>
      <c r="BZ249" s="39" t="str">
        <f t="shared" si="162"/>
        <v/>
      </c>
      <c r="CA249" s="39" t="str">
        <f t="shared" si="163"/>
        <v/>
      </c>
      <c r="CB249" s="39" t="str">
        <f t="shared" si="164"/>
        <v/>
      </c>
      <c r="CC249" s="39" t="str">
        <f t="shared" si="165"/>
        <v/>
      </c>
      <c r="CD249" s="39" t="str">
        <f t="shared" si="166"/>
        <v/>
      </c>
      <c r="CE249" s="39" t="str">
        <f t="shared" si="167"/>
        <v/>
      </c>
      <c r="CF249" s="39" t="str">
        <f t="shared" si="168"/>
        <v/>
      </c>
      <c r="CG249" s="39" t="str">
        <f t="shared" si="169"/>
        <v/>
      </c>
      <c r="CH249" s="39" t="str">
        <f t="shared" si="170"/>
        <v/>
      </c>
      <c r="CI249" s="39" t="str">
        <f t="shared" si="171"/>
        <v/>
      </c>
    </row>
    <row r="250" spans="1:87">
      <c r="A250" s="18"/>
      <c r="B250" s="15" t="str">
        <f>'Gene Table'!E249</f>
        <v>mmu-miR-223-3p</v>
      </c>
      <c r="C250" s="15" t="str">
        <f>'Gene Table'!B249</f>
        <v>K07</v>
      </c>
      <c r="D250" s="16" t="str">
        <f>IF(SUM('Test Sample Data'!D$3:D$98)&gt;10,IF(AND(ISNUMBER('Test Sample Data'!D249),'Test Sample Data'!D249&lt;$B$1,'Test Sample Data'!D249&gt;0),'Test Sample Data'!D249,$B$1),"")</f>
        <v/>
      </c>
      <c r="E250" s="17" t="str">
        <f>IF(SUM('Test Sample Data'!E$3:E$98)&gt;10,IF(AND(ISNUMBER('Test Sample Data'!E249),'Test Sample Data'!E249&lt;$B$1,'Test Sample Data'!E249&gt;0),'Test Sample Data'!E249,$B$1),"")</f>
        <v/>
      </c>
      <c r="F250" s="17" t="str">
        <f>IF(SUM('Test Sample Data'!F$3:F$98)&gt;10,IF(AND(ISNUMBER('Test Sample Data'!F249),'Test Sample Data'!F249&lt;$B$1,'Test Sample Data'!F249&gt;0),'Test Sample Data'!F249,$B$1),"")</f>
        <v/>
      </c>
      <c r="G250" s="17" t="str">
        <f>IF(SUM('Test Sample Data'!G$3:G$98)&gt;10,IF(AND(ISNUMBER('Test Sample Data'!G249),'Test Sample Data'!G249&lt;$B$1,'Test Sample Data'!G249&gt;0),'Test Sample Data'!G249,$B$1),"")</f>
        <v/>
      </c>
      <c r="H250" s="17" t="str">
        <f>IF(SUM('Test Sample Data'!H$3:H$98)&gt;10,IF(AND(ISNUMBER('Test Sample Data'!H249),'Test Sample Data'!H249&lt;$B$1,'Test Sample Data'!H249&gt;0),'Test Sample Data'!H249,$B$1),"")</f>
        <v/>
      </c>
      <c r="I250" s="17" t="str">
        <f>IF(SUM('Test Sample Data'!I$3:I$98)&gt;10,IF(AND(ISNUMBER('Test Sample Data'!I249),'Test Sample Data'!I249&lt;$B$1,'Test Sample Data'!I249&gt;0),'Test Sample Data'!I249,$B$1),"")</f>
        <v/>
      </c>
      <c r="J250" s="17" t="str">
        <f>IF(SUM('Test Sample Data'!J$3:J$98)&gt;10,IF(AND(ISNUMBER('Test Sample Data'!J249),'Test Sample Data'!J249&lt;$B$1,'Test Sample Data'!J249&gt;0),'Test Sample Data'!J249,$B$1),"")</f>
        <v/>
      </c>
      <c r="K250" s="17" t="str">
        <f>IF(SUM('Test Sample Data'!K$3:K$98)&gt;10,IF(AND(ISNUMBER('Test Sample Data'!K249),'Test Sample Data'!K249&lt;$B$1,'Test Sample Data'!K249&gt;0),'Test Sample Data'!K249,$B$1),"")</f>
        <v/>
      </c>
      <c r="L250" s="17" t="str">
        <f>IF(SUM('Test Sample Data'!L$3:L$98)&gt;10,IF(AND(ISNUMBER('Test Sample Data'!L249),'Test Sample Data'!L249&lt;$B$1,'Test Sample Data'!L249&gt;0),'Test Sample Data'!L249,$B$1),"")</f>
        <v/>
      </c>
      <c r="M250" s="17" t="str">
        <f>IF(SUM('Test Sample Data'!M$3:M$98)&gt;10,IF(AND(ISNUMBER('Test Sample Data'!M249),'Test Sample Data'!M249&lt;$B$1,'Test Sample Data'!M249&gt;0),'Test Sample Data'!M249,$B$1),"")</f>
        <v/>
      </c>
      <c r="N250" s="17" t="str">
        <f>'Gene Table'!E249</f>
        <v>mmu-miR-223-3p</v>
      </c>
      <c r="O250" s="17" t="str">
        <f>'Gene Table'!B249</f>
        <v>K07</v>
      </c>
      <c r="P250" s="17" t="str">
        <f>IF(SUM('Control Sample Data'!D$3:D$98)&gt;10,IF(AND(ISNUMBER('Control Sample Data'!D249),'Control Sample Data'!D249&lt;$B$1,'Control Sample Data'!D249&gt;0),'Control Sample Data'!D249,$B$1),"")</f>
        <v/>
      </c>
      <c r="Q250" s="17" t="str">
        <f>IF(SUM('Control Sample Data'!E$3:E$98)&gt;10,IF(AND(ISNUMBER('Control Sample Data'!E249),'Control Sample Data'!E249&lt;$B$1,'Control Sample Data'!E249&gt;0),'Control Sample Data'!E249,$B$1),"")</f>
        <v/>
      </c>
      <c r="R250" s="17" t="str">
        <f>IF(SUM('Control Sample Data'!F$3:F$98)&gt;10,IF(AND(ISNUMBER('Control Sample Data'!F249),'Control Sample Data'!F249&lt;$B$1,'Control Sample Data'!F249&gt;0),'Control Sample Data'!F249,$B$1),"")</f>
        <v/>
      </c>
      <c r="S250" s="17" t="str">
        <f>IF(SUM('Control Sample Data'!G$3:G$98)&gt;10,IF(AND(ISNUMBER('Control Sample Data'!G249),'Control Sample Data'!G249&lt;$B$1,'Control Sample Data'!G249&gt;0),'Control Sample Data'!G249,$B$1),"")</f>
        <v/>
      </c>
      <c r="T250" s="17" t="str">
        <f>IF(SUM('Control Sample Data'!H$3:H$98)&gt;10,IF(AND(ISNUMBER('Control Sample Data'!H249),'Control Sample Data'!H249&lt;$B$1,'Control Sample Data'!H249&gt;0),'Control Sample Data'!H249,$B$1),"")</f>
        <v/>
      </c>
      <c r="U250" s="17" t="str">
        <f>IF(SUM('Control Sample Data'!I$3:I$98)&gt;10,IF(AND(ISNUMBER('Control Sample Data'!I249),'Control Sample Data'!I249&lt;$B$1,'Control Sample Data'!I249&gt;0),'Control Sample Data'!I249,$B$1),"")</f>
        <v/>
      </c>
      <c r="V250" s="17" t="str">
        <f>IF(SUM('Control Sample Data'!J$3:J$98)&gt;10,IF(AND(ISNUMBER('Control Sample Data'!J249),'Control Sample Data'!J249&lt;$B$1,'Control Sample Data'!J249&gt;0),'Control Sample Data'!J249,$B$1),"")</f>
        <v/>
      </c>
      <c r="W250" s="17" t="str">
        <f>IF(SUM('Control Sample Data'!K$3:K$98)&gt;10,IF(AND(ISNUMBER('Control Sample Data'!K249),'Control Sample Data'!K249&lt;$B$1,'Control Sample Data'!K249&gt;0),'Control Sample Data'!K249,$B$1),"")</f>
        <v/>
      </c>
      <c r="X250" s="17" t="str">
        <f>IF(SUM('Control Sample Data'!L$3:L$98)&gt;10,IF(AND(ISNUMBER('Control Sample Data'!L249),'Control Sample Data'!L249&lt;$B$1,'Control Sample Data'!L249&gt;0),'Control Sample Data'!L249,$B$1),"")</f>
        <v/>
      </c>
      <c r="Y250" s="17" t="str">
        <f>IF(SUM('Control Sample Data'!M$3:M$98)&gt;10,IF(AND(ISNUMBER('Control Sample Data'!M249),'Control Sample Data'!M249&lt;$B$1,'Control Sample Data'!M249&gt;0),'Control Sample Data'!M249,$B$1),"")</f>
        <v/>
      </c>
      <c r="AT250" s="36" t="str">
        <f t="shared" si="132"/>
        <v/>
      </c>
      <c r="AU250" s="36" t="str">
        <f t="shared" si="133"/>
        <v/>
      </c>
      <c r="AV250" s="36" t="str">
        <f t="shared" si="134"/>
        <v/>
      </c>
      <c r="AW250" s="36" t="str">
        <f t="shared" si="135"/>
        <v/>
      </c>
      <c r="AX250" s="36" t="str">
        <f t="shared" si="136"/>
        <v/>
      </c>
      <c r="AY250" s="36" t="str">
        <f t="shared" si="137"/>
        <v/>
      </c>
      <c r="AZ250" s="36" t="str">
        <f t="shared" si="138"/>
        <v/>
      </c>
      <c r="BA250" s="36" t="str">
        <f t="shared" si="139"/>
        <v/>
      </c>
      <c r="BB250" s="36" t="str">
        <f t="shared" si="140"/>
        <v/>
      </c>
      <c r="BC250" s="36" t="str">
        <f t="shared" si="141"/>
        <v/>
      </c>
      <c r="BD250" s="36" t="str">
        <f t="shared" si="142"/>
        <v/>
      </c>
      <c r="BE250" s="36" t="str">
        <f t="shared" si="143"/>
        <v/>
      </c>
      <c r="BF250" s="36" t="str">
        <f t="shared" si="144"/>
        <v/>
      </c>
      <c r="BG250" s="36" t="str">
        <f t="shared" si="145"/>
        <v/>
      </c>
      <c r="BH250" s="36" t="str">
        <f t="shared" si="146"/>
        <v/>
      </c>
      <c r="BI250" s="36" t="str">
        <f t="shared" si="147"/>
        <v/>
      </c>
      <c r="BJ250" s="36" t="str">
        <f t="shared" si="148"/>
        <v/>
      </c>
      <c r="BK250" s="36" t="str">
        <f t="shared" si="149"/>
        <v/>
      </c>
      <c r="BL250" s="36" t="str">
        <f t="shared" si="150"/>
        <v/>
      </c>
      <c r="BM250" s="36" t="str">
        <f t="shared" si="151"/>
        <v/>
      </c>
      <c r="BN250" s="38" t="e">
        <f t="shared" si="172"/>
        <v>#DIV/0!</v>
      </c>
      <c r="BO250" s="38" t="e">
        <f t="shared" si="173"/>
        <v>#DIV/0!</v>
      </c>
      <c r="BP250" s="39" t="str">
        <f t="shared" si="152"/>
        <v/>
      </c>
      <c r="BQ250" s="39" t="str">
        <f t="shared" si="153"/>
        <v/>
      </c>
      <c r="BR250" s="39" t="str">
        <f t="shared" si="154"/>
        <v/>
      </c>
      <c r="BS250" s="39" t="str">
        <f t="shared" si="155"/>
        <v/>
      </c>
      <c r="BT250" s="39" t="str">
        <f t="shared" si="156"/>
        <v/>
      </c>
      <c r="BU250" s="39" t="str">
        <f t="shared" si="157"/>
        <v/>
      </c>
      <c r="BV250" s="39" t="str">
        <f t="shared" si="158"/>
        <v/>
      </c>
      <c r="BW250" s="39" t="str">
        <f t="shared" si="159"/>
        <v/>
      </c>
      <c r="BX250" s="39" t="str">
        <f t="shared" si="160"/>
        <v/>
      </c>
      <c r="BY250" s="39" t="str">
        <f t="shared" si="161"/>
        <v/>
      </c>
      <c r="BZ250" s="39" t="str">
        <f t="shared" si="162"/>
        <v/>
      </c>
      <c r="CA250" s="39" t="str">
        <f t="shared" si="163"/>
        <v/>
      </c>
      <c r="CB250" s="39" t="str">
        <f t="shared" si="164"/>
        <v/>
      </c>
      <c r="CC250" s="39" t="str">
        <f t="shared" si="165"/>
        <v/>
      </c>
      <c r="CD250" s="39" t="str">
        <f t="shared" si="166"/>
        <v/>
      </c>
      <c r="CE250" s="39" t="str">
        <f t="shared" si="167"/>
        <v/>
      </c>
      <c r="CF250" s="39" t="str">
        <f t="shared" si="168"/>
        <v/>
      </c>
      <c r="CG250" s="39" t="str">
        <f t="shared" si="169"/>
        <v/>
      </c>
      <c r="CH250" s="39" t="str">
        <f t="shared" si="170"/>
        <v/>
      </c>
      <c r="CI250" s="39" t="str">
        <f t="shared" si="171"/>
        <v/>
      </c>
    </row>
    <row r="251" spans="1:87">
      <c r="A251" s="18"/>
      <c r="B251" s="15" t="str">
        <f>'Gene Table'!E250</f>
        <v>mmu-miR-708-5p</v>
      </c>
      <c r="C251" s="15" t="str">
        <f>'Gene Table'!B250</f>
        <v>K08</v>
      </c>
      <c r="D251" s="16" t="str">
        <f>IF(SUM('Test Sample Data'!D$3:D$98)&gt;10,IF(AND(ISNUMBER('Test Sample Data'!D250),'Test Sample Data'!D250&lt;$B$1,'Test Sample Data'!D250&gt;0),'Test Sample Data'!D250,$B$1),"")</f>
        <v/>
      </c>
      <c r="E251" s="17" t="str">
        <f>IF(SUM('Test Sample Data'!E$3:E$98)&gt;10,IF(AND(ISNUMBER('Test Sample Data'!E250),'Test Sample Data'!E250&lt;$B$1,'Test Sample Data'!E250&gt;0),'Test Sample Data'!E250,$B$1),"")</f>
        <v/>
      </c>
      <c r="F251" s="17" t="str">
        <f>IF(SUM('Test Sample Data'!F$3:F$98)&gt;10,IF(AND(ISNUMBER('Test Sample Data'!F250),'Test Sample Data'!F250&lt;$B$1,'Test Sample Data'!F250&gt;0),'Test Sample Data'!F250,$B$1),"")</f>
        <v/>
      </c>
      <c r="G251" s="17" t="str">
        <f>IF(SUM('Test Sample Data'!G$3:G$98)&gt;10,IF(AND(ISNUMBER('Test Sample Data'!G250),'Test Sample Data'!G250&lt;$B$1,'Test Sample Data'!G250&gt;0),'Test Sample Data'!G250,$B$1),"")</f>
        <v/>
      </c>
      <c r="H251" s="17" t="str">
        <f>IF(SUM('Test Sample Data'!H$3:H$98)&gt;10,IF(AND(ISNUMBER('Test Sample Data'!H250),'Test Sample Data'!H250&lt;$B$1,'Test Sample Data'!H250&gt;0),'Test Sample Data'!H250,$B$1),"")</f>
        <v/>
      </c>
      <c r="I251" s="17" t="str">
        <f>IF(SUM('Test Sample Data'!I$3:I$98)&gt;10,IF(AND(ISNUMBER('Test Sample Data'!I250),'Test Sample Data'!I250&lt;$B$1,'Test Sample Data'!I250&gt;0),'Test Sample Data'!I250,$B$1),"")</f>
        <v/>
      </c>
      <c r="J251" s="17" t="str">
        <f>IF(SUM('Test Sample Data'!J$3:J$98)&gt;10,IF(AND(ISNUMBER('Test Sample Data'!J250),'Test Sample Data'!J250&lt;$B$1,'Test Sample Data'!J250&gt;0),'Test Sample Data'!J250,$B$1),"")</f>
        <v/>
      </c>
      <c r="K251" s="17" t="str">
        <f>IF(SUM('Test Sample Data'!K$3:K$98)&gt;10,IF(AND(ISNUMBER('Test Sample Data'!K250),'Test Sample Data'!K250&lt;$B$1,'Test Sample Data'!K250&gt;0),'Test Sample Data'!K250,$B$1),"")</f>
        <v/>
      </c>
      <c r="L251" s="17" t="str">
        <f>IF(SUM('Test Sample Data'!L$3:L$98)&gt;10,IF(AND(ISNUMBER('Test Sample Data'!L250),'Test Sample Data'!L250&lt;$B$1,'Test Sample Data'!L250&gt;0),'Test Sample Data'!L250,$B$1),"")</f>
        <v/>
      </c>
      <c r="M251" s="17" t="str">
        <f>IF(SUM('Test Sample Data'!M$3:M$98)&gt;10,IF(AND(ISNUMBER('Test Sample Data'!M250),'Test Sample Data'!M250&lt;$B$1,'Test Sample Data'!M250&gt;0),'Test Sample Data'!M250,$B$1),"")</f>
        <v/>
      </c>
      <c r="N251" s="17" t="str">
        <f>'Gene Table'!E250</f>
        <v>mmu-miR-708-5p</v>
      </c>
      <c r="O251" s="17" t="str">
        <f>'Gene Table'!B250</f>
        <v>K08</v>
      </c>
      <c r="P251" s="17" t="str">
        <f>IF(SUM('Control Sample Data'!D$3:D$98)&gt;10,IF(AND(ISNUMBER('Control Sample Data'!D250),'Control Sample Data'!D250&lt;$B$1,'Control Sample Data'!D250&gt;0),'Control Sample Data'!D250,$B$1),"")</f>
        <v/>
      </c>
      <c r="Q251" s="17" t="str">
        <f>IF(SUM('Control Sample Data'!E$3:E$98)&gt;10,IF(AND(ISNUMBER('Control Sample Data'!E250),'Control Sample Data'!E250&lt;$B$1,'Control Sample Data'!E250&gt;0),'Control Sample Data'!E250,$B$1),"")</f>
        <v/>
      </c>
      <c r="R251" s="17" t="str">
        <f>IF(SUM('Control Sample Data'!F$3:F$98)&gt;10,IF(AND(ISNUMBER('Control Sample Data'!F250),'Control Sample Data'!F250&lt;$B$1,'Control Sample Data'!F250&gt;0),'Control Sample Data'!F250,$B$1),"")</f>
        <v/>
      </c>
      <c r="S251" s="17" t="str">
        <f>IF(SUM('Control Sample Data'!G$3:G$98)&gt;10,IF(AND(ISNUMBER('Control Sample Data'!G250),'Control Sample Data'!G250&lt;$B$1,'Control Sample Data'!G250&gt;0),'Control Sample Data'!G250,$B$1),"")</f>
        <v/>
      </c>
      <c r="T251" s="17" t="str">
        <f>IF(SUM('Control Sample Data'!H$3:H$98)&gt;10,IF(AND(ISNUMBER('Control Sample Data'!H250),'Control Sample Data'!H250&lt;$B$1,'Control Sample Data'!H250&gt;0),'Control Sample Data'!H250,$B$1),"")</f>
        <v/>
      </c>
      <c r="U251" s="17" t="str">
        <f>IF(SUM('Control Sample Data'!I$3:I$98)&gt;10,IF(AND(ISNUMBER('Control Sample Data'!I250),'Control Sample Data'!I250&lt;$B$1,'Control Sample Data'!I250&gt;0),'Control Sample Data'!I250,$B$1),"")</f>
        <v/>
      </c>
      <c r="V251" s="17" t="str">
        <f>IF(SUM('Control Sample Data'!J$3:J$98)&gt;10,IF(AND(ISNUMBER('Control Sample Data'!J250),'Control Sample Data'!J250&lt;$B$1,'Control Sample Data'!J250&gt;0),'Control Sample Data'!J250,$B$1),"")</f>
        <v/>
      </c>
      <c r="W251" s="17" t="str">
        <f>IF(SUM('Control Sample Data'!K$3:K$98)&gt;10,IF(AND(ISNUMBER('Control Sample Data'!K250),'Control Sample Data'!K250&lt;$B$1,'Control Sample Data'!K250&gt;0),'Control Sample Data'!K250,$B$1),"")</f>
        <v/>
      </c>
      <c r="X251" s="17" t="str">
        <f>IF(SUM('Control Sample Data'!L$3:L$98)&gt;10,IF(AND(ISNUMBER('Control Sample Data'!L250),'Control Sample Data'!L250&lt;$B$1,'Control Sample Data'!L250&gt;0),'Control Sample Data'!L250,$B$1),"")</f>
        <v/>
      </c>
      <c r="Y251" s="17" t="str">
        <f>IF(SUM('Control Sample Data'!M$3:M$98)&gt;10,IF(AND(ISNUMBER('Control Sample Data'!M250),'Control Sample Data'!M250&lt;$B$1,'Control Sample Data'!M250&gt;0),'Control Sample Data'!M250,$B$1),"")</f>
        <v/>
      </c>
      <c r="AT251" s="36" t="str">
        <f t="shared" si="132"/>
        <v/>
      </c>
      <c r="AU251" s="36" t="str">
        <f t="shared" si="133"/>
        <v/>
      </c>
      <c r="AV251" s="36" t="str">
        <f t="shared" si="134"/>
        <v/>
      </c>
      <c r="AW251" s="36" t="str">
        <f t="shared" si="135"/>
        <v/>
      </c>
      <c r="AX251" s="36" t="str">
        <f t="shared" si="136"/>
        <v/>
      </c>
      <c r="AY251" s="36" t="str">
        <f t="shared" si="137"/>
        <v/>
      </c>
      <c r="AZ251" s="36" t="str">
        <f t="shared" si="138"/>
        <v/>
      </c>
      <c r="BA251" s="36" t="str">
        <f t="shared" si="139"/>
        <v/>
      </c>
      <c r="BB251" s="36" t="str">
        <f t="shared" si="140"/>
        <v/>
      </c>
      <c r="BC251" s="36" t="str">
        <f t="shared" si="141"/>
        <v/>
      </c>
      <c r="BD251" s="36" t="str">
        <f t="shared" si="142"/>
        <v/>
      </c>
      <c r="BE251" s="36" t="str">
        <f t="shared" si="143"/>
        <v/>
      </c>
      <c r="BF251" s="36" t="str">
        <f t="shared" si="144"/>
        <v/>
      </c>
      <c r="BG251" s="36" t="str">
        <f t="shared" si="145"/>
        <v/>
      </c>
      <c r="BH251" s="36" t="str">
        <f t="shared" si="146"/>
        <v/>
      </c>
      <c r="BI251" s="36" t="str">
        <f t="shared" si="147"/>
        <v/>
      </c>
      <c r="BJ251" s="36" t="str">
        <f t="shared" si="148"/>
        <v/>
      </c>
      <c r="BK251" s="36" t="str">
        <f t="shared" si="149"/>
        <v/>
      </c>
      <c r="BL251" s="36" t="str">
        <f t="shared" si="150"/>
        <v/>
      </c>
      <c r="BM251" s="36" t="str">
        <f t="shared" si="151"/>
        <v/>
      </c>
      <c r="BN251" s="38" t="e">
        <f t="shared" si="172"/>
        <v>#DIV/0!</v>
      </c>
      <c r="BO251" s="38" t="e">
        <f t="shared" si="173"/>
        <v>#DIV/0!</v>
      </c>
      <c r="BP251" s="39" t="str">
        <f t="shared" si="152"/>
        <v/>
      </c>
      <c r="BQ251" s="39" t="str">
        <f t="shared" si="153"/>
        <v/>
      </c>
      <c r="BR251" s="39" t="str">
        <f t="shared" si="154"/>
        <v/>
      </c>
      <c r="BS251" s="39" t="str">
        <f t="shared" si="155"/>
        <v/>
      </c>
      <c r="BT251" s="39" t="str">
        <f t="shared" si="156"/>
        <v/>
      </c>
      <c r="BU251" s="39" t="str">
        <f t="shared" si="157"/>
        <v/>
      </c>
      <c r="BV251" s="39" t="str">
        <f t="shared" si="158"/>
        <v/>
      </c>
      <c r="BW251" s="39" t="str">
        <f t="shared" si="159"/>
        <v/>
      </c>
      <c r="BX251" s="39" t="str">
        <f t="shared" si="160"/>
        <v/>
      </c>
      <c r="BY251" s="39" t="str">
        <f t="shared" si="161"/>
        <v/>
      </c>
      <c r="BZ251" s="39" t="str">
        <f t="shared" si="162"/>
        <v/>
      </c>
      <c r="CA251" s="39" t="str">
        <f t="shared" si="163"/>
        <v/>
      </c>
      <c r="CB251" s="39" t="str">
        <f t="shared" si="164"/>
        <v/>
      </c>
      <c r="CC251" s="39" t="str">
        <f t="shared" si="165"/>
        <v/>
      </c>
      <c r="CD251" s="39" t="str">
        <f t="shared" si="166"/>
        <v/>
      </c>
      <c r="CE251" s="39" t="str">
        <f t="shared" si="167"/>
        <v/>
      </c>
      <c r="CF251" s="39" t="str">
        <f t="shared" si="168"/>
        <v/>
      </c>
      <c r="CG251" s="39" t="str">
        <f t="shared" si="169"/>
        <v/>
      </c>
      <c r="CH251" s="39" t="str">
        <f t="shared" si="170"/>
        <v/>
      </c>
      <c r="CI251" s="39" t="str">
        <f t="shared" si="171"/>
        <v/>
      </c>
    </row>
    <row r="252" spans="1:87">
      <c r="A252" s="18"/>
      <c r="B252" s="15" t="str">
        <f>'Gene Table'!E251</f>
        <v>mmu-miR-24-3p</v>
      </c>
      <c r="C252" s="15" t="str">
        <f>'Gene Table'!B251</f>
        <v>K09</v>
      </c>
      <c r="D252" s="16" t="str">
        <f>IF(SUM('Test Sample Data'!D$3:D$98)&gt;10,IF(AND(ISNUMBER('Test Sample Data'!D251),'Test Sample Data'!D251&lt;$B$1,'Test Sample Data'!D251&gt;0),'Test Sample Data'!D251,$B$1),"")</f>
        <v/>
      </c>
      <c r="E252" s="17" t="str">
        <f>IF(SUM('Test Sample Data'!E$3:E$98)&gt;10,IF(AND(ISNUMBER('Test Sample Data'!E251),'Test Sample Data'!E251&lt;$B$1,'Test Sample Data'!E251&gt;0),'Test Sample Data'!E251,$B$1),"")</f>
        <v/>
      </c>
      <c r="F252" s="17" t="str">
        <f>IF(SUM('Test Sample Data'!F$3:F$98)&gt;10,IF(AND(ISNUMBER('Test Sample Data'!F251),'Test Sample Data'!F251&lt;$B$1,'Test Sample Data'!F251&gt;0),'Test Sample Data'!F251,$B$1),"")</f>
        <v/>
      </c>
      <c r="G252" s="17" t="str">
        <f>IF(SUM('Test Sample Data'!G$3:G$98)&gt;10,IF(AND(ISNUMBER('Test Sample Data'!G251),'Test Sample Data'!G251&lt;$B$1,'Test Sample Data'!G251&gt;0),'Test Sample Data'!G251,$B$1),"")</f>
        <v/>
      </c>
      <c r="H252" s="17" t="str">
        <f>IF(SUM('Test Sample Data'!H$3:H$98)&gt;10,IF(AND(ISNUMBER('Test Sample Data'!H251),'Test Sample Data'!H251&lt;$B$1,'Test Sample Data'!H251&gt;0),'Test Sample Data'!H251,$B$1),"")</f>
        <v/>
      </c>
      <c r="I252" s="17" t="str">
        <f>IF(SUM('Test Sample Data'!I$3:I$98)&gt;10,IF(AND(ISNUMBER('Test Sample Data'!I251),'Test Sample Data'!I251&lt;$B$1,'Test Sample Data'!I251&gt;0),'Test Sample Data'!I251,$B$1),"")</f>
        <v/>
      </c>
      <c r="J252" s="17" t="str">
        <f>IF(SUM('Test Sample Data'!J$3:J$98)&gt;10,IF(AND(ISNUMBER('Test Sample Data'!J251),'Test Sample Data'!J251&lt;$B$1,'Test Sample Data'!J251&gt;0),'Test Sample Data'!J251,$B$1),"")</f>
        <v/>
      </c>
      <c r="K252" s="17" t="str">
        <f>IF(SUM('Test Sample Data'!K$3:K$98)&gt;10,IF(AND(ISNUMBER('Test Sample Data'!K251),'Test Sample Data'!K251&lt;$B$1,'Test Sample Data'!K251&gt;0),'Test Sample Data'!K251,$B$1),"")</f>
        <v/>
      </c>
      <c r="L252" s="17" t="str">
        <f>IF(SUM('Test Sample Data'!L$3:L$98)&gt;10,IF(AND(ISNUMBER('Test Sample Data'!L251),'Test Sample Data'!L251&lt;$B$1,'Test Sample Data'!L251&gt;0),'Test Sample Data'!L251,$B$1),"")</f>
        <v/>
      </c>
      <c r="M252" s="17" t="str">
        <f>IF(SUM('Test Sample Data'!M$3:M$98)&gt;10,IF(AND(ISNUMBER('Test Sample Data'!M251),'Test Sample Data'!M251&lt;$B$1,'Test Sample Data'!M251&gt;0),'Test Sample Data'!M251,$B$1),"")</f>
        <v/>
      </c>
      <c r="N252" s="17" t="str">
        <f>'Gene Table'!E251</f>
        <v>mmu-miR-24-3p</v>
      </c>
      <c r="O252" s="17" t="str">
        <f>'Gene Table'!B251</f>
        <v>K09</v>
      </c>
      <c r="P252" s="17" t="str">
        <f>IF(SUM('Control Sample Data'!D$3:D$98)&gt;10,IF(AND(ISNUMBER('Control Sample Data'!D251),'Control Sample Data'!D251&lt;$B$1,'Control Sample Data'!D251&gt;0),'Control Sample Data'!D251,$B$1),"")</f>
        <v/>
      </c>
      <c r="Q252" s="17" t="str">
        <f>IF(SUM('Control Sample Data'!E$3:E$98)&gt;10,IF(AND(ISNUMBER('Control Sample Data'!E251),'Control Sample Data'!E251&lt;$B$1,'Control Sample Data'!E251&gt;0),'Control Sample Data'!E251,$B$1),"")</f>
        <v/>
      </c>
      <c r="R252" s="17" t="str">
        <f>IF(SUM('Control Sample Data'!F$3:F$98)&gt;10,IF(AND(ISNUMBER('Control Sample Data'!F251),'Control Sample Data'!F251&lt;$B$1,'Control Sample Data'!F251&gt;0),'Control Sample Data'!F251,$B$1),"")</f>
        <v/>
      </c>
      <c r="S252" s="17" t="str">
        <f>IF(SUM('Control Sample Data'!G$3:G$98)&gt;10,IF(AND(ISNUMBER('Control Sample Data'!G251),'Control Sample Data'!G251&lt;$B$1,'Control Sample Data'!G251&gt;0),'Control Sample Data'!G251,$B$1),"")</f>
        <v/>
      </c>
      <c r="T252" s="17" t="str">
        <f>IF(SUM('Control Sample Data'!H$3:H$98)&gt;10,IF(AND(ISNUMBER('Control Sample Data'!H251),'Control Sample Data'!H251&lt;$B$1,'Control Sample Data'!H251&gt;0),'Control Sample Data'!H251,$B$1),"")</f>
        <v/>
      </c>
      <c r="U252" s="17" t="str">
        <f>IF(SUM('Control Sample Data'!I$3:I$98)&gt;10,IF(AND(ISNUMBER('Control Sample Data'!I251),'Control Sample Data'!I251&lt;$B$1,'Control Sample Data'!I251&gt;0),'Control Sample Data'!I251,$B$1),"")</f>
        <v/>
      </c>
      <c r="V252" s="17" t="str">
        <f>IF(SUM('Control Sample Data'!J$3:J$98)&gt;10,IF(AND(ISNUMBER('Control Sample Data'!J251),'Control Sample Data'!J251&lt;$B$1,'Control Sample Data'!J251&gt;0),'Control Sample Data'!J251,$B$1),"")</f>
        <v/>
      </c>
      <c r="W252" s="17" t="str">
        <f>IF(SUM('Control Sample Data'!K$3:K$98)&gt;10,IF(AND(ISNUMBER('Control Sample Data'!K251),'Control Sample Data'!K251&lt;$B$1,'Control Sample Data'!K251&gt;0),'Control Sample Data'!K251,$B$1),"")</f>
        <v/>
      </c>
      <c r="X252" s="17" t="str">
        <f>IF(SUM('Control Sample Data'!L$3:L$98)&gt;10,IF(AND(ISNUMBER('Control Sample Data'!L251),'Control Sample Data'!L251&lt;$B$1,'Control Sample Data'!L251&gt;0),'Control Sample Data'!L251,$B$1),"")</f>
        <v/>
      </c>
      <c r="Y252" s="17" t="str">
        <f>IF(SUM('Control Sample Data'!M$3:M$98)&gt;10,IF(AND(ISNUMBER('Control Sample Data'!M251),'Control Sample Data'!M251&lt;$B$1,'Control Sample Data'!M251&gt;0),'Control Sample Data'!M251,$B$1),"")</f>
        <v/>
      </c>
      <c r="AT252" s="36" t="str">
        <f t="shared" si="132"/>
        <v/>
      </c>
      <c r="AU252" s="36" t="str">
        <f t="shared" si="133"/>
        <v/>
      </c>
      <c r="AV252" s="36" t="str">
        <f t="shared" si="134"/>
        <v/>
      </c>
      <c r="AW252" s="36" t="str">
        <f t="shared" si="135"/>
        <v/>
      </c>
      <c r="AX252" s="36" t="str">
        <f t="shared" si="136"/>
        <v/>
      </c>
      <c r="AY252" s="36" t="str">
        <f t="shared" si="137"/>
        <v/>
      </c>
      <c r="AZ252" s="36" t="str">
        <f t="shared" si="138"/>
        <v/>
      </c>
      <c r="BA252" s="36" t="str">
        <f t="shared" si="139"/>
        <v/>
      </c>
      <c r="BB252" s="36" t="str">
        <f t="shared" si="140"/>
        <v/>
      </c>
      <c r="BC252" s="36" t="str">
        <f t="shared" si="141"/>
        <v/>
      </c>
      <c r="BD252" s="36" t="str">
        <f t="shared" si="142"/>
        <v/>
      </c>
      <c r="BE252" s="36" t="str">
        <f t="shared" si="143"/>
        <v/>
      </c>
      <c r="BF252" s="36" t="str">
        <f t="shared" si="144"/>
        <v/>
      </c>
      <c r="BG252" s="36" t="str">
        <f t="shared" si="145"/>
        <v/>
      </c>
      <c r="BH252" s="36" t="str">
        <f t="shared" si="146"/>
        <v/>
      </c>
      <c r="BI252" s="36" t="str">
        <f t="shared" si="147"/>
        <v/>
      </c>
      <c r="BJ252" s="36" t="str">
        <f t="shared" si="148"/>
        <v/>
      </c>
      <c r="BK252" s="36" t="str">
        <f t="shared" si="149"/>
        <v/>
      </c>
      <c r="BL252" s="36" t="str">
        <f t="shared" si="150"/>
        <v/>
      </c>
      <c r="BM252" s="36" t="str">
        <f t="shared" si="151"/>
        <v/>
      </c>
      <c r="BN252" s="38" t="e">
        <f t="shared" si="172"/>
        <v>#DIV/0!</v>
      </c>
      <c r="BO252" s="38" t="e">
        <f t="shared" si="173"/>
        <v>#DIV/0!</v>
      </c>
      <c r="BP252" s="39" t="str">
        <f t="shared" si="152"/>
        <v/>
      </c>
      <c r="BQ252" s="39" t="str">
        <f t="shared" si="153"/>
        <v/>
      </c>
      <c r="BR252" s="39" t="str">
        <f t="shared" si="154"/>
        <v/>
      </c>
      <c r="BS252" s="39" t="str">
        <f t="shared" si="155"/>
        <v/>
      </c>
      <c r="BT252" s="39" t="str">
        <f t="shared" si="156"/>
        <v/>
      </c>
      <c r="BU252" s="39" t="str">
        <f t="shared" si="157"/>
        <v/>
      </c>
      <c r="BV252" s="39" t="str">
        <f t="shared" si="158"/>
        <v/>
      </c>
      <c r="BW252" s="39" t="str">
        <f t="shared" si="159"/>
        <v/>
      </c>
      <c r="BX252" s="39" t="str">
        <f t="shared" si="160"/>
        <v/>
      </c>
      <c r="BY252" s="39" t="str">
        <f t="shared" si="161"/>
        <v/>
      </c>
      <c r="BZ252" s="39" t="str">
        <f t="shared" si="162"/>
        <v/>
      </c>
      <c r="CA252" s="39" t="str">
        <f t="shared" si="163"/>
        <v/>
      </c>
      <c r="CB252" s="39" t="str">
        <f t="shared" si="164"/>
        <v/>
      </c>
      <c r="CC252" s="39" t="str">
        <f t="shared" si="165"/>
        <v/>
      </c>
      <c r="CD252" s="39" t="str">
        <f t="shared" si="166"/>
        <v/>
      </c>
      <c r="CE252" s="39" t="str">
        <f t="shared" si="167"/>
        <v/>
      </c>
      <c r="CF252" s="39" t="str">
        <f t="shared" si="168"/>
        <v/>
      </c>
      <c r="CG252" s="39" t="str">
        <f t="shared" si="169"/>
        <v/>
      </c>
      <c r="CH252" s="39" t="str">
        <f t="shared" si="170"/>
        <v/>
      </c>
      <c r="CI252" s="39" t="str">
        <f t="shared" si="171"/>
        <v/>
      </c>
    </row>
    <row r="253" spans="1:87">
      <c r="A253" s="18"/>
      <c r="B253" s="15" t="str">
        <f>'Gene Table'!E252</f>
        <v>mmu-miR-744-5p</v>
      </c>
      <c r="C253" s="15" t="str">
        <f>'Gene Table'!B252</f>
        <v>K10</v>
      </c>
      <c r="D253" s="16" t="str">
        <f>IF(SUM('Test Sample Data'!D$3:D$98)&gt;10,IF(AND(ISNUMBER('Test Sample Data'!D252),'Test Sample Data'!D252&lt;$B$1,'Test Sample Data'!D252&gt;0),'Test Sample Data'!D252,$B$1),"")</f>
        <v/>
      </c>
      <c r="E253" s="17" t="str">
        <f>IF(SUM('Test Sample Data'!E$3:E$98)&gt;10,IF(AND(ISNUMBER('Test Sample Data'!E252),'Test Sample Data'!E252&lt;$B$1,'Test Sample Data'!E252&gt;0),'Test Sample Data'!E252,$B$1),"")</f>
        <v/>
      </c>
      <c r="F253" s="17" t="str">
        <f>IF(SUM('Test Sample Data'!F$3:F$98)&gt;10,IF(AND(ISNUMBER('Test Sample Data'!F252),'Test Sample Data'!F252&lt;$B$1,'Test Sample Data'!F252&gt;0),'Test Sample Data'!F252,$B$1),"")</f>
        <v/>
      </c>
      <c r="G253" s="17" t="str">
        <f>IF(SUM('Test Sample Data'!G$3:G$98)&gt;10,IF(AND(ISNUMBER('Test Sample Data'!G252),'Test Sample Data'!G252&lt;$B$1,'Test Sample Data'!G252&gt;0),'Test Sample Data'!G252,$B$1),"")</f>
        <v/>
      </c>
      <c r="H253" s="17" t="str">
        <f>IF(SUM('Test Sample Data'!H$3:H$98)&gt;10,IF(AND(ISNUMBER('Test Sample Data'!H252),'Test Sample Data'!H252&lt;$B$1,'Test Sample Data'!H252&gt;0),'Test Sample Data'!H252,$B$1),"")</f>
        <v/>
      </c>
      <c r="I253" s="17" t="str">
        <f>IF(SUM('Test Sample Data'!I$3:I$98)&gt;10,IF(AND(ISNUMBER('Test Sample Data'!I252),'Test Sample Data'!I252&lt;$B$1,'Test Sample Data'!I252&gt;0),'Test Sample Data'!I252,$B$1),"")</f>
        <v/>
      </c>
      <c r="J253" s="17" t="str">
        <f>IF(SUM('Test Sample Data'!J$3:J$98)&gt;10,IF(AND(ISNUMBER('Test Sample Data'!J252),'Test Sample Data'!J252&lt;$B$1,'Test Sample Data'!J252&gt;0),'Test Sample Data'!J252,$B$1),"")</f>
        <v/>
      </c>
      <c r="K253" s="17" t="str">
        <f>IF(SUM('Test Sample Data'!K$3:K$98)&gt;10,IF(AND(ISNUMBER('Test Sample Data'!K252),'Test Sample Data'!K252&lt;$B$1,'Test Sample Data'!K252&gt;0),'Test Sample Data'!K252,$B$1),"")</f>
        <v/>
      </c>
      <c r="L253" s="17" t="str">
        <f>IF(SUM('Test Sample Data'!L$3:L$98)&gt;10,IF(AND(ISNUMBER('Test Sample Data'!L252),'Test Sample Data'!L252&lt;$B$1,'Test Sample Data'!L252&gt;0),'Test Sample Data'!L252,$B$1),"")</f>
        <v/>
      </c>
      <c r="M253" s="17" t="str">
        <f>IF(SUM('Test Sample Data'!M$3:M$98)&gt;10,IF(AND(ISNUMBER('Test Sample Data'!M252),'Test Sample Data'!M252&lt;$B$1,'Test Sample Data'!M252&gt;0),'Test Sample Data'!M252,$B$1),"")</f>
        <v/>
      </c>
      <c r="N253" s="17" t="str">
        <f>'Gene Table'!E252</f>
        <v>mmu-miR-744-5p</v>
      </c>
      <c r="O253" s="17" t="str">
        <f>'Gene Table'!B252</f>
        <v>K10</v>
      </c>
      <c r="P253" s="17" t="str">
        <f>IF(SUM('Control Sample Data'!D$3:D$98)&gt;10,IF(AND(ISNUMBER('Control Sample Data'!D252),'Control Sample Data'!D252&lt;$B$1,'Control Sample Data'!D252&gt;0),'Control Sample Data'!D252,$B$1),"")</f>
        <v/>
      </c>
      <c r="Q253" s="17" t="str">
        <f>IF(SUM('Control Sample Data'!E$3:E$98)&gt;10,IF(AND(ISNUMBER('Control Sample Data'!E252),'Control Sample Data'!E252&lt;$B$1,'Control Sample Data'!E252&gt;0),'Control Sample Data'!E252,$B$1),"")</f>
        <v/>
      </c>
      <c r="R253" s="17" t="str">
        <f>IF(SUM('Control Sample Data'!F$3:F$98)&gt;10,IF(AND(ISNUMBER('Control Sample Data'!F252),'Control Sample Data'!F252&lt;$B$1,'Control Sample Data'!F252&gt;0),'Control Sample Data'!F252,$B$1),"")</f>
        <v/>
      </c>
      <c r="S253" s="17" t="str">
        <f>IF(SUM('Control Sample Data'!G$3:G$98)&gt;10,IF(AND(ISNUMBER('Control Sample Data'!G252),'Control Sample Data'!G252&lt;$B$1,'Control Sample Data'!G252&gt;0),'Control Sample Data'!G252,$B$1),"")</f>
        <v/>
      </c>
      <c r="T253" s="17" t="str">
        <f>IF(SUM('Control Sample Data'!H$3:H$98)&gt;10,IF(AND(ISNUMBER('Control Sample Data'!H252),'Control Sample Data'!H252&lt;$B$1,'Control Sample Data'!H252&gt;0),'Control Sample Data'!H252,$B$1),"")</f>
        <v/>
      </c>
      <c r="U253" s="17" t="str">
        <f>IF(SUM('Control Sample Data'!I$3:I$98)&gt;10,IF(AND(ISNUMBER('Control Sample Data'!I252),'Control Sample Data'!I252&lt;$B$1,'Control Sample Data'!I252&gt;0),'Control Sample Data'!I252,$B$1),"")</f>
        <v/>
      </c>
      <c r="V253" s="17" t="str">
        <f>IF(SUM('Control Sample Data'!J$3:J$98)&gt;10,IF(AND(ISNUMBER('Control Sample Data'!J252),'Control Sample Data'!J252&lt;$B$1,'Control Sample Data'!J252&gt;0),'Control Sample Data'!J252,$B$1),"")</f>
        <v/>
      </c>
      <c r="W253" s="17" t="str">
        <f>IF(SUM('Control Sample Data'!K$3:K$98)&gt;10,IF(AND(ISNUMBER('Control Sample Data'!K252),'Control Sample Data'!K252&lt;$B$1,'Control Sample Data'!K252&gt;0),'Control Sample Data'!K252,$B$1),"")</f>
        <v/>
      </c>
      <c r="X253" s="17" t="str">
        <f>IF(SUM('Control Sample Data'!L$3:L$98)&gt;10,IF(AND(ISNUMBER('Control Sample Data'!L252),'Control Sample Data'!L252&lt;$B$1,'Control Sample Data'!L252&gt;0),'Control Sample Data'!L252,$B$1),"")</f>
        <v/>
      </c>
      <c r="Y253" s="17" t="str">
        <f>IF(SUM('Control Sample Data'!M$3:M$98)&gt;10,IF(AND(ISNUMBER('Control Sample Data'!M252),'Control Sample Data'!M252&lt;$B$1,'Control Sample Data'!M252&gt;0),'Control Sample Data'!M252,$B$1),"")</f>
        <v/>
      </c>
      <c r="AT253" s="36" t="str">
        <f t="shared" si="132"/>
        <v/>
      </c>
      <c r="AU253" s="36" t="str">
        <f t="shared" si="133"/>
        <v/>
      </c>
      <c r="AV253" s="36" t="str">
        <f t="shared" si="134"/>
        <v/>
      </c>
      <c r="AW253" s="36" t="str">
        <f t="shared" si="135"/>
        <v/>
      </c>
      <c r="AX253" s="36" t="str">
        <f t="shared" si="136"/>
        <v/>
      </c>
      <c r="AY253" s="36" t="str">
        <f t="shared" si="137"/>
        <v/>
      </c>
      <c r="AZ253" s="36" t="str">
        <f t="shared" si="138"/>
        <v/>
      </c>
      <c r="BA253" s="36" t="str">
        <f t="shared" si="139"/>
        <v/>
      </c>
      <c r="BB253" s="36" t="str">
        <f t="shared" si="140"/>
        <v/>
      </c>
      <c r="BC253" s="36" t="str">
        <f t="shared" si="141"/>
        <v/>
      </c>
      <c r="BD253" s="36" t="str">
        <f t="shared" si="142"/>
        <v/>
      </c>
      <c r="BE253" s="36" t="str">
        <f t="shared" si="143"/>
        <v/>
      </c>
      <c r="BF253" s="36" t="str">
        <f t="shared" si="144"/>
        <v/>
      </c>
      <c r="BG253" s="36" t="str">
        <f t="shared" si="145"/>
        <v/>
      </c>
      <c r="BH253" s="36" t="str">
        <f t="shared" si="146"/>
        <v/>
      </c>
      <c r="BI253" s="36" t="str">
        <f t="shared" si="147"/>
        <v/>
      </c>
      <c r="BJ253" s="36" t="str">
        <f t="shared" si="148"/>
        <v/>
      </c>
      <c r="BK253" s="36" t="str">
        <f t="shared" si="149"/>
        <v/>
      </c>
      <c r="BL253" s="36" t="str">
        <f t="shared" si="150"/>
        <v/>
      </c>
      <c r="BM253" s="36" t="str">
        <f t="shared" si="151"/>
        <v/>
      </c>
      <c r="BN253" s="38" t="e">
        <f t="shared" si="172"/>
        <v>#DIV/0!</v>
      </c>
      <c r="BO253" s="38" t="e">
        <f t="shared" si="173"/>
        <v>#DIV/0!</v>
      </c>
      <c r="BP253" s="39" t="str">
        <f t="shared" si="152"/>
        <v/>
      </c>
      <c r="BQ253" s="39" t="str">
        <f t="shared" si="153"/>
        <v/>
      </c>
      <c r="BR253" s="39" t="str">
        <f t="shared" si="154"/>
        <v/>
      </c>
      <c r="BS253" s="39" t="str">
        <f t="shared" si="155"/>
        <v/>
      </c>
      <c r="BT253" s="39" t="str">
        <f t="shared" si="156"/>
        <v/>
      </c>
      <c r="BU253" s="39" t="str">
        <f t="shared" si="157"/>
        <v/>
      </c>
      <c r="BV253" s="39" t="str">
        <f t="shared" si="158"/>
        <v/>
      </c>
      <c r="BW253" s="39" t="str">
        <f t="shared" si="159"/>
        <v/>
      </c>
      <c r="BX253" s="39" t="str">
        <f t="shared" si="160"/>
        <v/>
      </c>
      <c r="BY253" s="39" t="str">
        <f t="shared" si="161"/>
        <v/>
      </c>
      <c r="BZ253" s="39" t="str">
        <f t="shared" si="162"/>
        <v/>
      </c>
      <c r="CA253" s="39" t="str">
        <f t="shared" si="163"/>
        <v/>
      </c>
      <c r="CB253" s="39" t="str">
        <f t="shared" si="164"/>
        <v/>
      </c>
      <c r="CC253" s="39" t="str">
        <f t="shared" si="165"/>
        <v/>
      </c>
      <c r="CD253" s="39" t="str">
        <f t="shared" si="166"/>
        <v/>
      </c>
      <c r="CE253" s="39" t="str">
        <f t="shared" si="167"/>
        <v/>
      </c>
      <c r="CF253" s="39" t="str">
        <f t="shared" si="168"/>
        <v/>
      </c>
      <c r="CG253" s="39" t="str">
        <f t="shared" si="169"/>
        <v/>
      </c>
      <c r="CH253" s="39" t="str">
        <f t="shared" si="170"/>
        <v/>
      </c>
      <c r="CI253" s="39" t="str">
        <f t="shared" si="171"/>
        <v/>
      </c>
    </row>
    <row r="254" spans="1:87">
      <c r="A254" s="18"/>
      <c r="B254" s="15" t="str">
        <f>'Gene Table'!E253</f>
        <v>mmu-miR-25-3p</v>
      </c>
      <c r="C254" s="15" t="str">
        <f>'Gene Table'!B253</f>
        <v>K11</v>
      </c>
      <c r="D254" s="16" t="str">
        <f>IF(SUM('Test Sample Data'!D$3:D$98)&gt;10,IF(AND(ISNUMBER('Test Sample Data'!D253),'Test Sample Data'!D253&lt;$B$1,'Test Sample Data'!D253&gt;0),'Test Sample Data'!D253,$B$1),"")</f>
        <v/>
      </c>
      <c r="E254" s="17" t="str">
        <f>IF(SUM('Test Sample Data'!E$3:E$98)&gt;10,IF(AND(ISNUMBER('Test Sample Data'!E253),'Test Sample Data'!E253&lt;$B$1,'Test Sample Data'!E253&gt;0),'Test Sample Data'!E253,$B$1),"")</f>
        <v/>
      </c>
      <c r="F254" s="17" t="str">
        <f>IF(SUM('Test Sample Data'!F$3:F$98)&gt;10,IF(AND(ISNUMBER('Test Sample Data'!F253),'Test Sample Data'!F253&lt;$B$1,'Test Sample Data'!F253&gt;0),'Test Sample Data'!F253,$B$1),"")</f>
        <v/>
      </c>
      <c r="G254" s="17" t="str">
        <f>IF(SUM('Test Sample Data'!G$3:G$98)&gt;10,IF(AND(ISNUMBER('Test Sample Data'!G253),'Test Sample Data'!G253&lt;$B$1,'Test Sample Data'!G253&gt;0),'Test Sample Data'!G253,$B$1),"")</f>
        <v/>
      </c>
      <c r="H254" s="17" t="str">
        <f>IF(SUM('Test Sample Data'!H$3:H$98)&gt;10,IF(AND(ISNUMBER('Test Sample Data'!H253),'Test Sample Data'!H253&lt;$B$1,'Test Sample Data'!H253&gt;0),'Test Sample Data'!H253,$B$1),"")</f>
        <v/>
      </c>
      <c r="I254" s="17" t="str">
        <f>IF(SUM('Test Sample Data'!I$3:I$98)&gt;10,IF(AND(ISNUMBER('Test Sample Data'!I253),'Test Sample Data'!I253&lt;$B$1,'Test Sample Data'!I253&gt;0),'Test Sample Data'!I253,$B$1),"")</f>
        <v/>
      </c>
      <c r="J254" s="17" t="str">
        <f>IF(SUM('Test Sample Data'!J$3:J$98)&gt;10,IF(AND(ISNUMBER('Test Sample Data'!J253),'Test Sample Data'!J253&lt;$B$1,'Test Sample Data'!J253&gt;0),'Test Sample Data'!J253,$B$1),"")</f>
        <v/>
      </c>
      <c r="K254" s="17" t="str">
        <f>IF(SUM('Test Sample Data'!K$3:K$98)&gt;10,IF(AND(ISNUMBER('Test Sample Data'!K253),'Test Sample Data'!K253&lt;$B$1,'Test Sample Data'!K253&gt;0),'Test Sample Data'!K253,$B$1),"")</f>
        <v/>
      </c>
      <c r="L254" s="17" t="str">
        <f>IF(SUM('Test Sample Data'!L$3:L$98)&gt;10,IF(AND(ISNUMBER('Test Sample Data'!L253),'Test Sample Data'!L253&lt;$B$1,'Test Sample Data'!L253&gt;0),'Test Sample Data'!L253,$B$1),"")</f>
        <v/>
      </c>
      <c r="M254" s="17" t="str">
        <f>IF(SUM('Test Sample Data'!M$3:M$98)&gt;10,IF(AND(ISNUMBER('Test Sample Data'!M253),'Test Sample Data'!M253&lt;$B$1,'Test Sample Data'!M253&gt;0),'Test Sample Data'!M253,$B$1),"")</f>
        <v/>
      </c>
      <c r="N254" s="17" t="str">
        <f>'Gene Table'!E253</f>
        <v>mmu-miR-25-3p</v>
      </c>
      <c r="O254" s="17" t="str">
        <f>'Gene Table'!B253</f>
        <v>K11</v>
      </c>
      <c r="P254" s="17" t="str">
        <f>IF(SUM('Control Sample Data'!D$3:D$98)&gt;10,IF(AND(ISNUMBER('Control Sample Data'!D253),'Control Sample Data'!D253&lt;$B$1,'Control Sample Data'!D253&gt;0),'Control Sample Data'!D253,$B$1),"")</f>
        <v/>
      </c>
      <c r="Q254" s="17" t="str">
        <f>IF(SUM('Control Sample Data'!E$3:E$98)&gt;10,IF(AND(ISNUMBER('Control Sample Data'!E253),'Control Sample Data'!E253&lt;$B$1,'Control Sample Data'!E253&gt;0),'Control Sample Data'!E253,$B$1),"")</f>
        <v/>
      </c>
      <c r="R254" s="17" t="str">
        <f>IF(SUM('Control Sample Data'!F$3:F$98)&gt;10,IF(AND(ISNUMBER('Control Sample Data'!F253),'Control Sample Data'!F253&lt;$B$1,'Control Sample Data'!F253&gt;0),'Control Sample Data'!F253,$B$1),"")</f>
        <v/>
      </c>
      <c r="S254" s="17" t="str">
        <f>IF(SUM('Control Sample Data'!G$3:G$98)&gt;10,IF(AND(ISNUMBER('Control Sample Data'!G253),'Control Sample Data'!G253&lt;$B$1,'Control Sample Data'!G253&gt;0),'Control Sample Data'!G253,$B$1),"")</f>
        <v/>
      </c>
      <c r="T254" s="17" t="str">
        <f>IF(SUM('Control Sample Data'!H$3:H$98)&gt;10,IF(AND(ISNUMBER('Control Sample Data'!H253),'Control Sample Data'!H253&lt;$B$1,'Control Sample Data'!H253&gt;0),'Control Sample Data'!H253,$B$1),"")</f>
        <v/>
      </c>
      <c r="U254" s="17" t="str">
        <f>IF(SUM('Control Sample Data'!I$3:I$98)&gt;10,IF(AND(ISNUMBER('Control Sample Data'!I253),'Control Sample Data'!I253&lt;$B$1,'Control Sample Data'!I253&gt;0),'Control Sample Data'!I253,$B$1),"")</f>
        <v/>
      </c>
      <c r="V254" s="17" t="str">
        <f>IF(SUM('Control Sample Data'!J$3:J$98)&gt;10,IF(AND(ISNUMBER('Control Sample Data'!J253),'Control Sample Data'!J253&lt;$B$1,'Control Sample Data'!J253&gt;0),'Control Sample Data'!J253,$B$1),"")</f>
        <v/>
      </c>
      <c r="W254" s="17" t="str">
        <f>IF(SUM('Control Sample Data'!K$3:K$98)&gt;10,IF(AND(ISNUMBER('Control Sample Data'!K253),'Control Sample Data'!K253&lt;$B$1,'Control Sample Data'!K253&gt;0),'Control Sample Data'!K253,$B$1),"")</f>
        <v/>
      </c>
      <c r="X254" s="17" t="str">
        <f>IF(SUM('Control Sample Data'!L$3:L$98)&gt;10,IF(AND(ISNUMBER('Control Sample Data'!L253),'Control Sample Data'!L253&lt;$B$1,'Control Sample Data'!L253&gt;0),'Control Sample Data'!L253,$B$1),"")</f>
        <v/>
      </c>
      <c r="Y254" s="17" t="str">
        <f>IF(SUM('Control Sample Data'!M$3:M$98)&gt;10,IF(AND(ISNUMBER('Control Sample Data'!M253),'Control Sample Data'!M253&lt;$B$1,'Control Sample Data'!M253&gt;0),'Control Sample Data'!M253,$B$1),"")</f>
        <v/>
      </c>
      <c r="AT254" s="36" t="str">
        <f t="shared" si="132"/>
        <v/>
      </c>
      <c r="AU254" s="36" t="str">
        <f t="shared" si="133"/>
        <v/>
      </c>
      <c r="AV254" s="36" t="str">
        <f t="shared" si="134"/>
        <v/>
      </c>
      <c r="AW254" s="36" t="str">
        <f t="shared" si="135"/>
        <v/>
      </c>
      <c r="AX254" s="36" t="str">
        <f t="shared" si="136"/>
        <v/>
      </c>
      <c r="AY254" s="36" t="str">
        <f t="shared" si="137"/>
        <v/>
      </c>
      <c r="AZ254" s="36" t="str">
        <f t="shared" si="138"/>
        <v/>
      </c>
      <c r="BA254" s="36" t="str">
        <f t="shared" si="139"/>
        <v/>
      </c>
      <c r="BB254" s="36" t="str">
        <f t="shared" si="140"/>
        <v/>
      </c>
      <c r="BC254" s="36" t="str">
        <f t="shared" si="141"/>
        <v/>
      </c>
      <c r="BD254" s="36" t="str">
        <f t="shared" si="142"/>
        <v/>
      </c>
      <c r="BE254" s="36" t="str">
        <f t="shared" si="143"/>
        <v/>
      </c>
      <c r="BF254" s="36" t="str">
        <f t="shared" si="144"/>
        <v/>
      </c>
      <c r="BG254" s="36" t="str">
        <f t="shared" si="145"/>
        <v/>
      </c>
      <c r="BH254" s="36" t="str">
        <f t="shared" si="146"/>
        <v/>
      </c>
      <c r="BI254" s="36" t="str">
        <f t="shared" si="147"/>
        <v/>
      </c>
      <c r="BJ254" s="36" t="str">
        <f t="shared" si="148"/>
        <v/>
      </c>
      <c r="BK254" s="36" t="str">
        <f t="shared" si="149"/>
        <v/>
      </c>
      <c r="BL254" s="36" t="str">
        <f t="shared" si="150"/>
        <v/>
      </c>
      <c r="BM254" s="36" t="str">
        <f t="shared" si="151"/>
        <v/>
      </c>
      <c r="BN254" s="38" t="e">
        <f t="shared" si="172"/>
        <v>#DIV/0!</v>
      </c>
      <c r="BO254" s="38" t="e">
        <f t="shared" si="173"/>
        <v>#DIV/0!</v>
      </c>
      <c r="BP254" s="39" t="str">
        <f t="shared" si="152"/>
        <v/>
      </c>
      <c r="BQ254" s="39" t="str">
        <f t="shared" si="153"/>
        <v/>
      </c>
      <c r="BR254" s="39" t="str">
        <f t="shared" si="154"/>
        <v/>
      </c>
      <c r="BS254" s="39" t="str">
        <f t="shared" si="155"/>
        <v/>
      </c>
      <c r="BT254" s="39" t="str">
        <f t="shared" si="156"/>
        <v/>
      </c>
      <c r="BU254" s="39" t="str">
        <f t="shared" si="157"/>
        <v/>
      </c>
      <c r="BV254" s="39" t="str">
        <f t="shared" si="158"/>
        <v/>
      </c>
      <c r="BW254" s="39" t="str">
        <f t="shared" si="159"/>
        <v/>
      </c>
      <c r="BX254" s="39" t="str">
        <f t="shared" si="160"/>
        <v/>
      </c>
      <c r="BY254" s="39" t="str">
        <f t="shared" si="161"/>
        <v/>
      </c>
      <c r="BZ254" s="39" t="str">
        <f t="shared" si="162"/>
        <v/>
      </c>
      <c r="CA254" s="39" t="str">
        <f t="shared" si="163"/>
        <v/>
      </c>
      <c r="CB254" s="39" t="str">
        <f t="shared" si="164"/>
        <v/>
      </c>
      <c r="CC254" s="39" t="str">
        <f t="shared" si="165"/>
        <v/>
      </c>
      <c r="CD254" s="39" t="str">
        <f t="shared" si="166"/>
        <v/>
      </c>
      <c r="CE254" s="39" t="str">
        <f t="shared" si="167"/>
        <v/>
      </c>
      <c r="CF254" s="39" t="str">
        <f t="shared" si="168"/>
        <v/>
      </c>
      <c r="CG254" s="39" t="str">
        <f t="shared" si="169"/>
        <v/>
      </c>
      <c r="CH254" s="39" t="str">
        <f t="shared" si="170"/>
        <v/>
      </c>
      <c r="CI254" s="39" t="str">
        <f t="shared" si="171"/>
        <v/>
      </c>
    </row>
    <row r="255" spans="1:87">
      <c r="A255" s="18"/>
      <c r="B255" s="15" t="str">
        <f>'Gene Table'!E254</f>
        <v>mmu-miR-760-3p</v>
      </c>
      <c r="C255" s="15" t="str">
        <f>'Gene Table'!B254</f>
        <v>K12</v>
      </c>
      <c r="D255" s="16" t="str">
        <f>IF(SUM('Test Sample Data'!D$3:D$98)&gt;10,IF(AND(ISNUMBER('Test Sample Data'!D254),'Test Sample Data'!D254&lt;$B$1,'Test Sample Data'!D254&gt;0),'Test Sample Data'!D254,$B$1),"")</f>
        <v/>
      </c>
      <c r="E255" s="17" t="str">
        <f>IF(SUM('Test Sample Data'!E$3:E$98)&gt;10,IF(AND(ISNUMBER('Test Sample Data'!E254),'Test Sample Data'!E254&lt;$B$1,'Test Sample Data'!E254&gt;0),'Test Sample Data'!E254,$B$1),"")</f>
        <v/>
      </c>
      <c r="F255" s="17" t="str">
        <f>IF(SUM('Test Sample Data'!F$3:F$98)&gt;10,IF(AND(ISNUMBER('Test Sample Data'!F254),'Test Sample Data'!F254&lt;$B$1,'Test Sample Data'!F254&gt;0),'Test Sample Data'!F254,$B$1),"")</f>
        <v/>
      </c>
      <c r="G255" s="17" t="str">
        <f>IF(SUM('Test Sample Data'!G$3:G$98)&gt;10,IF(AND(ISNUMBER('Test Sample Data'!G254),'Test Sample Data'!G254&lt;$B$1,'Test Sample Data'!G254&gt;0),'Test Sample Data'!G254,$B$1),"")</f>
        <v/>
      </c>
      <c r="H255" s="17" t="str">
        <f>IF(SUM('Test Sample Data'!H$3:H$98)&gt;10,IF(AND(ISNUMBER('Test Sample Data'!H254),'Test Sample Data'!H254&lt;$B$1,'Test Sample Data'!H254&gt;0),'Test Sample Data'!H254,$B$1),"")</f>
        <v/>
      </c>
      <c r="I255" s="17" t="str">
        <f>IF(SUM('Test Sample Data'!I$3:I$98)&gt;10,IF(AND(ISNUMBER('Test Sample Data'!I254),'Test Sample Data'!I254&lt;$B$1,'Test Sample Data'!I254&gt;0),'Test Sample Data'!I254,$B$1),"")</f>
        <v/>
      </c>
      <c r="J255" s="17" t="str">
        <f>IF(SUM('Test Sample Data'!J$3:J$98)&gt;10,IF(AND(ISNUMBER('Test Sample Data'!J254),'Test Sample Data'!J254&lt;$B$1,'Test Sample Data'!J254&gt;0),'Test Sample Data'!J254,$B$1),"")</f>
        <v/>
      </c>
      <c r="K255" s="17" t="str">
        <f>IF(SUM('Test Sample Data'!K$3:K$98)&gt;10,IF(AND(ISNUMBER('Test Sample Data'!K254),'Test Sample Data'!K254&lt;$B$1,'Test Sample Data'!K254&gt;0),'Test Sample Data'!K254,$B$1),"")</f>
        <v/>
      </c>
      <c r="L255" s="17" t="str">
        <f>IF(SUM('Test Sample Data'!L$3:L$98)&gt;10,IF(AND(ISNUMBER('Test Sample Data'!L254),'Test Sample Data'!L254&lt;$B$1,'Test Sample Data'!L254&gt;0),'Test Sample Data'!L254,$B$1),"")</f>
        <v/>
      </c>
      <c r="M255" s="17" t="str">
        <f>IF(SUM('Test Sample Data'!M$3:M$98)&gt;10,IF(AND(ISNUMBER('Test Sample Data'!M254),'Test Sample Data'!M254&lt;$B$1,'Test Sample Data'!M254&gt;0),'Test Sample Data'!M254,$B$1),"")</f>
        <v/>
      </c>
      <c r="N255" s="17" t="str">
        <f>'Gene Table'!E254</f>
        <v>mmu-miR-760-3p</v>
      </c>
      <c r="O255" s="17" t="str">
        <f>'Gene Table'!B254</f>
        <v>K12</v>
      </c>
      <c r="P255" s="17" t="str">
        <f>IF(SUM('Control Sample Data'!D$3:D$98)&gt;10,IF(AND(ISNUMBER('Control Sample Data'!D254),'Control Sample Data'!D254&lt;$B$1,'Control Sample Data'!D254&gt;0),'Control Sample Data'!D254,$B$1),"")</f>
        <v/>
      </c>
      <c r="Q255" s="17" t="str">
        <f>IF(SUM('Control Sample Data'!E$3:E$98)&gt;10,IF(AND(ISNUMBER('Control Sample Data'!E254),'Control Sample Data'!E254&lt;$B$1,'Control Sample Data'!E254&gt;0),'Control Sample Data'!E254,$B$1),"")</f>
        <v/>
      </c>
      <c r="R255" s="17" t="str">
        <f>IF(SUM('Control Sample Data'!F$3:F$98)&gt;10,IF(AND(ISNUMBER('Control Sample Data'!F254),'Control Sample Data'!F254&lt;$B$1,'Control Sample Data'!F254&gt;0),'Control Sample Data'!F254,$B$1),"")</f>
        <v/>
      </c>
      <c r="S255" s="17" t="str">
        <f>IF(SUM('Control Sample Data'!G$3:G$98)&gt;10,IF(AND(ISNUMBER('Control Sample Data'!G254),'Control Sample Data'!G254&lt;$B$1,'Control Sample Data'!G254&gt;0),'Control Sample Data'!G254,$B$1),"")</f>
        <v/>
      </c>
      <c r="T255" s="17" t="str">
        <f>IF(SUM('Control Sample Data'!H$3:H$98)&gt;10,IF(AND(ISNUMBER('Control Sample Data'!H254),'Control Sample Data'!H254&lt;$B$1,'Control Sample Data'!H254&gt;0),'Control Sample Data'!H254,$B$1),"")</f>
        <v/>
      </c>
      <c r="U255" s="17" t="str">
        <f>IF(SUM('Control Sample Data'!I$3:I$98)&gt;10,IF(AND(ISNUMBER('Control Sample Data'!I254),'Control Sample Data'!I254&lt;$B$1,'Control Sample Data'!I254&gt;0),'Control Sample Data'!I254,$B$1),"")</f>
        <v/>
      </c>
      <c r="V255" s="17" t="str">
        <f>IF(SUM('Control Sample Data'!J$3:J$98)&gt;10,IF(AND(ISNUMBER('Control Sample Data'!J254),'Control Sample Data'!J254&lt;$B$1,'Control Sample Data'!J254&gt;0),'Control Sample Data'!J254,$B$1),"")</f>
        <v/>
      </c>
      <c r="W255" s="17" t="str">
        <f>IF(SUM('Control Sample Data'!K$3:K$98)&gt;10,IF(AND(ISNUMBER('Control Sample Data'!K254),'Control Sample Data'!K254&lt;$B$1,'Control Sample Data'!K254&gt;0),'Control Sample Data'!K254,$B$1),"")</f>
        <v/>
      </c>
      <c r="X255" s="17" t="str">
        <f>IF(SUM('Control Sample Data'!L$3:L$98)&gt;10,IF(AND(ISNUMBER('Control Sample Data'!L254),'Control Sample Data'!L254&lt;$B$1,'Control Sample Data'!L254&gt;0),'Control Sample Data'!L254,$B$1),"")</f>
        <v/>
      </c>
      <c r="Y255" s="17" t="str">
        <f>IF(SUM('Control Sample Data'!M$3:M$98)&gt;10,IF(AND(ISNUMBER('Control Sample Data'!M254),'Control Sample Data'!M254&lt;$B$1,'Control Sample Data'!M254&gt;0),'Control Sample Data'!M254,$B$1),"")</f>
        <v/>
      </c>
      <c r="AT255" s="36" t="str">
        <f t="shared" si="132"/>
        <v/>
      </c>
      <c r="AU255" s="36" t="str">
        <f t="shared" si="133"/>
        <v/>
      </c>
      <c r="AV255" s="36" t="str">
        <f t="shared" si="134"/>
        <v/>
      </c>
      <c r="AW255" s="36" t="str">
        <f t="shared" si="135"/>
        <v/>
      </c>
      <c r="AX255" s="36" t="str">
        <f t="shared" si="136"/>
        <v/>
      </c>
      <c r="AY255" s="36" t="str">
        <f t="shared" si="137"/>
        <v/>
      </c>
      <c r="AZ255" s="36" t="str">
        <f t="shared" si="138"/>
        <v/>
      </c>
      <c r="BA255" s="36" t="str">
        <f t="shared" si="139"/>
        <v/>
      </c>
      <c r="BB255" s="36" t="str">
        <f t="shared" si="140"/>
        <v/>
      </c>
      <c r="BC255" s="36" t="str">
        <f t="shared" si="141"/>
        <v/>
      </c>
      <c r="BD255" s="36" t="str">
        <f t="shared" si="142"/>
        <v/>
      </c>
      <c r="BE255" s="36" t="str">
        <f t="shared" si="143"/>
        <v/>
      </c>
      <c r="BF255" s="36" t="str">
        <f t="shared" si="144"/>
        <v/>
      </c>
      <c r="BG255" s="36" t="str">
        <f t="shared" si="145"/>
        <v/>
      </c>
      <c r="BH255" s="36" t="str">
        <f t="shared" si="146"/>
        <v/>
      </c>
      <c r="BI255" s="36" t="str">
        <f t="shared" si="147"/>
        <v/>
      </c>
      <c r="BJ255" s="36" t="str">
        <f t="shared" si="148"/>
        <v/>
      </c>
      <c r="BK255" s="36" t="str">
        <f t="shared" si="149"/>
        <v/>
      </c>
      <c r="BL255" s="36" t="str">
        <f t="shared" si="150"/>
        <v/>
      </c>
      <c r="BM255" s="36" t="str">
        <f t="shared" si="151"/>
        <v/>
      </c>
      <c r="BN255" s="38" t="e">
        <f t="shared" si="172"/>
        <v>#DIV/0!</v>
      </c>
      <c r="BO255" s="38" t="e">
        <f t="shared" si="173"/>
        <v>#DIV/0!</v>
      </c>
      <c r="BP255" s="39" t="str">
        <f t="shared" si="152"/>
        <v/>
      </c>
      <c r="BQ255" s="39" t="str">
        <f t="shared" si="153"/>
        <v/>
      </c>
      <c r="BR255" s="39" t="str">
        <f t="shared" si="154"/>
        <v/>
      </c>
      <c r="BS255" s="39" t="str">
        <f t="shared" si="155"/>
        <v/>
      </c>
      <c r="BT255" s="39" t="str">
        <f t="shared" si="156"/>
        <v/>
      </c>
      <c r="BU255" s="39" t="str">
        <f t="shared" si="157"/>
        <v/>
      </c>
      <c r="BV255" s="39" t="str">
        <f t="shared" si="158"/>
        <v/>
      </c>
      <c r="BW255" s="39" t="str">
        <f t="shared" si="159"/>
        <v/>
      </c>
      <c r="BX255" s="39" t="str">
        <f t="shared" si="160"/>
        <v/>
      </c>
      <c r="BY255" s="39" t="str">
        <f t="shared" si="161"/>
        <v/>
      </c>
      <c r="BZ255" s="39" t="str">
        <f t="shared" si="162"/>
        <v/>
      </c>
      <c r="CA255" s="39" t="str">
        <f t="shared" si="163"/>
        <v/>
      </c>
      <c r="CB255" s="39" t="str">
        <f t="shared" si="164"/>
        <v/>
      </c>
      <c r="CC255" s="39" t="str">
        <f t="shared" si="165"/>
        <v/>
      </c>
      <c r="CD255" s="39" t="str">
        <f t="shared" si="166"/>
        <v/>
      </c>
      <c r="CE255" s="39" t="str">
        <f t="shared" si="167"/>
        <v/>
      </c>
      <c r="CF255" s="39" t="str">
        <f t="shared" si="168"/>
        <v/>
      </c>
      <c r="CG255" s="39" t="str">
        <f t="shared" si="169"/>
        <v/>
      </c>
      <c r="CH255" s="39" t="str">
        <f t="shared" si="170"/>
        <v/>
      </c>
      <c r="CI255" s="39" t="str">
        <f t="shared" si="171"/>
        <v/>
      </c>
    </row>
    <row r="256" spans="1:87">
      <c r="A256" s="18"/>
      <c r="B256" s="15" t="str">
        <f>'Gene Table'!E255</f>
        <v>mmu-miR-26a-5p</v>
      </c>
      <c r="C256" s="15" t="str">
        <f>'Gene Table'!B255</f>
        <v>K13</v>
      </c>
      <c r="D256" s="16" t="str">
        <f>IF(SUM('Test Sample Data'!D$3:D$98)&gt;10,IF(AND(ISNUMBER('Test Sample Data'!D255),'Test Sample Data'!D255&lt;$B$1,'Test Sample Data'!D255&gt;0),'Test Sample Data'!D255,$B$1),"")</f>
        <v/>
      </c>
      <c r="E256" s="17" t="str">
        <f>IF(SUM('Test Sample Data'!E$3:E$98)&gt;10,IF(AND(ISNUMBER('Test Sample Data'!E255),'Test Sample Data'!E255&lt;$B$1,'Test Sample Data'!E255&gt;0),'Test Sample Data'!E255,$B$1),"")</f>
        <v/>
      </c>
      <c r="F256" s="17" t="str">
        <f>IF(SUM('Test Sample Data'!F$3:F$98)&gt;10,IF(AND(ISNUMBER('Test Sample Data'!F255),'Test Sample Data'!F255&lt;$B$1,'Test Sample Data'!F255&gt;0),'Test Sample Data'!F255,$B$1),"")</f>
        <v/>
      </c>
      <c r="G256" s="17" t="str">
        <f>IF(SUM('Test Sample Data'!G$3:G$98)&gt;10,IF(AND(ISNUMBER('Test Sample Data'!G255),'Test Sample Data'!G255&lt;$B$1,'Test Sample Data'!G255&gt;0),'Test Sample Data'!G255,$B$1),"")</f>
        <v/>
      </c>
      <c r="H256" s="17" t="str">
        <f>IF(SUM('Test Sample Data'!H$3:H$98)&gt;10,IF(AND(ISNUMBER('Test Sample Data'!H255),'Test Sample Data'!H255&lt;$B$1,'Test Sample Data'!H255&gt;0),'Test Sample Data'!H255,$B$1),"")</f>
        <v/>
      </c>
      <c r="I256" s="17" t="str">
        <f>IF(SUM('Test Sample Data'!I$3:I$98)&gt;10,IF(AND(ISNUMBER('Test Sample Data'!I255),'Test Sample Data'!I255&lt;$B$1,'Test Sample Data'!I255&gt;0),'Test Sample Data'!I255,$B$1),"")</f>
        <v/>
      </c>
      <c r="J256" s="17" t="str">
        <f>IF(SUM('Test Sample Data'!J$3:J$98)&gt;10,IF(AND(ISNUMBER('Test Sample Data'!J255),'Test Sample Data'!J255&lt;$B$1,'Test Sample Data'!J255&gt;0),'Test Sample Data'!J255,$B$1),"")</f>
        <v/>
      </c>
      <c r="K256" s="17" t="str">
        <f>IF(SUM('Test Sample Data'!K$3:K$98)&gt;10,IF(AND(ISNUMBER('Test Sample Data'!K255),'Test Sample Data'!K255&lt;$B$1,'Test Sample Data'!K255&gt;0),'Test Sample Data'!K255,$B$1),"")</f>
        <v/>
      </c>
      <c r="L256" s="17" t="str">
        <f>IF(SUM('Test Sample Data'!L$3:L$98)&gt;10,IF(AND(ISNUMBER('Test Sample Data'!L255),'Test Sample Data'!L255&lt;$B$1,'Test Sample Data'!L255&gt;0),'Test Sample Data'!L255,$B$1),"")</f>
        <v/>
      </c>
      <c r="M256" s="17" t="str">
        <f>IF(SUM('Test Sample Data'!M$3:M$98)&gt;10,IF(AND(ISNUMBER('Test Sample Data'!M255),'Test Sample Data'!M255&lt;$B$1,'Test Sample Data'!M255&gt;0),'Test Sample Data'!M255,$B$1),"")</f>
        <v/>
      </c>
      <c r="N256" s="17" t="str">
        <f>'Gene Table'!E255</f>
        <v>mmu-miR-26a-5p</v>
      </c>
      <c r="O256" s="17" t="str">
        <f>'Gene Table'!B255</f>
        <v>K13</v>
      </c>
      <c r="P256" s="17" t="str">
        <f>IF(SUM('Control Sample Data'!D$3:D$98)&gt;10,IF(AND(ISNUMBER('Control Sample Data'!D255),'Control Sample Data'!D255&lt;$B$1,'Control Sample Data'!D255&gt;0),'Control Sample Data'!D255,$B$1),"")</f>
        <v/>
      </c>
      <c r="Q256" s="17" t="str">
        <f>IF(SUM('Control Sample Data'!E$3:E$98)&gt;10,IF(AND(ISNUMBER('Control Sample Data'!E255),'Control Sample Data'!E255&lt;$B$1,'Control Sample Data'!E255&gt;0),'Control Sample Data'!E255,$B$1),"")</f>
        <v/>
      </c>
      <c r="R256" s="17" t="str">
        <f>IF(SUM('Control Sample Data'!F$3:F$98)&gt;10,IF(AND(ISNUMBER('Control Sample Data'!F255),'Control Sample Data'!F255&lt;$B$1,'Control Sample Data'!F255&gt;0),'Control Sample Data'!F255,$B$1),"")</f>
        <v/>
      </c>
      <c r="S256" s="17" t="str">
        <f>IF(SUM('Control Sample Data'!G$3:G$98)&gt;10,IF(AND(ISNUMBER('Control Sample Data'!G255),'Control Sample Data'!G255&lt;$B$1,'Control Sample Data'!G255&gt;0),'Control Sample Data'!G255,$B$1),"")</f>
        <v/>
      </c>
      <c r="T256" s="17" t="str">
        <f>IF(SUM('Control Sample Data'!H$3:H$98)&gt;10,IF(AND(ISNUMBER('Control Sample Data'!H255),'Control Sample Data'!H255&lt;$B$1,'Control Sample Data'!H255&gt;0),'Control Sample Data'!H255,$B$1),"")</f>
        <v/>
      </c>
      <c r="U256" s="17" t="str">
        <f>IF(SUM('Control Sample Data'!I$3:I$98)&gt;10,IF(AND(ISNUMBER('Control Sample Data'!I255),'Control Sample Data'!I255&lt;$B$1,'Control Sample Data'!I255&gt;0),'Control Sample Data'!I255,$B$1),"")</f>
        <v/>
      </c>
      <c r="V256" s="17" t="str">
        <f>IF(SUM('Control Sample Data'!J$3:J$98)&gt;10,IF(AND(ISNUMBER('Control Sample Data'!J255),'Control Sample Data'!J255&lt;$B$1,'Control Sample Data'!J255&gt;0),'Control Sample Data'!J255,$B$1),"")</f>
        <v/>
      </c>
      <c r="W256" s="17" t="str">
        <f>IF(SUM('Control Sample Data'!K$3:K$98)&gt;10,IF(AND(ISNUMBER('Control Sample Data'!K255),'Control Sample Data'!K255&lt;$B$1,'Control Sample Data'!K255&gt;0),'Control Sample Data'!K255,$B$1),"")</f>
        <v/>
      </c>
      <c r="X256" s="17" t="str">
        <f>IF(SUM('Control Sample Data'!L$3:L$98)&gt;10,IF(AND(ISNUMBER('Control Sample Data'!L255),'Control Sample Data'!L255&lt;$B$1,'Control Sample Data'!L255&gt;0),'Control Sample Data'!L255,$B$1),"")</f>
        <v/>
      </c>
      <c r="Y256" s="17" t="str">
        <f>IF(SUM('Control Sample Data'!M$3:M$98)&gt;10,IF(AND(ISNUMBER('Control Sample Data'!M255),'Control Sample Data'!M255&lt;$B$1,'Control Sample Data'!M255&gt;0),'Control Sample Data'!M255,$B$1),"")</f>
        <v/>
      </c>
      <c r="AT256" s="36" t="str">
        <f t="shared" si="132"/>
        <v/>
      </c>
      <c r="AU256" s="36" t="str">
        <f t="shared" si="133"/>
        <v/>
      </c>
      <c r="AV256" s="36" t="str">
        <f t="shared" si="134"/>
        <v/>
      </c>
      <c r="AW256" s="36" t="str">
        <f t="shared" si="135"/>
        <v/>
      </c>
      <c r="AX256" s="36" t="str">
        <f t="shared" si="136"/>
        <v/>
      </c>
      <c r="AY256" s="36" t="str">
        <f t="shared" si="137"/>
        <v/>
      </c>
      <c r="AZ256" s="36" t="str">
        <f t="shared" si="138"/>
        <v/>
      </c>
      <c r="BA256" s="36" t="str">
        <f t="shared" si="139"/>
        <v/>
      </c>
      <c r="BB256" s="36" t="str">
        <f t="shared" si="140"/>
        <v/>
      </c>
      <c r="BC256" s="36" t="str">
        <f t="shared" si="141"/>
        <v/>
      </c>
      <c r="BD256" s="36" t="str">
        <f t="shared" si="142"/>
        <v/>
      </c>
      <c r="BE256" s="36" t="str">
        <f t="shared" si="143"/>
        <v/>
      </c>
      <c r="BF256" s="36" t="str">
        <f t="shared" si="144"/>
        <v/>
      </c>
      <c r="BG256" s="36" t="str">
        <f t="shared" si="145"/>
        <v/>
      </c>
      <c r="BH256" s="36" t="str">
        <f t="shared" si="146"/>
        <v/>
      </c>
      <c r="BI256" s="36" t="str">
        <f t="shared" si="147"/>
        <v/>
      </c>
      <c r="BJ256" s="36" t="str">
        <f t="shared" si="148"/>
        <v/>
      </c>
      <c r="BK256" s="36" t="str">
        <f t="shared" si="149"/>
        <v/>
      </c>
      <c r="BL256" s="36" t="str">
        <f t="shared" si="150"/>
        <v/>
      </c>
      <c r="BM256" s="36" t="str">
        <f t="shared" si="151"/>
        <v/>
      </c>
      <c r="BN256" s="38" t="e">
        <f t="shared" si="172"/>
        <v>#DIV/0!</v>
      </c>
      <c r="BO256" s="38" t="e">
        <f t="shared" si="173"/>
        <v>#DIV/0!</v>
      </c>
      <c r="BP256" s="39" t="str">
        <f t="shared" si="152"/>
        <v/>
      </c>
      <c r="BQ256" s="39" t="str">
        <f t="shared" si="153"/>
        <v/>
      </c>
      <c r="BR256" s="39" t="str">
        <f t="shared" si="154"/>
        <v/>
      </c>
      <c r="BS256" s="39" t="str">
        <f t="shared" si="155"/>
        <v/>
      </c>
      <c r="BT256" s="39" t="str">
        <f t="shared" si="156"/>
        <v/>
      </c>
      <c r="BU256" s="39" t="str">
        <f t="shared" si="157"/>
        <v/>
      </c>
      <c r="BV256" s="39" t="str">
        <f t="shared" si="158"/>
        <v/>
      </c>
      <c r="BW256" s="39" t="str">
        <f t="shared" si="159"/>
        <v/>
      </c>
      <c r="BX256" s="39" t="str">
        <f t="shared" si="160"/>
        <v/>
      </c>
      <c r="BY256" s="39" t="str">
        <f t="shared" si="161"/>
        <v/>
      </c>
      <c r="BZ256" s="39" t="str">
        <f t="shared" si="162"/>
        <v/>
      </c>
      <c r="CA256" s="39" t="str">
        <f t="shared" si="163"/>
        <v/>
      </c>
      <c r="CB256" s="39" t="str">
        <f t="shared" si="164"/>
        <v/>
      </c>
      <c r="CC256" s="39" t="str">
        <f t="shared" si="165"/>
        <v/>
      </c>
      <c r="CD256" s="39" t="str">
        <f t="shared" si="166"/>
        <v/>
      </c>
      <c r="CE256" s="39" t="str">
        <f t="shared" si="167"/>
        <v/>
      </c>
      <c r="CF256" s="39" t="str">
        <f t="shared" si="168"/>
        <v/>
      </c>
      <c r="CG256" s="39" t="str">
        <f t="shared" si="169"/>
        <v/>
      </c>
      <c r="CH256" s="39" t="str">
        <f t="shared" si="170"/>
        <v/>
      </c>
      <c r="CI256" s="39" t="str">
        <f t="shared" si="171"/>
        <v/>
      </c>
    </row>
    <row r="257" spans="1:87">
      <c r="A257" s="18"/>
      <c r="B257" s="15" t="str">
        <f>'Gene Table'!E256</f>
        <v>mmu-miR-873-5p</v>
      </c>
      <c r="C257" s="15" t="str">
        <f>'Gene Table'!B256</f>
        <v>K14</v>
      </c>
      <c r="D257" s="16" t="str">
        <f>IF(SUM('Test Sample Data'!D$3:D$98)&gt;10,IF(AND(ISNUMBER('Test Sample Data'!D256),'Test Sample Data'!D256&lt;$B$1,'Test Sample Data'!D256&gt;0),'Test Sample Data'!D256,$B$1),"")</f>
        <v/>
      </c>
      <c r="E257" s="17" t="str">
        <f>IF(SUM('Test Sample Data'!E$3:E$98)&gt;10,IF(AND(ISNUMBER('Test Sample Data'!E256),'Test Sample Data'!E256&lt;$B$1,'Test Sample Data'!E256&gt;0),'Test Sample Data'!E256,$B$1),"")</f>
        <v/>
      </c>
      <c r="F257" s="17" t="str">
        <f>IF(SUM('Test Sample Data'!F$3:F$98)&gt;10,IF(AND(ISNUMBER('Test Sample Data'!F256),'Test Sample Data'!F256&lt;$B$1,'Test Sample Data'!F256&gt;0),'Test Sample Data'!F256,$B$1),"")</f>
        <v/>
      </c>
      <c r="G257" s="17" t="str">
        <f>IF(SUM('Test Sample Data'!G$3:G$98)&gt;10,IF(AND(ISNUMBER('Test Sample Data'!G256),'Test Sample Data'!G256&lt;$B$1,'Test Sample Data'!G256&gt;0),'Test Sample Data'!G256,$B$1),"")</f>
        <v/>
      </c>
      <c r="H257" s="17" t="str">
        <f>IF(SUM('Test Sample Data'!H$3:H$98)&gt;10,IF(AND(ISNUMBER('Test Sample Data'!H256),'Test Sample Data'!H256&lt;$B$1,'Test Sample Data'!H256&gt;0),'Test Sample Data'!H256,$B$1),"")</f>
        <v/>
      </c>
      <c r="I257" s="17" t="str">
        <f>IF(SUM('Test Sample Data'!I$3:I$98)&gt;10,IF(AND(ISNUMBER('Test Sample Data'!I256),'Test Sample Data'!I256&lt;$B$1,'Test Sample Data'!I256&gt;0),'Test Sample Data'!I256,$B$1),"")</f>
        <v/>
      </c>
      <c r="J257" s="17" t="str">
        <f>IF(SUM('Test Sample Data'!J$3:J$98)&gt;10,IF(AND(ISNUMBER('Test Sample Data'!J256),'Test Sample Data'!J256&lt;$B$1,'Test Sample Data'!J256&gt;0),'Test Sample Data'!J256,$B$1),"")</f>
        <v/>
      </c>
      <c r="K257" s="17" t="str">
        <f>IF(SUM('Test Sample Data'!K$3:K$98)&gt;10,IF(AND(ISNUMBER('Test Sample Data'!K256),'Test Sample Data'!K256&lt;$B$1,'Test Sample Data'!K256&gt;0),'Test Sample Data'!K256,$B$1),"")</f>
        <v/>
      </c>
      <c r="L257" s="17" t="str">
        <f>IF(SUM('Test Sample Data'!L$3:L$98)&gt;10,IF(AND(ISNUMBER('Test Sample Data'!L256),'Test Sample Data'!L256&lt;$B$1,'Test Sample Data'!L256&gt;0),'Test Sample Data'!L256,$B$1),"")</f>
        <v/>
      </c>
      <c r="M257" s="17" t="str">
        <f>IF(SUM('Test Sample Data'!M$3:M$98)&gt;10,IF(AND(ISNUMBER('Test Sample Data'!M256),'Test Sample Data'!M256&lt;$B$1,'Test Sample Data'!M256&gt;0),'Test Sample Data'!M256,$B$1),"")</f>
        <v/>
      </c>
      <c r="N257" s="17" t="str">
        <f>'Gene Table'!E256</f>
        <v>mmu-miR-873-5p</v>
      </c>
      <c r="O257" s="17" t="str">
        <f>'Gene Table'!B256</f>
        <v>K14</v>
      </c>
      <c r="P257" s="17" t="str">
        <f>IF(SUM('Control Sample Data'!D$3:D$98)&gt;10,IF(AND(ISNUMBER('Control Sample Data'!D256),'Control Sample Data'!D256&lt;$B$1,'Control Sample Data'!D256&gt;0),'Control Sample Data'!D256,$B$1),"")</f>
        <v/>
      </c>
      <c r="Q257" s="17" t="str">
        <f>IF(SUM('Control Sample Data'!E$3:E$98)&gt;10,IF(AND(ISNUMBER('Control Sample Data'!E256),'Control Sample Data'!E256&lt;$B$1,'Control Sample Data'!E256&gt;0),'Control Sample Data'!E256,$B$1),"")</f>
        <v/>
      </c>
      <c r="R257" s="17" t="str">
        <f>IF(SUM('Control Sample Data'!F$3:F$98)&gt;10,IF(AND(ISNUMBER('Control Sample Data'!F256),'Control Sample Data'!F256&lt;$B$1,'Control Sample Data'!F256&gt;0),'Control Sample Data'!F256,$B$1),"")</f>
        <v/>
      </c>
      <c r="S257" s="17" t="str">
        <f>IF(SUM('Control Sample Data'!G$3:G$98)&gt;10,IF(AND(ISNUMBER('Control Sample Data'!G256),'Control Sample Data'!G256&lt;$B$1,'Control Sample Data'!G256&gt;0),'Control Sample Data'!G256,$B$1),"")</f>
        <v/>
      </c>
      <c r="T257" s="17" t="str">
        <f>IF(SUM('Control Sample Data'!H$3:H$98)&gt;10,IF(AND(ISNUMBER('Control Sample Data'!H256),'Control Sample Data'!H256&lt;$B$1,'Control Sample Data'!H256&gt;0),'Control Sample Data'!H256,$B$1),"")</f>
        <v/>
      </c>
      <c r="U257" s="17" t="str">
        <f>IF(SUM('Control Sample Data'!I$3:I$98)&gt;10,IF(AND(ISNUMBER('Control Sample Data'!I256),'Control Sample Data'!I256&lt;$B$1,'Control Sample Data'!I256&gt;0),'Control Sample Data'!I256,$B$1),"")</f>
        <v/>
      </c>
      <c r="V257" s="17" t="str">
        <f>IF(SUM('Control Sample Data'!J$3:J$98)&gt;10,IF(AND(ISNUMBER('Control Sample Data'!J256),'Control Sample Data'!J256&lt;$B$1,'Control Sample Data'!J256&gt;0),'Control Sample Data'!J256,$B$1),"")</f>
        <v/>
      </c>
      <c r="W257" s="17" t="str">
        <f>IF(SUM('Control Sample Data'!K$3:K$98)&gt;10,IF(AND(ISNUMBER('Control Sample Data'!K256),'Control Sample Data'!K256&lt;$B$1,'Control Sample Data'!K256&gt;0),'Control Sample Data'!K256,$B$1),"")</f>
        <v/>
      </c>
      <c r="X257" s="17" t="str">
        <f>IF(SUM('Control Sample Data'!L$3:L$98)&gt;10,IF(AND(ISNUMBER('Control Sample Data'!L256),'Control Sample Data'!L256&lt;$B$1,'Control Sample Data'!L256&gt;0),'Control Sample Data'!L256,$B$1),"")</f>
        <v/>
      </c>
      <c r="Y257" s="17" t="str">
        <f>IF(SUM('Control Sample Data'!M$3:M$98)&gt;10,IF(AND(ISNUMBER('Control Sample Data'!M256),'Control Sample Data'!M256&lt;$B$1,'Control Sample Data'!M256&gt;0),'Control Sample Data'!M256,$B$1),"")</f>
        <v/>
      </c>
      <c r="AT257" s="36" t="str">
        <f t="shared" si="132"/>
        <v/>
      </c>
      <c r="AU257" s="36" t="str">
        <f t="shared" si="133"/>
        <v/>
      </c>
      <c r="AV257" s="36" t="str">
        <f t="shared" si="134"/>
        <v/>
      </c>
      <c r="AW257" s="36" t="str">
        <f t="shared" si="135"/>
        <v/>
      </c>
      <c r="AX257" s="36" t="str">
        <f t="shared" si="136"/>
        <v/>
      </c>
      <c r="AY257" s="36" t="str">
        <f t="shared" si="137"/>
        <v/>
      </c>
      <c r="AZ257" s="36" t="str">
        <f t="shared" si="138"/>
        <v/>
      </c>
      <c r="BA257" s="36" t="str">
        <f t="shared" si="139"/>
        <v/>
      </c>
      <c r="BB257" s="36" t="str">
        <f t="shared" si="140"/>
        <v/>
      </c>
      <c r="BC257" s="36" t="str">
        <f t="shared" si="141"/>
        <v/>
      </c>
      <c r="BD257" s="36" t="str">
        <f t="shared" si="142"/>
        <v/>
      </c>
      <c r="BE257" s="36" t="str">
        <f t="shared" si="143"/>
        <v/>
      </c>
      <c r="BF257" s="36" t="str">
        <f t="shared" si="144"/>
        <v/>
      </c>
      <c r="BG257" s="36" t="str">
        <f t="shared" si="145"/>
        <v/>
      </c>
      <c r="BH257" s="36" t="str">
        <f t="shared" si="146"/>
        <v/>
      </c>
      <c r="BI257" s="36" t="str">
        <f t="shared" si="147"/>
        <v/>
      </c>
      <c r="BJ257" s="36" t="str">
        <f t="shared" si="148"/>
        <v/>
      </c>
      <c r="BK257" s="36" t="str">
        <f t="shared" si="149"/>
        <v/>
      </c>
      <c r="BL257" s="36" t="str">
        <f t="shared" si="150"/>
        <v/>
      </c>
      <c r="BM257" s="36" t="str">
        <f t="shared" si="151"/>
        <v/>
      </c>
      <c r="BN257" s="38" t="e">
        <f t="shared" si="172"/>
        <v>#DIV/0!</v>
      </c>
      <c r="BO257" s="38" t="e">
        <f t="shared" si="173"/>
        <v>#DIV/0!</v>
      </c>
      <c r="BP257" s="39" t="str">
        <f t="shared" si="152"/>
        <v/>
      </c>
      <c r="BQ257" s="39" t="str">
        <f t="shared" si="153"/>
        <v/>
      </c>
      <c r="BR257" s="39" t="str">
        <f t="shared" si="154"/>
        <v/>
      </c>
      <c r="BS257" s="39" t="str">
        <f t="shared" si="155"/>
        <v/>
      </c>
      <c r="BT257" s="39" t="str">
        <f t="shared" si="156"/>
        <v/>
      </c>
      <c r="BU257" s="39" t="str">
        <f t="shared" si="157"/>
        <v/>
      </c>
      <c r="BV257" s="39" t="str">
        <f t="shared" si="158"/>
        <v/>
      </c>
      <c r="BW257" s="39" t="str">
        <f t="shared" si="159"/>
        <v/>
      </c>
      <c r="BX257" s="39" t="str">
        <f t="shared" si="160"/>
        <v/>
      </c>
      <c r="BY257" s="39" t="str">
        <f t="shared" si="161"/>
        <v/>
      </c>
      <c r="BZ257" s="39" t="str">
        <f t="shared" si="162"/>
        <v/>
      </c>
      <c r="CA257" s="39" t="str">
        <f t="shared" si="163"/>
        <v/>
      </c>
      <c r="CB257" s="39" t="str">
        <f t="shared" si="164"/>
        <v/>
      </c>
      <c r="CC257" s="39" t="str">
        <f t="shared" si="165"/>
        <v/>
      </c>
      <c r="CD257" s="39" t="str">
        <f t="shared" si="166"/>
        <v/>
      </c>
      <c r="CE257" s="39" t="str">
        <f t="shared" si="167"/>
        <v/>
      </c>
      <c r="CF257" s="39" t="str">
        <f t="shared" si="168"/>
        <v/>
      </c>
      <c r="CG257" s="39" t="str">
        <f t="shared" si="169"/>
        <v/>
      </c>
      <c r="CH257" s="39" t="str">
        <f t="shared" si="170"/>
        <v/>
      </c>
      <c r="CI257" s="39" t="str">
        <f t="shared" si="171"/>
        <v/>
      </c>
    </row>
    <row r="258" spans="1:87">
      <c r="A258" s="18"/>
      <c r="B258" s="15" t="str">
        <f>'Gene Table'!E257</f>
        <v>mmu-miR-26b-5p</v>
      </c>
      <c r="C258" s="15" t="str">
        <f>'Gene Table'!B257</f>
        <v>K15</v>
      </c>
      <c r="D258" s="16" t="str">
        <f>IF(SUM('Test Sample Data'!D$3:D$98)&gt;10,IF(AND(ISNUMBER('Test Sample Data'!D257),'Test Sample Data'!D257&lt;$B$1,'Test Sample Data'!D257&gt;0),'Test Sample Data'!D257,$B$1),"")</f>
        <v/>
      </c>
      <c r="E258" s="17" t="str">
        <f>IF(SUM('Test Sample Data'!E$3:E$98)&gt;10,IF(AND(ISNUMBER('Test Sample Data'!E257),'Test Sample Data'!E257&lt;$B$1,'Test Sample Data'!E257&gt;0),'Test Sample Data'!E257,$B$1),"")</f>
        <v/>
      </c>
      <c r="F258" s="17" t="str">
        <f>IF(SUM('Test Sample Data'!F$3:F$98)&gt;10,IF(AND(ISNUMBER('Test Sample Data'!F257),'Test Sample Data'!F257&lt;$B$1,'Test Sample Data'!F257&gt;0),'Test Sample Data'!F257,$B$1),"")</f>
        <v/>
      </c>
      <c r="G258" s="17" t="str">
        <f>IF(SUM('Test Sample Data'!G$3:G$98)&gt;10,IF(AND(ISNUMBER('Test Sample Data'!G257),'Test Sample Data'!G257&lt;$B$1,'Test Sample Data'!G257&gt;0),'Test Sample Data'!G257,$B$1),"")</f>
        <v/>
      </c>
      <c r="H258" s="17" t="str">
        <f>IF(SUM('Test Sample Data'!H$3:H$98)&gt;10,IF(AND(ISNUMBER('Test Sample Data'!H257),'Test Sample Data'!H257&lt;$B$1,'Test Sample Data'!H257&gt;0),'Test Sample Data'!H257,$B$1),"")</f>
        <v/>
      </c>
      <c r="I258" s="17" t="str">
        <f>IF(SUM('Test Sample Data'!I$3:I$98)&gt;10,IF(AND(ISNUMBER('Test Sample Data'!I257),'Test Sample Data'!I257&lt;$B$1,'Test Sample Data'!I257&gt;0),'Test Sample Data'!I257,$B$1),"")</f>
        <v/>
      </c>
      <c r="J258" s="17" t="str">
        <f>IF(SUM('Test Sample Data'!J$3:J$98)&gt;10,IF(AND(ISNUMBER('Test Sample Data'!J257),'Test Sample Data'!J257&lt;$B$1,'Test Sample Data'!J257&gt;0),'Test Sample Data'!J257,$B$1),"")</f>
        <v/>
      </c>
      <c r="K258" s="17" t="str">
        <f>IF(SUM('Test Sample Data'!K$3:K$98)&gt;10,IF(AND(ISNUMBER('Test Sample Data'!K257),'Test Sample Data'!K257&lt;$B$1,'Test Sample Data'!K257&gt;0),'Test Sample Data'!K257,$B$1),"")</f>
        <v/>
      </c>
      <c r="L258" s="17" t="str">
        <f>IF(SUM('Test Sample Data'!L$3:L$98)&gt;10,IF(AND(ISNUMBER('Test Sample Data'!L257),'Test Sample Data'!L257&lt;$B$1,'Test Sample Data'!L257&gt;0),'Test Sample Data'!L257,$B$1),"")</f>
        <v/>
      </c>
      <c r="M258" s="17" t="str">
        <f>IF(SUM('Test Sample Data'!M$3:M$98)&gt;10,IF(AND(ISNUMBER('Test Sample Data'!M257),'Test Sample Data'!M257&lt;$B$1,'Test Sample Data'!M257&gt;0),'Test Sample Data'!M257,$B$1),"")</f>
        <v/>
      </c>
      <c r="N258" s="17" t="str">
        <f>'Gene Table'!E257</f>
        <v>mmu-miR-26b-5p</v>
      </c>
      <c r="O258" s="17" t="str">
        <f>'Gene Table'!B257</f>
        <v>K15</v>
      </c>
      <c r="P258" s="17" t="str">
        <f>IF(SUM('Control Sample Data'!D$3:D$98)&gt;10,IF(AND(ISNUMBER('Control Sample Data'!D257),'Control Sample Data'!D257&lt;$B$1,'Control Sample Data'!D257&gt;0),'Control Sample Data'!D257,$B$1),"")</f>
        <v/>
      </c>
      <c r="Q258" s="17" t="str">
        <f>IF(SUM('Control Sample Data'!E$3:E$98)&gt;10,IF(AND(ISNUMBER('Control Sample Data'!E257),'Control Sample Data'!E257&lt;$B$1,'Control Sample Data'!E257&gt;0),'Control Sample Data'!E257,$B$1),"")</f>
        <v/>
      </c>
      <c r="R258" s="17" t="str">
        <f>IF(SUM('Control Sample Data'!F$3:F$98)&gt;10,IF(AND(ISNUMBER('Control Sample Data'!F257),'Control Sample Data'!F257&lt;$B$1,'Control Sample Data'!F257&gt;0),'Control Sample Data'!F257,$B$1),"")</f>
        <v/>
      </c>
      <c r="S258" s="17" t="str">
        <f>IF(SUM('Control Sample Data'!G$3:G$98)&gt;10,IF(AND(ISNUMBER('Control Sample Data'!G257),'Control Sample Data'!G257&lt;$B$1,'Control Sample Data'!G257&gt;0),'Control Sample Data'!G257,$B$1),"")</f>
        <v/>
      </c>
      <c r="T258" s="17" t="str">
        <f>IF(SUM('Control Sample Data'!H$3:H$98)&gt;10,IF(AND(ISNUMBER('Control Sample Data'!H257),'Control Sample Data'!H257&lt;$B$1,'Control Sample Data'!H257&gt;0),'Control Sample Data'!H257,$B$1),"")</f>
        <v/>
      </c>
      <c r="U258" s="17" t="str">
        <f>IF(SUM('Control Sample Data'!I$3:I$98)&gt;10,IF(AND(ISNUMBER('Control Sample Data'!I257),'Control Sample Data'!I257&lt;$B$1,'Control Sample Data'!I257&gt;0),'Control Sample Data'!I257,$B$1),"")</f>
        <v/>
      </c>
      <c r="V258" s="17" t="str">
        <f>IF(SUM('Control Sample Data'!J$3:J$98)&gt;10,IF(AND(ISNUMBER('Control Sample Data'!J257),'Control Sample Data'!J257&lt;$B$1,'Control Sample Data'!J257&gt;0),'Control Sample Data'!J257,$B$1),"")</f>
        <v/>
      </c>
      <c r="W258" s="17" t="str">
        <f>IF(SUM('Control Sample Data'!K$3:K$98)&gt;10,IF(AND(ISNUMBER('Control Sample Data'!K257),'Control Sample Data'!K257&lt;$B$1,'Control Sample Data'!K257&gt;0),'Control Sample Data'!K257,$B$1),"")</f>
        <v/>
      </c>
      <c r="X258" s="17" t="str">
        <f>IF(SUM('Control Sample Data'!L$3:L$98)&gt;10,IF(AND(ISNUMBER('Control Sample Data'!L257),'Control Sample Data'!L257&lt;$B$1,'Control Sample Data'!L257&gt;0),'Control Sample Data'!L257,$B$1),"")</f>
        <v/>
      </c>
      <c r="Y258" s="17" t="str">
        <f>IF(SUM('Control Sample Data'!M$3:M$98)&gt;10,IF(AND(ISNUMBER('Control Sample Data'!M257),'Control Sample Data'!M257&lt;$B$1,'Control Sample Data'!M257&gt;0),'Control Sample Data'!M257,$B$1),"")</f>
        <v/>
      </c>
      <c r="AT258" s="36" t="str">
        <f t="shared" si="132"/>
        <v/>
      </c>
      <c r="AU258" s="36" t="str">
        <f t="shared" si="133"/>
        <v/>
      </c>
      <c r="AV258" s="36" t="str">
        <f t="shared" si="134"/>
        <v/>
      </c>
      <c r="AW258" s="36" t="str">
        <f t="shared" si="135"/>
        <v/>
      </c>
      <c r="AX258" s="36" t="str">
        <f t="shared" si="136"/>
        <v/>
      </c>
      <c r="AY258" s="36" t="str">
        <f t="shared" si="137"/>
        <v/>
      </c>
      <c r="AZ258" s="36" t="str">
        <f t="shared" si="138"/>
        <v/>
      </c>
      <c r="BA258" s="36" t="str">
        <f t="shared" si="139"/>
        <v/>
      </c>
      <c r="BB258" s="36" t="str">
        <f t="shared" si="140"/>
        <v/>
      </c>
      <c r="BC258" s="36" t="str">
        <f t="shared" si="141"/>
        <v/>
      </c>
      <c r="BD258" s="36" t="str">
        <f t="shared" si="142"/>
        <v/>
      </c>
      <c r="BE258" s="36" t="str">
        <f t="shared" si="143"/>
        <v/>
      </c>
      <c r="BF258" s="36" t="str">
        <f t="shared" si="144"/>
        <v/>
      </c>
      <c r="BG258" s="36" t="str">
        <f t="shared" si="145"/>
        <v/>
      </c>
      <c r="BH258" s="36" t="str">
        <f t="shared" si="146"/>
        <v/>
      </c>
      <c r="BI258" s="36" t="str">
        <f t="shared" si="147"/>
        <v/>
      </c>
      <c r="BJ258" s="36" t="str">
        <f t="shared" si="148"/>
        <v/>
      </c>
      <c r="BK258" s="36" t="str">
        <f t="shared" si="149"/>
        <v/>
      </c>
      <c r="BL258" s="36" t="str">
        <f t="shared" si="150"/>
        <v/>
      </c>
      <c r="BM258" s="36" t="str">
        <f t="shared" si="151"/>
        <v/>
      </c>
      <c r="BN258" s="38" t="e">
        <f t="shared" si="172"/>
        <v>#DIV/0!</v>
      </c>
      <c r="BO258" s="38" t="e">
        <f t="shared" si="173"/>
        <v>#DIV/0!</v>
      </c>
      <c r="BP258" s="39" t="str">
        <f t="shared" si="152"/>
        <v/>
      </c>
      <c r="BQ258" s="39" t="str">
        <f t="shared" si="153"/>
        <v/>
      </c>
      <c r="BR258" s="39" t="str">
        <f t="shared" si="154"/>
        <v/>
      </c>
      <c r="BS258" s="39" t="str">
        <f t="shared" si="155"/>
        <v/>
      </c>
      <c r="BT258" s="39" t="str">
        <f t="shared" si="156"/>
        <v/>
      </c>
      <c r="BU258" s="39" t="str">
        <f t="shared" si="157"/>
        <v/>
      </c>
      <c r="BV258" s="39" t="str">
        <f t="shared" si="158"/>
        <v/>
      </c>
      <c r="BW258" s="39" t="str">
        <f t="shared" si="159"/>
        <v/>
      </c>
      <c r="BX258" s="39" t="str">
        <f t="shared" si="160"/>
        <v/>
      </c>
      <c r="BY258" s="39" t="str">
        <f t="shared" si="161"/>
        <v/>
      </c>
      <c r="BZ258" s="39" t="str">
        <f t="shared" si="162"/>
        <v/>
      </c>
      <c r="CA258" s="39" t="str">
        <f t="shared" si="163"/>
        <v/>
      </c>
      <c r="CB258" s="39" t="str">
        <f t="shared" si="164"/>
        <v/>
      </c>
      <c r="CC258" s="39" t="str">
        <f t="shared" si="165"/>
        <v/>
      </c>
      <c r="CD258" s="39" t="str">
        <f t="shared" si="166"/>
        <v/>
      </c>
      <c r="CE258" s="39" t="str">
        <f t="shared" si="167"/>
        <v/>
      </c>
      <c r="CF258" s="39" t="str">
        <f t="shared" si="168"/>
        <v/>
      </c>
      <c r="CG258" s="39" t="str">
        <f t="shared" si="169"/>
        <v/>
      </c>
      <c r="CH258" s="39" t="str">
        <f t="shared" si="170"/>
        <v/>
      </c>
      <c r="CI258" s="39" t="str">
        <f t="shared" si="171"/>
        <v/>
      </c>
    </row>
    <row r="259" spans="1:87">
      <c r="A259" s="18"/>
      <c r="B259" s="15" t="str">
        <f>'Gene Table'!E258</f>
        <v>mmu-miR-874-3p</v>
      </c>
      <c r="C259" s="15" t="str">
        <f>'Gene Table'!B258</f>
        <v>K16</v>
      </c>
      <c r="D259" s="16" t="str">
        <f>IF(SUM('Test Sample Data'!D$3:D$98)&gt;10,IF(AND(ISNUMBER('Test Sample Data'!D258),'Test Sample Data'!D258&lt;$B$1,'Test Sample Data'!D258&gt;0),'Test Sample Data'!D258,$B$1),"")</f>
        <v/>
      </c>
      <c r="E259" s="17" t="str">
        <f>IF(SUM('Test Sample Data'!E$3:E$98)&gt;10,IF(AND(ISNUMBER('Test Sample Data'!E258),'Test Sample Data'!E258&lt;$B$1,'Test Sample Data'!E258&gt;0),'Test Sample Data'!E258,$B$1),"")</f>
        <v/>
      </c>
      <c r="F259" s="17" t="str">
        <f>IF(SUM('Test Sample Data'!F$3:F$98)&gt;10,IF(AND(ISNUMBER('Test Sample Data'!F258),'Test Sample Data'!F258&lt;$B$1,'Test Sample Data'!F258&gt;0),'Test Sample Data'!F258,$B$1),"")</f>
        <v/>
      </c>
      <c r="G259" s="17" t="str">
        <f>IF(SUM('Test Sample Data'!G$3:G$98)&gt;10,IF(AND(ISNUMBER('Test Sample Data'!G258),'Test Sample Data'!G258&lt;$B$1,'Test Sample Data'!G258&gt;0),'Test Sample Data'!G258,$B$1),"")</f>
        <v/>
      </c>
      <c r="H259" s="17" t="str">
        <f>IF(SUM('Test Sample Data'!H$3:H$98)&gt;10,IF(AND(ISNUMBER('Test Sample Data'!H258),'Test Sample Data'!H258&lt;$B$1,'Test Sample Data'!H258&gt;0),'Test Sample Data'!H258,$B$1),"")</f>
        <v/>
      </c>
      <c r="I259" s="17" t="str">
        <f>IF(SUM('Test Sample Data'!I$3:I$98)&gt;10,IF(AND(ISNUMBER('Test Sample Data'!I258),'Test Sample Data'!I258&lt;$B$1,'Test Sample Data'!I258&gt;0),'Test Sample Data'!I258,$B$1),"")</f>
        <v/>
      </c>
      <c r="J259" s="17" t="str">
        <f>IF(SUM('Test Sample Data'!J$3:J$98)&gt;10,IF(AND(ISNUMBER('Test Sample Data'!J258),'Test Sample Data'!J258&lt;$B$1,'Test Sample Data'!J258&gt;0),'Test Sample Data'!J258,$B$1),"")</f>
        <v/>
      </c>
      <c r="K259" s="17" t="str">
        <f>IF(SUM('Test Sample Data'!K$3:K$98)&gt;10,IF(AND(ISNUMBER('Test Sample Data'!K258),'Test Sample Data'!K258&lt;$B$1,'Test Sample Data'!K258&gt;0),'Test Sample Data'!K258,$B$1),"")</f>
        <v/>
      </c>
      <c r="L259" s="17" t="str">
        <f>IF(SUM('Test Sample Data'!L$3:L$98)&gt;10,IF(AND(ISNUMBER('Test Sample Data'!L258),'Test Sample Data'!L258&lt;$B$1,'Test Sample Data'!L258&gt;0),'Test Sample Data'!L258,$B$1),"")</f>
        <v/>
      </c>
      <c r="M259" s="17" t="str">
        <f>IF(SUM('Test Sample Data'!M$3:M$98)&gt;10,IF(AND(ISNUMBER('Test Sample Data'!M258),'Test Sample Data'!M258&lt;$B$1,'Test Sample Data'!M258&gt;0),'Test Sample Data'!M258,$B$1),"")</f>
        <v/>
      </c>
      <c r="N259" s="17" t="str">
        <f>'Gene Table'!E258</f>
        <v>mmu-miR-874-3p</v>
      </c>
      <c r="O259" s="17" t="str">
        <f>'Gene Table'!B258</f>
        <v>K16</v>
      </c>
      <c r="P259" s="17" t="str">
        <f>IF(SUM('Control Sample Data'!D$3:D$98)&gt;10,IF(AND(ISNUMBER('Control Sample Data'!D258),'Control Sample Data'!D258&lt;$B$1,'Control Sample Data'!D258&gt;0),'Control Sample Data'!D258,$B$1),"")</f>
        <v/>
      </c>
      <c r="Q259" s="17" t="str">
        <f>IF(SUM('Control Sample Data'!E$3:E$98)&gt;10,IF(AND(ISNUMBER('Control Sample Data'!E258),'Control Sample Data'!E258&lt;$B$1,'Control Sample Data'!E258&gt;0),'Control Sample Data'!E258,$B$1),"")</f>
        <v/>
      </c>
      <c r="R259" s="17" t="str">
        <f>IF(SUM('Control Sample Data'!F$3:F$98)&gt;10,IF(AND(ISNUMBER('Control Sample Data'!F258),'Control Sample Data'!F258&lt;$B$1,'Control Sample Data'!F258&gt;0),'Control Sample Data'!F258,$B$1),"")</f>
        <v/>
      </c>
      <c r="S259" s="17" t="str">
        <f>IF(SUM('Control Sample Data'!G$3:G$98)&gt;10,IF(AND(ISNUMBER('Control Sample Data'!G258),'Control Sample Data'!G258&lt;$B$1,'Control Sample Data'!G258&gt;0),'Control Sample Data'!G258,$B$1),"")</f>
        <v/>
      </c>
      <c r="T259" s="17" t="str">
        <f>IF(SUM('Control Sample Data'!H$3:H$98)&gt;10,IF(AND(ISNUMBER('Control Sample Data'!H258),'Control Sample Data'!H258&lt;$B$1,'Control Sample Data'!H258&gt;0),'Control Sample Data'!H258,$B$1),"")</f>
        <v/>
      </c>
      <c r="U259" s="17" t="str">
        <f>IF(SUM('Control Sample Data'!I$3:I$98)&gt;10,IF(AND(ISNUMBER('Control Sample Data'!I258),'Control Sample Data'!I258&lt;$B$1,'Control Sample Data'!I258&gt;0),'Control Sample Data'!I258,$B$1),"")</f>
        <v/>
      </c>
      <c r="V259" s="17" t="str">
        <f>IF(SUM('Control Sample Data'!J$3:J$98)&gt;10,IF(AND(ISNUMBER('Control Sample Data'!J258),'Control Sample Data'!J258&lt;$B$1,'Control Sample Data'!J258&gt;0),'Control Sample Data'!J258,$B$1),"")</f>
        <v/>
      </c>
      <c r="W259" s="17" t="str">
        <f>IF(SUM('Control Sample Data'!K$3:K$98)&gt;10,IF(AND(ISNUMBER('Control Sample Data'!K258),'Control Sample Data'!K258&lt;$B$1,'Control Sample Data'!K258&gt;0),'Control Sample Data'!K258,$B$1),"")</f>
        <v/>
      </c>
      <c r="X259" s="17" t="str">
        <f>IF(SUM('Control Sample Data'!L$3:L$98)&gt;10,IF(AND(ISNUMBER('Control Sample Data'!L258),'Control Sample Data'!L258&lt;$B$1,'Control Sample Data'!L258&gt;0),'Control Sample Data'!L258,$B$1),"")</f>
        <v/>
      </c>
      <c r="Y259" s="17" t="str">
        <f>IF(SUM('Control Sample Data'!M$3:M$98)&gt;10,IF(AND(ISNUMBER('Control Sample Data'!M258),'Control Sample Data'!M258&lt;$B$1,'Control Sample Data'!M258&gt;0),'Control Sample Data'!M258,$B$1),"")</f>
        <v/>
      </c>
      <c r="AT259" s="36" t="str">
        <f t="shared" si="132"/>
        <v/>
      </c>
      <c r="AU259" s="36" t="str">
        <f t="shared" si="133"/>
        <v/>
      </c>
      <c r="AV259" s="36" t="str">
        <f t="shared" si="134"/>
        <v/>
      </c>
      <c r="AW259" s="36" t="str">
        <f t="shared" si="135"/>
        <v/>
      </c>
      <c r="AX259" s="36" t="str">
        <f t="shared" si="136"/>
        <v/>
      </c>
      <c r="AY259" s="36" t="str">
        <f t="shared" si="137"/>
        <v/>
      </c>
      <c r="AZ259" s="36" t="str">
        <f t="shared" si="138"/>
        <v/>
      </c>
      <c r="BA259" s="36" t="str">
        <f t="shared" si="139"/>
        <v/>
      </c>
      <c r="BB259" s="36" t="str">
        <f t="shared" si="140"/>
        <v/>
      </c>
      <c r="BC259" s="36" t="str">
        <f t="shared" si="141"/>
        <v/>
      </c>
      <c r="BD259" s="36" t="str">
        <f t="shared" si="142"/>
        <v/>
      </c>
      <c r="BE259" s="36" t="str">
        <f t="shared" si="143"/>
        <v/>
      </c>
      <c r="BF259" s="36" t="str">
        <f t="shared" si="144"/>
        <v/>
      </c>
      <c r="BG259" s="36" t="str">
        <f t="shared" si="145"/>
        <v/>
      </c>
      <c r="BH259" s="36" t="str">
        <f t="shared" si="146"/>
        <v/>
      </c>
      <c r="BI259" s="36" t="str">
        <f t="shared" si="147"/>
        <v/>
      </c>
      <c r="BJ259" s="36" t="str">
        <f t="shared" si="148"/>
        <v/>
      </c>
      <c r="BK259" s="36" t="str">
        <f t="shared" si="149"/>
        <v/>
      </c>
      <c r="BL259" s="36" t="str">
        <f t="shared" si="150"/>
        <v/>
      </c>
      <c r="BM259" s="36" t="str">
        <f t="shared" si="151"/>
        <v/>
      </c>
      <c r="BN259" s="38" t="e">
        <f t="shared" si="172"/>
        <v>#DIV/0!</v>
      </c>
      <c r="BO259" s="38" t="e">
        <f t="shared" si="173"/>
        <v>#DIV/0!</v>
      </c>
      <c r="BP259" s="39" t="str">
        <f t="shared" si="152"/>
        <v/>
      </c>
      <c r="BQ259" s="39" t="str">
        <f t="shared" si="153"/>
        <v/>
      </c>
      <c r="BR259" s="39" t="str">
        <f t="shared" si="154"/>
        <v/>
      </c>
      <c r="BS259" s="39" t="str">
        <f t="shared" si="155"/>
        <v/>
      </c>
      <c r="BT259" s="39" t="str">
        <f t="shared" si="156"/>
        <v/>
      </c>
      <c r="BU259" s="39" t="str">
        <f t="shared" si="157"/>
        <v/>
      </c>
      <c r="BV259" s="39" t="str">
        <f t="shared" si="158"/>
        <v/>
      </c>
      <c r="BW259" s="39" t="str">
        <f t="shared" si="159"/>
        <v/>
      </c>
      <c r="BX259" s="39" t="str">
        <f t="shared" si="160"/>
        <v/>
      </c>
      <c r="BY259" s="39" t="str">
        <f t="shared" si="161"/>
        <v/>
      </c>
      <c r="BZ259" s="39" t="str">
        <f t="shared" si="162"/>
        <v/>
      </c>
      <c r="CA259" s="39" t="str">
        <f t="shared" si="163"/>
        <v/>
      </c>
      <c r="CB259" s="39" t="str">
        <f t="shared" si="164"/>
        <v/>
      </c>
      <c r="CC259" s="39" t="str">
        <f t="shared" si="165"/>
        <v/>
      </c>
      <c r="CD259" s="39" t="str">
        <f t="shared" si="166"/>
        <v/>
      </c>
      <c r="CE259" s="39" t="str">
        <f t="shared" si="167"/>
        <v/>
      </c>
      <c r="CF259" s="39" t="str">
        <f t="shared" si="168"/>
        <v/>
      </c>
      <c r="CG259" s="39" t="str">
        <f t="shared" si="169"/>
        <v/>
      </c>
      <c r="CH259" s="39" t="str">
        <f t="shared" si="170"/>
        <v/>
      </c>
      <c r="CI259" s="39" t="str">
        <f t="shared" si="171"/>
        <v/>
      </c>
    </row>
    <row r="260" spans="1:87">
      <c r="A260" s="18"/>
      <c r="B260" s="15" t="str">
        <f>'Gene Table'!E259</f>
        <v>mmu-miR-28-5p</v>
      </c>
      <c r="C260" s="15" t="str">
        <f>'Gene Table'!B259</f>
        <v>K17</v>
      </c>
      <c r="D260" s="16" t="str">
        <f>IF(SUM('Test Sample Data'!D$3:D$98)&gt;10,IF(AND(ISNUMBER('Test Sample Data'!D259),'Test Sample Data'!D259&lt;$B$1,'Test Sample Data'!D259&gt;0),'Test Sample Data'!D259,$B$1),"")</f>
        <v/>
      </c>
      <c r="E260" s="17" t="str">
        <f>IF(SUM('Test Sample Data'!E$3:E$98)&gt;10,IF(AND(ISNUMBER('Test Sample Data'!E259),'Test Sample Data'!E259&lt;$B$1,'Test Sample Data'!E259&gt;0),'Test Sample Data'!E259,$B$1),"")</f>
        <v/>
      </c>
      <c r="F260" s="17" t="str">
        <f>IF(SUM('Test Sample Data'!F$3:F$98)&gt;10,IF(AND(ISNUMBER('Test Sample Data'!F259),'Test Sample Data'!F259&lt;$B$1,'Test Sample Data'!F259&gt;0),'Test Sample Data'!F259,$B$1),"")</f>
        <v/>
      </c>
      <c r="G260" s="17" t="str">
        <f>IF(SUM('Test Sample Data'!G$3:G$98)&gt;10,IF(AND(ISNUMBER('Test Sample Data'!G259),'Test Sample Data'!G259&lt;$B$1,'Test Sample Data'!G259&gt;0),'Test Sample Data'!G259,$B$1),"")</f>
        <v/>
      </c>
      <c r="H260" s="17" t="str">
        <f>IF(SUM('Test Sample Data'!H$3:H$98)&gt;10,IF(AND(ISNUMBER('Test Sample Data'!H259),'Test Sample Data'!H259&lt;$B$1,'Test Sample Data'!H259&gt;0),'Test Sample Data'!H259,$B$1),"")</f>
        <v/>
      </c>
      <c r="I260" s="17" t="str">
        <f>IF(SUM('Test Sample Data'!I$3:I$98)&gt;10,IF(AND(ISNUMBER('Test Sample Data'!I259),'Test Sample Data'!I259&lt;$B$1,'Test Sample Data'!I259&gt;0),'Test Sample Data'!I259,$B$1),"")</f>
        <v/>
      </c>
      <c r="J260" s="17" t="str">
        <f>IF(SUM('Test Sample Data'!J$3:J$98)&gt;10,IF(AND(ISNUMBER('Test Sample Data'!J259),'Test Sample Data'!J259&lt;$B$1,'Test Sample Data'!J259&gt;0),'Test Sample Data'!J259,$B$1),"")</f>
        <v/>
      </c>
      <c r="K260" s="17" t="str">
        <f>IF(SUM('Test Sample Data'!K$3:K$98)&gt;10,IF(AND(ISNUMBER('Test Sample Data'!K259),'Test Sample Data'!K259&lt;$B$1,'Test Sample Data'!K259&gt;0),'Test Sample Data'!K259,$B$1),"")</f>
        <v/>
      </c>
      <c r="L260" s="17" t="str">
        <f>IF(SUM('Test Sample Data'!L$3:L$98)&gt;10,IF(AND(ISNUMBER('Test Sample Data'!L259),'Test Sample Data'!L259&lt;$B$1,'Test Sample Data'!L259&gt;0),'Test Sample Data'!L259,$B$1),"")</f>
        <v/>
      </c>
      <c r="M260" s="17" t="str">
        <f>IF(SUM('Test Sample Data'!M$3:M$98)&gt;10,IF(AND(ISNUMBER('Test Sample Data'!M259),'Test Sample Data'!M259&lt;$B$1,'Test Sample Data'!M259&gt;0),'Test Sample Data'!M259,$B$1),"")</f>
        <v/>
      </c>
      <c r="N260" s="17" t="str">
        <f>'Gene Table'!E259</f>
        <v>mmu-miR-28-5p</v>
      </c>
      <c r="O260" s="17" t="str">
        <f>'Gene Table'!B259</f>
        <v>K17</v>
      </c>
      <c r="P260" s="17" t="str">
        <f>IF(SUM('Control Sample Data'!D$3:D$98)&gt;10,IF(AND(ISNUMBER('Control Sample Data'!D259),'Control Sample Data'!D259&lt;$B$1,'Control Sample Data'!D259&gt;0),'Control Sample Data'!D259,$B$1),"")</f>
        <v/>
      </c>
      <c r="Q260" s="17" t="str">
        <f>IF(SUM('Control Sample Data'!E$3:E$98)&gt;10,IF(AND(ISNUMBER('Control Sample Data'!E259),'Control Sample Data'!E259&lt;$B$1,'Control Sample Data'!E259&gt;0),'Control Sample Data'!E259,$B$1),"")</f>
        <v/>
      </c>
      <c r="R260" s="17" t="str">
        <f>IF(SUM('Control Sample Data'!F$3:F$98)&gt;10,IF(AND(ISNUMBER('Control Sample Data'!F259),'Control Sample Data'!F259&lt;$B$1,'Control Sample Data'!F259&gt;0),'Control Sample Data'!F259,$B$1),"")</f>
        <v/>
      </c>
      <c r="S260" s="17" t="str">
        <f>IF(SUM('Control Sample Data'!G$3:G$98)&gt;10,IF(AND(ISNUMBER('Control Sample Data'!G259),'Control Sample Data'!G259&lt;$B$1,'Control Sample Data'!G259&gt;0),'Control Sample Data'!G259,$B$1),"")</f>
        <v/>
      </c>
      <c r="T260" s="17" t="str">
        <f>IF(SUM('Control Sample Data'!H$3:H$98)&gt;10,IF(AND(ISNUMBER('Control Sample Data'!H259),'Control Sample Data'!H259&lt;$B$1,'Control Sample Data'!H259&gt;0),'Control Sample Data'!H259,$B$1),"")</f>
        <v/>
      </c>
      <c r="U260" s="17" t="str">
        <f>IF(SUM('Control Sample Data'!I$3:I$98)&gt;10,IF(AND(ISNUMBER('Control Sample Data'!I259),'Control Sample Data'!I259&lt;$B$1,'Control Sample Data'!I259&gt;0),'Control Sample Data'!I259,$B$1),"")</f>
        <v/>
      </c>
      <c r="V260" s="17" t="str">
        <f>IF(SUM('Control Sample Data'!J$3:J$98)&gt;10,IF(AND(ISNUMBER('Control Sample Data'!J259),'Control Sample Data'!J259&lt;$B$1,'Control Sample Data'!J259&gt;0),'Control Sample Data'!J259,$B$1),"")</f>
        <v/>
      </c>
      <c r="W260" s="17" t="str">
        <f>IF(SUM('Control Sample Data'!K$3:K$98)&gt;10,IF(AND(ISNUMBER('Control Sample Data'!K259),'Control Sample Data'!K259&lt;$B$1,'Control Sample Data'!K259&gt;0),'Control Sample Data'!K259,$B$1),"")</f>
        <v/>
      </c>
      <c r="X260" s="17" t="str">
        <f>IF(SUM('Control Sample Data'!L$3:L$98)&gt;10,IF(AND(ISNUMBER('Control Sample Data'!L259),'Control Sample Data'!L259&lt;$B$1,'Control Sample Data'!L259&gt;0),'Control Sample Data'!L259,$B$1),"")</f>
        <v/>
      </c>
      <c r="Y260" s="17" t="str">
        <f>IF(SUM('Control Sample Data'!M$3:M$98)&gt;10,IF(AND(ISNUMBER('Control Sample Data'!M259),'Control Sample Data'!M259&lt;$B$1,'Control Sample Data'!M259&gt;0),'Control Sample Data'!M259,$B$1),"")</f>
        <v/>
      </c>
      <c r="AT260" s="36" t="str">
        <f t="shared" si="132"/>
        <v/>
      </c>
      <c r="AU260" s="36" t="str">
        <f t="shared" si="133"/>
        <v/>
      </c>
      <c r="AV260" s="36" t="str">
        <f t="shared" si="134"/>
        <v/>
      </c>
      <c r="AW260" s="36" t="str">
        <f t="shared" si="135"/>
        <v/>
      </c>
      <c r="AX260" s="36" t="str">
        <f t="shared" si="136"/>
        <v/>
      </c>
      <c r="AY260" s="36" t="str">
        <f t="shared" si="137"/>
        <v/>
      </c>
      <c r="AZ260" s="36" t="str">
        <f t="shared" si="138"/>
        <v/>
      </c>
      <c r="BA260" s="36" t="str">
        <f t="shared" si="139"/>
        <v/>
      </c>
      <c r="BB260" s="36" t="str">
        <f t="shared" si="140"/>
        <v/>
      </c>
      <c r="BC260" s="36" t="str">
        <f t="shared" si="141"/>
        <v/>
      </c>
      <c r="BD260" s="36" t="str">
        <f t="shared" si="142"/>
        <v/>
      </c>
      <c r="BE260" s="36" t="str">
        <f t="shared" si="143"/>
        <v/>
      </c>
      <c r="BF260" s="36" t="str">
        <f t="shared" si="144"/>
        <v/>
      </c>
      <c r="BG260" s="36" t="str">
        <f t="shared" si="145"/>
        <v/>
      </c>
      <c r="BH260" s="36" t="str">
        <f t="shared" si="146"/>
        <v/>
      </c>
      <c r="BI260" s="36" t="str">
        <f t="shared" si="147"/>
        <v/>
      </c>
      <c r="BJ260" s="36" t="str">
        <f t="shared" si="148"/>
        <v/>
      </c>
      <c r="BK260" s="36" t="str">
        <f t="shared" si="149"/>
        <v/>
      </c>
      <c r="BL260" s="36" t="str">
        <f t="shared" si="150"/>
        <v/>
      </c>
      <c r="BM260" s="36" t="str">
        <f t="shared" si="151"/>
        <v/>
      </c>
      <c r="BN260" s="38" t="e">
        <f t="shared" si="172"/>
        <v>#DIV/0!</v>
      </c>
      <c r="BO260" s="38" t="e">
        <f t="shared" si="173"/>
        <v>#DIV/0!</v>
      </c>
      <c r="BP260" s="39" t="str">
        <f t="shared" si="152"/>
        <v/>
      </c>
      <c r="BQ260" s="39" t="str">
        <f t="shared" si="153"/>
        <v/>
      </c>
      <c r="BR260" s="39" t="str">
        <f t="shared" si="154"/>
        <v/>
      </c>
      <c r="BS260" s="39" t="str">
        <f t="shared" si="155"/>
        <v/>
      </c>
      <c r="BT260" s="39" t="str">
        <f t="shared" si="156"/>
        <v/>
      </c>
      <c r="BU260" s="39" t="str">
        <f t="shared" si="157"/>
        <v/>
      </c>
      <c r="BV260" s="39" t="str">
        <f t="shared" si="158"/>
        <v/>
      </c>
      <c r="BW260" s="39" t="str">
        <f t="shared" si="159"/>
        <v/>
      </c>
      <c r="BX260" s="39" t="str">
        <f t="shared" si="160"/>
        <v/>
      </c>
      <c r="BY260" s="39" t="str">
        <f t="shared" si="161"/>
        <v/>
      </c>
      <c r="BZ260" s="39" t="str">
        <f t="shared" si="162"/>
        <v/>
      </c>
      <c r="CA260" s="39" t="str">
        <f t="shared" si="163"/>
        <v/>
      </c>
      <c r="CB260" s="39" t="str">
        <f t="shared" si="164"/>
        <v/>
      </c>
      <c r="CC260" s="39" t="str">
        <f t="shared" si="165"/>
        <v/>
      </c>
      <c r="CD260" s="39" t="str">
        <f t="shared" si="166"/>
        <v/>
      </c>
      <c r="CE260" s="39" t="str">
        <f t="shared" si="167"/>
        <v/>
      </c>
      <c r="CF260" s="39" t="str">
        <f t="shared" si="168"/>
        <v/>
      </c>
      <c r="CG260" s="39" t="str">
        <f t="shared" si="169"/>
        <v/>
      </c>
      <c r="CH260" s="39" t="str">
        <f t="shared" si="170"/>
        <v/>
      </c>
      <c r="CI260" s="39" t="str">
        <f t="shared" si="171"/>
        <v/>
      </c>
    </row>
    <row r="261" spans="1:87">
      <c r="A261" s="18"/>
      <c r="B261" s="15" t="str">
        <f>'Gene Table'!E260</f>
        <v>mmu-miR-875-5p</v>
      </c>
      <c r="C261" s="15" t="str">
        <f>'Gene Table'!B260</f>
        <v>K18</v>
      </c>
      <c r="D261" s="16" t="str">
        <f>IF(SUM('Test Sample Data'!D$3:D$98)&gt;10,IF(AND(ISNUMBER('Test Sample Data'!D260),'Test Sample Data'!D260&lt;$B$1,'Test Sample Data'!D260&gt;0),'Test Sample Data'!D260,$B$1),"")</f>
        <v/>
      </c>
      <c r="E261" s="17" t="str">
        <f>IF(SUM('Test Sample Data'!E$3:E$98)&gt;10,IF(AND(ISNUMBER('Test Sample Data'!E260),'Test Sample Data'!E260&lt;$B$1,'Test Sample Data'!E260&gt;0),'Test Sample Data'!E260,$B$1),"")</f>
        <v/>
      </c>
      <c r="F261" s="17" t="str">
        <f>IF(SUM('Test Sample Data'!F$3:F$98)&gt;10,IF(AND(ISNUMBER('Test Sample Data'!F260),'Test Sample Data'!F260&lt;$B$1,'Test Sample Data'!F260&gt;0),'Test Sample Data'!F260,$B$1),"")</f>
        <v/>
      </c>
      <c r="G261" s="17" t="str">
        <f>IF(SUM('Test Sample Data'!G$3:G$98)&gt;10,IF(AND(ISNUMBER('Test Sample Data'!G260),'Test Sample Data'!G260&lt;$B$1,'Test Sample Data'!G260&gt;0),'Test Sample Data'!G260,$B$1),"")</f>
        <v/>
      </c>
      <c r="H261" s="17" t="str">
        <f>IF(SUM('Test Sample Data'!H$3:H$98)&gt;10,IF(AND(ISNUMBER('Test Sample Data'!H260),'Test Sample Data'!H260&lt;$B$1,'Test Sample Data'!H260&gt;0),'Test Sample Data'!H260,$B$1),"")</f>
        <v/>
      </c>
      <c r="I261" s="17" t="str">
        <f>IF(SUM('Test Sample Data'!I$3:I$98)&gt;10,IF(AND(ISNUMBER('Test Sample Data'!I260),'Test Sample Data'!I260&lt;$B$1,'Test Sample Data'!I260&gt;0),'Test Sample Data'!I260,$B$1),"")</f>
        <v/>
      </c>
      <c r="J261" s="17" t="str">
        <f>IF(SUM('Test Sample Data'!J$3:J$98)&gt;10,IF(AND(ISNUMBER('Test Sample Data'!J260),'Test Sample Data'!J260&lt;$B$1,'Test Sample Data'!J260&gt;0),'Test Sample Data'!J260,$B$1),"")</f>
        <v/>
      </c>
      <c r="K261" s="17" t="str">
        <f>IF(SUM('Test Sample Data'!K$3:K$98)&gt;10,IF(AND(ISNUMBER('Test Sample Data'!K260),'Test Sample Data'!K260&lt;$B$1,'Test Sample Data'!K260&gt;0),'Test Sample Data'!K260,$B$1),"")</f>
        <v/>
      </c>
      <c r="L261" s="17" t="str">
        <f>IF(SUM('Test Sample Data'!L$3:L$98)&gt;10,IF(AND(ISNUMBER('Test Sample Data'!L260),'Test Sample Data'!L260&lt;$B$1,'Test Sample Data'!L260&gt;0),'Test Sample Data'!L260,$B$1),"")</f>
        <v/>
      </c>
      <c r="M261" s="17" t="str">
        <f>IF(SUM('Test Sample Data'!M$3:M$98)&gt;10,IF(AND(ISNUMBER('Test Sample Data'!M260),'Test Sample Data'!M260&lt;$B$1,'Test Sample Data'!M260&gt;0),'Test Sample Data'!M260,$B$1),"")</f>
        <v/>
      </c>
      <c r="N261" s="17" t="str">
        <f>'Gene Table'!E260</f>
        <v>mmu-miR-875-5p</v>
      </c>
      <c r="O261" s="17" t="str">
        <f>'Gene Table'!B260</f>
        <v>K18</v>
      </c>
      <c r="P261" s="17" t="str">
        <f>IF(SUM('Control Sample Data'!D$3:D$98)&gt;10,IF(AND(ISNUMBER('Control Sample Data'!D260),'Control Sample Data'!D260&lt;$B$1,'Control Sample Data'!D260&gt;0),'Control Sample Data'!D260,$B$1),"")</f>
        <v/>
      </c>
      <c r="Q261" s="17" t="str">
        <f>IF(SUM('Control Sample Data'!E$3:E$98)&gt;10,IF(AND(ISNUMBER('Control Sample Data'!E260),'Control Sample Data'!E260&lt;$B$1,'Control Sample Data'!E260&gt;0),'Control Sample Data'!E260,$B$1),"")</f>
        <v/>
      </c>
      <c r="R261" s="17" t="str">
        <f>IF(SUM('Control Sample Data'!F$3:F$98)&gt;10,IF(AND(ISNUMBER('Control Sample Data'!F260),'Control Sample Data'!F260&lt;$B$1,'Control Sample Data'!F260&gt;0),'Control Sample Data'!F260,$B$1),"")</f>
        <v/>
      </c>
      <c r="S261" s="17" t="str">
        <f>IF(SUM('Control Sample Data'!G$3:G$98)&gt;10,IF(AND(ISNUMBER('Control Sample Data'!G260),'Control Sample Data'!G260&lt;$B$1,'Control Sample Data'!G260&gt;0),'Control Sample Data'!G260,$B$1),"")</f>
        <v/>
      </c>
      <c r="T261" s="17" t="str">
        <f>IF(SUM('Control Sample Data'!H$3:H$98)&gt;10,IF(AND(ISNUMBER('Control Sample Data'!H260),'Control Sample Data'!H260&lt;$B$1,'Control Sample Data'!H260&gt;0),'Control Sample Data'!H260,$B$1),"")</f>
        <v/>
      </c>
      <c r="U261" s="17" t="str">
        <f>IF(SUM('Control Sample Data'!I$3:I$98)&gt;10,IF(AND(ISNUMBER('Control Sample Data'!I260),'Control Sample Data'!I260&lt;$B$1,'Control Sample Data'!I260&gt;0),'Control Sample Data'!I260,$B$1),"")</f>
        <v/>
      </c>
      <c r="V261" s="17" t="str">
        <f>IF(SUM('Control Sample Data'!J$3:J$98)&gt;10,IF(AND(ISNUMBER('Control Sample Data'!J260),'Control Sample Data'!J260&lt;$B$1,'Control Sample Data'!J260&gt;0),'Control Sample Data'!J260,$B$1),"")</f>
        <v/>
      </c>
      <c r="W261" s="17" t="str">
        <f>IF(SUM('Control Sample Data'!K$3:K$98)&gt;10,IF(AND(ISNUMBER('Control Sample Data'!K260),'Control Sample Data'!K260&lt;$B$1,'Control Sample Data'!K260&gt;0),'Control Sample Data'!K260,$B$1),"")</f>
        <v/>
      </c>
      <c r="X261" s="17" t="str">
        <f>IF(SUM('Control Sample Data'!L$3:L$98)&gt;10,IF(AND(ISNUMBER('Control Sample Data'!L260),'Control Sample Data'!L260&lt;$B$1,'Control Sample Data'!L260&gt;0),'Control Sample Data'!L260,$B$1),"")</f>
        <v/>
      </c>
      <c r="Y261" s="17" t="str">
        <f>IF(SUM('Control Sample Data'!M$3:M$98)&gt;10,IF(AND(ISNUMBER('Control Sample Data'!M260),'Control Sample Data'!M260&lt;$B$1,'Control Sample Data'!M260&gt;0),'Control Sample Data'!M260,$B$1),"")</f>
        <v/>
      </c>
      <c r="AT261" s="36" t="str">
        <f t="shared" ref="AT261:AT324" si="174">IF(ISERROR(D261-Z$26),"",D261-Z$26)</f>
        <v/>
      </c>
      <c r="AU261" s="36" t="str">
        <f t="shared" ref="AU261:AU324" si="175">IF(ISERROR(E261-AA$26),"",E261-AA$26)</f>
        <v/>
      </c>
      <c r="AV261" s="36" t="str">
        <f t="shared" ref="AV261:AV324" si="176">IF(ISERROR(F261-AB$26),"",F261-AB$26)</f>
        <v/>
      </c>
      <c r="AW261" s="36" t="str">
        <f t="shared" ref="AW261:AW324" si="177">IF(ISERROR(G261-AC$26),"",G261-AC$26)</f>
        <v/>
      </c>
      <c r="AX261" s="36" t="str">
        <f t="shared" ref="AX261:AX324" si="178">IF(ISERROR(H261-AD$26),"",H261-AD$26)</f>
        <v/>
      </c>
      <c r="AY261" s="36" t="str">
        <f t="shared" ref="AY261:AY324" si="179">IF(ISERROR(I261-AE$26),"",I261-AE$26)</f>
        <v/>
      </c>
      <c r="AZ261" s="36" t="str">
        <f t="shared" ref="AZ261:AZ324" si="180">IF(ISERROR(J261-AF$26),"",J261-AF$26)</f>
        <v/>
      </c>
      <c r="BA261" s="36" t="str">
        <f t="shared" ref="BA261:BA324" si="181">IF(ISERROR(K261-AG$26),"",K261-AG$26)</f>
        <v/>
      </c>
      <c r="BB261" s="36" t="str">
        <f t="shared" ref="BB261:BB324" si="182">IF(ISERROR(L261-AH$26),"",L261-AH$26)</f>
        <v/>
      </c>
      <c r="BC261" s="36" t="str">
        <f t="shared" ref="BC261:BC324" si="183">IF(ISERROR(M261-AI$26),"",M261-AI$26)</f>
        <v/>
      </c>
      <c r="BD261" s="36" t="str">
        <f t="shared" ref="BD261:BD324" si="184">IF(ISERROR(P261-AJ$26),"",P261-AJ$26)</f>
        <v/>
      </c>
      <c r="BE261" s="36" t="str">
        <f t="shared" ref="BE261:BE324" si="185">IF(ISERROR(Q261-AK$26),"",Q261-AK$26)</f>
        <v/>
      </c>
      <c r="BF261" s="36" t="str">
        <f t="shared" ref="BF261:BF324" si="186">IF(ISERROR(R261-AL$26),"",R261-AL$26)</f>
        <v/>
      </c>
      <c r="BG261" s="36" t="str">
        <f t="shared" ref="BG261:BG324" si="187">IF(ISERROR(S261-AM$26),"",S261-AM$26)</f>
        <v/>
      </c>
      <c r="BH261" s="36" t="str">
        <f t="shared" ref="BH261:BH324" si="188">IF(ISERROR(T261-AN$26),"",T261-AN$26)</f>
        <v/>
      </c>
      <c r="BI261" s="36" t="str">
        <f t="shared" ref="BI261:BI324" si="189">IF(ISERROR(U261-AO$26),"",U261-AO$26)</f>
        <v/>
      </c>
      <c r="BJ261" s="36" t="str">
        <f t="shared" ref="BJ261:BJ324" si="190">IF(ISERROR(V261-AP$26),"",V261-AP$26)</f>
        <v/>
      </c>
      <c r="BK261" s="36" t="str">
        <f t="shared" ref="BK261:BK324" si="191">IF(ISERROR(W261-AQ$26),"",W261-AQ$26)</f>
        <v/>
      </c>
      <c r="BL261" s="36" t="str">
        <f t="shared" ref="BL261:BL324" si="192">IF(ISERROR(X261-AR$26),"",X261-AR$26)</f>
        <v/>
      </c>
      <c r="BM261" s="36" t="str">
        <f t="shared" ref="BM261:BM324" si="193">IF(ISERROR(Y261-AS$26),"",Y261-AS$26)</f>
        <v/>
      </c>
      <c r="BN261" s="38" t="e">
        <f t="shared" si="172"/>
        <v>#DIV/0!</v>
      </c>
      <c r="BO261" s="38" t="e">
        <f t="shared" si="173"/>
        <v>#DIV/0!</v>
      </c>
      <c r="BP261" s="39" t="str">
        <f t="shared" ref="BP261:BP324" si="194">IF(ISNUMBER(AT261),POWER(2,-AT261),"")</f>
        <v/>
      </c>
      <c r="BQ261" s="39" t="str">
        <f t="shared" ref="BQ261:BQ324" si="195">IF(ISNUMBER(AU261),POWER(2,-AU261),"")</f>
        <v/>
      </c>
      <c r="BR261" s="39" t="str">
        <f t="shared" ref="BR261:BR324" si="196">IF(ISNUMBER(AV261),POWER(2,-AV261),"")</f>
        <v/>
      </c>
      <c r="BS261" s="39" t="str">
        <f t="shared" ref="BS261:BS324" si="197">IF(ISNUMBER(AW261),POWER(2,-AW261),"")</f>
        <v/>
      </c>
      <c r="BT261" s="39" t="str">
        <f t="shared" ref="BT261:BT324" si="198">IF(ISNUMBER(AX261),POWER(2,-AX261),"")</f>
        <v/>
      </c>
      <c r="BU261" s="39" t="str">
        <f t="shared" ref="BU261:BU324" si="199">IF(ISNUMBER(AY261),POWER(2,-AY261),"")</f>
        <v/>
      </c>
      <c r="BV261" s="39" t="str">
        <f t="shared" ref="BV261:BV324" si="200">IF(ISNUMBER(AZ261),POWER(2,-AZ261),"")</f>
        <v/>
      </c>
      <c r="BW261" s="39" t="str">
        <f t="shared" ref="BW261:BW324" si="201">IF(ISNUMBER(BA261),POWER(2,-BA261),"")</f>
        <v/>
      </c>
      <c r="BX261" s="39" t="str">
        <f t="shared" ref="BX261:BX324" si="202">IF(ISNUMBER(BB261),POWER(2,-BB261),"")</f>
        <v/>
      </c>
      <c r="BY261" s="39" t="str">
        <f t="shared" ref="BY261:BY324" si="203">IF(ISNUMBER(BC261),POWER(2,-BC261),"")</f>
        <v/>
      </c>
      <c r="BZ261" s="39" t="str">
        <f t="shared" ref="BZ261:BZ324" si="204">IF(ISNUMBER(BD261),POWER(2,-BD261),"")</f>
        <v/>
      </c>
      <c r="CA261" s="39" t="str">
        <f t="shared" ref="CA261:CA324" si="205">IF(ISNUMBER(BE261),POWER(2,-BE261),"")</f>
        <v/>
      </c>
      <c r="CB261" s="39" t="str">
        <f t="shared" ref="CB261:CB324" si="206">IF(ISNUMBER(BF261),POWER(2,-BF261),"")</f>
        <v/>
      </c>
      <c r="CC261" s="39" t="str">
        <f t="shared" ref="CC261:CC324" si="207">IF(ISNUMBER(BG261),POWER(2,-BG261),"")</f>
        <v/>
      </c>
      <c r="CD261" s="39" t="str">
        <f t="shared" ref="CD261:CD324" si="208">IF(ISNUMBER(BH261),POWER(2,-BH261),"")</f>
        <v/>
      </c>
      <c r="CE261" s="39" t="str">
        <f t="shared" ref="CE261:CE324" si="209">IF(ISNUMBER(BI261),POWER(2,-BI261),"")</f>
        <v/>
      </c>
      <c r="CF261" s="39" t="str">
        <f t="shared" ref="CF261:CF324" si="210">IF(ISNUMBER(BJ261),POWER(2,-BJ261),"")</f>
        <v/>
      </c>
      <c r="CG261" s="39" t="str">
        <f t="shared" ref="CG261:CG324" si="211">IF(ISNUMBER(BK261),POWER(2,-BK261),"")</f>
        <v/>
      </c>
      <c r="CH261" s="39" t="str">
        <f t="shared" ref="CH261:CH324" si="212">IF(ISNUMBER(BL261),POWER(2,-BL261),"")</f>
        <v/>
      </c>
      <c r="CI261" s="39" t="str">
        <f t="shared" ref="CI261:CI324" si="213">IF(ISNUMBER(BM261),POWER(2,-BM261),"")</f>
        <v/>
      </c>
    </row>
    <row r="262" spans="1:87">
      <c r="A262" s="18"/>
      <c r="B262" s="15" t="str">
        <f>'Gene Table'!E261</f>
        <v>mmu-miR-296-5p</v>
      </c>
      <c r="C262" s="15" t="str">
        <f>'Gene Table'!B261</f>
        <v>K19</v>
      </c>
      <c r="D262" s="16" t="str">
        <f>IF(SUM('Test Sample Data'!D$3:D$98)&gt;10,IF(AND(ISNUMBER('Test Sample Data'!D261),'Test Sample Data'!D261&lt;$B$1,'Test Sample Data'!D261&gt;0),'Test Sample Data'!D261,$B$1),"")</f>
        <v/>
      </c>
      <c r="E262" s="17" t="str">
        <f>IF(SUM('Test Sample Data'!E$3:E$98)&gt;10,IF(AND(ISNUMBER('Test Sample Data'!E261),'Test Sample Data'!E261&lt;$B$1,'Test Sample Data'!E261&gt;0),'Test Sample Data'!E261,$B$1),"")</f>
        <v/>
      </c>
      <c r="F262" s="17" t="str">
        <f>IF(SUM('Test Sample Data'!F$3:F$98)&gt;10,IF(AND(ISNUMBER('Test Sample Data'!F261),'Test Sample Data'!F261&lt;$B$1,'Test Sample Data'!F261&gt;0),'Test Sample Data'!F261,$B$1),"")</f>
        <v/>
      </c>
      <c r="G262" s="17" t="str">
        <f>IF(SUM('Test Sample Data'!G$3:G$98)&gt;10,IF(AND(ISNUMBER('Test Sample Data'!G261),'Test Sample Data'!G261&lt;$B$1,'Test Sample Data'!G261&gt;0),'Test Sample Data'!G261,$B$1),"")</f>
        <v/>
      </c>
      <c r="H262" s="17" t="str">
        <f>IF(SUM('Test Sample Data'!H$3:H$98)&gt;10,IF(AND(ISNUMBER('Test Sample Data'!H261),'Test Sample Data'!H261&lt;$B$1,'Test Sample Data'!H261&gt;0),'Test Sample Data'!H261,$B$1),"")</f>
        <v/>
      </c>
      <c r="I262" s="17" t="str">
        <f>IF(SUM('Test Sample Data'!I$3:I$98)&gt;10,IF(AND(ISNUMBER('Test Sample Data'!I261),'Test Sample Data'!I261&lt;$B$1,'Test Sample Data'!I261&gt;0),'Test Sample Data'!I261,$B$1),"")</f>
        <v/>
      </c>
      <c r="J262" s="17" t="str">
        <f>IF(SUM('Test Sample Data'!J$3:J$98)&gt;10,IF(AND(ISNUMBER('Test Sample Data'!J261),'Test Sample Data'!J261&lt;$B$1,'Test Sample Data'!J261&gt;0),'Test Sample Data'!J261,$B$1),"")</f>
        <v/>
      </c>
      <c r="K262" s="17" t="str">
        <f>IF(SUM('Test Sample Data'!K$3:K$98)&gt;10,IF(AND(ISNUMBER('Test Sample Data'!K261),'Test Sample Data'!K261&lt;$B$1,'Test Sample Data'!K261&gt;0),'Test Sample Data'!K261,$B$1),"")</f>
        <v/>
      </c>
      <c r="L262" s="17" t="str">
        <f>IF(SUM('Test Sample Data'!L$3:L$98)&gt;10,IF(AND(ISNUMBER('Test Sample Data'!L261),'Test Sample Data'!L261&lt;$B$1,'Test Sample Data'!L261&gt;0),'Test Sample Data'!L261,$B$1),"")</f>
        <v/>
      </c>
      <c r="M262" s="17" t="str">
        <f>IF(SUM('Test Sample Data'!M$3:M$98)&gt;10,IF(AND(ISNUMBER('Test Sample Data'!M261),'Test Sample Data'!M261&lt;$B$1,'Test Sample Data'!M261&gt;0),'Test Sample Data'!M261,$B$1),"")</f>
        <v/>
      </c>
      <c r="N262" s="17" t="str">
        <f>'Gene Table'!E261</f>
        <v>mmu-miR-296-5p</v>
      </c>
      <c r="O262" s="17" t="str">
        <f>'Gene Table'!B261</f>
        <v>K19</v>
      </c>
      <c r="P262" s="17" t="str">
        <f>IF(SUM('Control Sample Data'!D$3:D$98)&gt;10,IF(AND(ISNUMBER('Control Sample Data'!D261),'Control Sample Data'!D261&lt;$B$1,'Control Sample Data'!D261&gt;0),'Control Sample Data'!D261,$B$1),"")</f>
        <v/>
      </c>
      <c r="Q262" s="17" t="str">
        <f>IF(SUM('Control Sample Data'!E$3:E$98)&gt;10,IF(AND(ISNUMBER('Control Sample Data'!E261),'Control Sample Data'!E261&lt;$B$1,'Control Sample Data'!E261&gt;0),'Control Sample Data'!E261,$B$1),"")</f>
        <v/>
      </c>
      <c r="R262" s="17" t="str">
        <f>IF(SUM('Control Sample Data'!F$3:F$98)&gt;10,IF(AND(ISNUMBER('Control Sample Data'!F261),'Control Sample Data'!F261&lt;$B$1,'Control Sample Data'!F261&gt;0),'Control Sample Data'!F261,$B$1),"")</f>
        <v/>
      </c>
      <c r="S262" s="17" t="str">
        <f>IF(SUM('Control Sample Data'!G$3:G$98)&gt;10,IF(AND(ISNUMBER('Control Sample Data'!G261),'Control Sample Data'!G261&lt;$B$1,'Control Sample Data'!G261&gt;0),'Control Sample Data'!G261,$B$1),"")</f>
        <v/>
      </c>
      <c r="T262" s="17" t="str">
        <f>IF(SUM('Control Sample Data'!H$3:H$98)&gt;10,IF(AND(ISNUMBER('Control Sample Data'!H261),'Control Sample Data'!H261&lt;$B$1,'Control Sample Data'!H261&gt;0),'Control Sample Data'!H261,$B$1),"")</f>
        <v/>
      </c>
      <c r="U262" s="17" t="str">
        <f>IF(SUM('Control Sample Data'!I$3:I$98)&gt;10,IF(AND(ISNUMBER('Control Sample Data'!I261),'Control Sample Data'!I261&lt;$B$1,'Control Sample Data'!I261&gt;0),'Control Sample Data'!I261,$B$1),"")</f>
        <v/>
      </c>
      <c r="V262" s="17" t="str">
        <f>IF(SUM('Control Sample Data'!J$3:J$98)&gt;10,IF(AND(ISNUMBER('Control Sample Data'!J261),'Control Sample Data'!J261&lt;$B$1,'Control Sample Data'!J261&gt;0),'Control Sample Data'!J261,$B$1),"")</f>
        <v/>
      </c>
      <c r="W262" s="17" t="str">
        <f>IF(SUM('Control Sample Data'!K$3:K$98)&gt;10,IF(AND(ISNUMBER('Control Sample Data'!K261),'Control Sample Data'!K261&lt;$B$1,'Control Sample Data'!K261&gt;0),'Control Sample Data'!K261,$B$1),"")</f>
        <v/>
      </c>
      <c r="X262" s="17" t="str">
        <f>IF(SUM('Control Sample Data'!L$3:L$98)&gt;10,IF(AND(ISNUMBER('Control Sample Data'!L261),'Control Sample Data'!L261&lt;$B$1,'Control Sample Data'!L261&gt;0),'Control Sample Data'!L261,$B$1),"")</f>
        <v/>
      </c>
      <c r="Y262" s="17" t="str">
        <f>IF(SUM('Control Sample Data'!M$3:M$98)&gt;10,IF(AND(ISNUMBER('Control Sample Data'!M261),'Control Sample Data'!M261&lt;$B$1,'Control Sample Data'!M261&gt;0),'Control Sample Data'!M261,$B$1),"")</f>
        <v/>
      </c>
      <c r="AT262" s="36" t="str">
        <f t="shared" si="174"/>
        <v/>
      </c>
      <c r="AU262" s="36" t="str">
        <f t="shared" si="175"/>
        <v/>
      </c>
      <c r="AV262" s="36" t="str">
        <f t="shared" si="176"/>
        <v/>
      </c>
      <c r="AW262" s="36" t="str">
        <f t="shared" si="177"/>
        <v/>
      </c>
      <c r="AX262" s="36" t="str">
        <f t="shared" si="178"/>
        <v/>
      </c>
      <c r="AY262" s="36" t="str">
        <f t="shared" si="179"/>
        <v/>
      </c>
      <c r="AZ262" s="36" t="str">
        <f t="shared" si="180"/>
        <v/>
      </c>
      <c r="BA262" s="36" t="str">
        <f t="shared" si="181"/>
        <v/>
      </c>
      <c r="BB262" s="36" t="str">
        <f t="shared" si="182"/>
        <v/>
      </c>
      <c r="BC262" s="36" t="str">
        <f t="shared" si="183"/>
        <v/>
      </c>
      <c r="BD262" s="36" t="str">
        <f t="shared" si="184"/>
        <v/>
      </c>
      <c r="BE262" s="36" t="str">
        <f t="shared" si="185"/>
        <v/>
      </c>
      <c r="BF262" s="36" t="str">
        <f t="shared" si="186"/>
        <v/>
      </c>
      <c r="BG262" s="36" t="str">
        <f t="shared" si="187"/>
        <v/>
      </c>
      <c r="BH262" s="36" t="str">
        <f t="shared" si="188"/>
        <v/>
      </c>
      <c r="BI262" s="36" t="str">
        <f t="shared" si="189"/>
        <v/>
      </c>
      <c r="BJ262" s="36" t="str">
        <f t="shared" si="190"/>
        <v/>
      </c>
      <c r="BK262" s="36" t="str">
        <f t="shared" si="191"/>
        <v/>
      </c>
      <c r="BL262" s="36" t="str">
        <f t="shared" si="192"/>
        <v/>
      </c>
      <c r="BM262" s="36" t="str">
        <f t="shared" si="193"/>
        <v/>
      </c>
      <c r="BN262" s="38" t="e">
        <f t="shared" si="172"/>
        <v>#DIV/0!</v>
      </c>
      <c r="BO262" s="38" t="e">
        <f t="shared" si="173"/>
        <v>#DIV/0!</v>
      </c>
      <c r="BP262" s="39" t="str">
        <f t="shared" si="194"/>
        <v/>
      </c>
      <c r="BQ262" s="39" t="str">
        <f t="shared" si="195"/>
        <v/>
      </c>
      <c r="BR262" s="39" t="str">
        <f t="shared" si="196"/>
        <v/>
      </c>
      <c r="BS262" s="39" t="str">
        <f t="shared" si="197"/>
        <v/>
      </c>
      <c r="BT262" s="39" t="str">
        <f t="shared" si="198"/>
        <v/>
      </c>
      <c r="BU262" s="39" t="str">
        <f t="shared" si="199"/>
        <v/>
      </c>
      <c r="BV262" s="39" t="str">
        <f t="shared" si="200"/>
        <v/>
      </c>
      <c r="BW262" s="39" t="str">
        <f t="shared" si="201"/>
        <v/>
      </c>
      <c r="BX262" s="39" t="str">
        <f t="shared" si="202"/>
        <v/>
      </c>
      <c r="BY262" s="39" t="str">
        <f t="shared" si="203"/>
        <v/>
      </c>
      <c r="BZ262" s="39" t="str">
        <f t="shared" si="204"/>
        <v/>
      </c>
      <c r="CA262" s="39" t="str">
        <f t="shared" si="205"/>
        <v/>
      </c>
      <c r="CB262" s="39" t="str">
        <f t="shared" si="206"/>
        <v/>
      </c>
      <c r="CC262" s="39" t="str">
        <f t="shared" si="207"/>
        <v/>
      </c>
      <c r="CD262" s="39" t="str">
        <f t="shared" si="208"/>
        <v/>
      </c>
      <c r="CE262" s="39" t="str">
        <f t="shared" si="209"/>
        <v/>
      </c>
      <c r="CF262" s="39" t="str">
        <f t="shared" si="210"/>
        <v/>
      </c>
      <c r="CG262" s="39" t="str">
        <f t="shared" si="211"/>
        <v/>
      </c>
      <c r="CH262" s="39" t="str">
        <f t="shared" si="212"/>
        <v/>
      </c>
      <c r="CI262" s="39" t="str">
        <f t="shared" si="213"/>
        <v/>
      </c>
    </row>
    <row r="263" spans="1:87">
      <c r="A263" s="18"/>
      <c r="B263" s="15" t="str">
        <f>'Gene Table'!E262</f>
        <v>mmu-miR-877-5p</v>
      </c>
      <c r="C263" s="15" t="str">
        <f>'Gene Table'!B262</f>
        <v>K20</v>
      </c>
      <c r="D263" s="16" t="str">
        <f>IF(SUM('Test Sample Data'!D$3:D$98)&gt;10,IF(AND(ISNUMBER('Test Sample Data'!D262),'Test Sample Data'!D262&lt;$B$1,'Test Sample Data'!D262&gt;0),'Test Sample Data'!D262,$B$1),"")</f>
        <v/>
      </c>
      <c r="E263" s="17" t="str">
        <f>IF(SUM('Test Sample Data'!E$3:E$98)&gt;10,IF(AND(ISNUMBER('Test Sample Data'!E262),'Test Sample Data'!E262&lt;$B$1,'Test Sample Data'!E262&gt;0),'Test Sample Data'!E262,$B$1),"")</f>
        <v/>
      </c>
      <c r="F263" s="17" t="str">
        <f>IF(SUM('Test Sample Data'!F$3:F$98)&gt;10,IF(AND(ISNUMBER('Test Sample Data'!F262),'Test Sample Data'!F262&lt;$B$1,'Test Sample Data'!F262&gt;0),'Test Sample Data'!F262,$B$1),"")</f>
        <v/>
      </c>
      <c r="G263" s="17" t="str">
        <f>IF(SUM('Test Sample Data'!G$3:G$98)&gt;10,IF(AND(ISNUMBER('Test Sample Data'!G262),'Test Sample Data'!G262&lt;$B$1,'Test Sample Data'!G262&gt;0),'Test Sample Data'!G262,$B$1),"")</f>
        <v/>
      </c>
      <c r="H263" s="17" t="str">
        <f>IF(SUM('Test Sample Data'!H$3:H$98)&gt;10,IF(AND(ISNUMBER('Test Sample Data'!H262),'Test Sample Data'!H262&lt;$B$1,'Test Sample Data'!H262&gt;0),'Test Sample Data'!H262,$B$1),"")</f>
        <v/>
      </c>
      <c r="I263" s="17" t="str">
        <f>IF(SUM('Test Sample Data'!I$3:I$98)&gt;10,IF(AND(ISNUMBER('Test Sample Data'!I262),'Test Sample Data'!I262&lt;$B$1,'Test Sample Data'!I262&gt;0),'Test Sample Data'!I262,$B$1),"")</f>
        <v/>
      </c>
      <c r="J263" s="17" t="str">
        <f>IF(SUM('Test Sample Data'!J$3:J$98)&gt;10,IF(AND(ISNUMBER('Test Sample Data'!J262),'Test Sample Data'!J262&lt;$B$1,'Test Sample Data'!J262&gt;0),'Test Sample Data'!J262,$B$1),"")</f>
        <v/>
      </c>
      <c r="K263" s="17" t="str">
        <f>IF(SUM('Test Sample Data'!K$3:K$98)&gt;10,IF(AND(ISNUMBER('Test Sample Data'!K262),'Test Sample Data'!K262&lt;$B$1,'Test Sample Data'!K262&gt;0),'Test Sample Data'!K262,$B$1),"")</f>
        <v/>
      </c>
      <c r="L263" s="17" t="str">
        <f>IF(SUM('Test Sample Data'!L$3:L$98)&gt;10,IF(AND(ISNUMBER('Test Sample Data'!L262),'Test Sample Data'!L262&lt;$B$1,'Test Sample Data'!L262&gt;0),'Test Sample Data'!L262,$B$1),"")</f>
        <v/>
      </c>
      <c r="M263" s="17" t="str">
        <f>IF(SUM('Test Sample Data'!M$3:M$98)&gt;10,IF(AND(ISNUMBER('Test Sample Data'!M262),'Test Sample Data'!M262&lt;$B$1,'Test Sample Data'!M262&gt;0),'Test Sample Data'!M262,$B$1),"")</f>
        <v/>
      </c>
      <c r="N263" s="17" t="str">
        <f>'Gene Table'!E262</f>
        <v>mmu-miR-877-5p</v>
      </c>
      <c r="O263" s="17" t="str">
        <f>'Gene Table'!B262</f>
        <v>K20</v>
      </c>
      <c r="P263" s="17" t="str">
        <f>IF(SUM('Control Sample Data'!D$3:D$98)&gt;10,IF(AND(ISNUMBER('Control Sample Data'!D262),'Control Sample Data'!D262&lt;$B$1,'Control Sample Data'!D262&gt;0),'Control Sample Data'!D262,$B$1),"")</f>
        <v/>
      </c>
      <c r="Q263" s="17" t="str">
        <f>IF(SUM('Control Sample Data'!E$3:E$98)&gt;10,IF(AND(ISNUMBER('Control Sample Data'!E262),'Control Sample Data'!E262&lt;$B$1,'Control Sample Data'!E262&gt;0),'Control Sample Data'!E262,$B$1),"")</f>
        <v/>
      </c>
      <c r="R263" s="17" t="str">
        <f>IF(SUM('Control Sample Data'!F$3:F$98)&gt;10,IF(AND(ISNUMBER('Control Sample Data'!F262),'Control Sample Data'!F262&lt;$B$1,'Control Sample Data'!F262&gt;0),'Control Sample Data'!F262,$B$1),"")</f>
        <v/>
      </c>
      <c r="S263" s="17" t="str">
        <f>IF(SUM('Control Sample Data'!G$3:G$98)&gt;10,IF(AND(ISNUMBER('Control Sample Data'!G262),'Control Sample Data'!G262&lt;$B$1,'Control Sample Data'!G262&gt;0),'Control Sample Data'!G262,$B$1),"")</f>
        <v/>
      </c>
      <c r="T263" s="17" t="str">
        <f>IF(SUM('Control Sample Data'!H$3:H$98)&gt;10,IF(AND(ISNUMBER('Control Sample Data'!H262),'Control Sample Data'!H262&lt;$B$1,'Control Sample Data'!H262&gt;0),'Control Sample Data'!H262,$B$1),"")</f>
        <v/>
      </c>
      <c r="U263" s="17" t="str">
        <f>IF(SUM('Control Sample Data'!I$3:I$98)&gt;10,IF(AND(ISNUMBER('Control Sample Data'!I262),'Control Sample Data'!I262&lt;$B$1,'Control Sample Data'!I262&gt;0),'Control Sample Data'!I262,$B$1),"")</f>
        <v/>
      </c>
      <c r="V263" s="17" t="str">
        <f>IF(SUM('Control Sample Data'!J$3:J$98)&gt;10,IF(AND(ISNUMBER('Control Sample Data'!J262),'Control Sample Data'!J262&lt;$B$1,'Control Sample Data'!J262&gt;0),'Control Sample Data'!J262,$B$1),"")</f>
        <v/>
      </c>
      <c r="W263" s="17" t="str">
        <f>IF(SUM('Control Sample Data'!K$3:K$98)&gt;10,IF(AND(ISNUMBER('Control Sample Data'!K262),'Control Sample Data'!K262&lt;$B$1,'Control Sample Data'!K262&gt;0),'Control Sample Data'!K262,$B$1),"")</f>
        <v/>
      </c>
      <c r="X263" s="17" t="str">
        <f>IF(SUM('Control Sample Data'!L$3:L$98)&gt;10,IF(AND(ISNUMBER('Control Sample Data'!L262),'Control Sample Data'!L262&lt;$B$1,'Control Sample Data'!L262&gt;0),'Control Sample Data'!L262,$B$1),"")</f>
        <v/>
      </c>
      <c r="Y263" s="17" t="str">
        <f>IF(SUM('Control Sample Data'!M$3:M$98)&gt;10,IF(AND(ISNUMBER('Control Sample Data'!M262),'Control Sample Data'!M262&lt;$B$1,'Control Sample Data'!M262&gt;0),'Control Sample Data'!M262,$B$1),"")</f>
        <v/>
      </c>
      <c r="AT263" s="36" t="str">
        <f t="shared" si="174"/>
        <v/>
      </c>
      <c r="AU263" s="36" t="str">
        <f t="shared" si="175"/>
        <v/>
      </c>
      <c r="AV263" s="36" t="str">
        <f t="shared" si="176"/>
        <v/>
      </c>
      <c r="AW263" s="36" t="str">
        <f t="shared" si="177"/>
        <v/>
      </c>
      <c r="AX263" s="36" t="str">
        <f t="shared" si="178"/>
        <v/>
      </c>
      <c r="AY263" s="36" t="str">
        <f t="shared" si="179"/>
        <v/>
      </c>
      <c r="AZ263" s="36" t="str">
        <f t="shared" si="180"/>
        <v/>
      </c>
      <c r="BA263" s="36" t="str">
        <f t="shared" si="181"/>
        <v/>
      </c>
      <c r="BB263" s="36" t="str">
        <f t="shared" si="182"/>
        <v/>
      </c>
      <c r="BC263" s="36" t="str">
        <f t="shared" si="183"/>
        <v/>
      </c>
      <c r="BD263" s="36" t="str">
        <f t="shared" si="184"/>
        <v/>
      </c>
      <c r="BE263" s="36" t="str">
        <f t="shared" si="185"/>
        <v/>
      </c>
      <c r="BF263" s="36" t="str">
        <f t="shared" si="186"/>
        <v/>
      </c>
      <c r="BG263" s="36" t="str">
        <f t="shared" si="187"/>
        <v/>
      </c>
      <c r="BH263" s="36" t="str">
        <f t="shared" si="188"/>
        <v/>
      </c>
      <c r="BI263" s="36" t="str">
        <f t="shared" si="189"/>
        <v/>
      </c>
      <c r="BJ263" s="36" t="str">
        <f t="shared" si="190"/>
        <v/>
      </c>
      <c r="BK263" s="36" t="str">
        <f t="shared" si="191"/>
        <v/>
      </c>
      <c r="BL263" s="36" t="str">
        <f t="shared" si="192"/>
        <v/>
      </c>
      <c r="BM263" s="36" t="str">
        <f t="shared" si="193"/>
        <v/>
      </c>
      <c r="BN263" s="38" t="e">
        <f t="shared" si="172"/>
        <v>#DIV/0!</v>
      </c>
      <c r="BO263" s="38" t="e">
        <f t="shared" si="173"/>
        <v>#DIV/0!</v>
      </c>
      <c r="BP263" s="39" t="str">
        <f t="shared" si="194"/>
        <v/>
      </c>
      <c r="BQ263" s="39" t="str">
        <f t="shared" si="195"/>
        <v/>
      </c>
      <c r="BR263" s="39" t="str">
        <f t="shared" si="196"/>
        <v/>
      </c>
      <c r="BS263" s="39" t="str">
        <f t="shared" si="197"/>
        <v/>
      </c>
      <c r="BT263" s="39" t="str">
        <f t="shared" si="198"/>
        <v/>
      </c>
      <c r="BU263" s="39" t="str">
        <f t="shared" si="199"/>
        <v/>
      </c>
      <c r="BV263" s="39" t="str">
        <f t="shared" si="200"/>
        <v/>
      </c>
      <c r="BW263" s="39" t="str">
        <f t="shared" si="201"/>
        <v/>
      </c>
      <c r="BX263" s="39" t="str">
        <f t="shared" si="202"/>
        <v/>
      </c>
      <c r="BY263" s="39" t="str">
        <f t="shared" si="203"/>
        <v/>
      </c>
      <c r="BZ263" s="39" t="str">
        <f t="shared" si="204"/>
        <v/>
      </c>
      <c r="CA263" s="39" t="str">
        <f t="shared" si="205"/>
        <v/>
      </c>
      <c r="CB263" s="39" t="str">
        <f t="shared" si="206"/>
        <v/>
      </c>
      <c r="CC263" s="39" t="str">
        <f t="shared" si="207"/>
        <v/>
      </c>
      <c r="CD263" s="39" t="str">
        <f t="shared" si="208"/>
        <v/>
      </c>
      <c r="CE263" s="39" t="str">
        <f t="shared" si="209"/>
        <v/>
      </c>
      <c r="CF263" s="39" t="str">
        <f t="shared" si="210"/>
        <v/>
      </c>
      <c r="CG263" s="39" t="str">
        <f t="shared" si="211"/>
        <v/>
      </c>
      <c r="CH263" s="39" t="str">
        <f t="shared" si="212"/>
        <v/>
      </c>
      <c r="CI263" s="39" t="str">
        <f t="shared" si="213"/>
        <v/>
      </c>
    </row>
    <row r="264" spans="1:87">
      <c r="A264" s="18"/>
      <c r="B264" s="15" t="str">
        <f>'Gene Table'!E263</f>
        <v>mmu-miR-296-3p</v>
      </c>
      <c r="C264" s="15" t="str">
        <f>'Gene Table'!B263</f>
        <v>K21</v>
      </c>
      <c r="D264" s="16" t="str">
        <f>IF(SUM('Test Sample Data'!D$3:D$98)&gt;10,IF(AND(ISNUMBER('Test Sample Data'!D263),'Test Sample Data'!D263&lt;$B$1,'Test Sample Data'!D263&gt;0),'Test Sample Data'!D263,$B$1),"")</f>
        <v/>
      </c>
      <c r="E264" s="17" t="str">
        <f>IF(SUM('Test Sample Data'!E$3:E$98)&gt;10,IF(AND(ISNUMBER('Test Sample Data'!E263),'Test Sample Data'!E263&lt;$B$1,'Test Sample Data'!E263&gt;0),'Test Sample Data'!E263,$B$1),"")</f>
        <v/>
      </c>
      <c r="F264" s="17" t="str">
        <f>IF(SUM('Test Sample Data'!F$3:F$98)&gt;10,IF(AND(ISNUMBER('Test Sample Data'!F263),'Test Sample Data'!F263&lt;$B$1,'Test Sample Data'!F263&gt;0),'Test Sample Data'!F263,$B$1),"")</f>
        <v/>
      </c>
      <c r="G264" s="17" t="str">
        <f>IF(SUM('Test Sample Data'!G$3:G$98)&gt;10,IF(AND(ISNUMBER('Test Sample Data'!G263),'Test Sample Data'!G263&lt;$B$1,'Test Sample Data'!G263&gt;0),'Test Sample Data'!G263,$B$1),"")</f>
        <v/>
      </c>
      <c r="H264" s="17" t="str">
        <f>IF(SUM('Test Sample Data'!H$3:H$98)&gt;10,IF(AND(ISNUMBER('Test Sample Data'!H263),'Test Sample Data'!H263&lt;$B$1,'Test Sample Data'!H263&gt;0),'Test Sample Data'!H263,$B$1),"")</f>
        <v/>
      </c>
      <c r="I264" s="17" t="str">
        <f>IF(SUM('Test Sample Data'!I$3:I$98)&gt;10,IF(AND(ISNUMBER('Test Sample Data'!I263),'Test Sample Data'!I263&lt;$B$1,'Test Sample Data'!I263&gt;0),'Test Sample Data'!I263,$B$1),"")</f>
        <v/>
      </c>
      <c r="J264" s="17" t="str">
        <f>IF(SUM('Test Sample Data'!J$3:J$98)&gt;10,IF(AND(ISNUMBER('Test Sample Data'!J263),'Test Sample Data'!J263&lt;$B$1,'Test Sample Data'!J263&gt;0),'Test Sample Data'!J263,$B$1),"")</f>
        <v/>
      </c>
      <c r="K264" s="17" t="str">
        <f>IF(SUM('Test Sample Data'!K$3:K$98)&gt;10,IF(AND(ISNUMBER('Test Sample Data'!K263),'Test Sample Data'!K263&lt;$B$1,'Test Sample Data'!K263&gt;0),'Test Sample Data'!K263,$B$1),"")</f>
        <v/>
      </c>
      <c r="L264" s="17" t="str">
        <f>IF(SUM('Test Sample Data'!L$3:L$98)&gt;10,IF(AND(ISNUMBER('Test Sample Data'!L263),'Test Sample Data'!L263&lt;$B$1,'Test Sample Data'!L263&gt;0),'Test Sample Data'!L263,$B$1),"")</f>
        <v/>
      </c>
      <c r="M264" s="17" t="str">
        <f>IF(SUM('Test Sample Data'!M$3:M$98)&gt;10,IF(AND(ISNUMBER('Test Sample Data'!M263),'Test Sample Data'!M263&lt;$B$1,'Test Sample Data'!M263&gt;0),'Test Sample Data'!M263,$B$1),"")</f>
        <v/>
      </c>
      <c r="N264" s="17" t="str">
        <f>'Gene Table'!E263</f>
        <v>mmu-miR-296-3p</v>
      </c>
      <c r="O264" s="17" t="str">
        <f>'Gene Table'!B263</f>
        <v>K21</v>
      </c>
      <c r="P264" s="17" t="str">
        <f>IF(SUM('Control Sample Data'!D$3:D$98)&gt;10,IF(AND(ISNUMBER('Control Sample Data'!D263),'Control Sample Data'!D263&lt;$B$1,'Control Sample Data'!D263&gt;0),'Control Sample Data'!D263,$B$1),"")</f>
        <v/>
      </c>
      <c r="Q264" s="17" t="str">
        <f>IF(SUM('Control Sample Data'!E$3:E$98)&gt;10,IF(AND(ISNUMBER('Control Sample Data'!E263),'Control Sample Data'!E263&lt;$B$1,'Control Sample Data'!E263&gt;0),'Control Sample Data'!E263,$B$1),"")</f>
        <v/>
      </c>
      <c r="R264" s="17" t="str">
        <f>IF(SUM('Control Sample Data'!F$3:F$98)&gt;10,IF(AND(ISNUMBER('Control Sample Data'!F263),'Control Sample Data'!F263&lt;$B$1,'Control Sample Data'!F263&gt;0),'Control Sample Data'!F263,$B$1),"")</f>
        <v/>
      </c>
      <c r="S264" s="17" t="str">
        <f>IF(SUM('Control Sample Data'!G$3:G$98)&gt;10,IF(AND(ISNUMBER('Control Sample Data'!G263),'Control Sample Data'!G263&lt;$B$1,'Control Sample Data'!G263&gt;0),'Control Sample Data'!G263,$B$1),"")</f>
        <v/>
      </c>
      <c r="T264" s="17" t="str">
        <f>IF(SUM('Control Sample Data'!H$3:H$98)&gt;10,IF(AND(ISNUMBER('Control Sample Data'!H263),'Control Sample Data'!H263&lt;$B$1,'Control Sample Data'!H263&gt;0),'Control Sample Data'!H263,$B$1),"")</f>
        <v/>
      </c>
      <c r="U264" s="17" t="str">
        <f>IF(SUM('Control Sample Data'!I$3:I$98)&gt;10,IF(AND(ISNUMBER('Control Sample Data'!I263),'Control Sample Data'!I263&lt;$B$1,'Control Sample Data'!I263&gt;0),'Control Sample Data'!I263,$B$1),"")</f>
        <v/>
      </c>
      <c r="V264" s="17" t="str">
        <f>IF(SUM('Control Sample Data'!J$3:J$98)&gt;10,IF(AND(ISNUMBER('Control Sample Data'!J263),'Control Sample Data'!J263&lt;$B$1,'Control Sample Data'!J263&gt;0),'Control Sample Data'!J263,$B$1),"")</f>
        <v/>
      </c>
      <c r="W264" s="17" t="str">
        <f>IF(SUM('Control Sample Data'!K$3:K$98)&gt;10,IF(AND(ISNUMBER('Control Sample Data'!K263),'Control Sample Data'!K263&lt;$B$1,'Control Sample Data'!K263&gt;0),'Control Sample Data'!K263,$B$1),"")</f>
        <v/>
      </c>
      <c r="X264" s="17" t="str">
        <f>IF(SUM('Control Sample Data'!L$3:L$98)&gt;10,IF(AND(ISNUMBER('Control Sample Data'!L263),'Control Sample Data'!L263&lt;$B$1,'Control Sample Data'!L263&gt;0),'Control Sample Data'!L263,$B$1),"")</f>
        <v/>
      </c>
      <c r="Y264" s="17" t="str">
        <f>IF(SUM('Control Sample Data'!M$3:M$98)&gt;10,IF(AND(ISNUMBER('Control Sample Data'!M263),'Control Sample Data'!M263&lt;$B$1,'Control Sample Data'!M263&gt;0),'Control Sample Data'!M263,$B$1),"")</f>
        <v/>
      </c>
      <c r="AT264" s="36" t="str">
        <f t="shared" si="174"/>
        <v/>
      </c>
      <c r="AU264" s="36" t="str">
        <f t="shared" si="175"/>
        <v/>
      </c>
      <c r="AV264" s="36" t="str">
        <f t="shared" si="176"/>
        <v/>
      </c>
      <c r="AW264" s="36" t="str">
        <f t="shared" si="177"/>
        <v/>
      </c>
      <c r="AX264" s="36" t="str">
        <f t="shared" si="178"/>
        <v/>
      </c>
      <c r="AY264" s="36" t="str">
        <f t="shared" si="179"/>
        <v/>
      </c>
      <c r="AZ264" s="36" t="str">
        <f t="shared" si="180"/>
        <v/>
      </c>
      <c r="BA264" s="36" t="str">
        <f t="shared" si="181"/>
        <v/>
      </c>
      <c r="BB264" s="36" t="str">
        <f t="shared" si="182"/>
        <v/>
      </c>
      <c r="BC264" s="36" t="str">
        <f t="shared" si="183"/>
        <v/>
      </c>
      <c r="BD264" s="36" t="str">
        <f t="shared" si="184"/>
        <v/>
      </c>
      <c r="BE264" s="36" t="str">
        <f t="shared" si="185"/>
        <v/>
      </c>
      <c r="BF264" s="36" t="str">
        <f t="shared" si="186"/>
        <v/>
      </c>
      <c r="BG264" s="36" t="str">
        <f t="shared" si="187"/>
        <v/>
      </c>
      <c r="BH264" s="36" t="str">
        <f t="shared" si="188"/>
        <v/>
      </c>
      <c r="BI264" s="36" t="str">
        <f t="shared" si="189"/>
        <v/>
      </c>
      <c r="BJ264" s="36" t="str">
        <f t="shared" si="190"/>
        <v/>
      </c>
      <c r="BK264" s="36" t="str">
        <f t="shared" si="191"/>
        <v/>
      </c>
      <c r="BL264" s="36" t="str">
        <f t="shared" si="192"/>
        <v/>
      </c>
      <c r="BM264" s="36" t="str">
        <f t="shared" si="193"/>
        <v/>
      </c>
      <c r="BN264" s="38" t="e">
        <f t="shared" si="172"/>
        <v>#DIV/0!</v>
      </c>
      <c r="BO264" s="38" t="e">
        <f t="shared" si="173"/>
        <v>#DIV/0!</v>
      </c>
      <c r="BP264" s="39" t="str">
        <f t="shared" si="194"/>
        <v/>
      </c>
      <c r="BQ264" s="39" t="str">
        <f t="shared" si="195"/>
        <v/>
      </c>
      <c r="BR264" s="39" t="str">
        <f t="shared" si="196"/>
        <v/>
      </c>
      <c r="BS264" s="39" t="str">
        <f t="shared" si="197"/>
        <v/>
      </c>
      <c r="BT264" s="39" t="str">
        <f t="shared" si="198"/>
        <v/>
      </c>
      <c r="BU264" s="39" t="str">
        <f t="shared" si="199"/>
        <v/>
      </c>
      <c r="BV264" s="39" t="str">
        <f t="shared" si="200"/>
        <v/>
      </c>
      <c r="BW264" s="39" t="str">
        <f t="shared" si="201"/>
        <v/>
      </c>
      <c r="BX264" s="39" t="str">
        <f t="shared" si="202"/>
        <v/>
      </c>
      <c r="BY264" s="39" t="str">
        <f t="shared" si="203"/>
        <v/>
      </c>
      <c r="BZ264" s="39" t="str">
        <f t="shared" si="204"/>
        <v/>
      </c>
      <c r="CA264" s="39" t="str">
        <f t="shared" si="205"/>
        <v/>
      </c>
      <c r="CB264" s="39" t="str">
        <f t="shared" si="206"/>
        <v/>
      </c>
      <c r="CC264" s="39" t="str">
        <f t="shared" si="207"/>
        <v/>
      </c>
      <c r="CD264" s="39" t="str">
        <f t="shared" si="208"/>
        <v/>
      </c>
      <c r="CE264" s="39" t="str">
        <f t="shared" si="209"/>
        <v/>
      </c>
      <c r="CF264" s="39" t="str">
        <f t="shared" si="210"/>
        <v/>
      </c>
      <c r="CG264" s="39" t="str">
        <f t="shared" si="211"/>
        <v/>
      </c>
      <c r="CH264" s="39" t="str">
        <f t="shared" si="212"/>
        <v/>
      </c>
      <c r="CI264" s="39" t="str">
        <f t="shared" si="213"/>
        <v/>
      </c>
    </row>
    <row r="265" spans="1:87">
      <c r="A265" s="18"/>
      <c r="B265" s="15" t="str">
        <f>'Gene Table'!E264</f>
        <v>mmu-miR-9-5p</v>
      </c>
      <c r="C265" s="15" t="str">
        <f>'Gene Table'!B264</f>
        <v>K22</v>
      </c>
      <c r="D265" s="16" t="str">
        <f>IF(SUM('Test Sample Data'!D$3:D$98)&gt;10,IF(AND(ISNUMBER('Test Sample Data'!D264),'Test Sample Data'!D264&lt;$B$1,'Test Sample Data'!D264&gt;0),'Test Sample Data'!D264,$B$1),"")</f>
        <v/>
      </c>
      <c r="E265" s="17" t="str">
        <f>IF(SUM('Test Sample Data'!E$3:E$98)&gt;10,IF(AND(ISNUMBER('Test Sample Data'!E264),'Test Sample Data'!E264&lt;$B$1,'Test Sample Data'!E264&gt;0),'Test Sample Data'!E264,$B$1),"")</f>
        <v/>
      </c>
      <c r="F265" s="17" t="str">
        <f>IF(SUM('Test Sample Data'!F$3:F$98)&gt;10,IF(AND(ISNUMBER('Test Sample Data'!F264),'Test Sample Data'!F264&lt;$B$1,'Test Sample Data'!F264&gt;0),'Test Sample Data'!F264,$B$1),"")</f>
        <v/>
      </c>
      <c r="G265" s="17" t="str">
        <f>IF(SUM('Test Sample Data'!G$3:G$98)&gt;10,IF(AND(ISNUMBER('Test Sample Data'!G264),'Test Sample Data'!G264&lt;$B$1,'Test Sample Data'!G264&gt;0),'Test Sample Data'!G264,$B$1),"")</f>
        <v/>
      </c>
      <c r="H265" s="17" t="str">
        <f>IF(SUM('Test Sample Data'!H$3:H$98)&gt;10,IF(AND(ISNUMBER('Test Sample Data'!H264),'Test Sample Data'!H264&lt;$B$1,'Test Sample Data'!H264&gt;0),'Test Sample Data'!H264,$B$1),"")</f>
        <v/>
      </c>
      <c r="I265" s="17" t="str">
        <f>IF(SUM('Test Sample Data'!I$3:I$98)&gt;10,IF(AND(ISNUMBER('Test Sample Data'!I264),'Test Sample Data'!I264&lt;$B$1,'Test Sample Data'!I264&gt;0),'Test Sample Data'!I264,$B$1),"")</f>
        <v/>
      </c>
      <c r="J265" s="17" t="str">
        <f>IF(SUM('Test Sample Data'!J$3:J$98)&gt;10,IF(AND(ISNUMBER('Test Sample Data'!J264),'Test Sample Data'!J264&lt;$B$1,'Test Sample Data'!J264&gt;0),'Test Sample Data'!J264,$B$1),"")</f>
        <v/>
      </c>
      <c r="K265" s="17" t="str">
        <f>IF(SUM('Test Sample Data'!K$3:K$98)&gt;10,IF(AND(ISNUMBER('Test Sample Data'!K264),'Test Sample Data'!K264&lt;$B$1,'Test Sample Data'!K264&gt;0),'Test Sample Data'!K264,$B$1),"")</f>
        <v/>
      </c>
      <c r="L265" s="17" t="str">
        <f>IF(SUM('Test Sample Data'!L$3:L$98)&gt;10,IF(AND(ISNUMBER('Test Sample Data'!L264),'Test Sample Data'!L264&lt;$B$1,'Test Sample Data'!L264&gt;0),'Test Sample Data'!L264,$B$1),"")</f>
        <v/>
      </c>
      <c r="M265" s="17" t="str">
        <f>IF(SUM('Test Sample Data'!M$3:M$98)&gt;10,IF(AND(ISNUMBER('Test Sample Data'!M264),'Test Sample Data'!M264&lt;$B$1,'Test Sample Data'!M264&gt;0),'Test Sample Data'!M264,$B$1),"")</f>
        <v/>
      </c>
      <c r="N265" s="17" t="str">
        <f>'Gene Table'!E264</f>
        <v>mmu-miR-9-5p</v>
      </c>
      <c r="O265" s="17" t="str">
        <f>'Gene Table'!B264</f>
        <v>K22</v>
      </c>
      <c r="P265" s="17" t="str">
        <f>IF(SUM('Control Sample Data'!D$3:D$98)&gt;10,IF(AND(ISNUMBER('Control Sample Data'!D264),'Control Sample Data'!D264&lt;$B$1,'Control Sample Data'!D264&gt;0),'Control Sample Data'!D264,$B$1),"")</f>
        <v/>
      </c>
      <c r="Q265" s="17" t="str">
        <f>IF(SUM('Control Sample Data'!E$3:E$98)&gt;10,IF(AND(ISNUMBER('Control Sample Data'!E264),'Control Sample Data'!E264&lt;$B$1,'Control Sample Data'!E264&gt;0),'Control Sample Data'!E264,$B$1),"")</f>
        <v/>
      </c>
      <c r="R265" s="17" t="str">
        <f>IF(SUM('Control Sample Data'!F$3:F$98)&gt;10,IF(AND(ISNUMBER('Control Sample Data'!F264),'Control Sample Data'!F264&lt;$B$1,'Control Sample Data'!F264&gt;0),'Control Sample Data'!F264,$B$1),"")</f>
        <v/>
      </c>
      <c r="S265" s="17" t="str">
        <f>IF(SUM('Control Sample Data'!G$3:G$98)&gt;10,IF(AND(ISNUMBER('Control Sample Data'!G264),'Control Sample Data'!G264&lt;$B$1,'Control Sample Data'!G264&gt;0),'Control Sample Data'!G264,$B$1),"")</f>
        <v/>
      </c>
      <c r="T265" s="17" t="str">
        <f>IF(SUM('Control Sample Data'!H$3:H$98)&gt;10,IF(AND(ISNUMBER('Control Sample Data'!H264),'Control Sample Data'!H264&lt;$B$1,'Control Sample Data'!H264&gt;0),'Control Sample Data'!H264,$B$1),"")</f>
        <v/>
      </c>
      <c r="U265" s="17" t="str">
        <f>IF(SUM('Control Sample Data'!I$3:I$98)&gt;10,IF(AND(ISNUMBER('Control Sample Data'!I264),'Control Sample Data'!I264&lt;$B$1,'Control Sample Data'!I264&gt;0),'Control Sample Data'!I264,$B$1),"")</f>
        <v/>
      </c>
      <c r="V265" s="17" t="str">
        <f>IF(SUM('Control Sample Data'!J$3:J$98)&gt;10,IF(AND(ISNUMBER('Control Sample Data'!J264),'Control Sample Data'!J264&lt;$B$1,'Control Sample Data'!J264&gt;0),'Control Sample Data'!J264,$B$1),"")</f>
        <v/>
      </c>
      <c r="W265" s="17" t="str">
        <f>IF(SUM('Control Sample Data'!K$3:K$98)&gt;10,IF(AND(ISNUMBER('Control Sample Data'!K264),'Control Sample Data'!K264&lt;$B$1,'Control Sample Data'!K264&gt;0),'Control Sample Data'!K264,$B$1),"")</f>
        <v/>
      </c>
      <c r="X265" s="17" t="str">
        <f>IF(SUM('Control Sample Data'!L$3:L$98)&gt;10,IF(AND(ISNUMBER('Control Sample Data'!L264),'Control Sample Data'!L264&lt;$B$1,'Control Sample Data'!L264&gt;0),'Control Sample Data'!L264,$B$1),"")</f>
        <v/>
      </c>
      <c r="Y265" s="17" t="str">
        <f>IF(SUM('Control Sample Data'!M$3:M$98)&gt;10,IF(AND(ISNUMBER('Control Sample Data'!M264),'Control Sample Data'!M264&lt;$B$1,'Control Sample Data'!M264&gt;0),'Control Sample Data'!M264,$B$1),"")</f>
        <v/>
      </c>
      <c r="AT265" s="36" t="str">
        <f t="shared" si="174"/>
        <v/>
      </c>
      <c r="AU265" s="36" t="str">
        <f t="shared" si="175"/>
        <v/>
      </c>
      <c r="AV265" s="36" t="str">
        <f t="shared" si="176"/>
        <v/>
      </c>
      <c r="AW265" s="36" t="str">
        <f t="shared" si="177"/>
        <v/>
      </c>
      <c r="AX265" s="36" t="str">
        <f t="shared" si="178"/>
        <v/>
      </c>
      <c r="AY265" s="36" t="str">
        <f t="shared" si="179"/>
        <v/>
      </c>
      <c r="AZ265" s="36" t="str">
        <f t="shared" si="180"/>
        <v/>
      </c>
      <c r="BA265" s="36" t="str">
        <f t="shared" si="181"/>
        <v/>
      </c>
      <c r="BB265" s="36" t="str">
        <f t="shared" si="182"/>
        <v/>
      </c>
      <c r="BC265" s="36" t="str">
        <f t="shared" si="183"/>
        <v/>
      </c>
      <c r="BD265" s="36" t="str">
        <f t="shared" si="184"/>
        <v/>
      </c>
      <c r="BE265" s="36" t="str">
        <f t="shared" si="185"/>
        <v/>
      </c>
      <c r="BF265" s="36" t="str">
        <f t="shared" si="186"/>
        <v/>
      </c>
      <c r="BG265" s="36" t="str">
        <f t="shared" si="187"/>
        <v/>
      </c>
      <c r="BH265" s="36" t="str">
        <f t="shared" si="188"/>
        <v/>
      </c>
      <c r="BI265" s="36" t="str">
        <f t="shared" si="189"/>
        <v/>
      </c>
      <c r="BJ265" s="36" t="str">
        <f t="shared" si="190"/>
        <v/>
      </c>
      <c r="BK265" s="36" t="str">
        <f t="shared" si="191"/>
        <v/>
      </c>
      <c r="BL265" s="36" t="str">
        <f t="shared" si="192"/>
        <v/>
      </c>
      <c r="BM265" s="36" t="str">
        <f t="shared" si="193"/>
        <v/>
      </c>
      <c r="BN265" s="38" t="e">
        <f t="shared" si="172"/>
        <v>#DIV/0!</v>
      </c>
      <c r="BO265" s="38" t="e">
        <f t="shared" si="173"/>
        <v>#DIV/0!</v>
      </c>
      <c r="BP265" s="39" t="str">
        <f t="shared" si="194"/>
        <v/>
      </c>
      <c r="BQ265" s="39" t="str">
        <f t="shared" si="195"/>
        <v/>
      </c>
      <c r="BR265" s="39" t="str">
        <f t="shared" si="196"/>
        <v/>
      </c>
      <c r="BS265" s="39" t="str">
        <f t="shared" si="197"/>
        <v/>
      </c>
      <c r="BT265" s="39" t="str">
        <f t="shared" si="198"/>
        <v/>
      </c>
      <c r="BU265" s="39" t="str">
        <f t="shared" si="199"/>
        <v/>
      </c>
      <c r="BV265" s="39" t="str">
        <f t="shared" si="200"/>
        <v/>
      </c>
      <c r="BW265" s="39" t="str">
        <f t="shared" si="201"/>
        <v/>
      </c>
      <c r="BX265" s="39" t="str">
        <f t="shared" si="202"/>
        <v/>
      </c>
      <c r="BY265" s="39" t="str">
        <f t="shared" si="203"/>
        <v/>
      </c>
      <c r="BZ265" s="39" t="str">
        <f t="shared" si="204"/>
        <v/>
      </c>
      <c r="CA265" s="39" t="str">
        <f t="shared" si="205"/>
        <v/>
      </c>
      <c r="CB265" s="39" t="str">
        <f t="shared" si="206"/>
        <v/>
      </c>
      <c r="CC265" s="39" t="str">
        <f t="shared" si="207"/>
        <v/>
      </c>
      <c r="CD265" s="39" t="str">
        <f t="shared" si="208"/>
        <v/>
      </c>
      <c r="CE265" s="39" t="str">
        <f t="shared" si="209"/>
        <v/>
      </c>
      <c r="CF265" s="39" t="str">
        <f t="shared" si="210"/>
        <v/>
      </c>
      <c r="CG265" s="39" t="str">
        <f t="shared" si="211"/>
        <v/>
      </c>
      <c r="CH265" s="39" t="str">
        <f t="shared" si="212"/>
        <v/>
      </c>
      <c r="CI265" s="39" t="str">
        <f t="shared" si="213"/>
        <v/>
      </c>
    </row>
    <row r="266" spans="1:87">
      <c r="A266" s="18"/>
      <c r="B266" s="15" t="str">
        <f>'Gene Table'!E265</f>
        <v>mmu-miR-29b-3p</v>
      </c>
      <c r="C266" s="15" t="str">
        <f>'Gene Table'!B265</f>
        <v>K23</v>
      </c>
      <c r="D266" s="16" t="str">
        <f>IF(SUM('Test Sample Data'!D$3:D$98)&gt;10,IF(AND(ISNUMBER('Test Sample Data'!D265),'Test Sample Data'!D265&lt;$B$1,'Test Sample Data'!D265&gt;0),'Test Sample Data'!D265,$B$1),"")</f>
        <v/>
      </c>
      <c r="E266" s="17" t="str">
        <f>IF(SUM('Test Sample Data'!E$3:E$98)&gt;10,IF(AND(ISNUMBER('Test Sample Data'!E265),'Test Sample Data'!E265&lt;$B$1,'Test Sample Data'!E265&gt;0),'Test Sample Data'!E265,$B$1),"")</f>
        <v/>
      </c>
      <c r="F266" s="17" t="str">
        <f>IF(SUM('Test Sample Data'!F$3:F$98)&gt;10,IF(AND(ISNUMBER('Test Sample Data'!F265),'Test Sample Data'!F265&lt;$B$1,'Test Sample Data'!F265&gt;0),'Test Sample Data'!F265,$B$1),"")</f>
        <v/>
      </c>
      <c r="G266" s="17" t="str">
        <f>IF(SUM('Test Sample Data'!G$3:G$98)&gt;10,IF(AND(ISNUMBER('Test Sample Data'!G265),'Test Sample Data'!G265&lt;$B$1,'Test Sample Data'!G265&gt;0),'Test Sample Data'!G265,$B$1),"")</f>
        <v/>
      </c>
      <c r="H266" s="17" t="str">
        <f>IF(SUM('Test Sample Data'!H$3:H$98)&gt;10,IF(AND(ISNUMBER('Test Sample Data'!H265),'Test Sample Data'!H265&lt;$B$1,'Test Sample Data'!H265&gt;0),'Test Sample Data'!H265,$B$1),"")</f>
        <v/>
      </c>
      <c r="I266" s="17" t="str">
        <f>IF(SUM('Test Sample Data'!I$3:I$98)&gt;10,IF(AND(ISNUMBER('Test Sample Data'!I265),'Test Sample Data'!I265&lt;$B$1,'Test Sample Data'!I265&gt;0),'Test Sample Data'!I265,$B$1),"")</f>
        <v/>
      </c>
      <c r="J266" s="17" t="str">
        <f>IF(SUM('Test Sample Data'!J$3:J$98)&gt;10,IF(AND(ISNUMBER('Test Sample Data'!J265),'Test Sample Data'!J265&lt;$B$1,'Test Sample Data'!J265&gt;0),'Test Sample Data'!J265,$B$1),"")</f>
        <v/>
      </c>
      <c r="K266" s="17" t="str">
        <f>IF(SUM('Test Sample Data'!K$3:K$98)&gt;10,IF(AND(ISNUMBER('Test Sample Data'!K265),'Test Sample Data'!K265&lt;$B$1,'Test Sample Data'!K265&gt;0),'Test Sample Data'!K265,$B$1),"")</f>
        <v/>
      </c>
      <c r="L266" s="17" t="str">
        <f>IF(SUM('Test Sample Data'!L$3:L$98)&gt;10,IF(AND(ISNUMBER('Test Sample Data'!L265),'Test Sample Data'!L265&lt;$B$1,'Test Sample Data'!L265&gt;0),'Test Sample Data'!L265,$B$1),"")</f>
        <v/>
      </c>
      <c r="M266" s="17" t="str">
        <f>IF(SUM('Test Sample Data'!M$3:M$98)&gt;10,IF(AND(ISNUMBER('Test Sample Data'!M265),'Test Sample Data'!M265&lt;$B$1,'Test Sample Data'!M265&gt;0),'Test Sample Data'!M265,$B$1),"")</f>
        <v/>
      </c>
      <c r="N266" s="17" t="str">
        <f>'Gene Table'!E265</f>
        <v>mmu-miR-29b-3p</v>
      </c>
      <c r="O266" s="17" t="str">
        <f>'Gene Table'!B265</f>
        <v>K23</v>
      </c>
      <c r="P266" s="17" t="str">
        <f>IF(SUM('Control Sample Data'!D$3:D$98)&gt;10,IF(AND(ISNUMBER('Control Sample Data'!D265),'Control Sample Data'!D265&lt;$B$1,'Control Sample Data'!D265&gt;0),'Control Sample Data'!D265,$B$1),"")</f>
        <v/>
      </c>
      <c r="Q266" s="17" t="str">
        <f>IF(SUM('Control Sample Data'!E$3:E$98)&gt;10,IF(AND(ISNUMBER('Control Sample Data'!E265),'Control Sample Data'!E265&lt;$B$1,'Control Sample Data'!E265&gt;0),'Control Sample Data'!E265,$B$1),"")</f>
        <v/>
      </c>
      <c r="R266" s="17" t="str">
        <f>IF(SUM('Control Sample Data'!F$3:F$98)&gt;10,IF(AND(ISNUMBER('Control Sample Data'!F265),'Control Sample Data'!F265&lt;$B$1,'Control Sample Data'!F265&gt;0),'Control Sample Data'!F265,$B$1),"")</f>
        <v/>
      </c>
      <c r="S266" s="17" t="str">
        <f>IF(SUM('Control Sample Data'!G$3:G$98)&gt;10,IF(AND(ISNUMBER('Control Sample Data'!G265),'Control Sample Data'!G265&lt;$B$1,'Control Sample Data'!G265&gt;0),'Control Sample Data'!G265,$B$1),"")</f>
        <v/>
      </c>
      <c r="T266" s="17" t="str">
        <f>IF(SUM('Control Sample Data'!H$3:H$98)&gt;10,IF(AND(ISNUMBER('Control Sample Data'!H265),'Control Sample Data'!H265&lt;$B$1,'Control Sample Data'!H265&gt;0),'Control Sample Data'!H265,$B$1),"")</f>
        <v/>
      </c>
      <c r="U266" s="17" t="str">
        <f>IF(SUM('Control Sample Data'!I$3:I$98)&gt;10,IF(AND(ISNUMBER('Control Sample Data'!I265),'Control Sample Data'!I265&lt;$B$1,'Control Sample Data'!I265&gt;0),'Control Sample Data'!I265,$B$1),"")</f>
        <v/>
      </c>
      <c r="V266" s="17" t="str">
        <f>IF(SUM('Control Sample Data'!J$3:J$98)&gt;10,IF(AND(ISNUMBER('Control Sample Data'!J265),'Control Sample Data'!J265&lt;$B$1,'Control Sample Data'!J265&gt;0),'Control Sample Data'!J265,$B$1),"")</f>
        <v/>
      </c>
      <c r="W266" s="17" t="str">
        <f>IF(SUM('Control Sample Data'!K$3:K$98)&gt;10,IF(AND(ISNUMBER('Control Sample Data'!K265),'Control Sample Data'!K265&lt;$B$1,'Control Sample Data'!K265&gt;0),'Control Sample Data'!K265,$B$1),"")</f>
        <v/>
      </c>
      <c r="X266" s="17" t="str">
        <f>IF(SUM('Control Sample Data'!L$3:L$98)&gt;10,IF(AND(ISNUMBER('Control Sample Data'!L265),'Control Sample Data'!L265&lt;$B$1,'Control Sample Data'!L265&gt;0),'Control Sample Data'!L265,$B$1),"")</f>
        <v/>
      </c>
      <c r="Y266" s="17" t="str">
        <f>IF(SUM('Control Sample Data'!M$3:M$98)&gt;10,IF(AND(ISNUMBER('Control Sample Data'!M265),'Control Sample Data'!M265&lt;$B$1,'Control Sample Data'!M265&gt;0),'Control Sample Data'!M265,$B$1),"")</f>
        <v/>
      </c>
      <c r="AT266" s="36" t="str">
        <f t="shared" si="174"/>
        <v/>
      </c>
      <c r="AU266" s="36" t="str">
        <f t="shared" si="175"/>
        <v/>
      </c>
      <c r="AV266" s="36" t="str">
        <f t="shared" si="176"/>
        <v/>
      </c>
      <c r="AW266" s="36" t="str">
        <f t="shared" si="177"/>
        <v/>
      </c>
      <c r="AX266" s="36" t="str">
        <f t="shared" si="178"/>
        <v/>
      </c>
      <c r="AY266" s="36" t="str">
        <f t="shared" si="179"/>
        <v/>
      </c>
      <c r="AZ266" s="36" t="str">
        <f t="shared" si="180"/>
        <v/>
      </c>
      <c r="BA266" s="36" t="str">
        <f t="shared" si="181"/>
        <v/>
      </c>
      <c r="BB266" s="36" t="str">
        <f t="shared" si="182"/>
        <v/>
      </c>
      <c r="BC266" s="36" t="str">
        <f t="shared" si="183"/>
        <v/>
      </c>
      <c r="BD266" s="36" t="str">
        <f t="shared" si="184"/>
        <v/>
      </c>
      <c r="BE266" s="36" t="str">
        <f t="shared" si="185"/>
        <v/>
      </c>
      <c r="BF266" s="36" t="str">
        <f t="shared" si="186"/>
        <v/>
      </c>
      <c r="BG266" s="36" t="str">
        <f t="shared" si="187"/>
        <v/>
      </c>
      <c r="BH266" s="36" t="str">
        <f t="shared" si="188"/>
        <v/>
      </c>
      <c r="BI266" s="36" t="str">
        <f t="shared" si="189"/>
        <v/>
      </c>
      <c r="BJ266" s="36" t="str">
        <f t="shared" si="190"/>
        <v/>
      </c>
      <c r="BK266" s="36" t="str">
        <f t="shared" si="191"/>
        <v/>
      </c>
      <c r="BL266" s="36" t="str">
        <f t="shared" si="192"/>
        <v/>
      </c>
      <c r="BM266" s="36" t="str">
        <f t="shared" si="193"/>
        <v/>
      </c>
      <c r="BN266" s="38" t="e">
        <f t="shared" si="172"/>
        <v>#DIV/0!</v>
      </c>
      <c r="BO266" s="38" t="e">
        <f t="shared" si="173"/>
        <v>#DIV/0!</v>
      </c>
      <c r="BP266" s="39" t="str">
        <f t="shared" si="194"/>
        <v/>
      </c>
      <c r="BQ266" s="39" t="str">
        <f t="shared" si="195"/>
        <v/>
      </c>
      <c r="BR266" s="39" t="str">
        <f t="shared" si="196"/>
        <v/>
      </c>
      <c r="BS266" s="39" t="str">
        <f t="shared" si="197"/>
        <v/>
      </c>
      <c r="BT266" s="39" t="str">
        <f t="shared" si="198"/>
        <v/>
      </c>
      <c r="BU266" s="39" t="str">
        <f t="shared" si="199"/>
        <v/>
      </c>
      <c r="BV266" s="39" t="str">
        <f t="shared" si="200"/>
        <v/>
      </c>
      <c r="BW266" s="39" t="str">
        <f t="shared" si="201"/>
        <v/>
      </c>
      <c r="BX266" s="39" t="str">
        <f t="shared" si="202"/>
        <v/>
      </c>
      <c r="BY266" s="39" t="str">
        <f t="shared" si="203"/>
        <v/>
      </c>
      <c r="BZ266" s="39" t="str">
        <f t="shared" si="204"/>
        <v/>
      </c>
      <c r="CA266" s="39" t="str">
        <f t="shared" si="205"/>
        <v/>
      </c>
      <c r="CB266" s="39" t="str">
        <f t="shared" si="206"/>
        <v/>
      </c>
      <c r="CC266" s="39" t="str">
        <f t="shared" si="207"/>
        <v/>
      </c>
      <c r="CD266" s="39" t="str">
        <f t="shared" si="208"/>
        <v/>
      </c>
      <c r="CE266" s="39" t="str">
        <f t="shared" si="209"/>
        <v/>
      </c>
      <c r="CF266" s="39" t="str">
        <f t="shared" si="210"/>
        <v/>
      </c>
      <c r="CG266" s="39" t="str">
        <f t="shared" si="211"/>
        <v/>
      </c>
      <c r="CH266" s="39" t="str">
        <f t="shared" si="212"/>
        <v/>
      </c>
      <c r="CI266" s="39" t="str">
        <f t="shared" si="213"/>
        <v/>
      </c>
    </row>
    <row r="267" spans="1:87">
      <c r="A267" s="18"/>
      <c r="B267" s="15" t="str">
        <f>'Gene Table'!E266</f>
        <v>mmu-miR-93-5p</v>
      </c>
      <c r="C267" s="15" t="str">
        <f>'Gene Table'!B266</f>
        <v>K24</v>
      </c>
      <c r="D267" s="16" t="str">
        <f>IF(SUM('Test Sample Data'!D$3:D$98)&gt;10,IF(AND(ISNUMBER('Test Sample Data'!D266),'Test Sample Data'!D266&lt;$B$1,'Test Sample Data'!D266&gt;0),'Test Sample Data'!D266,$B$1),"")</f>
        <v/>
      </c>
      <c r="E267" s="17" t="str">
        <f>IF(SUM('Test Sample Data'!E$3:E$98)&gt;10,IF(AND(ISNUMBER('Test Sample Data'!E266),'Test Sample Data'!E266&lt;$B$1,'Test Sample Data'!E266&gt;0),'Test Sample Data'!E266,$B$1),"")</f>
        <v/>
      </c>
      <c r="F267" s="17" t="str">
        <f>IF(SUM('Test Sample Data'!F$3:F$98)&gt;10,IF(AND(ISNUMBER('Test Sample Data'!F266),'Test Sample Data'!F266&lt;$B$1,'Test Sample Data'!F266&gt;0),'Test Sample Data'!F266,$B$1),"")</f>
        <v/>
      </c>
      <c r="G267" s="17" t="str">
        <f>IF(SUM('Test Sample Data'!G$3:G$98)&gt;10,IF(AND(ISNUMBER('Test Sample Data'!G266),'Test Sample Data'!G266&lt;$B$1,'Test Sample Data'!G266&gt;0),'Test Sample Data'!G266,$B$1),"")</f>
        <v/>
      </c>
      <c r="H267" s="17" t="str">
        <f>IF(SUM('Test Sample Data'!H$3:H$98)&gt;10,IF(AND(ISNUMBER('Test Sample Data'!H266),'Test Sample Data'!H266&lt;$B$1,'Test Sample Data'!H266&gt;0),'Test Sample Data'!H266,$B$1),"")</f>
        <v/>
      </c>
      <c r="I267" s="17" t="str">
        <f>IF(SUM('Test Sample Data'!I$3:I$98)&gt;10,IF(AND(ISNUMBER('Test Sample Data'!I266),'Test Sample Data'!I266&lt;$B$1,'Test Sample Data'!I266&gt;0),'Test Sample Data'!I266,$B$1),"")</f>
        <v/>
      </c>
      <c r="J267" s="17" t="str">
        <f>IF(SUM('Test Sample Data'!J$3:J$98)&gt;10,IF(AND(ISNUMBER('Test Sample Data'!J266),'Test Sample Data'!J266&lt;$B$1,'Test Sample Data'!J266&gt;0),'Test Sample Data'!J266,$B$1),"")</f>
        <v/>
      </c>
      <c r="K267" s="17" t="str">
        <f>IF(SUM('Test Sample Data'!K$3:K$98)&gt;10,IF(AND(ISNUMBER('Test Sample Data'!K266),'Test Sample Data'!K266&lt;$B$1,'Test Sample Data'!K266&gt;0),'Test Sample Data'!K266,$B$1),"")</f>
        <v/>
      </c>
      <c r="L267" s="17" t="str">
        <f>IF(SUM('Test Sample Data'!L$3:L$98)&gt;10,IF(AND(ISNUMBER('Test Sample Data'!L266),'Test Sample Data'!L266&lt;$B$1,'Test Sample Data'!L266&gt;0),'Test Sample Data'!L266,$B$1),"")</f>
        <v/>
      </c>
      <c r="M267" s="17" t="str">
        <f>IF(SUM('Test Sample Data'!M$3:M$98)&gt;10,IF(AND(ISNUMBER('Test Sample Data'!M266),'Test Sample Data'!M266&lt;$B$1,'Test Sample Data'!M266&gt;0),'Test Sample Data'!M266,$B$1),"")</f>
        <v/>
      </c>
      <c r="N267" s="17" t="str">
        <f>'Gene Table'!E266</f>
        <v>mmu-miR-93-5p</v>
      </c>
      <c r="O267" s="17" t="str">
        <f>'Gene Table'!B266</f>
        <v>K24</v>
      </c>
      <c r="P267" s="17" t="str">
        <f>IF(SUM('Control Sample Data'!D$3:D$98)&gt;10,IF(AND(ISNUMBER('Control Sample Data'!D266),'Control Sample Data'!D266&lt;$B$1,'Control Sample Data'!D266&gt;0),'Control Sample Data'!D266,$B$1),"")</f>
        <v/>
      </c>
      <c r="Q267" s="17" t="str">
        <f>IF(SUM('Control Sample Data'!E$3:E$98)&gt;10,IF(AND(ISNUMBER('Control Sample Data'!E266),'Control Sample Data'!E266&lt;$B$1,'Control Sample Data'!E266&gt;0),'Control Sample Data'!E266,$B$1),"")</f>
        <v/>
      </c>
      <c r="R267" s="17" t="str">
        <f>IF(SUM('Control Sample Data'!F$3:F$98)&gt;10,IF(AND(ISNUMBER('Control Sample Data'!F266),'Control Sample Data'!F266&lt;$B$1,'Control Sample Data'!F266&gt;0),'Control Sample Data'!F266,$B$1),"")</f>
        <v/>
      </c>
      <c r="S267" s="17" t="str">
        <f>IF(SUM('Control Sample Data'!G$3:G$98)&gt;10,IF(AND(ISNUMBER('Control Sample Data'!G266),'Control Sample Data'!G266&lt;$B$1,'Control Sample Data'!G266&gt;0),'Control Sample Data'!G266,$B$1),"")</f>
        <v/>
      </c>
      <c r="T267" s="17" t="str">
        <f>IF(SUM('Control Sample Data'!H$3:H$98)&gt;10,IF(AND(ISNUMBER('Control Sample Data'!H266),'Control Sample Data'!H266&lt;$B$1,'Control Sample Data'!H266&gt;0),'Control Sample Data'!H266,$B$1),"")</f>
        <v/>
      </c>
      <c r="U267" s="17" t="str">
        <f>IF(SUM('Control Sample Data'!I$3:I$98)&gt;10,IF(AND(ISNUMBER('Control Sample Data'!I266),'Control Sample Data'!I266&lt;$B$1,'Control Sample Data'!I266&gt;0),'Control Sample Data'!I266,$B$1),"")</f>
        <v/>
      </c>
      <c r="V267" s="17" t="str">
        <f>IF(SUM('Control Sample Data'!J$3:J$98)&gt;10,IF(AND(ISNUMBER('Control Sample Data'!J266),'Control Sample Data'!J266&lt;$B$1,'Control Sample Data'!J266&gt;0),'Control Sample Data'!J266,$B$1),"")</f>
        <v/>
      </c>
      <c r="W267" s="17" t="str">
        <f>IF(SUM('Control Sample Data'!K$3:K$98)&gt;10,IF(AND(ISNUMBER('Control Sample Data'!K266),'Control Sample Data'!K266&lt;$B$1,'Control Sample Data'!K266&gt;0),'Control Sample Data'!K266,$B$1),"")</f>
        <v/>
      </c>
      <c r="X267" s="17" t="str">
        <f>IF(SUM('Control Sample Data'!L$3:L$98)&gt;10,IF(AND(ISNUMBER('Control Sample Data'!L266),'Control Sample Data'!L266&lt;$B$1,'Control Sample Data'!L266&gt;0),'Control Sample Data'!L266,$B$1),"")</f>
        <v/>
      </c>
      <c r="Y267" s="17" t="str">
        <f>IF(SUM('Control Sample Data'!M$3:M$98)&gt;10,IF(AND(ISNUMBER('Control Sample Data'!M266),'Control Sample Data'!M266&lt;$B$1,'Control Sample Data'!M266&gt;0),'Control Sample Data'!M266,$B$1),"")</f>
        <v/>
      </c>
      <c r="AT267" s="36" t="str">
        <f t="shared" si="174"/>
        <v/>
      </c>
      <c r="AU267" s="36" t="str">
        <f t="shared" si="175"/>
        <v/>
      </c>
      <c r="AV267" s="36" t="str">
        <f t="shared" si="176"/>
        <v/>
      </c>
      <c r="AW267" s="36" t="str">
        <f t="shared" si="177"/>
        <v/>
      </c>
      <c r="AX267" s="36" t="str">
        <f t="shared" si="178"/>
        <v/>
      </c>
      <c r="AY267" s="36" t="str">
        <f t="shared" si="179"/>
        <v/>
      </c>
      <c r="AZ267" s="36" t="str">
        <f t="shared" si="180"/>
        <v/>
      </c>
      <c r="BA267" s="36" t="str">
        <f t="shared" si="181"/>
        <v/>
      </c>
      <c r="BB267" s="36" t="str">
        <f t="shared" si="182"/>
        <v/>
      </c>
      <c r="BC267" s="36" t="str">
        <f t="shared" si="183"/>
        <v/>
      </c>
      <c r="BD267" s="36" t="str">
        <f t="shared" si="184"/>
        <v/>
      </c>
      <c r="BE267" s="36" t="str">
        <f t="shared" si="185"/>
        <v/>
      </c>
      <c r="BF267" s="36" t="str">
        <f t="shared" si="186"/>
        <v/>
      </c>
      <c r="BG267" s="36" t="str">
        <f t="shared" si="187"/>
        <v/>
      </c>
      <c r="BH267" s="36" t="str">
        <f t="shared" si="188"/>
        <v/>
      </c>
      <c r="BI267" s="36" t="str">
        <f t="shared" si="189"/>
        <v/>
      </c>
      <c r="BJ267" s="36" t="str">
        <f t="shared" si="190"/>
        <v/>
      </c>
      <c r="BK267" s="36" t="str">
        <f t="shared" si="191"/>
        <v/>
      </c>
      <c r="BL267" s="36" t="str">
        <f t="shared" si="192"/>
        <v/>
      </c>
      <c r="BM267" s="36" t="str">
        <f t="shared" si="193"/>
        <v/>
      </c>
      <c r="BN267" s="38" t="e">
        <f t="shared" si="172"/>
        <v>#DIV/0!</v>
      </c>
      <c r="BO267" s="38" t="e">
        <f t="shared" si="173"/>
        <v>#DIV/0!</v>
      </c>
      <c r="BP267" s="39" t="str">
        <f t="shared" si="194"/>
        <v/>
      </c>
      <c r="BQ267" s="39" t="str">
        <f t="shared" si="195"/>
        <v/>
      </c>
      <c r="BR267" s="39" t="str">
        <f t="shared" si="196"/>
        <v/>
      </c>
      <c r="BS267" s="39" t="str">
        <f t="shared" si="197"/>
        <v/>
      </c>
      <c r="BT267" s="39" t="str">
        <f t="shared" si="198"/>
        <v/>
      </c>
      <c r="BU267" s="39" t="str">
        <f t="shared" si="199"/>
        <v/>
      </c>
      <c r="BV267" s="39" t="str">
        <f t="shared" si="200"/>
        <v/>
      </c>
      <c r="BW267" s="39" t="str">
        <f t="shared" si="201"/>
        <v/>
      </c>
      <c r="BX267" s="39" t="str">
        <f t="shared" si="202"/>
        <v/>
      </c>
      <c r="BY267" s="39" t="str">
        <f t="shared" si="203"/>
        <v/>
      </c>
      <c r="BZ267" s="39" t="str">
        <f t="shared" si="204"/>
        <v/>
      </c>
      <c r="CA267" s="39" t="str">
        <f t="shared" si="205"/>
        <v/>
      </c>
      <c r="CB267" s="39" t="str">
        <f t="shared" si="206"/>
        <v/>
      </c>
      <c r="CC267" s="39" t="str">
        <f t="shared" si="207"/>
        <v/>
      </c>
      <c r="CD267" s="39" t="str">
        <f t="shared" si="208"/>
        <v/>
      </c>
      <c r="CE267" s="39" t="str">
        <f t="shared" si="209"/>
        <v/>
      </c>
      <c r="CF267" s="39" t="str">
        <f t="shared" si="210"/>
        <v/>
      </c>
      <c r="CG267" s="39" t="str">
        <f t="shared" si="211"/>
        <v/>
      </c>
      <c r="CH267" s="39" t="str">
        <f t="shared" si="212"/>
        <v/>
      </c>
      <c r="CI267" s="39" t="str">
        <f t="shared" si="213"/>
        <v/>
      </c>
    </row>
    <row r="268" spans="1:87">
      <c r="A268" s="18"/>
      <c r="B268" s="15" t="str">
        <f>'Gene Table'!E267</f>
        <v>mmu-miR-466f-3p</v>
      </c>
      <c r="C268" s="15" t="str">
        <f>'Gene Table'!B267</f>
        <v>L01</v>
      </c>
      <c r="D268" s="16" t="str">
        <f>IF(SUM('Test Sample Data'!D$3:D$98)&gt;10,IF(AND(ISNUMBER('Test Sample Data'!D267),'Test Sample Data'!D267&lt;$B$1,'Test Sample Data'!D267&gt;0),'Test Sample Data'!D267,$B$1),"")</f>
        <v/>
      </c>
      <c r="E268" s="17" t="str">
        <f>IF(SUM('Test Sample Data'!E$3:E$98)&gt;10,IF(AND(ISNUMBER('Test Sample Data'!E267),'Test Sample Data'!E267&lt;$B$1,'Test Sample Data'!E267&gt;0),'Test Sample Data'!E267,$B$1),"")</f>
        <v/>
      </c>
      <c r="F268" s="17" t="str">
        <f>IF(SUM('Test Sample Data'!F$3:F$98)&gt;10,IF(AND(ISNUMBER('Test Sample Data'!F267),'Test Sample Data'!F267&lt;$B$1,'Test Sample Data'!F267&gt;0),'Test Sample Data'!F267,$B$1),"")</f>
        <v/>
      </c>
      <c r="G268" s="17" t="str">
        <f>IF(SUM('Test Sample Data'!G$3:G$98)&gt;10,IF(AND(ISNUMBER('Test Sample Data'!G267),'Test Sample Data'!G267&lt;$B$1,'Test Sample Data'!G267&gt;0),'Test Sample Data'!G267,$B$1),"")</f>
        <v/>
      </c>
      <c r="H268" s="17" t="str">
        <f>IF(SUM('Test Sample Data'!H$3:H$98)&gt;10,IF(AND(ISNUMBER('Test Sample Data'!H267),'Test Sample Data'!H267&lt;$B$1,'Test Sample Data'!H267&gt;0),'Test Sample Data'!H267,$B$1),"")</f>
        <v/>
      </c>
      <c r="I268" s="17" t="str">
        <f>IF(SUM('Test Sample Data'!I$3:I$98)&gt;10,IF(AND(ISNUMBER('Test Sample Data'!I267),'Test Sample Data'!I267&lt;$B$1,'Test Sample Data'!I267&gt;0),'Test Sample Data'!I267,$B$1),"")</f>
        <v/>
      </c>
      <c r="J268" s="17" t="str">
        <f>IF(SUM('Test Sample Data'!J$3:J$98)&gt;10,IF(AND(ISNUMBER('Test Sample Data'!J267),'Test Sample Data'!J267&lt;$B$1,'Test Sample Data'!J267&gt;0),'Test Sample Data'!J267,$B$1),"")</f>
        <v/>
      </c>
      <c r="K268" s="17" t="str">
        <f>IF(SUM('Test Sample Data'!K$3:K$98)&gt;10,IF(AND(ISNUMBER('Test Sample Data'!K267),'Test Sample Data'!K267&lt;$B$1,'Test Sample Data'!K267&gt;0),'Test Sample Data'!K267,$B$1),"")</f>
        <v/>
      </c>
      <c r="L268" s="17" t="str">
        <f>IF(SUM('Test Sample Data'!L$3:L$98)&gt;10,IF(AND(ISNUMBER('Test Sample Data'!L267),'Test Sample Data'!L267&lt;$B$1,'Test Sample Data'!L267&gt;0),'Test Sample Data'!L267,$B$1),"")</f>
        <v/>
      </c>
      <c r="M268" s="17" t="str">
        <f>IF(SUM('Test Sample Data'!M$3:M$98)&gt;10,IF(AND(ISNUMBER('Test Sample Data'!M267),'Test Sample Data'!M267&lt;$B$1,'Test Sample Data'!M267&gt;0),'Test Sample Data'!M267,$B$1),"")</f>
        <v/>
      </c>
      <c r="N268" s="17" t="str">
        <f>'Gene Table'!E267</f>
        <v>mmu-miR-466f-3p</v>
      </c>
      <c r="O268" s="17" t="str">
        <f>'Gene Table'!B267</f>
        <v>L01</v>
      </c>
      <c r="P268" s="17" t="str">
        <f>IF(SUM('Control Sample Data'!D$3:D$98)&gt;10,IF(AND(ISNUMBER('Control Sample Data'!D267),'Control Sample Data'!D267&lt;$B$1,'Control Sample Data'!D267&gt;0),'Control Sample Data'!D267,$B$1),"")</f>
        <v/>
      </c>
      <c r="Q268" s="17" t="str">
        <f>IF(SUM('Control Sample Data'!E$3:E$98)&gt;10,IF(AND(ISNUMBER('Control Sample Data'!E267),'Control Sample Data'!E267&lt;$B$1,'Control Sample Data'!E267&gt;0),'Control Sample Data'!E267,$B$1),"")</f>
        <v/>
      </c>
      <c r="R268" s="17" t="str">
        <f>IF(SUM('Control Sample Data'!F$3:F$98)&gt;10,IF(AND(ISNUMBER('Control Sample Data'!F267),'Control Sample Data'!F267&lt;$B$1,'Control Sample Data'!F267&gt;0),'Control Sample Data'!F267,$B$1),"")</f>
        <v/>
      </c>
      <c r="S268" s="17" t="str">
        <f>IF(SUM('Control Sample Data'!G$3:G$98)&gt;10,IF(AND(ISNUMBER('Control Sample Data'!G267),'Control Sample Data'!G267&lt;$B$1,'Control Sample Data'!G267&gt;0),'Control Sample Data'!G267,$B$1),"")</f>
        <v/>
      </c>
      <c r="T268" s="17" t="str">
        <f>IF(SUM('Control Sample Data'!H$3:H$98)&gt;10,IF(AND(ISNUMBER('Control Sample Data'!H267),'Control Sample Data'!H267&lt;$B$1,'Control Sample Data'!H267&gt;0),'Control Sample Data'!H267,$B$1),"")</f>
        <v/>
      </c>
      <c r="U268" s="17" t="str">
        <f>IF(SUM('Control Sample Data'!I$3:I$98)&gt;10,IF(AND(ISNUMBER('Control Sample Data'!I267),'Control Sample Data'!I267&lt;$B$1,'Control Sample Data'!I267&gt;0),'Control Sample Data'!I267,$B$1),"")</f>
        <v/>
      </c>
      <c r="V268" s="17" t="str">
        <f>IF(SUM('Control Sample Data'!J$3:J$98)&gt;10,IF(AND(ISNUMBER('Control Sample Data'!J267),'Control Sample Data'!J267&lt;$B$1,'Control Sample Data'!J267&gt;0),'Control Sample Data'!J267,$B$1),"")</f>
        <v/>
      </c>
      <c r="W268" s="17" t="str">
        <f>IF(SUM('Control Sample Data'!K$3:K$98)&gt;10,IF(AND(ISNUMBER('Control Sample Data'!K267),'Control Sample Data'!K267&lt;$B$1,'Control Sample Data'!K267&gt;0),'Control Sample Data'!K267,$B$1),"")</f>
        <v/>
      </c>
      <c r="X268" s="17" t="str">
        <f>IF(SUM('Control Sample Data'!L$3:L$98)&gt;10,IF(AND(ISNUMBER('Control Sample Data'!L267),'Control Sample Data'!L267&lt;$B$1,'Control Sample Data'!L267&gt;0),'Control Sample Data'!L267,$B$1),"")</f>
        <v/>
      </c>
      <c r="Y268" s="17" t="str">
        <f>IF(SUM('Control Sample Data'!M$3:M$98)&gt;10,IF(AND(ISNUMBER('Control Sample Data'!M267),'Control Sample Data'!M267&lt;$B$1,'Control Sample Data'!M267&gt;0),'Control Sample Data'!M267,$B$1),"")</f>
        <v/>
      </c>
      <c r="AT268" s="36" t="str">
        <f t="shared" si="174"/>
        <v/>
      </c>
      <c r="AU268" s="36" t="str">
        <f t="shared" si="175"/>
        <v/>
      </c>
      <c r="AV268" s="36" t="str">
        <f t="shared" si="176"/>
        <v/>
      </c>
      <c r="AW268" s="36" t="str">
        <f t="shared" si="177"/>
        <v/>
      </c>
      <c r="AX268" s="36" t="str">
        <f t="shared" si="178"/>
        <v/>
      </c>
      <c r="AY268" s="36" t="str">
        <f t="shared" si="179"/>
        <v/>
      </c>
      <c r="AZ268" s="36" t="str">
        <f t="shared" si="180"/>
        <v/>
      </c>
      <c r="BA268" s="36" t="str">
        <f t="shared" si="181"/>
        <v/>
      </c>
      <c r="BB268" s="36" t="str">
        <f t="shared" si="182"/>
        <v/>
      </c>
      <c r="BC268" s="36" t="str">
        <f t="shared" si="183"/>
        <v/>
      </c>
      <c r="BD268" s="36" t="str">
        <f t="shared" si="184"/>
        <v/>
      </c>
      <c r="BE268" s="36" t="str">
        <f t="shared" si="185"/>
        <v/>
      </c>
      <c r="BF268" s="36" t="str">
        <f t="shared" si="186"/>
        <v/>
      </c>
      <c r="BG268" s="36" t="str">
        <f t="shared" si="187"/>
        <v/>
      </c>
      <c r="BH268" s="36" t="str">
        <f t="shared" si="188"/>
        <v/>
      </c>
      <c r="BI268" s="36" t="str">
        <f t="shared" si="189"/>
        <v/>
      </c>
      <c r="BJ268" s="36" t="str">
        <f t="shared" si="190"/>
        <v/>
      </c>
      <c r="BK268" s="36" t="str">
        <f t="shared" si="191"/>
        <v/>
      </c>
      <c r="BL268" s="36" t="str">
        <f t="shared" si="192"/>
        <v/>
      </c>
      <c r="BM268" s="36" t="str">
        <f t="shared" si="193"/>
        <v/>
      </c>
      <c r="BN268" s="38" t="e">
        <f t="shared" si="172"/>
        <v>#DIV/0!</v>
      </c>
      <c r="BO268" s="38" t="e">
        <f t="shared" si="173"/>
        <v>#DIV/0!</v>
      </c>
      <c r="BP268" s="39" t="str">
        <f t="shared" si="194"/>
        <v/>
      </c>
      <c r="BQ268" s="39" t="str">
        <f t="shared" si="195"/>
        <v/>
      </c>
      <c r="BR268" s="39" t="str">
        <f t="shared" si="196"/>
        <v/>
      </c>
      <c r="BS268" s="39" t="str">
        <f t="shared" si="197"/>
        <v/>
      </c>
      <c r="BT268" s="39" t="str">
        <f t="shared" si="198"/>
        <v/>
      </c>
      <c r="BU268" s="39" t="str">
        <f t="shared" si="199"/>
        <v/>
      </c>
      <c r="BV268" s="39" t="str">
        <f t="shared" si="200"/>
        <v/>
      </c>
      <c r="BW268" s="39" t="str">
        <f t="shared" si="201"/>
        <v/>
      </c>
      <c r="BX268" s="39" t="str">
        <f t="shared" si="202"/>
        <v/>
      </c>
      <c r="BY268" s="39" t="str">
        <f t="shared" si="203"/>
        <v/>
      </c>
      <c r="BZ268" s="39" t="str">
        <f t="shared" si="204"/>
        <v/>
      </c>
      <c r="CA268" s="39" t="str">
        <f t="shared" si="205"/>
        <v/>
      </c>
      <c r="CB268" s="39" t="str">
        <f t="shared" si="206"/>
        <v/>
      </c>
      <c r="CC268" s="39" t="str">
        <f t="shared" si="207"/>
        <v/>
      </c>
      <c r="CD268" s="39" t="str">
        <f t="shared" si="208"/>
        <v/>
      </c>
      <c r="CE268" s="39" t="str">
        <f t="shared" si="209"/>
        <v/>
      </c>
      <c r="CF268" s="39" t="str">
        <f t="shared" si="210"/>
        <v/>
      </c>
      <c r="CG268" s="39" t="str">
        <f t="shared" si="211"/>
        <v/>
      </c>
      <c r="CH268" s="39" t="str">
        <f t="shared" si="212"/>
        <v/>
      </c>
      <c r="CI268" s="39" t="str">
        <f t="shared" si="213"/>
        <v/>
      </c>
    </row>
    <row r="269" spans="1:87">
      <c r="A269" s="18"/>
      <c r="B269" s="15" t="str">
        <f>'Gene Table'!E268</f>
        <v>mmu-miR-871-5p</v>
      </c>
      <c r="C269" s="15" t="str">
        <f>'Gene Table'!B268</f>
        <v>L02</v>
      </c>
      <c r="D269" s="16" t="str">
        <f>IF(SUM('Test Sample Data'!D$3:D$98)&gt;10,IF(AND(ISNUMBER('Test Sample Data'!D268),'Test Sample Data'!D268&lt;$B$1,'Test Sample Data'!D268&gt;0),'Test Sample Data'!D268,$B$1),"")</f>
        <v/>
      </c>
      <c r="E269" s="17" t="str">
        <f>IF(SUM('Test Sample Data'!E$3:E$98)&gt;10,IF(AND(ISNUMBER('Test Sample Data'!E268),'Test Sample Data'!E268&lt;$B$1,'Test Sample Data'!E268&gt;0),'Test Sample Data'!E268,$B$1),"")</f>
        <v/>
      </c>
      <c r="F269" s="17" t="str">
        <f>IF(SUM('Test Sample Data'!F$3:F$98)&gt;10,IF(AND(ISNUMBER('Test Sample Data'!F268),'Test Sample Data'!F268&lt;$B$1,'Test Sample Data'!F268&gt;0),'Test Sample Data'!F268,$B$1),"")</f>
        <v/>
      </c>
      <c r="G269" s="17" t="str">
        <f>IF(SUM('Test Sample Data'!G$3:G$98)&gt;10,IF(AND(ISNUMBER('Test Sample Data'!G268),'Test Sample Data'!G268&lt;$B$1,'Test Sample Data'!G268&gt;0),'Test Sample Data'!G268,$B$1),"")</f>
        <v/>
      </c>
      <c r="H269" s="17" t="str">
        <f>IF(SUM('Test Sample Data'!H$3:H$98)&gt;10,IF(AND(ISNUMBER('Test Sample Data'!H268),'Test Sample Data'!H268&lt;$B$1,'Test Sample Data'!H268&gt;0),'Test Sample Data'!H268,$B$1),"")</f>
        <v/>
      </c>
      <c r="I269" s="17" t="str">
        <f>IF(SUM('Test Sample Data'!I$3:I$98)&gt;10,IF(AND(ISNUMBER('Test Sample Data'!I268),'Test Sample Data'!I268&lt;$B$1,'Test Sample Data'!I268&gt;0),'Test Sample Data'!I268,$B$1),"")</f>
        <v/>
      </c>
      <c r="J269" s="17" t="str">
        <f>IF(SUM('Test Sample Data'!J$3:J$98)&gt;10,IF(AND(ISNUMBER('Test Sample Data'!J268),'Test Sample Data'!J268&lt;$B$1,'Test Sample Data'!J268&gt;0),'Test Sample Data'!J268,$B$1),"")</f>
        <v/>
      </c>
      <c r="K269" s="17" t="str">
        <f>IF(SUM('Test Sample Data'!K$3:K$98)&gt;10,IF(AND(ISNUMBER('Test Sample Data'!K268),'Test Sample Data'!K268&lt;$B$1,'Test Sample Data'!K268&gt;0),'Test Sample Data'!K268,$B$1),"")</f>
        <v/>
      </c>
      <c r="L269" s="17" t="str">
        <f>IF(SUM('Test Sample Data'!L$3:L$98)&gt;10,IF(AND(ISNUMBER('Test Sample Data'!L268),'Test Sample Data'!L268&lt;$B$1,'Test Sample Data'!L268&gt;0),'Test Sample Data'!L268,$B$1),"")</f>
        <v/>
      </c>
      <c r="M269" s="17" t="str">
        <f>IF(SUM('Test Sample Data'!M$3:M$98)&gt;10,IF(AND(ISNUMBER('Test Sample Data'!M268),'Test Sample Data'!M268&lt;$B$1,'Test Sample Data'!M268&gt;0),'Test Sample Data'!M268,$B$1),"")</f>
        <v/>
      </c>
      <c r="N269" s="17" t="str">
        <f>'Gene Table'!E268</f>
        <v>mmu-miR-871-5p</v>
      </c>
      <c r="O269" s="17" t="str">
        <f>'Gene Table'!B268</f>
        <v>L02</v>
      </c>
      <c r="P269" s="17" t="str">
        <f>IF(SUM('Control Sample Data'!D$3:D$98)&gt;10,IF(AND(ISNUMBER('Control Sample Data'!D268),'Control Sample Data'!D268&lt;$B$1,'Control Sample Data'!D268&gt;0),'Control Sample Data'!D268,$B$1),"")</f>
        <v/>
      </c>
      <c r="Q269" s="17" t="str">
        <f>IF(SUM('Control Sample Data'!E$3:E$98)&gt;10,IF(AND(ISNUMBER('Control Sample Data'!E268),'Control Sample Data'!E268&lt;$B$1,'Control Sample Data'!E268&gt;0),'Control Sample Data'!E268,$B$1),"")</f>
        <v/>
      </c>
      <c r="R269" s="17" t="str">
        <f>IF(SUM('Control Sample Data'!F$3:F$98)&gt;10,IF(AND(ISNUMBER('Control Sample Data'!F268),'Control Sample Data'!F268&lt;$B$1,'Control Sample Data'!F268&gt;0),'Control Sample Data'!F268,$B$1),"")</f>
        <v/>
      </c>
      <c r="S269" s="17" t="str">
        <f>IF(SUM('Control Sample Data'!G$3:G$98)&gt;10,IF(AND(ISNUMBER('Control Sample Data'!G268),'Control Sample Data'!G268&lt;$B$1,'Control Sample Data'!G268&gt;0),'Control Sample Data'!G268,$B$1),"")</f>
        <v/>
      </c>
      <c r="T269" s="17" t="str">
        <f>IF(SUM('Control Sample Data'!H$3:H$98)&gt;10,IF(AND(ISNUMBER('Control Sample Data'!H268),'Control Sample Data'!H268&lt;$B$1,'Control Sample Data'!H268&gt;0),'Control Sample Data'!H268,$B$1),"")</f>
        <v/>
      </c>
      <c r="U269" s="17" t="str">
        <f>IF(SUM('Control Sample Data'!I$3:I$98)&gt;10,IF(AND(ISNUMBER('Control Sample Data'!I268),'Control Sample Data'!I268&lt;$B$1,'Control Sample Data'!I268&gt;0),'Control Sample Data'!I268,$B$1),"")</f>
        <v/>
      </c>
      <c r="V269" s="17" t="str">
        <f>IF(SUM('Control Sample Data'!J$3:J$98)&gt;10,IF(AND(ISNUMBER('Control Sample Data'!J268),'Control Sample Data'!J268&lt;$B$1,'Control Sample Data'!J268&gt;0),'Control Sample Data'!J268,$B$1),"")</f>
        <v/>
      </c>
      <c r="W269" s="17" t="str">
        <f>IF(SUM('Control Sample Data'!K$3:K$98)&gt;10,IF(AND(ISNUMBER('Control Sample Data'!K268),'Control Sample Data'!K268&lt;$B$1,'Control Sample Data'!K268&gt;0),'Control Sample Data'!K268,$B$1),"")</f>
        <v/>
      </c>
      <c r="X269" s="17" t="str">
        <f>IF(SUM('Control Sample Data'!L$3:L$98)&gt;10,IF(AND(ISNUMBER('Control Sample Data'!L268),'Control Sample Data'!L268&lt;$B$1,'Control Sample Data'!L268&gt;0),'Control Sample Data'!L268,$B$1),"")</f>
        <v/>
      </c>
      <c r="Y269" s="17" t="str">
        <f>IF(SUM('Control Sample Data'!M$3:M$98)&gt;10,IF(AND(ISNUMBER('Control Sample Data'!M268),'Control Sample Data'!M268&lt;$B$1,'Control Sample Data'!M268&gt;0),'Control Sample Data'!M268,$B$1),"")</f>
        <v/>
      </c>
      <c r="AT269" s="36" t="str">
        <f t="shared" si="174"/>
        <v/>
      </c>
      <c r="AU269" s="36" t="str">
        <f t="shared" si="175"/>
        <v/>
      </c>
      <c r="AV269" s="36" t="str">
        <f t="shared" si="176"/>
        <v/>
      </c>
      <c r="AW269" s="36" t="str">
        <f t="shared" si="177"/>
        <v/>
      </c>
      <c r="AX269" s="36" t="str">
        <f t="shared" si="178"/>
        <v/>
      </c>
      <c r="AY269" s="36" t="str">
        <f t="shared" si="179"/>
        <v/>
      </c>
      <c r="AZ269" s="36" t="str">
        <f t="shared" si="180"/>
        <v/>
      </c>
      <c r="BA269" s="36" t="str">
        <f t="shared" si="181"/>
        <v/>
      </c>
      <c r="BB269" s="36" t="str">
        <f t="shared" si="182"/>
        <v/>
      </c>
      <c r="BC269" s="36" t="str">
        <f t="shared" si="183"/>
        <v/>
      </c>
      <c r="BD269" s="36" t="str">
        <f t="shared" si="184"/>
        <v/>
      </c>
      <c r="BE269" s="36" t="str">
        <f t="shared" si="185"/>
        <v/>
      </c>
      <c r="BF269" s="36" t="str">
        <f t="shared" si="186"/>
        <v/>
      </c>
      <c r="BG269" s="36" t="str">
        <f t="shared" si="187"/>
        <v/>
      </c>
      <c r="BH269" s="36" t="str">
        <f t="shared" si="188"/>
        <v/>
      </c>
      <c r="BI269" s="36" t="str">
        <f t="shared" si="189"/>
        <v/>
      </c>
      <c r="BJ269" s="36" t="str">
        <f t="shared" si="190"/>
        <v/>
      </c>
      <c r="BK269" s="36" t="str">
        <f t="shared" si="191"/>
        <v/>
      </c>
      <c r="BL269" s="36" t="str">
        <f t="shared" si="192"/>
        <v/>
      </c>
      <c r="BM269" s="36" t="str">
        <f t="shared" si="193"/>
        <v/>
      </c>
      <c r="BN269" s="38" t="e">
        <f t="shared" si="172"/>
        <v>#DIV/0!</v>
      </c>
      <c r="BO269" s="38" t="e">
        <f t="shared" si="173"/>
        <v>#DIV/0!</v>
      </c>
      <c r="BP269" s="39" t="str">
        <f t="shared" si="194"/>
        <v/>
      </c>
      <c r="BQ269" s="39" t="str">
        <f t="shared" si="195"/>
        <v/>
      </c>
      <c r="BR269" s="39" t="str">
        <f t="shared" si="196"/>
        <v/>
      </c>
      <c r="BS269" s="39" t="str">
        <f t="shared" si="197"/>
        <v/>
      </c>
      <c r="BT269" s="39" t="str">
        <f t="shared" si="198"/>
        <v/>
      </c>
      <c r="BU269" s="39" t="str">
        <f t="shared" si="199"/>
        <v/>
      </c>
      <c r="BV269" s="39" t="str">
        <f t="shared" si="200"/>
        <v/>
      </c>
      <c r="BW269" s="39" t="str">
        <f t="shared" si="201"/>
        <v/>
      </c>
      <c r="BX269" s="39" t="str">
        <f t="shared" si="202"/>
        <v/>
      </c>
      <c r="BY269" s="39" t="str">
        <f t="shared" si="203"/>
        <v/>
      </c>
      <c r="BZ269" s="39" t="str">
        <f t="shared" si="204"/>
        <v/>
      </c>
      <c r="CA269" s="39" t="str">
        <f t="shared" si="205"/>
        <v/>
      </c>
      <c r="CB269" s="39" t="str">
        <f t="shared" si="206"/>
        <v/>
      </c>
      <c r="CC269" s="39" t="str">
        <f t="shared" si="207"/>
        <v/>
      </c>
      <c r="CD269" s="39" t="str">
        <f t="shared" si="208"/>
        <v/>
      </c>
      <c r="CE269" s="39" t="str">
        <f t="shared" si="209"/>
        <v/>
      </c>
      <c r="CF269" s="39" t="str">
        <f t="shared" si="210"/>
        <v/>
      </c>
      <c r="CG269" s="39" t="str">
        <f t="shared" si="211"/>
        <v/>
      </c>
      <c r="CH269" s="39" t="str">
        <f t="shared" si="212"/>
        <v/>
      </c>
      <c r="CI269" s="39" t="str">
        <f t="shared" si="213"/>
        <v/>
      </c>
    </row>
    <row r="270" spans="1:87">
      <c r="A270" s="18"/>
      <c r="B270" s="15" t="str">
        <f>'Gene Table'!E269</f>
        <v>mmu-miR-466g</v>
      </c>
      <c r="C270" s="15" t="str">
        <f>'Gene Table'!B269</f>
        <v>L03</v>
      </c>
      <c r="D270" s="16" t="str">
        <f>IF(SUM('Test Sample Data'!D$3:D$98)&gt;10,IF(AND(ISNUMBER('Test Sample Data'!D269),'Test Sample Data'!D269&lt;$B$1,'Test Sample Data'!D269&gt;0),'Test Sample Data'!D269,$B$1),"")</f>
        <v/>
      </c>
      <c r="E270" s="17" t="str">
        <f>IF(SUM('Test Sample Data'!E$3:E$98)&gt;10,IF(AND(ISNUMBER('Test Sample Data'!E269),'Test Sample Data'!E269&lt;$B$1,'Test Sample Data'!E269&gt;0),'Test Sample Data'!E269,$B$1),"")</f>
        <v/>
      </c>
      <c r="F270" s="17" t="str">
        <f>IF(SUM('Test Sample Data'!F$3:F$98)&gt;10,IF(AND(ISNUMBER('Test Sample Data'!F269),'Test Sample Data'!F269&lt;$B$1,'Test Sample Data'!F269&gt;0),'Test Sample Data'!F269,$B$1),"")</f>
        <v/>
      </c>
      <c r="G270" s="17" t="str">
        <f>IF(SUM('Test Sample Data'!G$3:G$98)&gt;10,IF(AND(ISNUMBER('Test Sample Data'!G269),'Test Sample Data'!G269&lt;$B$1,'Test Sample Data'!G269&gt;0),'Test Sample Data'!G269,$B$1),"")</f>
        <v/>
      </c>
      <c r="H270" s="17" t="str">
        <f>IF(SUM('Test Sample Data'!H$3:H$98)&gt;10,IF(AND(ISNUMBER('Test Sample Data'!H269),'Test Sample Data'!H269&lt;$B$1,'Test Sample Data'!H269&gt;0),'Test Sample Data'!H269,$B$1),"")</f>
        <v/>
      </c>
      <c r="I270" s="17" t="str">
        <f>IF(SUM('Test Sample Data'!I$3:I$98)&gt;10,IF(AND(ISNUMBER('Test Sample Data'!I269),'Test Sample Data'!I269&lt;$B$1,'Test Sample Data'!I269&gt;0),'Test Sample Data'!I269,$B$1),"")</f>
        <v/>
      </c>
      <c r="J270" s="17" t="str">
        <f>IF(SUM('Test Sample Data'!J$3:J$98)&gt;10,IF(AND(ISNUMBER('Test Sample Data'!J269),'Test Sample Data'!J269&lt;$B$1,'Test Sample Data'!J269&gt;0),'Test Sample Data'!J269,$B$1),"")</f>
        <v/>
      </c>
      <c r="K270" s="17" t="str">
        <f>IF(SUM('Test Sample Data'!K$3:K$98)&gt;10,IF(AND(ISNUMBER('Test Sample Data'!K269),'Test Sample Data'!K269&lt;$B$1,'Test Sample Data'!K269&gt;0),'Test Sample Data'!K269,$B$1),"")</f>
        <v/>
      </c>
      <c r="L270" s="17" t="str">
        <f>IF(SUM('Test Sample Data'!L$3:L$98)&gt;10,IF(AND(ISNUMBER('Test Sample Data'!L269),'Test Sample Data'!L269&lt;$B$1,'Test Sample Data'!L269&gt;0),'Test Sample Data'!L269,$B$1),"")</f>
        <v/>
      </c>
      <c r="M270" s="17" t="str">
        <f>IF(SUM('Test Sample Data'!M$3:M$98)&gt;10,IF(AND(ISNUMBER('Test Sample Data'!M269),'Test Sample Data'!M269&lt;$B$1,'Test Sample Data'!M269&gt;0),'Test Sample Data'!M269,$B$1),"")</f>
        <v/>
      </c>
      <c r="N270" s="17" t="str">
        <f>'Gene Table'!E269</f>
        <v>mmu-miR-466g</v>
      </c>
      <c r="O270" s="17" t="str">
        <f>'Gene Table'!B269</f>
        <v>L03</v>
      </c>
      <c r="P270" s="17" t="str">
        <f>IF(SUM('Control Sample Data'!D$3:D$98)&gt;10,IF(AND(ISNUMBER('Control Sample Data'!D269),'Control Sample Data'!D269&lt;$B$1,'Control Sample Data'!D269&gt;0),'Control Sample Data'!D269,$B$1),"")</f>
        <v/>
      </c>
      <c r="Q270" s="17" t="str">
        <f>IF(SUM('Control Sample Data'!E$3:E$98)&gt;10,IF(AND(ISNUMBER('Control Sample Data'!E269),'Control Sample Data'!E269&lt;$B$1,'Control Sample Data'!E269&gt;0),'Control Sample Data'!E269,$B$1),"")</f>
        <v/>
      </c>
      <c r="R270" s="17" t="str">
        <f>IF(SUM('Control Sample Data'!F$3:F$98)&gt;10,IF(AND(ISNUMBER('Control Sample Data'!F269),'Control Sample Data'!F269&lt;$B$1,'Control Sample Data'!F269&gt;0),'Control Sample Data'!F269,$B$1),"")</f>
        <v/>
      </c>
      <c r="S270" s="17" t="str">
        <f>IF(SUM('Control Sample Data'!G$3:G$98)&gt;10,IF(AND(ISNUMBER('Control Sample Data'!G269),'Control Sample Data'!G269&lt;$B$1,'Control Sample Data'!G269&gt;0),'Control Sample Data'!G269,$B$1),"")</f>
        <v/>
      </c>
      <c r="T270" s="17" t="str">
        <f>IF(SUM('Control Sample Data'!H$3:H$98)&gt;10,IF(AND(ISNUMBER('Control Sample Data'!H269),'Control Sample Data'!H269&lt;$B$1,'Control Sample Data'!H269&gt;0),'Control Sample Data'!H269,$B$1),"")</f>
        <v/>
      </c>
      <c r="U270" s="17" t="str">
        <f>IF(SUM('Control Sample Data'!I$3:I$98)&gt;10,IF(AND(ISNUMBER('Control Sample Data'!I269),'Control Sample Data'!I269&lt;$B$1,'Control Sample Data'!I269&gt;0),'Control Sample Data'!I269,$B$1),"")</f>
        <v/>
      </c>
      <c r="V270" s="17" t="str">
        <f>IF(SUM('Control Sample Data'!J$3:J$98)&gt;10,IF(AND(ISNUMBER('Control Sample Data'!J269),'Control Sample Data'!J269&lt;$B$1,'Control Sample Data'!J269&gt;0),'Control Sample Data'!J269,$B$1),"")</f>
        <v/>
      </c>
      <c r="W270" s="17" t="str">
        <f>IF(SUM('Control Sample Data'!K$3:K$98)&gt;10,IF(AND(ISNUMBER('Control Sample Data'!K269),'Control Sample Data'!K269&lt;$B$1,'Control Sample Data'!K269&gt;0),'Control Sample Data'!K269,$B$1),"")</f>
        <v/>
      </c>
      <c r="X270" s="17" t="str">
        <f>IF(SUM('Control Sample Data'!L$3:L$98)&gt;10,IF(AND(ISNUMBER('Control Sample Data'!L269),'Control Sample Data'!L269&lt;$B$1,'Control Sample Data'!L269&gt;0),'Control Sample Data'!L269,$B$1),"")</f>
        <v/>
      </c>
      <c r="Y270" s="17" t="str">
        <f>IF(SUM('Control Sample Data'!M$3:M$98)&gt;10,IF(AND(ISNUMBER('Control Sample Data'!M269),'Control Sample Data'!M269&lt;$B$1,'Control Sample Data'!M269&gt;0),'Control Sample Data'!M269,$B$1),"")</f>
        <v/>
      </c>
      <c r="AT270" s="36" t="str">
        <f t="shared" si="174"/>
        <v/>
      </c>
      <c r="AU270" s="36" t="str">
        <f t="shared" si="175"/>
        <v/>
      </c>
      <c r="AV270" s="36" t="str">
        <f t="shared" si="176"/>
        <v/>
      </c>
      <c r="AW270" s="36" t="str">
        <f t="shared" si="177"/>
        <v/>
      </c>
      <c r="AX270" s="36" t="str">
        <f t="shared" si="178"/>
        <v/>
      </c>
      <c r="AY270" s="36" t="str">
        <f t="shared" si="179"/>
        <v/>
      </c>
      <c r="AZ270" s="36" t="str">
        <f t="shared" si="180"/>
        <v/>
      </c>
      <c r="BA270" s="36" t="str">
        <f t="shared" si="181"/>
        <v/>
      </c>
      <c r="BB270" s="36" t="str">
        <f t="shared" si="182"/>
        <v/>
      </c>
      <c r="BC270" s="36" t="str">
        <f t="shared" si="183"/>
        <v/>
      </c>
      <c r="BD270" s="36" t="str">
        <f t="shared" si="184"/>
        <v/>
      </c>
      <c r="BE270" s="36" t="str">
        <f t="shared" si="185"/>
        <v/>
      </c>
      <c r="BF270" s="36" t="str">
        <f t="shared" si="186"/>
        <v/>
      </c>
      <c r="BG270" s="36" t="str">
        <f t="shared" si="187"/>
        <v/>
      </c>
      <c r="BH270" s="36" t="str">
        <f t="shared" si="188"/>
        <v/>
      </c>
      <c r="BI270" s="36" t="str">
        <f t="shared" si="189"/>
        <v/>
      </c>
      <c r="BJ270" s="36" t="str">
        <f t="shared" si="190"/>
        <v/>
      </c>
      <c r="BK270" s="36" t="str">
        <f t="shared" si="191"/>
        <v/>
      </c>
      <c r="BL270" s="36" t="str">
        <f t="shared" si="192"/>
        <v/>
      </c>
      <c r="BM270" s="36" t="str">
        <f t="shared" si="193"/>
        <v/>
      </c>
      <c r="BN270" s="38" t="e">
        <f t="shared" si="172"/>
        <v>#DIV/0!</v>
      </c>
      <c r="BO270" s="38" t="e">
        <f t="shared" si="173"/>
        <v>#DIV/0!</v>
      </c>
      <c r="BP270" s="39" t="str">
        <f t="shared" si="194"/>
        <v/>
      </c>
      <c r="BQ270" s="39" t="str">
        <f t="shared" si="195"/>
        <v/>
      </c>
      <c r="BR270" s="39" t="str">
        <f t="shared" si="196"/>
        <v/>
      </c>
      <c r="BS270" s="39" t="str">
        <f t="shared" si="197"/>
        <v/>
      </c>
      <c r="BT270" s="39" t="str">
        <f t="shared" si="198"/>
        <v/>
      </c>
      <c r="BU270" s="39" t="str">
        <f t="shared" si="199"/>
        <v/>
      </c>
      <c r="BV270" s="39" t="str">
        <f t="shared" si="200"/>
        <v/>
      </c>
      <c r="BW270" s="39" t="str">
        <f t="shared" si="201"/>
        <v/>
      </c>
      <c r="BX270" s="39" t="str">
        <f t="shared" si="202"/>
        <v/>
      </c>
      <c r="BY270" s="39" t="str">
        <f t="shared" si="203"/>
        <v/>
      </c>
      <c r="BZ270" s="39" t="str">
        <f t="shared" si="204"/>
        <v/>
      </c>
      <c r="CA270" s="39" t="str">
        <f t="shared" si="205"/>
        <v/>
      </c>
      <c r="CB270" s="39" t="str">
        <f t="shared" si="206"/>
        <v/>
      </c>
      <c r="CC270" s="39" t="str">
        <f t="shared" si="207"/>
        <v/>
      </c>
      <c r="CD270" s="39" t="str">
        <f t="shared" si="208"/>
        <v/>
      </c>
      <c r="CE270" s="39" t="str">
        <f t="shared" si="209"/>
        <v/>
      </c>
      <c r="CF270" s="39" t="str">
        <f t="shared" si="210"/>
        <v/>
      </c>
      <c r="CG270" s="39" t="str">
        <f t="shared" si="211"/>
        <v/>
      </c>
      <c r="CH270" s="39" t="str">
        <f t="shared" si="212"/>
        <v/>
      </c>
      <c r="CI270" s="39" t="str">
        <f t="shared" si="213"/>
        <v/>
      </c>
    </row>
    <row r="271" spans="1:87">
      <c r="A271" s="18"/>
      <c r="B271" s="15" t="str">
        <f>'Gene Table'!E270</f>
        <v>mmu-miR-875-3p</v>
      </c>
      <c r="C271" s="15" t="str">
        <f>'Gene Table'!B270</f>
        <v>L04</v>
      </c>
      <c r="D271" s="16" t="str">
        <f>IF(SUM('Test Sample Data'!D$3:D$98)&gt;10,IF(AND(ISNUMBER('Test Sample Data'!D270),'Test Sample Data'!D270&lt;$B$1,'Test Sample Data'!D270&gt;0),'Test Sample Data'!D270,$B$1),"")</f>
        <v/>
      </c>
      <c r="E271" s="17" t="str">
        <f>IF(SUM('Test Sample Data'!E$3:E$98)&gt;10,IF(AND(ISNUMBER('Test Sample Data'!E270),'Test Sample Data'!E270&lt;$B$1,'Test Sample Data'!E270&gt;0),'Test Sample Data'!E270,$B$1),"")</f>
        <v/>
      </c>
      <c r="F271" s="17" t="str">
        <f>IF(SUM('Test Sample Data'!F$3:F$98)&gt;10,IF(AND(ISNUMBER('Test Sample Data'!F270),'Test Sample Data'!F270&lt;$B$1,'Test Sample Data'!F270&gt;0),'Test Sample Data'!F270,$B$1),"")</f>
        <v/>
      </c>
      <c r="G271" s="17" t="str">
        <f>IF(SUM('Test Sample Data'!G$3:G$98)&gt;10,IF(AND(ISNUMBER('Test Sample Data'!G270),'Test Sample Data'!G270&lt;$B$1,'Test Sample Data'!G270&gt;0),'Test Sample Data'!G270,$B$1),"")</f>
        <v/>
      </c>
      <c r="H271" s="17" t="str">
        <f>IF(SUM('Test Sample Data'!H$3:H$98)&gt;10,IF(AND(ISNUMBER('Test Sample Data'!H270),'Test Sample Data'!H270&lt;$B$1,'Test Sample Data'!H270&gt;0),'Test Sample Data'!H270,$B$1),"")</f>
        <v/>
      </c>
      <c r="I271" s="17" t="str">
        <f>IF(SUM('Test Sample Data'!I$3:I$98)&gt;10,IF(AND(ISNUMBER('Test Sample Data'!I270),'Test Sample Data'!I270&lt;$B$1,'Test Sample Data'!I270&gt;0),'Test Sample Data'!I270,$B$1),"")</f>
        <v/>
      </c>
      <c r="J271" s="17" t="str">
        <f>IF(SUM('Test Sample Data'!J$3:J$98)&gt;10,IF(AND(ISNUMBER('Test Sample Data'!J270),'Test Sample Data'!J270&lt;$B$1,'Test Sample Data'!J270&gt;0),'Test Sample Data'!J270,$B$1),"")</f>
        <v/>
      </c>
      <c r="K271" s="17" t="str">
        <f>IF(SUM('Test Sample Data'!K$3:K$98)&gt;10,IF(AND(ISNUMBER('Test Sample Data'!K270),'Test Sample Data'!K270&lt;$B$1,'Test Sample Data'!K270&gt;0),'Test Sample Data'!K270,$B$1),"")</f>
        <v/>
      </c>
      <c r="L271" s="17" t="str">
        <f>IF(SUM('Test Sample Data'!L$3:L$98)&gt;10,IF(AND(ISNUMBER('Test Sample Data'!L270),'Test Sample Data'!L270&lt;$B$1,'Test Sample Data'!L270&gt;0),'Test Sample Data'!L270,$B$1),"")</f>
        <v/>
      </c>
      <c r="M271" s="17" t="str">
        <f>IF(SUM('Test Sample Data'!M$3:M$98)&gt;10,IF(AND(ISNUMBER('Test Sample Data'!M270),'Test Sample Data'!M270&lt;$B$1,'Test Sample Data'!M270&gt;0),'Test Sample Data'!M270,$B$1),"")</f>
        <v/>
      </c>
      <c r="N271" s="17" t="str">
        <f>'Gene Table'!E270</f>
        <v>mmu-miR-875-3p</v>
      </c>
      <c r="O271" s="17" t="str">
        <f>'Gene Table'!B270</f>
        <v>L04</v>
      </c>
      <c r="P271" s="17" t="str">
        <f>IF(SUM('Control Sample Data'!D$3:D$98)&gt;10,IF(AND(ISNUMBER('Control Sample Data'!D270),'Control Sample Data'!D270&lt;$B$1,'Control Sample Data'!D270&gt;0),'Control Sample Data'!D270,$B$1),"")</f>
        <v/>
      </c>
      <c r="Q271" s="17" t="str">
        <f>IF(SUM('Control Sample Data'!E$3:E$98)&gt;10,IF(AND(ISNUMBER('Control Sample Data'!E270),'Control Sample Data'!E270&lt;$B$1,'Control Sample Data'!E270&gt;0),'Control Sample Data'!E270,$B$1),"")</f>
        <v/>
      </c>
      <c r="R271" s="17" t="str">
        <f>IF(SUM('Control Sample Data'!F$3:F$98)&gt;10,IF(AND(ISNUMBER('Control Sample Data'!F270),'Control Sample Data'!F270&lt;$B$1,'Control Sample Data'!F270&gt;0),'Control Sample Data'!F270,$B$1),"")</f>
        <v/>
      </c>
      <c r="S271" s="17" t="str">
        <f>IF(SUM('Control Sample Data'!G$3:G$98)&gt;10,IF(AND(ISNUMBER('Control Sample Data'!G270),'Control Sample Data'!G270&lt;$B$1,'Control Sample Data'!G270&gt;0),'Control Sample Data'!G270,$B$1),"")</f>
        <v/>
      </c>
      <c r="T271" s="17" t="str">
        <f>IF(SUM('Control Sample Data'!H$3:H$98)&gt;10,IF(AND(ISNUMBER('Control Sample Data'!H270),'Control Sample Data'!H270&lt;$B$1,'Control Sample Data'!H270&gt;0),'Control Sample Data'!H270,$B$1),"")</f>
        <v/>
      </c>
      <c r="U271" s="17" t="str">
        <f>IF(SUM('Control Sample Data'!I$3:I$98)&gt;10,IF(AND(ISNUMBER('Control Sample Data'!I270),'Control Sample Data'!I270&lt;$B$1,'Control Sample Data'!I270&gt;0),'Control Sample Data'!I270,$B$1),"")</f>
        <v/>
      </c>
      <c r="V271" s="17" t="str">
        <f>IF(SUM('Control Sample Data'!J$3:J$98)&gt;10,IF(AND(ISNUMBER('Control Sample Data'!J270),'Control Sample Data'!J270&lt;$B$1,'Control Sample Data'!J270&gt;0),'Control Sample Data'!J270,$B$1),"")</f>
        <v/>
      </c>
      <c r="W271" s="17" t="str">
        <f>IF(SUM('Control Sample Data'!K$3:K$98)&gt;10,IF(AND(ISNUMBER('Control Sample Data'!K270),'Control Sample Data'!K270&lt;$B$1,'Control Sample Data'!K270&gt;0),'Control Sample Data'!K270,$B$1),"")</f>
        <v/>
      </c>
      <c r="X271" s="17" t="str">
        <f>IF(SUM('Control Sample Data'!L$3:L$98)&gt;10,IF(AND(ISNUMBER('Control Sample Data'!L270),'Control Sample Data'!L270&lt;$B$1,'Control Sample Data'!L270&gt;0),'Control Sample Data'!L270,$B$1),"")</f>
        <v/>
      </c>
      <c r="Y271" s="17" t="str">
        <f>IF(SUM('Control Sample Data'!M$3:M$98)&gt;10,IF(AND(ISNUMBER('Control Sample Data'!M270),'Control Sample Data'!M270&lt;$B$1,'Control Sample Data'!M270&gt;0),'Control Sample Data'!M270,$B$1),"")</f>
        <v/>
      </c>
      <c r="AT271" s="36" t="str">
        <f t="shared" si="174"/>
        <v/>
      </c>
      <c r="AU271" s="36" t="str">
        <f t="shared" si="175"/>
        <v/>
      </c>
      <c r="AV271" s="36" t="str">
        <f t="shared" si="176"/>
        <v/>
      </c>
      <c r="AW271" s="36" t="str">
        <f t="shared" si="177"/>
        <v/>
      </c>
      <c r="AX271" s="36" t="str">
        <f t="shared" si="178"/>
        <v/>
      </c>
      <c r="AY271" s="36" t="str">
        <f t="shared" si="179"/>
        <v/>
      </c>
      <c r="AZ271" s="36" t="str">
        <f t="shared" si="180"/>
        <v/>
      </c>
      <c r="BA271" s="36" t="str">
        <f t="shared" si="181"/>
        <v/>
      </c>
      <c r="BB271" s="36" t="str">
        <f t="shared" si="182"/>
        <v/>
      </c>
      <c r="BC271" s="36" t="str">
        <f t="shared" si="183"/>
        <v/>
      </c>
      <c r="BD271" s="36" t="str">
        <f t="shared" si="184"/>
        <v/>
      </c>
      <c r="BE271" s="36" t="str">
        <f t="shared" si="185"/>
        <v/>
      </c>
      <c r="BF271" s="36" t="str">
        <f t="shared" si="186"/>
        <v/>
      </c>
      <c r="BG271" s="36" t="str">
        <f t="shared" si="187"/>
        <v/>
      </c>
      <c r="BH271" s="36" t="str">
        <f t="shared" si="188"/>
        <v/>
      </c>
      <c r="BI271" s="36" t="str">
        <f t="shared" si="189"/>
        <v/>
      </c>
      <c r="BJ271" s="36" t="str">
        <f t="shared" si="190"/>
        <v/>
      </c>
      <c r="BK271" s="36" t="str">
        <f t="shared" si="191"/>
        <v/>
      </c>
      <c r="BL271" s="36" t="str">
        <f t="shared" si="192"/>
        <v/>
      </c>
      <c r="BM271" s="36" t="str">
        <f t="shared" si="193"/>
        <v/>
      </c>
      <c r="BN271" s="38" t="e">
        <f t="shared" si="172"/>
        <v>#DIV/0!</v>
      </c>
      <c r="BO271" s="38" t="e">
        <f t="shared" si="173"/>
        <v>#DIV/0!</v>
      </c>
      <c r="BP271" s="39" t="str">
        <f t="shared" si="194"/>
        <v/>
      </c>
      <c r="BQ271" s="39" t="str">
        <f t="shared" si="195"/>
        <v/>
      </c>
      <c r="BR271" s="39" t="str">
        <f t="shared" si="196"/>
        <v/>
      </c>
      <c r="BS271" s="39" t="str">
        <f t="shared" si="197"/>
        <v/>
      </c>
      <c r="BT271" s="39" t="str">
        <f t="shared" si="198"/>
        <v/>
      </c>
      <c r="BU271" s="39" t="str">
        <f t="shared" si="199"/>
        <v/>
      </c>
      <c r="BV271" s="39" t="str">
        <f t="shared" si="200"/>
        <v/>
      </c>
      <c r="BW271" s="39" t="str">
        <f t="shared" si="201"/>
        <v/>
      </c>
      <c r="BX271" s="39" t="str">
        <f t="shared" si="202"/>
        <v/>
      </c>
      <c r="BY271" s="39" t="str">
        <f t="shared" si="203"/>
        <v/>
      </c>
      <c r="BZ271" s="39" t="str">
        <f t="shared" si="204"/>
        <v/>
      </c>
      <c r="CA271" s="39" t="str">
        <f t="shared" si="205"/>
        <v/>
      </c>
      <c r="CB271" s="39" t="str">
        <f t="shared" si="206"/>
        <v/>
      </c>
      <c r="CC271" s="39" t="str">
        <f t="shared" si="207"/>
        <v/>
      </c>
      <c r="CD271" s="39" t="str">
        <f t="shared" si="208"/>
        <v/>
      </c>
      <c r="CE271" s="39" t="str">
        <f t="shared" si="209"/>
        <v/>
      </c>
      <c r="CF271" s="39" t="str">
        <f t="shared" si="210"/>
        <v/>
      </c>
      <c r="CG271" s="39" t="str">
        <f t="shared" si="211"/>
        <v/>
      </c>
      <c r="CH271" s="39" t="str">
        <f t="shared" si="212"/>
        <v/>
      </c>
      <c r="CI271" s="39" t="str">
        <f t="shared" si="213"/>
        <v/>
      </c>
    </row>
    <row r="272" spans="1:87">
      <c r="A272" s="18"/>
      <c r="B272" s="15" t="str">
        <f>'Gene Table'!E271</f>
        <v>mmu-miR-466i-3p</v>
      </c>
      <c r="C272" s="15" t="str">
        <f>'Gene Table'!B271</f>
        <v>L05</v>
      </c>
      <c r="D272" s="16" t="str">
        <f>IF(SUM('Test Sample Data'!D$3:D$98)&gt;10,IF(AND(ISNUMBER('Test Sample Data'!D271),'Test Sample Data'!D271&lt;$B$1,'Test Sample Data'!D271&gt;0),'Test Sample Data'!D271,$B$1),"")</f>
        <v/>
      </c>
      <c r="E272" s="17" t="str">
        <f>IF(SUM('Test Sample Data'!E$3:E$98)&gt;10,IF(AND(ISNUMBER('Test Sample Data'!E271),'Test Sample Data'!E271&lt;$B$1,'Test Sample Data'!E271&gt;0),'Test Sample Data'!E271,$B$1),"")</f>
        <v/>
      </c>
      <c r="F272" s="17" t="str">
        <f>IF(SUM('Test Sample Data'!F$3:F$98)&gt;10,IF(AND(ISNUMBER('Test Sample Data'!F271),'Test Sample Data'!F271&lt;$B$1,'Test Sample Data'!F271&gt;0),'Test Sample Data'!F271,$B$1),"")</f>
        <v/>
      </c>
      <c r="G272" s="17" t="str">
        <f>IF(SUM('Test Sample Data'!G$3:G$98)&gt;10,IF(AND(ISNUMBER('Test Sample Data'!G271),'Test Sample Data'!G271&lt;$B$1,'Test Sample Data'!G271&gt;0),'Test Sample Data'!G271,$B$1),"")</f>
        <v/>
      </c>
      <c r="H272" s="17" t="str">
        <f>IF(SUM('Test Sample Data'!H$3:H$98)&gt;10,IF(AND(ISNUMBER('Test Sample Data'!H271),'Test Sample Data'!H271&lt;$B$1,'Test Sample Data'!H271&gt;0),'Test Sample Data'!H271,$B$1),"")</f>
        <v/>
      </c>
      <c r="I272" s="17" t="str">
        <f>IF(SUM('Test Sample Data'!I$3:I$98)&gt;10,IF(AND(ISNUMBER('Test Sample Data'!I271),'Test Sample Data'!I271&lt;$B$1,'Test Sample Data'!I271&gt;0),'Test Sample Data'!I271,$B$1),"")</f>
        <v/>
      </c>
      <c r="J272" s="17" t="str">
        <f>IF(SUM('Test Sample Data'!J$3:J$98)&gt;10,IF(AND(ISNUMBER('Test Sample Data'!J271),'Test Sample Data'!J271&lt;$B$1,'Test Sample Data'!J271&gt;0),'Test Sample Data'!J271,$B$1),"")</f>
        <v/>
      </c>
      <c r="K272" s="17" t="str">
        <f>IF(SUM('Test Sample Data'!K$3:K$98)&gt;10,IF(AND(ISNUMBER('Test Sample Data'!K271),'Test Sample Data'!K271&lt;$B$1,'Test Sample Data'!K271&gt;0),'Test Sample Data'!K271,$B$1),"")</f>
        <v/>
      </c>
      <c r="L272" s="17" t="str">
        <f>IF(SUM('Test Sample Data'!L$3:L$98)&gt;10,IF(AND(ISNUMBER('Test Sample Data'!L271),'Test Sample Data'!L271&lt;$B$1,'Test Sample Data'!L271&gt;0),'Test Sample Data'!L271,$B$1),"")</f>
        <v/>
      </c>
      <c r="M272" s="17" t="str">
        <f>IF(SUM('Test Sample Data'!M$3:M$98)&gt;10,IF(AND(ISNUMBER('Test Sample Data'!M271),'Test Sample Data'!M271&lt;$B$1,'Test Sample Data'!M271&gt;0),'Test Sample Data'!M271,$B$1),"")</f>
        <v/>
      </c>
      <c r="N272" s="17" t="str">
        <f>'Gene Table'!E271</f>
        <v>mmu-miR-466i-3p</v>
      </c>
      <c r="O272" s="17" t="str">
        <f>'Gene Table'!B271</f>
        <v>L05</v>
      </c>
      <c r="P272" s="17" t="str">
        <f>IF(SUM('Control Sample Data'!D$3:D$98)&gt;10,IF(AND(ISNUMBER('Control Sample Data'!D271),'Control Sample Data'!D271&lt;$B$1,'Control Sample Data'!D271&gt;0),'Control Sample Data'!D271,$B$1),"")</f>
        <v/>
      </c>
      <c r="Q272" s="17" t="str">
        <f>IF(SUM('Control Sample Data'!E$3:E$98)&gt;10,IF(AND(ISNUMBER('Control Sample Data'!E271),'Control Sample Data'!E271&lt;$B$1,'Control Sample Data'!E271&gt;0),'Control Sample Data'!E271,$B$1),"")</f>
        <v/>
      </c>
      <c r="R272" s="17" t="str">
        <f>IF(SUM('Control Sample Data'!F$3:F$98)&gt;10,IF(AND(ISNUMBER('Control Sample Data'!F271),'Control Sample Data'!F271&lt;$B$1,'Control Sample Data'!F271&gt;0),'Control Sample Data'!F271,$B$1),"")</f>
        <v/>
      </c>
      <c r="S272" s="17" t="str">
        <f>IF(SUM('Control Sample Data'!G$3:G$98)&gt;10,IF(AND(ISNUMBER('Control Sample Data'!G271),'Control Sample Data'!G271&lt;$B$1,'Control Sample Data'!G271&gt;0),'Control Sample Data'!G271,$B$1),"")</f>
        <v/>
      </c>
      <c r="T272" s="17" t="str">
        <f>IF(SUM('Control Sample Data'!H$3:H$98)&gt;10,IF(AND(ISNUMBER('Control Sample Data'!H271),'Control Sample Data'!H271&lt;$B$1,'Control Sample Data'!H271&gt;0),'Control Sample Data'!H271,$B$1),"")</f>
        <v/>
      </c>
      <c r="U272" s="17" t="str">
        <f>IF(SUM('Control Sample Data'!I$3:I$98)&gt;10,IF(AND(ISNUMBER('Control Sample Data'!I271),'Control Sample Data'!I271&lt;$B$1,'Control Sample Data'!I271&gt;0),'Control Sample Data'!I271,$B$1),"")</f>
        <v/>
      </c>
      <c r="V272" s="17" t="str">
        <f>IF(SUM('Control Sample Data'!J$3:J$98)&gt;10,IF(AND(ISNUMBER('Control Sample Data'!J271),'Control Sample Data'!J271&lt;$B$1,'Control Sample Data'!J271&gt;0),'Control Sample Data'!J271,$B$1),"")</f>
        <v/>
      </c>
      <c r="W272" s="17" t="str">
        <f>IF(SUM('Control Sample Data'!K$3:K$98)&gt;10,IF(AND(ISNUMBER('Control Sample Data'!K271),'Control Sample Data'!K271&lt;$B$1,'Control Sample Data'!K271&gt;0),'Control Sample Data'!K271,$B$1),"")</f>
        <v/>
      </c>
      <c r="X272" s="17" t="str">
        <f>IF(SUM('Control Sample Data'!L$3:L$98)&gt;10,IF(AND(ISNUMBER('Control Sample Data'!L271),'Control Sample Data'!L271&lt;$B$1,'Control Sample Data'!L271&gt;0),'Control Sample Data'!L271,$B$1),"")</f>
        <v/>
      </c>
      <c r="Y272" s="17" t="str">
        <f>IF(SUM('Control Sample Data'!M$3:M$98)&gt;10,IF(AND(ISNUMBER('Control Sample Data'!M271),'Control Sample Data'!M271&lt;$B$1,'Control Sample Data'!M271&gt;0),'Control Sample Data'!M271,$B$1),"")</f>
        <v/>
      </c>
      <c r="AT272" s="36" t="str">
        <f t="shared" si="174"/>
        <v/>
      </c>
      <c r="AU272" s="36" t="str">
        <f t="shared" si="175"/>
        <v/>
      </c>
      <c r="AV272" s="36" t="str">
        <f t="shared" si="176"/>
        <v/>
      </c>
      <c r="AW272" s="36" t="str">
        <f t="shared" si="177"/>
        <v/>
      </c>
      <c r="AX272" s="36" t="str">
        <f t="shared" si="178"/>
        <v/>
      </c>
      <c r="AY272" s="36" t="str">
        <f t="shared" si="179"/>
        <v/>
      </c>
      <c r="AZ272" s="36" t="str">
        <f t="shared" si="180"/>
        <v/>
      </c>
      <c r="BA272" s="36" t="str">
        <f t="shared" si="181"/>
        <v/>
      </c>
      <c r="BB272" s="36" t="str">
        <f t="shared" si="182"/>
        <v/>
      </c>
      <c r="BC272" s="36" t="str">
        <f t="shared" si="183"/>
        <v/>
      </c>
      <c r="BD272" s="36" t="str">
        <f t="shared" si="184"/>
        <v/>
      </c>
      <c r="BE272" s="36" t="str">
        <f t="shared" si="185"/>
        <v/>
      </c>
      <c r="BF272" s="36" t="str">
        <f t="shared" si="186"/>
        <v/>
      </c>
      <c r="BG272" s="36" t="str">
        <f t="shared" si="187"/>
        <v/>
      </c>
      <c r="BH272" s="36" t="str">
        <f t="shared" si="188"/>
        <v/>
      </c>
      <c r="BI272" s="36" t="str">
        <f t="shared" si="189"/>
        <v/>
      </c>
      <c r="BJ272" s="36" t="str">
        <f t="shared" si="190"/>
        <v/>
      </c>
      <c r="BK272" s="36" t="str">
        <f t="shared" si="191"/>
        <v/>
      </c>
      <c r="BL272" s="36" t="str">
        <f t="shared" si="192"/>
        <v/>
      </c>
      <c r="BM272" s="36" t="str">
        <f t="shared" si="193"/>
        <v/>
      </c>
      <c r="BN272" s="38" t="e">
        <f t="shared" si="172"/>
        <v>#DIV/0!</v>
      </c>
      <c r="BO272" s="38" t="e">
        <f t="shared" si="173"/>
        <v>#DIV/0!</v>
      </c>
      <c r="BP272" s="39" t="str">
        <f t="shared" si="194"/>
        <v/>
      </c>
      <c r="BQ272" s="39" t="str">
        <f t="shared" si="195"/>
        <v/>
      </c>
      <c r="BR272" s="39" t="str">
        <f t="shared" si="196"/>
        <v/>
      </c>
      <c r="BS272" s="39" t="str">
        <f t="shared" si="197"/>
        <v/>
      </c>
      <c r="BT272" s="39" t="str">
        <f t="shared" si="198"/>
        <v/>
      </c>
      <c r="BU272" s="39" t="str">
        <f t="shared" si="199"/>
        <v/>
      </c>
      <c r="BV272" s="39" t="str">
        <f t="shared" si="200"/>
        <v/>
      </c>
      <c r="BW272" s="39" t="str">
        <f t="shared" si="201"/>
        <v/>
      </c>
      <c r="BX272" s="39" t="str">
        <f t="shared" si="202"/>
        <v/>
      </c>
      <c r="BY272" s="39" t="str">
        <f t="shared" si="203"/>
        <v/>
      </c>
      <c r="BZ272" s="39" t="str">
        <f t="shared" si="204"/>
        <v/>
      </c>
      <c r="CA272" s="39" t="str">
        <f t="shared" si="205"/>
        <v/>
      </c>
      <c r="CB272" s="39" t="str">
        <f t="shared" si="206"/>
        <v/>
      </c>
      <c r="CC272" s="39" t="str">
        <f t="shared" si="207"/>
        <v/>
      </c>
      <c r="CD272" s="39" t="str">
        <f t="shared" si="208"/>
        <v/>
      </c>
      <c r="CE272" s="39" t="str">
        <f t="shared" si="209"/>
        <v/>
      </c>
      <c r="CF272" s="39" t="str">
        <f t="shared" si="210"/>
        <v/>
      </c>
      <c r="CG272" s="39" t="str">
        <f t="shared" si="211"/>
        <v/>
      </c>
      <c r="CH272" s="39" t="str">
        <f t="shared" si="212"/>
        <v/>
      </c>
      <c r="CI272" s="39" t="str">
        <f t="shared" si="213"/>
        <v/>
      </c>
    </row>
    <row r="273" spans="1:87">
      <c r="A273" s="18"/>
      <c r="B273" s="15" t="str">
        <f>'Gene Table'!E272</f>
        <v>mmu-miR-876-3p</v>
      </c>
      <c r="C273" s="15" t="str">
        <f>'Gene Table'!B272</f>
        <v>L06</v>
      </c>
      <c r="D273" s="16" t="str">
        <f>IF(SUM('Test Sample Data'!D$3:D$98)&gt;10,IF(AND(ISNUMBER('Test Sample Data'!D272),'Test Sample Data'!D272&lt;$B$1,'Test Sample Data'!D272&gt;0),'Test Sample Data'!D272,$B$1),"")</f>
        <v/>
      </c>
      <c r="E273" s="17" t="str">
        <f>IF(SUM('Test Sample Data'!E$3:E$98)&gt;10,IF(AND(ISNUMBER('Test Sample Data'!E272),'Test Sample Data'!E272&lt;$B$1,'Test Sample Data'!E272&gt;0),'Test Sample Data'!E272,$B$1),"")</f>
        <v/>
      </c>
      <c r="F273" s="17" t="str">
        <f>IF(SUM('Test Sample Data'!F$3:F$98)&gt;10,IF(AND(ISNUMBER('Test Sample Data'!F272),'Test Sample Data'!F272&lt;$B$1,'Test Sample Data'!F272&gt;0),'Test Sample Data'!F272,$B$1),"")</f>
        <v/>
      </c>
      <c r="G273" s="17" t="str">
        <f>IF(SUM('Test Sample Data'!G$3:G$98)&gt;10,IF(AND(ISNUMBER('Test Sample Data'!G272),'Test Sample Data'!G272&lt;$B$1,'Test Sample Data'!G272&gt;0),'Test Sample Data'!G272,$B$1),"")</f>
        <v/>
      </c>
      <c r="H273" s="17" t="str">
        <f>IF(SUM('Test Sample Data'!H$3:H$98)&gt;10,IF(AND(ISNUMBER('Test Sample Data'!H272),'Test Sample Data'!H272&lt;$B$1,'Test Sample Data'!H272&gt;0),'Test Sample Data'!H272,$B$1),"")</f>
        <v/>
      </c>
      <c r="I273" s="17" t="str">
        <f>IF(SUM('Test Sample Data'!I$3:I$98)&gt;10,IF(AND(ISNUMBER('Test Sample Data'!I272),'Test Sample Data'!I272&lt;$B$1,'Test Sample Data'!I272&gt;0),'Test Sample Data'!I272,$B$1),"")</f>
        <v/>
      </c>
      <c r="J273" s="17" t="str">
        <f>IF(SUM('Test Sample Data'!J$3:J$98)&gt;10,IF(AND(ISNUMBER('Test Sample Data'!J272),'Test Sample Data'!J272&lt;$B$1,'Test Sample Data'!J272&gt;0),'Test Sample Data'!J272,$B$1),"")</f>
        <v/>
      </c>
      <c r="K273" s="17" t="str">
        <f>IF(SUM('Test Sample Data'!K$3:K$98)&gt;10,IF(AND(ISNUMBER('Test Sample Data'!K272),'Test Sample Data'!K272&lt;$B$1,'Test Sample Data'!K272&gt;0),'Test Sample Data'!K272,$B$1),"")</f>
        <v/>
      </c>
      <c r="L273" s="17" t="str">
        <f>IF(SUM('Test Sample Data'!L$3:L$98)&gt;10,IF(AND(ISNUMBER('Test Sample Data'!L272),'Test Sample Data'!L272&lt;$B$1,'Test Sample Data'!L272&gt;0),'Test Sample Data'!L272,$B$1),"")</f>
        <v/>
      </c>
      <c r="M273" s="17" t="str">
        <f>IF(SUM('Test Sample Data'!M$3:M$98)&gt;10,IF(AND(ISNUMBER('Test Sample Data'!M272),'Test Sample Data'!M272&lt;$B$1,'Test Sample Data'!M272&gt;0),'Test Sample Data'!M272,$B$1),"")</f>
        <v/>
      </c>
      <c r="N273" s="17" t="str">
        <f>'Gene Table'!E272</f>
        <v>mmu-miR-876-3p</v>
      </c>
      <c r="O273" s="17" t="str">
        <f>'Gene Table'!B272</f>
        <v>L06</v>
      </c>
      <c r="P273" s="17" t="str">
        <f>IF(SUM('Control Sample Data'!D$3:D$98)&gt;10,IF(AND(ISNUMBER('Control Sample Data'!D272),'Control Sample Data'!D272&lt;$B$1,'Control Sample Data'!D272&gt;0),'Control Sample Data'!D272,$B$1),"")</f>
        <v/>
      </c>
      <c r="Q273" s="17" t="str">
        <f>IF(SUM('Control Sample Data'!E$3:E$98)&gt;10,IF(AND(ISNUMBER('Control Sample Data'!E272),'Control Sample Data'!E272&lt;$B$1,'Control Sample Data'!E272&gt;0),'Control Sample Data'!E272,$B$1),"")</f>
        <v/>
      </c>
      <c r="R273" s="17" t="str">
        <f>IF(SUM('Control Sample Data'!F$3:F$98)&gt;10,IF(AND(ISNUMBER('Control Sample Data'!F272),'Control Sample Data'!F272&lt;$B$1,'Control Sample Data'!F272&gt;0),'Control Sample Data'!F272,$B$1),"")</f>
        <v/>
      </c>
      <c r="S273" s="17" t="str">
        <f>IF(SUM('Control Sample Data'!G$3:G$98)&gt;10,IF(AND(ISNUMBER('Control Sample Data'!G272),'Control Sample Data'!G272&lt;$B$1,'Control Sample Data'!G272&gt;0),'Control Sample Data'!G272,$B$1),"")</f>
        <v/>
      </c>
      <c r="T273" s="17" t="str">
        <f>IF(SUM('Control Sample Data'!H$3:H$98)&gt;10,IF(AND(ISNUMBER('Control Sample Data'!H272),'Control Sample Data'!H272&lt;$B$1,'Control Sample Data'!H272&gt;0),'Control Sample Data'!H272,$B$1),"")</f>
        <v/>
      </c>
      <c r="U273" s="17" t="str">
        <f>IF(SUM('Control Sample Data'!I$3:I$98)&gt;10,IF(AND(ISNUMBER('Control Sample Data'!I272),'Control Sample Data'!I272&lt;$B$1,'Control Sample Data'!I272&gt;0),'Control Sample Data'!I272,$B$1),"")</f>
        <v/>
      </c>
      <c r="V273" s="17" t="str">
        <f>IF(SUM('Control Sample Data'!J$3:J$98)&gt;10,IF(AND(ISNUMBER('Control Sample Data'!J272),'Control Sample Data'!J272&lt;$B$1,'Control Sample Data'!J272&gt;0),'Control Sample Data'!J272,$B$1),"")</f>
        <v/>
      </c>
      <c r="W273" s="17" t="str">
        <f>IF(SUM('Control Sample Data'!K$3:K$98)&gt;10,IF(AND(ISNUMBER('Control Sample Data'!K272),'Control Sample Data'!K272&lt;$B$1,'Control Sample Data'!K272&gt;0),'Control Sample Data'!K272,$B$1),"")</f>
        <v/>
      </c>
      <c r="X273" s="17" t="str">
        <f>IF(SUM('Control Sample Data'!L$3:L$98)&gt;10,IF(AND(ISNUMBER('Control Sample Data'!L272),'Control Sample Data'!L272&lt;$B$1,'Control Sample Data'!L272&gt;0),'Control Sample Data'!L272,$B$1),"")</f>
        <v/>
      </c>
      <c r="Y273" s="17" t="str">
        <f>IF(SUM('Control Sample Data'!M$3:M$98)&gt;10,IF(AND(ISNUMBER('Control Sample Data'!M272),'Control Sample Data'!M272&lt;$B$1,'Control Sample Data'!M272&gt;0),'Control Sample Data'!M272,$B$1),"")</f>
        <v/>
      </c>
      <c r="AT273" s="36" t="str">
        <f t="shared" si="174"/>
        <v/>
      </c>
      <c r="AU273" s="36" t="str">
        <f t="shared" si="175"/>
        <v/>
      </c>
      <c r="AV273" s="36" t="str">
        <f t="shared" si="176"/>
        <v/>
      </c>
      <c r="AW273" s="36" t="str">
        <f t="shared" si="177"/>
        <v/>
      </c>
      <c r="AX273" s="36" t="str">
        <f t="shared" si="178"/>
        <v/>
      </c>
      <c r="AY273" s="36" t="str">
        <f t="shared" si="179"/>
        <v/>
      </c>
      <c r="AZ273" s="36" t="str">
        <f t="shared" si="180"/>
        <v/>
      </c>
      <c r="BA273" s="36" t="str">
        <f t="shared" si="181"/>
        <v/>
      </c>
      <c r="BB273" s="36" t="str">
        <f t="shared" si="182"/>
        <v/>
      </c>
      <c r="BC273" s="36" t="str">
        <f t="shared" si="183"/>
        <v/>
      </c>
      <c r="BD273" s="36" t="str">
        <f t="shared" si="184"/>
        <v/>
      </c>
      <c r="BE273" s="36" t="str">
        <f t="shared" si="185"/>
        <v/>
      </c>
      <c r="BF273" s="36" t="str">
        <f t="shared" si="186"/>
        <v/>
      </c>
      <c r="BG273" s="36" t="str">
        <f t="shared" si="187"/>
        <v/>
      </c>
      <c r="BH273" s="36" t="str">
        <f t="shared" si="188"/>
        <v/>
      </c>
      <c r="BI273" s="36" t="str">
        <f t="shared" si="189"/>
        <v/>
      </c>
      <c r="BJ273" s="36" t="str">
        <f t="shared" si="190"/>
        <v/>
      </c>
      <c r="BK273" s="36" t="str">
        <f t="shared" si="191"/>
        <v/>
      </c>
      <c r="BL273" s="36" t="str">
        <f t="shared" si="192"/>
        <v/>
      </c>
      <c r="BM273" s="36" t="str">
        <f t="shared" si="193"/>
        <v/>
      </c>
      <c r="BN273" s="38" t="e">
        <f t="shared" si="172"/>
        <v>#DIV/0!</v>
      </c>
      <c r="BO273" s="38" t="e">
        <f t="shared" si="173"/>
        <v>#DIV/0!</v>
      </c>
      <c r="BP273" s="39" t="str">
        <f t="shared" si="194"/>
        <v/>
      </c>
      <c r="BQ273" s="39" t="str">
        <f t="shared" si="195"/>
        <v/>
      </c>
      <c r="BR273" s="39" t="str">
        <f t="shared" si="196"/>
        <v/>
      </c>
      <c r="BS273" s="39" t="str">
        <f t="shared" si="197"/>
        <v/>
      </c>
      <c r="BT273" s="39" t="str">
        <f t="shared" si="198"/>
        <v/>
      </c>
      <c r="BU273" s="39" t="str">
        <f t="shared" si="199"/>
        <v/>
      </c>
      <c r="BV273" s="39" t="str">
        <f t="shared" si="200"/>
        <v/>
      </c>
      <c r="BW273" s="39" t="str">
        <f t="shared" si="201"/>
        <v/>
      </c>
      <c r="BX273" s="39" t="str">
        <f t="shared" si="202"/>
        <v/>
      </c>
      <c r="BY273" s="39" t="str">
        <f t="shared" si="203"/>
        <v/>
      </c>
      <c r="BZ273" s="39" t="str">
        <f t="shared" si="204"/>
        <v/>
      </c>
      <c r="CA273" s="39" t="str">
        <f t="shared" si="205"/>
        <v/>
      </c>
      <c r="CB273" s="39" t="str">
        <f t="shared" si="206"/>
        <v/>
      </c>
      <c r="CC273" s="39" t="str">
        <f t="shared" si="207"/>
        <v/>
      </c>
      <c r="CD273" s="39" t="str">
        <f t="shared" si="208"/>
        <v/>
      </c>
      <c r="CE273" s="39" t="str">
        <f t="shared" si="209"/>
        <v/>
      </c>
      <c r="CF273" s="39" t="str">
        <f t="shared" si="210"/>
        <v/>
      </c>
      <c r="CG273" s="39" t="str">
        <f t="shared" si="211"/>
        <v/>
      </c>
      <c r="CH273" s="39" t="str">
        <f t="shared" si="212"/>
        <v/>
      </c>
      <c r="CI273" s="39" t="str">
        <f t="shared" si="213"/>
        <v/>
      </c>
    </row>
    <row r="274" spans="1:87">
      <c r="A274" s="18"/>
      <c r="B274" s="15" t="str">
        <f>'Gene Table'!E273</f>
        <v>mmu-miR-466k</v>
      </c>
      <c r="C274" s="15" t="str">
        <f>'Gene Table'!B273</f>
        <v>L07</v>
      </c>
      <c r="D274" s="16" t="str">
        <f>IF(SUM('Test Sample Data'!D$3:D$98)&gt;10,IF(AND(ISNUMBER('Test Sample Data'!D273),'Test Sample Data'!D273&lt;$B$1,'Test Sample Data'!D273&gt;0),'Test Sample Data'!D273,$B$1),"")</f>
        <v/>
      </c>
      <c r="E274" s="17" t="str">
        <f>IF(SUM('Test Sample Data'!E$3:E$98)&gt;10,IF(AND(ISNUMBER('Test Sample Data'!E273),'Test Sample Data'!E273&lt;$B$1,'Test Sample Data'!E273&gt;0),'Test Sample Data'!E273,$B$1),"")</f>
        <v/>
      </c>
      <c r="F274" s="17" t="str">
        <f>IF(SUM('Test Sample Data'!F$3:F$98)&gt;10,IF(AND(ISNUMBER('Test Sample Data'!F273),'Test Sample Data'!F273&lt;$B$1,'Test Sample Data'!F273&gt;0),'Test Sample Data'!F273,$B$1),"")</f>
        <v/>
      </c>
      <c r="G274" s="17" t="str">
        <f>IF(SUM('Test Sample Data'!G$3:G$98)&gt;10,IF(AND(ISNUMBER('Test Sample Data'!G273),'Test Sample Data'!G273&lt;$B$1,'Test Sample Data'!G273&gt;0),'Test Sample Data'!G273,$B$1),"")</f>
        <v/>
      </c>
      <c r="H274" s="17" t="str">
        <f>IF(SUM('Test Sample Data'!H$3:H$98)&gt;10,IF(AND(ISNUMBER('Test Sample Data'!H273),'Test Sample Data'!H273&lt;$B$1,'Test Sample Data'!H273&gt;0),'Test Sample Data'!H273,$B$1),"")</f>
        <v/>
      </c>
      <c r="I274" s="17" t="str">
        <f>IF(SUM('Test Sample Data'!I$3:I$98)&gt;10,IF(AND(ISNUMBER('Test Sample Data'!I273),'Test Sample Data'!I273&lt;$B$1,'Test Sample Data'!I273&gt;0),'Test Sample Data'!I273,$B$1),"")</f>
        <v/>
      </c>
      <c r="J274" s="17" t="str">
        <f>IF(SUM('Test Sample Data'!J$3:J$98)&gt;10,IF(AND(ISNUMBER('Test Sample Data'!J273),'Test Sample Data'!J273&lt;$B$1,'Test Sample Data'!J273&gt;0),'Test Sample Data'!J273,$B$1),"")</f>
        <v/>
      </c>
      <c r="K274" s="17" t="str">
        <f>IF(SUM('Test Sample Data'!K$3:K$98)&gt;10,IF(AND(ISNUMBER('Test Sample Data'!K273),'Test Sample Data'!K273&lt;$B$1,'Test Sample Data'!K273&gt;0),'Test Sample Data'!K273,$B$1),"")</f>
        <v/>
      </c>
      <c r="L274" s="17" t="str">
        <f>IF(SUM('Test Sample Data'!L$3:L$98)&gt;10,IF(AND(ISNUMBER('Test Sample Data'!L273),'Test Sample Data'!L273&lt;$B$1,'Test Sample Data'!L273&gt;0),'Test Sample Data'!L273,$B$1),"")</f>
        <v/>
      </c>
      <c r="M274" s="17" t="str">
        <f>IF(SUM('Test Sample Data'!M$3:M$98)&gt;10,IF(AND(ISNUMBER('Test Sample Data'!M273),'Test Sample Data'!M273&lt;$B$1,'Test Sample Data'!M273&gt;0),'Test Sample Data'!M273,$B$1),"")</f>
        <v/>
      </c>
      <c r="N274" s="17" t="str">
        <f>'Gene Table'!E273</f>
        <v>mmu-miR-466k</v>
      </c>
      <c r="O274" s="17" t="str">
        <f>'Gene Table'!B273</f>
        <v>L07</v>
      </c>
      <c r="P274" s="17" t="str">
        <f>IF(SUM('Control Sample Data'!D$3:D$98)&gt;10,IF(AND(ISNUMBER('Control Sample Data'!D273),'Control Sample Data'!D273&lt;$B$1,'Control Sample Data'!D273&gt;0),'Control Sample Data'!D273,$B$1),"")</f>
        <v/>
      </c>
      <c r="Q274" s="17" t="str">
        <f>IF(SUM('Control Sample Data'!E$3:E$98)&gt;10,IF(AND(ISNUMBER('Control Sample Data'!E273),'Control Sample Data'!E273&lt;$B$1,'Control Sample Data'!E273&gt;0),'Control Sample Data'!E273,$B$1),"")</f>
        <v/>
      </c>
      <c r="R274" s="17" t="str">
        <f>IF(SUM('Control Sample Data'!F$3:F$98)&gt;10,IF(AND(ISNUMBER('Control Sample Data'!F273),'Control Sample Data'!F273&lt;$B$1,'Control Sample Data'!F273&gt;0),'Control Sample Data'!F273,$B$1),"")</f>
        <v/>
      </c>
      <c r="S274" s="17" t="str">
        <f>IF(SUM('Control Sample Data'!G$3:G$98)&gt;10,IF(AND(ISNUMBER('Control Sample Data'!G273),'Control Sample Data'!G273&lt;$B$1,'Control Sample Data'!G273&gt;0),'Control Sample Data'!G273,$B$1),"")</f>
        <v/>
      </c>
      <c r="T274" s="17" t="str">
        <f>IF(SUM('Control Sample Data'!H$3:H$98)&gt;10,IF(AND(ISNUMBER('Control Sample Data'!H273),'Control Sample Data'!H273&lt;$B$1,'Control Sample Data'!H273&gt;0),'Control Sample Data'!H273,$B$1),"")</f>
        <v/>
      </c>
      <c r="U274" s="17" t="str">
        <f>IF(SUM('Control Sample Data'!I$3:I$98)&gt;10,IF(AND(ISNUMBER('Control Sample Data'!I273),'Control Sample Data'!I273&lt;$B$1,'Control Sample Data'!I273&gt;0),'Control Sample Data'!I273,$B$1),"")</f>
        <v/>
      </c>
      <c r="V274" s="17" t="str">
        <f>IF(SUM('Control Sample Data'!J$3:J$98)&gt;10,IF(AND(ISNUMBER('Control Sample Data'!J273),'Control Sample Data'!J273&lt;$B$1,'Control Sample Data'!J273&gt;0),'Control Sample Data'!J273,$B$1),"")</f>
        <v/>
      </c>
      <c r="W274" s="17" t="str">
        <f>IF(SUM('Control Sample Data'!K$3:K$98)&gt;10,IF(AND(ISNUMBER('Control Sample Data'!K273),'Control Sample Data'!K273&lt;$B$1,'Control Sample Data'!K273&gt;0),'Control Sample Data'!K273,$B$1),"")</f>
        <v/>
      </c>
      <c r="X274" s="17" t="str">
        <f>IF(SUM('Control Sample Data'!L$3:L$98)&gt;10,IF(AND(ISNUMBER('Control Sample Data'!L273),'Control Sample Data'!L273&lt;$B$1,'Control Sample Data'!L273&gt;0),'Control Sample Data'!L273,$B$1),"")</f>
        <v/>
      </c>
      <c r="Y274" s="17" t="str">
        <f>IF(SUM('Control Sample Data'!M$3:M$98)&gt;10,IF(AND(ISNUMBER('Control Sample Data'!M273),'Control Sample Data'!M273&lt;$B$1,'Control Sample Data'!M273&gt;0),'Control Sample Data'!M273,$B$1),"")</f>
        <v/>
      </c>
      <c r="AT274" s="36" t="str">
        <f t="shared" si="174"/>
        <v/>
      </c>
      <c r="AU274" s="36" t="str">
        <f t="shared" si="175"/>
        <v/>
      </c>
      <c r="AV274" s="36" t="str">
        <f t="shared" si="176"/>
        <v/>
      </c>
      <c r="AW274" s="36" t="str">
        <f t="shared" si="177"/>
        <v/>
      </c>
      <c r="AX274" s="36" t="str">
        <f t="shared" si="178"/>
        <v/>
      </c>
      <c r="AY274" s="36" t="str">
        <f t="shared" si="179"/>
        <v/>
      </c>
      <c r="AZ274" s="36" t="str">
        <f t="shared" si="180"/>
        <v/>
      </c>
      <c r="BA274" s="36" t="str">
        <f t="shared" si="181"/>
        <v/>
      </c>
      <c r="BB274" s="36" t="str">
        <f t="shared" si="182"/>
        <v/>
      </c>
      <c r="BC274" s="36" t="str">
        <f t="shared" si="183"/>
        <v/>
      </c>
      <c r="BD274" s="36" t="str">
        <f t="shared" si="184"/>
        <v/>
      </c>
      <c r="BE274" s="36" t="str">
        <f t="shared" si="185"/>
        <v/>
      </c>
      <c r="BF274" s="36" t="str">
        <f t="shared" si="186"/>
        <v/>
      </c>
      <c r="BG274" s="36" t="str">
        <f t="shared" si="187"/>
        <v/>
      </c>
      <c r="BH274" s="36" t="str">
        <f t="shared" si="188"/>
        <v/>
      </c>
      <c r="BI274" s="36" t="str">
        <f t="shared" si="189"/>
        <v/>
      </c>
      <c r="BJ274" s="36" t="str">
        <f t="shared" si="190"/>
        <v/>
      </c>
      <c r="BK274" s="36" t="str">
        <f t="shared" si="191"/>
        <v/>
      </c>
      <c r="BL274" s="36" t="str">
        <f t="shared" si="192"/>
        <v/>
      </c>
      <c r="BM274" s="36" t="str">
        <f t="shared" si="193"/>
        <v/>
      </c>
      <c r="BN274" s="38" t="e">
        <f t="shared" si="172"/>
        <v>#DIV/0!</v>
      </c>
      <c r="BO274" s="38" t="e">
        <f t="shared" si="173"/>
        <v>#DIV/0!</v>
      </c>
      <c r="BP274" s="39" t="str">
        <f t="shared" si="194"/>
        <v/>
      </c>
      <c r="BQ274" s="39" t="str">
        <f t="shared" si="195"/>
        <v/>
      </c>
      <c r="BR274" s="39" t="str">
        <f t="shared" si="196"/>
        <v/>
      </c>
      <c r="BS274" s="39" t="str">
        <f t="shared" si="197"/>
        <v/>
      </c>
      <c r="BT274" s="39" t="str">
        <f t="shared" si="198"/>
        <v/>
      </c>
      <c r="BU274" s="39" t="str">
        <f t="shared" si="199"/>
        <v/>
      </c>
      <c r="BV274" s="39" t="str">
        <f t="shared" si="200"/>
        <v/>
      </c>
      <c r="BW274" s="39" t="str">
        <f t="shared" si="201"/>
        <v/>
      </c>
      <c r="BX274" s="39" t="str">
        <f t="shared" si="202"/>
        <v/>
      </c>
      <c r="BY274" s="39" t="str">
        <f t="shared" si="203"/>
        <v/>
      </c>
      <c r="BZ274" s="39" t="str">
        <f t="shared" si="204"/>
        <v/>
      </c>
      <c r="CA274" s="39" t="str">
        <f t="shared" si="205"/>
        <v/>
      </c>
      <c r="CB274" s="39" t="str">
        <f t="shared" si="206"/>
        <v/>
      </c>
      <c r="CC274" s="39" t="str">
        <f t="shared" si="207"/>
        <v/>
      </c>
      <c r="CD274" s="39" t="str">
        <f t="shared" si="208"/>
        <v/>
      </c>
      <c r="CE274" s="39" t="str">
        <f t="shared" si="209"/>
        <v/>
      </c>
      <c r="CF274" s="39" t="str">
        <f t="shared" si="210"/>
        <v/>
      </c>
      <c r="CG274" s="39" t="str">
        <f t="shared" si="211"/>
        <v/>
      </c>
      <c r="CH274" s="39" t="str">
        <f t="shared" si="212"/>
        <v/>
      </c>
      <c r="CI274" s="39" t="str">
        <f t="shared" si="213"/>
        <v/>
      </c>
    </row>
    <row r="275" spans="1:87">
      <c r="A275" s="18"/>
      <c r="B275" s="15" t="str">
        <f>'Gene Table'!E274</f>
        <v>mmu-miR-876-5p</v>
      </c>
      <c r="C275" s="15" t="str">
        <f>'Gene Table'!B274</f>
        <v>L08</v>
      </c>
      <c r="D275" s="16" t="str">
        <f>IF(SUM('Test Sample Data'!D$3:D$98)&gt;10,IF(AND(ISNUMBER('Test Sample Data'!D274),'Test Sample Data'!D274&lt;$B$1,'Test Sample Data'!D274&gt;0),'Test Sample Data'!D274,$B$1),"")</f>
        <v/>
      </c>
      <c r="E275" s="17" t="str">
        <f>IF(SUM('Test Sample Data'!E$3:E$98)&gt;10,IF(AND(ISNUMBER('Test Sample Data'!E274),'Test Sample Data'!E274&lt;$B$1,'Test Sample Data'!E274&gt;0),'Test Sample Data'!E274,$B$1),"")</f>
        <v/>
      </c>
      <c r="F275" s="17" t="str">
        <f>IF(SUM('Test Sample Data'!F$3:F$98)&gt;10,IF(AND(ISNUMBER('Test Sample Data'!F274),'Test Sample Data'!F274&lt;$B$1,'Test Sample Data'!F274&gt;0),'Test Sample Data'!F274,$B$1),"")</f>
        <v/>
      </c>
      <c r="G275" s="17" t="str">
        <f>IF(SUM('Test Sample Data'!G$3:G$98)&gt;10,IF(AND(ISNUMBER('Test Sample Data'!G274),'Test Sample Data'!G274&lt;$B$1,'Test Sample Data'!G274&gt;0),'Test Sample Data'!G274,$B$1),"")</f>
        <v/>
      </c>
      <c r="H275" s="17" t="str">
        <f>IF(SUM('Test Sample Data'!H$3:H$98)&gt;10,IF(AND(ISNUMBER('Test Sample Data'!H274),'Test Sample Data'!H274&lt;$B$1,'Test Sample Data'!H274&gt;0),'Test Sample Data'!H274,$B$1),"")</f>
        <v/>
      </c>
      <c r="I275" s="17" t="str">
        <f>IF(SUM('Test Sample Data'!I$3:I$98)&gt;10,IF(AND(ISNUMBER('Test Sample Data'!I274),'Test Sample Data'!I274&lt;$B$1,'Test Sample Data'!I274&gt;0),'Test Sample Data'!I274,$B$1),"")</f>
        <v/>
      </c>
      <c r="J275" s="17" t="str">
        <f>IF(SUM('Test Sample Data'!J$3:J$98)&gt;10,IF(AND(ISNUMBER('Test Sample Data'!J274),'Test Sample Data'!J274&lt;$B$1,'Test Sample Data'!J274&gt;0),'Test Sample Data'!J274,$B$1),"")</f>
        <v/>
      </c>
      <c r="K275" s="17" t="str">
        <f>IF(SUM('Test Sample Data'!K$3:K$98)&gt;10,IF(AND(ISNUMBER('Test Sample Data'!K274),'Test Sample Data'!K274&lt;$B$1,'Test Sample Data'!K274&gt;0),'Test Sample Data'!K274,$B$1),"")</f>
        <v/>
      </c>
      <c r="L275" s="17" t="str">
        <f>IF(SUM('Test Sample Data'!L$3:L$98)&gt;10,IF(AND(ISNUMBER('Test Sample Data'!L274),'Test Sample Data'!L274&lt;$B$1,'Test Sample Data'!L274&gt;0),'Test Sample Data'!L274,$B$1),"")</f>
        <v/>
      </c>
      <c r="M275" s="17" t="str">
        <f>IF(SUM('Test Sample Data'!M$3:M$98)&gt;10,IF(AND(ISNUMBER('Test Sample Data'!M274),'Test Sample Data'!M274&lt;$B$1,'Test Sample Data'!M274&gt;0),'Test Sample Data'!M274,$B$1),"")</f>
        <v/>
      </c>
      <c r="N275" s="17" t="str">
        <f>'Gene Table'!E274</f>
        <v>mmu-miR-876-5p</v>
      </c>
      <c r="O275" s="17" t="str">
        <f>'Gene Table'!B274</f>
        <v>L08</v>
      </c>
      <c r="P275" s="17" t="str">
        <f>IF(SUM('Control Sample Data'!D$3:D$98)&gt;10,IF(AND(ISNUMBER('Control Sample Data'!D274),'Control Sample Data'!D274&lt;$B$1,'Control Sample Data'!D274&gt;0),'Control Sample Data'!D274,$B$1),"")</f>
        <v/>
      </c>
      <c r="Q275" s="17" t="str">
        <f>IF(SUM('Control Sample Data'!E$3:E$98)&gt;10,IF(AND(ISNUMBER('Control Sample Data'!E274),'Control Sample Data'!E274&lt;$B$1,'Control Sample Data'!E274&gt;0),'Control Sample Data'!E274,$B$1),"")</f>
        <v/>
      </c>
      <c r="R275" s="17" t="str">
        <f>IF(SUM('Control Sample Data'!F$3:F$98)&gt;10,IF(AND(ISNUMBER('Control Sample Data'!F274),'Control Sample Data'!F274&lt;$B$1,'Control Sample Data'!F274&gt;0),'Control Sample Data'!F274,$B$1),"")</f>
        <v/>
      </c>
      <c r="S275" s="17" t="str">
        <f>IF(SUM('Control Sample Data'!G$3:G$98)&gt;10,IF(AND(ISNUMBER('Control Sample Data'!G274),'Control Sample Data'!G274&lt;$B$1,'Control Sample Data'!G274&gt;0),'Control Sample Data'!G274,$B$1),"")</f>
        <v/>
      </c>
      <c r="T275" s="17" t="str">
        <f>IF(SUM('Control Sample Data'!H$3:H$98)&gt;10,IF(AND(ISNUMBER('Control Sample Data'!H274),'Control Sample Data'!H274&lt;$B$1,'Control Sample Data'!H274&gt;0),'Control Sample Data'!H274,$B$1),"")</f>
        <v/>
      </c>
      <c r="U275" s="17" t="str">
        <f>IF(SUM('Control Sample Data'!I$3:I$98)&gt;10,IF(AND(ISNUMBER('Control Sample Data'!I274),'Control Sample Data'!I274&lt;$B$1,'Control Sample Data'!I274&gt;0),'Control Sample Data'!I274,$B$1),"")</f>
        <v/>
      </c>
      <c r="V275" s="17" t="str">
        <f>IF(SUM('Control Sample Data'!J$3:J$98)&gt;10,IF(AND(ISNUMBER('Control Sample Data'!J274),'Control Sample Data'!J274&lt;$B$1,'Control Sample Data'!J274&gt;0),'Control Sample Data'!J274,$B$1),"")</f>
        <v/>
      </c>
      <c r="W275" s="17" t="str">
        <f>IF(SUM('Control Sample Data'!K$3:K$98)&gt;10,IF(AND(ISNUMBER('Control Sample Data'!K274),'Control Sample Data'!K274&lt;$B$1,'Control Sample Data'!K274&gt;0),'Control Sample Data'!K274,$B$1),"")</f>
        <v/>
      </c>
      <c r="X275" s="17" t="str">
        <f>IF(SUM('Control Sample Data'!L$3:L$98)&gt;10,IF(AND(ISNUMBER('Control Sample Data'!L274),'Control Sample Data'!L274&lt;$B$1,'Control Sample Data'!L274&gt;0),'Control Sample Data'!L274,$B$1),"")</f>
        <v/>
      </c>
      <c r="Y275" s="17" t="str">
        <f>IF(SUM('Control Sample Data'!M$3:M$98)&gt;10,IF(AND(ISNUMBER('Control Sample Data'!M274),'Control Sample Data'!M274&lt;$B$1,'Control Sample Data'!M274&gt;0),'Control Sample Data'!M274,$B$1),"")</f>
        <v/>
      </c>
      <c r="AT275" s="36" t="str">
        <f t="shared" si="174"/>
        <v/>
      </c>
      <c r="AU275" s="36" t="str">
        <f t="shared" si="175"/>
        <v/>
      </c>
      <c r="AV275" s="36" t="str">
        <f t="shared" si="176"/>
        <v/>
      </c>
      <c r="AW275" s="36" t="str">
        <f t="shared" si="177"/>
        <v/>
      </c>
      <c r="AX275" s="36" t="str">
        <f t="shared" si="178"/>
        <v/>
      </c>
      <c r="AY275" s="36" t="str">
        <f t="shared" si="179"/>
        <v/>
      </c>
      <c r="AZ275" s="36" t="str">
        <f t="shared" si="180"/>
        <v/>
      </c>
      <c r="BA275" s="36" t="str">
        <f t="shared" si="181"/>
        <v/>
      </c>
      <c r="BB275" s="36" t="str">
        <f t="shared" si="182"/>
        <v/>
      </c>
      <c r="BC275" s="36" t="str">
        <f t="shared" si="183"/>
        <v/>
      </c>
      <c r="BD275" s="36" t="str">
        <f t="shared" si="184"/>
        <v/>
      </c>
      <c r="BE275" s="36" t="str">
        <f t="shared" si="185"/>
        <v/>
      </c>
      <c r="BF275" s="36" t="str">
        <f t="shared" si="186"/>
        <v/>
      </c>
      <c r="BG275" s="36" t="str">
        <f t="shared" si="187"/>
        <v/>
      </c>
      <c r="BH275" s="36" t="str">
        <f t="shared" si="188"/>
        <v/>
      </c>
      <c r="BI275" s="36" t="str">
        <f t="shared" si="189"/>
        <v/>
      </c>
      <c r="BJ275" s="36" t="str">
        <f t="shared" si="190"/>
        <v/>
      </c>
      <c r="BK275" s="36" t="str">
        <f t="shared" si="191"/>
        <v/>
      </c>
      <c r="BL275" s="36" t="str">
        <f t="shared" si="192"/>
        <v/>
      </c>
      <c r="BM275" s="36" t="str">
        <f t="shared" si="193"/>
        <v/>
      </c>
      <c r="BN275" s="38" t="e">
        <f t="shared" si="172"/>
        <v>#DIV/0!</v>
      </c>
      <c r="BO275" s="38" t="e">
        <f t="shared" si="173"/>
        <v>#DIV/0!</v>
      </c>
      <c r="BP275" s="39" t="str">
        <f t="shared" si="194"/>
        <v/>
      </c>
      <c r="BQ275" s="39" t="str">
        <f t="shared" si="195"/>
        <v/>
      </c>
      <c r="BR275" s="39" t="str">
        <f t="shared" si="196"/>
        <v/>
      </c>
      <c r="BS275" s="39" t="str">
        <f t="shared" si="197"/>
        <v/>
      </c>
      <c r="BT275" s="39" t="str">
        <f t="shared" si="198"/>
        <v/>
      </c>
      <c r="BU275" s="39" t="str">
        <f t="shared" si="199"/>
        <v/>
      </c>
      <c r="BV275" s="39" t="str">
        <f t="shared" si="200"/>
        <v/>
      </c>
      <c r="BW275" s="39" t="str">
        <f t="shared" si="201"/>
        <v/>
      </c>
      <c r="BX275" s="39" t="str">
        <f t="shared" si="202"/>
        <v/>
      </c>
      <c r="BY275" s="39" t="str">
        <f t="shared" si="203"/>
        <v/>
      </c>
      <c r="BZ275" s="39" t="str">
        <f t="shared" si="204"/>
        <v/>
      </c>
      <c r="CA275" s="39" t="str">
        <f t="shared" si="205"/>
        <v/>
      </c>
      <c r="CB275" s="39" t="str">
        <f t="shared" si="206"/>
        <v/>
      </c>
      <c r="CC275" s="39" t="str">
        <f t="shared" si="207"/>
        <v/>
      </c>
      <c r="CD275" s="39" t="str">
        <f t="shared" si="208"/>
        <v/>
      </c>
      <c r="CE275" s="39" t="str">
        <f t="shared" si="209"/>
        <v/>
      </c>
      <c r="CF275" s="39" t="str">
        <f t="shared" si="210"/>
        <v/>
      </c>
      <c r="CG275" s="39" t="str">
        <f t="shared" si="211"/>
        <v/>
      </c>
      <c r="CH275" s="39" t="str">
        <f t="shared" si="212"/>
        <v/>
      </c>
      <c r="CI275" s="39" t="str">
        <f t="shared" si="213"/>
        <v/>
      </c>
    </row>
    <row r="276" spans="1:87">
      <c r="A276" s="18"/>
      <c r="B276" s="15" t="str">
        <f>'Gene Table'!E275</f>
        <v>mmu-miR-466l-3p</v>
      </c>
      <c r="C276" s="15" t="str">
        <f>'Gene Table'!B275</f>
        <v>L09</v>
      </c>
      <c r="D276" s="16" t="str">
        <f>IF(SUM('Test Sample Data'!D$3:D$98)&gt;10,IF(AND(ISNUMBER('Test Sample Data'!D275),'Test Sample Data'!D275&lt;$B$1,'Test Sample Data'!D275&gt;0),'Test Sample Data'!D275,$B$1),"")</f>
        <v/>
      </c>
      <c r="E276" s="17" t="str">
        <f>IF(SUM('Test Sample Data'!E$3:E$98)&gt;10,IF(AND(ISNUMBER('Test Sample Data'!E275),'Test Sample Data'!E275&lt;$B$1,'Test Sample Data'!E275&gt;0),'Test Sample Data'!E275,$B$1),"")</f>
        <v/>
      </c>
      <c r="F276" s="17" t="str">
        <f>IF(SUM('Test Sample Data'!F$3:F$98)&gt;10,IF(AND(ISNUMBER('Test Sample Data'!F275),'Test Sample Data'!F275&lt;$B$1,'Test Sample Data'!F275&gt;0),'Test Sample Data'!F275,$B$1),"")</f>
        <v/>
      </c>
      <c r="G276" s="17" t="str">
        <f>IF(SUM('Test Sample Data'!G$3:G$98)&gt;10,IF(AND(ISNUMBER('Test Sample Data'!G275),'Test Sample Data'!G275&lt;$B$1,'Test Sample Data'!G275&gt;0),'Test Sample Data'!G275,$B$1),"")</f>
        <v/>
      </c>
      <c r="H276" s="17" t="str">
        <f>IF(SUM('Test Sample Data'!H$3:H$98)&gt;10,IF(AND(ISNUMBER('Test Sample Data'!H275),'Test Sample Data'!H275&lt;$B$1,'Test Sample Data'!H275&gt;0),'Test Sample Data'!H275,$B$1),"")</f>
        <v/>
      </c>
      <c r="I276" s="17" t="str">
        <f>IF(SUM('Test Sample Data'!I$3:I$98)&gt;10,IF(AND(ISNUMBER('Test Sample Data'!I275),'Test Sample Data'!I275&lt;$B$1,'Test Sample Data'!I275&gt;0),'Test Sample Data'!I275,$B$1),"")</f>
        <v/>
      </c>
      <c r="J276" s="17" t="str">
        <f>IF(SUM('Test Sample Data'!J$3:J$98)&gt;10,IF(AND(ISNUMBER('Test Sample Data'!J275),'Test Sample Data'!J275&lt;$B$1,'Test Sample Data'!J275&gt;0),'Test Sample Data'!J275,$B$1),"")</f>
        <v/>
      </c>
      <c r="K276" s="17" t="str">
        <f>IF(SUM('Test Sample Data'!K$3:K$98)&gt;10,IF(AND(ISNUMBER('Test Sample Data'!K275),'Test Sample Data'!K275&lt;$B$1,'Test Sample Data'!K275&gt;0),'Test Sample Data'!K275,$B$1),"")</f>
        <v/>
      </c>
      <c r="L276" s="17" t="str">
        <f>IF(SUM('Test Sample Data'!L$3:L$98)&gt;10,IF(AND(ISNUMBER('Test Sample Data'!L275),'Test Sample Data'!L275&lt;$B$1,'Test Sample Data'!L275&gt;0),'Test Sample Data'!L275,$B$1),"")</f>
        <v/>
      </c>
      <c r="M276" s="17" t="str">
        <f>IF(SUM('Test Sample Data'!M$3:M$98)&gt;10,IF(AND(ISNUMBER('Test Sample Data'!M275),'Test Sample Data'!M275&lt;$B$1,'Test Sample Data'!M275&gt;0),'Test Sample Data'!M275,$B$1),"")</f>
        <v/>
      </c>
      <c r="N276" s="17" t="str">
        <f>'Gene Table'!E275</f>
        <v>mmu-miR-466l-3p</v>
      </c>
      <c r="O276" s="17" t="str">
        <f>'Gene Table'!B275</f>
        <v>L09</v>
      </c>
      <c r="P276" s="17" t="str">
        <f>IF(SUM('Control Sample Data'!D$3:D$98)&gt;10,IF(AND(ISNUMBER('Control Sample Data'!D275),'Control Sample Data'!D275&lt;$B$1,'Control Sample Data'!D275&gt;0),'Control Sample Data'!D275,$B$1),"")</f>
        <v/>
      </c>
      <c r="Q276" s="17" t="str">
        <f>IF(SUM('Control Sample Data'!E$3:E$98)&gt;10,IF(AND(ISNUMBER('Control Sample Data'!E275),'Control Sample Data'!E275&lt;$B$1,'Control Sample Data'!E275&gt;0),'Control Sample Data'!E275,$B$1),"")</f>
        <v/>
      </c>
      <c r="R276" s="17" t="str">
        <f>IF(SUM('Control Sample Data'!F$3:F$98)&gt;10,IF(AND(ISNUMBER('Control Sample Data'!F275),'Control Sample Data'!F275&lt;$B$1,'Control Sample Data'!F275&gt;0),'Control Sample Data'!F275,$B$1),"")</f>
        <v/>
      </c>
      <c r="S276" s="17" t="str">
        <f>IF(SUM('Control Sample Data'!G$3:G$98)&gt;10,IF(AND(ISNUMBER('Control Sample Data'!G275),'Control Sample Data'!G275&lt;$B$1,'Control Sample Data'!G275&gt;0),'Control Sample Data'!G275,$B$1),"")</f>
        <v/>
      </c>
      <c r="T276" s="17" t="str">
        <f>IF(SUM('Control Sample Data'!H$3:H$98)&gt;10,IF(AND(ISNUMBER('Control Sample Data'!H275),'Control Sample Data'!H275&lt;$B$1,'Control Sample Data'!H275&gt;0),'Control Sample Data'!H275,$B$1),"")</f>
        <v/>
      </c>
      <c r="U276" s="17" t="str">
        <f>IF(SUM('Control Sample Data'!I$3:I$98)&gt;10,IF(AND(ISNUMBER('Control Sample Data'!I275),'Control Sample Data'!I275&lt;$B$1,'Control Sample Data'!I275&gt;0),'Control Sample Data'!I275,$B$1),"")</f>
        <v/>
      </c>
      <c r="V276" s="17" t="str">
        <f>IF(SUM('Control Sample Data'!J$3:J$98)&gt;10,IF(AND(ISNUMBER('Control Sample Data'!J275),'Control Sample Data'!J275&lt;$B$1,'Control Sample Data'!J275&gt;0),'Control Sample Data'!J275,$B$1),"")</f>
        <v/>
      </c>
      <c r="W276" s="17" t="str">
        <f>IF(SUM('Control Sample Data'!K$3:K$98)&gt;10,IF(AND(ISNUMBER('Control Sample Data'!K275),'Control Sample Data'!K275&lt;$B$1,'Control Sample Data'!K275&gt;0),'Control Sample Data'!K275,$B$1),"")</f>
        <v/>
      </c>
      <c r="X276" s="17" t="str">
        <f>IF(SUM('Control Sample Data'!L$3:L$98)&gt;10,IF(AND(ISNUMBER('Control Sample Data'!L275),'Control Sample Data'!L275&lt;$B$1,'Control Sample Data'!L275&gt;0),'Control Sample Data'!L275,$B$1),"")</f>
        <v/>
      </c>
      <c r="Y276" s="17" t="str">
        <f>IF(SUM('Control Sample Data'!M$3:M$98)&gt;10,IF(AND(ISNUMBER('Control Sample Data'!M275),'Control Sample Data'!M275&lt;$B$1,'Control Sample Data'!M275&gt;0),'Control Sample Data'!M275,$B$1),"")</f>
        <v/>
      </c>
      <c r="AT276" s="36" t="str">
        <f t="shared" si="174"/>
        <v/>
      </c>
      <c r="AU276" s="36" t="str">
        <f t="shared" si="175"/>
        <v/>
      </c>
      <c r="AV276" s="36" t="str">
        <f t="shared" si="176"/>
        <v/>
      </c>
      <c r="AW276" s="36" t="str">
        <f t="shared" si="177"/>
        <v/>
      </c>
      <c r="AX276" s="36" t="str">
        <f t="shared" si="178"/>
        <v/>
      </c>
      <c r="AY276" s="36" t="str">
        <f t="shared" si="179"/>
        <v/>
      </c>
      <c r="AZ276" s="36" t="str">
        <f t="shared" si="180"/>
        <v/>
      </c>
      <c r="BA276" s="36" t="str">
        <f t="shared" si="181"/>
        <v/>
      </c>
      <c r="BB276" s="36" t="str">
        <f t="shared" si="182"/>
        <v/>
      </c>
      <c r="BC276" s="36" t="str">
        <f t="shared" si="183"/>
        <v/>
      </c>
      <c r="BD276" s="36" t="str">
        <f t="shared" si="184"/>
        <v/>
      </c>
      <c r="BE276" s="36" t="str">
        <f t="shared" si="185"/>
        <v/>
      </c>
      <c r="BF276" s="36" t="str">
        <f t="shared" si="186"/>
        <v/>
      </c>
      <c r="BG276" s="36" t="str">
        <f t="shared" si="187"/>
        <v/>
      </c>
      <c r="BH276" s="36" t="str">
        <f t="shared" si="188"/>
        <v/>
      </c>
      <c r="BI276" s="36" t="str">
        <f t="shared" si="189"/>
        <v/>
      </c>
      <c r="BJ276" s="36" t="str">
        <f t="shared" si="190"/>
        <v/>
      </c>
      <c r="BK276" s="36" t="str">
        <f t="shared" si="191"/>
        <v/>
      </c>
      <c r="BL276" s="36" t="str">
        <f t="shared" si="192"/>
        <v/>
      </c>
      <c r="BM276" s="36" t="str">
        <f t="shared" si="193"/>
        <v/>
      </c>
      <c r="BN276" s="38" t="e">
        <f t="shared" si="172"/>
        <v>#DIV/0!</v>
      </c>
      <c r="BO276" s="38" t="e">
        <f t="shared" si="173"/>
        <v>#DIV/0!</v>
      </c>
      <c r="BP276" s="39" t="str">
        <f t="shared" si="194"/>
        <v/>
      </c>
      <c r="BQ276" s="39" t="str">
        <f t="shared" si="195"/>
        <v/>
      </c>
      <c r="BR276" s="39" t="str">
        <f t="shared" si="196"/>
        <v/>
      </c>
      <c r="BS276" s="39" t="str">
        <f t="shared" si="197"/>
        <v/>
      </c>
      <c r="BT276" s="39" t="str">
        <f t="shared" si="198"/>
        <v/>
      </c>
      <c r="BU276" s="39" t="str">
        <f t="shared" si="199"/>
        <v/>
      </c>
      <c r="BV276" s="39" t="str">
        <f t="shared" si="200"/>
        <v/>
      </c>
      <c r="BW276" s="39" t="str">
        <f t="shared" si="201"/>
        <v/>
      </c>
      <c r="BX276" s="39" t="str">
        <f t="shared" si="202"/>
        <v/>
      </c>
      <c r="BY276" s="39" t="str">
        <f t="shared" si="203"/>
        <v/>
      </c>
      <c r="BZ276" s="39" t="str">
        <f t="shared" si="204"/>
        <v/>
      </c>
      <c r="CA276" s="39" t="str">
        <f t="shared" si="205"/>
        <v/>
      </c>
      <c r="CB276" s="39" t="str">
        <f t="shared" si="206"/>
        <v/>
      </c>
      <c r="CC276" s="39" t="str">
        <f t="shared" si="207"/>
        <v/>
      </c>
      <c r="CD276" s="39" t="str">
        <f t="shared" si="208"/>
        <v/>
      </c>
      <c r="CE276" s="39" t="str">
        <f t="shared" si="209"/>
        <v/>
      </c>
      <c r="CF276" s="39" t="str">
        <f t="shared" si="210"/>
        <v/>
      </c>
      <c r="CG276" s="39" t="str">
        <f t="shared" si="211"/>
        <v/>
      </c>
      <c r="CH276" s="39" t="str">
        <f t="shared" si="212"/>
        <v/>
      </c>
      <c r="CI276" s="39" t="str">
        <f t="shared" si="213"/>
        <v/>
      </c>
    </row>
    <row r="277" spans="1:87">
      <c r="A277" s="18"/>
      <c r="B277" s="15" t="str">
        <f>'Gene Table'!E276</f>
        <v>mmu-miR-878-3p</v>
      </c>
      <c r="C277" s="15" t="str">
        <f>'Gene Table'!B276</f>
        <v>L10</v>
      </c>
      <c r="D277" s="16" t="str">
        <f>IF(SUM('Test Sample Data'!D$3:D$98)&gt;10,IF(AND(ISNUMBER('Test Sample Data'!D276),'Test Sample Data'!D276&lt;$B$1,'Test Sample Data'!D276&gt;0),'Test Sample Data'!D276,$B$1),"")</f>
        <v/>
      </c>
      <c r="E277" s="17" t="str">
        <f>IF(SUM('Test Sample Data'!E$3:E$98)&gt;10,IF(AND(ISNUMBER('Test Sample Data'!E276),'Test Sample Data'!E276&lt;$B$1,'Test Sample Data'!E276&gt;0),'Test Sample Data'!E276,$B$1),"")</f>
        <v/>
      </c>
      <c r="F277" s="17" t="str">
        <f>IF(SUM('Test Sample Data'!F$3:F$98)&gt;10,IF(AND(ISNUMBER('Test Sample Data'!F276),'Test Sample Data'!F276&lt;$B$1,'Test Sample Data'!F276&gt;0),'Test Sample Data'!F276,$B$1),"")</f>
        <v/>
      </c>
      <c r="G277" s="17" t="str">
        <f>IF(SUM('Test Sample Data'!G$3:G$98)&gt;10,IF(AND(ISNUMBER('Test Sample Data'!G276),'Test Sample Data'!G276&lt;$B$1,'Test Sample Data'!G276&gt;0),'Test Sample Data'!G276,$B$1),"")</f>
        <v/>
      </c>
      <c r="H277" s="17" t="str">
        <f>IF(SUM('Test Sample Data'!H$3:H$98)&gt;10,IF(AND(ISNUMBER('Test Sample Data'!H276),'Test Sample Data'!H276&lt;$B$1,'Test Sample Data'!H276&gt;0),'Test Sample Data'!H276,$B$1),"")</f>
        <v/>
      </c>
      <c r="I277" s="17" t="str">
        <f>IF(SUM('Test Sample Data'!I$3:I$98)&gt;10,IF(AND(ISNUMBER('Test Sample Data'!I276),'Test Sample Data'!I276&lt;$B$1,'Test Sample Data'!I276&gt;0),'Test Sample Data'!I276,$B$1),"")</f>
        <v/>
      </c>
      <c r="J277" s="17" t="str">
        <f>IF(SUM('Test Sample Data'!J$3:J$98)&gt;10,IF(AND(ISNUMBER('Test Sample Data'!J276),'Test Sample Data'!J276&lt;$B$1,'Test Sample Data'!J276&gt;0),'Test Sample Data'!J276,$B$1),"")</f>
        <v/>
      </c>
      <c r="K277" s="17" t="str">
        <f>IF(SUM('Test Sample Data'!K$3:K$98)&gt;10,IF(AND(ISNUMBER('Test Sample Data'!K276),'Test Sample Data'!K276&lt;$B$1,'Test Sample Data'!K276&gt;0),'Test Sample Data'!K276,$B$1),"")</f>
        <v/>
      </c>
      <c r="L277" s="17" t="str">
        <f>IF(SUM('Test Sample Data'!L$3:L$98)&gt;10,IF(AND(ISNUMBER('Test Sample Data'!L276),'Test Sample Data'!L276&lt;$B$1,'Test Sample Data'!L276&gt;0),'Test Sample Data'!L276,$B$1),"")</f>
        <v/>
      </c>
      <c r="M277" s="17" t="str">
        <f>IF(SUM('Test Sample Data'!M$3:M$98)&gt;10,IF(AND(ISNUMBER('Test Sample Data'!M276),'Test Sample Data'!M276&lt;$B$1,'Test Sample Data'!M276&gt;0),'Test Sample Data'!M276,$B$1),"")</f>
        <v/>
      </c>
      <c r="N277" s="17" t="str">
        <f>'Gene Table'!E276</f>
        <v>mmu-miR-878-3p</v>
      </c>
      <c r="O277" s="17" t="str">
        <f>'Gene Table'!B276</f>
        <v>L10</v>
      </c>
      <c r="P277" s="17" t="str">
        <f>IF(SUM('Control Sample Data'!D$3:D$98)&gt;10,IF(AND(ISNUMBER('Control Sample Data'!D276),'Control Sample Data'!D276&lt;$B$1,'Control Sample Data'!D276&gt;0),'Control Sample Data'!D276,$B$1),"")</f>
        <v/>
      </c>
      <c r="Q277" s="17" t="str">
        <f>IF(SUM('Control Sample Data'!E$3:E$98)&gt;10,IF(AND(ISNUMBER('Control Sample Data'!E276),'Control Sample Data'!E276&lt;$B$1,'Control Sample Data'!E276&gt;0),'Control Sample Data'!E276,$B$1),"")</f>
        <v/>
      </c>
      <c r="R277" s="17" t="str">
        <f>IF(SUM('Control Sample Data'!F$3:F$98)&gt;10,IF(AND(ISNUMBER('Control Sample Data'!F276),'Control Sample Data'!F276&lt;$B$1,'Control Sample Data'!F276&gt;0),'Control Sample Data'!F276,$B$1),"")</f>
        <v/>
      </c>
      <c r="S277" s="17" t="str">
        <f>IF(SUM('Control Sample Data'!G$3:G$98)&gt;10,IF(AND(ISNUMBER('Control Sample Data'!G276),'Control Sample Data'!G276&lt;$B$1,'Control Sample Data'!G276&gt;0),'Control Sample Data'!G276,$B$1),"")</f>
        <v/>
      </c>
      <c r="T277" s="17" t="str">
        <f>IF(SUM('Control Sample Data'!H$3:H$98)&gt;10,IF(AND(ISNUMBER('Control Sample Data'!H276),'Control Sample Data'!H276&lt;$B$1,'Control Sample Data'!H276&gt;0),'Control Sample Data'!H276,$B$1),"")</f>
        <v/>
      </c>
      <c r="U277" s="17" t="str">
        <f>IF(SUM('Control Sample Data'!I$3:I$98)&gt;10,IF(AND(ISNUMBER('Control Sample Data'!I276),'Control Sample Data'!I276&lt;$B$1,'Control Sample Data'!I276&gt;0),'Control Sample Data'!I276,$B$1),"")</f>
        <v/>
      </c>
      <c r="V277" s="17" t="str">
        <f>IF(SUM('Control Sample Data'!J$3:J$98)&gt;10,IF(AND(ISNUMBER('Control Sample Data'!J276),'Control Sample Data'!J276&lt;$B$1,'Control Sample Data'!J276&gt;0),'Control Sample Data'!J276,$B$1),"")</f>
        <v/>
      </c>
      <c r="W277" s="17" t="str">
        <f>IF(SUM('Control Sample Data'!K$3:K$98)&gt;10,IF(AND(ISNUMBER('Control Sample Data'!K276),'Control Sample Data'!K276&lt;$B$1,'Control Sample Data'!K276&gt;0),'Control Sample Data'!K276,$B$1),"")</f>
        <v/>
      </c>
      <c r="X277" s="17" t="str">
        <f>IF(SUM('Control Sample Data'!L$3:L$98)&gt;10,IF(AND(ISNUMBER('Control Sample Data'!L276),'Control Sample Data'!L276&lt;$B$1,'Control Sample Data'!L276&gt;0),'Control Sample Data'!L276,$B$1),"")</f>
        <v/>
      </c>
      <c r="Y277" s="17" t="str">
        <f>IF(SUM('Control Sample Data'!M$3:M$98)&gt;10,IF(AND(ISNUMBER('Control Sample Data'!M276),'Control Sample Data'!M276&lt;$B$1,'Control Sample Data'!M276&gt;0),'Control Sample Data'!M276,$B$1),"")</f>
        <v/>
      </c>
      <c r="AT277" s="36" t="str">
        <f t="shared" si="174"/>
        <v/>
      </c>
      <c r="AU277" s="36" t="str">
        <f t="shared" si="175"/>
        <v/>
      </c>
      <c r="AV277" s="36" t="str">
        <f t="shared" si="176"/>
        <v/>
      </c>
      <c r="AW277" s="36" t="str">
        <f t="shared" si="177"/>
        <v/>
      </c>
      <c r="AX277" s="36" t="str">
        <f t="shared" si="178"/>
        <v/>
      </c>
      <c r="AY277" s="36" t="str">
        <f t="shared" si="179"/>
        <v/>
      </c>
      <c r="AZ277" s="36" t="str">
        <f t="shared" si="180"/>
        <v/>
      </c>
      <c r="BA277" s="36" t="str">
        <f t="shared" si="181"/>
        <v/>
      </c>
      <c r="BB277" s="36" t="str">
        <f t="shared" si="182"/>
        <v/>
      </c>
      <c r="BC277" s="36" t="str">
        <f t="shared" si="183"/>
        <v/>
      </c>
      <c r="BD277" s="36" t="str">
        <f t="shared" si="184"/>
        <v/>
      </c>
      <c r="BE277" s="36" t="str">
        <f t="shared" si="185"/>
        <v/>
      </c>
      <c r="BF277" s="36" t="str">
        <f t="shared" si="186"/>
        <v/>
      </c>
      <c r="BG277" s="36" t="str">
        <f t="shared" si="187"/>
        <v/>
      </c>
      <c r="BH277" s="36" t="str">
        <f t="shared" si="188"/>
        <v/>
      </c>
      <c r="BI277" s="36" t="str">
        <f t="shared" si="189"/>
        <v/>
      </c>
      <c r="BJ277" s="36" t="str">
        <f t="shared" si="190"/>
        <v/>
      </c>
      <c r="BK277" s="36" t="str">
        <f t="shared" si="191"/>
        <v/>
      </c>
      <c r="BL277" s="36" t="str">
        <f t="shared" si="192"/>
        <v/>
      </c>
      <c r="BM277" s="36" t="str">
        <f t="shared" si="193"/>
        <v/>
      </c>
      <c r="BN277" s="38" t="e">
        <f t="shared" si="172"/>
        <v>#DIV/0!</v>
      </c>
      <c r="BO277" s="38" t="e">
        <f t="shared" si="173"/>
        <v>#DIV/0!</v>
      </c>
      <c r="BP277" s="39" t="str">
        <f t="shared" si="194"/>
        <v/>
      </c>
      <c r="BQ277" s="39" t="str">
        <f t="shared" si="195"/>
        <v/>
      </c>
      <c r="BR277" s="39" t="str">
        <f t="shared" si="196"/>
        <v/>
      </c>
      <c r="BS277" s="39" t="str">
        <f t="shared" si="197"/>
        <v/>
      </c>
      <c r="BT277" s="39" t="str">
        <f t="shared" si="198"/>
        <v/>
      </c>
      <c r="BU277" s="39" t="str">
        <f t="shared" si="199"/>
        <v/>
      </c>
      <c r="BV277" s="39" t="str">
        <f t="shared" si="200"/>
        <v/>
      </c>
      <c r="BW277" s="39" t="str">
        <f t="shared" si="201"/>
        <v/>
      </c>
      <c r="BX277" s="39" t="str">
        <f t="shared" si="202"/>
        <v/>
      </c>
      <c r="BY277" s="39" t="str">
        <f t="shared" si="203"/>
        <v/>
      </c>
      <c r="BZ277" s="39" t="str">
        <f t="shared" si="204"/>
        <v/>
      </c>
      <c r="CA277" s="39" t="str">
        <f t="shared" si="205"/>
        <v/>
      </c>
      <c r="CB277" s="39" t="str">
        <f t="shared" si="206"/>
        <v/>
      </c>
      <c r="CC277" s="39" t="str">
        <f t="shared" si="207"/>
        <v/>
      </c>
      <c r="CD277" s="39" t="str">
        <f t="shared" si="208"/>
        <v/>
      </c>
      <c r="CE277" s="39" t="str">
        <f t="shared" si="209"/>
        <v/>
      </c>
      <c r="CF277" s="39" t="str">
        <f t="shared" si="210"/>
        <v/>
      </c>
      <c r="CG277" s="39" t="str">
        <f t="shared" si="211"/>
        <v/>
      </c>
      <c r="CH277" s="39" t="str">
        <f t="shared" si="212"/>
        <v/>
      </c>
      <c r="CI277" s="39" t="str">
        <f t="shared" si="213"/>
        <v/>
      </c>
    </row>
    <row r="278" spans="1:87">
      <c r="A278" s="18"/>
      <c r="B278" s="15" t="str">
        <f>'Gene Table'!E277</f>
        <v>mmu-miR-467b-5p</v>
      </c>
      <c r="C278" s="15" t="str">
        <f>'Gene Table'!B277</f>
        <v>L11</v>
      </c>
      <c r="D278" s="16" t="str">
        <f>IF(SUM('Test Sample Data'!D$3:D$98)&gt;10,IF(AND(ISNUMBER('Test Sample Data'!D277),'Test Sample Data'!D277&lt;$B$1,'Test Sample Data'!D277&gt;0),'Test Sample Data'!D277,$B$1),"")</f>
        <v/>
      </c>
      <c r="E278" s="17" t="str">
        <f>IF(SUM('Test Sample Data'!E$3:E$98)&gt;10,IF(AND(ISNUMBER('Test Sample Data'!E277),'Test Sample Data'!E277&lt;$B$1,'Test Sample Data'!E277&gt;0),'Test Sample Data'!E277,$B$1),"")</f>
        <v/>
      </c>
      <c r="F278" s="17" t="str">
        <f>IF(SUM('Test Sample Data'!F$3:F$98)&gt;10,IF(AND(ISNUMBER('Test Sample Data'!F277),'Test Sample Data'!F277&lt;$B$1,'Test Sample Data'!F277&gt;0),'Test Sample Data'!F277,$B$1),"")</f>
        <v/>
      </c>
      <c r="G278" s="17" t="str">
        <f>IF(SUM('Test Sample Data'!G$3:G$98)&gt;10,IF(AND(ISNUMBER('Test Sample Data'!G277),'Test Sample Data'!G277&lt;$B$1,'Test Sample Data'!G277&gt;0),'Test Sample Data'!G277,$B$1),"")</f>
        <v/>
      </c>
      <c r="H278" s="17" t="str">
        <f>IF(SUM('Test Sample Data'!H$3:H$98)&gt;10,IF(AND(ISNUMBER('Test Sample Data'!H277),'Test Sample Data'!H277&lt;$B$1,'Test Sample Data'!H277&gt;0),'Test Sample Data'!H277,$B$1),"")</f>
        <v/>
      </c>
      <c r="I278" s="17" t="str">
        <f>IF(SUM('Test Sample Data'!I$3:I$98)&gt;10,IF(AND(ISNUMBER('Test Sample Data'!I277),'Test Sample Data'!I277&lt;$B$1,'Test Sample Data'!I277&gt;0),'Test Sample Data'!I277,$B$1),"")</f>
        <v/>
      </c>
      <c r="J278" s="17" t="str">
        <f>IF(SUM('Test Sample Data'!J$3:J$98)&gt;10,IF(AND(ISNUMBER('Test Sample Data'!J277),'Test Sample Data'!J277&lt;$B$1,'Test Sample Data'!J277&gt;0),'Test Sample Data'!J277,$B$1),"")</f>
        <v/>
      </c>
      <c r="K278" s="17" t="str">
        <f>IF(SUM('Test Sample Data'!K$3:K$98)&gt;10,IF(AND(ISNUMBER('Test Sample Data'!K277),'Test Sample Data'!K277&lt;$B$1,'Test Sample Data'!K277&gt;0),'Test Sample Data'!K277,$B$1),"")</f>
        <v/>
      </c>
      <c r="L278" s="17" t="str">
        <f>IF(SUM('Test Sample Data'!L$3:L$98)&gt;10,IF(AND(ISNUMBER('Test Sample Data'!L277),'Test Sample Data'!L277&lt;$B$1,'Test Sample Data'!L277&gt;0),'Test Sample Data'!L277,$B$1),"")</f>
        <v/>
      </c>
      <c r="M278" s="17" t="str">
        <f>IF(SUM('Test Sample Data'!M$3:M$98)&gt;10,IF(AND(ISNUMBER('Test Sample Data'!M277),'Test Sample Data'!M277&lt;$B$1,'Test Sample Data'!M277&gt;0),'Test Sample Data'!M277,$B$1),"")</f>
        <v/>
      </c>
      <c r="N278" s="17" t="str">
        <f>'Gene Table'!E277</f>
        <v>mmu-miR-467b-5p</v>
      </c>
      <c r="O278" s="17" t="str">
        <f>'Gene Table'!B277</f>
        <v>L11</v>
      </c>
      <c r="P278" s="17" t="str">
        <f>IF(SUM('Control Sample Data'!D$3:D$98)&gt;10,IF(AND(ISNUMBER('Control Sample Data'!D277),'Control Sample Data'!D277&lt;$B$1,'Control Sample Data'!D277&gt;0),'Control Sample Data'!D277,$B$1),"")</f>
        <v/>
      </c>
      <c r="Q278" s="17" t="str">
        <f>IF(SUM('Control Sample Data'!E$3:E$98)&gt;10,IF(AND(ISNUMBER('Control Sample Data'!E277),'Control Sample Data'!E277&lt;$B$1,'Control Sample Data'!E277&gt;0),'Control Sample Data'!E277,$B$1),"")</f>
        <v/>
      </c>
      <c r="R278" s="17" t="str">
        <f>IF(SUM('Control Sample Data'!F$3:F$98)&gt;10,IF(AND(ISNUMBER('Control Sample Data'!F277),'Control Sample Data'!F277&lt;$B$1,'Control Sample Data'!F277&gt;0),'Control Sample Data'!F277,$B$1),"")</f>
        <v/>
      </c>
      <c r="S278" s="17" t="str">
        <f>IF(SUM('Control Sample Data'!G$3:G$98)&gt;10,IF(AND(ISNUMBER('Control Sample Data'!G277),'Control Sample Data'!G277&lt;$B$1,'Control Sample Data'!G277&gt;0),'Control Sample Data'!G277,$B$1),"")</f>
        <v/>
      </c>
      <c r="T278" s="17" t="str">
        <f>IF(SUM('Control Sample Data'!H$3:H$98)&gt;10,IF(AND(ISNUMBER('Control Sample Data'!H277),'Control Sample Data'!H277&lt;$B$1,'Control Sample Data'!H277&gt;0),'Control Sample Data'!H277,$B$1),"")</f>
        <v/>
      </c>
      <c r="U278" s="17" t="str">
        <f>IF(SUM('Control Sample Data'!I$3:I$98)&gt;10,IF(AND(ISNUMBER('Control Sample Data'!I277),'Control Sample Data'!I277&lt;$B$1,'Control Sample Data'!I277&gt;0),'Control Sample Data'!I277,$B$1),"")</f>
        <v/>
      </c>
      <c r="V278" s="17" t="str">
        <f>IF(SUM('Control Sample Data'!J$3:J$98)&gt;10,IF(AND(ISNUMBER('Control Sample Data'!J277),'Control Sample Data'!J277&lt;$B$1,'Control Sample Data'!J277&gt;0),'Control Sample Data'!J277,$B$1),"")</f>
        <v/>
      </c>
      <c r="W278" s="17" t="str">
        <f>IF(SUM('Control Sample Data'!K$3:K$98)&gt;10,IF(AND(ISNUMBER('Control Sample Data'!K277),'Control Sample Data'!K277&lt;$B$1,'Control Sample Data'!K277&gt;0),'Control Sample Data'!K277,$B$1),"")</f>
        <v/>
      </c>
      <c r="X278" s="17" t="str">
        <f>IF(SUM('Control Sample Data'!L$3:L$98)&gt;10,IF(AND(ISNUMBER('Control Sample Data'!L277),'Control Sample Data'!L277&lt;$B$1,'Control Sample Data'!L277&gt;0),'Control Sample Data'!L277,$B$1),"")</f>
        <v/>
      </c>
      <c r="Y278" s="17" t="str">
        <f>IF(SUM('Control Sample Data'!M$3:M$98)&gt;10,IF(AND(ISNUMBER('Control Sample Data'!M277),'Control Sample Data'!M277&lt;$B$1,'Control Sample Data'!M277&gt;0),'Control Sample Data'!M277,$B$1),"")</f>
        <v/>
      </c>
      <c r="AT278" s="36" t="str">
        <f t="shared" si="174"/>
        <v/>
      </c>
      <c r="AU278" s="36" t="str">
        <f t="shared" si="175"/>
        <v/>
      </c>
      <c r="AV278" s="36" t="str">
        <f t="shared" si="176"/>
        <v/>
      </c>
      <c r="AW278" s="36" t="str">
        <f t="shared" si="177"/>
        <v/>
      </c>
      <c r="AX278" s="36" t="str">
        <f t="shared" si="178"/>
        <v/>
      </c>
      <c r="AY278" s="36" t="str">
        <f t="shared" si="179"/>
        <v/>
      </c>
      <c r="AZ278" s="36" t="str">
        <f t="shared" si="180"/>
        <v/>
      </c>
      <c r="BA278" s="36" t="str">
        <f t="shared" si="181"/>
        <v/>
      </c>
      <c r="BB278" s="36" t="str">
        <f t="shared" si="182"/>
        <v/>
      </c>
      <c r="BC278" s="36" t="str">
        <f t="shared" si="183"/>
        <v/>
      </c>
      <c r="BD278" s="36" t="str">
        <f t="shared" si="184"/>
        <v/>
      </c>
      <c r="BE278" s="36" t="str">
        <f t="shared" si="185"/>
        <v/>
      </c>
      <c r="BF278" s="36" t="str">
        <f t="shared" si="186"/>
        <v/>
      </c>
      <c r="BG278" s="36" t="str">
        <f t="shared" si="187"/>
        <v/>
      </c>
      <c r="BH278" s="36" t="str">
        <f t="shared" si="188"/>
        <v/>
      </c>
      <c r="BI278" s="36" t="str">
        <f t="shared" si="189"/>
        <v/>
      </c>
      <c r="BJ278" s="36" t="str">
        <f t="shared" si="190"/>
        <v/>
      </c>
      <c r="BK278" s="36" t="str">
        <f t="shared" si="191"/>
        <v/>
      </c>
      <c r="BL278" s="36" t="str">
        <f t="shared" si="192"/>
        <v/>
      </c>
      <c r="BM278" s="36" t="str">
        <f t="shared" si="193"/>
        <v/>
      </c>
      <c r="BN278" s="38" t="e">
        <f t="shared" si="172"/>
        <v>#DIV/0!</v>
      </c>
      <c r="BO278" s="38" t="e">
        <f t="shared" si="173"/>
        <v>#DIV/0!</v>
      </c>
      <c r="BP278" s="39" t="str">
        <f t="shared" si="194"/>
        <v/>
      </c>
      <c r="BQ278" s="39" t="str">
        <f t="shared" si="195"/>
        <v/>
      </c>
      <c r="BR278" s="39" t="str">
        <f t="shared" si="196"/>
        <v/>
      </c>
      <c r="BS278" s="39" t="str">
        <f t="shared" si="197"/>
        <v/>
      </c>
      <c r="BT278" s="39" t="str">
        <f t="shared" si="198"/>
        <v/>
      </c>
      <c r="BU278" s="39" t="str">
        <f t="shared" si="199"/>
        <v/>
      </c>
      <c r="BV278" s="39" t="str">
        <f t="shared" si="200"/>
        <v/>
      </c>
      <c r="BW278" s="39" t="str">
        <f t="shared" si="201"/>
        <v/>
      </c>
      <c r="BX278" s="39" t="str">
        <f t="shared" si="202"/>
        <v/>
      </c>
      <c r="BY278" s="39" t="str">
        <f t="shared" si="203"/>
        <v/>
      </c>
      <c r="BZ278" s="39" t="str">
        <f t="shared" si="204"/>
        <v/>
      </c>
      <c r="CA278" s="39" t="str">
        <f t="shared" si="205"/>
        <v/>
      </c>
      <c r="CB278" s="39" t="str">
        <f t="shared" si="206"/>
        <v/>
      </c>
      <c r="CC278" s="39" t="str">
        <f t="shared" si="207"/>
        <v/>
      </c>
      <c r="CD278" s="39" t="str">
        <f t="shared" si="208"/>
        <v/>
      </c>
      <c r="CE278" s="39" t="str">
        <f t="shared" si="209"/>
        <v/>
      </c>
      <c r="CF278" s="39" t="str">
        <f t="shared" si="210"/>
        <v/>
      </c>
      <c r="CG278" s="39" t="str">
        <f t="shared" si="211"/>
        <v/>
      </c>
      <c r="CH278" s="39" t="str">
        <f t="shared" si="212"/>
        <v/>
      </c>
      <c r="CI278" s="39" t="str">
        <f t="shared" si="213"/>
        <v/>
      </c>
    </row>
    <row r="279" spans="1:87">
      <c r="A279" s="18"/>
      <c r="B279" s="15" t="str">
        <f>'Gene Table'!E278</f>
        <v>mmu-miR-878-5p</v>
      </c>
      <c r="C279" s="15" t="str">
        <f>'Gene Table'!B278</f>
        <v>L12</v>
      </c>
      <c r="D279" s="16" t="str">
        <f>IF(SUM('Test Sample Data'!D$3:D$98)&gt;10,IF(AND(ISNUMBER('Test Sample Data'!D278),'Test Sample Data'!D278&lt;$B$1,'Test Sample Data'!D278&gt;0),'Test Sample Data'!D278,$B$1),"")</f>
        <v/>
      </c>
      <c r="E279" s="17" t="str">
        <f>IF(SUM('Test Sample Data'!E$3:E$98)&gt;10,IF(AND(ISNUMBER('Test Sample Data'!E278),'Test Sample Data'!E278&lt;$B$1,'Test Sample Data'!E278&gt;0),'Test Sample Data'!E278,$B$1),"")</f>
        <v/>
      </c>
      <c r="F279" s="17" t="str">
        <f>IF(SUM('Test Sample Data'!F$3:F$98)&gt;10,IF(AND(ISNUMBER('Test Sample Data'!F278),'Test Sample Data'!F278&lt;$B$1,'Test Sample Data'!F278&gt;0),'Test Sample Data'!F278,$B$1),"")</f>
        <v/>
      </c>
      <c r="G279" s="17" t="str">
        <f>IF(SUM('Test Sample Data'!G$3:G$98)&gt;10,IF(AND(ISNUMBER('Test Sample Data'!G278),'Test Sample Data'!G278&lt;$B$1,'Test Sample Data'!G278&gt;0),'Test Sample Data'!G278,$B$1),"")</f>
        <v/>
      </c>
      <c r="H279" s="17" t="str">
        <f>IF(SUM('Test Sample Data'!H$3:H$98)&gt;10,IF(AND(ISNUMBER('Test Sample Data'!H278),'Test Sample Data'!H278&lt;$B$1,'Test Sample Data'!H278&gt;0),'Test Sample Data'!H278,$B$1),"")</f>
        <v/>
      </c>
      <c r="I279" s="17" t="str">
        <f>IF(SUM('Test Sample Data'!I$3:I$98)&gt;10,IF(AND(ISNUMBER('Test Sample Data'!I278),'Test Sample Data'!I278&lt;$B$1,'Test Sample Data'!I278&gt;0),'Test Sample Data'!I278,$B$1),"")</f>
        <v/>
      </c>
      <c r="J279" s="17" t="str">
        <f>IF(SUM('Test Sample Data'!J$3:J$98)&gt;10,IF(AND(ISNUMBER('Test Sample Data'!J278),'Test Sample Data'!J278&lt;$B$1,'Test Sample Data'!J278&gt;0),'Test Sample Data'!J278,$B$1),"")</f>
        <v/>
      </c>
      <c r="K279" s="17" t="str">
        <f>IF(SUM('Test Sample Data'!K$3:K$98)&gt;10,IF(AND(ISNUMBER('Test Sample Data'!K278),'Test Sample Data'!K278&lt;$B$1,'Test Sample Data'!K278&gt;0),'Test Sample Data'!K278,$B$1),"")</f>
        <v/>
      </c>
      <c r="L279" s="17" t="str">
        <f>IF(SUM('Test Sample Data'!L$3:L$98)&gt;10,IF(AND(ISNUMBER('Test Sample Data'!L278),'Test Sample Data'!L278&lt;$B$1,'Test Sample Data'!L278&gt;0),'Test Sample Data'!L278,$B$1),"")</f>
        <v/>
      </c>
      <c r="M279" s="17" t="str">
        <f>IF(SUM('Test Sample Data'!M$3:M$98)&gt;10,IF(AND(ISNUMBER('Test Sample Data'!M278),'Test Sample Data'!M278&lt;$B$1,'Test Sample Data'!M278&gt;0),'Test Sample Data'!M278,$B$1),"")</f>
        <v/>
      </c>
      <c r="N279" s="17" t="str">
        <f>'Gene Table'!E278</f>
        <v>mmu-miR-878-5p</v>
      </c>
      <c r="O279" s="17" t="str">
        <f>'Gene Table'!B278</f>
        <v>L12</v>
      </c>
      <c r="P279" s="17" t="str">
        <f>IF(SUM('Control Sample Data'!D$3:D$98)&gt;10,IF(AND(ISNUMBER('Control Sample Data'!D278),'Control Sample Data'!D278&lt;$B$1,'Control Sample Data'!D278&gt;0),'Control Sample Data'!D278,$B$1),"")</f>
        <v/>
      </c>
      <c r="Q279" s="17" t="str">
        <f>IF(SUM('Control Sample Data'!E$3:E$98)&gt;10,IF(AND(ISNUMBER('Control Sample Data'!E278),'Control Sample Data'!E278&lt;$B$1,'Control Sample Data'!E278&gt;0),'Control Sample Data'!E278,$B$1),"")</f>
        <v/>
      </c>
      <c r="R279" s="17" t="str">
        <f>IF(SUM('Control Sample Data'!F$3:F$98)&gt;10,IF(AND(ISNUMBER('Control Sample Data'!F278),'Control Sample Data'!F278&lt;$B$1,'Control Sample Data'!F278&gt;0),'Control Sample Data'!F278,$B$1),"")</f>
        <v/>
      </c>
      <c r="S279" s="17" t="str">
        <f>IF(SUM('Control Sample Data'!G$3:G$98)&gt;10,IF(AND(ISNUMBER('Control Sample Data'!G278),'Control Sample Data'!G278&lt;$B$1,'Control Sample Data'!G278&gt;0),'Control Sample Data'!G278,$B$1),"")</f>
        <v/>
      </c>
      <c r="T279" s="17" t="str">
        <f>IF(SUM('Control Sample Data'!H$3:H$98)&gt;10,IF(AND(ISNUMBER('Control Sample Data'!H278),'Control Sample Data'!H278&lt;$B$1,'Control Sample Data'!H278&gt;0),'Control Sample Data'!H278,$B$1),"")</f>
        <v/>
      </c>
      <c r="U279" s="17" t="str">
        <f>IF(SUM('Control Sample Data'!I$3:I$98)&gt;10,IF(AND(ISNUMBER('Control Sample Data'!I278),'Control Sample Data'!I278&lt;$B$1,'Control Sample Data'!I278&gt;0),'Control Sample Data'!I278,$B$1),"")</f>
        <v/>
      </c>
      <c r="V279" s="17" t="str">
        <f>IF(SUM('Control Sample Data'!J$3:J$98)&gt;10,IF(AND(ISNUMBER('Control Sample Data'!J278),'Control Sample Data'!J278&lt;$B$1,'Control Sample Data'!J278&gt;0),'Control Sample Data'!J278,$B$1),"")</f>
        <v/>
      </c>
      <c r="W279" s="17" t="str">
        <f>IF(SUM('Control Sample Data'!K$3:K$98)&gt;10,IF(AND(ISNUMBER('Control Sample Data'!K278),'Control Sample Data'!K278&lt;$B$1,'Control Sample Data'!K278&gt;0),'Control Sample Data'!K278,$B$1),"")</f>
        <v/>
      </c>
      <c r="X279" s="17" t="str">
        <f>IF(SUM('Control Sample Data'!L$3:L$98)&gt;10,IF(AND(ISNUMBER('Control Sample Data'!L278),'Control Sample Data'!L278&lt;$B$1,'Control Sample Data'!L278&gt;0),'Control Sample Data'!L278,$B$1),"")</f>
        <v/>
      </c>
      <c r="Y279" s="17" t="str">
        <f>IF(SUM('Control Sample Data'!M$3:M$98)&gt;10,IF(AND(ISNUMBER('Control Sample Data'!M278),'Control Sample Data'!M278&lt;$B$1,'Control Sample Data'!M278&gt;0),'Control Sample Data'!M278,$B$1),"")</f>
        <v/>
      </c>
      <c r="AT279" s="36" t="str">
        <f t="shared" si="174"/>
        <v/>
      </c>
      <c r="AU279" s="36" t="str">
        <f t="shared" si="175"/>
        <v/>
      </c>
      <c r="AV279" s="36" t="str">
        <f t="shared" si="176"/>
        <v/>
      </c>
      <c r="AW279" s="36" t="str">
        <f t="shared" si="177"/>
        <v/>
      </c>
      <c r="AX279" s="36" t="str">
        <f t="shared" si="178"/>
        <v/>
      </c>
      <c r="AY279" s="36" t="str">
        <f t="shared" si="179"/>
        <v/>
      </c>
      <c r="AZ279" s="36" t="str">
        <f t="shared" si="180"/>
        <v/>
      </c>
      <c r="BA279" s="36" t="str">
        <f t="shared" si="181"/>
        <v/>
      </c>
      <c r="BB279" s="36" t="str">
        <f t="shared" si="182"/>
        <v/>
      </c>
      <c r="BC279" s="36" t="str">
        <f t="shared" si="183"/>
        <v/>
      </c>
      <c r="BD279" s="36" t="str">
        <f t="shared" si="184"/>
        <v/>
      </c>
      <c r="BE279" s="36" t="str">
        <f t="shared" si="185"/>
        <v/>
      </c>
      <c r="BF279" s="36" t="str">
        <f t="shared" si="186"/>
        <v/>
      </c>
      <c r="BG279" s="36" t="str">
        <f t="shared" si="187"/>
        <v/>
      </c>
      <c r="BH279" s="36" t="str">
        <f t="shared" si="188"/>
        <v/>
      </c>
      <c r="BI279" s="36" t="str">
        <f t="shared" si="189"/>
        <v/>
      </c>
      <c r="BJ279" s="36" t="str">
        <f t="shared" si="190"/>
        <v/>
      </c>
      <c r="BK279" s="36" t="str">
        <f t="shared" si="191"/>
        <v/>
      </c>
      <c r="BL279" s="36" t="str">
        <f t="shared" si="192"/>
        <v/>
      </c>
      <c r="BM279" s="36" t="str">
        <f t="shared" si="193"/>
        <v/>
      </c>
      <c r="BN279" s="38" t="e">
        <f t="shared" si="172"/>
        <v>#DIV/0!</v>
      </c>
      <c r="BO279" s="38" t="e">
        <f t="shared" si="173"/>
        <v>#DIV/0!</v>
      </c>
      <c r="BP279" s="39" t="str">
        <f t="shared" si="194"/>
        <v/>
      </c>
      <c r="BQ279" s="39" t="str">
        <f t="shared" si="195"/>
        <v/>
      </c>
      <c r="BR279" s="39" t="str">
        <f t="shared" si="196"/>
        <v/>
      </c>
      <c r="BS279" s="39" t="str">
        <f t="shared" si="197"/>
        <v/>
      </c>
      <c r="BT279" s="39" t="str">
        <f t="shared" si="198"/>
        <v/>
      </c>
      <c r="BU279" s="39" t="str">
        <f t="shared" si="199"/>
        <v/>
      </c>
      <c r="BV279" s="39" t="str">
        <f t="shared" si="200"/>
        <v/>
      </c>
      <c r="BW279" s="39" t="str">
        <f t="shared" si="201"/>
        <v/>
      </c>
      <c r="BX279" s="39" t="str">
        <f t="shared" si="202"/>
        <v/>
      </c>
      <c r="BY279" s="39" t="str">
        <f t="shared" si="203"/>
        <v/>
      </c>
      <c r="BZ279" s="39" t="str">
        <f t="shared" si="204"/>
        <v/>
      </c>
      <c r="CA279" s="39" t="str">
        <f t="shared" si="205"/>
        <v/>
      </c>
      <c r="CB279" s="39" t="str">
        <f t="shared" si="206"/>
        <v/>
      </c>
      <c r="CC279" s="39" t="str">
        <f t="shared" si="207"/>
        <v/>
      </c>
      <c r="CD279" s="39" t="str">
        <f t="shared" si="208"/>
        <v/>
      </c>
      <c r="CE279" s="39" t="str">
        <f t="shared" si="209"/>
        <v/>
      </c>
      <c r="CF279" s="39" t="str">
        <f t="shared" si="210"/>
        <v/>
      </c>
      <c r="CG279" s="39" t="str">
        <f t="shared" si="211"/>
        <v/>
      </c>
      <c r="CH279" s="39" t="str">
        <f t="shared" si="212"/>
        <v/>
      </c>
      <c r="CI279" s="39" t="str">
        <f t="shared" si="213"/>
        <v/>
      </c>
    </row>
    <row r="280" spans="1:87">
      <c r="A280" s="18"/>
      <c r="B280" s="15" t="str">
        <f>'Gene Table'!E279</f>
        <v>mmu-miR-467f</v>
      </c>
      <c r="C280" s="15" t="str">
        <f>'Gene Table'!B279</f>
        <v>L13</v>
      </c>
      <c r="D280" s="16" t="str">
        <f>IF(SUM('Test Sample Data'!D$3:D$98)&gt;10,IF(AND(ISNUMBER('Test Sample Data'!D279),'Test Sample Data'!D279&lt;$B$1,'Test Sample Data'!D279&gt;0),'Test Sample Data'!D279,$B$1),"")</f>
        <v/>
      </c>
      <c r="E280" s="17" t="str">
        <f>IF(SUM('Test Sample Data'!E$3:E$98)&gt;10,IF(AND(ISNUMBER('Test Sample Data'!E279),'Test Sample Data'!E279&lt;$B$1,'Test Sample Data'!E279&gt;0),'Test Sample Data'!E279,$B$1),"")</f>
        <v/>
      </c>
      <c r="F280" s="17" t="str">
        <f>IF(SUM('Test Sample Data'!F$3:F$98)&gt;10,IF(AND(ISNUMBER('Test Sample Data'!F279),'Test Sample Data'!F279&lt;$B$1,'Test Sample Data'!F279&gt;0),'Test Sample Data'!F279,$B$1),"")</f>
        <v/>
      </c>
      <c r="G280" s="17" t="str">
        <f>IF(SUM('Test Sample Data'!G$3:G$98)&gt;10,IF(AND(ISNUMBER('Test Sample Data'!G279),'Test Sample Data'!G279&lt;$B$1,'Test Sample Data'!G279&gt;0),'Test Sample Data'!G279,$B$1),"")</f>
        <v/>
      </c>
      <c r="H280" s="17" t="str">
        <f>IF(SUM('Test Sample Data'!H$3:H$98)&gt;10,IF(AND(ISNUMBER('Test Sample Data'!H279),'Test Sample Data'!H279&lt;$B$1,'Test Sample Data'!H279&gt;0),'Test Sample Data'!H279,$B$1),"")</f>
        <v/>
      </c>
      <c r="I280" s="17" t="str">
        <f>IF(SUM('Test Sample Data'!I$3:I$98)&gt;10,IF(AND(ISNUMBER('Test Sample Data'!I279),'Test Sample Data'!I279&lt;$B$1,'Test Sample Data'!I279&gt;0),'Test Sample Data'!I279,$B$1),"")</f>
        <v/>
      </c>
      <c r="J280" s="17" t="str">
        <f>IF(SUM('Test Sample Data'!J$3:J$98)&gt;10,IF(AND(ISNUMBER('Test Sample Data'!J279),'Test Sample Data'!J279&lt;$B$1,'Test Sample Data'!J279&gt;0),'Test Sample Data'!J279,$B$1),"")</f>
        <v/>
      </c>
      <c r="K280" s="17" t="str">
        <f>IF(SUM('Test Sample Data'!K$3:K$98)&gt;10,IF(AND(ISNUMBER('Test Sample Data'!K279),'Test Sample Data'!K279&lt;$B$1,'Test Sample Data'!K279&gt;0),'Test Sample Data'!K279,$B$1),"")</f>
        <v/>
      </c>
      <c r="L280" s="17" t="str">
        <f>IF(SUM('Test Sample Data'!L$3:L$98)&gt;10,IF(AND(ISNUMBER('Test Sample Data'!L279),'Test Sample Data'!L279&lt;$B$1,'Test Sample Data'!L279&gt;0),'Test Sample Data'!L279,$B$1),"")</f>
        <v/>
      </c>
      <c r="M280" s="17" t="str">
        <f>IF(SUM('Test Sample Data'!M$3:M$98)&gt;10,IF(AND(ISNUMBER('Test Sample Data'!M279),'Test Sample Data'!M279&lt;$B$1,'Test Sample Data'!M279&gt;0),'Test Sample Data'!M279,$B$1),"")</f>
        <v/>
      </c>
      <c r="N280" s="17" t="str">
        <f>'Gene Table'!E279</f>
        <v>mmu-miR-467f</v>
      </c>
      <c r="O280" s="17" t="str">
        <f>'Gene Table'!B279</f>
        <v>L13</v>
      </c>
      <c r="P280" s="17" t="str">
        <f>IF(SUM('Control Sample Data'!D$3:D$98)&gt;10,IF(AND(ISNUMBER('Control Sample Data'!D279),'Control Sample Data'!D279&lt;$B$1,'Control Sample Data'!D279&gt;0),'Control Sample Data'!D279,$B$1),"")</f>
        <v/>
      </c>
      <c r="Q280" s="17" t="str">
        <f>IF(SUM('Control Sample Data'!E$3:E$98)&gt;10,IF(AND(ISNUMBER('Control Sample Data'!E279),'Control Sample Data'!E279&lt;$B$1,'Control Sample Data'!E279&gt;0),'Control Sample Data'!E279,$B$1),"")</f>
        <v/>
      </c>
      <c r="R280" s="17" t="str">
        <f>IF(SUM('Control Sample Data'!F$3:F$98)&gt;10,IF(AND(ISNUMBER('Control Sample Data'!F279),'Control Sample Data'!F279&lt;$B$1,'Control Sample Data'!F279&gt;0),'Control Sample Data'!F279,$B$1),"")</f>
        <v/>
      </c>
      <c r="S280" s="17" t="str">
        <f>IF(SUM('Control Sample Data'!G$3:G$98)&gt;10,IF(AND(ISNUMBER('Control Sample Data'!G279),'Control Sample Data'!G279&lt;$B$1,'Control Sample Data'!G279&gt;0),'Control Sample Data'!G279,$B$1),"")</f>
        <v/>
      </c>
      <c r="T280" s="17" t="str">
        <f>IF(SUM('Control Sample Data'!H$3:H$98)&gt;10,IF(AND(ISNUMBER('Control Sample Data'!H279),'Control Sample Data'!H279&lt;$B$1,'Control Sample Data'!H279&gt;0),'Control Sample Data'!H279,$B$1),"")</f>
        <v/>
      </c>
      <c r="U280" s="17" t="str">
        <f>IF(SUM('Control Sample Data'!I$3:I$98)&gt;10,IF(AND(ISNUMBER('Control Sample Data'!I279),'Control Sample Data'!I279&lt;$B$1,'Control Sample Data'!I279&gt;0),'Control Sample Data'!I279,$B$1),"")</f>
        <v/>
      </c>
      <c r="V280" s="17" t="str">
        <f>IF(SUM('Control Sample Data'!J$3:J$98)&gt;10,IF(AND(ISNUMBER('Control Sample Data'!J279),'Control Sample Data'!J279&lt;$B$1,'Control Sample Data'!J279&gt;0),'Control Sample Data'!J279,$B$1),"")</f>
        <v/>
      </c>
      <c r="W280" s="17" t="str">
        <f>IF(SUM('Control Sample Data'!K$3:K$98)&gt;10,IF(AND(ISNUMBER('Control Sample Data'!K279),'Control Sample Data'!K279&lt;$B$1,'Control Sample Data'!K279&gt;0),'Control Sample Data'!K279,$B$1),"")</f>
        <v/>
      </c>
      <c r="X280" s="17" t="str">
        <f>IF(SUM('Control Sample Data'!L$3:L$98)&gt;10,IF(AND(ISNUMBER('Control Sample Data'!L279),'Control Sample Data'!L279&lt;$B$1,'Control Sample Data'!L279&gt;0),'Control Sample Data'!L279,$B$1),"")</f>
        <v/>
      </c>
      <c r="Y280" s="17" t="str">
        <f>IF(SUM('Control Sample Data'!M$3:M$98)&gt;10,IF(AND(ISNUMBER('Control Sample Data'!M279),'Control Sample Data'!M279&lt;$B$1,'Control Sample Data'!M279&gt;0),'Control Sample Data'!M279,$B$1),"")</f>
        <v/>
      </c>
      <c r="AT280" s="36" t="str">
        <f t="shared" si="174"/>
        <v/>
      </c>
      <c r="AU280" s="36" t="str">
        <f t="shared" si="175"/>
        <v/>
      </c>
      <c r="AV280" s="36" t="str">
        <f t="shared" si="176"/>
        <v/>
      </c>
      <c r="AW280" s="36" t="str">
        <f t="shared" si="177"/>
        <v/>
      </c>
      <c r="AX280" s="36" t="str">
        <f t="shared" si="178"/>
        <v/>
      </c>
      <c r="AY280" s="36" t="str">
        <f t="shared" si="179"/>
        <v/>
      </c>
      <c r="AZ280" s="36" t="str">
        <f t="shared" si="180"/>
        <v/>
      </c>
      <c r="BA280" s="36" t="str">
        <f t="shared" si="181"/>
        <v/>
      </c>
      <c r="BB280" s="36" t="str">
        <f t="shared" si="182"/>
        <v/>
      </c>
      <c r="BC280" s="36" t="str">
        <f t="shared" si="183"/>
        <v/>
      </c>
      <c r="BD280" s="36" t="str">
        <f t="shared" si="184"/>
        <v/>
      </c>
      <c r="BE280" s="36" t="str">
        <f t="shared" si="185"/>
        <v/>
      </c>
      <c r="BF280" s="36" t="str">
        <f t="shared" si="186"/>
        <v/>
      </c>
      <c r="BG280" s="36" t="str">
        <f t="shared" si="187"/>
        <v/>
      </c>
      <c r="BH280" s="36" t="str">
        <f t="shared" si="188"/>
        <v/>
      </c>
      <c r="BI280" s="36" t="str">
        <f t="shared" si="189"/>
        <v/>
      </c>
      <c r="BJ280" s="36" t="str">
        <f t="shared" si="190"/>
        <v/>
      </c>
      <c r="BK280" s="36" t="str">
        <f t="shared" si="191"/>
        <v/>
      </c>
      <c r="BL280" s="36" t="str">
        <f t="shared" si="192"/>
        <v/>
      </c>
      <c r="BM280" s="36" t="str">
        <f t="shared" si="193"/>
        <v/>
      </c>
      <c r="BN280" s="38" t="e">
        <f t="shared" si="172"/>
        <v>#DIV/0!</v>
      </c>
      <c r="BO280" s="38" t="e">
        <f t="shared" si="173"/>
        <v>#DIV/0!</v>
      </c>
      <c r="BP280" s="39" t="str">
        <f t="shared" si="194"/>
        <v/>
      </c>
      <c r="BQ280" s="39" t="str">
        <f t="shared" si="195"/>
        <v/>
      </c>
      <c r="BR280" s="39" t="str">
        <f t="shared" si="196"/>
        <v/>
      </c>
      <c r="BS280" s="39" t="str">
        <f t="shared" si="197"/>
        <v/>
      </c>
      <c r="BT280" s="39" t="str">
        <f t="shared" si="198"/>
        <v/>
      </c>
      <c r="BU280" s="39" t="str">
        <f t="shared" si="199"/>
        <v/>
      </c>
      <c r="BV280" s="39" t="str">
        <f t="shared" si="200"/>
        <v/>
      </c>
      <c r="BW280" s="39" t="str">
        <f t="shared" si="201"/>
        <v/>
      </c>
      <c r="BX280" s="39" t="str">
        <f t="shared" si="202"/>
        <v/>
      </c>
      <c r="BY280" s="39" t="str">
        <f t="shared" si="203"/>
        <v/>
      </c>
      <c r="BZ280" s="39" t="str">
        <f t="shared" si="204"/>
        <v/>
      </c>
      <c r="CA280" s="39" t="str">
        <f t="shared" si="205"/>
        <v/>
      </c>
      <c r="CB280" s="39" t="str">
        <f t="shared" si="206"/>
        <v/>
      </c>
      <c r="CC280" s="39" t="str">
        <f t="shared" si="207"/>
        <v/>
      </c>
      <c r="CD280" s="39" t="str">
        <f t="shared" si="208"/>
        <v/>
      </c>
      <c r="CE280" s="39" t="str">
        <f t="shared" si="209"/>
        <v/>
      </c>
      <c r="CF280" s="39" t="str">
        <f t="shared" si="210"/>
        <v/>
      </c>
      <c r="CG280" s="39" t="str">
        <f t="shared" si="211"/>
        <v/>
      </c>
      <c r="CH280" s="39" t="str">
        <f t="shared" si="212"/>
        <v/>
      </c>
      <c r="CI280" s="39" t="str">
        <f t="shared" si="213"/>
        <v/>
      </c>
    </row>
    <row r="281" spans="1:87">
      <c r="A281" s="18"/>
      <c r="B281" s="15" t="str">
        <f>'Gene Table'!E280</f>
        <v>mmu-miR-881-3p</v>
      </c>
      <c r="C281" s="15" t="str">
        <f>'Gene Table'!B280</f>
        <v>L14</v>
      </c>
      <c r="D281" s="16" t="str">
        <f>IF(SUM('Test Sample Data'!D$3:D$98)&gt;10,IF(AND(ISNUMBER('Test Sample Data'!D280),'Test Sample Data'!D280&lt;$B$1,'Test Sample Data'!D280&gt;0),'Test Sample Data'!D280,$B$1),"")</f>
        <v/>
      </c>
      <c r="E281" s="17" t="str">
        <f>IF(SUM('Test Sample Data'!E$3:E$98)&gt;10,IF(AND(ISNUMBER('Test Sample Data'!E280),'Test Sample Data'!E280&lt;$B$1,'Test Sample Data'!E280&gt;0),'Test Sample Data'!E280,$B$1),"")</f>
        <v/>
      </c>
      <c r="F281" s="17" t="str">
        <f>IF(SUM('Test Sample Data'!F$3:F$98)&gt;10,IF(AND(ISNUMBER('Test Sample Data'!F280),'Test Sample Data'!F280&lt;$B$1,'Test Sample Data'!F280&gt;0),'Test Sample Data'!F280,$B$1),"")</f>
        <v/>
      </c>
      <c r="G281" s="17" t="str">
        <f>IF(SUM('Test Sample Data'!G$3:G$98)&gt;10,IF(AND(ISNUMBER('Test Sample Data'!G280),'Test Sample Data'!G280&lt;$B$1,'Test Sample Data'!G280&gt;0),'Test Sample Data'!G280,$B$1),"")</f>
        <v/>
      </c>
      <c r="H281" s="17" t="str">
        <f>IF(SUM('Test Sample Data'!H$3:H$98)&gt;10,IF(AND(ISNUMBER('Test Sample Data'!H280),'Test Sample Data'!H280&lt;$B$1,'Test Sample Data'!H280&gt;0),'Test Sample Data'!H280,$B$1),"")</f>
        <v/>
      </c>
      <c r="I281" s="17" t="str">
        <f>IF(SUM('Test Sample Data'!I$3:I$98)&gt;10,IF(AND(ISNUMBER('Test Sample Data'!I280),'Test Sample Data'!I280&lt;$B$1,'Test Sample Data'!I280&gt;0),'Test Sample Data'!I280,$B$1),"")</f>
        <v/>
      </c>
      <c r="J281" s="17" t="str">
        <f>IF(SUM('Test Sample Data'!J$3:J$98)&gt;10,IF(AND(ISNUMBER('Test Sample Data'!J280),'Test Sample Data'!J280&lt;$B$1,'Test Sample Data'!J280&gt;0),'Test Sample Data'!J280,$B$1),"")</f>
        <v/>
      </c>
      <c r="K281" s="17" t="str">
        <f>IF(SUM('Test Sample Data'!K$3:K$98)&gt;10,IF(AND(ISNUMBER('Test Sample Data'!K280),'Test Sample Data'!K280&lt;$B$1,'Test Sample Data'!K280&gt;0),'Test Sample Data'!K280,$B$1),"")</f>
        <v/>
      </c>
      <c r="L281" s="17" t="str">
        <f>IF(SUM('Test Sample Data'!L$3:L$98)&gt;10,IF(AND(ISNUMBER('Test Sample Data'!L280),'Test Sample Data'!L280&lt;$B$1,'Test Sample Data'!L280&gt;0),'Test Sample Data'!L280,$B$1),"")</f>
        <v/>
      </c>
      <c r="M281" s="17" t="str">
        <f>IF(SUM('Test Sample Data'!M$3:M$98)&gt;10,IF(AND(ISNUMBER('Test Sample Data'!M280),'Test Sample Data'!M280&lt;$B$1,'Test Sample Data'!M280&gt;0),'Test Sample Data'!M280,$B$1),"")</f>
        <v/>
      </c>
      <c r="N281" s="17" t="str">
        <f>'Gene Table'!E280</f>
        <v>mmu-miR-881-3p</v>
      </c>
      <c r="O281" s="17" t="str">
        <f>'Gene Table'!B280</f>
        <v>L14</v>
      </c>
      <c r="P281" s="17" t="str">
        <f>IF(SUM('Control Sample Data'!D$3:D$98)&gt;10,IF(AND(ISNUMBER('Control Sample Data'!D280),'Control Sample Data'!D280&lt;$B$1,'Control Sample Data'!D280&gt;0),'Control Sample Data'!D280,$B$1),"")</f>
        <v/>
      </c>
      <c r="Q281" s="17" t="str">
        <f>IF(SUM('Control Sample Data'!E$3:E$98)&gt;10,IF(AND(ISNUMBER('Control Sample Data'!E280),'Control Sample Data'!E280&lt;$B$1,'Control Sample Data'!E280&gt;0),'Control Sample Data'!E280,$B$1),"")</f>
        <v/>
      </c>
      <c r="R281" s="17" t="str">
        <f>IF(SUM('Control Sample Data'!F$3:F$98)&gt;10,IF(AND(ISNUMBER('Control Sample Data'!F280),'Control Sample Data'!F280&lt;$B$1,'Control Sample Data'!F280&gt;0),'Control Sample Data'!F280,$B$1),"")</f>
        <v/>
      </c>
      <c r="S281" s="17" t="str">
        <f>IF(SUM('Control Sample Data'!G$3:G$98)&gt;10,IF(AND(ISNUMBER('Control Sample Data'!G280),'Control Sample Data'!G280&lt;$B$1,'Control Sample Data'!G280&gt;0),'Control Sample Data'!G280,$B$1),"")</f>
        <v/>
      </c>
      <c r="T281" s="17" t="str">
        <f>IF(SUM('Control Sample Data'!H$3:H$98)&gt;10,IF(AND(ISNUMBER('Control Sample Data'!H280),'Control Sample Data'!H280&lt;$B$1,'Control Sample Data'!H280&gt;0),'Control Sample Data'!H280,$B$1),"")</f>
        <v/>
      </c>
      <c r="U281" s="17" t="str">
        <f>IF(SUM('Control Sample Data'!I$3:I$98)&gt;10,IF(AND(ISNUMBER('Control Sample Data'!I280),'Control Sample Data'!I280&lt;$B$1,'Control Sample Data'!I280&gt;0),'Control Sample Data'!I280,$B$1),"")</f>
        <v/>
      </c>
      <c r="V281" s="17" t="str">
        <f>IF(SUM('Control Sample Data'!J$3:J$98)&gt;10,IF(AND(ISNUMBER('Control Sample Data'!J280),'Control Sample Data'!J280&lt;$B$1,'Control Sample Data'!J280&gt;0),'Control Sample Data'!J280,$B$1),"")</f>
        <v/>
      </c>
      <c r="W281" s="17" t="str">
        <f>IF(SUM('Control Sample Data'!K$3:K$98)&gt;10,IF(AND(ISNUMBER('Control Sample Data'!K280),'Control Sample Data'!K280&lt;$B$1,'Control Sample Data'!K280&gt;0),'Control Sample Data'!K280,$B$1),"")</f>
        <v/>
      </c>
      <c r="X281" s="17" t="str">
        <f>IF(SUM('Control Sample Data'!L$3:L$98)&gt;10,IF(AND(ISNUMBER('Control Sample Data'!L280),'Control Sample Data'!L280&lt;$B$1,'Control Sample Data'!L280&gt;0),'Control Sample Data'!L280,$B$1),"")</f>
        <v/>
      </c>
      <c r="Y281" s="17" t="str">
        <f>IF(SUM('Control Sample Data'!M$3:M$98)&gt;10,IF(AND(ISNUMBER('Control Sample Data'!M280),'Control Sample Data'!M280&lt;$B$1,'Control Sample Data'!M280&gt;0),'Control Sample Data'!M280,$B$1),"")</f>
        <v/>
      </c>
      <c r="AT281" s="36" t="str">
        <f t="shared" si="174"/>
        <v/>
      </c>
      <c r="AU281" s="36" t="str">
        <f t="shared" si="175"/>
        <v/>
      </c>
      <c r="AV281" s="36" t="str">
        <f t="shared" si="176"/>
        <v/>
      </c>
      <c r="AW281" s="36" t="str">
        <f t="shared" si="177"/>
        <v/>
      </c>
      <c r="AX281" s="36" t="str">
        <f t="shared" si="178"/>
        <v/>
      </c>
      <c r="AY281" s="36" t="str">
        <f t="shared" si="179"/>
        <v/>
      </c>
      <c r="AZ281" s="36" t="str">
        <f t="shared" si="180"/>
        <v/>
      </c>
      <c r="BA281" s="36" t="str">
        <f t="shared" si="181"/>
        <v/>
      </c>
      <c r="BB281" s="36" t="str">
        <f t="shared" si="182"/>
        <v/>
      </c>
      <c r="BC281" s="36" t="str">
        <f t="shared" si="183"/>
        <v/>
      </c>
      <c r="BD281" s="36" t="str">
        <f t="shared" si="184"/>
        <v/>
      </c>
      <c r="BE281" s="36" t="str">
        <f t="shared" si="185"/>
        <v/>
      </c>
      <c r="BF281" s="36" t="str">
        <f t="shared" si="186"/>
        <v/>
      </c>
      <c r="BG281" s="36" t="str">
        <f t="shared" si="187"/>
        <v/>
      </c>
      <c r="BH281" s="36" t="str">
        <f t="shared" si="188"/>
        <v/>
      </c>
      <c r="BI281" s="36" t="str">
        <f t="shared" si="189"/>
        <v/>
      </c>
      <c r="BJ281" s="36" t="str">
        <f t="shared" si="190"/>
        <v/>
      </c>
      <c r="BK281" s="36" t="str">
        <f t="shared" si="191"/>
        <v/>
      </c>
      <c r="BL281" s="36" t="str">
        <f t="shared" si="192"/>
        <v/>
      </c>
      <c r="BM281" s="36" t="str">
        <f t="shared" si="193"/>
        <v/>
      </c>
      <c r="BN281" s="38" t="e">
        <f t="shared" si="172"/>
        <v>#DIV/0!</v>
      </c>
      <c r="BO281" s="38" t="e">
        <f t="shared" si="173"/>
        <v>#DIV/0!</v>
      </c>
      <c r="BP281" s="39" t="str">
        <f t="shared" si="194"/>
        <v/>
      </c>
      <c r="BQ281" s="39" t="str">
        <f t="shared" si="195"/>
        <v/>
      </c>
      <c r="BR281" s="39" t="str">
        <f t="shared" si="196"/>
        <v/>
      </c>
      <c r="BS281" s="39" t="str">
        <f t="shared" si="197"/>
        <v/>
      </c>
      <c r="BT281" s="39" t="str">
        <f t="shared" si="198"/>
        <v/>
      </c>
      <c r="BU281" s="39" t="str">
        <f t="shared" si="199"/>
        <v/>
      </c>
      <c r="BV281" s="39" t="str">
        <f t="shared" si="200"/>
        <v/>
      </c>
      <c r="BW281" s="39" t="str">
        <f t="shared" si="201"/>
        <v/>
      </c>
      <c r="BX281" s="39" t="str">
        <f t="shared" si="202"/>
        <v/>
      </c>
      <c r="BY281" s="39" t="str">
        <f t="shared" si="203"/>
        <v/>
      </c>
      <c r="BZ281" s="39" t="str">
        <f t="shared" si="204"/>
        <v/>
      </c>
      <c r="CA281" s="39" t="str">
        <f t="shared" si="205"/>
        <v/>
      </c>
      <c r="CB281" s="39" t="str">
        <f t="shared" si="206"/>
        <v/>
      </c>
      <c r="CC281" s="39" t="str">
        <f t="shared" si="207"/>
        <v/>
      </c>
      <c r="CD281" s="39" t="str">
        <f t="shared" si="208"/>
        <v/>
      </c>
      <c r="CE281" s="39" t="str">
        <f t="shared" si="209"/>
        <v/>
      </c>
      <c r="CF281" s="39" t="str">
        <f t="shared" si="210"/>
        <v/>
      </c>
      <c r="CG281" s="39" t="str">
        <f t="shared" si="211"/>
        <v/>
      </c>
      <c r="CH281" s="39" t="str">
        <f t="shared" si="212"/>
        <v/>
      </c>
      <c r="CI281" s="39" t="str">
        <f t="shared" si="213"/>
        <v/>
      </c>
    </row>
    <row r="282" spans="1:87">
      <c r="A282" s="18"/>
      <c r="B282" s="15" t="str">
        <f>'Gene Table'!E281</f>
        <v>mmu-miR-469</v>
      </c>
      <c r="C282" s="15" t="str">
        <f>'Gene Table'!B281</f>
        <v>L15</v>
      </c>
      <c r="D282" s="16" t="str">
        <f>IF(SUM('Test Sample Data'!D$3:D$98)&gt;10,IF(AND(ISNUMBER('Test Sample Data'!D281),'Test Sample Data'!D281&lt;$B$1,'Test Sample Data'!D281&gt;0),'Test Sample Data'!D281,$B$1),"")</f>
        <v/>
      </c>
      <c r="E282" s="17" t="str">
        <f>IF(SUM('Test Sample Data'!E$3:E$98)&gt;10,IF(AND(ISNUMBER('Test Sample Data'!E281),'Test Sample Data'!E281&lt;$B$1,'Test Sample Data'!E281&gt;0),'Test Sample Data'!E281,$B$1),"")</f>
        <v/>
      </c>
      <c r="F282" s="17" t="str">
        <f>IF(SUM('Test Sample Data'!F$3:F$98)&gt;10,IF(AND(ISNUMBER('Test Sample Data'!F281),'Test Sample Data'!F281&lt;$B$1,'Test Sample Data'!F281&gt;0),'Test Sample Data'!F281,$B$1),"")</f>
        <v/>
      </c>
      <c r="G282" s="17" t="str">
        <f>IF(SUM('Test Sample Data'!G$3:G$98)&gt;10,IF(AND(ISNUMBER('Test Sample Data'!G281),'Test Sample Data'!G281&lt;$B$1,'Test Sample Data'!G281&gt;0),'Test Sample Data'!G281,$B$1),"")</f>
        <v/>
      </c>
      <c r="H282" s="17" t="str">
        <f>IF(SUM('Test Sample Data'!H$3:H$98)&gt;10,IF(AND(ISNUMBER('Test Sample Data'!H281),'Test Sample Data'!H281&lt;$B$1,'Test Sample Data'!H281&gt;0),'Test Sample Data'!H281,$B$1),"")</f>
        <v/>
      </c>
      <c r="I282" s="17" t="str">
        <f>IF(SUM('Test Sample Data'!I$3:I$98)&gt;10,IF(AND(ISNUMBER('Test Sample Data'!I281),'Test Sample Data'!I281&lt;$B$1,'Test Sample Data'!I281&gt;0),'Test Sample Data'!I281,$B$1),"")</f>
        <v/>
      </c>
      <c r="J282" s="17" t="str">
        <f>IF(SUM('Test Sample Data'!J$3:J$98)&gt;10,IF(AND(ISNUMBER('Test Sample Data'!J281),'Test Sample Data'!J281&lt;$B$1,'Test Sample Data'!J281&gt;0),'Test Sample Data'!J281,$B$1),"")</f>
        <v/>
      </c>
      <c r="K282" s="17" t="str">
        <f>IF(SUM('Test Sample Data'!K$3:K$98)&gt;10,IF(AND(ISNUMBER('Test Sample Data'!K281),'Test Sample Data'!K281&lt;$B$1,'Test Sample Data'!K281&gt;0),'Test Sample Data'!K281,$B$1),"")</f>
        <v/>
      </c>
      <c r="L282" s="17" t="str">
        <f>IF(SUM('Test Sample Data'!L$3:L$98)&gt;10,IF(AND(ISNUMBER('Test Sample Data'!L281),'Test Sample Data'!L281&lt;$B$1,'Test Sample Data'!L281&gt;0),'Test Sample Data'!L281,$B$1),"")</f>
        <v/>
      </c>
      <c r="M282" s="17" t="str">
        <f>IF(SUM('Test Sample Data'!M$3:M$98)&gt;10,IF(AND(ISNUMBER('Test Sample Data'!M281),'Test Sample Data'!M281&lt;$B$1,'Test Sample Data'!M281&gt;0),'Test Sample Data'!M281,$B$1),"")</f>
        <v/>
      </c>
      <c r="N282" s="17" t="str">
        <f>'Gene Table'!E281</f>
        <v>mmu-miR-469</v>
      </c>
      <c r="O282" s="17" t="str">
        <f>'Gene Table'!B281</f>
        <v>L15</v>
      </c>
      <c r="P282" s="17" t="str">
        <f>IF(SUM('Control Sample Data'!D$3:D$98)&gt;10,IF(AND(ISNUMBER('Control Sample Data'!D281),'Control Sample Data'!D281&lt;$B$1,'Control Sample Data'!D281&gt;0),'Control Sample Data'!D281,$B$1),"")</f>
        <v/>
      </c>
      <c r="Q282" s="17" t="str">
        <f>IF(SUM('Control Sample Data'!E$3:E$98)&gt;10,IF(AND(ISNUMBER('Control Sample Data'!E281),'Control Sample Data'!E281&lt;$B$1,'Control Sample Data'!E281&gt;0),'Control Sample Data'!E281,$B$1),"")</f>
        <v/>
      </c>
      <c r="R282" s="17" t="str">
        <f>IF(SUM('Control Sample Data'!F$3:F$98)&gt;10,IF(AND(ISNUMBER('Control Sample Data'!F281),'Control Sample Data'!F281&lt;$B$1,'Control Sample Data'!F281&gt;0),'Control Sample Data'!F281,$B$1),"")</f>
        <v/>
      </c>
      <c r="S282" s="17" t="str">
        <f>IF(SUM('Control Sample Data'!G$3:G$98)&gt;10,IF(AND(ISNUMBER('Control Sample Data'!G281),'Control Sample Data'!G281&lt;$B$1,'Control Sample Data'!G281&gt;0),'Control Sample Data'!G281,$B$1),"")</f>
        <v/>
      </c>
      <c r="T282" s="17" t="str">
        <f>IF(SUM('Control Sample Data'!H$3:H$98)&gt;10,IF(AND(ISNUMBER('Control Sample Data'!H281),'Control Sample Data'!H281&lt;$B$1,'Control Sample Data'!H281&gt;0),'Control Sample Data'!H281,$B$1),"")</f>
        <v/>
      </c>
      <c r="U282" s="17" t="str">
        <f>IF(SUM('Control Sample Data'!I$3:I$98)&gt;10,IF(AND(ISNUMBER('Control Sample Data'!I281),'Control Sample Data'!I281&lt;$B$1,'Control Sample Data'!I281&gt;0),'Control Sample Data'!I281,$B$1),"")</f>
        <v/>
      </c>
      <c r="V282" s="17" t="str">
        <f>IF(SUM('Control Sample Data'!J$3:J$98)&gt;10,IF(AND(ISNUMBER('Control Sample Data'!J281),'Control Sample Data'!J281&lt;$B$1,'Control Sample Data'!J281&gt;0),'Control Sample Data'!J281,$B$1),"")</f>
        <v/>
      </c>
      <c r="W282" s="17" t="str">
        <f>IF(SUM('Control Sample Data'!K$3:K$98)&gt;10,IF(AND(ISNUMBER('Control Sample Data'!K281),'Control Sample Data'!K281&lt;$B$1,'Control Sample Data'!K281&gt;0),'Control Sample Data'!K281,$B$1),"")</f>
        <v/>
      </c>
      <c r="X282" s="17" t="str">
        <f>IF(SUM('Control Sample Data'!L$3:L$98)&gt;10,IF(AND(ISNUMBER('Control Sample Data'!L281),'Control Sample Data'!L281&lt;$B$1,'Control Sample Data'!L281&gt;0),'Control Sample Data'!L281,$B$1),"")</f>
        <v/>
      </c>
      <c r="Y282" s="17" t="str">
        <f>IF(SUM('Control Sample Data'!M$3:M$98)&gt;10,IF(AND(ISNUMBER('Control Sample Data'!M281),'Control Sample Data'!M281&lt;$B$1,'Control Sample Data'!M281&gt;0),'Control Sample Data'!M281,$B$1),"")</f>
        <v/>
      </c>
      <c r="AT282" s="36" t="str">
        <f t="shared" si="174"/>
        <v/>
      </c>
      <c r="AU282" s="36" t="str">
        <f t="shared" si="175"/>
        <v/>
      </c>
      <c r="AV282" s="36" t="str">
        <f t="shared" si="176"/>
        <v/>
      </c>
      <c r="AW282" s="36" t="str">
        <f t="shared" si="177"/>
        <v/>
      </c>
      <c r="AX282" s="36" t="str">
        <f t="shared" si="178"/>
        <v/>
      </c>
      <c r="AY282" s="36" t="str">
        <f t="shared" si="179"/>
        <v/>
      </c>
      <c r="AZ282" s="36" t="str">
        <f t="shared" si="180"/>
        <v/>
      </c>
      <c r="BA282" s="36" t="str">
        <f t="shared" si="181"/>
        <v/>
      </c>
      <c r="BB282" s="36" t="str">
        <f t="shared" si="182"/>
        <v/>
      </c>
      <c r="BC282" s="36" t="str">
        <f t="shared" si="183"/>
        <v/>
      </c>
      <c r="BD282" s="36" t="str">
        <f t="shared" si="184"/>
        <v/>
      </c>
      <c r="BE282" s="36" t="str">
        <f t="shared" si="185"/>
        <v/>
      </c>
      <c r="BF282" s="36" t="str">
        <f t="shared" si="186"/>
        <v/>
      </c>
      <c r="BG282" s="36" t="str">
        <f t="shared" si="187"/>
        <v/>
      </c>
      <c r="BH282" s="36" t="str">
        <f t="shared" si="188"/>
        <v/>
      </c>
      <c r="BI282" s="36" t="str">
        <f t="shared" si="189"/>
        <v/>
      </c>
      <c r="BJ282" s="36" t="str">
        <f t="shared" si="190"/>
        <v/>
      </c>
      <c r="BK282" s="36" t="str">
        <f t="shared" si="191"/>
        <v/>
      </c>
      <c r="BL282" s="36" t="str">
        <f t="shared" si="192"/>
        <v/>
      </c>
      <c r="BM282" s="36" t="str">
        <f t="shared" si="193"/>
        <v/>
      </c>
      <c r="BN282" s="38" t="e">
        <f t="shared" si="172"/>
        <v>#DIV/0!</v>
      </c>
      <c r="BO282" s="38" t="e">
        <f t="shared" si="173"/>
        <v>#DIV/0!</v>
      </c>
      <c r="BP282" s="39" t="str">
        <f t="shared" si="194"/>
        <v/>
      </c>
      <c r="BQ282" s="39" t="str">
        <f t="shared" si="195"/>
        <v/>
      </c>
      <c r="BR282" s="39" t="str">
        <f t="shared" si="196"/>
        <v/>
      </c>
      <c r="BS282" s="39" t="str">
        <f t="shared" si="197"/>
        <v/>
      </c>
      <c r="BT282" s="39" t="str">
        <f t="shared" si="198"/>
        <v/>
      </c>
      <c r="BU282" s="39" t="str">
        <f t="shared" si="199"/>
        <v/>
      </c>
      <c r="BV282" s="39" t="str">
        <f t="shared" si="200"/>
        <v/>
      </c>
      <c r="BW282" s="39" t="str">
        <f t="shared" si="201"/>
        <v/>
      </c>
      <c r="BX282" s="39" t="str">
        <f t="shared" si="202"/>
        <v/>
      </c>
      <c r="BY282" s="39" t="str">
        <f t="shared" si="203"/>
        <v/>
      </c>
      <c r="BZ282" s="39" t="str">
        <f t="shared" si="204"/>
        <v/>
      </c>
      <c r="CA282" s="39" t="str">
        <f t="shared" si="205"/>
        <v/>
      </c>
      <c r="CB282" s="39" t="str">
        <f t="shared" si="206"/>
        <v/>
      </c>
      <c r="CC282" s="39" t="str">
        <f t="shared" si="207"/>
        <v/>
      </c>
      <c r="CD282" s="39" t="str">
        <f t="shared" si="208"/>
        <v/>
      </c>
      <c r="CE282" s="39" t="str">
        <f t="shared" si="209"/>
        <v/>
      </c>
      <c r="CF282" s="39" t="str">
        <f t="shared" si="210"/>
        <v/>
      </c>
      <c r="CG282" s="39" t="str">
        <f t="shared" si="211"/>
        <v/>
      </c>
      <c r="CH282" s="39" t="str">
        <f t="shared" si="212"/>
        <v/>
      </c>
      <c r="CI282" s="39" t="str">
        <f t="shared" si="213"/>
        <v/>
      </c>
    </row>
    <row r="283" spans="1:87">
      <c r="A283" s="18"/>
      <c r="B283" s="15" t="str">
        <f>'Gene Table'!E282</f>
        <v>mmu-miR-882</v>
      </c>
      <c r="C283" s="15" t="str">
        <f>'Gene Table'!B282</f>
        <v>L16</v>
      </c>
      <c r="D283" s="16" t="str">
        <f>IF(SUM('Test Sample Data'!D$3:D$98)&gt;10,IF(AND(ISNUMBER('Test Sample Data'!D282),'Test Sample Data'!D282&lt;$B$1,'Test Sample Data'!D282&gt;0),'Test Sample Data'!D282,$B$1),"")</f>
        <v/>
      </c>
      <c r="E283" s="17" t="str">
        <f>IF(SUM('Test Sample Data'!E$3:E$98)&gt;10,IF(AND(ISNUMBER('Test Sample Data'!E282),'Test Sample Data'!E282&lt;$B$1,'Test Sample Data'!E282&gt;0),'Test Sample Data'!E282,$B$1),"")</f>
        <v/>
      </c>
      <c r="F283" s="17" t="str">
        <f>IF(SUM('Test Sample Data'!F$3:F$98)&gt;10,IF(AND(ISNUMBER('Test Sample Data'!F282),'Test Sample Data'!F282&lt;$B$1,'Test Sample Data'!F282&gt;0),'Test Sample Data'!F282,$B$1),"")</f>
        <v/>
      </c>
      <c r="G283" s="17" t="str">
        <f>IF(SUM('Test Sample Data'!G$3:G$98)&gt;10,IF(AND(ISNUMBER('Test Sample Data'!G282),'Test Sample Data'!G282&lt;$B$1,'Test Sample Data'!G282&gt;0),'Test Sample Data'!G282,$B$1),"")</f>
        <v/>
      </c>
      <c r="H283" s="17" t="str">
        <f>IF(SUM('Test Sample Data'!H$3:H$98)&gt;10,IF(AND(ISNUMBER('Test Sample Data'!H282),'Test Sample Data'!H282&lt;$B$1,'Test Sample Data'!H282&gt;0),'Test Sample Data'!H282,$B$1),"")</f>
        <v/>
      </c>
      <c r="I283" s="17" t="str">
        <f>IF(SUM('Test Sample Data'!I$3:I$98)&gt;10,IF(AND(ISNUMBER('Test Sample Data'!I282),'Test Sample Data'!I282&lt;$B$1,'Test Sample Data'!I282&gt;0),'Test Sample Data'!I282,$B$1),"")</f>
        <v/>
      </c>
      <c r="J283" s="17" t="str">
        <f>IF(SUM('Test Sample Data'!J$3:J$98)&gt;10,IF(AND(ISNUMBER('Test Sample Data'!J282),'Test Sample Data'!J282&lt;$B$1,'Test Sample Data'!J282&gt;0),'Test Sample Data'!J282,$B$1),"")</f>
        <v/>
      </c>
      <c r="K283" s="17" t="str">
        <f>IF(SUM('Test Sample Data'!K$3:K$98)&gt;10,IF(AND(ISNUMBER('Test Sample Data'!K282),'Test Sample Data'!K282&lt;$B$1,'Test Sample Data'!K282&gt;0),'Test Sample Data'!K282,$B$1),"")</f>
        <v/>
      </c>
      <c r="L283" s="17" t="str">
        <f>IF(SUM('Test Sample Data'!L$3:L$98)&gt;10,IF(AND(ISNUMBER('Test Sample Data'!L282),'Test Sample Data'!L282&lt;$B$1,'Test Sample Data'!L282&gt;0),'Test Sample Data'!L282,$B$1),"")</f>
        <v/>
      </c>
      <c r="M283" s="17" t="str">
        <f>IF(SUM('Test Sample Data'!M$3:M$98)&gt;10,IF(AND(ISNUMBER('Test Sample Data'!M282),'Test Sample Data'!M282&lt;$B$1,'Test Sample Data'!M282&gt;0),'Test Sample Data'!M282,$B$1),"")</f>
        <v/>
      </c>
      <c r="N283" s="17" t="str">
        <f>'Gene Table'!E282</f>
        <v>mmu-miR-882</v>
      </c>
      <c r="O283" s="17" t="str">
        <f>'Gene Table'!B282</f>
        <v>L16</v>
      </c>
      <c r="P283" s="17" t="str">
        <f>IF(SUM('Control Sample Data'!D$3:D$98)&gt;10,IF(AND(ISNUMBER('Control Sample Data'!D282),'Control Sample Data'!D282&lt;$B$1,'Control Sample Data'!D282&gt;0),'Control Sample Data'!D282,$B$1),"")</f>
        <v/>
      </c>
      <c r="Q283" s="17" t="str">
        <f>IF(SUM('Control Sample Data'!E$3:E$98)&gt;10,IF(AND(ISNUMBER('Control Sample Data'!E282),'Control Sample Data'!E282&lt;$B$1,'Control Sample Data'!E282&gt;0),'Control Sample Data'!E282,$B$1),"")</f>
        <v/>
      </c>
      <c r="R283" s="17" t="str">
        <f>IF(SUM('Control Sample Data'!F$3:F$98)&gt;10,IF(AND(ISNUMBER('Control Sample Data'!F282),'Control Sample Data'!F282&lt;$B$1,'Control Sample Data'!F282&gt;0),'Control Sample Data'!F282,$B$1),"")</f>
        <v/>
      </c>
      <c r="S283" s="17" t="str">
        <f>IF(SUM('Control Sample Data'!G$3:G$98)&gt;10,IF(AND(ISNUMBER('Control Sample Data'!G282),'Control Sample Data'!G282&lt;$B$1,'Control Sample Data'!G282&gt;0),'Control Sample Data'!G282,$B$1),"")</f>
        <v/>
      </c>
      <c r="T283" s="17" t="str">
        <f>IF(SUM('Control Sample Data'!H$3:H$98)&gt;10,IF(AND(ISNUMBER('Control Sample Data'!H282),'Control Sample Data'!H282&lt;$B$1,'Control Sample Data'!H282&gt;0),'Control Sample Data'!H282,$B$1),"")</f>
        <v/>
      </c>
      <c r="U283" s="17" t="str">
        <f>IF(SUM('Control Sample Data'!I$3:I$98)&gt;10,IF(AND(ISNUMBER('Control Sample Data'!I282),'Control Sample Data'!I282&lt;$B$1,'Control Sample Data'!I282&gt;0),'Control Sample Data'!I282,$B$1),"")</f>
        <v/>
      </c>
      <c r="V283" s="17" t="str">
        <f>IF(SUM('Control Sample Data'!J$3:J$98)&gt;10,IF(AND(ISNUMBER('Control Sample Data'!J282),'Control Sample Data'!J282&lt;$B$1,'Control Sample Data'!J282&gt;0),'Control Sample Data'!J282,$B$1),"")</f>
        <v/>
      </c>
      <c r="W283" s="17" t="str">
        <f>IF(SUM('Control Sample Data'!K$3:K$98)&gt;10,IF(AND(ISNUMBER('Control Sample Data'!K282),'Control Sample Data'!K282&lt;$B$1,'Control Sample Data'!K282&gt;0),'Control Sample Data'!K282,$B$1),"")</f>
        <v/>
      </c>
      <c r="X283" s="17" t="str">
        <f>IF(SUM('Control Sample Data'!L$3:L$98)&gt;10,IF(AND(ISNUMBER('Control Sample Data'!L282),'Control Sample Data'!L282&lt;$B$1,'Control Sample Data'!L282&gt;0),'Control Sample Data'!L282,$B$1),"")</f>
        <v/>
      </c>
      <c r="Y283" s="17" t="str">
        <f>IF(SUM('Control Sample Data'!M$3:M$98)&gt;10,IF(AND(ISNUMBER('Control Sample Data'!M282),'Control Sample Data'!M282&lt;$B$1,'Control Sample Data'!M282&gt;0),'Control Sample Data'!M282,$B$1),"")</f>
        <v/>
      </c>
      <c r="AT283" s="36" t="str">
        <f t="shared" si="174"/>
        <v/>
      </c>
      <c r="AU283" s="36" t="str">
        <f t="shared" si="175"/>
        <v/>
      </c>
      <c r="AV283" s="36" t="str">
        <f t="shared" si="176"/>
        <v/>
      </c>
      <c r="AW283" s="36" t="str">
        <f t="shared" si="177"/>
        <v/>
      </c>
      <c r="AX283" s="36" t="str">
        <f t="shared" si="178"/>
        <v/>
      </c>
      <c r="AY283" s="36" t="str">
        <f t="shared" si="179"/>
        <v/>
      </c>
      <c r="AZ283" s="36" t="str">
        <f t="shared" si="180"/>
        <v/>
      </c>
      <c r="BA283" s="36" t="str">
        <f t="shared" si="181"/>
        <v/>
      </c>
      <c r="BB283" s="36" t="str">
        <f t="shared" si="182"/>
        <v/>
      </c>
      <c r="BC283" s="36" t="str">
        <f t="shared" si="183"/>
        <v/>
      </c>
      <c r="BD283" s="36" t="str">
        <f t="shared" si="184"/>
        <v/>
      </c>
      <c r="BE283" s="36" t="str">
        <f t="shared" si="185"/>
        <v/>
      </c>
      <c r="BF283" s="36" t="str">
        <f t="shared" si="186"/>
        <v/>
      </c>
      <c r="BG283" s="36" t="str">
        <f t="shared" si="187"/>
        <v/>
      </c>
      <c r="BH283" s="36" t="str">
        <f t="shared" si="188"/>
        <v/>
      </c>
      <c r="BI283" s="36" t="str">
        <f t="shared" si="189"/>
        <v/>
      </c>
      <c r="BJ283" s="36" t="str">
        <f t="shared" si="190"/>
        <v/>
      </c>
      <c r="BK283" s="36" t="str">
        <f t="shared" si="191"/>
        <v/>
      </c>
      <c r="BL283" s="36" t="str">
        <f t="shared" si="192"/>
        <v/>
      </c>
      <c r="BM283" s="36" t="str">
        <f t="shared" si="193"/>
        <v/>
      </c>
      <c r="BN283" s="38" t="e">
        <f t="shared" si="172"/>
        <v>#DIV/0!</v>
      </c>
      <c r="BO283" s="38" t="e">
        <f t="shared" si="173"/>
        <v>#DIV/0!</v>
      </c>
      <c r="BP283" s="39" t="str">
        <f t="shared" si="194"/>
        <v/>
      </c>
      <c r="BQ283" s="39" t="str">
        <f t="shared" si="195"/>
        <v/>
      </c>
      <c r="BR283" s="39" t="str">
        <f t="shared" si="196"/>
        <v/>
      </c>
      <c r="BS283" s="39" t="str">
        <f t="shared" si="197"/>
        <v/>
      </c>
      <c r="BT283" s="39" t="str">
        <f t="shared" si="198"/>
        <v/>
      </c>
      <c r="BU283" s="39" t="str">
        <f t="shared" si="199"/>
        <v/>
      </c>
      <c r="BV283" s="39" t="str">
        <f t="shared" si="200"/>
        <v/>
      </c>
      <c r="BW283" s="39" t="str">
        <f t="shared" si="201"/>
        <v/>
      </c>
      <c r="BX283" s="39" t="str">
        <f t="shared" si="202"/>
        <v/>
      </c>
      <c r="BY283" s="39" t="str">
        <f t="shared" si="203"/>
        <v/>
      </c>
      <c r="BZ283" s="39" t="str">
        <f t="shared" si="204"/>
        <v/>
      </c>
      <c r="CA283" s="39" t="str">
        <f t="shared" si="205"/>
        <v/>
      </c>
      <c r="CB283" s="39" t="str">
        <f t="shared" si="206"/>
        <v/>
      </c>
      <c r="CC283" s="39" t="str">
        <f t="shared" si="207"/>
        <v/>
      </c>
      <c r="CD283" s="39" t="str">
        <f t="shared" si="208"/>
        <v/>
      </c>
      <c r="CE283" s="39" t="str">
        <f t="shared" si="209"/>
        <v/>
      </c>
      <c r="CF283" s="39" t="str">
        <f t="shared" si="210"/>
        <v/>
      </c>
      <c r="CG283" s="39" t="str">
        <f t="shared" si="211"/>
        <v/>
      </c>
      <c r="CH283" s="39" t="str">
        <f t="shared" si="212"/>
        <v/>
      </c>
      <c r="CI283" s="39" t="str">
        <f t="shared" si="213"/>
        <v/>
      </c>
    </row>
    <row r="284" spans="1:87">
      <c r="A284" s="18"/>
      <c r="B284" s="15" t="str">
        <f>'Gene Table'!E283</f>
        <v>mmu-miR-470-5p</v>
      </c>
      <c r="C284" s="15" t="str">
        <f>'Gene Table'!B283</f>
        <v>L17</v>
      </c>
      <c r="D284" s="16" t="str">
        <f>IF(SUM('Test Sample Data'!D$3:D$98)&gt;10,IF(AND(ISNUMBER('Test Sample Data'!D283),'Test Sample Data'!D283&lt;$B$1,'Test Sample Data'!D283&gt;0),'Test Sample Data'!D283,$B$1),"")</f>
        <v/>
      </c>
      <c r="E284" s="17" t="str">
        <f>IF(SUM('Test Sample Data'!E$3:E$98)&gt;10,IF(AND(ISNUMBER('Test Sample Data'!E283),'Test Sample Data'!E283&lt;$B$1,'Test Sample Data'!E283&gt;0),'Test Sample Data'!E283,$B$1),"")</f>
        <v/>
      </c>
      <c r="F284" s="17" t="str">
        <f>IF(SUM('Test Sample Data'!F$3:F$98)&gt;10,IF(AND(ISNUMBER('Test Sample Data'!F283),'Test Sample Data'!F283&lt;$B$1,'Test Sample Data'!F283&gt;0),'Test Sample Data'!F283,$B$1),"")</f>
        <v/>
      </c>
      <c r="G284" s="17" t="str">
        <f>IF(SUM('Test Sample Data'!G$3:G$98)&gt;10,IF(AND(ISNUMBER('Test Sample Data'!G283),'Test Sample Data'!G283&lt;$B$1,'Test Sample Data'!G283&gt;0),'Test Sample Data'!G283,$B$1),"")</f>
        <v/>
      </c>
      <c r="H284" s="17" t="str">
        <f>IF(SUM('Test Sample Data'!H$3:H$98)&gt;10,IF(AND(ISNUMBER('Test Sample Data'!H283),'Test Sample Data'!H283&lt;$B$1,'Test Sample Data'!H283&gt;0),'Test Sample Data'!H283,$B$1),"")</f>
        <v/>
      </c>
      <c r="I284" s="17" t="str">
        <f>IF(SUM('Test Sample Data'!I$3:I$98)&gt;10,IF(AND(ISNUMBER('Test Sample Data'!I283),'Test Sample Data'!I283&lt;$B$1,'Test Sample Data'!I283&gt;0),'Test Sample Data'!I283,$B$1),"")</f>
        <v/>
      </c>
      <c r="J284" s="17" t="str">
        <f>IF(SUM('Test Sample Data'!J$3:J$98)&gt;10,IF(AND(ISNUMBER('Test Sample Data'!J283),'Test Sample Data'!J283&lt;$B$1,'Test Sample Data'!J283&gt;0),'Test Sample Data'!J283,$B$1),"")</f>
        <v/>
      </c>
      <c r="K284" s="17" t="str">
        <f>IF(SUM('Test Sample Data'!K$3:K$98)&gt;10,IF(AND(ISNUMBER('Test Sample Data'!K283),'Test Sample Data'!K283&lt;$B$1,'Test Sample Data'!K283&gt;0),'Test Sample Data'!K283,$B$1),"")</f>
        <v/>
      </c>
      <c r="L284" s="17" t="str">
        <f>IF(SUM('Test Sample Data'!L$3:L$98)&gt;10,IF(AND(ISNUMBER('Test Sample Data'!L283),'Test Sample Data'!L283&lt;$B$1,'Test Sample Data'!L283&gt;0),'Test Sample Data'!L283,$B$1),"")</f>
        <v/>
      </c>
      <c r="M284" s="17" t="str">
        <f>IF(SUM('Test Sample Data'!M$3:M$98)&gt;10,IF(AND(ISNUMBER('Test Sample Data'!M283),'Test Sample Data'!M283&lt;$B$1,'Test Sample Data'!M283&gt;0),'Test Sample Data'!M283,$B$1),"")</f>
        <v/>
      </c>
      <c r="N284" s="17" t="str">
        <f>'Gene Table'!E283</f>
        <v>mmu-miR-470-5p</v>
      </c>
      <c r="O284" s="17" t="str">
        <f>'Gene Table'!B283</f>
        <v>L17</v>
      </c>
      <c r="P284" s="17" t="str">
        <f>IF(SUM('Control Sample Data'!D$3:D$98)&gt;10,IF(AND(ISNUMBER('Control Sample Data'!D283),'Control Sample Data'!D283&lt;$B$1,'Control Sample Data'!D283&gt;0),'Control Sample Data'!D283,$B$1),"")</f>
        <v/>
      </c>
      <c r="Q284" s="17" t="str">
        <f>IF(SUM('Control Sample Data'!E$3:E$98)&gt;10,IF(AND(ISNUMBER('Control Sample Data'!E283),'Control Sample Data'!E283&lt;$B$1,'Control Sample Data'!E283&gt;0),'Control Sample Data'!E283,$B$1),"")</f>
        <v/>
      </c>
      <c r="R284" s="17" t="str">
        <f>IF(SUM('Control Sample Data'!F$3:F$98)&gt;10,IF(AND(ISNUMBER('Control Sample Data'!F283),'Control Sample Data'!F283&lt;$B$1,'Control Sample Data'!F283&gt;0),'Control Sample Data'!F283,$B$1),"")</f>
        <v/>
      </c>
      <c r="S284" s="17" t="str">
        <f>IF(SUM('Control Sample Data'!G$3:G$98)&gt;10,IF(AND(ISNUMBER('Control Sample Data'!G283),'Control Sample Data'!G283&lt;$B$1,'Control Sample Data'!G283&gt;0),'Control Sample Data'!G283,$B$1),"")</f>
        <v/>
      </c>
      <c r="T284" s="17" t="str">
        <f>IF(SUM('Control Sample Data'!H$3:H$98)&gt;10,IF(AND(ISNUMBER('Control Sample Data'!H283),'Control Sample Data'!H283&lt;$B$1,'Control Sample Data'!H283&gt;0),'Control Sample Data'!H283,$B$1),"")</f>
        <v/>
      </c>
      <c r="U284" s="17" t="str">
        <f>IF(SUM('Control Sample Data'!I$3:I$98)&gt;10,IF(AND(ISNUMBER('Control Sample Data'!I283),'Control Sample Data'!I283&lt;$B$1,'Control Sample Data'!I283&gt;0),'Control Sample Data'!I283,$B$1),"")</f>
        <v/>
      </c>
      <c r="V284" s="17" t="str">
        <f>IF(SUM('Control Sample Data'!J$3:J$98)&gt;10,IF(AND(ISNUMBER('Control Sample Data'!J283),'Control Sample Data'!J283&lt;$B$1,'Control Sample Data'!J283&gt;0),'Control Sample Data'!J283,$B$1),"")</f>
        <v/>
      </c>
      <c r="W284" s="17" t="str">
        <f>IF(SUM('Control Sample Data'!K$3:K$98)&gt;10,IF(AND(ISNUMBER('Control Sample Data'!K283),'Control Sample Data'!K283&lt;$B$1,'Control Sample Data'!K283&gt;0),'Control Sample Data'!K283,$B$1),"")</f>
        <v/>
      </c>
      <c r="X284" s="17" t="str">
        <f>IF(SUM('Control Sample Data'!L$3:L$98)&gt;10,IF(AND(ISNUMBER('Control Sample Data'!L283),'Control Sample Data'!L283&lt;$B$1,'Control Sample Data'!L283&gt;0),'Control Sample Data'!L283,$B$1),"")</f>
        <v/>
      </c>
      <c r="Y284" s="17" t="str">
        <f>IF(SUM('Control Sample Data'!M$3:M$98)&gt;10,IF(AND(ISNUMBER('Control Sample Data'!M283),'Control Sample Data'!M283&lt;$B$1,'Control Sample Data'!M283&gt;0),'Control Sample Data'!M283,$B$1),"")</f>
        <v/>
      </c>
      <c r="AT284" s="36" t="str">
        <f t="shared" si="174"/>
        <v/>
      </c>
      <c r="AU284" s="36" t="str">
        <f t="shared" si="175"/>
        <v/>
      </c>
      <c r="AV284" s="36" t="str">
        <f t="shared" si="176"/>
        <v/>
      </c>
      <c r="AW284" s="36" t="str">
        <f t="shared" si="177"/>
        <v/>
      </c>
      <c r="AX284" s="36" t="str">
        <f t="shared" si="178"/>
        <v/>
      </c>
      <c r="AY284" s="36" t="str">
        <f t="shared" si="179"/>
        <v/>
      </c>
      <c r="AZ284" s="36" t="str">
        <f t="shared" si="180"/>
        <v/>
      </c>
      <c r="BA284" s="36" t="str">
        <f t="shared" si="181"/>
        <v/>
      </c>
      <c r="BB284" s="36" t="str">
        <f t="shared" si="182"/>
        <v/>
      </c>
      <c r="BC284" s="36" t="str">
        <f t="shared" si="183"/>
        <v/>
      </c>
      <c r="BD284" s="36" t="str">
        <f t="shared" si="184"/>
        <v/>
      </c>
      <c r="BE284" s="36" t="str">
        <f t="shared" si="185"/>
        <v/>
      </c>
      <c r="BF284" s="36" t="str">
        <f t="shared" si="186"/>
        <v/>
      </c>
      <c r="BG284" s="36" t="str">
        <f t="shared" si="187"/>
        <v/>
      </c>
      <c r="BH284" s="36" t="str">
        <f t="shared" si="188"/>
        <v/>
      </c>
      <c r="BI284" s="36" t="str">
        <f t="shared" si="189"/>
        <v/>
      </c>
      <c r="BJ284" s="36" t="str">
        <f t="shared" si="190"/>
        <v/>
      </c>
      <c r="BK284" s="36" t="str">
        <f t="shared" si="191"/>
        <v/>
      </c>
      <c r="BL284" s="36" t="str">
        <f t="shared" si="192"/>
        <v/>
      </c>
      <c r="BM284" s="36" t="str">
        <f t="shared" si="193"/>
        <v/>
      </c>
      <c r="BN284" s="38" t="e">
        <f t="shared" si="172"/>
        <v>#DIV/0!</v>
      </c>
      <c r="BO284" s="38" t="e">
        <f t="shared" si="173"/>
        <v>#DIV/0!</v>
      </c>
      <c r="BP284" s="39" t="str">
        <f t="shared" si="194"/>
        <v/>
      </c>
      <c r="BQ284" s="39" t="str">
        <f t="shared" si="195"/>
        <v/>
      </c>
      <c r="BR284" s="39" t="str">
        <f t="shared" si="196"/>
        <v/>
      </c>
      <c r="BS284" s="39" t="str">
        <f t="shared" si="197"/>
        <v/>
      </c>
      <c r="BT284" s="39" t="str">
        <f t="shared" si="198"/>
        <v/>
      </c>
      <c r="BU284" s="39" t="str">
        <f t="shared" si="199"/>
        <v/>
      </c>
      <c r="BV284" s="39" t="str">
        <f t="shared" si="200"/>
        <v/>
      </c>
      <c r="BW284" s="39" t="str">
        <f t="shared" si="201"/>
        <v/>
      </c>
      <c r="BX284" s="39" t="str">
        <f t="shared" si="202"/>
        <v/>
      </c>
      <c r="BY284" s="39" t="str">
        <f t="shared" si="203"/>
        <v/>
      </c>
      <c r="BZ284" s="39" t="str">
        <f t="shared" si="204"/>
        <v/>
      </c>
      <c r="CA284" s="39" t="str">
        <f t="shared" si="205"/>
        <v/>
      </c>
      <c r="CB284" s="39" t="str">
        <f t="shared" si="206"/>
        <v/>
      </c>
      <c r="CC284" s="39" t="str">
        <f t="shared" si="207"/>
        <v/>
      </c>
      <c r="CD284" s="39" t="str">
        <f t="shared" si="208"/>
        <v/>
      </c>
      <c r="CE284" s="39" t="str">
        <f t="shared" si="209"/>
        <v/>
      </c>
      <c r="CF284" s="39" t="str">
        <f t="shared" si="210"/>
        <v/>
      </c>
      <c r="CG284" s="39" t="str">
        <f t="shared" si="211"/>
        <v/>
      </c>
      <c r="CH284" s="39" t="str">
        <f t="shared" si="212"/>
        <v/>
      </c>
      <c r="CI284" s="39" t="str">
        <f t="shared" si="213"/>
        <v/>
      </c>
    </row>
    <row r="285" spans="1:87">
      <c r="A285" s="18"/>
      <c r="B285" s="15" t="str">
        <f>'Gene Table'!E284</f>
        <v>mmu-miR-883a-5p</v>
      </c>
      <c r="C285" s="15" t="str">
        <f>'Gene Table'!B284</f>
        <v>L18</v>
      </c>
      <c r="D285" s="16" t="str">
        <f>IF(SUM('Test Sample Data'!D$3:D$98)&gt;10,IF(AND(ISNUMBER('Test Sample Data'!D284),'Test Sample Data'!D284&lt;$B$1,'Test Sample Data'!D284&gt;0),'Test Sample Data'!D284,$B$1),"")</f>
        <v/>
      </c>
      <c r="E285" s="17" t="str">
        <f>IF(SUM('Test Sample Data'!E$3:E$98)&gt;10,IF(AND(ISNUMBER('Test Sample Data'!E284),'Test Sample Data'!E284&lt;$B$1,'Test Sample Data'!E284&gt;0),'Test Sample Data'!E284,$B$1),"")</f>
        <v/>
      </c>
      <c r="F285" s="17" t="str">
        <f>IF(SUM('Test Sample Data'!F$3:F$98)&gt;10,IF(AND(ISNUMBER('Test Sample Data'!F284),'Test Sample Data'!F284&lt;$B$1,'Test Sample Data'!F284&gt;0),'Test Sample Data'!F284,$B$1),"")</f>
        <v/>
      </c>
      <c r="G285" s="17" t="str">
        <f>IF(SUM('Test Sample Data'!G$3:G$98)&gt;10,IF(AND(ISNUMBER('Test Sample Data'!G284),'Test Sample Data'!G284&lt;$B$1,'Test Sample Data'!G284&gt;0),'Test Sample Data'!G284,$B$1),"")</f>
        <v/>
      </c>
      <c r="H285" s="17" t="str">
        <f>IF(SUM('Test Sample Data'!H$3:H$98)&gt;10,IF(AND(ISNUMBER('Test Sample Data'!H284),'Test Sample Data'!H284&lt;$B$1,'Test Sample Data'!H284&gt;0),'Test Sample Data'!H284,$B$1),"")</f>
        <v/>
      </c>
      <c r="I285" s="17" t="str">
        <f>IF(SUM('Test Sample Data'!I$3:I$98)&gt;10,IF(AND(ISNUMBER('Test Sample Data'!I284),'Test Sample Data'!I284&lt;$B$1,'Test Sample Data'!I284&gt;0),'Test Sample Data'!I284,$B$1),"")</f>
        <v/>
      </c>
      <c r="J285" s="17" t="str">
        <f>IF(SUM('Test Sample Data'!J$3:J$98)&gt;10,IF(AND(ISNUMBER('Test Sample Data'!J284),'Test Sample Data'!J284&lt;$B$1,'Test Sample Data'!J284&gt;0),'Test Sample Data'!J284,$B$1),"")</f>
        <v/>
      </c>
      <c r="K285" s="17" t="str">
        <f>IF(SUM('Test Sample Data'!K$3:K$98)&gt;10,IF(AND(ISNUMBER('Test Sample Data'!K284),'Test Sample Data'!K284&lt;$B$1,'Test Sample Data'!K284&gt;0),'Test Sample Data'!K284,$B$1),"")</f>
        <v/>
      </c>
      <c r="L285" s="17" t="str">
        <f>IF(SUM('Test Sample Data'!L$3:L$98)&gt;10,IF(AND(ISNUMBER('Test Sample Data'!L284),'Test Sample Data'!L284&lt;$B$1,'Test Sample Data'!L284&gt;0),'Test Sample Data'!L284,$B$1),"")</f>
        <v/>
      </c>
      <c r="M285" s="17" t="str">
        <f>IF(SUM('Test Sample Data'!M$3:M$98)&gt;10,IF(AND(ISNUMBER('Test Sample Data'!M284),'Test Sample Data'!M284&lt;$B$1,'Test Sample Data'!M284&gt;0),'Test Sample Data'!M284,$B$1),"")</f>
        <v/>
      </c>
      <c r="N285" s="17" t="str">
        <f>'Gene Table'!E284</f>
        <v>mmu-miR-883a-5p</v>
      </c>
      <c r="O285" s="17" t="str">
        <f>'Gene Table'!B284</f>
        <v>L18</v>
      </c>
      <c r="P285" s="17" t="str">
        <f>IF(SUM('Control Sample Data'!D$3:D$98)&gt;10,IF(AND(ISNUMBER('Control Sample Data'!D284),'Control Sample Data'!D284&lt;$B$1,'Control Sample Data'!D284&gt;0),'Control Sample Data'!D284,$B$1),"")</f>
        <v/>
      </c>
      <c r="Q285" s="17" t="str">
        <f>IF(SUM('Control Sample Data'!E$3:E$98)&gt;10,IF(AND(ISNUMBER('Control Sample Data'!E284),'Control Sample Data'!E284&lt;$B$1,'Control Sample Data'!E284&gt;0),'Control Sample Data'!E284,$B$1),"")</f>
        <v/>
      </c>
      <c r="R285" s="17" t="str">
        <f>IF(SUM('Control Sample Data'!F$3:F$98)&gt;10,IF(AND(ISNUMBER('Control Sample Data'!F284),'Control Sample Data'!F284&lt;$B$1,'Control Sample Data'!F284&gt;0),'Control Sample Data'!F284,$B$1),"")</f>
        <v/>
      </c>
      <c r="S285" s="17" t="str">
        <f>IF(SUM('Control Sample Data'!G$3:G$98)&gt;10,IF(AND(ISNUMBER('Control Sample Data'!G284),'Control Sample Data'!G284&lt;$B$1,'Control Sample Data'!G284&gt;0),'Control Sample Data'!G284,$B$1),"")</f>
        <v/>
      </c>
      <c r="T285" s="17" t="str">
        <f>IF(SUM('Control Sample Data'!H$3:H$98)&gt;10,IF(AND(ISNUMBER('Control Sample Data'!H284),'Control Sample Data'!H284&lt;$B$1,'Control Sample Data'!H284&gt;0),'Control Sample Data'!H284,$B$1),"")</f>
        <v/>
      </c>
      <c r="U285" s="17" t="str">
        <f>IF(SUM('Control Sample Data'!I$3:I$98)&gt;10,IF(AND(ISNUMBER('Control Sample Data'!I284),'Control Sample Data'!I284&lt;$B$1,'Control Sample Data'!I284&gt;0),'Control Sample Data'!I284,$B$1),"")</f>
        <v/>
      </c>
      <c r="V285" s="17" t="str">
        <f>IF(SUM('Control Sample Data'!J$3:J$98)&gt;10,IF(AND(ISNUMBER('Control Sample Data'!J284),'Control Sample Data'!J284&lt;$B$1,'Control Sample Data'!J284&gt;0),'Control Sample Data'!J284,$B$1),"")</f>
        <v/>
      </c>
      <c r="W285" s="17" t="str">
        <f>IF(SUM('Control Sample Data'!K$3:K$98)&gt;10,IF(AND(ISNUMBER('Control Sample Data'!K284),'Control Sample Data'!K284&lt;$B$1,'Control Sample Data'!K284&gt;0),'Control Sample Data'!K284,$B$1),"")</f>
        <v/>
      </c>
      <c r="X285" s="17" t="str">
        <f>IF(SUM('Control Sample Data'!L$3:L$98)&gt;10,IF(AND(ISNUMBER('Control Sample Data'!L284),'Control Sample Data'!L284&lt;$B$1,'Control Sample Data'!L284&gt;0),'Control Sample Data'!L284,$B$1),"")</f>
        <v/>
      </c>
      <c r="Y285" s="17" t="str">
        <f>IF(SUM('Control Sample Data'!M$3:M$98)&gt;10,IF(AND(ISNUMBER('Control Sample Data'!M284),'Control Sample Data'!M284&lt;$B$1,'Control Sample Data'!M284&gt;0),'Control Sample Data'!M284,$B$1),"")</f>
        <v/>
      </c>
      <c r="AT285" s="36" t="str">
        <f t="shared" si="174"/>
        <v/>
      </c>
      <c r="AU285" s="36" t="str">
        <f t="shared" si="175"/>
        <v/>
      </c>
      <c r="AV285" s="36" t="str">
        <f t="shared" si="176"/>
        <v/>
      </c>
      <c r="AW285" s="36" t="str">
        <f t="shared" si="177"/>
        <v/>
      </c>
      <c r="AX285" s="36" t="str">
        <f t="shared" si="178"/>
        <v/>
      </c>
      <c r="AY285" s="36" t="str">
        <f t="shared" si="179"/>
        <v/>
      </c>
      <c r="AZ285" s="36" t="str">
        <f t="shared" si="180"/>
        <v/>
      </c>
      <c r="BA285" s="36" t="str">
        <f t="shared" si="181"/>
        <v/>
      </c>
      <c r="BB285" s="36" t="str">
        <f t="shared" si="182"/>
        <v/>
      </c>
      <c r="BC285" s="36" t="str">
        <f t="shared" si="183"/>
        <v/>
      </c>
      <c r="BD285" s="36" t="str">
        <f t="shared" si="184"/>
        <v/>
      </c>
      <c r="BE285" s="36" t="str">
        <f t="shared" si="185"/>
        <v/>
      </c>
      <c r="BF285" s="36" t="str">
        <f t="shared" si="186"/>
        <v/>
      </c>
      <c r="BG285" s="36" t="str">
        <f t="shared" si="187"/>
        <v/>
      </c>
      <c r="BH285" s="36" t="str">
        <f t="shared" si="188"/>
        <v/>
      </c>
      <c r="BI285" s="36" t="str">
        <f t="shared" si="189"/>
        <v/>
      </c>
      <c r="BJ285" s="36" t="str">
        <f t="shared" si="190"/>
        <v/>
      </c>
      <c r="BK285" s="36" t="str">
        <f t="shared" si="191"/>
        <v/>
      </c>
      <c r="BL285" s="36" t="str">
        <f t="shared" si="192"/>
        <v/>
      </c>
      <c r="BM285" s="36" t="str">
        <f t="shared" si="193"/>
        <v/>
      </c>
      <c r="BN285" s="38" t="e">
        <f t="shared" si="172"/>
        <v>#DIV/0!</v>
      </c>
      <c r="BO285" s="38" t="e">
        <f t="shared" si="173"/>
        <v>#DIV/0!</v>
      </c>
      <c r="BP285" s="39" t="str">
        <f t="shared" si="194"/>
        <v/>
      </c>
      <c r="BQ285" s="39" t="str">
        <f t="shared" si="195"/>
        <v/>
      </c>
      <c r="BR285" s="39" t="str">
        <f t="shared" si="196"/>
        <v/>
      </c>
      <c r="BS285" s="39" t="str">
        <f t="shared" si="197"/>
        <v/>
      </c>
      <c r="BT285" s="39" t="str">
        <f t="shared" si="198"/>
        <v/>
      </c>
      <c r="BU285" s="39" t="str">
        <f t="shared" si="199"/>
        <v/>
      </c>
      <c r="BV285" s="39" t="str">
        <f t="shared" si="200"/>
        <v/>
      </c>
      <c r="BW285" s="39" t="str">
        <f t="shared" si="201"/>
        <v/>
      </c>
      <c r="BX285" s="39" t="str">
        <f t="shared" si="202"/>
        <v/>
      </c>
      <c r="BY285" s="39" t="str">
        <f t="shared" si="203"/>
        <v/>
      </c>
      <c r="BZ285" s="39" t="str">
        <f t="shared" si="204"/>
        <v/>
      </c>
      <c r="CA285" s="39" t="str">
        <f t="shared" si="205"/>
        <v/>
      </c>
      <c r="CB285" s="39" t="str">
        <f t="shared" si="206"/>
        <v/>
      </c>
      <c r="CC285" s="39" t="str">
        <f t="shared" si="207"/>
        <v/>
      </c>
      <c r="CD285" s="39" t="str">
        <f t="shared" si="208"/>
        <v/>
      </c>
      <c r="CE285" s="39" t="str">
        <f t="shared" si="209"/>
        <v/>
      </c>
      <c r="CF285" s="39" t="str">
        <f t="shared" si="210"/>
        <v/>
      </c>
      <c r="CG285" s="39" t="str">
        <f t="shared" si="211"/>
        <v/>
      </c>
      <c r="CH285" s="39" t="str">
        <f t="shared" si="212"/>
        <v/>
      </c>
      <c r="CI285" s="39" t="str">
        <f t="shared" si="213"/>
        <v/>
      </c>
    </row>
    <row r="286" spans="1:87">
      <c r="A286" s="18"/>
      <c r="B286" s="15" t="str">
        <f>'Gene Table'!E285</f>
        <v>mmu-miR-471-5p</v>
      </c>
      <c r="C286" s="15" t="str">
        <f>'Gene Table'!B285</f>
        <v>L19</v>
      </c>
      <c r="D286" s="16" t="str">
        <f>IF(SUM('Test Sample Data'!D$3:D$98)&gt;10,IF(AND(ISNUMBER('Test Sample Data'!D285),'Test Sample Data'!D285&lt;$B$1,'Test Sample Data'!D285&gt;0),'Test Sample Data'!D285,$B$1),"")</f>
        <v/>
      </c>
      <c r="E286" s="17" t="str">
        <f>IF(SUM('Test Sample Data'!E$3:E$98)&gt;10,IF(AND(ISNUMBER('Test Sample Data'!E285),'Test Sample Data'!E285&lt;$B$1,'Test Sample Data'!E285&gt;0),'Test Sample Data'!E285,$B$1),"")</f>
        <v/>
      </c>
      <c r="F286" s="17" t="str">
        <f>IF(SUM('Test Sample Data'!F$3:F$98)&gt;10,IF(AND(ISNUMBER('Test Sample Data'!F285),'Test Sample Data'!F285&lt;$B$1,'Test Sample Data'!F285&gt;0),'Test Sample Data'!F285,$B$1),"")</f>
        <v/>
      </c>
      <c r="G286" s="17" t="str">
        <f>IF(SUM('Test Sample Data'!G$3:G$98)&gt;10,IF(AND(ISNUMBER('Test Sample Data'!G285),'Test Sample Data'!G285&lt;$B$1,'Test Sample Data'!G285&gt;0),'Test Sample Data'!G285,$B$1),"")</f>
        <v/>
      </c>
      <c r="H286" s="17" t="str">
        <f>IF(SUM('Test Sample Data'!H$3:H$98)&gt;10,IF(AND(ISNUMBER('Test Sample Data'!H285),'Test Sample Data'!H285&lt;$B$1,'Test Sample Data'!H285&gt;0),'Test Sample Data'!H285,$B$1),"")</f>
        <v/>
      </c>
      <c r="I286" s="17" t="str">
        <f>IF(SUM('Test Sample Data'!I$3:I$98)&gt;10,IF(AND(ISNUMBER('Test Sample Data'!I285),'Test Sample Data'!I285&lt;$B$1,'Test Sample Data'!I285&gt;0),'Test Sample Data'!I285,$B$1),"")</f>
        <v/>
      </c>
      <c r="J286" s="17" t="str">
        <f>IF(SUM('Test Sample Data'!J$3:J$98)&gt;10,IF(AND(ISNUMBER('Test Sample Data'!J285),'Test Sample Data'!J285&lt;$B$1,'Test Sample Data'!J285&gt;0),'Test Sample Data'!J285,$B$1),"")</f>
        <v/>
      </c>
      <c r="K286" s="17" t="str">
        <f>IF(SUM('Test Sample Data'!K$3:K$98)&gt;10,IF(AND(ISNUMBER('Test Sample Data'!K285),'Test Sample Data'!K285&lt;$B$1,'Test Sample Data'!K285&gt;0),'Test Sample Data'!K285,$B$1),"")</f>
        <v/>
      </c>
      <c r="L286" s="17" t="str">
        <f>IF(SUM('Test Sample Data'!L$3:L$98)&gt;10,IF(AND(ISNUMBER('Test Sample Data'!L285),'Test Sample Data'!L285&lt;$B$1,'Test Sample Data'!L285&gt;0),'Test Sample Data'!L285,$B$1),"")</f>
        <v/>
      </c>
      <c r="M286" s="17" t="str">
        <f>IF(SUM('Test Sample Data'!M$3:M$98)&gt;10,IF(AND(ISNUMBER('Test Sample Data'!M285),'Test Sample Data'!M285&lt;$B$1,'Test Sample Data'!M285&gt;0),'Test Sample Data'!M285,$B$1),"")</f>
        <v/>
      </c>
      <c r="N286" s="17" t="str">
        <f>'Gene Table'!E285</f>
        <v>mmu-miR-471-5p</v>
      </c>
      <c r="O286" s="17" t="str">
        <f>'Gene Table'!B285</f>
        <v>L19</v>
      </c>
      <c r="P286" s="17" t="str">
        <f>IF(SUM('Control Sample Data'!D$3:D$98)&gt;10,IF(AND(ISNUMBER('Control Sample Data'!D285),'Control Sample Data'!D285&lt;$B$1,'Control Sample Data'!D285&gt;0),'Control Sample Data'!D285,$B$1),"")</f>
        <v/>
      </c>
      <c r="Q286" s="17" t="str">
        <f>IF(SUM('Control Sample Data'!E$3:E$98)&gt;10,IF(AND(ISNUMBER('Control Sample Data'!E285),'Control Sample Data'!E285&lt;$B$1,'Control Sample Data'!E285&gt;0),'Control Sample Data'!E285,$B$1),"")</f>
        <v/>
      </c>
      <c r="R286" s="17" t="str">
        <f>IF(SUM('Control Sample Data'!F$3:F$98)&gt;10,IF(AND(ISNUMBER('Control Sample Data'!F285),'Control Sample Data'!F285&lt;$B$1,'Control Sample Data'!F285&gt;0),'Control Sample Data'!F285,$B$1),"")</f>
        <v/>
      </c>
      <c r="S286" s="17" t="str">
        <f>IF(SUM('Control Sample Data'!G$3:G$98)&gt;10,IF(AND(ISNUMBER('Control Sample Data'!G285),'Control Sample Data'!G285&lt;$B$1,'Control Sample Data'!G285&gt;0),'Control Sample Data'!G285,$B$1),"")</f>
        <v/>
      </c>
      <c r="T286" s="17" t="str">
        <f>IF(SUM('Control Sample Data'!H$3:H$98)&gt;10,IF(AND(ISNUMBER('Control Sample Data'!H285),'Control Sample Data'!H285&lt;$B$1,'Control Sample Data'!H285&gt;0),'Control Sample Data'!H285,$B$1),"")</f>
        <v/>
      </c>
      <c r="U286" s="17" t="str">
        <f>IF(SUM('Control Sample Data'!I$3:I$98)&gt;10,IF(AND(ISNUMBER('Control Sample Data'!I285),'Control Sample Data'!I285&lt;$B$1,'Control Sample Data'!I285&gt;0),'Control Sample Data'!I285,$B$1),"")</f>
        <v/>
      </c>
      <c r="V286" s="17" t="str">
        <f>IF(SUM('Control Sample Data'!J$3:J$98)&gt;10,IF(AND(ISNUMBER('Control Sample Data'!J285),'Control Sample Data'!J285&lt;$B$1,'Control Sample Data'!J285&gt;0),'Control Sample Data'!J285,$B$1),"")</f>
        <v/>
      </c>
      <c r="W286" s="17" t="str">
        <f>IF(SUM('Control Sample Data'!K$3:K$98)&gt;10,IF(AND(ISNUMBER('Control Sample Data'!K285),'Control Sample Data'!K285&lt;$B$1,'Control Sample Data'!K285&gt;0),'Control Sample Data'!K285,$B$1),"")</f>
        <v/>
      </c>
      <c r="X286" s="17" t="str">
        <f>IF(SUM('Control Sample Data'!L$3:L$98)&gt;10,IF(AND(ISNUMBER('Control Sample Data'!L285),'Control Sample Data'!L285&lt;$B$1,'Control Sample Data'!L285&gt;0),'Control Sample Data'!L285,$B$1),"")</f>
        <v/>
      </c>
      <c r="Y286" s="17" t="str">
        <f>IF(SUM('Control Sample Data'!M$3:M$98)&gt;10,IF(AND(ISNUMBER('Control Sample Data'!M285),'Control Sample Data'!M285&lt;$B$1,'Control Sample Data'!M285&gt;0),'Control Sample Data'!M285,$B$1),"")</f>
        <v/>
      </c>
      <c r="AT286" s="36" t="str">
        <f t="shared" si="174"/>
        <v/>
      </c>
      <c r="AU286" s="36" t="str">
        <f t="shared" si="175"/>
        <v/>
      </c>
      <c r="AV286" s="36" t="str">
        <f t="shared" si="176"/>
        <v/>
      </c>
      <c r="AW286" s="36" t="str">
        <f t="shared" si="177"/>
        <v/>
      </c>
      <c r="AX286" s="36" t="str">
        <f t="shared" si="178"/>
        <v/>
      </c>
      <c r="AY286" s="36" t="str">
        <f t="shared" si="179"/>
        <v/>
      </c>
      <c r="AZ286" s="36" t="str">
        <f t="shared" si="180"/>
        <v/>
      </c>
      <c r="BA286" s="36" t="str">
        <f t="shared" si="181"/>
        <v/>
      </c>
      <c r="BB286" s="36" t="str">
        <f t="shared" si="182"/>
        <v/>
      </c>
      <c r="BC286" s="36" t="str">
        <f t="shared" si="183"/>
        <v/>
      </c>
      <c r="BD286" s="36" t="str">
        <f t="shared" si="184"/>
        <v/>
      </c>
      <c r="BE286" s="36" t="str">
        <f t="shared" si="185"/>
        <v/>
      </c>
      <c r="BF286" s="36" t="str">
        <f t="shared" si="186"/>
        <v/>
      </c>
      <c r="BG286" s="36" t="str">
        <f t="shared" si="187"/>
        <v/>
      </c>
      <c r="BH286" s="36" t="str">
        <f t="shared" si="188"/>
        <v/>
      </c>
      <c r="BI286" s="36" t="str">
        <f t="shared" si="189"/>
        <v/>
      </c>
      <c r="BJ286" s="36" t="str">
        <f t="shared" si="190"/>
        <v/>
      </c>
      <c r="BK286" s="36" t="str">
        <f t="shared" si="191"/>
        <v/>
      </c>
      <c r="BL286" s="36" t="str">
        <f t="shared" si="192"/>
        <v/>
      </c>
      <c r="BM286" s="36" t="str">
        <f t="shared" si="193"/>
        <v/>
      </c>
      <c r="BN286" s="38" t="e">
        <f t="shared" si="172"/>
        <v>#DIV/0!</v>
      </c>
      <c r="BO286" s="38" t="e">
        <f t="shared" si="173"/>
        <v>#DIV/0!</v>
      </c>
      <c r="BP286" s="39" t="str">
        <f t="shared" si="194"/>
        <v/>
      </c>
      <c r="BQ286" s="39" t="str">
        <f t="shared" si="195"/>
        <v/>
      </c>
      <c r="BR286" s="39" t="str">
        <f t="shared" si="196"/>
        <v/>
      </c>
      <c r="BS286" s="39" t="str">
        <f t="shared" si="197"/>
        <v/>
      </c>
      <c r="BT286" s="39" t="str">
        <f t="shared" si="198"/>
        <v/>
      </c>
      <c r="BU286" s="39" t="str">
        <f t="shared" si="199"/>
        <v/>
      </c>
      <c r="BV286" s="39" t="str">
        <f t="shared" si="200"/>
        <v/>
      </c>
      <c r="BW286" s="39" t="str">
        <f t="shared" si="201"/>
        <v/>
      </c>
      <c r="BX286" s="39" t="str">
        <f t="shared" si="202"/>
        <v/>
      </c>
      <c r="BY286" s="39" t="str">
        <f t="shared" si="203"/>
        <v/>
      </c>
      <c r="BZ286" s="39" t="str">
        <f t="shared" si="204"/>
        <v/>
      </c>
      <c r="CA286" s="39" t="str">
        <f t="shared" si="205"/>
        <v/>
      </c>
      <c r="CB286" s="39" t="str">
        <f t="shared" si="206"/>
        <v/>
      </c>
      <c r="CC286" s="39" t="str">
        <f t="shared" si="207"/>
        <v/>
      </c>
      <c r="CD286" s="39" t="str">
        <f t="shared" si="208"/>
        <v/>
      </c>
      <c r="CE286" s="39" t="str">
        <f t="shared" si="209"/>
        <v/>
      </c>
      <c r="CF286" s="39" t="str">
        <f t="shared" si="210"/>
        <v/>
      </c>
      <c r="CG286" s="39" t="str">
        <f t="shared" si="211"/>
        <v/>
      </c>
      <c r="CH286" s="39" t="str">
        <f t="shared" si="212"/>
        <v/>
      </c>
      <c r="CI286" s="39" t="str">
        <f t="shared" si="213"/>
        <v/>
      </c>
    </row>
    <row r="287" spans="1:87">
      <c r="A287" s="18"/>
      <c r="B287" s="15" t="str">
        <f>'Gene Table'!E286</f>
        <v>mmu-miR-31-5p</v>
      </c>
      <c r="C287" s="15" t="str">
        <f>'Gene Table'!B286</f>
        <v>L20</v>
      </c>
      <c r="D287" s="16" t="str">
        <f>IF(SUM('Test Sample Data'!D$3:D$98)&gt;10,IF(AND(ISNUMBER('Test Sample Data'!D286),'Test Sample Data'!D286&lt;$B$1,'Test Sample Data'!D286&gt;0),'Test Sample Data'!D286,$B$1),"")</f>
        <v/>
      </c>
      <c r="E287" s="17" t="str">
        <f>IF(SUM('Test Sample Data'!E$3:E$98)&gt;10,IF(AND(ISNUMBER('Test Sample Data'!E286),'Test Sample Data'!E286&lt;$B$1,'Test Sample Data'!E286&gt;0),'Test Sample Data'!E286,$B$1),"")</f>
        <v/>
      </c>
      <c r="F287" s="17" t="str">
        <f>IF(SUM('Test Sample Data'!F$3:F$98)&gt;10,IF(AND(ISNUMBER('Test Sample Data'!F286),'Test Sample Data'!F286&lt;$B$1,'Test Sample Data'!F286&gt;0),'Test Sample Data'!F286,$B$1),"")</f>
        <v/>
      </c>
      <c r="G287" s="17" t="str">
        <f>IF(SUM('Test Sample Data'!G$3:G$98)&gt;10,IF(AND(ISNUMBER('Test Sample Data'!G286),'Test Sample Data'!G286&lt;$B$1,'Test Sample Data'!G286&gt;0),'Test Sample Data'!G286,$B$1),"")</f>
        <v/>
      </c>
      <c r="H287" s="17" t="str">
        <f>IF(SUM('Test Sample Data'!H$3:H$98)&gt;10,IF(AND(ISNUMBER('Test Sample Data'!H286),'Test Sample Data'!H286&lt;$B$1,'Test Sample Data'!H286&gt;0),'Test Sample Data'!H286,$B$1),"")</f>
        <v/>
      </c>
      <c r="I287" s="17" t="str">
        <f>IF(SUM('Test Sample Data'!I$3:I$98)&gt;10,IF(AND(ISNUMBER('Test Sample Data'!I286),'Test Sample Data'!I286&lt;$B$1,'Test Sample Data'!I286&gt;0),'Test Sample Data'!I286,$B$1),"")</f>
        <v/>
      </c>
      <c r="J287" s="17" t="str">
        <f>IF(SUM('Test Sample Data'!J$3:J$98)&gt;10,IF(AND(ISNUMBER('Test Sample Data'!J286),'Test Sample Data'!J286&lt;$B$1,'Test Sample Data'!J286&gt;0),'Test Sample Data'!J286,$B$1),"")</f>
        <v/>
      </c>
      <c r="K287" s="17" t="str">
        <f>IF(SUM('Test Sample Data'!K$3:K$98)&gt;10,IF(AND(ISNUMBER('Test Sample Data'!K286),'Test Sample Data'!K286&lt;$B$1,'Test Sample Data'!K286&gt;0),'Test Sample Data'!K286,$B$1),"")</f>
        <v/>
      </c>
      <c r="L287" s="17" t="str">
        <f>IF(SUM('Test Sample Data'!L$3:L$98)&gt;10,IF(AND(ISNUMBER('Test Sample Data'!L286),'Test Sample Data'!L286&lt;$B$1,'Test Sample Data'!L286&gt;0),'Test Sample Data'!L286,$B$1),"")</f>
        <v/>
      </c>
      <c r="M287" s="17" t="str">
        <f>IF(SUM('Test Sample Data'!M$3:M$98)&gt;10,IF(AND(ISNUMBER('Test Sample Data'!M286),'Test Sample Data'!M286&lt;$B$1,'Test Sample Data'!M286&gt;0),'Test Sample Data'!M286,$B$1),"")</f>
        <v/>
      </c>
      <c r="N287" s="17" t="str">
        <f>'Gene Table'!E286</f>
        <v>mmu-miR-31-5p</v>
      </c>
      <c r="O287" s="17" t="str">
        <f>'Gene Table'!B286</f>
        <v>L20</v>
      </c>
      <c r="P287" s="17" t="str">
        <f>IF(SUM('Control Sample Data'!D$3:D$98)&gt;10,IF(AND(ISNUMBER('Control Sample Data'!D286),'Control Sample Data'!D286&lt;$B$1,'Control Sample Data'!D286&gt;0),'Control Sample Data'!D286,$B$1),"")</f>
        <v/>
      </c>
      <c r="Q287" s="17" t="str">
        <f>IF(SUM('Control Sample Data'!E$3:E$98)&gt;10,IF(AND(ISNUMBER('Control Sample Data'!E286),'Control Sample Data'!E286&lt;$B$1,'Control Sample Data'!E286&gt;0),'Control Sample Data'!E286,$B$1),"")</f>
        <v/>
      </c>
      <c r="R287" s="17" t="str">
        <f>IF(SUM('Control Sample Data'!F$3:F$98)&gt;10,IF(AND(ISNUMBER('Control Sample Data'!F286),'Control Sample Data'!F286&lt;$B$1,'Control Sample Data'!F286&gt;0),'Control Sample Data'!F286,$B$1),"")</f>
        <v/>
      </c>
      <c r="S287" s="17" t="str">
        <f>IF(SUM('Control Sample Data'!G$3:G$98)&gt;10,IF(AND(ISNUMBER('Control Sample Data'!G286),'Control Sample Data'!G286&lt;$B$1,'Control Sample Data'!G286&gt;0),'Control Sample Data'!G286,$B$1),"")</f>
        <v/>
      </c>
      <c r="T287" s="17" t="str">
        <f>IF(SUM('Control Sample Data'!H$3:H$98)&gt;10,IF(AND(ISNUMBER('Control Sample Data'!H286),'Control Sample Data'!H286&lt;$B$1,'Control Sample Data'!H286&gt;0),'Control Sample Data'!H286,$B$1),"")</f>
        <v/>
      </c>
      <c r="U287" s="17" t="str">
        <f>IF(SUM('Control Sample Data'!I$3:I$98)&gt;10,IF(AND(ISNUMBER('Control Sample Data'!I286),'Control Sample Data'!I286&lt;$B$1,'Control Sample Data'!I286&gt;0),'Control Sample Data'!I286,$B$1),"")</f>
        <v/>
      </c>
      <c r="V287" s="17" t="str">
        <f>IF(SUM('Control Sample Data'!J$3:J$98)&gt;10,IF(AND(ISNUMBER('Control Sample Data'!J286),'Control Sample Data'!J286&lt;$B$1,'Control Sample Data'!J286&gt;0),'Control Sample Data'!J286,$B$1),"")</f>
        <v/>
      </c>
      <c r="W287" s="17" t="str">
        <f>IF(SUM('Control Sample Data'!K$3:K$98)&gt;10,IF(AND(ISNUMBER('Control Sample Data'!K286),'Control Sample Data'!K286&lt;$B$1,'Control Sample Data'!K286&gt;0),'Control Sample Data'!K286,$B$1),"")</f>
        <v/>
      </c>
      <c r="X287" s="17" t="str">
        <f>IF(SUM('Control Sample Data'!L$3:L$98)&gt;10,IF(AND(ISNUMBER('Control Sample Data'!L286),'Control Sample Data'!L286&lt;$B$1,'Control Sample Data'!L286&gt;0),'Control Sample Data'!L286,$B$1),"")</f>
        <v/>
      </c>
      <c r="Y287" s="17" t="str">
        <f>IF(SUM('Control Sample Data'!M$3:M$98)&gt;10,IF(AND(ISNUMBER('Control Sample Data'!M286),'Control Sample Data'!M286&lt;$B$1,'Control Sample Data'!M286&gt;0),'Control Sample Data'!M286,$B$1),"")</f>
        <v/>
      </c>
      <c r="AT287" s="36" t="str">
        <f t="shared" si="174"/>
        <v/>
      </c>
      <c r="AU287" s="36" t="str">
        <f t="shared" si="175"/>
        <v/>
      </c>
      <c r="AV287" s="36" t="str">
        <f t="shared" si="176"/>
        <v/>
      </c>
      <c r="AW287" s="36" t="str">
        <f t="shared" si="177"/>
        <v/>
      </c>
      <c r="AX287" s="36" t="str">
        <f t="shared" si="178"/>
        <v/>
      </c>
      <c r="AY287" s="36" t="str">
        <f t="shared" si="179"/>
        <v/>
      </c>
      <c r="AZ287" s="36" t="str">
        <f t="shared" si="180"/>
        <v/>
      </c>
      <c r="BA287" s="36" t="str">
        <f t="shared" si="181"/>
        <v/>
      </c>
      <c r="BB287" s="36" t="str">
        <f t="shared" si="182"/>
        <v/>
      </c>
      <c r="BC287" s="36" t="str">
        <f t="shared" si="183"/>
        <v/>
      </c>
      <c r="BD287" s="36" t="str">
        <f t="shared" si="184"/>
        <v/>
      </c>
      <c r="BE287" s="36" t="str">
        <f t="shared" si="185"/>
        <v/>
      </c>
      <c r="BF287" s="36" t="str">
        <f t="shared" si="186"/>
        <v/>
      </c>
      <c r="BG287" s="36" t="str">
        <f t="shared" si="187"/>
        <v/>
      </c>
      <c r="BH287" s="36" t="str">
        <f t="shared" si="188"/>
        <v/>
      </c>
      <c r="BI287" s="36" t="str">
        <f t="shared" si="189"/>
        <v/>
      </c>
      <c r="BJ287" s="36" t="str">
        <f t="shared" si="190"/>
        <v/>
      </c>
      <c r="BK287" s="36" t="str">
        <f t="shared" si="191"/>
        <v/>
      </c>
      <c r="BL287" s="36" t="str">
        <f t="shared" si="192"/>
        <v/>
      </c>
      <c r="BM287" s="36" t="str">
        <f t="shared" si="193"/>
        <v/>
      </c>
      <c r="BN287" s="38" t="e">
        <f t="shared" si="172"/>
        <v>#DIV/0!</v>
      </c>
      <c r="BO287" s="38" t="e">
        <f t="shared" si="173"/>
        <v>#DIV/0!</v>
      </c>
      <c r="BP287" s="39" t="str">
        <f t="shared" si="194"/>
        <v/>
      </c>
      <c r="BQ287" s="39" t="str">
        <f t="shared" si="195"/>
        <v/>
      </c>
      <c r="BR287" s="39" t="str">
        <f t="shared" si="196"/>
        <v/>
      </c>
      <c r="BS287" s="39" t="str">
        <f t="shared" si="197"/>
        <v/>
      </c>
      <c r="BT287" s="39" t="str">
        <f t="shared" si="198"/>
        <v/>
      </c>
      <c r="BU287" s="39" t="str">
        <f t="shared" si="199"/>
        <v/>
      </c>
      <c r="BV287" s="39" t="str">
        <f t="shared" si="200"/>
        <v/>
      </c>
      <c r="BW287" s="39" t="str">
        <f t="shared" si="201"/>
        <v/>
      </c>
      <c r="BX287" s="39" t="str">
        <f t="shared" si="202"/>
        <v/>
      </c>
      <c r="BY287" s="39" t="str">
        <f t="shared" si="203"/>
        <v/>
      </c>
      <c r="BZ287" s="39" t="str">
        <f t="shared" si="204"/>
        <v/>
      </c>
      <c r="CA287" s="39" t="str">
        <f t="shared" si="205"/>
        <v/>
      </c>
      <c r="CB287" s="39" t="str">
        <f t="shared" si="206"/>
        <v/>
      </c>
      <c r="CC287" s="39" t="str">
        <f t="shared" si="207"/>
        <v/>
      </c>
      <c r="CD287" s="39" t="str">
        <f t="shared" si="208"/>
        <v/>
      </c>
      <c r="CE287" s="39" t="str">
        <f t="shared" si="209"/>
        <v/>
      </c>
      <c r="CF287" s="39" t="str">
        <f t="shared" si="210"/>
        <v/>
      </c>
      <c r="CG287" s="39" t="str">
        <f t="shared" si="211"/>
        <v/>
      </c>
      <c r="CH287" s="39" t="str">
        <f t="shared" si="212"/>
        <v/>
      </c>
      <c r="CI287" s="39" t="str">
        <f t="shared" si="213"/>
        <v/>
      </c>
    </row>
    <row r="288" spans="1:87">
      <c r="A288" s="18"/>
      <c r="B288" s="15" t="str">
        <f>'Gene Table'!E287</f>
        <v>mmu-miR-488-3p</v>
      </c>
      <c r="C288" s="15" t="str">
        <f>'Gene Table'!B287</f>
        <v>L21</v>
      </c>
      <c r="D288" s="16" t="str">
        <f>IF(SUM('Test Sample Data'!D$3:D$98)&gt;10,IF(AND(ISNUMBER('Test Sample Data'!D287),'Test Sample Data'!D287&lt;$B$1,'Test Sample Data'!D287&gt;0),'Test Sample Data'!D287,$B$1),"")</f>
        <v/>
      </c>
      <c r="E288" s="17" t="str">
        <f>IF(SUM('Test Sample Data'!E$3:E$98)&gt;10,IF(AND(ISNUMBER('Test Sample Data'!E287),'Test Sample Data'!E287&lt;$B$1,'Test Sample Data'!E287&gt;0),'Test Sample Data'!E287,$B$1),"")</f>
        <v/>
      </c>
      <c r="F288" s="17" t="str">
        <f>IF(SUM('Test Sample Data'!F$3:F$98)&gt;10,IF(AND(ISNUMBER('Test Sample Data'!F287),'Test Sample Data'!F287&lt;$B$1,'Test Sample Data'!F287&gt;0),'Test Sample Data'!F287,$B$1),"")</f>
        <v/>
      </c>
      <c r="G288" s="17" t="str">
        <f>IF(SUM('Test Sample Data'!G$3:G$98)&gt;10,IF(AND(ISNUMBER('Test Sample Data'!G287),'Test Sample Data'!G287&lt;$B$1,'Test Sample Data'!G287&gt;0),'Test Sample Data'!G287,$B$1),"")</f>
        <v/>
      </c>
      <c r="H288" s="17" t="str">
        <f>IF(SUM('Test Sample Data'!H$3:H$98)&gt;10,IF(AND(ISNUMBER('Test Sample Data'!H287),'Test Sample Data'!H287&lt;$B$1,'Test Sample Data'!H287&gt;0),'Test Sample Data'!H287,$B$1),"")</f>
        <v/>
      </c>
      <c r="I288" s="17" t="str">
        <f>IF(SUM('Test Sample Data'!I$3:I$98)&gt;10,IF(AND(ISNUMBER('Test Sample Data'!I287),'Test Sample Data'!I287&lt;$B$1,'Test Sample Data'!I287&gt;0),'Test Sample Data'!I287,$B$1),"")</f>
        <v/>
      </c>
      <c r="J288" s="17" t="str">
        <f>IF(SUM('Test Sample Data'!J$3:J$98)&gt;10,IF(AND(ISNUMBER('Test Sample Data'!J287),'Test Sample Data'!J287&lt;$B$1,'Test Sample Data'!J287&gt;0),'Test Sample Data'!J287,$B$1),"")</f>
        <v/>
      </c>
      <c r="K288" s="17" t="str">
        <f>IF(SUM('Test Sample Data'!K$3:K$98)&gt;10,IF(AND(ISNUMBER('Test Sample Data'!K287),'Test Sample Data'!K287&lt;$B$1,'Test Sample Data'!K287&gt;0),'Test Sample Data'!K287,$B$1),"")</f>
        <v/>
      </c>
      <c r="L288" s="17" t="str">
        <f>IF(SUM('Test Sample Data'!L$3:L$98)&gt;10,IF(AND(ISNUMBER('Test Sample Data'!L287),'Test Sample Data'!L287&lt;$B$1,'Test Sample Data'!L287&gt;0),'Test Sample Data'!L287,$B$1),"")</f>
        <v/>
      </c>
      <c r="M288" s="17" t="str">
        <f>IF(SUM('Test Sample Data'!M$3:M$98)&gt;10,IF(AND(ISNUMBER('Test Sample Data'!M287),'Test Sample Data'!M287&lt;$B$1,'Test Sample Data'!M287&gt;0),'Test Sample Data'!M287,$B$1),"")</f>
        <v/>
      </c>
      <c r="N288" s="17" t="str">
        <f>'Gene Table'!E287</f>
        <v>mmu-miR-488-3p</v>
      </c>
      <c r="O288" s="17" t="str">
        <f>'Gene Table'!B287</f>
        <v>L21</v>
      </c>
      <c r="P288" s="17" t="str">
        <f>IF(SUM('Control Sample Data'!D$3:D$98)&gt;10,IF(AND(ISNUMBER('Control Sample Data'!D287),'Control Sample Data'!D287&lt;$B$1,'Control Sample Data'!D287&gt;0),'Control Sample Data'!D287,$B$1),"")</f>
        <v/>
      </c>
      <c r="Q288" s="17" t="str">
        <f>IF(SUM('Control Sample Data'!E$3:E$98)&gt;10,IF(AND(ISNUMBER('Control Sample Data'!E287),'Control Sample Data'!E287&lt;$B$1,'Control Sample Data'!E287&gt;0),'Control Sample Data'!E287,$B$1),"")</f>
        <v/>
      </c>
      <c r="R288" s="17" t="str">
        <f>IF(SUM('Control Sample Data'!F$3:F$98)&gt;10,IF(AND(ISNUMBER('Control Sample Data'!F287),'Control Sample Data'!F287&lt;$B$1,'Control Sample Data'!F287&gt;0),'Control Sample Data'!F287,$B$1),"")</f>
        <v/>
      </c>
      <c r="S288" s="17" t="str">
        <f>IF(SUM('Control Sample Data'!G$3:G$98)&gt;10,IF(AND(ISNUMBER('Control Sample Data'!G287),'Control Sample Data'!G287&lt;$B$1,'Control Sample Data'!G287&gt;0),'Control Sample Data'!G287,$B$1),"")</f>
        <v/>
      </c>
      <c r="T288" s="17" t="str">
        <f>IF(SUM('Control Sample Data'!H$3:H$98)&gt;10,IF(AND(ISNUMBER('Control Sample Data'!H287),'Control Sample Data'!H287&lt;$B$1,'Control Sample Data'!H287&gt;0),'Control Sample Data'!H287,$B$1),"")</f>
        <v/>
      </c>
      <c r="U288" s="17" t="str">
        <f>IF(SUM('Control Sample Data'!I$3:I$98)&gt;10,IF(AND(ISNUMBER('Control Sample Data'!I287),'Control Sample Data'!I287&lt;$B$1,'Control Sample Data'!I287&gt;0),'Control Sample Data'!I287,$B$1),"")</f>
        <v/>
      </c>
      <c r="V288" s="17" t="str">
        <f>IF(SUM('Control Sample Data'!J$3:J$98)&gt;10,IF(AND(ISNUMBER('Control Sample Data'!J287),'Control Sample Data'!J287&lt;$B$1,'Control Sample Data'!J287&gt;0),'Control Sample Data'!J287,$B$1),"")</f>
        <v/>
      </c>
      <c r="W288" s="17" t="str">
        <f>IF(SUM('Control Sample Data'!K$3:K$98)&gt;10,IF(AND(ISNUMBER('Control Sample Data'!K287),'Control Sample Data'!K287&lt;$B$1,'Control Sample Data'!K287&gt;0),'Control Sample Data'!K287,$B$1),"")</f>
        <v/>
      </c>
      <c r="X288" s="17" t="str">
        <f>IF(SUM('Control Sample Data'!L$3:L$98)&gt;10,IF(AND(ISNUMBER('Control Sample Data'!L287),'Control Sample Data'!L287&lt;$B$1,'Control Sample Data'!L287&gt;0),'Control Sample Data'!L287,$B$1),"")</f>
        <v/>
      </c>
      <c r="Y288" s="17" t="str">
        <f>IF(SUM('Control Sample Data'!M$3:M$98)&gt;10,IF(AND(ISNUMBER('Control Sample Data'!M287),'Control Sample Data'!M287&lt;$B$1,'Control Sample Data'!M287&gt;0),'Control Sample Data'!M287,$B$1),"")</f>
        <v/>
      </c>
      <c r="AT288" s="36" t="str">
        <f t="shared" si="174"/>
        <v/>
      </c>
      <c r="AU288" s="36" t="str">
        <f t="shared" si="175"/>
        <v/>
      </c>
      <c r="AV288" s="36" t="str">
        <f t="shared" si="176"/>
        <v/>
      </c>
      <c r="AW288" s="36" t="str">
        <f t="shared" si="177"/>
        <v/>
      </c>
      <c r="AX288" s="36" t="str">
        <f t="shared" si="178"/>
        <v/>
      </c>
      <c r="AY288" s="36" t="str">
        <f t="shared" si="179"/>
        <v/>
      </c>
      <c r="AZ288" s="36" t="str">
        <f t="shared" si="180"/>
        <v/>
      </c>
      <c r="BA288" s="36" t="str">
        <f t="shared" si="181"/>
        <v/>
      </c>
      <c r="BB288" s="36" t="str">
        <f t="shared" si="182"/>
        <v/>
      </c>
      <c r="BC288" s="36" t="str">
        <f t="shared" si="183"/>
        <v/>
      </c>
      <c r="BD288" s="36" t="str">
        <f t="shared" si="184"/>
        <v/>
      </c>
      <c r="BE288" s="36" t="str">
        <f t="shared" si="185"/>
        <v/>
      </c>
      <c r="BF288" s="36" t="str">
        <f t="shared" si="186"/>
        <v/>
      </c>
      <c r="BG288" s="36" t="str">
        <f t="shared" si="187"/>
        <v/>
      </c>
      <c r="BH288" s="36" t="str">
        <f t="shared" si="188"/>
        <v/>
      </c>
      <c r="BI288" s="36" t="str">
        <f t="shared" si="189"/>
        <v/>
      </c>
      <c r="BJ288" s="36" t="str">
        <f t="shared" si="190"/>
        <v/>
      </c>
      <c r="BK288" s="36" t="str">
        <f t="shared" si="191"/>
        <v/>
      </c>
      <c r="BL288" s="36" t="str">
        <f t="shared" si="192"/>
        <v/>
      </c>
      <c r="BM288" s="36" t="str">
        <f t="shared" si="193"/>
        <v/>
      </c>
      <c r="BN288" s="38" t="e">
        <f t="shared" si="172"/>
        <v>#DIV/0!</v>
      </c>
      <c r="BO288" s="38" t="e">
        <f t="shared" si="173"/>
        <v>#DIV/0!</v>
      </c>
      <c r="BP288" s="39" t="str">
        <f t="shared" si="194"/>
        <v/>
      </c>
      <c r="BQ288" s="39" t="str">
        <f t="shared" si="195"/>
        <v/>
      </c>
      <c r="BR288" s="39" t="str">
        <f t="shared" si="196"/>
        <v/>
      </c>
      <c r="BS288" s="39" t="str">
        <f t="shared" si="197"/>
        <v/>
      </c>
      <c r="BT288" s="39" t="str">
        <f t="shared" si="198"/>
        <v/>
      </c>
      <c r="BU288" s="39" t="str">
        <f t="shared" si="199"/>
        <v/>
      </c>
      <c r="BV288" s="39" t="str">
        <f t="shared" si="200"/>
        <v/>
      </c>
      <c r="BW288" s="39" t="str">
        <f t="shared" si="201"/>
        <v/>
      </c>
      <c r="BX288" s="39" t="str">
        <f t="shared" si="202"/>
        <v/>
      </c>
      <c r="BY288" s="39" t="str">
        <f t="shared" si="203"/>
        <v/>
      </c>
      <c r="BZ288" s="39" t="str">
        <f t="shared" si="204"/>
        <v/>
      </c>
      <c r="CA288" s="39" t="str">
        <f t="shared" si="205"/>
        <v/>
      </c>
      <c r="CB288" s="39" t="str">
        <f t="shared" si="206"/>
        <v/>
      </c>
      <c r="CC288" s="39" t="str">
        <f t="shared" si="207"/>
        <v/>
      </c>
      <c r="CD288" s="39" t="str">
        <f t="shared" si="208"/>
        <v/>
      </c>
      <c r="CE288" s="39" t="str">
        <f t="shared" si="209"/>
        <v/>
      </c>
      <c r="CF288" s="39" t="str">
        <f t="shared" si="210"/>
        <v/>
      </c>
      <c r="CG288" s="39" t="str">
        <f t="shared" si="211"/>
        <v/>
      </c>
      <c r="CH288" s="39" t="str">
        <f t="shared" si="212"/>
        <v/>
      </c>
      <c r="CI288" s="39" t="str">
        <f t="shared" si="213"/>
        <v/>
      </c>
    </row>
    <row r="289" spans="1:87">
      <c r="A289" s="18"/>
      <c r="B289" s="15" t="str">
        <f>'Gene Table'!E288</f>
        <v>mmu-miR-322-5p</v>
      </c>
      <c r="C289" s="15" t="str">
        <f>'Gene Table'!B288</f>
        <v>L22</v>
      </c>
      <c r="D289" s="16" t="str">
        <f>IF(SUM('Test Sample Data'!D$3:D$98)&gt;10,IF(AND(ISNUMBER('Test Sample Data'!D288),'Test Sample Data'!D288&lt;$B$1,'Test Sample Data'!D288&gt;0),'Test Sample Data'!D288,$B$1),"")</f>
        <v/>
      </c>
      <c r="E289" s="17" t="str">
        <f>IF(SUM('Test Sample Data'!E$3:E$98)&gt;10,IF(AND(ISNUMBER('Test Sample Data'!E288),'Test Sample Data'!E288&lt;$B$1,'Test Sample Data'!E288&gt;0),'Test Sample Data'!E288,$B$1),"")</f>
        <v/>
      </c>
      <c r="F289" s="17" t="str">
        <f>IF(SUM('Test Sample Data'!F$3:F$98)&gt;10,IF(AND(ISNUMBER('Test Sample Data'!F288),'Test Sample Data'!F288&lt;$B$1,'Test Sample Data'!F288&gt;0),'Test Sample Data'!F288,$B$1),"")</f>
        <v/>
      </c>
      <c r="G289" s="17" t="str">
        <f>IF(SUM('Test Sample Data'!G$3:G$98)&gt;10,IF(AND(ISNUMBER('Test Sample Data'!G288),'Test Sample Data'!G288&lt;$B$1,'Test Sample Data'!G288&gt;0),'Test Sample Data'!G288,$B$1),"")</f>
        <v/>
      </c>
      <c r="H289" s="17" t="str">
        <f>IF(SUM('Test Sample Data'!H$3:H$98)&gt;10,IF(AND(ISNUMBER('Test Sample Data'!H288),'Test Sample Data'!H288&lt;$B$1,'Test Sample Data'!H288&gt;0),'Test Sample Data'!H288,$B$1),"")</f>
        <v/>
      </c>
      <c r="I289" s="17" t="str">
        <f>IF(SUM('Test Sample Data'!I$3:I$98)&gt;10,IF(AND(ISNUMBER('Test Sample Data'!I288),'Test Sample Data'!I288&lt;$B$1,'Test Sample Data'!I288&gt;0),'Test Sample Data'!I288,$B$1),"")</f>
        <v/>
      </c>
      <c r="J289" s="17" t="str">
        <f>IF(SUM('Test Sample Data'!J$3:J$98)&gt;10,IF(AND(ISNUMBER('Test Sample Data'!J288),'Test Sample Data'!J288&lt;$B$1,'Test Sample Data'!J288&gt;0),'Test Sample Data'!J288,$B$1),"")</f>
        <v/>
      </c>
      <c r="K289" s="17" t="str">
        <f>IF(SUM('Test Sample Data'!K$3:K$98)&gt;10,IF(AND(ISNUMBER('Test Sample Data'!K288),'Test Sample Data'!K288&lt;$B$1,'Test Sample Data'!K288&gt;0),'Test Sample Data'!K288,$B$1),"")</f>
        <v/>
      </c>
      <c r="L289" s="17" t="str">
        <f>IF(SUM('Test Sample Data'!L$3:L$98)&gt;10,IF(AND(ISNUMBER('Test Sample Data'!L288),'Test Sample Data'!L288&lt;$B$1,'Test Sample Data'!L288&gt;0),'Test Sample Data'!L288,$B$1),"")</f>
        <v/>
      </c>
      <c r="M289" s="17" t="str">
        <f>IF(SUM('Test Sample Data'!M$3:M$98)&gt;10,IF(AND(ISNUMBER('Test Sample Data'!M288),'Test Sample Data'!M288&lt;$B$1,'Test Sample Data'!M288&gt;0),'Test Sample Data'!M288,$B$1),"")</f>
        <v/>
      </c>
      <c r="N289" s="17" t="str">
        <f>'Gene Table'!E288</f>
        <v>mmu-miR-322-5p</v>
      </c>
      <c r="O289" s="17" t="str">
        <f>'Gene Table'!B288</f>
        <v>L22</v>
      </c>
      <c r="P289" s="17" t="str">
        <f>IF(SUM('Control Sample Data'!D$3:D$98)&gt;10,IF(AND(ISNUMBER('Control Sample Data'!D288),'Control Sample Data'!D288&lt;$B$1,'Control Sample Data'!D288&gt;0),'Control Sample Data'!D288,$B$1),"")</f>
        <v/>
      </c>
      <c r="Q289" s="17" t="str">
        <f>IF(SUM('Control Sample Data'!E$3:E$98)&gt;10,IF(AND(ISNUMBER('Control Sample Data'!E288),'Control Sample Data'!E288&lt;$B$1,'Control Sample Data'!E288&gt;0),'Control Sample Data'!E288,$B$1),"")</f>
        <v/>
      </c>
      <c r="R289" s="17" t="str">
        <f>IF(SUM('Control Sample Data'!F$3:F$98)&gt;10,IF(AND(ISNUMBER('Control Sample Data'!F288),'Control Sample Data'!F288&lt;$B$1,'Control Sample Data'!F288&gt;0),'Control Sample Data'!F288,$B$1),"")</f>
        <v/>
      </c>
      <c r="S289" s="17" t="str">
        <f>IF(SUM('Control Sample Data'!G$3:G$98)&gt;10,IF(AND(ISNUMBER('Control Sample Data'!G288),'Control Sample Data'!G288&lt;$B$1,'Control Sample Data'!G288&gt;0),'Control Sample Data'!G288,$B$1),"")</f>
        <v/>
      </c>
      <c r="T289" s="17" t="str">
        <f>IF(SUM('Control Sample Data'!H$3:H$98)&gt;10,IF(AND(ISNUMBER('Control Sample Data'!H288),'Control Sample Data'!H288&lt;$B$1,'Control Sample Data'!H288&gt;0),'Control Sample Data'!H288,$B$1),"")</f>
        <v/>
      </c>
      <c r="U289" s="17" t="str">
        <f>IF(SUM('Control Sample Data'!I$3:I$98)&gt;10,IF(AND(ISNUMBER('Control Sample Data'!I288),'Control Sample Data'!I288&lt;$B$1,'Control Sample Data'!I288&gt;0),'Control Sample Data'!I288,$B$1),"")</f>
        <v/>
      </c>
      <c r="V289" s="17" t="str">
        <f>IF(SUM('Control Sample Data'!J$3:J$98)&gt;10,IF(AND(ISNUMBER('Control Sample Data'!J288),'Control Sample Data'!J288&lt;$B$1,'Control Sample Data'!J288&gt;0),'Control Sample Data'!J288,$B$1),"")</f>
        <v/>
      </c>
      <c r="W289" s="17" t="str">
        <f>IF(SUM('Control Sample Data'!K$3:K$98)&gt;10,IF(AND(ISNUMBER('Control Sample Data'!K288),'Control Sample Data'!K288&lt;$B$1,'Control Sample Data'!K288&gt;0),'Control Sample Data'!K288,$B$1),"")</f>
        <v/>
      </c>
      <c r="X289" s="17" t="str">
        <f>IF(SUM('Control Sample Data'!L$3:L$98)&gt;10,IF(AND(ISNUMBER('Control Sample Data'!L288),'Control Sample Data'!L288&lt;$B$1,'Control Sample Data'!L288&gt;0),'Control Sample Data'!L288,$B$1),"")</f>
        <v/>
      </c>
      <c r="Y289" s="17" t="str">
        <f>IF(SUM('Control Sample Data'!M$3:M$98)&gt;10,IF(AND(ISNUMBER('Control Sample Data'!M288),'Control Sample Data'!M288&lt;$B$1,'Control Sample Data'!M288&gt;0),'Control Sample Data'!M288,$B$1),"")</f>
        <v/>
      </c>
      <c r="AT289" s="36" t="str">
        <f t="shared" si="174"/>
        <v/>
      </c>
      <c r="AU289" s="36" t="str">
        <f t="shared" si="175"/>
        <v/>
      </c>
      <c r="AV289" s="36" t="str">
        <f t="shared" si="176"/>
        <v/>
      </c>
      <c r="AW289" s="36" t="str">
        <f t="shared" si="177"/>
        <v/>
      </c>
      <c r="AX289" s="36" t="str">
        <f t="shared" si="178"/>
        <v/>
      </c>
      <c r="AY289" s="36" t="str">
        <f t="shared" si="179"/>
        <v/>
      </c>
      <c r="AZ289" s="36" t="str">
        <f t="shared" si="180"/>
        <v/>
      </c>
      <c r="BA289" s="36" t="str">
        <f t="shared" si="181"/>
        <v/>
      </c>
      <c r="BB289" s="36" t="str">
        <f t="shared" si="182"/>
        <v/>
      </c>
      <c r="BC289" s="36" t="str">
        <f t="shared" si="183"/>
        <v/>
      </c>
      <c r="BD289" s="36" t="str">
        <f t="shared" si="184"/>
        <v/>
      </c>
      <c r="BE289" s="36" t="str">
        <f t="shared" si="185"/>
        <v/>
      </c>
      <c r="BF289" s="36" t="str">
        <f t="shared" si="186"/>
        <v/>
      </c>
      <c r="BG289" s="36" t="str">
        <f t="shared" si="187"/>
        <v/>
      </c>
      <c r="BH289" s="36" t="str">
        <f t="shared" si="188"/>
        <v/>
      </c>
      <c r="BI289" s="36" t="str">
        <f t="shared" si="189"/>
        <v/>
      </c>
      <c r="BJ289" s="36" t="str">
        <f t="shared" si="190"/>
        <v/>
      </c>
      <c r="BK289" s="36" t="str">
        <f t="shared" si="191"/>
        <v/>
      </c>
      <c r="BL289" s="36" t="str">
        <f t="shared" si="192"/>
        <v/>
      </c>
      <c r="BM289" s="36" t="str">
        <f t="shared" si="193"/>
        <v/>
      </c>
      <c r="BN289" s="38" t="e">
        <f t="shared" si="172"/>
        <v>#DIV/0!</v>
      </c>
      <c r="BO289" s="38" t="e">
        <f t="shared" si="173"/>
        <v>#DIV/0!</v>
      </c>
      <c r="BP289" s="39" t="str">
        <f t="shared" si="194"/>
        <v/>
      </c>
      <c r="BQ289" s="39" t="str">
        <f t="shared" si="195"/>
        <v/>
      </c>
      <c r="BR289" s="39" t="str">
        <f t="shared" si="196"/>
        <v/>
      </c>
      <c r="BS289" s="39" t="str">
        <f t="shared" si="197"/>
        <v/>
      </c>
      <c r="BT289" s="39" t="str">
        <f t="shared" si="198"/>
        <v/>
      </c>
      <c r="BU289" s="39" t="str">
        <f t="shared" si="199"/>
        <v/>
      </c>
      <c r="BV289" s="39" t="str">
        <f t="shared" si="200"/>
        <v/>
      </c>
      <c r="BW289" s="39" t="str">
        <f t="shared" si="201"/>
        <v/>
      </c>
      <c r="BX289" s="39" t="str">
        <f t="shared" si="202"/>
        <v/>
      </c>
      <c r="BY289" s="39" t="str">
        <f t="shared" si="203"/>
        <v/>
      </c>
      <c r="BZ289" s="39" t="str">
        <f t="shared" si="204"/>
        <v/>
      </c>
      <c r="CA289" s="39" t="str">
        <f t="shared" si="205"/>
        <v/>
      </c>
      <c r="CB289" s="39" t="str">
        <f t="shared" si="206"/>
        <v/>
      </c>
      <c r="CC289" s="39" t="str">
        <f t="shared" si="207"/>
        <v/>
      </c>
      <c r="CD289" s="39" t="str">
        <f t="shared" si="208"/>
        <v/>
      </c>
      <c r="CE289" s="39" t="str">
        <f t="shared" si="209"/>
        <v/>
      </c>
      <c r="CF289" s="39" t="str">
        <f t="shared" si="210"/>
        <v/>
      </c>
      <c r="CG289" s="39" t="str">
        <f t="shared" si="211"/>
        <v/>
      </c>
      <c r="CH289" s="39" t="str">
        <f t="shared" si="212"/>
        <v/>
      </c>
      <c r="CI289" s="39" t="str">
        <f t="shared" si="213"/>
        <v/>
      </c>
    </row>
    <row r="290" spans="1:87">
      <c r="A290" s="18"/>
      <c r="B290" s="15" t="str">
        <f>'Gene Table'!E289</f>
        <v>mmu-miR-489-3p</v>
      </c>
      <c r="C290" s="15" t="str">
        <f>'Gene Table'!B289</f>
        <v>L23</v>
      </c>
      <c r="D290" s="16" t="str">
        <f>IF(SUM('Test Sample Data'!D$3:D$98)&gt;10,IF(AND(ISNUMBER('Test Sample Data'!D289),'Test Sample Data'!D289&lt;$B$1,'Test Sample Data'!D289&gt;0),'Test Sample Data'!D289,$B$1),"")</f>
        <v/>
      </c>
      <c r="E290" s="17" t="str">
        <f>IF(SUM('Test Sample Data'!E$3:E$98)&gt;10,IF(AND(ISNUMBER('Test Sample Data'!E289),'Test Sample Data'!E289&lt;$B$1,'Test Sample Data'!E289&gt;0),'Test Sample Data'!E289,$B$1),"")</f>
        <v/>
      </c>
      <c r="F290" s="17" t="str">
        <f>IF(SUM('Test Sample Data'!F$3:F$98)&gt;10,IF(AND(ISNUMBER('Test Sample Data'!F289),'Test Sample Data'!F289&lt;$B$1,'Test Sample Data'!F289&gt;0),'Test Sample Data'!F289,$B$1),"")</f>
        <v/>
      </c>
      <c r="G290" s="17" t="str">
        <f>IF(SUM('Test Sample Data'!G$3:G$98)&gt;10,IF(AND(ISNUMBER('Test Sample Data'!G289),'Test Sample Data'!G289&lt;$B$1,'Test Sample Data'!G289&gt;0),'Test Sample Data'!G289,$B$1),"")</f>
        <v/>
      </c>
      <c r="H290" s="17" t="str">
        <f>IF(SUM('Test Sample Data'!H$3:H$98)&gt;10,IF(AND(ISNUMBER('Test Sample Data'!H289),'Test Sample Data'!H289&lt;$B$1,'Test Sample Data'!H289&gt;0),'Test Sample Data'!H289,$B$1),"")</f>
        <v/>
      </c>
      <c r="I290" s="17" t="str">
        <f>IF(SUM('Test Sample Data'!I$3:I$98)&gt;10,IF(AND(ISNUMBER('Test Sample Data'!I289),'Test Sample Data'!I289&lt;$B$1,'Test Sample Data'!I289&gt;0),'Test Sample Data'!I289,$B$1),"")</f>
        <v/>
      </c>
      <c r="J290" s="17" t="str">
        <f>IF(SUM('Test Sample Data'!J$3:J$98)&gt;10,IF(AND(ISNUMBER('Test Sample Data'!J289),'Test Sample Data'!J289&lt;$B$1,'Test Sample Data'!J289&gt;0),'Test Sample Data'!J289,$B$1),"")</f>
        <v/>
      </c>
      <c r="K290" s="17" t="str">
        <f>IF(SUM('Test Sample Data'!K$3:K$98)&gt;10,IF(AND(ISNUMBER('Test Sample Data'!K289),'Test Sample Data'!K289&lt;$B$1,'Test Sample Data'!K289&gt;0),'Test Sample Data'!K289,$B$1),"")</f>
        <v/>
      </c>
      <c r="L290" s="17" t="str">
        <f>IF(SUM('Test Sample Data'!L$3:L$98)&gt;10,IF(AND(ISNUMBER('Test Sample Data'!L289),'Test Sample Data'!L289&lt;$B$1,'Test Sample Data'!L289&gt;0),'Test Sample Data'!L289,$B$1),"")</f>
        <v/>
      </c>
      <c r="M290" s="17" t="str">
        <f>IF(SUM('Test Sample Data'!M$3:M$98)&gt;10,IF(AND(ISNUMBER('Test Sample Data'!M289),'Test Sample Data'!M289&lt;$B$1,'Test Sample Data'!M289&gt;0),'Test Sample Data'!M289,$B$1),"")</f>
        <v/>
      </c>
      <c r="N290" s="17" t="str">
        <f>'Gene Table'!E289</f>
        <v>mmu-miR-489-3p</v>
      </c>
      <c r="O290" s="17" t="str">
        <f>'Gene Table'!B289</f>
        <v>L23</v>
      </c>
      <c r="P290" s="17" t="str">
        <f>IF(SUM('Control Sample Data'!D$3:D$98)&gt;10,IF(AND(ISNUMBER('Control Sample Data'!D289),'Control Sample Data'!D289&lt;$B$1,'Control Sample Data'!D289&gt;0),'Control Sample Data'!D289,$B$1),"")</f>
        <v/>
      </c>
      <c r="Q290" s="17" t="str">
        <f>IF(SUM('Control Sample Data'!E$3:E$98)&gt;10,IF(AND(ISNUMBER('Control Sample Data'!E289),'Control Sample Data'!E289&lt;$B$1,'Control Sample Data'!E289&gt;0),'Control Sample Data'!E289,$B$1),"")</f>
        <v/>
      </c>
      <c r="R290" s="17" t="str">
        <f>IF(SUM('Control Sample Data'!F$3:F$98)&gt;10,IF(AND(ISNUMBER('Control Sample Data'!F289),'Control Sample Data'!F289&lt;$B$1,'Control Sample Data'!F289&gt;0),'Control Sample Data'!F289,$B$1),"")</f>
        <v/>
      </c>
      <c r="S290" s="17" t="str">
        <f>IF(SUM('Control Sample Data'!G$3:G$98)&gt;10,IF(AND(ISNUMBER('Control Sample Data'!G289),'Control Sample Data'!G289&lt;$B$1,'Control Sample Data'!G289&gt;0),'Control Sample Data'!G289,$B$1),"")</f>
        <v/>
      </c>
      <c r="T290" s="17" t="str">
        <f>IF(SUM('Control Sample Data'!H$3:H$98)&gt;10,IF(AND(ISNUMBER('Control Sample Data'!H289),'Control Sample Data'!H289&lt;$B$1,'Control Sample Data'!H289&gt;0),'Control Sample Data'!H289,$B$1),"")</f>
        <v/>
      </c>
      <c r="U290" s="17" t="str">
        <f>IF(SUM('Control Sample Data'!I$3:I$98)&gt;10,IF(AND(ISNUMBER('Control Sample Data'!I289),'Control Sample Data'!I289&lt;$B$1,'Control Sample Data'!I289&gt;0),'Control Sample Data'!I289,$B$1),"")</f>
        <v/>
      </c>
      <c r="V290" s="17" t="str">
        <f>IF(SUM('Control Sample Data'!J$3:J$98)&gt;10,IF(AND(ISNUMBER('Control Sample Data'!J289),'Control Sample Data'!J289&lt;$B$1,'Control Sample Data'!J289&gt;0),'Control Sample Data'!J289,$B$1),"")</f>
        <v/>
      </c>
      <c r="W290" s="17" t="str">
        <f>IF(SUM('Control Sample Data'!K$3:K$98)&gt;10,IF(AND(ISNUMBER('Control Sample Data'!K289),'Control Sample Data'!K289&lt;$B$1,'Control Sample Data'!K289&gt;0),'Control Sample Data'!K289,$B$1),"")</f>
        <v/>
      </c>
      <c r="X290" s="17" t="str">
        <f>IF(SUM('Control Sample Data'!L$3:L$98)&gt;10,IF(AND(ISNUMBER('Control Sample Data'!L289),'Control Sample Data'!L289&lt;$B$1,'Control Sample Data'!L289&gt;0),'Control Sample Data'!L289,$B$1),"")</f>
        <v/>
      </c>
      <c r="Y290" s="17" t="str">
        <f>IF(SUM('Control Sample Data'!M$3:M$98)&gt;10,IF(AND(ISNUMBER('Control Sample Data'!M289),'Control Sample Data'!M289&lt;$B$1,'Control Sample Data'!M289&gt;0),'Control Sample Data'!M289,$B$1),"")</f>
        <v/>
      </c>
      <c r="AT290" s="36" t="str">
        <f t="shared" si="174"/>
        <v/>
      </c>
      <c r="AU290" s="36" t="str">
        <f t="shared" si="175"/>
        <v/>
      </c>
      <c r="AV290" s="36" t="str">
        <f t="shared" si="176"/>
        <v/>
      </c>
      <c r="AW290" s="36" t="str">
        <f t="shared" si="177"/>
        <v/>
      </c>
      <c r="AX290" s="36" t="str">
        <f t="shared" si="178"/>
        <v/>
      </c>
      <c r="AY290" s="36" t="str">
        <f t="shared" si="179"/>
        <v/>
      </c>
      <c r="AZ290" s="36" t="str">
        <f t="shared" si="180"/>
        <v/>
      </c>
      <c r="BA290" s="36" t="str">
        <f t="shared" si="181"/>
        <v/>
      </c>
      <c r="BB290" s="36" t="str">
        <f t="shared" si="182"/>
        <v/>
      </c>
      <c r="BC290" s="36" t="str">
        <f t="shared" si="183"/>
        <v/>
      </c>
      <c r="BD290" s="36" t="str">
        <f t="shared" si="184"/>
        <v/>
      </c>
      <c r="BE290" s="36" t="str">
        <f t="shared" si="185"/>
        <v/>
      </c>
      <c r="BF290" s="36" t="str">
        <f t="shared" si="186"/>
        <v/>
      </c>
      <c r="BG290" s="36" t="str">
        <f t="shared" si="187"/>
        <v/>
      </c>
      <c r="BH290" s="36" t="str">
        <f t="shared" si="188"/>
        <v/>
      </c>
      <c r="BI290" s="36" t="str">
        <f t="shared" si="189"/>
        <v/>
      </c>
      <c r="BJ290" s="36" t="str">
        <f t="shared" si="190"/>
        <v/>
      </c>
      <c r="BK290" s="36" t="str">
        <f t="shared" si="191"/>
        <v/>
      </c>
      <c r="BL290" s="36" t="str">
        <f t="shared" si="192"/>
        <v/>
      </c>
      <c r="BM290" s="36" t="str">
        <f t="shared" si="193"/>
        <v/>
      </c>
      <c r="BN290" s="38" t="e">
        <f t="shared" si="172"/>
        <v>#DIV/0!</v>
      </c>
      <c r="BO290" s="38" t="e">
        <f t="shared" si="173"/>
        <v>#DIV/0!</v>
      </c>
      <c r="BP290" s="39" t="str">
        <f t="shared" si="194"/>
        <v/>
      </c>
      <c r="BQ290" s="39" t="str">
        <f t="shared" si="195"/>
        <v/>
      </c>
      <c r="BR290" s="39" t="str">
        <f t="shared" si="196"/>
        <v/>
      </c>
      <c r="BS290" s="39" t="str">
        <f t="shared" si="197"/>
        <v/>
      </c>
      <c r="BT290" s="39" t="str">
        <f t="shared" si="198"/>
        <v/>
      </c>
      <c r="BU290" s="39" t="str">
        <f t="shared" si="199"/>
        <v/>
      </c>
      <c r="BV290" s="39" t="str">
        <f t="shared" si="200"/>
        <v/>
      </c>
      <c r="BW290" s="39" t="str">
        <f t="shared" si="201"/>
        <v/>
      </c>
      <c r="BX290" s="39" t="str">
        <f t="shared" si="202"/>
        <v/>
      </c>
      <c r="BY290" s="39" t="str">
        <f t="shared" si="203"/>
        <v/>
      </c>
      <c r="BZ290" s="39" t="str">
        <f t="shared" si="204"/>
        <v/>
      </c>
      <c r="CA290" s="39" t="str">
        <f t="shared" si="205"/>
        <v/>
      </c>
      <c r="CB290" s="39" t="str">
        <f t="shared" si="206"/>
        <v/>
      </c>
      <c r="CC290" s="39" t="str">
        <f t="shared" si="207"/>
        <v/>
      </c>
      <c r="CD290" s="39" t="str">
        <f t="shared" si="208"/>
        <v/>
      </c>
      <c r="CE290" s="39" t="str">
        <f t="shared" si="209"/>
        <v/>
      </c>
      <c r="CF290" s="39" t="str">
        <f t="shared" si="210"/>
        <v/>
      </c>
      <c r="CG290" s="39" t="str">
        <f t="shared" si="211"/>
        <v/>
      </c>
      <c r="CH290" s="39" t="str">
        <f t="shared" si="212"/>
        <v/>
      </c>
      <c r="CI290" s="39" t="str">
        <f t="shared" si="213"/>
        <v/>
      </c>
    </row>
    <row r="291" spans="1:87">
      <c r="A291" s="18"/>
      <c r="B291" s="15" t="str">
        <f>'Gene Table'!E290</f>
        <v>mmu-miR-326-3p</v>
      </c>
      <c r="C291" s="15" t="str">
        <f>'Gene Table'!B290</f>
        <v>L24</v>
      </c>
      <c r="D291" s="16" t="str">
        <f>IF(SUM('Test Sample Data'!D$3:D$98)&gt;10,IF(AND(ISNUMBER('Test Sample Data'!D290),'Test Sample Data'!D290&lt;$B$1,'Test Sample Data'!D290&gt;0),'Test Sample Data'!D290,$B$1),"")</f>
        <v/>
      </c>
      <c r="E291" s="17" t="str">
        <f>IF(SUM('Test Sample Data'!E$3:E$98)&gt;10,IF(AND(ISNUMBER('Test Sample Data'!E290),'Test Sample Data'!E290&lt;$B$1,'Test Sample Data'!E290&gt;0),'Test Sample Data'!E290,$B$1),"")</f>
        <v/>
      </c>
      <c r="F291" s="17" t="str">
        <f>IF(SUM('Test Sample Data'!F$3:F$98)&gt;10,IF(AND(ISNUMBER('Test Sample Data'!F290),'Test Sample Data'!F290&lt;$B$1,'Test Sample Data'!F290&gt;0),'Test Sample Data'!F290,$B$1),"")</f>
        <v/>
      </c>
      <c r="G291" s="17" t="str">
        <f>IF(SUM('Test Sample Data'!G$3:G$98)&gt;10,IF(AND(ISNUMBER('Test Sample Data'!G290),'Test Sample Data'!G290&lt;$B$1,'Test Sample Data'!G290&gt;0),'Test Sample Data'!G290,$B$1),"")</f>
        <v/>
      </c>
      <c r="H291" s="17" t="str">
        <f>IF(SUM('Test Sample Data'!H$3:H$98)&gt;10,IF(AND(ISNUMBER('Test Sample Data'!H290),'Test Sample Data'!H290&lt;$B$1,'Test Sample Data'!H290&gt;0),'Test Sample Data'!H290,$B$1),"")</f>
        <v/>
      </c>
      <c r="I291" s="17" t="str">
        <f>IF(SUM('Test Sample Data'!I$3:I$98)&gt;10,IF(AND(ISNUMBER('Test Sample Data'!I290),'Test Sample Data'!I290&lt;$B$1,'Test Sample Data'!I290&gt;0),'Test Sample Data'!I290,$B$1),"")</f>
        <v/>
      </c>
      <c r="J291" s="17" t="str">
        <f>IF(SUM('Test Sample Data'!J$3:J$98)&gt;10,IF(AND(ISNUMBER('Test Sample Data'!J290),'Test Sample Data'!J290&lt;$B$1,'Test Sample Data'!J290&gt;0),'Test Sample Data'!J290,$B$1),"")</f>
        <v/>
      </c>
      <c r="K291" s="17" t="str">
        <f>IF(SUM('Test Sample Data'!K$3:K$98)&gt;10,IF(AND(ISNUMBER('Test Sample Data'!K290),'Test Sample Data'!K290&lt;$B$1,'Test Sample Data'!K290&gt;0),'Test Sample Data'!K290,$B$1),"")</f>
        <v/>
      </c>
      <c r="L291" s="17" t="str">
        <f>IF(SUM('Test Sample Data'!L$3:L$98)&gt;10,IF(AND(ISNUMBER('Test Sample Data'!L290),'Test Sample Data'!L290&lt;$B$1,'Test Sample Data'!L290&gt;0),'Test Sample Data'!L290,$B$1),"")</f>
        <v/>
      </c>
      <c r="M291" s="17" t="str">
        <f>IF(SUM('Test Sample Data'!M$3:M$98)&gt;10,IF(AND(ISNUMBER('Test Sample Data'!M290),'Test Sample Data'!M290&lt;$B$1,'Test Sample Data'!M290&gt;0),'Test Sample Data'!M290,$B$1),"")</f>
        <v/>
      </c>
      <c r="N291" s="17" t="str">
        <f>'Gene Table'!E290</f>
        <v>mmu-miR-326-3p</v>
      </c>
      <c r="O291" s="17" t="str">
        <f>'Gene Table'!B290</f>
        <v>L24</v>
      </c>
      <c r="P291" s="17" t="str">
        <f>IF(SUM('Control Sample Data'!D$3:D$98)&gt;10,IF(AND(ISNUMBER('Control Sample Data'!D290),'Control Sample Data'!D290&lt;$B$1,'Control Sample Data'!D290&gt;0),'Control Sample Data'!D290,$B$1),"")</f>
        <v/>
      </c>
      <c r="Q291" s="17" t="str">
        <f>IF(SUM('Control Sample Data'!E$3:E$98)&gt;10,IF(AND(ISNUMBER('Control Sample Data'!E290),'Control Sample Data'!E290&lt;$B$1,'Control Sample Data'!E290&gt;0),'Control Sample Data'!E290,$B$1),"")</f>
        <v/>
      </c>
      <c r="R291" s="17" t="str">
        <f>IF(SUM('Control Sample Data'!F$3:F$98)&gt;10,IF(AND(ISNUMBER('Control Sample Data'!F290),'Control Sample Data'!F290&lt;$B$1,'Control Sample Data'!F290&gt;0),'Control Sample Data'!F290,$B$1),"")</f>
        <v/>
      </c>
      <c r="S291" s="17" t="str">
        <f>IF(SUM('Control Sample Data'!G$3:G$98)&gt;10,IF(AND(ISNUMBER('Control Sample Data'!G290),'Control Sample Data'!G290&lt;$B$1,'Control Sample Data'!G290&gt;0),'Control Sample Data'!G290,$B$1),"")</f>
        <v/>
      </c>
      <c r="T291" s="17" t="str">
        <f>IF(SUM('Control Sample Data'!H$3:H$98)&gt;10,IF(AND(ISNUMBER('Control Sample Data'!H290),'Control Sample Data'!H290&lt;$B$1,'Control Sample Data'!H290&gt;0),'Control Sample Data'!H290,$B$1),"")</f>
        <v/>
      </c>
      <c r="U291" s="17" t="str">
        <f>IF(SUM('Control Sample Data'!I$3:I$98)&gt;10,IF(AND(ISNUMBER('Control Sample Data'!I290),'Control Sample Data'!I290&lt;$B$1,'Control Sample Data'!I290&gt;0),'Control Sample Data'!I290,$B$1),"")</f>
        <v/>
      </c>
      <c r="V291" s="17" t="str">
        <f>IF(SUM('Control Sample Data'!J$3:J$98)&gt;10,IF(AND(ISNUMBER('Control Sample Data'!J290),'Control Sample Data'!J290&lt;$B$1,'Control Sample Data'!J290&gt;0),'Control Sample Data'!J290,$B$1),"")</f>
        <v/>
      </c>
      <c r="W291" s="17" t="str">
        <f>IF(SUM('Control Sample Data'!K$3:K$98)&gt;10,IF(AND(ISNUMBER('Control Sample Data'!K290),'Control Sample Data'!K290&lt;$B$1,'Control Sample Data'!K290&gt;0),'Control Sample Data'!K290,$B$1),"")</f>
        <v/>
      </c>
      <c r="X291" s="17" t="str">
        <f>IF(SUM('Control Sample Data'!L$3:L$98)&gt;10,IF(AND(ISNUMBER('Control Sample Data'!L290),'Control Sample Data'!L290&lt;$B$1,'Control Sample Data'!L290&gt;0),'Control Sample Data'!L290,$B$1),"")</f>
        <v/>
      </c>
      <c r="Y291" s="17" t="str">
        <f>IF(SUM('Control Sample Data'!M$3:M$98)&gt;10,IF(AND(ISNUMBER('Control Sample Data'!M290),'Control Sample Data'!M290&lt;$B$1,'Control Sample Data'!M290&gt;0),'Control Sample Data'!M290,$B$1),"")</f>
        <v/>
      </c>
      <c r="AT291" s="36" t="str">
        <f t="shared" si="174"/>
        <v/>
      </c>
      <c r="AU291" s="36" t="str">
        <f t="shared" si="175"/>
        <v/>
      </c>
      <c r="AV291" s="36" t="str">
        <f t="shared" si="176"/>
        <v/>
      </c>
      <c r="AW291" s="36" t="str">
        <f t="shared" si="177"/>
        <v/>
      </c>
      <c r="AX291" s="36" t="str">
        <f t="shared" si="178"/>
        <v/>
      </c>
      <c r="AY291" s="36" t="str">
        <f t="shared" si="179"/>
        <v/>
      </c>
      <c r="AZ291" s="36" t="str">
        <f t="shared" si="180"/>
        <v/>
      </c>
      <c r="BA291" s="36" t="str">
        <f t="shared" si="181"/>
        <v/>
      </c>
      <c r="BB291" s="36" t="str">
        <f t="shared" si="182"/>
        <v/>
      </c>
      <c r="BC291" s="36" t="str">
        <f t="shared" si="183"/>
        <v/>
      </c>
      <c r="BD291" s="36" t="str">
        <f t="shared" si="184"/>
        <v/>
      </c>
      <c r="BE291" s="36" t="str">
        <f t="shared" si="185"/>
        <v/>
      </c>
      <c r="BF291" s="36" t="str">
        <f t="shared" si="186"/>
        <v/>
      </c>
      <c r="BG291" s="36" t="str">
        <f t="shared" si="187"/>
        <v/>
      </c>
      <c r="BH291" s="36" t="str">
        <f t="shared" si="188"/>
        <v/>
      </c>
      <c r="BI291" s="36" t="str">
        <f t="shared" si="189"/>
        <v/>
      </c>
      <c r="BJ291" s="36" t="str">
        <f t="shared" si="190"/>
        <v/>
      </c>
      <c r="BK291" s="36" t="str">
        <f t="shared" si="191"/>
        <v/>
      </c>
      <c r="BL291" s="36" t="str">
        <f t="shared" si="192"/>
        <v/>
      </c>
      <c r="BM291" s="36" t="str">
        <f t="shared" si="193"/>
        <v/>
      </c>
      <c r="BN291" s="38" t="e">
        <f t="shared" si="172"/>
        <v>#DIV/0!</v>
      </c>
      <c r="BO291" s="38" t="e">
        <f t="shared" si="173"/>
        <v>#DIV/0!</v>
      </c>
      <c r="BP291" s="39" t="str">
        <f t="shared" si="194"/>
        <v/>
      </c>
      <c r="BQ291" s="39" t="str">
        <f t="shared" si="195"/>
        <v/>
      </c>
      <c r="BR291" s="39" t="str">
        <f t="shared" si="196"/>
        <v/>
      </c>
      <c r="BS291" s="39" t="str">
        <f t="shared" si="197"/>
        <v/>
      </c>
      <c r="BT291" s="39" t="str">
        <f t="shared" si="198"/>
        <v/>
      </c>
      <c r="BU291" s="39" t="str">
        <f t="shared" si="199"/>
        <v/>
      </c>
      <c r="BV291" s="39" t="str">
        <f t="shared" si="200"/>
        <v/>
      </c>
      <c r="BW291" s="39" t="str">
        <f t="shared" si="201"/>
        <v/>
      </c>
      <c r="BX291" s="39" t="str">
        <f t="shared" si="202"/>
        <v/>
      </c>
      <c r="BY291" s="39" t="str">
        <f t="shared" si="203"/>
        <v/>
      </c>
      <c r="BZ291" s="39" t="str">
        <f t="shared" si="204"/>
        <v/>
      </c>
      <c r="CA291" s="39" t="str">
        <f t="shared" si="205"/>
        <v/>
      </c>
      <c r="CB291" s="39" t="str">
        <f t="shared" si="206"/>
        <v/>
      </c>
      <c r="CC291" s="39" t="str">
        <f t="shared" si="207"/>
        <v/>
      </c>
      <c r="CD291" s="39" t="str">
        <f t="shared" si="208"/>
        <v/>
      </c>
      <c r="CE291" s="39" t="str">
        <f t="shared" si="209"/>
        <v/>
      </c>
      <c r="CF291" s="39" t="str">
        <f t="shared" si="210"/>
        <v/>
      </c>
      <c r="CG291" s="39" t="str">
        <f t="shared" si="211"/>
        <v/>
      </c>
      <c r="CH291" s="39" t="str">
        <f t="shared" si="212"/>
        <v/>
      </c>
      <c r="CI291" s="39" t="str">
        <f t="shared" si="213"/>
        <v/>
      </c>
    </row>
    <row r="292" customHeight="1" spans="1:87">
      <c r="A292" s="18"/>
      <c r="B292" s="15" t="str">
        <f>'Gene Table'!E291</f>
        <v>mmu-miR-302a-3p</v>
      </c>
      <c r="C292" s="15" t="str">
        <f>'Gene Table'!B291</f>
        <v>M01</v>
      </c>
      <c r="D292" s="16" t="str">
        <f>IF(SUM('Test Sample Data'!D$3:D$98)&gt;10,IF(AND(ISNUMBER('Test Sample Data'!D291),'Test Sample Data'!D291&lt;$B$1,'Test Sample Data'!D291&gt;0),'Test Sample Data'!D291,$B$1),"")</f>
        <v/>
      </c>
      <c r="E292" s="17" t="str">
        <f>IF(SUM('Test Sample Data'!E$3:E$98)&gt;10,IF(AND(ISNUMBER('Test Sample Data'!E291),'Test Sample Data'!E291&lt;$B$1,'Test Sample Data'!E291&gt;0),'Test Sample Data'!E291,$B$1),"")</f>
        <v/>
      </c>
      <c r="F292" s="17" t="str">
        <f>IF(SUM('Test Sample Data'!F$3:F$98)&gt;10,IF(AND(ISNUMBER('Test Sample Data'!F291),'Test Sample Data'!F291&lt;$B$1,'Test Sample Data'!F291&gt;0),'Test Sample Data'!F291,$B$1),"")</f>
        <v/>
      </c>
      <c r="G292" s="17" t="str">
        <f>IF(SUM('Test Sample Data'!G$3:G$98)&gt;10,IF(AND(ISNUMBER('Test Sample Data'!G291),'Test Sample Data'!G291&lt;$B$1,'Test Sample Data'!G291&gt;0),'Test Sample Data'!G291,$B$1),"")</f>
        <v/>
      </c>
      <c r="H292" s="17" t="str">
        <f>IF(SUM('Test Sample Data'!H$3:H$98)&gt;10,IF(AND(ISNUMBER('Test Sample Data'!H291),'Test Sample Data'!H291&lt;$B$1,'Test Sample Data'!H291&gt;0),'Test Sample Data'!H291,$B$1),"")</f>
        <v/>
      </c>
      <c r="I292" s="17" t="str">
        <f>IF(SUM('Test Sample Data'!I$3:I$98)&gt;10,IF(AND(ISNUMBER('Test Sample Data'!I291),'Test Sample Data'!I291&lt;$B$1,'Test Sample Data'!I291&gt;0),'Test Sample Data'!I291,$B$1),"")</f>
        <v/>
      </c>
      <c r="J292" s="17" t="str">
        <f>IF(SUM('Test Sample Data'!J$3:J$98)&gt;10,IF(AND(ISNUMBER('Test Sample Data'!J291),'Test Sample Data'!J291&lt;$B$1,'Test Sample Data'!J291&gt;0),'Test Sample Data'!J291,$B$1),"")</f>
        <v/>
      </c>
      <c r="K292" s="17" t="str">
        <f>IF(SUM('Test Sample Data'!K$3:K$98)&gt;10,IF(AND(ISNUMBER('Test Sample Data'!K291),'Test Sample Data'!K291&lt;$B$1,'Test Sample Data'!K291&gt;0),'Test Sample Data'!K291,$B$1),"")</f>
        <v/>
      </c>
      <c r="L292" s="17" t="str">
        <f>IF(SUM('Test Sample Data'!L$3:L$98)&gt;10,IF(AND(ISNUMBER('Test Sample Data'!L291),'Test Sample Data'!L291&lt;$B$1,'Test Sample Data'!L291&gt;0),'Test Sample Data'!L291,$B$1),"")</f>
        <v/>
      </c>
      <c r="M292" s="17" t="str">
        <f>IF(SUM('Test Sample Data'!M$3:M$98)&gt;10,IF(AND(ISNUMBER('Test Sample Data'!M291),'Test Sample Data'!M291&lt;$B$1,'Test Sample Data'!M291&gt;0),'Test Sample Data'!M291,$B$1),"")</f>
        <v/>
      </c>
      <c r="N292" s="17" t="str">
        <f>'Gene Table'!E291</f>
        <v>mmu-miR-302a-3p</v>
      </c>
      <c r="O292" s="17" t="str">
        <f>'Gene Table'!B291</f>
        <v>M01</v>
      </c>
      <c r="P292" s="17" t="str">
        <f>IF(SUM('Control Sample Data'!D$3:D$98)&gt;10,IF(AND(ISNUMBER('Control Sample Data'!D291),'Control Sample Data'!D291&lt;$B$1,'Control Sample Data'!D291&gt;0),'Control Sample Data'!D291,$B$1),"")</f>
        <v/>
      </c>
      <c r="Q292" s="17" t="str">
        <f>IF(SUM('Control Sample Data'!E$3:E$98)&gt;10,IF(AND(ISNUMBER('Control Sample Data'!E291),'Control Sample Data'!E291&lt;$B$1,'Control Sample Data'!E291&gt;0),'Control Sample Data'!E291,$B$1),"")</f>
        <v/>
      </c>
      <c r="R292" s="17" t="str">
        <f>IF(SUM('Control Sample Data'!F$3:F$98)&gt;10,IF(AND(ISNUMBER('Control Sample Data'!F291),'Control Sample Data'!F291&lt;$B$1,'Control Sample Data'!F291&gt;0),'Control Sample Data'!F291,$B$1),"")</f>
        <v/>
      </c>
      <c r="S292" s="17" t="str">
        <f>IF(SUM('Control Sample Data'!G$3:G$98)&gt;10,IF(AND(ISNUMBER('Control Sample Data'!G291),'Control Sample Data'!G291&lt;$B$1,'Control Sample Data'!G291&gt;0),'Control Sample Data'!G291,$B$1),"")</f>
        <v/>
      </c>
      <c r="T292" s="17" t="str">
        <f>IF(SUM('Control Sample Data'!H$3:H$98)&gt;10,IF(AND(ISNUMBER('Control Sample Data'!H291),'Control Sample Data'!H291&lt;$B$1,'Control Sample Data'!H291&gt;0),'Control Sample Data'!H291,$B$1),"")</f>
        <v/>
      </c>
      <c r="U292" s="17" t="str">
        <f>IF(SUM('Control Sample Data'!I$3:I$98)&gt;10,IF(AND(ISNUMBER('Control Sample Data'!I291),'Control Sample Data'!I291&lt;$B$1,'Control Sample Data'!I291&gt;0),'Control Sample Data'!I291,$B$1),"")</f>
        <v/>
      </c>
      <c r="V292" s="17" t="str">
        <f>IF(SUM('Control Sample Data'!J$3:J$98)&gt;10,IF(AND(ISNUMBER('Control Sample Data'!J291),'Control Sample Data'!J291&lt;$B$1,'Control Sample Data'!J291&gt;0),'Control Sample Data'!J291,$B$1),"")</f>
        <v/>
      </c>
      <c r="W292" s="17" t="str">
        <f>IF(SUM('Control Sample Data'!K$3:K$98)&gt;10,IF(AND(ISNUMBER('Control Sample Data'!K291),'Control Sample Data'!K291&lt;$B$1,'Control Sample Data'!K291&gt;0),'Control Sample Data'!K291,$B$1),"")</f>
        <v/>
      </c>
      <c r="X292" s="17" t="str">
        <f>IF(SUM('Control Sample Data'!L$3:L$98)&gt;10,IF(AND(ISNUMBER('Control Sample Data'!L291),'Control Sample Data'!L291&lt;$B$1,'Control Sample Data'!L291&gt;0),'Control Sample Data'!L291,$B$1),"")</f>
        <v/>
      </c>
      <c r="Y292" s="40" t="str">
        <f>IF(SUM('Control Sample Data'!M$3:M$98)&gt;10,IF(AND(ISNUMBER('Control Sample Data'!M291),'Control Sample Data'!M291&lt;$B$1,'Control Sample Data'!M291&gt;0),'Control Sample Data'!M291,$B$1),"")</f>
        <v/>
      </c>
      <c r="Z292" s="41"/>
      <c r="AA292" s="41"/>
      <c r="AB292" s="41"/>
      <c r="AC292" s="41"/>
      <c r="AD292" s="41"/>
      <c r="AE292" s="41"/>
      <c r="AF292" s="41"/>
      <c r="AG292" s="41"/>
      <c r="AH292" s="41"/>
      <c r="AI292" s="41"/>
      <c r="AJ292" s="41"/>
      <c r="AK292" s="41"/>
      <c r="AL292" s="41"/>
      <c r="AM292" s="41"/>
      <c r="AN292" s="41"/>
      <c r="AO292" s="41"/>
      <c r="AP292" s="41"/>
      <c r="AQ292" s="41"/>
      <c r="AR292" s="41"/>
      <c r="AS292" s="41"/>
      <c r="AT292" s="36" t="str">
        <f t="shared" si="174"/>
        <v/>
      </c>
      <c r="AU292" s="36" t="str">
        <f t="shared" si="175"/>
        <v/>
      </c>
      <c r="AV292" s="36" t="str">
        <f t="shared" si="176"/>
        <v/>
      </c>
      <c r="AW292" s="36" t="str">
        <f t="shared" si="177"/>
        <v/>
      </c>
      <c r="AX292" s="36" t="str">
        <f t="shared" si="178"/>
        <v/>
      </c>
      <c r="AY292" s="36" t="str">
        <f t="shared" si="179"/>
        <v/>
      </c>
      <c r="AZ292" s="36" t="str">
        <f t="shared" si="180"/>
        <v/>
      </c>
      <c r="BA292" s="36" t="str">
        <f t="shared" si="181"/>
        <v/>
      </c>
      <c r="BB292" s="36" t="str">
        <f t="shared" si="182"/>
        <v/>
      </c>
      <c r="BC292" s="36" t="str">
        <f t="shared" si="183"/>
        <v/>
      </c>
      <c r="BD292" s="36" t="str">
        <f t="shared" si="184"/>
        <v/>
      </c>
      <c r="BE292" s="36" t="str">
        <f t="shared" si="185"/>
        <v/>
      </c>
      <c r="BF292" s="36" t="str">
        <f t="shared" si="186"/>
        <v/>
      </c>
      <c r="BG292" s="36" t="str">
        <f t="shared" si="187"/>
        <v/>
      </c>
      <c r="BH292" s="36" t="str">
        <f t="shared" si="188"/>
        <v/>
      </c>
      <c r="BI292" s="36" t="str">
        <f t="shared" si="189"/>
        <v/>
      </c>
      <c r="BJ292" s="36" t="str">
        <f t="shared" si="190"/>
        <v/>
      </c>
      <c r="BK292" s="36" t="str">
        <f t="shared" si="191"/>
        <v/>
      </c>
      <c r="BL292" s="36" t="str">
        <f t="shared" si="192"/>
        <v/>
      </c>
      <c r="BM292" s="36" t="str">
        <f t="shared" si="193"/>
        <v/>
      </c>
      <c r="BN292" s="38" t="e">
        <f t="shared" ref="BN292:BN355" si="214">AVERAGE(AT292:BC292)</f>
        <v>#DIV/0!</v>
      </c>
      <c r="BO292" s="38" t="e">
        <f t="shared" ref="BO292:BO355" si="215">AVERAGE(BD292:BM292)</f>
        <v>#DIV/0!</v>
      </c>
      <c r="BP292" s="39" t="str">
        <f t="shared" si="194"/>
        <v/>
      </c>
      <c r="BQ292" s="39" t="str">
        <f t="shared" si="195"/>
        <v/>
      </c>
      <c r="BR292" s="39" t="str">
        <f t="shared" si="196"/>
        <v/>
      </c>
      <c r="BS292" s="39" t="str">
        <f t="shared" si="197"/>
        <v/>
      </c>
      <c r="BT292" s="39" t="str">
        <f t="shared" si="198"/>
        <v/>
      </c>
      <c r="BU292" s="39" t="str">
        <f t="shared" si="199"/>
        <v/>
      </c>
      <c r="BV292" s="39" t="str">
        <f t="shared" si="200"/>
        <v/>
      </c>
      <c r="BW292" s="39" t="str">
        <f t="shared" si="201"/>
        <v/>
      </c>
      <c r="BX292" s="39" t="str">
        <f t="shared" si="202"/>
        <v/>
      </c>
      <c r="BY292" s="39" t="str">
        <f t="shared" si="203"/>
        <v/>
      </c>
      <c r="BZ292" s="39" t="str">
        <f t="shared" si="204"/>
        <v/>
      </c>
      <c r="CA292" s="39" t="str">
        <f t="shared" si="205"/>
        <v/>
      </c>
      <c r="CB292" s="39" t="str">
        <f t="shared" si="206"/>
        <v/>
      </c>
      <c r="CC292" s="39" t="str">
        <f t="shared" si="207"/>
        <v/>
      </c>
      <c r="CD292" s="39" t="str">
        <f t="shared" si="208"/>
        <v/>
      </c>
      <c r="CE292" s="39" t="str">
        <f t="shared" si="209"/>
        <v/>
      </c>
      <c r="CF292" s="39" t="str">
        <f t="shared" si="210"/>
        <v/>
      </c>
      <c r="CG292" s="39" t="str">
        <f t="shared" si="211"/>
        <v/>
      </c>
      <c r="CH292" s="39" t="str">
        <f t="shared" si="212"/>
        <v/>
      </c>
      <c r="CI292" s="39" t="str">
        <f t="shared" si="213"/>
        <v/>
      </c>
    </row>
    <row r="293" spans="1:87">
      <c r="A293" s="18"/>
      <c r="B293" s="15" t="str">
        <f>'Gene Table'!E292</f>
        <v>mmu-miR-96-5p</v>
      </c>
      <c r="C293" s="15" t="str">
        <f>'Gene Table'!B292</f>
        <v>M02</v>
      </c>
      <c r="D293" s="16" t="str">
        <f>IF(SUM('Test Sample Data'!D$3:D$98)&gt;10,IF(AND(ISNUMBER('Test Sample Data'!D292),'Test Sample Data'!D292&lt;$B$1,'Test Sample Data'!D292&gt;0),'Test Sample Data'!D292,$B$1),"")</f>
        <v/>
      </c>
      <c r="E293" s="17" t="str">
        <f>IF(SUM('Test Sample Data'!E$3:E$98)&gt;10,IF(AND(ISNUMBER('Test Sample Data'!E292),'Test Sample Data'!E292&lt;$B$1,'Test Sample Data'!E292&gt;0),'Test Sample Data'!E292,$B$1),"")</f>
        <v/>
      </c>
      <c r="F293" s="17" t="str">
        <f>IF(SUM('Test Sample Data'!F$3:F$98)&gt;10,IF(AND(ISNUMBER('Test Sample Data'!F292),'Test Sample Data'!F292&lt;$B$1,'Test Sample Data'!F292&gt;0),'Test Sample Data'!F292,$B$1),"")</f>
        <v/>
      </c>
      <c r="G293" s="17" t="str">
        <f>IF(SUM('Test Sample Data'!G$3:G$98)&gt;10,IF(AND(ISNUMBER('Test Sample Data'!G292),'Test Sample Data'!G292&lt;$B$1,'Test Sample Data'!G292&gt;0),'Test Sample Data'!G292,$B$1),"")</f>
        <v/>
      </c>
      <c r="H293" s="17" t="str">
        <f>IF(SUM('Test Sample Data'!H$3:H$98)&gt;10,IF(AND(ISNUMBER('Test Sample Data'!H292),'Test Sample Data'!H292&lt;$B$1,'Test Sample Data'!H292&gt;0),'Test Sample Data'!H292,$B$1),"")</f>
        <v/>
      </c>
      <c r="I293" s="17" t="str">
        <f>IF(SUM('Test Sample Data'!I$3:I$98)&gt;10,IF(AND(ISNUMBER('Test Sample Data'!I292),'Test Sample Data'!I292&lt;$B$1,'Test Sample Data'!I292&gt;0),'Test Sample Data'!I292,$B$1),"")</f>
        <v/>
      </c>
      <c r="J293" s="17" t="str">
        <f>IF(SUM('Test Sample Data'!J$3:J$98)&gt;10,IF(AND(ISNUMBER('Test Sample Data'!J292),'Test Sample Data'!J292&lt;$B$1,'Test Sample Data'!J292&gt;0),'Test Sample Data'!J292,$B$1),"")</f>
        <v/>
      </c>
      <c r="K293" s="17" t="str">
        <f>IF(SUM('Test Sample Data'!K$3:K$98)&gt;10,IF(AND(ISNUMBER('Test Sample Data'!K292),'Test Sample Data'!K292&lt;$B$1,'Test Sample Data'!K292&gt;0),'Test Sample Data'!K292,$B$1),"")</f>
        <v/>
      </c>
      <c r="L293" s="17" t="str">
        <f>IF(SUM('Test Sample Data'!L$3:L$98)&gt;10,IF(AND(ISNUMBER('Test Sample Data'!L292),'Test Sample Data'!L292&lt;$B$1,'Test Sample Data'!L292&gt;0),'Test Sample Data'!L292,$B$1),"")</f>
        <v/>
      </c>
      <c r="M293" s="17" t="str">
        <f>IF(SUM('Test Sample Data'!M$3:M$98)&gt;10,IF(AND(ISNUMBER('Test Sample Data'!M292),'Test Sample Data'!M292&lt;$B$1,'Test Sample Data'!M292&gt;0),'Test Sample Data'!M292,$B$1),"")</f>
        <v/>
      </c>
      <c r="N293" s="17" t="str">
        <f>'Gene Table'!E292</f>
        <v>mmu-miR-96-5p</v>
      </c>
      <c r="O293" s="17" t="str">
        <f>'Gene Table'!B292</f>
        <v>M02</v>
      </c>
      <c r="P293" s="17" t="str">
        <f>IF(SUM('Control Sample Data'!D$3:D$98)&gt;10,IF(AND(ISNUMBER('Control Sample Data'!D292),'Control Sample Data'!D292&lt;$B$1,'Control Sample Data'!D292&gt;0),'Control Sample Data'!D292,$B$1),"")</f>
        <v/>
      </c>
      <c r="Q293" s="17" t="str">
        <f>IF(SUM('Control Sample Data'!E$3:E$98)&gt;10,IF(AND(ISNUMBER('Control Sample Data'!E292),'Control Sample Data'!E292&lt;$B$1,'Control Sample Data'!E292&gt;0),'Control Sample Data'!E292,$B$1),"")</f>
        <v/>
      </c>
      <c r="R293" s="17" t="str">
        <f>IF(SUM('Control Sample Data'!F$3:F$98)&gt;10,IF(AND(ISNUMBER('Control Sample Data'!F292),'Control Sample Data'!F292&lt;$B$1,'Control Sample Data'!F292&gt;0),'Control Sample Data'!F292,$B$1),"")</f>
        <v/>
      </c>
      <c r="S293" s="17" t="str">
        <f>IF(SUM('Control Sample Data'!G$3:G$98)&gt;10,IF(AND(ISNUMBER('Control Sample Data'!G292),'Control Sample Data'!G292&lt;$B$1,'Control Sample Data'!G292&gt;0),'Control Sample Data'!G292,$B$1),"")</f>
        <v/>
      </c>
      <c r="T293" s="17" t="str">
        <f>IF(SUM('Control Sample Data'!H$3:H$98)&gt;10,IF(AND(ISNUMBER('Control Sample Data'!H292),'Control Sample Data'!H292&lt;$B$1,'Control Sample Data'!H292&gt;0),'Control Sample Data'!H292,$B$1),"")</f>
        <v/>
      </c>
      <c r="U293" s="17" t="str">
        <f>IF(SUM('Control Sample Data'!I$3:I$98)&gt;10,IF(AND(ISNUMBER('Control Sample Data'!I292),'Control Sample Data'!I292&lt;$B$1,'Control Sample Data'!I292&gt;0),'Control Sample Data'!I292,$B$1),"")</f>
        <v/>
      </c>
      <c r="V293" s="17" t="str">
        <f>IF(SUM('Control Sample Data'!J$3:J$98)&gt;10,IF(AND(ISNUMBER('Control Sample Data'!J292),'Control Sample Data'!J292&lt;$B$1,'Control Sample Data'!J292&gt;0),'Control Sample Data'!J292,$B$1),"")</f>
        <v/>
      </c>
      <c r="W293" s="17" t="str">
        <f>IF(SUM('Control Sample Data'!K$3:K$98)&gt;10,IF(AND(ISNUMBER('Control Sample Data'!K292),'Control Sample Data'!K292&lt;$B$1,'Control Sample Data'!K292&gt;0),'Control Sample Data'!K292,$B$1),"")</f>
        <v/>
      </c>
      <c r="X293" s="17" t="str">
        <f>IF(SUM('Control Sample Data'!L$3:L$98)&gt;10,IF(AND(ISNUMBER('Control Sample Data'!L292),'Control Sample Data'!L292&lt;$B$1,'Control Sample Data'!L292&gt;0),'Control Sample Data'!L292,$B$1),"")</f>
        <v/>
      </c>
      <c r="Y293" s="40" t="str">
        <f>IF(SUM('Control Sample Data'!M$3:M$98)&gt;10,IF(AND(ISNUMBER('Control Sample Data'!M292),'Control Sample Data'!M292&lt;$B$1,'Control Sample Data'!M292&gt;0),'Control Sample Data'!M292,$B$1),"")</f>
        <v/>
      </c>
      <c r="Z293" s="41"/>
      <c r="AA293" s="41"/>
      <c r="AB293" s="41"/>
      <c r="AC293" s="41"/>
      <c r="AD293" s="41"/>
      <c r="AE293" s="41"/>
      <c r="AF293" s="41"/>
      <c r="AG293" s="41"/>
      <c r="AH293" s="41"/>
      <c r="AI293" s="41"/>
      <c r="AJ293" s="41"/>
      <c r="AK293" s="41"/>
      <c r="AL293" s="41"/>
      <c r="AM293" s="41"/>
      <c r="AN293" s="41"/>
      <c r="AO293" s="41"/>
      <c r="AP293" s="41"/>
      <c r="AQ293" s="41"/>
      <c r="AR293" s="41"/>
      <c r="AS293" s="41"/>
      <c r="AT293" s="36" t="str">
        <f t="shared" si="174"/>
        <v/>
      </c>
      <c r="AU293" s="36" t="str">
        <f t="shared" si="175"/>
        <v/>
      </c>
      <c r="AV293" s="36" t="str">
        <f t="shared" si="176"/>
        <v/>
      </c>
      <c r="AW293" s="36" t="str">
        <f t="shared" si="177"/>
        <v/>
      </c>
      <c r="AX293" s="36" t="str">
        <f t="shared" si="178"/>
        <v/>
      </c>
      <c r="AY293" s="36" t="str">
        <f t="shared" si="179"/>
        <v/>
      </c>
      <c r="AZ293" s="36" t="str">
        <f t="shared" si="180"/>
        <v/>
      </c>
      <c r="BA293" s="36" t="str">
        <f t="shared" si="181"/>
        <v/>
      </c>
      <c r="BB293" s="36" t="str">
        <f t="shared" si="182"/>
        <v/>
      </c>
      <c r="BC293" s="36" t="str">
        <f t="shared" si="183"/>
        <v/>
      </c>
      <c r="BD293" s="36" t="str">
        <f t="shared" si="184"/>
        <v/>
      </c>
      <c r="BE293" s="36" t="str">
        <f t="shared" si="185"/>
        <v/>
      </c>
      <c r="BF293" s="36" t="str">
        <f t="shared" si="186"/>
        <v/>
      </c>
      <c r="BG293" s="36" t="str">
        <f t="shared" si="187"/>
        <v/>
      </c>
      <c r="BH293" s="36" t="str">
        <f t="shared" si="188"/>
        <v/>
      </c>
      <c r="BI293" s="36" t="str">
        <f t="shared" si="189"/>
        <v/>
      </c>
      <c r="BJ293" s="36" t="str">
        <f t="shared" si="190"/>
        <v/>
      </c>
      <c r="BK293" s="36" t="str">
        <f t="shared" si="191"/>
        <v/>
      </c>
      <c r="BL293" s="36" t="str">
        <f t="shared" si="192"/>
        <v/>
      </c>
      <c r="BM293" s="36" t="str">
        <f t="shared" si="193"/>
        <v/>
      </c>
      <c r="BN293" s="38" t="e">
        <f t="shared" si="214"/>
        <v>#DIV/0!</v>
      </c>
      <c r="BO293" s="38" t="e">
        <f t="shared" si="215"/>
        <v>#DIV/0!</v>
      </c>
      <c r="BP293" s="39" t="str">
        <f t="shared" si="194"/>
        <v/>
      </c>
      <c r="BQ293" s="39" t="str">
        <f t="shared" si="195"/>
        <v/>
      </c>
      <c r="BR293" s="39" t="str">
        <f t="shared" si="196"/>
        <v/>
      </c>
      <c r="BS293" s="39" t="str">
        <f t="shared" si="197"/>
        <v/>
      </c>
      <c r="BT293" s="39" t="str">
        <f t="shared" si="198"/>
        <v/>
      </c>
      <c r="BU293" s="39" t="str">
        <f t="shared" si="199"/>
        <v/>
      </c>
      <c r="BV293" s="39" t="str">
        <f t="shared" si="200"/>
        <v/>
      </c>
      <c r="BW293" s="39" t="str">
        <f t="shared" si="201"/>
        <v/>
      </c>
      <c r="BX293" s="39" t="str">
        <f t="shared" si="202"/>
        <v/>
      </c>
      <c r="BY293" s="39" t="str">
        <f t="shared" si="203"/>
        <v/>
      </c>
      <c r="BZ293" s="39" t="str">
        <f t="shared" si="204"/>
        <v/>
      </c>
      <c r="CA293" s="39" t="str">
        <f t="shared" si="205"/>
        <v/>
      </c>
      <c r="CB293" s="39" t="str">
        <f t="shared" si="206"/>
        <v/>
      </c>
      <c r="CC293" s="39" t="str">
        <f t="shared" si="207"/>
        <v/>
      </c>
      <c r="CD293" s="39" t="str">
        <f t="shared" si="208"/>
        <v/>
      </c>
      <c r="CE293" s="39" t="str">
        <f t="shared" si="209"/>
        <v/>
      </c>
      <c r="CF293" s="39" t="str">
        <f t="shared" si="210"/>
        <v/>
      </c>
      <c r="CG293" s="39" t="str">
        <f t="shared" si="211"/>
        <v/>
      </c>
      <c r="CH293" s="39" t="str">
        <f t="shared" si="212"/>
        <v/>
      </c>
      <c r="CI293" s="39" t="str">
        <f t="shared" si="213"/>
        <v/>
      </c>
    </row>
    <row r="294" spans="1:87">
      <c r="A294" s="18"/>
      <c r="B294" s="15" t="str">
        <f>'Gene Table'!E293</f>
        <v>mmu-miR-30b-5p</v>
      </c>
      <c r="C294" s="15" t="str">
        <f>'Gene Table'!B293</f>
        <v>M03</v>
      </c>
      <c r="D294" s="16" t="str">
        <f>IF(SUM('Test Sample Data'!D$3:D$98)&gt;10,IF(AND(ISNUMBER('Test Sample Data'!D293),'Test Sample Data'!D293&lt;$B$1,'Test Sample Data'!D293&gt;0),'Test Sample Data'!D293,$B$1),"")</f>
        <v/>
      </c>
      <c r="E294" s="17" t="str">
        <f>IF(SUM('Test Sample Data'!E$3:E$98)&gt;10,IF(AND(ISNUMBER('Test Sample Data'!E293),'Test Sample Data'!E293&lt;$B$1,'Test Sample Data'!E293&gt;0),'Test Sample Data'!E293,$B$1),"")</f>
        <v/>
      </c>
      <c r="F294" s="17" t="str">
        <f>IF(SUM('Test Sample Data'!F$3:F$98)&gt;10,IF(AND(ISNUMBER('Test Sample Data'!F293),'Test Sample Data'!F293&lt;$B$1,'Test Sample Data'!F293&gt;0),'Test Sample Data'!F293,$B$1),"")</f>
        <v/>
      </c>
      <c r="G294" s="17" t="str">
        <f>IF(SUM('Test Sample Data'!G$3:G$98)&gt;10,IF(AND(ISNUMBER('Test Sample Data'!G293),'Test Sample Data'!G293&lt;$B$1,'Test Sample Data'!G293&gt;0),'Test Sample Data'!G293,$B$1),"")</f>
        <v/>
      </c>
      <c r="H294" s="17" t="str">
        <f>IF(SUM('Test Sample Data'!H$3:H$98)&gt;10,IF(AND(ISNUMBER('Test Sample Data'!H293),'Test Sample Data'!H293&lt;$B$1,'Test Sample Data'!H293&gt;0),'Test Sample Data'!H293,$B$1),"")</f>
        <v/>
      </c>
      <c r="I294" s="17" t="str">
        <f>IF(SUM('Test Sample Data'!I$3:I$98)&gt;10,IF(AND(ISNUMBER('Test Sample Data'!I293),'Test Sample Data'!I293&lt;$B$1,'Test Sample Data'!I293&gt;0),'Test Sample Data'!I293,$B$1),"")</f>
        <v/>
      </c>
      <c r="J294" s="17" t="str">
        <f>IF(SUM('Test Sample Data'!J$3:J$98)&gt;10,IF(AND(ISNUMBER('Test Sample Data'!J293),'Test Sample Data'!J293&lt;$B$1,'Test Sample Data'!J293&gt;0),'Test Sample Data'!J293,$B$1),"")</f>
        <v/>
      </c>
      <c r="K294" s="17" t="str">
        <f>IF(SUM('Test Sample Data'!K$3:K$98)&gt;10,IF(AND(ISNUMBER('Test Sample Data'!K293),'Test Sample Data'!K293&lt;$B$1,'Test Sample Data'!K293&gt;0),'Test Sample Data'!K293,$B$1),"")</f>
        <v/>
      </c>
      <c r="L294" s="17" t="str">
        <f>IF(SUM('Test Sample Data'!L$3:L$98)&gt;10,IF(AND(ISNUMBER('Test Sample Data'!L293),'Test Sample Data'!L293&lt;$B$1,'Test Sample Data'!L293&gt;0),'Test Sample Data'!L293,$B$1),"")</f>
        <v/>
      </c>
      <c r="M294" s="17" t="str">
        <f>IF(SUM('Test Sample Data'!M$3:M$98)&gt;10,IF(AND(ISNUMBER('Test Sample Data'!M293),'Test Sample Data'!M293&lt;$B$1,'Test Sample Data'!M293&gt;0),'Test Sample Data'!M293,$B$1),"")</f>
        <v/>
      </c>
      <c r="N294" s="17" t="str">
        <f>'Gene Table'!E293</f>
        <v>mmu-miR-30b-5p</v>
      </c>
      <c r="O294" s="17" t="str">
        <f>'Gene Table'!B293</f>
        <v>M03</v>
      </c>
      <c r="P294" s="17" t="str">
        <f>IF(SUM('Control Sample Data'!D$3:D$98)&gt;10,IF(AND(ISNUMBER('Control Sample Data'!D293),'Control Sample Data'!D293&lt;$B$1,'Control Sample Data'!D293&gt;0),'Control Sample Data'!D293,$B$1),"")</f>
        <v/>
      </c>
      <c r="Q294" s="17" t="str">
        <f>IF(SUM('Control Sample Data'!E$3:E$98)&gt;10,IF(AND(ISNUMBER('Control Sample Data'!E293),'Control Sample Data'!E293&lt;$B$1,'Control Sample Data'!E293&gt;0),'Control Sample Data'!E293,$B$1),"")</f>
        <v/>
      </c>
      <c r="R294" s="17" t="str">
        <f>IF(SUM('Control Sample Data'!F$3:F$98)&gt;10,IF(AND(ISNUMBER('Control Sample Data'!F293),'Control Sample Data'!F293&lt;$B$1,'Control Sample Data'!F293&gt;0),'Control Sample Data'!F293,$B$1),"")</f>
        <v/>
      </c>
      <c r="S294" s="17" t="str">
        <f>IF(SUM('Control Sample Data'!G$3:G$98)&gt;10,IF(AND(ISNUMBER('Control Sample Data'!G293),'Control Sample Data'!G293&lt;$B$1,'Control Sample Data'!G293&gt;0),'Control Sample Data'!G293,$B$1),"")</f>
        <v/>
      </c>
      <c r="T294" s="17" t="str">
        <f>IF(SUM('Control Sample Data'!H$3:H$98)&gt;10,IF(AND(ISNUMBER('Control Sample Data'!H293),'Control Sample Data'!H293&lt;$B$1,'Control Sample Data'!H293&gt;0),'Control Sample Data'!H293,$B$1),"")</f>
        <v/>
      </c>
      <c r="U294" s="17" t="str">
        <f>IF(SUM('Control Sample Data'!I$3:I$98)&gt;10,IF(AND(ISNUMBER('Control Sample Data'!I293),'Control Sample Data'!I293&lt;$B$1,'Control Sample Data'!I293&gt;0),'Control Sample Data'!I293,$B$1),"")</f>
        <v/>
      </c>
      <c r="V294" s="17" t="str">
        <f>IF(SUM('Control Sample Data'!J$3:J$98)&gt;10,IF(AND(ISNUMBER('Control Sample Data'!J293),'Control Sample Data'!J293&lt;$B$1,'Control Sample Data'!J293&gt;0),'Control Sample Data'!J293,$B$1),"")</f>
        <v/>
      </c>
      <c r="W294" s="17" t="str">
        <f>IF(SUM('Control Sample Data'!K$3:K$98)&gt;10,IF(AND(ISNUMBER('Control Sample Data'!K293),'Control Sample Data'!K293&lt;$B$1,'Control Sample Data'!K293&gt;0),'Control Sample Data'!K293,$B$1),"")</f>
        <v/>
      </c>
      <c r="X294" s="17" t="str">
        <f>IF(SUM('Control Sample Data'!L$3:L$98)&gt;10,IF(AND(ISNUMBER('Control Sample Data'!L293),'Control Sample Data'!L293&lt;$B$1,'Control Sample Data'!L293&gt;0),'Control Sample Data'!L293,$B$1),"")</f>
        <v/>
      </c>
      <c r="Y294" s="40" t="str">
        <f>IF(SUM('Control Sample Data'!M$3:M$98)&gt;10,IF(AND(ISNUMBER('Control Sample Data'!M293),'Control Sample Data'!M293&lt;$B$1,'Control Sample Data'!M293&gt;0),'Control Sample Data'!M293,$B$1),"")</f>
        <v/>
      </c>
      <c r="Z294" s="41"/>
      <c r="AA294" s="41"/>
      <c r="AB294" s="41"/>
      <c r="AC294" s="41"/>
      <c r="AD294" s="41"/>
      <c r="AE294" s="41"/>
      <c r="AF294" s="41"/>
      <c r="AG294" s="41"/>
      <c r="AH294" s="41"/>
      <c r="AI294" s="41"/>
      <c r="AJ294" s="41"/>
      <c r="AK294" s="41"/>
      <c r="AL294" s="41"/>
      <c r="AM294" s="41"/>
      <c r="AN294" s="41"/>
      <c r="AO294" s="41"/>
      <c r="AP294" s="41"/>
      <c r="AQ294" s="41"/>
      <c r="AR294" s="41"/>
      <c r="AS294" s="41"/>
      <c r="AT294" s="36" t="str">
        <f t="shared" si="174"/>
        <v/>
      </c>
      <c r="AU294" s="36" t="str">
        <f t="shared" si="175"/>
        <v/>
      </c>
      <c r="AV294" s="36" t="str">
        <f t="shared" si="176"/>
        <v/>
      </c>
      <c r="AW294" s="36" t="str">
        <f t="shared" si="177"/>
        <v/>
      </c>
      <c r="AX294" s="36" t="str">
        <f t="shared" si="178"/>
        <v/>
      </c>
      <c r="AY294" s="36" t="str">
        <f t="shared" si="179"/>
        <v/>
      </c>
      <c r="AZ294" s="36" t="str">
        <f t="shared" si="180"/>
        <v/>
      </c>
      <c r="BA294" s="36" t="str">
        <f t="shared" si="181"/>
        <v/>
      </c>
      <c r="BB294" s="36" t="str">
        <f t="shared" si="182"/>
        <v/>
      </c>
      <c r="BC294" s="36" t="str">
        <f t="shared" si="183"/>
        <v/>
      </c>
      <c r="BD294" s="36" t="str">
        <f t="shared" si="184"/>
        <v/>
      </c>
      <c r="BE294" s="36" t="str">
        <f t="shared" si="185"/>
        <v/>
      </c>
      <c r="BF294" s="36" t="str">
        <f t="shared" si="186"/>
        <v/>
      </c>
      <c r="BG294" s="36" t="str">
        <f t="shared" si="187"/>
        <v/>
      </c>
      <c r="BH294" s="36" t="str">
        <f t="shared" si="188"/>
        <v/>
      </c>
      <c r="BI294" s="36" t="str">
        <f t="shared" si="189"/>
        <v/>
      </c>
      <c r="BJ294" s="36" t="str">
        <f t="shared" si="190"/>
        <v/>
      </c>
      <c r="BK294" s="36" t="str">
        <f t="shared" si="191"/>
        <v/>
      </c>
      <c r="BL294" s="36" t="str">
        <f t="shared" si="192"/>
        <v/>
      </c>
      <c r="BM294" s="36" t="str">
        <f t="shared" si="193"/>
        <v/>
      </c>
      <c r="BN294" s="38" t="e">
        <f t="shared" si="214"/>
        <v>#DIV/0!</v>
      </c>
      <c r="BO294" s="38" t="e">
        <f t="shared" si="215"/>
        <v>#DIV/0!</v>
      </c>
      <c r="BP294" s="39" t="str">
        <f t="shared" si="194"/>
        <v/>
      </c>
      <c r="BQ294" s="39" t="str">
        <f t="shared" si="195"/>
        <v/>
      </c>
      <c r="BR294" s="39" t="str">
        <f t="shared" si="196"/>
        <v/>
      </c>
      <c r="BS294" s="39" t="str">
        <f t="shared" si="197"/>
        <v/>
      </c>
      <c r="BT294" s="39" t="str">
        <f t="shared" si="198"/>
        <v/>
      </c>
      <c r="BU294" s="39" t="str">
        <f t="shared" si="199"/>
        <v/>
      </c>
      <c r="BV294" s="39" t="str">
        <f t="shared" si="200"/>
        <v/>
      </c>
      <c r="BW294" s="39" t="str">
        <f t="shared" si="201"/>
        <v/>
      </c>
      <c r="BX294" s="39" t="str">
        <f t="shared" si="202"/>
        <v/>
      </c>
      <c r="BY294" s="39" t="str">
        <f t="shared" si="203"/>
        <v/>
      </c>
      <c r="BZ294" s="39" t="str">
        <f t="shared" si="204"/>
        <v/>
      </c>
      <c r="CA294" s="39" t="str">
        <f t="shared" si="205"/>
        <v/>
      </c>
      <c r="CB294" s="39" t="str">
        <f t="shared" si="206"/>
        <v/>
      </c>
      <c r="CC294" s="39" t="str">
        <f t="shared" si="207"/>
        <v/>
      </c>
      <c r="CD294" s="39" t="str">
        <f t="shared" si="208"/>
        <v/>
      </c>
      <c r="CE294" s="39" t="str">
        <f t="shared" si="209"/>
        <v/>
      </c>
      <c r="CF294" s="39" t="str">
        <f t="shared" si="210"/>
        <v/>
      </c>
      <c r="CG294" s="39" t="str">
        <f t="shared" si="211"/>
        <v/>
      </c>
      <c r="CH294" s="39" t="str">
        <f t="shared" si="212"/>
        <v/>
      </c>
      <c r="CI294" s="39" t="str">
        <f t="shared" si="213"/>
        <v/>
      </c>
    </row>
    <row r="295" spans="1:87">
      <c r="A295" s="18"/>
      <c r="B295" s="15" t="str">
        <f>'Gene Table'!E294</f>
        <v>mmu-miR-99b-5p</v>
      </c>
      <c r="C295" s="15" t="str">
        <f>'Gene Table'!B294</f>
        <v>M04</v>
      </c>
      <c r="D295" s="16" t="str">
        <f>IF(SUM('Test Sample Data'!D$3:D$98)&gt;10,IF(AND(ISNUMBER('Test Sample Data'!D294),'Test Sample Data'!D294&lt;$B$1,'Test Sample Data'!D294&gt;0),'Test Sample Data'!D294,$B$1),"")</f>
        <v/>
      </c>
      <c r="E295" s="17" t="str">
        <f>IF(SUM('Test Sample Data'!E$3:E$98)&gt;10,IF(AND(ISNUMBER('Test Sample Data'!E294),'Test Sample Data'!E294&lt;$B$1,'Test Sample Data'!E294&gt;0),'Test Sample Data'!E294,$B$1),"")</f>
        <v/>
      </c>
      <c r="F295" s="17" t="str">
        <f>IF(SUM('Test Sample Data'!F$3:F$98)&gt;10,IF(AND(ISNUMBER('Test Sample Data'!F294),'Test Sample Data'!F294&lt;$B$1,'Test Sample Data'!F294&gt;0),'Test Sample Data'!F294,$B$1),"")</f>
        <v/>
      </c>
      <c r="G295" s="17" t="str">
        <f>IF(SUM('Test Sample Data'!G$3:G$98)&gt;10,IF(AND(ISNUMBER('Test Sample Data'!G294),'Test Sample Data'!G294&lt;$B$1,'Test Sample Data'!G294&gt;0),'Test Sample Data'!G294,$B$1),"")</f>
        <v/>
      </c>
      <c r="H295" s="17" t="str">
        <f>IF(SUM('Test Sample Data'!H$3:H$98)&gt;10,IF(AND(ISNUMBER('Test Sample Data'!H294),'Test Sample Data'!H294&lt;$B$1,'Test Sample Data'!H294&gt;0),'Test Sample Data'!H294,$B$1),"")</f>
        <v/>
      </c>
      <c r="I295" s="17" t="str">
        <f>IF(SUM('Test Sample Data'!I$3:I$98)&gt;10,IF(AND(ISNUMBER('Test Sample Data'!I294),'Test Sample Data'!I294&lt;$B$1,'Test Sample Data'!I294&gt;0),'Test Sample Data'!I294,$B$1),"")</f>
        <v/>
      </c>
      <c r="J295" s="17" t="str">
        <f>IF(SUM('Test Sample Data'!J$3:J$98)&gt;10,IF(AND(ISNUMBER('Test Sample Data'!J294),'Test Sample Data'!J294&lt;$B$1,'Test Sample Data'!J294&gt;0),'Test Sample Data'!J294,$B$1),"")</f>
        <v/>
      </c>
      <c r="K295" s="17" t="str">
        <f>IF(SUM('Test Sample Data'!K$3:K$98)&gt;10,IF(AND(ISNUMBER('Test Sample Data'!K294),'Test Sample Data'!K294&lt;$B$1,'Test Sample Data'!K294&gt;0),'Test Sample Data'!K294,$B$1),"")</f>
        <v/>
      </c>
      <c r="L295" s="17" t="str">
        <f>IF(SUM('Test Sample Data'!L$3:L$98)&gt;10,IF(AND(ISNUMBER('Test Sample Data'!L294),'Test Sample Data'!L294&lt;$B$1,'Test Sample Data'!L294&gt;0),'Test Sample Data'!L294,$B$1),"")</f>
        <v/>
      </c>
      <c r="M295" s="17" t="str">
        <f>IF(SUM('Test Sample Data'!M$3:M$98)&gt;10,IF(AND(ISNUMBER('Test Sample Data'!M294),'Test Sample Data'!M294&lt;$B$1,'Test Sample Data'!M294&gt;0),'Test Sample Data'!M294,$B$1),"")</f>
        <v/>
      </c>
      <c r="N295" s="17" t="str">
        <f>'Gene Table'!E294</f>
        <v>mmu-miR-99b-5p</v>
      </c>
      <c r="O295" s="17" t="str">
        <f>'Gene Table'!B294</f>
        <v>M04</v>
      </c>
      <c r="P295" s="17" t="str">
        <f>IF(SUM('Control Sample Data'!D$3:D$98)&gt;10,IF(AND(ISNUMBER('Control Sample Data'!D294),'Control Sample Data'!D294&lt;$B$1,'Control Sample Data'!D294&gt;0),'Control Sample Data'!D294,$B$1),"")</f>
        <v/>
      </c>
      <c r="Q295" s="17" t="str">
        <f>IF(SUM('Control Sample Data'!E$3:E$98)&gt;10,IF(AND(ISNUMBER('Control Sample Data'!E294),'Control Sample Data'!E294&lt;$B$1,'Control Sample Data'!E294&gt;0),'Control Sample Data'!E294,$B$1),"")</f>
        <v/>
      </c>
      <c r="R295" s="17" t="str">
        <f>IF(SUM('Control Sample Data'!F$3:F$98)&gt;10,IF(AND(ISNUMBER('Control Sample Data'!F294),'Control Sample Data'!F294&lt;$B$1,'Control Sample Data'!F294&gt;0),'Control Sample Data'!F294,$B$1),"")</f>
        <v/>
      </c>
      <c r="S295" s="17" t="str">
        <f>IF(SUM('Control Sample Data'!G$3:G$98)&gt;10,IF(AND(ISNUMBER('Control Sample Data'!G294),'Control Sample Data'!G294&lt;$B$1,'Control Sample Data'!G294&gt;0),'Control Sample Data'!G294,$B$1),"")</f>
        <v/>
      </c>
      <c r="T295" s="17" t="str">
        <f>IF(SUM('Control Sample Data'!H$3:H$98)&gt;10,IF(AND(ISNUMBER('Control Sample Data'!H294),'Control Sample Data'!H294&lt;$B$1,'Control Sample Data'!H294&gt;0),'Control Sample Data'!H294,$B$1),"")</f>
        <v/>
      </c>
      <c r="U295" s="17" t="str">
        <f>IF(SUM('Control Sample Data'!I$3:I$98)&gt;10,IF(AND(ISNUMBER('Control Sample Data'!I294),'Control Sample Data'!I294&lt;$B$1,'Control Sample Data'!I294&gt;0),'Control Sample Data'!I294,$B$1),"")</f>
        <v/>
      </c>
      <c r="V295" s="17" t="str">
        <f>IF(SUM('Control Sample Data'!J$3:J$98)&gt;10,IF(AND(ISNUMBER('Control Sample Data'!J294),'Control Sample Data'!J294&lt;$B$1,'Control Sample Data'!J294&gt;0),'Control Sample Data'!J294,$B$1),"")</f>
        <v/>
      </c>
      <c r="W295" s="17" t="str">
        <f>IF(SUM('Control Sample Data'!K$3:K$98)&gt;10,IF(AND(ISNUMBER('Control Sample Data'!K294),'Control Sample Data'!K294&lt;$B$1,'Control Sample Data'!K294&gt;0),'Control Sample Data'!K294,$B$1),"")</f>
        <v/>
      </c>
      <c r="X295" s="17" t="str">
        <f>IF(SUM('Control Sample Data'!L$3:L$98)&gt;10,IF(AND(ISNUMBER('Control Sample Data'!L294),'Control Sample Data'!L294&lt;$B$1,'Control Sample Data'!L294&gt;0),'Control Sample Data'!L294,$B$1),"")</f>
        <v/>
      </c>
      <c r="Y295" s="40" t="str">
        <f>IF(SUM('Control Sample Data'!M$3:M$98)&gt;10,IF(AND(ISNUMBER('Control Sample Data'!M294),'Control Sample Data'!M294&lt;$B$1,'Control Sample Data'!M294&gt;0),'Control Sample Data'!M294,$B$1),"")</f>
        <v/>
      </c>
      <c r="Z295" s="41"/>
      <c r="AA295" s="41"/>
      <c r="AB295" s="41"/>
      <c r="AC295" s="41"/>
      <c r="AD295" s="41"/>
      <c r="AE295" s="41"/>
      <c r="AF295" s="41"/>
      <c r="AG295" s="41"/>
      <c r="AH295" s="41"/>
      <c r="AI295" s="41"/>
      <c r="AJ295" s="41"/>
      <c r="AK295" s="41"/>
      <c r="AL295" s="41"/>
      <c r="AM295" s="41"/>
      <c r="AN295" s="41"/>
      <c r="AO295" s="41"/>
      <c r="AP295" s="41"/>
      <c r="AQ295" s="41"/>
      <c r="AR295" s="41"/>
      <c r="AS295" s="41"/>
      <c r="AT295" s="36" t="str">
        <f t="shared" si="174"/>
        <v/>
      </c>
      <c r="AU295" s="36" t="str">
        <f t="shared" si="175"/>
        <v/>
      </c>
      <c r="AV295" s="36" t="str">
        <f t="shared" si="176"/>
        <v/>
      </c>
      <c r="AW295" s="36" t="str">
        <f t="shared" si="177"/>
        <v/>
      </c>
      <c r="AX295" s="36" t="str">
        <f t="shared" si="178"/>
        <v/>
      </c>
      <c r="AY295" s="36" t="str">
        <f t="shared" si="179"/>
        <v/>
      </c>
      <c r="AZ295" s="36" t="str">
        <f t="shared" si="180"/>
        <v/>
      </c>
      <c r="BA295" s="36" t="str">
        <f t="shared" si="181"/>
        <v/>
      </c>
      <c r="BB295" s="36" t="str">
        <f t="shared" si="182"/>
        <v/>
      </c>
      <c r="BC295" s="36" t="str">
        <f t="shared" si="183"/>
        <v/>
      </c>
      <c r="BD295" s="36" t="str">
        <f t="shared" si="184"/>
        <v/>
      </c>
      <c r="BE295" s="36" t="str">
        <f t="shared" si="185"/>
        <v/>
      </c>
      <c r="BF295" s="36" t="str">
        <f t="shared" si="186"/>
        <v/>
      </c>
      <c r="BG295" s="36" t="str">
        <f t="shared" si="187"/>
        <v/>
      </c>
      <c r="BH295" s="36" t="str">
        <f t="shared" si="188"/>
        <v/>
      </c>
      <c r="BI295" s="36" t="str">
        <f t="shared" si="189"/>
        <v/>
      </c>
      <c r="BJ295" s="36" t="str">
        <f t="shared" si="190"/>
        <v/>
      </c>
      <c r="BK295" s="36" t="str">
        <f t="shared" si="191"/>
        <v/>
      </c>
      <c r="BL295" s="36" t="str">
        <f t="shared" si="192"/>
        <v/>
      </c>
      <c r="BM295" s="36" t="str">
        <f t="shared" si="193"/>
        <v/>
      </c>
      <c r="BN295" s="38" t="e">
        <f t="shared" si="214"/>
        <v>#DIV/0!</v>
      </c>
      <c r="BO295" s="38" t="e">
        <f t="shared" si="215"/>
        <v>#DIV/0!</v>
      </c>
      <c r="BP295" s="39" t="str">
        <f t="shared" si="194"/>
        <v/>
      </c>
      <c r="BQ295" s="39" t="str">
        <f t="shared" si="195"/>
        <v/>
      </c>
      <c r="BR295" s="39" t="str">
        <f t="shared" si="196"/>
        <v/>
      </c>
      <c r="BS295" s="39" t="str">
        <f t="shared" si="197"/>
        <v/>
      </c>
      <c r="BT295" s="39" t="str">
        <f t="shared" si="198"/>
        <v/>
      </c>
      <c r="BU295" s="39" t="str">
        <f t="shared" si="199"/>
        <v/>
      </c>
      <c r="BV295" s="39" t="str">
        <f t="shared" si="200"/>
        <v/>
      </c>
      <c r="BW295" s="39" t="str">
        <f t="shared" si="201"/>
        <v/>
      </c>
      <c r="BX295" s="39" t="str">
        <f t="shared" si="202"/>
        <v/>
      </c>
      <c r="BY295" s="39" t="str">
        <f t="shared" si="203"/>
        <v/>
      </c>
      <c r="BZ295" s="39" t="str">
        <f t="shared" si="204"/>
        <v/>
      </c>
      <c r="CA295" s="39" t="str">
        <f t="shared" si="205"/>
        <v/>
      </c>
      <c r="CB295" s="39" t="str">
        <f t="shared" si="206"/>
        <v/>
      </c>
      <c r="CC295" s="39" t="str">
        <f t="shared" si="207"/>
        <v/>
      </c>
      <c r="CD295" s="39" t="str">
        <f t="shared" si="208"/>
        <v/>
      </c>
      <c r="CE295" s="39" t="str">
        <f t="shared" si="209"/>
        <v/>
      </c>
      <c r="CF295" s="39" t="str">
        <f t="shared" si="210"/>
        <v/>
      </c>
      <c r="CG295" s="39" t="str">
        <f t="shared" si="211"/>
        <v/>
      </c>
      <c r="CH295" s="39" t="str">
        <f t="shared" si="212"/>
        <v/>
      </c>
      <c r="CI295" s="39" t="str">
        <f t="shared" si="213"/>
        <v/>
      </c>
    </row>
    <row r="296" spans="1:87">
      <c r="A296" s="18"/>
      <c r="B296" s="15" t="str">
        <f>'Gene Table'!E295</f>
        <v>mmu-miR-30c-5p</v>
      </c>
      <c r="C296" s="15" t="str">
        <f>'Gene Table'!B295</f>
        <v>M05</v>
      </c>
      <c r="D296" s="16" t="str">
        <f>IF(SUM('Test Sample Data'!D$3:D$98)&gt;10,IF(AND(ISNUMBER('Test Sample Data'!D295),'Test Sample Data'!D295&lt;$B$1,'Test Sample Data'!D295&gt;0),'Test Sample Data'!D295,$B$1),"")</f>
        <v/>
      </c>
      <c r="E296" s="17" t="str">
        <f>IF(SUM('Test Sample Data'!E$3:E$98)&gt;10,IF(AND(ISNUMBER('Test Sample Data'!E295),'Test Sample Data'!E295&lt;$B$1,'Test Sample Data'!E295&gt;0),'Test Sample Data'!E295,$B$1),"")</f>
        <v/>
      </c>
      <c r="F296" s="17" t="str">
        <f>IF(SUM('Test Sample Data'!F$3:F$98)&gt;10,IF(AND(ISNUMBER('Test Sample Data'!F295),'Test Sample Data'!F295&lt;$B$1,'Test Sample Data'!F295&gt;0),'Test Sample Data'!F295,$B$1),"")</f>
        <v/>
      </c>
      <c r="G296" s="17" t="str">
        <f>IF(SUM('Test Sample Data'!G$3:G$98)&gt;10,IF(AND(ISNUMBER('Test Sample Data'!G295),'Test Sample Data'!G295&lt;$B$1,'Test Sample Data'!G295&gt;0),'Test Sample Data'!G295,$B$1),"")</f>
        <v/>
      </c>
      <c r="H296" s="17" t="str">
        <f>IF(SUM('Test Sample Data'!H$3:H$98)&gt;10,IF(AND(ISNUMBER('Test Sample Data'!H295),'Test Sample Data'!H295&lt;$B$1,'Test Sample Data'!H295&gt;0),'Test Sample Data'!H295,$B$1),"")</f>
        <v/>
      </c>
      <c r="I296" s="17" t="str">
        <f>IF(SUM('Test Sample Data'!I$3:I$98)&gt;10,IF(AND(ISNUMBER('Test Sample Data'!I295),'Test Sample Data'!I295&lt;$B$1,'Test Sample Data'!I295&gt;0),'Test Sample Data'!I295,$B$1),"")</f>
        <v/>
      </c>
      <c r="J296" s="17" t="str">
        <f>IF(SUM('Test Sample Data'!J$3:J$98)&gt;10,IF(AND(ISNUMBER('Test Sample Data'!J295),'Test Sample Data'!J295&lt;$B$1,'Test Sample Data'!J295&gt;0),'Test Sample Data'!J295,$B$1),"")</f>
        <v/>
      </c>
      <c r="K296" s="17" t="str">
        <f>IF(SUM('Test Sample Data'!K$3:K$98)&gt;10,IF(AND(ISNUMBER('Test Sample Data'!K295),'Test Sample Data'!K295&lt;$B$1,'Test Sample Data'!K295&gt;0),'Test Sample Data'!K295,$B$1),"")</f>
        <v/>
      </c>
      <c r="L296" s="17" t="str">
        <f>IF(SUM('Test Sample Data'!L$3:L$98)&gt;10,IF(AND(ISNUMBER('Test Sample Data'!L295),'Test Sample Data'!L295&lt;$B$1,'Test Sample Data'!L295&gt;0),'Test Sample Data'!L295,$B$1),"")</f>
        <v/>
      </c>
      <c r="M296" s="17" t="str">
        <f>IF(SUM('Test Sample Data'!M$3:M$98)&gt;10,IF(AND(ISNUMBER('Test Sample Data'!M295),'Test Sample Data'!M295&lt;$B$1,'Test Sample Data'!M295&gt;0),'Test Sample Data'!M295,$B$1),"")</f>
        <v/>
      </c>
      <c r="N296" s="17" t="str">
        <f>'Gene Table'!E295</f>
        <v>mmu-miR-30c-5p</v>
      </c>
      <c r="O296" s="17" t="str">
        <f>'Gene Table'!B295</f>
        <v>M05</v>
      </c>
      <c r="P296" s="17" t="str">
        <f>IF(SUM('Control Sample Data'!D$3:D$98)&gt;10,IF(AND(ISNUMBER('Control Sample Data'!D295),'Control Sample Data'!D295&lt;$B$1,'Control Sample Data'!D295&gt;0),'Control Sample Data'!D295,$B$1),"")</f>
        <v/>
      </c>
      <c r="Q296" s="17" t="str">
        <f>IF(SUM('Control Sample Data'!E$3:E$98)&gt;10,IF(AND(ISNUMBER('Control Sample Data'!E295),'Control Sample Data'!E295&lt;$B$1,'Control Sample Data'!E295&gt;0),'Control Sample Data'!E295,$B$1),"")</f>
        <v/>
      </c>
      <c r="R296" s="17" t="str">
        <f>IF(SUM('Control Sample Data'!F$3:F$98)&gt;10,IF(AND(ISNUMBER('Control Sample Data'!F295),'Control Sample Data'!F295&lt;$B$1,'Control Sample Data'!F295&gt;0),'Control Sample Data'!F295,$B$1),"")</f>
        <v/>
      </c>
      <c r="S296" s="17" t="str">
        <f>IF(SUM('Control Sample Data'!G$3:G$98)&gt;10,IF(AND(ISNUMBER('Control Sample Data'!G295),'Control Sample Data'!G295&lt;$B$1,'Control Sample Data'!G295&gt;0),'Control Sample Data'!G295,$B$1),"")</f>
        <v/>
      </c>
      <c r="T296" s="17" t="str">
        <f>IF(SUM('Control Sample Data'!H$3:H$98)&gt;10,IF(AND(ISNUMBER('Control Sample Data'!H295),'Control Sample Data'!H295&lt;$B$1,'Control Sample Data'!H295&gt;0),'Control Sample Data'!H295,$B$1),"")</f>
        <v/>
      </c>
      <c r="U296" s="17" t="str">
        <f>IF(SUM('Control Sample Data'!I$3:I$98)&gt;10,IF(AND(ISNUMBER('Control Sample Data'!I295),'Control Sample Data'!I295&lt;$B$1,'Control Sample Data'!I295&gt;0),'Control Sample Data'!I295,$B$1),"")</f>
        <v/>
      </c>
      <c r="V296" s="17" t="str">
        <f>IF(SUM('Control Sample Data'!J$3:J$98)&gt;10,IF(AND(ISNUMBER('Control Sample Data'!J295),'Control Sample Data'!J295&lt;$B$1,'Control Sample Data'!J295&gt;0),'Control Sample Data'!J295,$B$1),"")</f>
        <v/>
      </c>
      <c r="W296" s="17" t="str">
        <f>IF(SUM('Control Sample Data'!K$3:K$98)&gt;10,IF(AND(ISNUMBER('Control Sample Data'!K295),'Control Sample Data'!K295&lt;$B$1,'Control Sample Data'!K295&gt;0),'Control Sample Data'!K295,$B$1),"")</f>
        <v/>
      </c>
      <c r="X296" s="17" t="str">
        <f>IF(SUM('Control Sample Data'!L$3:L$98)&gt;10,IF(AND(ISNUMBER('Control Sample Data'!L295),'Control Sample Data'!L295&lt;$B$1,'Control Sample Data'!L295&gt;0),'Control Sample Data'!L295,$B$1),"")</f>
        <v/>
      </c>
      <c r="Y296" s="40" t="str">
        <f>IF(SUM('Control Sample Data'!M$3:M$98)&gt;10,IF(AND(ISNUMBER('Control Sample Data'!M295),'Control Sample Data'!M295&lt;$B$1,'Control Sample Data'!M295&gt;0),'Control Sample Data'!M295,$B$1),"")</f>
        <v/>
      </c>
      <c r="Z296" s="41"/>
      <c r="AA296" s="41"/>
      <c r="AB296" s="41"/>
      <c r="AC296" s="41"/>
      <c r="AD296" s="41"/>
      <c r="AE296" s="41"/>
      <c r="AF296" s="41"/>
      <c r="AG296" s="41"/>
      <c r="AH296" s="41"/>
      <c r="AI296" s="41"/>
      <c r="AJ296" s="41"/>
      <c r="AK296" s="41"/>
      <c r="AL296" s="41"/>
      <c r="AM296" s="41"/>
      <c r="AN296" s="41"/>
      <c r="AO296" s="41"/>
      <c r="AP296" s="41"/>
      <c r="AQ296" s="41"/>
      <c r="AR296" s="41"/>
      <c r="AS296" s="41"/>
      <c r="AT296" s="36" t="str">
        <f t="shared" si="174"/>
        <v/>
      </c>
      <c r="AU296" s="36" t="str">
        <f t="shared" si="175"/>
        <v/>
      </c>
      <c r="AV296" s="36" t="str">
        <f t="shared" si="176"/>
        <v/>
      </c>
      <c r="AW296" s="36" t="str">
        <f t="shared" si="177"/>
        <v/>
      </c>
      <c r="AX296" s="36" t="str">
        <f t="shared" si="178"/>
        <v/>
      </c>
      <c r="AY296" s="36" t="str">
        <f t="shared" si="179"/>
        <v/>
      </c>
      <c r="AZ296" s="36" t="str">
        <f t="shared" si="180"/>
        <v/>
      </c>
      <c r="BA296" s="36" t="str">
        <f t="shared" si="181"/>
        <v/>
      </c>
      <c r="BB296" s="36" t="str">
        <f t="shared" si="182"/>
        <v/>
      </c>
      <c r="BC296" s="36" t="str">
        <f t="shared" si="183"/>
        <v/>
      </c>
      <c r="BD296" s="36" t="str">
        <f t="shared" si="184"/>
        <v/>
      </c>
      <c r="BE296" s="36" t="str">
        <f t="shared" si="185"/>
        <v/>
      </c>
      <c r="BF296" s="36" t="str">
        <f t="shared" si="186"/>
        <v/>
      </c>
      <c r="BG296" s="36" t="str">
        <f t="shared" si="187"/>
        <v/>
      </c>
      <c r="BH296" s="36" t="str">
        <f t="shared" si="188"/>
        <v/>
      </c>
      <c r="BI296" s="36" t="str">
        <f t="shared" si="189"/>
        <v/>
      </c>
      <c r="BJ296" s="36" t="str">
        <f t="shared" si="190"/>
        <v/>
      </c>
      <c r="BK296" s="36" t="str">
        <f t="shared" si="191"/>
        <v/>
      </c>
      <c r="BL296" s="36" t="str">
        <f t="shared" si="192"/>
        <v/>
      </c>
      <c r="BM296" s="36" t="str">
        <f t="shared" si="193"/>
        <v/>
      </c>
      <c r="BN296" s="38" t="e">
        <f t="shared" si="214"/>
        <v>#DIV/0!</v>
      </c>
      <c r="BO296" s="38" t="e">
        <f t="shared" si="215"/>
        <v>#DIV/0!</v>
      </c>
      <c r="BP296" s="39" t="str">
        <f t="shared" si="194"/>
        <v/>
      </c>
      <c r="BQ296" s="39" t="str">
        <f t="shared" si="195"/>
        <v/>
      </c>
      <c r="BR296" s="39" t="str">
        <f t="shared" si="196"/>
        <v/>
      </c>
      <c r="BS296" s="39" t="str">
        <f t="shared" si="197"/>
        <v/>
      </c>
      <c r="BT296" s="39" t="str">
        <f t="shared" si="198"/>
        <v/>
      </c>
      <c r="BU296" s="39" t="str">
        <f t="shared" si="199"/>
        <v/>
      </c>
      <c r="BV296" s="39" t="str">
        <f t="shared" si="200"/>
        <v/>
      </c>
      <c r="BW296" s="39" t="str">
        <f t="shared" si="201"/>
        <v/>
      </c>
      <c r="BX296" s="39" t="str">
        <f t="shared" si="202"/>
        <v/>
      </c>
      <c r="BY296" s="39" t="str">
        <f t="shared" si="203"/>
        <v/>
      </c>
      <c r="BZ296" s="39" t="str">
        <f t="shared" si="204"/>
        <v/>
      </c>
      <c r="CA296" s="39" t="str">
        <f t="shared" si="205"/>
        <v/>
      </c>
      <c r="CB296" s="39" t="str">
        <f t="shared" si="206"/>
        <v/>
      </c>
      <c r="CC296" s="39" t="str">
        <f t="shared" si="207"/>
        <v/>
      </c>
      <c r="CD296" s="39" t="str">
        <f t="shared" si="208"/>
        <v/>
      </c>
      <c r="CE296" s="39" t="str">
        <f t="shared" si="209"/>
        <v/>
      </c>
      <c r="CF296" s="39" t="str">
        <f t="shared" si="210"/>
        <v/>
      </c>
      <c r="CG296" s="39" t="str">
        <f t="shared" si="211"/>
        <v/>
      </c>
      <c r="CH296" s="39" t="str">
        <f t="shared" si="212"/>
        <v/>
      </c>
      <c r="CI296" s="39" t="str">
        <f t="shared" si="213"/>
        <v/>
      </c>
    </row>
    <row r="297" spans="1:87">
      <c r="A297" s="18"/>
      <c r="B297" s="15" t="str">
        <f>'Gene Table'!E296</f>
        <v>mmu-miR-105</v>
      </c>
      <c r="C297" s="15" t="str">
        <f>'Gene Table'!B296</f>
        <v>M06</v>
      </c>
      <c r="D297" s="16" t="str">
        <f>IF(SUM('Test Sample Data'!D$3:D$98)&gt;10,IF(AND(ISNUMBER('Test Sample Data'!D296),'Test Sample Data'!D296&lt;$B$1,'Test Sample Data'!D296&gt;0),'Test Sample Data'!D296,$B$1),"")</f>
        <v/>
      </c>
      <c r="E297" s="17" t="str">
        <f>IF(SUM('Test Sample Data'!E$3:E$98)&gt;10,IF(AND(ISNUMBER('Test Sample Data'!E296),'Test Sample Data'!E296&lt;$B$1,'Test Sample Data'!E296&gt;0),'Test Sample Data'!E296,$B$1),"")</f>
        <v/>
      </c>
      <c r="F297" s="17" t="str">
        <f>IF(SUM('Test Sample Data'!F$3:F$98)&gt;10,IF(AND(ISNUMBER('Test Sample Data'!F296),'Test Sample Data'!F296&lt;$B$1,'Test Sample Data'!F296&gt;0),'Test Sample Data'!F296,$B$1),"")</f>
        <v/>
      </c>
      <c r="G297" s="17" t="str">
        <f>IF(SUM('Test Sample Data'!G$3:G$98)&gt;10,IF(AND(ISNUMBER('Test Sample Data'!G296),'Test Sample Data'!G296&lt;$B$1,'Test Sample Data'!G296&gt;0),'Test Sample Data'!G296,$B$1),"")</f>
        <v/>
      </c>
      <c r="H297" s="17" t="str">
        <f>IF(SUM('Test Sample Data'!H$3:H$98)&gt;10,IF(AND(ISNUMBER('Test Sample Data'!H296),'Test Sample Data'!H296&lt;$B$1,'Test Sample Data'!H296&gt;0),'Test Sample Data'!H296,$B$1),"")</f>
        <v/>
      </c>
      <c r="I297" s="17" t="str">
        <f>IF(SUM('Test Sample Data'!I$3:I$98)&gt;10,IF(AND(ISNUMBER('Test Sample Data'!I296),'Test Sample Data'!I296&lt;$B$1,'Test Sample Data'!I296&gt;0),'Test Sample Data'!I296,$B$1),"")</f>
        <v/>
      </c>
      <c r="J297" s="17" t="str">
        <f>IF(SUM('Test Sample Data'!J$3:J$98)&gt;10,IF(AND(ISNUMBER('Test Sample Data'!J296),'Test Sample Data'!J296&lt;$B$1,'Test Sample Data'!J296&gt;0),'Test Sample Data'!J296,$B$1),"")</f>
        <v/>
      </c>
      <c r="K297" s="17" t="str">
        <f>IF(SUM('Test Sample Data'!K$3:K$98)&gt;10,IF(AND(ISNUMBER('Test Sample Data'!K296),'Test Sample Data'!K296&lt;$B$1,'Test Sample Data'!K296&gt;0),'Test Sample Data'!K296,$B$1),"")</f>
        <v/>
      </c>
      <c r="L297" s="17" t="str">
        <f>IF(SUM('Test Sample Data'!L$3:L$98)&gt;10,IF(AND(ISNUMBER('Test Sample Data'!L296),'Test Sample Data'!L296&lt;$B$1,'Test Sample Data'!L296&gt;0),'Test Sample Data'!L296,$B$1),"")</f>
        <v/>
      </c>
      <c r="M297" s="17" t="str">
        <f>IF(SUM('Test Sample Data'!M$3:M$98)&gt;10,IF(AND(ISNUMBER('Test Sample Data'!M296),'Test Sample Data'!M296&lt;$B$1,'Test Sample Data'!M296&gt;0),'Test Sample Data'!M296,$B$1),"")</f>
        <v/>
      </c>
      <c r="N297" s="17" t="str">
        <f>'Gene Table'!E296</f>
        <v>mmu-miR-105</v>
      </c>
      <c r="O297" s="17" t="str">
        <f>'Gene Table'!B296</f>
        <v>M06</v>
      </c>
      <c r="P297" s="17" t="str">
        <f>IF(SUM('Control Sample Data'!D$3:D$98)&gt;10,IF(AND(ISNUMBER('Control Sample Data'!D296),'Control Sample Data'!D296&lt;$B$1,'Control Sample Data'!D296&gt;0),'Control Sample Data'!D296,$B$1),"")</f>
        <v/>
      </c>
      <c r="Q297" s="17" t="str">
        <f>IF(SUM('Control Sample Data'!E$3:E$98)&gt;10,IF(AND(ISNUMBER('Control Sample Data'!E296),'Control Sample Data'!E296&lt;$B$1,'Control Sample Data'!E296&gt;0),'Control Sample Data'!E296,$B$1),"")</f>
        <v/>
      </c>
      <c r="R297" s="17" t="str">
        <f>IF(SUM('Control Sample Data'!F$3:F$98)&gt;10,IF(AND(ISNUMBER('Control Sample Data'!F296),'Control Sample Data'!F296&lt;$B$1,'Control Sample Data'!F296&gt;0),'Control Sample Data'!F296,$B$1),"")</f>
        <v/>
      </c>
      <c r="S297" s="17" t="str">
        <f>IF(SUM('Control Sample Data'!G$3:G$98)&gt;10,IF(AND(ISNUMBER('Control Sample Data'!G296),'Control Sample Data'!G296&lt;$B$1,'Control Sample Data'!G296&gt;0),'Control Sample Data'!G296,$B$1),"")</f>
        <v/>
      </c>
      <c r="T297" s="17" t="str">
        <f>IF(SUM('Control Sample Data'!H$3:H$98)&gt;10,IF(AND(ISNUMBER('Control Sample Data'!H296),'Control Sample Data'!H296&lt;$B$1,'Control Sample Data'!H296&gt;0),'Control Sample Data'!H296,$B$1),"")</f>
        <v/>
      </c>
      <c r="U297" s="17" t="str">
        <f>IF(SUM('Control Sample Data'!I$3:I$98)&gt;10,IF(AND(ISNUMBER('Control Sample Data'!I296),'Control Sample Data'!I296&lt;$B$1,'Control Sample Data'!I296&gt;0),'Control Sample Data'!I296,$B$1),"")</f>
        <v/>
      </c>
      <c r="V297" s="17" t="str">
        <f>IF(SUM('Control Sample Data'!J$3:J$98)&gt;10,IF(AND(ISNUMBER('Control Sample Data'!J296),'Control Sample Data'!J296&lt;$B$1,'Control Sample Data'!J296&gt;0),'Control Sample Data'!J296,$B$1),"")</f>
        <v/>
      </c>
      <c r="W297" s="17" t="str">
        <f>IF(SUM('Control Sample Data'!K$3:K$98)&gt;10,IF(AND(ISNUMBER('Control Sample Data'!K296),'Control Sample Data'!K296&lt;$B$1,'Control Sample Data'!K296&gt;0),'Control Sample Data'!K296,$B$1),"")</f>
        <v/>
      </c>
      <c r="X297" s="17" t="str">
        <f>IF(SUM('Control Sample Data'!L$3:L$98)&gt;10,IF(AND(ISNUMBER('Control Sample Data'!L296),'Control Sample Data'!L296&lt;$B$1,'Control Sample Data'!L296&gt;0),'Control Sample Data'!L296,$B$1),"")</f>
        <v/>
      </c>
      <c r="Y297" s="40" t="str">
        <f>IF(SUM('Control Sample Data'!M$3:M$98)&gt;10,IF(AND(ISNUMBER('Control Sample Data'!M296),'Control Sample Data'!M296&lt;$B$1,'Control Sample Data'!M296&gt;0),'Control Sample Data'!M296,$B$1),"")</f>
        <v/>
      </c>
      <c r="Z297" s="41"/>
      <c r="AA297" s="41"/>
      <c r="AB297" s="41"/>
      <c r="AC297" s="41"/>
      <c r="AD297" s="41"/>
      <c r="AE297" s="41"/>
      <c r="AF297" s="41"/>
      <c r="AG297" s="41"/>
      <c r="AH297" s="41"/>
      <c r="AI297" s="41"/>
      <c r="AJ297" s="41"/>
      <c r="AK297" s="41"/>
      <c r="AL297" s="41"/>
      <c r="AM297" s="41"/>
      <c r="AN297" s="41"/>
      <c r="AO297" s="41"/>
      <c r="AP297" s="41"/>
      <c r="AQ297" s="41"/>
      <c r="AR297" s="41"/>
      <c r="AS297" s="41"/>
      <c r="AT297" s="36" t="str">
        <f t="shared" si="174"/>
        <v/>
      </c>
      <c r="AU297" s="36" t="str">
        <f t="shared" si="175"/>
        <v/>
      </c>
      <c r="AV297" s="36" t="str">
        <f t="shared" si="176"/>
        <v/>
      </c>
      <c r="AW297" s="36" t="str">
        <f t="shared" si="177"/>
        <v/>
      </c>
      <c r="AX297" s="36" t="str">
        <f t="shared" si="178"/>
        <v/>
      </c>
      <c r="AY297" s="36" t="str">
        <f t="shared" si="179"/>
        <v/>
      </c>
      <c r="AZ297" s="36" t="str">
        <f t="shared" si="180"/>
        <v/>
      </c>
      <c r="BA297" s="36" t="str">
        <f t="shared" si="181"/>
        <v/>
      </c>
      <c r="BB297" s="36" t="str">
        <f t="shared" si="182"/>
        <v/>
      </c>
      <c r="BC297" s="36" t="str">
        <f t="shared" si="183"/>
        <v/>
      </c>
      <c r="BD297" s="36" t="str">
        <f t="shared" si="184"/>
        <v/>
      </c>
      <c r="BE297" s="36" t="str">
        <f t="shared" si="185"/>
        <v/>
      </c>
      <c r="BF297" s="36" t="str">
        <f t="shared" si="186"/>
        <v/>
      </c>
      <c r="BG297" s="36" t="str">
        <f t="shared" si="187"/>
        <v/>
      </c>
      <c r="BH297" s="36" t="str">
        <f t="shared" si="188"/>
        <v/>
      </c>
      <c r="BI297" s="36" t="str">
        <f t="shared" si="189"/>
        <v/>
      </c>
      <c r="BJ297" s="36" t="str">
        <f t="shared" si="190"/>
        <v/>
      </c>
      <c r="BK297" s="36" t="str">
        <f t="shared" si="191"/>
        <v/>
      </c>
      <c r="BL297" s="36" t="str">
        <f t="shared" si="192"/>
        <v/>
      </c>
      <c r="BM297" s="36" t="str">
        <f t="shared" si="193"/>
        <v/>
      </c>
      <c r="BN297" s="38" t="e">
        <f t="shared" si="214"/>
        <v>#DIV/0!</v>
      </c>
      <c r="BO297" s="38" t="e">
        <f t="shared" si="215"/>
        <v>#DIV/0!</v>
      </c>
      <c r="BP297" s="39" t="str">
        <f t="shared" si="194"/>
        <v/>
      </c>
      <c r="BQ297" s="39" t="str">
        <f t="shared" si="195"/>
        <v/>
      </c>
      <c r="BR297" s="39" t="str">
        <f t="shared" si="196"/>
        <v/>
      </c>
      <c r="BS297" s="39" t="str">
        <f t="shared" si="197"/>
        <v/>
      </c>
      <c r="BT297" s="39" t="str">
        <f t="shared" si="198"/>
        <v/>
      </c>
      <c r="BU297" s="39" t="str">
        <f t="shared" si="199"/>
        <v/>
      </c>
      <c r="BV297" s="39" t="str">
        <f t="shared" si="200"/>
        <v/>
      </c>
      <c r="BW297" s="39" t="str">
        <f t="shared" si="201"/>
        <v/>
      </c>
      <c r="BX297" s="39" t="str">
        <f t="shared" si="202"/>
        <v/>
      </c>
      <c r="BY297" s="39" t="str">
        <f t="shared" si="203"/>
        <v/>
      </c>
      <c r="BZ297" s="39" t="str">
        <f t="shared" si="204"/>
        <v/>
      </c>
      <c r="CA297" s="39" t="str">
        <f t="shared" si="205"/>
        <v/>
      </c>
      <c r="CB297" s="39" t="str">
        <f t="shared" si="206"/>
        <v/>
      </c>
      <c r="CC297" s="39" t="str">
        <f t="shared" si="207"/>
        <v/>
      </c>
      <c r="CD297" s="39" t="str">
        <f t="shared" si="208"/>
        <v/>
      </c>
      <c r="CE297" s="39" t="str">
        <f t="shared" si="209"/>
        <v/>
      </c>
      <c r="CF297" s="39" t="str">
        <f t="shared" si="210"/>
        <v/>
      </c>
      <c r="CG297" s="39" t="str">
        <f t="shared" si="211"/>
        <v/>
      </c>
      <c r="CH297" s="39" t="str">
        <f t="shared" si="212"/>
        <v/>
      </c>
      <c r="CI297" s="39" t="str">
        <f t="shared" si="213"/>
        <v/>
      </c>
    </row>
    <row r="298" spans="1:87">
      <c r="A298" s="18"/>
      <c r="B298" s="15" t="str">
        <f>'Gene Table'!E297</f>
        <v>mmu-miR-32-5p</v>
      </c>
      <c r="C298" s="15" t="str">
        <f>'Gene Table'!B297</f>
        <v>M07</v>
      </c>
      <c r="D298" s="16" t="str">
        <f>IF(SUM('Test Sample Data'!D$3:D$98)&gt;10,IF(AND(ISNUMBER('Test Sample Data'!D297),'Test Sample Data'!D297&lt;$B$1,'Test Sample Data'!D297&gt;0),'Test Sample Data'!D297,$B$1),"")</f>
        <v/>
      </c>
      <c r="E298" s="17" t="str">
        <f>IF(SUM('Test Sample Data'!E$3:E$98)&gt;10,IF(AND(ISNUMBER('Test Sample Data'!E297),'Test Sample Data'!E297&lt;$B$1,'Test Sample Data'!E297&gt;0),'Test Sample Data'!E297,$B$1),"")</f>
        <v/>
      </c>
      <c r="F298" s="17" t="str">
        <f>IF(SUM('Test Sample Data'!F$3:F$98)&gt;10,IF(AND(ISNUMBER('Test Sample Data'!F297),'Test Sample Data'!F297&lt;$B$1,'Test Sample Data'!F297&gt;0),'Test Sample Data'!F297,$B$1),"")</f>
        <v/>
      </c>
      <c r="G298" s="17" t="str">
        <f>IF(SUM('Test Sample Data'!G$3:G$98)&gt;10,IF(AND(ISNUMBER('Test Sample Data'!G297),'Test Sample Data'!G297&lt;$B$1,'Test Sample Data'!G297&gt;0),'Test Sample Data'!G297,$B$1),"")</f>
        <v/>
      </c>
      <c r="H298" s="17" t="str">
        <f>IF(SUM('Test Sample Data'!H$3:H$98)&gt;10,IF(AND(ISNUMBER('Test Sample Data'!H297),'Test Sample Data'!H297&lt;$B$1,'Test Sample Data'!H297&gt;0),'Test Sample Data'!H297,$B$1),"")</f>
        <v/>
      </c>
      <c r="I298" s="17" t="str">
        <f>IF(SUM('Test Sample Data'!I$3:I$98)&gt;10,IF(AND(ISNUMBER('Test Sample Data'!I297),'Test Sample Data'!I297&lt;$B$1,'Test Sample Data'!I297&gt;0),'Test Sample Data'!I297,$B$1),"")</f>
        <v/>
      </c>
      <c r="J298" s="17" t="str">
        <f>IF(SUM('Test Sample Data'!J$3:J$98)&gt;10,IF(AND(ISNUMBER('Test Sample Data'!J297),'Test Sample Data'!J297&lt;$B$1,'Test Sample Data'!J297&gt;0),'Test Sample Data'!J297,$B$1),"")</f>
        <v/>
      </c>
      <c r="K298" s="17" t="str">
        <f>IF(SUM('Test Sample Data'!K$3:K$98)&gt;10,IF(AND(ISNUMBER('Test Sample Data'!K297),'Test Sample Data'!K297&lt;$B$1,'Test Sample Data'!K297&gt;0),'Test Sample Data'!K297,$B$1),"")</f>
        <v/>
      </c>
      <c r="L298" s="17" t="str">
        <f>IF(SUM('Test Sample Data'!L$3:L$98)&gt;10,IF(AND(ISNUMBER('Test Sample Data'!L297),'Test Sample Data'!L297&lt;$B$1,'Test Sample Data'!L297&gt;0),'Test Sample Data'!L297,$B$1),"")</f>
        <v/>
      </c>
      <c r="M298" s="17" t="str">
        <f>IF(SUM('Test Sample Data'!M$3:M$98)&gt;10,IF(AND(ISNUMBER('Test Sample Data'!M297),'Test Sample Data'!M297&lt;$B$1,'Test Sample Data'!M297&gt;0),'Test Sample Data'!M297,$B$1),"")</f>
        <v/>
      </c>
      <c r="N298" s="17" t="str">
        <f>'Gene Table'!E297</f>
        <v>mmu-miR-32-5p</v>
      </c>
      <c r="O298" s="17" t="str">
        <f>'Gene Table'!B297</f>
        <v>M07</v>
      </c>
      <c r="P298" s="17" t="str">
        <f>IF(SUM('Control Sample Data'!D$3:D$98)&gt;10,IF(AND(ISNUMBER('Control Sample Data'!D297),'Control Sample Data'!D297&lt;$B$1,'Control Sample Data'!D297&gt;0),'Control Sample Data'!D297,$B$1),"")</f>
        <v/>
      </c>
      <c r="Q298" s="17" t="str">
        <f>IF(SUM('Control Sample Data'!E$3:E$98)&gt;10,IF(AND(ISNUMBER('Control Sample Data'!E297),'Control Sample Data'!E297&lt;$B$1,'Control Sample Data'!E297&gt;0),'Control Sample Data'!E297,$B$1),"")</f>
        <v/>
      </c>
      <c r="R298" s="17" t="str">
        <f>IF(SUM('Control Sample Data'!F$3:F$98)&gt;10,IF(AND(ISNUMBER('Control Sample Data'!F297),'Control Sample Data'!F297&lt;$B$1,'Control Sample Data'!F297&gt;0),'Control Sample Data'!F297,$B$1),"")</f>
        <v/>
      </c>
      <c r="S298" s="17" t="str">
        <f>IF(SUM('Control Sample Data'!G$3:G$98)&gt;10,IF(AND(ISNUMBER('Control Sample Data'!G297),'Control Sample Data'!G297&lt;$B$1,'Control Sample Data'!G297&gt;0),'Control Sample Data'!G297,$B$1),"")</f>
        <v/>
      </c>
      <c r="T298" s="17" t="str">
        <f>IF(SUM('Control Sample Data'!H$3:H$98)&gt;10,IF(AND(ISNUMBER('Control Sample Data'!H297),'Control Sample Data'!H297&lt;$B$1,'Control Sample Data'!H297&gt;0),'Control Sample Data'!H297,$B$1),"")</f>
        <v/>
      </c>
      <c r="U298" s="17" t="str">
        <f>IF(SUM('Control Sample Data'!I$3:I$98)&gt;10,IF(AND(ISNUMBER('Control Sample Data'!I297),'Control Sample Data'!I297&lt;$B$1,'Control Sample Data'!I297&gt;0),'Control Sample Data'!I297,$B$1),"")</f>
        <v/>
      </c>
      <c r="V298" s="17" t="str">
        <f>IF(SUM('Control Sample Data'!J$3:J$98)&gt;10,IF(AND(ISNUMBER('Control Sample Data'!J297),'Control Sample Data'!J297&lt;$B$1,'Control Sample Data'!J297&gt;0),'Control Sample Data'!J297,$B$1),"")</f>
        <v/>
      </c>
      <c r="W298" s="17" t="str">
        <f>IF(SUM('Control Sample Data'!K$3:K$98)&gt;10,IF(AND(ISNUMBER('Control Sample Data'!K297),'Control Sample Data'!K297&lt;$B$1,'Control Sample Data'!K297&gt;0),'Control Sample Data'!K297,$B$1),"")</f>
        <v/>
      </c>
      <c r="X298" s="17" t="str">
        <f>IF(SUM('Control Sample Data'!L$3:L$98)&gt;10,IF(AND(ISNUMBER('Control Sample Data'!L297),'Control Sample Data'!L297&lt;$B$1,'Control Sample Data'!L297&gt;0),'Control Sample Data'!L297,$B$1),"")</f>
        <v/>
      </c>
      <c r="Y298" s="40" t="str">
        <f>IF(SUM('Control Sample Data'!M$3:M$98)&gt;10,IF(AND(ISNUMBER('Control Sample Data'!M297),'Control Sample Data'!M297&lt;$B$1,'Control Sample Data'!M297&gt;0),'Control Sample Data'!M297,$B$1),"")</f>
        <v/>
      </c>
      <c r="Z298" s="41"/>
      <c r="AA298" s="41"/>
      <c r="AB298" s="41"/>
      <c r="AC298" s="41"/>
      <c r="AD298" s="41"/>
      <c r="AE298" s="41"/>
      <c r="AF298" s="41"/>
      <c r="AG298" s="41"/>
      <c r="AH298" s="41"/>
      <c r="AI298" s="41"/>
      <c r="AJ298" s="41"/>
      <c r="AK298" s="41"/>
      <c r="AL298" s="41"/>
      <c r="AM298" s="41"/>
      <c r="AN298" s="41"/>
      <c r="AO298" s="41"/>
      <c r="AP298" s="41"/>
      <c r="AQ298" s="41"/>
      <c r="AR298" s="41"/>
      <c r="AS298" s="41"/>
      <c r="AT298" s="36" t="str">
        <f t="shared" si="174"/>
        <v/>
      </c>
      <c r="AU298" s="36" t="str">
        <f t="shared" si="175"/>
        <v/>
      </c>
      <c r="AV298" s="36" t="str">
        <f t="shared" si="176"/>
        <v/>
      </c>
      <c r="AW298" s="36" t="str">
        <f t="shared" si="177"/>
        <v/>
      </c>
      <c r="AX298" s="36" t="str">
        <f t="shared" si="178"/>
        <v/>
      </c>
      <c r="AY298" s="36" t="str">
        <f t="shared" si="179"/>
        <v/>
      </c>
      <c r="AZ298" s="36" t="str">
        <f t="shared" si="180"/>
        <v/>
      </c>
      <c r="BA298" s="36" t="str">
        <f t="shared" si="181"/>
        <v/>
      </c>
      <c r="BB298" s="36" t="str">
        <f t="shared" si="182"/>
        <v/>
      </c>
      <c r="BC298" s="36" t="str">
        <f t="shared" si="183"/>
        <v/>
      </c>
      <c r="BD298" s="36" t="str">
        <f t="shared" si="184"/>
        <v/>
      </c>
      <c r="BE298" s="36" t="str">
        <f t="shared" si="185"/>
        <v/>
      </c>
      <c r="BF298" s="36" t="str">
        <f t="shared" si="186"/>
        <v/>
      </c>
      <c r="BG298" s="36" t="str">
        <f t="shared" si="187"/>
        <v/>
      </c>
      <c r="BH298" s="36" t="str">
        <f t="shared" si="188"/>
        <v/>
      </c>
      <c r="BI298" s="36" t="str">
        <f t="shared" si="189"/>
        <v/>
      </c>
      <c r="BJ298" s="36" t="str">
        <f t="shared" si="190"/>
        <v/>
      </c>
      <c r="BK298" s="36" t="str">
        <f t="shared" si="191"/>
        <v/>
      </c>
      <c r="BL298" s="36" t="str">
        <f t="shared" si="192"/>
        <v/>
      </c>
      <c r="BM298" s="36" t="str">
        <f t="shared" si="193"/>
        <v/>
      </c>
      <c r="BN298" s="38" t="e">
        <f t="shared" si="214"/>
        <v>#DIV/0!</v>
      </c>
      <c r="BO298" s="38" t="e">
        <f t="shared" si="215"/>
        <v>#DIV/0!</v>
      </c>
      <c r="BP298" s="39" t="str">
        <f t="shared" si="194"/>
        <v/>
      </c>
      <c r="BQ298" s="39" t="str">
        <f t="shared" si="195"/>
        <v/>
      </c>
      <c r="BR298" s="39" t="str">
        <f t="shared" si="196"/>
        <v/>
      </c>
      <c r="BS298" s="39" t="str">
        <f t="shared" si="197"/>
        <v/>
      </c>
      <c r="BT298" s="39" t="str">
        <f t="shared" si="198"/>
        <v/>
      </c>
      <c r="BU298" s="39" t="str">
        <f t="shared" si="199"/>
        <v/>
      </c>
      <c r="BV298" s="39" t="str">
        <f t="shared" si="200"/>
        <v/>
      </c>
      <c r="BW298" s="39" t="str">
        <f t="shared" si="201"/>
        <v/>
      </c>
      <c r="BX298" s="39" t="str">
        <f t="shared" si="202"/>
        <v/>
      </c>
      <c r="BY298" s="39" t="str">
        <f t="shared" si="203"/>
        <v/>
      </c>
      <c r="BZ298" s="39" t="str">
        <f t="shared" si="204"/>
        <v/>
      </c>
      <c r="CA298" s="39" t="str">
        <f t="shared" si="205"/>
        <v/>
      </c>
      <c r="CB298" s="39" t="str">
        <f t="shared" si="206"/>
        <v/>
      </c>
      <c r="CC298" s="39" t="str">
        <f t="shared" si="207"/>
        <v/>
      </c>
      <c r="CD298" s="39" t="str">
        <f t="shared" si="208"/>
        <v/>
      </c>
      <c r="CE298" s="39" t="str">
        <f t="shared" si="209"/>
        <v/>
      </c>
      <c r="CF298" s="39" t="str">
        <f t="shared" si="210"/>
        <v/>
      </c>
      <c r="CG298" s="39" t="str">
        <f t="shared" si="211"/>
        <v/>
      </c>
      <c r="CH298" s="39" t="str">
        <f t="shared" si="212"/>
        <v/>
      </c>
      <c r="CI298" s="39" t="str">
        <f t="shared" si="213"/>
        <v/>
      </c>
    </row>
    <row r="299" spans="1:87">
      <c r="A299" s="18"/>
      <c r="B299" s="15" t="str">
        <f>'Gene Table'!E298</f>
        <v>mmu-miR-1191</v>
      </c>
      <c r="C299" s="15" t="str">
        <f>'Gene Table'!B298</f>
        <v>M08</v>
      </c>
      <c r="D299" s="16" t="str">
        <f>IF(SUM('Test Sample Data'!D$3:D$98)&gt;10,IF(AND(ISNUMBER('Test Sample Data'!D298),'Test Sample Data'!D298&lt;$B$1,'Test Sample Data'!D298&gt;0),'Test Sample Data'!D298,$B$1),"")</f>
        <v/>
      </c>
      <c r="E299" s="17" t="str">
        <f>IF(SUM('Test Sample Data'!E$3:E$98)&gt;10,IF(AND(ISNUMBER('Test Sample Data'!E298),'Test Sample Data'!E298&lt;$B$1,'Test Sample Data'!E298&gt;0),'Test Sample Data'!E298,$B$1),"")</f>
        <v/>
      </c>
      <c r="F299" s="17" t="str">
        <f>IF(SUM('Test Sample Data'!F$3:F$98)&gt;10,IF(AND(ISNUMBER('Test Sample Data'!F298),'Test Sample Data'!F298&lt;$B$1,'Test Sample Data'!F298&gt;0),'Test Sample Data'!F298,$B$1),"")</f>
        <v/>
      </c>
      <c r="G299" s="17" t="str">
        <f>IF(SUM('Test Sample Data'!G$3:G$98)&gt;10,IF(AND(ISNUMBER('Test Sample Data'!G298),'Test Sample Data'!G298&lt;$B$1,'Test Sample Data'!G298&gt;0),'Test Sample Data'!G298,$B$1),"")</f>
        <v/>
      </c>
      <c r="H299" s="17" t="str">
        <f>IF(SUM('Test Sample Data'!H$3:H$98)&gt;10,IF(AND(ISNUMBER('Test Sample Data'!H298),'Test Sample Data'!H298&lt;$B$1,'Test Sample Data'!H298&gt;0),'Test Sample Data'!H298,$B$1),"")</f>
        <v/>
      </c>
      <c r="I299" s="17" t="str">
        <f>IF(SUM('Test Sample Data'!I$3:I$98)&gt;10,IF(AND(ISNUMBER('Test Sample Data'!I298),'Test Sample Data'!I298&lt;$B$1,'Test Sample Data'!I298&gt;0),'Test Sample Data'!I298,$B$1),"")</f>
        <v/>
      </c>
      <c r="J299" s="17" t="str">
        <f>IF(SUM('Test Sample Data'!J$3:J$98)&gt;10,IF(AND(ISNUMBER('Test Sample Data'!J298),'Test Sample Data'!J298&lt;$B$1,'Test Sample Data'!J298&gt;0),'Test Sample Data'!J298,$B$1),"")</f>
        <v/>
      </c>
      <c r="K299" s="17" t="str">
        <f>IF(SUM('Test Sample Data'!K$3:K$98)&gt;10,IF(AND(ISNUMBER('Test Sample Data'!K298),'Test Sample Data'!K298&lt;$B$1,'Test Sample Data'!K298&gt;0),'Test Sample Data'!K298,$B$1),"")</f>
        <v/>
      </c>
      <c r="L299" s="17" t="str">
        <f>IF(SUM('Test Sample Data'!L$3:L$98)&gt;10,IF(AND(ISNUMBER('Test Sample Data'!L298),'Test Sample Data'!L298&lt;$B$1,'Test Sample Data'!L298&gt;0),'Test Sample Data'!L298,$B$1),"")</f>
        <v/>
      </c>
      <c r="M299" s="17" t="str">
        <f>IF(SUM('Test Sample Data'!M$3:M$98)&gt;10,IF(AND(ISNUMBER('Test Sample Data'!M298),'Test Sample Data'!M298&lt;$B$1,'Test Sample Data'!M298&gt;0),'Test Sample Data'!M298,$B$1),"")</f>
        <v/>
      </c>
      <c r="N299" s="17" t="str">
        <f>'Gene Table'!E298</f>
        <v>mmu-miR-1191</v>
      </c>
      <c r="O299" s="17" t="str">
        <f>'Gene Table'!B298</f>
        <v>M08</v>
      </c>
      <c r="P299" s="17" t="str">
        <f>IF(SUM('Control Sample Data'!D$3:D$98)&gt;10,IF(AND(ISNUMBER('Control Sample Data'!D298),'Control Sample Data'!D298&lt;$B$1,'Control Sample Data'!D298&gt;0),'Control Sample Data'!D298,$B$1),"")</f>
        <v/>
      </c>
      <c r="Q299" s="17" t="str">
        <f>IF(SUM('Control Sample Data'!E$3:E$98)&gt;10,IF(AND(ISNUMBER('Control Sample Data'!E298),'Control Sample Data'!E298&lt;$B$1,'Control Sample Data'!E298&gt;0),'Control Sample Data'!E298,$B$1),"")</f>
        <v/>
      </c>
      <c r="R299" s="17" t="str">
        <f>IF(SUM('Control Sample Data'!F$3:F$98)&gt;10,IF(AND(ISNUMBER('Control Sample Data'!F298),'Control Sample Data'!F298&lt;$B$1,'Control Sample Data'!F298&gt;0),'Control Sample Data'!F298,$B$1),"")</f>
        <v/>
      </c>
      <c r="S299" s="17" t="str">
        <f>IF(SUM('Control Sample Data'!G$3:G$98)&gt;10,IF(AND(ISNUMBER('Control Sample Data'!G298),'Control Sample Data'!G298&lt;$B$1,'Control Sample Data'!G298&gt;0),'Control Sample Data'!G298,$B$1),"")</f>
        <v/>
      </c>
      <c r="T299" s="17" t="str">
        <f>IF(SUM('Control Sample Data'!H$3:H$98)&gt;10,IF(AND(ISNUMBER('Control Sample Data'!H298),'Control Sample Data'!H298&lt;$B$1,'Control Sample Data'!H298&gt;0),'Control Sample Data'!H298,$B$1),"")</f>
        <v/>
      </c>
      <c r="U299" s="17" t="str">
        <f>IF(SUM('Control Sample Data'!I$3:I$98)&gt;10,IF(AND(ISNUMBER('Control Sample Data'!I298),'Control Sample Data'!I298&lt;$B$1,'Control Sample Data'!I298&gt;0),'Control Sample Data'!I298,$B$1),"")</f>
        <v/>
      </c>
      <c r="V299" s="17" t="str">
        <f>IF(SUM('Control Sample Data'!J$3:J$98)&gt;10,IF(AND(ISNUMBER('Control Sample Data'!J298),'Control Sample Data'!J298&lt;$B$1,'Control Sample Data'!J298&gt;0),'Control Sample Data'!J298,$B$1),"")</f>
        <v/>
      </c>
      <c r="W299" s="17" t="str">
        <f>IF(SUM('Control Sample Data'!K$3:K$98)&gt;10,IF(AND(ISNUMBER('Control Sample Data'!K298),'Control Sample Data'!K298&lt;$B$1,'Control Sample Data'!K298&gt;0),'Control Sample Data'!K298,$B$1),"")</f>
        <v/>
      </c>
      <c r="X299" s="17" t="str">
        <f>IF(SUM('Control Sample Data'!L$3:L$98)&gt;10,IF(AND(ISNUMBER('Control Sample Data'!L298),'Control Sample Data'!L298&lt;$B$1,'Control Sample Data'!L298&gt;0),'Control Sample Data'!L298,$B$1),"")</f>
        <v/>
      </c>
      <c r="Y299" s="40" t="str">
        <f>IF(SUM('Control Sample Data'!M$3:M$98)&gt;10,IF(AND(ISNUMBER('Control Sample Data'!M298),'Control Sample Data'!M298&lt;$B$1,'Control Sample Data'!M298&gt;0),'Control Sample Data'!M298,$B$1),"")</f>
        <v/>
      </c>
      <c r="Z299" s="41"/>
      <c r="AA299" s="41"/>
      <c r="AB299" s="41"/>
      <c r="AC299" s="41"/>
      <c r="AD299" s="41"/>
      <c r="AE299" s="41"/>
      <c r="AF299" s="41"/>
      <c r="AG299" s="41"/>
      <c r="AH299" s="41"/>
      <c r="AI299" s="41"/>
      <c r="AJ299" s="41"/>
      <c r="AK299" s="41"/>
      <c r="AL299" s="41"/>
      <c r="AM299" s="41"/>
      <c r="AN299" s="41"/>
      <c r="AO299" s="41"/>
      <c r="AP299" s="41"/>
      <c r="AQ299" s="41"/>
      <c r="AR299" s="41"/>
      <c r="AS299" s="41"/>
      <c r="AT299" s="36" t="str">
        <f t="shared" si="174"/>
        <v/>
      </c>
      <c r="AU299" s="36" t="str">
        <f t="shared" si="175"/>
        <v/>
      </c>
      <c r="AV299" s="36" t="str">
        <f t="shared" si="176"/>
        <v/>
      </c>
      <c r="AW299" s="36" t="str">
        <f t="shared" si="177"/>
        <v/>
      </c>
      <c r="AX299" s="36" t="str">
        <f t="shared" si="178"/>
        <v/>
      </c>
      <c r="AY299" s="36" t="str">
        <f t="shared" si="179"/>
        <v/>
      </c>
      <c r="AZ299" s="36" t="str">
        <f t="shared" si="180"/>
        <v/>
      </c>
      <c r="BA299" s="36" t="str">
        <f t="shared" si="181"/>
        <v/>
      </c>
      <c r="BB299" s="36" t="str">
        <f t="shared" si="182"/>
        <v/>
      </c>
      <c r="BC299" s="36" t="str">
        <f t="shared" si="183"/>
        <v/>
      </c>
      <c r="BD299" s="36" t="str">
        <f t="shared" si="184"/>
        <v/>
      </c>
      <c r="BE299" s="36" t="str">
        <f t="shared" si="185"/>
        <v/>
      </c>
      <c r="BF299" s="36" t="str">
        <f t="shared" si="186"/>
        <v/>
      </c>
      <c r="BG299" s="36" t="str">
        <f t="shared" si="187"/>
        <v/>
      </c>
      <c r="BH299" s="36" t="str">
        <f t="shared" si="188"/>
        <v/>
      </c>
      <c r="BI299" s="36" t="str">
        <f t="shared" si="189"/>
        <v/>
      </c>
      <c r="BJ299" s="36" t="str">
        <f t="shared" si="190"/>
        <v/>
      </c>
      <c r="BK299" s="36" t="str">
        <f t="shared" si="191"/>
        <v/>
      </c>
      <c r="BL299" s="36" t="str">
        <f t="shared" si="192"/>
        <v/>
      </c>
      <c r="BM299" s="36" t="str">
        <f t="shared" si="193"/>
        <v/>
      </c>
      <c r="BN299" s="38" t="e">
        <f t="shared" si="214"/>
        <v>#DIV/0!</v>
      </c>
      <c r="BO299" s="38" t="e">
        <f t="shared" si="215"/>
        <v>#DIV/0!</v>
      </c>
      <c r="BP299" s="39" t="str">
        <f t="shared" si="194"/>
        <v/>
      </c>
      <c r="BQ299" s="39" t="str">
        <f t="shared" si="195"/>
        <v/>
      </c>
      <c r="BR299" s="39" t="str">
        <f t="shared" si="196"/>
        <v/>
      </c>
      <c r="BS299" s="39" t="str">
        <f t="shared" si="197"/>
        <v/>
      </c>
      <c r="BT299" s="39" t="str">
        <f t="shared" si="198"/>
        <v/>
      </c>
      <c r="BU299" s="39" t="str">
        <f t="shared" si="199"/>
        <v/>
      </c>
      <c r="BV299" s="39" t="str">
        <f t="shared" si="200"/>
        <v/>
      </c>
      <c r="BW299" s="39" t="str">
        <f t="shared" si="201"/>
        <v/>
      </c>
      <c r="BX299" s="39" t="str">
        <f t="shared" si="202"/>
        <v/>
      </c>
      <c r="BY299" s="39" t="str">
        <f t="shared" si="203"/>
        <v/>
      </c>
      <c r="BZ299" s="39" t="str">
        <f t="shared" si="204"/>
        <v/>
      </c>
      <c r="CA299" s="39" t="str">
        <f t="shared" si="205"/>
        <v/>
      </c>
      <c r="CB299" s="39" t="str">
        <f t="shared" si="206"/>
        <v/>
      </c>
      <c r="CC299" s="39" t="str">
        <f t="shared" si="207"/>
        <v/>
      </c>
      <c r="CD299" s="39" t="str">
        <f t="shared" si="208"/>
        <v/>
      </c>
      <c r="CE299" s="39" t="str">
        <f t="shared" si="209"/>
        <v/>
      </c>
      <c r="CF299" s="39" t="str">
        <f t="shared" si="210"/>
        <v/>
      </c>
      <c r="CG299" s="39" t="str">
        <f t="shared" si="211"/>
        <v/>
      </c>
      <c r="CH299" s="39" t="str">
        <f t="shared" si="212"/>
        <v/>
      </c>
      <c r="CI299" s="39" t="str">
        <f t="shared" si="213"/>
        <v/>
      </c>
    </row>
    <row r="300" spans="1:87">
      <c r="A300" s="18"/>
      <c r="B300" s="15" t="str">
        <f>'Gene Table'!E299</f>
        <v>mmu-miR-320-3p</v>
      </c>
      <c r="C300" s="15" t="str">
        <f>'Gene Table'!B299</f>
        <v>M09</v>
      </c>
      <c r="D300" s="16" t="str">
        <f>IF(SUM('Test Sample Data'!D$3:D$98)&gt;10,IF(AND(ISNUMBER('Test Sample Data'!D299),'Test Sample Data'!D299&lt;$B$1,'Test Sample Data'!D299&gt;0),'Test Sample Data'!D299,$B$1),"")</f>
        <v/>
      </c>
      <c r="E300" s="17" t="str">
        <f>IF(SUM('Test Sample Data'!E$3:E$98)&gt;10,IF(AND(ISNUMBER('Test Sample Data'!E299),'Test Sample Data'!E299&lt;$B$1,'Test Sample Data'!E299&gt;0),'Test Sample Data'!E299,$B$1),"")</f>
        <v/>
      </c>
      <c r="F300" s="17" t="str">
        <f>IF(SUM('Test Sample Data'!F$3:F$98)&gt;10,IF(AND(ISNUMBER('Test Sample Data'!F299),'Test Sample Data'!F299&lt;$B$1,'Test Sample Data'!F299&gt;0),'Test Sample Data'!F299,$B$1),"")</f>
        <v/>
      </c>
      <c r="G300" s="17" t="str">
        <f>IF(SUM('Test Sample Data'!G$3:G$98)&gt;10,IF(AND(ISNUMBER('Test Sample Data'!G299),'Test Sample Data'!G299&lt;$B$1,'Test Sample Data'!G299&gt;0),'Test Sample Data'!G299,$B$1),"")</f>
        <v/>
      </c>
      <c r="H300" s="17" t="str">
        <f>IF(SUM('Test Sample Data'!H$3:H$98)&gt;10,IF(AND(ISNUMBER('Test Sample Data'!H299),'Test Sample Data'!H299&lt;$B$1,'Test Sample Data'!H299&gt;0),'Test Sample Data'!H299,$B$1),"")</f>
        <v/>
      </c>
      <c r="I300" s="17" t="str">
        <f>IF(SUM('Test Sample Data'!I$3:I$98)&gt;10,IF(AND(ISNUMBER('Test Sample Data'!I299),'Test Sample Data'!I299&lt;$B$1,'Test Sample Data'!I299&gt;0),'Test Sample Data'!I299,$B$1),"")</f>
        <v/>
      </c>
      <c r="J300" s="17" t="str">
        <f>IF(SUM('Test Sample Data'!J$3:J$98)&gt;10,IF(AND(ISNUMBER('Test Sample Data'!J299),'Test Sample Data'!J299&lt;$B$1,'Test Sample Data'!J299&gt;0),'Test Sample Data'!J299,$B$1),"")</f>
        <v/>
      </c>
      <c r="K300" s="17" t="str">
        <f>IF(SUM('Test Sample Data'!K$3:K$98)&gt;10,IF(AND(ISNUMBER('Test Sample Data'!K299),'Test Sample Data'!K299&lt;$B$1,'Test Sample Data'!K299&gt;0),'Test Sample Data'!K299,$B$1),"")</f>
        <v/>
      </c>
      <c r="L300" s="17" t="str">
        <f>IF(SUM('Test Sample Data'!L$3:L$98)&gt;10,IF(AND(ISNUMBER('Test Sample Data'!L299),'Test Sample Data'!L299&lt;$B$1,'Test Sample Data'!L299&gt;0),'Test Sample Data'!L299,$B$1),"")</f>
        <v/>
      </c>
      <c r="M300" s="17" t="str">
        <f>IF(SUM('Test Sample Data'!M$3:M$98)&gt;10,IF(AND(ISNUMBER('Test Sample Data'!M299),'Test Sample Data'!M299&lt;$B$1,'Test Sample Data'!M299&gt;0),'Test Sample Data'!M299,$B$1),"")</f>
        <v/>
      </c>
      <c r="N300" s="17" t="str">
        <f>'Gene Table'!E299</f>
        <v>mmu-miR-320-3p</v>
      </c>
      <c r="O300" s="17" t="str">
        <f>'Gene Table'!B299</f>
        <v>M09</v>
      </c>
      <c r="P300" s="17" t="str">
        <f>IF(SUM('Control Sample Data'!D$3:D$98)&gt;10,IF(AND(ISNUMBER('Control Sample Data'!D299),'Control Sample Data'!D299&lt;$B$1,'Control Sample Data'!D299&gt;0),'Control Sample Data'!D299,$B$1),"")</f>
        <v/>
      </c>
      <c r="Q300" s="17" t="str">
        <f>IF(SUM('Control Sample Data'!E$3:E$98)&gt;10,IF(AND(ISNUMBER('Control Sample Data'!E299),'Control Sample Data'!E299&lt;$B$1,'Control Sample Data'!E299&gt;0),'Control Sample Data'!E299,$B$1),"")</f>
        <v/>
      </c>
      <c r="R300" s="17" t="str">
        <f>IF(SUM('Control Sample Data'!F$3:F$98)&gt;10,IF(AND(ISNUMBER('Control Sample Data'!F299),'Control Sample Data'!F299&lt;$B$1,'Control Sample Data'!F299&gt;0),'Control Sample Data'!F299,$B$1),"")</f>
        <v/>
      </c>
      <c r="S300" s="17" t="str">
        <f>IF(SUM('Control Sample Data'!G$3:G$98)&gt;10,IF(AND(ISNUMBER('Control Sample Data'!G299),'Control Sample Data'!G299&lt;$B$1,'Control Sample Data'!G299&gt;0),'Control Sample Data'!G299,$B$1),"")</f>
        <v/>
      </c>
      <c r="T300" s="17" t="str">
        <f>IF(SUM('Control Sample Data'!H$3:H$98)&gt;10,IF(AND(ISNUMBER('Control Sample Data'!H299),'Control Sample Data'!H299&lt;$B$1,'Control Sample Data'!H299&gt;0),'Control Sample Data'!H299,$B$1),"")</f>
        <v/>
      </c>
      <c r="U300" s="17" t="str">
        <f>IF(SUM('Control Sample Data'!I$3:I$98)&gt;10,IF(AND(ISNUMBER('Control Sample Data'!I299),'Control Sample Data'!I299&lt;$B$1,'Control Sample Data'!I299&gt;0),'Control Sample Data'!I299,$B$1),"")</f>
        <v/>
      </c>
      <c r="V300" s="17" t="str">
        <f>IF(SUM('Control Sample Data'!J$3:J$98)&gt;10,IF(AND(ISNUMBER('Control Sample Data'!J299),'Control Sample Data'!J299&lt;$B$1,'Control Sample Data'!J299&gt;0),'Control Sample Data'!J299,$B$1),"")</f>
        <v/>
      </c>
      <c r="W300" s="17" t="str">
        <f>IF(SUM('Control Sample Data'!K$3:K$98)&gt;10,IF(AND(ISNUMBER('Control Sample Data'!K299),'Control Sample Data'!K299&lt;$B$1,'Control Sample Data'!K299&gt;0),'Control Sample Data'!K299,$B$1),"")</f>
        <v/>
      </c>
      <c r="X300" s="17" t="str">
        <f>IF(SUM('Control Sample Data'!L$3:L$98)&gt;10,IF(AND(ISNUMBER('Control Sample Data'!L299),'Control Sample Data'!L299&lt;$B$1,'Control Sample Data'!L299&gt;0),'Control Sample Data'!L299,$B$1),"")</f>
        <v/>
      </c>
      <c r="Y300" s="40" t="str">
        <f>IF(SUM('Control Sample Data'!M$3:M$98)&gt;10,IF(AND(ISNUMBER('Control Sample Data'!M299),'Control Sample Data'!M299&lt;$B$1,'Control Sample Data'!M299&gt;0),'Control Sample Data'!M299,$B$1),"")</f>
        <v/>
      </c>
      <c r="Z300" s="41"/>
      <c r="AA300" s="41"/>
      <c r="AB300" s="41"/>
      <c r="AC300" s="41"/>
      <c r="AD300" s="41"/>
      <c r="AE300" s="41"/>
      <c r="AF300" s="41"/>
      <c r="AG300" s="41"/>
      <c r="AH300" s="41"/>
      <c r="AI300" s="41"/>
      <c r="AJ300" s="41"/>
      <c r="AK300" s="41"/>
      <c r="AL300" s="41"/>
      <c r="AM300" s="41"/>
      <c r="AN300" s="41"/>
      <c r="AO300" s="41"/>
      <c r="AP300" s="41"/>
      <c r="AQ300" s="41"/>
      <c r="AR300" s="41"/>
      <c r="AS300" s="41"/>
      <c r="AT300" s="36" t="str">
        <f t="shared" si="174"/>
        <v/>
      </c>
      <c r="AU300" s="36" t="str">
        <f t="shared" si="175"/>
        <v/>
      </c>
      <c r="AV300" s="36" t="str">
        <f t="shared" si="176"/>
        <v/>
      </c>
      <c r="AW300" s="36" t="str">
        <f t="shared" si="177"/>
        <v/>
      </c>
      <c r="AX300" s="36" t="str">
        <f t="shared" si="178"/>
        <v/>
      </c>
      <c r="AY300" s="36" t="str">
        <f t="shared" si="179"/>
        <v/>
      </c>
      <c r="AZ300" s="36" t="str">
        <f t="shared" si="180"/>
        <v/>
      </c>
      <c r="BA300" s="36" t="str">
        <f t="shared" si="181"/>
        <v/>
      </c>
      <c r="BB300" s="36" t="str">
        <f t="shared" si="182"/>
        <v/>
      </c>
      <c r="BC300" s="36" t="str">
        <f t="shared" si="183"/>
        <v/>
      </c>
      <c r="BD300" s="36" t="str">
        <f t="shared" si="184"/>
        <v/>
      </c>
      <c r="BE300" s="36" t="str">
        <f t="shared" si="185"/>
        <v/>
      </c>
      <c r="BF300" s="36" t="str">
        <f t="shared" si="186"/>
        <v/>
      </c>
      <c r="BG300" s="36" t="str">
        <f t="shared" si="187"/>
        <v/>
      </c>
      <c r="BH300" s="36" t="str">
        <f t="shared" si="188"/>
        <v/>
      </c>
      <c r="BI300" s="36" t="str">
        <f t="shared" si="189"/>
        <v/>
      </c>
      <c r="BJ300" s="36" t="str">
        <f t="shared" si="190"/>
        <v/>
      </c>
      <c r="BK300" s="36" t="str">
        <f t="shared" si="191"/>
        <v/>
      </c>
      <c r="BL300" s="36" t="str">
        <f t="shared" si="192"/>
        <v/>
      </c>
      <c r="BM300" s="36" t="str">
        <f t="shared" si="193"/>
        <v/>
      </c>
      <c r="BN300" s="38" t="e">
        <f t="shared" si="214"/>
        <v>#DIV/0!</v>
      </c>
      <c r="BO300" s="38" t="e">
        <f t="shared" si="215"/>
        <v>#DIV/0!</v>
      </c>
      <c r="BP300" s="39" t="str">
        <f t="shared" si="194"/>
        <v/>
      </c>
      <c r="BQ300" s="39" t="str">
        <f t="shared" si="195"/>
        <v/>
      </c>
      <c r="BR300" s="39" t="str">
        <f t="shared" si="196"/>
        <v/>
      </c>
      <c r="BS300" s="39" t="str">
        <f t="shared" si="197"/>
        <v/>
      </c>
      <c r="BT300" s="39" t="str">
        <f t="shared" si="198"/>
        <v/>
      </c>
      <c r="BU300" s="39" t="str">
        <f t="shared" si="199"/>
        <v/>
      </c>
      <c r="BV300" s="39" t="str">
        <f t="shared" si="200"/>
        <v/>
      </c>
      <c r="BW300" s="39" t="str">
        <f t="shared" si="201"/>
        <v/>
      </c>
      <c r="BX300" s="39" t="str">
        <f t="shared" si="202"/>
        <v/>
      </c>
      <c r="BY300" s="39" t="str">
        <f t="shared" si="203"/>
        <v/>
      </c>
      <c r="BZ300" s="39" t="str">
        <f t="shared" si="204"/>
        <v/>
      </c>
      <c r="CA300" s="39" t="str">
        <f t="shared" si="205"/>
        <v/>
      </c>
      <c r="CB300" s="39" t="str">
        <f t="shared" si="206"/>
        <v/>
      </c>
      <c r="CC300" s="39" t="str">
        <f t="shared" si="207"/>
        <v/>
      </c>
      <c r="CD300" s="39" t="str">
        <f t="shared" si="208"/>
        <v/>
      </c>
      <c r="CE300" s="39" t="str">
        <f t="shared" si="209"/>
        <v/>
      </c>
      <c r="CF300" s="39" t="str">
        <f t="shared" si="210"/>
        <v/>
      </c>
      <c r="CG300" s="39" t="str">
        <f t="shared" si="211"/>
        <v/>
      </c>
      <c r="CH300" s="39" t="str">
        <f t="shared" si="212"/>
        <v/>
      </c>
      <c r="CI300" s="39" t="str">
        <f t="shared" si="213"/>
        <v/>
      </c>
    </row>
    <row r="301" spans="1:87">
      <c r="A301" s="18"/>
      <c r="B301" s="15" t="str">
        <f>'Gene Table'!E300</f>
        <v>mmu-miR-1192</v>
      </c>
      <c r="C301" s="15" t="str">
        <f>'Gene Table'!B300</f>
        <v>M10</v>
      </c>
      <c r="D301" s="16" t="str">
        <f>IF(SUM('Test Sample Data'!D$3:D$98)&gt;10,IF(AND(ISNUMBER('Test Sample Data'!D300),'Test Sample Data'!D300&lt;$B$1,'Test Sample Data'!D300&gt;0),'Test Sample Data'!D300,$B$1),"")</f>
        <v/>
      </c>
      <c r="E301" s="17" t="str">
        <f>IF(SUM('Test Sample Data'!E$3:E$98)&gt;10,IF(AND(ISNUMBER('Test Sample Data'!E300),'Test Sample Data'!E300&lt;$B$1,'Test Sample Data'!E300&gt;0),'Test Sample Data'!E300,$B$1),"")</f>
        <v/>
      </c>
      <c r="F301" s="17" t="str">
        <f>IF(SUM('Test Sample Data'!F$3:F$98)&gt;10,IF(AND(ISNUMBER('Test Sample Data'!F300),'Test Sample Data'!F300&lt;$B$1,'Test Sample Data'!F300&gt;0),'Test Sample Data'!F300,$B$1),"")</f>
        <v/>
      </c>
      <c r="G301" s="17" t="str">
        <f>IF(SUM('Test Sample Data'!G$3:G$98)&gt;10,IF(AND(ISNUMBER('Test Sample Data'!G300),'Test Sample Data'!G300&lt;$B$1,'Test Sample Data'!G300&gt;0),'Test Sample Data'!G300,$B$1),"")</f>
        <v/>
      </c>
      <c r="H301" s="17" t="str">
        <f>IF(SUM('Test Sample Data'!H$3:H$98)&gt;10,IF(AND(ISNUMBER('Test Sample Data'!H300),'Test Sample Data'!H300&lt;$B$1,'Test Sample Data'!H300&gt;0),'Test Sample Data'!H300,$B$1),"")</f>
        <v/>
      </c>
      <c r="I301" s="17" t="str">
        <f>IF(SUM('Test Sample Data'!I$3:I$98)&gt;10,IF(AND(ISNUMBER('Test Sample Data'!I300),'Test Sample Data'!I300&lt;$B$1,'Test Sample Data'!I300&gt;0),'Test Sample Data'!I300,$B$1),"")</f>
        <v/>
      </c>
      <c r="J301" s="17" t="str">
        <f>IF(SUM('Test Sample Data'!J$3:J$98)&gt;10,IF(AND(ISNUMBER('Test Sample Data'!J300),'Test Sample Data'!J300&lt;$B$1,'Test Sample Data'!J300&gt;0),'Test Sample Data'!J300,$B$1),"")</f>
        <v/>
      </c>
      <c r="K301" s="17" t="str">
        <f>IF(SUM('Test Sample Data'!K$3:K$98)&gt;10,IF(AND(ISNUMBER('Test Sample Data'!K300),'Test Sample Data'!K300&lt;$B$1,'Test Sample Data'!K300&gt;0),'Test Sample Data'!K300,$B$1),"")</f>
        <v/>
      </c>
      <c r="L301" s="17" t="str">
        <f>IF(SUM('Test Sample Data'!L$3:L$98)&gt;10,IF(AND(ISNUMBER('Test Sample Data'!L300),'Test Sample Data'!L300&lt;$B$1,'Test Sample Data'!L300&gt;0),'Test Sample Data'!L300,$B$1),"")</f>
        <v/>
      </c>
      <c r="M301" s="17" t="str">
        <f>IF(SUM('Test Sample Data'!M$3:M$98)&gt;10,IF(AND(ISNUMBER('Test Sample Data'!M300),'Test Sample Data'!M300&lt;$B$1,'Test Sample Data'!M300&gt;0),'Test Sample Data'!M300,$B$1),"")</f>
        <v/>
      </c>
      <c r="N301" s="17" t="str">
        <f>'Gene Table'!E300</f>
        <v>mmu-miR-1192</v>
      </c>
      <c r="O301" s="17" t="str">
        <f>'Gene Table'!B300</f>
        <v>M10</v>
      </c>
      <c r="P301" s="17" t="str">
        <f>IF(SUM('Control Sample Data'!D$3:D$98)&gt;10,IF(AND(ISNUMBER('Control Sample Data'!D300),'Control Sample Data'!D300&lt;$B$1,'Control Sample Data'!D300&gt;0),'Control Sample Data'!D300,$B$1),"")</f>
        <v/>
      </c>
      <c r="Q301" s="17" t="str">
        <f>IF(SUM('Control Sample Data'!E$3:E$98)&gt;10,IF(AND(ISNUMBER('Control Sample Data'!E300),'Control Sample Data'!E300&lt;$B$1,'Control Sample Data'!E300&gt;0),'Control Sample Data'!E300,$B$1),"")</f>
        <v/>
      </c>
      <c r="R301" s="17" t="str">
        <f>IF(SUM('Control Sample Data'!F$3:F$98)&gt;10,IF(AND(ISNUMBER('Control Sample Data'!F300),'Control Sample Data'!F300&lt;$B$1,'Control Sample Data'!F300&gt;0),'Control Sample Data'!F300,$B$1),"")</f>
        <v/>
      </c>
      <c r="S301" s="17" t="str">
        <f>IF(SUM('Control Sample Data'!G$3:G$98)&gt;10,IF(AND(ISNUMBER('Control Sample Data'!G300),'Control Sample Data'!G300&lt;$B$1,'Control Sample Data'!G300&gt;0),'Control Sample Data'!G300,$B$1),"")</f>
        <v/>
      </c>
      <c r="T301" s="17" t="str">
        <f>IF(SUM('Control Sample Data'!H$3:H$98)&gt;10,IF(AND(ISNUMBER('Control Sample Data'!H300),'Control Sample Data'!H300&lt;$B$1,'Control Sample Data'!H300&gt;0),'Control Sample Data'!H300,$B$1),"")</f>
        <v/>
      </c>
      <c r="U301" s="17" t="str">
        <f>IF(SUM('Control Sample Data'!I$3:I$98)&gt;10,IF(AND(ISNUMBER('Control Sample Data'!I300),'Control Sample Data'!I300&lt;$B$1,'Control Sample Data'!I300&gt;0),'Control Sample Data'!I300,$B$1),"")</f>
        <v/>
      </c>
      <c r="V301" s="17" t="str">
        <f>IF(SUM('Control Sample Data'!J$3:J$98)&gt;10,IF(AND(ISNUMBER('Control Sample Data'!J300),'Control Sample Data'!J300&lt;$B$1,'Control Sample Data'!J300&gt;0),'Control Sample Data'!J300,$B$1),"")</f>
        <v/>
      </c>
      <c r="W301" s="17" t="str">
        <f>IF(SUM('Control Sample Data'!K$3:K$98)&gt;10,IF(AND(ISNUMBER('Control Sample Data'!K300),'Control Sample Data'!K300&lt;$B$1,'Control Sample Data'!K300&gt;0),'Control Sample Data'!K300,$B$1),"")</f>
        <v/>
      </c>
      <c r="X301" s="17" t="str">
        <f>IF(SUM('Control Sample Data'!L$3:L$98)&gt;10,IF(AND(ISNUMBER('Control Sample Data'!L300),'Control Sample Data'!L300&lt;$B$1,'Control Sample Data'!L300&gt;0),'Control Sample Data'!L300,$B$1),"")</f>
        <v/>
      </c>
      <c r="Y301" s="40" t="str">
        <f>IF(SUM('Control Sample Data'!M$3:M$98)&gt;10,IF(AND(ISNUMBER('Control Sample Data'!M300),'Control Sample Data'!M300&lt;$B$1,'Control Sample Data'!M300&gt;0),'Control Sample Data'!M300,$B$1),"")</f>
        <v/>
      </c>
      <c r="Z301" s="41"/>
      <c r="AA301" s="41"/>
      <c r="AB301" s="41"/>
      <c r="AC301" s="41"/>
      <c r="AD301" s="41"/>
      <c r="AE301" s="41"/>
      <c r="AF301" s="41"/>
      <c r="AG301" s="41"/>
      <c r="AH301" s="41"/>
      <c r="AI301" s="41"/>
      <c r="AJ301" s="41"/>
      <c r="AK301" s="41"/>
      <c r="AL301" s="41"/>
      <c r="AM301" s="41"/>
      <c r="AN301" s="41"/>
      <c r="AO301" s="41"/>
      <c r="AP301" s="41"/>
      <c r="AQ301" s="41"/>
      <c r="AR301" s="41"/>
      <c r="AS301" s="41"/>
      <c r="AT301" s="36" t="str">
        <f t="shared" si="174"/>
        <v/>
      </c>
      <c r="AU301" s="36" t="str">
        <f t="shared" si="175"/>
        <v/>
      </c>
      <c r="AV301" s="36" t="str">
        <f t="shared" si="176"/>
        <v/>
      </c>
      <c r="AW301" s="36" t="str">
        <f t="shared" si="177"/>
        <v/>
      </c>
      <c r="AX301" s="36" t="str">
        <f t="shared" si="178"/>
        <v/>
      </c>
      <c r="AY301" s="36" t="str">
        <f t="shared" si="179"/>
        <v/>
      </c>
      <c r="AZ301" s="36" t="str">
        <f t="shared" si="180"/>
        <v/>
      </c>
      <c r="BA301" s="36" t="str">
        <f t="shared" si="181"/>
        <v/>
      </c>
      <c r="BB301" s="36" t="str">
        <f t="shared" si="182"/>
        <v/>
      </c>
      <c r="BC301" s="36" t="str">
        <f t="shared" si="183"/>
        <v/>
      </c>
      <c r="BD301" s="36" t="str">
        <f t="shared" si="184"/>
        <v/>
      </c>
      <c r="BE301" s="36" t="str">
        <f t="shared" si="185"/>
        <v/>
      </c>
      <c r="BF301" s="36" t="str">
        <f t="shared" si="186"/>
        <v/>
      </c>
      <c r="BG301" s="36" t="str">
        <f t="shared" si="187"/>
        <v/>
      </c>
      <c r="BH301" s="36" t="str">
        <f t="shared" si="188"/>
        <v/>
      </c>
      <c r="BI301" s="36" t="str">
        <f t="shared" si="189"/>
        <v/>
      </c>
      <c r="BJ301" s="36" t="str">
        <f t="shared" si="190"/>
        <v/>
      </c>
      <c r="BK301" s="36" t="str">
        <f t="shared" si="191"/>
        <v/>
      </c>
      <c r="BL301" s="36" t="str">
        <f t="shared" si="192"/>
        <v/>
      </c>
      <c r="BM301" s="36" t="str">
        <f t="shared" si="193"/>
        <v/>
      </c>
      <c r="BN301" s="38" t="e">
        <f t="shared" si="214"/>
        <v>#DIV/0!</v>
      </c>
      <c r="BO301" s="38" t="e">
        <f t="shared" si="215"/>
        <v>#DIV/0!</v>
      </c>
      <c r="BP301" s="39" t="str">
        <f t="shared" si="194"/>
        <v/>
      </c>
      <c r="BQ301" s="39" t="str">
        <f t="shared" si="195"/>
        <v/>
      </c>
      <c r="BR301" s="39" t="str">
        <f t="shared" si="196"/>
        <v/>
      </c>
      <c r="BS301" s="39" t="str">
        <f t="shared" si="197"/>
        <v/>
      </c>
      <c r="BT301" s="39" t="str">
        <f t="shared" si="198"/>
        <v/>
      </c>
      <c r="BU301" s="39" t="str">
        <f t="shared" si="199"/>
        <v/>
      </c>
      <c r="BV301" s="39" t="str">
        <f t="shared" si="200"/>
        <v/>
      </c>
      <c r="BW301" s="39" t="str">
        <f t="shared" si="201"/>
        <v/>
      </c>
      <c r="BX301" s="39" t="str">
        <f t="shared" si="202"/>
        <v/>
      </c>
      <c r="BY301" s="39" t="str">
        <f t="shared" si="203"/>
        <v/>
      </c>
      <c r="BZ301" s="39" t="str">
        <f t="shared" si="204"/>
        <v/>
      </c>
      <c r="CA301" s="39" t="str">
        <f t="shared" si="205"/>
        <v/>
      </c>
      <c r="CB301" s="39" t="str">
        <f t="shared" si="206"/>
        <v/>
      </c>
      <c r="CC301" s="39" t="str">
        <f t="shared" si="207"/>
        <v/>
      </c>
      <c r="CD301" s="39" t="str">
        <f t="shared" si="208"/>
        <v/>
      </c>
      <c r="CE301" s="39" t="str">
        <f t="shared" si="209"/>
        <v/>
      </c>
      <c r="CF301" s="39" t="str">
        <f t="shared" si="210"/>
        <v/>
      </c>
      <c r="CG301" s="39" t="str">
        <f t="shared" si="211"/>
        <v/>
      </c>
      <c r="CH301" s="39" t="str">
        <f t="shared" si="212"/>
        <v/>
      </c>
      <c r="CI301" s="39" t="str">
        <f t="shared" si="213"/>
        <v/>
      </c>
    </row>
    <row r="302" spans="1:87">
      <c r="A302" s="18"/>
      <c r="B302" s="15" t="str">
        <f>'Gene Table'!E301</f>
        <v>mmu-miR-323-5p</v>
      </c>
      <c r="C302" s="15" t="str">
        <f>'Gene Table'!B301</f>
        <v>M11</v>
      </c>
      <c r="D302" s="16" t="str">
        <f>IF(SUM('Test Sample Data'!D$3:D$98)&gt;10,IF(AND(ISNUMBER('Test Sample Data'!D301),'Test Sample Data'!D301&lt;$B$1,'Test Sample Data'!D301&gt;0),'Test Sample Data'!D301,$B$1),"")</f>
        <v/>
      </c>
      <c r="E302" s="17" t="str">
        <f>IF(SUM('Test Sample Data'!E$3:E$98)&gt;10,IF(AND(ISNUMBER('Test Sample Data'!E301),'Test Sample Data'!E301&lt;$B$1,'Test Sample Data'!E301&gt;0),'Test Sample Data'!E301,$B$1),"")</f>
        <v/>
      </c>
      <c r="F302" s="17" t="str">
        <f>IF(SUM('Test Sample Data'!F$3:F$98)&gt;10,IF(AND(ISNUMBER('Test Sample Data'!F301),'Test Sample Data'!F301&lt;$B$1,'Test Sample Data'!F301&gt;0),'Test Sample Data'!F301,$B$1),"")</f>
        <v/>
      </c>
      <c r="G302" s="17" t="str">
        <f>IF(SUM('Test Sample Data'!G$3:G$98)&gt;10,IF(AND(ISNUMBER('Test Sample Data'!G301),'Test Sample Data'!G301&lt;$B$1,'Test Sample Data'!G301&gt;0),'Test Sample Data'!G301,$B$1),"")</f>
        <v/>
      </c>
      <c r="H302" s="17" t="str">
        <f>IF(SUM('Test Sample Data'!H$3:H$98)&gt;10,IF(AND(ISNUMBER('Test Sample Data'!H301),'Test Sample Data'!H301&lt;$B$1,'Test Sample Data'!H301&gt;0),'Test Sample Data'!H301,$B$1),"")</f>
        <v/>
      </c>
      <c r="I302" s="17" t="str">
        <f>IF(SUM('Test Sample Data'!I$3:I$98)&gt;10,IF(AND(ISNUMBER('Test Sample Data'!I301),'Test Sample Data'!I301&lt;$B$1,'Test Sample Data'!I301&gt;0),'Test Sample Data'!I301,$B$1),"")</f>
        <v/>
      </c>
      <c r="J302" s="17" t="str">
        <f>IF(SUM('Test Sample Data'!J$3:J$98)&gt;10,IF(AND(ISNUMBER('Test Sample Data'!J301),'Test Sample Data'!J301&lt;$B$1,'Test Sample Data'!J301&gt;0),'Test Sample Data'!J301,$B$1),"")</f>
        <v/>
      </c>
      <c r="K302" s="17" t="str">
        <f>IF(SUM('Test Sample Data'!K$3:K$98)&gt;10,IF(AND(ISNUMBER('Test Sample Data'!K301),'Test Sample Data'!K301&lt;$B$1,'Test Sample Data'!K301&gt;0),'Test Sample Data'!K301,$B$1),"")</f>
        <v/>
      </c>
      <c r="L302" s="17" t="str">
        <f>IF(SUM('Test Sample Data'!L$3:L$98)&gt;10,IF(AND(ISNUMBER('Test Sample Data'!L301),'Test Sample Data'!L301&lt;$B$1,'Test Sample Data'!L301&gt;0),'Test Sample Data'!L301,$B$1),"")</f>
        <v/>
      </c>
      <c r="M302" s="17" t="str">
        <f>IF(SUM('Test Sample Data'!M$3:M$98)&gt;10,IF(AND(ISNUMBER('Test Sample Data'!M301),'Test Sample Data'!M301&lt;$B$1,'Test Sample Data'!M301&gt;0),'Test Sample Data'!M301,$B$1),"")</f>
        <v/>
      </c>
      <c r="N302" s="17" t="str">
        <f>'Gene Table'!E301</f>
        <v>mmu-miR-323-5p</v>
      </c>
      <c r="O302" s="17" t="str">
        <f>'Gene Table'!B301</f>
        <v>M11</v>
      </c>
      <c r="P302" s="17" t="str">
        <f>IF(SUM('Control Sample Data'!D$3:D$98)&gt;10,IF(AND(ISNUMBER('Control Sample Data'!D301),'Control Sample Data'!D301&lt;$B$1,'Control Sample Data'!D301&gt;0),'Control Sample Data'!D301,$B$1),"")</f>
        <v/>
      </c>
      <c r="Q302" s="17" t="str">
        <f>IF(SUM('Control Sample Data'!E$3:E$98)&gt;10,IF(AND(ISNUMBER('Control Sample Data'!E301),'Control Sample Data'!E301&lt;$B$1,'Control Sample Data'!E301&gt;0),'Control Sample Data'!E301,$B$1),"")</f>
        <v/>
      </c>
      <c r="R302" s="17" t="str">
        <f>IF(SUM('Control Sample Data'!F$3:F$98)&gt;10,IF(AND(ISNUMBER('Control Sample Data'!F301),'Control Sample Data'!F301&lt;$B$1,'Control Sample Data'!F301&gt;0),'Control Sample Data'!F301,$B$1),"")</f>
        <v/>
      </c>
      <c r="S302" s="17" t="str">
        <f>IF(SUM('Control Sample Data'!G$3:G$98)&gt;10,IF(AND(ISNUMBER('Control Sample Data'!G301),'Control Sample Data'!G301&lt;$B$1,'Control Sample Data'!G301&gt;0),'Control Sample Data'!G301,$B$1),"")</f>
        <v/>
      </c>
      <c r="T302" s="17" t="str">
        <f>IF(SUM('Control Sample Data'!H$3:H$98)&gt;10,IF(AND(ISNUMBER('Control Sample Data'!H301),'Control Sample Data'!H301&lt;$B$1,'Control Sample Data'!H301&gt;0),'Control Sample Data'!H301,$B$1),"")</f>
        <v/>
      </c>
      <c r="U302" s="17" t="str">
        <f>IF(SUM('Control Sample Data'!I$3:I$98)&gt;10,IF(AND(ISNUMBER('Control Sample Data'!I301),'Control Sample Data'!I301&lt;$B$1,'Control Sample Data'!I301&gt;0),'Control Sample Data'!I301,$B$1),"")</f>
        <v/>
      </c>
      <c r="V302" s="17" t="str">
        <f>IF(SUM('Control Sample Data'!J$3:J$98)&gt;10,IF(AND(ISNUMBER('Control Sample Data'!J301),'Control Sample Data'!J301&lt;$B$1,'Control Sample Data'!J301&gt;0),'Control Sample Data'!J301,$B$1),"")</f>
        <v/>
      </c>
      <c r="W302" s="17" t="str">
        <f>IF(SUM('Control Sample Data'!K$3:K$98)&gt;10,IF(AND(ISNUMBER('Control Sample Data'!K301),'Control Sample Data'!K301&lt;$B$1,'Control Sample Data'!K301&gt;0),'Control Sample Data'!K301,$B$1),"")</f>
        <v/>
      </c>
      <c r="X302" s="17" t="str">
        <f>IF(SUM('Control Sample Data'!L$3:L$98)&gt;10,IF(AND(ISNUMBER('Control Sample Data'!L301),'Control Sample Data'!L301&lt;$B$1,'Control Sample Data'!L301&gt;0),'Control Sample Data'!L301,$B$1),"")</f>
        <v/>
      </c>
      <c r="Y302" s="40" t="str">
        <f>IF(SUM('Control Sample Data'!M$3:M$98)&gt;10,IF(AND(ISNUMBER('Control Sample Data'!M301),'Control Sample Data'!M301&lt;$B$1,'Control Sample Data'!M301&gt;0),'Control Sample Data'!M301,$B$1),"")</f>
        <v/>
      </c>
      <c r="Z302" s="41"/>
      <c r="AA302" s="41"/>
      <c r="AB302" s="41"/>
      <c r="AC302" s="41"/>
      <c r="AD302" s="41"/>
      <c r="AE302" s="41"/>
      <c r="AF302" s="41"/>
      <c r="AG302" s="41"/>
      <c r="AH302" s="41"/>
      <c r="AI302" s="41"/>
      <c r="AJ302" s="41"/>
      <c r="AK302" s="41"/>
      <c r="AL302" s="41"/>
      <c r="AM302" s="41"/>
      <c r="AN302" s="41"/>
      <c r="AO302" s="41"/>
      <c r="AP302" s="41"/>
      <c r="AQ302" s="41"/>
      <c r="AR302" s="41"/>
      <c r="AS302" s="41"/>
      <c r="AT302" s="36" t="str">
        <f t="shared" si="174"/>
        <v/>
      </c>
      <c r="AU302" s="36" t="str">
        <f t="shared" si="175"/>
        <v/>
      </c>
      <c r="AV302" s="36" t="str">
        <f t="shared" si="176"/>
        <v/>
      </c>
      <c r="AW302" s="36" t="str">
        <f t="shared" si="177"/>
        <v/>
      </c>
      <c r="AX302" s="36" t="str">
        <f t="shared" si="178"/>
        <v/>
      </c>
      <c r="AY302" s="36" t="str">
        <f t="shared" si="179"/>
        <v/>
      </c>
      <c r="AZ302" s="36" t="str">
        <f t="shared" si="180"/>
        <v/>
      </c>
      <c r="BA302" s="36" t="str">
        <f t="shared" si="181"/>
        <v/>
      </c>
      <c r="BB302" s="36" t="str">
        <f t="shared" si="182"/>
        <v/>
      </c>
      <c r="BC302" s="36" t="str">
        <f t="shared" si="183"/>
        <v/>
      </c>
      <c r="BD302" s="36" t="str">
        <f t="shared" si="184"/>
        <v/>
      </c>
      <c r="BE302" s="36" t="str">
        <f t="shared" si="185"/>
        <v/>
      </c>
      <c r="BF302" s="36" t="str">
        <f t="shared" si="186"/>
        <v/>
      </c>
      <c r="BG302" s="36" t="str">
        <f t="shared" si="187"/>
        <v/>
      </c>
      <c r="BH302" s="36" t="str">
        <f t="shared" si="188"/>
        <v/>
      </c>
      <c r="BI302" s="36" t="str">
        <f t="shared" si="189"/>
        <v/>
      </c>
      <c r="BJ302" s="36" t="str">
        <f t="shared" si="190"/>
        <v/>
      </c>
      <c r="BK302" s="36" t="str">
        <f t="shared" si="191"/>
        <v/>
      </c>
      <c r="BL302" s="36" t="str">
        <f t="shared" si="192"/>
        <v/>
      </c>
      <c r="BM302" s="36" t="str">
        <f t="shared" si="193"/>
        <v/>
      </c>
      <c r="BN302" s="38" t="e">
        <f t="shared" si="214"/>
        <v>#DIV/0!</v>
      </c>
      <c r="BO302" s="38" t="e">
        <f t="shared" si="215"/>
        <v>#DIV/0!</v>
      </c>
      <c r="BP302" s="39" t="str">
        <f t="shared" si="194"/>
        <v/>
      </c>
      <c r="BQ302" s="39" t="str">
        <f t="shared" si="195"/>
        <v/>
      </c>
      <c r="BR302" s="39" t="str">
        <f t="shared" si="196"/>
        <v/>
      </c>
      <c r="BS302" s="39" t="str">
        <f t="shared" si="197"/>
        <v/>
      </c>
      <c r="BT302" s="39" t="str">
        <f t="shared" si="198"/>
        <v/>
      </c>
      <c r="BU302" s="39" t="str">
        <f t="shared" si="199"/>
        <v/>
      </c>
      <c r="BV302" s="39" t="str">
        <f t="shared" si="200"/>
        <v/>
      </c>
      <c r="BW302" s="39" t="str">
        <f t="shared" si="201"/>
        <v/>
      </c>
      <c r="BX302" s="39" t="str">
        <f t="shared" si="202"/>
        <v/>
      </c>
      <c r="BY302" s="39" t="str">
        <f t="shared" si="203"/>
        <v/>
      </c>
      <c r="BZ302" s="39" t="str">
        <f t="shared" si="204"/>
        <v/>
      </c>
      <c r="CA302" s="39" t="str">
        <f t="shared" si="205"/>
        <v/>
      </c>
      <c r="CB302" s="39" t="str">
        <f t="shared" si="206"/>
        <v/>
      </c>
      <c r="CC302" s="39" t="str">
        <f t="shared" si="207"/>
        <v/>
      </c>
      <c r="CD302" s="39" t="str">
        <f t="shared" si="208"/>
        <v/>
      </c>
      <c r="CE302" s="39" t="str">
        <f t="shared" si="209"/>
        <v/>
      </c>
      <c r="CF302" s="39" t="str">
        <f t="shared" si="210"/>
        <v/>
      </c>
      <c r="CG302" s="39" t="str">
        <f t="shared" si="211"/>
        <v/>
      </c>
      <c r="CH302" s="39" t="str">
        <f t="shared" si="212"/>
        <v/>
      </c>
      <c r="CI302" s="39" t="str">
        <f t="shared" si="213"/>
        <v/>
      </c>
    </row>
    <row r="303" spans="1:87">
      <c r="A303" s="18"/>
      <c r="B303" s="15" t="str">
        <f>'Gene Table'!E302</f>
        <v>mmu-miR-1193-3p</v>
      </c>
      <c r="C303" s="15" t="str">
        <f>'Gene Table'!B302</f>
        <v>M12</v>
      </c>
      <c r="D303" s="16" t="str">
        <f>IF(SUM('Test Sample Data'!D$3:D$98)&gt;10,IF(AND(ISNUMBER('Test Sample Data'!D302),'Test Sample Data'!D302&lt;$B$1,'Test Sample Data'!D302&gt;0),'Test Sample Data'!D302,$B$1),"")</f>
        <v/>
      </c>
      <c r="E303" s="17" t="str">
        <f>IF(SUM('Test Sample Data'!E$3:E$98)&gt;10,IF(AND(ISNUMBER('Test Sample Data'!E302),'Test Sample Data'!E302&lt;$B$1,'Test Sample Data'!E302&gt;0),'Test Sample Data'!E302,$B$1),"")</f>
        <v/>
      </c>
      <c r="F303" s="17" t="str">
        <f>IF(SUM('Test Sample Data'!F$3:F$98)&gt;10,IF(AND(ISNUMBER('Test Sample Data'!F302),'Test Sample Data'!F302&lt;$B$1,'Test Sample Data'!F302&gt;0),'Test Sample Data'!F302,$B$1),"")</f>
        <v/>
      </c>
      <c r="G303" s="17" t="str">
        <f>IF(SUM('Test Sample Data'!G$3:G$98)&gt;10,IF(AND(ISNUMBER('Test Sample Data'!G302),'Test Sample Data'!G302&lt;$B$1,'Test Sample Data'!G302&gt;0),'Test Sample Data'!G302,$B$1),"")</f>
        <v/>
      </c>
      <c r="H303" s="17" t="str">
        <f>IF(SUM('Test Sample Data'!H$3:H$98)&gt;10,IF(AND(ISNUMBER('Test Sample Data'!H302),'Test Sample Data'!H302&lt;$B$1,'Test Sample Data'!H302&gt;0),'Test Sample Data'!H302,$B$1),"")</f>
        <v/>
      </c>
      <c r="I303" s="17" t="str">
        <f>IF(SUM('Test Sample Data'!I$3:I$98)&gt;10,IF(AND(ISNUMBER('Test Sample Data'!I302),'Test Sample Data'!I302&lt;$B$1,'Test Sample Data'!I302&gt;0),'Test Sample Data'!I302,$B$1),"")</f>
        <v/>
      </c>
      <c r="J303" s="17" t="str">
        <f>IF(SUM('Test Sample Data'!J$3:J$98)&gt;10,IF(AND(ISNUMBER('Test Sample Data'!J302),'Test Sample Data'!J302&lt;$B$1,'Test Sample Data'!J302&gt;0),'Test Sample Data'!J302,$B$1),"")</f>
        <v/>
      </c>
      <c r="K303" s="17" t="str">
        <f>IF(SUM('Test Sample Data'!K$3:K$98)&gt;10,IF(AND(ISNUMBER('Test Sample Data'!K302),'Test Sample Data'!K302&lt;$B$1,'Test Sample Data'!K302&gt;0),'Test Sample Data'!K302,$B$1),"")</f>
        <v/>
      </c>
      <c r="L303" s="17" t="str">
        <f>IF(SUM('Test Sample Data'!L$3:L$98)&gt;10,IF(AND(ISNUMBER('Test Sample Data'!L302),'Test Sample Data'!L302&lt;$B$1,'Test Sample Data'!L302&gt;0),'Test Sample Data'!L302,$B$1),"")</f>
        <v/>
      </c>
      <c r="M303" s="17" t="str">
        <f>IF(SUM('Test Sample Data'!M$3:M$98)&gt;10,IF(AND(ISNUMBER('Test Sample Data'!M302),'Test Sample Data'!M302&lt;$B$1,'Test Sample Data'!M302&gt;0),'Test Sample Data'!M302,$B$1),"")</f>
        <v/>
      </c>
      <c r="N303" s="17" t="str">
        <f>'Gene Table'!E302</f>
        <v>mmu-miR-1193-3p</v>
      </c>
      <c r="O303" s="17" t="str">
        <f>'Gene Table'!B302</f>
        <v>M12</v>
      </c>
      <c r="P303" s="17" t="str">
        <f>IF(SUM('Control Sample Data'!D$3:D$98)&gt;10,IF(AND(ISNUMBER('Control Sample Data'!D302),'Control Sample Data'!D302&lt;$B$1,'Control Sample Data'!D302&gt;0),'Control Sample Data'!D302,$B$1),"")</f>
        <v/>
      </c>
      <c r="Q303" s="17" t="str">
        <f>IF(SUM('Control Sample Data'!E$3:E$98)&gt;10,IF(AND(ISNUMBER('Control Sample Data'!E302),'Control Sample Data'!E302&lt;$B$1,'Control Sample Data'!E302&gt;0),'Control Sample Data'!E302,$B$1),"")</f>
        <v/>
      </c>
      <c r="R303" s="17" t="str">
        <f>IF(SUM('Control Sample Data'!F$3:F$98)&gt;10,IF(AND(ISNUMBER('Control Sample Data'!F302),'Control Sample Data'!F302&lt;$B$1,'Control Sample Data'!F302&gt;0),'Control Sample Data'!F302,$B$1),"")</f>
        <v/>
      </c>
      <c r="S303" s="17" t="str">
        <f>IF(SUM('Control Sample Data'!G$3:G$98)&gt;10,IF(AND(ISNUMBER('Control Sample Data'!G302),'Control Sample Data'!G302&lt;$B$1,'Control Sample Data'!G302&gt;0),'Control Sample Data'!G302,$B$1),"")</f>
        <v/>
      </c>
      <c r="T303" s="17" t="str">
        <f>IF(SUM('Control Sample Data'!H$3:H$98)&gt;10,IF(AND(ISNUMBER('Control Sample Data'!H302),'Control Sample Data'!H302&lt;$B$1,'Control Sample Data'!H302&gt;0),'Control Sample Data'!H302,$B$1),"")</f>
        <v/>
      </c>
      <c r="U303" s="17" t="str">
        <f>IF(SUM('Control Sample Data'!I$3:I$98)&gt;10,IF(AND(ISNUMBER('Control Sample Data'!I302),'Control Sample Data'!I302&lt;$B$1,'Control Sample Data'!I302&gt;0),'Control Sample Data'!I302,$B$1),"")</f>
        <v/>
      </c>
      <c r="V303" s="17" t="str">
        <f>IF(SUM('Control Sample Data'!J$3:J$98)&gt;10,IF(AND(ISNUMBER('Control Sample Data'!J302),'Control Sample Data'!J302&lt;$B$1,'Control Sample Data'!J302&gt;0),'Control Sample Data'!J302,$B$1),"")</f>
        <v/>
      </c>
      <c r="W303" s="17" t="str">
        <f>IF(SUM('Control Sample Data'!K$3:K$98)&gt;10,IF(AND(ISNUMBER('Control Sample Data'!K302),'Control Sample Data'!K302&lt;$B$1,'Control Sample Data'!K302&gt;0),'Control Sample Data'!K302,$B$1),"")</f>
        <v/>
      </c>
      <c r="X303" s="17" t="str">
        <f>IF(SUM('Control Sample Data'!L$3:L$98)&gt;10,IF(AND(ISNUMBER('Control Sample Data'!L302),'Control Sample Data'!L302&lt;$B$1,'Control Sample Data'!L302&gt;0),'Control Sample Data'!L302,$B$1),"")</f>
        <v/>
      </c>
      <c r="Y303" s="40" t="str">
        <f>IF(SUM('Control Sample Data'!M$3:M$98)&gt;10,IF(AND(ISNUMBER('Control Sample Data'!M302),'Control Sample Data'!M302&lt;$B$1,'Control Sample Data'!M302&gt;0),'Control Sample Data'!M302,$B$1),"")</f>
        <v/>
      </c>
      <c r="Z303" s="41"/>
      <c r="AA303" s="41"/>
      <c r="AB303" s="41"/>
      <c r="AC303" s="41"/>
      <c r="AD303" s="41"/>
      <c r="AE303" s="41"/>
      <c r="AF303" s="41"/>
      <c r="AG303" s="41"/>
      <c r="AH303" s="41"/>
      <c r="AI303" s="41"/>
      <c r="AJ303" s="41"/>
      <c r="AK303" s="41"/>
      <c r="AL303" s="41"/>
      <c r="AM303" s="41"/>
      <c r="AN303" s="41"/>
      <c r="AO303" s="41"/>
      <c r="AP303" s="41"/>
      <c r="AQ303" s="41"/>
      <c r="AR303" s="41"/>
      <c r="AS303" s="41"/>
      <c r="AT303" s="36" t="str">
        <f t="shared" si="174"/>
        <v/>
      </c>
      <c r="AU303" s="36" t="str">
        <f t="shared" si="175"/>
        <v/>
      </c>
      <c r="AV303" s="36" t="str">
        <f t="shared" si="176"/>
        <v/>
      </c>
      <c r="AW303" s="36" t="str">
        <f t="shared" si="177"/>
        <v/>
      </c>
      <c r="AX303" s="36" t="str">
        <f t="shared" si="178"/>
        <v/>
      </c>
      <c r="AY303" s="36" t="str">
        <f t="shared" si="179"/>
        <v/>
      </c>
      <c r="AZ303" s="36" t="str">
        <f t="shared" si="180"/>
        <v/>
      </c>
      <c r="BA303" s="36" t="str">
        <f t="shared" si="181"/>
        <v/>
      </c>
      <c r="BB303" s="36" t="str">
        <f t="shared" si="182"/>
        <v/>
      </c>
      <c r="BC303" s="36" t="str">
        <f t="shared" si="183"/>
        <v/>
      </c>
      <c r="BD303" s="36" t="str">
        <f t="shared" si="184"/>
        <v/>
      </c>
      <c r="BE303" s="36" t="str">
        <f t="shared" si="185"/>
        <v/>
      </c>
      <c r="BF303" s="36" t="str">
        <f t="shared" si="186"/>
        <v/>
      </c>
      <c r="BG303" s="36" t="str">
        <f t="shared" si="187"/>
        <v/>
      </c>
      <c r="BH303" s="36" t="str">
        <f t="shared" si="188"/>
        <v/>
      </c>
      <c r="BI303" s="36" t="str">
        <f t="shared" si="189"/>
        <v/>
      </c>
      <c r="BJ303" s="36" t="str">
        <f t="shared" si="190"/>
        <v/>
      </c>
      <c r="BK303" s="36" t="str">
        <f t="shared" si="191"/>
        <v/>
      </c>
      <c r="BL303" s="36" t="str">
        <f t="shared" si="192"/>
        <v/>
      </c>
      <c r="BM303" s="36" t="str">
        <f t="shared" si="193"/>
        <v/>
      </c>
      <c r="BN303" s="38" t="e">
        <f t="shared" si="214"/>
        <v>#DIV/0!</v>
      </c>
      <c r="BO303" s="38" t="e">
        <f t="shared" si="215"/>
        <v>#DIV/0!</v>
      </c>
      <c r="BP303" s="39" t="str">
        <f t="shared" si="194"/>
        <v/>
      </c>
      <c r="BQ303" s="39" t="str">
        <f t="shared" si="195"/>
        <v/>
      </c>
      <c r="BR303" s="39" t="str">
        <f t="shared" si="196"/>
        <v/>
      </c>
      <c r="BS303" s="39" t="str">
        <f t="shared" si="197"/>
        <v/>
      </c>
      <c r="BT303" s="39" t="str">
        <f t="shared" si="198"/>
        <v/>
      </c>
      <c r="BU303" s="39" t="str">
        <f t="shared" si="199"/>
        <v/>
      </c>
      <c r="BV303" s="39" t="str">
        <f t="shared" si="200"/>
        <v/>
      </c>
      <c r="BW303" s="39" t="str">
        <f t="shared" si="201"/>
        <v/>
      </c>
      <c r="BX303" s="39" t="str">
        <f t="shared" si="202"/>
        <v/>
      </c>
      <c r="BY303" s="39" t="str">
        <f t="shared" si="203"/>
        <v/>
      </c>
      <c r="BZ303" s="39" t="str">
        <f t="shared" si="204"/>
        <v/>
      </c>
      <c r="CA303" s="39" t="str">
        <f t="shared" si="205"/>
        <v/>
      </c>
      <c r="CB303" s="39" t="str">
        <f t="shared" si="206"/>
        <v/>
      </c>
      <c r="CC303" s="39" t="str">
        <f t="shared" si="207"/>
        <v/>
      </c>
      <c r="CD303" s="39" t="str">
        <f t="shared" si="208"/>
        <v/>
      </c>
      <c r="CE303" s="39" t="str">
        <f t="shared" si="209"/>
        <v/>
      </c>
      <c r="CF303" s="39" t="str">
        <f t="shared" si="210"/>
        <v/>
      </c>
      <c r="CG303" s="39" t="str">
        <f t="shared" si="211"/>
        <v/>
      </c>
      <c r="CH303" s="39" t="str">
        <f t="shared" si="212"/>
        <v/>
      </c>
      <c r="CI303" s="39" t="str">
        <f t="shared" si="213"/>
        <v/>
      </c>
    </row>
    <row r="304" spans="1:87">
      <c r="A304" s="18"/>
      <c r="B304" s="15" t="str">
        <f>'Gene Table'!E303</f>
        <v>mmu-miR-323-3p</v>
      </c>
      <c r="C304" s="15" t="str">
        <f>'Gene Table'!B303</f>
        <v>M13</v>
      </c>
      <c r="D304" s="16" t="str">
        <f>IF(SUM('Test Sample Data'!D$3:D$98)&gt;10,IF(AND(ISNUMBER('Test Sample Data'!D303),'Test Sample Data'!D303&lt;$B$1,'Test Sample Data'!D303&gt;0),'Test Sample Data'!D303,$B$1),"")</f>
        <v/>
      </c>
      <c r="E304" s="17" t="str">
        <f>IF(SUM('Test Sample Data'!E$3:E$98)&gt;10,IF(AND(ISNUMBER('Test Sample Data'!E303),'Test Sample Data'!E303&lt;$B$1,'Test Sample Data'!E303&gt;0),'Test Sample Data'!E303,$B$1),"")</f>
        <v/>
      </c>
      <c r="F304" s="17" t="str">
        <f>IF(SUM('Test Sample Data'!F$3:F$98)&gt;10,IF(AND(ISNUMBER('Test Sample Data'!F303),'Test Sample Data'!F303&lt;$B$1,'Test Sample Data'!F303&gt;0),'Test Sample Data'!F303,$B$1),"")</f>
        <v/>
      </c>
      <c r="G304" s="17" t="str">
        <f>IF(SUM('Test Sample Data'!G$3:G$98)&gt;10,IF(AND(ISNUMBER('Test Sample Data'!G303),'Test Sample Data'!G303&lt;$B$1,'Test Sample Data'!G303&gt;0),'Test Sample Data'!G303,$B$1),"")</f>
        <v/>
      </c>
      <c r="H304" s="17" t="str">
        <f>IF(SUM('Test Sample Data'!H$3:H$98)&gt;10,IF(AND(ISNUMBER('Test Sample Data'!H303),'Test Sample Data'!H303&lt;$B$1,'Test Sample Data'!H303&gt;0),'Test Sample Data'!H303,$B$1),"")</f>
        <v/>
      </c>
      <c r="I304" s="17" t="str">
        <f>IF(SUM('Test Sample Data'!I$3:I$98)&gt;10,IF(AND(ISNUMBER('Test Sample Data'!I303),'Test Sample Data'!I303&lt;$B$1,'Test Sample Data'!I303&gt;0),'Test Sample Data'!I303,$B$1),"")</f>
        <v/>
      </c>
      <c r="J304" s="17" t="str">
        <f>IF(SUM('Test Sample Data'!J$3:J$98)&gt;10,IF(AND(ISNUMBER('Test Sample Data'!J303),'Test Sample Data'!J303&lt;$B$1,'Test Sample Data'!J303&gt;0),'Test Sample Data'!J303,$B$1),"")</f>
        <v/>
      </c>
      <c r="K304" s="17" t="str">
        <f>IF(SUM('Test Sample Data'!K$3:K$98)&gt;10,IF(AND(ISNUMBER('Test Sample Data'!K303),'Test Sample Data'!K303&lt;$B$1,'Test Sample Data'!K303&gt;0),'Test Sample Data'!K303,$B$1),"")</f>
        <v/>
      </c>
      <c r="L304" s="17" t="str">
        <f>IF(SUM('Test Sample Data'!L$3:L$98)&gt;10,IF(AND(ISNUMBER('Test Sample Data'!L303),'Test Sample Data'!L303&lt;$B$1,'Test Sample Data'!L303&gt;0),'Test Sample Data'!L303,$B$1),"")</f>
        <v/>
      </c>
      <c r="M304" s="17" t="str">
        <f>IF(SUM('Test Sample Data'!M$3:M$98)&gt;10,IF(AND(ISNUMBER('Test Sample Data'!M303),'Test Sample Data'!M303&lt;$B$1,'Test Sample Data'!M303&gt;0),'Test Sample Data'!M303,$B$1),"")</f>
        <v/>
      </c>
      <c r="N304" s="17" t="str">
        <f>'Gene Table'!E303</f>
        <v>mmu-miR-323-3p</v>
      </c>
      <c r="O304" s="17" t="str">
        <f>'Gene Table'!B303</f>
        <v>M13</v>
      </c>
      <c r="P304" s="17" t="str">
        <f>IF(SUM('Control Sample Data'!D$3:D$98)&gt;10,IF(AND(ISNUMBER('Control Sample Data'!D303),'Control Sample Data'!D303&lt;$B$1,'Control Sample Data'!D303&gt;0),'Control Sample Data'!D303,$B$1),"")</f>
        <v/>
      </c>
      <c r="Q304" s="17" t="str">
        <f>IF(SUM('Control Sample Data'!E$3:E$98)&gt;10,IF(AND(ISNUMBER('Control Sample Data'!E303),'Control Sample Data'!E303&lt;$B$1,'Control Sample Data'!E303&gt;0),'Control Sample Data'!E303,$B$1),"")</f>
        <v/>
      </c>
      <c r="R304" s="17" t="str">
        <f>IF(SUM('Control Sample Data'!F$3:F$98)&gt;10,IF(AND(ISNUMBER('Control Sample Data'!F303),'Control Sample Data'!F303&lt;$B$1,'Control Sample Data'!F303&gt;0),'Control Sample Data'!F303,$B$1),"")</f>
        <v/>
      </c>
      <c r="S304" s="17" t="str">
        <f>IF(SUM('Control Sample Data'!G$3:G$98)&gt;10,IF(AND(ISNUMBER('Control Sample Data'!G303),'Control Sample Data'!G303&lt;$B$1,'Control Sample Data'!G303&gt;0),'Control Sample Data'!G303,$B$1),"")</f>
        <v/>
      </c>
      <c r="T304" s="17" t="str">
        <f>IF(SUM('Control Sample Data'!H$3:H$98)&gt;10,IF(AND(ISNUMBER('Control Sample Data'!H303),'Control Sample Data'!H303&lt;$B$1,'Control Sample Data'!H303&gt;0),'Control Sample Data'!H303,$B$1),"")</f>
        <v/>
      </c>
      <c r="U304" s="17" t="str">
        <f>IF(SUM('Control Sample Data'!I$3:I$98)&gt;10,IF(AND(ISNUMBER('Control Sample Data'!I303),'Control Sample Data'!I303&lt;$B$1,'Control Sample Data'!I303&gt;0),'Control Sample Data'!I303,$B$1),"")</f>
        <v/>
      </c>
      <c r="V304" s="17" t="str">
        <f>IF(SUM('Control Sample Data'!J$3:J$98)&gt;10,IF(AND(ISNUMBER('Control Sample Data'!J303),'Control Sample Data'!J303&lt;$B$1,'Control Sample Data'!J303&gt;0),'Control Sample Data'!J303,$B$1),"")</f>
        <v/>
      </c>
      <c r="W304" s="17" t="str">
        <f>IF(SUM('Control Sample Data'!K$3:K$98)&gt;10,IF(AND(ISNUMBER('Control Sample Data'!K303),'Control Sample Data'!K303&lt;$B$1,'Control Sample Data'!K303&gt;0),'Control Sample Data'!K303,$B$1),"")</f>
        <v/>
      </c>
      <c r="X304" s="17" t="str">
        <f>IF(SUM('Control Sample Data'!L$3:L$98)&gt;10,IF(AND(ISNUMBER('Control Sample Data'!L303),'Control Sample Data'!L303&lt;$B$1,'Control Sample Data'!L303&gt;0),'Control Sample Data'!L303,$B$1),"")</f>
        <v/>
      </c>
      <c r="Y304" s="40" t="str">
        <f>IF(SUM('Control Sample Data'!M$3:M$98)&gt;10,IF(AND(ISNUMBER('Control Sample Data'!M303),'Control Sample Data'!M303&lt;$B$1,'Control Sample Data'!M303&gt;0),'Control Sample Data'!M303,$B$1),"")</f>
        <v/>
      </c>
      <c r="Z304" s="41"/>
      <c r="AA304" s="41"/>
      <c r="AB304" s="41"/>
      <c r="AC304" s="41"/>
      <c r="AD304" s="41"/>
      <c r="AE304" s="41"/>
      <c r="AF304" s="41"/>
      <c r="AG304" s="41"/>
      <c r="AH304" s="41"/>
      <c r="AI304" s="41"/>
      <c r="AJ304" s="41"/>
      <c r="AK304" s="41"/>
      <c r="AL304" s="41"/>
      <c r="AM304" s="41"/>
      <c r="AN304" s="41"/>
      <c r="AO304" s="41"/>
      <c r="AP304" s="41"/>
      <c r="AQ304" s="41"/>
      <c r="AR304" s="41"/>
      <c r="AS304" s="41"/>
      <c r="AT304" s="36" t="str">
        <f t="shared" si="174"/>
        <v/>
      </c>
      <c r="AU304" s="36" t="str">
        <f t="shared" si="175"/>
        <v/>
      </c>
      <c r="AV304" s="36" t="str">
        <f t="shared" si="176"/>
        <v/>
      </c>
      <c r="AW304" s="36" t="str">
        <f t="shared" si="177"/>
        <v/>
      </c>
      <c r="AX304" s="36" t="str">
        <f t="shared" si="178"/>
        <v/>
      </c>
      <c r="AY304" s="36" t="str">
        <f t="shared" si="179"/>
        <v/>
      </c>
      <c r="AZ304" s="36" t="str">
        <f t="shared" si="180"/>
        <v/>
      </c>
      <c r="BA304" s="36" t="str">
        <f t="shared" si="181"/>
        <v/>
      </c>
      <c r="BB304" s="36" t="str">
        <f t="shared" si="182"/>
        <v/>
      </c>
      <c r="BC304" s="36" t="str">
        <f t="shared" si="183"/>
        <v/>
      </c>
      <c r="BD304" s="36" t="str">
        <f t="shared" si="184"/>
        <v/>
      </c>
      <c r="BE304" s="36" t="str">
        <f t="shared" si="185"/>
        <v/>
      </c>
      <c r="BF304" s="36" t="str">
        <f t="shared" si="186"/>
        <v/>
      </c>
      <c r="BG304" s="36" t="str">
        <f t="shared" si="187"/>
        <v/>
      </c>
      <c r="BH304" s="36" t="str">
        <f t="shared" si="188"/>
        <v/>
      </c>
      <c r="BI304" s="36" t="str">
        <f t="shared" si="189"/>
        <v/>
      </c>
      <c r="BJ304" s="36" t="str">
        <f t="shared" si="190"/>
        <v/>
      </c>
      <c r="BK304" s="36" t="str">
        <f t="shared" si="191"/>
        <v/>
      </c>
      <c r="BL304" s="36" t="str">
        <f t="shared" si="192"/>
        <v/>
      </c>
      <c r="BM304" s="36" t="str">
        <f t="shared" si="193"/>
        <v/>
      </c>
      <c r="BN304" s="38" t="e">
        <f t="shared" si="214"/>
        <v>#DIV/0!</v>
      </c>
      <c r="BO304" s="38" t="e">
        <f t="shared" si="215"/>
        <v>#DIV/0!</v>
      </c>
      <c r="BP304" s="39" t="str">
        <f t="shared" si="194"/>
        <v/>
      </c>
      <c r="BQ304" s="39" t="str">
        <f t="shared" si="195"/>
        <v/>
      </c>
      <c r="BR304" s="39" t="str">
        <f t="shared" si="196"/>
        <v/>
      </c>
      <c r="BS304" s="39" t="str">
        <f t="shared" si="197"/>
        <v/>
      </c>
      <c r="BT304" s="39" t="str">
        <f t="shared" si="198"/>
        <v/>
      </c>
      <c r="BU304" s="39" t="str">
        <f t="shared" si="199"/>
        <v/>
      </c>
      <c r="BV304" s="39" t="str">
        <f t="shared" si="200"/>
        <v/>
      </c>
      <c r="BW304" s="39" t="str">
        <f t="shared" si="201"/>
        <v/>
      </c>
      <c r="BX304" s="39" t="str">
        <f t="shared" si="202"/>
        <v/>
      </c>
      <c r="BY304" s="39" t="str">
        <f t="shared" si="203"/>
        <v/>
      </c>
      <c r="BZ304" s="39" t="str">
        <f t="shared" si="204"/>
        <v/>
      </c>
      <c r="CA304" s="39" t="str">
        <f t="shared" si="205"/>
        <v/>
      </c>
      <c r="CB304" s="39" t="str">
        <f t="shared" si="206"/>
        <v/>
      </c>
      <c r="CC304" s="39" t="str">
        <f t="shared" si="207"/>
        <v/>
      </c>
      <c r="CD304" s="39" t="str">
        <f t="shared" si="208"/>
        <v/>
      </c>
      <c r="CE304" s="39" t="str">
        <f t="shared" si="209"/>
        <v/>
      </c>
      <c r="CF304" s="39" t="str">
        <f t="shared" si="210"/>
        <v/>
      </c>
      <c r="CG304" s="39" t="str">
        <f t="shared" si="211"/>
        <v/>
      </c>
      <c r="CH304" s="39" t="str">
        <f t="shared" si="212"/>
        <v/>
      </c>
      <c r="CI304" s="39" t="str">
        <f t="shared" si="213"/>
        <v/>
      </c>
    </row>
    <row r="305" spans="1:87">
      <c r="A305" s="18"/>
      <c r="B305" s="15" t="str">
        <f>'Gene Table'!E304</f>
        <v>mmu-miR-1194</v>
      </c>
      <c r="C305" s="15" t="str">
        <f>'Gene Table'!B304</f>
        <v>M14</v>
      </c>
      <c r="D305" s="16" t="str">
        <f>IF(SUM('Test Sample Data'!D$3:D$98)&gt;10,IF(AND(ISNUMBER('Test Sample Data'!D304),'Test Sample Data'!D304&lt;$B$1,'Test Sample Data'!D304&gt;0),'Test Sample Data'!D304,$B$1),"")</f>
        <v/>
      </c>
      <c r="E305" s="17" t="str">
        <f>IF(SUM('Test Sample Data'!E$3:E$98)&gt;10,IF(AND(ISNUMBER('Test Sample Data'!E304),'Test Sample Data'!E304&lt;$B$1,'Test Sample Data'!E304&gt;0),'Test Sample Data'!E304,$B$1),"")</f>
        <v/>
      </c>
      <c r="F305" s="17" t="str">
        <f>IF(SUM('Test Sample Data'!F$3:F$98)&gt;10,IF(AND(ISNUMBER('Test Sample Data'!F304),'Test Sample Data'!F304&lt;$B$1,'Test Sample Data'!F304&gt;0),'Test Sample Data'!F304,$B$1),"")</f>
        <v/>
      </c>
      <c r="G305" s="17" t="str">
        <f>IF(SUM('Test Sample Data'!G$3:G$98)&gt;10,IF(AND(ISNUMBER('Test Sample Data'!G304),'Test Sample Data'!G304&lt;$B$1,'Test Sample Data'!G304&gt;0),'Test Sample Data'!G304,$B$1),"")</f>
        <v/>
      </c>
      <c r="H305" s="17" t="str">
        <f>IF(SUM('Test Sample Data'!H$3:H$98)&gt;10,IF(AND(ISNUMBER('Test Sample Data'!H304),'Test Sample Data'!H304&lt;$B$1,'Test Sample Data'!H304&gt;0),'Test Sample Data'!H304,$B$1),"")</f>
        <v/>
      </c>
      <c r="I305" s="17" t="str">
        <f>IF(SUM('Test Sample Data'!I$3:I$98)&gt;10,IF(AND(ISNUMBER('Test Sample Data'!I304),'Test Sample Data'!I304&lt;$B$1,'Test Sample Data'!I304&gt;0),'Test Sample Data'!I304,$B$1),"")</f>
        <v/>
      </c>
      <c r="J305" s="17" t="str">
        <f>IF(SUM('Test Sample Data'!J$3:J$98)&gt;10,IF(AND(ISNUMBER('Test Sample Data'!J304),'Test Sample Data'!J304&lt;$B$1,'Test Sample Data'!J304&gt;0),'Test Sample Data'!J304,$B$1),"")</f>
        <v/>
      </c>
      <c r="K305" s="17" t="str">
        <f>IF(SUM('Test Sample Data'!K$3:K$98)&gt;10,IF(AND(ISNUMBER('Test Sample Data'!K304),'Test Sample Data'!K304&lt;$B$1,'Test Sample Data'!K304&gt;0),'Test Sample Data'!K304,$B$1),"")</f>
        <v/>
      </c>
      <c r="L305" s="17" t="str">
        <f>IF(SUM('Test Sample Data'!L$3:L$98)&gt;10,IF(AND(ISNUMBER('Test Sample Data'!L304),'Test Sample Data'!L304&lt;$B$1,'Test Sample Data'!L304&gt;0),'Test Sample Data'!L304,$B$1),"")</f>
        <v/>
      </c>
      <c r="M305" s="17" t="str">
        <f>IF(SUM('Test Sample Data'!M$3:M$98)&gt;10,IF(AND(ISNUMBER('Test Sample Data'!M304),'Test Sample Data'!M304&lt;$B$1,'Test Sample Data'!M304&gt;0),'Test Sample Data'!M304,$B$1),"")</f>
        <v/>
      </c>
      <c r="N305" s="17" t="str">
        <f>'Gene Table'!E304</f>
        <v>mmu-miR-1194</v>
      </c>
      <c r="O305" s="17" t="str">
        <f>'Gene Table'!B304</f>
        <v>M14</v>
      </c>
      <c r="P305" s="17" t="str">
        <f>IF(SUM('Control Sample Data'!D$3:D$98)&gt;10,IF(AND(ISNUMBER('Control Sample Data'!D304),'Control Sample Data'!D304&lt;$B$1,'Control Sample Data'!D304&gt;0),'Control Sample Data'!D304,$B$1),"")</f>
        <v/>
      </c>
      <c r="Q305" s="17" t="str">
        <f>IF(SUM('Control Sample Data'!E$3:E$98)&gt;10,IF(AND(ISNUMBER('Control Sample Data'!E304),'Control Sample Data'!E304&lt;$B$1,'Control Sample Data'!E304&gt;0),'Control Sample Data'!E304,$B$1),"")</f>
        <v/>
      </c>
      <c r="R305" s="17" t="str">
        <f>IF(SUM('Control Sample Data'!F$3:F$98)&gt;10,IF(AND(ISNUMBER('Control Sample Data'!F304),'Control Sample Data'!F304&lt;$B$1,'Control Sample Data'!F304&gt;0),'Control Sample Data'!F304,$B$1),"")</f>
        <v/>
      </c>
      <c r="S305" s="17" t="str">
        <f>IF(SUM('Control Sample Data'!G$3:G$98)&gt;10,IF(AND(ISNUMBER('Control Sample Data'!G304),'Control Sample Data'!G304&lt;$B$1,'Control Sample Data'!G304&gt;0),'Control Sample Data'!G304,$B$1),"")</f>
        <v/>
      </c>
      <c r="T305" s="17" t="str">
        <f>IF(SUM('Control Sample Data'!H$3:H$98)&gt;10,IF(AND(ISNUMBER('Control Sample Data'!H304),'Control Sample Data'!H304&lt;$B$1,'Control Sample Data'!H304&gt;0),'Control Sample Data'!H304,$B$1),"")</f>
        <v/>
      </c>
      <c r="U305" s="17" t="str">
        <f>IF(SUM('Control Sample Data'!I$3:I$98)&gt;10,IF(AND(ISNUMBER('Control Sample Data'!I304),'Control Sample Data'!I304&lt;$B$1,'Control Sample Data'!I304&gt;0),'Control Sample Data'!I304,$B$1),"")</f>
        <v/>
      </c>
      <c r="V305" s="17" t="str">
        <f>IF(SUM('Control Sample Data'!J$3:J$98)&gt;10,IF(AND(ISNUMBER('Control Sample Data'!J304),'Control Sample Data'!J304&lt;$B$1,'Control Sample Data'!J304&gt;0),'Control Sample Data'!J304,$B$1),"")</f>
        <v/>
      </c>
      <c r="W305" s="17" t="str">
        <f>IF(SUM('Control Sample Data'!K$3:K$98)&gt;10,IF(AND(ISNUMBER('Control Sample Data'!K304),'Control Sample Data'!K304&lt;$B$1,'Control Sample Data'!K304&gt;0),'Control Sample Data'!K304,$B$1),"")</f>
        <v/>
      </c>
      <c r="X305" s="17" t="str">
        <f>IF(SUM('Control Sample Data'!L$3:L$98)&gt;10,IF(AND(ISNUMBER('Control Sample Data'!L304),'Control Sample Data'!L304&lt;$B$1,'Control Sample Data'!L304&gt;0),'Control Sample Data'!L304,$B$1),"")</f>
        <v/>
      </c>
      <c r="Y305" s="40" t="str">
        <f>IF(SUM('Control Sample Data'!M$3:M$98)&gt;10,IF(AND(ISNUMBER('Control Sample Data'!M304),'Control Sample Data'!M304&lt;$B$1,'Control Sample Data'!M304&gt;0),'Control Sample Data'!M304,$B$1),"")</f>
        <v/>
      </c>
      <c r="Z305" s="41"/>
      <c r="AA305" s="41"/>
      <c r="AB305" s="41"/>
      <c r="AC305" s="41"/>
      <c r="AD305" s="41"/>
      <c r="AE305" s="41"/>
      <c r="AF305" s="41"/>
      <c r="AG305" s="41"/>
      <c r="AH305" s="41"/>
      <c r="AI305" s="41"/>
      <c r="AJ305" s="41"/>
      <c r="AK305" s="41"/>
      <c r="AL305" s="41"/>
      <c r="AM305" s="41"/>
      <c r="AN305" s="41"/>
      <c r="AO305" s="41"/>
      <c r="AP305" s="41"/>
      <c r="AQ305" s="41"/>
      <c r="AR305" s="41"/>
      <c r="AS305" s="41"/>
      <c r="AT305" s="36" t="str">
        <f t="shared" si="174"/>
        <v/>
      </c>
      <c r="AU305" s="36" t="str">
        <f t="shared" si="175"/>
        <v/>
      </c>
      <c r="AV305" s="36" t="str">
        <f t="shared" si="176"/>
        <v/>
      </c>
      <c r="AW305" s="36" t="str">
        <f t="shared" si="177"/>
        <v/>
      </c>
      <c r="AX305" s="36" t="str">
        <f t="shared" si="178"/>
        <v/>
      </c>
      <c r="AY305" s="36" t="str">
        <f t="shared" si="179"/>
        <v/>
      </c>
      <c r="AZ305" s="36" t="str">
        <f t="shared" si="180"/>
        <v/>
      </c>
      <c r="BA305" s="36" t="str">
        <f t="shared" si="181"/>
        <v/>
      </c>
      <c r="BB305" s="36" t="str">
        <f t="shared" si="182"/>
        <v/>
      </c>
      <c r="BC305" s="36" t="str">
        <f t="shared" si="183"/>
        <v/>
      </c>
      <c r="BD305" s="36" t="str">
        <f t="shared" si="184"/>
        <v/>
      </c>
      <c r="BE305" s="36" t="str">
        <f t="shared" si="185"/>
        <v/>
      </c>
      <c r="BF305" s="36" t="str">
        <f t="shared" si="186"/>
        <v/>
      </c>
      <c r="BG305" s="36" t="str">
        <f t="shared" si="187"/>
        <v/>
      </c>
      <c r="BH305" s="36" t="str">
        <f t="shared" si="188"/>
        <v/>
      </c>
      <c r="BI305" s="36" t="str">
        <f t="shared" si="189"/>
        <v/>
      </c>
      <c r="BJ305" s="36" t="str">
        <f t="shared" si="190"/>
        <v/>
      </c>
      <c r="BK305" s="36" t="str">
        <f t="shared" si="191"/>
        <v/>
      </c>
      <c r="BL305" s="36" t="str">
        <f t="shared" si="192"/>
        <v/>
      </c>
      <c r="BM305" s="36" t="str">
        <f t="shared" si="193"/>
        <v/>
      </c>
      <c r="BN305" s="38" t="e">
        <f t="shared" si="214"/>
        <v>#DIV/0!</v>
      </c>
      <c r="BO305" s="38" t="e">
        <f t="shared" si="215"/>
        <v>#DIV/0!</v>
      </c>
      <c r="BP305" s="39" t="str">
        <f t="shared" si="194"/>
        <v/>
      </c>
      <c r="BQ305" s="39" t="str">
        <f t="shared" si="195"/>
        <v/>
      </c>
      <c r="BR305" s="39" t="str">
        <f t="shared" si="196"/>
        <v/>
      </c>
      <c r="BS305" s="39" t="str">
        <f t="shared" si="197"/>
        <v/>
      </c>
      <c r="BT305" s="39" t="str">
        <f t="shared" si="198"/>
        <v/>
      </c>
      <c r="BU305" s="39" t="str">
        <f t="shared" si="199"/>
        <v/>
      </c>
      <c r="BV305" s="39" t="str">
        <f t="shared" si="200"/>
        <v/>
      </c>
      <c r="BW305" s="39" t="str">
        <f t="shared" si="201"/>
        <v/>
      </c>
      <c r="BX305" s="39" t="str">
        <f t="shared" si="202"/>
        <v/>
      </c>
      <c r="BY305" s="39" t="str">
        <f t="shared" si="203"/>
        <v/>
      </c>
      <c r="BZ305" s="39" t="str">
        <f t="shared" si="204"/>
        <v/>
      </c>
      <c r="CA305" s="39" t="str">
        <f t="shared" si="205"/>
        <v/>
      </c>
      <c r="CB305" s="39" t="str">
        <f t="shared" si="206"/>
        <v/>
      </c>
      <c r="CC305" s="39" t="str">
        <f t="shared" si="207"/>
        <v/>
      </c>
      <c r="CD305" s="39" t="str">
        <f t="shared" si="208"/>
        <v/>
      </c>
      <c r="CE305" s="39" t="str">
        <f t="shared" si="209"/>
        <v/>
      </c>
      <c r="CF305" s="39" t="str">
        <f t="shared" si="210"/>
        <v/>
      </c>
      <c r="CG305" s="39" t="str">
        <f t="shared" si="211"/>
        <v/>
      </c>
      <c r="CH305" s="39" t="str">
        <f t="shared" si="212"/>
        <v/>
      </c>
      <c r="CI305" s="39" t="str">
        <f t="shared" si="213"/>
        <v/>
      </c>
    </row>
    <row r="306" spans="1:87">
      <c r="A306" s="18"/>
      <c r="B306" s="15" t="str">
        <f>'Gene Table'!E305</f>
        <v>mmu-miR-324-5p</v>
      </c>
      <c r="C306" s="15" t="str">
        <f>'Gene Table'!B305</f>
        <v>M15</v>
      </c>
      <c r="D306" s="16" t="str">
        <f>IF(SUM('Test Sample Data'!D$3:D$98)&gt;10,IF(AND(ISNUMBER('Test Sample Data'!D305),'Test Sample Data'!D305&lt;$B$1,'Test Sample Data'!D305&gt;0),'Test Sample Data'!D305,$B$1),"")</f>
        <v/>
      </c>
      <c r="E306" s="17" t="str">
        <f>IF(SUM('Test Sample Data'!E$3:E$98)&gt;10,IF(AND(ISNUMBER('Test Sample Data'!E305),'Test Sample Data'!E305&lt;$B$1,'Test Sample Data'!E305&gt;0),'Test Sample Data'!E305,$B$1),"")</f>
        <v/>
      </c>
      <c r="F306" s="17" t="str">
        <f>IF(SUM('Test Sample Data'!F$3:F$98)&gt;10,IF(AND(ISNUMBER('Test Sample Data'!F305),'Test Sample Data'!F305&lt;$B$1,'Test Sample Data'!F305&gt;0),'Test Sample Data'!F305,$B$1),"")</f>
        <v/>
      </c>
      <c r="G306" s="17" t="str">
        <f>IF(SUM('Test Sample Data'!G$3:G$98)&gt;10,IF(AND(ISNUMBER('Test Sample Data'!G305),'Test Sample Data'!G305&lt;$B$1,'Test Sample Data'!G305&gt;0),'Test Sample Data'!G305,$B$1),"")</f>
        <v/>
      </c>
      <c r="H306" s="17" t="str">
        <f>IF(SUM('Test Sample Data'!H$3:H$98)&gt;10,IF(AND(ISNUMBER('Test Sample Data'!H305),'Test Sample Data'!H305&lt;$B$1,'Test Sample Data'!H305&gt;0),'Test Sample Data'!H305,$B$1),"")</f>
        <v/>
      </c>
      <c r="I306" s="17" t="str">
        <f>IF(SUM('Test Sample Data'!I$3:I$98)&gt;10,IF(AND(ISNUMBER('Test Sample Data'!I305),'Test Sample Data'!I305&lt;$B$1,'Test Sample Data'!I305&gt;0),'Test Sample Data'!I305,$B$1),"")</f>
        <v/>
      </c>
      <c r="J306" s="17" t="str">
        <f>IF(SUM('Test Sample Data'!J$3:J$98)&gt;10,IF(AND(ISNUMBER('Test Sample Data'!J305),'Test Sample Data'!J305&lt;$B$1,'Test Sample Data'!J305&gt;0),'Test Sample Data'!J305,$B$1),"")</f>
        <v/>
      </c>
      <c r="K306" s="17" t="str">
        <f>IF(SUM('Test Sample Data'!K$3:K$98)&gt;10,IF(AND(ISNUMBER('Test Sample Data'!K305),'Test Sample Data'!K305&lt;$B$1,'Test Sample Data'!K305&gt;0),'Test Sample Data'!K305,$B$1),"")</f>
        <v/>
      </c>
      <c r="L306" s="17" t="str">
        <f>IF(SUM('Test Sample Data'!L$3:L$98)&gt;10,IF(AND(ISNUMBER('Test Sample Data'!L305),'Test Sample Data'!L305&lt;$B$1,'Test Sample Data'!L305&gt;0),'Test Sample Data'!L305,$B$1),"")</f>
        <v/>
      </c>
      <c r="M306" s="17" t="str">
        <f>IF(SUM('Test Sample Data'!M$3:M$98)&gt;10,IF(AND(ISNUMBER('Test Sample Data'!M305),'Test Sample Data'!M305&lt;$B$1,'Test Sample Data'!M305&gt;0),'Test Sample Data'!M305,$B$1),"")</f>
        <v/>
      </c>
      <c r="N306" s="17" t="str">
        <f>'Gene Table'!E305</f>
        <v>mmu-miR-324-5p</v>
      </c>
      <c r="O306" s="17" t="str">
        <f>'Gene Table'!B305</f>
        <v>M15</v>
      </c>
      <c r="P306" s="17" t="str">
        <f>IF(SUM('Control Sample Data'!D$3:D$98)&gt;10,IF(AND(ISNUMBER('Control Sample Data'!D305),'Control Sample Data'!D305&lt;$B$1,'Control Sample Data'!D305&gt;0),'Control Sample Data'!D305,$B$1),"")</f>
        <v/>
      </c>
      <c r="Q306" s="17" t="str">
        <f>IF(SUM('Control Sample Data'!E$3:E$98)&gt;10,IF(AND(ISNUMBER('Control Sample Data'!E305),'Control Sample Data'!E305&lt;$B$1,'Control Sample Data'!E305&gt;0),'Control Sample Data'!E305,$B$1),"")</f>
        <v/>
      </c>
      <c r="R306" s="17" t="str">
        <f>IF(SUM('Control Sample Data'!F$3:F$98)&gt;10,IF(AND(ISNUMBER('Control Sample Data'!F305),'Control Sample Data'!F305&lt;$B$1,'Control Sample Data'!F305&gt;0),'Control Sample Data'!F305,$B$1),"")</f>
        <v/>
      </c>
      <c r="S306" s="17" t="str">
        <f>IF(SUM('Control Sample Data'!G$3:G$98)&gt;10,IF(AND(ISNUMBER('Control Sample Data'!G305),'Control Sample Data'!G305&lt;$B$1,'Control Sample Data'!G305&gt;0),'Control Sample Data'!G305,$B$1),"")</f>
        <v/>
      </c>
      <c r="T306" s="17" t="str">
        <f>IF(SUM('Control Sample Data'!H$3:H$98)&gt;10,IF(AND(ISNUMBER('Control Sample Data'!H305),'Control Sample Data'!H305&lt;$B$1,'Control Sample Data'!H305&gt;0),'Control Sample Data'!H305,$B$1),"")</f>
        <v/>
      </c>
      <c r="U306" s="17" t="str">
        <f>IF(SUM('Control Sample Data'!I$3:I$98)&gt;10,IF(AND(ISNUMBER('Control Sample Data'!I305),'Control Sample Data'!I305&lt;$B$1,'Control Sample Data'!I305&gt;0),'Control Sample Data'!I305,$B$1),"")</f>
        <v/>
      </c>
      <c r="V306" s="17" t="str">
        <f>IF(SUM('Control Sample Data'!J$3:J$98)&gt;10,IF(AND(ISNUMBER('Control Sample Data'!J305),'Control Sample Data'!J305&lt;$B$1,'Control Sample Data'!J305&gt;0),'Control Sample Data'!J305,$B$1),"")</f>
        <v/>
      </c>
      <c r="W306" s="17" t="str">
        <f>IF(SUM('Control Sample Data'!K$3:K$98)&gt;10,IF(AND(ISNUMBER('Control Sample Data'!K305),'Control Sample Data'!K305&lt;$B$1,'Control Sample Data'!K305&gt;0),'Control Sample Data'!K305,$B$1),"")</f>
        <v/>
      </c>
      <c r="X306" s="17" t="str">
        <f>IF(SUM('Control Sample Data'!L$3:L$98)&gt;10,IF(AND(ISNUMBER('Control Sample Data'!L305),'Control Sample Data'!L305&lt;$B$1,'Control Sample Data'!L305&gt;0),'Control Sample Data'!L305,$B$1),"")</f>
        <v/>
      </c>
      <c r="Y306" s="40" t="str">
        <f>IF(SUM('Control Sample Data'!M$3:M$98)&gt;10,IF(AND(ISNUMBER('Control Sample Data'!M305),'Control Sample Data'!M305&lt;$B$1,'Control Sample Data'!M305&gt;0),'Control Sample Data'!M305,$B$1),"")</f>
        <v/>
      </c>
      <c r="Z306" s="41"/>
      <c r="AA306" s="41"/>
      <c r="AB306" s="41"/>
      <c r="AC306" s="41"/>
      <c r="AD306" s="41"/>
      <c r="AE306" s="41"/>
      <c r="AF306" s="41"/>
      <c r="AG306" s="41"/>
      <c r="AH306" s="41"/>
      <c r="AI306" s="41"/>
      <c r="AJ306" s="41"/>
      <c r="AK306" s="41"/>
      <c r="AL306" s="41"/>
      <c r="AM306" s="41"/>
      <c r="AN306" s="41"/>
      <c r="AO306" s="41"/>
      <c r="AP306" s="41"/>
      <c r="AQ306" s="41"/>
      <c r="AR306" s="41"/>
      <c r="AS306" s="41"/>
      <c r="AT306" s="36" t="str">
        <f t="shared" si="174"/>
        <v/>
      </c>
      <c r="AU306" s="36" t="str">
        <f t="shared" si="175"/>
        <v/>
      </c>
      <c r="AV306" s="36" t="str">
        <f t="shared" si="176"/>
        <v/>
      </c>
      <c r="AW306" s="36" t="str">
        <f t="shared" si="177"/>
        <v/>
      </c>
      <c r="AX306" s="36" t="str">
        <f t="shared" si="178"/>
        <v/>
      </c>
      <c r="AY306" s="36" t="str">
        <f t="shared" si="179"/>
        <v/>
      </c>
      <c r="AZ306" s="36" t="str">
        <f t="shared" si="180"/>
        <v/>
      </c>
      <c r="BA306" s="36" t="str">
        <f t="shared" si="181"/>
        <v/>
      </c>
      <c r="BB306" s="36" t="str">
        <f t="shared" si="182"/>
        <v/>
      </c>
      <c r="BC306" s="36" t="str">
        <f t="shared" si="183"/>
        <v/>
      </c>
      <c r="BD306" s="36" t="str">
        <f t="shared" si="184"/>
        <v/>
      </c>
      <c r="BE306" s="36" t="str">
        <f t="shared" si="185"/>
        <v/>
      </c>
      <c r="BF306" s="36" t="str">
        <f t="shared" si="186"/>
        <v/>
      </c>
      <c r="BG306" s="36" t="str">
        <f t="shared" si="187"/>
        <v/>
      </c>
      <c r="BH306" s="36" t="str">
        <f t="shared" si="188"/>
        <v/>
      </c>
      <c r="BI306" s="36" t="str">
        <f t="shared" si="189"/>
        <v/>
      </c>
      <c r="BJ306" s="36" t="str">
        <f t="shared" si="190"/>
        <v/>
      </c>
      <c r="BK306" s="36" t="str">
        <f t="shared" si="191"/>
        <v/>
      </c>
      <c r="BL306" s="36" t="str">
        <f t="shared" si="192"/>
        <v/>
      </c>
      <c r="BM306" s="36" t="str">
        <f t="shared" si="193"/>
        <v/>
      </c>
      <c r="BN306" s="38" t="e">
        <f t="shared" si="214"/>
        <v>#DIV/0!</v>
      </c>
      <c r="BO306" s="38" t="e">
        <f t="shared" si="215"/>
        <v>#DIV/0!</v>
      </c>
      <c r="BP306" s="39" t="str">
        <f t="shared" si="194"/>
        <v/>
      </c>
      <c r="BQ306" s="39" t="str">
        <f t="shared" si="195"/>
        <v/>
      </c>
      <c r="BR306" s="39" t="str">
        <f t="shared" si="196"/>
        <v/>
      </c>
      <c r="BS306" s="39" t="str">
        <f t="shared" si="197"/>
        <v/>
      </c>
      <c r="BT306" s="39" t="str">
        <f t="shared" si="198"/>
        <v/>
      </c>
      <c r="BU306" s="39" t="str">
        <f t="shared" si="199"/>
        <v/>
      </c>
      <c r="BV306" s="39" t="str">
        <f t="shared" si="200"/>
        <v/>
      </c>
      <c r="BW306" s="39" t="str">
        <f t="shared" si="201"/>
        <v/>
      </c>
      <c r="BX306" s="39" t="str">
        <f t="shared" si="202"/>
        <v/>
      </c>
      <c r="BY306" s="39" t="str">
        <f t="shared" si="203"/>
        <v/>
      </c>
      <c r="BZ306" s="39" t="str">
        <f t="shared" si="204"/>
        <v/>
      </c>
      <c r="CA306" s="39" t="str">
        <f t="shared" si="205"/>
        <v/>
      </c>
      <c r="CB306" s="39" t="str">
        <f t="shared" si="206"/>
        <v/>
      </c>
      <c r="CC306" s="39" t="str">
        <f t="shared" si="207"/>
        <v/>
      </c>
      <c r="CD306" s="39" t="str">
        <f t="shared" si="208"/>
        <v/>
      </c>
      <c r="CE306" s="39" t="str">
        <f t="shared" si="209"/>
        <v/>
      </c>
      <c r="CF306" s="39" t="str">
        <f t="shared" si="210"/>
        <v/>
      </c>
      <c r="CG306" s="39" t="str">
        <f t="shared" si="211"/>
        <v/>
      </c>
      <c r="CH306" s="39" t="str">
        <f t="shared" si="212"/>
        <v/>
      </c>
      <c r="CI306" s="39" t="str">
        <f t="shared" si="213"/>
        <v/>
      </c>
    </row>
    <row r="307" spans="1:87">
      <c r="A307" s="18"/>
      <c r="B307" s="15" t="str">
        <f>'Gene Table'!E306</f>
        <v>mmu-miR-1199-5p</v>
      </c>
      <c r="C307" s="15" t="str">
        <f>'Gene Table'!B306</f>
        <v>M16</v>
      </c>
      <c r="D307" s="16" t="str">
        <f>IF(SUM('Test Sample Data'!D$3:D$98)&gt;10,IF(AND(ISNUMBER('Test Sample Data'!D306),'Test Sample Data'!D306&lt;$B$1,'Test Sample Data'!D306&gt;0),'Test Sample Data'!D306,$B$1),"")</f>
        <v/>
      </c>
      <c r="E307" s="17" t="str">
        <f>IF(SUM('Test Sample Data'!E$3:E$98)&gt;10,IF(AND(ISNUMBER('Test Sample Data'!E306),'Test Sample Data'!E306&lt;$B$1,'Test Sample Data'!E306&gt;0),'Test Sample Data'!E306,$B$1),"")</f>
        <v/>
      </c>
      <c r="F307" s="17" t="str">
        <f>IF(SUM('Test Sample Data'!F$3:F$98)&gt;10,IF(AND(ISNUMBER('Test Sample Data'!F306),'Test Sample Data'!F306&lt;$B$1,'Test Sample Data'!F306&gt;0),'Test Sample Data'!F306,$B$1),"")</f>
        <v/>
      </c>
      <c r="G307" s="17" t="str">
        <f>IF(SUM('Test Sample Data'!G$3:G$98)&gt;10,IF(AND(ISNUMBER('Test Sample Data'!G306),'Test Sample Data'!G306&lt;$B$1,'Test Sample Data'!G306&gt;0),'Test Sample Data'!G306,$B$1),"")</f>
        <v/>
      </c>
      <c r="H307" s="17" t="str">
        <f>IF(SUM('Test Sample Data'!H$3:H$98)&gt;10,IF(AND(ISNUMBER('Test Sample Data'!H306),'Test Sample Data'!H306&lt;$B$1,'Test Sample Data'!H306&gt;0),'Test Sample Data'!H306,$B$1),"")</f>
        <v/>
      </c>
      <c r="I307" s="17" t="str">
        <f>IF(SUM('Test Sample Data'!I$3:I$98)&gt;10,IF(AND(ISNUMBER('Test Sample Data'!I306),'Test Sample Data'!I306&lt;$B$1,'Test Sample Data'!I306&gt;0),'Test Sample Data'!I306,$B$1),"")</f>
        <v/>
      </c>
      <c r="J307" s="17" t="str">
        <f>IF(SUM('Test Sample Data'!J$3:J$98)&gt;10,IF(AND(ISNUMBER('Test Sample Data'!J306),'Test Sample Data'!J306&lt;$B$1,'Test Sample Data'!J306&gt;0),'Test Sample Data'!J306,$B$1),"")</f>
        <v/>
      </c>
      <c r="K307" s="17" t="str">
        <f>IF(SUM('Test Sample Data'!K$3:K$98)&gt;10,IF(AND(ISNUMBER('Test Sample Data'!K306),'Test Sample Data'!K306&lt;$B$1,'Test Sample Data'!K306&gt;0),'Test Sample Data'!K306,$B$1),"")</f>
        <v/>
      </c>
      <c r="L307" s="17" t="str">
        <f>IF(SUM('Test Sample Data'!L$3:L$98)&gt;10,IF(AND(ISNUMBER('Test Sample Data'!L306),'Test Sample Data'!L306&lt;$B$1,'Test Sample Data'!L306&gt;0),'Test Sample Data'!L306,$B$1),"")</f>
        <v/>
      </c>
      <c r="M307" s="17" t="str">
        <f>IF(SUM('Test Sample Data'!M$3:M$98)&gt;10,IF(AND(ISNUMBER('Test Sample Data'!M306),'Test Sample Data'!M306&lt;$B$1,'Test Sample Data'!M306&gt;0),'Test Sample Data'!M306,$B$1),"")</f>
        <v/>
      </c>
      <c r="N307" s="17" t="str">
        <f>'Gene Table'!E306</f>
        <v>mmu-miR-1199-5p</v>
      </c>
      <c r="O307" s="17" t="str">
        <f>'Gene Table'!B306</f>
        <v>M16</v>
      </c>
      <c r="P307" s="17" t="str">
        <f>IF(SUM('Control Sample Data'!D$3:D$98)&gt;10,IF(AND(ISNUMBER('Control Sample Data'!D306),'Control Sample Data'!D306&lt;$B$1,'Control Sample Data'!D306&gt;0),'Control Sample Data'!D306,$B$1),"")</f>
        <v/>
      </c>
      <c r="Q307" s="17" t="str">
        <f>IF(SUM('Control Sample Data'!E$3:E$98)&gt;10,IF(AND(ISNUMBER('Control Sample Data'!E306),'Control Sample Data'!E306&lt;$B$1,'Control Sample Data'!E306&gt;0),'Control Sample Data'!E306,$B$1),"")</f>
        <v/>
      </c>
      <c r="R307" s="17" t="str">
        <f>IF(SUM('Control Sample Data'!F$3:F$98)&gt;10,IF(AND(ISNUMBER('Control Sample Data'!F306),'Control Sample Data'!F306&lt;$B$1,'Control Sample Data'!F306&gt;0),'Control Sample Data'!F306,$B$1),"")</f>
        <v/>
      </c>
      <c r="S307" s="17" t="str">
        <f>IF(SUM('Control Sample Data'!G$3:G$98)&gt;10,IF(AND(ISNUMBER('Control Sample Data'!G306),'Control Sample Data'!G306&lt;$B$1,'Control Sample Data'!G306&gt;0),'Control Sample Data'!G306,$B$1),"")</f>
        <v/>
      </c>
      <c r="T307" s="17" t="str">
        <f>IF(SUM('Control Sample Data'!H$3:H$98)&gt;10,IF(AND(ISNUMBER('Control Sample Data'!H306),'Control Sample Data'!H306&lt;$B$1,'Control Sample Data'!H306&gt;0),'Control Sample Data'!H306,$B$1),"")</f>
        <v/>
      </c>
      <c r="U307" s="17" t="str">
        <f>IF(SUM('Control Sample Data'!I$3:I$98)&gt;10,IF(AND(ISNUMBER('Control Sample Data'!I306),'Control Sample Data'!I306&lt;$B$1,'Control Sample Data'!I306&gt;0),'Control Sample Data'!I306,$B$1),"")</f>
        <v/>
      </c>
      <c r="V307" s="17" t="str">
        <f>IF(SUM('Control Sample Data'!J$3:J$98)&gt;10,IF(AND(ISNUMBER('Control Sample Data'!J306),'Control Sample Data'!J306&lt;$B$1,'Control Sample Data'!J306&gt;0),'Control Sample Data'!J306,$B$1),"")</f>
        <v/>
      </c>
      <c r="W307" s="17" t="str">
        <f>IF(SUM('Control Sample Data'!K$3:K$98)&gt;10,IF(AND(ISNUMBER('Control Sample Data'!K306),'Control Sample Data'!K306&lt;$B$1,'Control Sample Data'!K306&gt;0),'Control Sample Data'!K306,$B$1),"")</f>
        <v/>
      </c>
      <c r="X307" s="17" t="str">
        <f>IF(SUM('Control Sample Data'!L$3:L$98)&gt;10,IF(AND(ISNUMBER('Control Sample Data'!L306),'Control Sample Data'!L306&lt;$B$1,'Control Sample Data'!L306&gt;0),'Control Sample Data'!L306,$B$1),"")</f>
        <v/>
      </c>
      <c r="Y307" s="40" t="str">
        <f>IF(SUM('Control Sample Data'!M$3:M$98)&gt;10,IF(AND(ISNUMBER('Control Sample Data'!M306),'Control Sample Data'!M306&lt;$B$1,'Control Sample Data'!M306&gt;0),'Control Sample Data'!M306,$B$1),"")</f>
        <v/>
      </c>
      <c r="Z307" s="41"/>
      <c r="AA307" s="41"/>
      <c r="AB307" s="41"/>
      <c r="AC307" s="41"/>
      <c r="AD307" s="41"/>
      <c r="AE307" s="41"/>
      <c r="AF307" s="41"/>
      <c r="AG307" s="41"/>
      <c r="AH307" s="41"/>
      <c r="AI307" s="41"/>
      <c r="AJ307" s="41"/>
      <c r="AK307" s="41"/>
      <c r="AL307" s="41"/>
      <c r="AM307" s="41"/>
      <c r="AN307" s="41"/>
      <c r="AO307" s="41"/>
      <c r="AP307" s="41"/>
      <c r="AQ307" s="41"/>
      <c r="AR307" s="41"/>
      <c r="AS307" s="41"/>
      <c r="AT307" s="36" t="str">
        <f t="shared" si="174"/>
        <v/>
      </c>
      <c r="AU307" s="36" t="str">
        <f t="shared" si="175"/>
        <v/>
      </c>
      <c r="AV307" s="36" t="str">
        <f t="shared" si="176"/>
        <v/>
      </c>
      <c r="AW307" s="36" t="str">
        <f t="shared" si="177"/>
        <v/>
      </c>
      <c r="AX307" s="36" t="str">
        <f t="shared" si="178"/>
        <v/>
      </c>
      <c r="AY307" s="36" t="str">
        <f t="shared" si="179"/>
        <v/>
      </c>
      <c r="AZ307" s="36" t="str">
        <f t="shared" si="180"/>
        <v/>
      </c>
      <c r="BA307" s="36" t="str">
        <f t="shared" si="181"/>
        <v/>
      </c>
      <c r="BB307" s="36" t="str">
        <f t="shared" si="182"/>
        <v/>
      </c>
      <c r="BC307" s="36" t="str">
        <f t="shared" si="183"/>
        <v/>
      </c>
      <c r="BD307" s="36" t="str">
        <f t="shared" si="184"/>
        <v/>
      </c>
      <c r="BE307" s="36" t="str">
        <f t="shared" si="185"/>
        <v/>
      </c>
      <c r="BF307" s="36" t="str">
        <f t="shared" si="186"/>
        <v/>
      </c>
      <c r="BG307" s="36" t="str">
        <f t="shared" si="187"/>
        <v/>
      </c>
      <c r="BH307" s="36" t="str">
        <f t="shared" si="188"/>
        <v/>
      </c>
      <c r="BI307" s="36" t="str">
        <f t="shared" si="189"/>
        <v/>
      </c>
      <c r="BJ307" s="36" t="str">
        <f t="shared" si="190"/>
        <v/>
      </c>
      <c r="BK307" s="36" t="str">
        <f t="shared" si="191"/>
        <v/>
      </c>
      <c r="BL307" s="36" t="str">
        <f t="shared" si="192"/>
        <v/>
      </c>
      <c r="BM307" s="36" t="str">
        <f t="shared" si="193"/>
        <v/>
      </c>
      <c r="BN307" s="38" t="e">
        <f t="shared" si="214"/>
        <v>#DIV/0!</v>
      </c>
      <c r="BO307" s="38" t="e">
        <f t="shared" si="215"/>
        <v>#DIV/0!</v>
      </c>
      <c r="BP307" s="39" t="str">
        <f t="shared" si="194"/>
        <v/>
      </c>
      <c r="BQ307" s="39" t="str">
        <f t="shared" si="195"/>
        <v/>
      </c>
      <c r="BR307" s="39" t="str">
        <f t="shared" si="196"/>
        <v/>
      </c>
      <c r="BS307" s="39" t="str">
        <f t="shared" si="197"/>
        <v/>
      </c>
      <c r="BT307" s="39" t="str">
        <f t="shared" si="198"/>
        <v/>
      </c>
      <c r="BU307" s="39" t="str">
        <f t="shared" si="199"/>
        <v/>
      </c>
      <c r="BV307" s="39" t="str">
        <f t="shared" si="200"/>
        <v/>
      </c>
      <c r="BW307" s="39" t="str">
        <f t="shared" si="201"/>
        <v/>
      </c>
      <c r="BX307" s="39" t="str">
        <f t="shared" si="202"/>
        <v/>
      </c>
      <c r="BY307" s="39" t="str">
        <f t="shared" si="203"/>
        <v/>
      </c>
      <c r="BZ307" s="39" t="str">
        <f t="shared" si="204"/>
        <v/>
      </c>
      <c r="CA307" s="39" t="str">
        <f t="shared" si="205"/>
        <v/>
      </c>
      <c r="CB307" s="39" t="str">
        <f t="shared" si="206"/>
        <v/>
      </c>
      <c r="CC307" s="39" t="str">
        <f t="shared" si="207"/>
        <v/>
      </c>
      <c r="CD307" s="39" t="str">
        <f t="shared" si="208"/>
        <v/>
      </c>
      <c r="CE307" s="39" t="str">
        <f t="shared" si="209"/>
        <v/>
      </c>
      <c r="CF307" s="39" t="str">
        <f t="shared" si="210"/>
        <v/>
      </c>
      <c r="CG307" s="39" t="str">
        <f t="shared" si="211"/>
        <v/>
      </c>
      <c r="CH307" s="39" t="str">
        <f t="shared" si="212"/>
        <v/>
      </c>
      <c r="CI307" s="39" t="str">
        <f t="shared" si="213"/>
        <v/>
      </c>
    </row>
    <row r="308" spans="1:87">
      <c r="A308" s="18"/>
      <c r="B308" s="15" t="str">
        <f>'Gene Table'!E307</f>
        <v>mmu-miR-328-3p</v>
      </c>
      <c r="C308" s="15" t="str">
        <f>'Gene Table'!B307</f>
        <v>M17</v>
      </c>
      <c r="D308" s="16" t="str">
        <f>IF(SUM('Test Sample Data'!D$3:D$98)&gt;10,IF(AND(ISNUMBER('Test Sample Data'!D307),'Test Sample Data'!D307&lt;$B$1,'Test Sample Data'!D307&gt;0),'Test Sample Data'!D307,$B$1),"")</f>
        <v/>
      </c>
      <c r="E308" s="17" t="str">
        <f>IF(SUM('Test Sample Data'!E$3:E$98)&gt;10,IF(AND(ISNUMBER('Test Sample Data'!E307),'Test Sample Data'!E307&lt;$B$1,'Test Sample Data'!E307&gt;0),'Test Sample Data'!E307,$B$1),"")</f>
        <v/>
      </c>
      <c r="F308" s="17" t="str">
        <f>IF(SUM('Test Sample Data'!F$3:F$98)&gt;10,IF(AND(ISNUMBER('Test Sample Data'!F307),'Test Sample Data'!F307&lt;$B$1,'Test Sample Data'!F307&gt;0),'Test Sample Data'!F307,$B$1),"")</f>
        <v/>
      </c>
      <c r="G308" s="17" t="str">
        <f>IF(SUM('Test Sample Data'!G$3:G$98)&gt;10,IF(AND(ISNUMBER('Test Sample Data'!G307),'Test Sample Data'!G307&lt;$B$1,'Test Sample Data'!G307&gt;0),'Test Sample Data'!G307,$B$1),"")</f>
        <v/>
      </c>
      <c r="H308" s="17" t="str">
        <f>IF(SUM('Test Sample Data'!H$3:H$98)&gt;10,IF(AND(ISNUMBER('Test Sample Data'!H307),'Test Sample Data'!H307&lt;$B$1,'Test Sample Data'!H307&gt;0),'Test Sample Data'!H307,$B$1),"")</f>
        <v/>
      </c>
      <c r="I308" s="17" t="str">
        <f>IF(SUM('Test Sample Data'!I$3:I$98)&gt;10,IF(AND(ISNUMBER('Test Sample Data'!I307),'Test Sample Data'!I307&lt;$B$1,'Test Sample Data'!I307&gt;0),'Test Sample Data'!I307,$B$1),"")</f>
        <v/>
      </c>
      <c r="J308" s="17" t="str">
        <f>IF(SUM('Test Sample Data'!J$3:J$98)&gt;10,IF(AND(ISNUMBER('Test Sample Data'!J307),'Test Sample Data'!J307&lt;$B$1,'Test Sample Data'!J307&gt;0),'Test Sample Data'!J307,$B$1),"")</f>
        <v/>
      </c>
      <c r="K308" s="17" t="str">
        <f>IF(SUM('Test Sample Data'!K$3:K$98)&gt;10,IF(AND(ISNUMBER('Test Sample Data'!K307),'Test Sample Data'!K307&lt;$B$1,'Test Sample Data'!K307&gt;0),'Test Sample Data'!K307,$B$1),"")</f>
        <v/>
      </c>
      <c r="L308" s="17" t="str">
        <f>IF(SUM('Test Sample Data'!L$3:L$98)&gt;10,IF(AND(ISNUMBER('Test Sample Data'!L307),'Test Sample Data'!L307&lt;$B$1,'Test Sample Data'!L307&gt;0),'Test Sample Data'!L307,$B$1),"")</f>
        <v/>
      </c>
      <c r="M308" s="17" t="str">
        <f>IF(SUM('Test Sample Data'!M$3:M$98)&gt;10,IF(AND(ISNUMBER('Test Sample Data'!M307),'Test Sample Data'!M307&lt;$B$1,'Test Sample Data'!M307&gt;0),'Test Sample Data'!M307,$B$1),"")</f>
        <v/>
      </c>
      <c r="N308" s="17" t="str">
        <f>'Gene Table'!E307</f>
        <v>mmu-miR-328-3p</v>
      </c>
      <c r="O308" s="17" t="str">
        <f>'Gene Table'!B307</f>
        <v>M17</v>
      </c>
      <c r="P308" s="17" t="str">
        <f>IF(SUM('Control Sample Data'!D$3:D$98)&gt;10,IF(AND(ISNUMBER('Control Sample Data'!D307),'Control Sample Data'!D307&lt;$B$1,'Control Sample Data'!D307&gt;0),'Control Sample Data'!D307,$B$1),"")</f>
        <v/>
      </c>
      <c r="Q308" s="17" t="str">
        <f>IF(SUM('Control Sample Data'!E$3:E$98)&gt;10,IF(AND(ISNUMBER('Control Sample Data'!E307),'Control Sample Data'!E307&lt;$B$1,'Control Sample Data'!E307&gt;0),'Control Sample Data'!E307,$B$1),"")</f>
        <v/>
      </c>
      <c r="R308" s="17" t="str">
        <f>IF(SUM('Control Sample Data'!F$3:F$98)&gt;10,IF(AND(ISNUMBER('Control Sample Data'!F307),'Control Sample Data'!F307&lt;$B$1,'Control Sample Data'!F307&gt;0),'Control Sample Data'!F307,$B$1),"")</f>
        <v/>
      </c>
      <c r="S308" s="17" t="str">
        <f>IF(SUM('Control Sample Data'!G$3:G$98)&gt;10,IF(AND(ISNUMBER('Control Sample Data'!G307),'Control Sample Data'!G307&lt;$B$1,'Control Sample Data'!G307&gt;0),'Control Sample Data'!G307,$B$1),"")</f>
        <v/>
      </c>
      <c r="T308" s="17" t="str">
        <f>IF(SUM('Control Sample Data'!H$3:H$98)&gt;10,IF(AND(ISNUMBER('Control Sample Data'!H307),'Control Sample Data'!H307&lt;$B$1,'Control Sample Data'!H307&gt;0),'Control Sample Data'!H307,$B$1),"")</f>
        <v/>
      </c>
      <c r="U308" s="17" t="str">
        <f>IF(SUM('Control Sample Data'!I$3:I$98)&gt;10,IF(AND(ISNUMBER('Control Sample Data'!I307),'Control Sample Data'!I307&lt;$B$1,'Control Sample Data'!I307&gt;0),'Control Sample Data'!I307,$B$1),"")</f>
        <v/>
      </c>
      <c r="V308" s="17" t="str">
        <f>IF(SUM('Control Sample Data'!J$3:J$98)&gt;10,IF(AND(ISNUMBER('Control Sample Data'!J307),'Control Sample Data'!J307&lt;$B$1,'Control Sample Data'!J307&gt;0),'Control Sample Data'!J307,$B$1),"")</f>
        <v/>
      </c>
      <c r="W308" s="17" t="str">
        <f>IF(SUM('Control Sample Data'!K$3:K$98)&gt;10,IF(AND(ISNUMBER('Control Sample Data'!K307),'Control Sample Data'!K307&lt;$B$1,'Control Sample Data'!K307&gt;0),'Control Sample Data'!K307,$B$1),"")</f>
        <v/>
      </c>
      <c r="X308" s="17" t="str">
        <f>IF(SUM('Control Sample Data'!L$3:L$98)&gt;10,IF(AND(ISNUMBER('Control Sample Data'!L307),'Control Sample Data'!L307&lt;$B$1,'Control Sample Data'!L307&gt;0),'Control Sample Data'!L307,$B$1),"")</f>
        <v/>
      </c>
      <c r="Y308" s="40" t="str">
        <f>IF(SUM('Control Sample Data'!M$3:M$98)&gt;10,IF(AND(ISNUMBER('Control Sample Data'!M307),'Control Sample Data'!M307&lt;$B$1,'Control Sample Data'!M307&gt;0),'Control Sample Data'!M307,$B$1),"")</f>
        <v/>
      </c>
      <c r="Z308" s="41"/>
      <c r="AA308" s="41"/>
      <c r="AB308" s="41"/>
      <c r="AC308" s="41"/>
      <c r="AD308" s="41"/>
      <c r="AE308" s="41"/>
      <c r="AF308" s="41"/>
      <c r="AG308" s="41"/>
      <c r="AH308" s="41"/>
      <c r="AI308" s="41"/>
      <c r="AJ308" s="41"/>
      <c r="AK308" s="41"/>
      <c r="AL308" s="41"/>
      <c r="AM308" s="41"/>
      <c r="AN308" s="41"/>
      <c r="AO308" s="41"/>
      <c r="AP308" s="41"/>
      <c r="AQ308" s="41"/>
      <c r="AR308" s="41"/>
      <c r="AS308" s="41"/>
      <c r="AT308" s="36" t="str">
        <f t="shared" si="174"/>
        <v/>
      </c>
      <c r="AU308" s="36" t="str">
        <f t="shared" si="175"/>
        <v/>
      </c>
      <c r="AV308" s="36" t="str">
        <f t="shared" si="176"/>
        <v/>
      </c>
      <c r="AW308" s="36" t="str">
        <f t="shared" si="177"/>
        <v/>
      </c>
      <c r="AX308" s="36" t="str">
        <f t="shared" si="178"/>
        <v/>
      </c>
      <c r="AY308" s="36" t="str">
        <f t="shared" si="179"/>
        <v/>
      </c>
      <c r="AZ308" s="36" t="str">
        <f t="shared" si="180"/>
        <v/>
      </c>
      <c r="BA308" s="36" t="str">
        <f t="shared" si="181"/>
        <v/>
      </c>
      <c r="BB308" s="36" t="str">
        <f t="shared" si="182"/>
        <v/>
      </c>
      <c r="BC308" s="36" t="str">
        <f t="shared" si="183"/>
        <v/>
      </c>
      <c r="BD308" s="36" t="str">
        <f t="shared" si="184"/>
        <v/>
      </c>
      <c r="BE308" s="36" t="str">
        <f t="shared" si="185"/>
        <v/>
      </c>
      <c r="BF308" s="36" t="str">
        <f t="shared" si="186"/>
        <v/>
      </c>
      <c r="BG308" s="36" t="str">
        <f t="shared" si="187"/>
        <v/>
      </c>
      <c r="BH308" s="36" t="str">
        <f t="shared" si="188"/>
        <v/>
      </c>
      <c r="BI308" s="36" t="str">
        <f t="shared" si="189"/>
        <v/>
      </c>
      <c r="BJ308" s="36" t="str">
        <f t="shared" si="190"/>
        <v/>
      </c>
      <c r="BK308" s="36" t="str">
        <f t="shared" si="191"/>
        <v/>
      </c>
      <c r="BL308" s="36" t="str">
        <f t="shared" si="192"/>
        <v/>
      </c>
      <c r="BM308" s="36" t="str">
        <f t="shared" si="193"/>
        <v/>
      </c>
      <c r="BN308" s="38" t="e">
        <f t="shared" si="214"/>
        <v>#DIV/0!</v>
      </c>
      <c r="BO308" s="38" t="e">
        <f t="shared" si="215"/>
        <v>#DIV/0!</v>
      </c>
      <c r="BP308" s="39" t="str">
        <f t="shared" si="194"/>
        <v/>
      </c>
      <c r="BQ308" s="39" t="str">
        <f t="shared" si="195"/>
        <v/>
      </c>
      <c r="BR308" s="39" t="str">
        <f t="shared" si="196"/>
        <v/>
      </c>
      <c r="BS308" s="39" t="str">
        <f t="shared" si="197"/>
        <v/>
      </c>
      <c r="BT308" s="39" t="str">
        <f t="shared" si="198"/>
        <v/>
      </c>
      <c r="BU308" s="39" t="str">
        <f t="shared" si="199"/>
        <v/>
      </c>
      <c r="BV308" s="39" t="str">
        <f t="shared" si="200"/>
        <v/>
      </c>
      <c r="BW308" s="39" t="str">
        <f t="shared" si="201"/>
        <v/>
      </c>
      <c r="BX308" s="39" t="str">
        <f t="shared" si="202"/>
        <v/>
      </c>
      <c r="BY308" s="39" t="str">
        <f t="shared" si="203"/>
        <v/>
      </c>
      <c r="BZ308" s="39" t="str">
        <f t="shared" si="204"/>
        <v/>
      </c>
      <c r="CA308" s="39" t="str">
        <f t="shared" si="205"/>
        <v/>
      </c>
      <c r="CB308" s="39" t="str">
        <f t="shared" si="206"/>
        <v/>
      </c>
      <c r="CC308" s="39" t="str">
        <f t="shared" si="207"/>
        <v/>
      </c>
      <c r="CD308" s="39" t="str">
        <f t="shared" si="208"/>
        <v/>
      </c>
      <c r="CE308" s="39" t="str">
        <f t="shared" si="209"/>
        <v/>
      </c>
      <c r="CF308" s="39" t="str">
        <f t="shared" si="210"/>
        <v/>
      </c>
      <c r="CG308" s="39" t="str">
        <f t="shared" si="211"/>
        <v/>
      </c>
      <c r="CH308" s="39" t="str">
        <f t="shared" si="212"/>
        <v/>
      </c>
      <c r="CI308" s="39" t="str">
        <f t="shared" si="213"/>
        <v/>
      </c>
    </row>
    <row r="309" spans="1:87">
      <c r="A309" s="18"/>
      <c r="B309" s="15" t="str">
        <f>'Gene Table'!E308</f>
        <v>mmu-miR-1b-5p</v>
      </c>
      <c r="C309" s="15" t="str">
        <f>'Gene Table'!B308</f>
        <v>M18</v>
      </c>
      <c r="D309" s="16" t="str">
        <f>IF(SUM('Test Sample Data'!D$3:D$98)&gt;10,IF(AND(ISNUMBER('Test Sample Data'!D308),'Test Sample Data'!D308&lt;$B$1,'Test Sample Data'!D308&gt;0),'Test Sample Data'!D308,$B$1),"")</f>
        <v/>
      </c>
      <c r="E309" s="17" t="str">
        <f>IF(SUM('Test Sample Data'!E$3:E$98)&gt;10,IF(AND(ISNUMBER('Test Sample Data'!E308),'Test Sample Data'!E308&lt;$B$1,'Test Sample Data'!E308&gt;0),'Test Sample Data'!E308,$B$1),"")</f>
        <v/>
      </c>
      <c r="F309" s="17" t="str">
        <f>IF(SUM('Test Sample Data'!F$3:F$98)&gt;10,IF(AND(ISNUMBER('Test Sample Data'!F308),'Test Sample Data'!F308&lt;$B$1,'Test Sample Data'!F308&gt;0),'Test Sample Data'!F308,$B$1),"")</f>
        <v/>
      </c>
      <c r="G309" s="17" t="str">
        <f>IF(SUM('Test Sample Data'!G$3:G$98)&gt;10,IF(AND(ISNUMBER('Test Sample Data'!G308),'Test Sample Data'!G308&lt;$B$1,'Test Sample Data'!G308&gt;0),'Test Sample Data'!G308,$B$1),"")</f>
        <v/>
      </c>
      <c r="H309" s="17" t="str">
        <f>IF(SUM('Test Sample Data'!H$3:H$98)&gt;10,IF(AND(ISNUMBER('Test Sample Data'!H308),'Test Sample Data'!H308&lt;$B$1,'Test Sample Data'!H308&gt;0),'Test Sample Data'!H308,$B$1),"")</f>
        <v/>
      </c>
      <c r="I309" s="17" t="str">
        <f>IF(SUM('Test Sample Data'!I$3:I$98)&gt;10,IF(AND(ISNUMBER('Test Sample Data'!I308),'Test Sample Data'!I308&lt;$B$1,'Test Sample Data'!I308&gt;0),'Test Sample Data'!I308,$B$1),"")</f>
        <v/>
      </c>
      <c r="J309" s="17" t="str">
        <f>IF(SUM('Test Sample Data'!J$3:J$98)&gt;10,IF(AND(ISNUMBER('Test Sample Data'!J308),'Test Sample Data'!J308&lt;$B$1,'Test Sample Data'!J308&gt;0),'Test Sample Data'!J308,$B$1),"")</f>
        <v/>
      </c>
      <c r="K309" s="17" t="str">
        <f>IF(SUM('Test Sample Data'!K$3:K$98)&gt;10,IF(AND(ISNUMBER('Test Sample Data'!K308),'Test Sample Data'!K308&lt;$B$1,'Test Sample Data'!K308&gt;0),'Test Sample Data'!K308,$B$1),"")</f>
        <v/>
      </c>
      <c r="L309" s="17" t="str">
        <f>IF(SUM('Test Sample Data'!L$3:L$98)&gt;10,IF(AND(ISNUMBER('Test Sample Data'!L308),'Test Sample Data'!L308&lt;$B$1,'Test Sample Data'!L308&gt;0),'Test Sample Data'!L308,$B$1),"")</f>
        <v/>
      </c>
      <c r="M309" s="17" t="str">
        <f>IF(SUM('Test Sample Data'!M$3:M$98)&gt;10,IF(AND(ISNUMBER('Test Sample Data'!M308),'Test Sample Data'!M308&lt;$B$1,'Test Sample Data'!M308&gt;0),'Test Sample Data'!M308,$B$1),"")</f>
        <v/>
      </c>
      <c r="N309" s="17" t="str">
        <f>'Gene Table'!E308</f>
        <v>mmu-miR-1b-5p</v>
      </c>
      <c r="O309" s="17" t="str">
        <f>'Gene Table'!B308</f>
        <v>M18</v>
      </c>
      <c r="P309" s="17" t="str">
        <f>IF(SUM('Control Sample Data'!D$3:D$98)&gt;10,IF(AND(ISNUMBER('Control Sample Data'!D308),'Control Sample Data'!D308&lt;$B$1,'Control Sample Data'!D308&gt;0),'Control Sample Data'!D308,$B$1),"")</f>
        <v/>
      </c>
      <c r="Q309" s="17" t="str">
        <f>IF(SUM('Control Sample Data'!E$3:E$98)&gt;10,IF(AND(ISNUMBER('Control Sample Data'!E308),'Control Sample Data'!E308&lt;$B$1,'Control Sample Data'!E308&gt;0),'Control Sample Data'!E308,$B$1),"")</f>
        <v/>
      </c>
      <c r="R309" s="17" t="str">
        <f>IF(SUM('Control Sample Data'!F$3:F$98)&gt;10,IF(AND(ISNUMBER('Control Sample Data'!F308),'Control Sample Data'!F308&lt;$B$1,'Control Sample Data'!F308&gt;0),'Control Sample Data'!F308,$B$1),"")</f>
        <v/>
      </c>
      <c r="S309" s="17" t="str">
        <f>IF(SUM('Control Sample Data'!G$3:G$98)&gt;10,IF(AND(ISNUMBER('Control Sample Data'!G308),'Control Sample Data'!G308&lt;$B$1,'Control Sample Data'!G308&gt;0),'Control Sample Data'!G308,$B$1),"")</f>
        <v/>
      </c>
      <c r="T309" s="17" t="str">
        <f>IF(SUM('Control Sample Data'!H$3:H$98)&gt;10,IF(AND(ISNUMBER('Control Sample Data'!H308),'Control Sample Data'!H308&lt;$B$1,'Control Sample Data'!H308&gt;0),'Control Sample Data'!H308,$B$1),"")</f>
        <v/>
      </c>
      <c r="U309" s="17" t="str">
        <f>IF(SUM('Control Sample Data'!I$3:I$98)&gt;10,IF(AND(ISNUMBER('Control Sample Data'!I308),'Control Sample Data'!I308&lt;$B$1,'Control Sample Data'!I308&gt;0),'Control Sample Data'!I308,$B$1),"")</f>
        <v/>
      </c>
      <c r="V309" s="17" t="str">
        <f>IF(SUM('Control Sample Data'!J$3:J$98)&gt;10,IF(AND(ISNUMBER('Control Sample Data'!J308),'Control Sample Data'!J308&lt;$B$1,'Control Sample Data'!J308&gt;0),'Control Sample Data'!J308,$B$1),"")</f>
        <v/>
      </c>
      <c r="W309" s="17" t="str">
        <f>IF(SUM('Control Sample Data'!K$3:K$98)&gt;10,IF(AND(ISNUMBER('Control Sample Data'!K308),'Control Sample Data'!K308&lt;$B$1,'Control Sample Data'!K308&gt;0),'Control Sample Data'!K308,$B$1),"")</f>
        <v/>
      </c>
      <c r="X309" s="17" t="str">
        <f>IF(SUM('Control Sample Data'!L$3:L$98)&gt;10,IF(AND(ISNUMBER('Control Sample Data'!L308),'Control Sample Data'!L308&lt;$B$1,'Control Sample Data'!L308&gt;0),'Control Sample Data'!L308,$B$1),"")</f>
        <v/>
      </c>
      <c r="Y309" s="40" t="str">
        <f>IF(SUM('Control Sample Data'!M$3:M$98)&gt;10,IF(AND(ISNUMBER('Control Sample Data'!M308),'Control Sample Data'!M308&lt;$B$1,'Control Sample Data'!M308&gt;0),'Control Sample Data'!M308,$B$1),"")</f>
        <v/>
      </c>
      <c r="Z309" s="41"/>
      <c r="AA309" s="41"/>
      <c r="AB309" s="41"/>
      <c r="AC309" s="41"/>
      <c r="AD309" s="41"/>
      <c r="AE309" s="41"/>
      <c r="AF309" s="41"/>
      <c r="AG309" s="41"/>
      <c r="AH309" s="41"/>
      <c r="AI309" s="41"/>
      <c r="AJ309" s="41"/>
      <c r="AK309" s="41"/>
      <c r="AL309" s="41"/>
      <c r="AM309" s="41"/>
      <c r="AN309" s="41"/>
      <c r="AO309" s="41"/>
      <c r="AP309" s="41"/>
      <c r="AQ309" s="41"/>
      <c r="AR309" s="41"/>
      <c r="AS309" s="41"/>
      <c r="AT309" s="36" t="str">
        <f t="shared" si="174"/>
        <v/>
      </c>
      <c r="AU309" s="36" t="str">
        <f t="shared" si="175"/>
        <v/>
      </c>
      <c r="AV309" s="36" t="str">
        <f t="shared" si="176"/>
        <v/>
      </c>
      <c r="AW309" s="36" t="str">
        <f t="shared" si="177"/>
        <v/>
      </c>
      <c r="AX309" s="36" t="str">
        <f t="shared" si="178"/>
        <v/>
      </c>
      <c r="AY309" s="36" t="str">
        <f t="shared" si="179"/>
        <v/>
      </c>
      <c r="AZ309" s="36" t="str">
        <f t="shared" si="180"/>
        <v/>
      </c>
      <c r="BA309" s="36" t="str">
        <f t="shared" si="181"/>
        <v/>
      </c>
      <c r="BB309" s="36" t="str">
        <f t="shared" si="182"/>
        <v/>
      </c>
      <c r="BC309" s="36" t="str">
        <f t="shared" si="183"/>
        <v/>
      </c>
      <c r="BD309" s="36" t="str">
        <f t="shared" si="184"/>
        <v/>
      </c>
      <c r="BE309" s="36" t="str">
        <f t="shared" si="185"/>
        <v/>
      </c>
      <c r="BF309" s="36" t="str">
        <f t="shared" si="186"/>
        <v/>
      </c>
      <c r="BG309" s="36" t="str">
        <f t="shared" si="187"/>
        <v/>
      </c>
      <c r="BH309" s="36" t="str">
        <f t="shared" si="188"/>
        <v/>
      </c>
      <c r="BI309" s="36" t="str">
        <f t="shared" si="189"/>
        <v/>
      </c>
      <c r="BJ309" s="36" t="str">
        <f t="shared" si="190"/>
        <v/>
      </c>
      <c r="BK309" s="36" t="str">
        <f t="shared" si="191"/>
        <v/>
      </c>
      <c r="BL309" s="36" t="str">
        <f t="shared" si="192"/>
        <v/>
      </c>
      <c r="BM309" s="36" t="str">
        <f t="shared" si="193"/>
        <v/>
      </c>
      <c r="BN309" s="38" t="e">
        <f t="shared" si="214"/>
        <v>#DIV/0!</v>
      </c>
      <c r="BO309" s="38" t="e">
        <f t="shared" si="215"/>
        <v>#DIV/0!</v>
      </c>
      <c r="BP309" s="39" t="str">
        <f t="shared" si="194"/>
        <v/>
      </c>
      <c r="BQ309" s="39" t="str">
        <f t="shared" si="195"/>
        <v/>
      </c>
      <c r="BR309" s="39" t="str">
        <f t="shared" si="196"/>
        <v/>
      </c>
      <c r="BS309" s="39" t="str">
        <f t="shared" si="197"/>
        <v/>
      </c>
      <c r="BT309" s="39" t="str">
        <f t="shared" si="198"/>
        <v/>
      </c>
      <c r="BU309" s="39" t="str">
        <f t="shared" si="199"/>
        <v/>
      </c>
      <c r="BV309" s="39" t="str">
        <f t="shared" si="200"/>
        <v/>
      </c>
      <c r="BW309" s="39" t="str">
        <f t="shared" si="201"/>
        <v/>
      </c>
      <c r="BX309" s="39" t="str">
        <f t="shared" si="202"/>
        <v/>
      </c>
      <c r="BY309" s="39" t="str">
        <f t="shared" si="203"/>
        <v/>
      </c>
      <c r="BZ309" s="39" t="str">
        <f t="shared" si="204"/>
        <v/>
      </c>
      <c r="CA309" s="39" t="str">
        <f t="shared" si="205"/>
        <v/>
      </c>
      <c r="CB309" s="39" t="str">
        <f t="shared" si="206"/>
        <v/>
      </c>
      <c r="CC309" s="39" t="str">
        <f t="shared" si="207"/>
        <v/>
      </c>
      <c r="CD309" s="39" t="str">
        <f t="shared" si="208"/>
        <v/>
      </c>
      <c r="CE309" s="39" t="str">
        <f t="shared" si="209"/>
        <v/>
      </c>
      <c r="CF309" s="39" t="str">
        <f t="shared" si="210"/>
        <v/>
      </c>
      <c r="CG309" s="39" t="str">
        <f t="shared" si="211"/>
        <v/>
      </c>
      <c r="CH309" s="39" t="str">
        <f t="shared" si="212"/>
        <v/>
      </c>
      <c r="CI309" s="39" t="str">
        <f t="shared" si="213"/>
        <v/>
      </c>
    </row>
    <row r="310" spans="1:87">
      <c r="A310" s="18"/>
      <c r="B310" s="15" t="str">
        <f>'Gene Table'!E309</f>
        <v>mmu-miR-330-5p</v>
      </c>
      <c r="C310" s="15" t="str">
        <f>'Gene Table'!B309</f>
        <v>M19</v>
      </c>
      <c r="D310" s="16" t="str">
        <f>IF(SUM('Test Sample Data'!D$3:D$98)&gt;10,IF(AND(ISNUMBER('Test Sample Data'!D309),'Test Sample Data'!D309&lt;$B$1,'Test Sample Data'!D309&gt;0),'Test Sample Data'!D309,$B$1),"")</f>
        <v/>
      </c>
      <c r="E310" s="17" t="str">
        <f>IF(SUM('Test Sample Data'!E$3:E$98)&gt;10,IF(AND(ISNUMBER('Test Sample Data'!E309),'Test Sample Data'!E309&lt;$B$1,'Test Sample Data'!E309&gt;0),'Test Sample Data'!E309,$B$1),"")</f>
        <v/>
      </c>
      <c r="F310" s="17" t="str">
        <f>IF(SUM('Test Sample Data'!F$3:F$98)&gt;10,IF(AND(ISNUMBER('Test Sample Data'!F309),'Test Sample Data'!F309&lt;$B$1,'Test Sample Data'!F309&gt;0),'Test Sample Data'!F309,$B$1),"")</f>
        <v/>
      </c>
      <c r="G310" s="17" t="str">
        <f>IF(SUM('Test Sample Data'!G$3:G$98)&gt;10,IF(AND(ISNUMBER('Test Sample Data'!G309),'Test Sample Data'!G309&lt;$B$1,'Test Sample Data'!G309&gt;0),'Test Sample Data'!G309,$B$1),"")</f>
        <v/>
      </c>
      <c r="H310" s="17" t="str">
        <f>IF(SUM('Test Sample Data'!H$3:H$98)&gt;10,IF(AND(ISNUMBER('Test Sample Data'!H309),'Test Sample Data'!H309&lt;$B$1,'Test Sample Data'!H309&gt;0),'Test Sample Data'!H309,$B$1),"")</f>
        <v/>
      </c>
      <c r="I310" s="17" t="str">
        <f>IF(SUM('Test Sample Data'!I$3:I$98)&gt;10,IF(AND(ISNUMBER('Test Sample Data'!I309),'Test Sample Data'!I309&lt;$B$1,'Test Sample Data'!I309&gt;0),'Test Sample Data'!I309,$B$1),"")</f>
        <v/>
      </c>
      <c r="J310" s="17" t="str">
        <f>IF(SUM('Test Sample Data'!J$3:J$98)&gt;10,IF(AND(ISNUMBER('Test Sample Data'!J309),'Test Sample Data'!J309&lt;$B$1,'Test Sample Data'!J309&gt;0),'Test Sample Data'!J309,$B$1),"")</f>
        <v/>
      </c>
      <c r="K310" s="17" t="str">
        <f>IF(SUM('Test Sample Data'!K$3:K$98)&gt;10,IF(AND(ISNUMBER('Test Sample Data'!K309),'Test Sample Data'!K309&lt;$B$1,'Test Sample Data'!K309&gt;0),'Test Sample Data'!K309,$B$1),"")</f>
        <v/>
      </c>
      <c r="L310" s="17" t="str">
        <f>IF(SUM('Test Sample Data'!L$3:L$98)&gt;10,IF(AND(ISNUMBER('Test Sample Data'!L309),'Test Sample Data'!L309&lt;$B$1,'Test Sample Data'!L309&gt;0),'Test Sample Data'!L309,$B$1),"")</f>
        <v/>
      </c>
      <c r="M310" s="17" t="str">
        <f>IF(SUM('Test Sample Data'!M$3:M$98)&gt;10,IF(AND(ISNUMBER('Test Sample Data'!M309),'Test Sample Data'!M309&lt;$B$1,'Test Sample Data'!M309&gt;0),'Test Sample Data'!M309,$B$1),"")</f>
        <v/>
      </c>
      <c r="N310" s="17" t="str">
        <f>'Gene Table'!E309</f>
        <v>mmu-miR-330-5p</v>
      </c>
      <c r="O310" s="17" t="str">
        <f>'Gene Table'!B309</f>
        <v>M19</v>
      </c>
      <c r="P310" s="17" t="str">
        <f>IF(SUM('Control Sample Data'!D$3:D$98)&gt;10,IF(AND(ISNUMBER('Control Sample Data'!D309),'Control Sample Data'!D309&lt;$B$1,'Control Sample Data'!D309&gt;0),'Control Sample Data'!D309,$B$1),"")</f>
        <v/>
      </c>
      <c r="Q310" s="17" t="str">
        <f>IF(SUM('Control Sample Data'!E$3:E$98)&gt;10,IF(AND(ISNUMBER('Control Sample Data'!E309),'Control Sample Data'!E309&lt;$B$1,'Control Sample Data'!E309&gt;0),'Control Sample Data'!E309,$B$1),"")</f>
        <v/>
      </c>
      <c r="R310" s="17" t="str">
        <f>IF(SUM('Control Sample Data'!F$3:F$98)&gt;10,IF(AND(ISNUMBER('Control Sample Data'!F309),'Control Sample Data'!F309&lt;$B$1,'Control Sample Data'!F309&gt;0),'Control Sample Data'!F309,$B$1),"")</f>
        <v/>
      </c>
      <c r="S310" s="17" t="str">
        <f>IF(SUM('Control Sample Data'!G$3:G$98)&gt;10,IF(AND(ISNUMBER('Control Sample Data'!G309),'Control Sample Data'!G309&lt;$B$1,'Control Sample Data'!G309&gt;0),'Control Sample Data'!G309,$B$1),"")</f>
        <v/>
      </c>
      <c r="T310" s="17" t="str">
        <f>IF(SUM('Control Sample Data'!H$3:H$98)&gt;10,IF(AND(ISNUMBER('Control Sample Data'!H309),'Control Sample Data'!H309&lt;$B$1,'Control Sample Data'!H309&gt;0),'Control Sample Data'!H309,$B$1),"")</f>
        <v/>
      </c>
      <c r="U310" s="17" t="str">
        <f>IF(SUM('Control Sample Data'!I$3:I$98)&gt;10,IF(AND(ISNUMBER('Control Sample Data'!I309),'Control Sample Data'!I309&lt;$B$1,'Control Sample Data'!I309&gt;0),'Control Sample Data'!I309,$B$1),"")</f>
        <v/>
      </c>
      <c r="V310" s="17" t="str">
        <f>IF(SUM('Control Sample Data'!J$3:J$98)&gt;10,IF(AND(ISNUMBER('Control Sample Data'!J309),'Control Sample Data'!J309&lt;$B$1,'Control Sample Data'!J309&gt;0),'Control Sample Data'!J309,$B$1),"")</f>
        <v/>
      </c>
      <c r="W310" s="17" t="str">
        <f>IF(SUM('Control Sample Data'!K$3:K$98)&gt;10,IF(AND(ISNUMBER('Control Sample Data'!K309),'Control Sample Data'!K309&lt;$B$1,'Control Sample Data'!K309&gt;0),'Control Sample Data'!K309,$B$1),"")</f>
        <v/>
      </c>
      <c r="X310" s="17" t="str">
        <f>IF(SUM('Control Sample Data'!L$3:L$98)&gt;10,IF(AND(ISNUMBER('Control Sample Data'!L309),'Control Sample Data'!L309&lt;$B$1,'Control Sample Data'!L309&gt;0),'Control Sample Data'!L309,$B$1),"")</f>
        <v/>
      </c>
      <c r="Y310" s="40" t="str">
        <f>IF(SUM('Control Sample Data'!M$3:M$98)&gt;10,IF(AND(ISNUMBER('Control Sample Data'!M309),'Control Sample Data'!M309&lt;$B$1,'Control Sample Data'!M309&gt;0),'Control Sample Data'!M309,$B$1),"")</f>
        <v/>
      </c>
      <c r="Z310" s="41"/>
      <c r="AA310" s="41"/>
      <c r="AB310" s="41"/>
      <c r="AC310" s="41"/>
      <c r="AD310" s="41"/>
      <c r="AE310" s="41"/>
      <c r="AF310" s="41"/>
      <c r="AG310" s="41"/>
      <c r="AH310" s="41"/>
      <c r="AI310" s="41"/>
      <c r="AJ310" s="41"/>
      <c r="AK310" s="41"/>
      <c r="AL310" s="41"/>
      <c r="AM310" s="41"/>
      <c r="AN310" s="41"/>
      <c r="AO310" s="41"/>
      <c r="AP310" s="41"/>
      <c r="AQ310" s="41"/>
      <c r="AR310" s="41"/>
      <c r="AS310" s="41"/>
      <c r="AT310" s="36" t="str">
        <f t="shared" si="174"/>
        <v/>
      </c>
      <c r="AU310" s="36" t="str">
        <f t="shared" si="175"/>
        <v/>
      </c>
      <c r="AV310" s="36" t="str">
        <f t="shared" si="176"/>
        <v/>
      </c>
      <c r="AW310" s="36" t="str">
        <f t="shared" si="177"/>
        <v/>
      </c>
      <c r="AX310" s="36" t="str">
        <f t="shared" si="178"/>
        <v/>
      </c>
      <c r="AY310" s="36" t="str">
        <f t="shared" si="179"/>
        <v/>
      </c>
      <c r="AZ310" s="36" t="str">
        <f t="shared" si="180"/>
        <v/>
      </c>
      <c r="BA310" s="36" t="str">
        <f t="shared" si="181"/>
        <v/>
      </c>
      <c r="BB310" s="36" t="str">
        <f t="shared" si="182"/>
        <v/>
      </c>
      <c r="BC310" s="36" t="str">
        <f t="shared" si="183"/>
        <v/>
      </c>
      <c r="BD310" s="36" t="str">
        <f t="shared" si="184"/>
        <v/>
      </c>
      <c r="BE310" s="36" t="str">
        <f t="shared" si="185"/>
        <v/>
      </c>
      <c r="BF310" s="36" t="str">
        <f t="shared" si="186"/>
        <v/>
      </c>
      <c r="BG310" s="36" t="str">
        <f t="shared" si="187"/>
        <v/>
      </c>
      <c r="BH310" s="36" t="str">
        <f t="shared" si="188"/>
        <v/>
      </c>
      <c r="BI310" s="36" t="str">
        <f t="shared" si="189"/>
        <v/>
      </c>
      <c r="BJ310" s="36" t="str">
        <f t="shared" si="190"/>
        <v/>
      </c>
      <c r="BK310" s="36" t="str">
        <f t="shared" si="191"/>
        <v/>
      </c>
      <c r="BL310" s="36" t="str">
        <f t="shared" si="192"/>
        <v/>
      </c>
      <c r="BM310" s="36" t="str">
        <f t="shared" si="193"/>
        <v/>
      </c>
      <c r="BN310" s="38" t="e">
        <f t="shared" si="214"/>
        <v>#DIV/0!</v>
      </c>
      <c r="BO310" s="38" t="e">
        <f t="shared" si="215"/>
        <v>#DIV/0!</v>
      </c>
      <c r="BP310" s="39" t="str">
        <f t="shared" si="194"/>
        <v/>
      </c>
      <c r="BQ310" s="39" t="str">
        <f t="shared" si="195"/>
        <v/>
      </c>
      <c r="BR310" s="39" t="str">
        <f t="shared" si="196"/>
        <v/>
      </c>
      <c r="BS310" s="39" t="str">
        <f t="shared" si="197"/>
        <v/>
      </c>
      <c r="BT310" s="39" t="str">
        <f t="shared" si="198"/>
        <v/>
      </c>
      <c r="BU310" s="39" t="str">
        <f t="shared" si="199"/>
        <v/>
      </c>
      <c r="BV310" s="39" t="str">
        <f t="shared" si="200"/>
        <v/>
      </c>
      <c r="BW310" s="39" t="str">
        <f t="shared" si="201"/>
        <v/>
      </c>
      <c r="BX310" s="39" t="str">
        <f t="shared" si="202"/>
        <v/>
      </c>
      <c r="BY310" s="39" t="str">
        <f t="shared" si="203"/>
        <v/>
      </c>
      <c r="BZ310" s="39" t="str">
        <f t="shared" si="204"/>
        <v/>
      </c>
      <c r="CA310" s="39" t="str">
        <f t="shared" si="205"/>
        <v/>
      </c>
      <c r="CB310" s="39" t="str">
        <f t="shared" si="206"/>
        <v/>
      </c>
      <c r="CC310" s="39" t="str">
        <f t="shared" si="207"/>
        <v/>
      </c>
      <c r="CD310" s="39" t="str">
        <f t="shared" si="208"/>
        <v/>
      </c>
      <c r="CE310" s="39" t="str">
        <f t="shared" si="209"/>
        <v/>
      </c>
      <c r="CF310" s="39" t="str">
        <f t="shared" si="210"/>
        <v/>
      </c>
      <c r="CG310" s="39" t="str">
        <f t="shared" si="211"/>
        <v/>
      </c>
      <c r="CH310" s="39" t="str">
        <f t="shared" si="212"/>
        <v/>
      </c>
      <c r="CI310" s="39" t="str">
        <f t="shared" si="213"/>
        <v/>
      </c>
    </row>
    <row r="311" spans="1:87">
      <c r="A311" s="18"/>
      <c r="B311" s="15" t="str">
        <f>'Gene Table'!E310</f>
        <v>mmu-miR-136-5p</v>
      </c>
      <c r="C311" s="15" t="str">
        <f>'Gene Table'!B310</f>
        <v>M20</v>
      </c>
      <c r="D311" s="16" t="str">
        <f>IF(SUM('Test Sample Data'!D$3:D$98)&gt;10,IF(AND(ISNUMBER('Test Sample Data'!D310),'Test Sample Data'!D310&lt;$B$1,'Test Sample Data'!D310&gt;0),'Test Sample Data'!D310,$B$1),"")</f>
        <v/>
      </c>
      <c r="E311" s="17" t="str">
        <f>IF(SUM('Test Sample Data'!E$3:E$98)&gt;10,IF(AND(ISNUMBER('Test Sample Data'!E310),'Test Sample Data'!E310&lt;$B$1,'Test Sample Data'!E310&gt;0),'Test Sample Data'!E310,$B$1),"")</f>
        <v/>
      </c>
      <c r="F311" s="17" t="str">
        <f>IF(SUM('Test Sample Data'!F$3:F$98)&gt;10,IF(AND(ISNUMBER('Test Sample Data'!F310),'Test Sample Data'!F310&lt;$B$1,'Test Sample Data'!F310&gt;0),'Test Sample Data'!F310,$B$1),"")</f>
        <v/>
      </c>
      <c r="G311" s="17" t="str">
        <f>IF(SUM('Test Sample Data'!G$3:G$98)&gt;10,IF(AND(ISNUMBER('Test Sample Data'!G310),'Test Sample Data'!G310&lt;$B$1,'Test Sample Data'!G310&gt;0),'Test Sample Data'!G310,$B$1),"")</f>
        <v/>
      </c>
      <c r="H311" s="17" t="str">
        <f>IF(SUM('Test Sample Data'!H$3:H$98)&gt;10,IF(AND(ISNUMBER('Test Sample Data'!H310),'Test Sample Data'!H310&lt;$B$1,'Test Sample Data'!H310&gt;0),'Test Sample Data'!H310,$B$1),"")</f>
        <v/>
      </c>
      <c r="I311" s="17" t="str">
        <f>IF(SUM('Test Sample Data'!I$3:I$98)&gt;10,IF(AND(ISNUMBER('Test Sample Data'!I310),'Test Sample Data'!I310&lt;$B$1,'Test Sample Data'!I310&gt;0),'Test Sample Data'!I310,$B$1),"")</f>
        <v/>
      </c>
      <c r="J311" s="17" t="str">
        <f>IF(SUM('Test Sample Data'!J$3:J$98)&gt;10,IF(AND(ISNUMBER('Test Sample Data'!J310),'Test Sample Data'!J310&lt;$B$1,'Test Sample Data'!J310&gt;0),'Test Sample Data'!J310,$B$1),"")</f>
        <v/>
      </c>
      <c r="K311" s="17" t="str">
        <f>IF(SUM('Test Sample Data'!K$3:K$98)&gt;10,IF(AND(ISNUMBER('Test Sample Data'!K310),'Test Sample Data'!K310&lt;$B$1,'Test Sample Data'!K310&gt;0),'Test Sample Data'!K310,$B$1),"")</f>
        <v/>
      </c>
      <c r="L311" s="17" t="str">
        <f>IF(SUM('Test Sample Data'!L$3:L$98)&gt;10,IF(AND(ISNUMBER('Test Sample Data'!L310),'Test Sample Data'!L310&lt;$B$1,'Test Sample Data'!L310&gt;0),'Test Sample Data'!L310,$B$1),"")</f>
        <v/>
      </c>
      <c r="M311" s="17" t="str">
        <f>IF(SUM('Test Sample Data'!M$3:M$98)&gt;10,IF(AND(ISNUMBER('Test Sample Data'!M310),'Test Sample Data'!M310&lt;$B$1,'Test Sample Data'!M310&gt;0),'Test Sample Data'!M310,$B$1),"")</f>
        <v/>
      </c>
      <c r="N311" s="17" t="str">
        <f>'Gene Table'!E310</f>
        <v>mmu-miR-136-5p</v>
      </c>
      <c r="O311" s="17" t="str">
        <f>'Gene Table'!B310</f>
        <v>M20</v>
      </c>
      <c r="P311" s="17" t="str">
        <f>IF(SUM('Control Sample Data'!D$3:D$98)&gt;10,IF(AND(ISNUMBER('Control Sample Data'!D310),'Control Sample Data'!D310&lt;$B$1,'Control Sample Data'!D310&gt;0),'Control Sample Data'!D310,$B$1),"")</f>
        <v/>
      </c>
      <c r="Q311" s="17" t="str">
        <f>IF(SUM('Control Sample Data'!E$3:E$98)&gt;10,IF(AND(ISNUMBER('Control Sample Data'!E310),'Control Sample Data'!E310&lt;$B$1,'Control Sample Data'!E310&gt;0),'Control Sample Data'!E310,$B$1),"")</f>
        <v/>
      </c>
      <c r="R311" s="17" t="str">
        <f>IF(SUM('Control Sample Data'!F$3:F$98)&gt;10,IF(AND(ISNUMBER('Control Sample Data'!F310),'Control Sample Data'!F310&lt;$B$1,'Control Sample Data'!F310&gt;0),'Control Sample Data'!F310,$B$1),"")</f>
        <v/>
      </c>
      <c r="S311" s="17" t="str">
        <f>IF(SUM('Control Sample Data'!G$3:G$98)&gt;10,IF(AND(ISNUMBER('Control Sample Data'!G310),'Control Sample Data'!G310&lt;$B$1,'Control Sample Data'!G310&gt;0),'Control Sample Data'!G310,$B$1),"")</f>
        <v/>
      </c>
      <c r="T311" s="17" t="str">
        <f>IF(SUM('Control Sample Data'!H$3:H$98)&gt;10,IF(AND(ISNUMBER('Control Sample Data'!H310),'Control Sample Data'!H310&lt;$B$1,'Control Sample Data'!H310&gt;0),'Control Sample Data'!H310,$B$1),"")</f>
        <v/>
      </c>
      <c r="U311" s="17" t="str">
        <f>IF(SUM('Control Sample Data'!I$3:I$98)&gt;10,IF(AND(ISNUMBER('Control Sample Data'!I310),'Control Sample Data'!I310&lt;$B$1,'Control Sample Data'!I310&gt;0),'Control Sample Data'!I310,$B$1),"")</f>
        <v/>
      </c>
      <c r="V311" s="17" t="str">
        <f>IF(SUM('Control Sample Data'!J$3:J$98)&gt;10,IF(AND(ISNUMBER('Control Sample Data'!J310),'Control Sample Data'!J310&lt;$B$1,'Control Sample Data'!J310&gt;0),'Control Sample Data'!J310,$B$1),"")</f>
        <v/>
      </c>
      <c r="W311" s="17" t="str">
        <f>IF(SUM('Control Sample Data'!K$3:K$98)&gt;10,IF(AND(ISNUMBER('Control Sample Data'!K310),'Control Sample Data'!K310&lt;$B$1,'Control Sample Data'!K310&gt;0),'Control Sample Data'!K310,$B$1),"")</f>
        <v/>
      </c>
      <c r="X311" s="17" t="str">
        <f>IF(SUM('Control Sample Data'!L$3:L$98)&gt;10,IF(AND(ISNUMBER('Control Sample Data'!L310),'Control Sample Data'!L310&lt;$B$1,'Control Sample Data'!L310&gt;0),'Control Sample Data'!L310,$B$1),"")</f>
        <v/>
      </c>
      <c r="Y311" s="40" t="str">
        <f>IF(SUM('Control Sample Data'!M$3:M$98)&gt;10,IF(AND(ISNUMBER('Control Sample Data'!M310),'Control Sample Data'!M310&lt;$B$1,'Control Sample Data'!M310&gt;0),'Control Sample Data'!M310,$B$1),"")</f>
        <v/>
      </c>
      <c r="Z311" s="41"/>
      <c r="AA311" s="41"/>
      <c r="AB311" s="41"/>
      <c r="AC311" s="41"/>
      <c r="AD311" s="41"/>
      <c r="AE311" s="41"/>
      <c r="AF311" s="41"/>
      <c r="AG311" s="41"/>
      <c r="AH311" s="41"/>
      <c r="AI311" s="41"/>
      <c r="AJ311" s="41"/>
      <c r="AK311" s="41"/>
      <c r="AL311" s="41"/>
      <c r="AM311" s="41"/>
      <c r="AN311" s="41"/>
      <c r="AO311" s="41"/>
      <c r="AP311" s="41"/>
      <c r="AQ311" s="41"/>
      <c r="AR311" s="41"/>
      <c r="AS311" s="41"/>
      <c r="AT311" s="36" t="str">
        <f t="shared" si="174"/>
        <v/>
      </c>
      <c r="AU311" s="36" t="str">
        <f t="shared" si="175"/>
        <v/>
      </c>
      <c r="AV311" s="36" t="str">
        <f t="shared" si="176"/>
        <v/>
      </c>
      <c r="AW311" s="36" t="str">
        <f t="shared" si="177"/>
        <v/>
      </c>
      <c r="AX311" s="36" t="str">
        <f t="shared" si="178"/>
        <v/>
      </c>
      <c r="AY311" s="36" t="str">
        <f t="shared" si="179"/>
        <v/>
      </c>
      <c r="AZ311" s="36" t="str">
        <f t="shared" si="180"/>
        <v/>
      </c>
      <c r="BA311" s="36" t="str">
        <f t="shared" si="181"/>
        <v/>
      </c>
      <c r="BB311" s="36" t="str">
        <f t="shared" si="182"/>
        <v/>
      </c>
      <c r="BC311" s="36" t="str">
        <f t="shared" si="183"/>
        <v/>
      </c>
      <c r="BD311" s="36" t="str">
        <f t="shared" si="184"/>
        <v/>
      </c>
      <c r="BE311" s="36" t="str">
        <f t="shared" si="185"/>
        <v/>
      </c>
      <c r="BF311" s="36" t="str">
        <f t="shared" si="186"/>
        <v/>
      </c>
      <c r="BG311" s="36" t="str">
        <f t="shared" si="187"/>
        <v/>
      </c>
      <c r="BH311" s="36" t="str">
        <f t="shared" si="188"/>
        <v/>
      </c>
      <c r="BI311" s="36" t="str">
        <f t="shared" si="189"/>
        <v/>
      </c>
      <c r="BJ311" s="36" t="str">
        <f t="shared" si="190"/>
        <v/>
      </c>
      <c r="BK311" s="36" t="str">
        <f t="shared" si="191"/>
        <v/>
      </c>
      <c r="BL311" s="36" t="str">
        <f t="shared" si="192"/>
        <v/>
      </c>
      <c r="BM311" s="36" t="str">
        <f t="shared" si="193"/>
        <v/>
      </c>
      <c r="BN311" s="38" t="e">
        <f t="shared" si="214"/>
        <v>#DIV/0!</v>
      </c>
      <c r="BO311" s="38" t="e">
        <f t="shared" si="215"/>
        <v>#DIV/0!</v>
      </c>
      <c r="BP311" s="39" t="str">
        <f t="shared" si="194"/>
        <v/>
      </c>
      <c r="BQ311" s="39" t="str">
        <f t="shared" si="195"/>
        <v/>
      </c>
      <c r="BR311" s="39" t="str">
        <f t="shared" si="196"/>
        <v/>
      </c>
      <c r="BS311" s="39" t="str">
        <f t="shared" si="197"/>
        <v/>
      </c>
      <c r="BT311" s="39" t="str">
        <f t="shared" si="198"/>
        <v/>
      </c>
      <c r="BU311" s="39" t="str">
        <f t="shared" si="199"/>
        <v/>
      </c>
      <c r="BV311" s="39" t="str">
        <f t="shared" si="200"/>
        <v/>
      </c>
      <c r="BW311" s="39" t="str">
        <f t="shared" si="201"/>
        <v/>
      </c>
      <c r="BX311" s="39" t="str">
        <f t="shared" si="202"/>
        <v/>
      </c>
      <c r="BY311" s="39" t="str">
        <f t="shared" si="203"/>
        <v/>
      </c>
      <c r="BZ311" s="39" t="str">
        <f t="shared" si="204"/>
        <v/>
      </c>
      <c r="CA311" s="39" t="str">
        <f t="shared" si="205"/>
        <v/>
      </c>
      <c r="CB311" s="39" t="str">
        <f t="shared" si="206"/>
        <v/>
      </c>
      <c r="CC311" s="39" t="str">
        <f t="shared" si="207"/>
        <v/>
      </c>
      <c r="CD311" s="39" t="str">
        <f t="shared" si="208"/>
        <v/>
      </c>
      <c r="CE311" s="39" t="str">
        <f t="shared" si="209"/>
        <v/>
      </c>
      <c r="CF311" s="39" t="str">
        <f t="shared" si="210"/>
        <v/>
      </c>
      <c r="CG311" s="39" t="str">
        <f t="shared" si="211"/>
        <v/>
      </c>
      <c r="CH311" s="39" t="str">
        <f t="shared" si="212"/>
        <v/>
      </c>
      <c r="CI311" s="39" t="str">
        <f t="shared" si="213"/>
        <v/>
      </c>
    </row>
    <row r="312" spans="1:87">
      <c r="A312" s="18"/>
      <c r="B312" s="15" t="str">
        <f>'Gene Table'!E311</f>
        <v>mmu-miR-331-5p</v>
      </c>
      <c r="C312" s="15" t="str">
        <f>'Gene Table'!B311</f>
        <v>M21</v>
      </c>
      <c r="D312" s="16" t="str">
        <f>IF(SUM('Test Sample Data'!D$3:D$98)&gt;10,IF(AND(ISNUMBER('Test Sample Data'!D311),'Test Sample Data'!D311&lt;$B$1,'Test Sample Data'!D311&gt;0),'Test Sample Data'!D311,$B$1),"")</f>
        <v/>
      </c>
      <c r="E312" s="17" t="str">
        <f>IF(SUM('Test Sample Data'!E$3:E$98)&gt;10,IF(AND(ISNUMBER('Test Sample Data'!E311),'Test Sample Data'!E311&lt;$B$1,'Test Sample Data'!E311&gt;0),'Test Sample Data'!E311,$B$1),"")</f>
        <v/>
      </c>
      <c r="F312" s="17" t="str">
        <f>IF(SUM('Test Sample Data'!F$3:F$98)&gt;10,IF(AND(ISNUMBER('Test Sample Data'!F311),'Test Sample Data'!F311&lt;$B$1,'Test Sample Data'!F311&gt;0),'Test Sample Data'!F311,$B$1),"")</f>
        <v/>
      </c>
      <c r="G312" s="17" t="str">
        <f>IF(SUM('Test Sample Data'!G$3:G$98)&gt;10,IF(AND(ISNUMBER('Test Sample Data'!G311),'Test Sample Data'!G311&lt;$B$1,'Test Sample Data'!G311&gt;0),'Test Sample Data'!G311,$B$1),"")</f>
        <v/>
      </c>
      <c r="H312" s="17" t="str">
        <f>IF(SUM('Test Sample Data'!H$3:H$98)&gt;10,IF(AND(ISNUMBER('Test Sample Data'!H311),'Test Sample Data'!H311&lt;$B$1,'Test Sample Data'!H311&gt;0),'Test Sample Data'!H311,$B$1),"")</f>
        <v/>
      </c>
      <c r="I312" s="17" t="str">
        <f>IF(SUM('Test Sample Data'!I$3:I$98)&gt;10,IF(AND(ISNUMBER('Test Sample Data'!I311),'Test Sample Data'!I311&lt;$B$1,'Test Sample Data'!I311&gt;0),'Test Sample Data'!I311,$B$1),"")</f>
        <v/>
      </c>
      <c r="J312" s="17" t="str">
        <f>IF(SUM('Test Sample Data'!J$3:J$98)&gt;10,IF(AND(ISNUMBER('Test Sample Data'!J311),'Test Sample Data'!J311&lt;$B$1,'Test Sample Data'!J311&gt;0),'Test Sample Data'!J311,$B$1),"")</f>
        <v/>
      </c>
      <c r="K312" s="17" t="str">
        <f>IF(SUM('Test Sample Data'!K$3:K$98)&gt;10,IF(AND(ISNUMBER('Test Sample Data'!K311),'Test Sample Data'!K311&lt;$B$1,'Test Sample Data'!K311&gt;0),'Test Sample Data'!K311,$B$1),"")</f>
        <v/>
      </c>
      <c r="L312" s="17" t="str">
        <f>IF(SUM('Test Sample Data'!L$3:L$98)&gt;10,IF(AND(ISNUMBER('Test Sample Data'!L311),'Test Sample Data'!L311&lt;$B$1,'Test Sample Data'!L311&gt;0),'Test Sample Data'!L311,$B$1),"")</f>
        <v/>
      </c>
      <c r="M312" s="17" t="str">
        <f>IF(SUM('Test Sample Data'!M$3:M$98)&gt;10,IF(AND(ISNUMBER('Test Sample Data'!M311),'Test Sample Data'!M311&lt;$B$1,'Test Sample Data'!M311&gt;0),'Test Sample Data'!M311,$B$1),"")</f>
        <v/>
      </c>
      <c r="N312" s="17" t="str">
        <f>'Gene Table'!E311</f>
        <v>mmu-miR-331-5p</v>
      </c>
      <c r="O312" s="17" t="str">
        <f>'Gene Table'!B311</f>
        <v>M21</v>
      </c>
      <c r="P312" s="17" t="str">
        <f>IF(SUM('Control Sample Data'!D$3:D$98)&gt;10,IF(AND(ISNUMBER('Control Sample Data'!D311),'Control Sample Data'!D311&lt;$B$1,'Control Sample Data'!D311&gt;0),'Control Sample Data'!D311,$B$1),"")</f>
        <v/>
      </c>
      <c r="Q312" s="17" t="str">
        <f>IF(SUM('Control Sample Data'!E$3:E$98)&gt;10,IF(AND(ISNUMBER('Control Sample Data'!E311),'Control Sample Data'!E311&lt;$B$1,'Control Sample Data'!E311&gt;0),'Control Sample Data'!E311,$B$1),"")</f>
        <v/>
      </c>
      <c r="R312" s="17" t="str">
        <f>IF(SUM('Control Sample Data'!F$3:F$98)&gt;10,IF(AND(ISNUMBER('Control Sample Data'!F311),'Control Sample Data'!F311&lt;$B$1,'Control Sample Data'!F311&gt;0),'Control Sample Data'!F311,$B$1),"")</f>
        <v/>
      </c>
      <c r="S312" s="17" t="str">
        <f>IF(SUM('Control Sample Data'!G$3:G$98)&gt;10,IF(AND(ISNUMBER('Control Sample Data'!G311),'Control Sample Data'!G311&lt;$B$1,'Control Sample Data'!G311&gt;0),'Control Sample Data'!G311,$B$1),"")</f>
        <v/>
      </c>
      <c r="T312" s="17" t="str">
        <f>IF(SUM('Control Sample Data'!H$3:H$98)&gt;10,IF(AND(ISNUMBER('Control Sample Data'!H311),'Control Sample Data'!H311&lt;$B$1,'Control Sample Data'!H311&gt;0),'Control Sample Data'!H311,$B$1),"")</f>
        <v/>
      </c>
      <c r="U312" s="17" t="str">
        <f>IF(SUM('Control Sample Data'!I$3:I$98)&gt;10,IF(AND(ISNUMBER('Control Sample Data'!I311),'Control Sample Data'!I311&lt;$B$1,'Control Sample Data'!I311&gt;0),'Control Sample Data'!I311,$B$1),"")</f>
        <v/>
      </c>
      <c r="V312" s="17" t="str">
        <f>IF(SUM('Control Sample Data'!J$3:J$98)&gt;10,IF(AND(ISNUMBER('Control Sample Data'!J311),'Control Sample Data'!J311&lt;$B$1,'Control Sample Data'!J311&gt;0),'Control Sample Data'!J311,$B$1),"")</f>
        <v/>
      </c>
      <c r="W312" s="17" t="str">
        <f>IF(SUM('Control Sample Data'!K$3:K$98)&gt;10,IF(AND(ISNUMBER('Control Sample Data'!K311),'Control Sample Data'!K311&lt;$B$1,'Control Sample Data'!K311&gt;0),'Control Sample Data'!K311,$B$1),"")</f>
        <v/>
      </c>
      <c r="X312" s="17" t="str">
        <f>IF(SUM('Control Sample Data'!L$3:L$98)&gt;10,IF(AND(ISNUMBER('Control Sample Data'!L311),'Control Sample Data'!L311&lt;$B$1,'Control Sample Data'!L311&gt;0),'Control Sample Data'!L311,$B$1),"")</f>
        <v/>
      </c>
      <c r="Y312" s="40" t="str">
        <f>IF(SUM('Control Sample Data'!M$3:M$98)&gt;10,IF(AND(ISNUMBER('Control Sample Data'!M311),'Control Sample Data'!M311&lt;$B$1,'Control Sample Data'!M311&gt;0),'Control Sample Data'!M311,$B$1),"")</f>
        <v/>
      </c>
      <c r="Z312" s="42"/>
      <c r="AA312" s="42"/>
      <c r="AB312" s="42"/>
      <c r="AC312" s="42"/>
      <c r="AD312" s="42"/>
      <c r="AE312" s="42"/>
      <c r="AF312" s="42"/>
      <c r="AG312" s="42"/>
      <c r="AH312" s="42"/>
      <c r="AI312" s="42"/>
      <c r="AJ312" s="42"/>
      <c r="AK312" s="42"/>
      <c r="AL312" s="42"/>
      <c r="AM312" s="42"/>
      <c r="AN312" s="42"/>
      <c r="AO312" s="42"/>
      <c r="AP312" s="42"/>
      <c r="AQ312" s="42"/>
      <c r="AR312" s="42"/>
      <c r="AS312" s="42"/>
      <c r="AT312" s="36" t="str">
        <f t="shared" si="174"/>
        <v/>
      </c>
      <c r="AU312" s="36" t="str">
        <f t="shared" si="175"/>
        <v/>
      </c>
      <c r="AV312" s="36" t="str">
        <f t="shared" si="176"/>
        <v/>
      </c>
      <c r="AW312" s="36" t="str">
        <f t="shared" si="177"/>
        <v/>
      </c>
      <c r="AX312" s="36" t="str">
        <f t="shared" si="178"/>
        <v/>
      </c>
      <c r="AY312" s="36" t="str">
        <f t="shared" si="179"/>
        <v/>
      </c>
      <c r="AZ312" s="36" t="str">
        <f t="shared" si="180"/>
        <v/>
      </c>
      <c r="BA312" s="36" t="str">
        <f t="shared" si="181"/>
        <v/>
      </c>
      <c r="BB312" s="36" t="str">
        <f t="shared" si="182"/>
        <v/>
      </c>
      <c r="BC312" s="36" t="str">
        <f t="shared" si="183"/>
        <v/>
      </c>
      <c r="BD312" s="36" t="str">
        <f t="shared" si="184"/>
        <v/>
      </c>
      <c r="BE312" s="36" t="str">
        <f t="shared" si="185"/>
        <v/>
      </c>
      <c r="BF312" s="36" t="str">
        <f t="shared" si="186"/>
        <v/>
      </c>
      <c r="BG312" s="36" t="str">
        <f t="shared" si="187"/>
        <v/>
      </c>
      <c r="BH312" s="36" t="str">
        <f t="shared" si="188"/>
        <v/>
      </c>
      <c r="BI312" s="36" t="str">
        <f t="shared" si="189"/>
        <v/>
      </c>
      <c r="BJ312" s="36" t="str">
        <f t="shared" si="190"/>
        <v/>
      </c>
      <c r="BK312" s="36" t="str">
        <f t="shared" si="191"/>
        <v/>
      </c>
      <c r="BL312" s="36" t="str">
        <f t="shared" si="192"/>
        <v/>
      </c>
      <c r="BM312" s="36" t="str">
        <f t="shared" si="193"/>
        <v/>
      </c>
      <c r="BN312" s="38" t="e">
        <f t="shared" si="214"/>
        <v>#DIV/0!</v>
      </c>
      <c r="BO312" s="38" t="e">
        <f t="shared" si="215"/>
        <v>#DIV/0!</v>
      </c>
      <c r="BP312" s="39" t="str">
        <f t="shared" si="194"/>
        <v/>
      </c>
      <c r="BQ312" s="39" t="str">
        <f t="shared" si="195"/>
        <v/>
      </c>
      <c r="BR312" s="39" t="str">
        <f t="shared" si="196"/>
        <v/>
      </c>
      <c r="BS312" s="39" t="str">
        <f t="shared" si="197"/>
        <v/>
      </c>
      <c r="BT312" s="39" t="str">
        <f t="shared" si="198"/>
        <v/>
      </c>
      <c r="BU312" s="39" t="str">
        <f t="shared" si="199"/>
        <v/>
      </c>
      <c r="BV312" s="39" t="str">
        <f t="shared" si="200"/>
        <v/>
      </c>
      <c r="BW312" s="39" t="str">
        <f t="shared" si="201"/>
        <v/>
      </c>
      <c r="BX312" s="39" t="str">
        <f t="shared" si="202"/>
        <v/>
      </c>
      <c r="BY312" s="39" t="str">
        <f t="shared" si="203"/>
        <v/>
      </c>
      <c r="BZ312" s="39" t="str">
        <f t="shared" si="204"/>
        <v/>
      </c>
      <c r="CA312" s="39" t="str">
        <f t="shared" si="205"/>
        <v/>
      </c>
      <c r="CB312" s="39" t="str">
        <f t="shared" si="206"/>
        <v/>
      </c>
      <c r="CC312" s="39" t="str">
        <f t="shared" si="207"/>
        <v/>
      </c>
      <c r="CD312" s="39" t="str">
        <f t="shared" si="208"/>
        <v/>
      </c>
      <c r="CE312" s="39" t="str">
        <f t="shared" si="209"/>
        <v/>
      </c>
      <c r="CF312" s="39" t="str">
        <f t="shared" si="210"/>
        <v/>
      </c>
      <c r="CG312" s="39" t="str">
        <f t="shared" si="211"/>
        <v/>
      </c>
      <c r="CH312" s="39" t="str">
        <f t="shared" si="212"/>
        <v/>
      </c>
      <c r="CI312" s="39" t="str">
        <f t="shared" si="213"/>
        <v/>
      </c>
    </row>
    <row r="313" spans="1:87">
      <c r="A313" s="18"/>
      <c r="B313" s="15" t="str">
        <f>'Gene Table'!E312</f>
        <v>mmu-miR-151-3p</v>
      </c>
      <c r="C313" s="15" t="str">
        <f>'Gene Table'!B312</f>
        <v>M22</v>
      </c>
      <c r="D313" s="16" t="str">
        <f>IF(SUM('Test Sample Data'!D$3:D$98)&gt;10,IF(AND(ISNUMBER('Test Sample Data'!D312),'Test Sample Data'!D312&lt;$B$1,'Test Sample Data'!D312&gt;0),'Test Sample Data'!D312,$B$1),"")</f>
        <v/>
      </c>
      <c r="E313" s="17" t="str">
        <f>IF(SUM('Test Sample Data'!E$3:E$98)&gt;10,IF(AND(ISNUMBER('Test Sample Data'!E312),'Test Sample Data'!E312&lt;$B$1,'Test Sample Data'!E312&gt;0),'Test Sample Data'!E312,$B$1),"")</f>
        <v/>
      </c>
      <c r="F313" s="17" t="str">
        <f>IF(SUM('Test Sample Data'!F$3:F$98)&gt;10,IF(AND(ISNUMBER('Test Sample Data'!F312),'Test Sample Data'!F312&lt;$B$1,'Test Sample Data'!F312&gt;0),'Test Sample Data'!F312,$B$1),"")</f>
        <v/>
      </c>
      <c r="G313" s="17" t="str">
        <f>IF(SUM('Test Sample Data'!G$3:G$98)&gt;10,IF(AND(ISNUMBER('Test Sample Data'!G312),'Test Sample Data'!G312&lt;$B$1,'Test Sample Data'!G312&gt;0),'Test Sample Data'!G312,$B$1),"")</f>
        <v/>
      </c>
      <c r="H313" s="17" t="str">
        <f>IF(SUM('Test Sample Data'!H$3:H$98)&gt;10,IF(AND(ISNUMBER('Test Sample Data'!H312),'Test Sample Data'!H312&lt;$B$1,'Test Sample Data'!H312&gt;0),'Test Sample Data'!H312,$B$1),"")</f>
        <v/>
      </c>
      <c r="I313" s="17" t="str">
        <f>IF(SUM('Test Sample Data'!I$3:I$98)&gt;10,IF(AND(ISNUMBER('Test Sample Data'!I312),'Test Sample Data'!I312&lt;$B$1,'Test Sample Data'!I312&gt;0),'Test Sample Data'!I312,$B$1),"")</f>
        <v/>
      </c>
      <c r="J313" s="17" t="str">
        <f>IF(SUM('Test Sample Data'!J$3:J$98)&gt;10,IF(AND(ISNUMBER('Test Sample Data'!J312),'Test Sample Data'!J312&lt;$B$1,'Test Sample Data'!J312&gt;0),'Test Sample Data'!J312,$B$1),"")</f>
        <v/>
      </c>
      <c r="K313" s="17" t="str">
        <f>IF(SUM('Test Sample Data'!K$3:K$98)&gt;10,IF(AND(ISNUMBER('Test Sample Data'!K312),'Test Sample Data'!K312&lt;$B$1,'Test Sample Data'!K312&gt;0),'Test Sample Data'!K312,$B$1),"")</f>
        <v/>
      </c>
      <c r="L313" s="17" t="str">
        <f>IF(SUM('Test Sample Data'!L$3:L$98)&gt;10,IF(AND(ISNUMBER('Test Sample Data'!L312),'Test Sample Data'!L312&lt;$B$1,'Test Sample Data'!L312&gt;0),'Test Sample Data'!L312,$B$1),"")</f>
        <v/>
      </c>
      <c r="M313" s="17" t="str">
        <f>IF(SUM('Test Sample Data'!M$3:M$98)&gt;10,IF(AND(ISNUMBER('Test Sample Data'!M312),'Test Sample Data'!M312&lt;$B$1,'Test Sample Data'!M312&gt;0),'Test Sample Data'!M312,$B$1),"")</f>
        <v/>
      </c>
      <c r="N313" s="17" t="str">
        <f>'Gene Table'!E312</f>
        <v>mmu-miR-151-3p</v>
      </c>
      <c r="O313" s="17" t="str">
        <f>'Gene Table'!B312</f>
        <v>M22</v>
      </c>
      <c r="P313" s="17" t="str">
        <f>IF(SUM('Control Sample Data'!D$3:D$98)&gt;10,IF(AND(ISNUMBER('Control Sample Data'!D312),'Control Sample Data'!D312&lt;$B$1,'Control Sample Data'!D312&gt;0),'Control Sample Data'!D312,$B$1),"")</f>
        <v/>
      </c>
      <c r="Q313" s="17" t="str">
        <f>IF(SUM('Control Sample Data'!E$3:E$98)&gt;10,IF(AND(ISNUMBER('Control Sample Data'!E312),'Control Sample Data'!E312&lt;$B$1,'Control Sample Data'!E312&gt;0),'Control Sample Data'!E312,$B$1),"")</f>
        <v/>
      </c>
      <c r="R313" s="17" t="str">
        <f>IF(SUM('Control Sample Data'!F$3:F$98)&gt;10,IF(AND(ISNUMBER('Control Sample Data'!F312),'Control Sample Data'!F312&lt;$B$1,'Control Sample Data'!F312&gt;0),'Control Sample Data'!F312,$B$1),"")</f>
        <v/>
      </c>
      <c r="S313" s="17" t="str">
        <f>IF(SUM('Control Sample Data'!G$3:G$98)&gt;10,IF(AND(ISNUMBER('Control Sample Data'!G312),'Control Sample Data'!G312&lt;$B$1,'Control Sample Data'!G312&gt;0),'Control Sample Data'!G312,$B$1),"")</f>
        <v/>
      </c>
      <c r="T313" s="17" t="str">
        <f>IF(SUM('Control Sample Data'!H$3:H$98)&gt;10,IF(AND(ISNUMBER('Control Sample Data'!H312),'Control Sample Data'!H312&lt;$B$1,'Control Sample Data'!H312&gt;0),'Control Sample Data'!H312,$B$1),"")</f>
        <v/>
      </c>
      <c r="U313" s="17" t="str">
        <f>IF(SUM('Control Sample Data'!I$3:I$98)&gt;10,IF(AND(ISNUMBER('Control Sample Data'!I312),'Control Sample Data'!I312&lt;$B$1,'Control Sample Data'!I312&gt;0),'Control Sample Data'!I312,$B$1),"")</f>
        <v/>
      </c>
      <c r="V313" s="17" t="str">
        <f>IF(SUM('Control Sample Data'!J$3:J$98)&gt;10,IF(AND(ISNUMBER('Control Sample Data'!J312),'Control Sample Data'!J312&lt;$B$1,'Control Sample Data'!J312&gt;0),'Control Sample Data'!J312,$B$1),"")</f>
        <v/>
      </c>
      <c r="W313" s="17" t="str">
        <f>IF(SUM('Control Sample Data'!K$3:K$98)&gt;10,IF(AND(ISNUMBER('Control Sample Data'!K312),'Control Sample Data'!K312&lt;$B$1,'Control Sample Data'!K312&gt;0),'Control Sample Data'!K312,$B$1),"")</f>
        <v/>
      </c>
      <c r="X313" s="17" t="str">
        <f>IF(SUM('Control Sample Data'!L$3:L$98)&gt;10,IF(AND(ISNUMBER('Control Sample Data'!L312),'Control Sample Data'!L312&lt;$B$1,'Control Sample Data'!L312&gt;0),'Control Sample Data'!L312,$B$1),"")</f>
        <v/>
      </c>
      <c r="Y313" s="40" t="str">
        <f>IF(SUM('Control Sample Data'!M$3:M$98)&gt;10,IF(AND(ISNUMBER('Control Sample Data'!M312),'Control Sample Data'!M312&lt;$B$1,'Control Sample Data'!M312&gt;0),'Control Sample Data'!M312,$B$1),"")</f>
        <v/>
      </c>
      <c r="Z313" s="43"/>
      <c r="AA313" s="43"/>
      <c r="AB313" s="43"/>
      <c r="AC313" s="43"/>
      <c r="AD313" s="43"/>
      <c r="AE313" s="43"/>
      <c r="AF313" s="43"/>
      <c r="AG313" s="43"/>
      <c r="AH313" s="43"/>
      <c r="AI313" s="43"/>
      <c r="AJ313" s="43"/>
      <c r="AK313" s="43"/>
      <c r="AL313" s="43"/>
      <c r="AM313" s="43"/>
      <c r="AN313" s="43"/>
      <c r="AO313" s="43"/>
      <c r="AP313" s="43"/>
      <c r="AQ313" s="43"/>
      <c r="AR313" s="43"/>
      <c r="AS313" s="43"/>
      <c r="AT313" s="36" t="str">
        <f t="shared" si="174"/>
        <v/>
      </c>
      <c r="AU313" s="36" t="str">
        <f t="shared" si="175"/>
        <v/>
      </c>
      <c r="AV313" s="36" t="str">
        <f t="shared" si="176"/>
        <v/>
      </c>
      <c r="AW313" s="36" t="str">
        <f t="shared" si="177"/>
        <v/>
      </c>
      <c r="AX313" s="36" t="str">
        <f t="shared" si="178"/>
        <v/>
      </c>
      <c r="AY313" s="36" t="str">
        <f t="shared" si="179"/>
        <v/>
      </c>
      <c r="AZ313" s="36" t="str">
        <f t="shared" si="180"/>
        <v/>
      </c>
      <c r="BA313" s="36" t="str">
        <f t="shared" si="181"/>
        <v/>
      </c>
      <c r="BB313" s="36" t="str">
        <f t="shared" si="182"/>
        <v/>
      </c>
      <c r="BC313" s="36" t="str">
        <f t="shared" si="183"/>
        <v/>
      </c>
      <c r="BD313" s="36" t="str">
        <f t="shared" si="184"/>
        <v/>
      </c>
      <c r="BE313" s="36" t="str">
        <f t="shared" si="185"/>
        <v/>
      </c>
      <c r="BF313" s="36" t="str">
        <f t="shared" si="186"/>
        <v/>
      </c>
      <c r="BG313" s="36" t="str">
        <f t="shared" si="187"/>
        <v/>
      </c>
      <c r="BH313" s="36" t="str">
        <f t="shared" si="188"/>
        <v/>
      </c>
      <c r="BI313" s="36" t="str">
        <f t="shared" si="189"/>
        <v/>
      </c>
      <c r="BJ313" s="36" t="str">
        <f t="shared" si="190"/>
        <v/>
      </c>
      <c r="BK313" s="36" t="str">
        <f t="shared" si="191"/>
        <v/>
      </c>
      <c r="BL313" s="36" t="str">
        <f t="shared" si="192"/>
        <v/>
      </c>
      <c r="BM313" s="36" t="str">
        <f t="shared" si="193"/>
        <v/>
      </c>
      <c r="BN313" s="38" t="e">
        <f t="shared" si="214"/>
        <v>#DIV/0!</v>
      </c>
      <c r="BO313" s="38" t="e">
        <f t="shared" si="215"/>
        <v>#DIV/0!</v>
      </c>
      <c r="BP313" s="39" t="str">
        <f t="shared" si="194"/>
        <v/>
      </c>
      <c r="BQ313" s="39" t="str">
        <f t="shared" si="195"/>
        <v/>
      </c>
      <c r="BR313" s="39" t="str">
        <f t="shared" si="196"/>
        <v/>
      </c>
      <c r="BS313" s="39" t="str">
        <f t="shared" si="197"/>
        <v/>
      </c>
      <c r="BT313" s="39" t="str">
        <f t="shared" si="198"/>
        <v/>
      </c>
      <c r="BU313" s="39" t="str">
        <f t="shared" si="199"/>
        <v/>
      </c>
      <c r="BV313" s="39" t="str">
        <f t="shared" si="200"/>
        <v/>
      </c>
      <c r="BW313" s="39" t="str">
        <f t="shared" si="201"/>
        <v/>
      </c>
      <c r="BX313" s="39" t="str">
        <f t="shared" si="202"/>
        <v/>
      </c>
      <c r="BY313" s="39" t="str">
        <f t="shared" si="203"/>
        <v/>
      </c>
      <c r="BZ313" s="39" t="str">
        <f t="shared" si="204"/>
        <v/>
      </c>
      <c r="CA313" s="39" t="str">
        <f t="shared" si="205"/>
        <v/>
      </c>
      <c r="CB313" s="39" t="str">
        <f t="shared" si="206"/>
        <v/>
      </c>
      <c r="CC313" s="39" t="str">
        <f t="shared" si="207"/>
        <v/>
      </c>
      <c r="CD313" s="39" t="str">
        <f t="shared" si="208"/>
        <v/>
      </c>
      <c r="CE313" s="39" t="str">
        <f t="shared" si="209"/>
        <v/>
      </c>
      <c r="CF313" s="39" t="str">
        <f t="shared" si="210"/>
        <v/>
      </c>
      <c r="CG313" s="39" t="str">
        <f t="shared" si="211"/>
        <v/>
      </c>
      <c r="CH313" s="39" t="str">
        <f t="shared" si="212"/>
        <v/>
      </c>
      <c r="CI313" s="39" t="str">
        <f t="shared" si="213"/>
        <v/>
      </c>
    </row>
    <row r="314" spans="1:87">
      <c r="A314" s="18"/>
      <c r="B314" s="15" t="str">
        <f>'Gene Table'!E313</f>
        <v>mmu-miR-331-3p</v>
      </c>
      <c r="C314" s="15" t="str">
        <f>'Gene Table'!B313</f>
        <v>M23</v>
      </c>
      <c r="D314" s="16" t="str">
        <f>IF(SUM('Test Sample Data'!D$3:D$98)&gt;10,IF(AND(ISNUMBER('Test Sample Data'!D313),'Test Sample Data'!D313&lt;$B$1,'Test Sample Data'!D313&gt;0),'Test Sample Data'!D313,$B$1),"")</f>
        <v/>
      </c>
      <c r="E314" s="17" t="str">
        <f>IF(SUM('Test Sample Data'!E$3:E$98)&gt;10,IF(AND(ISNUMBER('Test Sample Data'!E313),'Test Sample Data'!E313&lt;$B$1,'Test Sample Data'!E313&gt;0),'Test Sample Data'!E313,$B$1),"")</f>
        <v/>
      </c>
      <c r="F314" s="17" t="str">
        <f>IF(SUM('Test Sample Data'!F$3:F$98)&gt;10,IF(AND(ISNUMBER('Test Sample Data'!F313),'Test Sample Data'!F313&lt;$B$1,'Test Sample Data'!F313&gt;0),'Test Sample Data'!F313,$B$1),"")</f>
        <v/>
      </c>
      <c r="G314" s="17" t="str">
        <f>IF(SUM('Test Sample Data'!G$3:G$98)&gt;10,IF(AND(ISNUMBER('Test Sample Data'!G313),'Test Sample Data'!G313&lt;$B$1,'Test Sample Data'!G313&gt;0),'Test Sample Data'!G313,$B$1),"")</f>
        <v/>
      </c>
      <c r="H314" s="17" t="str">
        <f>IF(SUM('Test Sample Data'!H$3:H$98)&gt;10,IF(AND(ISNUMBER('Test Sample Data'!H313),'Test Sample Data'!H313&lt;$B$1,'Test Sample Data'!H313&gt;0),'Test Sample Data'!H313,$B$1),"")</f>
        <v/>
      </c>
      <c r="I314" s="17" t="str">
        <f>IF(SUM('Test Sample Data'!I$3:I$98)&gt;10,IF(AND(ISNUMBER('Test Sample Data'!I313),'Test Sample Data'!I313&lt;$B$1,'Test Sample Data'!I313&gt;0),'Test Sample Data'!I313,$B$1),"")</f>
        <v/>
      </c>
      <c r="J314" s="17" t="str">
        <f>IF(SUM('Test Sample Data'!J$3:J$98)&gt;10,IF(AND(ISNUMBER('Test Sample Data'!J313),'Test Sample Data'!J313&lt;$B$1,'Test Sample Data'!J313&gt;0),'Test Sample Data'!J313,$B$1),"")</f>
        <v/>
      </c>
      <c r="K314" s="17" t="str">
        <f>IF(SUM('Test Sample Data'!K$3:K$98)&gt;10,IF(AND(ISNUMBER('Test Sample Data'!K313),'Test Sample Data'!K313&lt;$B$1,'Test Sample Data'!K313&gt;0),'Test Sample Data'!K313,$B$1),"")</f>
        <v/>
      </c>
      <c r="L314" s="17" t="str">
        <f>IF(SUM('Test Sample Data'!L$3:L$98)&gt;10,IF(AND(ISNUMBER('Test Sample Data'!L313),'Test Sample Data'!L313&lt;$B$1,'Test Sample Data'!L313&gt;0),'Test Sample Data'!L313,$B$1),"")</f>
        <v/>
      </c>
      <c r="M314" s="17" t="str">
        <f>IF(SUM('Test Sample Data'!M$3:M$98)&gt;10,IF(AND(ISNUMBER('Test Sample Data'!M313),'Test Sample Data'!M313&lt;$B$1,'Test Sample Data'!M313&gt;0),'Test Sample Data'!M313,$B$1),"")</f>
        <v/>
      </c>
      <c r="N314" s="17" t="str">
        <f>'Gene Table'!E313</f>
        <v>mmu-miR-331-3p</v>
      </c>
      <c r="O314" s="17" t="str">
        <f>'Gene Table'!B313</f>
        <v>M23</v>
      </c>
      <c r="P314" s="17" t="str">
        <f>IF(SUM('Control Sample Data'!D$3:D$98)&gt;10,IF(AND(ISNUMBER('Control Sample Data'!D313),'Control Sample Data'!D313&lt;$B$1,'Control Sample Data'!D313&gt;0),'Control Sample Data'!D313,$B$1),"")</f>
        <v/>
      </c>
      <c r="Q314" s="17" t="str">
        <f>IF(SUM('Control Sample Data'!E$3:E$98)&gt;10,IF(AND(ISNUMBER('Control Sample Data'!E313),'Control Sample Data'!E313&lt;$B$1,'Control Sample Data'!E313&gt;0),'Control Sample Data'!E313,$B$1),"")</f>
        <v/>
      </c>
      <c r="R314" s="17" t="str">
        <f>IF(SUM('Control Sample Data'!F$3:F$98)&gt;10,IF(AND(ISNUMBER('Control Sample Data'!F313),'Control Sample Data'!F313&lt;$B$1,'Control Sample Data'!F313&gt;0),'Control Sample Data'!F313,$B$1),"")</f>
        <v/>
      </c>
      <c r="S314" s="17" t="str">
        <f>IF(SUM('Control Sample Data'!G$3:G$98)&gt;10,IF(AND(ISNUMBER('Control Sample Data'!G313),'Control Sample Data'!G313&lt;$B$1,'Control Sample Data'!G313&gt;0),'Control Sample Data'!G313,$B$1),"")</f>
        <v/>
      </c>
      <c r="T314" s="17" t="str">
        <f>IF(SUM('Control Sample Data'!H$3:H$98)&gt;10,IF(AND(ISNUMBER('Control Sample Data'!H313),'Control Sample Data'!H313&lt;$B$1,'Control Sample Data'!H313&gt;0),'Control Sample Data'!H313,$B$1),"")</f>
        <v/>
      </c>
      <c r="U314" s="17" t="str">
        <f>IF(SUM('Control Sample Data'!I$3:I$98)&gt;10,IF(AND(ISNUMBER('Control Sample Data'!I313),'Control Sample Data'!I313&lt;$B$1,'Control Sample Data'!I313&gt;0),'Control Sample Data'!I313,$B$1),"")</f>
        <v/>
      </c>
      <c r="V314" s="17" t="str">
        <f>IF(SUM('Control Sample Data'!J$3:J$98)&gt;10,IF(AND(ISNUMBER('Control Sample Data'!J313),'Control Sample Data'!J313&lt;$B$1,'Control Sample Data'!J313&gt;0),'Control Sample Data'!J313,$B$1),"")</f>
        <v/>
      </c>
      <c r="W314" s="17" t="str">
        <f>IF(SUM('Control Sample Data'!K$3:K$98)&gt;10,IF(AND(ISNUMBER('Control Sample Data'!K313),'Control Sample Data'!K313&lt;$B$1,'Control Sample Data'!K313&gt;0),'Control Sample Data'!K313,$B$1),"")</f>
        <v/>
      </c>
      <c r="X314" s="17" t="str">
        <f>IF(SUM('Control Sample Data'!L$3:L$98)&gt;10,IF(AND(ISNUMBER('Control Sample Data'!L313),'Control Sample Data'!L313&lt;$B$1,'Control Sample Data'!L313&gt;0),'Control Sample Data'!L313,$B$1),"")</f>
        <v/>
      </c>
      <c r="Y314" s="40" t="str">
        <f>IF(SUM('Control Sample Data'!M$3:M$98)&gt;10,IF(AND(ISNUMBER('Control Sample Data'!M313),'Control Sample Data'!M313&lt;$B$1,'Control Sample Data'!M313&gt;0),'Control Sample Data'!M313,$B$1),"")</f>
        <v/>
      </c>
      <c r="Z314" s="44"/>
      <c r="AA314" s="44"/>
      <c r="AB314" s="44"/>
      <c r="AC314" s="44"/>
      <c r="AD314" s="44"/>
      <c r="AE314" s="44"/>
      <c r="AF314" s="44"/>
      <c r="AG314" s="44"/>
      <c r="AH314" s="44"/>
      <c r="AI314" s="44"/>
      <c r="AJ314" s="44"/>
      <c r="AK314" s="44"/>
      <c r="AL314" s="44"/>
      <c r="AM314" s="44"/>
      <c r="AN314" s="44"/>
      <c r="AO314" s="44"/>
      <c r="AP314" s="44"/>
      <c r="AQ314" s="44"/>
      <c r="AR314" s="44"/>
      <c r="AS314" s="44"/>
      <c r="AT314" s="36" t="str">
        <f t="shared" si="174"/>
        <v/>
      </c>
      <c r="AU314" s="36" t="str">
        <f t="shared" si="175"/>
        <v/>
      </c>
      <c r="AV314" s="36" t="str">
        <f t="shared" si="176"/>
        <v/>
      </c>
      <c r="AW314" s="36" t="str">
        <f t="shared" si="177"/>
        <v/>
      </c>
      <c r="AX314" s="36" t="str">
        <f t="shared" si="178"/>
        <v/>
      </c>
      <c r="AY314" s="36" t="str">
        <f t="shared" si="179"/>
        <v/>
      </c>
      <c r="AZ314" s="36" t="str">
        <f t="shared" si="180"/>
        <v/>
      </c>
      <c r="BA314" s="36" t="str">
        <f t="shared" si="181"/>
        <v/>
      </c>
      <c r="BB314" s="36" t="str">
        <f t="shared" si="182"/>
        <v/>
      </c>
      <c r="BC314" s="36" t="str">
        <f t="shared" si="183"/>
        <v/>
      </c>
      <c r="BD314" s="36" t="str">
        <f t="shared" si="184"/>
        <v/>
      </c>
      <c r="BE314" s="36" t="str">
        <f t="shared" si="185"/>
        <v/>
      </c>
      <c r="BF314" s="36" t="str">
        <f t="shared" si="186"/>
        <v/>
      </c>
      <c r="BG314" s="36" t="str">
        <f t="shared" si="187"/>
        <v/>
      </c>
      <c r="BH314" s="36" t="str">
        <f t="shared" si="188"/>
        <v/>
      </c>
      <c r="BI314" s="36" t="str">
        <f t="shared" si="189"/>
        <v/>
      </c>
      <c r="BJ314" s="36" t="str">
        <f t="shared" si="190"/>
        <v/>
      </c>
      <c r="BK314" s="36" t="str">
        <f t="shared" si="191"/>
        <v/>
      </c>
      <c r="BL314" s="36" t="str">
        <f t="shared" si="192"/>
        <v/>
      </c>
      <c r="BM314" s="36" t="str">
        <f t="shared" si="193"/>
        <v/>
      </c>
      <c r="BN314" s="38" t="e">
        <f t="shared" si="214"/>
        <v>#DIV/0!</v>
      </c>
      <c r="BO314" s="38" t="e">
        <f t="shared" si="215"/>
        <v>#DIV/0!</v>
      </c>
      <c r="BP314" s="39" t="str">
        <f t="shared" si="194"/>
        <v/>
      </c>
      <c r="BQ314" s="39" t="str">
        <f t="shared" si="195"/>
        <v/>
      </c>
      <c r="BR314" s="39" t="str">
        <f t="shared" si="196"/>
        <v/>
      </c>
      <c r="BS314" s="39" t="str">
        <f t="shared" si="197"/>
        <v/>
      </c>
      <c r="BT314" s="39" t="str">
        <f t="shared" si="198"/>
        <v/>
      </c>
      <c r="BU314" s="39" t="str">
        <f t="shared" si="199"/>
        <v/>
      </c>
      <c r="BV314" s="39" t="str">
        <f t="shared" si="200"/>
        <v/>
      </c>
      <c r="BW314" s="39" t="str">
        <f t="shared" si="201"/>
        <v/>
      </c>
      <c r="BX314" s="39" t="str">
        <f t="shared" si="202"/>
        <v/>
      </c>
      <c r="BY314" s="39" t="str">
        <f t="shared" si="203"/>
        <v/>
      </c>
      <c r="BZ314" s="39" t="str">
        <f t="shared" si="204"/>
        <v/>
      </c>
      <c r="CA314" s="39" t="str">
        <f t="shared" si="205"/>
        <v/>
      </c>
      <c r="CB314" s="39" t="str">
        <f t="shared" si="206"/>
        <v/>
      </c>
      <c r="CC314" s="39" t="str">
        <f t="shared" si="207"/>
        <v/>
      </c>
      <c r="CD314" s="39" t="str">
        <f t="shared" si="208"/>
        <v/>
      </c>
      <c r="CE314" s="39" t="str">
        <f t="shared" si="209"/>
        <v/>
      </c>
      <c r="CF314" s="39" t="str">
        <f t="shared" si="210"/>
        <v/>
      </c>
      <c r="CG314" s="39" t="str">
        <f t="shared" si="211"/>
        <v/>
      </c>
      <c r="CH314" s="39" t="str">
        <f t="shared" si="212"/>
        <v/>
      </c>
      <c r="CI314" s="39" t="str">
        <f t="shared" si="213"/>
        <v/>
      </c>
    </row>
    <row r="315" spans="1:87">
      <c r="A315" s="18"/>
      <c r="B315" s="15" t="str">
        <f>'Gene Table'!E314</f>
        <v>mmu-miR-155-5p</v>
      </c>
      <c r="C315" s="15" t="str">
        <f>'Gene Table'!B314</f>
        <v>M24</v>
      </c>
      <c r="D315" s="16" t="str">
        <f>IF(SUM('Test Sample Data'!D$3:D$98)&gt;10,IF(AND(ISNUMBER('Test Sample Data'!D314),'Test Sample Data'!D314&lt;$B$1,'Test Sample Data'!D314&gt;0),'Test Sample Data'!D314,$B$1),"")</f>
        <v/>
      </c>
      <c r="E315" s="17" t="str">
        <f>IF(SUM('Test Sample Data'!E$3:E$98)&gt;10,IF(AND(ISNUMBER('Test Sample Data'!E314),'Test Sample Data'!E314&lt;$B$1,'Test Sample Data'!E314&gt;0),'Test Sample Data'!E314,$B$1),"")</f>
        <v/>
      </c>
      <c r="F315" s="17" t="str">
        <f>IF(SUM('Test Sample Data'!F$3:F$98)&gt;10,IF(AND(ISNUMBER('Test Sample Data'!F314),'Test Sample Data'!F314&lt;$B$1,'Test Sample Data'!F314&gt;0),'Test Sample Data'!F314,$B$1),"")</f>
        <v/>
      </c>
      <c r="G315" s="17" t="str">
        <f>IF(SUM('Test Sample Data'!G$3:G$98)&gt;10,IF(AND(ISNUMBER('Test Sample Data'!G314),'Test Sample Data'!G314&lt;$B$1,'Test Sample Data'!G314&gt;0),'Test Sample Data'!G314,$B$1),"")</f>
        <v/>
      </c>
      <c r="H315" s="17" t="str">
        <f>IF(SUM('Test Sample Data'!H$3:H$98)&gt;10,IF(AND(ISNUMBER('Test Sample Data'!H314),'Test Sample Data'!H314&lt;$B$1,'Test Sample Data'!H314&gt;0),'Test Sample Data'!H314,$B$1),"")</f>
        <v/>
      </c>
      <c r="I315" s="17" t="str">
        <f>IF(SUM('Test Sample Data'!I$3:I$98)&gt;10,IF(AND(ISNUMBER('Test Sample Data'!I314),'Test Sample Data'!I314&lt;$B$1,'Test Sample Data'!I314&gt;0),'Test Sample Data'!I314,$B$1),"")</f>
        <v/>
      </c>
      <c r="J315" s="17" t="str">
        <f>IF(SUM('Test Sample Data'!J$3:J$98)&gt;10,IF(AND(ISNUMBER('Test Sample Data'!J314),'Test Sample Data'!J314&lt;$B$1,'Test Sample Data'!J314&gt;0),'Test Sample Data'!J314,$B$1),"")</f>
        <v/>
      </c>
      <c r="K315" s="17" t="str">
        <f>IF(SUM('Test Sample Data'!K$3:K$98)&gt;10,IF(AND(ISNUMBER('Test Sample Data'!K314),'Test Sample Data'!K314&lt;$B$1,'Test Sample Data'!K314&gt;0),'Test Sample Data'!K314,$B$1),"")</f>
        <v/>
      </c>
      <c r="L315" s="17" t="str">
        <f>IF(SUM('Test Sample Data'!L$3:L$98)&gt;10,IF(AND(ISNUMBER('Test Sample Data'!L314),'Test Sample Data'!L314&lt;$B$1,'Test Sample Data'!L314&gt;0),'Test Sample Data'!L314,$B$1),"")</f>
        <v/>
      </c>
      <c r="M315" s="17" t="str">
        <f>IF(SUM('Test Sample Data'!M$3:M$98)&gt;10,IF(AND(ISNUMBER('Test Sample Data'!M314),'Test Sample Data'!M314&lt;$B$1,'Test Sample Data'!M314&gt;0),'Test Sample Data'!M314,$B$1),"")</f>
        <v/>
      </c>
      <c r="N315" s="17" t="str">
        <f>'Gene Table'!E314</f>
        <v>mmu-miR-155-5p</v>
      </c>
      <c r="O315" s="17" t="str">
        <f>'Gene Table'!B314</f>
        <v>M24</v>
      </c>
      <c r="P315" s="17" t="str">
        <f>IF(SUM('Control Sample Data'!D$3:D$98)&gt;10,IF(AND(ISNUMBER('Control Sample Data'!D314),'Control Sample Data'!D314&lt;$B$1,'Control Sample Data'!D314&gt;0),'Control Sample Data'!D314,$B$1),"")</f>
        <v/>
      </c>
      <c r="Q315" s="17" t="str">
        <f>IF(SUM('Control Sample Data'!E$3:E$98)&gt;10,IF(AND(ISNUMBER('Control Sample Data'!E314),'Control Sample Data'!E314&lt;$B$1,'Control Sample Data'!E314&gt;0),'Control Sample Data'!E314,$B$1),"")</f>
        <v/>
      </c>
      <c r="R315" s="17" t="str">
        <f>IF(SUM('Control Sample Data'!F$3:F$98)&gt;10,IF(AND(ISNUMBER('Control Sample Data'!F314),'Control Sample Data'!F314&lt;$B$1,'Control Sample Data'!F314&gt;0),'Control Sample Data'!F314,$B$1),"")</f>
        <v/>
      </c>
      <c r="S315" s="17" t="str">
        <f>IF(SUM('Control Sample Data'!G$3:G$98)&gt;10,IF(AND(ISNUMBER('Control Sample Data'!G314),'Control Sample Data'!G314&lt;$B$1,'Control Sample Data'!G314&gt;0),'Control Sample Data'!G314,$B$1),"")</f>
        <v/>
      </c>
      <c r="T315" s="17" t="str">
        <f>IF(SUM('Control Sample Data'!H$3:H$98)&gt;10,IF(AND(ISNUMBER('Control Sample Data'!H314),'Control Sample Data'!H314&lt;$B$1,'Control Sample Data'!H314&gt;0),'Control Sample Data'!H314,$B$1),"")</f>
        <v/>
      </c>
      <c r="U315" s="17" t="str">
        <f>IF(SUM('Control Sample Data'!I$3:I$98)&gt;10,IF(AND(ISNUMBER('Control Sample Data'!I314),'Control Sample Data'!I314&lt;$B$1,'Control Sample Data'!I314&gt;0),'Control Sample Data'!I314,$B$1),"")</f>
        <v/>
      </c>
      <c r="V315" s="17" t="str">
        <f>IF(SUM('Control Sample Data'!J$3:J$98)&gt;10,IF(AND(ISNUMBER('Control Sample Data'!J314),'Control Sample Data'!J314&lt;$B$1,'Control Sample Data'!J314&gt;0),'Control Sample Data'!J314,$B$1),"")</f>
        <v/>
      </c>
      <c r="W315" s="17" t="str">
        <f>IF(SUM('Control Sample Data'!K$3:K$98)&gt;10,IF(AND(ISNUMBER('Control Sample Data'!K314),'Control Sample Data'!K314&lt;$B$1,'Control Sample Data'!K314&gt;0),'Control Sample Data'!K314,$B$1),"")</f>
        <v/>
      </c>
      <c r="X315" s="17" t="str">
        <f>IF(SUM('Control Sample Data'!L$3:L$98)&gt;10,IF(AND(ISNUMBER('Control Sample Data'!L314),'Control Sample Data'!L314&lt;$B$1,'Control Sample Data'!L314&gt;0),'Control Sample Data'!L314,$B$1),"")</f>
        <v/>
      </c>
      <c r="Y315" s="40" t="str">
        <f>IF(SUM('Control Sample Data'!M$3:M$98)&gt;10,IF(AND(ISNUMBER('Control Sample Data'!M314),'Control Sample Data'!M314&lt;$B$1,'Control Sample Data'!M314&gt;0),'Control Sample Data'!M314,$B$1),"")</f>
        <v/>
      </c>
      <c r="Z315" s="45"/>
      <c r="AA315" s="45"/>
      <c r="AB315" s="45"/>
      <c r="AC315" s="45"/>
      <c r="AD315" s="45"/>
      <c r="AE315" s="45"/>
      <c r="AF315" s="45"/>
      <c r="AG315" s="45"/>
      <c r="AH315" s="45"/>
      <c r="AI315" s="45"/>
      <c r="AJ315" s="45"/>
      <c r="AK315" s="45"/>
      <c r="AL315" s="45"/>
      <c r="AM315" s="45"/>
      <c r="AN315" s="45"/>
      <c r="AO315" s="45"/>
      <c r="AP315" s="45"/>
      <c r="AQ315" s="45"/>
      <c r="AR315" s="45"/>
      <c r="AS315" s="45"/>
      <c r="AT315" s="36" t="str">
        <f t="shared" si="174"/>
        <v/>
      </c>
      <c r="AU315" s="36" t="str">
        <f t="shared" si="175"/>
        <v/>
      </c>
      <c r="AV315" s="36" t="str">
        <f t="shared" si="176"/>
        <v/>
      </c>
      <c r="AW315" s="36" t="str">
        <f t="shared" si="177"/>
        <v/>
      </c>
      <c r="AX315" s="36" t="str">
        <f t="shared" si="178"/>
        <v/>
      </c>
      <c r="AY315" s="36" t="str">
        <f t="shared" si="179"/>
        <v/>
      </c>
      <c r="AZ315" s="36" t="str">
        <f t="shared" si="180"/>
        <v/>
      </c>
      <c r="BA315" s="36" t="str">
        <f t="shared" si="181"/>
        <v/>
      </c>
      <c r="BB315" s="36" t="str">
        <f t="shared" si="182"/>
        <v/>
      </c>
      <c r="BC315" s="36" t="str">
        <f t="shared" si="183"/>
        <v/>
      </c>
      <c r="BD315" s="36" t="str">
        <f t="shared" si="184"/>
        <v/>
      </c>
      <c r="BE315" s="36" t="str">
        <f t="shared" si="185"/>
        <v/>
      </c>
      <c r="BF315" s="36" t="str">
        <f t="shared" si="186"/>
        <v/>
      </c>
      <c r="BG315" s="36" t="str">
        <f t="shared" si="187"/>
        <v/>
      </c>
      <c r="BH315" s="36" t="str">
        <f t="shared" si="188"/>
        <v/>
      </c>
      <c r="BI315" s="36" t="str">
        <f t="shared" si="189"/>
        <v/>
      </c>
      <c r="BJ315" s="36" t="str">
        <f t="shared" si="190"/>
        <v/>
      </c>
      <c r="BK315" s="36" t="str">
        <f t="shared" si="191"/>
        <v/>
      </c>
      <c r="BL315" s="36" t="str">
        <f t="shared" si="192"/>
        <v/>
      </c>
      <c r="BM315" s="36" t="str">
        <f t="shared" si="193"/>
        <v/>
      </c>
      <c r="BN315" s="38" t="e">
        <f t="shared" si="214"/>
        <v>#DIV/0!</v>
      </c>
      <c r="BO315" s="38" t="e">
        <f t="shared" si="215"/>
        <v>#DIV/0!</v>
      </c>
      <c r="BP315" s="39" t="str">
        <f t="shared" si="194"/>
        <v/>
      </c>
      <c r="BQ315" s="39" t="str">
        <f t="shared" si="195"/>
        <v/>
      </c>
      <c r="BR315" s="39" t="str">
        <f t="shared" si="196"/>
        <v/>
      </c>
      <c r="BS315" s="39" t="str">
        <f t="shared" si="197"/>
        <v/>
      </c>
      <c r="BT315" s="39" t="str">
        <f t="shared" si="198"/>
        <v/>
      </c>
      <c r="BU315" s="39" t="str">
        <f t="shared" si="199"/>
        <v/>
      </c>
      <c r="BV315" s="39" t="str">
        <f t="shared" si="200"/>
        <v/>
      </c>
      <c r="BW315" s="39" t="str">
        <f t="shared" si="201"/>
        <v/>
      </c>
      <c r="BX315" s="39" t="str">
        <f t="shared" si="202"/>
        <v/>
      </c>
      <c r="BY315" s="39" t="str">
        <f t="shared" si="203"/>
        <v/>
      </c>
      <c r="BZ315" s="39" t="str">
        <f t="shared" si="204"/>
        <v/>
      </c>
      <c r="CA315" s="39" t="str">
        <f t="shared" si="205"/>
        <v/>
      </c>
      <c r="CB315" s="39" t="str">
        <f t="shared" si="206"/>
        <v/>
      </c>
      <c r="CC315" s="39" t="str">
        <f t="shared" si="207"/>
        <v/>
      </c>
      <c r="CD315" s="39" t="str">
        <f t="shared" si="208"/>
        <v/>
      </c>
      <c r="CE315" s="39" t="str">
        <f t="shared" si="209"/>
        <v/>
      </c>
      <c r="CF315" s="39" t="str">
        <f t="shared" si="210"/>
        <v/>
      </c>
      <c r="CG315" s="39" t="str">
        <f t="shared" si="211"/>
        <v/>
      </c>
      <c r="CH315" s="39" t="str">
        <f t="shared" si="212"/>
        <v/>
      </c>
      <c r="CI315" s="39" t="str">
        <f t="shared" si="213"/>
        <v/>
      </c>
    </row>
    <row r="316" spans="1:87">
      <c r="A316" s="18"/>
      <c r="B316" s="15" t="str">
        <f>'Gene Table'!E315</f>
        <v>mmu-miR-497-5p</v>
      </c>
      <c r="C316" s="15" t="str">
        <f>'Gene Table'!B315</f>
        <v>N01</v>
      </c>
      <c r="D316" s="16" t="str">
        <f>IF(SUM('Test Sample Data'!D$3:D$98)&gt;10,IF(AND(ISNUMBER('Test Sample Data'!D315),'Test Sample Data'!D315&lt;$B$1,'Test Sample Data'!D315&gt;0),'Test Sample Data'!D315,$B$1),"")</f>
        <v/>
      </c>
      <c r="E316" s="17" t="str">
        <f>IF(SUM('Test Sample Data'!E$3:E$98)&gt;10,IF(AND(ISNUMBER('Test Sample Data'!E315),'Test Sample Data'!E315&lt;$B$1,'Test Sample Data'!E315&gt;0),'Test Sample Data'!E315,$B$1),"")</f>
        <v/>
      </c>
      <c r="F316" s="17" t="str">
        <f>IF(SUM('Test Sample Data'!F$3:F$98)&gt;10,IF(AND(ISNUMBER('Test Sample Data'!F315),'Test Sample Data'!F315&lt;$B$1,'Test Sample Data'!F315&gt;0),'Test Sample Data'!F315,$B$1),"")</f>
        <v/>
      </c>
      <c r="G316" s="17" t="str">
        <f>IF(SUM('Test Sample Data'!G$3:G$98)&gt;10,IF(AND(ISNUMBER('Test Sample Data'!G315),'Test Sample Data'!G315&lt;$B$1,'Test Sample Data'!G315&gt;0),'Test Sample Data'!G315,$B$1),"")</f>
        <v/>
      </c>
      <c r="H316" s="17" t="str">
        <f>IF(SUM('Test Sample Data'!H$3:H$98)&gt;10,IF(AND(ISNUMBER('Test Sample Data'!H315),'Test Sample Data'!H315&lt;$B$1,'Test Sample Data'!H315&gt;0),'Test Sample Data'!H315,$B$1),"")</f>
        <v/>
      </c>
      <c r="I316" s="17" t="str">
        <f>IF(SUM('Test Sample Data'!I$3:I$98)&gt;10,IF(AND(ISNUMBER('Test Sample Data'!I315),'Test Sample Data'!I315&lt;$B$1,'Test Sample Data'!I315&gt;0),'Test Sample Data'!I315,$B$1),"")</f>
        <v/>
      </c>
      <c r="J316" s="17" t="str">
        <f>IF(SUM('Test Sample Data'!J$3:J$98)&gt;10,IF(AND(ISNUMBER('Test Sample Data'!J315),'Test Sample Data'!J315&lt;$B$1,'Test Sample Data'!J315&gt;0),'Test Sample Data'!J315,$B$1),"")</f>
        <v/>
      </c>
      <c r="K316" s="17" t="str">
        <f>IF(SUM('Test Sample Data'!K$3:K$98)&gt;10,IF(AND(ISNUMBER('Test Sample Data'!K315),'Test Sample Data'!K315&lt;$B$1,'Test Sample Data'!K315&gt;0),'Test Sample Data'!K315,$B$1),"")</f>
        <v/>
      </c>
      <c r="L316" s="17" t="str">
        <f>IF(SUM('Test Sample Data'!L$3:L$98)&gt;10,IF(AND(ISNUMBER('Test Sample Data'!L315),'Test Sample Data'!L315&lt;$B$1,'Test Sample Data'!L315&gt;0),'Test Sample Data'!L315,$B$1),"")</f>
        <v/>
      </c>
      <c r="M316" s="17" t="str">
        <f>IF(SUM('Test Sample Data'!M$3:M$98)&gt;10,IF(AND(ISNUMBER('Test Sample Data'!M315),'Test Sample Data'!M315&lt;$B$1,'Test Sample Data'!M315&gt;0),'Test Sample Data'!M315,$B$1),"")</f>
        <v/>
      </c>
      <c r="N316" s="17" t="str">
        <f>'Gene Table'!E315</f>
        <v>mmu-miR-497-5p</v>
      </c>
      <c r="O316" s="17" t="str">
        <f>'Gene Table'!B315</f>
        <v>N01</v>
      </c>
      <c r="P316" s="17" t="str">
        <f>IF(SUM('Control Sample Data'!D$3:D$98)&gt;10,IF(AND(ISNUMBER('Control Sample Data'!D315),'Control Sample Data'!D315&lt;$B$1,'Control Sample Data'!D315&gt;0),'Control Sample Data'!D315,$B$1),"")</f>
        <v/>
      </c>
      <c r="Q316" s="17" t="str">
        <f>IF(SUM('Control Sample Data'!E$3:E$98)&gt;10,IF(AND(ISNUMBER('Control Sample Data'!E315),'Control Sample Data'!E315&lt;$B$1,'Control Sample Data'!E315&gt;0),'Control Sample Data'!E315,$B$1),"")</f>
        <v/>
      </c>
      <c r="R316" s="17" t="str">
        <f>IF(SUM('Control Sample Data'!F$3:F$98)&gt;10,IF(AND(ISNUMBER('Control Sample Data'!F315),'Control Sample Data'!F315&lt;$B$1,'Control Sample Data'!F315&gt;0),'Control Sample Data'!F315,$B$1),"")</f>
        <v/>
      </c>
      <c r="S316" s="17" t="str">
        <f>IF(SUM('Control Sample Data'!G$3:G$98)&gt;10,IF(AND(ISNUMBER('Control Sample Data'!G315),'Control Sample Data'!G315&lt;$B$1,'Control Sample Data'!G315&gt;0),'Control Sample Data'!G315,$B$1),"")</f>
        <v/>
      </c>
      <c r="T316" s="17" t="str">
        <f>IF(SUM('Control Sample Data'!H$3:H$98)&gt;10,IF(AND(ISNUMBER('Control Sample Data'!H315),'Control Sample Data'!H315&lt;$B$1,'Control Sample Data'!H315&gt;0),'Control Sample Data'!H315,$B$1),"")</f>
        <v/>
      </c>
      <c r="U316" s="17" t="str">
        <f>IF(SUM('Control Sample Data'!I$3:I$98)&gt;10,IF(AND(ISNUMBER('Control Sample Data'!I315),'Control Sample Data'!I315&lt;$B$1,'Control Sample Data'!I315&gt;0),'Control Sample Data'!I315,$B$1),"")</f>
        <v/>
      </c>
      <c r="V316" s="17" t="str">
        <f>IF(SUM('Control Sample Data'!J$3:J$98)&gt;10,IF(AND(ISNUMBER('Control Sample Data'!J315),'Control Sample Data'!J315&lt;$B$1,'Control Sample Data'!J315&gt;0),'Control Sample Data'!J315,$B$1),"")</f>
        <v/>
      </c>
      <c r="W316" s="17" t="str">
        <f>IF(SUM('Control Sample Data'!K$3:K$98)&gt;10,IF(AND(ISNUMBER('Control Sample Data'!K315),'Control Sample Data'!K315&lt;$B$1,'Control Sample Data'!K315&gt;0),'Control Sample Data'!K315,$B$1),"")</f>
        <v/>
      </c>
      <c r="X316" s="17" t="str">
        <f>IF(SUM('Control Sample Data'!L$3:L$98)&gt;10,IF(AND(ISNUMBER('Control Sample Data'!L315),'Control Sample Data'!L315&lt;$B$1,'Control Sample Data'!L315&gt;0),'Control Sample Data'!L315,$B$1),"")</f>
        <v/>
      </c>
      <c r="Y316" s="17" t="str">
        <f>IF(SUM('Control Sample Data'!M$3:M$98)&gt;10,IF(AND(ISNUMBER('Control Sample Data'!M315),'Control Sample Data'!M315&lt;$B$1,'Control Sample Data'!M315&gt;0),'Control Sample Data'!M315,$B$1),"")</f>
        <v/>
      </c>
      <c r="AT316" s="36" t="str">
        <f t="shared" si="174"/>
        <v/>
      </c>
      <c r="AU316" s="36" t="str">
        <f t="shared" si="175"/>
        <v/>
      </c>
      <c r="AV316" s="36" t="str">
        <f t="shared" si="176"/>
        <v/>
      </c>
      <c r="AW316" s="36" t="str">
        <f t="shared" si="177"/>
        <v/>
      </c>
      <c r="AX316" s="36" t="str">
        <f t="shared" si="178"/>
        <v/>
      </c>
      <c r="AY316" s="36" t="str">
        <f t="shared" si="179"/>
        <v/>
      </c>
      <c r="AZ316" s="36" t="str">
        <f t="shared" si="180"/>
        <v/>
      </c>
      <c r="BA316" s="36" t="str">
        <f t="shared" si="181"/>
        <v/>
      </c>
      <c r="BB316" s="36" t="str">
        <f t="shared" si="182"/>
        <v/>
      </c>
      <c r="BC316" s="36" t="str">
        <f t="shared" si="183"/>
        <v/>
      </c>
      <c r="BD316" s="36" t="str">
        <f t="shared" si="184"/>
        <v/>
      </c>
      <c r="BE316" s="36" t="str">
        <f t="shared" si="185"/>
        <v/>
      </c>
      <c r="BF316" s="36" t="str">
        <f t="shared" si="186"/>
        <v/>
      </c>
      <c r="BG316" s="36" t="str">
        <f t="shared" si="187"/>
        <v/>
      </c>
      <c r="BH316" s="36" t="str">
        <f t="shared" si="188"/>
        <v/>
      </c>
      <c r="BI316" s="36" t="str">
        <f t="shared" si="189"/>
        <v/>
      </c>
      <c r="BJ316" s="36" t="str">
        <f t="shared" si="190"/>
        <v/>
      </c>
      <c r="BK316" s="36" t="str">
        <f t="shared" si="191"/>
        <v/>
      </c>
      <c r="BL316" s="36" t="str">
        <f t="shared" si="192"/>
        <v/>
      </c>
      <c r="BM316" s="36" t="str">
        <f t="shared" si="193"/>
        <v/>
      </c>
      <c r="BN316" s="38" t="e">
        <f t="shared" si="214"/>
        <v>#DIV/0!</v>
      </c>
      <c r="BO316" s="38" t="e">
        <f t="shared" si="215"/>
        <v>#DIV/0!</v>
      </c>
      <c r="BP316" s="39" t="str">
        <f t="shared" si="194"/>
        <v/>
      </c>
      <c r="BQ316" s="39" t="str">
        <f t="shared" si="195"/>
        <v/>
      </c>
      <c r="BR316" s="39" t="str">
        <f t="shared" si="196"/>
        <v/>
      </c>
      <c r="BS316" s="39" t="str">
        <f t="shared" si="197"/>
        <v/>
      </c>
      <c r="BT316" s="39" t="str">
        <f t="shared" si="198"/>
        <v/>
      </c>
      <c r="BU316" s="39" t="str">
        <f t="shared" si="199"/>
        <v/>
      </c>
      <c r="BV316" s="39" t="str">
        <f t="shared" si="200"/>
        <v/>
      </c>
      <c r="BW316" s="39" t="str">
        <f t="shared" si="201"/>
        <v/>
      </c>
      <c r="BX316" s="39" t="str">
        <f t="shared" si="202"/>
        <v/>
      </c>
      <c r="BY316" s="39" t="str">
        <f t="shared" si="203"/>
        <v/>
      </c>
      <c r="BZ316" s="39" t="str">
        <f t="shared" si="204"/>
        <v/>
      </c>
      <c r="CA316" s="39" t="str">
        <f t="shared" si="205"/>
        <v/>
      </c>
      <c r="CB316" s="39" t="str">
        <f t="shared" si="206"/>
        <v/>
      </c>
      <c r="CC316" s="39" t="str">
        <f t="shared" si="207"/>
        <v/>
      </c>
      <c r="CD316" s="39" t="str">
        <f t="shared" si="208"/>
        <v/>
      </c>
      <c r="CE316" s="39" t="str">
        <f t="shared" si="209"/>
        <v/>
      </c>
      <c r="CF316" s="39" t="str">
        <f t="shared" si="210"/>
        <v/>
      </c>
      <c r="CG316" s="39" t="str">
        <f t="shared" si="211"/>
        <v/>
      </c>
      <c r="CH316" s="39" t="str">
        <f t="shared" si="212"/>
        <v/>
      </c>
      <c r="CI316" s="39" t="str">
        <f t="shared" si="213"/>
        <v/>
      </c>
    </row>
    <row r="317" spans="1:87">
      <c r="A317" s="18"/>
      <c r="B317" s="15" t="str">
        <f>'Gene Table'!E316</f>
        <v>mmu-miR-329-3p</v>
      </c>
      <c r="C317" s="15" t="str">
        <f>'Gene Table'!B316</f>
        <v>N02</v>
      </c>
      <c r="D317" s="16" t="str">
        <f>IF(SUM('Test Sample Data'!D$3:D$98)&gt;10,IF(AND(ISNUMBER('Test Sample Data'!D316),'Test Sample Data'!D316&lt;$B$1,'Test Sample Data'!D316&gt;0),'Test Sample Data'!D316,$B$1),"")</f>
        <v/>
      </c>
      <c r="E317" s="17" t="str">
        <f>IF(SUM('Test Sample Data'!E$3:E$98)&gt;10,IF(AND(ISNUMBER('Test Sample Data'!E316),'Test Sample Data'!E316&lt;$B$1,'Test Sample Data'!E316&gt;0),'Test Sample Data'!E316,$B$1),"")</f>
        <v/>
      </c>
      <c r="F317" s="17" t="str">
        <f>IF(SUM('Test Sample Data'!F$3:F$98)&gt;10,IF(AND(ISNUMBER('Test Sample Data'!F316),'Test Sample Data'!F316&lt;$B$1,'Test Sample Data'!F316&gt;0),'Test Sample Data'!F316,$B$1),"")</f>
        <v/>
      </c>
      <c r="G317" s="17" t="str">
        <f>IF(SUM('Test Sample Data'!G$3:G$98)&gt;10,IF(AND(ISNUMBER('Test Sample Data'!G316),'Test Sample Data'!G316&lt;$B$1,'Test Sample Data'!G316&gt;0),'Test Sample Data'!G316,$B$1),"")</f>
        <v/>
      </c>
      <c r="H317" s="17" t="str">
        <f>IF(SUM('Test Sample Data'!H$3:H$98)&gt;10,IF(AND(ISNUMBER('Test Sample Data'!H316),'Test Sample Data'!H316&lt;$B$1,'Test Sample Data'!H316&gt;0),'Test Sample Data'!H316,$B$1),"")</f>
        <v/>
      </c>
      <c r="I317" s="17" t="str">
        <f>IF(SUM('Test Sample Data'!I$3:I$98)&gt;10,IF(AND(ISNUMBER('Test Sample Data'!I316),'Test Sample Data'!I316&lt;$B$1,'Test Sample Data'!I316&gt;0),'Test Sample Data'!I316,$B$1),"")</f>
        <v/>
      </c>
      <c r="J317" s="17" t="str">
        <f>IF(SUM('Test Sample Data'!J$3:J$98)&gt;10,IF(AND(ISNUMBER('Test Sample Data'!J316),'Test Sample Data'!J316&lt;$B$1,'Test Sample Data'!J316&gt;0),'Test Sample Data'!J316,$B$1),"")</f>
        <v/>
      </c>
      <c r="K317" s="17" t="str">
        <f>IF(SUM('Test Sample Data'!K$3:K$98)&gt;10,IF(AND(ISNUMBER('Test Sample Data'!K316),'Test Sample Data'!K316&lt;$B$1,'Test Sample Data'!K316&gt;0),'Test Sample Data'!K316,$B$1),"")</f>
        <v/>
      </c>
      <c r="L317" s="17" t="str">
        <f>IF(SUM('Test Sample Data'!L$3:L$98)&gt;10,IF(AND(ISNUMBER('Test Sample Data'!L316),'Test Sample Data'!L316&lt;$B$1,'Test Sample Data'!L316&gt;0),'Test Sample Data'!L316,$B$1),"")</f>
        <v/>
      </c>
      <c r="M317" s="17" t="str">
        <f>IF(SUM('Test Sample Data'!M$3:M$98)&gt;10,IF(AND(ISNUMBER('Test Sample Data'!M316),'Test Sample Data'!M316&lt;$B$1,'Test Sample Data'!M316&gt;0),'Test Sample Data'!M316,$B$1),"")</f>
        <v/>
      </c>
      <c r="N317" s="17" t="str">
        <f>'Gene Table'!E316</f>
        <v>mmu-miR-329-3p</v>
      </c>
      <c r="O317" s="17" t="str">
        <f>'Gene Table'!B316</f>
        <v>N02</v>
      </c>
      <c r="P317" s="17" t="str">
        <f>IF(SUM('Control Sample Data'!D$3:D$98)&gt;10,IF(AND(ISNUMBER('Control Sample Data'!D316),'Control Sample Data'!D316&lt;$B$1,'Control Sample Data'!D316&gt;0),'Control Sample Data'!D316,$B$1),"")</f>
        <v/>
      </c>
      <c r="Q317" s="17" t="str">
        <f>IF(SUM('Control Sample Data'!E$3:E$98)&gt;10,IF(AND(ISNUMBER('Control Sample Data'!E316),'Control Sample Data'!E316&lt;$B$1,'Control Sample Data'!E316&gt;0),'Control Sample Data'!E316,$B$1),"")</f>
        <v/>
      </c>
      <c r="R317" s="17" t="str">
        <f>IF(SUM('Control Sample Data'!F$3:F$98)&gt;10,IF(AND(ISNUMBER('Control Sample Data'!F316),'Control Sample Data'!F316&lt;$B$1,'Control Sample Data'!F316&gt;0),'Control Sample Data'!F316,$B$1),"")</f>
        <v/>
      </c>
      <c r="S317" s="17" t="str">
        <f>IF(SUM('Control Sample Data'!G$3:G$98)&gt;10,IF(AND(ISNUMBER('Control Sample Data'!G316),'Control Sample Data'!G316&lt;$B$1,'Control Sample Data'!G316&gt;0),'Control Sample Data'!G316,$B$1),"")</f>
        <v/>
      </c>
      <c r="T317" s="17" t="str">
        <f>IF(SUM('Control Sample Data'!H$3:H$98)&gt;10,IF(AND(ISNUMBER('Control Sample Data'!H316),'Control Sample Data'!H316&lt;$B$1,'Control Sample Data'!H316&gt;0),'Control Sample Data'!H316,$B$1),"")</f>
        <v/>
      </c>
      <c r="U317" s="17" t="str">
        <f>IF(SUM('Control Sample Data'!I$3:I$98)&gt;10,IF(AND(ISNUMBER('Control Sample Data'!I316),'Control Sample Data'!I316&lt;$B$1,'Control Sample Data'!I316&gt;0),'Control Sample Data'!I316,$B$1),"")</f>
        <v/>
      </c>
      <c r="V317" s="17" t="str">
        <f>IF(SUM('Control Sample Data'!J$3:J$98)&gt;10,IF(AND(ISNUMBER('Control Sample Data'!J316),'Control Sample Data'!J316&lt;$B$1,'Control Sample Data'!J316&gt;0),'Control Sample Data'!J316,$B$1),"")</f>
        <v/>
      </c>
      <c r="W317" s="17" t="str">
        <f>IF(SUM('Control Sample Data'!K$3:K$98)&gt;10,IF(AND(ISNUMBER('Control Sample Data'!K316),'Control Sample Data'!K316&lt;$B$1,'Control Sample Data'!K316&gt;0),'Control Sample Data'!K316,$B$1),"")</f>
        <v/>
      </c>
      <c r="X317" s="17" t="str">
        <f>IF(SUM('Control Sample Data'!L$3:L$98)&gt;10,IF(AND(ISNUMBER('Control Sample Data'!L316),'Control Sample Data'!L316&lt;$B$1,'Control Sample Data'!L316&gt;0),'Control Sample Data'!L316,$B$1),"")</f>
        <v/>
      </c>
      <c r="Y317" s="17" t="str">
        <f>IF(SUM('Control Sample Data'!M$3:M$98)&gt;10,IF(AND(ISNUMBER('Control Sample Data'!M316),'Control Sample Data'!M316&lt;$B$1,'Control Sample Data'!M316&gt;0),'Control Sample Data'!M316,$B$1),"")</f>
        <v/>
      </c>
      <c r="AT317" s="36" t="str">
        <f t="shared" si="174"/>
        <v/>
      </c>
      <c r="AU317" s="36" t="str">
        <f t="shared" si="175"/>
        <v/>
      </c>
      <c r="AV317" s="36" t="str">
        <f t="shared" si="176"/>
        <v/>
      </c>
      <c r="AW317" s="36" t="str">
        <f t="shared" si="177"/>
        <v/>
      </c>
      <c r="AX317" s="36" t="str">
        <f t="shared" si="178"/>
        <v/>
      </c>
      <c r="AY317" s="36" t="str">
        <f t="shared" si="179"/>
        <v/>
      </c>
      <c r="AZ317" s="36" t="str">
        <f t="shared" si="180"/>
        <v/>
      </c>
      <c r="BA317" s="36" t="str">
        <f t="shared" si="181"/>
        <v/>
      </c>
      <c r="BB317" s="36" t="str">
        <f t="shared" si="182"/>
        <v/>
      </c>
      <c r="BC317" s="36" t="str">
        <f t="shared" si="183"/>
        <v/>
      </c>
      <c r="BD317" s="36" t="str">
        <f t="shared" si="184"/>
        <v/>
      </c>
      <c r="BE317" s="36" t="str">
        <f t="shared" si="185"/>
        <v/>
      </c>
      <c r="BF317" s="36" t="str">
        <f t="shared" si="186"/>
        <v/>
      </c>
      <c r="BG317" s="36" t="str">
        <f t="shared" si="187"/>
        <v/>
      </c>
      <c r="BH317" s="36" t="str">
        <f t="shared" si="188"/>
        <v/>
      </c>
      <c r="BI317" s="36" t="str">
        <f t="shared" si="189"/>
        <v/>
      </c>
      <c r="BJ317" s="36" t="str">
        <f t="shared" si="190"/>
        <v/>
      </c>
      <c r="BK317" s="36" t="str">
        <f t="shared" si="191"/>
        <v/>
      </c>
      <c r="BL317" s="36" t="str">
        <f t="shared" si="192"/>
        <v/>
      </c>
      <c r="BM317" s="36" t="str">
        <f t="shared" si="193"/>
        <v/>
      </c>
      <c r="BN317" s="38" t="e">
        <f t="shared" si="214"/>
        <v>#DIV/0!</v>
      </c>
      <c r="BO317" s="38" t="e">
        <f t="shared" si="215"/>
        <v>#DIV/0!</v>
      </c>
      <c r="BP317" s="39" t="str">
        <f t="shared" si="194"/>
        <v/>
      </c>
      <c r="BQ317" s="39" t="str">
        <f t="shared" si="195"/>
        <v/>
      </c>
      <c r="BR317" s="39" t="str">
        <f t="shared" si="196"/>
        <v/>
      </c>
      <c r="BS317" s="39" t="str">
        <f t="shared" si="197"/>
        <v/>
      </c>
      <c r="BT317" s="39" t="str">
        <f t="shared" si="198"/>
        <v/>
      </c>
      <c r="BU317" s="39" t="str">
        <f t="shared" si="199"/>
        <v/>
      </c>
      <c r="BV317" s="39" t="str">
        <f t="shared" si="200"/>
        <v/>
      </c>
      <c r="BW317" s="39" t="str">
        <f t="shared" si="201"/>
        <v/>
      </c>
      <c r="BX317" s="39" t="str">
        <f t="shared" si="202"/>
        <v/>
      </c>
      <c r="BY317" s="39" t="str">
        <f t="shared" si="203"/>
        <v/>
      </c>
      <c r="BZ317" s="39" t="str">
        <f t="shared" si="204"/>
        <v/>
      </c>
      <c r="CA317" s="39" t="str">
        <f t="shared" si="205"/>
        <v/>
      </c>
      <c r="CB317" s="39" t="str">
        <f t="shared" si="206"/>
        <v/>
      </c>
      <c r="CC317" s="39" t="str">
        <f t="shared" si="207"/>
        <v/>
      </c>
      <c r="CD317" s="39" t="str">
        <f t="shared" si="208"/>
        <v/>
      </c>
      <c r="CE317" s="39" t="str">
        <f t="shared" si="209"/>
        <v/>
      </c>
      <c r="CF317" s="39" t="str">
        <f t="shared" si="210"/>
        <v/>
      </c>
      <c r="CG317" s="39" t="str">
        <f t="shared" si="211"/>
        <v/>
      </c>
      <c r="CH317" s="39" t="str">
        <f t="shared" si="212"/>
        <v/>
      </c>
      <c r="CI317" s="39" t="str">
        <f t="shared" si="213"/>
        <v/>
      </c>
    </row>
    <row r="318" spans="1:87">
      <c r="A318" s="18"/>
      <c r="B318" s="15" t="str">
        <f>'Gene Table'!E317</f>
        <v>mmu-miR-500-3p</v>
      </c>
      <c r="C318" s="15" t="str">
        <f>'Gene Table'!B317</f>
        <v>N03</v>
      </c>
      <c r="D318" s="16" t="str">
        <f>IF(SUM('Test Sample Data'!D$3:D$98)&gt;10,IF(AND(ISNUMBER('Test Sample Data'!D317),'Test Sample Data'!D317&lt;$B$1,'Test Sample Data'!D317&gt;0),'Test Sample Data'!D317,$B$1),"")</f>
        <v/>
      </c>
      <c r="E318" s="17" t="str">
        <f>IF(SUM('Test Sample Data'!E$3:E$98)&gt;10,IF(AND(ISNUMBER('Test Sample Data'!E317),'Test Sample Data'!E317&lt;$B$1,'Test Sample Data'!E317&gt;0),'Test Sample Data'!E317,$B$1),"")</f>
        <v/>
      </c>
      <c r="F318" s="17" t="str">
        <f>IF(SUM('Test Sample Data'!F$3:F$98)&gt;10,IF(AND(ISNUMBER('Test Sample Data'!F317),'Test Sample Data'!F317&lt;$B$1,'Test Sample Data'!F317&gt;0),'Test Sample Data'!F317,$B$1),"")</f>
        <v/>
      </c>
      <c r="G318" s="17" t="str">
        <f>IF(SUM('Test Sample Data'!G$3:G$98)&gt;10,IF(AND(ISNUMBER('Test Sample Data'!G317),'Test Sample Data'!G317&lt;$B$1,'Test Sample Data'!G317&gt;0),'Test Sample Data'!G317,$B$1),"")</f>
        <v/>
      </c>
      <c r="H318" s="17" t="str">
        <f>IF(SUM('Test Sample Data'!H$3:H$98)&gt;10,IF(AND(ISNUMBER('Test Sample Data'!H317),'Test Sample Data'!H317&lt;$B$1,'Test Sample Data'!H317&gt;0),'Test Sample Data'!H317,$B$1),"")</f>
        <v/>
      </c>
      <c r="I318" s="17" t="str">
        <f>IF(SUM('Test Sample Data'!I$3:I$98)&gt;10,IF(AND(ISNUMBER('Test Sample Data'!I317),'Test Sample Data'!I317&lt;$B$1,'Test Sample Data'!I317&gt;0),'Test Sample Data'!I317,$B$1),"")</f>
        <v/>
      </c>
      <c r="J318" s="17" t="str">
        <f>IF(SUM('Test Sample Data'!J$3:J$98)&gt;10,IF(AND(ISNUMBER('Test Sample Data'!J317),'Test Sample Data'!J317&lt;$B$1,'Test Sample Data'!J317&gt;0),'Test Sample Data'!J317,$B$1),"")</f>
        <v/>
      </c>
      <c r="K318" s="17" t="str">
        <f>IF(SUM('Test Sample Data'!K$3:K$98)&gt;10,IF(AND(ISNUMBER('Test Sample Data'!K317),'Test Sample Data'!K317&lt;$B$1,'Test Sample Data'!K317&gt;0),'Test Sample Data'!K317,$B$1),"")</f>
        <v/>
      </c>
      <c r="L318" s="17" t="str">
        <f>IF(SUM('Test Sample Data'!L$3:L$98)&gt;10,IF(AND(ISNUMBER('Test Sample Data'!L317),'Test Sample Data'!L317&lt;$B$1,'Test Sample Data'!L317&gt;0),'Test Sample Data'!L317,$B$1),"")</f>
        <v/>
      </c>
      <c r="M318" s="17" t="str">
        <f>IF(SUM('Test Sample Data'!M$3:M$98)&gt;10,IF(AND(ISNUMBER('Test Sample Data'!M317),'Test Sample Data'!M317&lt;$B$1,'Test Sample Data'!M317&gt;0),'Test Sample Data'!M317,$B$1),"")</f>
        <v/>
      </c>
      <c r="N318" s="17" t="str">
        <f>'Gene Table'!E317</f>
        <v>mmu-miR-500-3p</v>
      </c>
      <c r="O318" s="17" t="str">
        <f>'Gene Table'!B317</f>
        <v>N03</v>
      </c>
      <c r="P318" s="17" t="str">
        <f>IF(SUM('Control Sample Data'!D$3:D$98)&gt;10,IF(AND(ISNUMBER('Control Sample Data'!D317),'Control Sample Data'!D317&lt;$B$1,'Control Sample Data'!D317&gt;0),'Control Sample Data'!D317,$B$1),"")</f>
        <v/>
      </c>
      <c r="Q318" s="17" t="str">
        <f>IF(SUM('Control Sample Data'!E$3:E$98)&gt;10,IF(AND(ISNUMBER('Control Sample Data'!E317),'Control Sample Data'!E317&lt;$B$1,'Control Sample Data'!E317&gt;0),'Control Sample Data'!E317,$B$1),"")</f>
        <v/>
      </c>
      <c r="R318" s="17" t="str">
        <f>IF(SUM('Control Sample Data'!F$3:F$98)&gt;10,IF(AND(ISNUMBER('Control Sample Data'!F317),'Control Sample Data'!F317&lt;$B$1,'Control Sample Data'!F317&gt;0),'Control Sample Data'!F317,$B$1),"")</f>
        <v/>
      </c>
      <c r="S318" s="17" t="str">
        <f>IF(SUM('Control Sample Data'!G$3:G$98)&gt;10,IF(AND(ISNUMBER('Control Sample Data'!G317),'Control Sample Data'!G317&lt;$B$1,'Control Sample Data'!G317&gt;0),'Control Sample Data'!G317,$B$1),"")</f>
        <v/>
      </c>
      <c r="T318" s="17" t="str">
        <f>IF(SUM('Control Sample Data'!H$3:H$98)&gt;10,IF(AND(ISNUMBER('Control Sample Data'!H317),'Control Sample Data'!H317&lt;$B$1,'Control Sample Data'!H317&gt;0),'Control Sample Data'!H317,$B$1),"")</f>
        <v/>
      </c>
      <c r="U318" s="17" t="str">
        <f>IF(SUM('Control Sample Data'!I$3:I$98)&gt;10,IF(AND(ISNUMBER('Control Sample Data'!I317),'Control Sample Data'!I317&lt;$B$1,'Control Sample Data'!I317&gt;0),'Control Sample Data'!I317,$B$1),"")</f>
        <v/>
      </c>
      <c r="V318" s="17" t="str">
        <f>IF(SUM('Control Sample Data'!J$3:J$98)&gt;10,IF(AND(ISNUMBER('Control Sample Data'!J317),'Control Sample Data'!J317&lt;$B$1,'Control Sample Data'!J317&gt;0),'Control Sample Data'!J317,$B$1),"")</f>
        <v/>
      </c>
      <c r="W318" s="17" t="str">
        <f>IF(SUM('Control Sample Data'!K$3:K$98)&gt;10,IF(AND(ISNUMBER('Control Sample Data'!K317),'Control Sample Data'!K317&lt;$B$1,'Control Sample Data'!K317&gt;0),'Control Sample Data'!K317,$B$1),"")</f>
        <v/>
      </c>
      <c r="X318" s="17" t="str">
        <f>IF(SUM('Control Sample Data'!L$3:L$98)&gt;10,IF(AND(ISNUMBER('Control Sample Data'!L317),'Control Sample Data'!L317&lt;$B$1,'Control Sample Data'!L317&gt;0),'Control Sample Data'!L317,$B$1),"")</f>
        <v/>
      </c>
      <c r="Y318" s="17" t="str">
        <f>IF(SUM('Control Sample Data'!M$3:M$98)&gt;10,IF(AND(ISNUMBER('Control Sample Data'!M317),'Control Sample Data'!M317&lt;$B$1,'Control Sample Data'!M317&gt;0),'Control Sample Data'!M317,$B$1),"")</f>
        <v/>
      </c>
      <c r="AT318" s="36" t="str">
        <f t="shared" si="174"/>
        <v/>
      </c>
      <c r="AU318" s="36" t="str">
        <f t="shared" si="175"/>
        <v/>
      </c>
      <c r="AV318" s="36" t="str">
        <f t="shared" si="176"/>
        <v/>
      </c>
      <c r="AW318" s="36" t="str">
        <f t="shared" si="177"/>
        <v/>
      </c>
      <c r="AX318" s="36" t="str">
        <f t="shared" si="178"/>
        <v/>
      </c>
      <c r="AY318" s="36" t="str">
        <f t="shared" si="179"/>
        <v/>
      </c>
      <c r="AZ318" s="36" t="str">
        <f t="shared" si="180"/>
        <v/>
      </c>
      <c r="BA318" s="36" t="str">
        <f t="shared" si="181"/>
        <v/>
      </c>
      <c r="BB318" s="36" t="str">
        <f t="shared" si="182"/>
        <v/>
      </c>
      <c r="BC318" s="36" t="str">
        <f t="shared" si="183"/>
        <v/>
      </c>
      <c r="BD318" s="36" t="str">
        <f t="shared" si="184"/>
        <v/>
      </c>
      <c r="BE318" s="36" t="str">
        <f t="shared" si="185"/>
        <v/>
      </c>
      <c r="BF318" s="36" t="str">
        <f t="shared" si="186"/>
        <v/>
      </c>
      <c r="BG318" s="36" t="str">
        <f t="shared" si="187"/>
        <v/>
      </c>
      <c r="BH318" s="36" t="str">
        <f t="shared" si="188"/>
        <v/>
      </c>
      <c r="BI318" s="36" t="str">
        <f t="shared" si="189"/>
        <v/>
      </c>
      <c r="BJ318" s="36" t="str">
        <f t="shared" si="190"/>
        <v/>
      </c>
      <c r="BK318" s="36" t="str">
        <f t="shared" si="191"/>
        <v/>
      </c>
      <c r="BL318" s="36" t="str">
        <f t="shared" si="192"/>
        <v/>
      </c>
      <c r="BM318" s="36" t="str">
        <f t="shared" si="193"/>
        <v/>
      </c>
      <c r="BN318" s="38" t="e">
        <f t="shared" si="214"/>
        <v>#DIV/0!</v>
      </c>
      <c r="BO318" s="38" t="e">
        <f t="shared" si="215"/>
        <v>#DIV/0!</v>
      </c>
      <c r="BP318" s="39" t="str">
        <f t="shared" si="194"/>
        <v/>
      </c>
      <c r="BQ318" s="39" t="str">
        <f t="shared" si="195"/>
        <v/>
      </c>
      <c r="BR318" s="39" t="str">
        <f t="shared" si="196"/>
        <v/>
      </c>
      <c r="BS318" s="39" t="str">
        <f t="shared" si="197"/>
        <v/>
      </c>
      <c r="BT318" s="39" t="str">
        <f t="shared" si="198"/>
        <v/>
      </c>
      <c r="BU318" s="39" t="str">
        <f t="shared" si="199"/>
        <v/>
      </c>
      <c r="BV318" s="39" t="str">
        <f t="shared" si="200"/>
        <v/>
      </c>
      <c r="BW318" s="39" t="str">
        <f t="shared" si="201"/>
        <v/>
      </c>
      <c r="BX318" s="39" t="str">
        <f t="shared" si="202"/>
        <v/>
      </c>
      <c r="BY318" s="39" t="str">
        <f t="shared" si="203"/>
        <v/>
      </c>
      <c r="BZ318" s="39" t="str">
        <f t="shared" si="204"/>
        <v/>
      </c>
      <c r="CA318" s="39" t="str">
        <f t="shared" si="205"/>
        <v/>
      </c>
      <c r="CB318" s="39" t="str">
        <f t="shared" si="206"/>
        <v/>
      </c>
      <c r="CC318" s="39" t="str">
        <f t="shared" si="207"/>
        <v/>
      </c>
      <c r="CD318" s="39" t="str">
        <f t="shared" si="208"/>
        <v/>
      </c>
      <c r="CE318" s="39" t="str">
        <f t="shared" si="209"/>
        <v/>
      </c>
      <c r="CF318" s="39" t="str">
        <f t="shared" si="210"/>
        <v/>
      </c>
      <c r="CG318" s="39" t="str">
        <f t="shared" si="211"/>
        <v/>
      </c>
      <c r="CH318" s="39" t="str">
        <f t="shared" si="212"/>
        <v/>
      </c>
      <c r="CI318" s="39" t="str">
        <f t="shared" si="213"/>
        <v/>
      </c>
    </row>
    <row r="319" spans="1:87">
      <c r="A319" s="18"/>
      <c r="B319" s="15" t="str">
        <f>'Gene Table'!E318</f>
        <v>mmu-miR-341-3p</v>
      </c>
      <c r="C319" s="15" t="str">
        <f>'Gene Table'!B318</f>
        <v>N04</v>
      </c>
      <c r="D319" s="16" t="str">
        <f>IF(SUM('Test Sample Data'!D$3:D$98)&gt;10,IF(AND(ISNUMBER('Test Sample Data'!D318),'Test Sample Data'!D318&lt;$B$1,'Test Sample Data'!D318&gt;0),'Test Sample Data'!D318,$B$1),"")</f>
        <v/>
      </c>
      <c r="E319" s="17" t="str">
        <f>IF(SUM('Test Sample Data'!E$3:E$98)&gt;10,IF(AND(ISNUMBER('Test Sample Data'!E318),'Test Sample Data'!E318&lt;$B$1,'Test Sample Data'!E318&gt;0),'Test Sample Data'!E318,$B$1),"")</f>
        <v/>
      </c>
      <c r="F319" s="17" t="str">
        <f>IF(SUM('Test Sample Data'!F$3:F$98)&gt;10,IF(AND(ISNUMBER('Test Sample Data'!F318),'Test Sample Data'!F318&lt;$B$1,'Test Sample Data'!F318&gt;0),'Test Sample Data'!F318,$B$1),"")</f>
        <v/>
      </c>
      <c r="G319" s="17" t="str">
        <f>IF(SUM('Test Sample Data'!G$3:G$98)&gt;10,IF(AND(ISNUMBER('Test Sample Data'!G318),'Test Sample Data'!G318&lt;$B$1,'Test Sample Data'!G318&gt;0),'Test Sample Data'!G318,$B$1),"")</f>
        <v/>
      </c>
      <c r="H319" s="17" t="str">
        <f>IF(SUM('Test Sample Data'!H$3:H$98)&gt;10,IF(AND(ISNUMBER('Test Sample Data'!H318),'Test Sample Data'!H318&lt;$B$1,'Test Sample Data'!H318&gt;0),'Test Sample Data'!H318,$B$1),"")</f>
        <v/>
      </c>
      <c r="I319" s="17" t="str">
        <f>IF(SUM('Test Sample Data'!I$3:I$98)&gt;10,IF(AND(ISNUMBER('Test Sample Data'!I318),'Test Sample Data'!I318&lt;$B$1,'Test Sample Data'!I318&gt;0),'Test Sample Data'!I318,$B$1),"")</f>
        <v/>
      </c>
      <c r="J319" s="17" t="str">
        <f>IF(SUM('Test Sample Data'!J$3:J$98)&gt;10,IF(AND(ISNUMBER('Test Sample Data'!J318),'Test Sample Data'!J318&lt;$B$1,'Test Sample Data'!J318&gt;0),'Test Sample Data'!J318,$B$1),"")</f>
        <v/>
      </c>
      <c r="K319" s="17" t="str">
        <f>IF(SUM('Test Sample Data'!K$3:K$98)&gt;10,IF(AND(ISNUMBER('Test Sample Data'!K318),'Test Sample Data'!K318&lt;$B$1,'Test Sample Data'!K318&gt;0),'Test Sample Data'!K318,$B$1),"")</f>
        <v/>
      </c>
      <c r="L319" s="17" t="str">
        <f>IF(SUM('Test Sample Data'!L$3:L$98)&gt;10,IF(AND(ISNUMBER('Test Sample Data'!L318),'Test Sample Data'!L318&lt;$B$1,'Test Sample Data'!L318&gt;0),'Test Sample Data'!L318,$B$1),"")</f>
        <v/>
      </c>
      <c r="M319" s="17" t="str">
        <f>IF(SUM('Test Sample Data'!M$3:M$98)&gt;10,IF(AND(ISNUMBER('Test Sample Data'!M318),'Test Sample Data'!M318&lt;$B$1,'Test Sample Data'!M318&gt;0),'Test Sample Data'!M318,$B$1),"")</f>
        <v/>
      </c>
      <c r="N319" s="17" t="str">
        <f>'Gene Table'!E318</f>
        <v>mmu-miR-341-3p</v>
      </c>
      <c r="O319" s="17" t="str">
        <f>'Gene Table'!B318</f>
        <v>N04</v>
      </c>
      <c r="P319" s="17" t="str">
        <f>IF(SUM('Control Sample Data'!D$3:D$98)&gt;10,IF(AND(ISNUMBER('Control Sample Data'!D318),'Control Sample Data'!D318&lt;$B$1,'Control Sample Data'!D318&gt;0),'Control Sample Data'!D318,$B$1),"")</f>
        <v/>
      </c>
      <c r="Q319" s="17" t="str">
        <f>IF(SUM('Control Sample Data'!E$3:E$98)&gt;10,IF(AND(ISNUMBER('Control Sample Data'!E318),'Control Sample Data'!E318&lt;$B$1,'Control Sample Data'!E318&gt;0),'Control Sample Data'!E318,$B$1),"")</f>
        <v/>
      </c>
      <c r="R319" s="17" t="str">
        <f>IF(SUM('Control Sample Data'!F$3:F$98)&gt;10,IF(AND(ISNUMBER('Control Sample Data'!F318),'Control Sample Data'!F318&lt;$B$1,'Control Sample Data'!F318&gt;0),'Control Sample Data'!F318,$B$1),"")</f>
        <v/>
      </c>
      <c r="S319" s="17" t="str">
        <f>IF(SUM('Control Sample Data'!G$3:G$98)&gt;10,IF(AND(ISNUMBER('Control Sample Data'!G318),'Control Sample Data'!G318&lt;$B$1,'Control Sample Data'!G318&gt;0),'Control Sample Data'!G318,$B$1),"")</f>
        <v/>
      </c>
      <c r="T319" s="17" t="str">
        <f>IF(SUM('Control Sample Data'!H$3:H$98)&gt;10,IF(AND(ISNUMBER('Control Sample Data'!H318),'Control Sample Data'!H318&lt;$B$1,'Control Sample Data'!H318&gt;0),'Control Sample Data'!H318,$B$1),"")</f>
        <v/>
      </c>
      <c r="U319" s="17" t="str">
        <f>IF(SUM('Control Sample Data'!I$3:I$98)&gt;10,IF(AND(ISNUMBER('Control Sample Data'!I318),'Control Sample Data'!I318&lt;$B$1,'Control Sample Data'!I318&gt;0),'Control Sample Data'!I318,$B$1),"")</f>
        <v/>
      </c>
      <c r="V319" s="17" t="str">
        <f>IF(SUM('Control Sample Data'!J$3:J$98)&gt;10,IF(AND(ISNUMBER('Control Sample Data'!J318),'Control Sample Data'!J318&lt;$B$1,'Control Sample Data'!J318&gt;0),'Control Sample Data'!J318,$B$1),"")</f>
        <v/>
      </c>
      <c r="W319" s="17" t="str">
        <f>IF(SUM('Control Sample Data'!K$3:K$98)&gt;10,IF(AND(ISNUMBER('Control Sample Data'!K318),'Control Sample Data'!K318&lt;$B$1,'Control Sample Data'!K318&gt;0),'Control Sample Data'!K318,$B$1),"")</f>
        <v/>
      </c>
      <c r="X319" s="17" t="str">
        <f>IF(SUM('Control Sample Data'!L$3:L$98)&gt;10,IF(AND(ISNUMBER('Control Sample Data'!L318),'Control Sample Data'!L318&lt;$B$1,'Control Sample Data'!L318&gt;0),'Control Sample Data'!L318,$B$1),"")</f>
        <v/>
      </c>
      <c r="Y319" s="17" t="str">
        <f>IF(SUM('Control Sample Data'!M$3:M$98)&gt;10,IF(AND(ISNUMBER('Control Sample Data'!M318),'Control Sample Data'!M318&lt;$B$1,'Control Sample Data'!M318&gt;0),'Control Sample Data'!M318,$B$1),"")</f>
        <v/>
      </c>
      <c r="AT319" s="36" t="str">
        <f t="shared" si="174"/>
        <v/>
      </c>
      <c r="AU319" s="36" t="str">
        <f t="shared" si="175"/>
        <v/>
      </c>
      <c r="AV319" s="36" t="str">
        <f t="shared" si="176"/>
        <v/>
      </c>
      <c r="AW319" s="36" t="str">
        <f t="shared" si="177"/>
        <v/>
      </c>
      <c r="AX319" s="36" t="str">
        <f t="shared" si="178"/>
        <v/>
      </c>
      <c r="AY319" s="36" t="str">
        <f t="shared" si="179"/>
        <v/>
      </c>
      <c r="AZ319" s="36" t="str">
        <f t="shared" si="180"/>
        <v/>
      </c>
      <c r="BA319" s="36" t="str">
        <f t="shared" si="181"/>
        <v/>
      </c>
      <c r="BB319" s="36" t="str">
        <f t="shared" si="182"/>
        <v/>
      </c>
      <c r="BC319" s="36" t="str">
        <f t="shared" si="183"/>
        <v/>
      </c>
      <c r="BD319" s="36" t="str">
        <f t="shared" si="184"/>
        <v/>
      </c>
      <c r="BE319" s="36" t="str">
        <f t="shared" si="185"/>
        <v/>
      </c>
      <c r="BF319" s="36" t="str">
        <f t="shared" si="186"/>
        <v/>
      </c>
      <c r="BG319" s="36" t="str">
        <f t="shared" si="187"/>
        <v/>
      </c>
      <c r="BH319" s="36" t="str">
        <f t="shared" si="188"/>
        <v/>
      </c>
      <c r="BI319" s="36" t="str">
        <f t="shared" si="189"/>
        <v/>
      </c>
      <c r="BJ319" s="36" t="str">
        <f t="shared" si="190"/>
        <v/>
      </c>
      <c r="BK319" s="36" t="str">
        <f t="shared" si="191"/>
        <v/>
      </c>
      <c r="BL319" s="36" t="str">
        <f t="shared" si="192"/>
        <v/>
      </c>
      <c r="BM319" s="36" t="str">
        <f t="shared" si="193"/>
        <v/>
      </c>
      <c r="BN319" s="38" t="e">
        <f t="shared" si="214"/>
        <v>#DIV/0!</v>
      </c>
      <c r="BO319" s="38" t="e">
        <f t="shared" si="215"/>
        <v>#DIV/0!</v>
      </c>
      <c r="BP319" s="39" t="str">
        <f t="shared" si="194"/>
        <v/>
      </c>
      <c r="BQ319" s="39" t="str">
        <f t="shared" si="195"/>
        <v/>
      </c>
      <c r="BR319" s="39" t="str">
        <f t="shared" si="196"/>
        <v/>
      </c>
      <c r="BS319" s="39" t="str">
        <f t="shared" si="197"/>
        <v/>
      </c>
      <c r="BT319" s="39" t="str">
        <f t="shared" si="198"/>
        <v/>
      </c>
      <c r="BU319" s="39" t="str">
        <f t="shared" si="199"/>
        <v/>
      </c>
      <c r="BV319" s="39" t="str">
        <f t="shared" si="200"/>
        <v/>
      </c>
      <c r="BW319" s="39" t="str">
        <f t="shared" si="201"/>
        <v/>
      </c>
      <c r="BX319" s="39" t="str">
        <f t="shared" si="202"/>
        <v/>
      </c>
      <c r="BY319" s="39" t="str">
        <f t="shared" si="203"/>
        <v/>
      </c>
      <c r="BZ319" s="39" t="str">
        <f t="shared" si="204"/>
        <v/>
      </c>
      <c r="CA319" s="39" t="str">
        <f t="shared" si="205"/>
        <v/>
      </c>
      <c r="CB319" s="39" t="str">
        <f t="shared" si="206"/>
        <v/>
      </c>
      <c r="CC319" s="39" t="str">
        <f t="shared" si="207"/>
        <v/>
      </c>
      <c r="CD319" s="39" t="str">
        <f t="shared" si="208"/>
        <v/>
      </c>
      <c r="CE319" s="39" t="str">
        <f t="shared" si="209"/>
        <v/>
      </c>
      <c r="CF319" s="39" t="str">
        <f t="shared" si="210"/>
        <v/>
      </c>
      <c r="CG319" s="39" t="str">
        <f t="shared" si="211"/>
        <v/>
      </c>
      <c r="CH319" s="39" t="str">
        <f t="shared" si="212"/>
        <v/>
      </c>
      <c r="CI319" s="39" t="str">
        <f t="shared" si="213"/>
        <v/>
      </c>
    </row>
    <row r="320" spans="1:87">
      <c r="A320" s="18"/>
      <c r="B320" s="15" t="str">
        <f>'Gene Table'!E319</f>
        <v>mmu-miR-501-5p</v>
      </c>
      <c r="C320" s="15" t="str">
        <f>'Gene Table'!B319</f>
        <v>N05</v>
      </c>
      <c r="D320" s="16" t="str">
        <f>IF(SUM('Test Sample Data'!D$3:D$98)&gt;10,IF(AND(ISNUMBER('Test Sample Data'!D319),'Test Sample Data'!D319&lt;$B$1,'Test Sample Data'!D319&gt;0),'Test Sample Data'!D319,$B$1),"")</f>
        <v/>
      </c>
      <c r="E320" s="17" t="str">
        <f>IF(SUM('Test Sample Data'!E$3:E$98)&gt;10,IF(AND(ISNUMBER('Test Sample Data'!E319),'Test Sample Data'!E319&lt;$B$1,'Test Sample Data'!E319&gt;0),'Test Sample Data'!E319,$B$1),"")</f>
        <v/>
      </c>
      <c r="F320" s="17" t="str">
        <f>IF(SUM('Test Sample Data'!F$3:F$98)&gt;10,IF(AND(ISNUMBER('Test Sample Data'!F319),'Test Sample Data'!F319&lt;$B$1,'Test Sample Data'!F319&gt;0),'Test Sample Data'!F319,$B$1),"")</f>
        <v/>
      </c>
      <c r="G320" s="17" t="str">
        <f>IF(SUM('Test Sample Data'!G$3:G$98)&gt;10,IF(AND(ISNUMBER('Test Sample Data'!G319),'Test Sample Data'!G319&lt;$B$1,'Test Sample Data'!G319&gt;0),'Test Sample Data'!G319,$B$1),"")</f>
        <v/>
      </c>
      <c r="H320" s="17" t="str">
        <f>IF(SUM('Test Sample Data'!H$3:H$98)&gt;10,IF(AND(ISNUMBER('Test Sample Data'!H319),'Test Sample Data'!H319&lt;$B$1,'Test Sample Data'!H319&gt;0),'Test Sample Data'!H319,$B$1),"")</f>
        <v/>
      </c>
      <c r="I320" s="17" t="str">
        <f>IF(SUM('Test Sample Data'!I$3:I$98)&gt;10,IF(AND(ISNUMBER('Test Sample Data'!I319),'Test Sample Data'!I319&lt;$B$1,'Test Sample Data'!I319&gt;0),'Test Sample Data'!I319,$B$1),"")</f>
        <v/>
      </c>
      <c r="J320" s="17" t="str">
        <f>IF(SUM('Test Sample Data'!J$3:J$98)&gt;10,IF(AND(ISNUMBER('Test Sample Data'!J319),'Test Sample Data'!J319&lt;$B$1,'Test Sample Data'!J319&gt;0),'Test Sample Data'!J319,$B$1),"")</f>
        <v/>
      </c>
      <c r="K320" s="17" t="str">
        <f>IF(SUM('Test Sample Data'!K$3:K$98)&gt;10,IF(AND(ISNUMBER('Test Sample Data'!K319),'Test Sample Data'!K319&lt;$B$1,'Test Sample Data'!K319&gt;0),'Test Sample Data'!K319,$B$1),"")</f>
        <v/>
      </c>
      <c r="L320" s="17" t="str">
        <f>IF(SUM('Test Sample Data'!L$3:L$98)&gt;10,IF(AND(ISNUMBER('Test Sample Data'!L319),'Test Sample Data'!L319&lt;$B$1,'Test Sample Data'!L319&gt;0),'Test Sample Data'!L319,$B$1),"")</f>
        <v/>
      </c>
      <c r="M320" s="17" t="str">
        <f>IF(SUM('Test Sample Data'!M$3:M$98)&gt;10,IF(AND(ISNUMBER('Test Sample Data'!M319),'Test Sample Data'!M319&lt;$B$1,'Test Sample Data'!M319&gt;0),'Test Sample Data'!M319,$B$1),"")</f>
        <v/>
      </c>
      <c r="N320" s="17" t="str">
        <f>'Gene Table'!E319</f>
        <v>mmu-miR-501-5p</v>
      </c>
      <c r="O320" s="17" t="str">
        <f>'Gene Table'!B319</f>
        <v>N05</v>
      </c>
      <c r="P320" s="17" t="str">
        <f>IF(SUM('Control Sample Data'!D$3:D$98)&gt;10,IF(AND(ISNUMBER('Control Sample Data'!D319),'Control Sample Data'!D319&lt;$B$1,'Control Sample Data'!D319&gt;0),'Control Sample Data'!D319,$B$1),"")</f>
        <v/>
      </c>
      <c r="Q320" s="17" t="str">
        <f>IF(SUM('Control Sample Data'!E$3:E$98)&gt;10,IF(AND(ISNUMBER('Control Sample Data'!E319),'Control Sample Data'!E319&lt;$B$1,'Control Sample Data'!E319&gt;0),'Control Sample Data'!E319,$B$1),"")</f>
        <v/>
      </c>
      <c r="R320" s="17" t="str">
        <f>IF(SUM('Control Sample Data'!F$3:F$98)&gt;10,IF(AND(ISNUMBER('Control Sample Data'!F319),'Control Sample Data'!F319&lt;$B$1,'Control Sample Data'!F319&gt;0),'Control Sample Data'!F319,$B$1),"")</f>
        <v/>
      </c>
      <c r="S320" s="17" t="str">
        <f>IF(SUM('Control Sample Data'!G$3:G$98)&gt;10,IF(AND(ISNUMBER('Control Sample Data'!G319),'Control Sample Data'!G319&lt;$B$1,'Control Sample Data'!G319&gt;0),'Control Sample Data'!G319,$B$1),"")</f>
        <v/>
      </c>
      <c r="T320" s="17" t="str">
        <f>IF(SUM('Control Sample Data'!H$3:H$98)&gt;10,IF(AND(ISNUMBER('Control Sample Data'!H319),'Control Sample Data'!H319&lt;$B$1,'Control Sample Data'!H319&gt;0),'Control Sample Data'!H319,$B$1),"")</f>
        <v/>
      </c>
      <c r="U320" s="17" t="str">
        <f>IF(SUM('Control Sample Data'!I$3:I$98)&gt;10,IF(AND(ISNUMBER('Control Sample Data'!I319),'Control Sample Data'!I319&lt;$B$1,'Control Sample Data'!I319&gt;0),'Control Sample Data'!I319,$B$1),"")</f>
        <v/>
      </c>
      <c r="V320" s="17" t="str">
        <f>IF(SUM('Control Sample Data'!J$3:J$98)&gt;10,IF(AND(ISNUMBER('Control Sample Data'!J319),'Control Sample Data'!J319&lt;$B$1,'Control Sample Data'!J319&gt;0),'Control Sample Data'!J319,$B$1),"")</f>
        <v/>
      </c>
      <c r="W320" s="17" t="str">
        <f>IF(SUM('Control Sample Data'!K$3:K$98)&gt;10,IF(AND(ISNUMBER('Control Sample Data'!K319),'Control Sample Data'!K319&lt;$B$1,'Control Sample Data'!K319&gt;0),'Control Sample Data'!K319,$B$1),"")</f>
        <v/>
      </c>
      <c r="X320" s="17" t="str">
        <f>IF(SUM('Control Sample Data'!L$3:L$98)&gt;10,IF(AND(ISNUMBER('Control Sample Data'!L319),'Control Sample Data'!L319&lt;$B$1,'Control Sample Data'!L319&gt;0),'Control Sample Data'!L319,$B$1),"")</f>
        <v/>
      </c>
      <c r="Y320" s="17" t="str">
        <f>IF(SUM('Control Sample Data'!M$3:M$98)&gt;10,IF(AND(ISNUMBER('Control Sample Data'!M319),'Control Sample Data'!M319&lt;$B$1,'Control Sample Data'!M319&gt;0),'Control Sample Data'!M319,$B$1),"")</f>
        <v/>
      </c>
      <c r="AT320" s="36" t="str">
        <f t="shared" si="174"/>
        <v/>
      </c>
      <c r="AU320" s="36" t="str">
        <f t="shared" si="175"/>
        <v/>
      </c>
      <c r="AV320" s="36" t="str">
        <f t="shared" si="176"/>
        <v/>
      </c>
      <c r="AW320" s="36" t="str">
        <f t="shared" si="177"/>
        <v/>
      </c>
      <c r="AX320" s="36" t="str">
        <f t="shared" si="178"/>
        <v/>
      </c>
      <c r="AY320" s="36" t="str">
        <f t="shared" si="179"/>
        <v/>
      </c>
      <c r="AZ320" s="36" t="str">
        <f t="shared" si="180"/>
        <v/>
      </c>
      <c r="BA320" s="36" t="str">
        <f t="shared" si="181"/>
        <v/>
      </c>
      <c r="BB320" s="36" t="str">
        <f t="shared" si="182"/>
        <v/>
      </c>
      <c r="BC320" s="36" t="str">
        <f t="shared" si="183"/>
        <v/>
      </c>
      <c r="BD320" s="36" t="str">
        <f t="shared" si="184"/>
        <v/>
      </c>
      <c r="BE320" s="36" t="str">
        <f t="shared" si="185"/>
        <v/>
      </c>
      <c r="BF320" s="36" t="str">
        <f t="shared" si="186"/>
        <v/>
      </c>
      <c r="BG320" s="36" t="str">
        <f t="shared" si="187"/>
        <v/>
      </c>
      <c r="BH320" s="36" t="str">
        <f t="shared" si="188"/>
        <v/>
      </c>
      <c r="BI320" s="36" t="str">
        <f t="shared" si="189"/>
        <v/>
      </c>
      <c r="BJ320" s="36" t="str">
        <f t="shared" si="190"/>
        <v/>
      </c>
      <c r="BK320" s="36" t="str">
        <f t="shared" si="191"/>
        <v/>
      </c>
      <c r="BL320" s="36" t="str">
        <f t="shared" si="192"/>
        <v/>
      </c>
      <c r="BM320" s="36" t="str">
        <f t="shared" si="193"/>
        <v/>
      </c>
      <c r="BN320" s="38" t="e">
        <f t="shared" si="214"/>
        <v>#DIV/0!</v>
      </c>
      <c r="BO320" s="38" t="e">
        <f t="shared" si="215"/>
        <v>#DIV/0!</v>
      </c>
      <c r="BP320" s="39" t="str">
        <f t="shared" si="194"/>
        <v/>
      </c>
      <c r="BQ320" s="39" t="str">
        <f t="shared" si="195"/>
        <v/>
      </c>
      <c r="BR320" s="39" t="str">
        <f t="shared" si="196"/>
        <v/>
      </c>
      <c r="BS320" s="39" t="str">
        <f t="shared" si="197"/>
        <v/>
      </c>
      <c r="BT320" s="39" t="str">
        <f t="shared" si="198"/>
        <v/>
      </c>
      <c r="BU320" s="39" t="str">
        <f t="shared" si="199"/>
        <v/>
      </c>
      <c r="BV320" s="39" t="str">
        <f t="shared" si="200"/>
        <v/>
      </c>
      <c r="BW320" s="39" t="str">
        <f t="shared" si="201"/>
        <v/>
      </c>
      <c r="BX320" s="39" t="str">
        <f t="shared" si="202"/>
        <v/>
      </c>
      <c r="BY320" s="39" t="str">
        <f t="shared" si="203"/>
        <v/>
      </c>
      <c r="BZ320" s="39" t="str">
        <f t="shared" si="204"/>
        <v/>
      </c>
      <c r="CA320" s="39" t="str">
        <f t="shared" si="205"/>
        <v/>
      </c>
      <c r="CB320" s="39" t="str">
        <f t="shared" si="206"/>
        <v/>
      </c>
      <c r="CC320" s="39" t="str">
        <f t="shared" si="207"/>
        <v/>
      </c>
      <c r="CD320" s="39" t="str">
        <f t="shared" si="208"/>
        <v/>
      </c>
      <c r="CE320" s="39" t="str">
        <f t="shared" si="209"/>
        <v/>
      </c>
      <c r="CF320" s="39" t="str">
        <f t="shared" si="210"/>
        <v/>
      </c>
      <c r="CG320" s="39" t="str">
        <f t="shared" si="211"/>
        <v/>
      </c>
      <c r="CH320" s="39" t="str">
        <f t="shared" si="212"/>
        <v/>
      </c>
      <c r="CI320" s="39" t="str">
        <f t="shared" si="213"/>
        <v/>
      </c>
    </row>
    <row r="321" spans="1:87">
      <c r="A321" s="18"/>
      <c r="B321" s="15" t="str">
        <f>'Gene Table'!E320</f>
        <v>mmu-miR-342-5p</v>
      </c>
      <c r="C321" s="15" t="str">
        <f>'Gene Table'!B320</f>
        <v>N06</v>
      </c>
      <c r="D321" s="16" t="str">
        <f>IF(SUM('Test Sample Data'!D$3:D$98)&gt;10,IF(AND(ISNUMBER('Test Sample Data'!D320),'Test Sample Data'!D320&lt;$B$1,'Test Sample Data'!D320&gt;0),'Test Sample Data'!D320,$B$1),"")</f>
        <v/>
      </c>
      <c r="E321" s="17" t="str">
        <f>IF(SUM('Test Sample Data'!E$3:E$98)&gt;10,IF(AND(ISNUMBER('Test Sample Data'!E320),'Test Sample Data'!E320&lt;$B$1,'Test Sample Data'!E320&gt;0),'Test Sample Data'!E320,$B$1),"")</f>
        <v/>
      </c>
      <c r="F321" s="17" t="str">
        <f>IF(SUM('Test Sample Data'!F$3:F$98)&gt;10,IF(AND(ISNUMBER('Test Sample Data'!F320),'Test Sample Data'!F320&lt;$B$1,'Test Sample Data'!F320&gt;0),'Test Sample Data'!F320,$B$1),"")</f>
        <v/>
      </c>
      <c r="G321" s="17" t="str">
        <f>IF(SUM('Test Sample Data'!G$3:G$98)&gt;10,IF(AND(ISNUMBER('Test Sample Data'!G320),'Test Sample Data'!G320&lt;$B$1,'Test Sample Data'!G320&gt;0),'Test Sample Data'!G320,$B$1),"")</f>
        <v/>
      </c>
      <c r="H321" s="17" t="str">
        <f>IF(SUM('Test Sample Data'!H$3:H$98)&gt;10,IF(AND(ISNUMBER('Test Sample Data'!H320),'Test Sample Data'!H320&lt;$B$1,'Test Sample Data'!H320&gt;0),'Test Sample Data'!H320,$B$1),"")</f>
        <v/>
      </c>
      <c r="I321" s="17" t="str">
        <f>IF(SUM('Test Sample Data'!I$3:I$98)&gt;10,IF(AND(ISNUMBER('Test Sample Data'!I320),'Test Sample Data'!I320&lt;$B$1,'Test Sample Data'!I320&gt;0),'Test Sample Data'!I320,$B$1),"")</f>
        <v/>
      </c>
      <c r="J321" s="17" t="str">
        <f>IF(SUM('Test Sample Data'!J$3:J$98)&gt;10,IF(AND(ISNUMBER('Test Sample Data'!J320),'Test Sample Data'!J320&lt;$B$1,'Test Sample Data'!J320&gt;0),'Test Sample Data'!J320,$B$1),"")</f>
        <v/>
      </c>
      <c r="K321" s="17" t="str">
        <f>IF(SUM('Test Sample Data'!K$3:K$98)&gt;10,IF(AND(ISNUMBER('Test Sample Data'!K320),'Test Sample Data'!K320&lt;$B$1,'Test Sample Data'!K320&gt;0),'Test Sample Data'!K320,$B$1),"")</f>
        <v/>
      </c>
      <c r="L321" s="17" t="str">
        <f>IF(SUM('Test Sample Data'!L$3:L$98)&gt;10,IF(AND(ISNUMBER('Test Sample Data'!L320),'Test Sample Data'!L320&lt;$B$1,'Test Sample Data'!L320&gt;0),'Test Sample Data'!L320,$B$1),"")</f>
        <v/>
      </c>
      <c r="M321" s="17" t="str">
        <f>IF(SUM('Test Sample Data'!M$3:M$98)&gt;10,IF(AND(ISNUMBER('Test Sample Data'!M320),'Test Sample Data'!M320&lt;$B$1,'Test Sample Data'!M320&gt;0),'Test Sample Data'!M320,$B$1),"")</f>
        <v/>
      </c>
      <c r="N321" s="17" t="str">
        <f>'Gene Table'!E320</f>
        <v>mmu-miR-342-5p</v>
      </c>
      <c r="O321" s="17" t="str">
        <f>'Gene Table'!B320</f>
        <v>N06</v>
      </c>
      <c r="P321" s="17" t="str">
        <f>IF(SUM('Control Sample Data'!D$3:D$98)&gt;10,IF(AND(ISNUMBER('Control Sample Data'!D320),'Control Sample Data'!D320&lt;$B$1,'Control Sample Data'!D320&gt;0),'Control Sample Data'!D320,$B$1),"")</f>
        <v/>
      </c>
      <c r="Q321" s="17" t="str">
        <f>IF(SUM('Control Sample Data'!E$3:E$98)&gt;10,IF(AND(ISNUMBER('Control Sample Data'!E320),'Control Sample Data'!E320&lt;$B$1,'Control Sample Data'!E320&gt;0),'Control Sample Data'!E320,$B$1),"")</f>
        <v/>
      </c>
      <c r="R321" s="17" t="str">
        <f>IF(SUM('Control Sample Data'!F$3:F$98)&gt;10,IF(AND(ISNUMBER('Control Sample Data'!F320),'Control Sample Data'!F320&lt;$B$1,'Control Sample Data'!F320&gt;0),'Control Sample Data'!F320,$B$1),"")</f>
        <v/>
      </c>
      <c r="S321" s="17" t="str">
        <f>IF(SUM('Control Sample Data'!G$3:G$98)&gt;10,IF(AND(ISNUMBER('Control Sample Data'!G320),'Control Sample Data'!G320&lt;$B$1,'Control Sample Data'!G320&gt;0),'Control Sample Data'!G320,$B$1),"")</f>
        <v/>
      </c>
      <c r="T321" s="17" t="str">
        <f>IF(SUM('Control Sample Data'!H$3:H$98)&gt;10,IF(AND(ISNUMBER('Control Sample Data'!H320),'Control Sample Data'!H320&lt;$B$1,'Control Sample Data'!H320&gt;0),'Control Sample Data'!H320,$B$1),"")</f>
        <v/>
      </c>
      <c r="U321" s="17" t="str">
        <f>IF(SUM('Control Sample Data'!I$3:I$98)&gt;10,IF(AND(ISNUMBER('Control Sample Data'!I320),'Control Sample Data'!I320&lt;$B$1,'Control Sample Data'!I320&gt;0),'Control Sample Data'!I320,$B$1),"")</f>
        <v/>
      </c>
      <c r="V321" s="17" t="str">
        <f>IF(SUM('Control Sample Data'!J$3:J$98)&gt;10,IF(AND(ISNUMBER('Control Sample Data'!J320),'Control Sample Data'!J320&lt;$B$1,'Control Sample Data'!J320&gt;0),'Control Sample Data'!J320,$B$1),"")</f>
        <v/>
      </c>
      <c r="W321" s="17" t="str">
        <f>IF(SUM('Control Sample Data'!K$3:K$98)&gt;10,IF(AND(ISNUMBER('Control Sample Data'!K320),'Control Sample Data'!K320&lt;$B$1,'Control Sample Data'!K320&gt;0),'Control Sample Data'!K320,$B$1),"")</f>
        <v/>
      </c>
      <c r="X321" s="17" t="str">
        <f>IF(SUM('Control Sample Data'!L$3:L$98)&gt;10,IF(AND(ISNUMBER('Control Sample Data'!L320),'Control Sample Data'!L320&lt;$B$1,'Control Sample Data'!L320&gt;0),'Control Sample Data'!L320,$B$1),"")</f>
        <v/>
      </c>
      <c r="Y321" s="17" t="str">
        <f>IF(SUM('Control Sample Data'!M$3:M$98)&gt;10,IF(AND(ISNUMBER('Control Sample Data'!M320),'Control Sample Data'!M320&lt;$B$1,'Control Sample Data'!M320&gt;0),'Control Sample Data'!M320,$B$1),"")</f>
        <v/>
      </c>
      <c r="AT321" s="36" t="str">
        <f t="shared" si="174"/>
        <v/>
      </c>
      <c r="AU321" s="36" t="str">
        <f t="shared" si="175"/>
        <v/>
      </c>
      <c r="AV321" s="36" t="str">
        <f t="shared" si="176"/>
        <v/>
      </c>
      <c r="AW321" s="36" t="str">
        <f t="shared" si="177"/>
        <v/>
      </c>
      <c r="AX321" s="36" t="str">
        <f t="shared" si="178"/>
        <v/>
      </c>
      <c r="AY321" s="36" t="str">
        <f t="shared" si="179"/>
        <v/>
      </c>
      <c r="AZ321" s="36" t="str">
        <f t="shared" si="180"/>
        <v/>
      </c>
      <c r="BA321" s="36" t="str">
        <f t="shared" si="181"/>
        <v/>
      </c>
      <c r="BB321" s="36" t="str">
        <f t="shared" si="182"/>
        <v/>
      </c>
      <c r="BC321" s="36" t="str">
        <f t="shared" si="183"/>
        <v/>
      </c>
      <c r="BD321" s="36" t="str">
        <f t="shared" si="184"/>
        <v/>
      </c>
      <c r="BE321" s="36" t="str">
        <f t="shared" si="185"/>
        <v/>
      </c>
      <c r="BF321" s="36" t="str">
        <f t="shared" si="186"/>
        <v/>
      </c>
      <c r="BG321" s="36" t="str">
        <f t="shared" si="187"/>
        <v/>
      </c>
      <c r="BH321" s="36" t="str">
        <f t="shared" si="188"/>
        <v/>
      </c>
      <c r="BI321" s="36" t="str">
        <f t="shared" si="189"/>
        <v/>
      </c>
      <c r="BJ321" s="36" t="str">
        <f t="shared" si="190"/>
        <v/>
      </c>
      <c r="BK321" s="36" t="str">
        <f t="shared" si="191"/>
        <v/>
      </c>
      <c r="BL321" s="36" t="str">
        <f t="shared" si="192"/>
        <v/>
      </c>
      <c r="BM321" s="36" t="str">
        <f t="shared" si="193"/>
        <v/>
      </c>
      <c r="BN321" s="38" t="e">
        <f t="shared" si="214"/>
        <v>#DIV/0!</v>
      </c>
      <c r="BO321" s="38" t="e">
        <f t="shared" si="215"/>
        <v>#DIV/0!</v>
      </c>
      <c r="BP321" s="39" t="str">
        <f t="shared" si="194"/>
        <v/>
      </c>
      <c r="BQ321" s="39" t="str">
        <f t="shared" si="195"/>
        <v/>
      </c>
      <c r="BR321" s="39" t="str">
        <f t="shared" si="196"/>
        <v/>
      </c>
      <c r="BS321" s="39" t="str">
        <f t="shared" si="197"/>
        <v/>
      </c>
      <c r="BT321" s="39" t="str">
        <f t="shared" si="198"/>
        <v/>
      </c>
      <c r="BU321" s="39" t="str">
        <f t="shared" si="199"/>
        <v/>
      </c>
      <c r="BV321" s="39" t="str">
        <f t="shared" si="200"/>
        <v/>
      </c>
      <c r="BW321" s="39" t="str">
        <f t="shared" si="201"/>
        <v/>
      </c>
      <c r="BX321" s="39" t="str">
        <f t="shared" si="202"/>
        <v/>
      </c>
      <c r="BY321" s="39" t="str">
        <f t="shared" si="203"/>
        <v/>
      </c>
      <c r="BZ321" s="39" t="str">
        <f t="shared" si="204"/>
        <v/>
      </c>
      <c r="CA321" s="39" t="str">
        <f t="shared" si="205"/>
        <v/>
      </c>
      <c r="CB321" s="39" t="str">
        <f t="shared" si="206"/>
        <v/>
      </c>
      <c r="CC321" s="39" t="str">
        <f t="shared" si="207"/>
        <v/>
      </c>
      <c r="CD321" s="39" t="str">
        <f t="shared" si="208"/>
        <v/>
      </c>
      <c r="CE321" s="39" t="str">
        <f t="shared" si="209"/>
        <v/>
      </c>
      <c r="CF321" s="39" t="str">
        <f t="shared" si="210"/>
        <v/>
      </c>
      <c r="CG321" s="39" t="str">
        <f t="shared" si="211"/>
        <v/>
      </c>
      <c r="CH321" s="39" t="str">
        <f t="shared" si="212"/>
        <v/>
      </c>
      <c r="CI321" s="39" t="str">
        <f t="shared" si="213"/>
        <v/>
      </c>
    </row>
    <row r="322" spans="1:87">
      <c r="A322" s="18"/>
      <c r="B322" s="15" t="str">
        <f>'Gene Table'!E321</f>
        <v>mmu-miR-501-3p</v>
      </c>
      <c r="C322" s="15" t="str">
        <f>'Gene Table'!B321</f>
        <v>N07</v>
      </c>
      <c r="D322" s="16" t="str">
        <f>IF(SUM('Test Sample Data'!D$3:D$98)&gt;10,IF(AND(ISNUMBER('Test Sample Data'!D321),'Test Sample Data'!D321&lt;$B$1,'Test Sample Data'!D321&gt;0),'Test Sample Data'!D321,$B$1),"")</f>
        <v/>
      </c>
      <c r="E322" s="17" t="str">
        <f>IF(SUM('Test Sample Data'!E$3:E$98)&gt;10,IF(AND(ISNUMBER('Test Sample Data'!E321),'Test Sample Data'!E321&lt;$B$1,'Test Sample Data'!E321&gt;0),'Test Sample Data'!E321,$B$1),"")</f>
        <v/>
      </c>
      <c r="F322" s="17" t="str">
        <f>IF(SUM('Test Sample Data'!F$3:F$98)&gt;10,IF(AND(ISNUMBER('Test Sample Data'!F321),'Test Sample Data'!F321&lt;$B$1,'Test Sample Data'!F321&gt;0),'Test Sample Data'!F321,$B$1),"")</f>
        <v/>
      </c>
      <c r="G322" s="17" t="str">
        <f>IF(SUM('Test Sample Data'!G$3:G$98)&gt;10,IF(AND(ISNUMBER('Test Sample Data'!G321),'Test Sample Data'!G321&lt;$B$1,'Test Sample Data'!G321&gt;0),'Test Sample Data'!G321,$B$1),"")</f>
        <v/>
      </c>
      <c r="H322" s="17" t="str">
        <f>IF(SUM('Test Sample Data'!H$3:H$98)&gt;10,IF(AND(ISNUMBER('Test Sample Data'!H321),'Test Sample Data'!H321&lt;$B$1,'Test Sample Data'!H321&gt;0),'Test Sample Data'!H321,$B$1),"")</f>
        <v/>
      </c>
      <c r="I322" s="17" t="str">
        <f>IF(SUM('Test Sample Data'!I$3:I$98)&gt;10,IF(AND(ISNUMBER('Test Sample Data'!I321),'Test Sample Data'!I321&lt;$B$1,'Test Sample Data'!I321&gt;0),'Test Sample Data'!I321,$B$1),"")</f>
        <v/>
      </c>
      <c r="J322" s="17" t="str">
        <f>IF(SUM('Test Sample Data'!J$3:J$98)&gt;10,IF(AND(ISNUMBER('Test Sample Data'!J321),'Test Sample Data'!J321&lt;$B$1,'Test Sample Data'!J321&gt;0),'Test Sample Data'!J321,$B$1),"")</f>
        <v/>
      </c>
      <c r="K322" s="17" t="str">
        <f>IF(SUM('Test Sample Data'!K$3:K$98)&gt;10,IF(AND(ISNUMBER('Test Sample Data'!K321),'Test Sample Data'!K321&lt;$B$1,'Test Sample Data'!K321&gt;0),'Test Sample Data'!K321,$B$1),"")</f>
        <v/>
      </c>
      <c r="L322" s="17" t="str">
        <f>IF(SUM('Test Sample Data'!L$3:L$98)&gt;10,IF(AND(ISNUMBER('Test Sample Data'!L321),'Test Sample Data'!L321&lt;$B$1,'Test Sample Data'!L321&gt;0),'Test Sample Data'!L321,$B$1),"")</f>
        <v/>
      </c>
      <c r="M322" s="17" t="str">
        <f>IF(SUM('Test Sample Data'!M$3:M$98)&gt;10,IF(AND(ISNUMBER('Test Sample Data'!M321),'Test Sample Data'!M321&lt;$B$1,'Test Sample Data'!M321&gt;0),'Test Sample Data'!M321,$B$1),"")</f>
        <v/>
      </c>
      <c r="N322" s="17" t="str">
        <f>'Gene Table'!E321</f>
        <v>mmu-miR-501-3p</v>
      </c>
      <c r="O322" s="17" t="str">
        <f>'Gene Table'!B321</f>
        <v>N07</v>
      </c>
      <c r="P322" s="17" t="str">
        <f>IF(SUM('Control Sample Data'!D$3:D$98)&gt;10,IF(AND(ISNUMBER('Control Sample Data'!D321),'Control Sample Data'!D321&lt;$B$1,'Control Sample Data'!D321&gt;0),'Control Sample Data'!D321,$B$1),"")</f>
        <v/>
      </c>
      <c r="Q322" s="17" t="str">
        <f>IF(SUM('Control Sample Data'!E$3:E$98)&gt;10,IF(AND(ISNUMBER('Control Sample Data'!E321),'Control Sample Data'!E321&lt;$B$1,'Control Sample Data'!E321&gt;0),'Control Sample Data'!E321,$B$1),"")</f>
        <v/>
      </c>
      <c r="R322" s="17" t="str">
        <f>IF(SUM('Control Sample Data'!F$3:F$98)&gt;10,IF(AND(ISNUMBER('Control Sample Data'!F321),'Control Sample Data'!F321&lt;$B$1,'Control Sample Data'!F321&gt;0),'Control Sample Data'!F321,$B$1),"")</f>
        <v/>
      </c>
      <c r="S322" s="17" t="str">
        <f>IF(SUM('Control Sample Data'!G$3:G$98)&gt;10,IF(AND(ISNUMBER('Control Sample Data'!G321),'Control Sample Data'!G321&lt;$B$1,'Control Sample Data'!G321&gt;0),'Control Sample Data'!G321,$B$1),"")</f>
        <v/>
      </c>
      <c r="T322" s="17" t="str">
        <f>IF(SUM('Control Sample Data'!H$3:H$98)&gt;10,IF(AND(ISNUMBER('Control Sample Data'!H321),'Control Sample Data'!H321&lt;$B$1,'Control Sample Data'!H321&gt;0),'Control Sample Data'!H321,$B$1),"")</f>
        <v/>
      </c>
      <c r="U322" s="17" t="str">
        <f>IF(SUM('Control Sample Data'!I$3:I$98)&gt;10,IF(AND(ISNUMBER('Control Sample Data'!I321),'Control Sample Data'!I321&lt;$B$1,'Control Sample Data'!I321&gt;0),'Control Sample Data'!I321,$B$1),"")</f>
        <v/>
      </c>
      <c r="V322" s="17" t="str">
        <f>IF(SUM('Control Sample Data'!J$3:J$98)&gt;10,IF(AND(ISNUMBER('Control Sample Data'!J321),'Control Sample Data'!J321&lt;$B$1,'Control Sample Data'!J321&gt;0),'Control Sample Data'!J321,$B$1),"")</f>
        <v/>
      </c>
      <c r="W322" s="17" t="str">
        <f>IF(SUM('Control Sample Data'!K$3:K$98)&gt;10,IF(AND(ISNUMBER('Control Sample Data'!K321),'Control Sample Data'!K321&lt;$B$1,'Control Sample Data'!K321&gt;0),'Control Sample Data'!K321,$B$1),"")</f>
        <v/>
      </c>
      <c r="X322" s="17" t="str">
        <f>IF(SUM('Control Sample Data'!L$3:L$98)&gt;10,IF(AND(ISNUMBER('Control Sample Data'!L321),'Control Sample Data'!L321&lt;$B$1,'Control Sample Data'!L321&gt;0),'Control Sample Data'!L321,$B$1),"")</f>
        <v/>
      </c>
      <c r="Y322" s="17" t="str">
        <f>IF(SUM('Control Sample Data'!M$3:M$98)&gt;10,IF(AND(ISNUMBER('Control Sample Data'!M321),'Control Sample Data'!M321&lt;$B$1,'Control Sample Data'!M321&gt;0),'Control Sample Data'!M321,$B$1),"")</f>
        <v/>
      </c>
      <c r="AT322" s="36" t="str">
        <f t="shared" si="174"/>
        <v/>
      </c>
      <c r="AU322" s="36" t="str">
        <f t="shared" si="175"/>
        <v/>
      </c>
      <c r="AV322" s="36" t="str">
        <f t="shared" si="176"/>
        <v/>
      </c>
      <c r="AW322" s="36" t="str">
        <f t="shared" si="177"/>
        <v/>
      </c>
      <c r="AX322" s="36" t="str">
        <f t="shared" si="178"/>
        <v/>
      </c>
      <c r="AY322" s="36" t="str">
        <f t="shared" si="179"/>
        <v/>
      </c>
      <c r="AZ322" s="36" t="str">
        <f t="shared" si="180"/>
        <v/>
      </c>
      <c r="BA322" s="36" t="str">
        <f t="shared" si="181"/>
        <v/>
      </c>
      <c r="BB322" s="36" t="str">
        <f t="shared" si="182"/>
        <v/>
      </c>
      <c r="BC322" s="36" t="str">
        <f t="shared" si="183"/>
        <v/>
      </c>
      <c r="BD322" s="36" t="str">
        <f t="shared" si="184"/>
        <v/>
      </c>
      <c r="BE322" s="36" t="str">
        <f t="shared" si="185"/>
        <v/>
      </c>
      <c r="BF322" s="36" t="str">
        <f t="shared" si="186"/>
        <v/>
      </c>
      <c r="BG322" s="36" t="str">
        <f t="shared" si="187"/>
        <v/>
      </c>
      <c r="BH322" s="36" t="str">
        <f t="shared" si="188"/>
        <v/>
      </c>
      <c r="BI322" s="36" t="str">
        <f t="shared" si="189"/>
        <v/>
      </c>
      <c r="BJ322" s="36" t="str">
        <f t="shared" si="190"/>
        <v/>
      </c>
      <c r="BK322" s="36" t="str">
        <f t="shared" si="191"/>
        <v/>
      </c>
      <c r="BL322" s="36" t="str">
        <f t="shared" si="192"/>
        <v/>
      </c>
      <c r="BM322" s="36" t="str">
        <f t="shared" si="193"/>
        <v/>
      </c>
      <c r="BN322" s="38" t="e">
        <f t="shared" si="214"/>
        <v>#DIV/0!</v>
      </c>
      <c r="BO322" s="38" t="e">
        <f t="shared" si="215"/>
        <v>#DIV/0!</v>
      </c>
      <c r="BP322" s="39" t="str">
        <f t="shared" si="194"/>
        <v/>
      </c>
      <c r="BQ322" s="39" t="str">
        <f t="shared" si="195"/>
        <v/>
      </c>
      <c r="BR322" s="39" t="str">
        <f t="shared" si="196"/>
        <v/>
      </c>
      <c r="BS322" s="39" t="str">
        <f t="shared" si="197"/>
        <v/>
      </c>
      <c r="BT322" s="39" t="str">
        <f t="shared" si="198"/>
        <v/>
      </c>
      <c r="BU322" s="39" t="str">
        <f t="shared" si="199"/>
        <v/>
      </c>
      <c r="BV322" s="39" t="str">
        <f t="shared" si="200"/>
        <v/>
      </c>
      <c r="BW322" s="39" t="str">
        <f t="shared" si="201"/>
        <v/>
      </c>
      <c r="BX322" s="39" t="str">
        <f t="shared" si="202"/>
        <v/>
      </c>
      <c r="BY322" s="39" t="str">
        <f t="shared" si="203"/>
        <v/>
      </c>
      <c r="BZ322" s="39" t="str">
        <f t="shared" si="204"/>
        <v/>
      </c>
      <c r="CA322" s="39" t="str">
        <f t="shared" si="205"/>
        <v/>
      </c>
      <c r="CB322" s="39" t="str">
        <f t="shared" si="206"/>
        <v/>
      </c>
      <c r="CC322" s="39" t="str">
        <f t="shared" si="207"/>
        <v/>
      </c>
      <c r="CD322" s="39" t="str">
        <f t="shared" si="208"/>
        <v/>
      </c>
      <c r="CE322" s="39" t="str">
        <f t="shared" si="209"/>
        <v/>
      </c>
      <c r="CF322" s="39" t="str">
        <f t="shared" si="210"/>
        <v/>
      </c>
      <c r="CG322" s="39" t="str">
        <f t="shared" si="211"/>
        <v/>
      </c>
      <c r="CH322" s="39" t="str">
        <f t="shared" si="212"/>
        <v/>
      </c>
      <c r="CI322" s="39" t="str">
        <f t="shared" si="213"/>
        <v/>
      </c>
    </row>
    <row r="323" spans="1:87">
      <c r="A323" s="18"/>
      <c r="B323" s="15" t="str">
        <f>'Gene Table'!E322</f>
        <v>mmu-miR-384-5p</v>
      </c>
      <c r="C323" s="15" t="str">
        <f>'Gene Table'!B322</f>
        <v>N08</v>
      </c>
      <c r="D323" s="16" t="str">
        <f>IF(SUM('Test Sample Data'!D$3:D$98)&gt;10,IF(AND(ISNUMBER('Test Sample Data'!D322),'Test Sample Data'!D322&lt;$B$1,'Test Sample Data'!D322&gt;0),'Test Sample Data'!D322,$B$1),"")</f>
        <v/>
      </c>
      <c r="E323" s="17" t="str">
        <f>IF(SUM('Test Sample Data'!E$3:E$98)&gt;10,IF(AND(ISNUMBER('Test Sample Data'!E322),'Test Sample Data'!E322&lt;$B$1,'Test Sample Data'!E322&gt;0),'Test Sample Data'!E322,$B$1),"")</f>
        <v/>
      </c>
      <c r="F323" s="17" t="str">
        <f>IF(SUM('Test Sample Data'!F$3:F$98)&gt;10,IF(AND(ISNUMBER('Test Sample Data'!F322),'Test Sample Data'!F322&lt;$B$1,'Test Sample Data'!F322&gt;0),'Test Sample Data'!F322,$B$1),"")</f>
        <v/>
      </c>
      <c r="G323" s="17" t="str">
        <f>IF(SUM('Test Sample Data'!G$3:G$98)&gt;10,IF(AND(ISNUMBER('Test Sample Data'!G322),'Test Sample Data'!G322&lt;$B$1,'Test Sample Data'!G322&gt;0),'Test Sample Data'!G322,$B$1),"")</f>
        <v/>
      </c>
      <c r="H323" s="17" t="str">
        <f>IF(SUM('Test Sample Data'!H$3:H$98)&gt;10,IF(AND(ISNUMBER('Test Sample Data'!H322),'Test Sample Data'!H322&lt;$B$1,'Test Sample Data'!H322&gt;0),'Test Sample Data'!H322,$B$1),"")</f>
        <v/>
      </c>
      <c r="I323" s="17" t="str">
        <f>IF(SUM('Test Sample Data'!I$3:I$98)&gt;10,IF(AND(ISNUMBER('Test Sample Data'!I322),'Test Sample Data'!I322&lt;$B$1,'Test Sample Data'!I322&gt;0),'Test Sample Data'!I322,$B$1),"")</f>
        <v/>
      </c>
      <c r="J323" s="17" t="str">
        <f>IF(SUM('Test Sample Data'!J$3:J$98)&gt;10,IF(AND(ISNUMBER('Test Sample Data'!J322),'Test Sample Data'!J322&lt;$B$1,'Test Sample Data'!J322&gt;0),'Test Sample Data'!J322,$B$1),"")</f>
        <v/>
      </c>
      <c r="K323" s="17" t="str">
        <f>IF(SUM('Test Sample Data'!K$3:K$98)&gt;10,IF(AND(ISNUMBER('Test Sample Data'!K322),'Test Sample Data'!K322&lt;$B$1,'Test Sample Data'!K322&gt;0),'Test Sample Data'!K322,$B$1),"")</f>
        <v/>
      </c>
      <c r="L323" s="17" t="str">
        <f>IF(SUM('Test Sample Data'!L$3:L$98)&gt;10,IF(AND(ISNUMBER('Test Sample Data'!L322),'Test Sample Data'!L322&lt;$B$1,'Test Sample Data'!L322&gt;0),'Test Sample Data'!L322,$B$1),"")</f>
        <v/>
      </c>
      <c r="M323" s="17" t="str">
        <f>IF(SUM('Test Sample Data'!M$3:M$98)&gt;10,IF(AND(ISNUMBER('Test Sample Data'!M322),'Test Sample Data'!M322&lt;$B$1,'Test Sample Data'!M322&gt;0),'Test Sample Data'!M322,$B$1),"")</f>
        <v/>
      </c>
      <c r="N323" s="17" t="str">
        <f>'Gene Table'!E322</f>
        <v>mmu-miR-384-5p</v>
      </c>
      <c r="O323" s="17" t="str">
        <f>'Gene Table'!B322</f>
        <v>N08</v>
      </c>
      <c r="P323" s="17" t="str">
        <f>IF(SUM('Control Sample Data'!D$3:D$98)&gt;10,IF(AND(ISNUMBER('Control Sample Data'!D322),'Control Sample Data'!D322&lt;$B$1,'Control Sample Data'!D322&gt;0),'Control Sample Data'!D322,$B$1),"")</f>
        <v/>
      </c>
      <c r="Q323" s="17" t="str">
        <f>IF(SUM('Control Sample Data'!E$3:E$98)&gt;10,IF(AND(ISNUMBER('Control Sample Data'!E322),'Control Sample Data'!E322&lt;$B$1,'Control Sample Data'!E322&gt;0),'Control Sample Data'!E322,$B$1),"")</f>
        <v/>
      </c>
      <c r="R323" s="17" t="str">
        <f>IF(SUM('Control Sample Data'!F$3:F$98)&gt;10,IF(AND(ISNUMBER('Control Sample Data'!F322),'Control Sample Data'!F322&lt;$B$1,'Control Sample Data'!F322&gt;0),'Control Sample Data'!F322,$B$1),"")</f>
        <v/>
      </c>
      <c r="S323" s="17" t="str">
        <f>IF(SUM('Control Sample Data'!G$3:G$98)&gt;10,IF(AND(ISNUMBER('Control Sample Data'!G322),'Control Sample Data'!G322&lt;$B$1,'Control Sample Data'!G322&gt;0),'Control Sample Data'!G322,$B$1),"")</f>
        <v/>
      </c>
      <c r="T323" s="17" t="str">
        <f>IF(SUM('Control Sample Data'!H$3:H$98)&gt;10,IF(AND(ISNUMBER('Control Sample Data'!H322),'Control Sample Data'!H322&lt;$B$1,'Control Sample Data'!H322&gt;0),'Control Sample Data'!H322,$B$1),"")</f>
        <v/>
      </c>
      <c r="U323" s="17" t="str">
        <f>IF(SUM('Control Sample Data'!I$3:I$98)&gt;10,IF(AND(ISNUMBER('Control Sample Data'!I322),'Control Sample Data'!I322&lt;$B$1,'Control Sample Data'!I322&gt;0),'Control Sample Data'!I322,$B$1),"")</f>
        <v/>
      </c>
      <c r="V323" s="17" t="str">
        <f>IF(SUM('Control Sample Data'!J$3:J$98)&gt;10,IF(AND(ISNUMBER('Control Sample Data'!J322),'Control Sample Data'!J322&lt;$B$1,'Control Sample Data'!J322&gt;0),'Control Sample Data'!J322,$B$1),"")</f>
        <v/>
      </c>
      <c r="W323" s="17" t="str">
        <f>IF(SUM('Control Sample Data'!K$3:K$98)&gt;10,IF(AND(ISNUMBER('Control Sample Data'!K322),'Control Sample Data'!K322&lt;$B$1,'Control Sample Data'!K322&gt;0),'Control Sample Data'!K322,$B$1),"")</f>
        <v/>
      </c>
      <c r="X323" s="17" t="str">
        <f>IF(SUM('Control Sample Data'!L$3:L$98)&gt;10,IF(AND(ISNUMBER('Control Sample Data'!L322),'Control Sample Data'!L322&lt;$B$1,'Control Sample Data'!L322&gt;0),'Control Sample Data'!L322,$B$1),"")</f>
        <v/>
      </c>
      <c r="Y323" s="17" t="str">
        <f>IF(SUM('Control Sample Data'!M$3:M$98)&gt;10,IF(AND(ISNUMBER('Control Sample Data'!M322),'Control Sample Data'!M322&lt;$B$1,'Control Sample Data'!M322&gt;0),'Control Sample Data'!M322,$B$1),"")</f>
        <v/>
      </c>
      <c r="AT323" s="36" t="str">
        <f t="shared" si="174"/>
        <v/>
      </c>
      <c r="AU323" s="36" t="str">
        <f t="shared" si="175"/>
        <v/>
      </c>
      <c r="AV323" s="36" t="str">
        <f t="shared" si="176"/>
        <v/>
      </c>
      <c r="AW323" s="36" t="str">
        <f t="shared" si="177"/>
        <v/>
      </c>
      <c r="AX323" s="36" t="str">
        <f t="shared" si="178"/>
        <v/>
      </c>
      <c r="AY323" s="36" t="str">
        <f t="shared" si="179"/>
        <v/>
      </c>
      <c r="AZ323" s="36" t="str">
        <f t="shared" si="180"/>
        <v/>
      </c>
      <c r="BA323" s="36" t="str">
        <f t="shared" si="181"/>
        <v/>
      </c>
      <c r="BB323" s="36" t="str">
        <f t="shared" si="182"/>
        <v/>
      </c>
      <c r="BC323" s="36" t="str">
        <f t="shared" si="183"/>
        <v/>
      </c>
      <c r="BD323" s="36" t="str">
        <f t="shared" si="184"/>
        <v/>
      </c>
      <c r="BE323" s="36" t="str">
        <f t="shared" si="185"/>
        <v/>
      </c>
      <c r="BF323" s="36" t="str">
        <f t="shared" si="186"/>
        <v/>
      </c>
      <c r="BG323" s="36" t="str">
        <f t="shared" si="187"/>
        <v/>
      </c>
      <c r="BH323" s="36" t="str">
        <f t="shared" si="188"/>
        <v/>
      </c>
      <c r="BI323" s="36" t="str">
        <f t="shared" si="189"/>
        <v/>
      </c>
      <c r="BJ323" s="36" t="str">
        <f t="shared" si="190"/>
        <v/>
      </c>
      <c r="BK323" s="36" t="str">
        <f t="shared" si="191"/>
        <v/>
      </c>
      <c r="BL323" s="36" t="str">
        <f t="shared" si="192"/>
        <v/>
      </c>
      <c r="BM323" s="36" t="str">
        <f t="shared" si="193"/>
        <v/>
      </c>
      <c r="BN323" s="38" t="e">
        <f t="shared" si="214"/>
        <v>#DIV/0!</v>
      </c>
      <c r="BO323" s="38" t="e">
        <f t="shared" si="215"/>
        <v>#DIV/0!</v>
      </c>
      <c r="BP323" s="39" t="str">
        <f t="shared" si="194"/>
        <v/>
      </c>
      <c r="BQ323" s="39" t="str">
        <f t="shared" si="195"/>
        <v/>
      </c>
      <c r="BR323" s="39" t="str">
        <f t="shared" si="196"/>
        <v/>
      </c>
      <c r="BS323" s="39" t="str">
        <f t="shared" si="197"/>
        <v/>
      </c>
      <c r="BT323" s="39" t="str">
        <f t="shared" si="198"/>
        <v/>
      </c>
      <c r="BU323" s="39" t="str">
        <f t="shared" si="199"/>
        <v/>
      </c>
      <c r="BV323" s="39" t="str">
        <f t="shared" si="200"/>
        <v/>
      </c>
      <c r="BW323" s="39" t="str">
        <f t="shared" si="201"/>
        <v/>
      </c>
      <c r="BX323" s="39" t="str">
        <f t="shared" si="202"/>
        <v/>
      </c>
      <c r="BY323" s="39" t="str">
        <f t="shared" si="203"/>
        <v/>
      </c>
      <c r="BZ323" s="39" t="str">
        <f t="shared" si="204"/>
        <v/>
      </c>
      <c r="CA323" s="39" t="str">
        <f t="shared" si="205"/>
        <v/>
      </c>
      <c r="CB323" s="39" t="str">
        <f t="shared" si="206"/>
        <v/>
      </c>
      <c r="CC323" s="39" t="str">
        <f t="shared" si="207"/>
        <v/>
      </c>
      <c r="CD323" s="39" t="str">
        <f t="shared" si="208"/>
        <v/>
      </c>
      <c r="CE323" s="39" t="str">
        <f t="shared" si="209"/>
        <v/>
      </c>
      <c r="CF323" s="39" t="str">
        <f t="shared" si="210"/>
        <v/>
      </c>
      <c r="CG323" s="39" t="str">
        <f t="shared" si="211"/>
        <v/>
      </c>
      <c r="CH323" s="39" t="str">
        <f t="shared" si="212"/>
        <v/>
      </c>
      <c r="CI323" s="39" t="str">
        <f t="shared" si="213"/>
        <v/>
      </c>
    </row>
    <row r="324" spans="1:87">
      <c r="A324" s="18"/>
      <c r="B324" s="15" t="str">
        <f>'Gene Table'!E323</f>
        <v>mmu-miR-503-5p</v>
      </c>
      <c r="C324" s="15" t="str">
        <f>'Gene Table'!B323</f>
        <v>N09</v>
      </c>
      <c r="D324" s="16" t="str">
        <f>IF(SUM('Test Sample Data'!D$3:D$98)&gt;10,IF(AND(ISNUMBER('Test Sample Data'!D323),'Test Sample Data'!D323&lt;$B$1,'Test Sample Data'!D323&gt;0),'Test Sample Data'!D323,$B$1),"")</f>
        <v/>
      </c>
      <c r="E324" s="17" t="str">
        <f>IF(SUM('Test Sample Data'!E$3:E$98)&gt;10,IF(AND(ISNUMBER('Test Sample Data'!E323),'Test Sample Data'!E323&lt;$B$1,'Test Sample Data'!E323&gt;0),'Test Sample Data'!E323,$B$1),"")</f>
        <v/>
      </c>
      <c r="F324" s="17" t="str">
        <f>IF(SUM('Test Sample Data'!F$3:F$98)&gt;10,IF(AND(ISNUMBER('Test Sample Data'!F323),'Test Sample Data'!F323&lt;$B$1,'Test Sample Data'!F323&gt;0),'Test Sample Data'!F323,$B$1),"")</f>
        <v/>
      </c>
      <c r="G324" s="17" t="str">
        <f>IF(SUM('Test Sample Data'!G$3:G$98)&gt;10,IF(AND(ISNUMBER('Test Sample Data'!G323),'Test Sample Data'!G323&lt;$B$1,'Test Sample Data'!G323&gt;0),'Test Sample Data'!G323,$B$1),"")</f>
        <v/>
      </c>
      <c r="H324" s="17" t="str">
        <f>IF(SUM('Test Sample Data'!H$3:H$98)&gt;10,IF(AND(ISNUMBER('Test Sample Data'!H323),'Test Sample Data'!H323&lt;$B$1,'Test Sample Data'!H323&gt;0),'Test Sample Data'!H323,$B$1),"")</f>
        <v/>
      </c>
      <c r="I324" s="17" t="str">
        <f>IF(SUM('Test Sample Data'!I$3:I$98)&gt;10,IF(AND(ISNUMBER('Test Sample Data'!I323),'Test Sample Data'!I323&lt;$B$1,'Test Sample Data'!I323&gt;0),'Test Sample Data'!I323,$B$1),"")</f>
        <v/>
      </c>
      <c r="J324" s="17" t="str">
        <f>IF(SUM('Test Sample Data'!J$3:J$98)&gt;10,IF(AND(ISNUMBER('Test Sample Data'!J323),'Test Sample Data'!J323&lt;$B$1,'Test Sample Data'!J323&gt;0),'Test Sample Data'!J323,$B$1),"")</f>
        <v/>
      </c>
      <c r="K324" s="17" t="str">
        <f>IF(SUM('Test Sample Data'!K$3:K$98)&gt;10,IF(AND(ISNUMBER('Test Sample Data'!K323),'Test Sample Data'!K323&lt;$B$1,'Test Sample Data'!K323&gt;0),'Test Sample Data'!K323,$B$1),"")</f>
        <v/>
      </c>
      <c r="L324" s="17" t="str">
        <f>IF(SUM('Test Sample Data'!L$3:L$98)&gt;10,IF(AND(ISNUMBER('Test Sample Data'!L323),'Test Sample Data'!L323&lt;$B$1,'Test Sample Data'!L323&gt;0),'Test Sample Data'!L323,$B$1),"")</f>
        <v/>
      </c>
      <c r="M324" s="17" t="str">
        <f>IF(SUM('Test Sample Data'!M$3:M$98)&gt;10,IF(AND(ISNUMBER('Test Sample Data'!M323),'Test Sample Data'!M323&lt;$B$1,'Test Sample Data'!M323&gt;0),'Test Sample Data'!M323,$B$1),"")</f>
        <v/>
      </c>
      <c r="N324" s="17" t="str">
        <f>'Gene Table'!E323</f>
        <v>mmu-miR-503-5p</v>
      </c>
      <c r="O324" s="17" t="str">
        <f>'Gene Table'!B323</f>
        <v>N09</v>
      </c>
      <c r="P324" s="17" t="str">
        <f>IF(SUM('Control Sample Data'!D$3:D$98)&gt;10,IF(AND(ISNUMBER('Control Sample Data'!D323),'Control Sample Data'!D323&lt;$B$1,'Control Sample Data'!D323&gt;0),'Control Sample Data'!D323,$B$1),"")</f>
        <v/>
      </c>
      <c r="Q324" s="17" t="str">
        <f>IF(SUM('Control Sample Data'!E$3:E$98)&gt;10,IF(AND(ISNUMBER('Control Sample Data'!E323),'Control Sample Data'!E323&lt;$B$1,'Control Sample Data'!E323&gt;0),'Control Sample Data'!E323,$B$1),"")</f>
        <v/>
      </c>
      <c r="R324" s="17" t="str">
        <f>IF(SUM('Control Sample Data'!F$3:F$98)&gt;10,IF(AND(ISNUMBER('Control Sample Data'!F323),'Control Sample Data'!F323&lt;$B$1,'Control Sample Data'!F323&gt;0),'Control Sample Data'!F323,$B$1),"")</f>
        <v/>
      </c>
      <c r="S324" s="17" t="str">
        <f>IF(SUM('Control Sample Data'!G$3:G$98)&gt;10,IF(AND(ISNUMBER('Control Sample Data'!G323),'Control Sample Data'!G323&lt;$B$1,'Control Sample Data'!G323&gt;0),'Control Sample Data'!G323,$B$1),"")</f>
        <v/>
      </c>
      <c r="T324" s="17" t="str">
        <f>IF(SUM('Control Sample Data'!H$3:H$98)&gt;10,IF(AND(ISNUMBER('Control Sample Data'!H323),'Control Sample Data'!H323&lt;$B$1,'Control Sample Data'!H323&gt;0),'Control Sample Data'!H323,$B$1),"")</f>
        <v/>
      </c>
      <c r="U324" s="17" t="str">
        <f>IF(SUM('Control Sample Data'!I$3:I$98)&gt;10,IF(AND(ISNUMBER('Control Sample Data'!I323),'Control Sample Data'!I323&lt;$B$1,'Control Sample Data'!I323&gt;0),'Control Sample Data'!I323,$B$1),"")</f>
        <v/>
      </c>
      <c r="V324" s="17" t="str">
        <f>IF(SUM('Control Sample Data'!J$3:J$98)&gt;10,IF(AND(ISNUMBER('Control Sample Data'!J323),'Control Sample Data'!J323&lt;$B$1,'Control Sample Data'!J323&gt;0),'Control Sample Data'!J323,$B$1),"")</f>
        <v/>
      </c>
      <c r="W324" s="17" t="str">
        <f>IF(SUM('Control Sample Data'!K$3:K$98)&gt;10,IF(AND(ISNUMBER('Control Sample Data'!K323),'Control Sample Data'!K323&lt;$B$1,'Control Sample Data'!K323&gt;0),'Control Sample Data'!K323,$B$1),"")</f>
        <v/>
      </c>
      <c r="X324" s="17" t="str">
        <f>IF(SUM('Control Sample Data'!L$3:L$98)&gt;10,IF(AND(ISNUMBER('Control Sample Data'!L323),'Control Sample Data'!L323&lt;$B$1,'Control Sample Data'!L323&gt;0),'Control Sample Data'!L323,$B$1),"")</f>
        <v/>
      </c>
      <c r="Y324" s="17" t="str">
        <f>IF(SUM('Control Sample Data'!M$3:M$98)&gt;10,IF(AND(ISNUMBER('Control Sample Data'!M323),'Control Sample Data'!M323&lt;$B$1,'Control Sample Data'!M323&gt;0),'Control Sample Data'!M323,$B$1),"")</f>
        <v/>
      </c>
      <c r="AT324" s="36" t="str">
        <f t="shared" si="174"/>
        <v/>
      </c>
      <c r="AU324" s="36" t="str">
        <f t="shared" si="175"/>
        <v/>
      </c>
      <c r="AV324" s="36" t="str">
        <f t="shared" si="176"/>
        <v/>
      </c>
      <c r="AW324" s="36" t="str">
        <f t="shared" si="177"/>
        <v/>
      </c>
      <c r="AX324" s="36" t="str">
        <f t="shared" si="178"/>
        <v/>
      </c>
      <c r="AY324" s="36" t="str">
        <f t="shared" si="179"/>
        <v/>
      </c>
      <c r="AZ324" s="36" t="str">
        <f t="shared" si="180"/>
        <v/>
      </c>
      <c r="BA324" s="36" t="str">
        <f t="shared" si="181"/>
        <v/>
      </c>
      <c r="BB324" s="36" t="str">
        <f t="shared" si="182"/>
        <v/>
      </c>
      <c r="BC324" s="36" t="str">
        <f t="shared" si="183"/>
        <v/>
      </c>
      <c r="BD324" s="36" t="str">
        <f t="shared" si="184"/>
        <v/>
      </c>
      <c r="BE324" s="36" t="str">
        <f t="shared" si="185"/>
        <v/>
      </c>
      <c r="BF324" s="36" t="str">
        <f t="shared" si="186"/>
        <v/>
      </c>
      <c r="BG324" s="36" t="str">
        <f t="shared" si="187"/>
        <v/>
      </c>
      <c r="BH324" s="36" t="str">
        <f t="shared" si="188"/>
        <v/>
      </c>
      <c r="BI324" s="36" t="str">
        <f t="shared" si="189"/>
        <v/>
      </c>
      <c r="BJ324" s="36" t="str">
        <f t="shared" si="190"/>
        <v/>
      </c>
      <c r="BK324" s="36" t="str">
        <f t="shared" si="191"/>
        <v/>
      </c>
      <c r="BL324" s="36" t="str">
        <f t="shared" si="192"/>
        <v/>
      </c>
      <c r="BM324" s="36" t="str">
        <f t="shared" si="193"/>
        <v/>
      </c>
      <c r="BN324" s="38" t="e">
        <f t="shared" si="214"/>
        <v>#DIV/0!</v>
      </c>
      <c r="BO324" s="38" t="e">
        <f t="shared" si="215"/>
        <v>#DIV/0!</v>
      </c>
      <c r="BP324" s="39" t="str">
        <f t="shared" si="194"/>
        <v/>
      </c>
      <c r="BQ324" s="39" t="str">
        <f t="shared" si="195"/>
        <v/>
      </c>
      <c r="BR324" s="39" t="str">
        <f t="shared" si="196"/>
        <v/>
      </c>
      <c r="BS324" s="39" t="str">
        <f t="shared" si="197"/>
        <v/>
      </c>
      <c r="BT324" s="39" t="str">
        <f t="shared" si="198"/>
        <v/>
      </c>
      <c r="BU324" s="39" t="str">
        <f t="shared" si="199"/>
        <v/>
      </c>
      <c r="BV324" s="39" t="str">
        <f t="shared" si="200"/>
        <v/>
      </c>
      <c r="BW324" s="39" t="str">
        <f t="shared" si="201"/>
        <v/>
      </c>
      <c r="BX324" s="39" t="str">
        <f t="shared" si="202"/>
        <v/>
      </c>
      <c r="BY324" s="39" t="str">
        <f t="shared" si="203"/>
        <v/>
      </c>
      <c r="BZ324" s="39" t="str">
        <f t="shared" si="204"/>
        <v/>
      </c>
      <c r="CA324" s="39" t="str">
        <f t="shared" si="205"/>
        <v/>
      </c>
      <c r="CB324" s="39" t="str">
        <f t="shared" si="206"/>
        <v/>
      </c>
      <c r="CC324" s="39" t="str">
        <f t="shared" si="207"/>
        <v/>
      </c>
      <c r="CD324" s="39" t="str">
        <f t="shared" si="208"/>
        <v/>
      </c>
      <c r="CE324" s="39" t="str">
        <f t="shared" si="209"/>
        <v/>
      </c>
      <c r="CF324" s="39" t="str">
        <f t="shared" si="210"/>
        <v/>
      </c>
      <c r="CG324" s="39" t="str">
        <f t="shared" si="211"/>
        <v/>
      </c>
      <c r="CH324" s="39" t="str">
        <f t="shared" si="212"/>
        <v/>
      </c>
      <c r="CI324" s="39" t="str">
        <f t="shared" si="213"/>
        <v/>
      </c>
    </row>
    <row r="325" spans="1:87">
      <c r="A325" s="18"/>
      <c r="B325" s="15" t="str">
        <f>'Gene Table'!E324</f>
        <v>mmu-miR-664-3p</v>
      </c>
      <c r="C325" s="15" t="str">
        <f>'Gene Table'!B324</f>
        <v>N10</v>
      </c>
      <c r="D325" s="16" t="str">
        <f>IF(SUM('Test Sample Data'!D$3:D$98)&gt;10,IF(AND(ISNUMBER('Test Sample Data'!D324),'Test Sample Data'!D324&lt;$B$1,'Test Sample Data'!D324&gt;0),'Test Sample Data'!D324,$B$1),"")</f>
        <v/>
      </c>
      <c r="E325" s="17" t="str">
        <f>IF(SUM('Test Sample Data'!E$3:E$98)&gt;10,IF(AND(ISNUMBER('Test Sample Data'!E324),'Test Sample Data'!E324&lt;$B$1,'Test Sample Data'!E324&gt;0),'Test Sample Data'!E324,$B$1),"")</f>
        <v/>
      </c>
      <c r="F325" s="17" t="str">
        <f>IF(SUM('Test Sample Data'!F$3:F$98)&gt;10,IF(AND(ISNUMBER('Test Sample Data'!F324),'Test Sample Data'!F324&lt;$B$1,'Test Sample Data'!F324&gt;0),'Test Sample Data'!F324,$B$1),"")</f>
        <v/>
      </c>
      <c r="G325" s="17" t="str">
        <f>IF(SUM('Test Sample Data'!G$3:G$98)&gt;10,IF(AND(ISNUMBER('Test Sample Data'!G324),'Test Sample Data'!G324&lt;$B$1,'Test Sample Data'!G324&gt;0),'Test Sample Data'!G324,$B$1),"")</f>
        <v/>
      </c>
      <c r="H325" s="17" t="str">
        <f>IF(SUM('Test Sample Data'!H$3:H$98)&gt;10,IF(AND(ISNUMBER('Test Sample Data'!H324),'Test Sample Data'!H324&lt;$B$1,'Test Sample Data'!H324&gt;0),'Test Sample Data'!H324,$B$1),"")</f>
        <v/>
      </c>
      <c r="I325" s="17" t="str">
        <f>IF(SUM('Test Sample Data'!I$3:I$98)&gt;10,IF(AND(ISNUMBER('Test Sample Data'!I324),'Test Sample Data'!I324&lt;$B$1,'Test Sample Data'!I324&gt;0),'Test Sample Data'!I324,$B$1),"")</f>
        <v/>
      </c>
      <c r="J325" s="17" t="str">
        <f>IF(SUM('Test Sample Data'!J$3:J$98)&gt;10,IF(AND(ISNUMBER('Test Sample Data'!J324),'Test Sample Data'!J324&lt;$B$1,'Test Sample Data'!J324&gt;0),'Test Sample Data'!J324,$B$1),"")</f>
        <v/>
      </c>
      <c r="K325" s="17" t="str">
        <f>IF(SUM('Test Sample Data'!K$3:K$98)&gt;10,IF(AND(ISNUMBER('Test Sample Data'!K324),'Test Sample Data'!K324&lt;$B$1,'Test Sample Data'!K324&gt;0),'Test Sample Data'!K324,$B$1),"")</f>
        <v/>
      </c>
      <c r="L325" s="17" t="str">
        <f>IF(SUM('Test Sample Data'!L$3:L$98)&gt;10,IF(AND(ISNUMBER('Test Sample Data'!L324),'Test Sample Data'!L324&lt;$B$1,'Test Sample Data'!L324&gt;0),'Test Sample Data'!L324,$B$1),"")</f>
        <v/>
      </c>
      <c r="M325" s="17" t="str">
        <f>IF(SUM('Test Sample Data'!M$3:M$98)&gt;10,IF(AND(ISNUMBER('Test Sample Data'!M324),'Test Sample Data'!M324&lt;$B$1,'Test Sample Data'!M324&gt;0),'Test Sample Data'!M324,$B$1),"")</f>
        <v/>
      </c>
      <c r="N325" s="17" t="str">
        <f>'Gene Table'!E324</f>
        <v>mmu-miR-664-3p</v>
      </c>
      <c r="O325" s="17" t="str">
        <f>'Gene Table'!B324</f>
        <v>N10</v>
      </c>
      <c r="P325" s="17" t="str">
        <f>IF(SUM('Control Sample Data'!D$3:D$98)&gt;10,IF(AND(ISNUMBER('Control Sample Data'!D324),'Control Sample Data'!D324&lt;$B$1,'Control Sample Data'!D324&gt;0),'Control Sample Data'!D324,$B$1),"")</f>
        <v/>
      </c>
      <c r="Q325" s="17" t="str">
        <f>IF(SUM('Control Sample Data'!E$3:E$98)&gt;10,IF(AND(ISNUMBER('Control Sample Data'!E324),'Control Sample Data'!E324&lt;$B$1,'Control Sample Data'!E324&gt;0),'Control Sample Data'!E324,$B$1),"")</f>
        <v/>
      </c>
      <c r="R325" s="17" t="str">
        <f>IF(SUM('Control Sample Data'!F$3:F$98)&gt;10,IF(AND(ISNUMBER('Control Sample Data'!F324),'Control Sample Data'!F324&lt;$B$1,'Control Sample Data'!F324&gt;0),'Control Sample Data'!F324,$B$1),"")</f>
        <v/>
      </c>
      <c r="S325" s="17" t="str">
        <f>IF(SUM('Control Sample Data'!G$3:G$98)&gt;10,IF(AND(ISNUMBER('Control Sample Data'!G324),'Control Sample Data'!G324&lt;$B$1,'Control Sample Data'!G324&gt;0),'Control Sample Data'!G324,$B$1),"")</f>
        <v/>
      </c>
      <c r="T325" s="17" t="str">
        <f>IF(SUM('Control Sample Data'!H$3:H$98)&gt;10,IF(AND(ISNUMBER('Control Sample Data'!H324),'Control Sample Data'!H324&lt;$B$1,'Control Sample Data'!H324&gt;0),'Control Sample Data'!H324,$B$1),"")</f>
        <v/>
      </c>
      <c r="U325" s="17" t="str">
        <f>IF(SUM('Control Sample Data'!I$3:I$98)&gt;10,IF(AND(ISNUMBER('Control Sample Data'!I324),'Control Sample Data'!I324&lt;$B$1,'Control Sample Data'!I324&gt;0),'Control Sample Data'!I324,$B$1),"")</f>
        <v/>
      </c>
      <c r="V325" s="17" t="str">
        <f>IF(SUM('Control Sample Data'!J$3:J$98)&gt;10,IF(AND(ISNUMBER('Control Sample Data'!J324),'Control Sample Data'!J324&lt;$B$1,'Control Sample Data'!J324&gt;0),'Control Sample Data'!J324,$B$1),"")</f>
        <v/>
      </c>
      <c r="W325" s="17" t="str">
        <f>IF(SUM('Control Sample Data'!K$3:K$98)&gt;10,IF(AND(ISNUMBER('Control Sample Data'!K324),'Control Sample Data'!K324&lt;$B$1,'Control Sample Data'!K324&gt;0),'Control Sample Data'!K324,$B$1),"")</f>
        <v/>
      </c>
      <c r="X325" s="17" t="str">
        <f>IF(SUM('Control Sample Data'!L$3:L$98)&gt;10,IF(AND(ISNUMBER('Control Sample Data'!L324),'Control Sample Data'!L324&lt;$B$1,'Control Sample Data'!L324&gt;0),'Control Sample Data'!L324,$B$1),"")</f>
        <v/>
      </c>
      <c r="Y325" s="17" t="str">
        <f>IF(SUM('Control Sample Data'!M$3:M$98)&gt;10,IF(AND(ISNUMBER('Control Sample Data'!M324),'Control Sample Data'!M324&lt;$B$1,'Control Sample Data'!M324&gt;0),'Control Sample Data'!M324,$B$1),"")</f>
        <v/>
      </c>
      <c r="AT325" s="36" t="str">
        <f t="shared" ref="AT325:AT387" si="216">IF(ISERROR(D325-Z$26),"",D325-Z$26)</f>
        <v/>
      </c>
      <c r="AU325" s="36" t="str">
        <f t="shared" ref="AU325:AU387" si="217">IF(ISERROR(E325-AA$26),"",E325-AA$26)</f>
        <v/>
      </c>
      <c r="AV325" s="36" t="str">
        <f t="shared" ref="AV325:AV387" si="218">IF(ISERROR(F325-AB$26),"",F325-AB$26)</f>
        <v/>
      </c>
      <c r="AW325" s="36" t="str">
        <f t="shared" ref="AW325:AW387" si="219">IF(ISERROR(G325-AC$26),"",G325-AC$26)</f>
        <v/>
      </c>
      <c r="AX325" s="36" t="str">
        <f t="shared" ref="AX325:AX387" si="220">IF(ISERROR(H325-AD$26),"",H325-AD$26)</f>
        <v/>
      </c>
      <c r="AY325" s="36" t="str">
        <f t="shared" ref="AY325:AY387" si="221">IF(ISERROR(I325-AE$26),"",I325-AE$26)</f>
        <v/>
      </c>
      <c r="AZ325" s="36" t="str">
        <f t="shared" ref="AZ325:AZ387" si="222">IF(ISERROR(J325-AF$26),"",J325-AF$26)</f>
        <v/>
      </c>
      <c r="BA325" s="36" t="str">
        <f t="shared" ref="BA325:BA387" si="223">IF(ISERROR(K325-AG$26),"",K325-AG$26)</f>
        <v/>
      </c>
      <c r="BB325" s="36" t="str">
        <f t="shared" ref="BB325:BB387" si="224">IF(ISERROR(L325-AH$26),"",L325-AH$26)</f>
        <v/>
      </c>
      <c r="BC325" s="36" t="str">
        <f t="shared" ref="BC325:BC387" si="225">IF(ISERROR(M325-AI$26),"",M325-AI$26)</f>
        <v/>
      </c>
      <c r="BD325" s="36" t="str">
        <f t="shared" ref="BD325:BD387" si="226">IF(ISERROR(P325-AJ$26),"",P325-AJ$26)</f>
        <v/>
      </c>
      <c r="BE325" s="36" t="str">
        <f t="shared" ref="BE325:BE387" si="227">IF(ISERROR(Q325-AK$26),"",Q325-AK$26)</f>
        <v/>
      </c>
      <c r="BF325" s="36" t="str">
        <f t="shared" ref="BF325:BF387" si="228">IF(ISERROR(R325-AL$26),"",R325-AL$26)</f>
        <v/>
      </c>
      <c r="BG325" s="36" t="str">
        <f t="shared" ref="BG325:BG387" si="229">IF(ISERROR(S325-AM$26),"",S325-AM$26)</f>
        <v/>
      </c>
      <c r="BH325" s="36" t="str">
        <f t="shared" ref="BH325:BH387" si="230">IF(ISERROR(T325-AN$26),"",T325-AN$26)</f>
        <v/>
      </c>
      <c r="BI325" s="36" t="str">
        <f t="shared" ref="BI325:BI387" si="231">IF(ISERROR(U325-AO$26),"",U325-AO$26)</f>
        <v/>
      </c>
      <c r="BJ325" s="36" t="str">
        <f t="shared" ref="BJ325:BJ387" si="232">IF(ISERROR(V325-AP$26),"",V325-AP$26)</f>
        <v/>
      </c>
      <c r="BK325" s="36" t="str">
        <f t="shared" ref="BK325:BK387" si="233">IF(ISERROR(W325-AQ$26),"",W325-AQ$26)</f>
        <v/>
      </c>
      <c r="BL325" s="36" t="str">
        <f t="shared" ref="BL325:BL387" si="234">IF(ISERROR(X325-AR$26),"",X325-AR$26)</f>
        <v/>
      </c>
      <c r="BM325" s="36" t="str">
        <f t="shared" ref="BM325:BM387" si="235">IF(ISERROR(Y325-AS$26),"",Y325-AS$26)</f>
        <v/>
      </c>
      <c r="BN325" s="38" t="e">
        <f t="shared" si="214"/>
        <v>#DIV/0!</v>
      </c>
      <c r="BO325" s="38" t="e">
        <f t="shared" si="215"/>
        <v>#DIV/0!</v>
      </c>
      <c r="BP325" s="39" t="str">
        <f t="shared" ref="BP325:BP387" si="236">IF(ISNUMBER(AT325),POWER(2,-AT325),"")</f>
        <v/>
      </c>
      <c r="BQ325" s="39" t="str">
        <f t="shared" ref="BQ325:BQ387" si="237">IF(ISNUMBER(AU325),POWER(2,-AU325),"")</f>
        <v/>
      </c>
      <c r="BR325" s="39" t="str">
        <f t="shared" ref="BR325:BR387" si="238">IF(ISNUMBER(AV325),POWER(2,-AV325),"")</f>
        <v/>
      </c>
      <c r="BS325" s="39" t="str">
        <f t="shared" ref="BS325:BS387" si="239">IF(ISNUMBER(AW325),POWER(2,-AW325),"")</f>
        <v/>
      </c>
      <c r="BT325" s="39" t="str">
        <f t="shared" ref="BT325:BT387" si="240">IF(ISNUMBER(AX325),POWER(2,-AX325),"")</f>
        <v/>
      </c>
      <c r="BU325" s="39" t="str">
        <f t="shared" ref="BU325:BU387" si="241">IF(ISNUMBER(AY325),POWER(2,-AY325),"")</f>
        <v/>
      </c>
      <c r="BV325" s="39" t="str">
        <f t="shared" ref="BV325:BV387" si="242">IF(ISNUMBER(AZ325),POWER(2,-AZ325),"")</f>
        <v/>
      </c>
      <c r="BW325" s="39" t="str">
        <f t="shared" ref="BW325:BW387" si="243">IF(ISNUMBER(BA325),POWER(2,-BA325),"")</f>
        <v/>
      </c>
      <c r="BX325" s="39" t="str">
        <f t="shared" ref="BX325:BX387" si="244">IF(ISNUMBER(BB325),POWER(2,-BB325),"")</f>
        <v/>
      </c>
      <c r="BY325" s="39" t="str">
        <f t="shared" ref="BY325:BY387" si="245">IF(ISNUMBER(BC325),POWER(2,-BC325),"")</f>
        <v/>
      </c>
      <c r="BZ325" s="39" t="str">
        <f t="shared" ref="BZ325:BZ387" si="246">IF(ISNUMBER(BD325),POWER(2,-BD325),"")</f>
        <v/>
      </c>
      <c r="CA325" s="39" t="str">
        <f t="shared" ref="CA325:CA387" si="247">IF(ISNUMBER(BE325),POWER(2,-BE325),"")</f>
        <v/>
      </c>
      <c r="CB325" s="39" t="str">
        <f t="shared" ref="CB325:CB387" si="248">IF(ISNUMBER(BF325),POWER(2,-BF325),"")</f>
        <v/>
      </c>
      <c r="CC325" s="39" t="str">
        <f t="shared" ref="CC325:CC387" si="249">IF(ISNUMBER(BG325),POWER(2,-BG325),"")</f>
        <v/>
      </c>
      <c r="CD325" s="39" t="str">
        <f t="shared" ref="CD325:CD387" si="250">IF(ISNUMBER(BH325),POWER(2,-BH325),"")</f>
        <v/>
      </c>
      <c r="CE325" s="39" t="str">
        <f t="shared" ref="CE325:CE387" si="251">IF(ISNUMBER(BI325),POWER(2,-BI325),"")</f>
        <v/>
      </c>
      <c r="CF325" s="39" t="str">
        <f t="shared" ref="CF325:CF387" si="252">IF(ISNUMBER(BJ325),POWER(2,-BJ325),"")</f>
        <v/>
      </c>
      <c r="CG325" s="39" t="str">
        <f t="shared" ref="CG325:CG387" si="253">IF(ISNUMBER(BK325),POWER(2,-BK325),"")</f>
        <v/>
      </c>
      <c r="CH325" s="39" t="str">
        <f t="shared" ref="CH325:CH387" si="254">IF(ISNUMBER(BL325),POWER(2,-BL325),"")</f>
        <v/>
      </c>
      <c r="CI325" s="39" t="str">
        <f t="shared" ref="CI325:CI387" si="255">IF(ISNUMBER(BM325),POWER(2,-BM325),"")</f>
        <v/>
      </c>
    </row>
    <row r="326" spans="1:87">
      <c r="A326" s="18"/>
      <c r="B326" s="15" t="str">
        <f>'Gene Table'!E325</f>
        <v>mmu-miR-505-3p</v>
      </c>
      <c r="C326" s="15" t="str">
        <f>'Gene Table'!B325</f>
        <v>N11</v>
      </c>
      <c r="D326" s="16" t="str">
        <f>IF(SUM('Test Sample Data'!D$3:D$98)&gt;10,IF(AND(ISNUMBER('Test Sample Data'!D325),'Test Sample Data'!D325&lt;$B$1,'Test Sample Data'!D325&gt;0),'Test Sample Data'!D325,$B$1),"")</f>
        <v/>
      </c>
      <c r="E326" s="17" t="str">
        <f>IF(SUM('Test Sample Data'!E$3:E$98)&gt;10,IF(AND(ISNUMBER('Test Sample Data'!E325),'Test Sample Data'!E325&lt;$B$1,'Test Sample Data'!E325&gt;0),'Test Sample Data'!E325,$B$1),"")</f>
        <v/>
      </c>
      <c r="F326" s="17" t="str">
        <f>IF(SUM('Test Sample Data'!F$3:F$98)&gt;10,IF(AND(ISNUMBER('Test Sample Data'!F325),'Test Sample Data'!F325&lt;$B$1,'Test Sample Data'!F325&gt;0),'Test Sample Data'!F325,$B$1),"")</f>
        <v/>
      </c>
      <c r="G326" s="17" t="str">
        <f>IF(SUM('Test Sample Data'!G$3:G$98)&gt;10,IF(AND(ISNUMBER('Test Sample Data'!G325),'Test Sample Data'!G325&lt;$B$1,'Test Sample Data'!G325&gt;0),'Test Sample Data'!G325,$B$1),"")</f>
        <v/>
      </c>
      <c r="H326" s="17" t="str">
        <f>IF(SUM('Test Sample Data'!H$3:H$98)&gt;10,IF(AND(ISNUMBER('Test Sample Data'!H325),'Test Sample Data'!H325&lt;$B$1,'Test Sample Data'!H325&gt;0),'Test Sample Data'!H325,$B$1),"")</f>
        <v/>
      </c>
      <c r="I326" s="17" t="str">
        <f>IF(SUM('Test Sample Data'!I$3:I$98)&gt;10,IF(AND(ISNUMBER('Test Sample Data'!I325),'Test Sample Data'!I325&lt;$B$1,'Test Sample Data'!I325&gt;0),'Test Sample Data'!I325,$B$1),"")</f>
        <v/>
      </c>
      <c r="J326" s="17" t="str">
        <f>IF(SUM('Test Sample Data'!J$3:J$98)&gt;10,IF(AND(ISNUMBER('Test Sample Data'!J325),'Test Sample Data'!J325&lt;$B$1,'Test Sample Data'!J325&gt;0),'Test Sample Data'!J325,$B$1),"")</f>
        <v/>
      </c>
      <c r="K326" s="17" t="str">
        <f>IF(SUM('Test Sample Data'!K$3:K$98)&gt;10,IF(AND(ISNUMBER('Test Sample Data'!K325),'Test Sample Data'!K325&lt;$B$1,'Test Sample Data'!K325&gt;0),'Test Sample Data'!K325,$B$1),"")</f>
        <v/>
      </c>
      <c r="L326" s="17" t="str">
        <f>IF(SUM('Test Sample Data'!L$3:L$98)&gt;10,IF(AND(ISNUMBER('Test Sample Data'!L325),'Test Sample Data'!L325&lt;$B$1,'Test Sample Data'!L325&gt;0),'Test Sample Data'!L325,$B$1),"")</f>
        <v/>
      </c>
      <c r="M326" s="17" t="str">
        <f>IF(SUM('Test Sample Data'!M$3:M$98)&gt;10,IF(AND(ISNUMBER('Test Sample Data'!M325),'Test Sample Data'!M325&lt;$B$1,'Test Sample Data'!M325&gt;0),'Test Sample Data'!M325,$B$1),"")</f>
        <v/>
      </c>
      <c r="N326" s="17" t="str">
        <f>'Gene Table'!E325</f>
        <v>mmu-miR-505-3p</v>
      </c>
      <c r="O326" s="17" t="str">
        <f>'Gene Table'!B325</f>
        <v>N11</v>
      </c>
      <c r="P326" s="17" t="str">
        <f>IF(SUM('Control Sample Data'!D$3:D$98)&gt;10,IF(AND(ISNUMBER('Control Sample Data'!D325),'Control Sample Data'!D325&lt;$B$1,'Control Sample Data'!D325&gt;0),'Control Sample Data'!D325,$B$1),"")</f>
        <v/>
      </c>
      <c r="Q326" s="17" t="str">
        <f>IF(SUM('Control Sample Data'!E$3:E$98)&gt;10,IF(AND(ISNUMBER('Control Sample Data'!E325),'Control Sample Data'!E325&lt;$B$1,'Control Sample Data'!E325&gt;0),'Control Sample Data'!E325,$B$1),"")</f>
        <v/>
      </c>
      <c r="R326" s="17" t="str">
        <f>IF(SUM('Control Sample Data'!F$3:F$98)&gt;10,IF(AND(ISNUMBER('Control Sample Data'!F325),'Control Sample Data'!F325&lt;$B$1,'Control Sample Data'!F325&gt;0),'Control Sample Data'!F325,$B$1),"")</f>
        <v/>
      </c>
      <c r="S326" s="17" t="str">
        <f>IF(SUM('Control Sample Data'!G$3:G$98)&gt;10,IF(AND(ISNUMBER('Control Sample Data'!G325),'Control Sample Data'!G325&lt;$B$1,'Control Sample Data'!G325&gt;0),'Control Sample Data'!G325,$B$1),"")</f>
        <v/>
      </c>
      <c r="T326" s="17" t="str">
        <f>IF(SUM('Control Sample Data'!H$3:H$98)&gt;10,IF(AND(ISNUMBER('Control Sample Data'!H325),'Control Sample Data'!H325&lt;$B$1,'Control Sample Data'!H325&gt;0),'Control Sample Data'!H325,$B$1),"")</f>
        <v/>
      </c>
      <c r="U326" s="17" t="str">
        <f>IF(SUM('Control Sample Data'!I$3:I$98)&gt;10,IF(AND(ISNUMBER('Control Sample Data'!I325),'Control Sample Data'!I325&lt;$B$1,'Control Sample Data'!I325&gt;0),'Control Sample Data'!I325,$B$1),"")</f>
        <v/>
      </c>
      <c r="V326" s="17" t="str">
        <f>IF(SUM('Control Sample Data'!J$3:J$98)&gt;10,IF(AND(ISNUMBER('Control Sample Data'!J325),'Control Sample Data'!J325&lt;$B$1,'Control Sample Data'!J325&gt;0),'Control Sample Data'!J325,$B$1),"")</f>
        <v/>
      </c>
      <c r="W326" s="17" t="str">
        <f>IF(SUM('Control Sample Data'!K$3:K$98)&gt;10,IF(AND(ISNUMBER('Control Sample Data'!K325),'Control Sample Data'!K325&lt;$B$1,'Control Sample Data'!K325&gt;0),'Control Sample Data'!K325,$B$1),"")</f>
        <v/>
      </c>
      <c r="X326" s="17" t="str">
        <f>IF(SUM('Control Sample Data'!L$3:L$98)&gt;10,IF(AND(ISNUMBER('Control Sample Data'!L325),'Control Sample Data'!L325&lt;$B$1,'Control Sample Data'!L325&gt;0),'Control Sample Data'!L325,$B$1),"")</f>
        <v/>
      </c>
      <c r="Y326" s="17" t="str">
        <f>IF(SUM('Control Sample Data'!M$3:M$98)&gt;10,IF(AND(ISNUMBER('Control Sample Data'!M325),'Control Sample Data'!M325&lt;$B$1,'Control Sample Data'!M325&gt;0),'Control Sample Data'!M325,$B$1),"")</f>
        <v/>
      </c>
      <c r="AT326" s="36" t="str">
        <f t="shared" si="216"/>
        <v/>
      </c>
      <c r="AU326" s="36" t="str">
        <f t="shared" si="217"/>
        <v/>
      </c>
      <c r="AV326" s="36" t="str">
        <f t="shared" si="218"/>
        <v/>
      </c>
      <c r="AW326" s="36" t="str">
        <f t="shared" si="219"/>
        <v/>
      </c>
      <c r="AX326" s="36" t="str">
        <f t="shared" si="220"/>
        <v/>
      </c>
      <c r="AY326" s="36" t="str">
        <f t="shared" si="221"/>
        <v/>
      </c>
      <c r="AZ326" s="36" t="str">
        <f t="shared" si="222"/>
        <v/>
      </c>
      <c r="BA326" s="36" t="str">
        <f t="shared" si="223"/>
        <v/>
      </c>
      <c r="BB326" s="36" t="str">
        <f t="shared" si="224"/>
        <v/>
      </c>
      <c r="BC326" s="36" t="str">
        <f t="shared" si="225"/>
        <v/>
      </c>
      <c r="BD326" s="36" t="str">
        <f t="shared" si="226"/>
        <v/>
      </c>
      <c r="BE326" s="36" t="str">
        <f t="shared" si="227"/>
        <v/>
      </c>
      <c r="BF326" s="36" t="str">
        <f t="shared" si="228"/>
        <v/>
      </c>
      <c r="BG326" s="36" t="str">
        <f t="shared" si="229"/>
        <v/>
      </c>
      <c r="BH326" s="36" t="str">
        <f t="shared" si="230"/>
        <v/>
      </c>
      <c r="BI326" s="36" t="str">
        <f t="shared" si="231"/>
        <v/>
      </c>
      <c r="BJ326" s="36" t="str">
        <f t="shared" si="232"/>
        <v/>
      </c>
      <c r="BK326" s="36" t="str">
        <f t="shared" si="233"/>
        <v/>
      </c>
      <c r="BL326" s="36" t="str">
        <f t="shared" si="234"/>
        <v/>
      </c>
      <c r="BM326" s="36" t="str">
        <f t="shared" si="235"/>
        <v/>
      </c>
      <c r="BN326" s="38" t="e">
        <f t="shared" si="214"/>
        <v>#DIV/0!</v>
      </c>
      <c r="BO326" s="38" t="e">
        <f t="shared" si="215"/>
        <v>#DIV/0!</v>
      </c>
      <c r="BP326" s="39" t="str">
        <f t="shared" si="236"/>
        <v/>
      </c>
      <c r="BQ326" s="39" t="str">
        <f t="shared" si="237"/>
        <v/>
      </c>
      <c r="BR326" s="39" t="str">
        <f t="shared" si="238"/>
        <v/>
      </c>
      <c r="BS326" s="39" t="str">
        <f t="shared" si="239"/>
        <v/>
      </c>
      <c r="BT326" s="39" t="str">
        <f t="shared" si="240"/>
        <v/>
      </c>
      <c r="BU326" s="39" t="str">
        <f t="shared" si="241"/>
        <v/>
      </c>
      <c r="BV326" s="39" t="str">
        <f t="shared" si="242"/>
        <v/>
      </c>
      <c r="BW326" s="39" t="str">
        <f t="shared" si="243"/>
        <v/>
      </c>
      <c r="BX326" s="39" t="str">
        <f t="shared" si="244"/>
        <v/>
      </c>
      <c r="BY326" s="39" t="str">
        <f t="shared" si="245"/>
        <v/>
      </c>
      <c r="BZ326" s="39" t="str">
        <f t="shared" si="246"/>
        <v/>
      </c>
      <c r="CA326" s="39" t="str">
        <f t="shared" si="247"/>
        <v/>
      </c>
      <c r="CB326" s="39" t="str">
        <f t="shared" si="248"/>
        <v/>
      </c>
      <c r="CC326" s="39" t="str">
        <f t="shared" si="249"/>
        <v/>
      </c>
      <c r="CD326" s="39" t="str">
        <f t="shared" si="250"/>
        <v/>
      </c>
      <c r="CE326" s="39" t="str">
        <f t="shared" si="251"/>
        <v/>
      </c>
      <c r="CF326" s="39" t="str">
        <f t="shared" si="252"/>
        <v/>
      </c>
      <c r="CG326" s="39" t="str">
        <f t="shared" si="253"/>
        <v/>
      </c>
      <c r="CH326" s="39" t="str">
        <f t="shared" si="254"/>
        <v/>
      </c>
      <c r="CI326" s="39" t="str">
        <f t="shared" si="255"/>
        <v/>
      </c>
    </row>
    <row r="327" spans="1:87">
      <c r="A327" s="18"/>
      <c r="B327" s="15" t="str">
        <f>'Gene Table'!E326</f>
        <v>mmu-miR-674-5p</v>
      </c>
      <c r="C327" s="15" t="str">
        <f>'Gene Table'!B326</f>
        <v>N12</v>
      </c>
      <c r="D327" s="16" t="str">
        <f>IF(SUM('Test Sample Data'!D$3:D$98)&gt;10,IF(AND(ISNUMBER('Test Sample Data'!D326),'Test Sample Data'!D326&lt;$B$1,'Test Sample Data'!D326&gt;0),'Test Sample Data'!D326,$B$1),"")</f>
        <v/>
      </c>
      <c r="E327" s="17" t="str">
        <f>IF(SUM('Test Sample Data'!E$3:E$98)&gt;10,IF(AND(ISNUMBER('Test Sample Data'!E326),'Test Sample Data'!E326&lt;$B$1,'Test Sample Data'!E326&gt;0),'Test Sample Data'!E326,$B$1),"")</f>
        <v/>
      </c>
      <c r="F327" s="17" t="str">
        <f>IF(SUM('Test Sample Data'!F$3:F$98)&gt;10,IF(AND(ISNUMBER('Test Sample Data'!F326),'Test Sample Data'!F326&lt;$B$1,'Test Sample Data'!F326&gt;0),'Test Sample Data'!F326,$B$1),"")</f>
        <v/>
      </c>
      <c r="G327" s="17" t="str">
        <f>IF(SUM('Test Sample Data'!G$3:G$98)&gt;10,IF(AND(ISNUMBER('Test Sample Data'!G326),'Test Sample Data'!G326&lt;$B$1,'Test Sample Data'!G326&gt;0),'Test Sample Data'!G326,$B$1),"")</f>
        <v/>
      </c>
      <c r="H327" s="17" t="str">
        <f>IF(SUM('Test Sample Data'!H$3:H$98)&gt;10,IF(AND(ISNUMBER('Test Sample Data'!H326),'Test Sample Data'!H326&lt;$B$1,'Test Sample Data'!H326&gt;0),'Test Sample Data'!H326,$B$1),"")</f>
        <v/>
      </c>
      <c r="I327" s="17" t="str">
        <f>IF(SUM('Test Sample Data'!I$3:I$98)&gt;10,IF(AND(ISNUMBER('Test Sample Data'!I326),'Test Sample Data'!I326&lt;$B$1,'Test Sample Data'!I326&gt;0),'Test Sample Data'!I326,$B$1),"")</f>
        <v/>
      </c>
      <c r="J327" s="17" t="str">
        <f>IF(SUM('Test Sample Data'!J$3:J$98)&gt;10,IF(AND(ISNUMBER('Test Sample Data'!J326),'Test Sample Data'!J326&lt;$B$1,'Test Sample Data'!J326&gt;0),'Test Sample Data'!J326,$B$1),"")</f>
        <v/>
      </c>
      <c r="K327" s="17" t="str">
        <f>IF(SUM('Test Sample Data'!K$3:K$98)&gt;10,IF(AND(ISNUMBER('Test Sample Data'!K326),'Test Sample Data'!K326&lt;$B$1,'Test Sample Data'!K326&gt;0),'Test Sample Data'!K326,$B$1),"")</f>
        <v/>
      </c>
      <c r="L327" s="17" t="str">
        <f>IF(SUM('Test Sample Data'!L$3:L$98)&gt;10,IF(AND(ISNUMBER('Test Sample Data'!L326),'Test Sample Data'!L326&lt;$B$1,'Test Sample Data'!L326&gt;0),'Test Sample Data'!L326,$B$1),"")</f>
        <v/>
      </c>
      <c r="M327" s="17" t="str">
        <f>IF(SUM('Test Sample Data'!M$3:M$98)&gt;10,IF(AND(ISNUMBER('Test Sample Data'!M326),'Test Sample Data'!M326&lt;$B$1,'Test Sample Data'!M326&gt;0),'Test Sample Data'!M326,$B$1),"")</f>
        <v/>
      </c>
      <c r="N327" s="17" t="str">
        <f>'Gene Table'!E326</f>
        <v>mmu-miR-674-5p</v>
      </c>
      <c r="O327" s="17" t="str">
        <f>'Gene Table'!B326</f>
        <v>N12</v>
      </c>
      <c r="P327" s="17" t="str">
        <f>IF(SUM('Control Sample Data'!D$3:D$98)&gt;10,IF(AND(ISNUMBER('Control Sample Data'!D326),'Control Sample Data'!D326&lt;$B$1,'Control Sample Data'!D326&gt;0),'Control Sample Data'!D326,$B$1),"")</f>
        <v/>
      </c>
      <c r="Q327" s="17" t="str">
        <f>IF(SUM('Control Sample Data'!E$3:E$98)&gt;10,IF(AND(ISNUMBER('Control Sample Data'!E326),'Control Sample Data'!E326&lt;$B$1,'Control Sample Data'!E326&gt;0),'Control Sample Data'!E326,$B$1),"")</f>
        <v/>
      </c>
      <c r="R327" s="17" t="str">
        <f>IF(SUM('Control Sample Data'!F$3:F$98)&gt;10,IF(AND(ISNUMBER('Control Sample Data'!F326),'Control Sample Data'!F326&lt;$B$1,'Control Sample Data'!F326&gt;0),'Control Sample Data'!F326,$B$1),"")</f>
        <v/>
      </c>
      <c r="S327" s="17" t="str">
        <f>IF(SUM('Control Sample Data'!G$3:G$98)&gt;10,IF(AND(ISNUMBER('Control Sample Data'!G326),'Control Sample Data'!G326&lt;$B$1,'Control Sample Data'!G326&gt;0),'Control Sample Data'!G326,$B$1),"")</f>
        <v/>
      </c>
      <c r="T327" s="17" t="str">
        <f>IF(SUM('Control Sample Data'!H$3:H$98)&gt;10,IF(AND(ISNUMBER('Control Sample Data'!H326),'Control Sample Data'!H326&lt;$B$1,'Control Sample Data'!H326&gt;0),'Control Sample Data'!H326,$B$1),"")</f>
        <v/>
      </c>
      <c r="U327" s="17" t="str">
        <f>IF(SUM('Control Sample Data'!I$3:I$98)&gt;10,IF(AND(ISNUMBER('Control Sample Data'!I326),'Control Sample Data'!I326&lt;$B$1,'Control Sample Data'!I326&gt;0),'Control Sample Data'!I326,$B$1),"")</f>
        <v/>
      </c>
      <c r="V327" s="17" t="str">
        <f>IF(SUM('Control Sample Data'!J$3:J$98)&gt;10,IF(AND(ISNUMBER('Control Sample Data'!J326),'Control Sample Data'!J326&lt;$B$1,'Control Sample Data'!J326&gt;0),'Control Sample Data'!J326,$B$1),"")</f>
        <v/>
      </c>
      <c r="W327" s="17" t="str">
        <f>IF(SUM('Control Sample Data'!K$3:K$98)&gt;10,IF(AND(ISNUMBER('Control Sample Data'!K326),'Control Sample Data'!K326&lt;$B$1,'Control Sample Data'!K326&gt;0),'Control Sample Data'!K326,$B$1),"")</f>
        <v/>
      </c>
      <c r="X327" s="17" t="str">
        <f>IF(SUM('Control Sample Data'!L$3:L$98)&gt;10,IF(AND(ISNUMBER('Control Sample Data'!L326),'Control Sample Data'!L326&lt;$B$1,'Control Sample Data'!L326&gt;0),'Control Sample Data'!L326,$B$1),"")</f>
        <v/>
      </c>
      <c r="Y327" s="17" t="str">
        <f>IF(SUM('Control Sample Data'!M$3:M$98)&gt;10,IF(AND(ISNUMBER('Control Sample Data'!M326),'Control Sample Data'!M326&lt;$B$1,'Control Sample Data'!M326&gt;0),'Control Sample Data'!M326,$B$1),"")</f>
        <v/>
      </c>
      <c r="AT327" s="36" t="str">
        <f t="shared" si="216"/>
        <v/>
      </c>
      <c r="AU327" s="36" t="str">
        <f t="shared" si="217"/>
        <v/>
      </c>
      <c r="AV327" s="36" t="str">
        <f t="shared" si="218"/>
        <v/>
      </c>
      <c r="AW327" s="36" t="str">
        <f t="shared" si="219"/>
        <v/>
      </c>
      <c r="AX327" s="36" t="str">
        <f t="shared" si="220"/>
        <v/>
      </c>
      <c r="AY327" s="36" t="str">
        <f t="shared" si="221"/>
        <v/>
      </c>
      <c r="AZ327" s="36" t="str">
        <f t="shared" si="222"/>
        <v/>
      </c>
      <c r="BA327" s="36" t="str">
        <f t="shared" si="223"/>
        <v/>
      </c>
      <c r="BB327" s="36" t="str">
        <f t="shared" si="224"/>
        <v/>
      </c>
      <c r="BC327" s="36" t="str">
        <f t="shared" si="225"/>
        <v/>
      </c>
      <c r="BD327" s="36" t="str">
        <f t="shared" si="226"/>
        <v/>
      </c>
      <c r="BE327" s="36" t="str">
        <f t="shared" si="227"/>
        <v/>
      </c>
      <c r="BF327" s="36" t="str">
        <f t="shared" si="228"/>
        <v/>
      </c>
      <c r="BG327" s="36" t="str">
        <f t="shared" si="229"/>
        <v/>
      </c>
      <c r="BH327" s="36" t="str">
        <f t="shared" si="230"/>
        <v/>
      </c>
      <c r="BI327" s="36" t="str">
        <f t="shared" si="231"/>
        <v/>
      </c>
      <c r="BJ327" s="36" t="str">
        <f t="shared" si="232"/>
        <v/>
      </c>
      <c r="BK327" s="36" t="str">
        <f t="shared" si="233"/>
        <v/>
      </c>
      <c r="BL327" s="36" t="str">
        <f t="shared" si="234"/>
        <v/>
      </c>
      <c r="BM327" s="36" t="str">
        <f t="shared" si="235"/>
        <v/>
      </c>
      <c r="BN327" s="38" t="e">
        <f t="shared" si="214"/>
        <v>#DIV/0!</v>
      </c>
      <c r="BO327" s="38" t="e">
        <f t="shared" si="215"/>
        <v>#DIV/0!</v>
      </c>
      <c r="BP327" s="39" t="str">
        <f t="shared" si="236"/>
        <v/>
      </c>
      <c r="BQ327" s="39" t="str">
        <f t="shared" si="237"/>
        <v/>
      </c>
      <c r="BR327" s="39" t="str">
        <f t="shared" si="238"/>
        <v/>
      </c>
      <c r="BS327" s="39" t="str">
        <f t="shared" si="239"/>
        <v/>
      </c>
      <c r="BT327" s="39" t="str">
        <f t="shared" si="240"/>
        <v/>
      </c>
      <c r="BU327" s="39" t="str">
        <f t="shared" si="241"/>
        <v/>
      </c>
      <c r="BV327" s="39" t="str">
        <f t="shared" si="242"/>
        <v/>
      </c>
      <c r="BW327" s="39" t="str">
        <f t="shared" si="243"/>
        <v/>
      </c>
      <c r="BX327" s="39" t="str">
        <f t="shared" si="244"/>
        <v/>
      </c>
      <c r="BY327" s="39" t="str">
        <f t="shared" si="245"/>
        <v/>
      </c>
      <c r="BZ327" s="39" t="str">
        <f t="shared" si="246"/>
        <v/>
      </c>
      <c r="CA327" s="39" t="str">
        <f t="shared" si="247"/>
        <v/>
      </c>
      <c r="CB327" s="39" t="str">
        <f t="shared" si="248"/>
        <v/>
      </c>
      <c r="CC327" s="39" t="str">
        <f t="shared" si="249"/>
        <v/>
      </c>
      <c r="CD327" s="39" t="str">
        <f t="shared" si="250"/>
        <v/>
      </c>
      <c r="CE327" s="39" t="str">
        <f t="shared" si="251"/>
        <v/>
      </c>
      <c r="CF327" s="39" t="str">
        <f t="shared" si="252"/>
        <v/>
      </c>
      <c r="CG327" s="39" t="str">
        <f t="shared" si="253"/>
        <v/>
      </c>
      <c r="CH327" s="39" t="str">
        <f t="shared" si="254"/>
        <v/>
      </c>
      <c r="CI327" s="39" t="str">
        <f t="shared" si="255"/>
        <v/>
      </c>
    </row>
    <row r="328" spans="1:87">
      <c r="A328" s="18"/>
      <c r="B328" s="15" t="str">
        <f>'Gene Table'!E327</f>
        <v>mmu-miR-509-5p</v>
      </c>
      <c r="C328" s="15" t="str">
        <f>'Gene Table'!B327</f>
        <v>N13</v>
      </c>
      <c r="D328" s="16" t="str">
        <f>IF(SUM('Test Sample Data'!D$3:D$98)&gt;10,IF(AND(ISNUMBER('Test Sample Data'!D327),'Test Sample Data'!D327&lt;$B$1,'Test Sample Data'!D327&gt;0),'Test Sample Data'!D327,$B$1),"")</f>
        <v/>
      </c>
      <c r="E328" s="17" t="str">
        <f>IF(SUM('Test Sample Data'!E$3:E$98)&gt;10,IF(AND(ISNUMBER('Test Sample Data'!E327),'Test Sample Data'!E327&lt;$B$1,'Test Sample Data'!E327&gt;0),'Test Sample Data'!E327,$B$1),"")</f>
        <v/>
      </c>
      <c r="F328" s="17" t="str">
        <f>IF(SUM('Test Sample Data'!F$3:F$98)&gt;10,IF(AND(ISNUMBER('Test Sample Data'!F327),'Test Sample Data'!F327&lt;$B$1,'Test Sample Data'!F327&gt;0),'Test Sample Data'!F327,$B$1),"")</f>
        <v/>
      </c>
      <c r="G328" s="17" t="str">
        <f>IF(SUM('Test Sample Data'!G$3:G$98)&gt;10,IF(AND(ISNUMBER('Test Sample Data'!G327),'Test Sample Data'!G327&lt;$B$1,'Test Sample Data'!G327&gt;0),'Test Sample Data'!G327,$B$1),"")</f>
        <v/>
      </c>
      <c r="H328" s="17" t="str">
        <f>IF(SUM('Test Sample Data'!H$3:H$98)&gt;10,IF(AND(ISNUMBER('Test Sample Data'!H327),'Test Sample Data'!H327&lt;$B$1,'Test Sample Data'!H327&gt;0),'Test Sample Data'!H327,$B$1),"")</f>
        <v/>
      </c>
      <c r="I328" s="17" t="str">
        <f>IF(SUM('Test Sample Data'!I$3:I$98)&gt;10,IF(AND(ISNUMBER('Test Sample Data'!I327),'Test Sample Data'!I327&lt;$B$1,'Test Sample Data'!I327&gt;0),'Test Sample Data'!I327,$B$1),"")</f>
        <v/>
      </c>
      <c r="J328" s="17" t="str">
        <f>IF(SUM('Test Sample Data'!J$3:J$98)&gt;10,IF(AND(ISNUMBER('Test Sample Data'!J327),'Test Sample Data'!J327&lt;$B$1,'Test Sample Data'!J327&gt;0),'Test Sample Data'!J327,$B$1),"")</f>
        <v/>
      </c>
      <c r="K328" s="17" t="str">
        <f>IF(SUM('Test Sample Data'!K$3:K$98)&gt;10,IF(AND(ISNUMBER('Test Sample Data'!K327),'Test Sample Data'!K327&lt;$B$1,'Test Sample Data'!K327&gt;0),'Test Sample Data'!K327,$B$1),"")</f>
        <v/>
      </c>
      <c r="L328" s="17" t="str">
        <f>IF(SUM('Test Sample Data'!L$3:L$98)&gt;10,IF(AND(ISNUMBER('Test Sample Data'!L327),'Test Sample Data'!L327&lt;$B$1,'Test Sample Data'!L327&gt;0),'Test Sample Data'!L327,$B$1),"")</f>
        <v/>
      </c>
      <c r="M328" s="17" t="str">
        <f>IF(SUM('Test Sample Data'!M$3:M$98)&gt;10,IF(AND(ISNUMBER('Test Sample Data'!M327),'Test Sample Data'!M327&lt;$B$1,'Test Sample Data'!M327&gt;0),'Test Sample Data'!M327,$B$1),"")</f>
        <v/>
      </c>
      <c r="N328" s="17" t="str">
        <f>'Gene Table'!E327</f>
        <v>mmu-miR-509-5p</v>
      </c>
      <c r="O328" s="17" t="str">
        <f>'Gene Table'!B327</f>
        <v>N13</v>
      </c>
      <c r="P328" s="17" t="str">
        <f>IF(SUM('Control Sample Data'!D$3:D$98)&gt;10,IF(AND(ISNUMBER('Control Sample Data'!D327),'Control Sample Data'!D327&lt;$B$1,'Control Sample Data'!D327&gt;0),'Control Sample Data'!D327,$B$1),"")</f>
        <v/>
      </c>
      <c r="Q328" s="17" t="str">
        <f>IF(SUM('Control Sample Data'!E$3:E$98)&gt;10,IF(AND(ISNUMBER('Control Sample Data'!E327),'Control Sample Data'!E327&lt;$B$1,'Control Sample Data'!E327&gt;0),'Control Sample Data'!E327,$B$1),"")</f>
        <v/>
      </c>
      <c r="R328" s="17" t="str">
        <f>IF(SUM('Control Sample Data'!F$3:F$98)&gt;10,IF(AND(ISNUMBER('Control Sample Data'!F327),'Control Sample Data'!F327&lt;$B$1,'Control Sample Data'!F327&gt;0),'Control Sample Data'!F327,$B$1),"")</f>
        <v/>
      </c>
      <c r="S328" s="17" t="str">
        <f>IF(SUM('Control Sample Data'!G$3:G$98)&gt;10,IF(AND(ISNUMBER('Control Sample Data'!G327),'Control Sample Data'!G327&lt;$B$1,'Control Sample Data'!G327&gt;0),'Control Sample Data'!G327,$B$1),"")</f>
        <v/>
      </c>
      <c r="T328" s="17" t="str">
        <f>IF(SUM('Control Sample Data'!H$3:H$98)&gt;10,IF(AND(ISNUMBER('Control Sample Data'!H327),'Control Sample Data'!H327&lt;$B$1,'Control Sample Data'!H327&gt;0),'Control Sample Data'!H327,$B$1),"")</f>
        <v/>
      </c>
      <c r="U328" s="17" t="str">
        <f>IF(SUM('Control Sample Data'!I$3:I$98)&gt;10,IF(AND(ISNUMBER('Control Sample Data'!I327),'Control Sample Data'!I327&lt;$B$1,'Control Sample Data'!I327&gt;0),'Control Sample Data'!I327,$B$1),"")</f>
        <v/>
      </c>
      <c r="V328" s="17" t="str">
        <f>IF(SUM('Control Sample Data'!J$3:J$98)&gt;10,IF(AND(ISNUMBER('Control Sample Data'!J327),'Control Sample Data'!J327&lt;$B$1,'Control Sample Data'!J327&gt;0),'Control Sample Data'!J327,$B$1),"")</f>
        <v/>
      </c>
      <c r="W328" s="17" t="str">
        <f>IF(SUM('Control Sample Data'!K$3:K$98)&gt;10,IF(AND(ISNUMBER('Control Sample Data'!K327),'Control Sample Data'!K327&lt;$B$1,'Control Sample Data'!K327&gt;0),'Control Sample Data'!K327,$B$1),"")</f>
        <v/>
      </c>
      <c r="X328" s="17" t="str">
        <f>IF(SUM('Control Sample Data'!L$3:L$98)&gt;10,IF(AND(ISNUMBER('Control Sample Data'!L327),'Control Sample Data'!L327&lt;$B$1,'Control Sample Data'!L327&gt;0),'Control Sample Data'!L327,$B$1),"")</f>
        <v/>
      </c>
      <c r="Y328" s="17" t="str">
        <f>IF(SUM('Control Sample Data'!M$3:M$98)&gt;10,IF(AND(ISNUMBER('Control Sample Data'!M327),'Control Sample Data'!M327&lt;$B$1,'Control Sample Data'!M327&gt;0),'Control Sample Data'!M327,$B$1),"")</f>
        <v/>
      </c>
      <c r="AT328" s="36" t="str">
        <f t="shared" si="216"/>
        <v/>
      </c>
      <c r="AU328" s="36" t="str">
        <f t="shared" si="217"/>
        <v/>
      </c>
      <c r="AV328" s="36" t="str">
        <f t="shared" si="218"/>
        <v/>
      </c>
      <c r="AW328" s="36" t="str">
        <f t="shared" si="219"/>
        <v/>
      </c>
      <c r="AX328" s="36" t="str">
        <f t="shared" si="220"/>
        <v/>
      </c>
      <c r="AY328" s="36" t="str">
        <f t="shared" si="221"/>
        <v/>
      </c>
      <c r="AZ328" s="36" t="str">
        <f t="shared" si="222"/>
        <v/>
      </c>
      <c r="BA328" s="36" t="str">
        <f t="shared" si="223"/>
        <v/>
      </c>
      <c r="BB328" s="36" t="str">
        <f t="shared" si="224"/>
        <v/>
      </c>
      <c r="BC328" s="36" t="str">
        <f t="shared" si="225"/>
        <v/>
      </c>
      <c r="BD328" s="36" t="str">
        <f t="shared" si="226"/>
        <v/>
      </c>
      <c r="BE328" s="36" t="str">
        <f t="shared" si="227"/>
        <v/>
      </c>
      <c r="BF328" s="36" t="str">
        <f t="shared" si="228"/>
        <v/>
      </c>
      <c r="BG328" s="36" t="str">
        <f t="shared" si="229"/>
        <v/>
      </c>
      <c r="BH328" s="36" t="str">
        <f t="shared" si="230"/>
        <v/>
      </c>
      <c r="BI328" s="36" t="str">
        <f t="shared" si="231"/>
        <v/>
      </c>
      <c r="BJ328" s="36" t="str">
        <f t="shared" si="232"/>
        <v/>
      </c>
      <c r="BK328" s="36" t="str">
        <f t="shared" si="233"/>
        <v/>
      </c>
      <c r="BL328" s="36" t="str">
        <f t="shared" si="234"/>
        <v/>
      </c>
      <c r="BM328" s="36" t="str">
        <f t="shared" si="235"/>
        <v/>
      </c>
      <c r="BN328" s="38" t="e">
        <f t="shared" si="214"/>
        <v>#DIV/0!</v>
      </c>
      <c r="BO328" s="38" t="e">
        <f t="shared" si="215"/>
        <v>#DIV/0!</v>
      </c>
      <c r="BP328" s="39" t="str">
        <f t="shared" si="236"/>
        <v/>
      </c>
      <c r="BQ328" s="39" t="str">
        <f t="shared" si="237"/>
        <v/>
      </c>
      <c r="BR328" s="39" t="str">
        <f t="shared" si="238"/>
        <v/>
      </c>
      <c r="BS328" s="39" t="str">
        <f t="shared" si="239"/>
        <v/>
      </c>
      <c r="BT328" s="39" t="str">
        <f t="shared" si="240"/>
        <v/>
      </c>
      <c r="BU328" s="39" t="str">
        <f t="shared" si="241"/>
        <v/>
      </c>
      <c r="BV328" s="39" t="str">
        <f t="shared" si="242"/>
        <v/>
      </c>
      <c r="BW328" s="39" t="str">
        <f t="shared" si="243"/>
        <v/>
      </c>
      <c r="BX328" s="39" t="str">
        <f t="shared" si="244"/>
        <v/>
      </c>
      <c r="BY328" s="39" t="str">
        <f t="shared" si="245"/>
        <v/>
      </c>
      <c r="BZ328" s="39" t="str">
        <f t="shared" si="246"/>
        <v/>
      </c>
      <c r="CA328" s="39" t="str">
        <f t="shared" si="247"/>
        <v/>
      </c>
      <c r="CB328" s="39" t="str">
        <f t="shared" si="248"/>
        <v/>
      </c>
      <c r="CC328" s="39" t="str">
        <f t="shared" si="249"/>
        <v/>
      </c>
      <c r="CD328" s="39" t="str">
        <f t="shared" si="250"/>
        <v/>
      </c>
      <c r="CE328" s="39" t="str">
        <f t="shared" si="251"/>
        <v/>
      </c>
      <c r="CF328" s="39" t="str">
        <f t="shared" si="252"/>
        <v/>
      </c>
      <c r="CG328" s="39" t="str">
        <f t="shared" si="253"/>
        <v/>
      </c>
      <c r="CH328" s="39" t="str">
        <f t="shared" si="254"/>
        <v/>
      </c>
      <c r="CI328" s="39" t="str">
        <f t="shared" si="255"/>
        <v/>
      </c>
    </row>
    <row r="329" spans="1:87">
      <c r="A329" s="18"/>
      <c r="B329" s="15" t="str">
        <f>'Gene Table'!E328</f>
        <v>mmu-miR-872-5p</v>
      </c>
      <c r="C329" s="15" t="str">
        <f>'Gene Table'!B328</f>
        <v>N14</v>
      </c>
      <c r="D329" s="16" t="str">
        <f>IF(SUM('Test Sample Data'!D$3:D$98)&gt;10,IF(AND(ISNUMBER('Test Sample Data'!D328),'Test Sample Data'!D328&lt;$B$1,'Test Sample Data'!D328&gt;0),'Test Sample Data'!D328,$B$1),"")</f>
        <v/>
      </c>
      <c r="E329" s="17" t="str">
        <f>IF(SUM('Test Sample Data'!E$3:E$98)&gt;10,IF(AND(ISNUMBER('Test Sample Data'!E328),'Test Sample Data'!E328&lt;$B$1,'Test Sample Data'!E328&gt;0),'Test Sample Data'!E328,$B$1),"")</f>
        <v/>
      </c>
      <c r="F329" s="17" t="str">
        <f>IF(SUM('Test Sample Data'!F$3:F$98)&gt;10,IF(AND(ISNUMBER('Test Sample Data'!F328),'Test Sample Data'!F328&lt;$B$1,'Test Sample Data'!F328&gt;0),'Test Sample Data'!F328,$B$1),"")</f>
        <v/>
      </c>
      <c r="G329" s="17" t="str">
        <f>IF(SUM('Test Sample Data'!G$3:G$98)&gt;10,IF(AND(ISNUMBER('Test Sample Data'!G328),'Test Sample Data'!G328&lt;$B$1,'Test Sample Data'!G328&gt;0),'Test Sample Data'!G328,$B$1),"")</f>
        <v/>
      </c>
      <c r="H329" s="17" t="str">
        <f>IF(SUM('Test Sample Data'!H$3:H$98)&gt;10,IF(AND(ISNUMBER('Test Sample Data'!H328),'Test Sample Data'!H328&lt;$B$1,'Test Sample Data'!H328&gt;0),'Test Sample Data'!H328,$B$1),"")</f>
        <v/>
      </c>
      <c r="I329" s="17" t="str">
        <f>IF(SUM('Test Sample Data'!I$3:I$98)&gt;10,IF(AND(ISNUMBER('Test Sample Data'!I328),'Test Sample Data'!I328&lt;$B$1,'Test Sample Data'!I328&gt;0),'Test Sample Data'!I328,$B$1),"")</f>
        <v/>
      </c>
      <c r="J329" s="17" t="str">
        <f>IF(SUM('Test Sample Data'!J$3:J$98)&gt;10,IF(AND(ISNUMBER('Test Sample Data'!J328),'Test Sample Data'!J328&lt;$B$1,'Test Sample Data'!J328&gt;0),'Test Sample Data'!J328,$B$1),"")</f>
        <v/>
      </c>
      <c r="K329" s="17" t="str">
        <f>IF(SUM('Test Sample Data'!K$3:K$98)&gt;10,IF(AND(ISNUMBER('Test Sample Data'!K328),'Test Sample Data'!K328&lt;$B$1,'Test Sample Data'!K328&gt;0),'Test Sample Data'!K328,$B$1),"")</f>
        <v/>
      </c>
      <c r="L329" s="17" t="str">
        <f>IF(SUM('Test Sample Data'!L$3:L$98)&gt;10,IF(AND(ISNUMBER('Test Sample Data'!L328),'Test Sample Data'!L328&lt;$B$1,'Test Sample Data'!L328&gt;0),'Test Sample Data'!L328,$B$1),"")</f>
        <v/>
      </c>
      <c r="M329" s="17" t="str">
        <f>IF(SUM('Test Sample Data'!M$3:M$98)&gt;10,IF(AND(ISNUMBER('Test Sample Data'!M328),'Test Sample Data'!M328&lt;$B$1,'Test Sample Data'!M328&gt;0),'Test Sample Data'!M328,$B$1),"")</f>
        <v/>
      </c>
      <c r="N329" s="17" t="str">
        <f>'Gene Table'!E328</f>
        <v>mmu-miR-872-5p</v>
      </c>
      <c r="O329" s="17" t="str">
        <f>'Gene Table'!B328</f>
        <v>N14</v>
      </c>
      <c r="P329" s="17" t="str">
        <f>IF(SUM('Control Sample Data'!D$3:D$98)&gt;10,IF(AND(ISNUMBER('Control Sample Data'!D328),'Control Sample Data'!D328&lt;$B$1,'Control Sample Data'!D328&gt;0),'Control Sample Data'!D328,$B$1),"")</f>
        <v/>
      </c>
      <c r="Q329" s="17" t="str">
        <f>IF(SUM('Control Sample Data'!E$3:E$98)&gt;10,IF(AND(ISNUMBER('Control Sample Data'!E328),'Control Sample Data'!E328&lt;$B$1,'Control Sample Data'!E328&gt;0),'Control Sample Data'!E328,$B$1),"")</f>
        <v/>
      </c>
      <c r="R329" s="17" t="str">
        <f>IF(SUM('Control Sample Data'!F$3:F$98)&gt;10,IF(AND(ISNUMBER('Control Sample Data'!F328),'Control Sample Data'!F328&lt;$B$1,'Control Sample Data'!F328&gt;0),'Control Sample Data'!F328,$B$1),"")</f>
        <v/>
      </c>
      <c r="S329" s="17" t="str">
        <f>IF(SUM('Control Sample Data'!G$3:G$98)&gt;10,IF(AND(ISNUMBER('Control Sample Data'!G328),'Control Sample Data'!G328&lt;$B$1,'Control Sample Data'!G328&gt;0),'Control Sample Data'!G328,$B$1),"")</f>
        <v/>
      </c>
      <c r="T329" s="17" t="str">
        <f>IF(SUM('Control Sample Data'!H$3:H$98)&gt;10,IF(AND(ISNUMBER('Control Sample Data'!H328),'Control Sample Data'!H328&lt;$B$1,'Control Sample Data'!H328&gt;0),'Control Sample Data'!H328,$B$1),"")</f>
        <v/>
      </c>
      <c r="U329" s="17" t="str">
        <f>IF(SUM('Control Sample Data'!I$3:I$98)&gt;10,IF(AND(ISNUMBER('Control Sample Data'!I328),'Control Sample Data'!I328&lt;$B$1,'Control Sample Data'!I328&gt;0),'Control Sample Data'!I328,$B$1),"")</f>
        <v/>
      </c>
      <c r="V329" s="17" t="str">
        <f>IF(SUM('Control Sample Data'!J$3:J$98)&gt;10,IF(AND(ISNUMBER('Control Sample Data'!J328),'Control Sample Data'!J328&lt;$B$1,'Control Sample Data'!J328&gt;0),'Control Sample Data'!J328,$B$1),"")</f>
        <v/>
      </c>
      <c r="W329" s="17" t="str">
        <f>IF(SUM('Control Sample Data'!K$3:K$98)&gt;10,IF(AND(ISNUMBER('Control Sample Data'!K328),'Control Sample Data'!K328&lt;$B$1,'Control Sample Data'!K328&gt;0),'Control Sample Data'!K328,$B$1),"")</f>
        <v/>
      </c>
      <c r="X329" s="17" t="str">
        <f>IF(SUM('Control Sample Data'!L$3:L$98)&gt;10,IF(AND(ISNUMBER('Control Sample Data'!L328),'Control Sample Data'!L328&lt;$B$1,'Control Sample Data'!L328&gt;0),'Control Sample Data'!L328,$B$1),"")</f>
        <v/>
      </c>
      <c r="Y329" s="17" t="str">
        <f>IF(SUM('Control Sample Data'!M$3:M$98)&gt;10,IF(AND(ISNUMBER('Control Sample Data'!M328),'Control Sample Data'!M328&lt;$B$1,'Control Sample Data'!M328&gt;0),'Control Sample Data'!M328,$B$1),"")</f>
        <v/>
      </c>
      <c r="AT329" s="36" t="str">
        <f t="shared" si="216"/>
        <v/>
      </c>
      <c r="AU329" s="36" t="str">
        <f t="shared" si="217"/>
        <v/>
      </c>
      <c r="AV329" s="36" t="str">
        <f t="shared" si="218"/>
        <v/>
      </c>
      <c r="AW329" s="36" t="str">
        <f t="shared" si="219"/>
        <v/>
      </c>
      <c r="AX329" s="36" t="str">
        <f t="shared" si="220"/>
        <v/>
      </c>
      <c r="AY329" s="36" t="str">
        <f t="shared" si="221"/>
        <v/>
      </c>
      <c r="AZ329" s="36" t="str">
        <f t="shared" si="222"/>
        <v/>
      </c>
      <c r="BA329" s="36" t="str">
        <f t="shared" si="223"/>
        <v/>
      </c>
      <c r="BB329" s="36" t="str">
        <f t="shared" si="224"/>
        <v/>
      </c>
      <c r="BC329" s="36" t="str">
        <f t="shared" si="225"/>
        <v/>
      </c>
      <c r="BD329" s="36" t="str">
        <f t="shared" si="226"/>
        <v/>
      </c>
      <c r="BE329" s="36" t="str">
        <f t="shared" si="227"/>
        <v/>
      </c>
      <c r="BF329" s="36" t="str">
        <f t="shared" si="228"/>
        <v/>
      </c>
      <c r="BG329" s="36" t="str">
        <f t="shared" si="229"/>
        <v/>
      </c>
      <c r="BH329" s="36" t="str">
        <f t="shared" si="230"/>
        <v/>
      </c>
      <c r="BI329" s="36" t="str">
        <f t="shared" si="231"/>
        <v/>
      </c>
      <c r="BJ329" s="36" t="str">
        <f t="shared" si="232"/>
        <v/>
      </c>
      <c r="BK329" s="36" t="str">
        <f t="shared" si="233"/>
        <v/>
      </c>
      <c r="BL329" s="36" t="str">
        <f t="shared" si="234"/>
        <v/>
      </c>
      <c r="BM329" s="36" t="str">
        <f t="shared" si="235"/>
        <v/>
      </c>
      <c r="BN329" s="38" t="e">
        <f t="shared" si="214"/>
        <v>#DIV/0!</v>
      </c>
      <c r="BO329" s="38" t="e">
        <f t="shared" si="215"/>
        <v>#DIV/0!</v>
      </c>
      <c r="BP329" s="39" t="str">
        <f t="shared" si="236"/>
        <v/>
      </c>
      <c r="BQ329" s="39" t="str">
        <f t="shared" si="237"/>
        <v/>
      </c>
      <c r="BR329" s="39" t="str">
        <f t="shared" si="238"/>
        <v/>
      </c>
      <c r="BS329" s="39" t="str">
        <f t="shared" si="239"/>
        <v/>
      </c>
      <c r="BT329" s="39" t="str">
        <f t="shared" si="240"/>
        <v/>
      </c>
      <c r="BU329" s="39" t="str">
        <f t="shared" si="241"/>
        <v/>
      </c>
      <c r="BV329" s="39" t="str">
        <f t="shared" si="242"/>
        <v/>
      </c>
      <c r="BW329" s="39" t="str">
        <f t="shared" si="243"/>
        <v/>
      </c>
      <c r="BX329" s="39" t="str">
        <f t="shared" si="244"/>
        <v/>
      </c>
      <c r="BY329" s="39" t="str">
        <f t="shared" si="245"/>
        <v/>
      </c>
      <c r="BZ329" s="39" t="str">
        <f t="shared" si="246"/>
        <v/>
      </c>
      <c r="CA329" s="39" t="str">
        <f t="shared" si="247"/>
        <v/>
      </c>
      <c r="CB329" s="39" t="str">
        <f t="shared" si="248"/>
        <v/>
      </c>
      <c r="CC329" s="39" t="str">
        <f t="shared" si="249"/>
        <v/>
      </c>
      <c r="CD329" s="39" t="str">
        <f t="shared" si="250"/>
        <v/>
      </c>
      <c r="CE329" s="39" t="str">
        <f t="shared" si="251"/>
        <v/>
      </c>
      <c r="CF329" s="39" t="str">
        <f t="shared" si="252"/>
        <v/>
      </c>
      <c r="CG329" s="39" t="str">
        <f t="shared" si="253"/>
        <v/>
      </c>
      <c r="CH329" s="39" t="str">
        <f t="shared" si="254"/>
        <v/>
      </c>
      <c r="CI329" s="39" t="str">
        <f t="shared" si="255"/>
        <v/>
      </c>
    </row>
    <row r="330" spans="1:87">
      <c r="A330" s="18"/>
      <c r="B330" s="15" t="str">
        <f>'Gene Table'!E329</f>
        <v>mmu-miR-540-3p</v>
      </c>
      <c r="C330" s="15" t="str">
        <f>'Gene Table'!B329</f>
        <v>N15</v>
      </c>
      <c r="D330" s="16" t="str">
        <f>IF(SUM('Test Sample Data'!D$3:D$98)&gt;10,IF(AND(ISNUMBER('Test Sample Data'!D329),'Test Sample Data'!D329&lt;$B$1,'Test Sample Data'!D329&gt;0),'Test Sample Data'!D329,$B$1),"")</f>
        <v/>
      </c>
      <c r="E330" s="17" t="str">
        <f>IF(SUM('Test Sample Data'!E$3:E$98)&gt;10,IF(AND(ISNUMBER('Test Sample Data'!E329),'Test Sample Data'!E329&lt;$B$1,'Test Sample Data'!E329&gt;0),'Test Sample Data'!E329,$B$1),"")</f>
        <v/>
      </c>
      <c r="F330" s="17" t="str">
        <f>IF(SUM('Test Sample Data'!F$3:F$98)&gt;10,IF(AND(ISNUMBER('Test Sample Data'!F329),'Test Sample Data'!F329&lt;$B$1,'Test Sample Data'!F329&gt;0),'Test Sample Data'!F329,$B$1),"")</f>
        <v/>
      </c>
      <c r="G330" s="17" t="str">
        <f>IF(SUM('Test Sample Data'!G$3:G$98)&gt;10,IF(AND(ISNUMBER('Test Sample Data'!G329),'Test Sample Data'!G329&lt;$B$1,'Test Sample Data'!G329&gt;0),'Test Sample Data'!G329,$B$1),"")</f>
        <v/>
      </c>
      <c r="H330" s="17" t="str">
        <f>IF(SUM('Test Sample Data'!H$3:H$98)&gt;10,IF(AND(ISNUMBER('Test Sample Data'!H329),'Test Sample Data'!H329&lt;$B$1,'Test Sample Data'!H329&gt;0),'Test Sample Data'!H329,$B$1),"")</f>
        <v/>
      </c>
      <c r="I330" s="17" t="str">
        <f>IF(SUM('Test Sample Data'!I$3:I$98)&gt;10,IF(AND(ISNUMBER('Test Sample Data'!I329),'Test Sample Data'!I329&lt;$B$1,'Test Sample Data'!I329&gt;0),'Test Sample Data'!I329,$B$1),"")</f>
        <v/>
      </c>
      <c r="J330" s="17" t="str">
        <f>IF(SUM('Test Sample Data'!J$3:J$98)&gt;10,IF(AND(ISNUMBER('Test Sample Data'!J329),'Test Sample Data'!J329&lt;$B$1,'Test Sample Data'!J329&gt;0),'Test Sample Data'!J329,$B$1),"")</f>
        <v/>
      </c>
      <c r="K330" s="17" t="str">
        <f>IF(SUM('Test Sample Data'!K$3:K$98)&gt;10,IF(AND(ISNUMBER('Test Sample Data'!K329),'Test Sample Data'!K329&lt;$B$1,'Test Sample Data'!K329&gt;0),'Test Sample Data'!K329,$B$1),"")</f>
        <v/>
      </c>
      <c r="L330" s="17" t="str">
        <f>IF(SUM('Test Sample Data'!L$3:L$98)&gt;10,IF(AND(ISNUMBER('Test Sample Data'!L329),'Test Sample Data'!L329&lt;$B$1,'Test Sample Data'!L329&gt;0),'Test Sample Data'!L329,$B$1),"")</f>
        <v/>
      </c>
      <c r="M330" s="17" t="str">
        <f>IF(SUM('Test Sample Data'!M$3:M$98)&gt;10,IF(AND(ISNUMBER('Test Sample Data'!M329),'Test Sample Data'!M329&lt;$B$1,'Test Sample Data'!M329&gt;0),'Test Sample Data'!M329,$B$1),"")</f>
        <v/>
      </c>
      <c r="N330" s="17" t="str">
        <f>'Gene Table'!E329</f>
        <v>mmu-miR-540-3p</v>
      </c>
      <c r="O330" s="17" t="str">
        <f>'Gene Table'!B329</f>
        <v>N15</v>
      </c>
      <c r="P330" s="17" t="str">
        <f>IF(SUM('Control Sample Data'!D$3:D$98)&gt;10,IF(AND(ISNUMBER('Control Sample Data'!D329),'Control Sample Data'!D329&lt;$B$1,'Control Sample Data'!D329&gt;0),'Control Sample Data'!D329,$B$1),"")</f>
        <v/>
      </c>
      <c r="Q330" s="17" t="str">
        <f>IF(SUM('Control Sample Data'!E$3:E$98)&gt;10,IF(AND(ISNUMBER('Control Sample Data'!E329),'Control Sample Data'!E329&lt;$B$1,'Control Sample Data'!E329&gt;0),'Control Sample Data'!E329,$B$1),"")</f>
        <v/>
      </c>
      <c r="R330" s="17" t="str">
        <f>IF(SUM('Control Sample Data'!F$3:F$98)&gt;10,IF(AND(ISNUMBER('Control Sample Data'!F329),'Control Sample Data'!F329&lt;$B$1,'Control Sample Data'!F329&gt;0),'Control Sample Data'!F329,$B$1),"")</f>
        <v/>
      </c>
      <c r="S330" s="17" t="str">
        <f>IF(SUM('Control Sample Data'!G$3:G$98)&gt;10,IF(AND(ISNUMBER('Control Sample Data'!G329),'Control Sample Data'!G329&lt;$B$1,'Control Sample Data'!G329&gt;0),'Control Sample Data'!G329,$B$1),"")</f>
        <v/>
      </c>
      <c r="T330" s="17" t="str">
        <f>IF(SUM('Control Sample Data'!H$3:H$98)&gt;10,IF(AND(ISNUMBER('Control Sample Data'!H329),'Control Sample Data'!H329&lt;$B$1,'Control Sample Data'!H329&gt;0),'Control Sample Data'!H329,$B$1),"")</f>
        <v/>
      </c>
      <c r="U330" s="17" t="str">
        <f>IF(SUM('Control Sample Data'!I$3:I$98)&gt;10,IF(AND(ISNUMBER('Control Sample Data'!I329),'Control Sample Data'!I329&lt;$B$1,'Control Sample Data'!I329&gt;0),'Control Sample Data'!I329,$B$1),"")</f>
        <v/>
      </c>
      <c r="V330" s="17" t="str">
        <f>IF(SUM('Control Sample Data'!J$3:J$98)&gt;10,IF(AND(ISNUMBER('Control Sample Data'!J329),'Control Sample Data'!J329&lt;$B$1,'Control Sample Data'!J329&gt;0),'Control Sample Data'!J329,$B$1),"")</f>
        <v/>
      </c>
      <c r="W330" s="17" t="str">
        <f>IF(SUM('Control Sample Data'!K$3:K$98)&gt;10,IF(AND(ISNUMBER('Control Sample Data'!K329),'Control Sample Data'!K329&lt;$B$1,'Control Sample Data'!K329&gt;0),'Control Sample Data'!K329,$B$1),"")</f>
        <v/>
      </c>
      <c r="X330" s="17" t="str">
        <f>IF(SUM('Control Sample Data'!L$3:L$98)&gt;10,IF(AND(ISNUMBER('Control Sample Data'!L329),'Control Sample Data'!L329&lt;$B$1,'Control Sample Data'!L329&gt;0),'Control Sample Data'!L329,$B$1),"")</f>
        <v/>
      </c>
      <c r="Y330" s="17" t="str">
        <f>IF(SUM('Control Sample Data'!M$3:M$98)&gt;10,IF(AND(ISNUMBER('Control Sample Data'!M329),'Control Sample Data'!M329&lt;$B$1,'Control Sample Data'!M329&gt;0),'Control Sample Data'!M329,$B$1),"")</f>
        <v/>
      </c>
      <c r="AT330" s="36" t="str">
        <f t="shared" si="216"/>
        <v/>
      </c>
      <c r="AU330" s="36" t="str">
        <f t="shared" si="217"/>
        <v/>
      </c>
      <c r="AV330" s="36" t="str">
        <f t="shared" si="218"/>
        <v/>
      </c>
      <c r="AW330" s="36" t="str">
        <f t="shared" si="219"/>
        <v/>
      </c>
      <c r="AX330" s="36" t="str">
        <f t="shared" si="220"/>
        <v/>
      </c>
      <c r="AY330" s="36" t="str">
        <f t="shared" si="221"/>
        <v/>
      </c>
      <c r="AZ330" s="36" t="str">
        <f t="shared" si="222"/>
        <v/>
      </c>
      <c r="BA330" s="36" t="str">
        <f t="shared" si="223"/>
        <v/>
      </c>
      <c r="BB330" s="36" t="str">
        <f t="shared" si="224"/>
        <v/>
      </c>
      <c r="BC330" s="36" t="str">
        <f t="shared" si="225"/>
        <v/>
      </c>
      <c r="BD330" s="36" t="str">
        <f t="shared" si="226"/>
        <v/>
      </c>
      <c r="BE330" s="36" t="str">
        <f t="shared" si="227"/>
        <v/>
      </c>
      <c r="BF330" s="36" t="str">
        <f t="shared" si="228"/>
        <v/>
      </c>
      <c r="BG330" s="36" t="str">
        <f t="shared" si="229"/>
        <v/>
      </c>
      <c r="BH330" s="36" t="str">
        <f t="shared" si="230"/>
        <v/>
      </c>
      <c r="BI330" s="36" t="str">
        <f t="shared" si="231"/>
        <v/>
      </c>
      <c r="BJ330" s="36" t="str">
        <f t="shared" si="232"/>
        <v/>
      </c>
      <c r="BK330" s="36" t="str">
        <f t="shared" si="233"/>
        <v/>
      </c>
      <c r="BL330" s="36" t="str">
        <f t="shared" si="234"/>
        <v/>
      </c>
      <c r="BM330" s="36" t="str">
        <f t="shared" si="235"/>
        <v/>
      </c>
      <c r="BN330" s="38" t="e">
        <f t="shared" si="214"/>
        <v>#DIV/0!</v>
      </c>
      <c r="BO330" s="38" t="e">
        <f t="shared" si="215"/>
        <v>#DIV/0!</v>
      </c>
      <c r="BP330" s="39" t="str">
        <f t="shared" si="236"/>
        <v/>
      </c>
      <c r="BQ330" s="39" t="str">
        <f t="shared" si="237"/>
        <v/>
      </c>
      <c r="BR330" s="39" t="str">
        <f t="shared" si="238"/>
        <v/>
      </c>
      <c r="BS330" s="39" t="str">
        <f t="shared" si="239"/>
        <v/>
      </c>
      <c r="BT330" s="39" t="str">
        <f t="shared" si="240"/>
        <v/>
      </c>
      <c r="BU330" s="39" t="str">
        <f t="shared" si="241"/>
        <v/>
      </c>
      <c r="BV330" s="39" t="str">
        <f t="shared" si="242"/>
        <v/>
      </c>
      <c r="BW330" s="39" t="str">
        <f t="shared" si="243"/>
        <v/>
      </c>
      <c r="BX330" s="39" t="str">
        <f t="shared" si="244"/>
        <v/>
      </c>
      <c r="BY330" s="39" t="str">
        <f t="shared" si="245"/>
        <v/>
      </c>
      <c r="BZ330" s="39" t="str">
        <f t="shared" si="246"/>
        <v/>
      </c>
      <c r="CA330" s="39" t="str">
        <f t="shared" si="247"/>
        <v/>
      </c>
      <c r="CB330" s="39" t="str">
        <f t="shared" si="248"/>
        <v/>
      </c>
      <c r="CC330" s="39" t="str">
        <f t="shared" si="249"/>
        <v/>
      </c>
      <c r="CD330" s="39" t="str">
        <f t="shared" si="250"/>
        <v/>
      </c>
      <c r="CE330" s="39" t="str">
        <f t="shared" si="251"/>
        <v/>
      </c>
      <c r="CF330" s="39" t="str">
        <f t="shared" si="252"/>
        <v/>
      </c>
      <c r="CG330" s="39" t="str">
        <f t="shared" si="253"/>
        <v/>
      </c>
      <c r="CH330" s="39" t="str">
        <f t="shared" si="254"/>
        <v/>
      </c>
      <c r="CI330" s="39" t="str">
        <f t="shared" si="255"/>
        <v/>
      </c>
    </row>
    <row r="331" spans="1:87">
      <c r="A331" s="18"/>
      <c r="B331" s="15" t="str">
        <f>'Gene Table'!E330</f>
        <v>mmu-miR-1928</v>
      </c>
      <c r="C331" s="15" t="str">
        <f>'Gene Table'!B330</f>
        <v>N16</v>
      </c>
      <c r="D331" s="16" t="str">
        <f>IF(SUM('Test Sample Data'!D$3:D$98)&gt;10,IF(AND(ISNUMBER('Test Sample Data'!D330),'Test Sample Data'!D330&lt;$B$1,'Test Sample Data'!D330&gt;0),'Test Sample Data'!D330,$B$1),"")</f>
        <v/>
      </c>
      <c r="E331" s="17" t="str">
        <f>IF(SUM('Test Sample Data'!E$3:E$98)&gt;10,IF(AND(ISNUMBER('Test Sample Data'!E330),'Test Sample Data'!E330&lt;$B$1,'Test Sample Data'!E330&gt;0),'Test Sample Data'!E330,$B$1),"")</f>
        <v/>
      </c>
      <c r="F331" s="17" t="str">
        <f>IF(SUM('Test Sample Data'!F$3:F$98)&gt;10,IF(AND(ISNUMBER('Test Sample Data'!F330),'Test Sample Data'!F330&lt;$B$1,'Test Sample Data'!F330&gt;0),'Test Sample Data'!F330,$B$1),"")</f>
        <v/>
      </c>
      <c r="G331" s="17" t="str">
        <f>IF(SUM('Test Sample Data'!G$3:G$98)&gt;10,IF(AND(ISNUMBER('Test Sample Data'!G330),'Test Sample Data'!G330&lt;$B$1,'Test Sample Data'!G330&gt;0),'Test Sample Data'!G330,$B$1),"")</f>
        <v/>
      </c>
      <c r="H331" s="17" t="str">
        <f>IF(SUM('Test Sample Data'!H$3:H$98)&gt;10,IF(AND(ISNUMBER('Test Sample Data'!H330),'Test Sample Data'!H330&lt;$B$1,'Test Sample Data'!H330&gt;0),'Test Sample Data'!H330,$B$1),"")</f>
        <v/>
      </c>
      <c r="I331" s="17" t="str">
        <f>IF(SUM('Test Sample Data'!I$3:I$98)&gt;10,IF(AND(ISNUMBER('Test Sample Data'!I330),'Test Sample Data'!I330&lt;$B$1,'Test Sample Data'!I330&gt;0),'Test Sample Data'!I330,$B$1),"")</f>
        <v/>
      </c>
      <c r="J331" s="17" t="str">
        <f>IF(SUM('Test Sample Data'!J$3:J$98)&gt;10,IF(AND(ISNUMBER('Test Sample Data'!J330),'Test Sample Data'!J330&lt;$B$1,'Test Sample Data'!J330&gt;0),'Test Sample Data'!J330,$B$1),"")</f>
        <v/>
      </c>
      <c r="K331" s="17" t="str">
        <f>IF(SUM('Test Sample Data'!K$3:K$98)&gt;10,IF(AND(ISNUMBER('Test Sample Data'!K330),'Test Sample Data'!K330&lt;$B$1,'Test Sample Data'!K330&gt;0),'Test Sample Data'!K330,$B$1),"")</f>
        <v/>
      </c>
      <c r="L331" s="17" t="str">
        <f>IF(SUM('Test Sample Data'!L$3:L$98)&gt;10,IF(AND(ISNUMBER('Test Sample Data'!L330),'Test Sample Data'!L330&lt;$B$1,'Test Sample Data'!L330&gt;0),'Test Sample Data'!L330,$B$1),"")</f>
        <v/>
      </c>
      <c r="M331" s="17" t="str">
        <f>IF(SUM('Test Sample Data'!M$3:M$98)&gt;10,IF(AND(ISNUMBER('Test Sample Data'!M330),'Test Sample Data'!M330&lt;$B$1,'Test Sample Data'!M330&gt;0),'Test Sample Data'!M330,$B$1),"")</f>
        <v/>
      </c>
      <c r="N331" s="17" t="str">
        <f>'Gene Table'!E330</f>
        <v>mmu-miR-1928</v>
      </c>
      <c r="O331" s="17" t="str">
        <f>'Gene Table'!B330</f>
        <v>N16</v>
      </c>
      <c r="P331" s="17" t="str">
        <f>IF(SUM('Control Sample Data'!D$3:D$98)&gt;10,IF(AND(ISNUMBER('Control Sample Data'!D330),'Control Sample Data'!D330&lt;$B$1,'Control Sample Data'!D330&gt;0),'Control Sample Data'!D330,$B$1),"")</f>
        <v/>
      </c>
      <c r="Q331" s="17" t="str">
        <f>IF(SUM('Control Sample Data'!E$3:E$98)&gt;10,IF(AND(ISNUMBER('Control Sample Data'!E330),'Control Sample Data'!E330&lt;$B$1,'Control Sample Data'!E330&gt;0),'Control Sample Data'!E330,$B$1),"")</f>
        <v/>
      </c>
      <c r="R331" s="17" t="str">
        <f>IF(SUM('Control Sample Data'!F$3:F$98)&gt;10,IF(AND(ISNUMBER('Control Sample Data'!F330),'Control Sample Data'!F330&lt;$B$1,'Control Sample Data'!F330&gt;0),'Control Sample Data'!F330,$B$1),"")</f>
        <v/>
      </c>
      <c r="S331" s="17" t="str">
        <f>IF(SUM('Control Sample Data'!G$3:G$98)&gt;10,IF(AND(ISNUMBER('Control Sample Data'!G330),'Control Sample Data'!G330&lt;$B$1,'Control Sample Data'!G330&gt;0),'Control Sample Data'!G330,$B$1),"")</f>
        <v/>
      </c>
      <c r="T331" s="17" t="str">
        <f>IF(SUM('Control Sample Data'!H$3:H$98)&gt;10,IF(AND(ISNUMBER('Control Sample Data'!H330),'Control Sample Data'!H330&lt;$B$1,'Control Sample Data'!H330&gt;0),'Control Sample Data'!H330,$B$1),"")</f>
        <v/>
      </c>
      <c r="U331" s="17" t="str">
        <f>IF(SUM('Control Sample Data'!I$3:I$98)&gt;10,IF(AND(ISNUMBER('Control Sample Data'!I330),'Control Sample Data'!I330&lt;$B$1,'Control Sample Data'!I330&gt;0),'Control Sample Data'!I330,$B$1),"")</f>
        <v/>
      </c>
      <c r="V331" s="17" t="str">
        <f>IF(SUM('Control Sample Data'!J$3:J$98)&gt;10,IF(AND(ISNUMBER('Control Sample Data'!J330),'Control Sample Data'!J330&lt;$B$1,'Control Sample Data'!J330&gt;0),'Control Sample Data'!J330,$B$1),"")</f>
        <v/>
      </c>
      <c r="W331" s="17" t="str">
        <f>IF(SUM('Control Sample Data'!K$3:K$98)&gt;10,IF(AND(ISNUMBER('Control Sample Data'!K330),'Control Sample Data'!K330&lt;$B$1,'Control Sample Data'!K330&gt;0),'Control Sample Data'!K330,$B$1),"")</f>
        <v/>
      </c>
      <c r="X331" s="17" t="str">
        <f>IF(SUM('Control Sample Data'!L$3:L$98)&gt;10,IF(AND(ISNUMBER('Control Sample Data'!L330),'Control Sample Data'!L330&lt;$B$1,'Control Sample Data'!L330&gt;0),'Control Sample Data'!L330,$B$1),"")</f>
        <v/>
      </c>
      <c r="Y331" s="17" t="str">
        <f>IF(SUM('Control Sample Data'!M$3:M$98)&gt;10,IF(AND(ISNUMBER('Control Sample Data'!M330),'Control Sample Data'!M330&lt;$B$1,'Control Sample Data'!M330&gt;0),'Control Sample Data'!M330,$B$1),"")</f>
        <v/>
      </c>
      <c r="AT331" s="36" t="str">
        <f t="shared" si="216"/>
        <v/>
      </c>
      <c r="AU331" s="36" t="str">
        <f t="shared" si="217"/>
        <v/>
      </c>
      <c r="AV331" s="36" t="str">
        <f t="shared" si="218"/>
        <v/>
      </c>
      <c r="AW331" s="36" t="str">
        <f t="shared" si="219"/>
        <v/>
      </c>
      <c r="AX331" s="36" t="str">
        <f t="shared" si="220"/>
        <v/>
      </c>
      <c r="AY331" s="36" t="str">
        <f t="shared" si="221"/>
        <v/>
      </c>
      <c r="AZ331" s="36" t="str">
        <f t="shared" si="222"/>
        <v/>
      </c>
      <c r="BA331" s="36" t="str">
        <f t="shared" si="223"/>
        <v/>
      </c>
      <c r="BB331" s="36" t="str">
        <f t="shared" si="224"/>
        <v/>
      </c>
      <c r="BC331" s="36" t="str">
        <f t="shared" si="225"/>
        <v/>
      </c>
      <c r="BD331" s="36" t="str">
        <f t="shared" si="226"/>
        <v/>
      </c>
      <c r="BE331" s="36" t="str">
        <f t="shared" si="227"/>
        <v/>
      </c>
      <c r="BF331" s="36" t="str">
        <f t="shared" si="228"/>
        <v/>
      </c>
      <c r="BG331" s="36" t="str">
        <f t="shared" si="229"/>
        <v/>
      </c>
      <c r="BH331" s="36" t="str">
        <f t="shared" si="230"/>
        <v/>
      </c>
      <c r="BI331" s="36" t="str">
        <f t="shared" si="231"/>
        <v/>
      </c>
      <c r="BJ331" s="36" t="str">
        <f t="shared" si="232"/>
        <v/>
      </c>
      <c r="BK331" s="36" t="str">
        <f t="shared" si="233"/>
        <v/>
      </c>
      <c r="BL331" s="36" t="str">
        <f t="shared" si="234"/>
        <v/>
      </c>
      <c r="BM331" s="36" t="str">
        <f t="shared" si="235"/>
        <v/>
      </c>
      <c r="BN331" s="38" t="e">
        <f t="shared" si="214"/>
        <v>#DIV/0!</v>
      </c>
      <c r="BO331" s="38" t="e">
        <f t="shared" si="215"/>
        <v>#DIV/0!</v>
      </c>
      <c r="BP331" s="39" t="str">
        <f t="shared" si="236"/>
        <v/>
      </c>
      <c r="BQ331" s="39" t="str">
        <f t="shared" si="237"/>
        <v/>
      </c>
      <c r="BR331" s="39" t="str">
        <f t="shared" si="238"/>
        <v/>
      </c>
      <c r="BS331" s="39" t="str">
        <f t="shared" si="239"/>
        <v/>
      </c>
      <c r="BT331" s="39" t="str">
        <f t="shared" si="240"/>
        <v/>
      </c>
      <c r="BU331" s="39" t="str">
        <f t="shared" si="241"/>
        <v/>
      </c>
      <c r="BV331" s="39" t="str">
        <f t="shared" si="242"/>
        <v/>
      </c>
      <c r="BW331" s="39" t="str">
        <f t="shared" si="243"/>
        <v/>
      </c>
      <c r="BX331" s="39" t="str">
        <f t="shared" si="244"/>
        <v/>
      </c>
      <c r="BY331" s="39" t="str">
        <f t="shared" si="245"/>
        <v/>
      </c>
      <c r="BZ331" s="39" t="str">
        <f t="shared" si="246"/>
        <v/>
      </c>
      <c r="CA331" s="39" t="str">
        <f t="shared" si="247"/>
        <v/>
      </c>
      <c r="CB331" s="39" t="str">
        <f t="shared" si="248"/>
        <v/>
      </c>
      <c r="CC331" s="39" t="str">
        <f t="shared" si="249"/>
        <v/>
      </c>
      <c r="CD331" s="39" t="str">
        <f t="shared" si="250"/>
        <v/>
      </c>
      <c r="CE331" s="39" t="str">
        <f t="shared" si="251"/>
        <v/>
      </c>
      <c r="CF331" s="39" t="str">
        <f t="shared" si="252"/>
        <v/>
      </c>
      <c r="CG331" s="39" t="str">
        <f t="shared" si="253"/>
        <v/>
      </c>
      <c r="CH331" s="39" t="str">
        <f t="shared" si="254"/>
        <v/>
      </c>
      <c r="CI331" s="39" t="str">
        <f t="shared" si="255"/>
        <v/>
      </c>
    </row>
    <row r="332" spans="1:87">
      <c r="A332" s="18"/>
      <c r="B332" s="15" t="str">
        <f>'Gene Table'!E331</f>
        <v>mmu-miR-540-5p</v>
      </c>
      <c r="C332" s="15" t="str">
        <f>'Gene Table'!B331</f>
        <v>N17</v>
      </c>
      <c r="D332" s="16" t="str">
        <f>IF(SUM('Test Sample Data'!D$3:D$98)&gt;10,IF(AND(ISNUMBER('Test Sample Data'!D331),'Test Sample Data'!D331&lt;$B$1,'Test Sample Data'!D331&gt;0),'Test Sample Data'!D331,$B$1),"")</f>
        <v/>
      </c>
      <c r="E332" s="17" t="str">
        <f>IF(SUM('Test Sample Data'!E$3:E$98)&gt;10,IF(AND(ISNUMBER('Test Sample Data'!E331),'Test Sample Data'!E331&lt;$B$1,'Test Sample Data'!E331&gt;0),'Test Sample Data'!E331,$B$1),"")</f>
        <v/>
      </c>
      <c r="F332" s="17" t="str">
        <f>IF(SUM('Test Sample Data'!F$3:F$98)&gt;10,IF(AND(ISNUMBER('Test Sample Data'!F331),'Test Sample Data'!F331&lt;$B$1,'Test Sample Data'!F331&gt;0),'Test Sample Data'!F331,$B$1),"")</f>
        <v/>
      </c>
      <c r="G332" s="17" t="str">
        <f>IF(SUM('Test Sample Data'!G$3:G$98)&gt;10,IF(AND(ISNUMBER('Test Sample Data'!G331),'Test Sample Data'!G331&lt;$B$1,'Test Sample Data'!G331&gt;0),'Test Sample Data'!G331,$B$1),"")</f>
        <v/>
      </c>
      <c r="H332" s="17" t="str">
        <f>IF(SUM('Test Sample Data'!H$3:H$98)&gt;10,IF(AND(ISNUMBER('Test Sample Data'!H331),'Test Sample Data'!H331&lt;$B$1,'Test Sample Data'!H331&gt;0),'Test Sample Data'!H331,$B$1),"")</f>
        <v/>
      </c>
      <c r="I332" s="17" t="str">
        <f>IF(SUM('Test Sample Data'!I$3:I$98)&gt;10,IF(AND(ISNUMBER('Test Sample Data'!I331),'Test Sample Data'!I331&lt;$B$1,'Test Sample Data'!I331&gt;0),'Test Sample Data'!I331,$B$1),"")</f>
        <v/>
      </c>
      <c r="J332" s="17" t="str">
        <f>IF(SUM('Test Sample Data'!J$3:J$98)&gt;10,IF(AND(ISNUMBER('Test Sample Data'!J331),'Test Sample Data'!J331&lt;$B$1,'Test Sample Data'!J331&gt;0),'Test Sample Data'!J331,$B$1),"")</f>
        <v/>
      </c>
      <c r="K332" s="17" t="str">
        <f>IF(SUM('Test Sample Data'!K$3:K$98)&gt;10,IF(AND(ISNUMBER('Test Sample Data'!K331),'Test Sample Data'!K331&lt;$B$1,'Test Sample Data'!K331&gt;0),'Test Sample Data'!K331,$B$1),"")</f>
        <v/>
      </c>
      <c r="L332" s="17" t="str">
        <f>IF(SUM('Test Sample Data'!L$3:L$98)&gt;10,IF(AND(ISNUMBER('Test Sample Data'!L331),'Test Sample Data'!L331&lt;$B$1,'Test Sample Data'!L331&gt;0),'Test Sample Data'!L331,$B$1),"")</f>
        <v/>
      </c>
      <c r="M332" s="17" t="str">
        <f>IF(SUM('Test Sample Data'!M$3:M$98)&gt;10,IF(AND(ISNUMBER('Test Sample Data'!M331),'Test Sample Data'!M331&lt;$B$1,'Test Sample Data'!M331&gt;0),'Test Sample Data'!M331,$B$1),"")</f>
        <v/>
      </c>
      <c r="N332" s="17" t="str">
        <f>'Gene Table'!E331</f>
        <v>mmu-miR-540-5p</v>
      </c>
      <c r="O332" s="17" t="str">
        <f>'Gene Table'!B331</f>
        <v>N17</v>
      </c>
      <c r="P332" s="17" t="str">
        <f>IF(SUM('Control Sample Data'!D$3:D$98)&gt;10,IF(AND(ISNUMBER('Control Sample Data'!D331),'Control Sample Data'!D331&lt;$B$1,'Control Sample Data'!D331&gt;0),'Control Sample Data'!D331,$B$1),"")</f>
        <v/>
      </c>
      <c r="Q332" s="17" t="str">
        <f>IF(SUM('Control Sample Data'!E$3:E$98)&gt;10,IF(AND(ISNUMBER('Control Sample Data'!E331),'Control Sample Data'!E331&lt;$B$1,'Control Sample Data'!E331&gt;0),'Control Sample Data'!E331,$B$1),"")</f>
        <v/>
      </c>
      <c r="R332" s="17" t="str">
        <f>IF(SUM('Control Sample Data'!F$3:F$98)&gt;10,IF(AND(ISNUMBER('Control Sample Data'!F331),'Control Sample Data'!F331&lt;$B$1,'Control Sample Data'!F331&gt;0),'Control Sample Data'!F331,$B$1),"")</f>
        <v/>
      </c>
      <c r="S332" s="17" t="str">
        <f>IF(SUM('Control Sample Data'!G$3:G$98)&gt;10,IF(AND(ISNUMBER('Control Sample Data'!G331),'Control Sample Data'!G331&lt;$B$1,'Control Sample Data'!G331&gt;0),'Control Sample Data'!G331,$B$1),"")</f>
        <v/>
      </c>
      <c r="T332" s="17" t="str">
        <f>IF(SUM('Control Sample Data'!H$3:H$98)&gt;10,IF(AND(ISNUMBER('Control Sample Data'!H331),'Control Sample Data'!H331&lt;$B$1,'Control Sample Data'!H331&gt;0),'Control Sample Data'!H331,$B$1),"")</f>
        <v/>
      </c>
      <c r="U332" s="17" t="str">
        <f>IF(SUM('Control Sample Data'!I$3:I$98)&gt;10,IF(AND(ISNUMBER('Control Sample Data'!I331),'Control Sample Data'!I331&lt;$B$1,'Control Sample Data'!I331&gt;0),'Control Sample Data'!I331,$B$1),"")</f>
        <v/>
      </c>
      <c r="V332" s="17" t="str">
        <f>IF(SUM('Control Sample Data'!J$3:J$98)&gt;10,IF(AND(ISNUMBER('Control Sample Data'!J331),'Control Sample Data'!J331&lt;$B$1,'Control Sample Data'!J331&gt;0),'Control Sample Data'!J331,$B$1),"")</f>
        <v/>
      </c>
      <c r="W332" s="17" t="str">
        <f>IF(SUM('Control Sample Data'!K$3:K$98)&gt;10,IF(AND(ISNUMBER('Control Sample Data'!K331),'Control Sample Data'!K331&lt;$B$1,'Control Sample Data'!K331&gt;0),'Control Sample Data'!K331,$B$1),"")</f>
        <v/>
      </c>
      <c r="X332" s="17" t="str">
        <f>IF(SUM('Control Sample Data'!L$3:L$98)&gt;10,IF(AND(ISNUMBER('Control Sample Data'!L331),'Control Sample Data'!L331&lt;$B$1,'Control Sample Data'!L331&gt;0),'Control Sample Data'!L331,$B$1),"")</f>
        <v/>
      </c>
      <c r="Y332" s="17" t="str">
        <f>IF(SUM('Control Sample Data'!M$3:M$98)&gt;10,IF(AND(ISNUMBER('Control Sample Data'!M331),'Control Sample Data'!M331&lt;$B$1,'Control Sample Data'!M331&gt;0),'Control Sample Data'!M331,$B$1),"")</f>
        <v/>
      </c>
      <c r="AT332" s="36" t="str">
        <f t="shared" si="216"/>
        <v/>
      </c>
      <c r="AU332" s="36" t="str">
        <f t="shared" si="217"/>
        <v/>
      </c>
      <c r="AV332" s="36" t="str">
        <f t="shared" si="218"/>
        <v/>
      </c>
      <c r="AW332" s="36" t="str">
        <f t="shared" si="219"/>
        <v/>
      </c>
      <c r="AX332" s="36" t="str">
        <f t="shared" si="220"/>
        <v/>
      </c>
      <c r="AY332" s="36" t="str">
        <f t="shared" si="221"/>
        <v/>
      </c>
      <c r="AZ332" s="36" t="str">
        <f t="shared" si="222"/>
        <v/>
      </c>
      <c r="BA332" s="36" t="str">
        <f t="shared" si="223"/>
        <v/>
      </c>
      <c r="BB332" s="36" t="str">
        <f t="shared" si="224"/>
        <v/>
      </c>
      <c r="BC332" s="36" t="str">
        <f t="shared" si="225"/>
        <v/>
      </c>
      <c r="BD332" s="36" t="str">
        <f t="shared" si="226"/>
        <v/>
      </c>
      <c r="BE332" s="36" t="str">
        <f t="shared" si="227"/>
        <v/>
      </c>
      <c r="BF332" s="36" t="str">
        <f t="shared" si="228"/>
        <v/>
      </c>
      <c r="BG332" s="36" t="str">
        <f t="shared" si="229"/>
        <v/>
      </c>
      <c r="BH332" s="36" t="str">
        <f t="shared" si="230"/>
        <v/>
      </c>
      <c r="BI332" s="36" t="str">
        <f t="shared" si="231"/>
        <v/>
      </c>
      <c r="BJ332" s="36" t="str">
        <f t="shared" si="232"/>
        <v/>
      </c>
      <c r="BK332" s="36" t="str">
        <f t="shared" si="233"/>
        <v/>
      </c>
      <c r="BL332" s="36" t="str">
        <f t="shared" si="234"/>
        <v/>
      </c>
      <c r="BM332" s="36" t="str">
        <f t="shared" si="235"/>
        <v/>
      </c>
      <c r="BN332" s="38" t="e">
        <f t="shared" si="214"/>
        <v>#DIV/0!</v>
      </c>
      <c r="BO332" s="38" t="e">
        <f t="shared" si="215"/>
        <v>#DIV/0!</v>
      </c>
      <c r="BP332" s="39" t="str">
        <f t="shared" si="236"/>
        <v/>
      </c>
      <c r="BQ332" s="39" t="str">
        <f t="shared" si="237"/>
        <v/>
      </c>
      <c r="BR332" s="39" t="str">
        <f t="shared" si="238"/>
        <v/>
      </c>
      <c r="BS332" s="39" t="str">
        <f t="shared" si="239"/>
        <v/>
      </c>
      <c r="BT332" s="39" t="str">
        <f t="shared" si="240"/>
        <v/>
      </c>
      <c r="BU332" s="39" t="str">
        <f t="shared" si="241"/>
        <v/>
      </c>
      <c r="BV332" s="39" t="str">
        <f t="shared" si="242"/>
        <v/>
      </c>
      <c r="BW332" s="39" t="str">
        <f t="shared" si="243"/>
        <v/>
      </c>
      <c r="BX332" s="39" t="str">
        <f t="shared" si="244"/>
        <v/>
      </c>
      <c r="BY332" s="39" t="str">
        <f t="shared" si="245"/>
        <v/>
      </c>
      <c r="BZ332" s="39" t="str">
        <f t="shared" si="246"/>
        <v/>
      </c>
      <c r="CA332" s="39" t="str">
        <f t="shared" si="247"/>
        <v/>
      </c>
      <c r="CB332" s="39" t="str">
        <f t="shared" si="248"/>
        <v/>
      </c>
      <c r="CC332" s="39" t="str">
        <f t="shared" si="249"/>
        <v/>
      </c>
      <c r="CD332" s="39" t="str">
        <f t="shared" si="250"/>
        <v/>
      </c>
      <c r="CE332" s="39" t="str">
        <f t="shared" si="251"/>
        <v/>
      </c>
      <c r="CF332" s="39" t="str">
        <f t="shared" si="252"/>
        <v/>
      </c>
      <c r="CG332" s="39" t="str">
        <f t="shared" si="253"/>
        <v/>
      </c>
      <c r="CH332" s="39" t="str">
        <f t="shared" si="254"/>
        <v/>
      </c>
      <c r="CI332" s="39" t="str">
        <f t="shared" si="255"/>
        <v/>
      </c>
    </row>
    <row r="333" spans="1:87">
      <c r="A333" s="18"/>
      <c r="B333" s="15" t="str">
        <f>'Gene Table'!E332</f>
        <v>mmu-miR-1930-5p</v>
      </c>
      <c r="C333" s="15" t="str">
        <f>'Gene Table'!B332</f>
        <v>N18</v>
      </c>
      <c r="D333" s="16" t="str">
        <f>IF(SUM('Test Sample Data'!D$3:D$98)&gt;10,IF(AND(ISNUMBER('Test Sample Data'!D332),'Test Sample Data'!D332&lt;$B$1,'Test Sample Data'!D332&gt;0),'Test Sample Data'!D332,$B$1),"")</f>
        <v/>
      </c>
      <c r="E333" s="17" t="str">
        <f>IF(SUM('Test Sample Data'!E$3:E$98)&gt;10,IF(AND(ISNUMBER('Test Sample Data'!E332),'Test Sample Data'!E332&lt;$B$1,'Test Sample Data'!E332&gt;0),'Test Sample Data'!E332,$B$1),"")</f>
        <v/>
      </c>
      <c r="F333" s="17" t="str">
        <f>IF(SUM('Test Sample Data'!F$3:F$98)&gt;10,IF(AND(ISNUMBER('Test Sample Data'!F332),'Test Sample Data'!F332&lt;$B$1,'Test Sample Data'!F332&gt;0),'Test Sample Data'!F332,$B$1),"")</f>
        <v/>
      </c>
      <c r="G333" s="17" t="str">
        <f>IF(SUM('Test Sample Data'!G$3:G$98)&gt;10,IF(AND(ISNUMBER('Test Sample Data'!G332),'Test Sample Data'!G332&lt;$B$1,'Test Sample Data'!G332&gt;0),'Test Sample Data'!G332,$B$1),"")</f>
        <v/>
      </c>
      <c r="H333" s="17" t="str">
        <f>IF(SUM('Test Sample Data'!H$3:H$98)&gt;10,IF(AND(ISNUMBER('Test Sample Data'!H332),'Test Sample Data'!H332&lt;$B$1,'Test Sample Data'!H332&gt;0),'Test Sample Data'!H332,$B$1),"")</f>
        <v/>
      </c>
      <c r="I333" s="17" t="str">
        <f>IF(SUM('Test Sample Data'!I$3:I$98)&gt;10,IF(AND(ISNUMBER('Test Sample Data'!I332),'Test Sample Data'!I332&lt;$B$1,'Test Sample Data'!I332&gt;0),'Test Sample Data'!I332,$B$1),"")</f>
        <v/>
      </c>
      <c r="J333" s="17" t="str">
        <f>IF(SUM('Test Sample Data'!J$3:J$98)&gt;10,IF(AND(ISNUMBER('Test Sample Data'!J332),'Test Sample Data'!J332&lt;$B$1,'Test Sample Data'!J332&gt;0),'Test Sample Data'!J332,$B$1),"")</f>
        <v/>
      </c>
      <c r="K333" s="17" t="str">
        <f>IF(SUM('Test Sample Data'!K$3:K$98)&gt;10,IF(AND(ISNUMBER('Test Sample Data'!K332),'Test Sample Data'!K332&lt;$B$1,'Test Sample Data'!K332&gt;0),'Test Sample Data'!K332,$B$1),"")</f>
        <v/>
      </c>
      <c r="L333" s="17" t="str">
        <f>IF(SUM('Test Sample Data'!L$3:L$98)&gt;10,IF(AND(ISNUMBER('Test Sample Data'!L332),'Test Sample Data'!L332&lt;$B$1,'Test Sample Data'!L332&gt;0),'Test Sample Data'!L332,$B$1),"")</f>
        <v/>
      </c>
      <c r="M333" s="17" t="str">
        <f>IF(SUM('Test Sample Data'!M$3:M$98)&gt;10,IF(AND(ISNUMBER('Test Sample Data'!M332),'Test Sample Data'!M332&lt;$B$1,'Test Sample Data'!M332&gt;0),'Test Sample Data'!M332,$B$1),"")</f>
        <v/>
      </c>
      <c r="N333" s="17" t="str">
        <f>'Gene Table'!E332</f>
        <v>mmu-miR-1930-5p</v>
      </c>
      <c r="O333" s="17" t="str">
        <f>'Gene Table'!B332</f>
        <v>N18</v>
      </c>
      <c r="P333" s="17" t="str">
        <f>IF(SUM('Control Sample Data'!D$3:D$98)&gt;10,IF(AND(ISNUMBER('Control Sample Data'!D332),'Control Sample Data'!D332&lt;$B$1,'Control Sample Data'!D332&gt;0),'Control Sample Data'!D332,$B$1),"")</f>
        <v/>
      </c>
      <c r="Q333" s="17" t="str">
        <f>IF(SUM('Control Sample Data'!E$3:E$98)&gt;10,IF(AND(ISNUMBER('Control Sample Data'!E332),'Control Sample Data'!E332&lt;$B$1,'Control Sample Data'!E332&gt;0),'Control Sample Data'!E332,$B$1),"")</f>
        <v/>
      </c>
      <c r="R333" s="17" t="str">
        <f>IF(SUM('Control Sample Data'!F$3:F$98)&gt;10,IF(AND(ISNUMBER('Control Sample Data'!F332),'Control Sample Data'!F332&lt;$B$1,'Control Sample Data'!F332&gt;0),'Control Sample Data'!F332,$B$1),"")</f>
        <v/>
      </c>
      <c r="S333" s="17" t="str">
        <f>IF(SUM('Control Sample Data'!G$3:G$98)&gt;10,IF(AND(ISNUMBER('Control Sample Data'!G332),'Control Sample Data'!G332&lt;$B$1,'Control Sample Data'!G332&gt;0),'Control Sample Data'!G332,$B$1),"")</f>
        <v/>
      </c>
      <c r="T333" s="17" t="str">
        <f>IF(SUM('Control Sample Data'!H$3:H$98)&gt;10,IF(AND(ISNUMBER('Control Sample Data'!H332),'Control Sample Data'!H332&lt;$B$1,'Control Sample Data'!H332&gt;0),'Control Sample Data'!H332,$B$1),"")</f>
        <v/>
      </c>
      <c r="U333" s="17" t="str">
        <f>IF(SUM('Control Sample Data'!I$3:I$98)&gt;10,IF(AND(ISNUMBER('Control Sample Data'!I332),'Control Sample Data'!I332&lt;$B$1,'Control Sample Data'!I332&gt;0),'Control Sample Data'!I332,$B$1),"")</f>
        <v/>
      </c>
      <c r="V333" s="17" t="str">
        <f>IF(SUM('Control Sample Data'!J$3:J$98)&gt;10,IF(AND(ISNUMBER('Control Sample Data'!J332),'Control Sample Data'!J332&lt;$B$1,'Control Sample Data'!J332&gt;0),'Control Sample Data'!J332,$B$1),"")</f>
        <v/>
      </c>
      <c r="W333" s="17" t="str">
        <f>IF(SUM('Control Sample Data'!K$3:K$98)&gt;10,IF(AND(ISNUMBER('Control Sample Data'!K332),'Control Sample Data'!K332&lt;$B$1,'Control Sample Data'!K332&gt;0),'Control Sample Data'!K332,$B$1),"")</f>
        <v/>
      </c>
      <c r="X333" s="17" t="str">
        <f>IF(SUM('Control Sample Data'!L$3:L$98)&gt;10,IF(AND(ISNUMBER('Control Sample Data'!L332),'Control Sample Data'!L332&lt;$B$1,'Control Sample Data'!L332&gt;0),'Control Sample Data'!L332,$B$1),"")</f>
        <v/>
      </c>
      <c r="Y333" s="17" t="str">
        <f>IF(SUM('Control Sample Data'!M$3:M$98)&gt;10,IF(AND(ISNUMBER('Control Sample Data'!M332),'Control Sample Data'!M332&lt;$B$1,'Control Sample Data'!M332&gt;0),'Control Sample Data'!M332,$B$1),"")</f>
        <v/>
      </c>
      <c r="AT333" s="36" t="str">
        <f t="shared" si="216"/>
        <v/>
      </c>
      <c r="AU333" s="36" t="str">
        <f t="shared" si="217"/>
        <v/>
      </c>
      <c r="AV333" s="36" t="str">
        <f t="shared" si="218"/>
        <v/>
      </c>
      <c r="AW333" s="36" t="str">
        <f t="shared" si="219"/>
        <v/>
      </c>
      <c r="AX333" s="36" t="str">
        <f t="shared" si="220"/>
        <v/>
      </c>
      <c r="AY333" s="36" t="str">
        <f t="shared" si="221"/>
        <v/>
      </c>
      <c r="AZ333" s="36" t="str">
        <f t="shared" si="222"/>
        <v/>
      </c>
      <c r="BA333" s="36" t="str">
        <f t="shared" si="223"/>
        <v/>
      </c>
      <c r="BB333" s="36" t="str">
        <f t="shared" si="224"/>
        <v/>
      </c>
      <c r="BC333" s="36" t="str">
        <f t="shared" si="225"/>
        <v/>
      </c>
      <c r="BD333" s="36" t="str">
        <f t="shared" si="226"/>
        <v/>
      </c>
      <c r="BE333" s="36" t="str">
        <f t="shared" si="227"/>
        <v/>
      </c>
      <c r="BF333" s="36" t="str">
        <f t="shared" si="228"/>
        <v/>
      </c>
      <c r="BG333" s="36" t="str">
        <f t="shared" si="229"/>
        <v/>
      </c>
      <c r="BH333" s="36" t="str">
        <f t="shared" si="230"/>
        <v/>
      </c>
      <c r="BI333" s="36" t="str">
        <f t="shared" si="231"/>
        <v/>
      </c>
      <c r="BJ333" s="36" t="str">
        <f t="shared" si="232"/>
        <v/>
      </c>
      <c r="BK333" s="36" t="str">
        <f t="shared" si="233"/>
        <v/>
      </c>
      <c r="BL333" s="36" t="str">
        <f t="shared" si="234"/>
        <v/>
      </c>
      <c r="BM333" s="36" t="str">
        <f t="shared" si="235"/>
        <v/>
      </c>
      <c r="BN333" s="38" t="e">
        <f t="shared" si="214"/>
        <v>#DIV/0!</v>
      </c>
      <c r="BO333" s="38" t="e">
        <f t="shared" si="215"/>
        <v>#DIV/0!</v>
      </c>
      <c r="BP333" s="39" t="str">
        <f t="shared" si="236"/>
        <v/>
      </c>
      <c r="BQ333" s="39" t="str">
        <f t="shared" si="237"/>
        <v/>
      </c>
      <c r="BR333" s="39" t="str">
        <f t="shared" si="238"/>
        <v/>
      </c>
      <c r="BS333" s="39" t="str">
        <f t="shared" si="239"/>
        <v/>
      </c>
      <c r="BT333" s="39" t="str">
        <f t="shared" si="240"/>
        <v/>
      </c>
      <c r="BU333" s="39" t="str">
        <f t="shared" si="241"/>
        <v/>
      </c>
      <c r="BV333" s="39" t="str">
        <f t="shared" si="242"/>
        <v/>
      </c>
      <c r="BW333" s="39" t="str">
        <f t="shared" si="243"/>
        <v/>
      </c>
      <c r="BX333" s="39" t="str">
        <f t="shared" si="244"/>
        <v/>
      </c>
      <c r="BY333" s="39" t="str">
        <f t="shared" si="245"/>
        <v/>
      </c>
      <c r="BZ333" s="39" t="str">
        <f t="shared" si="246"/>
        <v/>
      </c>
      <c r="CA333" s="39" t="str">
        <f t="shared" si="247"/>
        <v/>
      </c>
      <c r="CB333" s="39" t="str">
        <f t="shared" si="248"/>
        <v/>
      </c>
      <c r="CC333" s="39" t="str">
        <f t="shared" si="249"/>
        <v/>
      </c>
      <c r="CD333" s="39" t="str">
        <f t="shared" si="250"/>
        <v/>
      </c>
      <c r="CE333" s="39" t="str">
        <f t="shared" si="251"/>
        <v/>
      </c>
      <c r="CF333" s="39" t="str">
        <f t="shared" si="252"/>
        <v/>
      </c>
      <c r="CG333" s="39" t="str">
        <f t="shared" si="253"/>
        <v/>
      </c>
      <c r="CH333" s="39" t="str">
        <f t="shared" si="254"/>
        <v/>
      </c>
      <c r="CI333" s="39" t="str">
        <f t="shared" si="255"/>
        <v/>
      </c>
    </row>
    <row r="334" spans="1:87">
      <c r="A334" s="18"/>
      <c r="B334" s="15" t="str">
        <f>'Gene Table'!E333</f>
        <v>mmu-miR-541-5p</v>
      </c>
      <c r="C334" s="15" t="str">
        <f>'Gene Table'!B333</f>
        <v>N19</v>
      </c>
      <c r="D334" s="16" t="str">
        <f>IF(SUM('Test Sample Data'!D$3:D$98)&gt;10,IF(AND(ISNUMBER('Test Sample Data'!D333),'Test Sample Data'!D333&lt;$B$1,'Test Sample Data'!D333&gt;0),'Test Sample Data'!D333,$B$1),"")</f>
        <v/>
      </c>
      <c r="E334" s="17" t="str">
        <f>IF(SUM('Test Sample Data'!E$3:E$98)&gt;10,IF(AND(ISNUMBER('Test Sample Data'!E333),'Test Sample Data'!E333&lt;$B$1,'Test Sample Data'!E333&gt;0),'Test Sample Data'!E333,$B$1),"")</f>
        <v/>
      </c>
      <c r="F334" s="17" t="str">
        <f>IF(SUM('Test Sample Data'!F$3:F$98)&gt;10,IF(AND(ISNUMBER('Test Sample Data'!F333),'Test Sample Data'!F333&lt;$B$1,'Test Sample Data'!F333&gt;0),'Test Sample Data'!F333,$B$1),"")</f>
        <v/>
      </c>
      <c r="G334" s="17" t="str">
        <f>IF(SUM('Test Sample Data'!G$3:G$98)&gt;10,IF(AND(ISNUMBER('Test Sample Data'!G333),'Test Sample Data'!G333&lt;$B$1,'Test Sample Data'!G333&gt;0),'Test Sample Data'!G333,$B$1),"")</f>
        <v/>
      </c>
      <c r="H334" s="17" t="str">
        <f>IF(SUM('Test Sample Data'!H$3:H$98)&gt;10,IF(AND(ISNUMBER('Test Sample Data'!H333),'Test Sample Data'!H333&lt;$B$1,'Test Sample Data'!H333&gt;0),'Test Sample Data'!H333,$B$1),"")</f>
        <v/>
      </c>
      <c r="I334" s="17" t="str">
        <f>IF(SUM('Test Sample Data'!I$3:I$98)&gt;10,IF(AND(ISNUMBER('Test Sample Data'!I333),'Test Sample Data'!I333&lt;$B$1,'Test Sample Data'!I333&gt;0),'Test Sample Data'!I333,$B$1),"")</f>
        <v/>
      </c>
      <c r="J334" s="17" t="str">
        <f>IF(SUM('Test Sample Data'!J$3:J$98)&gt;10,IF(AND(ISNUMBER('Test Sample Data'!J333),'Test Sample Data'!J333&lt;$B$1,'Test Sample Data'!J333&gt;0),'Test Sample Data'!J333,$B$1),"")</f>
        <v/>
      </c>
      <c r="K334" s="17" t="str">
        <f>IF(SUM('Test Sample Data'!K$3:K$98)&gt;10,IF(AND(ISNUMBER('Test Sample Data'!K333),'Test Sample Data'!K333&lt;$B$1,'Test Sample Data'!K333&gt;0),'Test Sample Data'!K333,$B$1),"")</f>
        <v/>
      </c>
      <c r="L334" s="17" t="str">
        <f>IF(SUM('Test Sample Data'!L$3:L$98)&gt;10,IF(AND(ISNUMBER('Test Sample Data'!L333),'Test Sample Data'!L333&lt;$B$1,'Test Sample Data'!L333&gt;0),'Test Sample Data'!L333,$B$1),"")</f>
        <v/>
      </c>
      <c r="M334" s="17" t="str">
        <f>IF(SUM('Test Sample Data'!M$3:M$98)&gt;10,IF(AND(ISNUMBER('Test Sample Data'!M333),'Test Sample Data'!M333&lt;$B$1,'Test Sample Data'!M333&gt;0),'Test Sample Data'!M333,$B$1),"")</f>
        <v/>
      </c>
      <c r="N334" s="17" t="str">
        <f>'Gene Table'!E333</f>
        <v>mmu-miR-541-5p</v>
      </c>
      <c r="O334" s="17" t="str">
        <f>'Gene Table'!B333</f>
        <v>N19</v>
      </c>
      <c r="P334" s="17" t="str">
        <f>IF(SUM('Control Sample Data'!D$3:D$98)&gt;10,IF(AND(ISNUMBER('Control Sample Data'!D333),'Control Sample Data'!D333&lt;$B$1,'Control Sample Data'!D333&gt;0),'Control Sample Data'!D333,$B$1),"")</f>
        <v/>
      </c>
      <c r="Q334" s="17" t="str">
        <f>IF(SUM('Control Sample Data'!E$3:E$98)&gt;10,IF(AND(ISNUMBER('Control Sample Data'!E333),'Control Sample Data'!E333&lt;$B$1,'Control Sample Data'!E333&gt;0),'Control Sample Data'!E333,$B$1),"")</f>
        <v/>
      </c>
      <c r="R334" s="17" t="str">
        <f>IF(SUM('Control Sample Data'!F$3:F$98)&gt;10,IF(AND(ISNUMBER('Control Sample Data'!F333),'Control Sample Data'!F333&lt;$B$1,'Control Sample Data'!F333&gt;0),'Control Sample Data'!F333,$B$1),"")</f>
        <v/>
      </c>
      <c r="S334" s="17" t="str">
        <f>IF(SUM('Control Sample Data'!G$3:G$98)&gt;10,IF(AND(ISNUMBER('Control Sample Data'!G333),'Control Sample Data'!G333&lt;$B$1,'Control Sample Data'!G333&gt;0),'Control Sample Data'!G333,$B$1),"")</f>
        <v/>
      </c>
      <c r="T334" s="17" t="str">
        <f>IF(SUM('Control Sample Data'!H$3:H$98)&gt;10,IF(AND(ISNUMBER('Control Sample Data'!H333),'Control Sample Data'!H333&lt;$B$1,'Control Sample Data'!H333&gt;0),'Control Sample Data'!H333,$B$1),"")</f>
        <v/>
      </c>
      <c r="U334" s="17" t="str">
        <f>IF(SUM('Control Sample Data'!I$3:I$98)&gt;10,IF(AND(ISNUMBER('Control Sample Data'!I333),'Control Sample Data'!I333&lt;$B$1,'Control Sample Data'!I333&gt;0),'Control Sample Data'!I333,$B$1),"")</f>
        <v/>
      </c>
      <c r="V334" s="17" t="str">
        <f>IF(SUM('Control Sample Data'!J$3:J$98)&gt;10,IF(AND(ISNUMBER('Control Sample Data'!J333),'Control Sample Data'!J333&lt;$B$1,'Control Sample Data'!J333&gt;0),'Control Sample Data'!J333,$B$1),"")</f>
        <v/>
      </c>
      <c r="W334" s="17" t="str">
        <f>IF(SUM('Control Sample Data'!K$3:K$98)&gt;10,IF(AND(ISNUMBER('Control Sample Data'!K333),'Control Sample Data'!K333&lt;$B$1,'Control Sample Data'!K333&gt;0),'Control Sample Data'!K333,$B$1),"")</f>
        <v/>
      </c>
      <c r="X334" s="17" t="str">
        <f>IF(SUM('Control Sample Data'!L$3:L$98)&gt;10,IF(AND(ISNUMBER('Control Sample Data'!L333),'Control Sample Data'!L333&lt;$B$1,'Control Sample Data'!L333&gt;0),'Control Sample Data'!L333,$B$1),"")</f>
        <v/>
      </c>
      <c r="Y334" s="17" t="str">
        <f>IF(SUM('Control Sample Data'!M$3:M$98)&gt;10,IF(AND(ISNUMBER('Control Sample Data'!M333),'Control Sample Data'!M333&lt;$B$1,'Control Sample Data'!M333&gt;0),'Control Sample Data'!M333,$B$1),"")</f>
        <v/>
      </c>
      <c r="AT334" s="36" t="str">
        <f t="shared" si="216"/>
        <v/>
      </c>
      <c r="AU334" s="36" t="str">
        <f t="shared" si="217"/>
        <v/>
      </c>
      <c r="AV334" s="36" t="str">
        <f t="shared" si="218"/>
        <v/>
      </c>
      <c r="AW334" s="36" t="str">
        <f t="shared" si="219"/>
        <v/>
      </c>
      <c r="AX334" s="36" t="str">
        <f t="shared" si="220"/>
        <v/>
      </c>
      <c r="AY334" s="36" t="str">
        <f t="shared" si="221"/>
        <v/>
      </c>
      <c r="AZ334" s="36" t="str">
        <f t="shared" si="222"/>
        <v/>
      </c>
      <c r="BA334" s="36" t="str">
        <f t="shared" si="223"/>
        <v/>
      </c>
      <c r="BB334" s="36" t="str">
        <f t="shared" si="224"/>
        <v/>
      </c>
      <c r="BC334" s="36" t="str">
        <f t="shared" si="225"/>
        <v/>
      </c>
      <c r="BD334" s="36" t="str">
        <f t="shared" si="226"/>
        <v/>
      </c>
      <c r="BE334" s="36" t="str">
        <f t="shared" si="227"/>
        <v/>
      </c>
      <c r="BF334" s="36" t="str">
        <f t="shared" si="228"/>
        <v/>
      </c>
      <c r="BG334" s="36" t="str">
        <f t="shared" si="229"/>
        <v/>
      </c>
      <c r="BH334" s="36" t="str">
        <f t="shared" si="230"/>
        <v/>
      </c>
      <c r="BI334" s="36" t="str">
        <f t="shared" si="231"/>
        <v/>
      </c>
      <c r="BJ334" s="36" t="str">
        <f t="shared" si="232"/>
        <v/>
      </c>
      <c r="BK334" s="36" t="str">
        <f t="shared" si="233"/>
        <v/>
      </c>
      <c r="BL334" s="36" t="str">
        <f t="shared" si="234"/>
        <v/>
      </c>
      <c r="BM334" s="36" t="str">
        <f t="shared" si="235"/>
        <v/>
      </c>
      <c r="BN334" s="38" t="e">
        <f t="shared" si="214"/>
        <v>#DIV/0!</v>
      </c>
      <c r="BO334" s="38" t="e">
        <f t="shared" si="215"/>
        <v>#DIV/0!</v>
      </c>
      <c r="BP334" s="39" t="str">
        <f t="shared" si="236"/>
        <v/>
      </c>
      <c r="BQ334" s="39" t="str">
        <f t="shared" si="237"/>
        <v/>
      </c>
      <c r="BR334" s="39" t="str">
        <f t="shared" si="238"/>
        <v/>
      </c>
      <c r="BS334" s="39" t="str">
        <f t="shared" si="239"/>
        <v/>
      </c>
      <c r="BT334" s="39" t="str">
        <f t="shared" si="240"/>
        <v/>
      </c>
      <c r="BU334" s="39" t="str">
        <f t="shared" si="241"/>
        <v/>
      </c>
      <c r="BV334" s="39" t="str">
        <f t="shared" si="242"/>
        <v/>
      </c>
      <c r="BW334" s="39" t="str">
        <f t="shared" si="243"/>
        <v/>
      </c>
      <c r="BX334" s="39" t="str">
        <f t="shared" si="244"/>
        <v/>
      </c>
      <c r="BY334" s="39" t="str">
        <f t="shared" si="245"/>
        <v/>
      </c>
      <c r="BZ334" s="39" t="str">
        <f t="shared" si="246"/>
        <v/>
      </c>
      <c r="CA334" s="39" t="str">
        <f t="shared" si="247"/>
        <v/>
      </c>
      <c r="CB334" s="39" t="str">
        <f t="shared" si="248"/>
        <v/>
      </c>
      <c r="CC334" s="39" t="str">
        <f t="shared" si="249"/>
        <v/>
      </c>
      <c r="CD334" s="39" t="str">
        <f t="shared" si="250"/>
        <v/>
      </c>
      <c r="CE334" s="39" t="str">
        <f t="shared" si="251"/>
        <v/>
      </c>
      <c r="CF334" s="39" t="str">
        <f t="shared" si="252"/>
        <v/>
      </c>
      <c r="CG334" s="39" t="str">
        <f t="shared" si="253"/>
        <v/>
      </c>
      <c r="CH334" s="39" t="str">
        <f t="shared" si="254"/>
        <v/>
      </c>
      <c r="CI334" s="39" t="str">
        <f t="shared" si="255"/>
        <v/>
      </c>
    </row>
    <row r="335" spans="1:87">
      <c r="A335" s="18"/>
      <c r="B335" s="15" t="str">
        <f>'Gene Table'!E334</f>
        <v>mmu-miR-1932</v>
      </c>
      <c r="C335" s="15" t="str">
        <f>'Gene Table'!B334</f>
        <v>N20</v>
      </c>
      <c r="D335" s="16" t="str">
        <f>IF(SUM('Test Sample Data'!D$3:D$98)&gt;10,IF(AND(ISNUMBER('Test Sample Data'!D334),'Test Sample Data'!D334&lt;$B$1,'Test Sample Data'!D334&gt;0),'Test Sample Data'!D334,$B$1),"")</f>
        <v/>
      </c>
      <c r="E335" s="17" t="str">
        <f>IF(SUM('Test Sample Data'!E$3:E$98)&gt;10,IF(AND(ISNUMBER('Test Sample Data'!E334),'Test Sample Data'!E334&lt;$B$1,'Test Sample Data'!E334&gt;0),'Test Sample Data'!E334,$B$1),"")</f>
        <v/>
      </c>
      <c r="F335" s="17" t="str">
        <f>IF(SUM('Test Sample Data'!F$3:F$98)&gt;10,IF(AND(ISNUMBER('Test Sample Data'!F334),'Test Sample Data'!F334&lt;$B$1,'Test Sample Data'!F334&gt;0),'Test Sample Data'!F334,$B$1),"")</f>
        <v/>
      </c>
      <c r="G335" s="17" t="str">
        <f>IF(SUM('Test Sample Data'!G$3:G$98)&gt;10,IF(AND(ISNUMBER('Test Sample Data'!G334),'Test Sample Data'!G334&lt;$B$1,'Test Sample Data'!G334&gt;0),'Test Sample Data'!G334,$B$1),"")</f>
        <v/>
      </c>
      <c r="H335" s="17" t="str">
        <f>IF(SUM('Test Sample Data'!H$3:H$98)&gt;10,IF(AND(ISNUMBER('Test Sample Data'!H334),'Test Sample Data'!H334&lt;$B$1,'Test Sample Data'!H334&gt;0),'Test Sample Data'!H334,$B$1),"")</f>
        <v/>
      </c>
      <c r="I335" s="17" t="str">
        <f>IF(SUM('Test Sample Data'!I$3:I$98)&gt;10,IF(AND(ISNUMBER('Test Sample Data'!I334),'Test Sample Data'!I334&lt;$B$1,'Test Sample Data'!I334&gt;0),'Test Sample Data'!I334,$B$1),"")</f>
        <v/>
      </c>
      <c r="J335" s="17" t="str">
        <f>IF(SUM('Test Sample Data'!J$3:J$98)&gt;10,IF(AND(ISNUMBER('Test Sample Data'!J334),'Test Sample Data'!J334&lt;$B$1,'Test Sample Data'!J334&gt;0),'Test Sample Data'!J334,$B$1),"")</f>
        <v/>
      </c>
      <c r="K335" s="17" t="str">
        <f>IF(SUM('Test Sample Data'!K$3:K$98)&gt;10,IF(AND(ISNUMBER('Test Sample Data'!K334),'Test Sample Data'!K334&lt;$B$1,'Test Sample Data'!K334&gt;0),'Test Sample Data'!K334,$B$1),"")</f>
        <v/>
      </c>
      <c r="L335" s="17" t="str">
        <f>IF(SUM('Test Sample Data'!L$3:L$98)&gt;10,IF(AND(ISNUMBER('Test Sample Data'!L334),'Test Sample Data'!L334&lt;$B$1,'Test Sample Data'!L334&gt;0),'Test Sample Data'!L334,$B$1),"")</f>
        <v/>
      </c>
      <c r="M335" s="17" t="str">
        <f>IF(SUM('Test Sample Data'!M$3:M$98)&gt;10,IF(AND(ISNUMBER('Test Sample Data'!M334),'Test Sample Data'!M334&lt;$B$1,'Test Sample Data'!M334&gt;0),'Test Sample Data'!M334,$B$1),"")</f>
        <v/>
      </c>
      <c r="N335" s="17" t="str">
        <f>'Gene Table'!E334</f>
        <v>mmu-miR-1932</v>
      </c>
      <c r="O335" s="17" t="str">
        <f>'Gene Table'!B334</f>
        <v>N20</v>
      </c>
      <c r="P335" s="17" t="str">
        <f>IF(SUM('Control Sample Data'!D$3:D$98)&gt;10,IF(AND(ISNUMBER('Control Sample Data'!D334),'Control Sample Data'!D334&lt;$B$1,'Control Sample Data'!D334&gt;0),'Control Sample Data'!D334,$B$1),"")</f>
        <v/>
      </c>
      <c r="Q335" s="17" t="str">
        <f>IF(SUM('Control Sample Data'!E$3:E$98)&gt;10,IF(AND(ISNUMBER('Control Sample Data'!E334),'Control Sample Data'!E334&lt;$B$1,'Control Sample Data'!E334&gt;0),'Control Sample Data'!E334,$B$1),"")</f>
        <v/>
      </c>
      <c r="R335" s="17" t="str">
        <f>IF(SUM('Control Sample Data'!F$3:F$98)&gt;10,IF(AND(ISNUMBER('Control Sample Data'!F334),'Control Sample Data'!F334&lt;$B$1,'Control Sample Data'!F334&gt;0),'Control Sample Data'!F334,$B$1),"")</f>
        <v/>
      </c>
      <c r="S335" s="17" t="str">
        <f>IF(SUM('Control Sample Data'!G$3:G$98)&gt;10,IF(AND(ISNUMBER('Control Sample Data'!G334),'Control Sample Data'!G334&lt;$B$1,'Control Sample Data'!G334&gt;0),'Control Sample Data'!G334,$B$1),"")</f>
        <v/>
      </c>
      <c r="T335" s="17" t="str">
        <f>IF(SUM('Control Sample Data'!H$3:H$98)&gt;10,IF(AND(ISNUMBER('Control Sample Data'!H334),'Control Sample Data'!H334&lt;$B$1,'Control Sample Data'!H334&gt;0),'Control Sample Data'!H334,$B$1),"")</f>
        <v/>
      </c>
      <c r="U335" s="17" t="str">
        <f>IF(SUM('Control Sample Data'!I$3:I$98)&gt;10,IF(AND(ISNUMBER('Control Sample Data'!I334),'Control Sample Data'!I334&lt;$B$1,'Control Sample Data'!I334&gt;0),'Control Sample Data'!I334,$B$1),"")</f>
        <v/>
      </c>
      <c r="V335" s="17" t="str">
        <f>IF(SUM('Control Sample Data'!J$3:J$98)&gt;10,IF(AND(ISNUMBER('Control Sample Data'!J334),'Control Sample Data'!J334&lt;$B$1,'Control Sample Data'!J334&gt;0),'Control Sample Data'!J334,$B$1),"")</f>
        <v/>
      </c>
      <c r="W335" s="17" t="str">
        <f>IF(SUM('Control Sample Data'!K$3:K$98)&gt;10,IF(AND(ISNUMBER('Control Sample Data'!K334),'Control Sample Data'!K334&lt;$B$1,'Control Sample Data'!K334&gt;0),'Control Sample Data'!K334,$B$1),"")</f>
        <v/>
      </c>
      <c r="X335" s="17" t="str">
        <f>IF(SUM('Control Sample Data'!L$3:L$98)&gt;10,IF(AND(ISNUMBER('Control Sample Data'!L334),'Control Sample Data'!L334&lt;$B$1,'Control Sample Data'!L334&gt;0),'Control Sample Data'!L334,$B$1),"")</f>
        <v/>
      </c>
      <c r="Y335" s="17" t="str">
        <f>IF(SUM('Control Sample Data'!M$3:M$98)&gt;10,IF(AND(ISNUMBER('Control Sample Data'!M334),'Control Sample Data'!M334&lt;$B$1,'Control Sample Data'!M334&gt;0),'Control Sample Data'!M334,$B$1),"")</f>
        <v/>
      </c>
      <c r="AT335" s="36" t="str">
        <f t="shared" si="216"/>
        <v/>
      </c>
      <c r="AU335" s="36" t="str">
        <f t="shared" si="217"/>
        <v/>
      </c>
      <c r="AV335" s="36" t="str">
        <f t="shared" si="218"/>
        <v/>
      </c>
      <c r="AW335" s="36" t="str">
        <f t="shared" si="219"/>
        <v/>
      </c>
      <c r="AX335" s="36" t="str">
        <f t="shared" si="220"/>
        <v/>
      </c>
      <c r="AY335" s="36" t="str">
        <f t="shared" si="221"/>
        <v/>
      </c>
      <c r="AZ335" s="36" t="str">
        <f t="shared" si="222"/>
        <v/>
      </c>
      <c r="BA335" s="36" t="str">
        <f t="shared" si="223"/>
        <v/>
      </c>
      <c r="BB335" s="36" t="str">
        <f t="shared" si="224"/>
        <v/>
      </c>
      <c r="BC335" s="36" t="str">
        <f t="shared" si="225"/>
        <v/>
      </c>
      <c r="BD335" s="36" t="str">
        <f t="shared" si="226"/>
        <v/>
      </c>
      <c r="BE335" s="36" t="str">
        <f t="shared" si="227"/>
        <v/>
      </c>
      <c r="BF335" s="36" t="str">
        <f t="shared" si="228"/>
        <v/>
      </c>
      <c r="BG335" s="36" t="str">
        <f t="shared" si="229"/>
        <v/>
      </c>
      <c r="BH335" s="36" t="str">
        <f t="shared" si="230"/>
        <v/>
      </c>
      <c r="BI335" s="36" t="str">
        <f t="shared" si="231"/>
        <v/>
      </c>
      <c r="BJ335" s="36" t="str">
        <f t="shared" si="232"/>
        <v/>
      </c>
      <c r="BK335" s="36" t="str">
        <f t="shared" si="233"/>
        <v/>
      </c>
      <c r="BL335" s="36" t="str">
        <f t="shared" si="234"/>
        <v/>
      </c>
      <c r="BM335" s="36" t="str">
        <f t="shared" si="235"/>
        <v/>
      </c>
      <c r="BN335" s="38" t="e">
        <f t="shared" si="214"/>
        <v>#DIV/0!</v>
      </c>
      <c r="BO335" s="38" t="e">
        <f t="shared" si="215"/>
        <v>#DIV/0!</v>
      </c>
      <c r="BP335" s="39" t="str">
        <f t="shared" si="236"/>
        <v/>
      </c>
      <c r="BQ335" s="39" t="str">
        <f t="shared" si="237"/>
        <v/>
      </c>
      <c r="BR335" s="39" t="str">
        <f t="shared" si="238"/>
        <v/>
      </c>
      <c r="BS335" s="39" t="str">
        <f t="shared" si="239"/>
        <v/>
      </c>
      <c r="BT335" s="39" t="str">
        <f t="shared" si="240"/>
        <v/>
      </c>
      <c r="BU335" s="39" t="str">
        <f t="shared" si="241"/>
        <v/>
      </c>
      <c r="BV335" s="39" t="str">
        <f t="shared" si="242"/>
        <v/>
      </c>
      <c r="BW335" s="39" t="str">
        <f t="shared" si="243"/>
        <v/>
      </c>
      <c r="BX335" s="39" t="str">
        <f t="shared" si="244"/>
        <v/>
      </c>
      <c r="BY335" s="39" t="str">
        <f t="shared" si="245"/>
        <v/>
      </c>
      <c r="BZ335" s="39" t="str">
        <f t="shared" si="246"/>
        <v/>
      </c>
      <c r="CA335" s="39" t="str">
        <f t="shared" si="247"/>
        <v/>
      </c>
      <c r="CB335" s="39" t="str">
        <f t="shared" si="248"/>
        <v/>
      </c>
      <c r="CC335" s="39" t="str">
        <f t="shared" si="249"/>
        <v/>
      </c>
      <c r="CD335" s="39" t="str">
        <f t="shared" si="250"/>
        <v/>
      </c>
      <c r="CE335" s="39" t="str">
        <f t="shared" si="251"/>
        <v/>
      </c>
      <c r="CF335" s="39" t="str">
        <f t="shared" si="252"/>
        <v/>
      </c>
      <c r="CG335" s="39" t="str">
        <f t="shared" si="253"/>
        <v/>
      </c>
      <c r="CH335" s="39" t="str">
        <f t="shared" si="254"/>
        <v/>
      </c>
      <c r="CI335" s="39" t="str">
        <f t="shared" si="255"/>
        <v/>
      </c>
    </row>
    <row r="336" spans="1:87">
      <c r="A336" s="18"/>
      <c r="B336" s="15" t="str">
        <f>'Gene Table'!E335</f>
        <v>mmu-miR-544-3p</v>
      </c>
      <c r="C336" s="15" t="str">
        <f>'Gene Table'!B335</f>
        <v>N21</v>
      </c>
      <c r="D336" s="16" t="str">
        <f>IF(SUM('Test Sample Data'!D$3:D$98)&gt;10,IF(AND(ISNUMBER('Test Sample Data'!D335),'Test Sample Data'!D335&lt;$B$1,'Test Sample Data'!D335&gt;0),'Test Sample Data'!D335,$B$1),"")</f>
        <v/>
      </c>
      <c r="E336" s="17" t="str">
        <f>IF(SUM('Test Sample Data'!E$3:E$98)&gt;10,IF(AND(ISNUMBER('Test Sample Data'!E335),'Test Sample Data'!E335&lt;$B$1,'Test Sample Data'!E335&gt;0),'Test Sample Data'!E335,$B$1),"")</f>
        <v/>
      </c>
      <c r="F336" s="17" t="str">
        <f>IF(SUM('Test Sample Data'!F$3:F$98)&gt;10,IF(AND(ISNUMBER('Test Sample Data'!F335),'Test Sample Data'!F335&lt;$B$1,'Test Sample Data'!F335&gt;0),'Test Sample Data'!F335,$B$1),"")</f>
        <v/>
      </c>
      <c r="G336" s="17" t="str">
        <f>IF(SUM('Test Sample Data'!G$3:G$98)&gt;10,IF(AND(ISNUMBER('Test Sample Data'!G335),'Test Sample Data'!G335&lt;$B$1,'Test Sample Data'!G335&gt;0),'Test Sample Data'!G335,$B$1),"")</f>
        <v/>
      </c>
      <c r="H336" s="17" t="str">
        <f>IF(SUM('Test Sample Data'!H$3:H$98)&gt;10,IF(AND(ISNUMBER('Test Sample Data'!H335),'Test Sample Data'!H335&lt;$B$1,'Test Sample Data'!H335&gt;0),'Test Sample Data'!H335,$B$1),"")</f>
        <v/>
      </c>
      <c r="I336" s="17" t="str">
        <f>IF(SUM('Test Sample Data'!I$3:I$98)&gt;10,IF(AND(ISNUMBER('Test Sample Data'!I335),'Test Sample Data'!I335&lt;$B$1,'Test Sample Data'!I335&gt;0),'Test Sample Data'!I335,$B$1),"")</f>
        <v/>
      </c>
      <c r="J336" s="17" t="str">
        <f>IF(SUM('Test Sample Data'!J$3:J$98)&gt;10,IF(AND(ISNUMBER('Test Sample Data'!J335),'Test Sample Data'!J335&lt;$B$1,'Test Sample Data'!J335&gt;0),'Test Sample Data'!J335,$B$1),"")</f>
        <v/>
      </c>
      <c r="K336" s="17" t="str">
        <f>IF(SUM('Test Sample Data'!K$3:K$98)&gt;10,IF(AND(ISNUMBER('Test Sample Data'!K335),'Test Sample Data'!K335&lt;$B$1,'Test Sample Data'!K335&gt;0),'Test Sample Data'!K335,$B$1),"")</f>
        <v/>
      </c>
      <c r="L336" s="17" t="str">
        <f>IF(SUM('Test Sample Data'!L$3:L$98)&gt;10,IF(AND(ISNUMBER('Test Sample Data'!L335),'Test Sample Data'!L335&lt;$B$1,'Test Sample Data'!L335&gt;0),'Test Sample Data'!L335,$B$1),"")</f>
        <v/>
      </c>
      <c r="M336" s="17" t="str">
        <f>IF(SUM('Test Sample Data'!M$3:M$98)&gt;10,IF(AND(ISNUMBER('Test Sample Data'!M335),'Test Sample Data'!M335&lt;$B$1,'Test Sample Data'!M335&gt;0),'Test Sample Data'!M335,$B$1),"")</f>
        <v/>
      </c>
      <c r="N336" s="17" t="str">
        <f>'Gene Table'!E335</f>
        <v>mmu-miR-544-3p</v>
      </c>
      <c r="O336" s="17" t="str">
        <f>'Gene Table'!B335</f>
        <v>N21</v>
      </c>
      <c r="P336" s="17" t="str">
        <f>IF(SUM('Control Sample Data'!D$3:D$98)&gt;10,IF(AND(ISNUMBER('Control Sample Data'!D335),'Control Sample Data'!D335&lt;$B$1,'Control Sample Data'!D335&gt;0),'Control Sample Data'!D335,$B$1),"")</f>
        <v/>
      </c>
      <c r="Q336" s="17" t="str">
        <f>IF(SUM('Control Sample Data'!E$3:E$98)&gt;10,IF(AND(ISNUMBER('Control Sample Data'!E335),'Control Sample Data'!E335&lt;$B$1,'Control Sample Data'!E335&gt;0),'Control Sample Data'!E335,$B$1),"")</f>
        <v/>
      </c>
      <c r="R336" s="17" t="str">
        <f>IF(SUM('Control Sample Data'!F$3:F$98)&gt;10,IF(AND(ISNUMBER('Control Sample Data'!F335),'Control Sample Data'!F335&lt;$B$1,'Control Sample Data'!F335&gt;0),'Control Sample Data'!F335,$B$1),"")</f>
        <v/>
      </c>
      <c r="S336" s="17" t="str">
        <f>IF(SUM('Control Sample Data'!G$3:G$98)&gt;10,IF(AND(ISNUMBER('Control Sample Data'!G335),'Control Sample Data'!G335&lt;$B$1,'Control Sample Data'!G335&gt;0),'Control Sample Data'!G335,$B$1),"")</f>
        <v/>
      </c>
      <c r="T336" s="17" t="str">
        <f>IF(SUM('Control Sample Data'!H$3:H$98)&gt;10,IF(AND(ISNUMBER('Control Sample Data'!H335),'Control Sample Data'!H335&lt;$B$1,'Control Sample Data'!H335&gt;0),'Control Sample Data'!H335,$B$1),"")</f>
        <v/>
      </c>
      <c r="U336" s="17" t="str">
        <f>IF(SUM('Control Sample Data'!I$3:I$98)&gt;10,IF(AND(ISNUMBER('Control Sample Data'!I335),'Control Sample Data'!I335&lt;$B$1,'Control Sample Data'!I335&gt;0),'Control Sample Data'!I335,$B$1),"")</f>
        <v/>
      </c>
      <c r="V336" s="17" t="str">
        <f>IF(SUM('Control Sample Data'!J$3:J$98)&gt;10,IF(AND(ISNUMBER('Control Sample Data'!J335),'Control Sample Data'!J335&lt;$B$1,'Control Sample Data'!J335&gt;0),'Control Sample Data'!J335,$B$1),"")</f>
        <v/>
      </c>
      <c r="W336" s="17" t="str">
        <f>IF(SUM('Control Sample Data'!K$3:K$98)&gt;10,IF(AND(ISNUMBER('Control Sample Data'!K335),'Control Sample Data'!K335&lt;$B$1,'Control Sample Data'!K335&gt;0),'Control Sample Data'!K335,$B$1),"")</f>
        <v/>
      </c>
      <c r="X336" s="17" t="str">
        <f>IF(SUM('Control Sample Data'!L$3:L$98)&gt;10,IF(AND(ISNUMBER('Control Sample Data'!L335),'Control Sample Data'!L335&lt;$B$1,'Control Sample Data'!L335&gt;0),'Control Sample Data'!L335,$B$1),"")</f>
        <v/>
      </c>
      <c r="Y336" s="17" t="str">
        <f>IF(SUM('Control Sample Data'!M$3:M$98)&gt;10,IF(AND(ISNUMBER('Control Sample Data'!M335),'Control Sample Data'!M335&lt;$B$1,'Control Sample Data'!M335&gt;0),'Control Sample Data'!M335,$B$1),"")</f>
        <v/>
      </c>
      <c r="AT336" s="36" t="str">
        <f t="shared" si="216"/>
        <v/>
      </c>
      <c r="AU336" s="36" t="str">
        <f t="shared" si="217"/>
        <v/>
      </c>
      <c r="AV336" s="36" t="str">
        <f t="shared" si="218"/>
        <v/>
      </c>
      <c r="AW336" s="36" t="str">
        <f t="shared" si="219"/>
        <v/>
      </c>
      <c r="AX336" s="36" t="str">
        <f t="shared" si="220"/>
        <v/>
      </c>
      <c r="AY336" s="36" t="str">
        <f t="shared" si="221"/>
        <v/>
      </c>
      <c r="AZ336" s="36" t="str">
        <f t="shared" si="222"/>
        <v/>
      </c>
      <c r="BA336" s="36" t="str">
        <f t="shared" si="223"/>
        <v/>
      </c>
      <c r="BB336" s="36" t="str">
        <f t="shared" si="224"/>
        <v/>
      </c>
      <c r="BC336" s="36" t="str">
        <f t="shared" si="225"/>
        <v/>
      </c>
      <c r="BD336" s="36" t="str">
        <f t="shared" si="226"/>
        <v/>
      </c>
      <c r="BE336" s="36" t="str">
        <f t="shared" si="227"/>
        <v/>
      </c>
      <c r="BF336" s="36" t="str">
        <f t="shared" si="228"/>
        <v/>
      </c>
      <c r="BG336" s="36" t="str">
        <f t="shared" si="229"/>
        <v/>
      </c>
      <c r="BH336" s="36" t="str">
        <f t="shared" si="230"/>
        <v/>
      </c>
      <c r="BI336" s="36" t="str">
        <f t="shared" si="231"/>
        <v/>
      </c>
      <c r="BJ336" s="36" t="str">
        <f t="shared" si="232"/>
        <v/>
      </c>
      <c r="BK336" s="36" t="str">
        <f t="shared" si="233"/>
        <v/>
      </c>
      <c r="BL336" s="36" t="str">
        <f t="shared" si="234"/>
        <v/>
      </c>
      <c r="BM336" s="36" t="str">
        <f t="shared" si="235"/>
        <v/>
      </c>
      <c r="BN336" s="38" t="e">
        <f t="shared" si="214"/>
        <v>#DIV/0!</v>
      </c>
      <c r="BO336" s="38" t="e">
        <f t="shared" si="215"/>
        <v>#DIV/0!</v>
      </c>
      <c r="BP336" s="39" t="str">
        <f t="shared" si="236"/>
        <v/>
      </c>
      <c r="BQ336" s="39" t="str">
        <f t="shared" si="237"/>
        <v/>
      </c>
      <c r="BR336" s="39" t="str">
        <f t="shared" si="238"/>
        <v/>
      </c>
      <c r="BS336" s="39" t="str">
        <f t="shared" si="239"/>
        <v/>
      </c>
      <c r="BT336" s="39" t="str">
        <f t="shared" si="240"/>
        <v/>
      </c>
      <c r="BU336" s="39" t="str">
        <f t="shared" si="241"/>
        <v/>
      </c>
      <c r="BV336" s="39" t="str">
        <f t="shared" si="242"/>
        <v/>
      </c>
      <c r="BW336" s="39" t="str">
        <f t="shared" si="243"/>
        <v/>
      </c>
      <c r="BX336" s="39" t="str">
        <f t="shared" si="244"/>
        <v/>
      </c>
      <c r="BY336" s="39" t="str">
        <f t="shared" si="245"/>
        <v/>
      </c>
      <c r="BZ336" s="39" t="str">
        <f t="shared" si="246"/>
        <v/>
      </c>
      <c r="CA336" s="39" t="str">
        <f t="shared" si="247"/>
        <v/>
      </c>
      <c r="CB336" s="39" t="str">
        <f t="shared" si="248"/>
        <v/>
      </c>
      <c r="CC336" s="39" t="str">
        <f t="shared" si="249"/>
        <v/>
      </c>
      <c r="CD336" s="39" t="str">
        <f t="shared" si="250"/>
        <v/>
      </c>
      <c r="CE336" s="39" t="str">
        <f t="shared" si="251"/>
        <v/>
      </c>
      <c r="CF336" s="39" t="str">
        <f t="shared" si="252"/>
        <v/>
      </c>
      <c r="CG336" s="39" t="str">
        <f t="shared" si="253"/>
        <v/>
      </c>
      <c r="CH336" s="39" t="str">
        <f t="shared" si="254"/>
        <v/>
      </c>
      <c r="CI336" s="39" t="str">
        <f t="shared" si="255"/>
        <v/>
      </c>
    </row>
    <row r="337" spans="1:87">
      <c r="A337" s="18"/>
      <c r="B337" s="15" t="str">
        <f>'Gene Table'!E336</f>
        <v>mmu-miR-1933-5p</v>
      </c>
      <c r="C337" s="15" t="str">
        <f>'Gene Table'!B336</f>
        <v>N22</v>
      </c>
      <c r="D337" s="16" t="str">
        <f>IF(SUM('Test Sample Data'!D$3:D$98)&gt;10,IF(AND(ISNUMBER('Test Sample Data'!D336),'Test Sample Data'!D336&lt;$B$1,'Test Sample Data'!D336&gt;0),'Test Sample Data'!D336,$B$1),"")</f>
        <v/>
      </c>
      <c r="E337" s="17" t="str">
        <f>IF(SUM('Test Sample Data'!E$3:E$98)&gt;10,IF(AND(ISNUMBER('Test Sample Data'!E336),'Test Sample Data'!E336&lt;$B$1,'Test Sample Data'!E336&gt;0),'Test Sample Data'!E336,$B$1),"")</f>
        <v/>
      </c>
      <c r="F337" s="17" t="str">
        <f>IF(SUM('Test Sample Data'!F$3:F$98)&gt;10,IF(AND(ISNUMBER('Test Sample Data'!F336),'Test Sample Data'!F336&lt;$B$1,'Test Sample Data'!F336&gt;0),'Test Sample Data'!F336,$B$1),"")</f>
        <v/>
      </c>
      <c r="G337" s="17" t="str">
        <f>IF(SUM('Test Sample Data'!G$3:G$98)&gt;10,IF(AND(ISNUMBER('Test Sample Data'!G336),'Test Sample Data'!G336&lt;$B$1,'Test Sample Data'!G336&gt;0),'Test Sample Data'!G336,$B$1),"")</f>
        <v/>
      </c>
      <c r="H337" s="17" t="str">
        <f>IF(SUM('Test Sample Data'!H$3:H$98)&gt;10,IF(AND(ISNUMBER('Test Sample Data'!H336),'Test Sample Data'!H336&lt;$B$1,'Test Sample Data'!H336&gt;0),'Test Sample Data'!H336,$B$1),"")</f>
        <v/>
      </c>
      <c r="I337" s="17" t="str">
        <f>IF(SUM('Test Sample Data'!I$3:I$98)&gt;10,IF(AND(ISNUMBER('Test Sample Data'!I336),'Test Sample Data'!I336&lt;$B$1,'Test Sample Data'!I336&gt;0),'Test Sample Data'!I336,$B$1),"")</f>
        <v/>
      </c>
      <c r="J337" s="17" t="str">
        <f>IF(SUM('Test Sample Data'!J$3:J$98)&gt;10,IF(AND(ISNUMBER('Test Sample Data'!J336),'Test Sample Data'!J336&lt;$B$1,'Test Sample Data'!J336&gt;0),'Test Sample Data'!J336,$B$1),"")</f>
        <v/>
      </c>
      <c r="K337" s="17" t="str">
        <f>IF(SUM('Test Sample Data'!K$3:K$98)&gt;10,IF(AND(ISNUMBER('Test Sample Data'!K336),'Test Sample Data'!K336&lt;$B$1,'Test Sample Data'!K336&gt;0),'Test Sample Data'!K336,$B$1),"")</f>
        <v/>
      </c>
      <c r="L337" s="17" t="str">
        <f>IF(SUM('Test Sample Data'!L$3:L$98)&gt;10,IF(AND(ISNUMBER('Test Sample Data'!L336),'Test Sample Data'!L336&lt;$B$1,'Test Sample Data'!L336&gt;0),'Test Sample Data'!L336,$B$1),"")</f>
        <v/>
      </c>
      <c r="M337" s="17" t="str">
        <f>IF(SUM('Test Sample Data'!M$3:M$98)&gt;10,IF(AND(ISNUMBER('Test Sample Data'!M336),'Test Sample Data'!M336&lt;$B$1,'Test Sample Data'!M336&gt;0),'Test Sample Data'!M336,$B$1),"")</f>
        <v/>
      </c>
      <c r="N337" s="17" t="str">
        <f>'Gene Table'!E336</f>
        <v>mmu-miR-1933-5p</v>
      </c>
      <c r="O337" s="17" t="str">
        <f>'Gene Table'!B336</f>
        <v>N22</v>
      </c>
      <c r="P337" s="17" t="str">
        <f>IF(SUM('Control Sample Data'!D$3:D$98)&gt;10,IF(AND(ISNUMBER('Control Sample Data'!D336),'Control Sample Data'!D336&lt;$B$1,'Control Sample Data'!D336&gt;0),'Control Sample Data'!D336,$B$1),"")</f>
        <v/>
      </c>
      <c r="Q337" s="17" t="str">
        <f>IF(SUM('Control Sample Data'!E$3:E$98)&gt;10,IF(AND(ISNUMBER('Control Sample Data'!E336),'Control Sample Data'!E336&lt;$B$1,'Control Sample Data'!E336&gt;0),'Control Sample Data'!E336,$B$1),"")</f>
        <v/>
      </c>
      <c r="R337" s="17" t="str">
        <f>IF(SUM('Control Sample Data'!F$3:F$98)&gt;10,IF(AND(ISNUMBER('Control Sample Data'!F336),'Control Sample Data'!F336&lt;$B$1,'Control Sample Data'!F336&gt;0),'Control Sample Data'!F336,$B$1),"")</f>
        <v/>
      </c>
      <c r="S337" s="17" t="str">
        <f>IF(SUM('Control Sample Data'!G$3:G$98)&gt;10,IF(AND(ISNUMBER('Control Sample Data'!G336),'Control Sample Data'!G336&lt;$B$1,'Control Sample Data'!G336&gt;0),'Control Sample Data'!G336,$B$1),"")</f>
        <v/>
      </c>
      <c r="T337" s="17" t="str">
        <f>IF(SUM('Control Sample Data'!H$3:H$98)&gt;10,IF(AND(ISNUMBER('Control Sample Data'!H336),'Control Sample Data'!H336&lt;$B$1,'Control Sample Data'!H336&gt;0),'Control Sample Data'!H336,$B$1),"")</f>
        <v/>
      </c>
      <c r="U337" s="17" t="str">
        <f>IF(SUM('Control Sample Data'!I$3:I$98)&gt;10,IF(AND(ISNUMBER('Control Sample Data'!I336),'Control Sample Data'!I336&lt;$B$1,'Control Sample Data'!I336&gt;0),'Control Sample Data'!I336,$B$1),"")</f>
        <v/>
      </c>
      <c r="V337" s="17" t="str">
        <f>IF(SUM('Control Sample Data'!J$3:J$98)&gt;10,IF(AND(ISNUMBER('Control Sample Data'!J336),'Control Sample Data'!J336&lt;$B$1,'Control Sample Data'!J336&gt;0),'Control Sample Data'!J336,$B$1),"")</f>
        <v/>
      </c>
      <c r="W337" s="17" t="str">
        <f>IF(SUM('Control Sample Data'!K$3:K$98)&gt;10,IF(AND(ISNUMBER('Control Sample Data'!K336),'Control Sample Data'!K336&lt;$B$1,'Control Sample Data'!K336&gt;0),'Control Sample Data'!K336,$B$1),"")</f>
        <v/>
      </c>
      <c r="X337" s="17" t="str">
        <f>IF(SUM('Control Sample Data'!L$3:L$98)&gt;10,IF(AND(ISNUMBER('Control Sample Data'!L336),'Control Sample Data'!L336&lt;$B$1,'Control Sample Data'!L336&gt;0),'Control Sample Data'!L336,$B$1),"")</f>
        <v/>
      </c>
      <c r="Y337" s="17" t="str">
        <f>IF(SUM('Control Sample Data'!M$3:M$98)&gt;10,IF(AND(ISNUMBER('Control Sample Data'!M336),'Control Sample Data'!M336&lt;$B$1,'Control Sample Data'!M336&gt;0),'Control Sample Data'!M336,$B$1),"")</f>
        <v/>
      </c>
      <c r="AT337" s="36" t="str">
        <f t="shared" si="216"/>
        <v/>
      </c>
      <c r="AU337" s="36" t="str">
        <f t="shared" si="217"/>
        <v/>
      </c>
      <c r="AV337" s="36" t="str">
        <f t="shared" si="218"/>
        <v/>
      </c>
      <c r="AW337" s="36" t="str">
        <f t="shared" si="219"/>
        <v/>
      </c>
      <c r="AX337" s="36" t="str">
        <f t="shared" si="220"/>
        <v/>
      </c>
      <c r="AY337" s="36" t="str">
        <f t="shared" si="221"/>
        <v/>
      </c>
      <c r="AZ337" s="36" t="str">
        <f t="shared" si="222"/>
        <v/>
      </c>
      <c r="BA337" s="36" t="str">
        <f t="shared" si="223"/>
        <v/>
      </c>
      <c r="BB337" s="36" t="str">
        <f t="shared" si="224"/>
        <v/>
      </c>
      <c r="BC337" s="36" t="str">
        <f t="shared" si="225"/>
        <v/>
      </c>
      <c r="BD337" s="36" t="str">
        <f t="shared" si="226"/>
        <v/>
      </c>
      <c r="BE337" s="36" t="str">
        <f t="shared" si="227"/>
        <v/>
      </c>
      <c r="BF337" s="36" t="str">
        <f t="shared" si="228"/>
        <v/>
      </c>
      <c r="BG337" s="36" t="str">
        <f t="shared" si="229"/>
        <v/>
      </c>
      <c r="BH337" s="36" t="str">
        <f t="shared" si="230"/>
        <v/>
      </c>
      <c r="BI337" s="36" t="str">
        <f t="shared" si="231"/>
        <v/>
      </c>
      <c r="BJ337" s="36" t="str">
        <f t="shared" si="232"/>
        <v/>
      </c>
      <c r="BK337" s="36" t="str">
        <f t="shared" si="233"/>
        <v/>
      </c>
      <c r="BL337" s="36" t="str">
        <f t="shared" si="234"/>
        <v/>
      </c>
      <c r="BM337" s="36" t="str">
        <f t="shared" si="235"/>
        <v/>
      </c>
      <c r="BN337" s="38" t="e">
        <f t="shared" si="214"/>
        <v>#DIV/0!</v>
      </c>
      <c r="BO337" s="38" t="e">
        <f t="shared" si="215"/>
        <v>#DIV/0!</v>
      </c>
      <c r="BP337" s="39" t="str">
        <f t="shared" si="236"/>
        <v/>
      </c>
      <c r="BQ337" s="39" t="str">
        <f t="shared" si="237"/>
        <v/>
      </c>
      <c r="BR337" s="39" t="str">
        <f t="shared" si="238"/>
        <v/>
      </c>
      <c r="BS337" s="39" t="str">
        <f t="shared" si="239"/>
        <v/>
      </c>
      <c r="BT337" s="39" t="str">
        <f t="shared" si="240"/>
        <v/>
      </c>
      <c r="BU337" s="39" t="str">
        <f t="shared" si="241"/>
        <v/>
      </c>
      <c r="BV337" s="39" t="str">
        <f t="shared" si="242"/>
        <v/>
      </c>
      <c r="BW337" s="39" t="str">
        <f t="shared" si="243"/>
        <v/>
      </c>
      <c r="BX337" s="39" t="str">
        <f t="shared" si="244"/>
        <v/>
      </c>
      <c r="BY337" s="39" t="str">
        <f t="shared" si="245"/>
        <v/>
      </c>
      <c r="BZ337" s="39" t="str">
        <f t="shared" si="246"/>
        <v/>
      </c>
      <c r="CA337" s="39" t="str">
        <f t="shared" si="247"/>
        <v/>
      </c>
      <c r="CB337" s="39" t="str">
        <f t="shared" si="248"/>
        <v/>
      </c>
      <c r="CC337" s="39" t="str">
        <f t="shared" si="249"/>
        <v/>
      </c>
      <c r="CD337" s="39" t="str">
        <f t="shared" si="250"/>
        <v/>
      </c>
      <c r="CE337" s="39" t="str">
        <f t="shared" si="251"/>
        <v/>
      </c>
      <c r="CF337" s="39" t="str">
        <f t="shared" si="252"/>
        <v/>
      </c>
      <c r="CG337" s="39" t="str">
        <f t="shared" si="253"/>
        <v/>
      </c>
      <c r="CH337" s="39" t="str">
        <f t="shared" si="254"/>
        <v/>
      </c>
      <c r="CI337" s="39" t="str">
        <f t="shared" si="255"/>
        <v/>
      </c>
    </row>
    <row r="338" spans="1:87">
      <c r="A338" s="18"/>
      <c r="B338" s="15" t="str">
        <f>'Gene Table'!E337</f>
        <v>mmu-miR-547-3p</v>
      </c>
      <c r="C338" s="15" t="str">
        <f>'Gene Table'!B337</f>
        <v>N23</v>
      </c>
      <c r="D338" s="16" t="str">
        <f>IF(SUM('Test Sample Data'!D$3:D$98)&gt;10,IF(AND(ISNUMBER('Test Sample Data'!D337),'Test Sample Data'!D337&lt;$B$1,'Test Sample Data'!D337&gt;0),'Test Sample Data'!D337,$B$1),"")</f>
        <v/>
      </c>
      <c r="E338" s="17" t="str">
        <f>IF(SUM('Test Sample Data'!E$3:E$98)&gt;10,IF(AND(ISNUMBER('Test Sample Data'!E337),'Test Sample Data'!E337&lt;$B$1,'Test Sample Data'!E337&gt;0),'Test Sample Data'!E337,$B$1),"")</f>
        <v/>
      </c>
      <c r="F338" s="17" t="str">
        <f>IF(SUM('Test Sample Data'!F$3:F$98)&gt;10,IF(AND(ISNUMBER('Test Sample Data'!F337),'Test Sample Data'!F337&lt;$B$1,'Test Sample Data'!F337&gt;0),'Test Sample Data'!F337,$B$1),"")</f>
        <v/>
      </c>
      <c r="G338" s="17" t="str">
        <f>IF(SUM('Test Sample Data'!G$3:G$98)&gt;10,IF(AND(ISNUMBER('Test Sample Data'!G337),'Test Sample Data'!G337&lt;$B$1,'Test Sample Data'!G337&gt;0),'Test Sample Data'!G337,$B$1),"")</f>
        <v/>
      </c>
      <c r="H338" s="17" t="str">
        <f>IF(SUM('Test Sample Data'!H$3:H$98)&gt;10,IF(AND(ISNUMBER('Test Sample Data'!H337),'Test Sample Data'!H337&lt;$B$1,'Test Sample Data'!H337&gt;0),'Test Sample Data'!H337,$B$1),"")</f>
        <v/>
      </c>
      <c r="I338" s="17" t="str">
        <f>IF(SUM('Test Sample Data'!I$3:I$98)&gt;10,IF(AND(ISNUMBER('Test Sample Data'!I337),'Test Sample Data'!I337&lt;$B$1,'Test Sample Data'!I337&gt;0),'Test Sample Data'!I337,$B$1),"")</f>
        <v/>
      </c>
      <c r="J338" s="17" t="str">
        <f>IF(SUM('Test Sample Data'!J$3:J$98)&gt;10,IF(AND(ISNUMBER('Test Sample Data'!J337),'Test Sample Data'!J337&lt;$B$1,'Test Sample Data'!J337&gt;0),'Test Sample Data'!J337,$B$1),"")</f>
        <v/>
      </c>
      <c r="K338" s="17" t="str">
        <f>IF(SUM('Test Sample Data'!K$3:K$98)&gt;10,IF(AND(ISNUMBER('Test Sample Data'!K337),'Test Sample Data'!K337&lt;$B$1,'Test Sample Data'!K337&gt;0),'Test Sample Data'!K337,$B$1),"")</f>
        <v/>
      </c>
      <c r="L338" s="17" t="str">
        <f>IF(SUM('Test Sample Data'!L$3:L$98)&gt;10,IF(AND(ISNUMBER('Test Sample Data'!L337),'Test Sample Data'!L337&lt;$B$1,'Test Sample Data'!L337&gt;0),'Test Sample Data'!L337,$B$1),"")</f>
        <v/>
      </c>
      <c r="M338" s="17" t="str">
        <f>IF(SUM('Test Sample Data'!M$3:M$98)&gt;10,IF(AND(ISNUMBER('Test Sample Data'!M337),'Test Sample Data'!M337&lt;$B$1,'Test Sample Data'!M337&gt;0),'Test Sample Data'!M337,$B$1),"")</f>
        <v/>
      </c>
      <c r="N338" s="17" t="str">
        <f>'Gene Table'!E337</f>
        <v>mmu-miR-547-3p</v>
      </c>
      <c r="O338" s="17" t="str">
        <f>'Gene Table'!B337</f>
        <v>N23</v>
      </c>
      <c r="P338" s="17" t="str">
        <f>IF(SUM('Control Sample Data'!D$3:D$98)&gt;10,IF(AND(ISNUMBER('Control Sample Data'!D337),'Control Sample Data'!D337&lt;$B$1,'Control Sample Data'!D337&gt;0),'Control Sample Data'!D337,$B$1),"")</f>
        <v/>
      </c>
      <c r="Q338" s="17" t="str">
        <f>IF(SUM('Control Sample Data'!E$3:E$98)&gt;10,IF(AND(ISNUMBER('Control Sample Data'!E337),'Control Sample Data'!E337&lt;$B$1,'Control Sample Data'!E337&gt;0),'Control Sample Data'!E337,$B$1),"")</f>
        <v/>
      </c>
      <c r="R338" s="17" t="str">
        <f>IF(SUM('Control Sample Data'!F$3:F$98)&gt;10,IF(AND(ISNUMBER('Control Sample Data'!F337),'Control Sample Data'!F337&lt;$B$1,'Control Sample Data'!F337&gt;0),'Control Sample Data'!F337,$B$1),"")</f>
        <v/>
      </c>
      <c r="S338" s="17" t="str">
        <f>IF(SUM('Control Sample Data'!G$3:G$98)&gt;10,IF(AND(ISNUMBER('Control Sample Data'!G337),'Control Sample Data'!G337&lt;$B$1,'Control Sample Data'!G337&gt;0),'Control Sample Data'!G337,$B$1),"")</f>
        <v/>
      </c>
      <c r="T338" s="17" t="str">
        <f>IF(SUM('Control Sample Data'!H$3:H$98)&gt;10,IF(AND(ISNUMBER('Control Sample Data'!H337),'Control Sample Data'!H337&lt;$B$1,'Control Sample Data'!H337&gt;0),'Control Sample Data'!H337,$B$1),"")</f>
        <v/>
      </c>
      <c r="U338" s="17" t="str">
        <f>IF(SUM('Control Sample Data'!I$3:I$98)&gt;10,IF(AND(ISNUMBER('Control Sample Data'!I337),'Control Sample Data'!I337&lt;$B$1,'Control Sample Data'!I337&gt;0),'Control Sample Data'!I337,$B$1),"")</f>
        <v/>
      </c>
      <c r="V338" s="17" t="str">
        <f>IF(SUM('Control Sample Data'!J$3:J$98)&gt;10,IF(AND(ISNUMBER('Control Sample Data'!J337),'Control Sample Data'!J337&lt;$B$1,'Control Sample Data'!J337&gt;0),'Control Sample Data'!J337,$B$1),"")</f>
        <v/>
      </c>
      <c r="W338" s="17" t="str">
        <f>IF(SUM('Control Sample Data'!K$3:K$98)&gt;10,IF(AND(ISNUMBER('Control Sample Data'!K337),'Control Sample Data'!K337&lt;$B$1,'Control Sample Data'!K337&gt;0),'Control Sample Data'!K337,$B$1),"")</f>
        <v/>
      </c>
      <c r="X338" s="17" t="str">
        <f>IF(SUM('Control Sample Data'!L$3:L$98)&gt;10,IF(AND(ISNUMBER('Control Sample Data'!L337),'Control Sample Data'!L337&lt;$B$1,'Control Sample Data'!L337&gt;0),'Control Sample Data'!L337,$B$1),"")</f>
        <v/>
      </c>
      <c r="Y338" s="17" t="str">
        <f>IF(SUM('Control Sample Data'!M$3:M$98)&gt;10,IF(AND(ISNUMBER('Control Sample Data'!M337),'Control Sample Data'!M337&lt;$B$1,'Control Sample Data'!M337&gt;0),'Control Sample Data'!M337,$B$1),"")</f>
        <v/>
      </c>
      <c r="AT338" s="36" t="str">
        <f t="shared" si="216"/>
        <v/>
      </c>
      <c r="AU338" s="36" t="str">
        <f t="shared" si="217"/>
        <v/>
      </c>
      <c r="AV338" s="36" t="str">
        <f t="shared" si="218"/>
        <v/>
      </c>
      <c r="AW338" s="36" t="str">
        <f t="shared" si="219"/>
        <v/>
      </c>
      <c r="AX338" s="36" t="str">
        <f t="shared" si="220"/>
        <v/>
      </c>
      <c r="AY338" s="36" t="str">
        <f t="shared" si="221"/>
        <v/>
      </c>
      <c r="AZ338" s="36" t="str">
        <f t="shared" si="222"/>
        <v/>
      </c>
      <c r="BA338" s="36" t="str">
        <f t="shared" si="223"/>
        <v/>
      </c>
      <c r="BB338" s="36" t="str">
        <f t="shared" si="224"/>
        <v/>
      </c>
      <c r="BC338" s="36" t="str">
        <f t="shared" si="225"/>
        <v/>
      </c>
      <c r="BD338" s="36" t="str">
        <f t="shared" si="226"/>
        <v/>
      </c>
      <c r="BE338" s="36" t="str">
        <f t="shared" si="227"/>
        <v/>
      </c>
      <c r="BF338" s="36" t="str">
        <f t="shared" si="228"/>
        <v/>
      </c>
      <c r="BG338" s="36" t="str">
        <f t="shared" si="229"/>
        <v/>
      </c>
      <c r="BH338" s="36" t="str">
        <f t="shared" si="230"/>
        <v/>
      </c>
      <c r="BI338" s="36" t="str">
        <f t="shared" si="231"/>
        <v/>
      </c>
      <c r="BJ338" s="36" t="str">
        <f t="shared" si="232"/>
        <v/>
      </c>
      <c r="BK338" s="36" t="str">
        <f t="shared" si="233"/>
        <v/>
      </c>
      <c r="BL338" s="36" t="str">
        <f t="shared" si="234"/>
        <v/>
      </c>
      <c r="BM338" s="36" t="str">
        <f t="shared" si="235"/>
        <v/>
      </c>
      <c r="BN338" s="38" t="e">
        <f t="shared" si="214"/>
        <v>#DIV/0!</v>
      </c>
      <c r="BO338" s="38" t="e">
        <f t="shared" si="215"/>
        <v>#DIV/0!</v>
      </c>
      <c r="BP338" s="39" t="str">
        <f t="shared" si="236"/>
        <v/>
      </c>
      <c r="BQ338" s="39" t="str">
        <f t="shared" si="237"/>
        <v/>
      </c>
      <c r="BR338" s="39" t="str">
        <f t="shared" si="238"/>
        <v/>
      </c>
      <c r="BS338" s="39" t="str">
        <f t="shared" si="239"/>
        <v/>
      </c>
      <c r="BT338" s="39" t="str">
        <f t="shared" si="240"/>
        <v/>
      </c>
      <c r="BU338" s="39" t="str">
        <f t="shared" si="241"/>
        <v/>
      </c>
      <c r="BV338" s="39" t="str">
        <f t="shared" si="242"/>
        <v/>
      </c>
      <c r="BW338" s="39" t="str">
        <f t="shared" si="243"/>
        <v/>
      </c>
      <c r="BX338" s="39" t="str">
        <f t="shared" si="244"/>
        <v/>
      </c>
      <c r="BY338" s="39" t="str">
        <f t="shared" si="245"/>
        <v/>
      </c>
      <c r="BZ338" s="39" t="str">
        <f t="shared" si="246"/>
        <v/>
      </c>
      <c r="CA338" s="39" t="str">
        <f t="shared" si="247"/>
        <v/>
      </c>
      <c r="CB338" s="39" t="str">
        <f t="shared" si="248"/>
        <v/>
      </c>
      <c r="CC338" s="39" t="str">
        <f t="shared" si="249"/>
        <v/>
      </c>
      <c r="CD338" s="39" t="str">
        <f t="shared" si="250"/>
        <v/>
      </c>
      <c r="CE338" s="39" t="str">
        <f t="shared" si="251"/>
        <v/>
      </c>
      <c r="CF338" s="39" t="str">
        <f t="shared" si="252"/>
        <v/>
      </c>
      <c r="CG338" s="39" t="str">
        <f t="shared" si="253"/>
        <v/>
      </c>
      <c r="CH338" s="39" t="str">
        <f t="shared" si="254"/>
        <v/>
      </c>
      <c r="CI338" s="39" t="str">
        <f t="shared" si="255"/>
        <v/>
      </c>
    </row>
    <row r="339" spans="1:87">
      <c r="A339" s="18"/>
      <c r="B339" s="15" t="str">
        <f>'Gene Table'!E338</f>
        <v>mmu-miR-1939</v>
      </c>
      <c r="C339" s="15" t="str">
        <f>'Gene Table'!B338</f>
        <v>N24</v>
      </c>
      <c r="D339" s="16" t="str">
        <f>IF(SUM('Test Sample Data'!D$3:D$98)&gt;10,IF(AND(ISNUMBER('Test Sample Data'!D338),'Test Sample Data'!D338&lt;$B$1,'Test Sample Data'!D338&gt;0),'Test Sample Data'!D338,$B$1),"")</f>
        <v/>
      </c>
      <c r="E339" s="17" t="str">
        <f>IF(SUM('Test Sample Data'!E$3:E$98)&gt;10,IF(AND(ISNUMBER('Test Sample Data'!E338),'Test Sample Data'!E338&lt;$B$1,'Test Sample Data'!E338&gt;0),'Test Sample Data'!E338,$B$1),"")</f>
        <v/>
      </c>
      <c r="F339" s="17" t="str">
        <f>IF(SUM('Test Sample Data'!F$3:F$98)&gt;10,IF(AND(ISNUMBER('Test Sample Data'!F338),'Test Sample Data'!F338&lt;$B$1,'Test Sample Data'!F338&gt;0),'Test Sample Data'!F338,$B$1),"")</f>
        <v/>
      </c>
      <c r="G339" s="17" t="str">
        <f>IF(SUM('Test Sample Data'!G$3:G$98)&gt;10,IF(AND(ISNUMBER('Test Sample Data'!G338),'Test Sample Data'!G338&lt;$B$1,'Test Sample Data'!G338&gt;0),'Test Sample Data'!G338,$B$1),"")</f>
        <v/>
      </c>
      <c r="H339" s="17" t="str">
        <f>IF(SUM('Test Sample Data'!H$3:H$98)&gt;10,IF(AND(ISNUMBER('Test Sample Data'!H338),'Test Sample Data'!H338&lt;$B$1,'Test Sample Data'!H338&gt;0),'Test Sample Data'!H338,$B$1),"")</f>
        <v/>
      </c>
      <c r="I339" s="17" t="str">
        <f>IF(SUM('Test Sample Data'!I$3:I$98)&gt;10,IF(AND(ISNUMBER('Test Sample Data'!I338),'Test Sample Data'!I338&lt;$B$1,'Test Sample Data'!I338&gt;0),'Test Sample Data'!I338,$B$1),"")</f>
        <v/>
      </c>
      <c r="J339" s="17" t="str">
        <f>IF(SUM('Test Sample Data'!J$3:J$98)&gt;10,IF(AND(ISNUMBER('Test Sample Data'!J338),'Test Sample Data'!J338&lt;$B$1,'Test Sample Data'!J338&gt;0),'Test Sample Data'!J338,$B$1),"")</f>
        <v/>
      </c>
      <c r="K339" s="17" t="str">
        <f>IF(SUM('Test Sample Data'!K$3:K$98)&gt;10,IF(AND(ISNUMBER('Test Sample Data'!K338),'Test Sample Data'!K338&lt;$B$1,'Test Sample Data'!K338&gt;0),'Test Sample Data'!K338,$B$1),"")</f>
        <v/>
      </c>
      <c r="L339" s="17" t="str">
        <f>IF(SUM('Test Sample Data'!L$3:L$98)&gt;10,IF(AND(ISNUMBER('Test Sample Data'!L338),'Test Sample Data'!L338&lt;$B$1,'Test Sample Data'!L338&gt;0),'Test Sample Data'!L338,$B$1),"")</f>
        <v/>
      </c>
      <c r="M339" s="17" t="str">
        <f>IF(SUM('Test Sample Data'!M$3:M$98)&gt;10,IF(AND(ISNUMBER('Test Sample Data'!M338),'Test Sample Data'!M338&lt;$B$1,'Test Sample Data'!M338&gt;0),'Test Sample Data'!M338,$B$1),"")</f>
        <v/>
      </c>
      <c r="N339" s="17" t="str">
        <f>'Gene Table'!E338</f>
        <v>mmu-miR-1939</v>
      </c>
      <c r="O339" s="17" t="str">
        <f>'Gene Table'!B338</f>
        <v>N24</v>
      </c>
      <c r="P339" s="17" t="str">
        <f>IF(SUM('Control Sample Data'!D$3:D$98)&gt;10,IF(AND(ISNUMBER('Control Sample Data'!D338),'Control Sample Data'!D338&lt;$B$1,'Control Sample Data'!D338&gt;0),'Control Sample Data'!D338,$B$1),"")</f>
        <v/>
      </c>
      <c r="Q339" s="17" t="str">
        <f>IF(SUM('Control Sample Data'!E$3:E$98)&gt;10,IF(AND(ISNUMBER('Control Sample Data'!E338),'Control Sample Data'!E338&lt;$B$1,'Control Sample Data'!E338&gt;0),'Control Sample Data'!E338,$B$1),"")</f>
        <v/>
      </c>
      <c r="R339" s="17" t="str">
        <f>IF(SUM('Control Sample Data'!F$3:F$98)&gt;10,IF(AND(ISNUMBER('Control Sample Data'!F338),'Control Sample Data'!F338&lt;$B$1,'Control Sample Data'!F338&gt;0),'Control Sample Data'!F338,$B$1),"")</f>
        <v/>
      </c>
      <c r="S339" s="17" t="str">
        <f>IF(SUM('Control Sample Data'!G$3:G$98)&gt;10,IF(AND(ISNUMBER('Control Sample Data'!G338),'Control Sample Data'!G338&lt;$B$1,'Control Sample Data'!G338&gt;0),'Control Sample Data'!G338,$B$1),"")</f>
        <v/>
      </c>
      <c r="T339" s="17" t="str">
        <f>IF(SUM('Control Sample Data'!H$3:H$98)&gt;10,IF(AND(ISNUMBER('Control Sample Data'!H338),'Control Sample Data'!H338&lt;$B$1,'Control Sample Data'!H338&gt;0),'Control Sample Data'!H338,$B$1),"")</f>
        <v/>
      </c>
      <c r="U339" s="17" t="str">
        <f>IF(SUM('Control Sample Data'!I$3:I$98)&gt;10,IF(AND(ISNUMBER('Control Sample Data'!I338),'Control Sample Data'!I338&lt;$B$1,'Control Sample Data'!I338&gt;0),'Control Sample Data'!I338,$B$1),"")</f>
        <v/>
      </c>
      <c r="V339" s="17" t="str">
        <f>IF(SUM('Control Sample Data'!J$3:J$98)&gt;10,IF(AND(ISNUMBER('Control Sample Data'!J338),'Control Sample Data'!J338&lt;$B$1,'Control Sample Data'!J338&gt;0),'Control Sample Data'!J338,$B$1),"")</f>
        <v/>
      </c>
      <c r="W339" s="17" t="str">
        <f>IF(SUM('Control Sample Data'!K$3:K$98)&gt;10,IF(AND(ISNUMBER('Control Sample Data'!K338),'Control Sample Data'!K338&lt;$B$1,'Control Sample Data'!K338&gt;0),'Control Sample Data'!K338,$B$1),"")</f>
        <v/>
      </c>
      <c r="X339" s="17" t="str">
        <f>IF(SUM('Control Sample Data'!L$3:L$98)&gt;10,IF(AND(ISNUMBER('Control Sample Data'!L338),'Control Sample Data'!L338&lt;$B$1,'Control Sample Data'!L338&gt;0),'Control Sample Data'!L338,$B$1),"")</f>
        <v/>
      </c>
      <c r="Y339" s="17" t="str">
        <f>IF(SUM('Control Sample Data'!M$3:M$98)&gt;10,IF(AND(ISNUMBER('Control Sample Data'!M338),'Control Sample Data'!M338&lt;$B$1,'Control Sample Data'!M338&gt;0),'Control Sample Data'!M338,$B$1),"")</f>
        <v/>
      </c>
      <c r="AT339" s="36" t="str">
        <f t="shared" si="216"/>
        <v/>
      </c>
      <c r="AU339" s="36" t="str">
        <f t="shared" si="217"/>
        <v/>
      </c>
      <c r="AV339" s="36" t="str">
        <f t="shared" si="218"/>
        <v/>
      </c>
      <c r="AW339" s="36" t="str">
        <f t="shared" si="219"/>
        <v/>
      </c>
      <c r="AX339" s="36" t="str">
        <f t="shared" si="220"/>
        <v/>
      </c>
      <c r="AY339" s="36" t="str">
        <f t="shared" si="221"/>
        <v/>
      </c>
      <c r="AZ339" s="36" t="str">
        <f t="shared" si="222"/>
        <v/>
      </c>
      <c r="BA339" s="36" t="str">
        <f t="shared" si="223"/>
        <v/>
      </c>
      <c r="BB339" s="36" t="str">
        <f t="shared" si="224"/>
        <v/>
      </c>
      <c r="BC339" s="36" t="str">
        <f t="shared" si="225"/>
        <v/>
      </c>
      <c r="BD339" s="36" t="str">
        <f t="shared" si="226"/>
        <v/>
      </c>
      <c r="BE339" s="36" t="str">
        <f t="shared" si="227"/>
        <v/>
      </c>
      <c r="BF339" s="36" t="str">
        <f t="shared" si="228"/>
        <v/>
      </c>
      <c r="BG339" s="36" t="str">
        <f t="shared" si="229"/>
        <v/>
      </c>
      <c r="BH339" s="36" t="str">
        <f t="shared" si="230"/>
        <v/>
      </c>
      <c r="BI339" s="36" t="str">
        <f t="shared" si="231"/>
        <v/>
      </c>
      <c r="BJ339" s="36" t="str">
        <f t="shared" si="232"/>
        <v/>
      </c>
      <c r="BK339" s="36" t="str">
        <f t="shared" si="233"/>
        <v/>
      </c>
      <c r="BL339" s="36" t="str">
        <f t="shared" si="234"/>
        <v/>
      </c>
      <c r="BM339" s="36" t="str">
        <f t="shared" si="235"/>
        <v/>
      </c>
      <c r="BN339" s="38" t="e">
        <f t="shared" si="214"/>
        <v>#DIV/0!</v>
      </c>
      <c r="BO339" s="38" t="e">
        <f t="shared" si="215"/>
        <v>#DIV/0!</v>
      </c>
      <c r="BP339" s="39" t="str">
        <f t="shared" si="236"/>
        <v/>
      </c>
      <c r="BQ339" s="39" t="str">
        <f t="shared" si="237"/>
        <v/>
      </c>
      <c r="BR339" s="39" t="str">
        <f t="shared" si="238"/>
        <v/>
      </c>
      <c r="BS339" s="39" t="str">
        <f t="shared" si="239"/>
        <v/>
      </c>
      <c r="BT339" s="39" t="str">
        <f t="shared" si="240"/>
        <v/>
      </c>
      <c r="BU339" s="39" t="str">
        <f t="shared" si="241"/>
        <v/>
      </c>
      <c r="BV339" s="39" t="str">
        <f t="shared" si="242"/>
        <v/>
      </c>
      <c r="BW339" s="39" t="str">
        <f t="shared" si="243"/>
        <v/>
      </c>
      <c r="BX339" s="39" t="str">
        <f t="shared" si="244"/>
        <v/>
      </c>
      <c r="BY339" s="39" t="str">
        <f t="shared" si="245"/>
        <v/>
      </c>
      <c r="BZ339" s="39" t="str">
        <f t="shared" si="246"/>
        <v/>
      </c>
      <c r="CA339" s="39" t="str">
        <f t="shared" si="247"/>
        <v/>
      </c>
      <c r="CB339" s="39" t="str">
        <f t="shared" si="248"/>
        <v/>
      </c>
      <c r="CC339" s="39" t="str">
        <f t="shared" si="249"/>
        <v/>
      </c>
      <c r="CD339" s="39" t="str">
        <f t="shared" si="250"/>
        <v/>
      </c>
      <c r="CE339" s="39" t="str">
        <f t="shared" si="251"/>
        <v/>
      </c>
      <c r="CF339" s="39" t="str">
        <f t="shared" si="252"/>
        <v/>
      </c>
      <c r="CG339" s="39" t="str">
        <f t="shared" si="253"/>
        <v/>
      </c>
      <c r="CH339" s="39" t="str">
        <f t="shared" si="254"/>
        <v/>
      </c>
      <c r="CI339" s="39" t="str">
        <f t="shared" si="255"/>
        <v/>
      </c>
    </row>
    <row r="340" spans="1:87">
      <c r="A340" s="18"/>
      <c r="B340" s="15" t="str">
        <f>'Gene Table'!E339</f>
        <v>mmu-miR-3572</v>
      </c>
      <c r="C340" s="15" t="str">
        <f>'Gene Table'!B339</f>
        <v>O01</v>
      </c>
      <c r="D340" s="16" t="str">
        <f>IF(SUM('Test Sample Data'!D$3:D$98)&gt;10,IF(AND(ISNUMBER('Test Sample Data'!D339),'Test Sample Data'!D339&lt;$B$1,'Test Sample Data'!D339&gt;0),'Test Sample Data'!D339,$B$1),"")</f>
        <v/>
      </c>
      <c r="E340" s="17" t="str">
        <f>IF(SUM('Test Sample Data'!E$3:E$98)&gt;10,IF(AND(ISNUMBER('Test Sample Data'!E339),'Test Sample Data'!E339&lt;$B$1,'Test Sample Data'!E339&gt;0),'Test Sample Data'!E339,$B$1),"")</f>
        <v/>
      </c>
      <c r="F340" s="17" t="str">
        <f>IF(SUM('Test Sample Data'!F$3:F$98)&gt;10,IF(AND(ISNUMBER('Test Sample Data'!F339),'Test Sample Data'!F339&lt;$B$1,'Test Sample Data'!F339&gt;0),'Test Sample Data'!F339,$B$1),"")</f>
        <v/>
      </c>
      <c r="G340" s="17" t="str">
        <f>IF(SUM('Test Sample Data'!G$3:G$98)&gt;10,IF(AND(ISNUMBER('Test Sample Data'!G339),'Test Sample Data'!G339&lt;$B$1,'Test Sample Data'!G339&gt;0),'Test Sample Data'!G339,$B$1),"")</f>
        <v/>
      </c>
      <c r="H340" s="17" t="str">
        <f>IF(SUM('Test Sample Data'!H$3:H$98)&gt;10,IF(AND(ISNUMBER('Test Sample Data'!H339),'Test Sample Data'!H339&lt;$B$1,'Test Sample Data'!H339&gt;0),'Test Sample Data'!H339,$B$1),"")</f>
        <v/>
      </c>
      <c r="I340" s="17" t="str">
        <f>IF(SUM('Test Sample Data'!I$3:I$98)&gt;10,IF(AND(ISNUMBER('Test Sample Data'!I339),'Test Sample Data'!I339&lt;$B$1,'Test Sample Data'!I339&gt;0),'Test Sample Data'!I339,$B$1),"")</f>
        <v/>
      </c>
      <c r="J340" s="17" t="str">
        <f>IF(SUM('Test Sample Data'!J$3:J$98)&gt;10,IF(AND(ISNUMBER('Test Sample Data'!J339),'Test Sample Data'!J339&lt;$B$1,'Test Sample Data'!J339&gt;0),'Test Sample Data'!J339,$B$1),"")</f>
        <v/>
      </c>
      <c r="K340" s="17" t="str">
        <f>IF(SUM('Test Sample Data'!K$3:K$98)&gt;10,IF(AND(ISNUMBER('Test Sample Data'!K339),'Test Sample Data'!K339&lt;$B$1,'Test Sample Data'!K339&gt;0),'Test Sample Data'!K339,$B$1),"")</f>
        <v/>
      </c>
      <c r="L340" s="17" t="str">
        <f>IF(SUM('Test Sample Data'!L$3:L$98)&gt;10,IF(AND(ISNUMBER('Test Sample Data'!L339),'Test Sample Data'!L339&lt;$B$1,'Test Sample Data'!L339&gt;0),'Test Sample Data'!L339,$B$1),"")</f>
        <v/>
      </c>
      <c r="M340" s="17" t="str">
        <f>IF(SUM('Test Sample Data'!M$3:M$98)&gt;10,IF(AND(ISNUMBER('Test Sample Data'!M339),'Test Sample Data'!M339&lt;$B$1,'Test Sample Data'!M339&gt;0),'Test Sample Data'!M339,$B$1),"")</f>
        <v/>
      </c>
      <c r="N340" s="17" t="str">
        <f>'Gene Table'!E339</f>
        <v>mmu-miR-3572</v>
      </c>
      <c r="O340" s="17" t="str">
        <f>'Gene Table'!B339</f>
        <v>O01</v>
      </c>
      <c r="P340" s="17" t="str">
        <f>IF(SUM('Control Sample Data'!D$3:D$98)&gt;10,IF(AND(ISNUMBER('Control Sample Data'!D339),'Control Sample Data'!D339&lt;$B$1,'Control Sample Data'!D339&gt;0),'Control Sample Data'!D339,$B$1),"")</f>
        <v/>
      </c>
      <c r="Q340" s="17" t="str">
        <f>IF(SUM('Control Sample Data'!E$3:E$98)&gt;10,IF(AND(ISNUMBER('Control Sample Data'!E339),'Control Sample Data'!E339&lt;$B$1,'Control Sample Data'!E339&gt;0),'Control Sample Data'!E339,$B$1),"")</f>
        <v/>
      </c>
      <c r="R340" s="17" t="str">
        <f>IF(SUM('Control Sample Data'!F$3:F$98)&gt;10,IF(AND(ISNUMBER('Control Sample Data'!F339),'Control Sample Data'!F339&lt;$B$1,'Control Sample Data'!F339&gt;0),'Control Sample Data'!F339,$B$1),"")</f>
        <v/>
      </c>
      <c r="S340" s="17" t="str">
        <f>IF(SUM('Control Sample Data'!G$3:G$98)&gt;10,IF(AND(ISNUMBER('Control Sample Data'!G339),'Control Sample Data'!G339&lt;$B$1,'Control Sample Data'!G339&gt;0),'Control Sample Data'!G339,$B$1),"")</f>
        <v/>
      </c>
      <c r="T340" s="17" t="str">
        <f>IF(SUM('Control Sample Data'!H$3:H$98)&gt;10,IF(AND(ISNUMBER('Control Sample Data'!H339),'Control Sample Data'!H339&lt;$B$1,'Control Sample Data'!H339&gt;0),'Control Sample Data'!H339,$B$1),"")</f>
        <v/>
      </c>
      <c r="U340" s="17" t="str">
        <f>IF(SUM('Control Sample Data'!I$3:I$98)&gt;10,IF(AND(ISNUMBER('Control Sample Data'!I339),'Control Sample Data'!I339&lt;$B$1,'Control Sample Data'!I339&gt;0),'Control Sample Data'!I339,$B$1),"")</f>
        <v/>
      </c>
      <c r="V340" s="17" t="str">
        <f>IF(SUM('Control Sample Data'!J$3:J$98)&gt;10,IF(AND(ISNUMBER('Control Sample Data'!J339),'Control Sample Data'!J339&lt;$B$1,'Control Sample Data'!J339&gt;0),'Control Sample Data'!J339,$B$1),"")</f>
        <v/>
      </c>
      <c r="W340" s="17" t="str">
        <f>IF(SUM('Control Sample Data'!K$3:K$98)&gt;10,IF(AND(ISNUMBER('Control Sample Data'!K339),'Control Sample Data'!K339&lt;$B$1,'Control Sample Data'!K339&gt;0),'Control Sample Data'!K339,$B$1),"")</f>
        <v/>
      </c>
      <c r="X340" s="17" t="str">
        <f>IF(SUM('Control Sample Data'!L$3:L$98)&gt;10,IF(AND(ISNUMBER('Control Sample Data'!L339),'Control Sample Data'!L339&lt;$B$1,'Control Sample Data'!L339&gt;0),'Control Sample Data'!L339,$B$1),"")</f>
        <v/>
      </c>
      <c r="Y340" s="17" t="str">
        <f>IF(SUM('Control Sample Data'!M$3:M$98)&gt;10,IF(AND(ISNUMBER('Control Sample Data'!M339),'Control Sample Data'!M339&lt;$B$1,'Control Sample Data'!M339&gt;0),'Control Sample Data'!M339,$B$1),"")</f>
        <v/>
      </c>
      <c r="AT340" s="36" t="str">
        <f t="shared" si="216"/>
        <v/>
      </c>
      <c r="AU340" s="36" t="str">
        <f t="shared" si="217"/>
        <v/>
      </c>
      <c r="AV340" s="36" t="str">
        <f t="shared" si="218"/>
        <v/>
      </c>
      <c r="AW340" s="36" t="str">
        <f t="shared" si="219"/>
        <v/>
      </c>
      <c r="AX340" s="36" t="str">
        <f t="shared" si="220"/>
        <v/>
      </c>
      <c r="AY340" s="36" t="str">
        <f t="shared" si="221"/>
        <v/>
      </c>
      <c r="AZ340" s="36" t="str">
        <f t="shared" si="222"/>
        <v/>
      </c>
      <c r="BA340" s="36" t="str">
        <f t="shared" si="223"/>
        <v/>
      </c>
      <c r="BB340" s="36" t="str">
        <f t="shared" si="224"/>
        <v/>
      </c>
      <c r="BC340" s="36" t="str">
        <f t="shared" si="225"/>
        <v/>
      </c>
      <c r="BD340" s="36" t="str">
        <f t="shared" si="226"/>
        <v/>
      </c>
      <c r="BE340" s="36" t="str">
        <f t="shared" si="227"/>
        <v/>
      </c>
      <c r="BF340" s="36" t="str">
        <f t="shared" si="228"/>
        <v/>
      </c>
      <c r="BG340" s="36" t="str">
        <f t="shared" si="229"/>
        <v/>
      </c>
      <c r="BH340" s="36" t="str">
        <f t="shared" si="230"/>
        <v/>
      </c>
      <c r="BI340" s="36" t="str">
        <f t="shared" si="231"/>
        <v/>
      </c>
      <c r="BJ340" s="36" t="str">
        <f t="shared" si="232"/>
        <v/>
      </c>
      <c r="BK340" s="36" t="str">
        <f t="shared" si="233"/>
        <v/>
      </c>
      <c r="BL340" s="36" t="str">
        <f t="shared" si="234"/>
        <v/>
      </c>
      <c r="BM340" s="36" t="str">
        <f t="shared" si="235"/>
        <v/>
      </c>
      <c r="BN340" s="38" t="e">
        <f t="shared" si="214"/>
        <v>#DIV/0!</v>
      </c>
      <c r="BO340" s="38" t="e">
        <f t="shared" si="215"/>
        <v>#DIV/0!</v>
      </c>
      <c r="BP340" s="39" t="str">
        <f t="shared" si="236"/>
        <v/>
      </c>
      <c r="BQ340" s="39" t="str">
        <f t="shared" si="237"/>
        <v/>
      </c>
      <c r="BR340" s="39" t="str">
        <f t="shared" si="238"/>
        <v/>
      </c>
      <c r="BS340" s="39" t="str">
        <f t="shared" si="239"/>
        <v/>
      </c>
      <c r="BT340" s="39" t="str">
        <f t="shared" si="240"/>
        <v/>
      </c>
      <c r="BU340" s="39" t="str">
        <f t="shared" si="241"/>
        <v/>
      </c>
      <c r="BV340" s="39" t="str">
        <f t="shared" si="242"/>
        <v/>
      </c>
      <c r="BW340" s="39" t="str">
        <f t="shared" si="243"/>
        <v/>
      </c>
      <c r="BX340" s="39" t="str">
        <f t="shared" si="244"/>
        <v/>
      </c>
      <c r="BY340" s="39" t="str">
        <f t="shared" si="245"/>
        <v/>
      </c>
      <c r="BZ340" s="39" t="str">
        <f t="shared" si="246"/>
        <v/>
      </c>
      <c r="CA340" s="39" t="str">
        <f t="shared" si="247"/>
        <v/>
      </c>
      <c r="CB340" s="39" t="str">
        <f t="shared" si="248"/>
        <v/>
      </c>
      <c r="CC340" s="39" t="str">
        <f t="shared" si="249"/>
        <v/>
      </c>
      <c r="CD340" s="39" t="str">
        <f t="shared" si="250"/>
        <v/>
      </c>
      <c r="CE340" s="39" t="str">
        <f t="shared" si="251"/>
        <v/>
      </c>
      <c r="CF340" s="39" t="str">
        <f t="shared" si="252"/>
        <v/>
      </c>
      <c r="CG340" s="39" t="str">
        <f t="shared" si="253"/>
        <v/>
      </c>
      <c r="CH340" s="39" t="str">
        <f t="shared" si="254"/>
        <v/>
      </c>
      <c r="CI340" s="39" t="str">
        <f t="shared" si="255"/>
        <v/>
      </c>
    </row>
    <row r="341" spans="1:87">
      <c r="A341" s="18"/>
      <c r="B341" s="15" t="str">
        <f>'Gene Table'!E340</f>
        <v>mmu-miR-299b-5p</v>
      </c>
      <c r="C341" s="15" t="str">
        <f>'Gene Table'!B340</f>
        <v>O02</v>
      </c>
      <c r="D341" s="16" t="str">
        <f>IF(SUM('Test Sample Data'!D$3:D$98)&gt;10,IF(AND(ISNUMBER('Test Sample Data'!D340),'Test Sample Data'!D340&lt;$B$1,'Test Sample Data'!D340&gt;0),'Test Sample Data'!D340,$B$1),"")</f>
        <v/>
      </c>
      <c r="E341" s="17" t="str">
        <f>IF(SUM('Test Sample Data'!E$3:E$98)&gt;10,IF(AND(ISNUMBER('Test Sample Data'!E340),'Test Sample Data'!E340&lt;$B$1,'Test Sample Data'!E340&gt;0),'Test Sample Data'!E340,$B$1),"")</f>
        <v/>
      </c>
      <c r="F341" s="17" t="str">
        <f>IF(SUM('Test Sample Data'!F$3:F$98)&gt;10,IF(AND(ISNUMBER('Test Sample Data'!F340),'Test Sample Data'!F340&lt;$B$1,'Test Sample Data'!F340&gt;0),'Test Sample Data'!F340,$B$1),"")</f>
        <v/>
      </c>
      <c r="G341" s="17" t="str">
        <f>IF(SUM('Test Sample Data'!G$3:G$98)&gt;10,IF(AND(ISNUMBER('Test Sample Data'!G340),'Test Sample Data'!G340&lt;$B$1,'Test Sample Data'!G340&gt;0),'Test Sample Data'!G340,$B$1),"")</f>
        <v/>
      </c>
      <c r="H341" s="17" t="str">
        <f>IF(SUM('Test Sample Data'!H$3:H$98)&gt;10,IF(AND(ISNUMBER('Test Sample Data'!H340),'Test Sample Data'!H340&lt;$B$1,'Test Sample Data'!H340&gt;0),'Test Sample Data'!H340,$B$1),"")</f>
        <v/>
      </c>
      <c r="I341" s="17" t="str">
        <f>IF(SUM('Test Sample Data'!I$3:I$98)&gt;10,IF(AND(ISNUMBER('Test Sample Data'!I340),'Test Sample Data'!I340&lt;$B$1,'Test Sample Data'!I340&gt;0),'Test Sample Data'!I340,$B$1),"")</f>
        <v/>
      </c>
      <c r="J341" s="17" t="str">
        <f>IF(SUM('Test Sample Data'!J$3:J$98)&gt;10,IF(AND(ISNUMBER('Test Sample Data'!J340),'Test Sample Data'!J340&lt;$B$1,'Test Sample Data'!J340&gt;0),'Test Sample Data'!J340,$B$1),"")</f>
        <v/>
      </c>
      <c r="K341" s="17" t="str">
        <f>IF(SUM('Test Sample Data'!K$3:K$98)&gt;10,IF(AND(ISNUMBER('Test Sample Data'!K340),'Test Sample Data'!K340&lt;$B$1,'Test Sample Data'!K340&gt;0),'Test Sample Data'!K340,$B$1),"")</f>
        <v/>
      </c>
      <c r="L341" s="17" t="str">
        <f>IF(SUM('Test Sample Data'!L$3:L$98)&gt;10,IF(AND(ISNUMBER('Test Sample Data'!L340),'Test Sample Data'!L340&lt;$B$1,'Test Sample Data'!L340&gt;0),'Test Sample Data'!L340,$B$1),"")</f>
        <v/>
      </c>
      <c r="M341" s="17" t="str">
        <f>IF(SUM('Test Sample Data'!M$3:M$98)&gt;10,IF(AND(ISNUMBER('Test Sample Data'!M340),'Test Sample Data'!M340&lt;$B$1,'Test Sample Data'!M340&gt;0),'Test Sample Data'!M340,$B$1),"")</f>
        <v/>
      </c>
      <c r="N341" s="17" t="str">
        <f>'Gene Table'!E340</f>
        <v>mmu-miR-299b-5p</v>
      </c>
      <c r="O341" s="17" t="str">
        <f>'Gene Table'!B340</f>
        <v>O02</v>
      </c>
      <c r="P341" s="17" t="str">
        <f>IF(SUM('Control Sample Data'!D$3:D$98)&gt;10,IF(AND(ISNUMBER('Control Sample Data'!D340),'Control Sample Data'!D340&lt;$B$1,'Control Sample Data'!D340&gt;0),'Control Sample Data'!D340,$B$1),"")</f>
        <v/>
      </c>
      <c r="Q341" s="17" t="str">
        <f>IF(SUM('Control Sample Data'!E$3:E$98)&gt;10,IF(AND(ISNUMBER('Control Sample Data'!E340),'Control Sample Data'!E340&lt;$B$1,'Control Sample Data'!E340&gt;0),'Control Sample Data'!E340,$B$1),"")</f>
        <v/>
      </c>
      <c r="R341" s="17" t="str">
        <f>IF(SUM('Control Sample Data'!F$3:F$98)&gt;10,IF(AND(ISNUMBER('Control Sample Data'!F340),'Control Sample Data'!F340&lt;$B$1,'Control Sample Data'!F340&gt;0),'Control Sample Data'!F340,$B$1),"")</f>
        <v/>
      </c>
      <c r="S341" s="17" t="str">
        <f>IF(SUM('Control Sample Data'!G$3:G$98)&gt;10,IF(AND(ISNUMBER('Control Sample Data'!G340),'Control Sample Data'!G340&lt;$B$1,'Control Sample Data'!G340&gt;0),'Control Sample Data'!G340,$B$1),"")</f>
        <v/>
      </c>
      <c r="T341" s="17" t="str">
        <f>IF(SUM('Control Sample Data'!H$3:H$98)&gt;10,IF(AND(ISNUMBER('Control Sample Data'!H340),'Control Sample Data'!H340&lt;$B$1,'Control Sample Data'!H340&gt;0),'Control Sample Data'!H340,$B$1),"")</f>
        <v/>
      </c>
      <c r="U341" s="17" t="str">
        <f>IF(SUM('Control Sample Data'!I$3:I$98)&gt;10,IF(AND(ISNUMBER('Control Sample Data'!I340),'Control Sample Data'!I340&lt;$B$1,'Control Sample Data'!I340&gt;0),'Control Sample Data'!I340,$B$1),"")</f>
        <v/>
      </c>
      <c r="V341" s="17" t="str">
        <f>IF(SUM('Control Sample Data'!J$3:J$98)&gt;10,IF(AND(ISNUMBER('Control Sample Data'!J340),'Control Sample Data'!J340&lt;$B$1,'Control Sample Data'!J340&gt;0),'Control Sample Data'!J340,$B$1),"")</f>
        <v/>
      </c>
      <c r="W341" s="17" t="str">
        <f>IF(SUM('Control Sample Data'!K$3:K$98)&gt;10,IF(AND(ISNUMBER('Control Sample Data'!K340),'Control Sample Data'!K340&lt;$B$1,'Control Sample Data'!K340&gt;0),'Control Sample Data'!K340,$B$1),"")</f>
        <v/>
      </c>
      <c r="X341" s="17" t="str">
        <f>IF(SUM('Control Sample Data'!L$3:L$98)&gt;10,IF(AND(ISNUMBER('Control Sample Data'!L340),'Control Sample Data'!L340&lt;$B$1,'Control Sample Data'!L340&gt;0),'Control Sample Data'!L340,$B$1),"")</f>
        <v/>
      </c>
      <c r="Y341" s="17" t="str">
        <f>IF(SUM('Control Sample Data'!M$3:M$98)&gt;10,IF(AND(ISNUMBER('Control Sample Data'!M340),'Control Sample Data'!M340&lt;$B$1,'Control Sample Data'!M340&gt;0),'Control Sample Data'!M340,$B$1),"")</f>
        <v/>
      </c>
      <c r="AT341" s="36" t="str">
        <f t="shared" si="216"/>
        <v/>
      </c>
      <c r="AU341" s="36" t="str">
        <f t="shared" si="217"/>
        <v/>
      </c>
      <c r="AV341" s="36" t="str">
        <f t="shared" si="218"/>
        <v/>
      </c>
      <c r="AW341" s="36" t="str">
        <f t="shared" si="219"/>
        <v/>
      </c>
      <c r="AX341" s="36" t="str">
        <f t="shared" si="220"/>
        <v/>
      </c>
      <c r="AY341" s="36" t="str">
        <f t="shared" si="221"/>
        <v/>
      </c>
      <c r="AZ341" s="36" t="str">
        <f t="shared" si="222"/>
        <v/>
      </c>
      <c r="BA341" s="36" t="str">
        <f t="shared" si="223"/>
        <v/>
      </c>
      <c r="BB341" s="36" t="str">
        <f t="shared" si="224"/>
        <v/>
      </c>
      <c r="BC341" s="36" t="str">
        <f t="shared" si="225"/>
        <v/>
      </c>
      <c r="BD341" s="36" t="str">
        <f t="shared" si="226"/>
        <v/>
      </c>
      <c r="BE341" s="36" t="str">
        <f t="shared" si="227"/>
        <v/>
      </c>
      <c r="BF341" s="36" t="str">
        <f t="shared" si="228"/>
        <v/>
      </c>
      <c r="BG341" s="36" t="str">
        <f t="shared" si="229"/>
        <v/>
      </c>
      <c r="BH341" s="36" t="str">
        <f t="shared" si="230"/>
        <v/>
      </c>
      <c r="BI341" s="36" t="str">
        <f t="shared" si="231"/>
        <v/>
      </c>
      <c r="BJ341" s="36" t="str">
        <f t="shared" si="232"/>
        <v/>
      </c>
      <c r="BK341" s="36" t="str">
        <f t="shared" si="233"/>
        <v/>
      </c>
      <c r="BL341" s="36" t="str">
        <f t="shared" si="234"/>
        <v/>
      </c>
      <c r="BM341" s="36" t="str">
        <f t="shared" si="235"/>
        <v/>
      </c>
      <c r="BN341" s="38" t="e">
        <f t="shared" si="214"/>
        <v>#DIV/0!</v>
      </c>
      <c r="BO341" s="38" t="e">
        <f t="shared" si="215"/>
        <v>#DIV/0!</v>
      </c>
      <c r="BP341" s="39" t="str">
        <f t="shared" si="236"/>
        <v/>
      </c>
      <c r="BQ341" s="39" t="str">
        <f t="shared" si="237"/>
        <v/>
      </c>
      <c r="BR341" s="39" t="str">
        <f t="shared" si="238"/>
        <v/>
      </c>
      <c r="BS341" s="39" t="str">
        <f t="shared" si="239"/>
        <v/>
      </c>
      <c r="BT341" s="39" t="str">
        <f t="shared" si="240"/>
        <v/>
      </c>
      <c r="BU341" s="39" t="str">
        <f t="shared" si="241"/>
        <v/>
      </c>
      <c r="BV341" s="39" t="str">
        <f t="shared" si="242"/>
        <v/>
      </c>
      <c r="BW341" s="39" t="str">
        <f t="shared" si="243"/>
        <v/>
      </c>
      <c r="BX341" s="39" t="str">
        <f t="shared" si="244"/>
        <v/>
      </c>
      <c r="BY341" s="39" t="str">
        <f t="shared" si="245"/>
        <v/>
      </c>
      <c r="BZ341" s="39" t="str">
        <f t="shared" si="246"/>
        <v/>
      </c>
      <c r="CA341" s="39" t="str">
        <f t="shared" si="247"/>
        <v/>
      </c>
      <c r="CB341" s="39" t="str">
        <f t="shared" si="248"/>
        <v/>
      </c>
      <c r="CC341" s="39" t="str">
        <f t="shared" si="249"/>
        <v/>
      </c>
      <c r="CD341" s="39" t="str">
        <f t="shared" si="250"/>
        <v/>
      </c>
      <c r="CE341" s="39" t="str">
        <f t="shared" si="251"/>
        <v/>
      </c>
      <c r="CF341" s="39" t="str">
        <f t="shared" si="252"/>
        <v/>
      </c>
      <c r="CG341" s="39" t="str">
        <f t="shared" si="253"/>
        <v/>
      </c>
      <c r="CH341" s="39" t="str">
        <f t="shared" si="254"/>
        <v/>
      </c>
      <c r="CI341" s="39" t="str">
        <f t="shared" si="255"/>
        <v/>
      </c>
    </row>
    <row r="342" spans="1:87">
      <c r="A342" s="18"/>
      <c r="B342" s="15" t="str">
        <f>'Gene Table'!E341</f>
        <v>mmu-miR-5126</v>
      </c>
      <c r="C342" s="15" t="str">
        <f>'Gene Table'!B341</f>
        <v>O03</v>
      </c>
      <c r="D342" s="16" t="str">
        <f>IF(SUM('Test Sample Data'!D$3:D$98)&gt;10,IF(AND(ISNUMBER('Test Sample Data'!D341),'Test Sample Data'!D341&lt;$B$1,'Test Sample Data'!D341&gt;0),'Test Sample Data'!D341,$B$1),"")</f>
        <v/>
      </c>
      <c r="E342" s="17" t="str">
        <f>IF(SUM('Test Sample Data'!E$3:E$98)&gt;10,IF(AND(ISNUMBER('Test Sample Data'!E341),'Test Sample Data'!E341&lt;$B$1,'Test Sample Data'!E341&gt;0),'Test Sample Data'!E341,$B$1),"")</f>
        <v/>
      </c>
      <c r="F342" s="17" t="str">
        <f>IF(SUM('Test Sample Data'!F$3:F$98)&gt;10,IF(AND(ISNUMBER('Test Sample Data'!F341),'Test Sample Data'!F341&lt;$B$1,'Test Sample Data'!F341&gt;0),'Test Sample Data'!F341,$B$1),"")</f>
        <v/>
      </c>
      <c r="G342" s="17" t="str">
        <f>IF(SUM('Test Sample Data'!G$3:G$98)&gt;10,IF(AND(ISNUMBER('Test Sample Data'!G341),'Test Sample Data'!G341&lt;$B$1,'Test Sample Data'!G341&gt;0),'Test Sample Data'!G341,$B$1),"")</f>
        <v/>
      </c>
      <c r="H342" s="17" t="str">
        <f>IF(SUM('Test Sample Data'!H$3:H$98)&gt;10,IF(AND(ISNUMBER('Test Sample Data'!H341),'Test Sample Data'!H341&lt;$B$1,'Test Sample Data'!H341&gt;0),'Test Sample Data'!H341,$B$1),"")</f>
        <v/>
      </c>
      <c r="I342" s="17" t="str">
        <f>IF(SUM('Test Sample Data'!I$3:I$98)&gt;10,IF(AND(ISNUMBER('Test Sample Data'!I341),'Test Sample Data'!I341&lt;$B$1,'Test Sample Data'!I341&gt;0),'Test Sample Data'!I341,$B$1),"")</f>
        <v/>
      </c>
      <c r="J342" s="17" t="str">
        <f>IF(SUM('Test Sample Data'!J$3:J$98)&gt;10,IF(AND(ISNUMBER('Test Sample Data'!J341),'Test Sample Data'!J341&lt;$B$1,'Test Sample Data'!J341&gt;0),'Test Sample Data'!J341,$B$1),"")</f>
        <v/>
      </c>
      <c r="K342" s="17" t="str">
        <f>IF(SUM('Test Sample Data'!K$3:K$98)&gt;10,IF(AND(ISNUMBER('Test Sample Data'!K341),'Test Sample Data'!K341&lt;$B$1,'Test Sample Data'!K341&gt;0),'Test Sample Data'!K341,$B$1),"")</f>
        <v/>
      </c>
      <c r="L342" s="17" t="str">
        <f>IF(SUM('Test Sample Data'!L$3:L$98)&gt;10,IF(AND(ISNUMBER('Test Sample Data'!L341),'Test Sample Data'!L341&lt;$B$1,'Test Sample Data'!L341&gt;0),'Test Sample Data'!L341,$B$1),"")</f>
        <v/>
      </c>
      <c r="M342" s="17" t="str">
        <f>IF(SUM('Test Sample Data'!M$3:M$98)&gt;10,IF(AND(ISNUMBER('Test Sample Data'!M341),'Test Sample Data'!M341&lt;$B$1,'Test Sample Data'!M341&gt;0),'Test Sample Data'!M341,$B$1),"")</f>
        <v/>
      </c>
      <c r="N342" s="17" t="str">
        <f>'Gene Table'!E341</f>
        <v>mmu-miR-5126</v>
      </c>
      <c r="O342" s="17" t="str">
        <f>'Gene Table'!B341</f>
        <v>O03</v>
      </c>
      <c r="P342" s="17" t="str">
        <f>IF(SUM('Control Sample Data'!D$3:D$98)&gt;10,IF(AND(ISNUMBER('Control Sample Data'!D341),'Control Sample Data'!D341&lt;$B$1,'Control Sample Data'!D341&gt;0),'Control Sample Data'!D341,$B$1),"")</f>
        <v/>
      </c>
      <c r="Q342" s="17" t="str">
        <f>IF(SUM('Control Sample Data'!E$3:E$98)&gt;10,IF(AND(ISNUMBER('Control Sample Data'!E341),'Control Sample Data'!E341&lt;$B$1,'Control Sample Data'!E341&gt;0),'Control Sample Data'!E341,$B$1),"")</f>
        <v/>
      </c>
      <c r="R342" s="17" t="str">
        <f>IF(SUM('Control Sample Data'!F$3:F$98)&gt;10,IF(AND(ISNUMBER('Control Sample Data'!F341),'Control Sample Data'!F341&lt;$B$1,'Control Sample Data'!F341&gt;0),'Control Sample Data'!F341,$B$1),"")</f>
        <v/>
      </c>
      <c r="S342" s="17" t="str">
        <f>IF(SUM('Control Sample Data'!G$3:G$98)&gt;10,IF(AND(ISNUMBER('Control Sample Data'!G341),'Control Sample Data'!G341&lt;$B$1,'Control Sample Data'!G341&gt;0),'Control Sample Data'!G341,$B$1),"")</f>
        <v/>
      </c>
      <c r="T342" s="17" t="str">
        <f>IF(SUM('Control Sample Data'!H$3:H$98)&gt;10,IF(AND(ISNUMBER('Control Sample Data'!H341),'Control Sample Data'!H341&lt;$B$1,'Control Sample Data'!H341&gt;0),'Control Sample Data'!H341,$B$1),"")</f>
        <v/>
      </c>
      <c r="U342" s="17" t="str">
        <f>IF(SUM('Control Sample Data'!I$3:I$98)&gt;10,IF(AND(ISNUMBER('Control Sample Data'!I341),'Control Sample Data'!I341&lt;$B$1,'Control Sample Data'!I341&gt;0),'Control Sample Data'!I341,$B$1),"")</f>
        <v/>
      </c>
      <c r="V342" s="17" t="str">
        <f>IF(SUM('Control Sample Data'!J$3:J$98)&gt;10,IF(AND(ISNUMBER('Control Sample Data'!J341),'Control Sample Data'!J341&lt;$B$1,'Control Sample Data'!J341&gt;0),'Control Sample Data'!J341,$B$1),"")</f>
        <v/>
      </c>
      <c r="W342" s="17" t="str">
        <f>IF(SUM('Control Sample Data'!K$3:K$98)&gt;10,IF(AND(ISNUMBER('Control Sample Data'!K341),'Control Sample Data'!K341&lt;$B$1,'Control Sample Data'!K341&gt;0),'Control Sample Data'!K341,$B$1),"")</f>
        <v/>
      </c>
      <c r="X342" s="17" t="str">
        <f>IF(SUM('Control Sample Data'!L$3:L$98)&gt;10,IF(AND(ISNUMBER('Control Sample Data'!L341),'Control Sample Data'!L341&lt;$B$1,'Control Sample Data'!L341&gt;0),'Control Sample Data'!L341,$B$1),"")</f>
        <v/>
      </c>
      <c r="Y342" s="17" t="str">
        <f>IF(SUM('Control Sample Data'!M$3:M$98)&gt;10,IF(AND(ISNUMBER('Control Sample Data'!M341),'Control Sample Data'!M341&lt;$B$1,'Control Sample Data'!M341&gt;0),'Control Sample Data'!M341,$B$1),"")</f>
        <v/>
      </c>
      <c r="AT342" s="36" t="str">
        <f t="shared" si="216"/>
        <v/>
      </c>
      <c r="AU342" s="36" t="str">
        <f t="shared" si="217"/>
        <v/>
      </c>
      <c r="AV342" s="36" t="str">
        <f t="shared" si="218"/>
        <v/>
      </c>
      <c r="AW342" s="36" t="str">
        <f t="shared" si="219"/>
        <v/>
      </c>
      <c r="AX342" s="36" t="str">
        <f t="shared" si="220"/>
        <v/>
      </c>
      <c r="AY342" s="36" t="str">
        <f t="shared" si="221"/>
        <v/>
      </c>
      <c r="AZ342" s="36" t="str">
        <f t="shared" si="222"/>
        <v/>
      </c>
      <c r="BA342" s="36" t="str">
        <f t="shared" si="223"/>
        <v/>
      </c>
      <c r="BB342" s="36" t="str">
        <f t="shared" si="224"/>
        <v/>
      </c>
      <c r="BC342" s="36" t="str">
        <f t="shared" si="225"/>
        <v/>
      </c>
      <c r="BD342" s="36" t="str">
        <f t="shared" si="226"/>
        <v/>
      </c>
      <c r="BE342" s="36" t="str">
        <f t="shared" si="227"/>
        <v/>
      </c>
      <c r="BF342" s="36" t="str">
        <f t="shared" si="228"/>
        <v/>
      </c>
      <c r="BG342" s="36" t="str">
        <f t="shared" si="229"/>
        <v/>
      </c>
      <c r="BH342" s="36" t="str">
        <f t="shared" si="230"/>
        <v/>
      </c>
      <c r="BI342" s="36" t="str">
        <f t="shared" si="231"/>
        <v/>
      </c>
      <c r="BJ342" s="36" t="str">
        <f t="shared" si="232"/>
        <v/>
      </c>
      <c r="BK342" s="36" t="str">
        <f t="shared" si="233"/>
        <v/>
      </c>
      <c r="BL342" s="36" t="str">
        <f t="shared" si="234"/>
        <v/>
      </c>
      <c r="BM342" s="36" t="str">
        <f t="shared" si="235"/>
        <v/>
      </c>
      <c r="BN342" s="38" t="e">
        <f t="shared" si="214"/>
        <v>#DIV/0!</v>
      </c>
      <c r="BO342" s="38" t="e">
        <f t="shared" si="215"/>
        <v>#DIV/0!</v>
      </c>
      <c r="BP342" s="39" t="str">
        <f t="shared" si="236"/>
        <v/>
      </c>
      <c r="BQ342" s="39" t="str">
        <f t="shared" si="237"/>
        <v/>
      </c>
      <c r="BR342" s="39" t="str">
        <f t="shared" si="238"/>
        <v/>
      </c>
      <c r="BS342" s="39" t="str">
        <f t="shared" si="239"/>
        <v/>
      </c>
      <c r="BT342" s="39" t="str">
        <f t="shared" si="240"/>
        <v/>
      </c>
      <c r="BU342" s="39" t="str">
        <f t="shared" si="241"/>
        <v/>
      </c>
      <c r="BV342" s="39" t="str">
        <f t="shared" si="242"/>
        <v/>
      </c>
      <c r="BW342" s="39" t="str">
        <f t="shared" si="243"/>
        <v/>
      </c>
      <c r="BX342" s="39" t="str">
        <f t="shared" si="244"/>
        <v/>
      </c>
      <c r="BY342" s="39" t="str">
        <f t="shared" si="245"/>
        <v/>
      </c>
      <c r="BZ342" s="39" t="str">
        <f t="shared" si="246"/>
        <v/>
      </c>
      <c r="CA342" s="39" t="str">
        <f t="shared" si="247"/>
        <v/>
      </c>
      <c r="CB342" s="39" t="str">
        <f t="shared" si="248"/>
        <v/>
      </c>
      <c r="CC342" s="39" t="str">
        <f t="shared" si="249"/>
        <v/>
      </c>
      <c r="CD342" s="39" t="str">
        <f t="shared" si="250"/>
        <v/>
      </c>
      <c r="CE342" s="39" t="str">
        <f t="shared" si="251"/>
        <v/>
      </c>
      <c r="CF342" s="39" t="str">
        <f t="shared" si="252"/>
        <v/>
      </c>
      <c r="CG342" s="39" t="str">
        <f t="shared" si="253"/>
        <v/>
      </c>
      <c r="CH342" s="39" t="str">
        <f t="shared" si="254"/>
        <v/>
      </c>
      <c r="CI342" s="39" t="str">
        <f t="shared" si="255"/>
        <v/>
      </c>
    </row>
    <row r="343" spans="1:87">
      <c r="A343" s="18"/>
      <c r="B343" s="15" t="str">
        <f>'Gene Table'!E342</f>
        <v>mmu-miR-299b-3p</v>
      </c>
      <c r="C343" s="15" t="str">
        <f>'Gene Table'!B342</f>
        <v>O04</v>
      </c>
      <c r="D343" s="16" t="str">
        <f>IF(SUM('Test Sample Data'!D$3:D$98)&gt;10,IF(AND(ISNUMBER('Test Sample Data'!D342),'Test Sample Data'!D342&lt;$B$1,'Test Sample Data'!D342&gt;0),'Test Sample Data'!D342,$B$1),"")</f>
        <v/>
      </c>
      <c r="E343" s="17" t="str">
        <f>IF(SUM('Test Sample Data'!E$3:E$98)&gt;10,IF(AND(ISNUMBER('Test Sample Data'!E342),'Test Sample Data'!E342&lt;$B$1,'Test Sample Data'!E342&gt;0),'Test Sample Data'!E342,$B$1),"")</f>
        <v/>
      </c>
      <c r="F343" s="17" t="str">
        <f>IF(SUM('Test Sample Data'!F$3:F$98)&gt;10,IF(AND(ISNUMBER('Test Sample Data'!F342),'Test Sample Data'!F342&lt;$B$1,'Test Sample Data'!F342&gt;0),'Test Sample Data'!F342,$B$1),"")</f>
        <v/>
      </c>
      <c r="G343" s="17" t="str">
        <f>IF(SUM('Test Sample Data'!G$3:G$98)&gt;10,IF(AND(ISNUMBER('Test Sample Data'!G342),'Test Sample Data'!G342&lt;$B$1,'Test Sample Data'!G342&gt;0),'Test Sample Data'!G342,$B$1),"")</f>
        <v/>
      </c>
      <c r="H343" s="17" t="str">
        <f>IF(SUM('Test Sample Data'!H$3:H$98)&gt;10,IF(AND(ISNUMBER('Test Sample Data'!H342),'Test Sample Data'!H342&lt;$B$1,'Test Sample Data'!H342&gt;0),'Test Sample Data'!H342,$B$1),"")</f>
        <v/>
      </c>
      <c r="I343" s="17" t="str">
        <f>IF(SUM('Test Sample Data'!I$3:I$98)&gt;10,IF(AND(ISNUMBER('Test Sample Data'!I342),'Test Sample Data'!I342&lt;$B$1,'Test Sample Data'!I342&gt;0),'Test Sample Data'!I342,$B$1),"")</f>
        <v/>
      </c>
      <c r="J343" s="17" t="str">
        <f>IF(SUM('Test Sample Data'!J$3:J$98)&gt;10,IF(AND(ISNUMBER('Test Sample Data'!J342),'Test Sample Data'!J342&lt;$B$1,'Test Sample Data'!J342&gt;0),'Test Sample Data'!J342,$B$1),"")</f>
        <v/>
      </c>
      <c r="K343" s="17" t="str">
        <f>IF(SUM('Test Sample Data'!K$3:K$98)&gt;10,IF(AND(ISNUMBER('Test Sample Data'!K342),'Test Sample Data'!K342&lt;$B$1,'Test Sample Data'!K342&gt;0),'Test Sample Data'!K342,$B$1),"")</f>
        <v/>
      </c>
      <c r="L343" s="17" t="str">
        <f>IF(SUM('Test Sample Data'!L$3:L$98)&gt;10,IF(AND(ISNUMBER('Test Sample Data'!L342),'Test Sample Data'!L342&lt;$B$1,'Test Sample Data'!L342&gt;0),'Test Sample Data'!L342,$B$1),"")</f>
        <v/>
      </c>
      <c r="M343" s="17" t="str">
        <f>IF(SUM('Test Sample Data'!M$3:M$98)&gt;10,IF(AND(ISNUMBER('Test Sample Data'!M342),'Test Sample Data'!M342&lt;$B$1,'Test Sample Data'!M342&gt;0),'Test Sample Data'!M342,$B$1),"")</f>
        <v/>
      </c>
      <c r="N343" s="17" t="str">
        <f>'Gene Table'!E342</f>
        <v>mmu-miR-299b-3p</v>
      </c>
      <c r="O343" s="17" t="str">
        <f>'Gene Table'!B342</f>
        <v>O04</v>
      </c>
      <c r="P343" s="17" t="str">
        <f>IF(SUM('Control Sample Data'!D$3:D$98)&gt;10,IF(AND(ISNUMBER('Control Sample Data'!D342),'Control Sample Data'!D342&lt;$B$1,'Control Sample Data'!D342&gt;0),'Control Sample Data'!D342,$B$1),"")</f>
        <v/>
      </c>
      <c r="Q343" s="17" t="str">
        <f>IF(SUM('Control Sample Data'!E$3:E$98)&gt;10,IF(AND(ISNUMBER('Control Sample Data'!E342),'Control Sample Data'!E342&lt;$B$1,'Control Sample Data'!E342&gt;0),'Control Sample Data'!E342,$B$1),"")</f>
        <v/>
      </c>
      <c r="R343" s="17" t="str">
        <f>IF(SUM('Control Sample Data'!F$3:F$98)&gt;10,IF(AND(ISNUMBER('Control Sample Data'!F342),'Control Sample Data'!F342&lt;$B$1,'Control Sample Data'!F342&gt;0),'Control Sample Data'!F342,$B$1),"")</f>
        <v/>
      </c>
      <c r="S343" s="17" t="str">
        <f>IF(SUM('Control Sample Data'!G$3:G$98)&gt;10,IF(AND(ISNUMBER('Control Sample Data'!G342),'Control Sample Data'!G342&lt;$B$1,'Control Sample Data'!G342&gt;0),'Control Sample Data'!G342,$B$1),"")</f>
        <v/>
      </c>
      <c r="T343" s="17" t="str">
        <f>IF(SUM('Control Sample Data'!H$3:H$98)&gt;10,IF(AND(ISNUMBER('Control Sample Data'!H342),'Control Sample Data'!H342&lt;$B$1,'Control Sample Data'!H342&gt;0),'Control Sample Data'!H342,$B$1),"")</f>
        <v/>
      </c>
      <c r="U343" s="17" t="str">
        <f>IF(SUM('Control Sample Data'!I$3:I$98)&gt;10,IF(AND(ISNUMBER('Control Sample Data'!I342),'Control Sample Data'!I342&lt;$B$1,'Control Sample Data'!I342&gt;0),'Control Sample Data'!I342,$B$1),"")</f>
        <v/>
      </c>
      <c r="V343" s="17" t="str">
        <f>IF(SUM('Control Sample Data'!J$3:J$98)&gt;10,IF(AND(ISNUMBER('Control Sample Data'!J342),'Control Sample Data'!J342&lt;$B$1,'Control Sample Data'!J342&gt;0),'Control Sample Data'!J342,$B$1),"")</f>
        <v/>
      </c>
      <c r="W343" s="17" t="str">
        <f>IF(SUM('Control Sample Data'!K$3:K$98)&gt;10,IF(AND(ISNUMBER('Control Sample Data'!K342),'Control Sample Data'!K342&lt;$B$1,'Control Sample Data'!K342&gt;0),'Control Sample Data'!K342,$B$1),"")</f>
        <v/>
      </c>
      <c r="X343" s="17" t="str">
        <f>IF(SUM('Control Sample Data'!L$3:L$98)&gt;10,IF(AND(ISNUMBER('Control Sample Data'!L342),'Control Sample Data'!L342&lt;$B$1,'Control Sample Data'!L342&gt;0),'Control Sample Data'!L342,$B$1),"")</f>
        <v/>
      </c>
      <c r="Y343" s="17" t="str">
        <f>IF(SUM('Control Sample Data'!M$3:M$98)&gt;10,IF(AND(ISNUMBER('Control Sample Data'!M342),'Control Sample Data'!M342&lt;$B$1,'Control Sample Data'!M342&gt;0),'Control Sample Data'!M342,$B$1),"")</f>
        <v/>
      </c>
      <c r="AT343" s="36" t="str">
        <f t="shared" si="216"/>
        <v/>
      </c>
      <c r="AU343" s="36" t="str">
        <f t="shared" si="217"/>
        <v/>
      </c>
      <c r="AV343" s="36" t="str">
        <f t="shared" si="218"/>
        <v/>
      </c>
      <c r="AW343" s="36" t="str">
        <f t="shared" si="219"/>
        <v/>
      </c>
      <c r="AX343" s="36" t="str">
        <f t="shared" si="220"/>
        <v/>
      </c>
      <c r="AY343" s="36" t="str">
        <f t="shared" si="221"/>
        <v/>
      </c>
      <c r="AZ343" s="36" t="str">
        <f t="shared" si="222"/>
        <v/>
      </c>
      <c r="BA343" s="36" t="str">
        <f t="shared" si="223"/>
        <v/>
      </c>
      <c r="BB343" s="36" t="str">
        <f t="shared" si="224"/>
        <v/>
      </c>
      <c r="BC343" s="36" t="str">
        <f t="shared" si="225"/>
        <v/>
      </c>
      <c r="BD343" s="36" t="str">
        <f t="shared" si="226"/>
        <v/>
      </c>
      <c r="BE343" s="36" t="str">
        <f t="shared" si="227"/>
        <v/>
      </c>
      <c r="BF343" s="36" t="str">
        <f t="shared" si="228"/>
        <v/>
      </c>
      <c r="BG343" s="36" t="str">
        <f t="shared" si="229"/>
        <v/>
      </c>
      <c r="BH343" s="36" t="str">
        <f t="shared" si="230"/>
        <v/>
      </c>
      <c r="BI343" s="36" t="str">
        <f t="shared" si="231"/>
        <v/>
      </c>
      <c r="BJ343" s="36" t="str">
        <f t="shared" si="232"/>
        <v/>
      </c>
      <c r="BK343" s="36" t="str">
        <f t="shared" si="233"/>
        <v/>
      </c>
      <c r="BL343" s="36" t="str">
        <f t="shared" si="234"/>
        <v/>
      </c>
      <c r="BM343" s="36" t="str">
        <f t="shared" si="235"/>
        <v/>
      </c>
      <c r="BN343" s="38" t="e">
        <f t="shared" si="214"/>
        <v>#DIV/0!</v>
      </c>
      <c r="BO343" s="38" t="e">
        <f t="shared" si="215"/>
        <v>#DIV/0!</v>
      </c>
      <c r="BP343" s="39" t="str">
        <f t="shared" si="236"/>
        <v/>
      </c>
      <c r="BQ343" s="39" t="str">
        <f t="shared" si="237"/>
        <v/>
      </c>
      <c r="BR343" s="39" t="str">
        <f t="shared" si="238"/>
        <v/>
      </c>
      <c r="BS343" s="39" t="str">
        <f t="shared" si="239"/>
        <v/>
      </c>
      <c r="BT343" s="39" t="str">
        <f t="shared" si="240"/>
        <v/>
      </c>
      <c r="BU343" s="39" t="str">
        <f t="shared" si="241"/>
        <v/>
      </c>
      <c r="BV343" s="39" t="str">
        <f t="shared" si="242"/>
        <v/>
      </c>
      <c r="BW343" s="39" t="str">
        <f t="shared" si="243"/>
        <v/>
      </c>
      <c r="BX343" s="39" t="str">
        <f t="shared" si="244"/>
        <v/>
      </c>
      <c r="BY343" s="39" t="str">
        <f t="shared" si="245"/>
        <v/>
      </c>
      <c r="BZ343" s="39" t="str">
        <f t="shared" si="246"/>
        <v/>
      </c>
      <c r="CA343" s="39" t="str">
        <f t="shared" si="247"/>
        <v/>
      </c>
      <c r="CB343" s="39" t="str">
        <f t="shared" si="248"/>
        <v/>
      </c>
      <c r="CC343" s="39" t="str">
        <f t="shared" si="249"/>
        <v/>
      </c>
      <c r="CD343" s="39" t="str">
        <f t="shared" si="250"/>
        <v/>
      </c>
      <c r="CE343" s="39" t="str">
        <f t="shared" si="251"/>
        <v/>
      </c>
      <c r="CF343" s="39" t="str">
        <f t="shared" si="252"/>
        <v/>
      </c>
      <c r="CG343" s="39" t="str">
        <f t="shared" si="253"/>
        <v/>
      </c>
      <c r="CH343" s="39" t="str">
        <f t="shared" si="254"/>
        <v/>
      </c>
      <c r="CI343" s="39" t="str">
        <f t="shared" si="255"/>
        <v/>
      </c>
    </row>
    <row r="344" spans="1:87">
      <c r="A344" s="18"/>
      <c r="B344" s="15" t="str">
        <f>'Gene Table'!E343</f>
        <v>mmu-miR-5127</v>
      </c>
      <c r="C344" s="15" t="str">
        <f>'Gene Table'!B343</f>
        <v>O05</v>
      </c>
      <c r="D344" s="16" t="str">
        <f>IF(SUM('Test Sample Data'!D$3:D$98)&gt;10,IF(AND(ISNUMBER('Test Sample Data'!D343),'Test Sample Data'!D343&lt;$B$1,'Test Sample Data'!D343&gt;0),'Test Sample Data'!D343,$B$1),"")</f>
        <v/>
      </c>
      <c r="E344" s="17" t="str">
        <f>IF(SUM('Test Sample Data'!E$3:E$98)&gt;10,IF(AND(ISNUMBER('Test Sample Data'!E343),'Test Sample Data'!E343&lt;$B$1,'Test Sample Data'!E343&gt;0),'Test Sample Data'!E343,$B$1),"")</f>
        <v/>
      </c>
      <c r="F344" s="17" t="str">
        <f>IF(SUM('Test Sample Data'!F$3:F$98)&gt;10,IF(AND(ISNUMBER('Test Sample Data'!F343),'Test Sample Data'!F343&lt;$B$1,'Test Sample Data'!F343&gt;0),'Test Sample Data'!F343,$B$1),"")</f>
        <v/>
      </c>
      <c r="G344" s="17" t="str">
        <f>IF(SUM('Test Sample Data'!G$3:G$98)&gt;10,IF(AND(ISNUMBER('Test Sample Data'!G343),'Test Sample Data'!G343&lt;$B$1,'Test Sample Data'!G343&gt;0),'Test Sample Data'!G343,$B$1),"")</f>
        <v/>
      </c>
      <c r="H344" s="17" t="str">
        <f>IF(SUM('Test Sample Data'!H$3:H$98)&gt;10,IF(AND(ISNUMBER('Test Sample Data'!H343),'Test Sample Data'!H343&lt;$B$1,'Test Sample Data'!H343&gt;0),'Test Sample Data'!H343,$B$1),"")</f>
        <v/>
      </c>
      <c r="I344" s="17" t="str">
        <f>IF(SUM('Test Sample Data'!I$3:I$98)&gt;10,IF(AND(ISNUMBER('Test Sample Data'!I343),'Test Sample Data'!I343&lt;$B$1,'Test Sample Data'!I343&gt;0),'Test Sample Data'!I343,$B$1),"")</f>
        <v/>
      </c>
      <c r="J344" s="17" t="str">
        <f>IF(SUM('Test Sample Data'!J$3:J$98)&gt;10,IF(AND(ISNUMBER('Test Sample Data'!J343),'Test Sample Data'!J343&lt;$B$1,'Test Sample Data'!J343&gt;0),'Test Sample Data'!J343,$B$1),"")</f>
        <v/>
      </c>
      <c r="K344" s="17" t="str">
        <f>IF(SUM('Test Sample Data'!K$3:K$98)&gt;10,IF(AND(ISNUMBER('Test Sample Data'!K343),'Test Sample Data'!K343&lt;$B$1,'Test Sample Data'!K343&gt;0),'Test Sample Data'!K343,$B$1),"")</f>
        <v/>
      </c>
      <c r="L344" s="17" t="str">
        <f>IF(SUM('Test Sample Data'!L$3:L$98)&gt;10,IF(AND(ISNUMBER('Test Sample Data'!L343),'Test Sample Data'!L343&lt;$B$1,'Test Sample Data'!L343&gt;0),'Test Sample Data'!L343,$B$1),"")</f>
        <v/>
      </c>
      <c r="M344" s="17" t="str">
        <f>IF(SUM('Test Sample Data'!M$3:M$98)&gt;10,IF(AND(ISNUMBER('Test Sample Data'!M343),'Test Sample Data'!M343&lt;$B$1,'Test Sample Data'!M343&gt;0),'Test Sample Data'!M343,$B$1),"")</f>
        <v/>
      </c>
      <c r="N344" s="17" t="str">
        <f>'Gene Table'!E343</f>
        <v>mmu-miR-5127</v>
      </c>
      <c r="O344" s="17" t="str">
        <f>'Gene Table'!B343</f>
        <v>O05</v>
      </c>
      <c r="P344" s="17" t="str">
        <f>IF(SUM('Control Sample Data'!D$3:D$98)&gt;10,IF(AND(ISNUMBER('Control Sample Data'!D343),'Control Sample Data'!D343&lt;$B$1,'Control Sample Data'!D343&gt;0),'Control Sample Data'!D343,$B$1),"")</f>
        <v/>
      </c>
      <c r="Q344" s="17" t="str">
        <f>IF(SUM('Control Sample Data'!E$3:E$98)&gt;10,IF(AND(ISNUMBER('Control Sample Data'!E343),'Control Sample Data'!E343&lt;$B$1,'Control Sample Data'!E343&gt;0),'Control Sample Data'!E343,$B$1),"")</f>
        <v/>
      </c>
      <c r="R344" s="17" t="str">
        <f>IF(SUM('Control Sample Data'!F$3:F$98)&gt;10,IF(AND(ISNUMBER('Control Sample Data'!F343),'Control Sample Data'!F343&lt;$B$1,'Control Sample Data'!F343&gt;0),'Control Sample Data'!F343,$B$1),"")</f>
        <v/>
      </c>
      <c r="S344" s="17" t="str">
        <f>IF(SUM('Control Sample Data'!G$3:G$98)&gt;10,IF(AND(ISNUMBER('Control Sample Data'!G343),'Control Sample Data'!G343&lt;$B$1,'Control Sample Data'!G343&gt;0),'Control Sample Data'!G343,$B$1),"")</f>
        <v/>
      </c>
      <c r="T344" s="17" t="str">
        <f>IF(SUM('Control Sample Data'!H$3:H$98)&gt;10,IF(AND(ISNUMBER('Control Sample Data'!H343),'Control Sample Data'!H343&lt;$B$1,'Control Sample Data'!H343&gt;0),'Control Sample Data'!H343,$B$1),"")</f>
        <v/>
      </c>
      <c r="U344" s="17" t="str">
        <f>IF(SUM('Control Sample Data'!I$3:I$98)&gt;10,IF(AND(ISNUMBER('Control Sample Data'!I343),'Control Sample Data'!I343&lt;$B$1,'Control Sample Data'!I343&gt;0),'Control Sample Data'!I343,$B$1),"")</f>
        <v/>
      </c>
      <c r="V344" s="17" t="str">
        <f>IF(SUM('Control Sample Data'!J$3:J$98)&gt;10,IF(AND(ISNUMBER('Control Sample Data'!J343),'Control Sample Data'!J343&lt;$B$1,'Control Sample Data'!J343&gt;0),'Control Sample Data'!J343,$B$1),"")</f>
        <v/>
      </c>
      <c r="W344" s="17" t="str">
        <f>IF(SUM('Control Sample Data'!K$3:K$98)&gt;10,IF(AND(ISNUMBER('Control Sample Data'!K343),'Control Sample Data'!K343&lt;$B$1,'Control Sample Data'!K343&gt;0),'Control Sample Data'!K343,$B$1),"")</f>
        <v/>
      </c>
      <c r="X344" s="17" t="str">
        <f>IF(SUM('Control Sample Data'!L$3:L$98)&gt;10,IF(AND(ISNUMBER('Control Sample Data'!L343),'Control Sample Data'!L343&lt;$B$1,'Control Sample Data'!L343&gt;0),'Control Sample Data'!L343,$B$1),"")</f>
        <v/>
      </c>
      <c r="Y344" s="17" t="str">
        <f>IF(SUM('Control Sample Data'!M$3:M$98)&gt;10,IF(AND(ISNUMBER('Control Sample Data'!M343),'Control Sample Data'!M343&lt;$B$1,'Control Sample Data'!M343&gt;0),'Control Sample Data'!M343,$B$1),"")</f>
        <v/>
      </c>
      <c r="AT344" s="36" t="str">
        <f t="shared" si="216"/>
        <v/>
      </c>
      <c r="AU344" s="36" t="str">
        <f t="shared" si="217"/>
        <v/>
      </c>
      <c r="AV344" s="36" t="str">
        <f t="shared" si="218"/>
        <v/>
      </c>
      <c r="AW344" s="36" t="str">
        <f t="shared" si="219"/>
        <v/>
      </c>
      <c r="AX344" s="36" t="str">
        <f t="shared" si="220"/>
        <v/>
      </c>
      <c r="AY344" s="36" t="str">
        <f t="shared" si="221"/>
        <v/>
      </c>
      <c r="AZ344" s="36" t="str">
        <f t="shared" si="222"/>
        <v/>
      </c>
      <c r="BA344" s="36" t="str">
        <f t="shared" si="223"/>
        <v/>
      </c>
      <c r="BB344" s="36" t="str">
        <f t="shared" si="224"/>
        <v/>
      </c>
      <c r="BC344" s="36" t="str">
        <f t="shared" si="225"/>
        <v/>
      </c>
      <c r="BD344" s="36" t="str">
        <f t="shared" si="226"/>
        <v/>
      </c>
      <c r="BE344" s="36" t="str">
        <f t="shared" si="227"/>
        <v/>
      </c>
      <c r="BF344" s="36" t="str">
        <f t="shared" si="228"/>
        <v/>
      </c>
      <c r="BG344" s="36" t="str">
        <f t="shared" si="229"/>
        <v/>
      </c>
      <c r="BH344" s="36" t="str">
        <f t="shared" si="230"/>
        <v/>
      </c>
      <c r="BI344" s="36" t="str">
        <f t="shared" si="231"/>
        <v/>
      </c>
      <c r="BJ344" s="36" t="str">
        <f t="shared" si="232"/>
        <v/>
      </c>
      <c r="BK344" s="36" t="str">
        <f t="shared" si="233"/>
        <v/>
      </c>
      <c r="BL344" s="36" t="str">
        <f t="shared" si="234"/>
        <v/>
      </c>
      <c r="BM344" s="36" t="str">
        <f t="shared" si="235"/>
        <v/>
      </c>
      <c r="BN344" s="38" t="e">
        <f t="shared" si="214"/>
        <v>#DIV/0!</v>
      </c>
      <c r="BO344" s="38" t="e">
        <f t="shared" si="215"/>
        <v>#DIV/0!</v>
      </c>
      <c r="BP344" s="39" t="str">
        <f t="shared" si="236"/>
        <v/>
      </c>
      <c r="BQ344" s="39" t="str">
        <f t="shared" si="237"/>
        <v/>
      </c>
      <c r="BR344" s="39" t="str">
        <f t="shared" si="238"/>
        <v/>
      </c>
      <c r="BS344" s="39" t="str">
        <f t="shared" si="239"/>
        <v/>
      </c>
      <c r="BT344" s="39" t="str">
        <f t="shared" si="240"/>
        <v/>
      </c>
      <c r="BU344" s="39" t="str">
        <f t="shared" si="241"/>
        <v/>
      </c>
      <c r="BV344" s="39" t="str">
        <f t="shared" si="242"/>
        <v/>
      </c>
      <c r="BW344" s="39" t="str">
        <f t="shared" si="243"/>
        <v/>
      </c>
      <c r="BX344" s="39" t="str">
        <f t="shared" si="244"/>
        <v/>
      </c>
      <c r="BY344" s="39" t="str">
        <f t="shared" si="245"/>
        <v/>
      </c>
      <c r="BZ344" s="39" t="str">
        <f t="shared" si="246"/>
        <v/>
      </c>
      <c r="CA344" s="39" t="str">
        <f t="shared" si="247"/>
        <v/>
      </c>
      <c r="CB344" s="39" t="str">
        <f t="shared" si="248"/>
        <v/>
      </c>
      <c r="CC344" s="39" t="str">
        <f t="shared" si="249"/>
        <v/>
      </c>
      <c r="CD344" s="39" t="str">
        <f t="shared" si="250"/>
        <v/>
      </c>
      <c r="CE344" s="39" t="str">
        <f t="shared" si="251"/>
        <v/>
      </c>
      <c r="CF344" s="39" t="str">
        <f t="shared" si="252"/>
        <v/>
      </c>
      <c r="CG344" s="39" t="str">
        <f t="shared" si="253"/>
        <v/>
      </c>
      <c r="CH344" s="39" t="str">
        <f t="shared" si="254"/>
        <v/>
      </c>
      <c r="CI344" s="39" t="str">
        <f t="shared" si="255"/>
        <v/>
      </c>
    </row>
    <row r="345" spans="1:87">
      <c r="A345" s="18"/>
      <c r="B345" s="15" t="str">
        <f>'Gene Table'!E344</f>
        <v>mmu-miR-5615-5p</v>
      </c>
      <c r="C345" s="15" t="str">
        <f>'Gene Table'!B344</f>
        <v>O06</v>
      </c>
      <c r="D345" s="16" t="str">
        <f>IF(SUM('Test Sample Data'!D$3:D$98)&gt;10,IF(AND(ISNUMBER('Test Sample Data'!D344),'Test Sample Data'!D344&lt;$B$1,'Test Sample Data'!D344&gt;0),'Test Sample Data'!D344,$B$1),"")</f>
        <v/>
      </c>
      <c r="E345" s="17" t="str">
        <f>IF(SUM('Test Sample Data'!E$3:E$98)&gt;10,IF(AND(ISNUMBER('Test Sample Data'!E344),'Test Sample Data'!E344&lt;$B$1,'Test Sample Data'!E344&gt;0),'Test Sample Data'!E344,$B$1),"")</f>
        <v/>
      </c>
      <c r="F345" s="17" t="str">
        <f>IF(SUM('Test Sample Data'!F$3:F$98)&gt;10,IF(AND(ISNUMBER('Test Sample Data'!F344),'Test Sample Data'!F344&lt;$B$1,'Test Sample Data'!F344&gt;0),'Test Sample Data'!F344,$B$1),"")</f>
        <v/>
      </c>
      <c r="G345" s="17" t="str">
        <f>IF(SUM('Test Sample Data'!G$3:G$98)&gt;10,IF(AND(ISNUMBER('Test Sample Data'!G344),'Test Sample Data'!G344&lt;$B$1,'Test Sample Data'!G344&gt;0),'Test Sample Data'!G344,$B$1),"")</f>
        <v/>
      </c>
      <c r="H345" s="17" t="str">
        <f>IF(SUM('Test Sample Data'!H$3:H$98)&gt;10,IF(AND(ISNUMBER('Test Sample Data'!H344),'Test Sample Data'!H344&lt;$B$1,'Test Sample Data'!H344&gt;0),'Test Sample Data'!H344,$B$1),"")</f>
        <v/>
      </c>
      <c r="I345" s="17" t="str">
        <f>IF(SUM('Test Sample Data'!I$3:I$98)&gt;10,IF(AND(ISNUMBER('Test Sample Data'!I344),'Test Sample Data'!I344&lt;$B$1,'Test Sample Data'!I344&gt;0),'Test Sample Data'!I344,$B$1),"")</f>
        <v/>
      </c>
      <c r="J345" s="17" t="str">
        <f>IF(SUM('Test Sample Data'!J$3:J$98)&gt;10,IF(AND(ISNUMBER('Test Sample Data'!J344),'Test Sample Data'!J344&lt;$B$1,'Test Sample Data'!J344&gt;0),'Test Sample Data'!J344,$B$1),"")</f>
        <v/>
      </c>
      <c r="K345" s="17" t="str">
        <f>IF(SUM('Test Sample Data'!K$3:K$98)&gt;10,IF(AND(ISNUMBER('Test Sample Data'!K344),'Test Sample Data'!K344&lt;$B$1,'Test Sample Data'!K344&gt;0),'Test Sample Data'!K344,$B$1),"")</f>
        <v/>
      </c>
      <c r="L345" s="17" t="str">
        <f>IF(SUM('Test Sample Data'!L$3:L$98)&gt;10,IF(AND(ISNUMBER('Test Sample Data'!L344),'Test Sample Data'!L344&lt;$B$1,'Test Sample Data'!L344&gt;0),'Test Sample Data'!L344,$B$1),"")</f>
        <v/>
      </c>
      <c r="M345" s="17" t="str">
        <f>IF(SUM('Test Sample Data'!M$3:M$98)&gt;10,IF(AND(ISNUMBER('Test Sample Data'!M344),'Test Sample Data'!M344&lt;$B$1,'Test Sample Data'!M344&gt;0),'Test Sample Data'!M344,$B$1),"")</f>
        <v/>
      </c>
      <c r="N345" s="17" t="str">
        <f>'Gene Table'!E344</f>
        <v>mmu-miR-5615-5p</v>
      </c>
      <c r="O345" s="17" t="str">
        <f>'Gene Table'!B344</f>
        <v>O06</v>
      </c>
      <c r="P345" s="17" t="str">
        <f>IF(SUM('Control Sample Data'!D$3:D$98)&gt;10,IF(AND(ISNUMBER('Control Sample Data'!D344),'Control Sample Data'!D344&lt;$B$1,'Control Sample Data'!D344&gt;0),'Control Sample Data'!D344,$B$1),"")</f>
        <v/>
      </c>
      <c r="Q345" s="17" t="str">
        <f>IF(SUM('Control Sample Data'!E$3:E$98)&gt;10,IF(AND(ISNUMBER('Control Sample Data'!E344),'Control Sample Data'!E344&lt;$B$1,'Control Sample Data'!E344&gt;0),'Control Sample Data'!E344,$B$1),"")</f>
        <v/>
      </c>
      <c r="R345" s="17" t="str">
        <f>IF(SUM('Control Sample Data'!F$3:F$98)&gt;10,IF(AND(ISNUMBER('Control Sample Data'!F344),'Control Sample Data'!F344&lt;$B$1,'Control Sample Data'!F344&gt;0),'Control Sample Data'!F344,$B$1),"")</f>
        <v/>
      </c>
      <c r="S345" s="17" t="str">
        <f>IF(SUM('Control Sample Data'!G$3:G$98)&gt;10,IF(AND(ISNUMBER('Control Sample Data'!G344),'Control Sample Data'!G344&lt;$B$1,'Control Sample Data'!G344&gt;0),'Control Sample Data'!G344,$B$1),"")</f>
        <v/>
      </c>
      <c r="T345" s="17" t="str">
        <f>IF(SUM('Control Sample Data'!H$3:H$98)&gt;10,IF(AND(ISNUMBER('Control Sample Data'!H344),'Control Sample Data'!H344&lt;$B$1,'Control Sample Data'!H344&gt;0),'Control Sample Data'!H344,$B$1),"")</f>
        <v/>
      </c>
      <c r="U345" s="17" t="str">
        <f>IF(SUM('Control Sample Data'!I$3:I$98)&gt;10,IF(AND(ISNUMBER('Control Sample Data'!I344),'Control Sample Data'!I344&lt;$B$1,'Control Sample Data'!I344&gt;0),'Control Sample Data'!I344,$B$1),"")</f>
        <v/>
      </c>
      <c r="V345" s="17" t="str">
        <f>IF(SUM('Control Sample Data'!J$3:J$98)&gt;10,IF(AND(ISNUMBER('Control Sample Data'!J344),'Control Sample Data'!J344&lt;$B$1,'Control Sample Data'!J344&gt;0),'Control Sample Data'!J344,$B$1),"")</f>
        <v/>
      </c>
      <c r="W345" s="17" t="str">
        <f>IF(SUM('Control Sample Data'!K$3:K$98)&gt;10,IF(AND(ISNUMBER('Control Sample Data'!K344),'Control Sample Data'!K344&lt;$B$1,'Control Sample Data'!K344&gt;0),'Control Sample Data'!K344,$B$1),"")</f>
        <v/>
      </c>
      <c r="X345" s="17" t="str">
        <f>IF(SUM('Control Sample Data'!L$3:L$98)&gt;10,IF(AND(ISNUMBER('Control Sample Data'!L344),'Control Sample Data'!L344&lt;$B$1,'Control Sample Data'!L344&gt;0),'Control Sample Data'!L344,$B$1),"")</f>
        <v/>
      </c>
      <c r="Y345" s="17" t="str">
        <f>IF(SUM('Control Sample Data'!M$3:M$98)&gt;10,IF(AND(ISNUMBER('Control Sample Data'!M344),'Control Sample Data'!M344&lt;$B$1,'Control Sample Data'!M344&gt;0),'Control Sample Data'!M344,$B$1),"")</f>
        <v/>
      </c>
      <c r="AT345" s="36" t="str">
        <f t="shared" si="216"/>
        <v/>
      </c>
      <c r="AU345" s="36" t="str">
        <f t="shared" si="217"/>
        <v/>
      </c>
      <c r="AV345" s="36" t="str">
        <f t="shared" si="218"/>
        <v/>
      </c>
      <c r="AW345" s="36" t="str">
        <f t="shared" si="219"/>
        <v/>
      </c>
      <c r="AX345" s="36" t="str">
        <f t="shared" si="220"/>
        <v/>
      </c>
      <c r="AY345" s="36" t="str">
        <f t="shared" si="221"/>
        <v/>
      </c>
      <c r="AZ345" s="36" t="str">
        <f t="shared" si="222"/>
        <v/>
      </c>
      <c r="BA345" s="36" t="str">
        <f t="shared" si="223"/>
        <v/>
      </c>
      <c r="BB345" s="36" t="str">
        <f t="shared" si="224"/>
        <v/>
      </c>
      <c r="BC345" s="36" t="str">
        <f t="shared" si="225"/>
        <v/>
      </c>
      <c r="BD345" s="36" t="str">
        <f t="shared" si="226"/>
        <v/>
      </c>
      <c r="BE345" s="36" t="str">
        <f t="shared" si="227"/>
        <v/>
      </c>
      <c r="BF345" s="36" t="str">
        <f t="shared" si="228"/>
        <v/>
      </c>
      <c r="BG345" s="36" t="str">
        <f t="shared" si="229"/>
        <v/>
      </c>
      <c r="BH345" s="36" t="str">
        <f t="shared" si="230"/>
        <v/>
      </c>
      <c r="BI345" s="36" t="str">
        <f t="shared" si="231"/>
        <v/>
      </c>
      <c r="BJ345" s="36" t="str">
        <f t="shared" si="232"/>
        <v/>
      </c>
      <c r="BK345" s="36" t="str">
        <f t="shared" si="233"/>
        <v/>
      </c>
      <c r="BL345" s="36" t="str">
        <f t="shared" si="234"/>
        <v/>
      </c>
      <c r="BM345" s="36" t="str">
        <f t="shared" si="235"/>
        <v/>
      </c>
      <c r="BN345" s="38" t="e">
        <f t="shared" si="214"/>
        <v>#DIV/0!</v>
      </c>
      <c r="BO345" s="38" t="e">
        <f t="shared" si="215"/>
        <v>#DIV/0!</v>
      </c>
      <c r="BP345" s="39" t="str">
        <f t="shared" si="236"/>
        <v/>
      </c>
      <c r="BQ345" s="39" t="str">
        <f t="shared" si="237"/>
        <v/>
      </c>
      <c r="BR345" s="39" t="str">
        <f t="shared" si="238"/>
        <v/>
      </c>
      <c r="BS345" s="39" t="str">
        <f t="shared" si="239"/>
        <v/>
      </c>
      <c r="BT345" s="39" t="str">
        <f t="shared" si="240"/>
        <v/>
      </c>
      <c r="BU345" s="39" t="str">
        <f t="shared" si="241"/>
        <v/>
      </c>
      <c r="BV345" s="39" t="str">
        <f t="shared" si="242"/>
        <v/>
      </c>
      <c r="BW345" s="39" t="str">
        <f t="shared" si="243"/>
        <v/>
      </c>
      <c r="BX345" s="39" t="str">
        <f t="shared" si="244"/>
        <v/>
      </c>
      <c r="BY345" s="39" t="str">
        <f t="shared" si="245"/>
        <v/>
      </c>
      <c r="BZ345" s="39" t="str">
        <f t="shared" si="246"/>
        <v/>
      </c>
      <c r="CA345" s="39" t="str">
        <f t="shared" si="247"/>
        <v/>
      </c>
      <c r="CB345" s="39" t="str">
        <f t="shared" si="248"/>
        <v/>
      </c>
      <c r="CC345" s="39" t="str">
        <f t="shared" si="249"/>
        <v/>
      </c>
      <c r="CD345" s="39" t="str">
        <f t="shared" si="250"/>
        <v/>
      </c>
      <c r="CE345" s="39" t="str">
        <f t="shared" si="251"/>
        <v/>
      </c>
      <c r="CF345" s="39" t="str">
        <f t="shared" si="252"/>
        <v/>
      </c>
      <c r="CG345" s="39" t="str">
        <f t="shared" si="253"/>
        <v/>
      </c>
      <c r="CH345" s="39" t="str">
        <f t="shared" si="254"/>
        <v/>
      </c>
      <c r="CI345" s="39" t="str">
        <f t="shared" si="255"/>
        <v/>
      </c>
    </row>
    <row r="346" spans="1:87">
      <c r="A346" s="18"/>
      <c r="B346" s="15" t="str">
        <f>'Gene Table'!E345</f>
        <v>mmu-miR-5128</v>
      </c>
      <c r="C346" s="15" t="str">
        <f>'Gene Table'!B345</f>
        <v>O07</v>
      </c>
      <c r="D346" s="16" t="str">
        <f>IF(SUM('Test Sample Data'!D$3:D$98)&gt;10,IF(AND(ISNUMBER('Test Sample Data'!D345),'Test Sample Data'!D345&lt;$B$1,'Test Sample Data'!D345&gt;0),'Test Sample Data'!D345,$B$1),"")</f>
        <v/>
      </c>
      <c r="E346" s="17" t="str">
        <f>IF(SUM('Test Sample Data'!E$3:E$98)&gt;10,IF(AND(ISNUMBER('Test Sample Data'!E345),'Test Sample Data'!E345&lt;$B$1,'Test Sample Data'!E345&gt;0),'Test Sample Data'!E345,$B$1),"")</f>
        <v/>
      </c>
      <c r="F346" s="17" t="str">
        <f>IF(SUM('Test Sample Data'!F$3:F$98)&gt;10,IF(AND(ISNUMBER('Test Sample Data'!F345),'Test Sample Data'!F345&lt;$B$1,'Test Sample Data'!F345&gt;0),'Test Sample Data'!F345,$B$1),"")</f>
        <v/>
      </c>
      <c r="G346" s="17" t="str">
        <f>IF(SUM('Test Sample Data'!G$3:G$98)&gt;10,IF(AND(ISNUMBER('Test Sample Data'!G345),'Test Sample Data'!G345&lt;$B$1,'Test Sample Data'!G345&gt;0),'Test Sample Data'!G345,$B$1),"")</f>
        <v/>
      </c>
      <c r="H346" s="17" t="str">
        <f>IF(SUM('Test Sample Data'!H$3:H$98)&gt;10,IF(AND(ISNUMBER('Test Sample Data'!H345),'Test Sample Data'!H345&lt;$B$1,'Test Sample Data'!H345&gt;0),'Test Sample Data'!H345,$B$1),"")</f>
        <v/>
      </c>
      <c r="I346" s="17" t="str">
        <f>IF(SUM('Test Sample Data'!I$3:I$98)&gt;10,IF(AND(ISNUMBER('Test Sample Data'!I345),'Test Sample Data'!I345&lt;$B$1,'Test Sample Data'!I345&gt;0),'Test Sample Data'!I345,$B$1),"")</f>
        <v/>
      </c>
      <c r="J346" s="17" t="str">
        <f>IF(SUM('Test Sample Data'!J$3:J$98)&gt;10,IF(AND(ISNUMBER('Test Sample Data'!J345),'Test Sample Data'!J345&lt;$B$1,'Test Sample Data'!J345&gt;0),'Test Sample Data'!J345,$B$1),"")</f>
        <v/>
      </c>
      <c r="K346" s="17" t="str">
        <f>IF(SUM('Test Sample Data'!K$3:K$98)&gt;10,IF(AND(ISNUMBER('Test Sample Data'!K345),'Test Sample Data'!K345&lt;$B$1,'Test Sample Data'!K345&gt;0),'Test Sample Data'!K345,$B$1),"")</f>
        <v/>
      </c>
      <c r="L346" s="17" t="str">
        <f>IF(SUM('Test Sample Data'!L$3:L$98)&gt;10,IF(AND(ISNUMBER('Test Sample Data'!L345),'Test Sample Data'!L345&lt;$B$1,'Test Sample Data'!L345&gt;0),'Test Sample Data'!L345,$B$1),"")</f>
        <v/>
      </c>
      <c r="M346" s="17" t="str">
        <f>IF(SUM('Test Sample Data'!M$3:M$98)&gt;10,IF(AND(ISNUMBER('Test Sample Data'!M345),'Test Sample Data'!M345&lt;$B$1,'Test Sample Data'!M345&gt;0),'Test Sample Data'!M345,$B$1),"")</f>
        <v/>
      </c>
      <c r="N346" s="17" t="str">
        <f>'Gene Table'!E345</f>
        <v>mmu-miR-5128</v>
      </c>
      <c r="O346" s="17" t="str">
        <f>'Gene Table'!B345</f>
        <v>O07</v>
      </c>
      <c r="P346" s="17" t="str">
        <f>IF(SUM('Control Sample Data'!D$3:D$98)&gt;10,IF(AND(ISNUMBER('Control Sample Data'!D345),'Control Sample Data'!D345&lt;$B$1,'Control Sample Data'!D345&gt;0),'Control Sample Data'!D345,$B$1),"")</f>
        <v/>
      </c>
      <c r="Q346" s="17" t="str">
        <f>IF(SUM('Control Sample Data'!E$3:E$98)&gt;10,IF(AND(ISNUMBER('Control Sample Data'!E345),'Control Sample Data'!E345&lt;$B$1,'Control Sample Data'!E345&gt;0),'Control Sample Data'!E345,$B$1),"")</f>
        <v/>
      </c>
      <c r="R346" s="17" t="str">
        <f>IF(SUM('Control Sample Data'!F$3:F$98)&gt;10,IF(AND(ISNUMBER('Control Sample Data'!F345),'Control Sample Data'!F345&lt;$B$1,'Control Sample Data'!F345&gt;0),'Control Sample Data'!F345,$B$1),"")</f>
        <v/>
      </c>
      <c r="S346" s="17" t="str">
        <f>IF(SUM('Control Sample Data'!G$3:G$98)&gt;10,IF(AND(ISNUMBER('Control Sample Data'!G345),'Control Sample Data'!G345&lt;$B$1,'Control Sample Data'!G345&gt;0),'Control Sample Data'!G345,$B$1),"")</f>
        <v/>
      </c>
      <c r="T346" s="17" t="str">
        <f>IF(SUM('Control Sample Data'!H$3:H$98)&gt;10,IF(AND(ISNUMBER('Control Sample Data'!H345),'Control Sample Data'!H345&lt;$B$1,'Control Sample Data'!H345&gt;0),'Control Sample Data'!H345,$B$1),"")</f>
        <v/>
      </c>
      <c r="U346" s="17" t="str">
        <f>IF(SUM('Control Sample Data'!I$3:I$98)&gt;10,IF(AND(ISNUMBER('Control Sample Data'!I345),'Control Sample Data'!I345&lt;$B$1,'Control Sample Data'!I345&gt;0),'Control Sample Data'!I345,$B$1),"")</f>
        <v/>
      </c>
      <c r="V346" s="17" t="str">
        <f>IF(SUM('Control Sample Data'!J$3:J$98)&gt;10,IF(AND(ISNUMBER('Control Sample Data'!J345),'Control Sample Data'!J345&lt;$B$1,'Control Sample Data'!J345&gt;0),'Control Sample Data'!J345,$B$1),"")</f>
        <v/>
      </c>
      <c r="W346" s="17" t="str">
        <f>IF(SUM('Control Sample Data'!K$3:K$98)&gt;10,IF(AND(ISNUMBER('Control Sample Data'!K345),'Control Sample Data'!K345&lt;$B$1,'Control Sample Data'!K345&gt;0),'Control Sample Data'!K345,$B$1),"")</f>
        <v/>
      </c>
      <c r="X346" s="17" t="str">
        <f>IF(SUM('Control Sample Data'!L$3:L$98)&gt;10,IF(AND(ISNUMBER('Control Sample Data'!L345),'Control Sample Data'!L345&lt;$B$1,'Control Sample Data'!L345&gt;0),'Control Sample Data'!L345,$B$1),"")</f>
        <v/>
      </c>
      <c r="Y346" s="17" t="str">
        <f>IF(SUM('Control Sample Data'!M$3:M$98)&gt;10,IF(AND(ISNUMBER('Control Sample Data'!M345),'Control Sample Data'!M345&lt;$B$1,'Control Sample Data'!M345&gt;0),'Control Sample Data'!M345,$B$1),"")</f>
        <v/>
      </c>
      <c r="AT346" s="36" t="str">
        <f t="shared" si="216"/>
        <v/>
      </c>
      <c r="AU346" s="36" t="str">
        <f t="shared" si="217"/>
        <v/>
      </c>
      <c r="AV346" s="36" t="str">
        <f t="shared" si="218"/>
        <v/>
      </c>
      <c r="AW346" s="36" t="str">
        <f t="shared" si="219"/>
        <v/>
      </c>
      <c r="AX346" s="36" t="str">
        <f t="shared" si="220"/>
        <v/>
      </c>
      <c r="AY346" s="36" t="str">
        <f t="shared" si="221"/>
        <v/>
      </c>
      <c r="AZ346" s="36" t="str">
        <f t="shared" si="222"/>
        <v/>
      </c>
      <c r="BA346" s="36" t="str">
        <f t="shared" si="223"/>
        <v/>
      </c>
      <c r="BB346" s="36" t="str">
        <f t="shared" si="224"/>
        <v/>
      </c>
      <c r="BC346" s="36" t="str">
        <f t="shared" si="225"/>
        <v/>
      </c>
      <c r="BD346" s="36" t="str">
        <f t="shared" si="226"/>
        <v/>
      </c>
      <c r="BE346" s="36" t="str">
        <f t="shared" si="227"/>
        <v/>
      </c>
      <c r="BF346" s="36" t="str">
        <f t="shared" si="228"/>
        <v/>
      </c>
      <c r="BG346" s="36" t="str">
        <f t="shared" si="229"/>
        <v/>
      </c>
      <c r="BH346" s="36" t="str">
        <f t="shared" si="230"/>
        <v/>
      </c>
      <c r="BI346" s="36" t="str">
        <f t="shared" si="231"/>
        <v/>
      </c>
      <c r="BJ346" s="36" t="str">
        <f t="shared" si="232"/>
        <v/>
      </c>
      <c r="BK346" s="36" t="str">
        <f t="shared" si="233"/>
        <v/>
      </c>
      <c r="BL346" s="36" t="str">
        <f t="shared" si="234"/>
        <v/>
      </c>
      <c r="BM346" s="36" t="str">
        <f t="shared" si="235"/>
        <v/>
      </c>
      <c r="BN346" s="38" t="e">
        <f t="shared" si="214"/>
        <v>#DIV/0!</v>
      </c>
      <c r="BO346" s="38" t="e">
        <f t="shared" si="215"/>
        <v>#DIV/0!</v>
      </c>
      <c r="BP346" s="39" t="str">
        <f t="shared" si="236"/>
        <v/>
      </c>
      <c r="BQ346" s="39" t="str">
        <f t="shared" si="237"/>
        <v/>
      </c>
      <c r="BR346" s="39" t="str">
        <f t="shared" si="238"/>
        <v/>
      </c>
      <c r="BS346" s="39" t="str">
        <f t="shared" si="239"/>
        <v/>
      </c>
      <c r="BT346" s="39" t="str">
        <f t="shared" si="240"/>
        <v/>
      </c>
      <c r="BU346" s="39" t="str">
        <f t="shared" si="241"/>
        <v/>
      </c>
      <c r="BV346" s="39" t="str">
        <f t="shared" si="242"/>
        <v/>
      </c>
      <c r="BW346" s="39" t="str">
        <f t="shared" si="243"/>
        <v/>
      </c>
      <c r="BX346" s="39" t="str">
        <f t="shared" si="244"/>
        <v/>
      </c>
      <c r="BY346" s="39" t="str">
        <f t="shared" si="245"/>
        <v/>
      </c>
      <c r="BZ346" s="39" t="str">
        <f t="shared" si="246"/>
        <v/>
      </c>
      <c r="CA346" s="39" t="str">
        <f t="shared" si="247"/>
        <v/>
      </c>
      <c r="CB346" s="39" t="str">
        <f t="shared" si="248"/>
        <v/>
      </c>
      <c r="CC346" s="39" t="str">
        <f t="shared" si="249"/>
        <v/>
      </c>
      <c r="CD346" s="39" t="str">
        <f t="shared" si="250"/>
        <v/>
      </c>
      <c r="CE346" s="39" t="str">
        <f t="shared" si="251"/>
        <v/>
      </c>
      <c r="CF346" s="39" t="str">
        <f t="shared" si="252"/>
        <v/>
      </c>
      <c r="CG346" s="39" t="str">
        <f t="shared" si="253"/>
        <v/>
      </c>
      <c r="CH346" s="39" t="str">
        <f t="shared" si="254"/>
        <v/>
      </c>
      <c r="CI346" s="39" t="str">
        <f t="shared" si="255"/>
        <v/>
      </c>
    </row>
    <row r="347" spans="1:87">
      <c r="A347" s="18"/>
      <c r="B347" s="15" t="str">
        <f>'Gene Table'!E346</f>
        <v>mmu-miR-5615-3p</v>
      </c>
      <c r="C347" s="15" t="str">
        <f>'Gene Table'!B346</f>
        <v>O08</v>
      </c>
      <c r="D347" s="16" t="str">
        <f>IF(SUM('Test Sample Data'!D$3:D$98)&gt;10,IF(AND(ISNUMBER('Test Sample Data'!D346),'Test Sample Data'!D346&lt;$B$1,'Test Sample Data'!D346&gt;0),'Test Sample Data'!D346,$B$1),"")</f>
        <v/>
      </c>
      <c r="E347" s="17" t="str">
        <f>IF(SUM('Test Sample Data'!E$3:E$98)&gt;10,IF(AND(ISNUMBER('Test Sample Data'!E346),'Test Sample Data'!E346&lt;$B$1,'Test Sample Data'!E346&gt;0),'Test Sample Data'!E346,$B$1),"")</f>
        <v/>
      </c>
      <c r="F347" s="17" t="str">
        <f>IF(SUM('Test Sample Data'!F$3:F$98)&gt;10,IF(AND(ISNUMBER('Test Sample Data'!F346),'Test Sample Data'!F346&lt;$B$1,'Test Sample Data'!F346&gt;0),'Test Sample Data'!F346,$B$1),"")</f>
        <v/>
      </c>
      <c r="G347" s="17" t="str">
        <f>IF(SUM('Test Sample Data'!G$3:G$98)&gt;10,IF(AND(ISNUMBER('Test Sample Data'!G346),'Test Sample Data'!G346&lt;$B$1,'Test Sample Data'!G346&gt;0),'Test Sample Data'!G346,$B$1),"")</f>
        <v/>
      </c>
      <c r="H347" s="17" t="str">
        <f>IF(SUM('Test Sample Data'!H$3:H$98)&gt;10,IF(AND(ISNUMBER('Test Sample Data'!H346),'Test Sample Data'!H346&lt;$B$1,'Test Sample Data'!H346&gt;0),'Test Sample Data'!H346,$B$1),"")</f>
        <v/>
      </c>
      <c r="I347" s="17" t="str">
        <f>IF(SUM('Test Sample Data'!I$3:I$98)&gt;10,IF(AND(ISNUMBER('Test Sample Data'!I346),'Test Sample Data'!I346&lt;$B$1,'Test Sample Data'!I346&gt;0),'Test Sample Data'!I346,$B$1),"")</f>
        <v/>
      </c>
      <c r="J347" s="17" t="str">
        <f>IF(SUM('Test Sample Data'!J$3:J$98)&gt;10,IF(AND(ISNUMBER('Test Sample Data'!J346),'Test Sample Data'!J346&lt;$B$1,'Test Sample Data'!J346&gt;0),'Test Sample Data'!J346,$B$1),"")</f>
        <v/>
      </c>
      <c r="K347" s="17" t="str">
        <f>IF(SUM('Test Sample Data'!K$3:K$98)&gt;10,IF(AND(ISNUMBER('Test Sample Data'!K346),'Test Sample Data'!K346&lt;$B$1,'Test Sample Data'!K346&gt;0),'Test Sample Data'!K346,$B$1),"")</f>
        <v/>
      </c>
      <c r="L347" s="17" t="str">
        <f>IF(SUM('Test Sample Data'!L$3:L$98)&gt;10,IF(AND(ISNUMBER('Test Sample Data'!L346),'Test Sample Data'!L346&lt;$B$1,'Test Sample Data'!L346&gt;0),'Test Sample Data'!L346,$B$1),"")</f>
        <v/>
      </c>
      <c r="M347" s="17" t="str">
        <f>IF(SUM('Test Sample Data'!M$3:M$98)&gt;10,IF(AND(ISNUMBER('Test Sample Data'!M346),'Test Sample Data'!M346&lt;$B$1,'Test Sample Data'!M346&gt;0),'Test Sample Data'!M346,$B$1),"")</f>
        <v/>
      </c>
      <c r="N347" s="17" t="str">
        <f>'Gene Table'!E346</f>
        <v>mmu-miR-5615-3p</v>
      </c>
      <c r="O347" s="17" t="str">
        <f>'Gene Table'!B346</f>
        <v>O08</v>
      </c>
      <c r="P347" s="17" t="str">
        <f>IF(SUM('Control Sample Data'!D$3:D$98)&gt;10,IF(AND(ISNUMBER('Control Sample Data'!D346),'Control Sample Data'!D346&lt;$B$1,'Control Sample Data'!D346&gt;0),'Control Sample Data'!D346,$B$1),"")</f>
        <v/>
      </c>
      <c r="Q347" s="17" t="str">
        <f>IF(SUM('Control Sample Data'!E$3:E$98)&gt;10,IF(AND(ISNUMBER('Control Sample Data'!E346),'Control Sample Data'!E346&lt;$B$1,'Control Sample Data'!E346&gt;0),'Control Sample Data'!E346,$B$1),"")</f>
        <v/>
      </c>
      <c r="R347" s="17" t="str">
        <f>IF(SUM('Control Sample Data'!F$3:F$98)&gt;10,IF(AND(ISNUMBER('Control Sample Data'!F346),'Control Sample Data'!F346&lt;$B$1,'Control Sample Data'!F346&gt;0),'Control Sample Data'!F346,$B$1),"")</f>
        <v/>
      </c>
      <c r="S347" s="17" t="str">
        <f>IF(SUM('Control Sample Data'!G$3:G$98)&gt;10,IF(AND(ISNUMBER('Control Sample Data'!G346),'Control Sample Data'!G346&lt;$B$1,'Control Sample Data'!G346&gt;0),'Control Sample Data'!G346,$B$1),"")</f>
        <v/>
      </c>
      <c r="T347" s="17" t="str">
        <f>IF(SUM('Control Sample Data'!H$3:H$98)&gt;10,IF(AND(ISNUMBER('Control Sample Data'!H346),'Control Sample Data'!H346&lt;$B$1,'Control Sample Data'!H346&gt;0),'Control Sample Data'!H346,$B$1),"")</f>
        <v/>
      </c>
      <c r="U347" s="17" t="str">
        <f>IF(SUM('Control Sample Data'!I$3:I$98)&gt;10,IF(AND(ISNUMBER('Control Sample Data'!I346),'Control Sample Data'!I346&lt;$B$1,'Control Sample Data'!I346&gt;0),'Control Sample Data'!I346,$B$1),"")</f>
        <v/>
      </c>
      <c r="V347" s="17" t="str">
        <f>IF(SUM('Control Sample Data'!J$3:J$98)&gt;10,IF(AND(ISNUMBER('Control Sample Data'!J346),'Control Sample Data'!J346&lt;$B$1,'Control Sample Data'!J346&gt;0),'Control Sample Data'!J346,$B$1),"")</f>
        <v/>
      </c>
      <c r="W347" s="17" t="str">
        <f>IF(SUM('Control Sample Data'!K$3:K$98)&gt;10,IF(AND(ISNUMBER('Control Sample Data'!K346),'Control Sample Data'!K346&lt;$B$1,'Control Sample Data'!K346&gt;0),'Control Sample Data'!K346,$B$1),"")</f>
        <v/>
      </c>
      <c r="X347" s="17" t="str">
        <f>IF(SUM('Control Sample Data'!L$3:L$98)&gt;10,IF(AND(ISNUMBER('Control Sample Data'!L346),'Control Sample Data'!L346&lt;$B$1,'Control Sample Data'!L346&gt;0),'Control Sample Data'!L346,$B$1),"")</f>
        <v/>
      </c>
      <c r="Y347" s="17" t="str">
        <f>IF(SUM('Control Sample Data'!M$3:M$98)&gt;10,IF(AND(ISNUMBER('Control Sample Data'!M346),'Control Sample Data'!M346&lt;$B$1,'Control Sample Data'!M346&gt;0),'Control Sample Data'!M346,$B$1),"")</f>
        <v/>
      </c>
      <c r="AT347" s="36" t="str">
        <f t="shared" si="216"/>
        <v/>
      </c>
      <c r="AU347" s="36" t="str">
        <f t="shared" si="217"/>
        <v/>
      </c>
      <c r="AV347" s="36" t="str">
        <f t="shared" si="218"/>
        <v/>
      </c>
      <c r="AW347" s="36" t="str">
        <f t="shared" si="219"/>
        <v/>
      </c>
      <c r="AX347" s="36" t="str">
        <f t="shared" si="220"/>
        <v/>
      </c>
      <c r="AY347" s="36" t="str">
        <f t="shared" si="221"/>
        <v/>
      </c>
      <c r="AZ347" s="36" t="str">
        <f t="shared" si="222"/>
        <v/>
      </c>
      <c r="BA347" s="36" t="str">
        <f t="shared" si="223"/>
        <v/>
      </c>
      <c r="BB347" s="36" t="str">
        <f t="shared" si="224"/>
        <v/>
      </c>
      <c r="BC347" s="36" t="str">
        <f t="shared" si="225"/>
        <v/>
      </c>
      <c r="BD347" s="36" t="str">
        <f t="shared" si="226"/>
        <v/>
      </c>
      <c r="BE347" s="36" t="str">
        <f t="shared" si="227"/>
        <v/>
      </c>
      <c r="BF347" s="36" t="str">
        <f t="shared" si="228"/>
        <v/>
      </c>
      <c r="BG347" s="36" t="str">
        <f t="shared" si="229"/>
        <v/>
      </c>
      <c r="BH347" s="36" t="str">
        <f t="shared" si="230"/>
        <v/>
      </c>
      <c r="BI347" s="36" t="str">
        <f t="shared" si="231"/>
        <v/>
      </c>
      <c r="BJ347" s="36" t="str">
        <f t="shared" si="232"/>
        <v/>
      </c>
      <c r="BK347" s="36" t="str">
        <f t="shared" si="233"/>
        <v/>
      </c>
      <c r="BL347" s="36" t="str">
        <f t="shared" si="234"/>
        <v/>
      </c>
      <c r="BM347" s="36" t="str">
        <f t="shared" si="235"/>
        <v/>
      </c>
      <c r="BN347" s="38" t="e">
        <f t="shared" si="214"/>
        <v>#DIV/0!</v>
      </c>
      <c r="BO347" s="38" t="e">
        <f t="shared" si="215"/>
        <v>#DIV/0!</v>
      </c>
      <c r="BP347" s="39" t="str">
        <f t="shared" si="236"/>
        <v/>
      </c>
      <c r="BQ347" s="39" t="str">
        <f t="shared" si="237"/>
        <v/>
      </c>
      <c r="BR347" s="39" t="str">
        <f t="shared" si="238"/>
        <v/>
      </c>
      <c r="BS347" s="39" t="str">
        <f t="shared" si="239"/>
        <v/>
      </c>
      <c r="BT347" s="39" t="str">
        <f t="shared" si="240"/>
        <v/>
      </c>
      <c r="BU347" s="39" t="str">
        <f t="shared" si="241"/>
        <v/>
      </c>
      <c r="BV347" s="39" t="str">
        <f t="shared" si="242"/>
        <v/>
      </c>
      <c r="BW347" s="39" t="str">
        <f t="shared" si="243"/>
        <v/>
      </c>
      <c r="BX347" s="39" t="str">
        <f t="shared" si="244"/>
        <v/>
      </c>
      <c r="BY347" s="39" t="str">
        <f t="shared" si="245"/>
        <v/>
      </c>
      <c r="BZ347" s="39" t="str">
        <f t="shared" si="246"/>
        <v/>
      </c>
      <c r="CA347" s="39" t="str">
        <f t="shared" si="247"/>
        <v/>
      </c>
      <c r="CB347" s="39" t="str">
        <f t="shared" si="248"/>
        <v/>
      </c>
      <c r="CC347" s="39" t="str">
        <f t="shared" si="249"/>
        <v/>
      </c>
      <c r="CD347" s="39" t="str">
        <f t="shared" si="250"/>
        <v/>
      </c>
      <c r="CE347" s="39" t="str">
        <f t="shared" si="251"/>
        <v/>
      </c>
      <c r="CF347" s="39" t="str">
        <f t="shared" si="252"/>
        <v/>
      </c>
      <c r="CG347" s="39" t="str">
        <f t="shared" si="253"/>
        <v/>
      </c>
      <c r="CH347" s="39" t="str">
        <f t="shared" si="254"/>
        <v/>
      </c>
      <c r="CI347" s="39" t="str">
        <f t="shared" si="255"/>
        <v/>
      </c>
    </row>
    <row r="348" spans="1:87">
      <c r="A348" s="18"/>
      <c r="B348" s="15" t="str">
        <f>'Gene Table'!E347</f>
        <v>mmu-miR-5129</v>
      </c>
      <c r="C348" s="15" t="str">
        <f>'Gene Table'!B347</f>
        <v>O09</v>
      </c>
      <c r="D348" s="16" t="str">
        <f>IF(SUM('Test Sample Data'!D$3:D$98)&gt;10,IF(AND(ISNUMBER('Test Sample Data'!D347),'Test Sample Data'!D347&lt;$B$1,'Test Sample Data'!D347&gt;0),'Test Sample Data'!D347,$B$1),"")</f>
        <v/>
      </c>
      <c r="E348" s="17" t="str">
        <f>IF(SUM('Test Sample Data'!E$3:E$98)&gt;10,IF(AND(ISNUMBER('Test Sample Data'!E347),'Test Sample Data'!E347&lt;$B$1,'Test Sample Data'!E347&gt;0),'Test Sample Data'!E347,$B$1),"")</f>
        <v/>
      </c>
      <c r="F348" s="17" t="str">
        <f>IF(SUM('Test Sample Data'!F$3:F$98)&gt;10,IF(AND(ISNUMBER('Test Sample Data'!F347),'Test Sample Data'!F347&lt;$B$1,'Test Sample Data'!F347&gt;0),'Test Sample Data'!F347,$B$1),"")</f>
        <v/>
      </c>
      <c r="G348" s="17" t="str">
        <f>IF(SUM('Test Sample Data'!G$3:G$98)&gt;10,IF(AND(ISNUMBER('Test Sample Data'!G347),'Test Sample Data'!G347&lt;$B$1,'Test Sample Data'!G347&gt;0),'Test Sample Data'!G347,$B$1),"")</f>
        <v/>
      </c>
      <c r="H348" s="17" t="str">
        <f>IF(SUM('Test Sample Data'!H$3:H$98)&gt;10,IF(AND(ISNUMBER('Test Sample Data'!H347),'Test Sample Data'!H347&lt;$B$1,'Test Sample Data'!H347&gt;0),'Test Sample Data'!H347,$B$1),"")</f>
        <v/>
      </c>
      <c r="I348" s="17" t="str">
        <f>IF(SUM('Test Sample Data'!I$3:I$98)&gt;10,IF(AND(ISNUMBER('Test Sample Data'!I347),'Test Sample Data'!I347&lt;$B$1,'Test Sample Data'!I347&gt;0),'Test Sample Data'!I347,$B$1),"")</f>
        <v/>
      </c>
      <c r="J348" s="17" t="str">
        <f>IF(SUM('Test Sample Data'!J$3:J$98)&gt;10,IF(AND(ISNUMBER('Test Sample Data'!J347),'Test Sample Data'!J347&lt;$B$1,'Test Sample Data'!J347&gt;0),'Test Sample Data'!J347,$B$1),"")</f>
        <v/>
      </c>
      <c r="K348" s="17" t="str">
        <f>IF(SUM('Test Sample Data'!K$3:K$98)&gt;10,IF(AND(ISNUMBER('Test Sample Data'!K347),'Test Sample Data'!K347&lt;$B$1,'Test Sample Data'!K347&gt;0),'Test Sample Data'!K347,$B$1),"")</f>
        <v/>
      </c>
      <c r="L348" s="17" t="str">
        <f>IF(SUM('Test Sample Data'!L$3:L$98)&gt;10,IF(AND(ISNUMBER('Test Sample Data'!L347),'Test Sample Data'!L347&lt;$B$1,'Test Sample Data'!L347&gt;0),'Test Sample Data'!L347,$B$1),"")</f>
        <v/>
      </c>
      <c r="M348" s="17" t="str">
        <f>IF(SUM('Test Sample Data'!M$3:M$98)&gt;10,IF(AND(ISNUMBER('Test Sample Data'!M347),'Test Sample Data'!M347&lt;$B$1,'Test Sample Data'!M347&gt;0),'Test Sample Data'!M347,$B$1),"")</f>
        <v/>
      </c>
      <c r="N348" s="17" t="str">
        <f>'Gene Table'!E347</f>
        <v>mmu-miR-5129</v>
      </c>
      <c r="O348" s="17" t="str">
        <f>'Gene Table'!B347</f>
        <v>O09</v>
      </c>
      <c r="P348" s="17" t="str">
        <f>IF(SUM('Control Sample Data'!D$3:D$98)&gt;10,IF(AND(ISNUMBER('Control Sample Data'!D347),'Control Sample Data'!D347&lt;$B$1,'Control Sample Data'!D347&gt;0),'Control Sample Data'!D347,$B$1),"")</f>
        <v/>
      </c>
      <c r="Q348" s="17" t="str">
        <f>IF(SUM('Control Sample Data'!E$3:E$98)&gt;10,IF(AND(ISNUMBER('Control Sample Data'!E347),'Control Sample Data'!E347&lt;$B$1,'Control Sample Data'!E347&gt;0),'Control Sample Data'!E347,$B$1),"")</f>
        <v/>
      </c>
      <c r="R348" s="17" t="str">
        <f>IF(SUM('Control Sample Data'!F$3:F$98)&gt;10,IF(AND(ISNUMBER('Control Sample Data'!F347),'Control Sample Data'!F347&lt;$B$1,'Control Sample Data'!F347&gt;0),'Control Sample Data'!F347,$B$1),"")</f>
        <v/>
      </c>
      <c r="S348" s="17" t="str">
        <f>IF(SUM('Control Sample Data'!G$3:G$98)&gt;10,IF(AND(ISNUMBER('Control Sample Data'!G347),'Control Sample Data'!G347&lt;$B$1,'Control Sample Data'!G347&gt;0),'Control Sample Data'!G347,$B$1),"")</f>
        <v/>
      </c>
      <c r="T348" s="17" t="str">
        <f>IF(SUM('Control Sample Data'!H$3:H$98)&gt;10,IF(AND(ISNUMBER('Control Sample Data'!H347),'Control Sample Data'!H347&lt;$B$1,'Control Sample Data'!H347&gt;0),'Control Sample Data'!H347,$B$1),"")</f>
        <v/>
      </c>
      <c r="U348" s="17" t="str">
        <f>IF(SUM('Control Sample Data'!I$3:I$98)&gt;10,IF(AND(ISNUMBER('Control Sample Data'!I347),'Control Sample Data'!I347&lt;$B$1,'Control Sample Data'!I347&gt;0),'Control Sample Data'!I347,$B$1),"")</f>
        <v/>
      </c>
      <c r="V348" s="17" t="str">
        <f>IF(SUM('Control Sample Data'!J$3:J$98)&gt;10,IF(AND(ISNUMBER('Control Sample Data'!J347),'Control Sample Data'!J347&lt;$B$1,'Control Sample Data'!J347&gt;0),'Control Sample Data'!J347,$B$1),"")</f>
        <v/>
      </c>
      <c r="W348" s="17" t="str">
        <f>IF(SUM('Control Sample Data'!K$3:K$98)&gt;10,IF(AND(ISNUMBER('Control Sample Data'!K347),'Control Sample Data'!K347&lt;$B$1,'Control Sample Data'!K347&gt;0),'Control Sample Data'!K347,$B$1),"")</f>
        <v/>
      </c>
      <c r="X348" s="17" t="str">
        <f>IF(SUM('Control Sample Data'!L$3:L$98)&gt;10,IF(AND(ISNUMBER('Control Sample Data'!L347),'Control Sample Data'!L347&lt;$B$1,'Control Sample Data'!L347&gt;0),'Control Sample Data'!L347,$B$1),"")</f>
        <v/>
      </c>
      <c r="Y348" s="17" t="str">
        <f>IF(SUM('Control Sample Data'!M$3:M$98)&gt;10,IF(AND(ISNUMBER('Control Sample Data'!M347),'Control Sample Data'!M347&lt;$B$1,'Control Sample Data'!M347&gt;0),'Control Sample Data'!M347,$B$1),"")</f>
        <v/>
      </c>
      <c r="AT348" s="36" t="str">
        <f t="shared" si="216"/>
        <v/>
      </c>
      <c r="AU348" s="36" t="str">
        <f t="shared" si="217"/>
        <v/>
      </c>
      <c r="AV348" s="36" t="str">
        <f t="shared" si="218"/>
        <v/>
      </c>
      <c r="AW348" s="36" t="str">
        <f t="shared" si="219"/>
        <v/>
      </c>
      <c r="AX348" s="36" t="str">
        <f t="shared" si="220"/>
        <v/>
      </c>
      <c r="AY348" s="36" t="str">
        <f t="shared" si="221"/>
        <v/>
      </c>
      <c r="AZ348" s="36" t="str">
        <f t="shared" si="222"/>
        <v/>
      </c>
      <c r="BA348" s="36" t="str">
        <f t="shared" si="223"/>
        <v/>
      </c>
      <c r="BB348" s="36" t="str">
        <f t="shared" si="224"/>
        <v/>
      </c>
      <c r="BC348" s="36" t="str">
        <f t="shared" si="225"/>
        <v/>
      </c>
      <c r="BD348" s="36" t="str">
        <f t="shared" si="226"/>
        <v/>
      </c>
      <c r="BE348" s="36" t="str">
        <f t="shared" si="227"/>
        <v/>
      </c>
      <c r="BF348" s="36" t="str">
        <f t="shared" si="228"/>
        <v/>
      </c>
      <c r="BG348" s="36" t="str">
        <f t="shared" si="229"/>
        <v/>
      </c>
      <c r="BH348" s="36" t="str">
        <f t="shared" si="230"/>
        <v/>
      </c>
      <c r="BI348" s="36" t="str">
        <f t="shared" si="231"/>
        <v/>
      </c>
      <c r="BJ348" s="36" t="str">
        <f t="shared" si="232"/>
        <v/>
      </c>
      <c r="BK348" s="36" t="str">
        <f t="shared" si="233"/>
        <v/>
      </c>
      <c r="BL348" s="36" t="str">
        <f t="shared" si="234"/>
        <v/>
      </c>
      <c r="BM348" s="36" t="str">
        <f t="shared" si="235"/>
        <v/>
      </c>
      <c r="BN348" s="38" t="e">
        <f t="shared" si="214"/>
        <v>#DIV/0!</v>
      </c>
      <c r="BO348" s="38" t="e">
        <f t="shared" si="215"/>
        <v>#DIV/0!</v>
      </c>
      <c r="BP348" s="39" t="str">
        <f t="shared" si="236"/>
        <v/>
      </c>
      <c r="BQ348" s="39" t="str">
        <f t="shared" si="237"/>
        <v/>
      </c>
      <c r="BR348" s="39" t="str">
        <f t="shared" si="238"/>
        <v/>
      </c>
      <c r="BS348" s="39" t="str">
        <f t="shared" si="239"/>
        <v/>
      </c>
      <c r="BT348" s="39" t="str">
        <f t="shared" si="240"/>
        <v/>
      </c>
      <c r="BU348" s="39" t="str">
        <f t="shared" si="241"/>
        <v/>
      </c>
      <c r="BV348" s="39" t="str">
        <f t="shared" si="242"/>
        <v/>
      </c>
      <c r="BW348" s="39" t="str">
        <f t="shared" si="243"/>
        <v/>
      </c>
      <c r="BX348" s="39" t="str">
        <f t="shared" si="244"/>
        <v/>
      </c>
      <c r="BY348" s="39" t="str">
        <f t="shared" si="245"/>
        <v/>
      </c>
      <c r="BZ348" s="39" t="str">
        <f t="shared" si="246"/>
        <v/>
      </c>
      <c r="CA348" s="39" t="str">
        <f t="shared" si="247"/>
        <v/>
      </c>
      <c r="CB348" s="39" t="str">
        <f t="shared" si="248"/>
        <v/>
      </c>
      <c r="CC348" s="39" t="str">
        <f t="shared" si="249"/>
        <v/>
      </c>
      <c r="CD348" s="39" t="str">
        <f t="shared" si="250"/>
        <v/>
      </c>
      <c r="CE348" s="39" t="str">
        <f t="shared" si="251"/>
        <v/>
      </c>
      <c r="CF348" s="39" t="str">
        <f t="shared" si="252"/>
        <v/>
      </c>
      <c r="CG348" s="39" t="str">
        <f t="shared" si="253"/>
        <v/>
      </c>
      <c r="CH348" s="39" t="str">
        <f t="shared" si="254"/>
        <v/>
      </c>
      <c r="CI348" s="39" t="str">
        <f t="shared" si="255"/>
        <v/>
      </c>
    </row>
    <row r="349" spans="1:87">
      <c r="A349" s="18"/>
      <c r="B349" s="15" t="str">
        <f>'Gene Table'!E348</f>
        <v>mmu-miR-1231-5p</v>
      </c>
      <c r="C349" s="15" t="str">
        <f>'Gene Table'!B348</f>
        <v>O10</v>
      </c>
      <c r="D349" s="16" t="str">
        <f>IF(SUM('Test Sample Data'!D$3:D$98)&gt;10,IF(AND(ISNUMBER('Test Sample Data'!D348),'Test Sample Data'!D348&lt;$B$1,'Test Sample Data'!D348&gt;0),'Test Sample Data'!D348,$B$1),"")</f>
        <v/>
      </c>
      <c r="E349" s="17" t="str">
        <f>IF(SUM('Test Sample Data'!E$3:E$98)&gt;10,IF(AND(ISNUMBER('Test Sample Data'!E348),'Test Sample Data'!E348&lt;$B$1,'Test Sample Data'!E348&gt;0),'Test Sample Data'!E348,$B$1),"")</f>
        <v/>
      </c>
      <c r="F349" s="17" t="str">
        <f>IF(SUM('Test Sample Data'!F$3:F$98)&gt;10,IF(AND(ISNUMBER('Test Sample Data'!F348),'Test Sample Data'!F348&lt;$B$1,'Test Sample Data'!F348&gt;0),'Test Sample Data'!F348,$B$1),"")</f>
        <v/>
      </c>
      <c r="G349" s="17" t="str">
        <f>IF(SUM('Test Sample Data'!G$3:G$98)&gt;10,IF(AND(ISNUMBER('Test Sample Data'!G348),'Test Sample Data'!G348&lt;$B$1,'Test Sample Data'!G348&gt;0),'Test Sample Data'!G348,$B$1),"")</f>
        <v/>
      </c>
      <c r="H349" s="17" t="str">
        <f>IF(SUM('Test Sample Data'!H$3:H$98)&gt;10,IF(AND(ISNUMBER('Test Sample Data'!H348),'Test Sample Data'!H348&lt;$B$1,'Test Sample Data'!H348&gt;0),'Test Sample Data'!H348,$B$1),"")</f>
        <v/>
      </c>
      <c r="I349" s="17" t="str">
        <f>IF(SUM('Test Sample Data'!I$3:I$98)&gt;10,IF(AND(ISNUMBER('Test Sample Data'!I348),'Test Sample Data'!I348&lt;$B$1,'Test Sample Data'!I348&gt;0),'Test Sample Data'!I348,$B$1),"")</f>
        <v/>
      </c>
      <c r="J349" s="17" t="str">
        <f>IF(SUM('Test Sample Data'!J$3:J$98)&gt;10,IF(AND(ISNUMBER('Test Sample Data'!J348),'Test Sample Data'!J348&lt;$B$1,'Test Sample Data'!J348&gt;0),'Test Sample Data'!J348,$B$1),"")</f>
        <v/>
      </c>
      <c r="K349" s="17" t="str">
        <f>IF(SUM('Test Sample Data'!K$3:K$98)&gt;10,IF(AND(ISNUMBER('Test Sample Data'!K348),'Test Sample Data'!K348&lt;$B$1,'Test Sample Data'!K348&gt;0),'Test Sample Data'!K348,$B$1),"")</f>
        <v/>
      </c>
      <c r="L349" s="17" t="str">
        <f>IF(SUM('Test Sample Data'!L$3:L$98)&gt;10,IF(AND(ISNUMBER('Test Sample Data'!L348),'Test Sample Data'!L348&lt;$B$1,'Test Sample Data'!L348&gt;0),'Test Sample Data'!L348,$B$1),"")</f>
        <v/>
      </c>
      <c r="M349" s="17" t="str">
        <f>IF(SUM('Test Sample Data'!M$3:M$98)&gt;10,IF(AND(ISNUMBER('Test Sample Data'!M348),'Test Sample Data'!M348&lt;$B$1,'Test Sample Data'!M348&gt;0),'Test Sample Data'!M348,$B$1),"")</f>
        <v/>
      </c>
      <c r="N349" s="17" t="str">
        <f>'Gene Table'!E348</f>
        <v>mmu-miR-1231-5p</v>
      </c>
      <c r="O349" s="17" t="str">
        <f>'Gene Table'!B348</f>
        <v>O10</v>
      </c>
      <c r="P349" s="17" t="str">
        <f>IF(SUM('Control Sample Data'!D$3:D$98)&gt;10,IF(AND(ISNUMBER('Control Sample Data'!D348),'Control Sample Data'!D348&lt;$B$1,'Control Sample Data'!D348&gt;0),'Control Sample Data'!D348,$B$1),"")</f>
        <v/>
      </c>
      <c r="Q349" s="17" t="str">
        <f>IF(SUM('Control Sample Data'!E$3:E$98)&gt;10,IF(AND(ISNUMBER('Control Sample Data'!E348),'Control Sample Data'!E348&lt;$B$1,'Control Sample Data'!E348&gt;0),'Control Sample Data'!E348,$B$1),"")</f>
        <v/>
      </c>
      <c r="R349" s="17" t="str">
        <f>IF(SUM('Control Sample Data'!F$3:F$98)&gt;10,IF(AND(ISNUMBER('Control Sample Data'!F348),'Control Sample Data'!F348&lt;$B$1,'Control Sample Data'!F348&gt;0),'Control Sample Data'!F348,$B$1),"")</f>
        <v/>
      </c>
      <c r="S349" s="17" t="str">
        <f>IF(SUM('Control Sample Data'!G$3:G$98)&gt;10,IF(AND(ISNUMBER('Control Sample Data'!G348),'Control Sample Data'!G348&lt;$B$1,'Control Sample Data'!G348&gt;0),'Control Sample Data'!G348,$B$1),"")</f>
        <v/>
      </c>
      <c r="T349" s="17" t="str">
        <f>IF(SUM('Control Sample Data'!H$3:H$98)&gt;10,IF(AND(ISNUMBER('Control Sample Data'!H348),'Control Sample Data'!H348&lt;$B$1,'Control Sample Data'!H348&gt;0),'Control Sample Data'!H348,$B$1),"")</f>
        <v/>
      </c>
      <c r="U349" s="17" t="str">
        <f>IF(SUM('Control Sample Data'!I$3:I$98)&gt;10,IF(AND(ISNUMBER('Control Sample Data'!I348),'Control Sample Data'!I348&lt;$B$1,'Control Sample Data'!I348&gt;0),'Control Sample Data'!I348,$B$1),"")</f>
        <v/>
      </c>
      <c r="V349" s="17" t="str">
        <f>IF(SUM('Control Sample Data'!J$3:J$98)&gt;10,IF(AND(ISNUMBER('Control Sample Data'!J348),'Control Sample Data'!J348&lt;$B$1,'Control Sample Data'!J348&gt;0),'Control Sample Data'!J348,$B$1),"")</f>
        <v/>
      </c>
      <c r="W349" s="17" t="str">
        <f>IF(SUM('Control Sample Data'!K$3:K$98)&gt;10,IF(AND(ISNUMBER('Control Sample Data'!K348),'Control Sample Data'!K348&lt;$B$1,'Control Sample Data'!K348&gt;0),'Control Sample Data'!K348,$B$1),"")</f>
        <v/>
      </c>
      <c r="X349" s="17" t="str">
        <f>IF(SUM('Control Sample Data'!L$3:L$98)&gt;10,IF(AND(ISNUMBER('Control Sample Data'!L348),'Control Sample Data'!L348&lt;$B$1,'Control Sample Data'!L348&gt;0),'Control Sample Data'!L348,$B$1),"")</f>
        <v/>
      </c>
      <c r="Y349" s="17" t="str">
        <f>IF(SUM('Control Sample Data'!M$3:M$98)&gt;10,IF(AND(ISNUMBER('Control Sample Data'!M348),'Control Sample Data'!M348&lt;$B$1,'Control Sample Data'!M348&gt;0),'Control Sample Data'!M348,$B$1),"")</f>
        <v/>
      </c>
      <c r="AT349" s="36" t="str">
        <f t="shared" si="216"/>
        <v/>
      </c>
      <c r="AU349" s="36" t="str">
        <f t="shared" si="217"/>
        <v/>
      </c>
      <c r="AV349" s="36" t="str">
        <f t="shared" si="218"/>
        <v/>
      </c>
      <c r="AW349" s="36" t="str">
        <f t="shared" si="219"/>
        <v/>
      </c>
      <c r="AX349" s="36" t="str">
        <f t="shared" si="220"/>
        <v/>
      </c>
      <c r="AY349" s="36" t="str">
        <f t="shared" si="221"/>
        <v/>
      </c>
      <c r="AZ349" s="36" t="str">
        <f t="shared" si="222"/>
        <v/>
      </c>
      <c r="BA349" s="36" t="str">
        <f t="shared" si="223"/>
        <v/>
      </c>
      <c r="BB349" s="36" t="str">
        <f t="shared" si="224"/>
        <v/>
      </c>
      <c r="BC349" s="36" t="str">
        <f t="shared" si="225"/>
        <v/>
      </c>
      <c r="BD349" s="36" t="str">
        <f t="shared" si="226"/>
        <v/>
      </c>
      <c r="BE349" s="36" t="str">
        <f t="shared" si="227"/>
        <v/>
      </c>
      <c r="BF349" s="36" t="str">
        <f t="shared" si="228"/>
        <v/>
      </c>
      <c r="BG349" s="36" t="str">
        <f t="shared" si="229"/>
        <v/>
      </c>
      <c r="BH349" s="36" t="str">
        <f t="shared" si="230"/>
        <v/>
      </c>
      <c r="BI349" s="36" t="str">
        <f t="shared" si="231"/>
        <v/>
      </c>
      <c r="BJ349" s="36" t="str">
        <f t="shared" si="232"/>
        <v/>
      </c>
      <c r="BK349" s="36" t="str">
        <f t="shared" si="233"/>
        <v/>
      </c>
      <c r="BL349" s="36" t="str">
        <f t="shared" si="234"/>
        <v/>
      </c>
      <c r="BM349" s="36" t="str">
        <f t="shared" si="235"/>
        <v/>
      </c>
      <c r="BN349" s="38" t="e">
        <f t="shared" si="214"/>
        <v>#DIV/0!</v>
      </c>
      <c r="BO349" s="38" t="e">
        <f t="shared" si="215"/>
        <v>#DIV/0!</v>
      </c>
      <c r="BP349" s="39" t="str">
        <f t="shared" si="236"/>
        <v/>
      </c>
      <c r="BQ349" s="39" t="str">
        <f t="shared" si="237"/>
        <v/>
      </c>
      <c r="BR349" s="39" t="str">
        <f t="shared" si="238"/>
        <v/>
      </c>
      <c r="BS349" s="39" t="str">
        <f t="shared" si="239"/>
        <v/>
      </c>
      <c r="BT349" s="39" t="str">
        <f t="shared" si="240"/>
        <v/>
      </c>
      <c r="BU349" s="39" t="str">
        <f t="shared" si="241"/>
        <v/>
      </c>
      <c r="BV349" s="39" t="str">
        <f t="shared" si="242"/>
        <v/>
      </c>
      <c r="BW349" s="39" t="str">
        <f t="shared" si="243"/>
        <v/>
      </c>
      <c r="BX349" s="39" t="str">
        <f t="shared" si="244"/>
        <v/>
      </c>
      <c r="BY349" s="39" t="str">
        <f t="shared" si="245"/>
        <v/>
      </c>
      <c r="BZ349" s="39" t="str">
        <f t="shared" si="246"/>
        <v/>
      </c>
      <c r="CA349" s="39" t="str">
        <f t="shared" si="247"/>
        <v/>
      </c>
      <c r="CB349" s="39" t="str">
        <f t="shared" si="248"/>
        <v/>
      </c>
      <c r="CC349" s="39" t="str">
        <f t="shared" si="249"/>
        <v/>
      </c>
      <c r="CD349" s="39" t="str">
        <f t="shared" si="250"/>
        <v/>
      </c>
      <c r="CE349" s="39" t="str">
        <f t="shared" si="251"/>
        <v/>
      </c>
      <c r="CF349" s="39" t="str">
        <f t="shared" si="252"/>
        <v/>
      </c>
      <c r="CG349" s="39" t="str">
        <f t="shared" si="253"/>
        <v/>
      </c>
      <c r="CH349" s="39" t="str">
        <f t="shared" si="254"/>
        <v/>
      </c>
      <c r="CI349" s="39" t="str">
        <f t="shared" si="255"/>
        <v/>
      </c>
    </row>
    <row r="350" spans="1:87">
      <c r="A350" s="18"/>
      <c r="B350" s="15" t="str">
        <f>'Gene Table'!E349</f>
        <v>mmu-miR-5130</v>
      </c>
      <c r="C350" s="15" t="str">
        <f>'Gene Table'!B349</f>
        <v>O11</v>
      </c>
      <c r="D350" s="16" t="str">
        <f>IF(SUM('Test Sample Data'!D$3:D$98)&gt;10,IF(AND(ISNUMBER('Test Sample Data'!D349),'Test Sample Data'!D349&lt;$B$1,'Test Sample Data'!D349&gt;0),'Test Sample Data'!D349,$B$1),"")</f>
        <v/>
      </c>
      <c r="E350" s="17" t="str">
        <f>IF(SUM('Test Sample Data'!E$3:E$98)&gt;10,IF(AND(ISNUMBER('Test Sample Data'!E349),'Test Sample Data'!E349&lt;$B$1,'Test Sample Data'!E349&gt;0),'Test Sample Data'!E349,$B$1),"")</f>
        <v/>
      </c>
      <c r="F350" s="17" t="str">
        <f>IF(SUM('Test Sample Data'!F$3:F$98)&gt;10,IF(AND(ISNUMBER('Test Sample Data'!F349),'Test Sample Data'!F349&lt;$B$1,'Test Sample Data'!F349&gt;0),'Test Sample Data'!F349,$B$1),"")</f>
        <v/>
      </c>
      <c r="G350" s="17" t="str">
        <f>IF(SUM('Test Sample Data'!G$3:G$98)&gt;10,IF(AND(ISNUMBER('Test Sample Data'!G349),'Test Sample Data'!G349&lt;$B$1,'Test Sample Data'!G349&gt;0),'Test Sample Data'!G349,$B$1),"")</f>
        <v/>
      </c>
      <c r="H350" s="17" t="str">
        <f>IF(SUM('Test Sample Data'!H$3:H$98)&gt;10,IF(AND(ISNUMBER('Test Sample Data'!H349),'Test Sample Data'!H349&lt;$B$1,'Test Sample Data'!H349&gt;0),'Test Sample Data'!H349,$B$1),"")</f>
        <v/>
      </c>
      <c r="I350" s="17" t="str">
        <f>IF(SUM('Test Sample Data'!I$3:I$98)&gt;10,IF(AND(ISNUMBER('Test Sample Data'!I349),'Test Sample Data'!I349&lt;$B$1,'Test Sample Data'!I349&gt;0),'Test Sample Data'!I349,$B$1),"")</f>
        <v/>
      </c>
      <c r="J350" s="17" t="str">
        <f>IF(SUM('Test Sample Data'!J$3:J$98)&gt;10,IF(AND(ISNUMBER('Test Sample Data'!J349),'Test Sample Data'!J349&lt;$B$1,'Test Sample Data'!J349&gt;0),'Test Sample Data'!J349,$B$1),"")</f>
        <v/>
      </c>
      <c r="K350" s="17" t="str">
        <f>IF(SUM('Test Sample Data'!K$3:K$98)&gt;10,IF(AND(ISNUMBER('Test Sample Data'!K349),'Test Sample Data'!K349&lt;$B$1,'Test Sample Data'!K349&gt;0),'Test Sample Data'!K349,$B$1),"")</f>
        <v/>
      </c>
      <c r="L350" s="17" t="str">
        <f>IF(SUM('Test Sample Data'!L$3:L$98)&gt;10,IF(AND(ISNUMBER('Test Sample Data'!L349),'Test Sample Data'!L349&lt;$B$1,'Test Sample Data'!L349&gt;0),'Test Sample Data'!L349,$B$1),"")</f>
        <v/>
      </c>
      <c r="M350" s="17" t="str">
        <f>IF(SUM('Test Sample Data'!M$3:M$98)&gt;10,IF(AND(ISNUMBER('Test Sample Data'!M349),'Test Sample Data'!M349&lt;$B$1,'Test Sample Data'!M349&gt;0),'Test Sample Data'!M349,$B$1),"")</f>
        <v/>
      </c>
      <c r="N350" s="17" t="str">
        <f>'Gene Table'!E349</f>
        <v>mmu-miR-5130</v>
      </c>
      <c r="O350" s="17" t="str">
        <f>'Gene Table'!B349</f>
        <v>O11</v>
      </c>
      <c r="P350" s="17" t="str">
        <f>IF(SUM('Control Sample Data'!D$3:D$98)&gt;10,IF(AND(ISNUMBER('Control Sample Data'!D349),'Control Sample Data'!D349&lt;$B$1,'Control Sample Data'!D349&gt;0),'Control Sample Data'!D349,$B$1),"")</f>
        <v/>
      </c>
      <c r="Q350" s="17" t="str">
        <f>IF(SUM('Control Sample Data'!E$3:E$98)&gt;10,IF(AND(ISNUMBER('Control Sample Data'!E349),'Control Sample Data'!E349&lt;$B$1,'Control Sample Data'!E349&gt;0),'Control Sample Data'!E349,$B$1),"")</f>
        <v/>
      </c>
      <c r="R350" s="17" t="str">
        <f>IF(SUM('Control Sample Data'!F$3:F$98)&gt;10,IF(AND(ISNUMBER('Control Sample Data'!F349),'Control Sample Data'!F349&lt;$B$1,'Control Sample Data'!F349&gt;0),'Control Sample Data'!F349,$B$1),"")</f>
        <v/>
      </c>
      <c r="S350" s="17" t="str">
        <f>IF(SUM('Control Sample Data'!G$3:G$98)&gt;10,IF(AND(ISNUMBER('Control Sample Data'!G349),'Control Sample Data'!G349&lt;$B$1,'Control Sample Data'!G349&gt;0),'Control Sample Data'!G349,$B$1),"")</f>
        <v/>
      </c>
      <c r="T350" s="17" t="str">
        <f>IF(SUM('Control Sample Data'!H$3:H$98)&gt;10,IF(AND(ISNUMBER('Control Sample Data'!H349),'Control Sample Data'!H349&lt;$B$1,'Control Sample Data'!H349&gt;0),'Control Sample Data'!H349,$B$1),"")</f>
        <v/>
      </c>
      <c r="U350" s="17" t="str">
        <f>IF(SUM('Control Sample Data'!I$3:I$98)&gt;10,IF(AND(ISNUMBER('Control Sample Data'!I349),'Control Sample Data'!I349&lt;$B$1,'Control Sample Data'!I349&gt;0),'Control Sample Data'!I349,$B$1),"")</f>
        <v/>
      </c>
      <c r="V350" s="17" t="str">
        <f>IF(SUM('Control Sample Data'!J$3:J$98)&gt;10,IF(AND(ISNUMBER('Control Sample Data'!J349),'Control Sample Data'!J349&lt;$B$1,'Control Sample Data'!J349&gt;0),'Control Sample Data'!J349,$B$1),"")</f>
        <v/>
      </c>
      <c r="W350" s="17" t="str">
        <f>IF(SUM('Control Sample Data'!K$3:K$98)&gt;10,IF(AND(ISNUMBER('Control Sample Data'!K349),'Control Sample Data'!K349&lt;$B$1,'Control Sample Data'!K349&gt;0),'Control Sample Data'!K349,$B$1),"")</f>
        <v/>
      </c>
      <c r="X350" s="17" t="str">
        <f>IF(SUM('Control Sample Data'!L$3:L$98)&gt;10,IF(AND(ISNUMBER('Control Sample Data'!L349),'Control Sample Data'!L349&lt;$B$1,'Control Sample Data'!L349&gt;0),'Control Sample Data'!L349,$B$1),"")</f>
        <v/>
      </c>
      <c r="Y350" s="17" t="str">
        <f>IF(SUM('Control Sample Data'!M$3:M$98)&gt;10,IF(AND(ISNUMBER('Control Sample Data'!M349),'Control Sample Data'!M349&lt;$B$1,'Control Sample Data'!M349&gt;0),'Control Sample Data'!M349,$B$1),"")</f>
        <v/>
      </c>
      <c r="AT350" s="36" t="str">
        <f t="shared" si="216"/>
        <v/>
      </c>
      <c r="AU350" s="36" t="str">
        <f t="shared" si="217"/>
        <v/>
      </c>
      <c r="AV350" s="36" t="str">
        <f t="shared" si="218"/>
        <v/>
      </c>
      <c r="AW350" s="36" t="str">
        <f t="shared" si="219"/>
        <v/>
      </c>
      <c r="AX350" s="36" t="str">
        <f t="shared" si="220"/>
        <v/>
      </c>
      <c r="AY350" s="36" t="str">
        <f t="shared" si="221"/>
        <v/>
      </c>
      <c r="AZ350" s="36" t="str">
        <f t="shared" si="222"/>
        <v/>
      </c>
      <c r="BA350" s="36" t="str">
        <f t="shared" si="223"/>
        <v/>
      </c>
      <c r="BB350" s="36" t="str">
        <f t="shared" si="224"/>
        <v/>
      </c>
      <c r="BC350" s="36" t="str">
        <f t="shared" si="225"/>
        <v/>
      </c>
      <c r="BD350" s="36" t="str">
        <f t="shared" si="226"/>
        <v/>
      </c>
      <c r="BE350" s="36" t="str">
        <f t="shared" si="227"/>
        <v/>
      </c>
      <c r="BF350" s="36" t="str">
        <f t="shared" si="228"/>
        <v/>
      </c>
      <c r="BG350" s="36" t="str">
        <f t="shared" si="229"/>
        <v/>
      </c>
      <c r="BH350" s="36" t="str">
        <f t="shared" si="230"/>
        <v/>
      </c>
      <c r="BI350" s="36" t="str">
        <f t="shared" si="231"/>
        <v/>
      </c>
      <c r="BJ350" s="36" t="str">
        <f t="shared" si="232"/>
        <v/>
      </c>
      <c r="BK350" s="36" t="str">
        <f t="shared" si="233"/>
        <v/>
      </c>
      <c r="BL350" s="36" t="str">
        <f t="shared" si="234"/>
        <v/>
      </c>
      <c r="BM350" s="36" t="str">
        <f t="shared" si="235"/>
        <v/>
      </c>
      <c r="BN350" s="38" t="e">
        <f t="shared" si="214"/>
        <v>#DIV/0!</v>
      </c>
      <c r="BO350" s="38" t="e">
        <f t="shared" si="215"/>
        <v>#DIV/0!</v>
      </c>
      <c r="BP350" s="39" t="str">
        <f t="shared" si="236"/>
        <v/>
      </c>
      <c r="BQ350" s="39" t="str">
        <f t="shared" si="237"/>
        <v/>
      </c>
      <c r="BR350" s="39" t="str">
        <f t="shared" si="238"/>
        <v/>
      </c>
      <c r="BS350" s="39" t="str">
        <f t="shared" si="239"/>
        <v/>
      </c>
      <c r="BT350" s="39" t="str">
        <f t="shared" si="240"/>
        <v/>
      </c>
      <c r="BU350" s="39" t="str">
        <f t="shared" si="241"/>
        <v/>
      </c>
      <c r="BV350" s="39" t="str">
        <f t="shared" si="242"/>
        <v/>
      </c>
      <c r="BW350" s="39" t="str">
        <f t="shared" si="243"/>
        <v/>
      </c>
      <c r="BX350" s="39" t="str">
        <f t="shared" si="244"/>
        <v/>
      </c>
      <c r="BY350" s="39" t="str">
        <f t="shared" si="245"/>
        <v/>
      </c>
      <c r="BZ350" s="39" t="str">
        <f t="shared" si="246"/>
        <v/>
      </c>
      <c r="CA350" s="39" t="str">
        <f t="shared" si="247"/>
        <v/>
      </c>
      <c r="CB350" s="39" t="str">
        <f t="shared" si="248"/>
        <v/>
      </c>
      <c r="CC350" s="39" t="str">
        <f t="shared" si="249"/>
        <v/>
      </c>
      <c r="CD350" s="39" t="str">
        <f t="shared" si="250"/>
        <v/>
      </c>
      <c r="CE350" s="39" t="str">
        <f t="shared" si="251"/>
        <v/>
      </c>
      <c r="CF350" s="39" t="str">
        <f t="shared" si="252"/>
        <v/>
      </c>
      <c r="CG350" s="39" t="str">
        <f t="shared" si="253"/>
        <v/>
      </c>
      <c r="CH350" s="39" t="str">
        <f t="shared" si="254"/>
        <v/>
      </c>
      <c r="CI350" s="39" t="str">
        <f t="shared" si="255"/>
        <v/>
      </c>
    </row>
    <row r="351" spans="1:87">
      <c r="A351" s="18"/>
      <c r="B351" s="15" t="str">
        <f>'Gene Table'!E350</f>
        <v>mmu-miR-1231-3p</v>
      </c>
      <c r="C351" s="15" t="str">
        <f>'Gene Table'!B350</f>
        <v>O12</v>
      </c>
      <c r="D351" s="16" t="str">
        <f>IF(SUM('Test Sample Data'!D$3:D$98)&gt;10,IF(AND(ISNUMBER('Test Sample Data'!D350),'Test Sample Data'!D350&lt;$B$1,'Test Sample Data'!D350&gt;0),'Test Sample Data'!D350,$B$1),"")</f>
        <v/>
      </c>
      <c r="E351" s="17" t="str">
        <f>IF(SUM('Test Sample Data'!E$3:E$98)&gt;10,IF(AND(ISNUMBER('Test Sample Data'!E350),'Test Sample Data'!E350&lt;$B$1,'Test Sample Data'!E350&gt;0),'Test Sample Data'!E350,$B$1),"")</f>
        <v/>
      </c>
      <c r="F351" s="17" t="str">
        <f>IF(SUM('Test Sample Data'!F$3:F$98)&gt;10,IF(AND(ISNUMBER('Test Sample Data'!F350),'Test Sample Data'!F350&lt;$B$1,'Test Sample Data'!F350&gt;0),'Test Sample Data'!F350,$B$1),"")</f>
        <v/>
      </c>
      <c r="G351" s="17" t="str">
        <f>IF(SUM('Test Sample Data'!G$3:G$98)&gt;10,IF(AND(ISNUMBER('Test Sample Data'!G350),'Test Sample Data'!G350&lt;$B$1,'Test Sample Data'!G350&gt;0),'Test Sample Data'!G350,$B$1),"")</f>
        <v/>
      </c>
      <c r="H351" s="17" t="str">
        <f>IF(SUM('Test Sample Data'!H$3:H$98)&gt;10,IF(AND(ISNUMBER('Test Sample Data'!H350),'Test Sample Data'!H350&lt;$B$1,'Test Sample Data'!H350&gt;0),'Test Sample Data'!H350,$B$1),"")</f>
        <v/>
      </c>
      <c r="I351" s="17" t="str">
        <f>IF(SUM('Test Sample Data'!I$3:I$98)&gt;10,IF(AND(ISNUMBER('Test Sample Data'!I350),'Test Sample Data'!I350&lt;$B$1,'Test Sample Data'!I350&gt;0),'Test Sample Data'!I350,$B$1),"")</f>
        <v/>
      </c>
      <c r="J351" s="17" t="str">
        <f>IF(SUM('Test Sample Data'!J$3:J$98)&gt;10,IF(AND(ISNUMBER('Test Sample Data'!J350),'Test Sample Data'!J350&lt;$B$1,'Test Sample Data'!J350&gt;0),'Test Sample Data'!J350,$B$1),"")</f>
        <v/>
      </c>
      <c r="K351" s="17" t="str">
        <f>IF(SUM('Test Sample Data'!K$3:K$98)&gt;10,IF(AND(ISNUMBER('Test Sample Data'!K350),'Test Sample Data'!K350&lt;$B$1,'Test Sample Data'!K350&gt;0),'Test Sample Data'!K350,$B$1),"")</f>
        <v/>
      </c>
      <c r="L351" s="17" t="str">
        <f>IF(SUM('Test Sample Data'!L$3:L$98)&gt;10,IF(AND(ISNUMBER('Test Sample Data'!L350),'Test Sample Data'!L350&lt;$B$1,'Test Sample Data'!L350&gt;0),'Test Sample Data'!L350,$B$1),"")</f>
        <v/>
      </c>
      <c r="M351" s="17" t="str">
        <f>IF(SUM('Test Sample Data'!M$3:M$98)&gt;10,IF(AND(ISNUMBER('Test Sample Data'!M350),'Test Sample Data'!M350&lt;$B$1,'Test Sample Data'!M350&gt;0),'Test Sample Data'!M350,$B$1),"")</f>
        <v/>
      </c>
      <c r="N351" s="17" t="str">
        <f>'Gene Table'!E350</f>
        <v>mmu-miR-1231-3p</v>
      </c>
      <c r="O351" s="17" t="str">
        <f>'Gene Table'!B350</f>
        <v>O12</v>
      </c>
      <c r="P351" s="17" t="str">
        <f>IF(SUM('Control Sample Data'!D$3:D$98)&gt;10,IF(AND(ISNUMBER('Control Sample Data'!D350),'Control Sample Data'!D350&lt;$B$1,'Control Sample Data'!D350&gt;0),'Control Sample Data'!D350,$B$1),"")</f>
        <v/>
      </c>
      <c r="Q351" s="17" t="str">
        <f>IF(SUM('Control Sample Data'!E$3:E$98)&gt;10,IF(AND(ISNUMBER('Control Sample Data'!E350),'Control Sample Data'!E350&lt;$B$1,'Control Sample Data'!E350&gt;0),'Control Sample Data'!E350,$B$1),"")</f>
        <v/>
      </c>
      <c r="R351" s="17" t="str">
        <f>IF(SUM('Control Sample Data'!F$3:F$98)&gt;10,IF(AND(ISNUMBER('Control Sample Data'!F350),'Control Sample Data'!F350&lt;$B$1,'Control Sample Data'!F350&gt;0),'Control Sample Data'!F350,$B$1),"")</f>
        <v/>
      </c>
      <c r="S351" s="17" t="str">
        <f>IF(SUM('Control Sample Data'!G$3:G$98)&gt;10,IF(AND(ISNUMBER('Control Sample Data'!G350),'Control Sample Data'!G350&lt;$B$1,'Control Sample Data'!G350&gt;0),'Control Sample Data'!G350,$B$1),"")</f>
        <v/>
      </c>
      <c r="T351" s="17" t="str">
        <f>IF(SUM('Control Sample Data'!H$3:H$98)&gt;10,IF(AND(ISNUMBER('Control Sample Data'!H350),'Control Sample Data'!H350&lt;$B$1,'Control Sample Data'!H350&gt;0),'Control Sample Data'!H350,$B$1),"")</f>
        <v/>
      </c>
      <c r="U351" s="17" t="str">
        <f>IF(SUM('Control Sample Data'!I$3:I$98)&gt;10,IF(AND(ISNUMBER('Control Sample Data'!I350),'Control Sample Data'!I350&lt;$B$1,'Control Sample Data'!I350&gt;0),'Control Sample Data'!I350,$B$1),"")</f>
        <v/>
      </c>
      <c r="V351" s="17" t="str">
        <f>IF(SUM('Control Sample Data'!J$3:J$98)&gt;10,IF(AND(ISNUMBER('Control Sample Data'!J350),'Control Sample Data'!J350&lt;$B$1,'Control Sample Data'!J350&gt;0),'Control Sample Data'!J350,$B$1),"")</f>
        <v/>
      </c>
      <c r="W351" s="17" t="str">
        <f>IF(SUM('Control Sample Data'!K$3:K$98)&gt;10,IF(AND(ISNUMBER('Control Sample Data'!K350),'Control Sample Data'!K350&lt;$B$1,'Control Sample Data'!K350&gt;0),'Control Sample Data'!K350,$B$1),"")</f>
        <v/>
      </c>
      <c r="X351" s="17" t="str">
        <f>IF(SUM('Control Sample Data'!L$3:L$98)&gt;10,IF(AND(ISNUMBER('Control Sample Data'!L350),'Control Sample Data'!L350&lt;$B$1,'Control Sample Data'!L350&gt;0),'Control Sample Data'!L350,$B$1),"")</f>
        <v/>
      </c>
      <c r="Y351" s="17" t="str">
        <f>IF(SUM('Control Sample Data'!M$3:M$98)&gt;10,IF(AND(ISNUMBER('Control Sample Data'!M350),'Control Sample Data'!M350&lt;$B$1,'Control Sample Data'!M350&gt;0),'Control Sample Data'!M350,$B$1),"")</f>
        <v/>
      </c>
      <c r="AT351" s="36" t="str">
        <f t="shared" si="216"/>
        <v/>
      </c>
      <c r="AU351" s="36" t="str">
        <f t="shared" si="217"/>
        <v/>
      </c>
      <c r="AV351" s="36" t="str">
        <f t="shared" si="218"/>
        <v/>
      </c>
      <c r="AW351" s="36" t="str">
        <f t="shared" si="219"/>
        <v/>
      </c>
      <c r="AX351" s="36" t="str">
        <f t="shared" si="220"/>
        <v/>
      </c>
      <c r="AY351" s="36" t="str">
        <f t="shared" si="221"/>
        <v/>
      </c>
      <c r="AZ351" s="36" t="str">
        <f t="shared" si="222"/>
        <v/>
      </c>
      <c r="BA351" s="36" t="str">
        <f t="shared" si="223"/>
        <v/>
      </c>
      <c r="BB351" s="36" t="str">
        <f t="shared" si="224"/>
        <v/>
      </c>
      <c r="BC351" s="36" t="str">
        <f t="shared" si="225"/>
        <v/>
      </c>
      <c r="BD351" s="36" t="str">
        <f t="shared" si="226"/>
        <v/>
      </c>
      <c r="BE351" s="36" t="str">
        <f t="shared" si="227"/>
        <v/>
      </c>
      <c r="BF351" s="36" t="str">
        <f t="shared" si="228"/>
        <v/>
      </c>
      <c r="BG351" s="36" t="str">
        <f t="shared" si="229"/>
        <v/>
      </c>
      <c r="BH351" s="36" t="str">
        <f t="shared" si="230"/>
        <v/>
      </c>
      <c r="BI351" s="36" t="str">
        <f t="shared" si="231"/>
        <v/>
      </c>
      <c r="BJ351" s="36" t="str">
        <f t="shared" si="232"/>
        <v/>
      </c>
      <c r="BK351" s="36" t="str">
        <f t="shared" si="233"/>
        <v/>
      </c>
      <c r="BL351" s="36" t="str">
        <f t="shared" si="234"/>
        <v/>
      </c>
      <c r="BM351" s="36" t="str">
        <f t="shared" si="235"/>
        <v/>
      </c>
      <c r="BN351" s="38" t="e">
        <f t="shared" si="214"/>
        <v>#DIV/0!</v>
      </c>
      <c r="BO351" s="38" t="e">
        <f t="shared" si="215"/>
        <v>#DIV/0!</v>
      </c>
      <c r="BP351" s="39" t="str">
        <f t="shared" si="236"/>
        <v/>
      </c>
      <c r="BQ351" s="39" t="str">
        <f t="shared" si="237"/>
        <v/>
      </c>
      <c r="BR351" s="39" t="str">
        <f t="shared" si="238"/>
        <v/>
      </c>
      <c r="BS351" s="39" t="str">
        <f t="shared" si="239"/>
        <v/>
      </c>
      <c r="BT351" s="39" t="str">
        <f t="shared" si="240"/>
        <v/>
      </c>
      <c r="BU351" s="39" t="str">
        <f t="shared" si="241"/>
        <v/>
      </c>
      <c r="BV351" s="39" t="str">
        <f t="shared" si="242"/>
        <v/>
      </c>
      <c r="BW351" s="39" t="str">
        <f t="shared" si="243"/>
        <v/>
      </c>
      <c r="BX351" s="39" t="str">
        <f t="shared" si="244"/>
        <v/>
      </c>
      <c r="BY351" s="39" t="str">
        <f t="shared" si="245"/>
        <v/>
      </c>
      <c r="BZ351" s="39" t="str">
        <f t="shared" si="246"/>
        <v/>
      </c>
      <c r="CA351" s="39" t="str">
        <f t="shared" si="247"/>
        <v/>
      </c>
      <c r="CB351" s="39" t="str">
        <f t="shared" si="248"/>
        <v/>
      </c>
      <c r="CC351" s="39" t="str">
        <f t="shared" si="249"/>
        <v/>
      </c>
      <c r="CD351" s="39" t="str">
        <f t="shared" si="250"/>
        <v/>
      </c>
      <c r="CE351" s="39" t="str">
        <f t="shared" si="251"/>
        <v/>
      </c>
      <c r="CF351" s="39" t="str">
        <f t="shared" si="252"/>
        <v/>
      </c>
      <c r="CG351" s="39" t="str">
        <f t="shared" si="253"/>
        <v/>
      </c>
      <c r="CH351" s="39" t="str">
        <f t="shared" si="254"/>
        <v/>
      </c>
      <c r="CI351" s="39" t="str">
        <f t="shared" si="255"/>
        <v/>
      </c>
    </row>
    <row r="352" spans="1:87">
      <c r="A352" s="18"/>
      <c r="B352" s="15" t="str">
        <f>'Gene Table'!E351</f>
        <v>mmu-miR-5131</v>
      </c>
      <c r="C352" s="15" t="str">
        <f>'Gene Table'!B351</f>
        <v>O13</v>
      </c>
      <c r="D352" s="16" t="str">
        <f>IF(SUM('Test Sample Data'!D$3:D$98)&gt;10,IF(AND(ISNUMBER('Test Sample Data'!D351),'Test Sample Data'!D351&lt;$B$1,'Test Sample Data'!D351&gt;0),'Test Sample Data'!D351,$B$1),"")</f>
        <v/>
      </c>
      <c r="E352" s="17" t="str">
        <f>IF(SUM('Test Sample Data'!E$3:E$98)&gt;10,IF(AND(ISNUMBER('Test Sample Data'!E351),'Test Sample Data'!E351&lt;$B$1,'Test Sample Data'!E351&gt;0),'Test Sample Data'!E351,$B$1),"")</f>
        <v/>
      </c>
      <c r="F352" s="17" t="str">
        <f>IF(SUM('Test Sample Data'!F$3:F$98)&gt;10,IF(AND(ISNUMBER('Test Sample Data'!F351),'Test Sample Data'!F351&lt;$B$1,'Test Sample Data'!F351&gt;0),'Test Sample Data'!F351,$B$1),"")</f>
        <v/>
      </c>
      <c r="G352" s="17" t="str">
        <f>IF(SUM('Test Sample Data'!G$3:G$98)&gt;10,IF(AND(ISNUMBER('Test Sample Data'!G351),'Test Sample Data'!G351&lt;$B$1,'Test Sample Data'!G351&gt;0),'Test Sample Data'!G351,$B$1),"")</f>
        <v/>
      </c>
      <c r="H352" s="17" t="str">
        <f>IF(SUM('Test Sample Data'!H$3:H$98)&gt;10,IF(AND(ISNUMBER('Test Sample Data'!H351),'Test Sample Data'!H351&lt;$B$1,'Test Sample Data'!H351&gt;0),'Test Sample Data'!H351,$B$1),"")</f>
        <v/>
      </c>
      <c r="I352" s="17" t="str">
        <f>IF(SUM('Test Sample Data'!I$3:I$98)&gt;10,IF(AND(ISNUMBER('Test Sample Data'!I351),'Test Sample Data'!I351&lt;$B$1,'Test Sample Data'!I351&gt;0),'Test Sample Data'!I351,$B$1),"")</f>
        <v/>
      </c>
      <c r="J352" s="17" t="str">
        <f>IF(SUM('Test Sample Data'!J$3:J$98)&gt;10,IF(AND(ISNUMBER('Test Sample Data'!J351),'Test Sample Data'!J351&lt;$B$1,'Test Sample Data'!J351&gt;0),'Test Sample Data'!J351,$B$1),"")</f>
        <v/>
      </c>
      <c r="K352" s="17" t="str">
        <f>IF(SUM('Test Sample Data'!K$3:K$98)&gt;10,IF(AND(ISNUMBER('Test Sample Data'!K351),'Test Sample Data'!K351&lt;$B$1,'Test Sample Data'!K351&gt;0),'Test Sample Data'!K351,$B$1),"")</f>
        <v/>
      </c>
      <c r="L352" s="17" t="str">
        <f>IF(SUM('Test Sample Data'!L$3:L$98)&gt;10,IF(AND(ISNUMBER('Test Sample Data'!L351),'Test Sample Data'!L351&lt;$B$1,'Test Sample Data'!L351&gt;0),'Test Sample Data'!L351,$B$1),"")</f>
        <v/>
      </c>
      <c r="M352" s="17" t="str">
        <f>IF(SUM('Test Sample Data'!M$3:M$98)&gt;10,IF(AND(ISNUMBER('Test Sample Data'!M351),'Test Sample Data'!M351&lt;$B$1,'Test Sample Data'!M351&gt;0),'Test Sample Data'!M351,$B$1),"")</f>
        <v/>
      </c>
      <c r="N352" s="17" t="str">
        <f>'Gene Table'!E351</f>
        <v>mmu-miR-5131</v>
      </c>
      <c r="O352" s="17" t="str">
        <f>'Gene Table'!B351</f>
        <v>O13</v>
      </c>
      <c r="P352" s="17" t="str">
        <f>IF(SUM('Control Sample Data'!D$3:D$98)&gt;10,IF(AND(ISNUMBER('Control Sample Data'!D351),'Control Sample Data'!D351&lt;$B$1,'Control Sample Data'!D351&gt;0),'Control Sample Data'!D351,$B$1),"")</f>
        <v/>
      </c>
      <c r="Q352" s="17" t="str">
        <f>IF(SUM('Control Sample Data'!E$3:E$98)&gt;10,IF(AND(ISNUMBER('Control Sample Data'!E351),'Control Sample Data'!E351&lt;$B$1,'Control Sample Data'!E351&gt;0),'Control Sample Data'!E351,$B$1),"")</f>
        <v/>
      </c>
      <c r="R352" s="17" t="str">
        <f>IF(SUM('Control Sample Data'!F$3:F$98)&gt;10,IF(AND(ISNUMBER('Control Sample Data'!F351),'Control Sample Data'!F351&lt;$B$1,'Control Sample Data'!F351&gt;0),'Control Sample Data'!F351,$B$1),"")</f>
        <v/>
      </c>
      <c r="S352" s="17" t="str">
        <f>IF(SUM('Control Sample Data'!G$3:G$98)&gt;10,IF(AND(ISNUMBER('Control Sample Data'!G351),'Control Sample Data'!G351&lt;$B$1,'Control Sample Data'!G351&gt;0),'Control Sample Data'!G351,$B$1),"")</f>
        <v/>
      </c>
      <c r="T352" s="17" t="str">
        <f>IF(SUM('Control Sample Data'!H$3:H$98)&gt;10,IF(AND(ISNUMBER('Control Sample Data'!H351),'Control Sample Data'!H351&lt;$B$1,'Control Sample Data'!H351&gt;0),'Control Sample Data'!H351,$B$1),"")</f>
        <v/>
      </c>
      <c r="U352" s="17" t="str">
        <f>IF(SUM('Control Sample Data'!I$3:I$98)&gt;10,IF(AND(ISNUMBER('Control Sample Data'!I351),'Control Sample Data'!I351&lt;$B$1,'Control Sample Data'!I351&gt;0),'Control Sample Data'!I351,$B$1),"")</f>
        <v/>
      </c>
      <c r="V352" s="17" t="str">
        <f>IF(SUM('Control Sample Data'!J$3:J$98)&gt;10,IF(AND(ISNUMBER('Control Sample Data'!J351),'Control Sample Data'!J351&lt;$B$1,'Control Sample Data'!J351&gt;0),'Control Sample Data'!J351,$B$1),"")</f>
        <v/>
      </c>
      <c r="W352" s="17" t="str">
        <f>IF(SUM('Control Sample Data'!K$3:K$98)&gt;10,IF(AND(ISNUMBER('Control Sample Data'!K351),'Control Sample Data'!K351&lt;$B$1,'Control Sample Data'!K351&gt;0),'Control Sample Data'!K351,$B$1),"")</f>
        <v/>
      </c>
      <c r="X352" s="17" t="str">
        <f>IF(SUM('Control Sample Data'!L$3:L$98)&gt;10,IF(AND(ISNUMBER('Control Sample Data'!L351),'Control Sample Data'!L351&lt;$B$1,'Control Sample Data'!L351&gt;0),'Control Sample Data'!L351,$B$1),"")</f>
        <v/>
      </c>
      <c r="Y352" s="17" t="str">
        <f>IF(SUM('Control Sample Data'!M$3:M$98)&gt;10,IF(AND(ISNUMBER('Control Sample Data'!M351),'Control Sample Data'!M351&lt;$B$1,'Control Sample Data'!M351&gt;0),'Control Sample Data'!M351,$B$1),"")</f>
        <v/>
      </c>
      <c r="AT352" s="36" t="str">
        <f t="shared" si="216"/>
        <v/>
      </c>
      <c r="AU352" s="36" t="str">
        <f t="shared" si="217"/>
        <v/>
      </c>
      <c r="AV352" s="36" t="str">
        <f t="shared" si="218"/>
        <v/>
      </c>
      <c r="AW352" s="36" t="str">
        <f t="shared" si="219"/>
        <v/>
      </c>
      <c r="AX352" s="36" t="str">
        <f t="shared" si="220"/>
        <v/>
      </c>
      <c r="AY352" s="36" t="str">
        <f t="shared" si="221"/>
        <v/>
      </c>
      <c r="AZ352" s="36" t="str">
        <f t="shared" si="222"/>
        <v/>
      </c>
      <c r="BA352" s="36" t="str">
        <f t="shared" si="223"/>
        <v/>
      </c>
      <c r="BB352" s="36" t="str">
        <f t="shared" si="224"/>
        <v/>
      </c>
      <c r="BC352" s="36" t="str">
        <f t="shared" si="225"/>
        <v/>
      </c>
      <c r="BD352" s="36" t="str">
        <f t="shared" si="226"/>
        <v/>
      </c>
      <c r="BE352" s="36" t="str">
        <f t="shared" si="227"/>
        <v/>
      </c>
      <c r="BF352" s="36" t="str">
        <f t="shared" si="228"/>
        <v/>
      </c>
      <c r="BG352" s="36" t="str">
        <f t="shared" si="229"/>
        <v/>
      </c>
      <c r="BH352" s="36" t="str">
        <f t="shared" si="230"/>
        <v/>
      </c>
      <c r="BI352" s="36" t="str">
        <f t="shared" si="231"/>
        <v/>
      </c>
      <c r="BJ352" s="36" t="str">
        <f t="shared" si="232"/>
        <v/>
      </c>
      <c r="BK352" s="36" t="str">
        <f t="shared" si="233"/>
        <v/>
      </c>
      <c r="BL352" s="36" t="str">
        <f t="shared" si="234"/>
        <v/>
      </c>
      <c r="BM352" s="36" t="str">
        <f t="shared" si="235"/>
        <v/>
      </c>
      <c r="BN352" s="38" t="e">
        <f t="shared" si="214"/>
        <v>#DIV/0!</v>
      </c>
      <c r="BO352" s="38" t="e">
        <f t="shared" si="215"/>
        <v>#DIV/0!</v>
      </c>
      <c r="BP352" s="39" t="str">
        <f t="shared" si="236"/>
        <v/>
      </c>
      <c r="BQ352" s="39" t="str">
        <f t="shared" si="237"/>
        <v/>
      </c>
      <c r="BR352" s="39" t="str">
        <f t="shared" si="238"/>
        <v/>
      </c>
      <c r="BS352" s="39" t="str">
        <f t="shared" si="239"/>
        <v/>
      </c>
      <c r="BT352" s="39" t="str">
        <f t="shared" si="240"/>
        <v/>
      </c>
      <c r="BU352" s="39" t="str">
        <f t="shared" si="241"/>
        <v/>
      </c>
      <c r="BV352" s="39" t="str">
        <f t="shared" si="242"/>
        <v/>
      </c>
      <c r="BW352" s="39" t="str">
        <f t="shared" si="243"/>
        <v/>
      </c>
      <c r="BX352" s="39" t="str">
        <f t="shared" si="244"/>
        <v/>
      </c>
      <c r="BY352" s="39" t="str">
        <f t="shared" si="245"/>
        <v/>
      </c>
      <c r="BZ352" s="39" t="str">
        <f t="shared" si="246"/>
        <v/>
      </c>
      <c r="CA352" s="39" t="str">
        <f t="shared" si="247"/>
        <v/>
      </c>
      <c r="CB352" s="39" t="str">
        <f t="shared" si="248"/>
        <v/>
      </c>
      <c r="CC352" s="39" t="str">
        <f t="shared" si="249"/>
        <v/>
      </c>
      <c r="CD352" s="39" t="str">
        <f t="shared" si="250"/>
        <v/>
      </c>
      <c r="CE352" s="39" t="str">
        <f t="shared" si="251"/>
        <v/>
      </c>
      <c r="CF352" s="39" t="str">
        <f t="shared" si="252"/>
        <v/>
      </c>
      <c r="CG352" s="39" t="str">
        <f t="shared" si="253"/>
        <v/>
      </c>
      <c r="CH352" s="39" t="str">
        <f t="shared" si="254"/>
        <v/>
      </c>
      <c r="CI352" s="39" t="str">
        <f t="shared" si="255"/>
        <v/>
      </c>
    </row>
    <row r="353" spans="1:87">
      <c r="A353" s="18"/>
      <c r="B353" s="15" t="str">
        <f>'Gene Table'!E352</f>
        <v>mmu-miR-5616-5p</v>
      </c>
      <c r="C353" s="15" t="str">
        <f>'Gene Table'!B352</f>
        <v>O14</v>
      </c>
      <c r="D353" s="16" t="str">
        <f>IF(SUM('Test Sample Data'!D$3:D$98)&gt;10,IF(AND(ISNUMBER('Test Sample Data'!D352),'Test Sample Data'!D352&lt;$B$1,'Test Sample Data'!D352&gt;0),'Test Sample Data'!D352,$B$1),"")</f>
        <v/>
      </c>
      <c r="E353" s="17" t="str">
        <f>IF(SUM('Test Sample Data'!E$3:E$98)&gt;10,IF(AND(ISNUMBER('Test Sample Data'!E352),'Test Sample Data'!E352&lt;$B$1,'Test Sample Data'!E352&gt;0),'Test Sample Data'!E352,$B$1),"")</f>
        <v/>
      </c>
      <c r="F353" s="17" t="str">
        <f>IF(SUM('Test Sample Data'!F$3:F$98)&gt;10,IF(AND(ISNUMBER('Test Sample Data'!F352),'Test Sample Data'!F352&lt;$B$1,'Test Sample Data'!F352&gt;0),'Test Sample Data'!F352,$B$1),"")</f>
        <v/>
      </c>
      <c r="G353" s="17" t="str">
        <f>IF(SUM('Test Sample Data'!G$3:G$98)&gt;10,IF(AND(ISNUMBER('Test Sample Data'!G352),'Test Sample Data'!G352&lt;$B$1,'Test Sample Data'!G352&gt;0),'Test Sample Data'!G352,$B$1),"")</f>
        <v/>
      </c>
      <c r="H353" s="17" t="str">
        <f>IF(SUM('Test Sample Data'!H$3:H$98)&gt;10,IF(AND(ISNUMBER('Test Sample Data'!H352),'Test Sample Data'!H352&lt;$B$1,'Test Sample Data'!H352&gt;0),'Test Sample Data'!H352,$B$1),"")</f>
        <v/>
      </c>
      <c r="I353" s="17" t="str">
        <f>IF(SUM('Test Sample Data'!I$3:I$98)&gt;10,IF(AND(ISNUMBER('Test Sample Data'!I352),'Test Sample Data'!I352&lt;$B$1,'Test Sample Data'!I352&gt;0),'Test Sample Data'!I352,$B$1),"")</f>
        <v/>
      </c>
      <c r="J353" s="17" t="str">
        <f>IF(SUM('Test Sample Data'!J$3:J$98)&gt;10,IF(AND(ISNUMBER('Test Sample Data'!J352),'Test Sample Data'!J352&lt;$B$1,'Test Sample Data'!J352&gt;0),'Test Sample Data'!J352,$B$1),"")</f>
        <v/>
      </c>
      <c r="K353" s="17" t="str">
        <f>IF(SUM('Test Sample Data'!K$3:K$98)&gt;10,IF(AND(ISNUMBER('Test Sample Data'!K352),'Test Sample Data'!K352&lt;$B$1,'Test Sample Data'!K352&gt;0),'Test Sample Data'!K352,$B$1),"")</f>
        <v/>
      </c>
      <c r="L353" s="17" t="str">
        <f>IF(SUM('Test Sample Data'!L$3:L$98)&gt;10,IF(AND(ISNUMBER('Test Sample Data'!L352),'Test Sample Data'!L352&lt;$B$1,'Test Sample Data'!L352&gt;0),'Test Sample Data'!L352,$B$1),"")</f>
        <v/>
      </c>
      <c r="M353" s="17" t="str">
        <f>IF(SUM('Test Sample Data'!M$3:M$98)&gt;10,IF(AND(ISNUMBER('Test Sample Data'!M352),'Test Sample Data'!M352&lt;$B$1,'Test Sample Data'!M352&gt;0),'Test Sample Data'!M352,$B$1),"")</f>
        <v/>
      </c>
      <c r="N353" s="17" t="str">
        <f>'Gene Table'!E352</f>
        <v>mmu-miR-5616-5p</v>
      </c>
      <c r="O353" s="17" t="str">
        <f>'Gene Table'!B352</f>
        <v>O14</v>
      </c>
      <c r="P353" s="17" t="str">
        <f>IF(SUM('Control Sample Data'!D$3:D$98)&gt;10,IF(AND(ISNUMBER('Control Sample Data'!D352),'Control Sample Data'!D352&lt;$B$1,'Control Sample Data'!D352&gt;0),'Control Sample Data'!D352,$B$1),"")</f>
        <v/>
      </c>
      <c r="Q353" s="17" t="str">
        <f>IF(SUM('Control Sample Data'!E$3:E$98)&gt;10,IF(AND(ISNUMBER('Control Sample Data'!E352),'Control Sample Data'!E352&lt;$B$1,'Control Sample Data'!E352&gt;0),'Control Sample Data'!E352,$B$1),"")</f>
        <v/>
      </c>
      <c r="R353" s="17" t="str">
        <f>IF(SUM('Control Sample Data'!F$3:F$98)&gt;10,IF(AND(ISNUMBER('Control Sample Data'!F352),'Control Sample Data'!F352&lt;$B$1,'Control Sample Data'!F352&gt;0),'Control Sample Data'!F352,$B$1),"")</f>
        <v/>
      </c>
      <c r="S353" s="17" t="str">
        <f>IF(SUM('Control Sample Data'!G$3:G$98)&gt;10,IF(AND(ISNUMBER('Control Sample Data'!G352),'Control Sample Data'!G352&lt;$B$1,'Control Sample Data'!G352&gt;0),'Control Sample Data'!G352,$B$1),"")</f>
        <v/>
      </c>
      <c r="T353" s="17" t="str">
        <f>IF(SUM('Control Sample Data'!H$3:H$98)&gt;10,IF(AND(ISNUMBER('Control Sample Data'!H352),'Control Sample Data'!H352&lt;$B$1,'Control Sample Data'!H352&gt;0),'Control Sample Data'!H352,$B$1),"")</f>
        <v/>
      </c>
      <c r="U353" s="17" t="str">
        <f>IF(SUM('Control Sample Data'!I$3:I$98)&gt;10,IF(AND(ISNUMBER('Control Sample Data'!I352),'Control Sample Data'!I352&lt;$B$1,'Control Sample Data'!I352&gt;0),'Control Sample Data'!I352,$B$1),"")</f>
        <v/>
      </c>
      <c r="V353" s="17" t="str">
        <f>IF(SUM('Control Sample Data'!J$3:J$98)&gt;10,IF(AND(ISNUMBER('Control Sample Data'!J352),'Control Sample Data'!J352&lt;$B$1,'Control Sample Data'!J352&gt;0),'Control Sample Data'!J352,$B$1),"")</f>
        <v/>
      </c>
      <c r="W353" s="17" t="str">
        <f>IF(SUM('Control Sample Data'!K$3:K$98)&gt;10,IF(AND(ISNUMBER('Control Sample Data'!K352),'Control Sample Data'!K352&lt;$B$1,'Control Sample Data'!K352&gt;0),'Control Sample Data'!K352,$B$1),"")</f>
        <v/>
      </c>
      <c r="X353" s="17" t="str">
        <f>IF(SUM('Control Sample Data'!L$3:L$98)&gt;10,IF(AND(ISNUMBER('Control Sample Data'!L352),'Control Sample Data'!L352&lt;$B$1,'Control Sample Data'!L352&gt;0),'Control Sample Data'!L352,$B$1),"")</f>
        <v/>
      </c>
      <c r="Y353" s="17" t="str">
        <f>IF(SUM('Control Sample Data'!M$3:M$98)&gt;10,IF(AND(ISNUMBER('Control Sample Data'!M352),'Control Sample Data'!M352&lt;$B$1,'Control Sample Data'!M352&gt;0),'Control Sample Data'!M352,$B$1),"")</f>
        <v/>
      </c>
      <c r="AT353" s="36" t="str">
        <f t="shared" si="216"/>
        <v/>
      </c>
      <c r="AU353" s="36" t="str">
        <f t="shared" si="217"/>
        <v/>
      </c>
      <c r="AV353" s="36" t="str">
        <f t="shared" si="218"/>
        <v/>
      </c>
      <c r="AW353" s="36" t="str">
        <f t="shared" si="219"/>
        <v/>
      </c>
      <c r="AX353" s="36" t="str">
        <f t="shared" si="220"/>
        <v/>
      </c>
      <c r="AY353" s="36" t="str">
        <f t="shared" si="221"/>
        <v/>
      </c>
      <c r="AZ353" s="36" t="str">
        <f t="shared" si="222"/>
        <v/>
      </c>
      <c r="BA353" s="36" t="str">
        <f t="shared" si="223"/>
        <v/>
      </c>
      <c r="BB353" s="36" t="str">
        <f t="shared" si="224"/>
        <v/>
      </c>
      <c r="BC353" s="36" t="str">
        <f t="shared" si="225"/>
        <v/>
      </c>
      <c r="BD353" s="36" t="str">
        <f t="shared" si="226"/>
        <v/>
      </c>
      <c r="BE353" s="36" t="str">
        <f t="shared" si="227"/>
        <v/>
      </c>
      <c r="BF353" s="36" t="str">
        <f t="shared" si="228"/>
        <v/>
      </c>
      <c r="BG353" s="36" t="str">
        <f t="shared" si="229"/>
        <v/>
      </c>
      <c r="BH353" s="36" t="str">
        <f t="shared" si="230"/>
        <v/>
      </c>
      <c r="BI353" s="36" t="str">
        <f t="shared" si="231"/>
        <v/>
      </c>
      <c r="BJ353" s="36" t="str">
        <f t="shared" si="232"/>
        <v/>
      </c>
      <c r="BK353" s="36" t="str">
        <f t="shared" si="233"/>
        <v/>
      </c>
      <c r="BL353" s="36" t="str">
        <f t="shared" si="234"/>
        <v/>
      </c>
      <c r="BM353" s="36" t="str">
        <f t="shared" si="235"/>
        <v/>
      </c>
      <c r="BN353" s="38" t="e">
        <f t="shared" si="214"/>
        <v>#DIV/0!</v>
      </c>
      <c r="BO353" s="38" t="e">
        <f t="shared" si="215"/>
        <v>#DIV/0!</v>
      </c>
      <c r="BP353" s="39" t="str">
        <f t="shared" si="236"/>
        <v/>
      </c>
      <c r="BQ353" s="39" t="str">
        <f t="shared" si="237"/>
        <v/>
      </c>
      <c r="BR353" s="39" t="str">
        <f t="shared" si="238"/>
        <v/>
      </c>
      <c r="BS353" s="39" t="str">
        <f t="shared" si="239"/>
        <v/>
      </c>
      <c r="BT353" s="39" t="str">
        <f t="shared" si="240"/>
        <v/>
      </c>
      <c r="BU353" s="39" t="str">
        <f t="shared" si="241"/>
        <v/>
      </c>
      <c r="BV353" s="39" t="str">
        <f t="shared" si="242"/>
        <v/>
      </c>
      <c r="BW353" s="39" t="str">
        <f t="shared" si="243"/>
        <v/>
      </c>
      <c r="BX353" s="39" t="str">
        <f t="shared" si="244"/>
        <v/>
      </c>
      <c r="BY353" s="39" t="str">
        <f t="shared" si="245"/>
        <v/>
      </c>
      <c r="BZ353" s="39" t="str">
        <f t="shared" si="246"/>
        <v/>
      </c>
      <c r="CA353" s="39" t="str">
        <f t="shared" si="247"/>
        <v/>
      </c>
      <c r="CB353" s="39" t="str">
        <f t="shared" si="248"/>
        <v/>
      </c>
      <c r="CC353" s="39" t="str">
        <f t="shared" si="249"/>
        <v/>
      </c>
      <c r="CD353" s="39" t="str">
        <f t="shared" si="250"/>
        <v/>
      </c>
      <c r="CE353" s="39" t="str">
        <f t="shared" si="251"/>
        <v/>
      </c>
      <c r="CF353" s="39" t="str">
        <f t="shared" si="252"/>
        <v/>
      </c>
      <c r="CG353" s="39" t="str">
        <f t="shared" si="253"/>
        <v/>
      </c>
      <c r="CH353" s="39" t="str">
        <f t="shared" si="254"/>
        <v/>
      </c>
      <c r="CI353" s="39" t="str">
        <f t="shared" si="255"/>
        <v/>
      </c>
    </row>
    <row r="354" spans="1:87">
      <c r="A354" s="18"/>
      <c r="B354" s="15" t="str">
        <f>'Gene Table'!E353</f>
        <v>mmu-miR-5132</v>
      </c>
      <c r="C354" s="15" t="str">
        <f>'Gene Table'!B353</f>
        <v>O15</v>
      </c>
      <c r="D354" s="16" t="str">
        <f>IF(SUM('Test Sample Data'!D$3:D$98)&gt;10,IF(AND(ISNUMBER('Test Sample Data'!D353),'Test Sample Data'!D353&lt;$B$1,'Test Sample Data'!D353&gt;0),'Test Sample Data'!D353,$B$1),"")</f>
        <v/>
      </c>
      <c r="E354" s="17" t="str">
        <f>IF(SUM('Test Sample Data'!E$3:E$98)&gt;10,IF(AND(ISNUMBER('Test Sample Data'!E353),'Test Sample Data'!E353&lt;$B$1,'Test Sample Data'!E353&gt;0),'Test Sample Data'!E353,$B$1),"")</f>
        <v/>
      </c>
      <c r="F354" s="17" t="str">
        <f>IF(SUM('Test Sample Data'!F$3:F$98)&gt;10,IF(AND(ISNUMBER('Test Sample Data'!F353),'Test Sample Data'!F353&lt;$B$1,'Test Sample Data'!F353&gt;0),'Test Sample Data'!F353,$B$1),"")</f>
        <v/>
      </c>
      <c r="G354" s="17" t="str">
        <f>IF(SUM('Test Sample Data'!G$3:G$98)&gt;10,IF(AND(ISNUMBER('Test Sample Data'!G353),'Test Sample Data'!G353&lt;$B$1,'Test Sample Data'!G353&gt;0),'Test Sample Data'!G353,$B$1),"")</f>
        <v/>
      </c>
      <c r="H354" s="17" t="str">
        <f>IF(SUM('Test Sample Data'!H$3:H$98)&gt;10,IF(AND(ISNUMBER('Test Sample Data'!H353),'Test Sample Data'!H353&lt;$B$1,'Test Sample Data'!H353&gt;0),'Test Sample Data'!H353,$B$1),"")</f>
        <v/>
      </c>
      <c r="I354" s="17" t="str">
        <f>IF(SUM('Test Sample Data'!I$3:I$98)&gt;10,IF(AND(ISNUMBER('Test Sample Data'!I353),'Test Sample Data'!I353&lt;$B$1,'Test Sample Data'!I353&gt;0),'Test Sample Data'!I353,$B$1),"")</f>
        <v/>
      </c>
      <c r="J354" s="17" t="str">
        <f>IF(SUM('Test Sample Data'!J$3:J$98)&gt;10,IF(AND(ISNUMBER('Test Sample Data'!J353),'Test Sample Data'!J353&lt;$B$1,'Test Sample Data'!J353&gt;0),'Test Sample Data'!J353,$B$1),"")</f>
        <v/>
      </c>
      <c r="K354" s="17" t="str">
        <f>IF(SUM('Test Sample Data'!K$3:K$98)&gt;10,IF(AND(ISNUMBER('Test Sample Data'!K353),'Test Sample Data'!K353&lt;$B$1,'Test Sample Data'!K353&gt;0),'Test Sample Data'!K353,$B$1),"")</f>
        <v/>
      </c>
      <c r="L354" s="17" t="str">
        <f>IF(SUM('Test Sample Data'!L$3:L$98)&gt;10,IF(AND(ISNUMBER('Test Sample Data'!L353),'Test Sample Data'!L353&lt;$B$1,'Test Sample Data'!L353&gt;0),'Test Sample Data'!L353,$B$1),"")</f>
        <v/>
      </c>
      <c r="M354" s="17" t="str">
        <f>IF(SUM('Test Sample Data'!M$3:M$98)&gt;10,IF(AND(ISNUMBER('Test Sample Data'!M353),'Test Sample Data'!M353&lt;$B$1,'Test Sample Data'!M353&gt;0),'Test Sample Data'!M353,$B$1),"")</f>
        <v/>
      </c>
      <c r="N354" s="17" t="str">
        <f>'Gene Table'!E353</f>
        <v>mmu-miR-5132</v>
      </c>
      <c r="O354" s="17" t="str">
        <f>'Gene Table'!B353</f>
        <v>O15</v>
      </c>
      <c r="P354" s="17" t="str">
        <f>IF(SUM('Control Sample Data'!D$3:D$98)&gt;10,IF(AND(ISNUMBER('Control Sample Data'!D353),'Control Sample Data'!D353&lt;$B$1,'Control Sample Data'!D353&gt;0),'Control Sample Data'!D353,$B$1),"")</f>
        <v/>
      </c>
      <c r="Q354" s="17" t="str">
        <f>IF(SUM('Control Sample Data'!E$3:E$98)&gt;10,IF(AND(ISNUMBER('Control Sample Data'!E353),'Control Sample Data'!E353&lt;$B$1,'Control Sample Data'!E353&gt;0),'Control Sample Data'!E353,$B$1),"")</f>
        <v/>
      </c>
      <c r="R354" s="17" t="str">
        <f>IF(SUM('Control Sample Data'!F$3:F$98)&gt;10,IF(AND(ISNUMBER('Control Sample Data'!F353),'Control Sample Data'!F353&lt;$B$1,'Control Sample Data'!F353&gt;0),'Control Sample Data'!F353,$B$1),"")</f>
        <v/>
      </c>
      <c r="S354" s="17" t="str">
        <f>IF(SUM('Control Sample Data'!G$3:G$98)&gt;10,IF(AND(ISNUMBER('Control Sample Data'!G353),'Control Sample Data'!G353&lt;$B$1,'Control Sample Data'!G353&gt;0),'Control Sample Data'!G353,$B$1),"")</f>
        <v/>
      </c>
      <c r="T354" s="17" t="str">
        <f>IF(SUM('Control Sample Data'!H$3:H$98)&gt;10,IF(AND(ISNUMBER('Control Sample Data'!H353),'Control Sample Data'!H353&lt;$B$1,'Control Sample Data'!H353&gt;0),'Control Sample Data'!H353,$B$1),"")</f>
        <v/>
      </c>
      <c r="U354" s="17" t="str">
        <f>IF(SUM('Control Sample Data'!I$3:I$98)&gt;10,IF(AND(ISNUMBER('Control Sample Data'!I353),'Control Sample Data'!I353&lt;$B$1,'Control Sample Data'!I353&gt;0),'Control Sample Data'!I353,$B$1),"")</f>
        <v/>
      </c>
      <c r="V354" s="17" t="str">
        <f>IF(SUM('Control Sample Data'!J$3:J$98)&gt;10,IF(AND(ISNUMBER('Control Sample Data'!J353),'Control Sample Data'!J353&lt;$B$1,'Control Sample Data'!J353&gt;0),'Control Sample Data'!J353,$B$1),"")</f>
        <v/>
      </c>
      <c r="W354" s="17" t="str">
        <f>IF(SUM('Control Sample Data'!K$3:K$98)&gt;10,IF(AND(ISNUMBER('Control Sample Data'!K353),'Control Sample Data'!K353&lt;$B$1,'Control Sample Data'!K353&gt;0),'Control Sample Data'!K353,$B$1),"")</f>
        <v/>
      </c>
      <c r="X354" s="17" t="str">
        <f>IF(SUM('Control Sample Data'!L$3:L$98)&gt;10,IF(AND(ISNUMBER('Control Sample Data'!L353),'Control Sample Data'!L353&lt;$B$1,'Control Sample Data'!L353&gt;0),'Control Sample Data'!L353,$B$1),"")</f>
        <v/>
      </c>
      <c r="Y354" s="17" t="str">
        <f>IF(SUM('Control Sample Data'!M$3:M$98)&gt;10,IF(AND(ISNUMBER('Control Sample Data'!M353),'Control Sample Data'!M353&lt;$B$1,'Control Sample Data'!M353&gt;0),'Control Sample Data'!M353,$B$1),"")</f>
        <v/>
      </c>
      <c r="AT354" s="36" t="str">
        <f t="shared" si="216"/>
        <v/>
      </c>
      <c r="AU354" s="36" t="str">
        <f t="shared" si="217"/>
        <v/>
      </c>
      <c r="AV354" s="36" t="str">
        <f t="shared" si="218"/>
        <v/>
      </c>
      <c r="AW354" s="36" t="str">
        <f t="shared" si="219"/>
        <v/>
      </c>
      <c r="AX354" s="36" t="str">
        <f t="shared" si="220"/>
        <v/>
      </c>
      <c r="AY354" s="36" t="str">
        <f t="shared" si="221"/>
        <v/>
      </c>
      <c r="AZ354" s="36" t="str">
        <f t="shared" si="222"/>
        <v/>
      </c>
      <c r="BA354" s="36" t="str">
        <f t="shared" si="223"/>
        <v/>
      </c>
      <c r="BB354" s="36" t="str">
        <f t="shared" si="224"/>
        <v/>
      </c>
      <c r="BC354" s="36" t="str">
        <f t="shared" si="225"/>
        <v/>
      </c>
      <c r="BD354" s="36" t="str">
        <f t="shared" si="226"/>
        <v/>
      </c>
      <c r="BE354" s="36" t="str">
        <f t="shared" si="227"/>
        <v/>
      </c>
      <c r="BF354" s="36" t="str">
        <f t="shared" si="228"/>
        <v/>
      </c>
      <c r="BG354" s="36" t="str">
        <f t="shared" si="229"/>
        <v/>
      </c>
      <c r="BH354" s="36" t="str">
        <f t="shared" si="230"/>
        <v/>
      </c>
      <c r="BI354" s="36" t="str">
        <f t="shared" si="231"/>
        <v/>
      </c>
      <c r="BJ354" s="36" t="str">
        <f t="shared" si="232"/>
        <v/>
      </c>
      <c r="BK354" s="36" t="str">
        <f t="shared" si="233"/>
        <v/>
      </c>
      <c r="BL354" s="36" t="str">
        <f t="shared" si="234"/>
        <v/>
      </c>
      <c r="BM354" s="36" t="str">
        <f t="shared" si="235"/>
        <v/>
      </c>
      <c r="BN354" s="38" t="e">
        <f t="shared" si="214"/>
        <v>#DIV/0!</v>
      </c>
      <c r="BO354" s="38" t="e">
        <f t="shared" si="215"/>
        <v>#DIV/0!</v>
      </c>
      <c r="BP354" s="39" t="str">
        <f t="shared" si="236"/>
        <v/>
      </c>
      <c r="BQ354" s="39" t="str">
        <f t="shared" si="237"/>
        <v/>
      </c>
      <c r="BR354" s="39" t="str">
        <f t="shared" si="238"/>
        <v/>
      </c>
      <c r="BS354" s="39" t="str">
        <f t="shared" si="239"/>
        <v/>
      </c>
      <c r="BT354" s="39" t="str">
        <f t="shared" si="240"/>
        <v/>
      </c>
      <c r="BU354" s="39" t="str">
        <f t="shared" si="241"/>
        <v/>
      </c>
      <c r="BV354" s="39" t="str">
        <f t="shared" si="242"/>
        <v/>
      </c>
      <c r="BW354" s="39" t="str">
        <f t="shared" si="243"/>
        <v/>
      </c>
      <c r="BX354" s="39" t="str">
        <f t="shared" si="244"/>
        <v/>
      </c>
      <c r="BY354" s="39" t="str">
        <f t="shared" si="245"/>
        <v/>
      </c>
      <c r="BZ354" s="39" t="str">
        <f t="shared" si="246"/>
        <v/>
      </c>
      <c r="CA354" s="39" t="str">
        <f t="shared" si="247"/>
        <v/>
      </c>
      <c r="CB354" s="39" t="str">
        <f t="shared" si="248"/>
        <v/>
      </c>
      <c r="CC354" s="39" t="str">
        <f t="shared" si="249"/>
        <v/>
      </c>
      <c r="CD354" s="39" t="str">
        <f t="shared" si="250"/>
        <v/>
      </c>
      <c r="CE354" s="39" t="str">
        <f t="shared" si="251"/>
        <v/>
      </c>
      <c r="CF354" s="39" t="str">
        <f t="shared" si="252"/>
        <v/>
      </c>
      <c r="CG354" s="39" t="str">
        <f t="shared" si="253"/>
        <v/>
      </c>
      <c r="CH354" s="39" t="str">
        <f t="shared" si="254"/>
        <v/>
      </c>
      <c r="CI354" s="39" t="str">
        <f t="shared" si="255"/>
        <v/>
      </c>
    </row>
    <row r="355" spans="1:87">
      <c r="A355" s="18"/>
      <c r="B355" s="15" t="str">
        <f>'Gene Table'!E354</f>
        <v>mmu-miR-5616-3p</v>
      </c>
      <c r="C355" s="15" t="str">
        <f>'Gene Table'!B354</f>
        <v>O16</v>
      </c>
      <c r="D355" s="16" t="str">
        <f>IF(SUM('Test Sample Data'!D$3:D$98)&gt;10,IF(AND(ISNUMBER('Test Sample Data'!D354),'Test Sample Data'!D354&lt;$B$1,'Test Sample Data'!D354&gt;0),'Test Sample Data'!D354,$B$1),"")</f>
        <v/>
      </c>
      <c r="E355" s="17" t="str">
        <f>IF(SUM('Test Sample Data'!E$3:E$98)&gt;10,IF(AND(ISNUMBER('Test Sample Data'!E354),'Test Sample Data'!E354&lt;$B$1,'Test Sample Data'!E354&gt;0),'Test Sample Data'!E354,$B$1),"")</f>
        <v/>
      </c>
      <c r="F355" s="17" t="str">
        <f>IF(SUM('Test Sample Data'!F$3:F$98)&gt;10,IF(AND(ISNUMBER('Test Sample Data'!F354),'Test Sample Data'!F354&lt;$B$1,'Test Sample Data'!F354&gt;0),'Test Sample Data'!F354,$B$1),"")</f>
        <v/>
      </c>
      <c r="G355" s="17" t="str">
        <f>IF(SUM('Test Sample Data'!G$3:G$98)&gt;10,IF(AND(ISNUMBER('Test Sample Data'!G354),'Test Sample Data'!G354&lt;$B$1,'Test Sample Data'!G354&gt;0),'Test Sample Data'!G354,$B$1),"")</f>
        <v/>
      </c>
      <c r="H355" s="17" t="str">
        <f>IF(SUM('Test Sample Data'!H$3:H$98)&gt;10,IF(AND(ISNUMBER('Test Sample Data'!H354),'Test Sample Data'!H354&lt;$B$1,'Test Sample Data'!H354&gt;0),'Test Sample Data'!H354,$B$1),"")</f>
        <v/>
      </c>
      <c r="I355" s="17" t="str">
        <f>IF(SUM('Test Sample Data'!I$3:I$98)&gt;10,IF(AND(ISNUMBER('Test Sample Data'!I354),'Test Sample Data'!I354&lt;$B$1,'Test Sample Data'!I354&gt;0),'Test Sample Data'!I354,$B$1),"")</f>
        <v/>
      </c>
      <c r="J355" s="17" t="str">
        <f>IF(SUM('Test Sample Data'!J$3:J$98)&gt;10,IF(AND(ISNUMBER('Test Sample Data'!J354),'Test Sample Data'!J354&lt;$B$1,'Test Sample Data'!J354&gt;0),'Test Sample Data'!J354,$B$1),"")</f>
        <v/>
      </c>
      <c r="K355" s="17" t="str">
        <f>IF(SUM('Test Sample Data'!K$3:K$98)&gt;10,IF(AND(ISNUMBER('Test Sample Data'!K354),'Test Sample Data'!K354&lt;$B$1,'Test Sample Data'!K354&gt;0),'Test Sample Data'!K354,$B$1),"")</f>
        <v/>
      </c>
      <c r="L355" s="17" t="str">
        <f>IF(SUM('Test Sample Data'!L$3:L$98)&gt;10,IF(AND(ISNUMBER('Test Sample Data'!L354),'Test Sample Data'!L354&lt;$B$1,'Test Sample Data'!L354&gt;0),'Test Sample Data'!L354,$B$1),"")</f>
        <v/>
      </c>
      <c r="M355" s="17" t="str">
        <f>IF(SUM('Test Sample Data'!M$3:M$98)&gt;10,IF(AND(ISNUMBER('Test Sample Data'!M354),'Test Sample Data'!M354&lt;$B$1,'Test Sample Data'!M354&gt;0),'Test Sample Data'!M354,$B$1),"")</f>
        <v/>
      </c>
      <c r="N355" s="17" t="str">
        <f>'Gene Table'!E354</f>
        <v>mmu-miR-5616-3p</v>
      </c>
      <c r="O355" s="17" t="str">
        <f>'Gene Table'!B354</f>
        <v>O16</v>
      </c>
      <c r="P355" s="17" t="str">
        <f>IF(SUM('Control Sample Data'!D$3:D$98)&gt;10,IF(AND(ISNUMBER('Control Sample Data'!D354),'Control Sample Data'!D354&lt;$B$1,'Control Sample Data'!D354&gt;0),'Control Sample Data'!D354,$B$1),"")</f>
        <v/>
      </c>
      <c r="Q355" s="17" t="str">
        <f>IF(SUM('Control Sample Data'!E$3:E$98)&gt;10,IF(AND(ISNUMBER('Control Sample Data'!E354),'Control Sample Data'!E354&lt;$B$1,'Control Sample Data'!E354&gt;0),'Control Sample Data'!E354,$B$1),"")</f>
        <v/>
      </c>
      <c r="R355" s="17" t="str">
        <f>IF(SUM('Control Sample Data'!F$3:F$98)&gt;10,IF(AND(ISNUMBER('Control Sample Data'!F354),'Control Sample Data'!F354&lt;$B$1,'Control Sample Data'!F354&gt;0),'Control Sample Data'!F354,$B$1),"")</f>
        <v/>
      </c>
      <c r="S355" s="17" t="str">
        <f>IF(SUM('Control Sample Data'!G$3:G$98)&gt;10,IF(AND(ISNUMBER('Control Sample Data'!G354),'Control Sample Data'!G354&lt;$B$1,'Control Sample Data'!G354&gt;0),'Control Sample Data'!G354,$B$1),"")</f>
        <v/>
      </c>
      <c r="T355" s="17" t="str">
        <f>IF(SUM('Control Sample Data'!H$3:H$98)&gt;10,IF(AND(ISNUMBER('Control Sample Data'!H354),'Control Sample Data'!H354&lt;$B$1,'Control Sample Data'!H354&gt;0),'Control Sample Data'!H354,$B$1),"")</f>
        <v/>
      </c>
      <c r="U355" s="17" t="str">
        <f>IF(SUM('Control Sample Data'!I$3:I$98)&gt;10,IF(AND(ISNUMBER('Control Sample Data'!I354),'Control Sample Data'!I354&lt;$B$1,'Control Sample Data'!I354&gt;0),'Control Sample Data'!I354,$B$1),"")</f>
        <v/>
      </c>
      <c r="V355" s="17" t="str">
        <f>IF(SUM('Control Sample Data'!J$3:J$98)&gt;10,IF(AND(ISNUMBER('Control Sample Data'!J354),'Control Sample Data'!J354&lt;$B$1,'Control Sample Data'!J354&gt;0),'Control Sample Data'!J354,$B$1),"")</f>
        <v/>
      </c>
      <c r="W355" s="17" t="str">
        <f>IF(SUM('Control Sample Data'!K$3:K$98)&gt;10,IF(AND(ISNUMBER('Control Sample Data'!K354),'Control Sample Data'!K354&lt;$B$1,'Control Sample Data'!K354&gt;0),'Control Sample Data'!K354,$B$1),"")</f>
        <v/>
      </c>
      <c r="X355" s="17" t="str">
        <f>IF(SUM('Control Sample Data'!L$3:L$98)&gt;10,IF(AND(ISNUMBER('Control Sample Data'!L354),'Control Sample Data'!L354&lt;$B$1,'Control Sample Data'!L354&gt;0),'Control Sample Data'!L354,$B$1),"")</f>
        <v/>
      </c>
      <c r="Y355" s="17" t="str">
        <f>IF(SUM('Control Sample Data'!M$3:M$98)&gt;10,IF(AND(ISNUMBER('Control Sample Data'!M354),'Control Sample Data'!M354&lt;$B$1,'Control Sample Data'!M354&gt;0),'Control Sample Data'!M354,$B$1),"")</f>
        <v/>
      </c>
      <c r="AT355" s="36" t="str">
        <f t="shared" si="216"/>
        <v/>
      </c>
      <c r="AU355" s="36" t="str">
        <f t="shared" si="217"/>
        <v/>
      </c>
      <c r="AV355" s="36" t="str">
        <f t="shared" si="218"/>
        <v/>
      </c>
      <c r="AW355" s="36" t="str">
        <f t="shared" si="219"/>
        <v/>
      </c>
      <c r="AX355" s="36" t="str">
        <f t="shared" si="220"/>
        <v/>
      </c>
      <c r="AY355" s="36" t="str">
        <f t="shared" si="221"/>
        <v/>
      </c>
      <c r="AZ355" s="36" t="str">
        <f t="shared" si="222"/>
        <v/>
      </c>
      <c r="BA355" s="36" t="str">
        <f t="shared" si="223"/>
        <v/>
      </c>
      <c r="BB355" s="36" t="str">
        <f t="shared" si="224"/>
        <v/>
      </c>
      <c r="BC355" s="36" t="str">
        <f t="shared" si="225"/>
        <v/>
      </c>
      <c r="BD355" s="36" t="str">
        <f t="shared" si="226"/>
        <v/>
      </c>
      <c r="BE355" s="36" t="str">
        <f t="shared" si="227"/>
        <v/>
      </c>
      <c r="BF355" s="36" t="str">
        <f t="shared" si="228"/>
        <v/>
      </c>
      <c r="BG355" s="36" t="str">
        <f t="shared" si="229"/>
        <v/>
      </c>
      <c r="BH355" s="36" t="str">
        <f t="shared" si="230"/>
        <v/>
      </c>
      <c r="BI355" s="36" t="str">
        <f t="shared" si="231"/>
        <v/>
      </c>
      <c r="BJ355" s="36" t="str">
        <f t="shared" si="232"/>
        <v/>
      </c>
      <c r="BK355" s="36" t="str">
        <f t="shared" si="233"/>
        <v/>
      </c>
      <c r="BL355" s="36" t="str">
        <f t="shared" si="234"/>
        <v/>
      </c>
      <c r="BM355" s="36" t="str">
        <f t="shared" si="235"/>
        <v/>
      </c>
      <c r="BN355" s="38" t="e">
        <f t="shared" si="214"/>
        <v>#DIV/0!</v>
      </c>
      <c r="BO355" s="38" t="e">
        <f t="shared" si="215"/>
        <v>#DIV/0!</v>
      </c>
      <c r="BP355" s="39" t="str">
        <f t="shared" si="236"/>
        <v/>
      </c>
      <c r="BQ355" s="39" t="str">
        <f t="shared" si="237"/>
        <v/>
      </c>
      <c r="BR355" s="39" t="str">
        <f t="shared" si="238"/>
        <v/>
      </c>
      <c r="BS355" s="39" t="str">
        <f t="shared" si="239"/>
        <v/>
      </c>
      <c r="BT355" s="39" t="str">
        <f t="shared" si="240"/>
        <v/>
      </c>
      <c r="BU355" s="39" t="str">
        <f t="shared" si="241"/>
        <v/>
      </c>
      <c r="BV355" s="39" t="str">
        <f t="shared" si="242"/>
        <v/>
      </c>
      <c r="BW355" s="39" t="str">
        <f t="shared" si="243"/>
        <v/>
      </c>
      <c r="BX355" s="39" t="str">
        <f t="shared" si="244"/>
        <v/>
      </c>
      <c r="BY355" s="39" t="str">
        <f t="shared" si="245"/>
        <v/>
      </c>
      <c r="BZ355" s="39" t="str">
        <f t="shared" si="246"/>
        <v/>
      </c>
      <c r="CA355" s="39" t="str">
        <f t="shared" si="247"/>
        <v/>
      </c>
      <c r="CB355" s="39" t="str">
        <f t="shared" si="248"/>
        <v/>
      </c>
      <c r="CC355" s="39" t="str">
        <f t="shared" si="249"/>
        <v/>
      </c>
      <c r="CD355" s="39" t="str">
        <f t="shared" si="250"/>
        <v/>
      </c>
      <c r="CE355" s="39" t="str">
        <f t="shared" si="251"/>
        <v/>
      </c>
      <c r="CF355" s="39" t="str">
        <f t="shared" si="252"/>
        <v/>
      </c>
      <c r="CG355" s="39" t="str">
        <f t="shared" si="253"/>
        <v/>
      </c>
      <c r="CH355" s="39" t="str">
        <f t="shared" si="254"/>
        <v/>
      </c>
      <c r="CI355" s="39" t="str">
        <f t="shared" si="255"/>
        <v/>
      </c>
    </row>
    <row r="356" spans="1:87">
      <c r="A356" s="18"/>
      <c r="B356" s="15" t="str">
        <f>'Gene Table'!E355</f>
        <v>mmu-miR-5133</v>
      </c>
      <c r="C356" s="15" t="str">
        <f>'Gene Table'!B355</f>
        <v>O17</v>
      </c>
      <c r="D356" s="16" t="str">
        <f>IF(SUM('Test Sample Data'!D$3:D$98)&gt;10,IF(AND(ISNUMBER('Test Sample Data'!D355),'Test Sample Data'!D355&lt;$B$1,'Test Sample Data'!D355&gt;0),'Test Sample Data'!D355,$B$1),"")</f>
        <v/>
      </c>
      <c r="E356" s="17" t="str">
        <f>IF(SUM('Test Sample Data'!E$3:E$98)&gt;10,IF(AND(ISNUMBER('Test Sample Data'!E355),'Test Sample Data'!E355&lt;$B$1,'Test Sample Data'!E355&gt;0),'Test Sample Data'!E355,$B$1),"")</f>
        <v/>
      </c>
      <c r="F356" s="17" t="str">
        <f>IF(SUM('Test Sample Data'!F$3:F$98)&gt;10,IF(AND(ISNUMBER('Test Sample Data'!F355),'Test Sample Data'!F355&lt;$B$1,'Test Sample Data'!F355&gt;0),'Test Sample Data'!F355,$B$1),"")</f>
        <v/>
      </c>
      <c r="G356" s="17" t="str">
        <f>IF(SUM('Test Sample Data'!G$3:G$98)&gt;10,IF(AND(ISNUMBER('Test Sample Data'!G355),'Test Sample Data'!G355&lt;$B$1,'Test Sample Data'!G355&gt;0),'Test Sample Data'!G355,$B$1),"")</f>
        <v/>
      </c>
      <c r="H356" s="17" t="str">
        <f>IF(SUM('Test Sample Data'!H$3:H$98)&gt;10,IF(AND(ISNUMBER('Test Sample Data'!H355),'Test Sample Data'!H355&lt;$B$1,'Test Sample Data'!H355&gt;0),'Test Sample Data'!H355,$B$1),"")</f>
        <v/>
      </c>
      <c r="I356" s="17" t="str">
        <f>IF(SUM('Test Sample Data'!I$3:I$98)&gt;10,IF(AND(ISNUMBER('Test Sample Data'!I355),'Test Sample Data'!I355&lt;$B$1,'Test Sample Data'!I355&gt;0),'Test Sample Data'!I355,$B$1),"")</f>
        <v/>
      </c>
      <c r="J356" s="17" t="str">
        <f>IF(SUM('Test Sample Data'!J$3:J$98)&gt;10,IF(AND(ISNUMBER('Test Sample Data'!J355),'Test Sample Data'!J355&lt;$B$1,'Test Sample Data'!J355&gt;0),'Test Sample Data'!J355,$B$1),"")</f>
        <v/>
      </c>
      <c r="K356" s="17" t="str">
        <f>IF(SUM('Test Sample Data'!K$3:K$98)&gt;10,IF(AND(ISNUMBER('Test Sample Data'!K355),'Test Sample Data'!K355&lt;$B$1,'Test Sample Data'!K355&gt;0),'Test Sample Data'!K355,$B$1),"")</f>
        <v/>
      </c>
      <c r="L356" s="17" t="str">
        <f>IF(SUM('Test Sample Data'!L$3:L$98)&gt;10,IF(AND(ISNUMBER('Test Sample Data'!L355),'Test Sample Data'!L355&lt;$B$1,'Test Sample Data'!L355&gt;0),'Test Sample Data'!L355,$B$1),"")</f>
        <v/>
      </c>
      <c r="M356" s="17" t="str">
        <f>IF(SUM('Test Sample Data'!M$3:M$98)&gt;10,IF(AND(ISNUMBER('Test Sample Data'!M355),'Test Sample Data'!M355&lt;$B$1,'Test Sample Data'!M355&gt;0),'Test Sample Data'!M355,$B$1),"")</f>
        <v/>
      </c>
      <c r="N356" s="17" t="str">
        <f>'Gene Table'!E355</f>
        <v>mmu-miR-5133</v>
      </c>
      <c r="O356" s="17" t="str">
        <f>'Gene Table'!B355</f>
        <v>O17</v>
      </c>
      <c r="P356" s="17" t="str">
        <f>IF(SUM('Control Sample Data'!D$3:D$98)&gt;10,IF(AND(ISNUMBER('Control Sample Data'!D355),'Control Sample Data'!D355&lt;$B$1,'Control Sample Data'!D355&gt;0),'Control Sample Data'!D355,$B$1),"")</f>
        <v/>
      </c>
      <c r="Q356" s="17" t="str">
        <f>IF(SUM('Control Sample Data'!E$3:E$98)&gt;10,IF(AND(ISNUMBER('Control Sample Data'!E355),'Control Sample Data'!E355&lt;$B$1,'Control Sample Data'!E355&gt;0),'Control Sample Data'!E355,$B$1),"")</f>
        <v/>
      </c>
      <c r="R356" s="17" t="str">
        <f>IF(SUM('Control Sample Data'!F$3:F$98)&gt;10,IF(AND(ISNUMBER('Control Sample Data'!F355),'Control Sample Data'!F355&lt;$B$1,'Control Sample Data'!F355&gt;0),'Control Sample Data'!F355,$B$1),"")</f>
        <v/>
      </c>
      <c r="S356" s="17" t="str">
        <f>IF(SUM('Control Sample Data'!G$3:G$98)&gt;10,IF(AND(ISNUMBER('Control Sample Data'!G355),'Control Sample Data'!G355&lt;$B$1,'Control Sample Data'!G355&gt;0),'Control Sample Data'!G355,$B$1),"")</f>
        <v/>
      </c>
      <c r="T356" s="17" t="str">
        <f>IF(SUM('Control Sample Data'!H$3:H$98)&gt;10,IF(AND(ISNUMBER('Control Sample Data'!H355),'Control Sample Data'!H355&lt;$B$1,'Control Sample Data'!H355&gt;0),'Control Sample Data'!H355,$B$1),"")</f>
        <v/>
      </c>
      <c r="U356" s="17" t="str">
        <f>IF(SUM('Control Sample Data'!I$3:I$98)&gt;10,IF(AND(ISNUMBER('Control Sample Data'!I355),'Control Sample Data'!I355&lt;$B$1,'Control Sample Data'!I355&gt;0),'Control Sample Data'!I355,$B$1),"")</f>
        <v/>
      </c>
      <c r="V356" s="17" t="str">
        <f>IF(SUM('Control Sample Data'!J$3:J$98)&gt;10,IF(AND(ISNUMBER('Control Sample Data'!J355),'Control Sample Data'!J355&lt;$B$1,'Control Sample Data'!J355&gt;0),'Control Sample Data'!J355,$B$1),"")</f>
        <v/>
      </c>
      <c r="W356" s="17" t="str">
        <f>IF(SUM('Control Sample Data'!K$3:K$98)&gt;10,IF(AND(ISNUMBER('Control Sample Data'!K355),'Control Sample Data'!K355&lt;$B$1,'Control Sample Data'!K355&gt;0),'Control Sample Data'!K355,$B$1),"")</f>
        <v/>
      </c>
      <c r="X356" s="17" t="str">
        <f>IF(SUM('Control Sample Data'!L$3:L$98)&gt;10,IF(AND(ISNUMBER('Control Sample Data'!L355),'Control Sample Data'!L355&lt;$B$1,'Control Sample Data'!L355&gt;0),'Control Sample Data'!L355,$B$1),"")</f>
        <v/>
      </c>
      <c r="Y356" s="17" t="str">
        <f>IF(SUM('Control Sample Data'!M$3:M$98)&gt;10,IF(AND(ISNUMBER('Control Sample Data'!M355),'Control Sample Data'!M355&lt;$B$1,'Control Sample Data'!M355&gt;0),'Control Sample Data'!M355,$B$1),"")</f>
        <v/>
      </c>
      <c r="AT356" s="36" t="str">
        <f t="shared" si="216"/>
        <v/>
      </c>
      <c r="AU356" s="36" t="str">
        <f t="shared" si="217"/>
        <v/>
      </c>
      <c r="AV356" s="36" t="str">
        <f t="shared" si="218"/>
        <v/>
      </c>
      <c r="AW356" s="36" t="str">
        <f t="shared" si="219"/>
        <v/>
      </c>
      <c r="AX356" s="36" t="str">
        <f t="shared" si="220"/>
        <v/>
      </c>
      <c r="AY356" s="36" t="str">
        <f t="shared" si="221"/>
        <v/>
      </c>
      <c r="AZ356" s="36" t="str">
        <f t="shared" si="222"/>
        <v/>
      </c>
      <c r="BA356" s="36" t="str">
        <f t="shared" si="223"/>
        <v/>
      </c>
      <c r="BB356" s="36" t="str">
        <f t="shared" si="224"/>
        <v/>
      </c>
      <c r="BC356" s="36" t="str">
        <f t="shared" si="225"/>
        <v/>
      </c>
      <c r="BD356" s="36" t="str">
        <f t="shared" si="226"/>
        <v/>
      </c>
      <c r="BE356" s="36" t="str">
        <f t="shared" si="227"/>
        <v/>
      </c>
      <c r="BF356" s="36" t="str">
        <f t="shared" si="228"/>
        <v/>
      </c>
      <c r="BG356" s="36" t="str">
        <f t="shared" si="229"/>
        <v/>
      </c>
      <c r="BH356" s="36" t="str">
        <f t="shared" si="230"/>
        <v/>
      </c>
      <c r="BI356" s="36" t="str">
        <f t="shared" si="231"/>
        <v/>
      </c>
      <c r="BJ356" s="36" t="str">
        <f t="shared" si="232"/>
        <v/>
      </c>
      <c r="BK356" s="36" t="str">
        <f t="shared" si="233"/>
        <v/>
      </c>
      <c r="BL356" s="36" t="str">
        <f t="shared" si="234"/>
        <v/>
      </c>
      <c r="BM356" s="36" t="str">
        <f t="shared" si="235"/>
        <v/>
      </c>
      <c r="BN356" s="38" t="e">
        <f t="shared" ref="BN356:BN387" si="256">AVERAGE(AT356:BC356)</f>
        <v>#DIV/0!</v>
      </c>
      <c r="BO356" s="38" t="e">
        <f t="shared" ref="BO356:BO387" si="257">AVERAGE(BD356:BM356)</f>
        <v>#DIV/0!</v>
      </c>
      <c r="BP356" s="39" t="str">
        <f t="shared" si="236"/>
        <v/>
      </c>
      <c r="BQ356" s="39" t="str">
        <f t="shared" si="237"/>
        <v/>
      </c>
      <c r="BR356" s="39" t="str">
        <f t="shared" si="238"/>
        <v/>
      </c>
      <c r="BS356" s="39" t="str">
        <f t="shared" si="239"/>
        <v/>
      </c>
      <c r="BT356" s="39" t="str">
        <f t="shared" si="240"/>
        <v/>
      </c>
      <c r="BU356" s="39" t="str">
        <f t="shared" si="241"/>
        <v/>
      </c>
      <c r="BV356" s="39" t="str">
        <f t="shared" si="242"/>
        <v/>
      </c>
      <c r="BW356" s="39" t="str">
        <f t="shared" si="243"/>
        <v/>
      </c>
      <c r="BX356" s="39" t="str">
        <f t="shared" si="244"/>
        <v/>
      </c>
      <c r="BY356" s="39" t="str">
        <f t="shared" si="245"/>
        <v/>
      </c>
      <c r="BZ356" s="39" t="str">
        <f t="shared" si="246"/>
        <v/>
      </c>
      <c r="CA356" s="39" t="str">
        <f t="shared" si="247"/>
        <v/>
      </c>
      <c r="CB356" s="39" t="str">
        <f t="shared" si="248"/>
        <v/>
      </c>
      <c r="CC356" s="39" t="str">
        <f t="shared" si="249"/>
        <v/>
      </c>
      <c r="CD356" s="39" t="str">
        <f t="shared" si="250"/>
        <v/>
      </c>
      <c r="CE356" s="39" t="str">
        <f t="shared" si="251"/>
        <v/>
      </c>
      <c r="CF356" s="39" t="str">
        <f t="shared" si="252"/>
        <v/>
      </c>
      <c r="CG356" s="39" t="str">
        <f t="shared" si="253"/>
        <v/>
      </c>
      <c r="CH356" s="39" t="str">
        <f t="shared" si="254"/>
        <v/>
      </c>
      <c r="CI356" s="39" t="str">
        <f t="shared" si="255"/>
        <v/>
      </c>
    </row>
    <row r="357" spans="1:87">
      <c r="A357" s="18"/>
      <c r="B357" s="15" t="str">
        <f>'Gene Table'!E356</f>
        <v>mmu-miR-5617-5p</v>
      </c>
      <c r="C357" s="15" t="str">
        <f>'Gene Table'!B356</f>
        <v>O18</v>
      </c>
      <c r="D357" s="16" t="str">
        <f>IF(SUM('Test Sample Data'!D$3:D$98)&gt;10,IF(AND(ISNUMBER('Test Sample Data'!D356),'Test Sample Data'!D356&lt;$B$1,'Test Sample Data'!D356&gt;0),'Test Sample Data'!D356,$B$1),"")</f>
        <v/>
      </c>
      <c r="E357" s="17" t="str">
        <f>IF(SUM('Test Sample Data'!E$3:E$98)&gt;10,IF(AND(ISNUMBER('Test Sample Data'!E356),'Test Sample Data'!E356&lt;$B$1,'Test Sample Data'!E356&gt;0),'Test Sample Data'!E356,$B$1),"")</f>
        <v/>
      </c>
      <c r="F357" s="17" t="str">
        <f>IF(SUM('Test Sample Data'!F$3:F$98)&gt;10,IF(AND(ISNUMBER('Test Sample Data'!F356),'Test Sample Data'!F356&lt;$B$1,'Test Sample Data'!F356&gt;0),'Test Sample Data'!F356,$B$1),"")</f>
        <v/>
      </c>
      <c r="G357" s="17" t="str">
        <f>IF(SUM('Test Sample Data'!G$3:G$98)&gt;10,IF(AND(ISNUMBER('Test Sample Data'!G356),'Test Sample Data'!G356&lt;$B$1,'Test Sample Data'!G356&gt;0),'Test Sample Data'!G356,$B$1),"")</f>
        <v/>
      </c>
      <c r="H357" s="17" t="str">
        <f>IF(SUM('Test Sample Data'!H$3:H$98)&gt;10,IF(AND(ISNUMBER('Test Sample Data'!H356),'Test Sample Data'!H356&lt;$B$1,'Test Sample Data'!H356&gt;0),'Test Sample Data'!H356,$B$1),"")</f>
        <v/>
      </c>
      <c r="I357" s="17" t="str">
        <f>IF(SUM('Test Sample Data'!I$3:I$98)&gt;10,IF(AND(ISNUMBER('Test Sample Data'!I356),'Test Sample Data'!I356&lt;$B$1,'Test Sample Data'!I356&gt;0),'Test Sample Data'!I356,$B$1),"")</f>
        <v/>
      </c>
      <c r="J357" s="17" t="str">
        <f>IF(SUM('Test Sample Data'!J$3:J$98)&gt;10,IF(AND(ISNUMBER('Test Sample Data'!J356),'Test Sample Data'!J356&lt;$B$1,'Test Sample Data'!J356&gt;0),'Test Sample Data'!J356,$B$1),"")</f>
        <v/>
      </c>
      <c r="K357" s="17" t="str">
        <f>IF(SUM('Test Sample Data'!K$3:K$98)&gt;10,IF(AND(ISNUMBER('Test Sample Data'!K356),'Test Sample Data'!K356&lt;$B$1,'Test Sample Data'!K356&gt;0),'Test Sample Data'!K356,$B$1),"")</f>
        <v/>
      </c>
      <c r="L357" s="17" t="str">
        <f>IF(SUM('Test Sample Data'!L$3:L$98)&gt;10,IF(AND(ISNUMBER('Test Sample Data'!L356),'Test Sample Data'!L356&lt;$B$1,'Test Sample Data'!L356&gt;0),'Test Sample Data'!L356,$B$1),"")</f>
        <v/>
      </c>
      <c r="M357" s="17" t="str">
        <f>IF(SUM('Test Sample Data'!M$3:M$98)&gt;10,IF(AND(ISNUMBER('Test Sample Data'!M356),'Test Sample Data'!M356&lt;$B$1,'Test Sample Data'!M356&gt;0),'Test Sample Data'!M356,$B$1),"")</f>
        <v/>
      </c>
      <c r="N357" s="17" t="str">
        <f>'Gene Table'!E356</f>
        <v>mmu-miR-5617-5p</v>
      </c>
      <c r="O357" s="17" t="str">
        <f>'Gene Table'!B356</f>
        <v>O18</v>
      </c>
      <c r="P357" s="17" t="str">
        <f>IF(SUM('Control Sample Data'!D$3:D$98)&gt;10,IF(AND(ISNUMBER('Control Sample Data'!D356),'Control Sample Data'!D356&lt;$B$1,'Control Sample Data'!D356&gt;0),'Control Sample Data'!D356,$B$1),"")</f>
        <v/>
      </c>
      <c r="Q357" s="17" t="str">
        <f>IF(SUM('Control Sample Data'!E$3:E$98)&gt;10,IF(AND(ISNUMBER('Control Sample Data'!E356),'Control Sample Data'!E356&lt;$B$1,'Control Sample Data'!E356&gt;0),'Control Sample Data'!E356,$B$1),"")</f>
        <v/>
      </c>
      <c r="R357" s="17" t="str">
        <f>IF(SUM('Control Sample Data'!F$3:F$98)&gt;10,IF(AND(ISNUMBER('Control Sample Data'!F356),'Control Sample Data'!F356&lt;$B$1,'Control Sample Data'!F356&gt;0),'Control Sample Data'!F356,$B$1),"")</f>
        <v/>
      </c>
      <c r="S357" s="17" t="str">
        <f>IF(SUM('Control Sample Data'!G$3:G$98)&gt;10,IF(AND(ISNUMBER('Control Sample Data'!G356),'Control Sample Data'!G356&lt;$B$1,'Control Sample Data'!G356&gt;0),'Control Sample Data'!G356,$B$1),"")</f>
        <v/>
      </c>
      <c r="T357" s="17" t="str">
        <f>IF(SUM('Control Sample Data'!H$3:H$98)&gt;10,IF(AND(ISNUMBER('Control Sample Data'!H356),'Control Sample Data'!H356&lt;$B$1,'Control Sample Data'!H356&gt;0),'Control Sample Data'!H356,$B$1),"")</f>
        <v/>
      </c>
      <c r="U357" s="17" t="str">
        <f>IF(SUM('Control Sample Data'!I$3:I$98)&gt;10,IF(AND(ISNUMBER('Control Sample Data'!I356),'Control Sample Data'!I356&lt;$B$1,'Control Sample Data'!I356&gt;0),'Control Sample Data'!I356,$B$1),"")</f>
        <v/>
      </c>
      <c r="V357" s="17" t="str">
        <f>IF(SUM('Control Sample Data'!J$3:J$98)&gt;10,IF(AND(ISNUMBER('Control Sample Data'!J356),'Control Sample Data'!J356&lt;$B$1,'Control Sample Data'!J356&gt;0),'Control Sample Data'!J356,$B$1),"")</f>
        <v/>
      </c>
      <c r="W357" s="17" t="str">
        <f>IF(SUM('Control Sample Data'!K$3:K$98)&gt;10,IF(AND(ISNUMBER('Control Sample Data'!K356),'Control Sample Data'!K356&lt;$B$1,'Control Sample Data'!K356&gt;0),'Control Sample Data'!K356,$B$1),"")</f>
        <v/>
      </c>
      <c r="X357" s="17" t="str">
        <f>IF(SUM('Control Sample Data'!L$3:L$98)&gt;10,IF(AND(ISNUMBER('Control Sample Data'!L356),'Control Sample Data'!L356&lt;$B$1,'Control Sample Data'!L356&gt;0),'Control Sample Data'!L356,$B$1),"")</f>
        <v/>
      </c>
      <c r="Y357" s="17" t="str">
        <f>IF(SUM('Control Sample Data'!M$3:M$98)&gt;10,IF(AND(ISNUMBER('Control Sample Data'!M356),'Control Sample Data'!M356&lt;$B$1,'Control Sample Data'!M356&gt;0),'Control Sample Data'!M356,$B$1),"")</f>
        <v/>
      </c>
      <c r="AT357" s="36" t="str">
        <f t="shared" si="216"/>
        <v/>
      </c>
      <c r="AU357" s="36" t="str">
        <f t="shared" si="217"/>
        <v/>
      </c>
      <c r="AV357" s="36" t="str">
        <f t="shared" si="218"/>
        <v/>
      </c>
      <c r="AW357" s="36" t="str">
        <f t="shared" si="219"/>
        <v/>
      </c>
      <c r="AX357" s="36" t="str">
        <f t="shared" si="220"/>
        <v/>
      </c>
      <c r="AY357" s="36" t="str">
        <f t="shared" si="221"/>
        <v/>
      </c>
      <c r="AZ357" s="36" t="str">
        <f t="shared" si="222"/>
        <v/>
      </c>
      <c r="BA357" s="36" t="str">
        <f t="shared" si="223"/>
        <v/>
      </c>
      <c r="BB357" s="36" t="str">
        <f t="shared" si="224"/>
        <v/>
      </c>
      <c r="BC357" s="36" t="str">
        <f t="shared" si="225"/>
        <v/>
      </c>
      <c r="BD357" s="36" t="str">
        <f t="shared" si="226"/>
        <v/>
      </c>
      <c r="BE357" s="36" t="str">
        <f t="shared" si="227"/>
        <v/>
      </c>
      <c r="BF357" s="36" t="str">
        <f t="shared" si="228"/>
        <v/>
      </c>
      <c r="BG357" s="36" t="str">
        <f t="shared" si="229"/>
        <v/>
      </c>
      <c r="BH357" s="36" t="str">
        <f t="shared" si="230"/>
        <v/>
      </c>
      <c r="BI357" s="36" t="str">
        <f t="shared" si="231"/>
        <v/>
      </c>
      <c r="BJ357" s="36" t="str">
        <f t="shared" si="232"/>
        <v/>
      </c>
      <c r="BK357" s="36" t="str">
        <f t="shared" si="233"/>
        <v/>
      </c>
      <c r="BL357" s="36" t="str">
        <f t="shared" si="234"/>
        <v/>
      </c>
      <c r="BM357" s="36" t="str">
        <f t="shared" si="235"/>
        <v/>
      </c>
      <c r="BN357" s="38" t="e">
        <f t="shared" si="256"/>
        <v>#DIV/0!</v>
      </c>
      <c r="BO357" s="38" t="e">
        <f t="shared" si="257"/>
        <v>#DIV/0!</v>
      </c>
      <c r="BP357" s="39" t="str">
        <f t="shared" si="236"/>
        <v/>
      </c>
      <c r="BQ357" s="39" t="str">
        <f t="shared" si="237"/>
        <v/>
      </c>
      <c r="BR357" s="39" t="str">
        <f t="shared" si="238"/>
        <v/>
      </c>
      <c r="BS357" s="39" t="str">
        <f t="shared" si="239"/>
        <v/>
      </c>
      <c r="BT357" s="39" t="str">
        <f t="shared" si="240"/>
        <v/>
      </c>
      <c r="BU357" s="39" t="str">
        <f t="shared" si="241"/>
        <v/>
      </c>
      <c r="BV357" s="39" t="str">
        <f t="shared" si="242"/>
        <v/>
      </c>
      <c r="BW357" s="39" t="str">
        <f t="shared" si="243"/>
        <v/>
      </c>
      <c r="BX357" s="39" t="str">
        <f t="shared" si="244"/>
        <v/>
      </c>
      <c r="BY357" s="39" t="str">
        <f t="shared" si="245"/>
        <v/>
      </c>
      <c r="BZ357" s="39" t="str">
        <f t="shared" si="246"/>
        <v/>
      </c>
      <c r="CA357" s="39" t="str">
        <f t="shared" si="247"/>
        <v/>
      </c>
      <c r="CB357" s="39" t="str">
        <f t="shared" si="248"/>
        <v/>
      </c>
      <c r="CC357" s="39" t="str">
        <f t="shared" si="249"/>
        <v/>
      </c>
      <c r="CD357" s="39" t="str">
        <f t="shared" si="250"/>
        <v/>
      </c>
      <c r="CE357" s="39" t="str">
        <f t="shared" si="251"/>
        <v/>
      </c>
      <c r="CF357" s="39" t="str">
        <f t="shared" si="252"/>
        <v/>
      </c>
      <c r="CG357" s="39" t="str">
        <f t="shared" si="253"/>
        <v/>
      </c>
      <c r="CH357" s="39" t="str">
        <f t="shared" si="254"/>
        <v/>
      </c>
      <c r="CI357" s="39" t="str">
        <f t="shared" si="255"/>
        <v/>
      </c>
    </row>
    <row r="358" spans="1:87">
      <c r="A358" s="18"/>
      <c r="B358" s="15" t="str">
        <f>'Gene Table'!E357</f>
        <v>mmu-miR-5135</v>
      </c>
      <c r="C358" s="15" t="str">
        <f>'Gene Table'!B357</f>
        <v>O19</v>
      </c>
      <c r="D358" s="16" t="str">
        <f>IF(SUM('Test Sample Data'!D$3:D$98)&gt;10,IF(AND(ISNUMBER('Test Sample Data'!D357),'Test Sample Data'!D357&lt;$B$1,'Test Sample Data'!D357&gt;0),'Test Sample Data'!D357,$B$1),"")</f>
        <v/>
      </c>
      <c r="E358" s="17" t="str">
        <f>IF(SUM('Test Sample Data'!E$3:E$98)&gt;10,IF(AND(ISNUMBER('Test Sample Data'!E357),'Test Sample Data'!E357&lt;$B$1,'Test Sample Data'!E357&gt;0),'Test Sample Data'!E357,$B$1),"")</f>
        <v/>
      </c>
      <c r="F358" s="17" t="str">
        <f>IF(SUM('Test Sample Data'!F$3:F$98)&gt;10,IF(AND(ISNUMBER('Test Sample Data'!F357),'Test Sample Data'!F357&lt;$B$1,'Test Sample Data'!F357&gt;0),'Test Sample Data'!F357,$B$1),"")</f>
        <v/>
      </c>
      <c r="G358" s="17" t="str">
        <f>IF(SUM('Test Sample Data'!G$3:G$98)&gt;10,IF(AND(ISNUMBER('Test Sample Data'!G357),'Test Sample Data'!G357&lt;$B$1,'Test Sample Data'!G357&gt;0),'Test Sample Data'!G357,$B$1),"")</f>
        <v/>
      </c>
      <c r="H358" s="17" t="str">
        <f>IF(SUM('Test Sample Data'!H$3:H$98)&gt;10,IF(AND(ISNUMBER('Test Sample Data'!H357),'Test Sample Data'!H357&lt;$B$1,'Test Sample Data'!H357&gt;0),'Test Sample Data'!H357,$B$1),"")</f>
        <v/>
      </c>
      <c r="I358" s="17" t="str">
        <f>IF(SUM('Test Sample Data'!I$3:I$98)&gt;10,IF(AND(ISNUMBER('Test Sample Data'!I357),'Test Sample Data'!I357&lt;$B$1,'Test Sample Data'!I357&gt;0),'Test Sample Data'!I357,$B$1),"")</f>
        <v/>
      </c>
      <c r="J358" s="17" t="str">
        <f>IF(SUM('Test Sample Data'!J$3:J$98)&gt;10,IF(AND(ISNUMBER('Test Sample Data'!J357),'Test Sample Data'!J357&lt;$B$1,'Test Sample Data'!J357&gt;0),'Test Sample Data'!J357,$B$1),"")</f>
        <v/>
      </c>
      <c r="K358" s="17" t="str">
        <f>IF(SUM('Test Sample Data'!K$3:K$98)&gt;10,IF(AND(ISNUMBER('Test Sample Data'!K357),'Test Sample Data'!K357&lt;$B$1,'Test Sample Data'!K357&gt;0),'Test Sample Data'!K357,$B$1),"")</f>
        <v/>
      </c>
      <c r="L358" s="17" t="str">
        <f>IF(SUM('Test Sample Data'!L$3:L$98)&gt;10,IF(AND(ISNUMBER('Test Sample Data'!L357),'Test Sample Data'!L357&lt;$B$1,'Test Sample Data'!L357&gt;0),'Test Sample Data'!L357,$B$1),"")</f>
        <v/>
      </c>
      <c r="M358" s="17" t="str">
        <f>IF(SUM('Test Sample Data'!M$3:M$98)&gt;10,IF(AND(ISNUMBER('Test Sample Data'!M357),'Test Sample Data'!M357&lt;$B$1,'Test Sample Data'!M357&gt;0),'Test Sample Data'!M357,$B$1),"")</f>
        <v/>
      </c>
      <c r="N358" s="17" t="str">
        <f>'Gene Table'!E357</f>
        <v>mmu-miR-5135</v>
      </c>
      <c r="O358" s="17" t="str">
        <f>'Gene Table'!B357</f>
        <v>O19</v>
      </c>
      <c r="P358" s="17" t="str">
        <f>IF(SUM('Control Sample Data'!D$3:D$98)&gt;10,IF(AND(ISNUMBER('Control Sample Data'!D357),'Control Sample Data'!D357&lt;$B$1,'Control Sample Data'!D357&gt;0),'Control Sample Data'!D357,$B$1),"")</f>
        <v/>
      </c>
      <c r="Q358" s="17" t="str">
        <f>IF(SUM('Control Sample Data'!E$3:E$98)&gt;10,IF(AND(ISNUMBER('Control Sample Data'!E357),'Control Sample Data'!E357&lt;$B$1,'Control Sample Data'!E357&gt;0),'Control Sample Data'!E357,$B$1),"")</f>
        <v/>
      </c>
      <c r="R358" s="17" t="str">
        <f>IF(SUM('Control Sample Data'!F$3:F$98)&gt;10,IF(AND(ISNUMBER('Control Sample Data'!F357),'Control Sample Data'!F357&lt;$B$1,'Control Sample Data'!F357&gt;0),'Control Sample Data'!F357,$B$1),"")</f>
        <v/>
      </c>
      <c r="S358" s="17" t="str">
        <f>IF(SUM('Control Sample Data'!G$3:G$98)&gt;10,IF(AND(ISNUMBER('Control Sample Data'!G357),'Control Sample Data'!G357&lt;$B$1,'Control Sample Data'!G357&gt;0),'Control Sample Data'!G357,$B$1),"")</f>
        <v/>
      </c>
      <c r="T358" s="17" t="str">
        <f>IF(SUM('Control Sample Data'!H$3:H$98)&gt;10,IF(AND(ISNUMBER('Control Sample Data'!H357),'Control Sample Data'!H357&lt;$B$1,'Control Sample Data'!H357&gt;0),'Control Sample Data'!H357,$B$1),"")</f>
        <v/>
      </c>
      <c r="U358" s="17" t="str">
        <f>IF(SUM('Control Sample Data'!I$3:I$98)&gt;10,IF(AND(ISNUMBER('Control Sample Data'!I357),'Control Sample Data'!I357&lt;$B$1,'Control Sample Data'!I357&gt;0),'Control Sample Data'!I357,$B$1),"")</f>
        <v/>
      </c>
      <c r="V358" s="17" t="str">
        <f>IF(SUM('Control Sample Data'!J$3:J$98)&gt;10,IF(AND(ISNUMBER('Control Sample Data'!J357),'Control Sample Data'!J357&lt;$B$1,'Control Sample Data'!J357&gt;0),'Control Sample Data'!J357,$B$1),"")</f>
        <v/>
      </c>
      <c r="W358" s="17" t="str">
        <f>IF(SUM('Control Sample Data'!K$3:K$98)&gt;10,IF(AND(ISNUMBER('Control Sample Data'!K357),'Control Sample Data'!K357&lt;$B$1,'Control Sample Data'!K357&gt;0),'Control Sample Data'!K357,$B$1),"")</f>
        <v/>
      </c>
      <c r="X358" s="17" t="str">
        <f>IF(SUM('Control Sample Data'!L$3:L$98)&gt;10,IF(AND(ISNUMBER('Control Sample Data'!L357),'Control Sample Data'!L357&lt;$B$1,'Control Sample Data'!L357&gt;0),'Control Sample Data'!L357,$B$1),"")</f>
        <v/>
      </c>
      <c r="Y358" s="17" t="str">
        <f>IF(SUM('Control Sample Data'!M$3:M$98)&gt;10,IF(AND(ISNUMBER('Control Sample Data'!M357),'Control Sample Data'!M357&lt;$B$1,'Control Sample Data'!M357&gt;0),'Control Sample Data'!M357,$B$1),"")</f>
        <v/>
      </c>
      <c r="AT358" s="36" t="str">
        <f t="shared" si="216"/>
        <v/>
      </c>
      <c r="AU358" s="36" t="str">
        <f t="shared" si="217"/>
        <v/>
      </c>
      <c r="AV358" s="36" t="str">
        <f t="shared" si="218"/>
        <v/>
      </c>
      <c r="AW358" s="36" t="str">
        <f t="shared" si="219"/>
        <v/>
      </c>
      <c r="AX358" s="36" t="str">
        <f t="shared" si="220"/>
        <v/>
      </c>
      <c r="AY358" s="36" t="str">
        <f t="shared" si="221"/>
        <v/>
      </c>
      <c r="AZ358" s="36" t="str">
        <f t="shared" si="222"/>
        <v/>
      </c>
      <c r="BA358" s="36" t="str">
        <f t="shared" si="223"/>
        <v/>
      </c>
      <c r="BB358" s="36" t="str">
        <f t="shared" si="224"/>
        <v/>
      </c>
      <c r="BC358" s="36" t="str">
        <f t="shared" si="225"/>
        <v/>
      </c>
      <c r="BD358" s="36" t="str">
        <f t="shared" si="226"/>
        <v/>
      </c>
      <c r="BE358" s="36" t="str">
        <f t="shared" si="227"/>
        <v/>
      </c>
      <c r="BF358" s="36" t="str">
        <f t="shared" si="228"/>
        <v/>
      </c>
      <c r="BG358" s="36" t="str">
        <f t="shared" si="229"/>
        <v/>
      </c>
      <c r="BH358" s="36" t="str">
        <f t="shared" si="230"/>
        <v/>
      </c>
      <c r="BI358" s="36" t="str">
        <f t="shared" si="231"/>
        <v/>
      </c>
      <c r="BJ358" s="36" t="str">
        <f t="shared" si="232"/>
        <v/>
      </c>
      <c r="BK358" s="36" t="str">
        <f t="shared" si="233"/>
        <v/>
      </c>
      <c r="BL358" s="36" t="str">
        <f t="shared" si="234"/>
        <v/>
      </c>
      <c r="BM358" s="36" t="str">
        <f t="shared" si="235"/>
        <v/>
      </c>
      <c r="BN358" s="38" t="e">
        <f t="shared" si="256"/>
        <v>#DIV/0!</v>
      </c>
      <c r="BO358" s="38" t="e">
        <f t="shared" si="257"/>
        <v>#DIV/0!</v>
      </c>
      <c r="BP358" s="39" t="str">
        <f t="shared" si="236"/>
        <v/>
      </c>
      <c r="BQ358" s="39" t="str">
        <f t="shared" si="237"/>
        <v/>
      </c>
      <c r="BR358" s="39" t="str">
        <f t="shared" si="238"/>
        <v/>
      </c>
      <c r="BS358" s="39" t="str">
        <f t="shared" si="239"/>
        <v/>
      </c>
      <c r="BT358" s="39" t="str">
        <f t="shared" si="240"/>
        <v/>
      </c>
      <c r="BU358" s="39" t="str">
        <f t="shared" si="241"/>
        <v/>
      </c>
      <c r="BV358" s="39" t="str">
        <f t="shared" si="242"/>
        <v/>
      </c>
      <c r="BW358" s="39" t="str">
        <f t="shared" si="243"/>
        <v/>
      </c>
      <c r="BX358" s="39" t="str">
        <f t="shared" si="244"/>
        <v/>
      </c>
      <c r="BY358" s="39" t="str">
        <f t="shared" si="245"/>
        <v/>
      </c>
      <c r="BZ358" s="39" t="str">
        <f t="shared" si="246"/>
        <v/>
      </c>
      <c r="CA358" s="39" t="str">
        <f t="shared" si="247"/>
        <v/>
      </c>
      <c r="CB358" s="39" t="str">
        <f t="shared" si="248"/>
        <v/>
      </c>
      <c r="CC358" s="39" t="str">
        <f t="shared" si="249"/>
        <v/>
      </c>
      <c r="CD358" s="39" t="str">
        <f t="shared" si="250"/>
        <v/>
      </c>
      <c r="CE358" s="39" t="str">
        <f t="shared" si="251"/>
        <v/>
      </c>
      <c r="CF358" s="39" t="str">
        <f t="shared" si="252"/>
        <v/>
      </c>
      <c r="CG358" s="39" t="str">
        <f t="shared" si="253"/>
        <v/>
      </c>
      <c r="CH358" s="39" t="str">
        <f t="shared" si="254"/>
        <v/>
      </c>
      <c r="CI358" s="39" t="str">
        <f t="shared" si="255"/>
        <v/>
      </c>
    </row>
    <row r="359" spans="1:87">
      <c r="A359" s="18"/>
      <c r="B359" s="15" t="str">
        <f>'Gene Table'!E358</f>
        <v>mmu-miR-5617-3p</v>
      </c>
      <c r="C359" s="15" t="str">
        <f>'Gene Table'!B358</f>
        <v>O20</v>
      </c>
      <c r="D359" s="16" t="str">
        <f>IF(SUM('Test Sample Data'!D$3:D$98)&gt;10,IF(AND(ISNUMBER('Test Sample Data'!D358),'Test Sample Data'!D358&lt;$B$1,'Test Sample Data'!D358&gt;0),'Test Sample Data'!D358,$B$1),"")</f>
        <v/>
      </c>
      <c r="E359" s="17" t="str">
        <f>IF(SUM('Test Sample Data'!E$3:E$98)&gt;10,IF(AND(ISNUMBER('Test Sample Data'!E358),'Test Sample Data'!E358&lt;$B$1,'Test Sample Data'!E358&gt;0),'Test Sample Data'!E358,$B$1),"")</f>
        <v/>
      </c>
      <c r="F359" s="17" t="str">
        <f>IF(SUM('Test Sample Data'!F$3:F$98)&gt;10,IF(AND(ISNUMBER('Test Sample Data'!F358),'Test Sample Data'!F358&lt;$B$1,'Test Sample Data'!F358&gt;0),'Test Sample Data'!F358,$B$1),"")</f>
        <v/>
      </c>
      <c r="G359" s="17" t="str">
        <f>IF(SUM('Test Sample Data'!G$3:G$98)&gt;10,IF(AND(ISNUMBER('Test Sample Data'!G358),'Test Sample Data'!G358&lt;$B$1,'Test Sample Data'!G358&gt;0),'Test Sample Data'!G358,$B$1),"")</f>
        <v/>
      </c>
      <c r="H359" s="17" t="str">
        <f>IF(SUM('Test Sample Data'!H$3:H$98)&gt;10,IF(AND(ISNUMBER('Test Sample Data'!H358),'Test Sample Data'!H358&lt;$B$1,'Test Sample Data'!H358&gt;0),'Test Sample Data'!H358,$B$1),"")</f>
        <v/>
      </c>
      <c r="I359" s="17" t="str">
        <f>IF(SUM('Test Sample Data'!I$3:I$98)&gt;10,IF(AND(ISNUMBER('Test Sample Data'!I358),'Test Sample Data'!I358&lt;$B$1,'Test Sample Data'!I358&gt;0),'Test Sample Data'!I358,$B$1),"")</f>
        <v/>
      </c>
      <c r="J359" s="17" t="str">
        <f>IF(SUM('Test Sample Data'!J$3:J$98)&gt;10,IF(AND(ISNUMBER('Test Sample Data'!J358),'Test Sample Data'!J358&lt;$B$1,'Test Sample Data'!J358&gt;0),'Test Sample Data'!J358,$B$1),"")</f>
        <v/>
      </c>
      <c r="K359" s="17" t="str">
        <f>IF(SUM('Test Sample Data'!K$3:K$98)&gt;10,IF(AND(ISNUMBER('Test Sample Data'!K358),'Test Sample Data'!K358&lt;$B$1,'Test Sample Data'!K358&gt;0),'Test Sample Data'!K358,$B$1),"")</f>
        <v/>
      </c>
      <c r="L359" s="17" t="str">
        <f>IF(SUM('Test Sample Data'!L$3:L$98)&gt;10,IF(AND(ISNUMBER('Test Sample Data'!L358),'Test Sample Data'!L358&lt;$B$1,'Test Sample Data'!L358&gt;0),'Test Sample Data'!L358,$B$1),"")</f>
        <v/>
      </c>
      <c r="M359" s="17" t="str">
        <f>IF(SUM('Test Sample Data'!M$3:M$98)&gt;10,IF(AND(ISNUMBER('Test Sample Data'!M358),'Test Sample Data'!M358&lt;$B$1,'Test Sample Data'!M358&gt;0),'Test Sample Data'!M358,$B$1),"")</f>
        <v/>
      </c>
      <c r="N359" s="17" t="str">
        <f>'Gene Table'!E358</f>
        <v>mmu-miR-5617-3p</v>
      </c>
      <c r="O359" s="17" t="str">
        <f>'Gene Table'!B358</f>
        <v>O20</v>
      </c>
      <c r="P359" s="17" t="str">
        <f>IF(SUM('Control Sample Data'!D$3:D$98)&gt;10,IF(AND(ISNUMBER('Control Sample Data'!D358),'Control Sample Data'!D358&lt;$B$1,'Control Sample Data'!D358&gt;0),'Control Sample Data'!D358,$B$1),"")</f>
        <v/>
      </c>
      <c r="Q359" s="17" t="str">
        <f>IF(SUM('Control Sample Data'!E$3:E$98)&gt;10,IF(AND(ISNUMBER('Control Sample Data'!E358),'Control Sample Data'!E358&lt;$B$1,'Control Sample Data'!E358&gt;0),'Control Sample Data'!E358,$B$1),"")</f>
        <v/>
      </c>
      <c r="R359" s="17" t="str">
        <f>IF(SUM('Control Sample Data'!F$3:F$98)&gt;10,IF(AND(ISNUMBER('Control Sample Data'!F358),'Control Sample Data'!F358&lt;$B$1,'Control Sample Data'!F358&gt;0),'Control Sample Data'!F358,$B$1),"")</f>
        <v/>
      </c>
      <c r="S359" s="17" t="str">
        <f>IF(SUM('Control Sample Data'!G$3:G$98)&gt;10,IF(AND(ISNUMBER('Control Sample Data'!G358),'Control Sample Data'!G358&lt;$B$1,'Control Sample Data'!G358&gt;0),'Control Sample Data'!G358,$B$1),"")</f>
        <v/>
      </c>
      <c r="T359" s="17" t="str">
        <f>IF(SUM('Control Sample Data'!H$3:H$98)&gt;10,IF(AND(ISNUMBER('Control Sample Data'!H358),'Control Sample Data'!H358&lt;$B$1,'Control Sample Data'!H358&gt;0),'Control Sample Data'!H358,$B$1),"")</f>
        <v/>
      </c>
      <c r="U359" s="17" t="str">
        <f>IF(SUM('Control Sample Data'!I$3:I$98)&gt;10,IF(AND(ISNUMBER('Control Sample Data'!I358),'Control Sample Data'!I358&lt;$B$1,'Control Sample Data'!I358&gt;0),'Control Sample Data'!I358,$B$1),"")</f>
        <v/>
      </c>
      <c r="V359" s="17" t="str">
        <f>IF(SUM('Control Sample Data'!J$3:J$98)&gt;10,IF(AND(ISNUMBER('Control Sample Data'!J358),'Control Sample Data'!J358&lt;$B$1,'Control Sample Data'!J358&gt;0),'Control Sample Data'!J358,$B$1),"")</f>
        <v/>
      </c>
      <c r="W359" s="17" t="str">
        <f>IF(SUM('Control Sample Data'!K$3:K$98)&gt;10,IF(AND(ISNUMBER('Control Sample Data'!K358),'Control Sample Data'!K358&lt;$B$1,'Control Sample Data'!K358&gt;0),'Control Sample Data'!K358,$B$1),"")</f>
        <v/>
      </c>
      <c r="X359" s="17" t="str">
        <f>IF(SUM('Control Sample Data'!L$3:L$98)&gt;10,IF(AND(ISNUMBER('Control Sample Data'!L358),'Control Sample Data'!L358&lt;$B$1,'Control Sample Data'!L358&gt;0),'Control Sample Data'!L358,$B$1),"")</f>
        <v/>
      </c>
      <c r="Y359" s="17" t="str">
        <f>IF(SUM('Control Sample Data'!M$3:M$98)&gt;10,IF(AND(ISNUMBER('Control Sample Data'!M358),'Control Sample Data'!M358&lt;$B$1,'Control Sample Data'!M358&gt;0),'Control Sample Data'!M358,$B$1),"")</f>
        <v/>
      </c>
      <c r="AT359" s="36" t="str">
        <f t="shared" si="216"/>
        <v/>
      </c>
      <c r="AU359" s="36" t="str">
        <f t="shared" si="217"/>
        <v/>
      </c>
      <c r="AV359" s="36" t="str">
        <f t="shared" si="218"/>
        <v/>
      </c>
      <c r="AW359" s="36" t="str">
        <f t="shared" si="219"/>
        <v/>
      </c>
      <c r="AX359" s="36" t="str">
        <f t="shared" si="220"/>
        <v/>
      </c>
      <c r="AY359" s="36" t="str">
        <f t="shared" si="221"/>
        <v/>
      </c>
      <c r="AZ359" s="36" t="str">
        <f t="shared" si="222"/>
        <v/>
      </c>
      <c r="BA359" s="36" t="str">
        <f t="shared" si="223"/>
        <v/>
      </c>
      <c r="BB359" s="36" t="str">
        <f t="shared" si="224"/>
        <v/>
      </c>
      <c r="BC359" s="36" t="str">
        <f t="shared" si="225"/>
        <v/>
      </c>
      <c r="BD359" s="36" t="str">
        <f t="shared" si="226"/>
        <v/>
      </c>
      <c r="BE359" s="36" t="str">
        <f t="shared" si="227"/>
        <v/>
      </c>
      <c r="BF359" s="36" t="str">
        <f t="shared" si="228"/>
        <v/>
      </c>
      <c r="BG359" s="36" t="str">
        <f t="shared" si="229"/>
        <v/>
      </c>
      <c r="BH359" s="36" t="str">
        <f t="shared" si="230"/>
        <v/>
      </c>
      <c r="BI359" s="36" t="str">
        <f t="shared" si="231"/>
        <v/>
      </c>
      <c r="BJ359" s="36" t="str">
        <f t="shared" si="232"/>
        <v/>
      </c>
      <c r="BK359" s="36" t="str">
        <f t="shared" si="233"/>
        <v/>
      </c>
      <c r="BL359" s="36" t="str">
        <f t="shared" si="234"/>
        <v/>
      </c>
      <c r="BM359" s="36" t="str">
        <f t="shared" si="235"/>
        <v/>
      </c>
      <c r="BN359" s="38" t="e">
        <f t="shared" si="256"/>
        <v>#DIV/0!</v>
      </c>
      <c r="BO359" s="38" t="e">
        <f t="shared" si="257"/>
        <v>#DIV/0!</v>
      </c>
      <c r="BP359" s="39" t="str">
        <f t="shared" si="236"/>
        <v/>
      </c>
      <c r="BQ359" s="39" t="str">
        <f t="shared" si="237"/>
        <v/>
      </c>
      <c r="BR359" s="39" t="str">
        <f t="shared" si="238"/>
        <v/>
      </c>
      <c r="BS359" s="39" t="str">
        <f t="shared" si="239"/>
        <v/>
      </c>
      <c r="BT359" s="39" t="str">
        <f t="shared" si="240"/>
        <v/>
      </c>
      <c r="BU359" s="39" t="str">
        <f t="shared" si="241"/>
        <v/>
      </c>
      <c r="BV359" s="39" t="str">
        <f t="shared" si="242"/>
        <v/>
      </c>
      <c r="BW359" s="39" t="str">
        <f t="shared" si="243"/>
        <v/>
      </c>
      <c r="BX359" s="39" t="str">
        <f t="shared" si="244"/>
        <v/>
      </c>
      <c r="BY359" s="39" t="str">
        <f t="shared" si="245"/>
        <v/>
      </c>
      <c r="BZ359" s="39" t="str">
        <f t="shared" si="246"/>
        <v/>
      </c>
      <c r="CA359" s="39" t="str">
        <f t="shared" si="247"/>
        <v/>
      </c>
      <c r="CB359" s="39" t="str">
        <f t="shared" si="248"/>
        <v/>
      </c>
      <c r="CC359" s="39" t="str">
        <f t="shared" si="249"/>
        <v/>
      </c>
      <c r="CD359" s="39" t="str">
        <f t="shared" si="250"/>
        <v/>
      </c>
      <c r="CE359" s="39" t="str">
        <f t="shared" si="251"/>
        <v/>
      </c>
      <c r="CF359" s="39" t="str">
        <f t="shared" si="252"/>
        <v/>
      </c>
      <c r="CG359" s="39" t="str">
        <f t="shared" si="253"/>
        <v/>
      </c>
      <c r="CH359" s="39" t="str">
        <f t="shared" si="254"/>
        <v/>
      </c>
      <c r="CI359" s="39" t="str">
        <f t="shared" si="255"/>
        <v/>
      </c>
    </row>
    <row r="360" spans="1:87">
      <c r="A360" s="18"/>
      <c r="B360" s="15" t="str">
        <f>'Gene Table'!E359</f>
        <v>mmu-miR-3544-5p</v>
      </c>
      <c r="C360" s="15" t="str">
        <f>'Gene Table'!B359</f>
        <v>O21</v>
      </c>
      <c r="D360" s="16" t="str">
        <f>IF(SUM('Test Sample Data'!D$3:D$98)&gt;10,IF(AND(ISNUMBER('Test Sample Data'!D359),'Test Sample Data'!D359&lt;$B$1,'Test Sample Data'!D359&gt;0),'Test Sample Data'!D359,$B$1),"")</f>
        <v/>
      </c>
      <c r="E360" s="17" t="str">
        <f>IF(SUM('Test Sample Data'!E$3:E$98)&gt;10,IF(AND(ISNUMBER('Test Sample Data'!E359),'Test Sample Data'!E359&lt;$B$1,'Test Sample Data'!E359&gt;0),'Test Sample Data'!E359,$B$1),"")</f>
        <v/>
      </c>
      <c r="F360" s="17" t="str">
        <f>IF(SUM('Test Sample Data'!F$3:F$98)&gt;10,IF(AND(ISNUMBER('Test Sample Data'!F359),'Test Sample Data'!F359&lt;$B$1,'Test Sample Data'!F359&gt;0),'Test Sample Data'!F359,$B$1),"")</f>
        <v/>
      </c>
      <c r="G360" s="17" t="str">
        <f>IF(SUM('Test Sample Data'!G$3:G$98)&gt;10,IF(AND(ISNUMBER('Test Sample Data'!G359),'Test Sample Data'!G359&lt;$B$1,'Test Sample Data'!G359&gt;0),'Test Sample Data'!G359,$B$1),"")</f>
        <v/>
      </c>
      <c r="H360" s="17" t="str">
        <f>IF(SUM('Test Sample Data'!H$3:H$98)&gt;10,IF(AND(ISNUMBER('Test Sample Data'!H359),'Test Sample Data'!H359&lt;$B$1,'Test Sample Data'!H359&gt;0),'Test Sample Data'!H359,$B$1),"")</f>
        <v/>
      </c>
      <c r="I360" s="17" t="str">
        <f>IF(SUM('Test Sample Data'!I$3:I$98)&gt;10,IF(AND(ISNUMBER('Test Sample Data'!I359),'Test Sample Data'!I359&lt;$B$1,'Test Sample Data'!I359&gt;0),'Test Sample Data'!I359,$B$1),"")</f>
        <v/>
      </c>
      <c r="J360" s="17" t="str">
        <f>IF(SUM('Test Sample Data'!J$3:J$98)&gt;10,IF(AND(ISNUMBER('Test Sample Data'!J359),'Test Sample Data'!J359&lt;$B$1,'Test Sample Data'!J359&gt;0),'Test Sample Data'!J359,$B$1),"")</f>
        <v/>
      </c>
      <c r="K360" s="17" t="str">
        <f>IF(SUM('Test Sample Data'!K$3:K$98)&gt;10,IF(AND(ISNUMBER('Test Sample Data'!K359),'Test Sample Data'!K359&lt;$B$1,'Test Sample Data'!K359&gt;0),'Test Sample Data'!K359,$B$1),"")</f>
        <v/>
      </c>
      <c r="L360" s="17" t="str">
        <f>IF(SUM('Test Sample Data'!L$3:L$98)&gt;10,IF(AND(ISNUMBER('Test Sample Data'!L359),'Test Sample Data'!L359&lt;$B$1,'Test Sample Data'!L359&gt;0),'Test Sample Data'!L359,$B$1),"")</f>
        <v/>
      </c>
      <c r="M360" s="17" t="str">
        <f>IF(SUM('Test Sample Data'!M$3:M$98)&gt;10,IF(AND(ISNUMBER('Test Sample Data'!M359),'Test Sample Data'!M359&lt;$B$1,'Test Sample Data'!M359&gt;0),'Test Sample Data'!M359,$B$1),"")</f>
        <v/>
      </c>
      <c r="N360" s="17" t="str">
        <f>'Gene Table'!E359</f>
        <v>mmu-miR-3544-5p</v>
      </c>
      <c r="O360" s="17" t="str">
        <f>'Gene Table'!B359</f>
        <v>O21</v>
      </c>
      <c r="P360" s="17" t="str">
        <f>IF(SUM('Control Sample Data'!D$3:D$98)&gt;10,IF(AND(ISNUMBER('Control Sample Data'!D359),'Control Sample Data'!D359&lt;$B$1,'Control Sample Data'!D359&gt;0),'Control Sample Data'!D359,$B$1),"")</f>
        <v/>
      </c>
      <c r="Q360" s="17" t="str">
        <f>IF(SUM('Control Sample Data'!E$3:E$98)&gt;10,IF(AND(ISNUMBER('Control Sample Data'!E359),'Control Sample Data'!E359&lt;$B$1,'Control Sample Data'!E359&gt;0),'Control Sample Data'!E359,$B$1),"")</f>
        <v/>
      </c>
      <c r="R360" s="17" t="str">
        <f>IF(SUM('Control Sample Data'!F$3:F$98)&gt;10,IF(AND(ISNUMBER('Control Sample Data'!F359),'Control Sample Data'!F359&lt;$B$1,'Control Sample Data'!F359&gt;0),'Control Sample Data'!F359,$B$1),"")</f>
        <v/>
      </c>
      <c r="S360" s="17" t="str">
        <f>IF(SUM('Control Sample Data'!G$3:G$98)&gt;10,IF(AND(ISNUMBER('Control Sample Data'!G359),'Control Sample Data'!G359&lt;$B$1,'Control Sample Data'!G359&gt;0),'Control Sample Data'!G359,$B$1),"")</f>
        <v/>
      </c>
      <c r="T360" s="17" t="str">
        <f>IF(SUM('Control Sample Data'!H$3:H$98)&gt;10,IF(AND(ISNUMBER('Control Sample Data'!H359),'Control Sample Data'!H359&lt;$B$1,'Control Sample Data'!H359&gt;0),'Control Sample Data'!H359,$B$1),"")</f>
        <v/>
      </c>
      <c r="U360" s="17" t="str">
        <f>IF(SUM('Control Sample Data'!I$3:I$98)&gt;10,IF(AND(ISNUMBER('Control Sample Data'!I359),'Control Sample Data'!I359&lt;$B$1,'Control Sample Data'!I359&gt;0),'Control Sample Data'!I359,$B$1),"")</f>
        <v/>
      </c>
      <c r="V360" s="17" t="str">
        <f>IF(SUM('Control Sample Data'!J$3:J$98)&gt;10,IF(AND(ISNUMBER('Control Sample Data'!J359),'Control Sample Data'!J359&lt;$B$1,'Control Sample Data'!J359&gt;0),'Control Sample Data'!J359,$B$1),"")</f>
        <v/>
      </c>
      <c r="W360" s="17" t="str">
        <f>IF(SUM('Control Sample Data'!K$3:K$98)&gt;10,IF(AND(ISNUMBER('Control Sample Data'!K359),'Control Sample Data'!K359&lt;$B$1,'Control Sample Data'!K359&gt;0),'Control Sample Data'!K359,$B$1),"")</f>
        <v/>
      </c>
      <c r="X360" s="17" t="str">
        <f>IF(SUM('Control Sample Data'!L$3:L$98)&gt;10,IF(AND(ISNUMBER('Control Sample Data'!L359),'Control Sample Data'!L359&lt;$B$1,'Control Sample Data'!L359&gt;0),'Control Sample Data'!L359,$B$1),"")</f>
        <v/>
      </c>
      <c r="Y360" s="17" t="str">
        <f>IF(SUM('Control Sample Data'!M$3:M$98)&gt;10,IF(AND(ISNUMBER('Control Sample Data'!M359),'Control Sample Data'!M359&lt;$B$1,'Control Sample Data'!M359&gt;0),'Control Sample Data'!M359,$B$1),"")</f>
        <v/>
      </c>
      <c r="AT360" s="36" t="str">
        <f t="shared" si="216"/>
        <v/>
      </c>
      <c r="AU360" s="36" t="str">
        <f t="shared" si="217"/>
        <v/>
      </c>
      <c r="AV360" s="36" t="str">
        <f t="shared" si="218"/>
        <v/>
      </c>
      <c r="AW360" s="36" t="str">
        <f t="shared" si="219"/>
        <v/>
      </c>
      <c r="AX360" s="36" t="str">
        <f t="shared" si="220"/>
        <v/>
      </c>
      <c r="AY360" s="36" t="str">
        <f t="shared" si="221"/>
        <v/>
      </c>
      <c r="AZ360" s="36" t="str">
        <f t="shared" si="222"/>
        <v/>
      </c>
      <c r="BA360" s="36" t="str">
        <f t="shared" si="223"/>
        <v/>
      </c>
      <c r="BB360" s="36" t="str">
        <f t="shared" si="224"/>
        <v/>
      </c>
      <c r="BC360" s="36" t="str">
        <f t="shared" si="225"/>
        <v/>
      </c>
      <c r="BD360" s="36" t="str">
        <f t="shared" si="226"/>
        <v/>
      </c>
      <c r="BE360" s="36" t="str">
        <f t="shared" si="227"/>
        <v/>
      </c>
      <c r="BF360" s="36" t="str">
        <f t="shared" si="228"/>
        <v/>
      </c>
      <c r="BG360" s="36" t="str">
        <f t="shared" si="229"/>
        <v/>
      </c>
      <c r="BH360" s="36" t="str">
        <f t="shared" si="230"/>
        <v/>
      </c>
      <c r="BI360" s="36" t="str">
        <f t="shared" si="231"/>
        <v/>
      </c>
      <c r="BJ360" s="36" t="str">
        <f t="shared" si="232"/>
        <v/>
      </c>
      <c r="BK360" s="36" t="str">
        <f t="shared" si="233"/>
        <v/>
      </c>
      <c r="BL360" s="36" t="str">
        <f t="shared" si="234"/>
        <v/>
      </c>
      <c r="BM360" s="36" t="str">
        <f t="shared" si="235"/>
        <v/>
      </c>
      <c r="BN360" s="38" t="e">
        <f t="shared" si="256"/>
        <v>#DIV/0!</v>
      </c>
      <c r="BO360" s="38" t="e">
        <f t="shared" si="257"/>
        <v>#DIV/0!</v>
      </c>
      <c r="BP360" s="39" t="str">
        <f t="shared" si="236"/>
        <v/>
      </c>
      <c r="BQ360" s="39" t="str">
        <f t="shared" si="237"/>
        <v/>
      </c>
      <c r="BR360" s="39" t="str">
        <f t="shared" si="238"/>
        <v/>
      </c>
      <c r="BS360" s="39" t="str">
        <f t="shared" si="239"/>
        <v/>
      </c>
      <c r="BT360" s="39" t="str">
        <f t="shared" si="240"/>
        <v/>
      </c>
      <c r="BU360" s="39" t="str">
        <f t="shared" si="241"/>
        <v/>
      </c>
      <c r="BV360" s="39" t="str">
        <f t="shared" si="242"/>
        <v/>
      </c>
      <c r="BW360" s="39" t="str">
        <f t="shared" si="243"/>
        <v/>
      </c>
      <c r="BX360" s="39" t="str">
        <f t="shared" si="244"/>
        <v/>
      </c>
      <c r="BY360" s="39" t="str">
        <f t="shared" si="245"/>
        <v/>
      </c>
      <c r="BZ360" s="39" t="str">
        <f t="shared" si="246"/>
        <v/>
      </c>
      <c r="CA360" s="39" t="str">
        <f t="shared" si="247"/>
        <v/>
      </c>
      <c r="CB360" s="39" t="str">
        <f t="shared" si="248"/>
        <v/>
      </c>
      <c r="CC360" s="39" t="str">
        <f t="shared" si="249"/>
        <v/>
      </c>
      <c r="CD360" s="39" t="str">
        <f t="shared" si="250"/>
        <v/>
      </c>
      <c r="CE360" s="39" t="str">
        <f t="shared" si="251"/>
        <v/>
      </c>
      <c r="CF360" s="39" t="str">
        <f t="shared" si="252"/>
        <v/>
      </c>
      <c r="CG360" s="39" t="str">
        <f t="shared" si="253"/>
        <v/>
      </c>
      <c r="CH360" s="39" t="str">
        <f t="shared" si="254"/>
        <v/>
      </c>
      <c r="CI360" s="39" t="str">
        <f t="shared" si="255"/>
        <v/>
      </c>
    </row>
    <row r="361" spans="1:87">
      <c r="A361" s="18"/>
      <c r="B361" s="15" t="str">
        <f>'Gene Table'!E360</f>
        <v>mmu-miR-5618-5p</v>
      </c>
      <c r="C361" s="15" t="str">
        <f>'Gene Table'!B360</f>
        <v>O22</v>
      </c>
      <c r="D361" s="16" t="str">
        <f>IF(SUM('Test Sample Data'!D$3:D$98)&gt;10,IF(AND(ISNUMBER('Test Sample Data'!D360),'Test Sample Data'!D360&lt;$B$1,'Test Sample Data'!D360&gt;0),'Test Sample Data'!D360,$B$1),"")</f>
        <v/>
      </c>
      <c r="E361" s="17" t="str">
        <f>IF(SUM('Test Sample Data'!E$3:E$98)&gt;10,IF(AND(ISNUMBER('Test Sample Data'!E360),'Test Sample Data'!E360&lt;$B$1,'Test Sample Data'!E360&gt;0),'Test Sample Data'!E360,$B$1),"")</f>
        <v/>
      </c>
      <c r="F361" s="17" t="str">
        <f>IF(SUM('Test Sample Data'!F$3:F$98)&gt;10,IF(AND(ISNUMBER('Test Sample Data'!F360),'Test Sample Data'!F360&lt;$B$1,'Test Sample Data'!F360&gt;0),'Test Sample Data'!F360,$B$1),"")</f>
        <v/>
      </c>
      <c r="G361" s="17" t="str">
        <f>IF(SUM('Test Sample Data'!G$3:G$98)&gt;10,IF(AND(ISNUMBER('Test Sample Data'!G360),'Test Sample Data'!G360&lt;$B$1,'Test Sample Data'!G360&gt;0),'Test Sample Data'!G360,$B$1),"")</f>
        <v/>
      </c>
      <c r="H361" s="17" t="str">
        <f>IF(SUM('Test Sample Data'!H$3:H$98)&gt;10,IF(AND(ISNUMBER('Test Sample Data'!H360),'Test Sample Data'!H360&lt;$B$1,'Test Sample Data'!H360&gt;0),'Test Sample Data'!H360,$B$1),"")</f>
        <v/>
      </c>
      <c r="I361" s="17" t="str">
        <f>IF(SUM('Test Sample Data'!I$3:I$98)&gt;10,IF(AND(ISNUMBER('Test Sample Data'!I360),'Test Sample Data'!I360&lt;$B$1,'Test Sample Data'!I360&gt;0),'Test Sample Data'!I360,$B$1),"")</f>
        <v/>
      </c>
      <c r="J361" s="17" t="str">
        <f>IF(SUM('Test Sample Data'!J$3:J$98)&gt;10,IF(AND(ISNUMBER('Test Sample Data'!J360),'Test Sample Data'!J360&lt;$B$1,'Test Sample Data'!J360&gt;0),'Test Sample Data'!J360,$B$1),"")</f>
        <v/>
      </c>
      <c r="K361" s="17" t="str">
        <f>IF(SUM('Test Sample Data'!K$3:K$98)&gt;10,IF(AND(ISNUMBER('Test Sample Data'!K360),'Test Sample Data'!K360&lt;$B$1,'Test Sample Data'!K360&gt;0),'Test Sample Data'!K360,$B$1),"")</f>
        <v/>
      </c>
      <c r="L361" s="17" t="str">
        <f>IF(SUM('Test Sample Data'!L$3:L$98)&gt;10,IF(AND(ISNUMBER('Test Sample Data'!L360),'Test Sample Data'!L360&lt;$B$1,'Test Sample Data'!L360&gt;0),'Test Sample Data'!L360,$B$1),"")</f>
        <v/>
      </c>
      <c r="M361" s="17" t="str">
        <f>IF(SUM('Test Sample Data'!M$3:M$98)&gt;10,IF(AND(ISNUMBER('Test Sample Data'!M360),'Test Sample Data'!M360&lt;$B$1,'Test Sample Data'!M360&gt;0),'Test Sample Data'!M360,$B$1),"")</f>
        <v/>
      </c>
      <c r="N361" s="17" t="str">
        <f>'Gene Table'!E360</f>
        <v>mmu-miR-5618-5p</v>
      </c>
      <c r="O361" s="17" t="str">
        <f>'Gene Table'!B360</f>
        <v>O22</v>
      </c>
      <c r="P361" s="17" t="str">
        <f>IF(SUM('Control Sample Data'!D$3:D$98)&gt;10,IF(AND(ISNUMBER('Control Sample Data'!D360),'Control Sample Data'!D360&lt;$B$1,'Control Sample Data'!D360&gt;0),'Control Sample Data'!D360,$B$1),"")</f>
        <v/>
      </c>
      <c r="Q361" s="17" t="str">
        <f>IF(SUM('Control Sample Data'!E$3:E$98)&gt;10,IF(AND(ISNUMBER('Control Sample Data'!E360),'Control Sample Data'!E360&lt;$B$1,'Control Sample Data'!E360&gt;0),'Control Sample Data'!E360,$B$1),"")</f>
        <v/>
      </c>
      <c r="R361" s="17" t="str">
        <f>IF(SUM('Control Sample Data'!F$3:F$98)&gt;10,IF(AND(ISNUMBER('Control Sample Data'!F360),'Control Sample Data'!F360&lt;$B$1,'Control Sample Data'!F360&gt;0),'Control Sample Data'!F360,$B$1),"")</f>
        <v/>
      </c>
      <c r="S361" s="17" t="str">
        <f>IF(SUM('Control Sample Data'!G$3:G$98)&gt;10,IF(AND(ISNUMBER('Control Sample Data'!G360),'Control Sample Data'!G360&lt;$B$1,'Control Sample Data'!G360&gt;0),'Control Sample Data'!G360,$B$1),"")</f>
        <v/>
      </c>
      <c r="T361" s="17" t="str">
        <f>IF(SUM('Control Sample Data'!H$3:H$98)&gt;10,IF(AND(ISNUMBER('Control Sample Data'!H360),'Control Sample Data'!H360&lt;$B$1,'Control Sample Data'!H360&gt;0),'Control Sample Data'!H360,$B$1),"")</f>
        <v/>
      </c>
      <c r="U361" s="17" t="str">
        <f>IF(SUM('Control Sample Data'!I$3:I$98)&gt;10,IF(AND(ISNUMBER('Control Sample Data'!I360),'Control Sample Data'!I360&lt;$B$1,'Control Sample Data'!I360&gt;0),'Control Sample Data'!I360,$B$1),"")</f>
        <v/>
      </c>
      <c r="V361" s="17" t="str">
        <f>IF(SUM('Control Sample Data'!J$3:J$98)&gt;10,IF(AND(ISNUMBER('Control Sample Data'!J360),'Control Sample Data'!J360&lt;$B$1,'Control Sample Data'!J360&gt;0),'Control Sample Data'!J360,$B$1),"")</f>
        <v/>
      </c>
      <c r="W361" s="17" t="str">
        <f>IF(SUM('Control Sample Data'!K$3:K$98)&gt;10,IF(AND(ISNUMBER('Control Sample Data'!K360),'Control Sample Data'!K360&lt;$B$1,'Control Sample Data'!K360&gt;0),'Control Sample Data'!K360,$B$1),"")</f>
        <v/>
      </c>
      <c r="X361" s="17" t="str">
        <f>IF(SUM('Control Sample Data'!L$3:L$98)&gt;10,IF(AND(ISNUMBER('Control Sample Data'!L360),'Control Sample Data'!L360&lt;$B$1,'Control Sample Data'!L360&gt;0),'Control Sample Data'!L360,$B$1),"")</f>
        <v/>
      </c>
      <c r="Y361" s="17" t="str">
        <f>IF(SUM('Control Sample Data'!M$3:M$98)&gt;10,IF(AND(ISNUMBER('Control Sample Data'!M360),'Control Sample Data'!M360&lt;$B$1,'Control Sample Data'!M360&gt;0),'Control Sample Data'!M360,$B$1),"")</f>
        <v/>
      </c>
      <c r="AT361" s="36" t="str">
        <f t="shared" si="216"/>
        <v/>
      </c>
      <c r="AU361" s="36" t="str">
        <f t="shared" si="217"/>
        <v/>
      </c>
      <c r="AV361" s="36" t="str">
        <f t="shared" si="218"/>
        <v/>
      </c>
      <c r="AW361" s="36" t="str">
        <f t="shared" si="219"/>
        <v/>
      </c>
      <c r="AX361" s="36" t="str">
        <f t="shared" si="220"/>
        <v/>
      </c>
      <c r="AY361" s="36" t="str">
        <f t="shared" si="221"/>
        <v/>
      </c>
      <c r="AZ361" s="36" t="str">
        <f t="shared" si="222"/>
        <v/>
      </c>
      <c r="BA361" s="36" t="str">
        <f t="shared" si="223"/>
        <v/>
      </c>
      <c r="BB361" s="36" t="str">
        <f t="shared" si="224"/>
        <v/>
      </c>
      <c r="BC361" s="36" t="str">
        <f t="shared" si="225"/>
        <v/>
      </c>
      <c r="BD361" s="36" t="str">
        <f t="shared" si="226"/>
        <v/>
      </c>
      <c r="BE361" s="36" t="str">
        <f t="shared" si="227"/>
        <v/>
      </c>
      <c r="BF361" s="36" t="str">
        <f t="shared" si="228"/>
        <v/>
      </c>
      <c r="BG361" s="36" t="str">
        <f t="shared" si="229"/>
        <v/>
      </c>
      <c r="BH361" s="36" t="str">
        <f t="shared" si="230"/>
        <v/>
      </c>
      <c r="BI361" s="36" t="str">
        <f t="shared" si="231"/>
        <v/>
      </c>
      <c r="BJ361" s="36" t="str">
        <f t="shared" si="232"/>
        <v/>
      </c>
      <c r="BK361" s="36" t="str">
        <f t="shared" si="233"/>
        <v/>
      </c>
      <c r="BL361" s="36" t="str">
        <f t="shared" si="234"/>
        <v/>
      </c>
      <c r="BM361" s="36" t="str">
        <f t="shared" si="235"/>
        <v/>
      </c>
      <c r="BN361" s="38" t="e">
        <f t="shared" si="256"/>
        <v>#DIV/0!</v>
      </c>
      <c r="BO361" s="38" t="e">
        <f t="shared" si="257"/>
        <v>#DIV/0!</v>
      </c>
      <c r="BP361" s="39" t="str">
        <f t="shared" si="236"/>
        <v/>
      </c>
      <c r="BQ361" s="39" t="str">
        <f t="shared" si="237"/>
        <v/>
      </c>
      <c r="BR361" s="39" t="str">
        <f t="shared" si="238"/>
        <v/>
      </c>
      <c r="BS361" s="39" t="str">
        <f t="shared" si="239"/>
        <v/>
      </c>
      <c r="BT361" s="39" t="str">
        <f t="shared" si="240"/>
        <v/>
      </c>
      <c r="BU361" s="39" t="str">
        <f t="shared" si="241"/>
        <v/>
      </c>
      <c r="BV361" s="39" t="str">
        <f t="shared" si="242"/>
        <v/>
      </c>
      <c r="BW361" s="39" t="str">
        <f t="shared" si="243"/>
        <v/>
      </c>
      <c r="BX361" s="39" t="str">
        <f t="shared" si="244"/>
        <v/>
      </c>
      <c r="BY361" s="39" t="str">
        <f t="shared" si="245"/>
        <v/>
      </c>
      <c r="BZ361" s="39" t="str">
        <f t="shared" si="246"/>
        <v/>
      </c>
      <c r="CA361" s="39" t="str">
        <f t="shared" si="247"/>
        <v/>
      </c>
      <c r="CB361" s="39" t="str">
        <f t="shared" si="248"/>
        <v/>
      </c>
      <c r="CC361" s="39" t="str">
        <f t="shared" si="249"/>
        <v/>
      </c>
      <c r="CD361" s="39" t="str">
        <f t="shared" si="250"/>
        <v/>
      </c>
      <c r="CE361" s="39" t="str">
        <f t="shared" si="251"/>
        <v/>
      </c>
      <c r="CF361" s="39" t="str">
        <f t="shared" si="252"/>
        <v/>
      </c>
      <c r="CG361" s="39" t="str">
        <f t="shared" si="253"/>
        <v/>
      </c>
      <c r="CH361" s="39" t="str">
        <f t="shared" si="254"/>
        <v/>
      </c>
      <c r="CI361" s="39" t="str">
        <f t="shared" si="255"/>
        <v/>
      </c>
    </row>
    <row r="362" spans="1:87">
      <c r="A362" s="18"/>
      <c r="B362" s="15" t="str">
        <f>'Gene Table'!E361</f>
        <v>mmu-miR-3544-3p</v>
      </c>
      <c r="C362" s="15" t="str">
        <f>'Gene Table'!B361</f>
        <v>O23</v>
      </c>
      <c r="D362" s="16" t="str">
        <f>IF(SUM('Test Sample Data'!D$3:D$98)&gt;10,IF(AND(ISNUMBER('Test Sample Data'!D361),'Test Sample Data'!D361&lt;$B$1,'Test Sample Data'!D361&gt;0),'Test Sample Data'!D361,$B$1),"")</f>
        <v/>
      </c>
      <c r="E362" s="17" t="str">
        <f>IF(SUM('Test Sample Data'!E$3:E$98)&gt;10,IF(AND(ISNUMBER('Test Sample Data'!E361),'Test Sample Data'!E361&lt;$B$1,'Test Sample Data'!E361&gt;0),'Test Sample Data'!E361,$B$1),"")</f>
        <v/>
      </c>
      <c r="F362" s="17" t="str">
        <f>IF(SUM('Test Sample Data'!F$3:F$98)&gt;10,IF(AND(ISNUMBER('Test Sample Data'!F361),'Test Sample Data'!F361&lt;$B$1,'Test Sample Data'!F361&gt;0),'Test Sample Data'!F361,$B$1),"")</f>
        <v/>
      </c>
      <c r="G362" s="17" t="str">
        <f>IF(SUM('Test Sample Data'!G$3:G$98)&gt;10,IF(AND(ISNUMBER('Test Sample Data'!G361),'Test Sample Data'!G361&lt;$B$1,'Test Sample Data'!G361&gt;0),'Test Sample Data'!G361,$B$1),"")</f>
        <v/>
      </c>
      <c r="H362" s="17" t="str">
        <f>IF(SUM('Test Sample Data'!H$3:H$98)&gt;10,IF(AND(ISNUMBER('Test Sample Data'!H361),'Test Sample Data'!H361&lt;$B$1,'Test Sample Data'!H361&gt;0),'Test Sample Data'!H361,$B$1),"")</f>
        <v/>
      </c>
      <c r="I362" s="17" t="str">
        <f>IF(SUM('Test Sample Data'!I$3:I$98)&gt;10,IF(AND(ISNUMBER('Test Sample Data'!I361),'Test Sample Data'!I361&lt;$B$1,'Test Sample Data'!I361&gt;0),'Test Sample Data'!I361,$B$1),"")</f>
        <v/>
      </c>
      <c r="J362" s="17" t="str">
        <f>IF(SUM('Test Sample Data'!J$3:J$98)&gt;10,IF(AND(ISNUMBER('Test Sample Data'!J361),'Test Sample Data'!J361&lt;$B$1,'Test Sample Data'!J361&gt;0),'Test Sample Data'!J361,$B$1),"")</f>
        <v/>
      </c>
      <c r="K362" s="17" t="str">
        <f>IF(SUM('Test Sample Data'!K$3:K$98)&gt;10,IF(AND(ISNUMBER('Test Sample Data'!K361),'Test Sample Data'!K361&lt;$B$1,'Test Sample Data'!K361&gt;0),'Test Sample Data'!K361,$B$1),"")</f>
        <v/>
      </c>
      <c r="L362" s="17" t="str">
        <f>IF(SUM('Test Sample Data'!L$3:L$98)&gt;10,IF(AND(ISNUMBER('Test Sample Data'!L361),'Test Sample Data'!L361&lt;$B$1,'Test Sample Data'!L361&gt;0),'Test Sample Data'!L361,$B$1),"")</f>
        <v/>
      </c>
      <c r="M362" s="17" t="str">
        <f>IF(SUM('Test Sample Data'!M$3:M$98)&gt;10,IF(AND(ISNUMBER('Test Sample Data'!M361),'Test Sample Data'!M361&lt;$B$1,'Test Sample Data'!M361&gt;0),'Test Sample Data'!M361,$B$1),"")</f>
        <v/>
      </c>
      <c r="N362" s="17" t="str">
        <f>'Gene Table'!E361</f>
        <v>mmu-miR-3544-3p</v>
      </c>
      <c r="O362" s="17" t="str">
        <f>'Gene Table'!B361</f>
        <v>O23</v>
      </c>
      <c r="P362" s="17" t="str">
        <f>IF(SUM('Control Sample Data'!D$3:D$98)&gt;10,IF(AND(ISNUMBER('Control Sample Data'!D361),'Control Sample Data'!D361&lt;$B$1,'Control Sample Data'!D361&gt;0),'Control Sample Data'!D361,$B$1),"")</f>
        <v/>
      </c>
      <c r="Q362" s="17" t="str">
        <f>IF(SUM('Control Sample Data'!E$3:E$98)&gt;10,IF(AND(ISNUMBER('Control Sample Data'!E361),'Control Sample Data'!E361&lt;$B$1,'Control Sample Data'!E361&gt;0),'Control Sample Data'!E361,$B$1),"")</f>
        <v/>
      </c>
      <c r="R362" s="17" t="str">
        <f>IF(SUM('Control Sample Data'!F$3:F$98)&gt;10,IF(AND(ISNUMBER('Control Sample Data'!F361),'Control Sample Data'!F361&lt;$B$1,'Control Sample Data'!F361&gt;0),'Control Sample Data'!F361,$B$1),"")</f>
        <v/>
      </c>
      <c r="S362" s="17" t="str">
        <f>IF(SUM('Control Sample Data'!G$3:G$98)&gt;10,IF(AND(ISNUMBER('Control Sample Data'!G361),'Control Sample Data'!G361&lt;$B$1,'Control Sample Data'!G361&gt;0),'Control Sample Data'!G361,$B$1),"")</f>
        <v/>
      </c>
      <c r="T362" s="17" t="str">
        <f>IF(SUM('Control Sample Data'!H$3:H$98)&gt;10,IF(AND(ISNUMBER('Control Sample Data'!H361),'Control Sample Data'!H361&lt;$B$1,'Control Sample Data'!H361&gt;0),'Control Sample Data'!H361,$B$1),"")</f>
        <v/>
      </c>
      <c r="U362" s="17" t="str">
        <f>IF(SUM('Control Sample Data'!I$3:I$98)&gt;10,IF(AND(ISNUMBER('Control Sample Data'!I361),'Control Sample Data'!I361&lt;$B$1,'Control Sample Data'!I361&gt;0),'Control Sample Data'!I361,$B$1),"")</f>
        <v/>
      </c>
      <c r="V362" s="17" t="str">
        <f>IF(SUM('Control Sample Data'!J$3:J$98)&gt;10,IF(AND(ISNUMBER('Control Sample Data'!J361),'Control Sample Data'!J361&lt;$B$1,'Control Sample Data'!J361&gt;0),'Control Sample Data'!J361,$B$1),"")</f>
        <v/>
      </c>
      <c r="W362" s="17" t="str">
        <f>IF(SUM('Control Sample Data'!K$3:K$98)&gt;10,IF(AND(ISNUMBER('Control Sample Data'!K361),'Control Sample Data'!K361&lt;$B$1,'Control Sample Data'!K361&gt;0),'Control Sample Data'!K361,$B$1),"")</f>
        <v/>
      </c>
      <c r="X362" s="17" t="str">
        <f>IF(SUM('Control Sample Data'!L$3:L$98)&gt;10,IF(AND(ISNUMBER('Control Sample Data'!L361),'Control Sample Data'!L361&lt;$B$1,'Control Sample Data'!L361&gt;0),'Control Sample Data'!L361,$B$1),"")</f>
        <v/>
      </c>
      <c r="Y362" s="17" t="str">
        <f>IF(SUM('Control Sample Data'!M$3:M$98)&gt;10,IF(AND(ISNUMBER('Control Sample Data'!M361),'Control Sample Data'!M361&lt;$B$1,'Control Sample Data'!M361&gt;0),'Control Sample Data'!M361,$B$1),"")</f>
        <v/>
      </c>
      <c r="AT362" s="36" t="str">
        <f t="shared" si="216"/>
        <v/>
      </c>
      <c r="AU362" s="36" t="str">
        <f t="shared" si="217"/>
        <v/>
      </c>
      <c r="AV362" s="36" t="str">
        <f t="shared" si="218"/>
        <v/>
      </c>
      <c r="AW362" s="36" t="str">
        <f t="shared" si="219"/>
        <v/>
      </c>
      <c r="AX362" s="36" t="str">
        <f t="shared" si="220"/>
        <v/>
      </c>
      <c r="AY362" s="36" t="str">
        <f t="shared" si="221"/>
        <v/>
      </c>
      <c r="AZ362" s="36" t="str">
        <f t="shared" si="222"/>
        <v/>
      </c>
      <c r="BA362" s="36" t="str">
        <f t="shared" si="223"/>
        <v/>
      </c>
      <c r="BB362" s="36" t="str">
        <f t="shared" si="224"/>
        <v/>
      </c>
      <c r="BC362" s="36" t="str">
        <f t="shared" si="225"/>
        <v/>
      </c>
      <c r="BD362" s="36" t="str">
        <f t="shared" si="226"/>
        <v/>
      </c>
      <c r="BE362" s="36" t="str">
        <f t="shared" si="227"/>
        <v/>
      </c>
      <c r="BF362" s="36" t="str">
        <f t="shared" si="228"/>
        <v/>
      </c>
      <c r="BG362" s="36" t="str">
        <f t="shared" si="229"/>
        <v/>
      </c>
      <c r="BH362" s="36" t="str">
        <f t="shared" si="230"/>
        <v/>
      </c>
      <c r="BI362" s="36" t="str">
        <f t="shared" si="231"/>
        <v/>
      </c>
      <c r="BJ362" s="36" t="str">
        <f t="shared" si="232"/>
        <v/>
      </c>
      <c r="BK362" s="36" t="str">
        <f t="shared" si="233"/>
        <v/>
      </c>
      <c r="BL362" s="36" t="str">
        <f t="shared" si="234"/>
        <v/>
      </c>
      <c r="BM362" s="36" t="str">
        <f t="shared" si="235"/>
        <v/>
      </c>
      <c r="BN362" s="38" t="e">
        <f t="shared" si="256"/>
        <v>#DIV/0!</v>
      </c>
      <c r="BO362" s="38" t="e">
        <f t="shared" si="257"/>
        <v>#DIV/0!</v>
      </c>
      <c r="BP362" s="39" t="str">
        <f t="shared" si="236"/>
        <v/>
      </c>
      <c r="BQ362" s="39" t="str">
        <f t="shared" si="237"/>
        <v/>
      </c>
      <c r="BR362" s="39" t="str">
        <f t="shared" si="238"/>
        <v/>
      </c>
      <c r="BS362" s="39" t="str">
        <f t="shared" si="239"/>
        <v/>
      </c>
      <c r="BT362" s="39" t="str">
        <f t="shared" si="240"/>
        <v/>
      </c>
      <c r="BU362" s="39" t="str">
        <f t="shared" si="241"/>
        <v/>
      </c>
      <c r="BV362" s="39" t="str">
        <f t="shared" si="242"/>
        <v/>
      </c>
      <c r="BW362" s="39" t="str">
        <f t="shared" si="243"/>
        <v/>
      </c>
      <c r="BX362" s="39" t="str">
        <f t="shared" si="244"/>
        <v/>
      </c>
      <c r="BY362" s="39" t="str">
        <f t="shared" si="245"/>
        <v/>
      </c>
      <c r="BZ362" s="39" t="str">
        <f t="shared" si="246"/>
        <v/>
      </c>
      <c r="CA362" s="39" t="str">
        <f t="shared" si="247"/>
        <v/>
      </c>
      <c r="CB362" s="39" t="str">
        <f t="shared" si="248"/>
        <v/>
      </c>
      <c r="CC362" s="39" t="str">
        <f t="shared" si="249"/>
        <v/>
      </c>
      <c r="CD362" s="39" t="str">
        <f t="shared" si="250"/>
        <v/>
      </c>
      <c r="CE362" s="39" t="str">
        <f t="shared" si="251"/>
        <v/>
      </c>
      <c r="CF362" s="39" t="str">
        <f t="shared" si="252"/>
        <v/>
      </c>
      <c r="CG362" s="39" t="str">
        <f t="shared" si="253"/>
        <v/>
      </c>
      <c r="CH362" s="39" t="str">
        <f t="shared" si="254"/>
        <v/>
      </c>
      <c r="CI362" s="39" t="str">
        <f t="shared" si="255"/>
        <v/>
      </c>
    </row>
    <row r="363" spans="1:87">
      <c r="A363" s="18"/>
      <c r="B363" s="15" t="str">
        <f>'Gene Table'!E362</f>
        <v>mmu-miR-5618-3p</v>
      </c>
      <c r="C363" s="15" t="str">
        <f>'Gene Table'!B362</f>
        <v>O24</v>
      </c>
      <c r="D363" s="16" t="str">
        <f>IF(SUM('Test Sample Data'!D$3:D$98)&gt;10,IF(AND(ISNUMBER('Test Sample Data'!D362),'Test Sample Data'!D362&lt;$B$1,'Test Sample Data'!D362&gt;0),'Test Sample Data'!D362,$B$1),"")</f>
        <v/>
      </c>
      <c r="E363" s="17" t="str">
        <f>IF(SUM('Test Sample Data'!E$3:E$98)&gt;10,IF(AND(ISNUMBER('Test Sample Data'!E362),'Test Sample Data'!E362&lt;$B$1,'Test Sample Data'!E362&gt;0),'Test Sample Data'!E362,$B$1),"")</f>
        <v/>
      </c>
      <c r="F363" s="17" t="str">
        <f>IF(SUM('Test Sample Data'!F$3:F$98)&gt;10,IF(AND(ISNUMBER('Test Sample Data'!F362),'Test Sample Data'!F362&lt;$B$1,'Test Sample Data'!F362&gt;0),'Test Sample Data'!F362,$B$1),"")</f>
        <v/>
      </c>
      <c r="G363" s="17" t="str">
        <f>IF(SUM('Test Sample Data'!G$3:G$98)&gt;10,IF(AND(ISNUMBER('Test Sample Data'!G362),'Test Sample Data'!G362&lt;$B$1,'Test Sample Data'!G362&gt;0),'Test Sample Data'!G362,$B$1),"")</f>
        <v/>
      </c>
      <c r="H363" s="17" t="str">
        <f>IF(SUM('Test Sample Data'!H$3:H$98)&gt;10,IF(AND(ISNUMBER('Test Sample Data'!H362),'Test Sample Data'!H362&lt;$B$1,'Test Sample Data'!H362&gt;0),'Test Sample Data'!H362,$B$1),"")</f>
        <v/>
      </c>
      <c r="I363" s="17" t="str">
        <f>IF(SUM('Test Sample Data'!I$3:I$98)&gt;10,IF(AND(ISNUMBER('Test Sample Data'!I362),'Test Sample Data'!I362&lt;$B$1,'Test Sample Data'!I362&gt;0),'Test Sample Data'!I362,$B$1),"")</f>
        <v/>
      </c>
      <c r="J363" s="17" t="str">
        <f>IF(SUM('Test Sample Data'!J$3:J$98)&gt;10,IF(AND(ISNUMBER('Test Sample Data'!J362),'Test Sample Data'!J362&lt;$B$1,'Test Sample Data'!J362&gt;0),'Test Sample Data'!J362,$B$1),"")</f>
        <v/>
      </c>
      <c r="K363" s="17" t="str">
        <f>IF(SUM('Test Sample Data'!K$3:K$98)&gt;10,IF(AND(ISNUMBER('Test Sample Data'!K362),'Test Sample Data'!K362&lt;$B$1,'Test Sample Data'!K362&gt;0),'Test Sample Data'!K362,$B$1),"")</f>
        <v/>
      </c>
      <c r="L363" s="17" t="str">
        <f>IF(SUM('Test Sample Data'!L$3:L$98)&gt;10,IF(AND(ISNUMBER('Test Sample Data'!L362),'Test Sample Data'!L362&lt;$B$1,'Test Sample Data'!L362&gt;0),'Test Sample Data'!L362,$B$1),"")</f>
        <v/>
      </c>
      <c r="M363" s="17" t="str">
        <f>IF(SUM('Test Sample Data'!M$3:M$98)&gt;10,IF(AND(ISNUMBER('Test Sample Data'!M362),'Test Sample Data'!M362&lt;$B$1,'Test Sample Data'!M362&gt;0),'Test Sample Data'!M362,$B$1),"")</f>
        <v/>
      </c>
      <c r="N363" s="17" t="str">
        <f>'Gene Table'!E362</f>
        <v>mmu-miR-5618-3p</v>
      </c>
      <c r="O363" s="17" t="str">
        <f>'Gene Table'!B362</f>
        <v>O24</v>
      </c>
      <c r="P363" s="17" t="str">
        <f>IF(SUM('Control Sample Data'!D$3:D$98)&gt;10,IF(AND(ISNUMBER('Control Sample Data'!D362),'Control Sample Data'!D362&lt;$B$1,'Control Sample Data'!D362&gt;0),'Control Sample Data'!D362,$B$1),"")</f>
        <v/>
      </c>
      <c r="Q363" s="17" t="str">
        <f>IF(SUM('Control Sample Data'!E$3:E$98)&gt;10,IF(AND(ISNUMBER('Control Sample Data'!E362),'Control Sample Data'!E362&lt;$B$1,'Control Sample Data'!E362&gt;0),'Control Sample Data'!E362,$B$1),"")</f>
        <v/>
      </c>
      <c r="R363" s="17" t="str">
        <f>IF(SUM('Control Sample Data'!F$3:F$98)&gt;10,IF(AND(ISNUMBER('Control Sample Data'!F362),'Control Sample Data'!F362&lt;$B$1,'Control Sample Data'!F362&gt;0),'Control Sample Data'!F362,$B$1),"")</f>
        <v/>
      </c>
      <c r="S363" s="17" t="str">
        <f>IF(SUM('Control Sample Data'!G$3:G$98)&gt;10,IF(AND(ISNUMBER('Control Sample Data'!G362),'Control Sample Data'!G362&lt;$B$1,'Control Sample Data'!G362&gt;0),'Control Sample Data'!G362,$B$1),"")</f>
        <v/>
      </c>
      <c r="T363" s="17" t="str">
        <f>IF(SUM('Control Sample Data'!H$3:H$98)&gt;10,IF(AND(ISNUMBER('Control Sample Data'!H362),'Control Sample Data'!H362&lt;$B$1,'Control Sample Data'!H362&gt;0),'Control Sample Data'!H362,$B$1),"")</f>
        <v/>
      </c>
      <c r="U363" s="17" t="str">
        <f>IF(SUM('Control Sample Data'!I$3:I$98)&gt;10,IF(AND(ISNUMBER('Control Sample Data'!I362),'Control Sample Data'!I362&lt;$B$1,'Control Sample Data'!I362&gt;0),'Control Sample Data'!I362,$B$1),"")</f>
        <v/>
      </c>
      <c r="V363" s="17" t="str">
        <f>IF(SUM('Control Sample Data'!J$3:J$98)&gt;10,IF(AND(ISNUMBER('Control Sample Data'!J362),'Control Sample Data'!J362&lt;$B$1,'Control Sample Data'!J362&gt;0),'Control Sample Data'!J362,$B$1),"")</f>
        <v/>
      </c>
      <c r="W363" s="17" t="str">
        <f>IF(SUM('Control Sample Data'!K$3:K$98)&gt;10,IF(AND(ISNUMBER('Control Sample Data'!K362),'Control Sample Data'!K362&lt;$B$1,'Control Sample Data'!K362&gt;0),'Control Sample Data'!K362,$B$1),"")</f>
        <v/>
      </c>
      <c r="X363" s="17" t="str">
        <f>IF(SUM('Control Sample Data'!L$3:L$98)&gt;10,IF(AND(ISNUMBER('Control Sample Data'!L362),'Control Sample Data'!L362&lt;$B$1,'Control Sample Data'!L362&gt;0),'Control Sample Data'!L362,$B$1),"")</f>
        <v/>
      </c>
      <c r="Y363" s="17" t="str">
        <f>IF(SUM('Control Sample Data'!M$3:M$98)&gt;10,IF(AND(ISNUMBER('Control Sample Data'!M362),'Control Sample Data'!M362&lt;$B$1,'Control Sample Data'!M362&gt;0),'Control Sample Data'!M362,$B$1),"")</f>
        <v/>
      </c>
      <c r="AT363" s="36" t="str">
        <f t="shared" si="216"/>
        <v/>
      </c>
      <c r="AU363" s="36" t="str">
        <f t="shared" si="217"/>
        <v/>
      </c>
      <c r="AV363" s="36" t="str">
        <f t="shared" si="218"/>
        <v/>
      </c>
      <c r="AW363" s="36" t="str">
        <f t="shared" si="219"/>
        <v/>
      </c>
      <c r="AX363" s="36" t="str">
        <f t="shared" si="220"/>
        <v/>
      </c>
      <c r="AY363" s="36" t="str">
        <f t="shared" si="221"/>
        <v/>
      </c>
      <c r="AZ363" s="36" t="str">
        <f t="shared" si="222"/>
        <v/>
      </c>
      <c r="BA363" s="36" t="str">
        <f t="shared" si="223"/>
        <v/>
      </c>
      <c r="BB363" s="36" t="str">
        <f t="shared" si="224"/>
        <v/>
      </c>
      <c r="BC363" s="36" t="str">
        <f t="shared" si="225"/>
        <v/>
      </c>
      <c r="BD363" s="36" t="str">
        <f t="shared" si="226"/>
        <v/>
      </c>
      <c r="BE363" s="36" t="str">
        <f t="shared" si="227"/>
        <v/>
      </c>
      <c r="BF363" s="36" t="str">
        <f t="shared" si="228"/>
        <v/>
      </c>
      <c r="BG363" s="36" t="str">
        <f t="shared" si="229"/>
        <v/>
      </c>
      <c r="BH363" s="36" t="str">
        <f t="shared" si="230"/>
        <v/>
      </c>
      <c r="BI363" s="36" t="str">
        <f t="shared" si="231"/>
        <v/>
      </c>
      <c r="BJ363" s="36" t="str">
        <f t="shared" si="232"/>
        <v/>
      </c>
      <c r="BK363" s="36" t="str">
        <f t="shared" si="233"/>
        <v/>
      </c>
      <c r="BL363" s="36" t="str">
        <f t="shared" si="234"/>
        <v/>
      </c>
      <c r="BM363" s="36" t="str">
        <f t="shared" si="235"/>
        <v/>
      </c>
      <c r="BN363" s="38" t="e">
        <f t="shared" si="256"/>
        <v>#DIV/0!</v>
      </c>
      <c r="BO363" s="38" t="e">
        <f t="shared" si="257"/>
        <v>#DIV/0!</v>
      </c>
      <c r="BP363" s="39" t="str">
        <f t="shared" si="236"/>
        <v/>
      </c>
      <c r="BQ363" s="39" t="str">
        <f t="shared" si="237"/>
        <v/>
      </c>
      <c r="BR363" s="39" t="str">
        <f t="shared" si="238"/>
        <v/>
      </c>
      <c r="BS363" s="39" t="str">
        <f t="shared" si="239"/>
        <v/>
      </c>
      <c r="BT363" s="39" t="str">
        <f t="shared" si="240"/>
        <v/>
      </c>
      <c r="BU363" s="39" t="str">
        <f t="shared" si="241"/>
        <v/>
      </c>
      <c r="BV363" s="39" t="str">
        <f t="shared" si="242"/>
        <v/>
      </c>
      <c r="BW363" s="39" t="str">
        <f t="shared" si="243"/>
        <v/>
      </c>
      <c r="BX363" s="39" t="str">
        <f t="shared" si="244"/>
        <v/>
      </c>
      <c r="BY363" s="39" t="str">
        <f t="shared" si="245"/>
        <v/>
      </c>
      <c r="BZ363" s="39" t="str">
        <f t="shared" si="246"/>
        <v/>
      </c>
      <c r="CA363" s="39" t="str">
        <f t="shared" si="247"/>
        <v/>
      </c>
      <c r="CB363" s="39" t="str">
        <f t="shared" si="248"/>
        <v/>
      </c>
      <c r="CC363" s="39" t="str">
        <f t="shared" si="249"/>
        <v/>
      </c>
      <c r="CD363" s="39" t="str">
        <f t="shared" si="250"/>
        <v/>
      </c>
      <c r="CE363" s="39" t="str">
        <f t="shared" si="251"/>
        <v/>
      </c>
      <c r="CF363" s="39" t="str">
        <f t="shared" si="252"/>
        <v/>
      </c>
      <c r="CG363" s="39" t="str">
        <f t="shared" si="253"/>
        <v/>
      </c>
      <c r="CH363" s="39" t="str">
        <f t="shared" si="254"/>
        <v/>
      </c>
      <c r="CI363" s="39" t="str">
        <f t="shared" si="255"/>
        <v/>
      </c>
    </row>
    <row r="364" spans="1:87">
      <c r="A364" s="18"/>
      <c r="B364" s="15" t="str">
        <f>'Gene Table'!E363</f>
        <v>NC</v>
      </c>
      <c r="C364" s="15" t="str">
        <f>'Gene Table'!B363</f>
        <v>P01</v>
      </c>
      <c r="D364" s="16" t="str">
        <f>IF(SUM('Test Sample Data'!D$3:D$98)&gt;10,IF(AND(ISNUMBER('Test Sample Data'!D363),'Test Sample Data'!D363&lt;$B$1,'Test Sample Data'!D363&gt;0),'Test Sample Data'!D363,$B$1),"")</f>
        <v/>
      </c>
      <c r="E364" s="17" t="str">
        <f>IF(SUM('Test Sample Data'!E$3:E$98)&gt;10,IF(AND(ISNUMBER('Test Sample Data'!E363),'Test Sample Data'!E363&lt;$B$1,'Test Sample Data'!E363&gt;0),'Test Sample Data'!E363,$B$1),"")</f>
        <v/>
      </c>
      <c r="F364" s="17" t="str">
        <f>IF(SUM('Test Sample Data'!F$3:F$98)&gt;10,IF(AND(ISNUMBER('Test Sample Data'!F363),'Test Sample Data'!F363&lt;$B$1,'Test Sample Data'!F363&gt;0),'Test Sample Data'!F363,$B$1),"")</f>
        <v/>
      </c>
      <c r="G364" s="17" t="str">
        <f>IF(SUM('Test Sample Data'!G$3:G$98)&gt;10,IF(AND(ISNUMBER('Test Sample Data'!G363),'Test Sample Data'!G363&lt;$B$1,'Test Sample Data'!G363&gt;0),'Test Sample Data'!G363,$B$1),"")</f>
        <v/>
      </c>
      <c r="H364" s="17" t="str">
        <f>IF(SUM('Test Sample Data'!H$3:H$98)&gt;10,IF(AND(ISNUMBER('Test Sample Data'!H363),'Test Sample Data'!H363&lt;$B$1,'Test Sample Data'!H363&gt;0),'Test Sample Data'!H363,$B$1),"")</f>
        <v/>
      </c>
      <c r="I364" s="17" t="str">
        <f>IF(SUM('Test Sample Data'!I$3:I$98)&gt;10,IF(AND(ISNUMBER('Test Sample Data'!I363),'Test Sample Data'!I363&lt;$B$1,'Test Sample Data'!I363&gt;0),'Test Sample Data'!I363,$B$1),"")</f>
        <v/>
      </c>
      <c r="J364" s="17" t="str">
        <f>IF(SUM('Test Sample Data'!J$3:J$98)&gt;10,IF(AND(ISNUMBER('Test Sample Data'!J363),'Test Sample Data'!J363&lt;$B$1,'Test Sample Data'!J363&gt;0),'Test Sample Data'!J363,$B$1),"")</f>
        <v/>
      </c>
      <c r="K364" s="17" t="str">
        <f>IF(SUM('Test Sample Data'!K$3:K$98)&gt;10,IF(AND(ISNUMBER('Test Sample Data'!K363),'Test Sample Data'!K363&lt;$B$1,'Test Sample Data'!K363&gt;0),'Test Sample Data'!K363,$B$1),"")</f>
        <v/>
      </c>
      <c r="L364" s="17" t="str">
        <f>IF(SUM('Test Sample Data'!L$3:L$98)&gt;10,IF(AND(ISNUMBER('Test Sample Data'!L363),'Test Sample Data'!L363&lt;$B$1,'Test Sample Data'!L363&gt;0),'Test Sample Data'!L363,$B$1),"")</f>
        <v/>
      </c>
      <c r="M364" s="17" t="str">
        <f>IF(SUM('Test Sample Data'!M$3:M$98)&gt;10,IF(AND(ISNUMBER('Test Sample Data'!M363),'Test Sample Data'!M363&lt;$B$1,'Test Sample Data'!M363&gt;0),'Test Sample Data'!M363,$B$1),"")</f>
        <v/>
      </c>
      <c r="N364" s="17" t="str">
        <f>'Gene Table'!E363</f>
        <v>NC</v>
      </c>
      <c r="O364" s="17" t="str">
        <f>'Gene Table'!B363</f>
        <v>P01</v>
      </c>
      <c r="P364" s="17" t="str">
        <f>IF(SUM('Control Sample Data'!D$3:D$98)&gt;10,IF(AND(ISNUMBER('Control Sample Data'!D363),'Control Sample Data'!D363&lt;$B$1,'Control Sample Data'!D363&gt;0),'Control Sample Data'!D363,$B$1),"")</f>
        <v/>
      </c>
      <c r="Q364" s="17" t="str">
        <f>IF(SUM('Control Sample Data'!E$3:E$98)&gt;10,IF(AND(ISNUMBER('Control Sample Data'!E363),'Control Sample Data'!E363&lt;$B$1,'Control Sample Data'!E363&gt;0),'Control Sample Data'!E363,$B$1),"")</f>
        <v/>
      </c>
      <c r="R364" s="17" t="str">
        <f>IF(SUM('Control Sample Data'!F$3:F$98)&gt;10,IF(AND(ISNUMBER('Control Sample Data'!F363),'Control Sample Data'!F363&lt;$B$1,'Control Sample Data'!F363&gt;0),'Control Sample Data'!F363,$B$1),"")</f>
        <v/>
      </c>
      <c r="S364" s="17" t="str">
        <f>IF(SUM('Control Sample Data'!G$3:G$98)&gt;10,IF(AND(ISNUMBER('Control Sample Data'!G363),'Control Sample Data'!G363&lt;$B$1,'Control Sample Data'!G363&gt;0),'Control Sample Data'!G363,$B$1),"")</f>
        <v/>
      </c>
      <c r="T364" s="17" t="str">
        <f>IF(SUM('Control Sample Data'!H$3:H$98)&gt;10,IF(AND(ISNUMBER('Control Sample Data'!H363),'Control Sample Data'!H363&lt;$B$1,'Control Sample Data'!H363&gt;0),'Control Sample Data'!H363,$B$1),"")</f>
        <v/>
      </c>
      <c r="U364" s="17" t="str">
        <f>IF(SUM('Control Sample Data'!I$3:I$98)&gt;10,IF(AND(ISNUMBER('Control Sample Data'!I363),'Control Sample Data'!I363&lt;$B$1,'Control Sample Data'!I363&gt;0),'Control Sample Data'!I363,$B$1),"")</f>
        <v/>
      </c>
      <c r="V364" s="17" t="str">
        <f>IF(SUM('Control Sample Data'!J$3:J$98)&gt;10,IF(AND(ISNUMBER('Control Sample Data'!J363),'Control Sample Data'!J363&lt;$B$1,'Control Sample Data'!J363&gt;0),'Control Sample Data'!J363,$B$1),"")</f>
        <v/>
      </c>
      <c r="W364" s="17" t="str">
        <f>IF(SUM('Control Sample Data'!K$3:K$98)&gt;10,IF(AND(ISNUMBER('Control Sample Data'!K363),'Control Sample Data'!K363&lt;$B$1,'Control Sample Data'!K363&gt;0),'Control Sample Data'!K363,$B$1),"")</f>
        <v/>
      </c>
      <c r="X364" s="17" t="str">
        <f>IF(SUM('Control Sample Data'!L$3:L$98)&gt;10,IF(AND(ISNUMBER('Control Sample Data'!L363),'Control Sample Data'!L363&lt;$B$1,'Control Sample Data'!L363&gt;0),'Control Sample Data'!L363,$B$1),"")</f>
        <v/>
      </c>
      <c r="Y364" s="17" t="str">
        <f>IF(SUM('Control Sample Data'!M$3:M$98)&gt;10,IF(AND(ISNUMBER('Control Sample Data'!M363),'Control Sample Data'!M363&lt;$B$1,'Control Sample Data'!M363&gt;0),'Control Sample Data'!M363,$B$1),"")</f>
        <v/>
      </c>
      <c r="AT364" s="36" t="str">
        <f t="shared" si="216"/>
        <v/>
      </c>
      <c r="AU364" s="36" t="str">
        <f t="shared" si="217"/>
        <v/>
      </c>
      <c r="AV364" s="36" t="str">
        <f t="shared" si="218"/>
        <v/>
      </c>
      <c r="AW364" s="36" t="str">
        <f t="shared" si="219"/>
        <v/>
      </c>
      <c r="AX364" s="36" t="str">
        <f t="shared" si="220"/>
        <v/>
      </c>
      <c r="AY364" s="36" t="str">
        <f t="shared" si="221"/>
        <v/>
      </c>
      <c r="AZ364" s="36" t="str">
        <f t="shared" si="222"/>
        <v/>
      </c>
      <c r="BA364" s="36" t="str">
        <f t="shared" si="223"/>
        <v/>
      </c>
      <c r="BB364" s="36" t="str">
        <f t="shared" si="224"/>
        <v/>
      </c>
      <c r="BC364" s="36" t="str">
        <f t="shared" si="225"/>
        <v/>
      </c>
      <c r="BD364" s="36" t="str">
        <f t="shared" si="226"/>
        <v/>
      </c>
      <c r="BE364" s="36" t="str">
        <f t="shared" si="227"/>
        <v/>
      </c>
      <c r="BF364" s="36" t="str">
        <f t="shared" si="228"/>
        <v/>
      </c>
      <c r="BG364" s="36" t="str">
        <f t="shared" si="229"/>
        <v/>
      </c>
      <c r="BH364" s="36" t="str">
        <f t="shared" si="230"/>
        <v/>
      </c>
      <c r="BI364" s="36" t="str">
        <f t="shared" si="231"/>
        <v/>
      </c>
      <c r="BJ364" s="36" t="str">
        <f t="shared" si="232"/>
        <v/>
      </c>
      <c r="BK364" s="36" t="str">
        <f t="shared" si="233"/>
        <v/>
      </c>
      <c r="BL364" s="36" t="str">
        <f t="shared" si="234"/>
        <v/>
      </c>
      <c r="BM364" s="36" t="str">
        <f t="shared" si="235"/>
        <v/>
      </c>
      <c r="BN364" s="38" t="e">
        <f t="shared" si="256"/>
        <v>#DIV/0!</v>
      </c>
      <c r="BO364" s="38" t="e">
        <f t="shared" si="257"/>
        <v>#DIV/0!</v>
      </c>
      <c r="BP364" s="39" t="str">
        <f t="shared" si="236"/>
        <v/>
      </c>
      <c r="BQ364" s="39" t="str">
        <f t="shared" si="237"/>
        <v/>
      </c>
      <c r="BR364" s="39" t="str">
        <f t="shared" si="238"/>
        <v/>
      </c>
      <c r="BS364" s="39" t="str">
        <f t="shared" si="239"/>
        <v/>
      </c>
      <c r="BT364" s="39" t="str">
        <f t="shared" si="240"/>
        <v/>
      </c>
      <c r="BU364" s="39" t="str">
        <f t="shared" si="241"/>
        <v/>
      </c>
      <c r="BV364" s="39" t="str">
        <f t="shared" si="242"/>
        <v/>
      </c>
      <c r="BW364" s="39" t="str">
        <f t="shared" si="243"/>
        <v/>
      </c>
      <c r="BX364" s="39" t="str">
        <f t="shared" si="244"/>
        <v/>
      </c>
      <c r="BY364" s="39" t="str">
        <f t="shared" si="245"/>
        <v/>
      </c>
      <c r="BZ364" s="39" t="str">
        <f t="shared" si="246"/>
        <v/>
      </c>
      <c r="CA364" s="39" t="str">
        <f t="shared" si="247"/>
        <v/>
      </c>
      <c r="CB364" s="39" t="str">
        <f t="shared" si="248"/>
        <v/>
      </c>
      <c r="CC364" s="39" t="str">
        <f t="shared" si="249"/>
        <v/>
      </c>
      <c r="CD364" s="39" t="str">
        <f t="shared" si="250"/>
        <v/>
      </c>
      <c r="CE364" s="39" t="str">
        <f t="shared" si="251"/>
        <v/>
      </c>
      <c r="CF364" s="39" t="str">
        <f t="shared" si="252"/>
        <v/>
      </c>
      <c r="CG364" s="39" t="str">
        <f t="shared" si="253"/>
        <v/>
      </c>
      <c r="CH364" s="39" t="str">
        <f t="shared" si="254"/>
        <v/>
      </c>
      <c r="CI364" s="39" t="str">
        <f t="shared" si="255"/>
        <v/>
      </c>
    </row>
    <row r="365" spans="1:87">
      <c r="A365" s="18"/>
      <c r="B365" s="15" t="str">
        <f>'Gene Table'!E364</f>
        <v>NC</v>
      </c>
      <c r="C365" s="15" t="str">
        <f>'Gene Table'!B364</f>
        <v>P02</v>
      </c>
      <c r="D365" s="16" t="str">
        <f>IF(SUM('Test Sample Data'!D$3:D$98)&gt;10,IF(AND(ISNUMBER('Test Sample Data'!D364),'Test Sample Data'!D364&lt;$B$1,'Test Sample Data'!D364&gt;0),'Test Sample Data'!D364,$B$1),"")</f>
        <v/>
      </c>
      <c r="E365" s="17" t="str">
        <f>IF(SUM('Test Sample Data'!E$3:E$98)&gt;10,IF(AND(ISNUMBER('Test Sample Data'!E364),'Test Sample Data'!E364&lt;$B$1,'Test Sample Data'!E364&gt;0),'Test Sample Data'!E364,$B$1),"")</f>
        <v/>
      </c>
      <c r="F365" s="17" t="str">
        <f>IF(SUM('Test Sample Data'!F$3:F$98)&gt;10,IF(AND(ISNUMBER('Test Sample Data'!F364),'Test Sample Data'!F364&lt;$B$1,'Test Sample Data'!F364&gt;0),'Test Sample Data'!F364,$B$1),"")</f>
        <v/>
      </c>
      <c r="G365" s="17" t="str">
        <f>IF(SUM('Test Sample Data'!G$3:G$98)&gt;10,IF(AND(ISNUMBER('Test Sample Data'!G364),'Test Sample Data'!G364&lt;$B$1,'Test Sample Data'!G364&gt;0),'Test Sample Data'!G364,$B$1),"")</f>
        <v/>
      </c>
      <c r="H365" s="17" t="str">
        <f>IF(SUM('Test Sample Data'!H$3:H$98)&gt;10,IF(AND(ISNUMBER('Test Sample Data'!H364),'Test Sample Data'!H364&lt;$B$1,'Test Sample Data'!H364&gt;0),'Test Sample Data'!H364,$B$1),"")</f>
        <v/>
      </c>
      <c r="I365" s="17" t="str">
        <f>IF(SUM('Test Sample Data'!I$3:I$98)&gt;10,IF(AND(ISNUMBER('Test Sample Data'!I364),'Test Sample Data'!I364&lt;$B$1,'Test Sample Data'!I364&gt;0),'Test Sample Data'!I364,$B$1),"")</f>
        <v/>
      </c>
      <c r="J365" s="17" t="str">
        <f>IF(SUM('Test Sample Data'!J$3:J$98)&gt;10,IF(AND(ISNUMBER('Test Sample Data'!J364),'Test Sample Data'!J364&lt;$B$1,'Test Sample Data'!J364&gt;0),'Test Sample Data'!J364,$B$1),"")</f>
        <v/>
      </c>
      <c r="K365" s="17" t="str">
        <f>IF(SUM('Test Sample Data'!K$3:K$98)&gt;10,IF(AND(ISNUMBER('Test Sample Data'!K364),'Test Sample Data'!K364&lt;$B$1,'Test Sample Data'!K364&gt;0),'Test Sample Data'!K364,$B$1),"")</f>
        <v/>
      </c>
      <c r="L365" s="17" t="str">
        <f>IF(SUM('Test Sample Data'!L$3:L$98)&gt;10,IF(AND(ISNUMBER('Test Sample Data'!L364),'Test Sample Data'!L364&lt;$B$1,'Test Sample Data'!L364&gt;0),'Test Sample Data'!L364,$B$1),"")</f>
        <v/>
      </c>
      <c r="M365" s="17" t="str">
        <f>IF(SUM('Test Sample Data'!M$3:M$98)&gt;10,IF(AND(ISNUMBER('Test Sample Data'!M364),'Test Sample Data'!M364&lt;$B$1,'Test Sample Data'!M364&gt;0),'Test Sample Data'!M364,$B$1),"")</f>
        <v/>
      </c>
      <c r="N365" s="17" t="str">
        <f>'Gene Table'!E364</f>
        <v>NC</v>
      </c>
      <c r="O365" s="17" t="str">
        <f>'Gene Table'!B364</f>
        <v>P02</v>
      </c>
      <c r="P365" s="17" t="str">
        <f>IF(SUM('Control Sample Data'!D$3:D$98)&gt;10,IF(AND(ISNUMBER('Control Sample Data'!D364),'Control Sample Data'!D364&lt;$B$1,'Control Sample Data'!D364&gt;0),'Control Sample Data'!D364,$B$1),"")</f>
        <v/>
      </c>
      <c r="Q365" s="17" t="str">
        <f>IF(SUM('Control Sample Data'!E$3:E$98)&gt;10,IF(AND(ISNUMBER('Control Sample Data'!E364),'Control Sample Data'!E364&lt;$B$1,'Control Sample Data'!E364&gt;0),'Control Sample Data'!E364,$B$1),"")</f>
        <v/>
      </c>
      <c r="R365" s="17" t="str">
        <f>IF(SUM('Control Sample Data'!F$3:F$98)&gt;10,IF(AND(ISNUMBER('Control Sample Data'!F364),'Control Sample Data'!F364&lt;$B$1,'Control Sample Data'!F364&gt;0),'Control Sample Data'!F364,$B$1),"")</f>
        <v/>
      </c>
      <c r="S365" s="17" t="str">
        <f>IF(SUM('Control Sample Data'!G$3:G$98)&gt;10,IF(AND(ISNUMBER('Control Sample Data'!G364),'Control Sample Data'!G364&lt;$B$1,'Control Sample Data'!G364&gt;0),'Control Sample Data'!G364,$B$1),"")</f>
        <v/>
      </c>
      <c r="T365" s="17" t="str">
        <f>IF(SUM('Control Sample Data'!H$3:H$98)&gt;10,IF(AND(ISNUMBER('Control Sample Data'!H364),'Control Sample Data'!H364&lt;$B$1,'Control Sample Data'!H364&gt;0),'Control Sample Data'!H364,$B$1),"")</f>
        <v/>
      </c>
      <c r="U365" s="17" t="str">
        <f>IF(SUM('Control Sample Data'!I$3:I$98)&gt;10,IF(AND(ISNUMBER('Control Sample Data'!I364),'Control Sample Data'!I364&lt;$B$1,'Control Sample Data'!I364&gt;0),'Control Sample Data'!I364,$B$1),"")</f>
        <v/>
      </c>
      <c r="V365" s="17" t="str">
        <f>IF(SUM('Control Sample Data'!J$3:J$98)&gt;10,IF(AND(ISNUMBER('Control Sample Data'!J364),'Control Sample Data'!J364&lt;$B$1,'Control Sample Data'!J364&gt;0),'Control Sample Data'!J364,$B$1),"")</f>
        <v/>
      </c>
      <c r="W365" s="17" t="str">
        <f>IF(SUM('Control Sample Data'!K$3:K$98)&gt;10,IF(AND(ISNUMBER('Control Sample Data'!K364),'Control Sample Data'!K364&lt;$B$1,'Control Sample Data'!K364&gt;0),'Control Sample Data'!K364,$B$1),"")</f>
        <v/>
      </c>
      <c r="X365" s="17" t="str">
        <f>IF(SUM('Control Sample Data'!L$3:L$98)&gt;10,IF(AND(ISNUMBER('Control Sample Data'!L364),'Control Sample Data'!L364&lt;$B$1,'Control Sample Data'!L364&gt;0),'Control Sample Data'!L364,$B$1),"")</f>
        <v/>
      </c>
      <c r="Y365" s="17" t="str">
        <f>IF(SUM('Control Sample Data'!M$3:M$98)&gt;10,IF(AND(ISNUMBER('Control Sample Data'!M364),'Control Sample Data'!M364&lt;$B$1,'Control Sample Data'!M364&gt;0),'Control Sample Data'!M364,$B$1),"")</f>
        <v/>
      </c>
      <c r="AT365" s="36" t="str">
        <f t="shared" si="216"/>
        <v/>
      </c>
      <c r="AU365" s="36" t="str">
        <f t="shared" si="217"/>
        <v/>
      </c>
      <c r="AV365" s="36" t="str">
        <f t="shared" si="218"/>
        <v/>
      </c>
      <c r="AW365" s="36" t="str">
        <f t="shared" si="219"/>
        <v/>
      </c>
      <c r="AX365" s="36" t="str">
        <f t="shared" si="220"/>
        <v/>
      </c>
      <c r="AY365" s="36" t="str">
        <f t="shared" si="221"/>
        <v/>
      </c>
      <c r="AZ365" s="36" t="str">
        <f t="shared" si="222"/>
        <v/>
      </c>
      <c r="BA365" s="36" t="str">
        <f t="shared" si="223"/>
        <v/>
      </c>
      <c r="BB365" s="36" t="str">
        <f t="shared" si="224"/>
        <v/>
      </c>
      <c r="BC365" s="36" t="str">
        <f t="shared" si="225"/>
        <v/>
      </c>
      <c r="BD365" s="36" t="str">
        <f t="shared" si="226"/>
        <v/>
      </c>
      <c r="BE365" s="36" t="str">
        <f t="shared" si="227"/>
        <v/>
      </c>
      <c r="BF365" s="36" t="str">
        <f t="shared" si="228"/>
        <v/>
      </c>
      <c r="BG365" s="36" t="str">
        <f t="shared" si="229"/>
        <v/>
      </c>
      <c r="BH365" s="36" t="str">
        <f t="shared" si="230"/>
        <v/>
      </c>
      <c r="BI365" s="36" t="str">
        <f t="shared" si="231"/>
        <v/>
      </c>
      <c r="BJ365" s="36" t="str">
        <f t="shared" si="232"/>
        <v/>
      </c>
      <c r="BK365" s="36" t="str">
        <f t="shared" si="233"/>
        <v/>
      </c>
      <c r="BL365" s="36" t="str">
        <f t="shared" si="234"/>
        <v/>
      </c>
      <c r="BM365" s="36" t="str">
        <f t="shared" si="235"/>
        <v/>
      </c>
      <c r="BN365" s="38" t="e">
        <f t="shared" si="256"/>
        <v>#DIV/0!</v>
      </c>
      <c r="BO365" s="38" t="e">
        <f t="shared" si="257"/>
        <v>#DIV/0!</v>
      </c>
      <c r="BP365" s="39" t="str">
        <f t="shared" si="236"/>
        <v/>
      </c>
      <c r="BQ365" s="39" t="str">
        <f t="shared" si="237"/>
        <v/>
      </c>
      <c r="BR365" s="39" t="str">
        <f t="shared" si="238"/>
        <v/>
      </c>
      <c r="BS365" s="39" t="str">
        <f t="shared" si="239"/>
        <v/>
      </c>
      <c r="BT365" s="39" t="str">
        <f t="shared" si="240"/>
        <v/>
      </c>
      <c r="BU365" s="39" t="str">
        <f t="shared" si="241"/>
        <v/>
      </c>
      <c r="BV365" s="39" t="str">
        <f t="shared" si="242"/>
        <v/>
      </c>
      <c r="BW365" s="39" t="str">
        <f t="shared" si="243"/>
        <v/>
      </c>
      <c r="BX365" s="39" t="str">
        <f t="shared" si="244"/>
        <v/>
      </c>
      <c r="BY365" s="39" t="str">
        <f t="shared" si="245"/>
        <v/>
      </c>
      <c r="BZ365" s="39" t="str">
        <f t="shared" si="246"/>
        <v/>
      </c>
      <c r="CA365" s="39" t="str">
        <f t="shared" si="247"/>
        <v/>
      </c>
      <c r="CB365" s="39" t="str">
        <f t="shared" si="248"/>
        <v/>
      </c>
      <c r="CC365" s="39" t="str">
        <f t="shared" si="249"/>
        <v/>
      </c>
      <c r="CD365" s="39" t="str">
        <f t="shared" si="250"/>
        <v/>
      </c>
      <c r="CE365" s="39" t="str">
        <f t="shared" si="251"/>
        <v/>
      </c>
      <c r="CF365" s="39" t="str">
        <f t="shared" si="252"/>
        <v/>
      </c>
      <c r="CG365" s="39" t="str">
        <f t="shared" si="253"/>
        <v/>
      </c>
      <c r="CH365" s="39" t="str">
        <f t="shared" si="254"/>
        <v/>
      </c>
      <c r="CI365" s="39" t="str">
        <f t="shared" si="255"/>
        <v/>
      </c>
    </row>
    <row r="366" spans="1:87">
      <c r="A366" s="18"/>
      <c r="B366" s="15" t="str">
        <f>'Gene Table'!E365</f>
        <v>NC</v>
      </c>
      <c r="C366" s="15" t="str">
        <f>'Gene Table'!B365</f>
        <v>P03</v>
      </c>
      <c r="D366" s="16" t="str">
        <f>IF(SUM('Test Sample Data'!D$3:D$98)&gt;10,IF(AND(ISNUMBER('Test Sample Data'!D365),'Test Sample Data'!D365&lt;$B$1,'Test Sample Data'!D365&gt;0),'Test Sample Data'!D365,$B$1),"")</f>
        <v/>
      </c>
      <c r="E366" s="17" t="str">
        <f>IF(SUM('Test Sample Data'!E$3:E$98)&gt;10,IF(AND(ISNUMBER('Test Sample Data'!E365),'Test Sample Data'!E365&lt;$B$1,'Test Sample Data'!E365&gt;0),'Test Sample Data'!E365,$B$1),"")</f>
        <v/>
      </c>
      <c r="F366" s="17" t="str">
        <f>IF(SUM('Test Sample Data'!F$3:F$98)&gt;10,IF(AND(ISNUMBER('Test Sample Data'!F365),'Test Sample Data'!F365&lt;$B$1,'Test Sample Data'!F365&gt;0),'Test Sample Data'!F365,$B$1),"")</f>
        <v/>
      </c>
      <c r="G366" s="17" t="str">
        <f>IF(SUM('Test Sample Data'!G$3:G$98)&gt;10,IF(AND(ISNUMBER('Test Sample Data'!G365),'Test Sample Data'!G365&lt;$B$1,'Test Sample Data'!G365&gt;0),'Test Sample Data'!G365,$B$1),"")</f>
        <v/>
      </c>
      <c r="H366" s="17" t="str">
        <f>IF(SUM('Test Sample Data'!H$3:H$98)&gt;10,IF(AND(ISNUMBER('Test Sample Data'!H365),'Test Sample Data'!H365&lt;$B$1,'Test Sample Data'!H365&gt;0),'Test Sample Data'!H365,$B$1),"")</f>
        <v/>
      </c>
      <c r="I366" s="17" t="str">
        <f>IF(SUM('Test Sample Data'!I$3:I$98)&gt;10,IF(AND(ISNUMBER('Test Sample Data'!I365),'Test Sample Data'!I365&lt;$B$1,'Test Sample Data'!I365&gt;0),'Test Sample Data'!I365,$B$1),"")</f>
        <v/>
      </c>
      <c r="J366" s="17" t="str">
        <f>IF(SUM('Test Sample Data'!J$3:J$98)&gt;10,IF(AND(ISNUMBER('Test Sample Data'!J365),'Test Sample Data'!J365&lt;$B$1,'Test Sample Data'!J365&gt;0),'Test Sample Data'!J365,$B$1),"")</f>
        <v/>
      </c>
      <c r="K366" s="17" t="str">
        <f>IF(SUM('Test Sample Data'!K$3:K$98)&gt;10,IF(AND(ISNUMBER('Test Sample Data'!K365),'Test Sample Data'!K365&lt;$B$1,'Test Sample Data'!K365&gt;0),'Test Sample Data'!K365,$B$1),"")</f>
        <v/>
      </c>
      <c r="L366" s="17" t="str">
        <f>IF(SUM('Test Sample Data'!L$3:L$98)&gt;10,IF(AND(ISNUMBER('Test Sample Data'!L365),'Test Sample Data'!L365&lt;$B$1,'Test Sample Data'!L365&gt;0),'Test Sample Data'!L365,$B$1),"")</f>
        <v/>
      </c>
      <c r="M366" s="17" t="str">
        <f>IF(SUM('Test Sample Data'!M$3:M$98)&gt;10,IF(AND(ISNUMBER('Test Sample Data'!M365),'Test Sample Data'!M365&lt;$B$1,'Test Sample Data'!M365&gt;0),'Test Sample Data'!M365,$B$1),"")</f>
        <v/>
      </c>
      <c r="N366" s="17" t="str">
        <f>'Gene Table'!E365</f>
        <v>NC</v>
      </c>
      <c r="O366" s="17" t="str">
        <f>'Gene Table'!B365</f>
        <v>P03</v>
      </c>
      <c r="P366" s="17" t="str">
        <f>IF(SUM('Control Sample Data'!D$3:D$98)&gt;10,IF(AND(ISNUMBER('Control Sample Data'!D365),'Control Sample Data'!D365&lt;$B$1,'Control Sample Data'!D365&gt;0),'Control Sample Data'!D365,$B$1),"")</f>
        <v/>
      </c>
      <c r="Q366" s="17" t="str">
        <f>IF(SUM('Control Sample Data'!E$3:E$98)&gt;10,IF(AND(ISNUMBER('Control Sample Data'!E365),'Control Sample Data'!E365&lt;$B$1,'Control Sample Data'!E365&gt;0),'Control Sample Data'!E365,$B$1),"")</f>
        <v/>
      </c>
      <c r="R366" s="17" t="str">
        <f>IF(SUM('Control Sample Data'!F$3:F$98)&gt;10,IF(AND(ISNUMBER('Control Sample Data'!F365),'Control Sample Data'!F365&lt;$B$1,'Control Sample Data'!F365&gt;0),'Control Sample Data'!F365,$B$1),"")</f>
        <v/>
      </c>
      <c r="S366" s="17" t="str">
        <f>IF(SUM('Control Sample Data'!G$3:G$98)&gt;10,IF(AND(ISNUMBER('Control Sample Data'!G365),'Control Sample Data'!G365&lt;$B$1,'Control Sample Data'!G365&gt;0),'Control Sample Data'!G365,$B$1),"")</f>
        <v/>
      </c>
      <c r="T366" s="17" t="str">
        <f>IF(SUM('Control Sample Data'!H$3:H$98)&gt;10,IF(AND(ISNUMBER('Control Sample Data'!H365),'Control Sample Data'!H365&lt;$B$1,'Control Sample Data'!H365&gt;0),'Control Sample Data'!H365,$B$1),"")</f>
        <v/>
      </c>
      <c r="U366" s="17" t="str">
        <f>IF(SUM('Control Sample Data'!I$3:I$98)&gt;10,IF(AND(ISNUMBER('Control Sample Data'!I365),'Control Sample Data'!I365&lt;$B$1,'Control Sample Data'!I365&gt;0),'Control Sample Data'!I365,$B$1),"")</f>
        <v/>
      </c>
      <c r="V366" s="17" t="str">
        <f>IF(SUM('Control Sample Data'!J$3:J$98)&gt;10,IF(AND(ISNUMBER('Control Sample Data'!J365),'Control Sample Data'!J365&lt;$B$1,'Control Sample Data'!J365&gt;0),'Control Sample Data'!J365,$B$1),"")</f>
        <v/>
      </c>
      <c r="W366" s="17" t="str">
        <f>IF(SUM('Control Sample Data'!K$3:K$98)&gt;10,IF(AND(ISNUMBER('Control Sample Data'!K365),'Control Sample Data'!K365&lt;$B$1,'Control Sample Data'!K365&gt;0),'Control Sample Data'!K365,$B$1),"")</f>
        <v/>
      </c>
      <c r="X366" s="17" t="str">
        <f>IF(SUM('Control Sample Data'!L$3:L$98)&gt;10,IF(AND(ISNUMBER('Control Sample Data'!L365),'Control Sample Data'!L365&lt;$B$1,'Control Sample Data'!L365&gt;0),'Control Sample Data'!L365,$B$1),"")</f>
        <v/>
      </c>
      <c r="Y366" s="17" t="str">
        <f>IF(SUM('Control Sample Data'!M$3:M$98)&gt;10,IF(AND(ISNUMBER('Control Sample Data'!M365),'Control Sample Data'!M365&lt;$B$1,'Control Sample Data'!M365&gt;0),'Control Sample Data'!M365,$B$1),"")</f>
        <v/>
      </c>
      <c r="AT366" s="36" t="str">
        <f t="shared" si="216"/>
        <v/>
      </c>
      <c r="AU366" s="36" t="str">
        <f t="shared" si="217"/>
        <v/>
      </c>
      <c r="AV366" s="36" t="str">
        <f t="shared" si="218"/>
        <v/>
      </c>
      <c r="AW366" s="36" t="str">
        <f t="shared" si="219"/>
        <v/>
      </c>
      <c r="AX366" s="36" t="str">
        <f t="shared" si="220"/>
        <v/>
      </c>
      <c r="AY366" s="36" t="str">
        <f t="shared" si="221"/>
        <v/>
      </c>
      <c r="AZ366" s="36" t="str">
        <f t="shared" si="222"/>
        <v/>
      </c>
      <c r="BA366" s="36" t="str">
        <f t="shared" si="223"/>
        <v/>
      </c>
      <c r="BB366" s="36" t="str">
        <f t="shared" si="224"/>
        <v/>
      </c>
      <c r="BC366" s="36" t="str">
        <f t="shared" si="225"/>
        <v/>
      </c>
      <c r="BD366" s="36" t="str">
        <f t="shared" si="226"/>
        <v/>
      </c>
      <c r="BE366" s="36" t="str">
        <f t="shared" si="227"/>
        <v/>
      </c>
      <c r="BF366" s="36" t="str">
        <f t="shared" si="228"/>
        <v/>
      </c>
      <c r="BG366" s="36" t="str">
        <f t="shared" si="229"/>
        <v/>
      </c>
      <c r="BH366" s="36" t="str">
        <f t="shared" si="230"/>
        <v/>
      </c>
      <c r="BI366" s="36" t="str">
        <f t="shared" si="231"/>
        <v/>
      </c>
      <c r="BJ366" s="36" t="str">
        <f t="shared" si="232"/>
        <v/>
      </c>
      <c r="BK366" s="36" t="str">
        <f t="shared" si="233"/>
        <v/>
      </c>
      <c r="BL366" s="36" t="str">
        <f t="shared" si="234"/>
        <v/>
      </c>
      <c r="BM366" s="36" t="str">
        <f t="shared" si="235"/>
        <v/>
      </c>
      <c r="BN366" s="38" t="e">
        <f t="shared" si="256"/>
        <v>#DIV/0!</v>
      </c>
      <c r="BO366" s="38" t="e">
        <f t="shared" si="257"/>
        <v>#DIV/0!</v>
      </c>
      <c r="BP366" s="39" t="str">
        <f t="shared" si="236"/>
        <v/>
      </c>
      <c r="BQ366" s="39" t="str">
        <f t="shared" si="237"/>
        <v/>
      </c>
      <c r="BR366" s="39" t="str">
        <f t="shared" si="238"/>
        <v/>
      </c>
      <c r="BS366" s="39" t="str">
        <f t="shared" si="239"/>
        <v/>
      </c>
      <c r="BT366" s="39" t="str">
        <f t="shared" si="240"/>
        <v/>
      </c>
      <c r="BU366" s="39" t="str">
        <f t="shared" si="241"/>
        <v/>
      </c>
      <c r="BV366" s="39" t="str">
        <f t="shared" si="242"/>
        <v/>
      </c>
      <c r="BW366" s="39" t="str">
        <f t="shared" si="243"/>
        <v/>
      </c>
      <c r="BX366" s="39" t="str">
        <f t="shared" si="244"/>
        <v/>
      </c>
      <c r="BY366" s="39" t="str">
        <f t="shared" si="245"/>
        <v/>
      </c>
      <c r="BZ366" s="39" t="str">
        <f t="shared" si="246"/>
        <v/>
      </c>
      <c r="CA366" s="39" t="str">
        <f t="shared" si="247"/>
        <v/>
      </c>
      <c r="CB366" s="39" t="str">
        <f t="shared" si="248"/>
        <v/>
      </c>
      <c r="CC366" s="39" t="str">
        <f t="shared" si="249"/>
        <v/>
      </c>
      <c r="CD366" s="39" t="str">
        <f t="shared" si="250"/>
        <v/>
      </c>
      <c r="CE366" s="39" t="str">
        <f t="shared" si="251"/>
        <v/>
      </c>
      <c r="CF366" s="39" t="str">
        <f t="shared" si="252"/>
        <v/>
      </c>
      <c r="CG366" s="39" t="str">
        <f t="shared" si="253"/>
        <v/>
      </c>
      <c r="CH366" s="39" t="str">
        <f t="shared" si="254"/>
        <v/>
      </c>
      <c r="CI366" s="39" t="str">
        <f t="shared" si="255"/>
        <v/>
      </c>
    </row>
    <row r="367" spans="1:87">
      <c r="A367" s="18"/>
      <c r="B367" s="15" t="str">
        <f>'Gene Table'!E366</f>
        <v>NC</v>
      </c>
      <c r="C367" s="15" t="str">
        <f>'Gene Table'!B366</f>
        <v>P04</v>
      </c>
      <c r="D367" s="16" t="str">
        <f>IF(SUM('Test Sample Data'!D$3:D$98)&gt;10,IF(AND(ISNUMBER('Test Sample Data'!D366),'Test Sample Data'!D366&lt;$B$1,'Test Sample Data'!D366&gt;0),'Test Sample Data'!D366,$B$1),"")</f>
        <v/>
      </c>
      <c r="E367" s="17" t="str">
        <f>IF(SUM('Test Sample Data'!E$3:E$98)&gt;10,IF(AND(ISNUMBER('Test Sample Data'!E366),'Test Sample Data'!E366&lt;$B$1,'Test Sample Data'!E366&gt;0),'Test Sample Data'!E366,$B$1),"")</f>
        <v/>
      </c>
      <c r="F367" s="17" t="str">
        <f>IF(SUM('Test Sample Data'!F$3:F$98)&gt;10,IF(AND(ISNUMBER('Test Sample Data'!F366),'Test Sample Data'!F366&lt;$B$1,'Test Sample Data'!F366&gt;0),'Test Sample Data'!F366,$B$1),"")</f>
        <v/>
      </c>
      <c r="G367" s="17" t="str">
        <f>IF(SUM('Test Sample Data'!G$3:G$98)&gt;10,IF(AND(ISNUMBER('Test Sample Data'!G366),'Test Sample Data'!G366&lt;$B$1,'Test Sample Data'!G366&gt;0),'Test Sample Data'!G366,$B$1),"")</f>
        <v/>
      </c>
      <c r="H367" s="17" t="str">
        <f>IF(SUM('Test Sample Data'!H$3:H$98)&gt;10,IF(AND(ISNUMBER('Test Sample Data'!H366),'Test Sample Data'!H366&lt;$B$1,'Test Sample Data'!H366&gt;0),'Test Sample Data'!H366,$B$1),"")</f>
        <v/>
      </c>
      <c r="I367" s="17" t="str">
        <f>IF(SUM('Test Sample Data'!I$3:I$98)&gt;10,IF(AND(ISNUMBER('Test Sample Data'!I366),'Test Sample Data'!I366&lt;$B$1,'Test Sample Data'!I366&gt;0),'Test Sample Data'!I366,$B$1),"")</f>
        <v/>
      </c>
      <c r="J367" s="17" t="str">
        <f>IF(SUM('Test Sample Data'!J$3:J$98)&gt;10,IF(AND(ISNUMBER('Test Sample Data'!J366),'Test Sample Data'!J366&lt;$B$1,'Test Sample Data'!J366&gt;0),'Test Sample Data'!J366,$B$1),"")</f>
        <v/>
      </c>
      <c r="K367" s="17" t="str">
        <f>IF(SUM('Test Sample Data'!K$3:K$98)&gt;10,IF(AND(ISNUMBER('Test Sample Data'!K366),'Test Sample Data'!K366&lt;$B$1,'Test Sample Data'!K366&gt;0),'Test Sample Data'!K366,$B$1),"")</f>
        <v/>
      </c>
      <c r="L367" s="17" t="str">
        <f>IF(SUM('Test Sample Data'!L$3:L$98)&gt;10,IF(AND(ISNUMBER('Test Sample Data'!L366),'Test Sample Data'!L366&lt;$B$1,'Test Sample Data'!L366&gt;0),'Test Sample Data'!L366,$B$1),"")</f>
        <v/>
      </c>
      <c r="M367" s="17" t="str">
        <f>IF(SUM('Test Sample Data'!M$3:M$98)&gt;10,IF(AND(ISNUMBER('Test Sample Data'!M366),'Test Sample Data'!M366&lt;$B$1,'Test Sample Data'!M366&gt;0),'Test Sample Data'!M366,$B$1),"")</f>
        <v/>
      </c>
      <c r="N367" s="17" t="str">
        <f>'Gene Table'!E366</f>
        <v>NC</v>
      </c>
      <c r="O367" s="17" t="str">
        <f>'Gene Table'!B366</f>
        <v>P04</v>
      </c>
      <c r="P367" s="17" t="str">
        <f>IF(SUM('Control Sample Data'!D$3:D$98)&gt;10,IF(AND(ISNUMBER('Control Sample Data'!D366),'Control Sample Data'!D366&lt;$B$1,'Control Sample Data'!D366&gt;0),'Control Sample Data'!D366,$B$1),"")</f>
        <v/>
      </c>
      <c r="Q367" s="17" t="str">
        <f>IF(SUM('Control Sample Data'!E$3:E$98)&gt;10,IF(AND(ISNUMBER('Control Sample Data'!E366),'Control Sample Data'!E366&lt;$B$1,'Control Sample Data'!E366&gt;0),'Control Sample Data'!E366,$B$1),"")</f>
        <v/>
      </c>
      <c r="R367" s="17" t="str">
        <f>IF(SUM('Control Sample Data'!F$3:F$98)&gt;10,IF(AND(ISNUMBER('Control Sample Data'!F366),'Control Sample Data'!F366&lt;$B$1,'Control Sample Data'!F366&gt;0),'Control Sample Data'!F366,$B$1),"")</f>
        <v/>
      </c>
      <c r="S367" s="17" t="str">
        <f>IF(SUM('Control Sample Data'!G$3:G$98)&gt;10,IF(AND(ISNUMBER('Control Sample Data'!G366),'Control Sample Data'!G366&lt;$B$1,'Control Sample Data'!G366&gt;0),'Control Sample Data'!G366,$B$1),"")</f>
        <v/>
      </c>
      <c r="T367" s="17" t="str">
        <f>IF(SUM('Control Sample Data'!H$3:H$98)&gt;10,IF(AND(ISNUMBER('Control Sample Data'!H366),'Control Sample Data'!H366&lt;$B$1,'Control Sample Data'!H366&gt;0),'Control Sample Data'!H366,$B$1),"")</f>
        <v/>
      </c>
      <c r="U367" s="17" t="str">
        <f>IF(SUM('Control Sample Data'!I$3:I$98)&gt;10,IF(AND(ISNUMBER('Control Sample Data'!I366),'Control Sample Data'!I366&lt;$B$1,'Control Sample Data'!I366&gt;0),'Control Sample Data'!I366,$B$1),"")</f>
        <v/>
      </c>
      <c r="V367" s="17" t="str">
        <f>IF(SUM('Control Sample Data'!J$3:J$98)&gt;10,IF(AND(ISNUMBER('Control Sample Data'!J366),'Control Sample Data'!J366&lt;$B$1,'Control Sample Data'!J366&gt;0),'Control Sample Data'!J366,$B$1),"")</f>
        <v/>
      </c>
      <c r="W367" s="17" t="str">
        <f>IF(SUM('Control Sample Data'!K$3:K$98)&gt;10,IF(AND(ISNUMBER('Control Sample Data'!K366),'Control Sample Data'!K366&lt;$B$1,'Control Sample Data'!K366&gt;0),'Control Sample Data'!K366,$B$1),"")</f>
        <v/>
      </c>
      <c r="X367" s="17" t="str">
        <f>IF(SUM('Control Sample Data'!L$3:L$98)&gt;10,IF(AND(ISNUMBER('Control Sample Data'!L366),'Control Sample Data'!L366&lt;$B$1,'Control Sample Data'!L366&gt;0),'Control Sample Data'!L366,$B$1),"")</f>
        <v/>
      </c>
      <c r="Y367" s="17" t="str">
        <f>IF(SUM('Control Sample Data'!M$3:M$98)&gt;10,IF(AND(ISNUMBER('Control Sample Data'!M366),'Control Sample Data'!M366&lt;$B$1,'Control Sample Data'!M366&gt;0),'Control Sample Data'!M366,$B$1),"")</f>
        <v/>
      </c>
      <c r="AT367" s="36" t="str">
        <f t="shared" si="216"/>
        <v/>
      </c>
      <c r="AU367" s="36" t="str">
        <f t="shared" si="217"/>
        <v/>
      </c>
      <c r="AV367" s="36" t="str">
        <f t="shared" si="218"/>
        <v/>
      </c>
      <c r="AW367" s="36" t="str">
        <f t="shared" si="219"/>
        <v/>
      </c>
      <c r="AX367" s="36" t="str">
        <f t="shared" si="220"/>
        <v/>
      </c>
      <c r="AY367" s="36" t="str">
        <f t="shared" si="221"/>
        <v/>
      </c>
      <c r="AZ367" s="36" t="str">
        <f t="shared" si="222"/>
        <v/>
      </c>
      <c r="BA367" s="36" t="str">
        <f t="shared" si="223"/>
        <v/>
      </c>
      <c r="BB367" s="36" t="str">
        <f t="shared" si="224"/>
        <v/>
      </c>
      <c r="BC367" s="36" t="str">
        <f t="shared" si="225"/>
        <v/>
      </c>
      <c r="BD367" s="36" t="str">
        <f t="shared" si="226"/>
        <v/>
      </c>
      <c r="BE367" s="36" t="str">
        <f t="shared" si="227"/>
        <v/>
      </c>
      <c r="BF367" s="36" t="str">
        <f t="shared" si="228"/>
        <v/>
      </c>
      <c r="BG367" s="36" t="str">
        <f t="shared" si="229"/>
        <v/>
      </c>
      <c r="BH367" s="36" t="str">
        <f t="shared" si="230"/>
        <v/>
      </c>
      <c r="BI367" s="36" t="str">
        <f t="shared" si="231"/>
        <v/>
      </c>
      <c r="BJ367" s="36" t="str">
        <f t="shared" si="232"/>
        <v/>
      </c>
      <c r="BK367" s="36" t="str">
        <f t="shared" si="233"/>
        <v/>
      </c>
      <c r="BL367" s="36" t="str">
        <f t="shared" si="234"/>
        <v/>
      </c>
      <c r="BM367" s="36" t="str">
        <f t="shared" si="235"/>
        <v/>
      </c>
      <c r="BN367" s="38" t="e">
        <f t="shared" si="256"/>
        <v>#DIV/0!</v>
      </c>
      <c r="BO367" s="38" t="e">
        <f t="shared" si="257"/>
        <v>#DIV/0!</v>
      </c>
      <c r="BP367" s="39" t="str">
        <f t="shared" si="236"/>
        <v/>
      </c>
      <c r="BQ367" s="39" t="str">
        <f t="shared" si="237"/>
        <v/>
      </c>
      <c r="BR367" s="39" t="str">
        <f t="shared" si="238"/>
        <v/>
      </c>
      <c r="BS367" s="39" t="str">
        <f t="shared" si="239"/>
        <v/>
      </c>
      <c r="BT367" s="39" t="str">
        <f t="shared" si="240"/>
        <v/>
      </c>
      <c r="BU367" s="39" t="str">
        <f t="shared" si="241"/>
        <v/>
      </c>
      <c r="BV367" s="39" t="str">
        <f t="shared" si="242"/>
        <v/>
      </c>
      <c r="BW367" s="39" t="str">
        <f t="shared" si="243"/>
        <v/>
      </c>
      <c r="BX367" s="39" t="str">
        <f t="shared" si="244"/>
        <v/>
      </c>
      <c r="BY367" s="39" t="str">
        <f t="shared" si="245"/>
        <v/>
      </c>
      <c r="BZ367" s="39" t="str">
        <f t="shared" si="246"/>
        <v/>
      </c>
      <c r="CA367" s="39" t="str">
        <f t="shared" si="247"/>
        <v/>
      </c>
      <c r="CB367" s="39" t="str">
        <f t="shared" si="248"/>
        <v/>
      </c>
      <c r="CC367" s="39" t="str">
        <f t="shared" si="249"/>
        <v/>
      </c>
      <c r="CD367" s="39" t="str">
        <f t="shared" si="250"/>
        <v/>
      </c>
      <c r="CE367" s="39" t="str">
        <f t="shared" si="251"/>
        <v/>
      </c>
      <c r="CF367" s="39" t="str">
        <f t="shared" si="252"/>
        <v/>
      </c>
      <c r="CG367" s="39" t="str">
        <f t="shared" si="253"/>
        <v/>
      </c>
      <c r="CH367" s="39" t="str">
        <f t="shared" si="254"/>
        <v/>
      </c>
      <c r="CI367" s="39" t="str">
        <f t="shared" si="255"/>
        <v/>
      </c>
    </row>
    <row r="368" spans="1:87">
      <c r="A368" s="18"/>
      <c r="B368" s="15" t="str">
        <f>'Gene Table'!E367</f>
        <v>MK1</v>
      </c>
      <c r="C368" s="15" t="str">
        <f>'Gene Table'!B367</f>
        <v>P05</v>
      </c>
      <c r="D368" s="16" t="str">
        <f>IF(SUM('Test Sample Data'!D$3:D$98)&gt;10,IF(AND(ISNUMBER('Test Sample Data'!D367),'Test Sample Data'!D367&lt;$B$1,'Test Sample Data'!D367&gt;0),'Test Sample Data'!D367,$B$1),"")</f>
        <v/>
      </c>
      <c r="E368" s="17" t="str">
        <f>IF(SUM('Test Sample Data'!E$3:E$98)&gt;10,IF(AND(ISNUMBER('Test Sample Data'!E367),'Test Sample Data'!E367&lt;$B$1,'Test Sample Data'!E367&gt;0),'Test Sample Data'!E367,$B$1),"")</f>
        <v/>
      </c>
      <c r="F368" s="17" t="str">
        <f>IF(SUM('Test Sample Data'!F$3:F$98)&gt;10,IF(AND(ISNUMBER('Test Sample Data'!F367),'Test Sample Data'!F367&lt;$B$1,'Test Sample Data'!F367&gt;0),'Test Sample Data'!F367,$B$1),"")</f>
        <v/>
      </c>
      <c r="G368" s="17" t="str">
        <f>IF(SUM('Test Sample Data'!G$3:G$98)&gt;10,IF(AND(ISNUMBER('Test Sample Data'!G367),'Test Sample Data'!G367&lt;$B$1,'Test Sample Data'!G367&gt;0),'Test Sample Data'!G367,$B$1),"")</f>
        <v/>
      </c>
      <c r="H368" s="17" t="str">
        <f>IF(SUM('Test Sample Data'!H$3:H$98)&gt;10,IF(AND(ISNUMBER('Test Sample Data'!H367),'Test Sample Data'!H367&lt;$B$1,'Test Sample Data'!H367&gt;0),'Test Sample Data'!H367,$B$1),"")</f>
        <v/>
      </c>
      <c r="I368" s="17" t="str">
        <f>IF(SUM('Test Sample Data'!I$3:I$98)&gt;10,IF(AND(ISNUMBER('Test Sample Data'!I367),'Test Sample Data'!I367&lt;$B$1,'Test Sample Data'!I367&gt;0),'Test Sample Data'!I367,$B$1),"")</f>
        <v/>
      </c>
      <c r="J368" s="17" t="str">
        <f>IF(SUM('Test Sample Data'!J$3:J$98)&gt;10,IF(AND(ISNUMBER('Test Sample Data'!J367),'Test Sample Data'!J367&lt;$B$1,'Test Sample Data'!J367&gt;0),'Test Sample Data'!J367,$B$1),"")</f>
        <v/>
      </c>
      <c r="K368" s="17" t="str">
        <f>IF(SUM('Test Sample Data'!K$3:K$98)&gt;10,IF(AND(ISNUMBER('Test Sample Data'!K367),'Test Sample Data'!K367&lt;$B$1,'Test Sample Data'!K367&gt;0),'Test Sample Data'!K367,$B$1),"")</f>
        <v/>
      </c>
      <c r="L368" s="17" t="str">
        <f>IF(SUM('Test Sample Data'!L$3:L$98)&gt;10,IF(AND(ISNUMBER('Test Sample Data'!L367),'Test Sample Data'!L367&lt;$B$1,'Test Sample Data'!L367&gt;0),'Test Sample Data'!L367,$B$1),"")</f>
        <v/>
      </c>
      <c r="M368" s="17" t="str">
        <f>IF(SUM('Test Sample Data'!M$3:M$98)&gt;10,IF(AND(ISNUMBER('Test Sample Data'!M367),'Test Sample Data'!M367&lt;$B$1,'Test Sample Data'!M367&gt;0),'Test Sample Data'!M367,$B$1),"")</f>
        <v/>
      </c>
      <c r="N368" s="17" t="str">
        <f>'Gene Table'!E367</f>
        <v>MK1</v>
      </c>
      <c r="O368" s="17" t="str">
        <f>'Gene Table'!B367</f>
        <v>P05</v>
      </c>
      <c r="P368" s="17" t="str">
        <f>IF(SUM('Control Sample Data'!D$3:D$98)&gt;10,IF(AND(ISNUMBER('Control Sample Data'!D367),'Control Sample Data'!D367&lt;$B$1,'Control Sample Data'!D367&gt;0),'Control Sample Data'!D367,$B$1),"")</f>
        <v/>
      </c>
      <c r="Q368" s="17" t="str">
        <f>IF(SUM('Control Sample Data'!E$3:E$98)&gt;10,IF(AND(ISNUMBER('Control Sample Data'!E367),'Control Sample Data'!E367&lt;$B$1,'Control Sample Data'!E367&gt;0),'Control Sample Data'!E367,$B$1),"")</f>
        <v/>
      </c>
      <c r="R368" s="17" t="str">
        <f>IF(SUM('Control Sample Data'!F$3:F$98)&gt;10,IF(AND(ISNUMBER('Control Sample Data'!F367),'Control Sample Data'!F367&lt;$B$1,'Control Sample Data'!F367&gt;0),'Control Sample Data'!F367,$B$1),"")</f>
        <v/>
      </c>
      <c r="S368" s="17" t="str">
        <f>IF(SUM('Control Sample Data'!G$3:G$98)&gt;10,IF(AND(ISNUMBER('Control Sample Data'!G367),'Control Sample Data'!G367&lt;$B$1,'Control Sample Data'!G367&gt;0),'Control Sample Data'!G367,$B$1),"")</f>
        <v/>
      </c>
      <c r="T368" s="17" t="str">
        <f>IF(SUM('Control Sample Data'!H$3:H$98)&gt;10,IF(AND(ISNUMBER('Control Sample Data'!H367),'Control Sample Data'!H367&lt;$B$1,'Control Sample Data'!H367&gt;0),'Control Sample Data'!H367,$B$1),"")</f>
        <v/>
      </c>
      <c r="U368" s="17" t="str">
        <f>IF(SUM('Control Sample Data'!I$3:I$98)&gt;10,IF(AND(ISNUMBER('Control Sample Data'!I367),'Control Sample Data'!I367&lt;$B$1,'Control Sample Data'!I367&gt;0),'Control Sample Data'!I367,$B$1),"")</f>
        <v/>
      </c>
      <c r="V368" s="17" t="str">
        <f>IF(SUM('Control Sample Data'!J$3:J$98)&gt;10,IF(AND(ISNUMBER('Control Sample Data'!J367),'Control Sample Data'!J367&lt;$B$1,'Control Sample Data'!J367&gt;0),'Control Sample Data'!J367,$B$1),"")</f>
        <v/>
      </c>
      <c r="W368" s="17" t="str">
        <f>IF(SUM('Control Sample Data'!K$3:K$98)&gt;10,IF(AND(ISNUMBER('Control Sample Data'!K367),'Control Sample Data'!K367&lt;$B$1,'Control Sample Data'!K367&gt;0),'Control Sample Data'!K367,$B$1),"")</f>
        <v/>
      </c>
      <c r="X368" s="17" t="str">
        <f>IF(SUM('Control Sample Data'!L$3:L$98)&gt;10,IF(AND(ISNUMBER('Control Sample Data'!L367),'Control Sample Data'!L367&lt;$B$1,'Control Sample Data'!L367&gt;0),'Control Sample Data'!L367,$B$1),"")</f>
        <v/>
      </c>
      <c r="Y368" s="17" t="str">
        <f>IF(SUM('Control Sample Data'!M$3:M$98)&gt;10,IF(AND(ISNUMBER('Control Sample Data'!M367),'Control Sample Data'!M367&lt;$B$1,'Control Sample Data'!M367&gt;0),'Control Sample Data'!M367,$B$1),"")</f>
        <v/>
      </c>
      <c r="AT368" s="36" t="str">
        <f t="shared" si="216"/>
        <v/>
      </c>
      <c r="AU368" s="36" t="str">
        <f t="shared" si="217"/>
        <v/>
      </c>
      <c r="AV368" s="36" t="str">
        <f t="shared" si="218"/>
        <v/>
      </c>
      <c r="AW368" s="36" t="str">
        <f t="shared" si="219"/>
        <v/>
      </c>
      <c r="AX368" s="36" t="str">
        <f t="shared" si="220"/>
        <v/>
      </c>
      <c r="AY368" s="36" t="str">
        <f t="shared" si="221"/>
        <v/>
      </c>
      <c r="AZ368" s="36" t="str">
        <f t="shared" si="222"/>
        <v/>
      </c>
      <c r="BA368" s="36" t="str">
        <f t="shared" si="223"/>
        <v/>
      </c>
      <c r="BB368" s="36" t="str">
        <f t="shared" si="224"/>
        <v/>
      </c>
      <c r="BC368" s="36" t="str">
        <f t="shared" si="225"/>
        <v/>
      </c>
      <c r="BD368" s="36" t="str">
        <f t="shared" si="226"/>
        <v/>
      </c>
      <c r="BE368" s="36" t="str">
        <f t="shared" si="227"/>
        <v/>
      </c>
      <c r="BF368" s="36" t="str">
        <f t="shared" si="228"/>
        <v/>
      </c>
      <c r="BG368" s="36" t="str">
        <f t="shared" si="229"/>
        <v/>
      </c>
      <c r="BH368" s="36" t="str">
        <f t="shared" si="230"/>
        <v/>
      </c>
      <c r="BI368" s="36" t="str">
        <f t="shared" si="231"/>
        <v/>
      </c>
      <c r="BJ368" s="36" t="str">
        <f t="shared" si="232"/>
        <v/>
      </c>
      <c r="BK368" s="36" t="str">
        <f t="shared" si="233"/>
        <v/>
      </c>
      <c r="BL368" s="36" t="str">
        <f t="shared" si="234"/>
        <v/>
      </c>
      <c r="BM368" s="36" t="str">
        <f t="shared" si="235"/>
        <v/>
      </c>
      <c r="BN368" s="38" t="e">
        <f t="shared" si="256"/>
        <v>#DIV/0!</v>
      </c>
      <c r="BO368" s="38" t="e">
        <f t="shared" si="257"/>
        <v>#DIV/0!</v>
      </c>
      <c r="BP368" s="39" t="str">
        <f t="shared" si="236"/>
        <v/>
      </c>
      <c r="BQ368" s="39" t="str">
        <f t="shared" si="237"/>
        <v/>
      </c>
      <c r="BR368" s="39" t="str">
        <f t="shared" si="238"/>
        <v/>
      </c>
      <c r="BS368" s="39" t="str">
        <f t="shared" si="239"/>
        <v/>
      </c>
      <c r="BT368" s="39" t="str">
        <f t="shared" si="240"/>
        <v/>
      </c>
      <c r="BU368" s="39" t="str">
        <f t="shared" si="241"/>
        <v/>
      </c>
      <c r="BV368" s="39" t="str">
        <f t="shared" si="242"/>
        <v/>
      </c>
      <c r="BW368" s="39" t="str">
        <f t="shared" si="243"/>
        <v/>
      </c>
      <c r="BX368" s="39" t="str">
        <f t="shared" si="244"/>
        <v/>
      </c>
      <c r="BY368" s="39" t="str">
        <f t="shared" si="245"/>
        <v/>
      </c>
      <c r="BZ368" s="39" t="str">
        <f t="shared" si="246"/>
        <v/>
      </c>
      <c r="CA368" s="39" t="str">
        <f t="shared" si="247"/>
        <v/>
      </c>
      <c r="CB368" s="39" t="str">
        <f t="shared" si="248"/>
        <v/>
      </c>
      <c r="CC368" s="39" t="str">
        <f t="shared" si="249"/>
        <v/>
      </c>
      <c r="CD368" s="39" t="str">
        <f t="shared" si="250"/>
        <v/>
      </c>
      <c r="CE368" s="39" t="str">
        <f t="shared" si="251"/>
        <v/>
      </c>
      <c r="CF368" s="39" t="str">
        <f t="shared" si="252"/>
        <v/>
      </c>
      <c r="CG368" s="39" t="str">
        <f t="shared" si="253"/>
        <v/>
      </c>
      <c r="CH368" s="39" t="str">
        <f t="shared" si="254"/>
        <v/>
      </c>
      <c r="CI368" s="39" t="str">
        <f t="shared" si="255"/>
        <v/>
      </c>
    </row>
    <row r="369" spans="1:87">
      <c r="A369" s="18"/>
      <c r="B369" s="15" t="str">
        <f>'Gene Table'!E368</f>
        <v>MK1</v>
      </c>
      <c r="C369" s="15" t="str">
        <f>'Gene Table'!B368</f>
        <v>P06</v>
      </c>
      <c r="D369" s="16" t="str">
        <f>IF(SUM('Test Sample Data'!D$3:D$98)&gt;10,IF(AND(ISNUMBER('Test Sample Data'!D368),'Test Sample Data'!D368&lt;$B$1,'Test Sample Data'!D368&gt;0),'Test Sample Data'!D368,$B$1),"")</f>
        <v/>
      </c>
      <c r="E369" s="17" t="str">
        <f>IF(SUM('Test Sample Data'!E$3:E$98)&gt;10,IF(AND(ISNUMBER('Test Sample Data'!E368),'Test Sample Data'!E368&lt;$B$1,'Test Sample Data'!E368&gt;0),'Test Sample Data'!E368,$B$1),"")</f>
        <v/>
      </c>
      <c r="F369" s="17" t="str">
        <f>IF(SUM('Test Sample Data'!F$3:F$98)&gt;10,IF(AND(ISNUMBER('Test Sample Data'!F368),'Test Sample Data'!F368&lt;$B$1,'Test Sample Data'!F368&gt;0),'Test Sample Data'!F368,$B$1),"")</f>
        <v/>
      </c>
      <c r="G369" s="17" t="str">
        <f>IF(SUM('Test Sample Data'!G$3:G$98)&gt;10,IF(AND(ISNUMBER('Test Sample Data'!G368),'Test Sample Data'!G368&lt;$B$1,'Test Sample Data'!G368&gt;0),'Test Sample Data'!G368,$B$1),"")</f>
        <v/>
      </c>
      <c r="H369" s="17" t="str">
        <f>IF(SUM('Test Sample Data'!H$3:H$98)&gt;10,IF(AND(ISNUMBER('Test Sample Data'!H368),'Test Sample Data'!H368&lt;$B$1,'Test Sample Data'!H368&gt;0),'Test Sample Data'!H368,$B$1),"")</f>
        <v/>
      </c>
      <c r="I369" s="17" t="str">
        <f>IF(SUM('Test Sample Data'!I$3:I$98)&gt;10,IF(AND(ISNUMBER('Test Sample Data'!I368),'Test Sample Data'!I368&lt;$B$1,'Test Sample Data'!I368&gt;0),'Test Sample Data'!I368,$B$1),"")</f>
        <v/>
      </c>
      <c r="J369" s="17" t="str">
        <f>IF(SUM('Test Sample Data'!J$3:J$98)&gt;10,IF(AND(ISNUMBER('Test Sample Data'!J368),'Test Sample Data'!J368&lt;$B$1,'Test Sample Data'!J368&gt;0),'Test Sample Data'!J368,$B$1),"")</f>
        <v/>
      </c>
      <c r="K369" s="17" t="str">
        <f>IF(SUM('Test Sample Data'!K$3:K$98)&gt;10,IF(AND(ISNUMBER('Test Sample Data'!K368),'Test Sample Data'!K368&lt;$B$1,'Test Sample Data'!K368&gt;0),'Test Sample Data'!K368,$B$1),"")</f>
        <v/>
      </c>
      <c r="L369" s="17" t="str">
        <f>IF(SUM('Test Sample Data'!L$3:L$98)&gt;10,IF(AND(ISNUMBER('Test Sample Data'!L368),'Test Sample Data'!L368&lt;$B$1,'Test Sample Data'!L368&gt;0),'Test Sample Data'!L368,$B$1),"")</f>
        <v/>
      </c>
      <c r="M369" s="17" t="str">
        <f>IF(SUM('Test Sample Data'!M$3:M$98)&gt;10,IF(AND(ISNUMBER('Test Sample Data'!M368),'Test Sample Data'!M368&lt;$B$1,'Test Sample Data'!M368&gt;0),'Test Sample Data'!M368,$B$1),"")</f>
        <v/>
      </c>
      <c r="N369" s="17" t="str">
        <f>'Gene Table'!E368</f>
        <v>MK1</v>
      </c>
      <c r="O369" s="17" t="str">
        <f>'Gene Table'!B368</f>
        <v>P06</v>
      </c>
      <c r="P369" s="17" t="str">
        <f>IF(SUM('Control Sample Data'!D$3:D$98)&gt;10,IF(AND(ISNUMBER('Control Sample Data'!D368),'Control Sample Data'!D368&lt;$B$1,'Control Sample Data'!D368&gt;0),'Control Sample Data'!D368,$B$1),"")</f>
        <v/>
      </c>
      <c r="Q369" s="17" t="str">
        <f>IF(SUM('Control Sample Data'!E$3:E$98)&gt;10,IF(AND(ISNUMBER('Control Sample Data'!E368),'Control Sample Data'!E368&lt;$B$1,'Control Sample Data'!E368&gt;0),'Control Sample Data'!E368,$B$1),"")</f>
        <v/>
      </c>
      <c r="R369" s="17" t="str">
        <f>IF(SUM('Control Sample Data'!F$3:F$98)&gt;10,IF(AND(ISNUMBER('Control Sample Data'!F368),'Control Sample Data'!F368&lt;$B$1,'Control Sample Data'!F368&gt;0),'Control Sample Data'!F368,$B$1),"")</f>
        <v/>
      </c>
      <c r="S369" s="17" t="str">
        <f>IF(SUM('Control Sample Data'!G$3:G$98)&gt;10,IF(AND(ISNUMBER('Control Sample Data'!G368),'Control Sample Data'!G368&lt;$B$1,'Control Sample Data'!G368&gt;0),'Control Sample Data'!G368,$B$1),"")</f>
        <v/>
      </c>
      <c r="T369" s="17" t="str">
        <f>IF(SUM('Control Sample Data'!H$3:H$98)&gt;10,IF(AND(ISNUMBER('Control Sample Data'!H368),'Control Sample Data'!H368&lt;$B$1,'Control Sample Data'!H368&gt;0),'Control Sample Data'!H368,$B$1),"")</f>
        <v/>
      </c>
      <c r="U369" s="17" t="str">
        <f>IF(SUM('Control Sample Data'!I$3:I$98)&gt;10,IF(AND(ISNUMBER('Control Sample Data'!I368),'Control Sample Data'!I368&lt;$B$1,'Control Sample Data'!I368&gt;0),'Control Sample Data'!I368,$B$1),"")</f>
        <v/>
      </c>
      <c r="V369" s="17" t="str">
        <f>IF(SUM('Control Sample Data'!J$3:J$98)&gt;10,IF(AND(ISNUMBER('Control Sample Data'!J368),'Control Sample Data'!J368&lt;$B$1,'Control Sample Data'!J368&gt;0),'Control Sample Data'!J368,$B$1),"")</f>
        <v/>
      </c>
      <c r="W369" s="17" t="str">
        <f>IF(SUM('Control Sample Data'!K$3:K$98)&gt;10,IF(AND(ISNUMBER('Control Sample Data'!K368),'Control Sample Data'!K368&lt;$B$1,'Control Sample Data'!K368&gt;0),'Control Sample Data'!K368,$B$1),"")</f>
        <v/>
      </c>
      <c r="X369" s="17" t="str">
        <f>IF(SUM('Control Sample Data'!L$3:L$98)&gt;10,IF(AND(ISNUMBER('Control Sample Data'!L368),'Control Sample Data'!L368&lt;$B$1,'Control Sample Data'!L368&gt;0),'Control Sample Data'!L368,$B$1),"")</f>
        <v/>
      </c>
      <c r="Y369" s="17" t="str">
        <f>IF(SUM('Control Sample Data'!M$3:M$98)&gt;10,IF(AND(ISNUMBER('Control Sample Data'!M368),'Control Sample Data'!M368&lt;$B$1,'Control Sample Data'!M368&gt;0),'Control Sample Data'!M368,$B$1),"")</f>
        <v/>
      </c>
      <c r="AT369" s="36" t="str">
        <f t="shared" si="216"/>
        <v/>
      </c>
      <c r="AU369" s="36" t="str">
        <f t="shared" si="217"/>
        <v/>
      </c>
      <c r="AV369" s="36" t="str">
        <f t="shared" si="218"/>
        <v/>
      </c>
      <c r="AW369" s="36" t="str">
        <f t="shared" si="219"/>
        <v/>
      </c>
      <c r="AX369" s="36" t="str">
        <f t="shared" si="220"/>
        <v/>
      </c>
      <c r="AY369" s="36" t="str">
        <f t="shared" si="221"/>
        <v/>
      </c>
      <c r="AZ369" s="36" t="str">
        <f t="shared" si="222"/>
        <v/>
      </c>
      <c r="BA369" s="36" t="str">
        <f t="shared" si="223"/>
        <v/>
      </c>
      <c r="BB369" s="36" t="str">
        <f t="shared" si="224"/>
        <v/>
      </c>
      <c r="BC369" s="36" t="str">
        <f t="shared" si="225"/>
        <v/>
      </c>
      <c r="BD369" s="36" t="str">
        <f t="shared" si="226"/>
        <v/>
      </c>
      <c r="BE369" s="36" t="str">
        <f t="shared" si="227"/>
        <v/>
      </c>
      <c r="BF369" s="36" t="str">
        <f t="shared" si="228"/>
        <v/>
      </c>
      <c r="BG369" s="36" t="str">
        <f t="shared" si="229"/>
        <v/>
      </c>
      <c r="BH369" s="36" t="str">
        <f t="shared" si="230"/>
        <v/>
      </c>
      <c r="BI369" s="36" t="str">
        <f t="shared" si="231"/>
        <v/>
      </c>
      <c r="BJ369" s="36" t="str">
        <f t="shared" si="232"/>
        <v/>
      </c>
      <c r="BK369" s="36" t="str">
        <f t="shared" si="233"/>
        <v/>
      </c>
      <c r="BL369" s="36" t="str">
        <f t="shared" si="234"/>
        <v/>
      </c>
      <c r="BM369" s="36" t="str">
        <f t="shared" si="235"/>
        <v/>
      </c>
      <c r="BN369" s="38" t="e">
        <f t="shared" si="256"/>
        <v>#DIV/0!</v>
      </c>
      <c r="BO369" s="38" t="e">
        <f t="shared" si="257"/>
        <v>#DIV/0!</v>
      </c>
      <c r="BP369" s="39" t="str">
        <f t="shared" si="236"/>
        <v/>
      </c>
      <c r="BQ369" s="39" t="str">
        <f t="shared" si="237"/>
        <v/>
      </c>
      <c r="BR369" s="39" t="str">
        <f t="shared" si="238"/>
        <v/>
      </c>
      <c r="BS369" s="39" t="str">
        <f t="shared" si="239"/>
        <v/>
      </c>
      <c r="BT369" s="39" t="str">
        <f t="shared" si="240"/>
        <v/>
      </c>
      <c r="BU369" s="39" t="str">
        <f t="shared" si="241"/>
        <v/>
      </c>
      <c r="BV369" s="39" t="str">
        <f t="shared" si="242"/>
        <v/>
      </c>
      <c r="BW369" s="39" t="str">
        <f t="shared" si="243"/>
        <v/>
      </c>
      <c r="BX369" s="39" t="str">
        <f t="shared" si="244"/>
        <v/>
      </c>
      <c r="BY369" s="39" t="str">
        <f t="shared" si="245"/>
        <v/>
      </c>
      <c r="BZ369" s="39" t="str">
        <f t="shared" si="246"/>
        <v/>
      </c>
      <c r="CA369" s="39" t="str">
        <f t="shared" si="247"/>
        <v/>
      </c>
      <c r="CB369" s="39" t="str">
        <f t="shared" si="248"/>
        <v/>
      </c>
      <c r="CC369" s="39" t="str">
        <f t="shared" si="249"/>
        <v/>
      </c>
      <c r="CD369" s="39" t="str">
        <f t="shared" si="250"/>
        <v/>
      </c>
      <c r="CE369" s="39" t="str">
        <f t="shared" si="251"/>
        <v/>
      </c>
      <c r="CF369" s="39" t="str">
        <f t="shared" si="252"/>
        <v/>
      </c>
      <c r="CG369" s="39" t="str">
        <f t="shared" si="253"/>
        <v/>
      </c>
      <c r="CH369" s="39" t="str">
        <f t="shared" si="254"/>
        <v/>
      </c>
      <c r="CI369" s="39" t="str">
        <f t="shared" si="255"/>
        <v/>
      </c>
    </row>
    <row r="370" spans="1:87">
      <c r="A370" s="18"/>
      <c r="B370" s="15" t="str">
        <f>'Gene Table'!E369</f>
        <v>MK2</v>
      </c>
      <c r="C370" s="15" t="str">
        <f>'Gene Table'!B369</f>
        <v>P07</v>
      </c>
      <c r="D370" s="16" t="str">
        <f>IF(SUM('Test Sample Data'!D$3:D$98)&gt;10,IF(AND(ISNUMBER('Test Sample Data'!D369),'Test Sample Data'!D369&lt;$B$1,'Test Sample Data'!D369&gt;0),'Test Sample Data'!D369,$B$1),"")</f>
        <v/>
      </c>
      <c r="E370" s="17" t="str">
        <f>IF(SUM('Test Sample Data'!E$3:E$98)&gt;10,IF(AND(ISNUMBER('Test Sample Data'!E369),'Test Sample Data'!E369&lt;$B$1,'Test Sample Data'!E369&gt;0),'Test Sample Data'!E369,$B$1),"")</f>
        <v/>
      </c>
      <c r="F370" s="17" t="str">
        <f>IF(SUM('Test Sample Data'!F$3:F$98)&gt;10,IF(AND(ISNUMBER('Test Sample Data'!F369),'Test Sample Data'!F369&lt;$B$1,'Test Sample Data'!F369&gt;0),'Test Sample Data'!F369,$B$1),"")</f>
        <v/>
      </c>
      <c r="G370" s="17" t="str">
        <f>IF(SUM('Test Sample Data'!G$3:G$98)&gt;10,IF(AND(ISNUMBER('Test Sample Data'!G369),'Test Sample Data'!G369&lt;$B$1,'Test Sample Data'!G369&gt;0),'Test Sample Data'!G369,$B$1),"")</f>
        <v/>
      </c>
      <c r="H370" s="17" t="str">
        <f>IF(SUM('Test Sample Data'!H$3:H$98)&gt;10,IF(AND(ISNUMBER('Test Sample Data'!H369),'Test Sample Data'!H369&lt;$B$1,'Test Sample Data'!H369&gt;0),'Test Sample Data'!H369,$B$1),"")</f>
        <v/>
      </c>
      <c r="I370" s="17" t="str">
        <f>IF(SUM('Test Sample Data'!I$3:I$98)&gt;10,IF(AND(ISNUMBER('Test Sample Data'!I369),'Test Sample Data'!I369&lt;$B$1,'Test Sample Data'!I369&gt;0),'Test Sample Data'!I369,$B$1),"")</f>
        <v/>
      </c>
      <c r="J370" s="17" t="str">
        <f>IF(SUM('Test Sample Data'!J$3:J$98)&gt;10,IF(AND(ISNUMBER('Test Sample Data'!J369),'Test Sample Data'!J369&lt;$B$1,'Test Sample Data'!J369&gt;0),'Test Sample Data'!J369,$B$1),"")</f>
        <v/>
      </c>
      <c r="K370" s="17" t="str">
        <f>IF(SUM('Test Sample Data'!K$3:K$98)&gt;10,IF(AND(ISNUMBER('Test Sample Data'!K369),'Test Sample Data'!K369&lt;$B$1,'Test Sample Data'!K369&gt;0),'Test Sample Data'!K369,$B$1),"")</f>
        <v/>
      </c>
      <c r="L370" s="17" t="str">
        <f>IF(SUM('Test Sample Data'!L$3:L$98)&gt;10,IF(AND(ISNUMBER('Test Sample Data'!L369),'Test Sample Data'!L369&lt;$B$1,'Test Sample Data'!L369&gt;0),'Test Sample Data'!L369,$B$1),"")</f>
        <v/>
      </c>
      <c r="M370" s="17" t="str">
        <f>IF(SUM('Test Sample Data'!M$3:M$98)&gt;10,IF(AND(ISNUMBER('Test Sample Data'!M369),'Test Sample Data'!M369&lt;$B$1,'Test Sample Data'!M369&gt;0),'Test Sample Data'!M369,$B$1),"")</f>
        <v/>
      </c>
      <c r="N370" s="17" t="str">
        <f>'Gene Table'!E369</f>
        <v>MK2</v>
      </c>
      <c r="O370" s="17" t="str">
        <f>'Gene Table'!B369</f>
        <v>P07</v>
      </c>
      <c r="P370" s="17" t="str">
        <f>IF(SUM('Control Sample Data'!D$3:D$98)&gt;10,IF(AND(ISNUMBER('Control Sample Data'!D369),'Control Sample Data'!D369&lt;$B$1,'Control Sample Data'!D369&gt;0),'Control Sample Data'!D369,$B$1),"")</f>
        <v/>
      </c>
      <c r="Q370" s="17" t="str">
        <f>IF(SUM('Control Sample Data'!E$3:E$98)&gt;10,IF(AND(ISNUMBER('Control Sample Data'!E369),'Control Sample Data'!E369&lt;$B$1,'Control Sample Data'!E369&gt;0),'Control Sample Data'!E369,$B$1),"")</f>
        <v/>
      </c>
      <c r="R370" s="17" t="str">
        <f>IF(SUM('Control Sample Data'!F$3:F$98)&gt;10,IF(AND(ISNUMBER('Control Sample Data'!F369),'Control Sample Data'!F369&lt;$B$1,'Control Sample Data'!F369&gt;0),'Control Sample Data'!F369,$B$1),"")</f>
        <v/>
      </c>
      <c r="S370" s="17" t="str">
        <f>IF(SUM('Control Sample Data'!G$3:G$98)&gt;10,IF(AND(ISNUMBER('Control Sample Data'!G369),'Control Sample Data'!G369&lt;$B$1,'Control Sample Data'!G369&gt;0),'Control Sample Data'!G369,$B$1),"")</f>
        <v/>
      </c>
      <c r="T370" s="17" t="str">
        <f>IF(SUM('Control Sample Data'!H$3:H$98)&gt;10,IF(AND(ISNUMBER('Control Sample Data'!H369),'Control Sample Data'!H369&lt;$B$1,'Control Sample Data'!H369&gt;0),'Control Sample Data'!H369,$B$1),"")</f>
        <v/>
      </c>
      <c r="U370" s="17" t="str">
        <f>IF(SUM('Control Sample Data'!I$3:I$98)&gt;10,IF(AND(ISNUMBER('Control Sample Data'!I369),'Control Sample Data'!I369&lt;$B$1,'Control Sample Data'!I369&gt;0),'Control Sample Data'!I369,$B$1),"")</f>
        <v/>
      </c>
      <c r="V370" s="17" t="str">
        <f>IF(SUM('Control Sample Data'!J$3:J$98)&gt;10,IF(AND(ISNUMBER('Control Sample Data'!J369),'Control Sample Data'!J369&lt;$B$1,'Control Sample Data'!J369&gt;0),'Control Sample Data'!J369,$B$1),"")</f>
        <v/>
      </c>
      <c r="W370" s="17" t="str">
        <f>IF(SUM('Control Sample Data'!K$3:K$98)&gt;10,IF(AND(ISNUMBER('Control Sample Data'!K369),'Control Sample Data'!K369&lt;$B$1,'Control Sample Data'!K369&gt;0),'Control Sample Data'!K369,$B$1),"")</f>
        <v/>
      </c>
      <c r="X370" s="17" t="str">
        <f>IF(SUM('Control Sample Data'!L$3:L$98)&gt;10,IF(AND(ISNUMBER('Control Sample Data'!L369),'Control Sample Data'!L369&lt;$B$1,'Control Sample Data'!L369&gt;0),'Control Sample Data'!L369,$B$1),"")</f>
        <v/>
      </c>
      <c r="Y370" s="17" t="str">
        <f>IF(SUM('Control Sample Data'!M$3:M$98)&gt;10,IF(AND(ISNUMBER('Control Sample Data'!M369),'Control Sample Data'!M369&lt;$B$1,'Control Sample Data'!M369&gt;0),'Control Sample Data'!M369,$B$1),"")</f>
        <v/>
      </c>
      <c r="AT370" s="36" t="str">
        <f t="shared" si="216"/>
        <v/>
      </c>
      <c r="AU370" s="36" t="str">
        <f t="shared" si="217"/>
        <v/>
      </c>
      <c r="AV370" s="36" t="str">
        <f t="shared" si="218"/>
        <v/>
      </c>
      <c r="AW370" s="36" t="str">
        <f t="shared" si="219"/>
        <v/>
      </c>
      <c r="AX370" s="36" t="str">
        <f t="shared" si="220"/>
        <v/>
      </c>
      <c r="AY370" s="36" t="str">
        <f t="shared" si="221"/>
        <v/>
      </c>
      <c r="AZ370" s="36" t="str">
        <f t="shared" si="222"/>
        <v/>
      </c>
      <c r="BA370" s="36" t="str">
        <f t="shared" si="223"/>
        <v/>
      </c>
      <c r="BB370" s="36" t="str">
        <f t="shared" si="224"/>
        <v/>
      </c>
      <c r="BC370" s="36" t="str">
        <f t="shared" si="225"/>
        <v/>
      </c>
      <c r="BD370" s="36" t="str">
        <f t="shared" si="226"/>
        <v/>
      </c>
      <c r="BE370" s="36" t="str">
        <f t="shared" si="227"/>
        <v/>
      </c>
      <c r="BF370" s="36" t="str">
        <f t="shared" si="228"/>
        <v/>
      </c>
      <c r="BG370" s="36" t="str">
        <f t="shared" si="229"/>
        <v/>
      </c>
      <c r="BH370" s="36" t="str">
        <f t="shared" si="230"/>
        <v/>
      </c>
      <c r="BI370" s="36" t="str">
        <f t="shared" si="231"/>
        <v/>
      </c>
      <c r="BJ370" s="36" t="str">
        <f t="shared" si="232"/>
        <v/>
      </c>
      <c r="BK370" s="36" t="str">
        <f t="shared" si="233"/>
        <v/>
      </c>
      <c r="BL370" s="36" t="str">
        <f t="shared" si="234"/>
        <v/>
      </c>
      <c r="BM370" s="36" t="str">
        <f t="shared" si="235"/>
        <v/>
      </c>
      <c r="BN370" s="38" t="e">
        <f t="shared" si="256"/>
        <v>#DIV/0!</v>
      </c>
      <c r="BO370" s="38" t="e">
        <f t="shared" si="257"/>
        <v>#DIV/0!</v>
      </c>
      <c r="BP370" s="39" t="str">
        <f t="shared" si="236"/>
        <v/>
      </c>
      <c r="BQ370" s="39" t="str">
        <f t="shared" si="237"/>
        <v/>
      </c>
      <c r="BR370" s="39" t="str">
        <f t="shared" si="238"/>
        <v/>
      </c>
      <c r="BS370" s="39" t="str">
        <f t="shared" si="239"/>
        <v/>
      </c>
      <c r="BT370" s="39" t="str">
        <f t="shared" si="240"/>
        <v/>
      </c>
      <c r="BU370" s="39" t="str">
        <f t="shared" si="241"/>
        <v/>
      </c>
      <c r="BV370" s="39" t="str">
        <f t="shared" si="242"/>
        <v/>
      </c>
      <c r="BW370" s="39" t="str">
        <f t="shared" si="243"/>
        <v/>
      </c>
      <c r="BX370" s="39" t="str">
        <f t="shared" si="244"/>
        <v/>
      </c>
      <c r="BY370" s="39" t="str">
        <f t="shared" si="245"/>
        <v/>
      </c>
      <c r="BZ370" s="39" t="str">
        <f t="shared" si="246"/>
        <v/>
      </c>
      <c r="CA370" s="39" t="str">
        <f t="shared" si="247"/>
        <v/>
      </c>
      <c r="CB370" s="39" t="str">
        <f t="shared" si="248"/>
        <v/>
      </c>
      <c r="CC370" s="39" t="str">
        <f t="shared" si="249"/>
        <v/>
      </c>
      <c r="CD370" s="39" t="str">
        <f t="shared" si="250"/>
        <v/>
      </c>
      <c r="CE370" s="39" t="str">
        <f t="shared" si="251"/>
        <v/>
      </c>
      <c r="CF370" s="39" t="str">
        <f t="shared" si="252"/>
        <v/>
      </c>
      <c r="CG370" s="39" t="str">
        <f t="shared" si="253"/>
        <v/>
      </c>
      <c r="CH370" s="39" t="str">
        <f t="shared" si="254"/>
        <v/>
      </c>
      <c r="CI370" s="39" t="str">
        <f t="shared" si="255"/>
        <v/>
      </c>
    </row>
    <row r="371" spans="1:87">
      <c r="A371" s="18"/>
      <c r="B371" s="15" t="str">
        <f>'Gene Table'!E370</f>
        <v>MK2</v>
      </c>
      <c r="C371" s="15" t="str">
        <f>'Gene Table'!B370</f>
        <v>P08</v>
      </c>
      <c r="D371" s="16" t="str">
        <f>IF(SUM('Test Sample Data'!D$3:D$98)&gt;10,IF(AND(ISNUMBER('Test Sample Data'!D370),'Test Sample Data'!D370&lt;$B$1,'Test Sample Data'!D370&gt;0),'Test Sample Data'!D370,$B$1),"")</f>
        <v/>
      </c>
      <c r="E371" s="17" t="str">
        <f>IF(SUM('Test Sample Data'!E$3:E$98)&gt;10,IF(AND(ISNUMBER('Test Sample Data'!E370),'Test Sample Data'!E370&lt;$B$1,'Test Sample Data'!E370&gt;0),'Test Sample Data'!E370,$B$1),"")</f>
        <v/>
      </c>
      <c r="F371" s="17" t="str">
        <f>IF(SUM('Test Sample Data'!F$3:F$98)&gt;10,IF(AND(ISNUMBER('Test Sample Data'!F370),'Test Sample Data'!F370&lt;$B$1,'Test Sample Data'!F370&gt;0),'Test Sample Data'!F370,$B$1),"")</f>
        <v/>
      </c>
      <c r="G371" s="17" t="str">
        <f>IF(SUM('Test Sample Data'!G$3:G$98)&gt;10,IF(AND(ISNUMBER('Test Sample Data'!G370),'Test Sample Data'!G370&lt;$B$1,'Test Sample Data'!G370&gt;0),'Test Sample Data'!G370,$B$1),"")</f>
        <v/>
      </c>
      <c r="H371" s="17" t="str">
        <f>IF(SUM('Test Sample Data'!H$3:H$98)&gt;10,IF(AND(ISNUMBER('Test Sample Data'!H370),'Test Sample Data'!H370&lt;$B$1,'Test Sample Data'!H370&gt;0),'Test Sample Data'!H370,$B$1),"")</f>
        <v/>
      </c>
      <c r="I371" s="17" t="str">
        <f>IF(SUM('Test Sample Data'!I$3:I$98)&gt;10,IF(AND(ISNUMBER('Test Sample Data'!I370),'Test Sample Data'!I370&lt;$B$1,'Test Sample Data'!I370&gt;0),'Test Sample Data'!I370,$B$1),"")</f>
        <v/>
      </c>
      <c r="J371" s="17" t="str">
        <f>IF(SUM('Test Sample Data'!J$3:J$98)&gt;10,IF(AND(ISNUMBER('Test Sample Data'!J370),'Test Sample Data'!J370&lt;$B$1,'Test Sample Data'!J370&gt;0),'Test Sample Data'!J370,$B$1),"")</f>
        <v/>
      </c>
      <c r="K371" s="17" t="str">
        <f>IF(SUM('Test Sample Data'!K$3:K$98)&gt;10,IF(AND(ISNUMBER('Test Sample Data'!K370),'Test Sample Data'!K370&lt;$B$1,'Test Sample Data'!K370&gt;0),'Test Sample Data'!K370,$B$1),"")</f>
        <v/>
      </c>
      <c r="L371" s="17" t="str">
        <f>IF(SUM('Test Sample Data'!L$3:L$98)&gt;10,IF(AND(ISNUMBER('Test Sample Data'!L370),'Test Sample Data'!L370&lt;$B$1,'Test Sample Data'!L370&gt;0),'Test Sample Data'!L370,$B$1),"")</f>
        <v/>
      </c>
      <c r="M371" s="17" t="str">
        <f>IF(SUM('Test Sample Data'!M$3:M$98)&gt;10,IF(AND(ISNUMBER('Test Sample Data'!M370),'Test Sample Data'!M370&lt;$B$1,'Test Sample Data'!M370&gt;0),'Test Sample Data'!M370,$B$1),"")</f>
        <v/>
      </c>
      <c r="N371" s="17" t="str">
        <f>'Gene Table'!E370</f>
        <v>MK2</v>
      </c>
      <c r="O371" s="17" t="str">
        <f>'Gene Table'!B370</f>
        <v>P08</v>
      </c>
      <c r="P371" s="17" t="str">
        <f>IF(SUM('Control Sample Data'!D$3:D$98)&gt;10,IF(AND(ISNUMBER('Control Sample Data'!D370),'Control Sample Data'!D370&lt;$B$1,'Control Sample Data'!D370&gt;0),'Control Sample Data'!D370,$B$1),"")</f>
        <v/>
      </c>
      <c r="Q371" s="17" t="str">
        <f>IF(SUM('Control Sample Data'!E$3:E$98)&gt;10,IF(AND(ISNUMBER('Control Sample Data'!E370),'Control Sample Data'!E370&lt;$B$1,'Control Sample Data'!E370&gt;0),'Control Sample Data'!E370,$B$1),"")</f>
        <v/>
      </c>
      <c r="R371" s="17" t="str">
        <f>IF(SUM('Control Sample Data'!F$3:F$98)&gt;10,IF(AND(ISNUMBER('Control Sample Data'!F370),'Control Sample Data'!F370&lt;$B$1,'Control Sample Data'!F370&gt;0),'Control Sample Data'!F370,$B$1),"")</f>
        <v/>
      </c>
      <c r="S371" s="17" t="str">
        <f>IF(SUM('Control Sample Data'!G$3:G$98)&gt;10,IF(AND(ISNUMBER('Control Sample Data'!G370),'Control Sample Data'!G370&lt;$B$1,'Control Sample Data'!G370&gt;0),'Control Sample Data'!G370,$B$1),"")</f>
        <v/>
      </c>
      <c r="T371" s="17" t="str">
        <f>IF(SUM('Control Sample Data'!H$3:H$98)&gt;10,IF(AND(ISNUMBER('Control Sample Data'!H370),'Control Sample Data'!H370&lt;$B$1,'Control Sample Data'!H370&gt;0),'Control Sample Data'!H370,$B$1),"")</f>
        <v/>
      </c>
      <c r="U371" s="17" t="str">
        <f>IF(SUM('Control Sample Data'!I$3:I$98)&gt;10,IF(AND(ISNUMBER('Control Sample Data'!I370),'Control Sample Data'!I370&lt;$B$1,'Control Sample Data'!I370&gt;0),'Control Sample Data'!I370,$B$1),"")</f>
        <v/>
      </c>
      <c r="V371" s="17" t="str">
        <f>IF(SUM('Control Sample Data'!J$3:J$98)&gt;10,IF(AND(ISNUMBER('Control Sample Data'!J370),'Control Sample Data'!J370&lt;$B$1,'Control Sample Data'!J370&gt;0),'Control Sample Data'!J370,$B$1),"")</f>
        <v/>
      </c>
      <c r="W371" s="17" t="str">
        <f>IF(SUM('Control Sample Data'!K$3:K$98)&gt;10,IF(AND(ISNUMBER('Control Sample Data'!K370),'Control Sample Data'!K370&lt;$B$1,'Control Sample Data'!K370&gt;0),'Control Sample Data'!K370,$B$1),"")</f>
        <v/>
      </c>
      <c r="X371" s="17" t="str">
        <f>IF(SUM('Control Sample Data'!L$3:L$98)&gt;10,IF(AND(ISNUMBER('Control Sample Data'!L370),'Control Sample Data'!L370&lt;$B$1,'Control Sample Data'!L370&gt;0),'Control Sample Data'!L370,$B$1),"")</f>
        <v/>
      </c>
      <c r="Y371" s="17" t="str">
        <f>IF(SUM('Control Sample Data'!M$3:M$98)&gt;10,IF(AND(ISNUMBER('Control Sample Data'!M370),'Control Sample Data'!M370&lt;$B$1,'Control Sample Data'!M370&gt;0),'Control Sample Data'!M370,$B$1),"")</f>
        <v/>
      </c>
      <c r="AT371" s="36" t="str">
        <f t="shared" si="216"/>
        <v/>
      </c>
      <c r="AU371" s="36" t="str">
        <f t="shared" si="217"/>
        <v/>
      </c>
      <c r="AV371" s="36" t="str">
        <f t="shared" si="218"/>
        <v/>
      </c>
      <c r="AW371" s="36" t="str">
        <f t="shared" si="219"/>
        <v/>
      </c>
      <c r="AX371" s="36" t="str">
        <f t="shared" si="220"/>
        <v/>
      </c>
      <c r="AY371" s="36" t="str">
        <f t="shared" si="221"/>
        <v/>
      </c>
      <c r="AZ371" s="36" t="str">
        <f t="shared" si="222"/>
        <v/>
      </c>
      <c r="BA371" s="36" t="str">
        <f t="shared" si="223"/>
        <v/>
      </c>
      <c r="BB371" s="36" t="str">
        <f t="shared" si="224"/>
        <v/>
      </c>
      <c r="BC371" s="36" t="str">
        <f t="shared" si="225"/>
        <v/>
      </c>
      <c r="BD371" s="36" t="str">
        <f t="shared" si="226"/>
        <v/>
      </c>
      <c r="BE371" s="36" t="str">
        <f t="shared" si="227"/>
        <v/>
      </c>
      <c r="BF371" s="36" t="str">
        <f t="shared" si="228"/>
        <v/>
      </c>
      <c r="BG371" s="36" t="str">
        <f t="shared" si="229"/>
        <v/>
      </c>
      <c r="BH371" s="36" t="str">
        <f t="shared" si="230"/>
        <v/>
      </c>
      <c r="BI371" s="36" t="str">
        <f t="shared" si="231"/>
        <v/>
      </c>
      <c r="BJ371" s="36" t="str">
        <f t="shared" si="232"/>
        <v/>
      </c>
      <c r="BK371" s="36" t="str">
        <f t="shared" si="233"/>
        <v/>
      </c>
      <c r="BL371" s="36" t="str">
        <f t="shared" si="234"/>
        <v/>
      </c>
      <c r="BM371" s="36" t="str">
        <f t="shared" si="235"/>
        <v/>
      </c>
      <c r="BN371" s="38" t="e">
        <f t="shared" si="256"/>
        <v>#DIV/0!</v>
      </c>
      <c r="BO371" s="38" t="e">
        <f t="shared" si="257"/>
        <v>#DIV/0!</v>
      </c>
      <c r="BP371" s="39" t="str">
        <f t="shared" si="236"/>
        <v/>
      </c>
      <c r="BQ371" s="39" t="str">
        <f t="shared" si="237"/>
        <v/>
      </c>
      <c r="BR371" s="39" t="str">
        <f t="shared" si="238"/>
        <v/>
      </c>
      <c r="BS371" s="39" t="str">
        <f t="shared" si="239"/>
        <v/>
      </c>
      <c r="BT371" s="39" t="str">
        <f t="shared" si="240"/>
        <v/>
      </c>
      <c r="BU371" s="39" t="str">
        <f t="shared" si="241"/>
        <v/>
      </c>
      <c r="BV371" s="39" t="str">
        <f t="shared" si="242"/>
        <v/>
      </c>
      <c r="BW371" s="39" t="str">
        <f t="shared" si="243"/>
        <v/>
      </c>
      <c r="BX371" s="39" t="str">
        <f t="shared" si="244"/>
        <v/>
      </c>
      <c r="BY371" s="39" t="str">
        <f t="shared" si="245"/>
        <v/>
      </c>
      <c r="BZ371" s="39" t="str">
        <f t="shared" si="246"/>
        <v/>
      </c>
      <c r="CA371" s="39" t="str">
        <f t="shared" si="247"/>
        <v/>
      </c>
      <c r="CB371" s="39" t="str">
        <f t="shared" si="248"/>
        <v/>
      </c>
      <c r="CC371" s="39" t="str">
        <f t="shared" si="249"/>
        <v/>
      </c>
      <c r="CD371" s="39" t="str">
        <f t="shared" si="250"/>
        <v/>
      </c>
      <c r="CE371" s="39" t="str">
        <f t="shared" si="251"/>
        <v/>
      </c>
      <c r="CF371" s="39" t="str">
        <f t="shared" si="252"/>
        <v/>
      </c>
      <c r="CG371" s="39" t="str">
        <f t="shared" si="253"/>
        <v/>
      </c>
      <c r="CH371" s="39" t="str">
        <f t="shared" si="254"/>
        <v/>
      </c>
      <c r="CI371" s="39" t="str">
        <f t="shared" si="255"/>
        <v/>
      </c>
    </row>
    <row r="372" spans="1:87">
      <c r="A372" s="18"/>
      <c r="B372" s="15" t="str">
        <f>'Gene Table'!E371</f>
        <v>MK3</v>
      </c>
      <c r="C372" s="15" t="str">
        <f>'Gene Table'!B371</f>
        <v>P09</v>
      </c>
      <c r="D372" s="16" t="str">
        <f>IF(SUM('Test Sample Data'!D$3:D$98)&gt;10,IF(AND(ISNUMBER('Test Sample Data'!D371),'Test Sample Data'!D371&lt;$B$1,'Test Sample Data'!D371&gt;0),'Test Sample Data'!D371,$B$1),"")</f>
        <v/>
      </c>
      <c r="E372" s="17" t="str">
        <f>IF(SUM('Test Sample Data'!E$3:E$98)&gt;10,IF(AND(ISNUMBER('Test Sample Data'!E371),'Test Sample Data'!E371&lt;$B$1,'Test Sample Data'!E371&gt;0),'Test Sample Data'!E371,$B$1),"")</f>
        <v/>
      </c>
      <c r="F372" s="17" t="str">
        <f>IF(SUM('Test Sample Data'!F$3:F$98)&gt;10,IF(AND(ISNUMBER('Test Sample Data'!F371),'Test Sample Data'!F371&lt;$B$1,'Test Sample Data'!F371&gt;0),'Test Sample Data'!F371,$B$1),"")</f>
        <v/>
      </c>
      <c r="G372" s="17" t="str">
        <f>IF(SUM('Test Sample Data'!G$3:G$98)&gt;10,IF(AND(ISNUMBER('Test Sample Data'!G371),'Test Sample Data'!G371&lt;$B$1,'Test Sample Data'!G371&gt;0),'Test Sample Data'!G371,$B$1),"")</f>
        <v/>
      </c>
      <c r="H372" s="17" t="str">
        <f>IF(SUM('Test Sample Data'!H$3:H$98)&gt;10,IF(AND(ISNUMBER('Test Sample Data'!H371),'Test Sample Data'!H371&lt;$B$1,'Test Sample Data'!H371&gt;0),'Test Sample Data'!H371,$B$1),"")</f>
        <v/>
      </c>
      <c r="I372" s="17" t="str">
        <f>IF(SUM('Test Sample Data'!I$3:I$98)&gt;10,IF(AND(ISNUMBER('Test Sample Data'!I371),'Test Sample Data'!I371&lt;$B$1,'Test Sample Data'!I371&gt;0),'Test Sample Data'!I371,$B$1),"")</f>
        <v/>
      </c>
      <c r="J372" s="17" t="str">
        <f>IF(SUM('Test Sample Data'!J$3:J$98)&gt;10,IF(AND(ISNUMBER('Test Sample Data'!J371),'Test Sample Data'!J371&lt;$B$1,'Test Sample Data'!J371&gt;0),'Test Sample Data'!J371,$B$1),"")</f>
        <v/>
      </c>
      <c r="K372" s="17" t="str">
        <f>IF(SUM('Test Sample Data'!K$3:K$98)&gt;10,IF(AND(ISNUMBER('Test Sample Data'!K371),'Test Sample Data'!K371&lt;$B$1,'Test Sample Data'!K371&gt;0),'Test Sample Data'!K371,$B$1),"")</f>
        <v/>
      </c>
      <c r="L372" s="17" t="str">
        <f>IF(SUM('Test Sample Data'!L$3:L$98)&gt;10,IF(AND(ISNUMBER('Test Sample Data'!L371),'Test Sample Data'!L371&lt;$B$1,'Test Sample Data'!L371&gt;0),'Test Sample Data'!L371,$B$1),"")</f>
        <v/>
      </c>
      <c r="M372" s="17" t="str">
        <f>IF(SUM('Test Sample Data'!M$3:M$98)&gt;10,IF(AND(ISNUMBER('Test Sample Data'!M371),'Test Sample Data'!M371&lt;$B$1,'Test Sample Data'!M371&gt;0),'Test Sample Data'!M371,$B$1),"")</f>
        <v/>
      </c>
      <c r="N372" s="17" t="str">
        <f>'Gene Table'!E371</f>
        <v>MK3</v>
      </c>
      <c r="O372" s="17" t="str">
        <f>'Gene Table'!B371</f>
        <v>P09</v>
      </c>
      <c r="P372" s="17" t="str">
        <f>IF(SUM('Control Sample Data'!D$3:D$98)&gt;10,IF(AND(ISNUMBER('Control Sample Data'!D371),'Control Sample Data'!D371&lt;$B$1,'Control Sample Data'!D371&gt;0),'Control Sample Data'!D371,$B$1),"")</f>
        <v/>
      </c>
      <c r="Q372" s="17" t="str">
        <f>IF(SUM('Control Sample Data'!E$3:E$98)&gt;10,IF(AND(ISNUMBER('Control Sample Data'!E371),'Control Sample Data'!E371&lt;$B$1,'Control Sample Data'!E371&gt;0),'Control Sample Data'!E371,$B$1),"")</f>
        <v/>
      </c>
      <c r="R372" s="17" t="str">
        <f>IF(SUM('Control Sample Data'!F$3:F$98)&gt;10,IF(AND(ISNUMBER('Control Sample Data'!F371),'Control Sample Data'!F371&lt;$B$1,'Control Sample Data'!F371&gt;0),'Control Sample Data'!F371,$B$1),"")</f>
        <v/>
      </c>
      <c r="S372" s="17" t="str">
        <f>IF(SUM('Control Sample Data'!G$3:G$98)&gt;10,IF(AND(ISNUMBER('Control Sample Data'!G371),'Control Sample Data'!G371&lt;$B$1,'Control Sample Data'!G371&gt;0),'Control Sample Data'!G371,$B$1),"")</f>
        <v/>
      </c>
      <c r="T372" s="17" t="str">
        <f>IF(SUM('Control Sample Data'!H$3:H$98)&gt;10,IF(AND(ISNUMBER('Control Sample Data'!H371),'Control Sample Data'!H371&lt;$B$1,'Control Sample Data'!H371&gt;0),'Control Sample Data'!H371,$B$1),"")</f>
        <v/>
      </c>
      <c r="U372" s="17" t="str">
        <f>IF(SUM('Control Sample Data'!I$3:I$98)&gt;10,IF(AND(ISNUMBER('Control Sample Data'!I371),'Control Sample Data'!I371&lt;$B$1,'Control Sample Data'!I371&gt;0),'Control Sample Data'!I371,$B$1),"")</f>
        <v/>
      </c>
      <c r="V372" s="17" t="str">
        <f>IF(SUM('Control Sample Data'!J$3:J$98)&gt;10,IF(AND(ISNUMBER('Control Sample Data'!J371),'Control Sample Data'!J371&lt;$B$1,'Control Sample Data'!J371&gt;0),'Control Sample Data'!J371,$B$1),"")</f>
        <v/>
      </c>
      <c r="W372" s="17" t="str">
        <f>IF(SUM('Control Sample Data'!K$3:K$98)&gt;10,IF(AND(ISNUMBER('Control Sample Data'!K371),'Control Sample Data'!K371&lt;$B$1,'Control Sample Data'!K371&gt;0),'Control Sample Data'!K371,$B$1),"")</f>
        <v/>
      </c>
      <c r="X372" s="17" t="str">
        <f>IF(SUM('Control Sample Data'!L$3:L$98)&gt;10,IF(AND(ISNUMBER('Control Sample Data'!L371),'Control Sample Data'!L371&lt;$B$1,'Control Sample Data'!L371&gt;0),'Control Sample Data'!L371,$B$1),"")</f>
        <v/>
      </c>
      <c r="Y372" s="17" t="str">
        <f>IF(SUM('Control Sample Data'!M$3:M$98)&gt;10,IF(AND(ISNUMBER('Control Sample Data'!M371),'Control Sample Data'!M371&lt;$B$1,'Control Sample Data'!M371&gt;0),'Control Sample Data'!M371,$B$1),"")</f>
        <v/>
      </c>
      <c r="AT372" s="36" t="str">
        <f t="shared" si="216"/>
        <v/>
      </c>
      <c r="AU372" s="36" t="str">
        <f t="shared" si="217"/>
        <v/>
      </c>
      <c r="AV372" s="36" t="str">
        <f t="shared" si="218"/>
        <v/>
      </c>
      <c r="AW372" s="36" t="str">
        <f t="shared" si="219"/>
        <v/>
      </c>
      <c r="AX372" s="36" t="str">
        <f t="shared" si="220"/>
        <v/>
      </c>
      <c r="AY372" s="36" t="str">
        <f t="shared" si="221"/>
        <v/>
      </c>
      <c r="AZ372" s="36" t="str">
        <f t="shared" si="222"/>
        <v/>
      </c>
      <c r="BA372" s="36" t="str">
        <f t="shared" si="223"/>
        <v/>
      </c>
      <c r="BB372" s="36" t="str">
        <f t="shared" si="224"/>
        <v/>
      </c>
      <c r="BC372" s="36" t="str">
        <f t="shared" si="225"/>
        <v/>
      </c>
      <c r="BD372" s="36" t="str">
        <f t="shared" si="226"/>
        <v/>
      </c>
      <c r="BE372" s="36" t="str">
        <f t="shared" si="227"/>
        <v/>
      </c>
      <c r="BF372" s="36" t="str">
        <f t="shared" si="228"/>
        <v/>
      </c>
      <c r="BG372" s="36" t="str">
        <f t="shared" si="229"/>
        <v/>
      </c>
      <c r="BH372" s="36" t="str">
        <f t="shared" si="230"/>
        <v/>
      </c>
      <c r="BI372" s="36" t="str">
        <f t="shared" si="231"/>
        <v/>
      </c>
      <c r="BJ372" s="36" t="str">
        <f t="shared" si="232"/>
        <v/>
      </c>
      <c r="BK372" s="36" t="str">
        <f t="shared" si="233"/>
        <v/>
      </c>
      <c r="BL372" s="36" t="str">
        <f t="shared" si="234"/>
        <v/>
      </c>
      <c r="BM372" s="36" t="str">
        <f t="shared" si="235"/>
        <v/>
      </c>
      <c r="BN372" s="38" t="e">
        <f t="shared" si="256"/>
        <v>#DIV/0!</v>
      </c>
      <c r="BO372" s="38" t="e">
        <f t="shared" si="257"/>
        <v>#DIV/0!</v>
      </c>
      <c r="BP372" s="39" t="str">
        <f t="shared" si="236"/>
        <v/>
      </c>
      <c r="BQ372" s="39" t="str">
        <f t="shared" si="237"/>
        <v/>
      </c>
      <c r="BR372" s="39" t="str">
        <f t="shared" si="238"/>
        <v/>
      </c>
      <c r="BS372" s="39" t="str">
        <f t="shared" si="239"/>
        <v/>
      </c>
      <c r="BT372" s="39" t="str">
        <f t="shared" si="240"/>
        <v/>
      </c>
      <c r="BU372" s="39" t="str">
        <f t="shared" si="241"/>
        <v/>
      </c>
      <c r="BV372" s="39" t="str">
        <f t="shared" si="242"/>
        <v/>
      </c>
      <c r="BW372" s="39" t="str">
        <f t="shared" si="243"/>
        <v/>
      </c>
      <c r="BX372" s="39" t="str">
        <f t="shared" si="244"/>
        <v/>
      </c>
      <c r="BY372" s="39" t="str">
        <f t="shared" si="245"/>
        <v/>
      </c>
      <c r="BZ372" s="39" t="str">
        <f t="shared" si="246"/>
        <v/>
      </c>
      <c r="CA372" s="39" t="str">
        <f t="shared" si="247"/>
        <v/>
      </c>
      <c r="CB372" s="39" t="str">
        <f t="shared" si="248"/>
        <v/>
      </c>
      <c r="CC372" s="39" t="str">
        <f t="shared" si="249"/>
        <v/>
      </c>
      <c r="CD372" s="39" t="str">
        <f t="shared" si="250"/>
        <v/>
      </c>
      <c r="CE372" s="39" t="str">
        <f t="shared" si="251"/>
        <v/>
      </c>
      <c r="CF372" s="39" t="str">
        <f t="shared" si="252"/>
        <v/>
      </c>
      <c r="CG372" s="39" t="str">
        <f t="shared" si="253"/>
        <v/>
      </c>
      <c r="CH372" s="39" t="str">
        <f t="shared" si="254"/>
        <v/>
      </c>
      <c r="CI372" s="39" t="str">
        <f t="shared" si="255"/>
        <v/>
      </c>
    </row>
    <row r="373" spans="1:87">
      <c r="A373" s="18"/>
      <c r="B373" s="15" t="str">
        <f>'Gene Table'!E372</f>
        <v>MK3</v>
      </c>
      <c r="C373" s="15" t="str">
        <f>'Gene Table'!B372</f>
        <v>P10</v>
      </c>
      <c r="D373" s="16" t="str">
        <f>IF(SUM('Test Sample Data'!D$3:D$98)&gt;10,IF(AND(ISNUMBER('Test Sample Data'!D372),'Test Sample Data'!D372&lt;$B$1,'Test Sample Data'!D372&gt;0),'Test Sample Data'!D372,$B$1),"")</f>
        <v/>
      </c>
      <c r="E373" s="17" t="str">
        <f>IF(SUM('Test Sample Data'!E$3:E$98)&gt;10,IF(AND(ISNUMBER('Test Sample Data'!E372),'Test Sample Data'!E372&lt;$B$1,'Test Sample Data'!E372&gt;0),'Test Sample Data'!E372,$B$1),"")</f>
        <v/>
      </c>
      <c r="F373" s="17" t="str">
        <f>IF(SUM('Test Sample Data'!F$3:F$98)&gt;10,IF(AND(ISNUMBER('Test Sample Data'!F372),'Test Sample Data'!F372&lt;$B$1,'Test Sample Data'!F372&gt;0),'Test Sample Data'!F372,$B$1),"")</f>
        <v/>
      </c>
      <c r="G373" s="17" t="str">
        <f>IF(SUM('Test Sample Data'!G$3:G$98)&gt;10,IF(AND(ISNUMBER('Test Sample Data'!G372),'Test Sample Data'!G372&lt;$B$1,'Test Sample Data'!G372&gt;0),'Test Sample Data'!G372,$B$1),"")</f>
        <v/>
      </c>
      <c r="H373" s="17" t="str">
        <f>IF(SUM('Test Sample Data'!H$3:H$98)&gt;10,IF(AND(ISNUMBER('Test Sample Data'!H372),'Test Sample Data'!H372&lt;$B$1,'Test Sample Data'!H372&gt;0),'Test Sample Data'!H372,$B$1),"")</f>
        <v/>
      </c>
      <c r="I373" s="17" t="str">
        <f>IF(SUM('Test Sample Data'!I$3:I$98)&gt;10,IF(AND(ISNUMBER('Test Sample Data'!I372),'Test Sample Data'!I372&lt;$B$1,'Test Sample Data'!I372&gt;0),'Test Sample Data'!I372,$B$1),"")</f>
        <v/>
      </c>
      <c r="J373" s="17" t="str">
        <f>IF(SUM('Test Sample Data'!J$3:J$98)&gt;10,IF(AND(ISNUMBER('Test Sample Data'!J372),'Test Sample Data'!J372&lt;$B$1,'Test Sample Data'!J372&gt;0),'Test Sample Data'!J372,$B$1),"")</f>
        <v/>
      </c>
      <c r="K373" s="17" t="str">
        <f>IF(SUM('Test Sample Data'!K$3:K$98)&gt;10,IF(AND(ISNUMBER('Test Sample Data'!K372),'Test Sample Data'!K372&lt;$B$1,'Test Sample Data'!K372&gt;0),'Test Sample Data'!K372,$B$1),"")</f>
        <v/>
      </c>
      <c r="L373" s="17" t="str">
        <f>IF(SUM('Test Sample Data'!L$3:L$98)&gt;10,IF(AND(ISNUMBER('Test Sample Data'!L372),'Test Sample Data'!L372&lt;$B$1,'Test Sample Data'!L372&gt;0),'Test Sample Data'!L372,$B$1),"")</f>
        <v/>
      </c>
      <c r="M373" s="17" t="str">
        <f>IF(SUM('Test Sample Data'!M$3:M$98)&gt;10,IF(AND(ISNUMBER('Test Sample Data'!M372),'Test Sample Data'!M372&lt;$B$1,'Test Sample Data'!M372&gt;0),'Test Sample Data'!M372,$B$1),"")</f>
        <v/>
      </c>
      <c r="N373" s="17" t="str">
        <f>'Gene Table'!E372</f>
        <v>MK3</v>
      </c>
      <c r="O373" s="17" t="str">
        <f>'Gene Table'!B372</f>
        <v>P10</v>
      </c>
      <c r="P373" s="17" t="str">
        <f>IF(SUM('Control Sample Data'!D$3:D$98)&gt;10,IF(AND(ISNUMBER('Control Sample Data'!D372),'Control Sample Data'!D372&lt;$B$1,'Control Sample Data'!D372&gt;0),'Control Sample Data'!D372,$B$1),"")</f>
        <v/>
      </c>
      <c r="Q373" s="17" t="str">
        <f>IF(SUM('Control Sample Data'!E$3:E$98)&gt;10,IF(AND(ISNUMBER('Control Sample Data'!E372),'Control Sample Data'!E372&lt;$B$1,'Control Sample Data'!E372&gt;0),'Control Sample Data'!E372,$B$1),"")</f>
        <v/>
      </c>
      <c r="R373" s="17" t="str">
        <f>IF(SUM('Control Sample Data'!F$3:F$98)&gt;10,IF(AND(ISNUMBER('Control Sample Data'!F372),'Control Sample Data'!F372&lt;$B$1,'Control Sample Data'!F372&gt;0),'Control Sample Data'!F372,$B$1),"")</f>
        <v/>
      </c>
      <c r="S373" s="17" t="str">
        <f>IF(SUM('Control Sample Data'!G$3:G$98)&gt;10,IF(AND(ISNUMBER('Control Sample Data'!G372),'Control Sample Data'!G372&lt;$B$1,'Control Sample Data'!G372&gt;0),'Control Sample Data'!G372,$B$1),"")</f>
        <v/>
      </c>
      <c r="T373" s="17" t="str">
        <f>IF(SUM('Control Sample Data'!H$3:H$98)&gt;10,IF(AND(ISNUMBER('Control Sample Data'!H372),'Control Sample Data'!H372&lt;$B$1,'Control Sample Data'!H372&gt;0),'Control Sample Data'!H372,$B$1),"")</f>
        <v/>
      </c>
      <c r="U373" s="17" t="str">
        <f>IF(SUM('Control Sample Data'!I$3:I$98)&gt;10,IF(AND(ISNUMBER('Control Sample Data'!I372),'Control Sample Data'!I372&lt;$B$1,'Control Sample Data'!I372&gt;0),'Control Sample Data'!I372,$B$1),"")</f>
        <v/>
      </c>
      <c r="V373" s="17" t="str">
        <f>IF(SUM('Control Sample Data'!J$3:J$98)&gt;10,IF(AND(ISNUMBER('Control Sample Data'!J372),'Control Sample Data'!J372&lt;$B$1,'Control Sample Data'!J372&gt;0),'Control Sample Data'!J372,$B$1),"")</f>
        <v/>
      </c>
      <c r="W373" s="17" t="str">
        <f>IF(SUM('Control Sample Data'!K$3:K$98)&gt;10,IF(AND(ISNUMBER('Control Sample Data'!K372),'Control Sample Data'!K372&lt;$B$1,'Control Sample Data'!K372&gt;0),'Control Sample Data'!K372,$B$1),"")</f>
        <v/>
      </c>
      <c r="X373" s="17" t="str">
        <f>IF(SUM('Control Sample Data'!L$3:L$98)&gt;10,IF(AND(ISNUMBER('Control Sample Data'!L372),'Control Sample Data'!L372&lt;$B$1,'Control Sample Data'!L372&gt;0),'Control Sample Data'!L372,$B$1),"")</f>
        <v/>
      </c>
      <c r="Y373" s="17" t="str">
        <f>IF(SUM('Control Sample Data'!M$3:M$98)&gt;10,IF(AND(ISNUMBER('Control Sample Data'!M372),'Control Sample Data'!M372&lt;$B$1,'Control Sample Data'!M372&gt;0),'Control Sample Data'!M372,$B$1),"")</f>
        <v/>
      </c>
      <c r="AT373" s="36" t="str">
        <f t="shared" si="216"/>
        <v/>
      </c>
      <c r="AU373" s="36" t="str">
        <f t="shared" si="217"/>
        <v/>
      </c>
      <c r="AV373" s="36" t="str">
        <f t="shared" si="218"/>
        <v/>
      </c>
      <c r="AW373" s="36" t="str">
        <f t="shared" si="219"/>
        <v/>
      </c>
      <c r="AX373" s="36" t="str">
        <f t="shared" si="220"/>
        <v/>
      </c>
      <c r="AY373" s="36" t="str">
        <f t="shared" si="221"/>
        <v/>
      </c>
      <c r="AZ373" s="36" t="str">
        <f t="shared" si="222"/>
        <v/>
      </c>
      <c r="BA373" s="36" t="str">
        <f t="shared" si="223"/>
        <v/>
      </c>
      <c r="BB373" s="36" t="str">
        <f t="shared" si="224"/>
        <v/>
      </c>
      <c r="BC373" s="36" t="str">
        <f t="shared" si="225"/>
        <v/>
      </c>
      <c r="BD373" s="36" t="str">
        <f t="shared" si="226"/>
        <v/>
      </c>
      <c r="BE373" s="36" t="str">
        <f t="shared" si="227"/>
        <v/>
      </c>
      <c r="BF373" s="36" t="str">
        <f t="shared" si="228"/>
        <v/>
      </c>
      <c r="BG373" s="36" t="str">
        <f t="shared" si="229"/>
        <v/>
      </c>
      <c r="BH373" s="36" t="str">
        <f t="shared" si="230"/>
        <v/>
      </c>
      <c r="BI373" s="36" t="str">
        <f t="shared" si="231"/>
        <v/>
      </c>
      <c r="BJ373" s="36" t="str">
        <f t="shared" si="232"/>
        <v/>
      </c>
      <c r="BK373" s="36" t="str">
        <f t="shared" si="233"/>
        <v/>
      </c>
      <c r="BL373" s="36" t="str">
        <f t="shared" si="234"/>
        <v/>
      </c>
      <c r="BM373" s="36" t="str">
        <f t="shared" si="235"/>
        <v/>
      </c>
      <c r="BN373" s="38" t="e">
        <f t="shared" si="256"/>
        <v>#DIV/0!</v>
      </c>
      <c r="BO373" s="38" t="e">
        <f t="shared" si="257"/>
        <v>#DIV/0!</v>
      </c>
      <c r="BP373" s="39" t="str">
        <f t="shared" si="236"/>
        <v/>
      </c>
      <c r="BQ373" s="39" t="str">
        <f t="shared" si="237"/>
        <v/>
      </c>
      <c r="BR373" s="39" t="str">
        <f t="shared" si="238"/>
        <v/>
      </c>
      <c r="BS373" s="39" t="str">
        <f t="shared" si="239"/>
        <v/>
      </c>
      <c r="BT373" s="39" t="str">
        <f t="shared" si="240"/>
        <v/>
      </c>
      <c r="BU373" s="39" t="str">
        <f t="shared" si="241"/>
        <v/>
      </c>
      <c r="BV373" s="39" t="str">
        <f t="shared" si="242"/>
        <v/>
      </c>
      <c r="BW373" s="39" t="str">
        <f t="shared" si="243"/>
        <v/>
      </c>
      <c r="BX373" s="39" t="str">
        <f t="shared" si="244"/>
        <v/>
      </c>
      <c r="BY373" s="39" t="str">
        <f t="shared" si="245"/>
        <v/>
      </c>
      <c r="BZ373" s="39" t="str">
        <f t="shared" si="246"/>
        <v/>
      </c>
      <c r="CA373" s="39" t="str">
        <f t="shared" si="247"/>
        <v/>
      </c>
      <c r="CB373" s="39" t="str">
        <f t="shared" si="248"/>
        <v/>
      </c>
      <c r="CC373" s="39" t="str">
        <f t="shared" si="249"/>
        <v/>
      </c>
      <c r="CD373" s="39" t="str">
        <f t="shared" si="250"/>
        <v/>
      </c>
      <c r="CE373" s="39" t="str">
        <f t="shared" si="251"/>
        <v/>
      </c>
      <c r="CF373" s="39" t="str">
        <f t="shared" si="252"/>
        <v/>
      </c>
      <c r="CG373" s="39" t="str">
        <f t="shared" si="253"/>
        <v/>
      </c>
      <c r="CH373" s="39" t="str">
        <f t="shared" si="254"/>
        <v/>
      </c>
      <c r="CI373" s="39" t="str">
        <f t="shared" si="255"/>
        <v/>
      </c>
    </row>
    <row r="374" spans="1:87">
      <c r="A374" s="18"/>
      <c r="B374" s="15" t="str">
        <f>'Gene Table'!E373</f>
        <v>MK4</v>
      </c>
      <c r="C374" s="15" t="str">
        <f>'Gene Table'!B373</f>
        <v>P11</v>
      </c>
      <c r="D374" s="16" t="str">
        <f>IF(SUM('Test Sample Data'!D$3:D$98)&gt;10,IF(AND(ISNUMBER('Test Sample Data'!D373),'Test Sample Data'!D373&lt;$B$1,'Test Sample Data'!D373&gt;0),'Test Sample Data'!D373,$B$1),"")</f>
        <v/>
      </c>
      <c r="E374" s="17" t="str">
        <f>IF(SUM('Test Sample Data'!E$3:E$98)&gt;10,IF(AND(ISNUMBER('Test Sample Data'!E373),'Test Sample Data'!E373&lt;$B$1,'Test Sample Data'!E373&gt;0),'Test Sample Data'!E373,$B$1),"")</f>
        <v/>
      </c>
      <c r="F374" s="17" t="str">
        <f>IF(SUM('Test Sample Data'!F$3:F$98)&gt;10,IF(AND(ISNUMBER('Test Sample Data'!F373),'Test Sample Data'!F373&lt;$B$1,'Test Sample Data'!F373&gt;0),'Test Sample Data'!F373,$B$1),"")</f>
        <v/>
      </c>
      <c r="G374" s="17" t="str">
        <f>IF(SUM('Test Sample Data'!G$3:G$98)&gt;10,IF(AND(ISNUMBER('Test Sample Data'!G373),'Test Sample Data'!G373&lt;$B$1,'Test Sample Data'!G373&gt;0),'Test Sample Data'!G373,$B$1),"")</f>
        <v/>
      </c>
      <c r="H374" s="17" t="str">
        <f>IF(SUM('Test Sample Data'!H$3:H$98)&gt;10,IF(AND(ISNUMBER('Test Sample Data'!H373),'Test Sample Data'!H373&lt;$B$1,'Test Sample Data'!H373&gt;0),'Test Sample Data'!H373,$B$1),"")</f>
        <v/>
      </c>
      <c r="I374" s="17" t="str">
        <f>IF(SUM('Test Sample Data'!I$3:I$98)&gt;10,IF(AND(ISNUMBER('Test Sample Data'!I373),'Test Sample Data'!I373&lt;$B$1,'Test Sample Data'!I373&gt;0),'Test Sample Data'!I373,$B$1),"")</f>
        <v/>
      </c>
      <c r="J374" s="17" t="str">
        <f>IF(SUM('Test Sample Data'!J$3:J$98)&gt;10,IF(AND(ISNUMBER('Test Sample Data'!J373),'Test Sample Data'!J373&lt;$B$1,'Test Sample Data'!J373&gt;0),'Test Sample Data'!J373,$B$1),"")</f>
        <v/>
      </c>
      <c r="K374" s="17" t="str">
        <f>IF(SUM('Test Sample Data'!K$3:K$98)&gt;10,IF(AND(ISNUMBER('Test Sample Data'!K373),'Test Sample Data'!K373&lt;$B$1,'Test Sample Data'!K373&gt;0),'Test Sample Data'!K373,$B$1),"")</f>
        <v/>
      </c>
      <c r="L374" s="17" t="str">
        <f>IF(SUM('Test Sample Data'!L$3:L$98)&gt;10,IF(AND(ISNUMBER('Test Sample Data'!L373),'Test Sample Data'!L373&lt;$B$1,'Test Sample Data'!L373&gt;0),'Test Sample Data'!L373,$B$1),"")</f>
        <v/>
      </c>
      <c r="M374" s="17" t="str">
        <f>IF(SUM('Test Sample Data'!M$3:M$98)&gt;10,IF(AND(ISNUMBER('Test Sample Data'!M373),'Test Sample Data'!M373&lt;$B$1,'Test Sample Data'!M373&gt;0),'Test Sample Data'!M373,$B$1),"")</f>
        <v/>
      </c>
      <c r="N374" s="17" t="str">
        <f>'Gene Table'!E373</f>
        <v>MK4</v>
      </c>
      <c r="O374" s="17" t="str">
        <f>'Gene Table'!B373</f>
        <v>P11</v>
      </c>
      <c r="P374" s="17" t="str">
        <f>IF(SUM('Control Sample Data'!D$3:D$98)&gt;10,IF(AND(ISNUMBER('Control Sample Data'!D373),'Control Sample Data'!D373&lt;$B$1,'Control Sample Data'!D373&gt;0),'Control Sample Data'!D373,$B$1),"")</f>
        <v/>
      </c>
      <c r="Q374" s="17" t="str">
        <f>IF(SUM('Control Sample Data'!E$3:E$98)&gt;10,IF(AND(ISNUMBER('Control Sample Data'!E373),'Control Sample Data'!E373&lt;$B$1,'Control Sample Data'!E373&gt;0),'Control Sample Data'!E373,$B$1),"")</f>
        <v/>
      </c>
      <c r="R374" s="17" t="str">
        <f>IF(SUM('Control Sample Data'!F$3:F$98)&gt;10,IF(AND(ISNUMBER('Control Sample Data'!F373),'Control Sample Data'!F373&lt;$B$1,'Control Sample Data'!F373&gt;0),'Control Sample Data'!F373,$B$1),"")</f>
        <v/>
      </c>
      <c r="S374" s="17" t="str">
        <f>IF(SUM('Control Sample Data'!G$3:G$98)&gt;10,IF(AND(ISNUMBER('Control Sample Data'!G373),'Control Sample Data'!G373&lt;$B$1,'Control Sample Data'!G373&gt;0),'Control Sample Data'!G373,$B$1),"")</f>
        <v/>
      </c>
      <c r="T374" s="17" t="str">
        <f>IF(SUM('Control Sample Data'!H$3:H$98)&gt;10,IF(AND(ISNUMBER('Control Sample Data'!H373),'Control Sample Data'!H373&lt;$B$1,'Control Sample Data'!H373&gt;0),'Control Sample Data'!H373,$B$1),"")</f>
        <v/>
      </c>
      <c r="U374" s="17" t="str">
        <f>IF(SUM('Control Sample Data'!I$3:I$98)&gt;10,IF(AND(ISNUMBER('Control Sample Data'!I373),'Control Sample Data'!I373&lt;$B$1,'Control Sample Data'!I373&gt;0),'Control Sample Data'!I373,$B$1),"")</f>
        <v/>
      </c>
      <c r="V374" s="17" t="str">
        <f>IF(SUM('Control Sample Data'!J$3:J$98)&gt;10,IF(AND(ISNUMBER('Control Sample Data'!J373),'Control Sample Data'!J373&lt;$B$1,'Control Sample Data'!J373&gt;0),'Control Sample Data'!J373,$B$1),"")</f>
        <v/>
      </c>
      <c r="W374" s="17" t="str">
        <f>IF(SUM('Control Sample Data'!K$3:K$98)&gt;10,IF(AND(ISNUMBER('Control Sample Data'!K373),'Control Sample Data'!K373&lt;$B$1,'Control Sample Data'!K373&gt;0),'Control Sample Data'!K373,$B$1),"")</f>
        <v/>
      </c>
      <c r="X374" s="17" t="str">
        <f>IF(SUM('Control Sample Data'!L$3:L$98)&gt;10,IF(AND(ISNUMBER('Control Sample Data'!L373),'Control Sample Data'!L373&lt;$B$1,'Control Sample Data'!L373&gt;0),'Control Sample Data'!L373,$B$1),"")</f>
        <v/>
      </c>
      <c r="Y374" s="17" t="str">
        <f>IF(SUM('Control Sample Data'!M$3:M$98)&gt;10,IF(AND(ISNUMBER('Control Sample Data'!M373),'Control Sample Data'!M373&lt;$B$1,'Control Sample Data'!M373&gt;0),'Control Sample Data'!M373,$B$1),"")</f>
        <v/>
      </c>
      <c r="AT374" s="36" t="str">
        <f t="shared" si="216"/>
        <v/>
      </c>
      <c r="AU374" s="36" t="str">
        <f t="shared" si="217"/>
        <v/>
      </c>
      <c r="AV374" s="36" t="str">
        <f t="shared" si="218"/>
        <v/>
      </c>
      <c r="AW374" s="36" t="str">
        <f t="shared" si="219"/>
        <v/>
      </c>
      <c r="AX374" s="36" t="str">
        <f t="shared" si="220"/>
        <v/>
      </c>
      <c r="AY374" s="36" t="str">
        <f t="shared" si="221"/>
        <v/>
      </c>
      <c r="AZ374" s="36" t="str">
        <f t="shared" si="222"/>
        <v/>
      </c>
      <c r="BA374" s="36" t="str">
        <f t="shared" si="223"/>
        <v/>
      </c>
      <c r="BB374" s="36" t="str">
        <f t="shared" si="224"/>
        <v/>
      </c>
      <c r="BC374" s="36" t="str">
        <f t="shared" si="225"/>
        <v/>
      </c>
      <c r="BD374" s="36" t="str">
        <f t="shared" si="226"/>
        <v/>
      </c>
      <c r="BE374" s="36" t="str">
        <f t="shared" si="227"/>
        <v/>
      </c>
      <c r="BF374" s="36" t="str">
        <f t="shared" si="228"/>
        <v/>
      </c>
      <c r="BG374" s="36" t="str">
        <f t="shared" si="229"/>
        <v/>
      </c>
      <c r="BH374" s="36" t="str">
        <f t="shared" si="230"/>
        <v/>
      </c>
      <c r="BI374" s="36" t="str">
        <f t="shared" si="231"/>
        <v/>
      </c>
      <c r="BJ374" s="36" t="str">
        <f t="shared" si="232"/>
        <v/>
      </c>
      <c r="BK374" s="36" t="str">
        <f t="shared" si="233"/>
        <v/>
      </c>
      <c r="BL374" s="36" t="str">
        <f t="shared" si="234"/>
        <v/>
      </c>
      <c r="BM374" s="36" t="str">
        <f t="shared" si="235"/>
        <v/>
      </c>
      <c r="BN374" s="38" t="e">
        <f t="shared" si="256"/>
        <v>#DIV/0!</v>
      </c>
      <c r="BO374" s="38" t="e">
        <f t="shared" si="257"/>
        <v>#DIV/0!</v>
      </c>
      <c r="BP374" s="39" t="str">
        <f t="shared" si="236"/>
        <v/>
      </c>
      <c r="BQ374" s="39" t="str">
        <f t="shared" si="237"/>
        <v/>
      </c>
      <c r="BR374" s="39" t="str">
        <f t="shared" si="238"/>
        <v/>
      </c>
      <c r="BS374" s="39" t="str">
        <f t="shared" si="239"/>
        <v/>
      </c>
      <c r="BT374" s="39" t="str">
        <f t="shared" si="240"/>
        <v/>
      </c>
      <c r="BU374" s="39" t="str">
        <f t="shared" si="241"/>
        <v/>
      </c>
      <c r="BV374" s="39" t="str">
        <f t="shared" si="242"/>
        <v/>
      </c>
      <c r="BW374" s="39" t="str">
        <f t="shared" si="243"/>
        <v/>
      </c>
      <c r="BX374" s="39" t="str">
        <f t="shared" si="244"/>
        <v/>
      </c>
      <c r="BY374" s="39" t="str">
        <f t="shared" si="245"/>
        <v/>
      </c>
      <c r="BZ374" s="39" t="str">
        <f t="shared" si="246"/>
        <v/>
      </c>
      <c r="CA374" s="39" t="str">
        <f t="shared" si="247"/>
        <v/>
      </c>
      <c r="CB374" s="39" t="str">
        <f t="shared" si="248"/>
        <v/>
      </c>
      <c r="CC374" s="39" t="str">
        <f t="shared" si="249"/>
        <v/>
      </c>
      <c r="CD374" s="39" t="str">
        <f t="shared" si="250"/>
        <v/>
      </c>
      <c r="CE374" s="39" t="str">
        <f t="shared" si="251"/>
        <v/>
      </c>
      <c r="CF374" s="39" t="str">
        <f t="shared" si="252"/>
        <v/>
      </c>
      <c r="CG374" s="39" t="str">
        <f t="shared" si="253"/>
        <v/>
      </c>
      <c r="CH374" s="39" t="str">
        <f t="shared" si="254"/>
        <v/>
      </c>
      <c r="CI374" s="39" t="str">
        <f t="shared" si="255"/>
        <v/>
      </c>
    </row>
    <row r="375" spans="1:87">
      <c r="A375" s="18"/>
      <c r="B375" s="15" t="str">
        <f>'Gene Table'!E374</f>
        <v>MK4</v>
      </c>
      <c r="C375" s="15" t="str">
        <f>'Gene Table'!B374</f>
        <v>P12</v>
      </c>
      <c r="D375" s="16" t="str">
        <f>IF(SUM('Test Sample Data'!D$3:D$98)&gt;10,IF(AND(ISNUMBER('Test Sample Data'!D374),'Test Sample Data'!D374&lt;$B$1,'Test Sample Data'!D374&gt;0),'Test Sample Data'!D374,$B$1),"")</f>
        <v/>
      </c>
      <c r="E375" s="17" t="str">
        <f>IF(SUM('Test Sample Data'!E$3:E$98)&gt;10,IF(AND(ISNUMBER('Test Sample Data'!E374),'Test Sample Data'!E374&lt;$B$1,'Test Sample Data'!E374&gt;0),'Test Sample Data'!E374,$B$1),"")</f>
        <v/>
      </c>
      <c r="F375" s="17" t="str">
        <f>IF(SUM('Test Sample Data'!F$3:F$98)&gt;10,IF(AND(ISNUMBER('Test Sample Data'!F374),'Test Sample Data'!F374&lt;$B$1,'Test Sample Data'!F374&gt;0),'Test Sample Data'!F374,$B$1),"")</f>
        <v/>
      </c>
      <c r="G375" s="17" t="str">
        <f>IF(SUM('Test Sample Data'!G$3:G$98)&gt;10,IF(AND(ISNUMBER('Test Sample Data'!G374),'Test Sample Data'!G374&lt;$B$1,'Test Sample Data'!G374&gt;0),'Test Sample Data'!G374,$B$1),"")</f>
        <v/>
      </c>
      <c r="H375" s="17" t="str">
        <f>IF(SUM('Test Sample Data'!H$3:H$98)&gt;10,IF(AND(ISNUMBER('Test Sample Data'!H374),'Test Sample Data'!H374&lt;$B$1,'Test Sample Data'!H374&gt;0),'Test Sample Data'!H374,$B$1),"")</f>
        <v/>
      </c>
      <c r="I375" s="17" t="str">
        <f>IF(SUM('Test Sample Data'!I$3:I$98)&gt;10,IF(AND(ISNUMBER('Test Sample Data'!I374),'Test Sample Data'!I374&lt;$B$1,'Test Sample Data'!I374&gt;0),'Test Sample Data'!I374,$B$1),"")</f>
        <v/>
      </c>
      <c r="J375" s="17" t="str">
        <f>IF(SUM('Test Sample Data'!J$3:J$98)&gt;10,IF(AND(ISNUMBER('Test Sample Data'!J374),'Test Sample Data'!J374&lt;$B$1,'Test Sample Data'!J374&gt;0),'Test Sample Data'!J374,$B$1),"")</f>
        <v/>
      </c>
      <c r="K375" s="17" t="str">
        <f>IF(SUM('Test Sample Data'!K$3:K$98)&gt;10,IF(AND(ISNUMBER('Test Sample Data'!K374),'Test Sample Data'!K374&lt;$B$1,'Test Sample Data'!K374&gt;0),'Test Sample Data'!K374,$B$1),"")</f>
        <v/>
      </c>
      <c r="L375" s="17" t="str">
        <f>IF(SUM('Test Sample Data'!L$3:L$98)&gt;10,IF(AND(ISNUMBER('Test Sample Data'!L374),'Test Sample Data'!L374&lt;$B$1,'Test Sample Data'!L374&gt;0),'Test Sample Data'!L374,$B$1),"")</f>
        <v/>
      </c>
      <c r="M375" s="17" t="str">
        <f>IF(SUM('Test Sample Data'!M$3:M$98)&gt;10,IF(AND(ISNUMBER('Test Sample Data'!M374),'Test Sample Data'!M374&lt;$B$1,'Test Sample Data'!M374&gt;0),'Test Sample Data'!M374,$B$1),"")</f>
        <v/>
      </c>
      <c r="N375" s="17" t="str">
        <f>'Gene Table'!E374</f>
        <v>MK4</v>
      </c>
      <c r="O375" s="17" t="str">
        <f>'Gene Table'!B374</f>
        <v>P12</v>
      </c>
      <c r="P375" s="17" t="str">
        <f>IF(SUM('Control Sample Data'!D$3:D$98)&gt;10,IF(AND(ISNUMBER('Control Sample Data'!D374),'Control Sample Data'!D374&lt;$B$1,'Control Sample Data'!D374&gt;0),'Control Sample Data'!D374,$B$1),"")</f>
        <v/>
      </c>
      <c r="Q375" s="17" t="str">
        <f>IF(SUM('Control Sample Data'!E$3:E$98)&gt;10,IF(AND(ISNUMBER('Control Sample Data'!E374),'Control Sample Data'!E374&lt;$B$1,'Control Sample Data'!E374&gt;0),'Control Sample Data'!E374,$B$1),"")</f>
        <v/>
      </c>
      <c r="R375" s="17" t="str">
        <f>IF(SUM('Control Sample Data'!F$3:F$98)&gt;10,IF(AND(ISNUMBER('Control Sample Data'!F374),'Control Sample Data'!F374&lt;$B$1,'Control Sample Data'!F374&gt;0),'Control Sample Data'!F374,$B$1),"")</f>
        <v/>
      </c>
      <c r="S375" s="17" t="str">
        <f>IF(SUM('Control Sample Data'!G$3:G$98)&gt;10,IF(AND(ISNUMBER('Control Sample Data'!G374),'Control Sample Data'!G374&lt;$B$1,'Control Sample Data'!G374&gt;0),'Control Sample Data'!G374,$B$1),"")</f>
        <v/>
      </c>
      <c r="T375" s="17" t="str">
        <f>IF(SUM('Control Sample Data'!H$3:H$98)&gt;10,IF(AND(ISNUMBER('Control Sample Data'!H374),'Control Sample Data'!H374&lt;$B$1,'Control Sample Data'!H374&gt;0),'Control Sample Data'!H374,$B$1),"")</f>
        <v/>
      </c>
      <c r="U375" s="17" t="str">
        <f>IF(SUM('Control Sample Data'!I$3:I$98)&gt;10,IF(AND(ISNUMBER('Control Sample Data'!I374),'Control Sample Data'!I374&lt;$B$1,'Control Sample Data'!I374&gt;0),'Control Sample Data'!I374,$B$1),"")</f>
        <v/>
      </c>
      <c r="V375" s="17" t="str">
        <f>IF(SUM('Control Sample Data'!J$3:J$98)&gt;10,IF(AND(ISNUMBER('Control Sample Data'!J374),'Control Sample Data'!J374&lt;$B$1,'Control Sample Data'!J374&gt;0),'Control Sample Data'!J374,$B$1),"")</f>
        <v/>
      </c>
      <c r="W375" s="17" t="str">
        <f>IF(SUM('Control Sample Data'!K$3:K$98)&gt;10,IF(AND(ISNUMBER('Control Sample Data'!K374),'Control Sample Data'!K374&lt;$B$1,'Control Sample Data'!K374&gt;0),'Control Sample Data'!K374,$B$1),"")</f>
        <v/>
      </c>
      <c r="X375" s="17" t="str">
        <f>IF(SUM('Control Sample Data'!L$3:L$98)&gt;10,IF(AND(ISNUMBER('Control Sample Data'!L374),'Control Sample Data'!L374&lt;$B$1,'Control Sample Data'!L374&gt;0),'Control Sample Data'!L374,$B$1),"")</f>
        <v/>
      </c>
      <c r="Y375" s="17" t="str">
        <f>IF(SUM('Control Sample Data'!M$3:M$98)&gt;10,IF(AND(ISNUMBER('Control Sample Data'!M374),'Control Sample Data'!M374&lt;$B$1,'Control Sample Data'!M374&gt;0),'Control Sample Data'!M374,$B$1),"")</f>
        <v/>
      </c>
      <c r="AT375" s="36" t="str">
        <f t="shared" si="216"/>
        <v/>
      </c>
      <c r="AU375" s="36" t="str">
        <f t="shared" si="217"/>
        <v/>
      </c>
      <c r="AV375" s="36" t="str">
        <f t="shared" si="218"/>
        <v/>
      </c>
      <c r="AW375" s="36" t="str">
        <f t="shared" si="219"/>
        <v/>
      </c>
      <c r="AX375" s="36" t="str">
        <f t="shared" si="220"/>
        <v/>
      </c>
      <c r="AY375" s="36" t="str">
        <f t="shared" si="221"/>
        <v/>
      </c>
      <c r="AZ375" s="36" t="str">
        <f t="shared" si="222"/>
        <v/>
      </c>
      <c r="BA375" s="36" t="str">
        <f t="shared" si="223"/>
        <v/>
      </c>
      <c r="BB375" s="36" t="str">
        <f t="shared" si="224"/>
        <v/>
      </c>
      <c r="BC375" s="36" t="str">
        <f t="shared" si="225"/>
        <v/>
      </c>
      <c r="BD375" s="36" t="str">
        <f t="shared" si="226"/>
        <v/>
      </c>
      <c r="BE375" s="36" t="str">
        <f t="shared" si="227"/>
        <v/>
      </c>
      <c r="BF375" s="36" t="str">
        <f t="shared" si="228"/>
        <v/>
      </c>
      <c r="BG375" s="36" t="str">
        <f t="shared" si="229"/>
        <v/>
      </c>
      <c r="BH375" s="36" t="str">
        <f t="shared" si="230"/>
        <v/>
      </c>
      <c r="BI375" s="36" t="str">
        <f t="shared" si="231"/>
        <v/>
      </c>
      <c r="BJ375" s="36" t="str">
        <f t="shared" si="232"/>
        <v/>
      </c>
      <c r="BK375" s="36" t="str">
        <f t="shared" si="233"/>
        <v/>
      </c>
      <c r="BL375" s="36" t="str">
        <f t="shared" si="234"/>
        <v/>
      </c>
      <c r="BM375" s="36" t="str">
        <f t="shared" si="235"/>
        <v/>
      </c>
      <c r="BN375" s="38" t="e">
        <f t="shared" si="256"/>
        <v>#DIV/0!</v>
      </c>
      <c r="BO375" s="38" t="e">
        <f t="shared" si="257"/>
        <v>#DIV/0!</v>
      </c>
      <c r="BP375" s="39" t="str">
        <f t="shared" si="236"/>
        <v/>
      </c>
      <c r="BQ375" s="39" t="str">
        <f t="shared" si="237"/>
        <v/>
      </c>
      <c r="BR375" s="39" t="str">
        <f t="shared" si="238"/>
        <v/>
      </c>
      <c r="BS375" s="39" t="str">
        <f t="shared" si="239"/>
        <v/>
      </c>
      <c r="BT375" s="39" t="str">
        <f t="shared" si="240"/>
        <v/>
      </c>
      <c r="BU375" s="39" t="str">
        <f t="shared" si="241"/>
        <v/>
      </c>
      <c r="BV375" s="39" t="str">
        <f t="shared" si="242"/>
        <v/>
      </c>
      <c r="BW375" s="39" t="str">
        <f t="shared" si="243"/>
        <v/>
      </c>
      <c r="BX375" s="39" t="str">
        <f t="shared" si="244"/>
        <v/>
      </c>
      <c r="BY375" s="39" t="str">
        <f t="shared" si="245"/>
        <v/>
      </c>
      <c r="BZ375" s="39" t="str">
        <f t="shared" si="246"/>
        <v/>
      </c>
      <c r="CA375" s="39" t="str">
        <f t="shared" si="247"/>
        <v/>
      </c>
      <c r="CB375" s="39" t="str">
        <f t="shared" si="248"/>
        <v/>
      </c>
      <c r="CC375" s="39" t="str">
        <f t="shared" si="249"/>
        <v/>
      </c>
      <c r="CD375" s="39" t="str">
        <f t="shared" si="250"/>
        <v/>
      </c>
      <c r="CE375" s="39" t="str">
        <f t="shared" si="251"/>
        <v/>
      </c>
      <c r="CF375" s="39" t="str">
        <f t="shared" si="252"/>
        <v/>
      </c>
      <c r="CG375" s="39" t="str">
        <f t="shared" si="253"/>
        <v/>
      </c>
      <c r="CH375" s="39" t="str">
        <f t="shared" si="254"/>
        <v/>
      </c>
      <c r="CI375" s="39" t="str">
        <f t="shared" si="255"/>
        <v/>
      </c>
    </row>
    <row r="376" spans="1:87">
      <c r="A376" s="18"/>
      <c r="B376" s="15" t="str">
        <f>'Gene Table'!E375</f>
        <v>MK5</v>
      </c>
      <c r="C376" s="15" t="str">
        <f>'Gene Table'!B375</f>
        <v>P13</v>
      </c>
      <c r="D376" s="16" t="str">
        <f>IF(SUM('Test Sample Data'!D$3:D$98)&gt;10,IF(AND(ISNUMBER('Test Sample Data'!D375),'Test Sample Data'!D375&lt;$B$1,'Test Sample Data'!D375&gt;0),'Test Sample Data'!D375,$B$1),"")</f>
        <v/>
      </c>
      <c r="E376" s="17" t="str">
        <f>IF(SUM('Test Sample Data'!E$3:E$98)&gt;10,IF(AND(ISNUMBER('Test Sample Data'!E375),'Test Sample Data'!E375&lt;$B$1,'Test Sample Data'!E375&gt;0),'Test Sample Data'!E375,$B$1),"")</f>
        <v/>
      </c>
      <c r="F376" s="17" t="str">
        <f>IF(SUM('Test Sample Data'!F$3:F$98)&gt;10,IF(AND(ISNUMBER('Test Sample Data'!F375),'Test Sample Data'!F375&lt;$B$1,'Test Sample Data'!F375&gt;0),'Test Sample Data'!F375,$B$1),"")</f>
        <v/>
      </c>
      <c r="G376" s="17" t="str">
        <f>IF(SUM('Test Sample Data'!G$3:G$98)&gt;10,IF(AND(ISNUMBER('Test Sample Data'!G375),'Test Sample Data'!G375&lt;$B$1,'Test Sample Data'!G375&gt;0),'Test Sample Data'!G375,$B$1),"")</f>
        <v/>
      </c>
      <c r="H376" s="17" t="str">
        <f>IF(SUM('Test Sample Data'!H$3:H$98)&gt;10,IF(AND(ISNUMBER('Test Sample Data'!H375),'Test Sample Data'!H375&lt;$B$1,'Test Sample Data'!H375&gt;0),'Test Sample Data'!H375,$B$1),"")</f>
        <v/>
      </c>
      <c r="I376" s="17" t="str">
        <f>IF(SUM('Test Sample Data'!I$3:I$98)&gt;10,IF(AND(ISNUMBER('Test Sample Data'!I375),'Test Sample Data'!I375&lt;$B$1,'Test Sample Data'!I375&gt;0),'Test Sample Data'!I375,$B$1),"")</f>
        <v/>
      </c>
      <c r="J376" s="17" t="str">
        <f>IF(SUM('Test Sample Data'!J$3:J$98)&gt;10,IF(AND(ISNUMBER('Test Sample Data'!J375),'Test Sample Data'!J375&lt;$B$1,'Test Sample Data'!J375&gt;0),'Test Sample Data'!J375,$B$1),"")</f>
        <v/>
      </c>
      <c r="K376" s="17" t="str">
        <f>IF(SUM('Test Sample Data'!K$3:K$98)&gt;10,IF(AND(ISNUMBER('Test Sample Data'!K375),'Test Sample Data'!K375&lt;$B$1,'Test Sample Data'!K375&gt;0),'Test Sample Data'!K375,$B$1),"")</f>
        <v/>
      </c>
      <c r="L376" s="17" t="str">
        <f>IF(SUM('Test Sample Data'!L$3:L$98)&gt;10,IF(AND(ISNUMBER('Test Sample Data'!L375),'Test Sample Data'!L375&lt;$B$1,'Test Sample Data'!L375&gt;0),'Test Sample Data'!L375,$B$1),"")</f>
        <v/>
      </c>
      <c r="M376" s="17" t="str">
        <f>IF(SUM('Test Sample Data'!M$3:M$98)&gt;10,IF(AND(ISNUMBER('Test Sample Data'!M375),'Test Sample Data'!M375&lt;$B$1,'Test Sample Data'!M375&gt;0),'Test Sample Data'!M375,$B$1),"")</f>
        <v/>
      </c>
      <c r="N376" s="17" t="str">
        <f>'Gene Table'!E375</f>
        <v>MK5</v>
      </c>
      <c r="O376" s="17" t="str">
        <f>'Gene Table'!B375</f>
        <v>P13</v>
      </c>
      <c r="P376" s="17" t="str">
        <f>IF(SUM('Control Sample Data'!D$3:D$98)&gt;10,IF(AND(ISNUMBER('Control Sample Data'!D375),'Control Sample Data'!D375&lt;$B$1,'Control Sample Data'!D375&gt;0),'Control Sample Data'!D375,$B$1),"")</f>
        <v/>
      </c>
      <c r="Q376" s="17" t="str">
        <f>IF(SUM('Control Sample Data'!E$3:E$98)&gt;10,IF(AND(ISNUMBER('Control Sample Data'!E375),'Control Sample Data'!E375&lt;$B$1,'Control Sample Data'!E375&gt;0),'Control Sample Data'!E375,$B$1),"")</f>
        <v/>
      </c>
      <c r="R376" s="17" t="str">
        <f>IF(SUM('Control Sample Data'!F$3:F$98)&gt;10,IF(AND(ISNUMBER('Control Sample Data'!F375),'Control Sample Data'!F375&lt;$B$1,'Control Sample Data'!F375&gt;0),'Control Sample Data'!F375,$B$1),"")</f>
        <v/>
      </c>
      <c r="S376" s="17" t="str">
        <f>IF(SUM('Control Sample Data'!G$3:G$98)&gt;10,IF(AND(ISNUMBER('Control Sample Data'!G375),'Control Sample Data'!G375&lt;$B$1,'Control Sample Data'!G375&gt;0),'Control Sample Data'!G375,$B$1),"")</f>
        <v/>
      </c>
      <c r="T376" s="17" t="str">
        <f>IF(SUM('Control Sample Data'!H$3:H$98)&gt;10,IF(AND(ISNUMBER('Control Sample Data'!H375),'Control Sample Data'!H375&lt;$B$1,'Control Sample Data'!H375&gt;0),'Control Sample Data'!H375,$B$1),"")</f>
        <v/>
      </c>
      <c r="U376" s="17" t="str">
        <f>IF(SUM('Control Sample Data'!I$3:I$98)&gt;10,IF(AND(ISNUMBER('Control Sample Data'!I375),'Control Sample Data'!I375&lt;$B$1,'Control Sample Data'!I375&gt;0),'Control Sample Data'!I375,$B$1),"")</f>
        <v/>
      </c>
      <c r="V376" s="17" t="str">
        <f>IF(SUM('Control Sample Data'!J$3:J$98)&gt;10,IF(AND(ISNUMBER('Control Sample Data'!J375),'Control Sample Data'!J375&lt;$B$1,'Control Sample Data'!J375&gt;0),'Control Sample Data'!J375,$B$1),"")</f>
        <v/>
      </c>
      <c r="W376" s="17" t="str">
        <f>IF(SUM('Control Sample Data'!K$3:K$98)&gt;10,IF(AND(ISNUMBER('Control Sample Data'!K375),'Control Sample Data'!K375&lt;$B$1,'Control Sample Data'!K375&gt;0),'Control Sample Data'!K375,$B$1),"")</f>
        <v/>
      </c>
      <c r="X376" s="17" t="str">
        <f>IF(SUM('Control Sample Data'!L$3:L$98)&gt;10,IF(AND(ISNUMBER('Control Sample Data'!L375),'Control Sample Data'!L375&lt;$B$1,'Control Sample Data'!L375&gt;0),'Control Sample Data'!L375,$B$1),"")</f>
        <v/>
      </c>
      <c r="Y376" s="17" t="str">
        <f>IF(SUM('Control Sample Data'!M$3:M$98)&gt;10,IF(AND(ISNUMBER('Control Sample Data'!M375),'Control Sample Data'!M375&lt;$B$1,'Control Sample Data'!M375&gt;0),'Control Sample Data'!M375,$B$1),"")</f>
        <v/>
      </c>
      <c r="AT376" s="36" t="str">
        <f t="shared" si="216"/>
        <v/>
      </c>
      <c r="AU376" s="36" t="str">
        <f t="shared" si="217"/>
        <v/>
      </c>
      <c r="AV376" s="36" t="str">
        <f t="shared" si="218"/>
        <v/>
      </c>
      <c r="AW376" s="36" t="str">
        <f t="shared" si="219"/>
        <v/>
      </c>
      <c r="AX376" s="36" t="str">
        <f t="shared" si="220"/>
        <v/>
      </c>
      <c r="AY376" s="36" t="str">
        <f t="shared" si="221"/>
        <v/>
      </c>
      <c r="AZ376" s="36" t="str">
        <f t="shared" si="222"/>
        <v/>
      </c>
      <c r="BA376" s="36" t="str">
        <f t="shared" si="223"/>
        <v/>
      </c>
      <c r="BB376" s="36" t="str">
        <f t="shared" si="224"/>
        <v/>
      </c>
      <c r="BC376" s="36" t="str">
        <f t="shared" si="225"/>
        <v/>
      </c>
      <c r="BD376" s="36" t="str">
        <f t="shared" si="226"/>
        <v/>
      </c>
      <c r="BE376" s="36" t="str">
        <f t="shared" si="227"/>
        <v/>
      </c>
      <c r="BF376" s="36" t="str">
        <f t="shared" si="228"/>
        <v/>
      </c>
      <c r="BG376" s="36" t="str">
        <f t="shared" si="229"/>
        <v/>
      </c>
      <c r="BH376" s="36" t="str">
        <f t="shared" si="230"/>
        <v/>
      </c>
      <c r="BI376" s="36" t="str">
        <f t="shared" si="231"/>
        <v/>
      </c>
      <c r="BJ376" s="36" t="str">
        <f t="shared" si="232"/>
        <v/>
      </c>
      <c r="BK376" s="36" t="str">
        <f t="shared" si="233"/>
        <v/>
      </c>
      <c r="BL376" s="36" t="str">
        <f t="shared" si="234"/>
        <v/>
      </c>
      <c r="BM376" s="36" t="str">
        <f t="shared" si="235"/>
        <v/>
      </c>
      <c r="BN376" s="38" t="e">
        <f t="shared" si="256"/>
        <v>#DIV/0!</v>
      </c>
      <c r="BO376" s="38" t="e">
        <f t="shared" si="257"/>
        <v>#DIV/0!</v>
      </c>
      <c r="BP376" s="39" t="str">
        <f t="shared" si="236"/>
        <v/>
      </c>
      <c r="BQ376" s="39" t="str">
        <f t="shared" si="237"/>
        <v/>
      </c>
      <c r="BR376" s="39" t="str">
        <f t="shared" si="238"/>
        <v/>
      </c>
      <c r="BS376" s="39" t="str">
        <f t="shared" si="239"/>
        <v/>
      </c>
      <c r="BT376" s="39" t="str">
        <f t="shared" si="240"/>
        <v/>
      </c>
      <c r="BU376" s="39" t="str">
        <f t="shared" si="241"/>
        <v/>
      </c>
      <c r="BV376" s="39" t="str">
        <f t="shared" si="242"/>
        <v/>
      </c>
      <c r="BW376" s="39" t="str">
        <f t="shared" si="243"/>
        <v/>
      </c>
      <c r="BX376" s="39" t="str">
        <f t="shared" si="244"/>
        <v/>
      </c>
      <c r="BY376" s="39" t="str">
        <f t="shared" si="245"/>
        <v/>
      </c>
      <c r="BZ376" s="39" t="str">
        <f t="shared" si="246"/>
        <v/>
      </c>
      <c r="CA376" s="39" t="str">
        <f t="shared" si="247"/>
        <v/>
      </c>
      <c r="CB376" s="39" t="str">
        <f t="shared" si="248"/>
        <v/>
      </c>
      <c r="CC376" s="39" t="str">
        <f t="shared" si="249"/>
        <v/>
      </c>
      <c r="CD376" s="39" t="str">
        <f t="shared" si="250"/>
        <v/>
      </c>
      <c r="CE376" s="39" t="str">
        <f t="shared" si="251"/>
        <v/>
      </c>
      <c r="CF376" s="39" t="str">
        <f t="shared" si="252"/>
        <v/>
      </c>
      <c r="CG376" s="39" t="str">
        <f t="shared" si="253"/>
        <v/>
      </c>
      <c r="CH376" s="39" t="str">
        <f t="shared" si="254"/>
        <v/>
      </c>
      <c r="CI376" s="39" t="str">
        <f t="shared" si="255"/>
        <v/>
      </c>
    </row>
    <row r="377" spans="1:87">
      <c r="A377" s="18"/>
      <c r="B377" s="15" t="str">
        <f>'Gene Table'!E376</f>
        <v>MK5</v>
      </c>
      <c r="C377" s="15" t="str">
        <f>'Gene Table'!B376</f>
        <v>P14</v>
      </c>
      <c r="D377" s="16" t="str">
        <f>IF(SUM('Test Sample Data'!D$3:D$98)&gt;10,IF(AND(ISNUMBER('Test Sample Data'!D376),'Test Sample Data'!D376&lt;$B$1,'Test Sample Data'!D376&gt;0),'Test Sample Data'!D376,$B$1),"")</f>
        <v/>
      </c>
      <c r="E377" s="17" t="str">
        <f>IF(SUM('Test Sample Data'!E$3:E$98)&gt;10,IF(AND(ISNUMBER('Test Sample Data'!E376),'Test Sample Data'!E376&lt;$B$1,'Test Sample Data'!E376&gt;0),'Test Sample Data'!E376,$B$1),"")</f>
        <v/>
      </c>
      <c r="F377" s="17" t="str">
        <f>IF(SUM('Test Sample Data'!F$3:F$98)&gt;10,IF(AND(ISNUMBER('Test Sample Data'!F376),'Test Sample Data'!F376&lt;$B$1,'Test Sample Data'!F376&gt;0),'Test Sample Data'!F376,$B$1),"")</f>
        <v/>
      </c>
      <c r="G377" s="17" t="str">
        <f>IF(SUM('Test Sample Data'!G$3:G$98)&gt;10,IF(AND(ISNUMBER('Test Sample Data'!G376),'Test Sample Data'!G376&lt;$B$1,'Test Sample Data'!G376&gt;0),'Test Sample Data'!G376,$B$1),"")</f>
        <v/>
      </c>
      <c r="H377" s="17" t="str">
        <f>IF(SUM('Test Sample Data'!H$3:H$98)&gt;10,IF(AND(ISNUMBER('Test Sample Data'!H376),'Test Sample Data'!H376&lt;$B$1,'Test Sample Data'!H376&gt;0),'Test Sample Data'!H376,$B$1),"")</f>
        <v/>
      </c>
      <c r="I377" s="17" t="str">
        <f>IF(SUM('Test Sample Data'!I$3:I$98)&gt;10,IF(AND(ISNUMBER('Test Sample Data'!I376),'Test Sample Data'!I376&lt;$B$1,'Test Sample Data'!I376&gt;0),'Test Sample Data'!I376,$B$1),"")</f>
        <v/>
      </c>
      <c r="J377" s="17" t="str">
        <f>IF(SUM('Test Sample Data'!J$3:J$98)&gt;10,IF(AND(ISNUMBER('Test Sample Data'!J376),'Test Sample Data'!J376&lt;$B$1,'Test Sample Data'!J376&gt;0),'Test Sample Data'!J376,$B$1),"")</f>
        <v/>
      </c>
      <c r="K377" s="17" t="str">
        <f>IF(SUM('Test Sample Data'!K$3:K$98)&gt;10,IF(AND(ISNUMBER('Test Sample Data'!K376),'Test Sample Data'!K376&lt;$B$1,'Test Sample Data'!K376&gt;0),'Test Sample Data'!K376,$B$1),"")</f>
        <v/>
      </c>
      <c r="L377" s="17" t="str">
        <f>IF(SUM('Test Sample Data'!L$3:L$98)&gt;10,IF(AND(ISNUMBER('Test Sample Data'!L376),'Test Sample Data'!L376&lt;$B$1,'Test Sample Data'!L376&gt;0),'Test Sample Data'!L376,$B$1),"")</f>
        <v/>
      </c>
      <c r="M377" s="17" t="str">
        <f>IF(SUM('Test Sample Data'!M$3:M$98)&gt;10,IF(AND(ISNUMBER('Test Sample Data'!M376),'Test Sample Data'!M376&lt;$B$1,'Test Sample Data'!M376&gt;0),'Test Sample Data'!M376,$B$1),"")</f>
        <v/>
      </c>
      <c r="N377" s="17" t="str">
        <f>'Gene Table'!E376</f>
        <v>MK5</v>
      </c>
      <c r="O377" s="17" t="str">
        <f>'Gene Table'!B376</f>
        <v>P14</v>
      </c>
      <c r="P377" s="17" t="str">
        <f>IF(SUM('Control Sample Data'!D$3:D$98)&gt;10,IF(AND(ISNUMBER('Control Sample Data'!D376),'Control Sample Data'!D376&lt;$B$1,'Control Sample Data'!D376&gt;0),'Control Sample Data'!D376,$B$1),"")</f>
        <v/>
      </c>
      <c r="Q377" s="17" t="str">
        <f>IF(SUM('Control Sample Data'!E$3:E$98)&gt;10,IF(AND(ISNUMBER('Control Sample Data'!E376),'Control Sample Data'!E376&lt;$B$1,'Control Sample Data'!E376&gt;0),'Control Sample Data'!E376,$B$1),"")</f>
        <v/>
      </c>
      <c r="R377" s="17" t="str">
        <f>IF(SUM('Control Sample Data'!F$3:F$98)&gt;10,IF(AND(ISNUMBER('Control Sample Data'!F376),'Control Sample Data'!F376&lt;$B$1,'Control Sample Data'!F376&gt;0),'Control Sample Data'!F376,$B$1),"")</f>
        <v/>
      </c>
      <c r="S377" s="17" t="str">
        <f>IF(SUM('Control Sample Data'!G$3:G$98)&gt;10,IF(AND(ISNUMBER('Control Sample Data'!G376),'Control Sample Data'!G376&lt;$B$1,'Control Sample Data'!G376&gt;0),'Control Sample Data'!G376,$B$1),"")</f>
        <v/>
      </c>
      <c r="T377" s="17" t="str">
        <f>IF(SUM('Control Sample Data'!H$3:H$98)&gt;10,IF(AND(ISNUMBER('Control Sample Data'!H376),'Control Sample Data'!H376&lt;$B$1,'Control Sample Data'!H376&gt;0),'Control Sample Data'!H376,$B$1),"")</f>
        <v/>
      </c>
      <c r="U377" s="17" t="str">
        <f>IF(SUM('Control Sample Data'!I$3:I$98)&gt;10,IF(AND(ISNUMBER('Control Sample Data'!I376),'Control Sample Data'!I376&lt;$B$1,'Control Sample Data'!I376&gt;0),'Control Sample Data'!I376,$B$1),"")</f>
        <v/>
      </c>
      <c r="V377" s="17" t="str">
        <f>IF(SUM('Control Sample Data'!J$3:J$98)&gt;10,IF(AND(ISNUMBER('Control Sample Data'!J376),'Control Sample Data'!J376&lt;$B$1,'Control Sample Data'!J376&gt;0),'Control Sample Data'!J376,$B$1),"")</f>
        <v/>
      </c>
      <c r="W377" s="17" t="str">
        <f>IF(SUM('Control Sample Data'!K$3:K$98)&gt;10,IF(AND(ISNUMBER('Control Sample Data'!K376),'Control Sample Data'!K376&lt;$B$1,'Control Sample Data'!K376&gt;0),'Control Sample Data'!K376,$B$1),"")</f>
        <v/>
      </c>
      <c r="X377" s="17" t="str">
        <f>IF(SUM('Control Sample Data'!L$3:L$98)&gt;10,IF(AND(ISNUMBER('Control Sample Data'!L376),'Control Sample Data'!L376&lt;$B$1,'Control Sample Data'!L376&gt;0),'Control Sample Data'!L376,$B$1),"")</f>
        <v/>
      </c>
      <c r="Y377" s="17" t="str">
        <f>IF(SUM('Control Sample Data'!M$3:M$98)&gt;10,IF(AND(ISNUMBER('Control Sample Data'!M376),'Control Sample Data'!M376&lt;$B$1,'Control Sample Data'!M376&gt;0),'Control Sample Data'!M376,$B$1),"")</f>
        <v/>
      </c>
      <c r="AT377" s="36" t="str">
        <f t="shared" si="216"/>
        <v/>
      </c>
      <c r="AU377" s="36" t="str">
        <f t="shared" si="217"/>
        <v/>
      </c>
      <c r="AV377" s="36" t="str">
        <f t="shared" si="218"/>
        <v/>
      </c>
      <c r="AW377" s="36" t="str">
        <f t="shared" si="219"/>
        <v/>
      </c>
      <c r="AX377" s="36" t="str">
        <f t="shared" si="220"/>
        <v/>
      </c>
      <c r="AY377" s="36" t="str">
        <f t="shared" si="221"/>
        <v/>
      </c>
      <c r="AZ377" s="36" t="str">
        <f t="shared" si="222"/>
        <v/>
      </c>
      <c r="BA377" s="36" t="str">
        <f t="shared" si="223"/>
        <v/>
      </c>
      <c r="BB377" s="36" t="str">
        <f t="shared" si="224"/>
        <v/>
      </c>
      <c r="BC377" s="36" t="str">
        <f t="shared" si="225"/>
        <v/>
      </c>
      <c r="BD377" s="36" t="str">
        <f t="shared" si="226"/>
        <v/>
      </c>
      <c r="BE377" s="36" t="str">
        <f t="shared" si="227"/>
        <v/>
      </c>
      <c r="BF377" s="36" t="str">
        <f t="shared" si="228"/>
        <v/>
      </c>
      <c r="BG377" s="36" t="str">
        <f t="shared" si="229"/>
        <v/>
      </c>
      <c r="BH377" s="36" t="str">
        <f t="shared" si="230"/>
        <v/>
      </c>
      <c r="BI377" s="36" t="str">
        <f t="shared" si="231"/>
        <v/>
      </c>
      <c r="BJ377" s="36" t="str">
        <f t="shared" si="232"/>
        <v/>
      </c>
      <c r="BK377" s="36" t="str">
        <f t="shared" si="233"/>
        <v/>
      </c>
      <c r="BL377" s="36" t="str">
        <f t="shared" si="234"/>
        <v/>
      </c>
      <c r="BM377" s="36" t="str">
        <f t="shared" si="235"/>
        <v/>
      </c>
      <c r="BN377" s="38" t="e">
        <f t="shared" si="256"/>
        <v>#DIV/0!</v>
      </c>
      <c r="BO377" s="38" t="e">
        <f t="shared" si="257"/>
        <v>#DIV/0!</v>
      </c>
      <c r="BP377" s="39" t="str">
        <f t="shared" si="236"/>
        <v/>
      </c>
      <c r="BQ377" s="39" t="str">
        <f t="shared" si="237"/>
        <v/>
      </c>
      <c r="BR377" s="39" t="str">
        <f t="shared" si="238"/>
        <v/>
      </c>
      <c r="BS377" s="39" t="str">
        <f t="shared" si="239"/>
        <v/>
      </c>
      <c r="BT377" s="39" t="str">
        <f t="shared" si="240"/>
        <v/>
      </c>
      <c r="BU377" s="39" t="str">
        <f t="shared" si="241"/>
        <v/>
      </c>
      <c r="BV377" s="39" t="str">
        <f t="shared" si="242"/>
        <v/>
      </c>
      <c r="BW377" s="39" t="str">
        <f t="shared" si="243"/>
        <v/>
      </c>
      <c r="BX377" s="39" t="str">
        <f t="shared" si="244"/>
        <v/>
      </c>
      <c r="BY377" s="39" t="str">
        <f t="shared" si="245"/>
        <v/>
      </c>
      <c r="BZ377" s="39" t="str">
        <f t="shared" si="246"/>
        <v/>
      </c>
      <c r="CA377" s="39" t="str">
        <f t="shared" si="247"/>
        <v/>
      </c>
      <c r="CB377" s="39" t="str">
        <f t="shared" si="248"/>
        <v/>
      </c>
      <c r="CC377" s="39" t="str">
        <f t="shared" si="249"/>
        <v/>
      </c>
      <c r="CD377" s="39" t="str">
        <f t="shared" si="250"/>
        <v/>
      </c>
      <c r="CE377" s="39" t="str">
        <f t="shared" si="251"/>
        <v/>
      </c>
      <c r="CF377" s="39" t="str">
        <f t="shared" si="252"/>
        <v/>
      </c>
      <c r="CG377" s="39" t="str">
        <f t="shared" si="253"/>
        <v/>
      </c>
      <c r="CH377" s="39" t="str">
        <f t="shared" si="254"/>
        <v/>
      </c>
      <c r="CI377" s="39" t="str">
        <f t="shared" si="255"/>
        <v/>
      </c>
    </row>
    <row r="378" spans="1:87">
      <c r="A378" s="18"/>
      <c r="B378" s="15" t="str">
        <f>'Gene Table'!E377</f>
        <v>MK6</v>
      </c>
      <c r="C378" s="15" t="str">
        <f>'Gene Table'!B377</f>
        <v>P15</v>
      </c>
      <c r="D378" s="16" t="str">
        <f>IF(SUM('Test Sample Data'!D$3:D$98)&gt;10,IF(AND(ISNUMBER('Test Sample Data'!D377),'Test Sample Data'!D377&lt;$B$1,'Test Sample Data'!D377&gt;0),'Test Sample Data'!D377,$B$1),"")</f>
        <v/>
      </c>
      <c r="E378" s="17" t="str">
        <f>IF(SUM('Test Sample Data'!E$3:E$98)&gt;10,IF(AND(ISNUMBER('Test Sample Data'!E377),'Test Sample Data'!E377&lt;$B$1,'Test Sample Data'!E377&gt;0),'Test Sample Data'!E377,$B$1),"")</f>
        <v/>
      </c>
      <c r="F378" s="17" t="str">
        <f>IF(SUM('Test Sample Data'!F$3:F$98)&gt;10,IF(AND(ISNUMBER('Test Sample Data'!F377),'Test Sample Data'!F377&lt;$B$1,'Test Sample Data'!F377&gt;0),'Test Sample Data'!F377,$B$1),"")</f>
        <v/>
      </c>
      <c r="G378" s="17" t="str">
        <f>IF(SUM('Test Sample Data'!G$3:G$98)&gt;10,IF(AND(ISNUMBER('Test Sample Data'!G377),'Test Sample Data'!G377&lt;$B$1,'Test Sample Data'!G377&gt;0),'Test Sample Data'!G377,$B$1),"")</f>
        <v/>
      </c>
      <c r="H378" s="17" t="str">
        <f>IF(SUM('Test Sample Data'!H$3:H$98)&gt;10,IF(AND(ISNUMBER('Test Sample Data'!H377),'Test Sample Data'!H377&lt;$B$1,'Test Sample Data'!H377&gt;0),'Test Sample Data'!H377,$B$1),"")</f>
        <v/>
      </c>
      <c r="I378" s="17" t="str">
        <f>IF(SUM('Test Sample Data'!I$3:I$98)&gt;10,IF(AND(ISNUMBER('Test Sample Data'!I377),'Test Sample Data'!I377&lt;$B$1,'Test Sample Data'!I377&gt;0),'Test Sample Data'!I377,$B$1),"")</f>
        <v/>
      </c>
      <c r="J378" s="17" t="str">
        <f>IF(SUM('Test Sample Data'!J$3:J$98)&gt;10,IF(AND(ISNUMBER('Test Sample Data'!J377),'Test Sample Data'!J377&lt;$B$1,'Test Sample Data'!J377&gt;0),'Test Sample Data'!J377,$B$1),"")</f>
        <v/>
      </c>
      <c r="K378" s="17" t="str">
        <f>IF(SUM('Test Sample Data'!K$3:K$98)&gt;10,IF(AND(ISNUMBER('Test Sample Data'!K377),'Test Sample Data'!K377&lt;$B$1,'Test Sample Data'!K377&gt;0),'Test Sample Data'!K377,$B$1),"")</f>
        <v/>
      </c>
      <c r="L378" s="17" t="str">
        <f>IF(SUM('Test Sample Data'!L$3:L$98)&gt;10,IF(AND(ISNUMBER('Test Sample Data'!L377),'Test Sample Data'!L377&lt;$B$1,'Test Sample Data'!L377&gt;0),'Test Sample Data'!L377,$B$1),"")</f>
        <v/>
      </c>
      <c r="M378" s="17" t="str">
        <f>IF(SUM('Test Sample Data'!M$3:M$98)&gt;10,IF(AND(ISNUMBER('Test Sample Data'!M377),'Test Sample Data'!M377&lt;$B$1,'Test Sample Data'!M377&gt;0),'Test Sample Data'!M377,$B$1),"")</f>
        <v/>
      </c>
      <c r="N378" s="17" t="str">
        <f>'Gene Table'!E377</f>
        <v>MK6</v>
      </c>
      <c r="O378" s="17" t="str">
        <f>'Gene Table'!B377</f>
        <v>P15</v>
      </c>
      <c r="P378" s="17" t="str">
        <f>IF(SUM('Control Sample Data'!D$3:D$98)&gt;10,IF(AND(ISNUMBER('Control Sample Data'!D377),'Control Sample Data'!D377&lt;$B$1,'Control Sample Data'!D377&gt;0),'Control Sample Data'!D377,$B$1),"")</f>
        <v/>
      </c>
      <c r="Q378" s="17" t="str">
        <f>IF(SUM('Control Sample Data'!E$3:E$98)&gt;10,IF(AND(ISNUMBER('Control Sample Data'!E377),'Control Sample Data'!E377&lt;$B$1,'Control Sample Data'!E377&gt;0),'Control Sample Data'!E377,$B$1),"")</f>
        <v/>
      </c>
      <c r="R378" s="17" t="str">
        <f>IF(SUM('Control Sample Data'!F$3:F$98)&gt;10,IF(AND(ISNUMBER('Control Sample Data'!F377),'Control Sample Data'!F377&lt;$B$1,'Control Sample Data'!F377&gt;0),'Control Sample Data'!F377,$B$1),"")</f>
        <v/>
      </c>
      <c r="S378" s="17" t="str">
        <f>IF(SUM('Control Sample Data'!G$3:G$98)&gt;10,IF(AND(ISNUMBER('Control Sample Data'!G377),'Control Sample Data'!G377&lt;$B$1,'Control Sample Data'!G377&gt;0),'Control Sample Data'!G377,$B$1),"")</f>
        <v/>
      </c>
      <c r="T378" s="17" t="str">
        <f>IF(SUM('Control Sample Data'!H$3:H$98)&gt;10,IF(AND(ISNUMBER('Control Sample Data'!H377),'Control Sample Data'!H377&lt;$B$1,'Control Sample Data'!H377&gt;0),'Control Sample Data'!H377,$B$1),"")</f>
        <v/>
      </c>
      <c r="U378" s="17" t="str">
        <f>IF(SUM('Control Sample Data'!I$3:I$98)&gt;10,IF(AND(ISNUMBER('Control Sample Data'!I377),'Control Sample Data'!I377&lt;$B$1,'Control Sample Data'!I377&gt;0),'Control Sample Data'!I377,$B$1),"")</f>
        <v/>
      </c>
      <c r="V378" s="17" t="str">
        <f>IF(SUM('Control Sample Data'!J$3:J$98)&gt;10,IF(AND(ISNUMBER('Control Sample Data'!J377),'Control Sample Data'!J377&lt;$B$1,'Control Sample Data'!J377&gt;0),'Control Sample Data'!J377,$B$1),"")</f>
        <v/>
      </c>
      <c r="W378" s="17" t="str">
        <f>IF(SUM('Control Sample Data'!K$3:K$98)&gt;10,IF(AND(ISNUMBER('Control Sample Data'!K377),'Control Sample Data'!K377&lt;$B$1,'Control Sample Data'!K377&gt;0),'Control Sample Data'!K377,$B$1),"")</f>
        <v/>
      </c>
      <c r="X378" s="17" t="str">
        <f>IF(SUM('Control Sample Data'!L$3:L$98)&gt;10,IF(AND(ISNUMBER('Control Sample Data'!L377),'Control Sample Data'!L377&lt;$B$1,'Control Sample Data'!L377&gt;0),'Control Sample Data'!L377,$B$1),"")</f>
        <v/>
      </c>
      <c r="Y378" s="17" t="str">
        <f>IF(SUM('Control Sample Data'!M$3:M$98)&gt;10,IF(AND(ISNUMBER('Control Sample Data'!M377),'Control Sample Data'!M377&lt;$B$1,'Control Sample Data'!M377&gt;0),'Control Sample Data'!M377,$B$1),"")</f>
        <v/>
      </c>
      <c r="AT378" s="36" t="str">
        <f t="shared" si="216"/>
        <v/>
      </c>
      <c r="AU378" s="36" t="str">
        <f t="shared" si="217"/>
        <v/>
      </c>
      <c r="AV378" s="36" t="str">
        <f t="shared" si="218"/>
        <v/>
      </c>
      <c r="AW378" s="36" t="str">
        <f t="shared" si="219"/>
        <v/>
      </c>
      <c r="AX378" s="36" t="str">
        <f t="shared" si="220"/>
        <v/>
      </c>
      <c r="AY378" s="36" t="str">
        <f t="shared" si="221"/>
        <v/>
      </c>
      <c r="AZ378" s="36" t="str">
        <f t="shared" si="222"/>
        <v/>
      </c>
      <c r="BA378" s="36" t="str">
        <f t="shared" si="223"/>
        <v/>
      </c>
      <c r="BB378" s="36" t="str">
        <f t="shared" si="224"/>
        <v/>
      </c>
      <c r="BC378" s="36" t="str">
        <f t="shared" si="225"/>
        <v/>
      </c>
      <c r="BD378" s="36" t="str">
        <f t="shared" si="226"/>
        <v/>
      </c>
      <c r="BE378" s="36" t="str">
        <f t="shared" si="227"/>
        <v/>
      </c>
      <c r="BF378" s="36" t="str">
        <f t="shared" si="228"/>
        <v/>
      </c>
      <c r="BG378" s="36" t="str">
        <f t="shared" si="229"/>
        <v/>
      </c>
      <c r="BH378" s="36" t="str">
        <f t="shared" si="230"/>
        <v/>
      </c>
      <c r="BI378" s="36" t="str">
        <f t="shared" si="231"/>
        <v/>
      </c>
      <c r="BJ378" s="36" t="str">
        <f t="shared" si="232"/>
        <v/>
      </c>
      <c r="BK378" s="36" t="str">
        <f t="shared" si="233"/>
        <v/>
      </c>
      <c r="BL378" s="36" t="str">
        <f t="shared" si="234"/>
        <v/>
      </c>
      <c r="BM378" s="36" t="str">
        <f t="shared" si="235"/>
        <v/>
      </c>
      <c r="BN378" s="38" t="e">
        <f t="shared" si="256"/>
        <v>#DIV/0!</v>
      </c>
      <c r="BO378" s="38" t="e">
        <f t="shared" si="257"/>
        <v>#DIV/0!</v>
      </c>
      <c r="BP378" s="39" t="str">
        <f t="shared" si="236"/>
        <v/>
      </c>
      <c r="BQ378" s="39" t="str">
        <f t="shared" si="237"/>
        <v/>
      </c>
      <c r="BR378" s="39" t="str">
        <f t="shared" si="238"/>
        <v/>
      </c>
      <c r="BS378" s="39" t="str">
        <f t="shared" si="239"/>
        <v/>
      </c>
      <c r="BT378" s="39" t="str">
        <f t="shared" si="240"/>
        <v/>
      </c>
      <c r="BU378" s="39" t="str">
        <f t="shared" si="241"/>
        <v/>
      </c>
      <c r="BV378" s="39" t="str">
        <f t="shared" si="242"/>
        <v/>
      </c>
      <c r="BW378" s="39" t="str">
        <f t="shared" si="243"/>
        <v/>
      </c>
      <c r="BX378" s="39" t="str">
        <f t="shared" si="244"/>
        <v/>
      </c>
      <c r="BY378" s="39" t="str">
        <f t="shared" si="245"/>
        <v/>
      </c>
      <c r="BZ378" s="39" t="str">
        <f t="shared" si="246"/>
        <v/>
      </c>
      <c r="CA378" s="39" t="str">
        <f t="shared" si="247"/>
        <v/>
      </c>
      <c r="CB378" s="39" t="str">
        <f t="shared" si="248"/>
        <v/>
      </c>
      <c r="CC378" s="39" t="str">
        <f t="shared" si="249"/>
        <v/>
      </c>
      <c r="CD378" s="39" t="str">
        <f t="shared" si="250"/>
        <v/>
      </c>
      <c r="CE378" s="39" t="str">
        <f t="shared" si="251"/>
        <v/>
      </c>
      <c r="CF378" s="39" t="str">
        <f t="shared" si="252"/>
        <v/>
      </c>
      <c r="CG378" s="39" t="str">
        <f t="shared" si="253"/>
        <v/>
      </c>
      <c r="CH378" s="39" t="str">
        <f t="shared" si="254"/>
        <v/>
      </c>
      <c r="CI378" s="39" t="str">
        <f t="shared" si="255"/>
        <v/>
      </c>
    </row>
    <row r="379" spans="1:87">
      <c r="A379" s="18"/>
      <c r="B379" s="15" t="str">
        <f>'Gene Table'!E378</f>
        <v>MK6</v>
      </c>
      <c r="C379" s="15" t="str">
        <f>'Gene Table'!B378</f>
        <v>P16</v>
      </c>
      <c r="D379" s="16" t="str">
        <f>IF(SUM('Test Sample Data'!D$3:D$98)&gt;10,IF(AND(ISNUMBER('Test Sample Data'!D378),'Test Sample Data'!D378&lt;$B$1,'Test Sample Data'!D378&gt;0),'Test Sample Data'!D378,$B$1),"")</f>
        <v/>
      </c>
      <c r="E379" s="17" t="str">
        <f>IF(SUM('Test Sample Data'!E$3:E$98)&gt;10,IF(AND(ISNUMBER('Test Sample Data'!E378),'Test Sample Data'!E378&lt;$B$1,'Test Sample Data'!E378&gt;0),'Test Sample Data'!E378,$B$1),"")</f>
        <v/>
      </c>
      <c r="F379" s="17" t="str">
        <f>IF(SUM('Test Sample Data'!F$3:F$98)&gt;10,IF(AND(ISNUMBER('Test Sample Data'!F378),'Test Sample Data'!F378&lt;$B$1,'Test Sample Data'!F378&gt;0),'Test Sample Data'!F378,$B$1),"")</f>
        <v/>
      </c>
      <c r="G379" s="17" t="str">
        <f>IF(SUM('Test Sample Data'!G$3:G$98)&gt;10,IF(AND(ISNUMBER('Test Sample Data'!G378),'Test Sample Data'!G378&lt;$B$1,'Test Sample Data'!G378&gt;0),'Test Sample Data'!G378,$B$1),"")</f>
        <v/>
      </c>
      <c r="H379" s="17" t="str">
        <f>IF(SUM('Test Sample Data'!H$3:H$98)&gt;10,IF(AND(ISNUMBER('Test Sample Data'!H378),'Test Sample Data'!H378&lt;$B$1,'Test Sample Data'!H378&gt;0),'Test Sample Data'!H378,$B$1),"")</f>
        <v/>
      </c>
      <c r="I379" s="17" t="str">
        <f>IF(SUM('Test Sample Data'!I$3:I$98)&gt;10,IF(AND(ISNUMBER('Test Sample Data'!I378),'Test Sample Data'!I378&lt;$B$1,'Test Sample Data'!I378&gt;0),'Test Sample Data'!I378,$B$1),"")</f>
        <v/>
      </c>
      <c r="J379" s="17" t="str">
        <f>IF(SUM('Test Sample Data'!J$3:J$98)&gt;10,IF(AND(ISNUMBER('Test Sample Data'!J378),'Test Sample Data'!J378&lt;$B$1,'Test Sample Data'!J378&gt;0),'Test Sample Data'!J378,$B$1),"")</f>
        <v/>
      </c>
      <c r="K379" s="17" t="str">
        <f>IF(SUM('Test Sample Data'!K$3:K$98)&gt;10,IF(AND(ISNUMBER('Test Sample Data'!K378),'Test Sample Data'!K378&lt;$B$1,'Test Sample Data'!K378&gt;0),'Test Sample Data'!K378,$B$1),"")</f>
        <v/>
      </c>
      <c r="L379" s="17" t="str">
        <f>IF(SUM('Test Sample Data'!L$3:L$98)&gt;10,IF(AND(ISNUMBER('Test Sample Data'!L378),'Test Sample Data'!L378&lt;$B$1,'Test Sample Data'!L378&gt;0),'Test Sample Data'!L378,$B$1),"")</f>
        <v/>
      </c>
      <c r="M379" s="17" t="str">
        <f>IF(SUM('Test Sample Data'!M$3:M$98)&gt;10,IF(AND(ISNUMBER('Test Sample Data'!M378),'Test Sample Data'!M378&lt;$B$1,'Test Sample Data'!M378&gt;0),'Test Sample Data'!M378,$B$1),"")</f>
        <v/>
      </c>
      <c r="N379" s="17" t="str">
        <f>'Gene Table'!E378</f>
        <v>MK6</v>
      </c>
      <c r="O379" s="17" t="str">
        <f>'Gene Table'!B378</f>
        <v>P16</v>
      </c>
      <c r="P379" s="17" t="str">
        <f>IF(SUM('Control Sample Data'!D$3:D$98)&gt;10,IF(AND(ISNUMBER('Control Sample Data'!D378),'Control Sample Data'!D378&lt;$B$1,'Control Sample Data'!D378&gt;0),'Control Sample Data'!D378,$B$1),"")</f>
        <v/>
      </c>
      <c r="Q379" s="17" t="str">
        <f>IF(SUM('Control Sample Data'!E$3:E$98)&gt;10,IF(AND(ISNUMBER('Control Sample Data'!E378),'Control Sample Data'!E378&lt;$B$1,'Control Sample Data'!E378&gt;0),'Control Sample Data'!E378,$B$1),"")</f>
        <v/>
      </c>
      <c r="R379" s="17" t="str">
        <f>IF(SUM('Control Sample Data'!F$3:F$98)&gt;10,IF(AND(ISNUMBER('Control Sample Data'!F378),'Control Sample Data'!F378&lt;$B$1,'Control Sample Data'!F378&gt;0),'Control Sample Data'!F378,$B$1),"")</f>
        <v/>
      </c>
      <c r="S379" s="17" t="str">
        <f>IF(SUM('Control Sample Data'!G$3:G$98)&gt;10,IF(AND(ISNUMBER('Control Sample Data'!G378),'Control Sample Data'!G378&lt;$B$1,'Control Sample Data'!G378&gt;0),'Control Sample Data'!G378,$B$1),"")</f>
        <v/>
      </c>
      <c r="T379" s="17" t="str">
        <f>IF(SUM('Control Sample Data'!H$3:H$98)&gt;10,IF(AND(ISNUMBER('Control Sample Data'!H378),'Control Sample Data'!H378&lt;$B$1,'Control Sample Data'!H378&gt;0),'Control Sample Data'!H378,$B$1),"")</f>
        <v/>
      </c>
      <c r="U379" s="17" t="str">
        <f>IF(SUM('Control Sample Data'!I$3:I$98)&gt;10,IF(AND(ISNUMBER('Control Sample Data'!I378),'Control Sample Data'!I378&lt;$B$1,'Control Sample Data'!I378&gt;0),'Control Sample Data'!I378,$B$1),"")</f>
        <v/>
      </c>
      <c r="V379" s="17" t="str">
        <f>IF(SUM('Control Sample Data'!J$3:J$98)&gt;10,IF(AND(ISNUMBER('Control Sample Data'!J378),'Control Sample Data'!J378&lt;$B$1,'Control Sample Data'!J378&gt;0),'Control Sample Data'!J378,$B$1),"")</f>
        <v/>
      </c>
      <c r="W379" s="17" t="str">
        <f>IF(SUM('Control Sample Data'!K$3:K$98)&gt;10,IF(AND(ISNUMBER('Control Sample Data'!K378),'Control Sample Data'!K378&lt;$B$1,'Control Sample Data'!K378&gt;0),'Control Sample Data'!K378,$B$1),"")</f>
        <v/>
      </c>
      <c r="X379" s="17" t="str">
        <f>IF(SUM('Control Sample Data'!L$3:L$98)&gt;10,IF(AND(ISNUMBER('Control Sample Data'!L378),'Control Sample Data'!L378&lt;$B$1,'Control Sample Data'!L378&gt;0),'Control Sample Data'!L378,$B$1),"")</f>
        <v/>
      </c>
      <c r="Y379" s="17" t="str">
        <f>IF(SUM('Control Sample Data'!M$3:M$98)&gt;10,IF(AND(ISNUMBER('Control Sample Data'!M378),'Control Sample Data'!M378&lt;$B$1,'Control Sample Data'!M378&gt;0),'Control Sample Data'!M378,$B$1),"")</f>
        <v/>
      </c>
      <c r="AT379" s="36" t="str">
        <f t="shared" si="216"/>
        <v/>
      </c>
      <c r="AU379" s="36" t="str">
        <f t="shared" si="217"/>
        <v/>
      </c>
      <c r="AV379" s="36" t="str">
        <f t="shared" si="218"/>
        <v/>
      </c>
      <c r="AW379" s="36" t="str">
        <f t="shared" si="219"/>
        <v/>
      </c>
      <c r="AX379" s="36" t="str">
        <f t="shared" si="220"/>
        <v/>
      </c>
      <c r="AY379" s="36" t="str">
        <f t="shared" si="221"/>
        <v/>
      </c>
      <c r="AZ379" s="36" t="str">
        <f t="shared" si="222"/>
        <v/>
      </c>
      <c r="BA379" s="36" t="str">
        <f t="shared" si="223"/>
        <v/>
      </c>
      <c r="BB379" s="36" t="str">
        <f t="shared" si="224"/>
        <v/>
      </c>
      <c r="BC379" s="36" t="str">
        <f t="shared" si="225"/>
        <v/>
      </c>
      <c r="BD379" s="36" t="str">
        <f t="shared" si="226"/>
        <v/>
      </c>
      <c r="BE379" s="36" t="str">
        <f t="shared" si="227"/>
        <v/>
      </c>
      <c r="BF379" s="36" t="str">
        <f t="shared" si="228"/>
        <v/>
      </c>
      <c r="BG379" s="36" t="str">
        <f t="shared" si="229"/>
        <v/>
      </c>
      <c r="BH379" s="36" t="str">
        <f t="shared" si="230"/>
        <v/>
      </c>
      <c r="BI379" s="36" t="str">
        <f t="shared" si="231"/>
        <v/>
      </c>
      <c r="BJ379" s="36" t="str">
        <f t="shared" si="232"/>
        <v/>
      </c>
      <c r="BK379" s="36" t="str">
        <f t="shared" si="233"/>
        <v/>
      </c>
      <c r="BL379" s="36" t="str">
        <f t="shared" si="234"/>
        <v/>
      </c>
      <c r="BM379" s="36" t="str">
        <f t="shared" si="235"/>
        <v/>
      </c>
      <c r="BN379" s="38" t="e">
        <f t="shared" si="256"/>
        <v>#DIV/0!</v>
      </c>
      <c r="BO379" s="38" t="e">
        <f t="shared" si="257"/>
        <v>#DIV/0!</v>
      </c>
      <c r="BP379" s="39" t="str">
        <f t="shared" si="236"/>
        <v/>
      </c>
      <c r="BQ379" s="39" t="str">
        <f t="shared" si="237"/>
        <v/>
      </c>
      <c r="BR379" s="39" t="str">
        <f t="shared" si="238"/>
        <v/>
      </c>
      <c r="BS379" s="39" t="str">
        <f t="shared" si="239"/>
        <v/>
      </c>
      <c r="BT379" s="39" t="str">
        <f t="shared" si="240"/>
        <v/>
      </c>
      <c r="BU379" s="39" t="str">
        <f t="shared" si="241"/>
        <v/>
      </c>
      <c r="BV379" s="39" t="str">
        <f t="shared" si="242"/>
        <v/>
      </c>
      <c r="BW379" s="39" t="str">
        <f t="shared" si="243"/>
        <v/>
      </c>
      <c r="BX379" s="39" t="str">
        <f t="shared" si="244"/>
        <v/>
      </c>
      <c r="BY379" s="39" t="str">
        <f t="shared" si="245"/>
        <v/>
      </c>
      <c r="BZ379" s="39" t="str">
        <f t="shared" si="246"/>
        <v/>
      </c>
      <c r="CA379" s="39" t="str">
        <f t="shared" si="247"/>
        <v/>
      </c>
      <c r="CB379" s="39" t="str">
        <f t="shared" si="248"/>
        <v/>
      </c>
      <c r="CC379" s="39" t="str">
        <f t="shared" si="249"/>
        <v/>
      </c>
      <c r="CD379" s="39" t="str">
        <f t="shared" si="250"/>
        <v/>
      </c>
      <c r="CE379" s="39" t="str">
        <f t="shared" si="251"/>
        <v/>
      </c>
      <c r="CF379" s="39" t="str">
        <f t="shared" si="252"/>
        <v/>
      </c>
      <c r="CG379" s="39" t="str">
        <f t="shared" si="253"/>
        <v/>
      </c>
      <c r="CH379" s="39" t="str">
        <f t="shared" si="254"/>
        <v/>
      </c>
      <c r="CI379" s="39" t="str">
        <f t="shared" si="255"/>
        <v/>
      </c>
    </row>
    <row r="380" spans="1:87">
      <c r="A380" s="18"/>
      <c r="B380" s="15" t="str">
        <f>'Gene Table'!E379</f>
        <v>RT</v>
      </c>
      <c r="C380" s="15" t="str">
        <f>'Gene Table'!B379</f>
        <v>P17</v>
      </c>
      <c r="D380" s="16" t="str">
        <f>IF(SUM('Test Sample Data'!D$3:D$98)&gt;10,IF(AND(ISNUMBER('Test Sample Data'!D379),'Test Sample Data'!D379&lt;$B$1,'Test Sample Data'!D379&gt;0),'Test Sample Data'!D379,$B$1),"")</f>
        <v/>
      </c>
      <c r="E380" s="17" t="str">
        <f>IF(SUM('Test Sample Data'!E$3:E$98)&gt;10,IF(AND(ISNUMBER('Test Sample Data'!E379),'Test Sample Data'!E379&lt;$B$1,'Test Sample Data'!E379&gt;0),'Test Sample Data'!E379,$B$1),"")</f>
        <v/>
      </c>
      <c r="F380" s="17" t="str">
        <f>IF(SUM('Test Sample Data'!F$3:F$98)&gt;10,IF(AND(ISNUMBER('Test Sample Data'!F379),'Test Sample Data'!F379&lt;$B$1,'Test Sample Data'!F379&gt;0),'Test Sample Data'!F379,$B$1),"")</f>
        <v/>
      </c>
      <c r="G380" s="17" t="str">
        <f>IF(SUM('Test Sample Data'!G$3:G$98)&gt;10,IF(AND(ISNUMBER('Test Sample Data'!G379),'Test Sample Data'!G379&lt;$B$1,'Test Sample Data'!G379&gt;0),'Test Sample Data'!G379,$B$1),"")</f>
        <v/>
      </c>
      <c r="H380" s="17" t="str">
        <f>IF(SUM('Test Sample Data'!H$3:H$98)&gt;10,IF(AND(ISNUMBER('Test Sample Data'!H379),'Test Sample Data'!H379&lt;$B$1,'Test Sample Data'!H379&gt;0),'Test Sample Data'!H379,$B$1),"")</f>
        <v/>
      </c>
      <c r="I380" s="17" t="str">
        <f>IF(SUM('Test Sample Data'!I$3:I$98)&gt;10,IF(AND(ISNUMBER('Test Sample Data'!I379),'Test Sample Data'!I379&lt;$B$1,'Test Sample Data'!I379&gt;0),'Test Sample Data'!I379,$B$1),"")</f>
        <v/>
      </c>
      <c r="J380" s="17" t="str">
        <f>IF(SUM('Test Sample Data'!J$3:J$98)&gt;10,IF(AND(ISNUMBER('Test Sample Data'!J379),'Test Sample Data'!J379&lt;$B$1,'Test Sample Data'!J379&gt;0),'Test Sample Data'!J379,$B$1),"")</f>
        <v/>
      </c>
      <c r="K380" s="17" t="str">
        <f>IF(SUM('Test Sample Data'!K$3:K$98)&gt;10,IF(AND(ISNUMBER('Test Sample Data'!K379),'Test Sample Data'!K379&lt;$B$1,'Test Sample Data'!K379&gt;0),'Test Sample Data'!K379,$B$1),"")</f>
        <v/>
      </c>
      <c r="L380" s="17" t="str">
        <f>IF(SUM('Test Sample Data'!L$3:L$98)&gt;10,IF(AND(ISNUMBER('Test Sample Data'!L379),'Test Sample Data'!L379&lt;$B$1,'Test Sample Data'!L379&gt;0),'Test Sample Data'!L379,$B$1),"")</f>
        <v/>
      </c>
      <c r="M380" s="17" t="str">
        <f>IF(SUM('Test Sample Data'!M$3:M$98)&gt;10,IF(AND(ISNUMBER('Test Sample Data'!M379),'Test Sample Data'!M379&lt;$B$1,'Test Sample Data'!M379&gt;0),'Test Sample Data'!M379,$B$1),"")</f>
        <v/>
      </c>
      <c r="N380" s="17" t="str">
        <f>'Gene Table'!E379</f>
        <v>RT</v>
      </c>
      <c r="O380" s="17" t="str">
        <f>'Gene Table'!B379</f>
        <v>P17</v>
      </c>
      <c r="P380" s="17" t="str">
        <f>IF(SUM('Control Sample Data'!D$3:D$98)&gt;10,IF(AND(ISNUMBER('Control Sample Data'!D379),'Control Sample Data'!D379&lt;$B$1,'Control Sample Data'!D379&gt;0),'Control Sample Data'!D379,$B$1),"")</f>
        <v/>
      </c>
      <c r="Q380" s="17" t="str">
        <f>IF(SUM('Control Sample Data'!E$3:E$98)&gt;10,IF(AND(ISNUMBER('Control Sample Data'!E379),'Control Sample Data'!E379&lt;$B$1,'Control Sample Data'!E379&gt;0),'Control Sample Data'!E379,$B$1),"")</f>
        <v/>
      </c>
      <c r="R380" s="17" t="str">
        <f>IF(SUM('Control Sample Data'!F$3:F$98)&gt;10,IF(AND(ISNUMBER('Control Sample Data'!F379),'Control Sample Data'!F379&lt;$B$1,'Control Sample Data'!F379&gt;0),'Control Sample Data'!F379,$B$1),"")</f>
        <v/>
      </c>
      <c r="S380" s="17" t="str">
        <f>IF(SUM('Control Sample Data'!G$3:G$98)&gt;10,IF(AND(ISNUMBER('Control Sample Data'!G379),'Control Sample Data'!G379&lt;$B$1,'Control Sample Data'!G379&gt;0),'Control Sample Data'!G379,$B$1),"")</f>
        <v/>
      </c>
      <c r="T380" s="17" t="str">
        <f>IF(SUM('Control Sample Data'!H$3:H$98)&gt;10,IF(AND(ISNUMBER('Control Sample Data'!H379),'Control Sample Data'!H379&lt;$B$1,'Control Sample Data'!H379&gt;0),'Control Sample Data'!H379,$B$1),"")</f>
        <v/>
      </c>
      <c r="U380" s="17" t="str">
        <f>IF(SUM('Control Sample Data'!I$3:I$98)&gt;10,IF(AND(ISNUMBER('Control Sample Data'!I379),'Control Sample Data'!I379&lt;$B$1,'Control Sample Data'!I379&gt;0),'Control Sample Data'!I379,$B$1),"")</f>
        <v/>
      </c>
      <c r="V380" s="17" t="str">
        <f>IF(SUM('Control Sample Data'!J$3:J$98)&gt;10,IF(AND(ISNUMBER('Control Sample Data'!J379),'Control Sample Data'!J379&lt;$B$1,'Control Sample Data'!J379&gt;0),'Control Sample Data'!J379,$B$1),"")</f>
        <v/>
      </c>
      <c r="W380" s="17" t="str">
        <f>IF(SUM('Control Sample Data'!K$3:K$98)&gt;10,IF(AND(ISNUMBER('Control Sample Data'!K379),'Control Sample Data'!K379&lt;$B$1,'Control Sample Data'!K379&gt;0),'Control Sample Data'!K379,$B$1),"")</f>
        <v/>
      </c>
      <c r="X380" s="17" t="str">
        <f>IF(SUM('Control Sample Data'!L$3:L$98)&gt;10,IF(AND(ISNUMBER('Control Sample Data'!L379),'Control Sample Data'!L379&lt;$B$1,'Control Sample Data'!L379&gt;0),'Control Sample Data'!L379,$B$1),"")</f>
        <v/>
      </c>
      <c r="Y380" s="17" t="str">
        <f>IF(SUM('Control Sample Data'!M$3:M$98)&gt;10,IF(AND(ISNUMBER('Control Sample Data'!M379),'Control Sample Data'!M379&lt;$B$1,'Control Sample Data'!M379&gt;0),'Control Sample Data'!M379,$B$1),"")</f>
        <v/>
      </c>
      <c r="AT380" s="36" t="str">
        <f t="shared" si="216"/>
        <v/>
      </c>
      <c r="AU380" s="36" t="str">
        <f t="shared" si="217"/>
        <v/>
      </c>
      <c r="AV380" s="36" t="str">
        <f t="shared" si="218"/>
        <v/>
      </c>
      <c r="AW380" s="36" t="str">
        <f t="shared" si="219"/>
        <v/>
      </c>
      <c r="AX380" s="36" t="str">
        <f t="shared" si="220"/>
        <v/>
      </c>
      <c r="AY380" s="36" t="str">
        <f t="shared" si="221"/>
        <v/>
      </c>
      <c r="AZ380" s="36" t="str">
        <f t="shared" si="222"/>
        <v/>
      </c>
      <c r="BA380" s="36" t="str">
        <f t="shared" si="223"/>
        <v/>
      </c>
      <c r="BB380" s="36" t="str">
        <f t="shared" si="224"/>
        <v/>
      </c>
      <c r="BC380" s="36" t="str">
        <f t="shared" si="225"/>
        <v/>
      </c>
      <c r="BD380" s="36" t="str">
        <f t="shared" si="226"/>
        <v/>
      </c>
      <c r="BE380" s="36" t="str">
        <f t="shared" si="227"/>
        <v/>
      </c>
      <c r="BF380" s="36" t="str">
        <f t="shared" si="228"/>
        <v/>
      </c>
      <c r="BG380" s="36" t="str">
        <f t="shared" si="229"/>
        <v/>
      </c>
      <c r="BH380" s="36" t="str">
        <f t="shared" si="230"/>
        <v/>
      </c>
      <c r="BI380" s="36" t="str">
        <f t="shared" si="231"/>
        <v/>
      </c>
      <c r="BJ380" s="36" t="str">
        <f t="shared" si="232"/>
        <v/>
      </c>
      <c r="BK380" s="36" t="str">
        <f t="shared" si="233"/>
        <v/>
      </c>
      <c r="BL380" s="36" t="str">
        <f t="shared" si="234"/>
        <v/>
      </c>
      <c r="BM380" s="36" t="str">
        <f t="shared" si="235"/>
        <v/>
      </c>
      <c r="BN380" s="38" t="e">
        <f t="shared" si="256"/>
        <v>#DIV/0!</v>
      </c>
      <c r="BO380" s="38" t="e">
        <f t="shared" si="257"/>
        <v>#DIV/0!</v>
      </c>
      <c r="BP380" s="39" t="str">
        <f t="shared" si="236"/>
        <v/>
      </c>
      <c r="BQ380" s="39" t="str">
        <f t="shared" si="237"/>
        <v/>
      </c>
      <c r="BR380" s="39" t="str">
        <f t="shared" si="238"/>
        <v/>
      </c>
      <c r="BS380" s="39" t="str">
        <f t="shared" si="239"/>
        <v/>
      </c>
      <c r="BT380" s="39" t="str">
        <f t="shared" si="240"/>
        <v/>
      </c>
      <c r="BU380" s="39" t="str">
        <f t="shared" si="241"/>
        <v/>
      </c>
      <c r="BV380" s="39" t="str">
        <f t="shared" si="242"/>
        <v/>
      </c>
      <c r="BW380" s="39" t="str">
        <f t="shared" si="243"/>
        <v/>
      </c>
      <c r="BX380" s="39" t="str">
        <f t="shared" si="244"/>
        <v/>
      </c>
      <c r="BY380" s="39" t="str">
        <f t="shared" si="245"/>
        <v/>
      </c>
      <c r="BZ380" s="39" t="str">
        <f t="shared" si="246"/>
        <v/>
      </c>
      <c r="CA380" s="39" t="str">
        <f t="shared" si="247"/>
        <v/>
      </c>
      <c r="CB380" s="39" t="str">
        <f t="shared" si="248"/>
        <v/>
      </c>
      <c r="CC380" s="39" t="str">
        <f t="shared" si="249"/>
        <v/>
      </c>
      <c r="CD380" s="39" t="str">
        <f t="shared" si="250"/>
        <v/>
      </c>
      <c r="CE380" s="39" t="str">
        <f t="shared" si="251"/>
        <v/>
      </c>
      <c r="CF380" s="39" t="str">
        <f t="shared" si="252"/>
        <v/>
      </c>
      <c r="CG380" s="39" t="str">
        <f t="shared" si="253"/>
        <v/>
      </c>
      <c r="CH380" s="39" t="str">
        <f t="shared" si="254"/>
        <v/>
      </c>
      <c r="CI380" s="39" t="str">
        <f t="shared" si="255"/>
        <v/>
      </c>
    </row>
    <row r="381" spans="1:87">
      <c r="A381" s="18"/>
      <c r="B381" s="15" t="str">
        <f>'Gene Table'!E380</f>
        <v>RT</v>
      </c>
      <c r="C381" s="15" t="str">
        <f>'Gene Table'!B380</f>
        <v>P18</v>
      </c>
      <c r="D381" s="16" t="str">
        <f>IF(SUM('Test Sample Data'!D$3:D$98)&gt;10,IF(AND(ISNUMBER('Test Sample Data'!D380),'Test Sample Data'!D380&lt;$B$1,'Test Sample Data'!D380&gt;0),'Test Sample Data'!D380,$B$1),"")</f>
        <v/>
      </c>
      <c r="E381" s="17" t="str">
        <f>IF(SUM('Test Sample Data'!E$3:E$98)&gt;10,IF(AND(ISNUMBER('Test Sample Data'!E380),'Test Sample Data'!E380&lt;$B$1,'Test Sample Data'!E380&gt;0),'Test Sample Data'!E380,$B$1),"")</f>
        <v/>
      </c>
      <c r="F381" s="17" t="str">
        <f>IF(SUM('Test Sample Data'!F$3:F$98)&gt;10,IF(AND(ISNUMBER('Test Sample Data'!F380),'Test Sample Data'!F380&lt;$B$1,'Test Sample Data'!F380&gt;0),'Test Sample Data'!F380,$B$1),"")</f>
        <v/>
      </c>
      <c r="G381" s="17" t="str">
        <f>IF(SUM('Test Sample Data'!G$3:G$98)&gt;10,IF(AND(ISNUMBER('Test Sample Data'!G380),'Test Sample Data'!G380&lt;$B$1,'Test Sample Data'!G380&gt;0),'Test Sample Data'!G380,$B$1),"")</f>
        <v/>
      </c>
      <c r="H381" s="17" t="str">
        <f>IF(SUM('Test Sample Data'!H$3:H$98)&gt;10,IF(AND(ISNUMBER('Test Sample Data'!H380),'Test Sample Data'!H380&lt;$B$1,'Test Sample Data'!H380&gt;0),'Test Sample Data'!H380,$B$1),"")</f>
        <v/>
      </c>
      <c r="I381" s="17" t="str">
        <f>IF(SUM('Test Sample Data'!I$3:I$98)&gt;10,IF(AND(ISNUMBER('Test Sample Data'!I380),'Test Sample Data'!I380&lt;$B$1,'Test Sample Data'!I380&gt;0),'Test Sample Data'!I380,$B$1),"")</f>
        <v/>
      </c>
      <c r="J381" s="17" t="str">
        <f>IF(SUM('Test Sample Data'!J$3:J$98)&gt;10,IF(AND(ISNUMBER('Test Sample Data'!J380),'Test Sample Data'!J380&lt;$B$1,'Test Sample Data'!J380&gt;0),'Test Sample Data'!J380,$B$1),"")</f>
        <v/>
      </c>
      <c r="K381" s="17" t="str">
        <f>IF(SUM('Test Sample Data'!K$3:K$98)&gt;10,IF(AND(ISNUMBER('Test Sample Data'!K380),'Test Sample Data'!K380&lt;$B$1,'Test Sample Data'!K380&gt;0),'Test Sample Data'!K380,$B$1),"")</f>
        <v/>
      </c>
      <c r="L381" s="17" t="str">
        <f>IF(SUM('Test Sample Data'!L$3:L$98)&gt;10,IF(AND(ISNUMBER('Test Sample Data'!L380),'Test Sample Data'!L380&lt;$B$1,'Test Sample Data'!L380&gt;0),'Test Sample Data'!L380,$B$1),"")</f>
        <v/>
      </c>
      <c r="M381" s="17" t="str">
        <f>IF(SUM('Test Sample Data'!M$3:M$98)&gt;10,IF(AND(ISNUMBER('Test Sample Data'!M380),'Test Sample Data'!M380&lt;$B$1,'Test Sample Data'!M380&gt;0),'Test Sample Data'!M380,$B$1),"")</f>
        <v/>
      </c>
      <c r="N381" s="17" t="str">
        <f>'Gene Table'!E380</f>
        <v>RT</v>
      </c>
      <c r="O381" s="17" t="str">
        <f>'Gene Table'!B380</f>
        <v>P18</v>
      </c>
      <c r="P381" s="17" t="str">
        <f>IF(SUM('Control Sample Data'!D$3:D$98)&gt;10,IF(AND(ISNUMBER('Control Sample Data'!D380),'Control Sample Data'!D380&lt;$B$1,'Control Sample Data'!D380&gt;0),'Control Sample Data'!D380,$B$1),"")</f>
        <v/>
      </c>
      <c r="Q381" s="17" t="str">
        <f>IF(SUM('Control Sample Data'!E$3:E$98)&gt;10,IF(AND(ISNUMBER('Control Sample Data'!E380),'Control Sample Data'!E380&lt;$B$1,'Control Sample Data'!E380&gt;0),'Control Sample Data'!E380,$B$1),"")</f>
        <v/>
      </c>
      <c r="R381" s="17" t="str">
        <f>IF(SUM('Control Sample Data'!F$3:F$98)&gt;10,IF(AND(ISNUMBER('Control Sample Data'!F380),'Control Sample Data'!F380&lt;$B$1,'Control Sample Data'!F380&gt;0),'Control Sample Data'!F380,$B$1),"")</f>
        <v/>
      </c>
      <c r="S381" s="17" t="str">
        <f>IF(SUM('Control Sample Data'!G$3:G$98)&gt;10,IF(AND(ISNUMBER('Control Sample Data'!G380),'Control Sample Data'!G380&lt;$B$1,'Control Sample Data'!G380&gt;0),'Control Sample Data'!G380,$B$1),"")</f>
        <v/>
      </c>
      <c r="T381" s="17" t="str">
        <f>IF(SUM('Control Sample Data'!H$3:H$98)&gt;10,IF(AND(ISNUMBER('Control Sample Data'!H380),'Control Sample Data'!H380&lt;$B$1,'Control Sample Data'!H380&gt;0),'Control Sample Data'!H380,$B$1),"")</f>
        <v/>
      </c>
      <c r="U381" s="17" t="str">
        <f>IF(SUM('Control Sample Data'!I$3:I$98)&gt;10,IF(AND(ISNUMBER('Control Sample Data'!I380),'Control Sample Data'!I380&lt;$B$1,'Control Sample Data'!I380&gt;0),'Control Sample Data'!I380,$B$1),"")</f>
        <v/>
      </c>
      <c r="V381" s="17" t="str">
        <f>IF(SUM('Control Sample Data'!J$3:J$98)&gt;10,IF(AND(ISNUMBER('Control Sample Data'!J380),'Control Sample Data'!J380&lt;$B$1,'Control Sample Data'!J380&gt;0),'Control Sample Data'!J380,$B$1),"")</f>
        <v/>
      </c>
      <c r="W381" s="17" t="str">
        <f>IF(SUM('Control Sample Data'!K$3:K$98)&gt;10,IF(AND(ISNUMBER('Control Sample Data'!K380),'Control Sample Data'!K380&lt;$B$1,'Control Sample Data'!K380&gt;0),'Control Sample Data'!K380,$B$1),"")</f>
        <v/>
      </c>
      <c r="X381" s="17" t="str">
        <f>IF(SUM('Control Sample Data'!L$3:L$98)&gt;10,IF(AND(ISNUMBER('Control Sample Data'!L380),'Control Sample Data'!L380&lt;$B$1,'Control Sample Data'!L380&gt;0),'Control Sample Data'!L380,$B$1),"")</f>
        <v/>
      </c>
      <c r="Y381" s="17" t="str">
        <f>IF(SUM('Control Sample Data'!M$3:M$98)&gt;10,IF(AND(ISNUMBER('Control Sample Data'!M380),'Control Sample Data'!M380&lt;$B$1,'Control Sample Data'!M380&gt;0),'Control Sample Data'!M380,$B$1),"")</f>
        <v/>
      </c>
      <c r="AT381" s="36" t="str">
        <f t="shared" si="216"/>
        <v/>
      </c>
      <c r="AU381" s="36" t="str">
        <f t="shared" si="217"/>
        <v/>
      </c>
      <c r="AV381" s="36" t="str">
        <f t="shared" si="218"/>
        <v/>
      </c>
      <c r="AW381" s="36" t="str">
        <f t="shared" si="219"/>
        <v/>
      </c>
      <c r="AX381" s="36" t="str">
        <f t="shared" si="220"/>
        <v/>
      </c>
      <c r="AY381" s="36" t="str">
        <f t="shared" si="221"/>
        <v/>
      </c>
      <c r="AZ381" s="36" t="str">
        <f t="shared" si="222"/>
        <v/>
      </c>
      <c r="BA381" s="36" t="str">
        <f t="shared" si="223"/>
        <v/>
      </c>
      <c r="BB381" s="36" t="str">
        <f t="shared" si="224"/>
        <v/>
      </c>
      <c r="BC381" s="36" t="str">
        <f t="shared" si="225"/>
        <v/>
      </c>
      <c r="BD381" s="36" t="str">
        <f t="shared" si="226"/>
        <v/>
      </c>
      <c r="BE381" s="36" t="str">
        <f t="shared" si="227"/>
        <v/>
      </c>
      <c r="BF381" s="36" t="str">
        <f t="shared" si="228"/>
        <v/>
      </c>
      <c r="BG381" s="36" t="str">
        <f t="shared" si="229"/>
        <v/>
      </c>
      <c r="BH381" s="36" t="str">
        <f t="shared" si="230"/>
        <v/>
      </c>
      <c r="BI381" s="36" t="str">
        <f t="shared" si="231"/>
        <v/>
      </c>
      <c r="BJ381" s="36" t="str">
        <f t="shared" si="232"/>
        <v/>
      </c>
      <c r="BK381" s="36" t="str">
        <f t="shared" si="233"/>
        <v/>
      </c>
      <c r="BL381" s="36" t="str">
        <f t="shared" si="234"/>
        <v/>
      </c>
      <c r="BM381" s="36" t="str">
        <f t="shared" si="235"/>
        <v/>
      </c>
      <c r="BN381" s="38" t="e">
        <f t="shared" si="256"/>
        <v>#DIV/0!</v>
      </c>
      <c r="BO381" s="38" t="e">
        <f t="shared" si="257"/>
        <v>#DIV/0!</v>
      </c>
      <c r="BP381" s="39" t="str">
        <f t="shared" si="236"/>
        <v/>
      </c>
      <c r="BQ381" s="39" t="str">
        <f t="shared" si="237"/>
        <v/>
      </c>
      <c r="BR381" s="39" t="str">
        <f t="shared" si="238"/>
        <v/>
      </c>
      <c r="BS381" s="39" t="str">
        <f t="shared" si="239"/>
        <v/>
      </c>
      <c r="BT381" s="39" t="str">
        <f t="shared" si="240"/>
        <v/>
      </c>
      <c r="BU381" s="39" t="str">
        <f t="shared" si="241"/>
        <v/>
      </c>
      <c r="BV381" s="39" t="str">
        <f t="shared" si="242"/>
        <v/>
      </c>
      <c r="BW381" s="39" t="str">
        <f t="shared" si="243"/>
        <v/>
      </c>
      <c r="BX381" s="39" t="str">
        <f t="shared" si="244"/>
        <v/>
      </c>
      <c r="BY381" s="39" t="str">
        <f t="shared" si="245"/>
        <v/>
      </c>
      <c r="BZ381" s="39" t="str">
        <f t="shared" si="246"/>
        <v/>
      </c>
      <c r="CA381" s="39" t="str">
        <f t="shared" si="247"/>
        <v/>
      </c>
      <c r="CB381" s="39" t="str">
        <f t="shared" si="248"/>
        <v/>
      </c>
      <c r="CC381" s="39" t="str">
        <f t="shared" si="249"/>
        <v/>
      </c>
      <c r="CD381" s="39" t="str">
        <f t="shared" si="250"/>
        <v/>
      </c>
      <c r="CE381" s="39" t="str">
        <f t="shared" si="251"/>
        <v/>
      </c>
      <c r="CF381" s="39" t="str">
        <f t="shared" si="252"/>
        <v/>
      </c>
      <c r="CG381" s="39" t="str">
        <f t="shared" si="253"/>
        <v/>
      </c>
      <c r="CH381" s="39" t="str">
        <f t="shared" si="254"/>
        <v/>
      </c>
      <c r="CI381" s="39" t="str">
        <f t="shared" si="255"/>
        <v/>
      </c>
    </row>
    <row r="382" spans="1:87">
      <c r="A382" s="18"/>
      <c r="B382" s="15" t="str">
        <f>'Gene Table'!E381</f>
        <v>RT</v>
      </c>
      <c r="C382" s="15" t="str">
        <f>'Gene Table'!B381</f>
        <v>P19</v>
      </c>
      <c r="D382" s="16" t="str">
        <f>IF(SUM('Test Sample Data'!D$3:D$98)&gt;10,IF(AND(ISNUMBER('Test Sample Data'!D381),'Test Sample Data'!D381&lt;$B$1,'Test Sample Data'!D381&gt;0),'Test Sample Data'!D381,$B$1),"")</f>
        <v/>
      </c>
      <c r="E382" s="17" t="str">
        <f>IF(SUM('Test Sample Data'!E$3:E$98)&gt;10,IF(AND(ISNUMBER('Test Sample Data'!E381),'Test Sample Data'!E381&lt;$B$1,'Test Sample Data'!E381&gt;0),'Test Sample Data'!E381,$B$1),"")</f>
        <v/>
      </c>
      <c r="F382" s="17" t="str">
        <f>IF(SUM('Test Sample Data'!F$3:F$98)&gt;10,IF(AND(ISNUMBER('Test Sample Data'!F381),'Test Sample Data'!F381&lt;$B$1,'Test Sample Data'!F381&gt;0),'Test Sample Data'!F381,$B$1),"")</f>
        <v/>
      </c>
      <c r="G382" s="17" t="str">
        <f>IF(SUM('Test Sample Data'!G$3:G$98)&gt;10,IF(AND(ISNUMBER('Test Sample Data'!G381),'Test Sample Data'!G381&lt;$B$1,'Test Sample Data'!G381&gt;0),'Test Sample Data'!G381,$B$1),"")</f>
        <v/>
      </c>
      <c r="H382" s="17" t="str">
        <f>IF(SUM('Test Sample Data'!H$3:H$98)&gt;10,IF(AND(ISNUMBER('Test Sample Data'!H381),'Test Sample Data'!H381&lt;$B$1,'Test Sample Data'!H381&gt;0),'Test Sample Data'!H381,$B$1),"")</f>
        <v/>
      </c>
      <c r="I382" s="17" t="str">
        <f>IF(SUM('Test Sample Data'!I$3:I$98)&gt;10,IF(AND(ISNUMBER('Test Sample Data'!I381),'Test Sample Data'!I381&lt;$B$1,'Test Sample Data'!I381&gt;0),'Test Sample Data'!I381,$B$1),"")</f>
        <v/>
      </c>
      <c r="J382" s="17" t="str">
        <f>IF(SUM('Test Sample Data'!J$3:J$98)&gt;10,IF(AND(ISNUMBER('Test Sample Data'!J381),'Test Sample Data'!J381&lt;$B$1,'Test Sample Data'!J381&gt;0),'Test Sample Data'!J381,$B$1),"")</f>
        <v/>
      </c>
      <c r="K382" s="17" t="str">
        <f>IF(SUM('Test Sample Data'!K$3:K$98)&gt;10,IF(AND(ISNUMBER('Test Sample Data'!K381),'Test Sample Data'!K381&lt;$B$1,'Test Sample Data'!K381&gt;0),'Test Sample Data'!K381,$B$1),"")</f>
        <v/>
      </c>
      <c r="L382" s="17" t="str">
        <f>IF(SUM('Test Sample Data'!L$3:L$98)&gt;10,IF(AND(ISNUMBER('Test Sample Data'!L381),'Test Sample Data'!L381&lt;$B$1,'Test Sample Data'!L381&gt;0),'Test Sample Data'!L381,$B$1),"")</f>
        <v/>
      </c>
      <c r="M382" s="17" t="str">
        <f>IF(SUM('Test Sample Data'!M$3:M$98)&gt;10,IF(AND(ISNUMBER('Test Sample Data'!M381),'Test Sample Data'!M381&lt;$B$1,'Test Sample Data'!M381&gt;0),'Test Sample Data'!M381,$B$1),"")</f>
        <v/>
      </c>
      <c r="N382" s="17" t="str">
        <f>'Gene Table'!E381</f>
        <v>RT</v>
      </c>
      <c r="O382" s="17" t="str">
        <f>'Gene Table'!B381</f>
        <v>P19</v>
      </c>
      <c r="P382" s="17" t="str">
        <f>IF(SUM('Control Sample Data'!D$3:D$98)&gt;10,IF(AND(ISNUMBER('Control Sample Data'!D381),'Control Sample Data'!D381&lt;$B$1,'Control Sample Data'!D381&gt;0),'Control Sample Data'!D381,$B$1),"")</f>
        <v/>
      </c>
      <c r="Q382" s="17" t="str">
        <f>IF(SUM('Control Sample Data'!E$3:E$98)&gt;10,IF(AND(ISNUMBER('Control Sample Data'!E381),'Control Sample Data'!E381&lt;$B$1,'Control Sample Data'!E381&gt;0),'Control Sample Data'!E381,$B$1),"")</f>
        <v/>
      </c>
      <c r="R382" s="17" t="str">
        <f>IF(SUM('Control Sample Data'!F$3:F$98)&gt;10,IF(AND(ISNUMBER('Control Sample Data'!F381),'Control Sample Data'!F381&lt;$B$1,'Control Sample Data'!F381&gt;0),'Control Sample Data'!F381,$B$1),"")</f>
        <v/>
      </c>
      <c r="S382" s="17" t="str">
        <f>IF(SUM('Control Sample Data'!G$3:G$98)&gt;10,IF(AND(ISNUMBER('Control Sample Data'!G381),'Control Sample Data'!G381&lt;$B$1,'Control Sample Data'!G381&gt;0),'Control Sample Data'!G381,$B$1),"")</f>
        <v/>
      </c>
      <c r="T382" s="17" t="str">
        <f>IF(SUM('Control Sample Data'!H$3:H$98)&gt;10,IF(AND(ISNUMBER('Control Sample Data'!H381),'Control Sample Data'!H381&lt;$B$1,'Control Sample Data'!H381&gt;0),'Control Sample Data'!H381,$B$1),"")</f>
        <v/>
      </c>
      <c r="U382" s="17" t="str">
        <f>IF(SUM('Control Sample Data'!I$3:I$98)&gt;10,IF(AND(ISNUMBER('Control Sample Data'!I381),'Control Sample Data'!I381&lt;$B$1,'Control Sample Data'!I381&gt;0),'Control Sample Data'!I381,$B$1),"")</f>
        <v/>
      </c>
      <c r="V382" s="17" t="str">
        <f>IF(SUM('Control Sample Data'!J$3:J$98)&gt;10,IF(AND(ISNUMBER('Control Sample Data'!J381),'Control Sample Data'!J381&lt;$B$1,'Control Sample Data'!J381&gt;0),'Control Sample Data'!J381,$B$1),"")</f>
        <v/>
      </c>
      <c r="W382" s="17" t="str">
        <f>IF(SUM('Control Sample Data'!K$3:K$98)&gt;10,IF(AND(ISNUMBER('Control Sample Data'!K381),'Control Sample Data'!K381&lt;$B$1,'Control Sample Data'!K381&gt;0),'Control Sample Data'!K381,$B$1),"")</f>
        <v/>
      </c>
      <c r="X382" s="17" t="str">
        <f>IF(SUM('Control Sample Data'!L$3:L$98)&gt;10,IF(AND(ISNUMBER('Control Sample Data'!L381),'Control Sample Data'!L381&lt;$B$1,'Control Sample Data'!L381&gt;0),'Control Sample Data'!L381,$B$1),"")</f>
        <v/>
      </c>
      <c r="Y382" s="17" t="str">
        <f>IF(SUM('Control Sample Data'!M$3:M$98)&gt;10,IF(AND(ISNUMBER('Control Sample Data'!M381),'Control Sample Data'!M381&lt;$B$1,'Control Sample Data'!M381&gt;0),'Control Sample Data'!M381,$B$1),"")</f>
        <v/>
      </c>
      <c r="AT382" s="36" t="str">
        <f t="shared" si="216"/>
        <v/>
      </c>
      <c r="AU382" s="36" t="str">
        <f t="shared" si="217"/>
        <v/>
      </c>
      <c r="AV382" s="36" t="str">
        <f t="shared" si="218"/>
        <v/>
      </c>
      <c r="AW382" s="36" t="str">
        <f t="shared" si="219"/>
        <v/>
      </c>
      <c r="AX382" s="36" t="str">
        <f t="shared" si="220"/>
        <v/>
      </c>
      <c r="AY382" s="36" t="str">
        <f t="shared" si="221"/>
        <v/>
      </c>
      <c r="AZ382" s="36" t="str">
        <f t="shared" si="222"/>
        <v/>
      </c>
      <c r="BA382" s="36" t="str">
        <f t="shared" si="223"/>
        <v/>
      </c>
      <c r="BB382" s="36" t="str">
        <f t="shared" si="224"/>
        <v/>
      </c>
      <c r="BC382" s="36" t="str">
        <f t="shared" si="225"/>
        <v/>
      </c>
      <c r="BD382" s="36" t="str">
        <f t="shared" si="226"/>
        <v/>
      </c>
      <c r="BE382" s="36" t="str">
        <f t="shared" si="227"/>
        <v/>
      </c>
      <c r="BF382" s="36" t="str">
        <f t="shared" si="228"/>
        <v/>
      </c>
      <c r="BG382" s="36" t="str">
        <f t="shared" si="229"/>
        <v/>
      </c>
      <c r="BH382" s="36" t="str">
        <f t="shared" si="230"/>
        <v/>
      </c>
      <c r="BI382" s="36" t="str">
        <f t="shared" si="231"/>
        <v/>
      </c>
      <c r="BJ382" s="36" t="str">
        <f t="shared" si="232"/>
        <v/>
      </c>
      <c r="BK382" s="36" t="str">
        <f t="shared" si="233"/>
        <v/>
      </c>
      <c r="BL382" s="36" t="str">
        <f t="shared" si="234"/>
        <v/>
      </c>
      <c r="BM382" s="36" t="str">
        <f t="shared" si="235"/>
        <v/>
      </c>
      <c r="BN382" s="38" t="e">
        <f t="shared" si="256"/>
        <v>#DIV/0!</v>
      </c>
      <c r="BO382" s="38" t="e">
        <f t="shared" si="257"/>
        <v>#DIV/0!</v>
      </c>
      <c r="BP382" s="39" t="str">
        <f t="shared" si="236"/>
        <v/>
      </c>
      <c r="BQ382" s="39" t="str">
        <f t="shared" si="237"/>
        <v/>
      </c>
      <c r="BR382" s="39" t="str">
        <f t="shared" si="238"/>
        <v/>
      </c>
      <c r="BS382" s="39" t="str">
        <f t="shared" si="239"/>
        <v/>
      </c>
      <c r="BT382" s="39" t="str">
        <f t="shared" si="240"/>
        <v/>
      </c>
      <c r="BU382" s="39" t="str">
        <f t="shared" si="241"/>
        <v/>
      </c>
      <c r="BV382" s="39" t="str">
        <f t="shared" si="242"/>
        <v/>
      </c>
      <c r="BW382" s="39" t="str">
        <f t="shared" si="243"/>
        <v/>
      </c>
      <c r="BX382" s="39" t="str">
        <f t="shared" si="244"/>
        <v/>
      </c>
      <c r="BY382" s="39" t="str">
        <f t="shared" si="245"/>
        <v/>
      </c>
      <c r="BZ382" s="39" t="str">
        <f t="shared" si="246"/>
        <v/>
      </c>
      <c r="CA382" s="39" t="str">
        <f t="shared" si="247"/>
        <v/>
      </c>
      <c r="CB382" s="39" t="str">
        <f t="shared" si="248"/>
        <v/>
      </c>
      <c r="CC382" s="39" t="str">
        <f t="shared" si="249"/>
        <v/>
      </c>
      <c r="CD382" s="39" t="str">
        <f t="shared" si="250"/>
        <v/>
      </c>
      <c r="CE382" s="39" t="str">
        <f t="shared" si="251"/>
        <v/>
      </c>
      <c r="CF382" s="39" t="str">
        <f t="shared" si="252"/>
        <v/>
      </c>
      <c r="CG382" s="39" t="str">
        <f t="shared" si="253"/>
        <v/>
      </c>
      <c r="CH382" s="39" t="str">
        <f t="shared" si="254"/>
        <v/>
      </c>
      <c r="CI382" s="39" t="str">
        <f t="shared" si="255"/>
        <v/>
      </c>
    </row>
    <row r="383" spans="1:87">
      <c r="A383" s="18"/>
      <c r="B383" s="15" t="str">
        <f>'Gene Table'!E382</f>
        <v>RT</v>
      </c>
      <c r="C383" s="15" t="str">
        <f>'Gene Table'!B382</f>
        <v>P20</v>
      </c>
      <c r="D383" s="16" t="str">
        <f>IF(SUM('Test Sample Data'!D$3:D$98)&gt;10,IF(AND(ISNUMBER('Test Sample Data'!D382),'Test Sample Data'!D382&lt;$B$1,'Test Sample Data'!D382&gt;0),'Test Sample Data'!D382,$B$1),"")</f>
        <v/>
      </c>
      <c r="E383" s="17" t="str">
        <f>IF(SUM('Test Sample Data'!E$3:E$98)&gt;10,IF(AND(ISNUMBER('Test Sample Data'!E382),'Test Sample Data'!E382&lt;$B$1,'Test Sample Data'!E382&gt;0),'Test Sample Data'!E382,$B$1),"")</f>
        <v/>
      </c>
      <c r="F383" s="17" t="str">
        <f>IF(SUM('Test Sample Data'!F$3:F$98)&gt;10,IF(AND(ISNUMBER('Test Sample Data'!F382),'Test Sample Data'!F382&lt;$B$1,'Test Sample Data'!F382&gt;0),'Test Sample Data'!F382,$B$1),"")</f>
        <v/>
      </c>
      <c r="G383" s="17" t="str">
        <f>IF(SUM('Test Sample Data'!G$3:G$98)&gt;10,IF(AND(ISNUMBER('Test Sample Data'!G382),'Test Sample Data'!G382&lt;$B$1,'Test Sample Data'!G382&gt;0),'Test Sample Data'!G382,$B$1),"")</f>
        <v/>
      </c>
      <c r="H383" s="17" t="str">
        <f>IF(SUM('Test Sample Data'!H$3:H$98)&gt;10,IF(AND(ISNUMBER('Test Sample Data'!H382),'Test Sample Data'!H382&lt;$B$1,'Test Sample Data'!H382&gt;0),'Test Sample Data'!H382,$B$1),"")</f>
        <v/>
      </c>
      <c r="I383" s="17" t="str">
        <f>IF(SUM('Test Sample Data'!I$3:I$98)&gt;10,IF(AND(ISNUMBER('Test Sample Data'!I382),'Test Sample Data'!I382&lt;$B$1,'Test Sample Data'!I382&gt;0),'Test Sample Data'!I382,$B$1),"")</f>
        <v/>
      </c>
      <c r="J383" s="17" t="str">
        <f>IF(SUM('Test Sample Data'!J$3:J$98)&gt;10,IF(AND(ISNUMBER('Test Sample Data'!J382),'Test Sample Data'!J382&lt;$B$1,'Test Sample Data'!J382&gt;0),'Test Sample Data'!J382,$B$1),"")</f>
        <v/>
      </c>
      <c r="K383" s="17" t="str">
        <f>IF(SUM('Test Sample Data'!K$3:K$98)&gt;10,IF(AND(ISNUMBER('Test Sample Data'!K382),'Test Sample Data'!K382&lt;$B$1,'Test Sample Data'!K382&gt;0),'Test Sample Data'!K382,$B$1),"")</f>
        <v/>
      </c>
      <c r="L383" s="17" t="str">
        <f>IF(SUM('Test Sample Data'!L$3:L$98)&gt;10,IF(AND(ISNUMBER('Test Sample Data'!L382),'Test Sample Data'!L382&lt;$B$1,'Test Sample Data'!L382&gt;0),'Test Sample Data'!L382,$B$1),"")</f>
        <v/>
      </c>
      <c r="M383" s="17" t="str">
        <f>IF(SUM('Test Sample Data'!M$3:M$98)&gt;10,IF(AND(ISNUMBER('Test Sample Data'!M382),'Test Sample Data'!M382&lt;$B$1,'Test Sample Data'!M382&gt;0),'Test Sample Data'!M382,$B$1),"")</f>
        <v/>
      </c>
      <c r="N383" s="17" t="str">
        <f>'Gene Table'!E382</f>
        <v>RT</v>
      </c>
      <c r="O383" s="17" t="str">
        <f>'Gene Table'!B382</f>
        <v>P20</v>
      </c>
      <c r="P383" s="17" t="str">
        <f>IF(SUM('Control Sample Data'!D$3:D$98)&gt;10,IF(AND(ISNUMBER('Control Sample Data'!D382),'Control Sample Data'!D382&lt;$B$1,'Control Sample Data'!D382&gt;0),'Control Sample Data'!D382,$B$1),"")</f>
        <v/>
      </c>
      <c r="Q383" s="17" t="str">
        <f>IF(SUM('Control Sample Data'!E$3:E$98)&gt;10,IF(AND(ISNUMBER('Control Sample Data'!E382),'Control Sample Data'!E382&lt;$B$1,'Control Sample Data'!E382&gt;0),'Control Sample Data'!E382,$B$1),"")</f>
        <v/>
      </c>
      <c r="R383" s="17" t="str">
        <f>IF(SUM('Control Sample Data'!F$3:F$98)&gt;10,IF(AND(ISNUMBER('Control Sample Data'!F382),'Control Sample Data'!F382&lt;$B$1,'Control Sample Data'!F382&gt;0),'Control Sample Data'!F382,$B$1),"")</f>
        <v/>
      </c>
      <c r="S383" s="17" t="str">
        <f>IF(SUM('Control Sample Data'!G$3:G$98)&gt;10,IF(AND(ISNUMBER('Control Sample Data'!G382),'Control Sample Data'!G382&lt;$B$1,'Control Sample Data'!G382&gt;0),'Control Sample Data'!G382,$B$1),"")</f>
        <v/>
      </c>
      <c r="T383" s="17" t="str">
        <f>IF(SUM('Control Sample Data'!H$3:H$98)&gt;10,IF(AND(ISNUMBER('Control Sample Data'!H382),'Control Sample Data'!H382&lt;$B$1,'Control Sample Data'!H382&gt;0),'Control Sample Data'!H382,$B$1),"")</f>
        <v/>
      </c>
      <c r="U383" s="17" t="str">
        <f>IF(SUM('Control Sample Data'!I$3:I$98)&gt;10,IF(AND(ISNUMBER('Control Sample Data'!I382),'Control Sample Data'!I382&lt;$B$1,'Control Sample Data'!I382&gt;0),'Control Sample Data'!I382,$B$1),"")</f>
        <v/>
      </c>
      <c r="V383" s="17" t="str">
        <f>IF(SUM('Control Sample Data'!J$3:J$98)&gt;10,IF(AND(ISNUMBER('Control Sample Data'!J382),'Control Sample Data'!J382&lt;$B$1,'Control Sample Data'!J382&gt;0),'Control Sample Data'!J382,$B$1),"")</f>
        <v/>
      </c>
      <c r="W383" s="17" t="str">
        <f>IF(SUM('Control Sample Data'!K$3:K$98)&gt;10,IF(AND(ISNUMBER('Control Sample Data'!K382),'Control Sample Data'!K382&lt;$B$1,'Control Sample Data'!K382&gt;0),'Control Sample Data'!K382,$B$1),"")</f>
        <v/>
      </c>
      <c r="X383" s="17" t="str">
        <f>IF(SUM('Control Sample Data'!L$3:L$98)&gt;10,IF(AND(ISNUMBER('Control Sample Data'!L382),'Control Sample Data'!L382&lt;$B$1,'Control Sample Data'!L382&gt;0),'Control Sample Data'!L382,$B$1),"")</f>
        <v/>
      </c>
      <c r="Y383" s="17" t="str">
        <f>IF(SUM('Control Sample Data'!M$3:M$98)&gt;10,IF(AND(ISNUMBER('Control Sample Data'!M382),'Control Sample Data'!M382&lt;$B$1,'Control Sample Data'!M382&gt;0),'Control Sample Data'!M382,$B$1),"")</f>
        <v/>
      </c>
      <c r="AT383" s="36" t="str">
        <f t="shared" si="216"/>
        <v/>
      </c>
      <c r="AU383" s="36" t="str">
        <f t="shared" si="217"/>
        <v/>
      </c>
      <c r="AV383" s="36" t="str">
        <f t="shared" si="218"/>
        <v/>
      </c>
      <c r="AW383" s="36" t="str">
        <f t="shared" si="219"/>
        <v/>
      </c>
      <c r="AX383" s="36" t="str">
        <f t="shared" si="220"/>
        <v/>
      </c>
      <c r="AY383" s="36" t="str">
        <f t="shared" si="221"/>
        <v/>
      </c>
      <c r="AZ383" s="36" t="str">
        <f t="shared" si="222"/>
        <v/>
      </c>
      <c r="BA383" s="36" t="str">
        <f t="shared" si="223"/>
        <v/>
      </c>
      <c r="BB383" s="36" t="str">
        <f t="shared" si="224"/>
        <v/>
      </c>
      <c r="BC383" s="36" t="str">
        <f t="shared" si="225"/>
        <v/>
      </c>
      <c r="BD383" s="36" t="str">
        <f t="shared" si="226"/>
        <v/>
      </c>
      <c r="BE383" s="36" t="str">
        <f t="shared" si="227"/>
        <v/>
      </c>
      <c r="BF383" s="36" t="str">
        <f t="shared" si="228"/>
        <v/>
      </c>
      <c r="BG383" s="36" t="str">
        <f t="shared" si="229"/>
        <v/>
      </c>
      <c r="BH383" s="36" t="str">
        <f t="shared" si="230"/>
        <v/>
      </c>
      <c r="BI383" s="36" t="str">
        <f t="shared" si="231"/>
        <v/>
      </c>
      <c r="BJ383" s="36" t="str">
        <f t="shared" si="232"/>
        <v/>
      </c>
      <c r="BK383" s="36" t="str">
        <f t="shared" si="233"/>
        <v/>
      </c>
      <c r="BL383" s="36" t="str">
        <f t="shared" si="234"/>
        <v/>
      </c>
      <c r="BM383" s="36" t="str">
        <f t="shared" si="235"/>
        <v/>
      </c>
      <c r="BN383" s="38" t="e">
        <f t="shared" si="256"/>
        <v>#DIV/0!</v>
      </c>
      <c r="BO383" s="38" t="e">
        <f t="shared" si="257"/>
        <v>#DIV/0!</v>
      </c>
      <c r="BP383" s="39" t="str">
        <f t="shared" si="236"/>
        <v/>
      </c>
      <c r="BQ383" s="39" t="str">
        <f t="shared" si="237"/>
        <v/>
      </c>
      <c r="BR383" s="39" t="str">
        <f t="shared" si="238"/>
        <v/>
      </c>
      <c r="BS383" s="39" t="str">
        <f t="shared" si="239"/>
        <v/>
      </c>
      <c r="BT383" s="39" t="str">
        <f t="shared" si="240"/>
        <v/>
      </c>
      <c r="BU383" s="39" t="str">
        <f t="shared" si="241"/>
        <v/>
      </c>
      <c r="BV383" s="39" t="str">
        <f t="shared" si="242"/>
        <v/>
      </c>
      <c r="BW383" s="39" t="str">
        <f t="shared" si="243"/>
        <v/>
      </c>
      <c r="BX383" s="39" t="str">
        <f t="shared" si="244"/>
        <v/>
      </c>
      <c r="BY383" s="39" t="str">
        <f t="shared" si="245"/>
        <v/>
      </c>
      <c r="BZ383" s="39" t="str">
        <f t="shared" si="246"/>
        <v/>
      </c>
      <c r="CA383" s="39" t="str">
        <f t="shared" si="247"/>
        <v/>
      </c>
      <c r="CB383" s="39" t="str">
        <f t="shared" si="248"/>
        <v/>
      </c>
      <c r="CC383" s="39" t="str">
        <f t="shared" si="249"/>
        <v/>
      </c>
      <c r="CD383" s="39" t="str">
        <f t="shared" si="250"/>
        <v/>
      </c>
      <c r="CE383" s="39" t="str">
        <f t="shared" si="251"/>
        <v/>
      </c>
      <c r="CF383" s="39" t="str">
        <f t="shared" si="252"/>
        <v/>
      </c>
      <c r="CG383" s="39" t="str">
        <f t="shared" si="253"/>
        <v/>
      </c>
      <c r="CH383" s="39" t="str">
        <f t="shared" si="254"/>
        <v/>
      </c>
      <c r="CI383" s="39" t="str">
        <f t="shared" si="255"/>
        <v/>
      </c>
    </row>
    <row r="384" spans="1:87">
      <c r="A384" s="18"/>
      <c r="B384" s="15" t="str">
        <f>'Gene Table'!E383</f>
        <v>PCR</v>
      </c>
      <c r="C384" s="15" t="str">
        <f>'Gene Table'!B383</f>
        <v>P21</v>
      </c>
      <c r="D384" s="16" t="str">
        <f>IF(SUM('Test Sample Data'!D$3:D$98)&gt;10,IF(AND(ISNUMBER('Test Sample Data'!D383),'Test Sample Data'!D383&lt;$B$1,'Test Sample Data'!D383&gt;0),'Test Sample Data'!D383,$B$1),"")</f>
        <v/>
      </c>
      <c r="E384" s="17" t="str">
        <f>IF(SUM('Test Sample Data'!E$3:E$98)&gt;10,IF(AND(ISNUMBER('Test Sample Data'!E383),'Test Sample Data'!E383&lt;$B$1,'Test Sample Data'!E383&gt;0),'Test Sample Data'!E383,$B$1),"")</f>
        <v/>
      </c>
      <c r="F384" s="17" t="str">
        <f>IF(SUM('Test Sample Data'!F$3:F$98)&gt;10,IF(AND(ISNUMBER('Test Sample Data'!F383),'Test Sample Data'!F383&lt;$B$1,'Test Sample Data'!F383&gt;0),'Test Sample Data'!F383,$B$1),"")</f>
        <v/>
      </c>
      <c r="G384" s="17" t="str">
        <f>IF(SUM('Test Sample Data'!G$3:G$98)&gt;10,IF(AND(ISNUMBER('Test Sample Data'!G383),'Test Sample Data'!G383&lt;$B$1,'Test Sample Data'!G383&gt;0),'Test Sample Data'!G383,$B$1),"")</f>
        <v/>
      </c>
      <c r="H384" s="17" t="str">
        <f>IF(SUM('Test Sample Data'!H$3:H$98)&gt;10,IF(AND(ISNUMBER('Test Sample Data'!H383),'Test Sample Data'!H383&lt;$B$1,'Test Sample Data'!H383&gt;0),'Test Sample Data'!H383,$B$1),"")</f>
        <v/>
      </c>
      <c r="I384" s="17" t="str">
        <f>IF(SUM('Test Sample Data'!I$3:I$98)&gt;10,IF(AND(ISNUMBER('Test Sample Data'!I383),'Test Sample Data'!I383&lt;$B$1,'Test Sample Data'!I383&gt;0),'Test Sample Data'!I383,$B$1),"")</f>
        <v/>
      </c>
      <c r="J384" s="17" t="str">
        <f>IF(SUM('Test Sample Data'!J$3:J$98)&gt;10,IF(AND(ISNUMBER('Test Sample Data'!J383),'Test Sample Data'!J383&lt;$B$1,'Test Sample Data'!J383&gt;0),'Test Sample Data'!J383,$B$1),"")</f>
        <v/>
      </c>
      <c r="K384" s="17" t="str">
        <f>IF(SUM('Test Sample Data'!K$3:K$98)&gt;10,IF(AND(ISNUMBER('Test Sample Data'!K383),'Test Sample Data'!K383&lt;$B$1,'Test Sample Data'!K383&gt;0),'Test Sample Data'!K383,$B$1),"")</f>
        <v/>
      </c>
      <c r="L384" s="17" t="str">
        <f>IF(SUM('Test Sample Data'!L$3:L$98)&gt;10,IF(AND(ISNUMBER('Test Sample Data'!L383),'Test Sample Data'!L383&lt;$B$1,'Test Sample Data'!L383&gt;0),'Test Sample Data'!L383,$B$1),"")</f>
        <v/>
      </c>
      <c r="M384" s="17" t="str">
        <f>IF(SUM('Test Sample Data'!M$3:M$98)&gt;10,IF(AND(ISNUMBER('Test Sample Data'!M383),'Test Sample Data'!M383&lt;$B$1,'Test Sample Data'!M383&gt;0),'Test Sample Data'!M383,$B$1),"")</f>
        <v/>
      </c>
      <c r="N384" s="17" t="str">
        <f>'Gene Table'!E383</f>
        <v>PCR</v>
      </c>
      <c r="O384" s="17" t="str">
        <f>'Gene Table'!B383</f>
        <v>P21</v>
      </c>
      <c r="P384" s="17" t="str">
        <f>IF(SUM('Control Sample Data'!D$3:D$98)&gt;10,IF(AND(ISNUMBER('Control Sample Data'!D383),'Control Sample Data'!D383&lt;$B$1,'Control Sample Data'!D383&gt;0),'Control Sample Data'!D383,$B$1),"")</f>
        <v/>
      </c>
      <c r="Q384" s="17" t="str">
        <f>IF(SUM('Control Sample Data'!E$3:E$98)&gt;10,IF(AND(ISNUMBER('Control Sample Data'!E383),'Control Sample Data'!E383&lt;$B$1,'Control Sample Data'!E383&gt;0),'Control Sample Data'!E383,$B$1),"")</f>
        <v/>
      </c>
      <c r="R384" s="17" t="str">
        <f>IF(SUM('Control Sample Data'!F$3:F$98)&gt;10,IF(AND(ISNUMBER('Control Sample Data'!F383),'Control Sample Data'!F383&lt;$B$1,'Control Sample Data'!F383&gt;0),'Control Sample Data'!F383,$B$1),"")</f>
        <v/>
      </c>
      <c r="S384" s="17" t="str">
        <f>IF(SUM('Control Sample Data'!G$3:G$98)&gt;10,IF(AND(ISNUMBER('Control Sample Data'!G383),'Control Sample Data'!G383&lt;$B$1,'Control Sample Data'!G383&gt;0),'Control Sample Data'!G383,$B$1),"")</f>
        <v/>
      </c>
      <c r="T384" s="17" t="str">
        <f>IF(SUM('Control Sample Data'!H$3:H$98)&gt;10,IF(AND(ISNUMBER('Control Sample Data'!H383),'Control Sample Data'!H383&lt;$B$1,'Control Sample Data'!H383&gt;0),'Control Sample Data'!H383,$B$1),"")</f>
        <v/>
      </c>
      <c r="U384" s="17" t="str">
        <f>IF(SUM('Control Sample Data'!I$3:I$98)&gt;10,IF(AND(ISNUMBER('Control Sample Data'!I383),'Control Sample Data'!I383&lt;$B$1,'Control Sample Data'!I383&gt;0),'Control Sample Data'!I383,$B$1),"")</f>
        <v/>
      </c>
      <c r="V384" s="17" t="str">
        <f>IF(SUM('Control Sample Data'!J$3:J$98)&gt;10,IF(AND(ISNUMBER('Control Sample Data'!J383),'Control Sample Data'!J383&lt;$B$1,'Control Sample Data'!J383&gt;0),'Control Sample Data'!J383,$B$1),"")</f>
        <v/>
      </c>
      <c r="W384" s="17" t="str">
        <f>IF(SUM('Control Sample Data'!K$3:K$98)&gt;10,IF(AND(ISNUMBER('Control Sample Data'!K383),'Control Sample Data'!K383&lt;$B$1,'Control Sample Data'!K383&gt;0),'Control Sample Data'!K383,$B$1),"")</f>
        <v/>
      </c>
      <c r="X384" s="17" t="str">
        <f>IF(SUM('Control Sample Data'!L$3:L$98)&gt;10,IF(AND(ISNUMBER('Control Sample Data'!L383),'Control Sample Data'!L383&lt;$B$1,'Control Sample Data'!L383&gt;0),'Control Sample Data'!L383,$B$1),"")</f>
        <v/>
      </c>
      <c r="Y384" s="17" t="str">
        <f>IF(SUM('Control Sample Data'!M$3:M$98)&gt;10,IF(AND(ISNUMBER('Control Sample Data'!M383),'Control Sample Data'!M383&lt;$B$1,'Control Sample Data'!M383&gt;0),'Control Sample Data'!M383,$B$1),"")</f>
        <v/>
      </c>
      <c r="AT384" s="36" t="str">
        <f t="shared" si="216"/>
        <v/>
      </c>
      <c r="AU384" s="36" t="str">
        <f t="shared" si="217"/>
        <v/>
      </c>
      <c r="AV384" s="36" t="str">
        <f t="shared" si="218"/>
        <v/>
      </c>
      <c r="AW384" s="36" t="str">
        <f t="shared" si="219"/>
        <v/>
      </c>
      <c r="AX384" s="36" t="str">
        <f t="shared" si="220"/>
        <v/>
      </c>
      <c r="AY384" s="36" t="str">
        <f t="shared" si="221"/>
        <v/>
      </c>
      <c r="AZ384" s="36" t="str">
        <f t="shared" si="222"/>
        <v/>
      </c>
      <c r="BA384" s="36" t="str">
        <f t="shared" si="223"/>
        <v/>
      </c>
      <c r="BB384" s="36" t="str">
        <f t="shared" si="224"/>
        <v/>
      </c>
      <c r="BC384" s="36" t="str">
        <f t="shared" si="225"/>
        <v/>
      </c>
      <c r="BD384" s="36" t="str">
        <f t="shared" si="226"/>
        <v/>
      </c>
      <c r="BE384" s="36" t="str">
        <f t="shared" si="227"/>
        <v/>
      </c>
      <c r="BF384" s="36" t="str">
        <f t="shared" si="228"/>
        <v/>
      </c>
      <c r="BG384" s="36" t="str">
        <f t="shared" si="229"/>
        <v/>
      </c>
      <c r="BH384" s="36" t="str">
        <f t="shared" si="230"/>
        <v/>
      </c>
      <c r="BI384" s="36" t="str">
        <f t="shared" si="231"/>
        <v/>
      </c>
      <c r="BJ384" s="36" t="str">
        <f t="shared" si="232"/>
        <v/>
      </c>
      <c r="BK384" s="36" t="str">
        <f t="shared" si="233"/>
        <v/>
      </c>
      <c r="BL384" s="36" t="str">
        <f t="shared" si="234"/>
        <v/>
      </c>
      <c r="BM384" s="36" t="str">
        <f t="shared" si="235"/>
        <v/>
      </c>
      <c r="BN384" s="38" t="e">
        <f t="shared" si="256"/>
        <v>#DIV/0!</v>
      </c>
      <c r="BO384" s="38" t="e">
        <f t="shared" si="257"/>
        <v>#DIV/0!</v>
      </c>
      <c r="BP384" s="39" t="str">
        <f t="shared" si="236"/>
        <v/>
      </c>
      <c r="BQ384" s="39" t="str">
        <f t="shared" si="237"/>
        <v/>
      </c>
      <c r="BR384" s="39" t="str">
        <f t="shared" si="238"/>
        <v/>
      </c>
      <c r="BS384" s="39" t="str">
        <f t="shared" si="239"/>
        <v/>
      </c>
      <c r="BT384" s="39" t="str">
        <f t="shared" si="240"/>
        <v/>
      </c>
      <c r="BU384" s="39" t="str">
        <f t="shared" si="241"/>
        <v/>
      </c>
      <c r="BV384" s="39" t="str">
        <f t="shared" si="242"/>
        <v/>
      </c>
      <c r="BW384" s="39" t="str">
        <f t="shared" si="243"/>
        <v/>
      </c>
      <c r="BX384" s="39" t="str">
        <f t="shared" si="244"/>
        <v/>
      </c>
      <c r="BY384" s="39" t="str">
        <f t="shared" si="245"/>
        <v/>
      </c>
      <c r="BZ384" s="39" t="str">
        <f t="shared" si="246"/>
        <v/>
      </c>
      <c r="CA384" s="39" t="str">
        <f t="shared" si="247"/>
        <v/>
      </c>
      <c r="CB384" s="39" t="str">
        <f t="shared" si="248"/>
        <v/>
      </c>
      <c r="CC384" s="39" t="str">
        <f t="shared" si="249"/>
        <v/>
      </c>
      <c r="CD384" s="39" t="str">
        <f t="shared" si="250"/>
        <v/>
      </c>
      <c r="CE384" s="39" t="str">
        <f t="shared" si="251"/>
        <v/>
      </c>
      <c r="CF384" s="39" t="str">
        <f t="shared" si="252"/>
        <v/>
      </c>
      <c r="CG384" s="39" t="str">
        <f t="shared" si="253"/>
        <v/>
      </c>
      <c r="CH384" s="39" t="str">
        <f t="shared" si="254"/>
        <v/>
      </c>
      <c r="CI384" s="39" t="str">
        <f t="shared" si="255"/>
        <v/>
      </c>
    </row>
    <row r="385" spans="1:87">
      <c r="A385" s="18"/>
      <c r="B385" s="15" t="str">
        <f>'Gene Table'!E384</f>
        <v>PCR</v>
      </c>
      <c r="C385" s="15" t="str">
        <f>'Gene Table'!B384</f>
        <v>P22</v>
      </c>
      <c r="D385" s="16" t="str">
        <f>IF(SUM('Test Sample Data'!D$3:D$98)&gt;10,IF(AND(ISNUMBER('Test Sample Data'!D384),'Test Sample Data'!D384&lt;$B$1,'Test Sample Data'!D384&gt;0),'Test Sample Data'!D384,$B$1),"")</f>
        <v/>
      </c>
      <c r="E385" s="17" t="str">
        <f>IF(SUM('Test Sample Data'!E$3:E$98)&gt;10,IF(AND(ISNUMBER('Test Sample Data'!E384),'Test Sample Data'!E384&lt;$B$1,'Test Sample Data'!E384&gt;0),'Test Sample Data'!E384,$B$1),"")</f>
        <v/>
      </c>
      <c r="F385" s="17" t="str">
        <f>IF(SUM('Test Sample Data'!F$3:F$98)&gt;10,IF(AND(ISNUMBER('Test Sample Data'!F384),'Test Sample Data'!F384&lt;$B$1,'Test Sample Data'!F384&gt;0),'Test Sample Data'!F384,$B$1),"")</f>
        <v/>
      </c>
      <c r="G385" s="17" t="str">
        <f>IF(SUM('Test Sample Data'!G$3:G$98)&gt;10,IF(AND(ISNUMBER('Test Sample Data'!G384),'Test Sample Data'!G384&lt;$B$1,'Test Sample Data'!G384&gt;0),'Test Sample Data'!G384,$B$1),"")</f>
        <v/>
      </c>
      <c r="H385" s="17" t="str">
        <f>IF(SUM('Test Sample Data'!H$3:H$98)&gt;10,IF(AND(ISNUMBER('Test Sample Data'!H384),'Test Sample Data'!H384&lt;$B$1,'Test Sample Data'!H384&gt;0),'Test Sample Data'!H384,$B$1),"")</f>
        <v/>
      </c>
      <c r="I385" s="17" t="str">
        <f>IF(SUM('Test Sample Data'!I$3:I$98)&gt;10,IF(AND(ISNUMBER('Test Sample Data'!I384),'Test Sample Data'!I384&lt;$B$1,'Test Sample Data'!I384&gt;0),'Test Sample Data'!I384,$B$1),"")</f>
        <v/>
      </c>
      <c r="J385" s="17" t="str">
        <f>IF(SUM('Test Sample Data'!J$3:J$98)&gt;10,IF(AND(ISNUMBER('Test Sample Data'!J384),'Test Sample Data'!J384&lt;$B$1,'Test Sample Data'!J384&gt;0),'Test Sample Data'!J384,$B$1),"")</f>
        <v/>
      </c>
      <c r="K385" s="17" t="str">
        <f>IF(SUM('Test Sample Data'!K$3:K$98)&gt;10,IF(AND(ISNUMBER('Test Sample Data'!K384),'Test Sample Data'!K384&lt;$B$1,'Test Sample Data'!K384&gt;0),'Test Sample Data'!K384,$B$1),"")</f>
        <v/>
      </c>
      <c r="L385" s="17" t="str">
        <f>IF(SUM('Test Sample Data'!L$3:L$98)&gt;10,IF(AND(ISNUMBER('Test Sample Data'!L384),'Test Sample Data'!L384&lt;$B$1,'Test Sample Data'!L384&gt;0),'Test Sample Data'!L384,$B$1),"")</f>
        <v/>
      </c>
      <c r="M385" s="17" t="str">
        <f>IF(SUM('Test Sample Data'!M$3:M$98)&gt;10,IF(AND(ISNUMBER('Test Sample Data'!M384),'Test Sample Data'!M384&lt;$B$1,'Test Sample Data'!M384&gt;0),'Test Sample Data'!M384,$B$1),"")</f>
        <v/>
      </c>
      <c r="N385" s="17" t="str">
        <f>'Gene Table'!E384</f>
        <v>PCR</v>
      </c>
      <c r="O385" s="17" t="str">
        <f>'Gene Table'!B384</f>
        <v>P22</v>
      </c>
      <c r="P385" s="17" t="str">
        <f>IF(SUM('Control Sample Data'!D$3:D$98)&gt;10,IF(AND(ISNUMBER('Control Sample Data'!D384),'Control Sample Data'!D384&lt;$B$1,'Control Sample Data'!D384&gt;0),'Control Sample Data'!D384,$B$1),"")</f>
        <v/>
      </c>
      <c r="Q385" s="17" t="str">
        <f>IF(SUM('Control Sample Data'!E$3:E$98)&gt;10,IF(AND(ISNUMBER('Control Sample Data'!E384),'Control Sample Data'!E384&lt;$B$1,'Control Sample Data'!E384&gt;0),'Control Sample Data'!E384,$B$1),"")</f>
        <v/>
      </c>
      <c r="R385" s="17" t="str">
        <f>IF(SUM('Control Sample Data'!F$3:F$98)&gt;10,IF(AND(ISNUMBER('Control Sample Data'!F384),'Control Sample Data'!F384&lt;$B$1,'Control Sample Data'!F384&gt;0),'Control Sample Data'!F384,$B$1),"")</f>
        <v/>
      </c>
      <c r="S385" s="17" t="str">
        <f>IF(SUM('Control Sample Data'!G$3:G$98)&gt;10,IF(AND(ISNUMBER('Control Sample Data'!G384),'Control Sample Data'!G384&lt;$B$1,'Control Sample Data'!G384&gt;0),'Control Sample Data'!G384,$B$1),"")</f>
        <v/>
      </c>
      <c r="T385" s="17" t="str">
        <f>IF(SUM('Control Sample Data'!H$3:H$98)&gt;10,IF(AND(ISNUMBER('Control Sample Data'!H384),'Control Sample Data'!H384&lt;$B$1,'Control Sample Data'!H384&gt;0),'Control Sample Data'!H384,$B$1),"")</f>
        <v/>
      </c>
      <c r="U385" s="17" t="str">
        <f>IF(SUM('Control Sample Data'!I$3:I$98)&gt;10,IF(AND(ISNUMBER('Control Sample Data'!I384),'Control Sample Data'!I384&lt;$B$1,'Control Sample Data'!I384&gt;0),'Control Sample Data'!I384,$B$1),"")</f>
        <v/>
      </c>
      <c r="V385" s="17" t="str">
        <f>IF(SUM('Control Sample Data'!J$3:J$98)&gt;10,IF(AND(ISNUMBER('Control Sample Data'!J384),'Control Sample Data'!J384&lt;$B$1,'Control Sample Data'!J384&gt;0),'Control Sample Data'!J384,$B$1),"")</f>
        <v/>
      </c>
      <c r="W385" s="17" t="str">
        <f>IF(SUM('Control Sample Data'!K$3:K$98)&gt;10,IF(AND(ISNUMBER('Control Sample Data'!K384),'Control Sample Data'!K384&lt;$B$1,'Control Sample Data'!K384&gt;0),'Control Sample Data'!K384,$B$1),"")</f>
        <v/>
      </c>
      <c r="X385" s="17" t="str">
        <f>IF(SUM('Control Sample Data'!L$3:L$98)&gt;10,IF(AND(ISNUMBER('Control Sample Data'!L384),'Control Sample Data'!L384&lt;$B$1,'Control Sample Data'!L384&gt;0),'Control Sample Data'!L384,$B$1),"")</f>
        <v/>
      </c>
      <c r="Y385" s="17" t="str">
        <f>IF(SUM('Control Sample Data'!M$3:M$98)&gt;10,IF(AND(ISNUMBER('Control Sample Data'!M384),'Control Sample Data'!M384&lt;$B$1,'Control Sample Data'!M384&gt;0),'Control Sample Data'!M384,$B$1),"")</f>
        <v/>
      </c>
      <c r="AT385" s="36" t="str">
        <f t="shared" si="216"/>
        <v/>
      </c>
      <c r="AU385" s="36" t="str">
        <f t="shared" si="217"/>
        <v/>
      </c>
      <c r="AV385" s="36" t="str">
        <f t="shared" si="218"/>
        <v/>
      </c>
      <c r="AW385" s="36" t="str">
        <f t="shared" si="219"/>
        <v/>
      </c>
      <c r="AX385" s="36" t="str">
        <f t="shared" si="220"/>
        <v/>
      </c>
      <c r="AY385" s="36" t="str">
        <f t="shared" si="221"/>
        <v/>
      </c>
      <c r="AZ385" s="36" t="str">
        <f t="shared" si="222"/>
        <v/>
      </c>
      <c r="BA385" s="36" t="str">
        <f t="shared" si="223"/>
        <v/>
      </c>
      <c r="BB385" s="36" t="str">
        <f t="shared" si="224"/>
        <v/>
      </c>
      <c r="BC385" s="36" t="str">
        <f t="shared" si="225"/>
        <v/>
      </c>
      <c r="BD385" s="36" t="str">
        <f t="shared" si="226"/>
        <v/>
      </c>
      <c r="BE385" s="36" t="str">
        <f t="shared" si="227"/>
        <v/>
      </c>
      <c r="BF385" s="36" t="str">
        <f t="shared" si="228"/>
        <v/>
      </c>
      <c r="BG385" s="36" t="str">
        <f t="shared" si="229"/>
        <v/>
      </c>
      <c r="BH385" s="36" t="str">
        <f t="shared" si="230"/>
        <v/>
      </c>
      <c r="BI385" s="36" t="str">
        <f t="shared" si="231"/>
        <v/>
      </c>
      <c r="BJ385" s="36" t="str">
        <f t="shared" si="232"/>
        <v/>
      </c>
      <c r="BK385" s="36" t="str">
        <f t="shared" si="233"/>
        <v/>
      </c>
      <c r="BL385" s="36" t="str">
        <f t="shared" si="234"/>
        <v/>
      </c>
      <c r="BM385" s="36" t="str">
        <f t="shared" si="235"/>
        <v/>
      </c>
      <c r="BN385" s="38" t="e">
        <f t="shared" si="256"/>
        <v>#DIV/0!</v>
      </c>
      <c r="BO385" s="38" t="e">
        <f t="shared" si="257"/>
        <v>#DIV/0!</v>
      </c>
      <c r="BP385" s="39" t="str">
        <f t="shared" si="236"/>
        <v/>
      </c>
      <c r="BQ385" s="39" t="str">
        <f t="shared" si="237"/>
        <v/>
      </c>
      <c r="BR385" s="39" t="str">
        <f t="shared" si="238"/>
        <v/>
      </c>
      <c r="BS385" s="39" t="str">
        <f t="shared" si="239"/>
        <v/>
      </c>
      <c r="BT385" s="39" t="str">
        <f t="shared" si="240"/>
        <v/>
      </c>
      <c r="BU385" s="39" t="str">
        <f t="shared" si="241"/>
        <v/>
      </c>
      <c r="BV385" s="39" t="str">
        <f t="shared" si="242"/>
        <v/>
      </c>
      <c r="BW385" s="39" t="str">
        <f t="shared" si="243"/>
        <v/>
      </c>
      <c r="BX385" s="39" t="str">
        <f t="shared" si="244"/>
        <v/>
      </c>
      <c r="BY385" s="39" t="str">
        <f t="shared" si="245"/>
        <v/>
      </c>
      <c r="BZ385" s="39" t="str">
        <f t="shared" si="246"/>
        <v/>
      </c>
      <c r="CA385" s="39" t="str">
        <f t="shared" si="247"/>
        <v/>
      </c>
      <c r="CB385" s="39" t="str">
        <f t="shared" si="248"/>
        <v/>
      </c>
      <c r="CC385" s="39" t="str">
        <f t="shared" si="249"/>
        <v/>
      </c>
      <c r="CD385" s="39" t="str">
        <f t="shared" si="250"/>
        <v/>
      </c>
      <c r="CE385" s="39" t="str">
        <f t="shared" si="251"/>
        <v/>
      </c>
      <c r="CF385" s="39" t="str">
        <f t="shared" si="252"/>
        <v/>
      </c>
      <c r="CG385" s="39" t="str">
        <f t="shared" si="253"/>
        <v/>
      </c>
      <c r="CH385" s="39" t="str">
        <f t="shared" si="254"/>
        <v/>
      </c>
      <c r="CI385" s="39" t="str">
        <f t="shared" si="255"/>
        <v/>
      </c>
    </row>
    <row r="386" spans="1:87">
      <c r="A386" s="18"/>
      <c r="B386" s="15" t="str">
        <f>'Gene Table'!E385</f>
        <v>PCR</v>
      </c>
      <c r="C386" s="15" t="str">
        <f>'Gene Table'!B385</f>
        <v>P23</v>
      </c>
      <c r="D386" s="16" t="str">
        <f>IF(SUM('Test Sample Data'!D$3:D$98)&gt;10,IF(AND(ISNUMBER('Test Sample Data'!D385),'Test Sample Data'!D385&lt;$B$1,'Test Sample Data'!D385&gt;0),'Test Sample Data'!D385,$B$1),"")</f>
        <v/>
      </c>
      <c r="E386" s="17" t="str">
        <f>IF(SUM('Test Sample Data'!E$3:E$98)&gt;10,IF(AND(ISNUMBER('Test Sample Data'!E385),'Test Sample Data'!E385&lt;$B$1,'Test Sample Data'!E385&gt;0),'Test Sample Data'!E385,$B$1),"")</f>
        <v/>
      </c>
      <c r="F386" s="17" t="str">
        <f>IF(SUM('Test Sample Data'!F$3:F$98)&gt;10,IF(AND(ISNUMBER('Test Sample Data'!F385),'Test Sample Data'!F385&lt;$B$1,'Test Sample Data'!F385&gt;0),'Test Sample Data'!F385,$B$1),"")</f>
        <v/>
      </c>
      <c r="G386" s="17" t="str">
        <f>IF(SUM('Test Sample Data'!G$3:G$98)&gt;10,IF(AND(ISNUMBER('Test Sample Data'!G385),'Test Sample Data'!G385&lt;$B$1,'Test Sample Data'!G385&gt;0),'Test Sample Data'!G385,$B$1),"")</f>
        <v/>
      </c>
      <c r="H386" s="17" t="str">
        <f>IF(SUM('Test Sample Data'!H$3:H$98)&gt;10,IF(AND(ISNUMBER('Test Sample Data'!H385),'Test Sample Data'!H385&lt;$B$1,'Test Sample Data'!H385&gt;0),'Test Sample Data'!H385,$B$1),"")</f>
        <v/>
      </c>
      <c r="I386" s="17" t="str">
        <f>IF(SUM('Test Sample Data'!I$3:I$98)&gt;10,IF(AND(ISNUMBER('Test Sample Data'!I385),'Test Sample Data'!I385&lt;$B$1,'Test Sample Data'!I385&gt;0),'Test Sample Data'!I385,$B$1),"")</f>
        <v/>
      </c>
      <c r="J386" s="17" t="str">
        <f>IF(SUM('Test Sample Data'!J$3:J$98)&gt;10,IF(AND(ISNUMBER('Test Sample Data'!J385),'Test Sample Data'!J385&lt;$B$1,'Test Sample Data'!J385&gt;0),'Test Sample Data'!J385,$B$1),"")</f>
        <v/>
      </c>
      <c r="K386" s="17" t="str">
        <f>IF(SUM('Test Sample Data'!K$3:K$98)&gt;10,IF(AND(ISNUMBER('Test Sample Data'!K385),'Test Sample Data'!K385&lt;$B$1,'Test Sample Data'!K385&gt;0),'Test Sample Data'!K385,$B$1),"")</f>
        <v/>
      </c>
      <c r="L386" s="17" t="str">
        <f>IF(SUM('Test Sample Data'!L$3:L$98)&gt;10,IF(AND(ISNUMBER('Test Sample Data'!L385),'Test Sample Data'!L385&lt;$B$1,'Test Sample Data'!L385&gt;0),'Test Sample Data'!L385,$B$1),"")</f>
        <v/>
      </c>
      <c r="M386" s="17" t="str">
        <f>IF(SUM('Test Sample Data'!M$3:M$98)&gt;10,IF(AND(ISNUMBER('Test Sample Data'!M385),'Test Sample Data'!M385&lt;$B$1,'Test Sample Data'!M385&gt;0),'Test Sample Data'!M385,$B$1),"")</f>
        <v/>
      </c>
      <c r="N386" s="17" t="str">
        <f>'Gene Table'!E385</f>
        <v>PCR</v>
      </c>
      <c r="O386" s="17" t="str">
        <f>'Gene Table'!B385</f>
        <v>P23</v>
      </c>
      <c r="P386" s="17" t="str">
        <f>IF(SUM('Control Sample Data'!D$3:D$98)&gt;10,IF(AND(ISNUMBER('Control Sample Data'!D385),'Control Sample Data'!D385&lt;$B$1,'Control Sample Data'!D385&gt;0),'Control Sample Data'!D385,$B$1),"")</f>
        <v/>
      </c>
      <c r="Q386" s="17" t="str">
        <f>IF(SUM('Control Sample Data'!E$3:E$98)&gt;10,IF(AND(ISNUMBER('Control Sample Data'!E385),'Control Sample Data'!E385&lt;$B$1,'Control Sample Data'!E385&gt;0),'Control Sample Data'!E385,$B$1),"")</f>
        <v/>
      </c>
      <c r="R386" s="17" t="str">
        <f>IF(SUM('Control Sample Data'!F$3:F$98)&gt;10,IF(AND(ISNUMBER('Control Sample Data'!F385),'Control Sample Data'!F385&lt;$B$1,'Control Sample Data'!F385&gt;0),'Control Sample Data'!F385,$B$1),"")</f>
        <v/>
      </c>
      <c r="S386" s="17" t="str">
        <f>IF(SUM('Control Sample Data'!G$3:G$98)&gt;10,IF(AND(ISNUMBER('Control Sample Data'!G385),'Control Sample Data'!G385&lt;$B$1,'Control Sample Data'!G385&gt;0),'Control Sample Data'!G385,$B$1),"")</f>
        <v/>
      </c>
      <c r="T386" s="17" t="str">
        <f>IF(SUM('Control Sample Data'!H$3:H$98)&gt;10,IF(AND(ISNUMBER('Control Sample Data'!H385),'Control Sample Data'!H385&lt;$B$1,'Control Sample Data'!H385&gt;0),'Control Sample Data'!H385,$B$1),"")</f>
        <v/>
      </c>
      <c r="U386" s="17" t="str">
        <f>IF(SUM('Control Sample Data'!I$3:I$98)&gt;10,IF(AND(ISNUMBER('Control Sample Data'!I385),'Control Sample Data'!I385&lt;$B$1,'Control Sample Data'!I385&gt;0),'Control Sample Data'!I385,$B$1),"")</f>
        <v/>
      </c>
      <c r="V386" s="17" t="str">
        <f>IF(SUM('Control Sample Data'!J$3:J$98)&gt;10,IF(AND(ISNUMBER('Control Sample Data'!J385),'Control Sample Data'!J385&lt;$B$1,'Control Sample Data'!J385&gt;0),'Control Sample Data'!J385,$B$1),"")</f>
        <v/>
      </c>
      <c r="W386" s="17" t="str">
        <f>IF(SUM('Control Sample Data'!K$3:K$98)&gt;10,IF(AND(ISNUMBER('Control Sample Data'!K385),'Control Sample Data'!K385&lt;$B$1,'Control Sample Data'!K385&gt;0),'Control Sample Data'!K385,$B$1),"")</f>
        <v/>
      </c>
      <c r="X386" s="17" t="str">
        <f>IF(SUM('Control Sample Data'!L$3:L$98)&gt;10,IF(AND(ISNUMBER('Control Sample Data'!L385),'Control Sample Data'!L385&lt;$B$1,'Control Sample Data'!L385&gt;0),'Control Sample Data'!L385,$B$1),"")</f>
        <v/>
      </c>
      <c r="Y386" s="17" t="str">
        <f>IF(SUM('Control Sample Data'!M$3:M$98)&gt;10,IF(AND(ISNUMBER('Control Sample Data'!M385),'Control Sample Data'!M385&lt;$B$1,'Control Sample Data'!M385&gt;0),'Control Sample Data'!M385,$B$1),"")</f>
        <v/>
      </c>
      <c r="AT386" s="36" t="str">
        <f t="shared" si="216"/>
        <v/>
      </c>
      <c r="AU386" s="36" t="str">
        <f t="shared" si="217"/>
        <v/>
      </c>
      <c r="AV386" s="36" t="str">
        <f t="shared" si="218"/>
        <v/>
      </c>
      <c r="AW386" s="36" t="str">
        <f t="shared" si="219"/>
        <v/>
      </c>
      <c r="AX386" s="36" t="str">
        <f t="shared" si="220"/>
        <v/>
      </c>
      <c r="AY386" s="36" t="str">
        <f t="shared" si="221"/>
        <v/>
      </c>
      <c r="AZ386" s="36" t="str">
        <f t="shared" si="222"/>
        <v/>
      </c>
      <c r="BA386" s="36" t="str">
        <f t="shared" si="223"/>
        <v/>
      </c>
      <c r="BB386" s="36" t="str">
        <f t="shared" si="224"/>
        <v/>
      </c>
      <c r="BC386" s="36" t="str">
        <f t="shared" si="225"/>
        <v/>
      </c>
      <c r="BD386" s="36" t="str">
        <f t="shared" si="226"/>
        <v/>
      </c>
      <c r="BE386" s="36" t="str">
        <f t="shared" si="227"/>
        <v/>
      </c>
      <c r="BF386" s="36" t="str">
        <f t="shared" si="228"/>
        <v/>
      </c>
      <c r="BG386" s="36" t="str">
        <f t="shared" si="229"/>
        <v/>
      </c>
      <c r="BH386" s="36" t="str">
        <f t="shared" si="230"/>
        <v/>
      </c>
      <c r="BI386" s="36" t="str">
        <f t="shared" si="231"/>
        <v/>
      </c>
      <c r="BJ386" s="36" t="str">
        <f t="shared" si="232"/>
        <v/>
      </c>
      <c r="BK386" s="36" t="str">
        <f t="shared" si="233"/>
        <v/>
      </c>
      <c r="BL386" s="36" t="str">
        <f t="shared" si="234"/>
        <v/>
      </c>
      <c r="BM386" s="36" t="str">
        <f t="shared" si="235"/>
        <v/>
      </c>
      <c r="BN386" s="38" t="e">
        <f t="shared" si="256"/>
        <v>#DIV/0!</v>
      </c>
      <c r="BO386" s="38" t="e">
        <f t="shared" si="257"/>
        <v>#DIV/0!</v>
      </c>
      <c r="BP386" s="39" t="str">
        <f t="shared" si="236"/>
        <v/>
      </c>
      <c r="BQ386" s="39" t="str">
        <f t="shared" si="237"/>
        <v/>
      </c>
      <c r="BR386" s="39" t="str">
        <f t="shared" si="238"/>
        <v/>
      </c>
      <c r="BS386" s="39" t="str">
        <f t="shared" si="239"/>
        <v/>
      </c>
      <c r="BT386" s="39" t="str">
        <f t="shared" si="240"/>
        <v/>
      </c>
      <c r="BU386" s="39" t="str">
        <f t="shared" si="241"/>
        <v/>
      </c>
      <c r="BV386" s="39" t="str">
        <f t="shared" si="242"/>
        <v/>
      </c>
      <c r="BW386" s="39" t="str">
        <f t="shared" si="243"/>
        <v/>
      </c>
      <c r="BX386" s="39" t="str">
        <f t="shared" si="244"/>
        <v/>
      </c>
      <c r="BY386" s="39" t="str">
        <f t="shared" si="245"/>
        <v/>
      </c>
      <c r="BZ386" s="39" t="str">
        <f t="shared" si="246"/>
        <v/>
      </c>
      <c r="CA386" s="39" t="str">
        <f t="shared" si="247"/>
        <v/>
      </c>
      <c r="CB386" s="39" t="str">
        <f t="shared" si="248"/>
        <v/>
      </c>
      <c r="CC386" s="39" t="str">
        <f t="shared" si="249"/>
        <v/>
      </c>
      <c r="CD386" s="39" t="str">
        <f t="shared" si="250"/>
        <v/>
      </c>
      <c r="CE386" s="39" t="str">
        <f t="shared" si="251"/>
        <v/>
      </c>
      <c r="CF386" s="39" t="str">
        <f t="shared" si="252"/>
        <v/>
      </c>
      <c r="CG386" s="39" t="str">
        <f t="shared" si="253"/>
        <v/>
      </c>
      <c r="CH386" s="39" t="str">
        <f t="shared" si="254"/>
        <v/>
      </c>
      <c r="CI386" s="39" t="str">
        <f t="shared" si="255"/>
        <v/>
      </c>
    </row>
    <row r="387" spans="1:87">
      <c r="A387" s="46"/>
      <c r="B387" s="15" t="str">
        <f>'Gene Table'!E386</f>
        <v>PCR</v>
      </c>
      <c r="C387" s="15" t="str">
        <f>'Gene Table'!B386</f>
        <v>P24</v>
      </c>
      <c r="D387" s="16" t="str">
        <f>IF(SUM('Test Sample Data'!D$3:D$98)&gt;10,IF(AND(ISNUMBER('Test Sample Data'!D386),'Test Sample Data'!D386&lt;$B$1,'Test Sample Data'!D386&gt;0),'Test Sample Data'!D386,$B$1),"")</f>
        <v/>
      </c>
      <c r="E387" s="17" t="str">
        <f>IF(SUM('Test Sample Data'!E$3:E$98)&gt;10,IF(AND(ISNUMBER('Test Sample Data'!E386),'Test Sample Data'!E386&lt;$B$1,'Test Sample Data'!E386&gt;0),'Test Sample Data'!E386,$B$1),"")</f>
        <v/>
      </c>
      <c r="F387" s="17" t="str">
        <f>IF(SUM('Test Sample Data'!F$3:F$98)&gt;10,IF(AND(ISNUMBER('Test Sample Data'!F386),'Test Sample Data'!F386&lt;$B$1,'Test Sample Data'!F386&gt;0),'Test Sample Data'!F386,$B$1),"")</f>
        <v/>
      </c>
      <c r="G387" s="17" t="str">
        <f>IF(SUM('Test Sample Data'!G$3:G$98)&gt;10,IF(AND(ISNUMBER('Test Sample Data'!G386),'Test Sample Data'!G386&lt;$B$1,'Test Sample Data'!G386&gt;0),'Test Sample Data'!G386,$B$1),"")</f>
        <v/>
      </c>
      <c r="H387" s="17" t="str">
        <f>IF(SUM('Test Sample Data'!H$3:H$98)&gt;10,IF(AND(ISNUMBER('Test Sample Data'!H386),'Test Sample Data'!H386&lt;$B$1,'Test Sample Data'!H386&gt;0),'Test Sample Data'!H386,$B$1),"")</f>
        <v/>
      </c>
      <c r="I387" s="17" t="str">
        <f>IF(SUM('Test Sample Data'!I$3:I$98)&gt;10,IF(AND(ISNUMBER('Test Sample Data'!I386),'Test Sample Data'!I386&lt;$B$1,'Test Sample Data'!I386&gt;0),'Test Sample Data'!I386,$B$1),"")</f>
        <v/>
      </c>
      <c r="J387" s="17" t="str">
        <f>IF(SUM('Test Sample Data'!J$3:J$98)&gt;10,IF(AND(ISNUMBER('Test Sample Data'!J386),'Test Sample Data'!J386&lt;$B$1,'Test Sample Data'!J386&gt;0),'Test Sample Data'!J386,$B$1),"")</f>
        <v/>
      </c>
      <c r="K387" s="17" t="str">
        <f>IF(SUM('Test Sample Data'!K$3:K$98)&gt;10,IF(AND(ISNUMBER('Test Sample Data'!K386),'Test Sample Data'!K386&lt;$B$1,'Test Sample Data'!K386&gt;0),'Test Sample Data'!K386,$B$1),"")</f>
        <v/>
      </c>
      <c r="L387" s="17" t="str">
        <f>IF(SUM('Test Sample Data'!L$3:L$98)&gt;10,IF(AND(ISNUMBER('Test Sample Data'!L386),'Test Sample Data'!L386&lt;$B$1,'Test Sample Data'!L386&gt;0),'Test Sample Data'!L386,$B$1),"")</f>
        <v/>
      </c>
      <c r="M387" s="17" t="str">
        <f>IF(SUM('Test Sample Data'!M$3:M$98)&gt;10,IF(AND(ISNUMBER('Test Sample Data'!M386),'Test Sample Data'!M386&lt;$B$1,'Test Sample Data'!M386&gt;0),'Test Sample Data'!M386,$B$1),"")</f>
        <v/>
      </c>
      <c r="N387" s="17" t="str">
        <f>'Gene Table'!E386</f>
        <v>PCR</v>
      </c>
      <c r="O387" s="17" t="str">
        <f>'Gene Table'!B386</f>
        <v>P24</v>
      </c>
      <c r="P387" s="17" t="str">
        <f>IF(SUM('Control Sample Data'!D$3:D$98)&gt;10,IF(AND(ISNUMBER('Control Sample Data'!D386),'Control Sample Data'!D386&lt;$B$1,'Control Sample Data'!D386&gt;0),'Control Sample Data'!D386,$B$1),"")</f>
        <v/>
      </c>
      <c r="Q387" s="17" t="str">
        <f>IF(SUM('Control Sample Data'!E$3:E$98)&gt;10,IF(AND(ISNUMBER('Control Sample Data'!E386),'Control Sample Data'!E386&lt;$B$1,'Control Sample Data'!E386&gt;0),'Control Sample Data'!E386,$B$1),"")</f>
        <v/>
      </c>
      <c r="R387" s="17" t="str">
        <f>IF(SUM('Control Sample Data'!F$3:F$98)&gt;10,IF(AND(ISNUMBER('Control Sample Data'!F386),'Control Sample Data'!F386&lt;$B$1,'Control Sample Data'!F386&gt;0),'Control Sample Data'!F386,$B$1),"")</f>
        <v/>
      </c>
      <c r="S387" s="17" t="str">
        <f>IF(SUM('Control Sample Data'!G$3:G$98)&gt;10,IF(AND(ISNUMBER('Control Sample Data'!G386),'Control Sample Data'!G386&lt;$B$1,'Control Sample Data'!G386&gt;0),'Control Sample Data'!G386,$B$1),"")</f>
        <v/>
      </c>
      <c r="T387" s="17" t="str">
        <f>IF(SUM('Control Sample Data'!H$3:H$98)&gt;10,IF(AND(ISNUMBER('Control Sample Data'!H386),'Control Sample Data'!H386&lt;$B$1,'Control Sample Data'!H386&gt;0),'Control Sample Data'!H386,$B$1),"")</f>
        <v/>
      </c>
      <c r="U387" s="17" t="str">
        <f>IF(SUM('Control Sample Data'!I$3:I$98)&gt;10,IF(AND(ISNUMBER('Control Sample Data'!I386),'Control Sample Data'!I386&lt;$B$1,'Control Sample Data'!I386&gt;0),'Control Sample Data'!I386,$B$1),"")</f>
        <v/>
      </c>
      <c r="V387" s="17" t="str">
        <f>IF(SUM('Control Sample Data'!J$3:J$98)&gt;10,IF(AND(ISNUMBER('Control Sample Data'!J386),'Control Sample Data'!J386&lt;$B$1,'Control Sample Data'!J386&gt;0),'Control Sample Data'!J386,$B$1),"")</f>
        <v/>
      </c>
      <c r="W387" s="17" t="str">
        <f>IF(SUM('Control Sample Data'!K$3:K$98)&gt;10,IF(AND(ISNUMBER('Control Sample Data'!K386),'Control Sample Data'!K386&lt;$B$1,'Control Sample Data'!K386&gt;0),'Control Sample Data'!K386,$B$1),"")</f>
        <v/>
      </c>
      <c r="X387" s="17" t="str">
        <f>IF(SUM('Control Sample Data'!L$3:L$98)&gt;10,IF(AND(ISNUMBER('Control Sample Data'!L386),'Control Sample Data'!L386&lt;$B$1,'Control Sample Data'!L386&gt;0),'Control Sample Data'!L386,$B$1),"")</f>
        <v/>
      </c>
      <c r="Y387" s="17" t="str">
        <f>IF(SUM('Control Sample Data'!M$3:M$98)&gt;10,IF(AND(ISNUMBER('Control Sample Data'!M386),'Control Sample Data'!M386&lt;$B$1,'Control Sample Data'!M386&gt;0),'Control Sample Data'!M386,$B$1),"")</f>
        <v/>
      </c>
      <c r="AT387" s="36" t="str">
        <f t="shared" si="216"/>
        <v/>
      </c>
      <c r="AU387" s="36" t="str">
        <f t="shared" si="217"/>
        <v/>
      </c>
      <c r="AV387" s="36" t="str">
        <f t="shared" si="218"/>
        <v/>
      </c>
      <c r="AW387" s="36" t="str">
        <f t="shared" si="219"/>
        <v/>
      </c>
      <c r="AX387" s="36" t="str">
        <f t="shared" si="220"/>
        <v/>
      </c>
      <c r="AY387" s="36" t="str">
        <f t="shared" si="221"/>
        <v/>
      </c>
      <c r="AZ387" s="36" t="str">
        <f t="shared" si="222"/>
        <v/>
      </c>
      <c r="BA387" s="36" t="str">
        <f t="shared" si="223"/>
        <v/>
      </c>
      <c r="BB387" s="36" t="str">
        <f t="shared" si="224"/>
        <v/>
      </c>
      <c r="BC387" s="36" t="str">
        <f t="shared" si="225"/>
        <v/>
      </c>
      <c r="BD387" s="36" t="str">
        <f t="shared" si="226"/>
        <v/>
      </c>
      <c r="BE387" s="36" t="str">
        <f t="shared" si="227"/>
        <v/>
      </c>
      <c r="BF387" s="36" t="str">
        <f t="shared" si="228"/>
        <v/>
      </c>
      <c r="BG387" s="36" t="str">
        <f t="shared" si="229"/>
        <v/>
      </c>
      <c r="BH387" s="36" t="str">
        <f t="shared" si="230"/>
        <v/>
      </c>
      <c r="BI387" s="36" t="str">
        <f t="shared" si="231"/>
        <v/>
      </c>
      <c r="BJ387" s="36" t="str">
        <f t="shared" si="232"/>
        <v/>
      </c>
      <c r="BK387" s="36" t="str">
        <f t="shared" si="233"/>
        <v/>
      </c>
      <c r="BL387" s="36" t="str">
        <f t="shared" si="234"/>
        <v/>
      </c>
      <c r="BM387" s="36" t="str">
        <f t="shared" si="235"/>
        <v/>
      </c>
      <c r="BN387" s="38" t="e">
        <f t="shared" si="256"/>
        <v>#DIV/0!</v>
      </c>
      <c r="BO387" s="38" t="e">
        <f t="shared" si="257"/>
        <v>#DIV/0!</v>
      </c>
      <c r="BP387" s="39" t="str">
        <f t="shared" si="236"/>
        <v/>
      </c>
      <c r="BQ387" s="39" t="str">
        <f t="shared" si="237"/>
        <v/>
      </c>
      <c r="BR387" s="39" t="str">
        <f t="shared" si="238"/>
        <v/>
      </c>
      <c r="BS387" s="39" t="str">
        <f t="shared" si="239"/>
        <v/>
      </c>
      <c r="BT387" s="39" t="str">
        <f t="shared" si="240"/>
        <v/>
      </c>
      <c r="BU387" s="39" t="str">
        <f t="shared" si="241"/>
        <v/>
      </c>
      <c r="BV387" s="39" t="str">
        <f t="shared" si="242"/>
        <v/>
      </c>
      <c r="BW387" s="39" t="str">
        <f t="shared" si="243"/>
        <v/>
      </c>
      <c r="BX387" s="39" t="str">
        <f t="shared" si="244"/>
        <v/>
      </c>
      <c r="BY387" s="39" t="str">
        <f t="shared" si="245"/>
        <v/>
      </c>
      <c r="BZ387" s="39" t="str">
        <f t="shared" si="246"/>
        <v/>
      </c>
      <c r="CA387" s="39" t="str">
        <f t="shared" si="247"/>
        <v/>
      </c>
      <c r="CB387" s="39" t="str">
        <f t="shared" si="248"/>
        <v/>
      </c>
      <c r="CC387" s="39" t="str">
        <f t="shared" si="249"/>
        <v/>
      </c>
      <c r="CD387" s="39" t="str">
        <f t="shared" si="250"/>
        <v/>
      </c>
      <c r="CE387" s="39" t="str">
        <f t="shared" si="251"/>
        <v/>
      </c>
      <c r="CF387" s="39" t="str">
        <f t="shared" si="252"/>
        <v/>
      </c>
      <c r="CG387" s="39" t="str">
        <f t="shared" si="253"/>
        <v/>
      </c>
      <c r="CH387" s="39" t="str">
        <f t="shared" si="254"/>
        <v/>
      </c>
      <c r="CI387" s="39" t="str">
        <f t="shared" si="255"/>
        <v/>
      </c>
    </row>
    <row r="388" spans="1:87">
      <c r="A388" s="14" t="s">
        <v>1494</v>
      </c>
      <c r="B388" s="15" t="str">
        <f>'Gene Table'!E387</f>
        <v>mmu-miR-1940</v>
      </c>
      <c r="C388" s="15" t="str">
        <f>'Gene Table'!B387</f>
        <v>A01</v>
      </c>
      <c r="D388" s="16" t="str">
        <f>IF(SUM('Test Sample Data'!D$3:D$98)&gt;10,IF(AND(ISNUMBER('Test Sample Data'!D387),'Test Sample Data'!D387&lt;$B$1,'Test Sample Data'!D387&gt;0),'Test Sample Data'!D387,$B$1),"")</f>
        <v/>
      </c>
      <c r="E388" s="17" t="str">
        <f>IF(SUM('Test Sample Data'!E$3:E$98)&gt;10,IF(AND(ISNUMBER('Test Sample Data'!E387),'Test Sample Data'!E387&lt;$B$1,'Test Sample Data'!E387&gt;0),'Test Sample Data'!E387,$B$1),"")</f>
        <v/>
      </c>
      <c r="F388" s="17" t="str">
        <f>IF(SUM('Test Sample Data'!F$3:F$98)&gt;10,IF(AND(ISNUMBER('Test Sample Data'!F387),'Test Sample Data'!F387&lt;$B$1,'Test Sample Data'!F387&gt;0),'Test Sample Data'!F387,$B$1),"")</f>
        <v/>
      </c>
      <c r="G388" s="17" t="str">
        <f>IF(SUM('Test Sample Data'!G$3:G$98)&gt;10,IF(AND(ISNUMBER('Test Sample Data'!G387),'Test Sample Data'!G387&lt;$B$1,'Test Sample Data'!G387&gt;0),'Test Sample Data'!G387,$B$1),"")</f>
        <v/>
      </c>
      <c r="H388" s="17" t="str">
        <f>IF(SUM('Test Sample Data'!H$3:H$98)&gt;10,IF(AND(ISNUMBER('Test Sample Data'!H387),'Test Sample Data'!H387&lt;$B$1,'Test Sample Data'!H387&gt;0),'Test Sample Data'!H387,$B$1),"")</f>
        <v/>
      </c>
      <c r="I388" s="17" t="str">
        <f>IF(SUM('Test Sample Data'!I$3:I$98)&gt;10,IF(AND(ISNUMBER('Test Sample Data'!I387),'Test Sample Data'!I387&lt;$B$1,'Test Sample Data'!I387&gt;0),'Test Sample Data'!I387,$B$1),"")</f>
        <v/>
      </c>
      <c r="J388" s="17" t="str">
        <f>IF(SUM('Test Sample Data'!J$3:J$98)&gt;10,IF(AND(ISNUMBER('Test Sample Data'!J387),'Test Sample Data'!J387&lt;$B$1,'Test Sample Data'!J387&gt;0),'Test Sample Data'!J387,$B$1),"")</f>
        <v/>
      </c>
      <c r="K388" s="17" t="str">
        <f>IF(SUM('Test Sample Data'!K$3:K$98)&gt;10,IF(AND(ISNUMBER('Test Sample Data'!K387),'Test Sample Data'!K387&lt;$B$1,'Test Sample Data'!K387&gt;0),'Test Sample Data'!K387,$B$1),"")</f>
        <v/>
      </c>
      <c r="L388" s="17" t="str">
        <f>IF(SUM('Test Sample Data'!L$3:L$98)&gt;10,IF(AND(ISNUMBER('Test Sample Data'!L387),'Test Sample Data'!L387&lt;$B$1,'Test Sample Data'!L387&gt;0),'Test Sample Data'!L387,$B$1),"")</f>
        <v/>
      </c>
      <c r="M388" s="17" t="str">
        <f>IF(SUM('Test Sample Data'!M$3:M$98)&gt;10,IF(AND(ISNUMBER('Test Sample Data'!M387),'Test Sample Data'!M387&lt;$B$1,'Test Sample Data'!M387&gt;0),'Test Sample Data'!M387,$B$1),"")</f>
        <v/>
      </c>
      <c r="N388" s="17" t="str">
        <f>'Gene Table'!E387</f>
        <v>mmu-miR-1940</v>
      </c>
      <c r="O388" s="17" t="str">
        <f>'Gene Table'!B387</f>
        <v>A01</v>
      </c>
      <c r="P388" s="17" t="str">
        <f>IF(SUM('Control Sample Data'!D$3:D$98)&gt;10,IF(AND(ISNUMBER('Control Sample Data'!D387),'Control Sample Data'!D387&lt;$B$1,'Control Sample Data'!D387&gt;0),'Control Sample Data'!D387,$B$1),"")</f>
        <v/>
      </c>
      <c r="Q388" s="17" t="str">
        <f>IF(SUM('Control Sample Data'!E$3:E$98)&gt;10,IF(AND(ISNUMBER('Control Sample Data'!E387),'Control Sample Data'!E387&lt;$B$1,'Control Sample Data'!E387&gt;0),'Control Sample Data'!E387,$B$1),"")</f>
        <v/>
      </c>
      <c r="R388" s="17" t="str">
        <f>IF(SUM('Control Sample Data'!F$3:F$98)&gt;10,IF(AND(ISNUMBER('Control Sample Data'!F387),'Control Sample Data'!F387&lt;$B$1,'Control Sample Data'!F387&gt;0),'Control Sample Data'!F387,$B$1),"")</f>
        <v/>
      </c>
      <c r="S388" s="17" t="str">
        <f>IF(SUM('Control Sample Data'!G$3:G$98)&gt;10,IF(AND(ISNUMBER('Control Sample Data'!G387),'Control Sample Data'!G387&lt;$B$1,'Control Sample Data'!G387&gt;0),'Control Sample Data'!G387,$B$1),"")</f>
        <v/>
      </c>
      <c r="T388" s="17" t="str">
        <f>IF(SUM('Control Sample Data'!H$3:H$98)&gt;10,IF(AND(ISNUMBER('Control Sample Data'!H387),'Control Sample Data'!H387&lt;$B$1,'Control Sample Data'!H387&gt;0),'Control Sample Data'!H387,$B$1),"")</f>
        <v/>
      </c>
      <c r="U388" s="17" t="str">
        <f>IF(SUM('Control Sample Data'!I$3:I$98)&gt;10,IF(AND(ISNUMBER('Control Sample Data'!I387),'Control Sample Data'!I387&lt;$B$1,'Control Sample Data'!I387&gt;0),'Control Sample Data'!I387,$B$1),"")</f>
        <v/>
      </c>
      <c r="V388" s="17" t="str">
        <f>IF(SUM('Control Sample Data'!J$3:J$98)&gt;10,IF(AND(ISNUMBER('Control Sample Data'!J387),'Control Sample Data'!J387&lt;$B$1,'Control Sample Data'!J387&gt;0),'Control Sample Data'!J387,$B$1),"")</f>
        <v/>
      </c>
      <c r="W388" s="17" t="str">
        <f>IF(SUM('Control Sample Data'!K$3:K$98)&gt;10,IF(AND(ISNUMBER('Control Sample Data'!K387),'Control Sample Data'!K387&lt;$B$1,'Control Sample Data'!K387&gt;0),'Control Sample Data'!K387,$B$1),"")</f>
        <v/>
      </c>
      <c r="X388" s="17" t="str">
        <f>IF(SUM('Control Sample Data'!L$3:L$98)&gt;10,IF(AND(ISNUMBER('Control Sample Data'!L387),'Control Sample Data'!L387&lt;$B$1,'Control Sample Data'!L387&gt;0),'Control Sample Data'!L387,$B$1),"")</f>
        <v/>
      </c>
      <c r="Y388" s="17" t="str">
        <f>IF(SUM('Control Sample Data'!M$3:M$98)&gt;10,IF(AND(ISNUMBER('Control Sample Data'!M387),'Control Sample Data'!M387&lt;$B$1,'Control Sample Data'!M387&gt;0),'Control Sample Data'!M387,$B$1),"")</f>
        <v/>
      </c>
      <c r="Z388" s="22" t="str">
        <f>IF(ISERROR(VLOOKUP('Choose Housekeeping Genes'!$C3,Calculations!$C$388:$M$771,2,0)),"",VLOOKUP('Choose Housekeeping Genes'!$C3,Calculations!$C$388:$M$771,2,0))</f>
        <v/>
      </c>
      <c r="AA388" s="22" t="str">
        <f>IF(ISERROR(VLOOKUP('Choose Housekeeping Genes'!$C3,Calculations!$C$388:$M$771,3,0)),"",VLOOKUP('Choose Housekeeping Genes'!$C3,Calculations!$C$388:$M$771,3,0))</f>
        <v/>
      </c>
      <c r="AB388" s="22" t="str">
        <f>IF(ISERROR(VLOOKUP('Choose Housekeeping Genes'!$C3,Calculations!$C$388:$M$771,4,0)),"",VLOOKUP('Choose Housekeeping Genes'!$C3,Calculations!$C$388:$M$771,4,0))</f>
        <v/>
      </c>
      <c r="AC388" s="22" t="str">
        <f>IF(ISERROR(VLOOKUP('Choose Housekeeping Genes'!$C3,Calculations!$C$388:$M$771,5,0)),"",VLOOKUP('Choose Housekeeping Genes'!$C3,Calculations!$C$388:$M$771,5,0))</f>
        <v/>
      </c>
      <c r="AD388" s="22" t="str">
        <f>IF(ISERROR(VLOOKUP('Choose Housekeeping Genes'!$C3,Calculations!$C$388:$M$771,6,0)),"",VLOOKUP('Choose Housekeeping Genes'!$C3,Calculations!$C$388:$M$771,6,0))</f>
        <v/>
      </c>
      <c r="AE388" s="22" t="str">
        <f>IF(ISERROR(VLOOKUP('Choose Housekeeping Genes'!$C3,Calculations!$C$388:$M$771,7,0)),"",VLOOKUP('Choose Housekeeping Genes'!$C3,Calculations!$C$388:$M$771,7,0))</f>
        <v/>
      </c>
      <c r="AF388" s="22" t="str">
        <f>IF(ISERROR(VLOOKUP('Choose Housekeeping Genes'!$C3,Calculations!$C$388:$M$771,8,0)),"",VLOOKUP('Choose Housekeeping Genes'!$C3,Calculations!$C$388:$M$771,8,0))</f>
        <v/>
      </c>
      <c r="AG388" s="22" t="str">
        <f>IF(ISERROR(VLOOKUP('Choose Housekeeping Genes'!$C3,Calculations!$C$388:$M$771,9,0)),"",VLOOKUP('Choose Housekeeping Genes'!$C3,Calculations!$C$388:$M$771,9,0))</f>
        <v/>
      </c>
      <c r="AH388" s="22" t="str">
        <f>IF(ISERROR(VLOOKUP('Choose Housekeeping Genes'!$C3,Calculations!$C$388:$M$771,10,0)),"",VLOOKUP('Choose Housekeeping Genes'!$C3,Calculations!$C$388:$M$771,10,0))</f>
        <v/>
      </c>
      <c r="AI388" s="22" t="str">
        <f>IF(ISERROR(VLOOKUP('Choose Housekeeping Genes'!$C3,Calculations!$C$388:$M$771,11,0)),"",VLOOKUP('Choose Housekeeping Genes'!$C3,Calculations!$C$388:$M$771,11,0))</f>
        <v/>
      </c>
      <c r="AJ388" s="22" t="str">
        <f>IF(ISERROR(VLOOKUP('Choose Housekeeping Genes'!$C3,Calculations!$C$388:$Y$771,14,0)),"",VLOOKUP('Choose Housekeeping Genes'!$C3,Calculations!$C$388:$Y$771,14,0))</f>
        <v/>
      </c>
      <c r="AK388" s="22" t="str">
        <f>IF(ISERROR(VLOOKUP('Choose Housekeeping Genes'!$C3,Calculations!$C$388:$Y$771,15,0)),"",VLOOKUP('Choose Housekeeping Genes'!$C3,Calculations!$C$388:$Y$771,15,0))</f>
        <v/>
      </c>
      <c r="AL388" s="22" t="str">
        <f>IF(ISERROR(VLOOKUP('Choose Housekeeping Genes'!$C3,Calculations!$C$388:$Y$771,16,0)),"",VLOOKUP('Choose Housekeeping Genes'!$C3,Calculations!$C$388:$Y$771,16,0))</f>
        <v/>
      </c>
      <c r="AM388" s="22" t="str">
        <f>IF(ISERROR(VLOOKUP('Choose Housekeeping Genes'!$C3,Calculations!$C$388:$Y$771,17,0)),"",VLOOKUP('Choose Housekeeping Genes'!$C3,Calculations!$C$388:$Y$771,17,0))</f>
        <v/>
      </c>
      <c r="AN388" s="22" t="str">
        <f>IF(ISERROR(VLOOKUP('Choose Housekeeping Genes'!$C3,Calculations!$C$388:$Y$771,18,0)),"",VLOOKUP('Choose Housekeeping Genes'!$C3,Calculations!$C$388:$Y$771,18,0))</f>
        <v/>
      </c>
      <c r="AO388" s="22" t="str">
        <f>IF(ISERROR(VLOOKUP('Choose Housekeeping Genes'!$C3,Calculations!$C$388:$Y$771,19,0)),"",VLOOKUP('Choose Housekeeping Genes'!$C3,Calculations!$C$388:$Y$771,19,0))</f>
        <v/>
      </c>
      <c r="AP388" s="22" t="str">
        <f>IF(ISERROR(VLOOKUP('Choose Housekeeping Genes'!$C3,Calculations!$C$388:$Y$771,20,0)),"",VLOOKUP('Choose Housekeeping Genes'!$C3,Calculations!$C$388:$Y$771,20,0))</f>
        <v/>
      </c>
      <c r="AQ388" s="22" t="str">
        <f>IF(ISERROR(VLOOKUP('Choose Housekeeping Genes'!$C3,Calculations!$C$388:$Y$771,21,0)),"",VLOOKUP('Choose Housekeeping Genes'!$C3,Calculations!$C$388:$Y$771,21,0))</f>
        <v/>
      </c>
      <c r="AR388" s="22" t="str">
        <f>IF(ISERROR(VLOOKUP('Choose Housekeeping Genes'!$C3,Calculations!$C$388:$Y$771,22,0)),"",VLOOKUP('Choose Housekeeping Genes'!$C3,Calculations!$C$388:$Y$771,22,0))</f>
        <v/>
      </c>
      <c r="AS388" s="22" t="str">
        <f>IF(ISERROR(VLOOKUP('Choose Housekeeping Genes'!$C3,Calculations!$C$388:$Y$771,23,0)),"",VLOOKUP('Choose Housekeeping Genes'!$C3,Calculations!$C$388:$Y$771,23,0))</f>
        <v/>
      </c>
      <c r="AT388" s="36" t="str">
        <f>IF(ISERROR(D388-Z$410),"",D388-Z$410)</f>
        <v/>
      </c>
      <c r="AU388" s="36" t="str">
        <f t="shared" ref="AU388:BC388" si="258">IF(ISERROR(E388-AA$410),"",E388-AA$410)</f>
        <v/>
      </c>
      <c r="AV388" s="36" t="str">
        <f t="shared" si="258"/>
        <v/>
      </c>
      <c r="AW388" s="36" t="str">
        <f t="shared" si="258"/>
        <v/>
      </c>
      <c r="AX388" s="36" t="str">
        <f t="shared" si="258"/>
        <v/>
      </c>
      <c r="AY388" s="36" t="str">
        <f t="shared" si="258"/>
        <v/>
      </c>
      <c r="AZ388" s="36" t="str">
        <f t="shared" si="258"/>
        <v/>
      </c>
      <c r="BA388" s="36" t="str">
        <f t="shared" si="258"/>
        <v/>
      </c>
      <c r="BB388" s="36" t="str">
        <f t="shared" si="258"/>
        <v/>
      </c>
      <c r="BC388" s="36" t="str">
        <f t="shared" si="258"/>
        <v/>
      </c>
      <c r="BD388" s="36" t="str">
        <f>IF(ISERROR(P388-AJ$410),"",P388-AJ$410)</f>
        <v/>
      </c>
      <c r="BE388" s="36" t="str">
        <f t="shared" ref="BE388:BM388" si="259">IF(ISERROR(Q388-AK$410),"",Q388-AK$410)</f>
        <v/>
      </c>
      <c r="BF388" s="36" t="str">
        <f t="shared" si="259"/>
        <v/>
      </c>
      <c r="BG388" s="36" t="str">
        <f t="shared" si="259"/>
        <v/>
      </c>
      <c r="BH388" s="36" t="str">
        <f t="shared" si="259"/>
        <v/>
      </c>
      <c r="BI388" s="36" t="str">
        <f t="shared" si="259"/>
        <v/>
      </c>
      <c r="BJ388" s="36" t="str">
        <f t="shared" si="259"/>
        <v/>
      </c>
      <c r="BK388" s="36" t="str">
        <f t="shared" si="259"/>
        <v/>
      </c>
      <c r="BL388" s="36" t="str">
        <f t="shared" si="259"/>
        <v/>
      </c>
      <c r="BM388" s="36" t="str">
        <f t="shared" si="259"/>
        <v/>
      </c>
      <c r="BN388" s="38" t="e">
        <f t="shared" ref="BN388:BN451" si="260">AVERAGE(AT388:BC388)</f>
        <v>#DIV/0!</v>
      </c>
      <c r="BO388" s="38" t="e">
        <f t="shared" ref="BO388:BO451" si="261">AVERAGE(BD388:BM388)</f>
        <v>#DIV/0!</v>
      </c>
      <c r="BP388" s="39" t="str">
        <f t="shared" ref="BP388:BP451" si="262">IF(ISNUMBER(AT388),POWER(2,-AT388),"")</f>
        <v/>
      </c>
      <c r="BQ388" s="39" t="str">
        <f t="shared" ref="BQ388:BQ451" si="263">IF(ISNUMBER(AU388),POWER(2,-AU388),"")</f>
        <v/>
      </c>
      <c r="BR388" s="39" t="str">
        <f t="shared" ref="BR388:BR451" si="264">IF(ISNUMBER(AV388),POWER(2,-AV388),"")</f>
        <v/>
      </c>
      <c r="BS388" s="39" t="str">
        <f t="shared" ref="BS388:BS451" si="265">IF(ISNUMBER(AW388),POWER(2,-AW388),"")</f>
        <v/>
      </c>
      <c r="BT388" s="39" t="str">
        <f t="shared" ref="BT388:BT451" si="266">IF(ISNUMBER(AX388),POWER(2,-AX388),"")</f>
        <v/>
      </c>
      <c r="BU388" s="39" t="str">
        <f t="shared" ref="BU388:BU451" si="267">IF(ISNUMBER(AY388),POWER(2,-AY388),"")</f>
        <v/>
      </c>
      <c r="BV388" s="39" t="str">
        <f t="shared" ref="BV388:BV451" si="268">IF(ISNUMBER(AZ388),POWER(2,-AZ388),"")</f>
        <v/>
      </c>
      <c r="BW388" s="39" t="str">
        <f t="shared" ref="BW388:BW451" si="269">IF(ISNUMBER(BA388),POWER(2,-BA388),"")</f>
        <v/>
      </c>
      <c r="BX388" s="39" t="str">
        <f t="shared" ref="BX388:BX451" si="270">IF(ISNUMBER(BB388),POWER(2,-BB388),"")</f>
        <v/>
      </c>
      <c r="BY388" s="39" t="str">
        <f t="shared" ref="BY388:BY451" si="271">IF(ISNUMBER(BC388),POWER(2,-BC388),"")</f>
        <v/>
      </c>
      <c r="BZ388" s="39" t="str">
        <f t="shared" ref="BZ388:BZ451" si="272">IF(ISNUMBER(BD388),POWER(2,-BD388),"")</f>
        <v/>
      </c>
      <c r="CA388" s="39" t="str">
        <f t="shared" ref="CA388:CA451" si="273">IF(ISNUMBER(BE388),POWER(2,-BE388),"")</f>
        <v/>
      </c>
      <c r="CB388" s="39" t="str">
        <f t="shared" ref="CB388:CB451" si="274">IF(ISNUMBER(BF388),POWER(2,-BF388),"")</f>
        <v/>
      </c>
      <c r="CC388" s="39" t="str">
        <f t="shared" ref="CC388:CC451" si="275">IF(ISNUMBER(BG388),POWER(2,-BG388),"")</f>
        <v/>
      </c>
      <c r="CD388" s="39" t="str">
        <f t="shared" ref="CD388:CD451" si="276">IF(ISNUMBER(BH388),POWER(2,-BH388),"")</f>
        <v/>
      </c>
      <c r="CE388" s="39" t="str">
        <f t="shared" ref="CE388:CE451" si="277">IF(ISNUMBER(BI388),POWER(2,-BI388),"")</f>
        <v/>
      </c>
      <c r="CF388" s="39" t="str">
        <f t="shared" ref="CF388:CF451" si="278">IF(ISNUMBER(BJ388),POWER(2,-BJ388),"")</f>
        <v/>
      </c>
      <c r="CG388" s="39" t="str">
        <f t="shared" ref="CG388:CG451" si="279">IF(ISNUMBER(BK388),POWER(2,-BK388),"")</f>
        <v/>
      </c>
      <c r="CH388" s="39" t="str">
        <f t="shared" ref="CH388:CH451" si="280">IF(ISNUMBER(BL388),POWER(2,-BL388),"")</f>
        <v/>
      </c>
      <c r="CI388" s="39" t="str">
        <f t="shared" ref="CI388:CI451" si="281">IF(ISNUMBER(BM388),POWER(2,-BM388),"")</f>
        <v/>
      </c>
    </row>
    <row r="389" spans="1:87">
      <c r="A389" s="18"/>
      <c r="B389" s="15" t="str">
        <f>'Gene Table'!E388</f>
        <v>mmu-miR-133a-3p</v>
      </c>
      <c r="C389" s="15" t="str">
        <f>'Gene Table'!B388</f>
        <v>A02</v>
      </c>
      <c r="D389" s="16" t="str">
        <f>IF(SUM('Test Sample Data'!D$3:D$98)&gt;10,IF(AND(ISNUMBER('Test Sample Data'!D388),'Test Sample Data'!D388&lt;$B$1,'Test Sample Data'!D388&gt;0),'Test Sample Data'!D388,$B$1),"")</f>
        <v/>
      </c>
      <c r="E389" s="17" t="str">
        <f>IF(SUM('Test Sample Data'!E$3:E$98)&gt;10,IF(AND(ISNUMBER('Test Sample Data'!E388),'Test Sample Data'!E388&lt;$B$1,'Test Sample Data'!E388&gt;0),'Test Sample Data'!E388,$B$1),"")</f>
        <v/>
      </c>
      <c r="F389" s="17" t="str">
        <f>IF(SUM('Test Sample Data'!F$3:F$98)&gt;10,IF(AND(ISNUMBER('Test Sample Data'!F388),'Test Sample Data'!F388&lt;$B$1,'Test Sample Data'!F388&gt;0),'Test Sample Data'!F388,$B$1),"")</f>
        <v/>
      </c>
      <c r="G389" s="17" t="str">
        <f>IF(SUM('Test Sample Data'!G$3:G$98)&gt;10,IF(AND(ISNUMBER('Test Sample Data'!G388),'Test Sample Data'!G388&lt;$B$1,'Test Sample Data'!G388&gt;0),'Test Sample Data'!G388,$B$1),"")</f>
        <v/>
      </c>
      <c r="H389" s="17" t="str">
        <f>IF(SUM('Test Sample Data'!H$3:H$98)&gt;10,IF(AND(ISNUMBER('Test Sample Data'!H388),'Test Sample Data'!H388&lt;$B$1,'Test Sample Data'!H388&gt;0),'Test Sample Data'!H388,$B$1),"")</f>
        <v/>
      </c>
      <c r="I389" s="17" t="str">
        <f>IF(SUM('Test Sample Data'!I$3:I$98)&gt;10,IF(AND(ISNUMBER('Test Sample Data'!I388),'Test Sample Data'!I388&lt;$B$1,'Test Sample Data'!I388&gt;0),'Test Sample Data'!I388,$B$1),"")</f>
        <v/>
      </c>
      <c r="J389" s="17" t="str">
        <f>IF(SUM('Test Sample Data'!J$3:J$98)&gt;10,IF(AND(ISNUMBER('Test Sample Data'!J388),'Test Sample Data'!J388&lt;$B$1,'Test Sample Data'!J388&gt;0),'Test Sample Data'!J388,$B$1),"")</f>
        <v/>
      </c>
      <c r="K389" s="17" t="str">
        <f>IF(SUM('Test Sample Data'!K$3:K$98)&gt;10,IF(AND(ISNUMBER('Test Sample Data'!K388),'Test Sample Data'!K388&lt;$B$1,'Test Sample Data'!K388&gt;0),'Test Sample Data'!K388,$B$1),"")</f>
        <v/>
      </c>
      <c r="L389" s="17" t="str">
        <f>IF(SUM('Test Sample Data'!L$3:L$98)&gt;10,IF(AND(ISNUMBER('Test Sample Data'!L388),'Test Sample Data'!L388&lt;$B$1,'Test Sample Data'!L388&gt;0),'Test Sample Data'!L388,$B$1),"")</f>
        <v/>
      </c>
      <c r="M389" s="17" t="str">
        <f>IF(SUM('Test Sample Data'!M$3:M$98)&gt;10,IF(AND(ISNUMBER('Test Sample Data'!M388),'Test Sample Data'!M388&lt;$B$1,'Test Sample Data'!M388&gt;0),'Test Sample Data'!M388,$B$1),"")</f>
        <v/>
      </c>
      <c r="N389" s="17" t="str">
        <f>'Gene Table'!E388</f>
        <v>mmu-miR-133a-3p</v>
      </c>
      <c r="O389" s="17" t="str">
        <f>'Gene Table'!B388</f>
        <v>A02</v>
      </c>
      <c r="P389" s="17" t="str">
        <f>IF(SUM('Control Sample Data'!D$3:D$98)&gt;10,IF(AND(ISNUMBER('Control Sample Data'!D388),'Control Sample Data'!D388&lt;$B$1,'Control Sample Data'!D388&gt;0),'Control Sample Data'!D388,$B$1),"")</f>
        <v/>
      </c>
      <c r="Q389" s="17" t="str">
        <f>IF(SUM('Control Sample Data'!E$3:E$98)&gt;10,IF(AND(ISNUMBER('Control Sample Data'!E388),'Control Sample Data'!E388&lt;$B$1,'Control Sample Data'!E388&gt;0),'Control Sample Data'!E388,$B$1),"")</f>
        <v/>
      </c>
      <c r="R389" s="17" t="str">
        <f>IF(SUM('Control Sample Data'!F$3:F$98)&gt;10,IF(AND(ISNUMBER('Control Sample Data'!F388),'Control Sample Data'!F388&lt;$B$1,'Control Sample Data'!F388&gt;0),'Control Sample Data'!F388,$B$1),"")</f>
        <v/>
      </c>
      <c r="S389" s="17" t="str">
        <f>IF(SUM('Control Sample Data'!G$3:G$98)&gt;10,IF(AND(ISNUMBER('Control Sample Data'!G388),'Control Sample Data'!G388&lt;$B$1,'Control Sample Data'!G388&gt;0),'Control Sample Data'!G388,$B$1),"")</f>
        <v/>
      </c>
      <c r="T389" s="17" t="str">
        <f>IF(SUM('Control Sample Data'!H$3:H$98)&gt;10,IF(AND(ISNUMBER('Control Sample Data'!H388),'Control Sample Data'!H388&lt;$B$1,'Control Sample Data'!H388&gt;0),'Control Sample Data'!H388,$B$1),"")</f>
        <v/>
      </c>
      <c r="U389" s="17" t="str">
        <f>IF(SUM('Control Sample Data'!I$3:I$98)&gt;10,IF(AND(ISNUMBER('Control Sample Data'!I388),'Control Sample Data'!I388&lt;$B$1,'Control Sample Data'!I388&gt;0),'Control Sample Data'!I388,$B$1),"")</f>
        <v/>
      </c>
      <c r="V389" s="17" t="str">
        <f>IF(SUM('Control Sample Data'!J$3:J$98)&gt;10,IF(AND(ISNUMBER('Control Sample Data'!J388),'Control Sample Data'!J388&lt;$B$1,'Control Sample Data'!J388&gt;0),'Control Sample Data'!J388,$B$1),"")</f>
        <v/>
      </c>
      <c r="W389" s="17" t="str">
        <f>IF(SUM('Control Sample Data'!K$3:K$98)&gt;10,IF(AND(ISNUMBER('Control Sample Data'!K388),'Control Sample Data'!K388&lt;$B$1,'Control Sample Data'!K388&gt;0),'Control Sample Data'!K388,$B$1),"")</f>
        <v/>
      </c>
      <c r="X389" s="17" t="str">
        <f>IF(SUM('Control Sample Data'!L$3:L$98)&gt;10,IF(AND(ISNUMBER('Control Sample Data'!L388),'Control Sample Data'!L388&lt;$B$1,'Control Sample Data'!L388&gt;0),'Control Sample Data'!L388,$B$1),"")</f>
        <v/>
      </c>
      <c r="Y389" s="17" t="str">
        <f>IF(SUM('Control Sample Data'!M$3:M$98)&gt;10,IF(AND(ISNUMBER('Control Sample Data'!M388),'Control Sample Data'!M388&lt;$B$1,'Control Sample Data'!M388&gt;0),'Control Sample Data'!M388,$B$1),"")</f>
        <v/>
      </c>
      <c r="Z389" s="22" t="str">
        <f>IF(ISERROR(VLOOKUP('Choose Housekeeping Genes'!$C4,Calculations!$C$388:$M$771,2,0)),"",VLOOKUP('Choose Housekeeping Genes'!$C4,Calculations!$C$388:$M$771,2,0))</f>
        <v/>
      </c>
      <c r="AA389" s="22" t="str">
        <f>IF(ISERROR(VLOOKUP('Choose Housekeeping Genes'!$C4,Calculations!$C$388:$M$771,3,0)),"",VLOOKUP('Choose Housekeeping Genes'!$C4,Calculations!$C$388:$M$771,3,0))</f>
        <v/>
      </c>
      <c r="AB389" s="22" t="str">
        <f>IF(ISERROR(VLOOKUP('Choose Housekeeping Genes'!$C4,Calculations!$C$388:$M$771,4,0)),"",VLOOKUP('Choose Housekeeping Genes'!$C4,Calculations!$C$388:$M$771,4,0))</f>
        <v/>
      </c>
      <c r="AC389" s="22" t="str">
        <f>IF(ISERROR(VLOOKUP('Choose Housekeeping Genes'!$C4,Calculations!$C$388:$M$771,5,0)),"",VLOOKUP('Choose Housekeeping Genes'!$C4,Calculations!$C$388:$M$771,5,0))</f>
        <v/>
      </c>
      <c r="AD389" s="22" t="str">
        <f>IF(ISERROR(VLOOKUP('Choose Housekeeping Genes'!$C4,Calculations!$C$388:$M$771,6,0)),"",VLOOKUP('Choose Housekeeping Genes'!$C4,Calculations!$C$388:$M$771,6,0))</f>
        <v/>
      </c>
      <c r="AE389" s="22" t="str">
        <f>IF(ISERROR(VLOOKUP('Choose Housekeeping Genes'!$C4,Calculations!$C$388:$M$771,7,0)),"",VLOOKUP('Choose Housekeeping Genes'!$C4,Calculations!$C$388:$M$771,7,0))</f>
        <v/>
      </c>
      <c r="AF389" s="22" t="str">
        <f>IF(ISERROR(VLOOKUP('Choose Housekeeping Genes'!$C4,Calculations!$C$388:$M$771,8,0)),"",VLOOKUP('Choose Housekeeping Genes'!$C4,Calculations!$C$388:$M$771,8,0))</f>
        <v/>
      </c>
      <c r="AG389" s="22" t="str">
        <f>IF(ISERROR(VLOOKUP('Choose Housekeeping Genes'!$C4,Calculations!$C$388:$M$771,9,0)),"",VLOOKUP('Choose Housekeeping Genes'!$C4,Calculations!$C$388:$M$771,9,0))</f>
        <v/>
      </c>
      <c r="AH389" s="22" t="str">
        <f>IF(ISERROR(VLOOKUP('Choose Housekeeping Genes'!$C4,Calculations!$C$388:$M$771,10,0)),"",VLOOKUP('Choose Housekeeping Genes'!$C4,Calculations!$C$388:$M$771,10,0))</f>
        <v/>
      </c>
      <c r="AI389" s="22" t="str">
        <f>IF(ISERROR(VLOOKUP('Choose Housekeeping Genes'!$C4,Calculations!$C$388:$M$771,11,0)),"",VLOOKUP('Choose Housekeeping Genes'!$C4,Calculations!$C$388:$M$771,11,0))</f>
        <v/>
      </c>
      <c r="AJ389" s="22" t="str">
        <f>IF(ISERROR(VLOOKUP('Choose Housekeeping Genes'!$C4,Calculations!$C$388:$Y$771,14,0)),"",VLOOKUP('Choose Housekeeping Genes'!$C4,Calculations!$C$388:$Y$771,14,0))</f>
        <v/>
      </c>
      <c r="AK389" s="22" t="str">
        <f>IF(ISERROR(VLOOKUP('Choose Housekeeping Genes'!$C4,Calculations!$C$388:$Y$771,15,0)),"",VLOOKUP('Choose Housekeeping Genes'!$C4,Calculations!$C$388:$Y$771,15,0))</f>
        <v/>
      </c>
      <c r="AL389" s="22" t="str">
        <f>IF(ISERROR(VLOOKUP('Choose Housekeeping Genes'!$C4,Calculations!$C$388:$Y$771,16,0)),"",VLOOKUP('Choose Housekeeping Genes'!$C4,Calculations!$C$388:$Y$771,16,0))</f>
        <v/>
      </c>
      <c r="AM389" s="22" t="str">
        <f>IF(ISERROR(VLOOKUP('Choose Housekeeping Genes'!$C4,Calculations!$C$388:$Y$771,17,0)),"",VLOOKUP('Choose Housekeeping Genes'!$C4,Calculations!$C$388:$Y$771,17,0))</f>
        <v/>
      </c>
      <c r="AN389" s="22" t="str">
        <f>IF(ISERROR(VLOOKUP('Choose Housekeeping Genes'!$C4,Calculations!$C$388:$Y$771,18,0)),"",VLOOKUP('Choose Housekeeping Genes'!$C4,Calculations!$C$388:$Y$771,18,0))</f>
        <v/>
      </c>
      <c r="AO389" s="22" t="str">
        <f>IF(ISERROR(VLOOKUP('Choose Housekeeping Genes'!$C4,Calculations!$C$388:$Y$771,19,0)),"",VLOOKUP('Choose Housekeeping Genes'!$C4,Calculations!$C$388:$Y$771,19,0))</f>
        <v/>
      </c>
      <c r="AP389" s="22" t="str">
        <f>IF(ISERROR(VLOOKUP('Choose Housekeeping Genes'!$C4,Calculations!$C$388:$Y$771,20,0)),"",VLOOKUP('Choose Housekeeping Genes'!$C4,Calculations!$C$388:$Y$771,20,0))</f>
        <v/>
      </c>
      <c r="AQ389" s="22" t="str">
        <f>IF(ISERROR(VLOOKUP('Choose Housekeeping Genes'!$C4,Calculations!$C$388:$Y$771,21,0)),"",VLOOKUP('Choose Housekeeping Genes'!$C4,Calculations!$C$388:$Y$771,21,0))</f>
        <v/>
      </c>
      <c r="AR389" s="22" t="str">
        <f>IF(ISERROR(VLOOKUP('Choose Housekeeping Genes'!$C4,Calculations!$C$388:$Y$771,22,0)),"",VLOOKUP('Choose Housekeeping Genes'!$C4,Calculations!$C$388:$Y$771,22,0))</f>
        <v/>
      </c>
      <c r="AS389" s="22" t="str">
        <f>IF(ISERROR(VLOOKUP('Choose Housekeeping Genes'!$C4,Calculations!$C$388:$Y$771,23,0)),"",VLOOKUP('Choose Housekeeping Genes'!$C4,Calculations!$C$388:$Y$771,23,0))</f>
        <v/>
      </c>
      <c r="AT389" s="36" t="str">
        <f t="shared" ref="AT389:AT452" si="282">IF(ISERROR(D389-Z$410),"",D389-Z$410)</f>
        <v/>
      </c>
      <c r="AU389" s="36" t="str">
        <f t="shared" ref="AU389:AU452" si="283">IF(ISERROR(E389-AA$410),"",E389-AA$410)</f>
        <v/>
      </c>
      <c r="AV389" s="36" t="str">
        <f t="shared" ref="AV389:AV452" si="284">IF(ISERROR(F389-AB$410),"",F389-AB$410)</f>
        <v/>
      </c>
      <c r="AW389" s="36" t="str">
        <f t="shared" ref="AW389:AW452" si="285">IF(ISERROR(G389-AC$410),"",G389-AC$410)</f>
        <v/>
      </c>
      <c r="AX389" s="36" t="str">
        <f t="shared" ref="AX389:AX452" si="286">IF(ISERROR(H389-AD$410),"",H389-AD$410)</f>
        <v/>
      </c>
      <c r="AY389" s="36" t="str">
        <f t="shared" ref="AY389:AY452" si="287">IF(ISERROR(I389-AE$410),"",I389-AE$410)</f>
        <v/>
      </c>
      <c r="AZ389" s="36" t="str">
        <f t="shared" ref="AZ389:AZ452" si="288">IF(ISERROR(J389-AF$410),"",J389-AF$410)</f>
        <v/>
      </c>
      <c r="BA389" s="36" t="str">
        <f t="shared" ref="BA389:BA452" si="289">IF(ISERROR(K389-AG$410),"",K389-AG$410)</f>
        <v/>
      </c>
      <c r="BB389" s="36" t="str">
        <f t="shared" ref="BB389:BB452" si="290">IF(ISERROR(L389-AH$410),"",L389-AH$410)</f>
        <v/>
      </c>
      <c r="BC389" s="36" t="str">
        <f t="shared" ref="BC389:BC452" si="291">IF(ISERROR(M389-AI$410),"",M389-AI$410)</f>
        <v/>
      </c>
      <c r="BD389" s="36" t="str">
        <f t="shared" ref="BD389:BD452" si="292">IF(ISERROR(P389-AJ$410),"",P389-AJ$410)</f>
        <v/>
      </c>
      <c r="BE389" s="36" t="str">
        <f t="shared" ref="BE389:BE452" si="293">IF(ISERROR(Q389-AK$410),"",Q389-AK$410)</f>
        <v/>
      </c>
      <c r="BF389" s="36" t="str">
        <f t="shared" ref="BF389:BF452" si="294">IF(ISERROR(R389-AL$410),"",R389-AL$410)</f>
        <v/>
      </c>
      <c r="BG389" s="36" t="str">
        <f t="shared" ref="BG389:BG452" si="295">IF(ISERROR(S389-AM$410),"",S389-AM$410)</f>
        <v/>
      </c>
      <c r="BH389" s="36" t="str">
        <f t="shared" ref="BH389:BH452" si="296">IF(ISERROR(T389-AN$410),"",T389-AN$410)</f>
        <v/>
      </c>
      <c r="BI389" s="36" t="str">
        <f t="shared" ref="BI389:BI452" si="297">IF(ISERROR(U389-AO$410),"",U389-AO$410)</f>
        <v/>
      </c>
      <c r="BJ389" s="36" t="str">
        <f t="shared" ref="BJ389:BJ452" si="298">IF(ISERROR(V389-AP$410),"",V389-AP$410)</f>
        <v/>
      </c>
      <c r="BK389" s="36" t="str">
        <f t="shared" ref="BK389:BK452" si="299">IF(ISERROR(W389-AQ$410),"",W389-AQ$410)</f>
        <v/>
      </c>
      <c r="BL389" s="36" t="str">
        <f t="shared" ref="BL389:BL452" si="300">IF(ISERROR(X389-AR$410),"",X389-AR$410)</f>
        <v/>
      </c>
      <c r="BM389" s="36" t="str">
        <f t="shared" ref="BM389:BM452" si="301">IF(ISERROR(Y389-AS$410),"",Y389-AS$410)</f>
        <v/>
      </c>
      <c r="BN389" s="38" t="e">
        <f t="shared" si="260"/>
        <v>#DIV/0!</v>
      </c>
      <c r="BO389" s="38" t="e">
        <f t="shared" si="261"/>
        <v>#DIV/0!</v>
      </c>
      <c r="BP389" s="39" t="str">
        <f t="shared" si="262"/>
        <v/>
      </c>
      <c r="BQ389" s="39" t="str">
        <f t="shared" si="263"/>
        <v/>
      </c>
      <c r="BR389" s="39" t="str">
        <f t="shared" si="264"/>
        <v/>
      </c>
      <c r="BS389" s="39" t="str">
        <f t="shared" si="265"/>
        <v/>
      </c>
      <c r="BT389" s="39" t="str">
        <f t="shared" si="266"/>
        <v/>
      </c>
      <c r="BU389" s="39" t="str">
        <f t="shared" si="267"/>
        <v/>
      </c>
      <c r="BV389" s="39" t="str">
        <f t="shared" si="268"/>
        <v/>
      </c>
      <c r="BW389" s="39" t="str">
        <f t="shared" si="269"/>
        <v/>
      </c>
      <c r="BX389" s="39" t="str">
        <f t="shared" si="270"/>
        <v/>
      </c>
      <c r="BY389" s="39" t="str">
        <f t="shared" si="271"/>
        <v/>
      </c>
      <c r="BZ389" s="39" t="str">
        <f t="shared" si="272"/>
        <v/>
      </c>
      <c r="CA389" s="39" t="str">
        <f t="shared" si="273"/>
        <v/>
      </c>
      <c r="CB389" s="39" t="str">
        <f t="shared" si="274"/>
        <v/>
      </c>
      <c r="CC389" s="39" t="str">
        <f t="shared" si="275"/>
        <v/>
      </c>
      <c r="CD389" s="39" t="str">
        <f t="shared" si="276"/>
        <v/>
      </c>
      <c r="CE389" s="39" t="str">
        <f t="shared" si="277"/>
        <v/>
      </c>
      <c r="CF389" s="39" t="str">
        <f t="shared" si="278"/>
        <v/>
      </c>
      <c r="CG389" s="39" t="str">
        <f t="shared" si="279"/>
        <v/>
      </c>
      <c r="CH389" s="39" t="str">
        <f t="shared" si="280"/>
        <v/>
      </c>
      <c r="CI389" s="39" t="str">
        <f t="shared" si="281"/>
        <v/>
      </c>
    </row>
    <row r="390" spans="1:87">
      <c r="A390" s="18"/>
      <c r="B390" s="15" t="str">
        <f>'Gene Table'!E389</f>
        <v>mmu-miR-1941-5p</v>
      </c>
      <c r="C390" s="15" t="str">
        <f>'Gene Table'!B389</f>
        <v>A03</v>
      </c>
      <c r="D390" s="16" t="str">
        <f>IF(SUM('Test Sample Data'!D$3:D$98)&gt;10,IF(AND(ISNUMBER('Test Sample Data'!D389),'Test Sample Data'!D389&lt;$B$1,'Test Sample Data'!D389&gt;0),'Test Sample Data'!D389,$B$1),"")</f>
        <v/>
      </c>
      <c r="E390" s="17" t="str">
        <f>IF(SUM('Test Sample Data'!E$3:E$98)&gt;10,IF(AND(ISNUMBER('Test Sample Data'!E389),'Test Sample Data'!E389&lt;$B$1,'Test Sample Data'!E389&gt;0),'Test Sample Data'!E389,$B$1),"")</f>
        <v/>
      </c>
      <c r="F390" s="17" t="str">
        <f>IF(SUM('Test Sample Data'!F$3:F$98)&gt;10,IF(AND(ISNUMBER('Test Sample Data'!F389),'Test Sample Data'!F389&lt;$B$1,'Test Sample Data'!F389&gt;0),'Test Sample Data'!F389,$B$1),"")</f>
        <v/>
      </c>
      <c r="G390" s="17" t="str">
        <f>IF(SUM('Test Sample Data'!G$3:G$98)&gt;10,IF(AND(ISNUMBER('Test Sample Data'!G389),'Test Sample Data'!G389&lt;$B$1,'Test Sample Data'!G389&gt;0),'Test Sample Data'!G389,$B$1),"")</f>
        <v/>
      </c>
      <c r="H390" s="17" t="str">
        <f>IF(SUM('Test Sample Data'!H$3:H$98)&gt;10,IF(AND(ISNUMBER('Test Sample Data'!H389),'Test Sample Data'!H389&lt;$B$1,'Test Sample Data'!H389&gt;0),'Test Sample Data'!H389,$B$1),"")</f>
        <v/>
      </c>
      <c r="I390" s="17" t="str">
        <f>IF(SUM('Test Sample Data'!I$3:I$98)&gt;10,IF(AND(ISNUMBER('Test Sample Data'!I389),'Test Sample Data'!I389&lt;$B$1,'Test Sample Data'!I389&gt;0),'Test Sample Data'!I389,$B$1),"")</f>
        <v/>
      </c>
      <c r="J390" s="17" t="str">
        <f>IF(SUM('Test Sample Data'!J$3:J$98)&gt;10,IF(AND(ISNUMBER('Test Sample Data'!J389),'Test Sample Data'!J389&lt;$B$1,'Test Sample Data'!J389&gt;0),'Test Sample Data'!J389,$B$1),"")</f>
        <v/>
      </c>
      <c r="K390" s="17" t="str">
        <f>IF(SUM('Test Sample Data'!K$3:K$98)&gt;10,IF(AND(ISNUMBER('Test Sample Data'!K389),'Test Sample Data'!K389&lt;$B$1,'Test Sample Data'!K389&gt;0),'Test Sample Data'!K389,$B$1),"")</f>
        <v/>
      </c>
      <c r="L390" s="17" t="str">
        <f>IF(SUM('Test Sample Data'!L$3:L$98)&gt;10,IF(AND(ISNUMBER('Test Sample Data'!L389),'Test Sample Data'!L389&lt;$B$1,'Test Sample Data'!L389&gt;0),'Test Sample Data'!L389,$B$1),"")</f>
        <v/>
      </c>
      <c r="M390" s="17" t="str">
        <f>IF(SUM('Test Sample Data'!M$3:M$98)&gt;10,IF(AND(ISNUMBER('Test Sample Data'!M389),'Test Sample Data'!M389&lt;$B$1,'Test Sample Data'!M389&gt;0),'Test Sample Data'!M389,$B$1),"")</f>
        <v/>
      </c>
      <c r="N390" s="17" t="str">
        <f>'Gene Table'!E389</f>
        <v>mmu-miR-1941-5p</v>
      </c>
      <c r="O390" s="17" t="str">
        <f>'Gene Table'!B389</f>
        <v>A03</v>
      </c>
      <c r="P390" s="17" t="str">
        <f>IF(SUM('Control Sample Data'!D$3:D$98)&gt;10,IF(AND(ISNUMBER('Control Sample Data'!D389),'Control Sample Data'!D389&lt;$B$1,'Control Sample Data'!D389&gt;0),'Control Sample Data'!D389,$B$1),"")</f>
        <v/>
      </c>
      <c r="Q390" s="17" t="str">
        <f>IF(SUM('Control Sample Data'!E$3:E$98)&gt;10,IF(AND(ISNUMBER('Control Sample Data'!E389),'Control Sample Data'!E389&lt;$B$1,'Control Sample Data'!E389&gt;0),'Control Sample Data'!E389,$B$1),"")</f>
        <v/>
      </c>
      <c r="R390" s="17" t="str">
        <f>IF(SUM('Control Sample Data'!F$3:F$98)&gt;10,IF(AND(ISNUMBER('Control Sample Data'!F389),'Control Sample Data'!F389&lt;$B$1,'Control Sample Data'!F389&gt;0),'Control Sample Data'!F389,$B$1),"")</f>
        <v/>
      </c>
      <c r="S390" s="17" t="str">
        <f>IF(SUM('Control Sample Data'!G$3:G$98)&gt;10,IF(AND(ISNUMBER('Control Sample Data'!G389),'Control Sample Data'!G389&lt;$B$1,'Control Sample Data'!G389&gt;0),'Control Sample Data'!G389,$B$1),"")</f>
        <v/>
      </c>
      <c r="T390" s="17" t="str">
        <f>IF(SUM('Control Sample Data'!H$3:H$98)&gt;10,IF(AND(ISNUMBER('Control Sample Data'!H389),'Control Sample Data'!H389&lt;$B$1,'Control Sample Data'!H389&gt;0),'Control Sample Data'!H389,$B$1),"")</f>
        <v/>
      </c>
      <c r="U390" s="17" t="str">
        <f>IF(SUM('Control Sample Data'!I$3:I$98)&gt;10,IF(AND(ISNUMBER('Control Sample Data'!I389),'Control Sample Data'!I389&lt;$B$1,'Control Sample Data'!I389&gt;0),'Control Sample Data'!I389,$B$1),"")</f>
        <v/>
      </c>
      <c r="V390" s="17" t="str">
        <f>IF(SUM('Control Sample Data'!J$3:J$98)&gt;10,IF(AND(ISNUMBER('Control Sample Data'!J389),'Control Sample Data'!J389&lt;$B$1,'Control Sample Data'!J389&gt;0),'Control Sample Data'!J389,$B$1),"")</f>
        <v/>
      </c>
      <c r="W390" s="17" t="str">
        <f>IF(SUM('Control Sample Data'!K$3:K$98)&gt;10,IF(AND(ISNUMBER('Control Sample Data'!K389),'Control Sample Data'!K389&lt;$B$1,'Control Sample Data'!K389&gt;0),'Control Sample Data'!K389,$B$1),"")</f>
        <v/>
      </c>
      <c r="X390" s="17" t="str">
        <f>IF(SUM('Control Sample Data'!L$3:L$98)&gt;10,IF(AND(ISNUMBER('Control Sample Data'!L389),'Control Sample Data'!L389&lt;$B$1,'Control Sample Data'!L389&gt;0),'Control Sample Data'!L389,$B$1),"")</f>
        <v/>
      </c>
      <c r="Y390" s="17" t="str">
        <f>IF(SUM('Control Sample Data'!M$3:M$98)&gt;10,IF(AND(ISNUMBER('Control Sample Data'!M389),'Control Sample Data'!M389&lt;$B$1,'Control Sample Data'!M389&gt;0),'Control Sample Data'!M389,$B$1),"")</f>
        <v/>
      </c>
      <c r="Z390" s="22" t="str">
        <f>IF(ISERROR(VLOOKUP('Choose Housekeeping Genes'!$C5,Calculations!$C$388:$M$771,2,0)),"",VLOOKUP('Choose Housekeeping Genes'!$C5,Calculations!$C$388:$M$771,2,0))</f>
        <v/>
      </c>
      <c r="AA390" s="22" t="str">
        <f>IF(ISERROR(VLOOKUP('Choose Housekeeping Genes'!$C5,Calculations!$C$388:$M$771,3,0)),"",VLOOKUP('Choose Housekeeping Genes'!$C5,Calculations!$C$388:$M$771,3,0))</f>
        <v/>
      </c>
      <c r="AB390" s="22" t="str">
        <f>IF(ISERROR(VLOOKUP('Choose Housekeeping Genes'!$C5,Calculations!$C$388:$M$771,4,0)),"",VLOOKUP('Choose Housekeeping Genes'!$C5,Calculations!$C$388:$M$771,4,0))</f>
        <v/>
      </c>
      <c r="AC390" s="22" t="str">
        <f>IF(ISERROR(VLOOKUP('Choose Housekeeping Genes'!$C5,Calculations!$C$388:$M$771,5,0)),"",VLOOKUP('Choose Housekeeping Genes'!$C5,Calculations!$C$388:$M$771,5,0))</f>
        <v/>
      </c>
      <c r="AD390" s="22" t="str">
        <f>IF(ISERROR(VLOOKUP('Choose Housekeeping Genes'!$C5,Calculations!$C$388:$M$771,6,0)),"",VLOOKUP('Choose Housekeeping Genes'!$C5,Calculations!$C$388:$M$771,6,0))</f>
        <v/>
      </c>
      <c r="AE390" s="22" t="str">
        <f>IF(ISERROR(VLOOKUP('Choose Housekeeping Genes'!$C5,Calculations!$C$388:$M$771,7,0)),"",VLOOKUP('Choose Housekeeping Genes'!$C5,Calculations!$C$388:$M$771,7,0))</f>
        <v/>
      </c>
      <c r="AF390" s="22" t="str">
        <f>IF(ISERROR(VLOOKUP('Choose Housekeeping Genes'!$C5,Calculations!$C$388:$M$771,8,0)),"",VLOOKUP('Choose Housekeeping Genes'!$C5,Calculations!$C$388:$M$771,8,0))</f>
        <v/>
      </c>
      <c r="AG390" s="22" t="str">
        <f>IF(ISERROR(VLOOKUP('Choose Housekeeping Genes'!$C5,Calculations!$C$388:$M$771,9,0)),"",VLOOKUP('Choose Housekeeping Genes'!$C5,Calculations!$C$388:$M$771,9,0))</f>
        <v/>
      </c>
      <c r="AH390" s="22" t="str">
        <f>IF(ISERROR(VLOOKUP('Choose Housekeeping Genes'!$C5,Calculations!$C$388:$M$771,10,0)),"",VLOOKUP('Choose Housekeeping Genes'!$C5,Calculations!$C$388:$M$771,10,0))</f>
        <v/>
      </c>
      <c r="AI390" s="22" t="str">
        <f>IF(ISERROR(VLOOKUP('Choose Housekeeping Genes'!$C5,Calculations!$C$388:$M$771,11,0)),"",VLOOKUP('Choose Housekeeping Genes'!$C5,Calculations!$C$388:$M$771,11,0))</f>
        <v/>
      </c>
      <c r="AJ390" s="22" t="str">
        <f>IF(ISERROR(VLOOKUP('Choose Housekeeping Genes'!$C5,Calculations!$C$388:$Y$771,14,0)),"",VLOOKUP('Choose Housekeeping Genes'!$C5,Calculations!$C$388:$Y$771,14,0))</f>
        <v/>
      </c>
      <c r="AK390" s="22" t="str">
        <f>IF(ISERROR(VLOOKUP('Choose Housekeeping Genes'!$C5,Calculations!$C$388:$Y$771,15,0)),"",VLOOKUP('Choose Housekeeping Genes'!$C5,Calculations!$C$388:$Y$771,15,0))</f>
        <v/>
      </c>
      <c r="AL390" s="22" t="str">
        <f>IF(ISERROR(VLOOKUP('Choose Housekeeping Genes'!$C5,Calculations!$C$388:$Y$771,16,0)),"",VLOOKUP('Choose Housekeeping Genes'!$C5,Calculations!$C$388:$Y$771,16,0))</f>
        <v/>
      </c>
      <c r="AM390" s="22" t="str">
        <f>IF(ISERROR(VLOOKUP('Choose Housekeeping Genes'!$C5,Calculations!$C$388:$Y$771,17,0)),"",VLOOKUP('Choose Housekeeping Genes'!$C5,Calculations!$C$388:$Y$771,17,0))</f>
        <v/>
      </c>
      <c r="AN390" s="22" t="str">
        <f>IF(ISERROR(VLOOKUP('Choose Housekeeping Genes'!$C5,Calculations!$C$388:$Y$771,18,0)),"",VLOOKUP('Choose Housekeeping Genes'!$C5,Calculations!$C$388:$Y$771,18,0))</f>
        <v/>
      </c>
      <c r="AO390" s="22" t="str">
        <f>IF(ISERROR(VLOOKUP('Choose Housekeeping Genes'!$C5,Calculations!$C$388:$Y$771,19,0)),"",VLOOKUP('Choose Housekeeping Genes'!$C5,Calculations!$C$388:$Y$771,19,0))</f>
        <v/>
      </c>
      <c r="AP390" s="22" t="str">
        <f>IF(ISERROR(VLOOKUP('Choose Housekeeping Genes'!$C5,Calculations!$C$388:$Y$771,20,0)),"",VLOOKUP('Choose Housekeeping Genes'!$C5,Calculations!$C$388:$Y$771,20,0))</f>
        <v/>
      </c>
      <c r="AQ390" s="22" t="str">
        <f>IF(ISERROR(VLOOKUP('Choose Housekeeping Genes'!$C5,Calculations!$C$388:$Y$771,21,0)),"",VLOOKUP('Choose Housekeeping Genes'!$C5,Calculations!$C$388:$Y$771,21,0))</f>
        <v/>
      </c>
      <c r="AR390" s="22" t="str">
        <f>IF(ISERROR(VLOOKUP('Choose Housekeeping Genes'!$C5,Calculations!$C$388:$Y$771,22,0)),"",VLOOKUP('Choose Housekeeping Genes'!$C5,Calculations!$C$388:$Y$771,22,0))</f>
        <v/>
      </c>
      <c r="AS390" s="22" t="str">
        <f>IF(ISERROR(VLOOKUP('Choose Housekeeping Genes'!$C5,Calculations!$C$388:$Y$771,23,0)),"",VLOOKUP('Choose Housekeeping Genes'!$C5,Calculations!$C$388:$Y$771,23,0))</f>
        <v/>
      </c>
      <c r="AT390" s="36" t="str">
        <f t="shared" si="282"/>
        <v/>
      </c>
      <c r="AU390" s="36" t="str">
        <f t="shared" si="283"/>
        <v/>
      </c>
      <c r="AV390" s="36" t="str">
        <f t="shared" si="284"/>
        <v/>
      </c>
      <c r="AW390" s="36" t="str">
        <f t="shared" si="285"/>
        <v/>
      </c>
      <c r="AX390" s="36" t="str">
        <f t="shared" si="286"/>
        <v/>
      </c>
      <c r="AY390" s="36" t="str">
        <f t="shared" si="287"/>
        <v/>
      </c>
      <c r="AZ390" s="36" t="str">
        <f t="shared" si="288"/>
        <v/>
      </c>
      <c r="BA390" s="36" t="str">
        <f t="shared" si="289"/>
        <v/>
      </c>
      <c r="BB390" s="36" t="str">
        <f t="shared" si="290"/>
        <v/>
      </c>
      <c r="BC390" s="36" t="str">
        <f t="shared" si="291"/>
        <v/>
      </c>
      <c r="BD390" s="36" t="str">
        <f t="shared" si="292"/>
        <v/>
      </c>
      <c r="BE390" s="36" t="str">
        <f t="shared" si="293"/>
        <v/>
      </c>
      <c r="BF390" s="36" t="str">
        <f t="shared" si="294"/>
        <v/>
      </c>
      <c r="BG390" s="36" t="str">
        <f t="shared" si="295"/>
        <v/>
      </c>
      <c r="BH390" s="36" t="str">
        <f t="shared" si="296"/>
        <v/>
      </c>
      <c r="BI390" s="36" t="str">
        <f t="shared" si="297"/>
        <v/>
      </c>
      <c r="BJ390" s="36" t="str">
        <f t="shared" si="298"/>
        <v/>
      </c>
      <c r="BK390" s="36" t="str">
        <f t="shared" si="299"/>
        <v/>
      </c>
      <c r="BL390" s="36" t="str">
        <f t="shared" si="300"/>
        <v/>
      </c>
      <c r="BM390" s="36" t="str">
        <f t="shared" si="301"/>
        <v/>
      </c>
      <c r="BN390" s="38" t="e">
        <f t="shared" si="260"/>
        <v>#DIV/0!</v>
      </c>
      <c r="BO390" s="38" t="e">
        <f t="shared" si="261"/>
        <v>#DIV/0!</v>
      </c>
      <c r="BP390" s="39" t="str">
        <f t="shared" si="262"/>
        <v/>
      </c>
      <c r="BQ390" s="39" t="str">
        <f t="shared" si="263"/>
        <v/>
      </c>
      <c r="BR390" s="39" t="str">
        <f t="shared" si="264"/>
        <v/>
      </c>
      <c r="BS390" s="39" t="str">
        <f t="shared" si="265"/>
        <v/>
      </c>
      <c r="BT390" s="39" t="str">
        <f t="shared" si="266"/>
        <v/>
      </c>
      <c r="BU390" s="39" t="str">
        <f t="shared" si="267"/>
        <v/>
      </c>
      <c r="BV390" s="39" t="str">
        <f t="shared" si="268"/>
        <v/>
      </c>
      <c r="BW390" s="39" t="str">
        <f t="shared" si="269"/>
        <v/>
      </c>
      <c r="BX390" s="39" t="str">
        <f t="shared" si="270"/>
        <v/>
      </c>
      <c r="BY390" s="39" t="str">
        <f t="shared" si="271"/>
        <v/>
      </c>
      <c r="BZ390" s="39" t="str">
        <f t="shared" si="272"/>
        <v/>
      </c>
      <c r="CA390" s="39" t="str">
        <f t="shared" si="273"/>
        <v/>
      </c>
      <c r="CB390" s="39" t="str">
        <f t="shared" si="274"/>
        <v/>
      </c>
      <c r="CC390" s="39" t="str">
        <f t="shared" si="275"/>
        <v/>
      </c>
      <c r="CD390" s="39" t="str">
        <f t="shared" si="276"/>
        <v/>
      </c>
      <c r="CE390" s="39" t="str">
        <f t="shared" si="277"/>
        <v/>
      </c>
      <c r="CF390" s="39" t="str">
        <f t="shared" si="278"/>
        <v/>
      </c>
      <c r="CG390" s="39" t="str">
        <f t="shared" si="279"/>
        <v/>
      </c>
      <c r="CH390" s="39" t="str">
        <f t="shared" si="280"/>
        <v/>
      </c>
      <c r="CI390" s="39" t="str">
        <f t="shared" si="281"/>
        <v/>
      </c>
    </row>
    <row r="391" spans="1:87">
      <c r="A391" s="18"/>
      <c r="B391" s="15" t="str">
        <f>'Gene Table'!E390</f>
        <v>mmu-miR-133b-3p</v>
      </c>
      <c r="C391" s="15" t="str">
        <f>'Gene Table'!B390</f>
        <v>A04</v>
      </c>
      <c r="D391" s="16" t="str">
        <f>IF(SUM('Test Sample Data'!D$3:D$98)&gt;10,IF(AND(ISNUMBER('Test Sample Data'!D390),'Test Sample Data'!D390&lt;$B$1,'Test Sample Data'!D390&gt;0),'Test Sample Data'!D390,$B$1),"")</f>
        <v/>
      </c>
      <c r="E391" s="17" t="str">
        <f>IF(SUM('Test Sample Data'!E$3:E$98)&gt;10,IF(AND(ISNUMBER('Test Sample Data'!E390),'Test Sample Data'!E390&lt;$B$1,'Test Sample Data'!E390&gt;0),'Test Sample Data'!E390,$B$1),"")</f>
        <v/>
      </c>
      <c r="F391" s="17" t="str">
        <f>IF(SUM('Test Sample Data'!F$3:F$98)&gt;10,IF(AND(ISNUMBER('Test Sample Data'!F390),'Test Sample Data'!F390&lt;$B$1,'Test Sample Data'!F390&gt;0),'Test Sample Data'!F390,$B$1),"")</f>
        <v/>
      </c>
      <c r="G391" s="17" t="str">
        <f>IF(SUM('Test Sample Data'!G$3:G$98)&gt;10,IF(AND(ISNUMBER('Test Sample Data'!G390),'Test Sample Data'!G390&lt;$B$1,'Test Sample Data'!G390&gt;0),'Test Sample Data'!G390,$B$1),"")</f>
        <v/>
      </c>
      <c r="H391" s="17" t="str">
        <f>IF(SUM('Test Sample Data'!H$3:H$98)&gt;10,IF(AND(ISNUMBER('Test Sample Data'!H390),'Test Sample Data'!H390&lt;$B$1,'Test Sample Data'!H390&gt;0),'Test Sample Data'!H390,$B$1),"")</f>
        <v/>
      </c>
      <c r="I391" s="17" t="str">
        <f>IF(SUM('Test Sample Data'!I$3:I$98)&gt;10,IF(AND(ISNUMBER('Test Sample Data'!I390),'Test Sample Data'!I390&lt;$B$1,'Test Sample Data'!I390&gt;0),'Test Sample Data'!I390,$B$1),"")</f>
        <v/>
      </c>
      <c r="J391" s="17" t="str">
        <f>IF(SUM('Test Sample Data'!J$3:J$98)&gt;10,IF(AND(ISNUMBER('Test Sample Data'!J390),'Test Sample Data'!J390&lt;$B$1,'Test Sample Data'!J390&gt;0),'Test Sample Data'!J390,$B$1),"")</f>
        <v/>
      </c>
      <c r="K391" s="17" t="str">
        <f>IF(SUM('Test Sample Data'!K$3:K$98)&gt;10,IF(AND(ISNUMBER('Test Sample Data'!K390),'Test Sample Data'!K390&lt;$B$1,'Test Sample Data'!K390&gt;0),'Test Sample Data'!K390,$B$1),"")</f>
        <v/>
      </c>
      <c r="L391" s="17" t="str">
        <f>IF(SUM('Test Sample Data'!L$3:L$98)&gt;10,IF(AND(ISNUMBER('Test Sample Data'!L390),'Test Sample Data'!L390&lt;$B$1,'Test Sample Data'!L390&gt;0),'Test Sample Data'!L390,$B$1),"")</f>
        <v/>
      </c>
      <c r="M391" s="17" t="str">
        <f>IF(SUM('Test Sample Data'!M$3:M$98)&gt;10,IF(AND(ISNUMBER('Test Sample Data'!M390),'Test Sample Data'!M390&lt;$B$1,'Test Sample Data'!M390&gt;0),'Test Sample Data'!M390,$B$1),"")</f>
        <v/>
      </c>
      <c r="N391" s="17" t="str">
        <f>'Gene Table'!E390</f>
        <v>mmu-miR-133b-3p</v>
      </c>
      <c r="O391" s="17" t="str">
        <f>'Gene Table'!B390</f>
        <v>A04</v>
      </c>
      <c r="P391" s="17" t="str">
        <f>IF(SUM('Control Sample Data'!D$3:D$98)&gt;10,IF(AND(ISNUMBER('Control Sample Data'!D390),'Control Sample Data'!D390&lt;$B$1,'Control Sample Data'!D390&gt;0),'Control Sample Data'!D390,$B$1),"")</f>
        <v/>
      </c>
      <c r="Q391" s="17" t="str">
        <f>IF(SUM('Control Sample Data'!E$3:E$98)&gt;10,IF(AND(ISNUMBER('Control Sample Data'!E390),'Control Sample Data'!E390&lt;$B$1,'Control Sample Data'!E390&gt;0),'Control Sample Data'!E390,$B$1),"")</f>
        <v/>
      </c>
      <c r="R391" s="17" t="str">
        <f>IF(SUM('Control Sample Data'!F$3:F$98)&gt;10,IF(AND(ISNUMBER('Control Sample Data'!F390),'Control Sample Data'!F390&lt;$B$1,'Control Sample Data'!F390&gt;0),'Control Sample Data'!F390,$B$1),"")</f>
        <v/>
      </c>
      <c r="S391" s="17" t="str">
        <f>IF(SUM('Control Sample Data'!G$3:G$98)&gt;10,IF(AND(ISNUMBER('Control Sample Data'!G390),'Control Sample Data'!G390&lt;$B$1,'Control Sample Data'!G390&gt;0),'Control Sample Data'!G390,$B$1),"")</f>
        <v/>
      </c>
      <c r="T391" s="17" t="str">
        <f>IF(SUM('Control Sample Data'!H$3:H$98)&gt;10,IF(AND(ISNUMBER('Control Sample Data'!H390),'Control Sample Data'!H390&lt;$B$1,'Control Sample Data'!H390&gt;0),'Control Sample Data'!H390,$B$1),"")</f>
        <v/>
      </c>
      <c r="U391" s="17" t="str">
        <f>IF(SUM('Control Sample Data'!I$3:I$98)&gt;10,IF(AND(ISNUMBER('Control Sample Data'!I390),'Control Sample Data'!I390&lt;$B$1,'Control Sample Data'!I390&gt;0),'Control Sample Data'!I390,$B$1),"")</f>
        <v/>
      </c>
      <c r="V391" s="17" t="str">
        <f>IF(SUM('Control Sample Data'!J$3:J$98)&gt;10,IF(AND(ISNUMBER('Control Sample Data'!J390),'Control Sample Data'!J390&lt;$B$1,'Control Sample Data'!J390&gt;0),'Control Sample Data'!J390,$B$1),"")</f>
        <v/>
      </c>
      <c r="W391" s="17" t="str">
        <f>IF(SUM('Control Sample Data'!K$3:K$98)&gt;10,IF(AND(ISNUMBER('Control Sample Data'!K390),'Control Sample Data'!K390&lt;$B$1,'Control Sample Data'!K390&gt;0),'Control Sample Data'!K390,$B$1),"")</f>
        <v/>
      </c>
      <c r="X391" s="17" t="str">
        <f>IF(SUM('Control Sample Data'!L$3:L$98)&gt;10,IF(AND(ISNUMBER('Control Sample Data'!L390),'Control Sample Data'!L390&lt;$B$1,'Control Sample Data'!L390&gt;0),'Control Sample Data'!L390,$B$1),"")</f>
        <v/>
      </c>
      <c r="Y391" s="17" t="str">
        <f>IF(SUM('Control Sample Data'!M$3:M$98)&gt;10,IF(AND(ISNUMBER('Control Sample Data'!M390),'Control Sample Data'!M390&lt;$B$1,'Control Sample Data'!M390&gt;0),'Control Sample Data'!M390,$B$1),"")</f>
        <v/>
      </c>
      <c r="Z391" s="22" t="str">
        <f>IF(ISERROR(VLOOKUP('Choose Housekeeping Genes'!$C6,Calculations!$C$388:$M$771,2,0)),"",VLOOKUP('Choose Housekeeping Genes'!$C6,Calculations!$C$388:$M$771,2,0))</f>
        <v/>
      </c>
      <c r="AA391" s="22" t="str">
        <f>IF(ISERROR(VLOOKUP('Choose Housekeeping Genes'!$C6,Calculations!$C$388:$M$771,3,0)),"",VLOOKUP('Choose Housekeeping Genes'!$C6,Calculations!$C$388:$M$771,3,0))</f>
        <v/>
      </c>
      <c r="AB391" s="22" t="str">
        <f>IF(ISERROR(VLOOKUP('Choose Housekeeping Genes'!$C6,Calculations!$C$388:$M$771,4,0)),"",VLOOKUP('Choose Housekeeping Genes'!$C6,Calculations!$C$388:$M$771,4,0))</f>
        <v/>
      </c>
      <c r="AC391" s="22" t="str">
        <f>IF(ISERROR(VLOOKUP('Choose Housekeeping Genes'!$C6,Calculations!$C$388:$M$771,5,0)),"",VLOOKUP('Choose Housekeeping Genes'!$C6,Calculations!$C$388:$M$771,5,0))</f>
        <v/>
      </c>
      <c r="AD391" s="22" t="str">
        <f>IF(ISERROR(VLOOKUP('Choose Housekeeping Genes'!$C6,Calculations!$C$388:$M$771,6,0)),"",VLOOKUP('Choose Housekeeping Genes'!$C6,Calculations!$C$388:$M$771,6,0))</f>
        <v/>
      </c>
      <c r="AE391" s="22" t="str">
        <f>IF(ISERROR(VLOOKUP('Choose Housekeeping Genes'!$C6,Calculations!$C$388:$M$771,7,0)),"",VLOOKUP('Choose Housekeeping Genes'!$C6,Calculations!$C$388:$M$771,7,0))</f>
        <v/>
      </c>
      <c r="AF391" s="22" t="str">
        <f>IF(ISERROR(VLOOKUP('Choose Housekeeping Genes'!$C6,Calculations!$C$388:$M$771,8,0)),"",VLOOKUP('Choose Housekeeping Genes'!$C6,Calculations!$C$388:$M$771,8,0))</f>
        <v/>
      </c>
      <c r="AG391" s="22" t="str">
        <f>IF(ISERROR(VLOOKUP('Choose Housekeeping Genes'!$C6,Calculations!$C$388:$M$771,9,0)),"",VLOOKUP('Choose Housekeeping Genes'!$C6,Calculations!$C$388:$M$771,9,0))</f>
        <v/>
      </c>
      <c r="AH391" s="22" t="str">
        <f>IF(ISERROR(VLOOKUP('Choose Housekeeping Genes'!$C6,Calculations!$C$388:$M$771,10,0)),"",VLOOKUP('Choose Housekeeping Genes'!$C6,Calculations!$C$388:$M$771,10,0))</f>
        <v/>
      </c>
      <c r="AI391" s="22" t="str">
        <f>IF(ISERROR(VLOOKUP('Choose Housekeeping Genes'!$C6,Calculations!$C$388:$M$771,11,0)),"",VLOOKUP('Choose Housekeeping Genes'!$C6,Calculations!$C$388:$M$771,11,0))</f>
        <v/>
      </c>
      <c r="AJ391" s="22" t="str">
        <f>IF(ISERROR(VLOOKUP('Choose Housekeeping Genes'!$C6,Calculations!$C$388:$Y$771,14,0)),"",VLOOKUP('Choose Housekeeping Genes'!$C6,Calculations!$C$388:$Y$771,14,0))</f>
        <v/>
      </c>
      <c r="AK391" s="22" t="str">
        <f>IF(ISERROR(VLOOKUP('Choose Housekeeping Genes'!$C6,Calculations!$C$388:$Y$771,15,0)),"",VLOOKUP('Choose Housekeeping Genes'!$C6,Calculations!$C$388:$Y$771,15,0))</f>
        <v/>
      </c>
      <c r="AL391" s="22" t="str">
        <f>IF(ISERROR(VLOOKUP('Choose Housekeeping Genes'!$C6,Calculations!$C$388:$Y$771,16,0)),"",VLOOKUP('Choose Housekeeping Genes'!$C6,Calculations!$C$388:$Y$771,16,0))</f>
        <v/>
      </c>
      <c r="AM391" s="22" t="str">
        <f>IF(ISERROR(VLOOKUP('Choose Housekeeping Genes'!$C6,Calculations!$C$388:$Y$771,17,0)),"",VLOOKUP('Choose Housekeeping Genes'!$C6,Calculations!$C$388:$Y$771,17,0))</f>
        <v/>
      </c>
      <c r="AN391" s="22" t="str">
        <f>IF(ISERROR(VLOOKUP('Choose Housekeeping Genes'!$C6,Calculations!$C$388:$Y$771,18,0)),"",VLOOKUP('Choose Housekeeping Genes'!$C6,Calculations!$C$388:$Y$771,18,0))</f>
        <v/>
      </c>
      <c r="AO391" s="22" t="str">
        <f>IF(ISERROR(VLOOKUP('Choose Housekeeping Genes'!$C6,Calculations!$C$388:$Y$771,19,0)),"",VLOOKUP('Choose Housekeeping Genes'!$C6,Calculations!$C$388:$Y$771,19,0))</f>
        <v/>
      </c>
      <c r="AP391" s="22" t="str">
        <f>IF(ISERROR(VLOOKUP('Choose Housekeeping Genes'!$C6,Calculations!$C$388:$Y$771,20,0)),"",VLOOKUP('Choose Housekeeping Genes'!$C6,Calculations!$C$388:$Y$771,20,0))</f>
        <v/>
      </c>
      <c r="AQ391" s="22" t="str">
        <f>IF(ISERROR(VLOOKUP('Choose Housekeeping Genes'!$C6,Calculations!$C$388:$Y$771,21,0)),"",VLOOKUP('Choose Housekeeping Genes'!$C6,Calculations!$C$388:$Y$771,21,0))</f>
        <v/>
      </c>
      <c r="AR391" s="22" t="str">
        <f>IF(ISERROR(VLOOKUP('Choose Housekeeping Genes'!$C6,Calculations!$C$388:$Y$771,22,0)),"",VLOOKUP('Choose Housekeeping Genes'!$C6,Calculations!$C$388:$Y$771,22,0))</f>
        <v/>
      </c>
      <c r="AS391" s="22" t="str">
        <f>IF(ISERROR(VLOOKUP('Choose Housekeeping Genes'!$C6,Calculations!$C$388:$Y$771,23,0)),"",VLOOKUP('Choose Housekeeping Genes'!$C6,Calculations!$C$388:$Y$771,23,0))</f>
        <v/>
      </c>
      <c r="AT391" s="36" t="str">
        <f t="shared" si="282"/>
        <v/>
      </c>
      <c r="AU391" s="36" t="str">
        <f t="shared" si="283"/>
        <v/>
      </c>
      <c r="AV391" s="36" t="str">
        <f t="shared" si="284"/>
        <v/>
      </c>
      <c r="AW391" s="36" t="str">
        <f t="shared" si="285"/>
        <v/>
      </c>
      <c r="AX391" s="36" t="str">
        <f t="shared" si="286"/>
        <v/>
      </c>
      <c r="AY391" s="36" t="str">
        <f t="shared" si="287"/>
        <v/>
      </c>
      <c r="AZ391" s="36" t="str">
        <f t="shared" si="288"/>
        <v/>
      </c>
      <c r="BA391" s="36" t="str">
        <f t="shared" si="289"/>
        <v/>
      </c>
      <c r="BB391" s="36" t="str">
        <f t="shared" si="290"/>
        <v/>
      </c>
      <c r="BC391" s="36" t="str">
        <f t="shared" si="291"/>
        <v/>
      </c>
      <c r="BD391" s="36" t="str">
        <f t="shared" si="292"/>
        <v/>
      </c>
      <c r="BE391" s="36" t="str">
        <f t="shared" si="293"/>
        <v/>
      </c>
      <c r="BF391" s="36" t="str">
        <f t="shared" si="294"/>
        <v/>
      </c>
      <c r="BG391" s="36" t="str">
        <f t="shared" si="295"/>
        <v/>
      </c>
      <c r="BH391" s="36" t="str">
        <f t="shared" si="296"/>
        <v/>
      </c>
      <c r="BI391" s="36" t="str">
        <f t="shared" si="297"/>
        <v/>
      </c>
      <c r="BJ391" s="36" t="str">
        <f t="shared" si="298"/>
        <v/>
      </c>
      <c r="BK391" s="36" t="str">
        <f t="shared" si="299"/>
        <v/>
      </c>
      <c r="BL391" s="36" t="str">
        <f t="shared" si="300"/>
        <v/>
      </c>
      <c r="BM391" s="36" t="str">
        <f t="shared" si="301"/>
        <v/>
      </c>
      <c r="BN391" s="38" t="e">
        <f t="shared" si="260"/>
        <v>#DIV/0!</v>
      </c>
      <c r="BO391" s="38" t="e">
        <f t="shared" si="261"/>
        <v>#DIV/0!</v>
      </c>
      <c r="BP391" s="39" t="str">
        <f t="shared" si="262"/>
        <v/>
      </c>
      <c r="BQ391" s="39" t="str">
        <f t="shared" si="263"/>
        <v/>
      </c>
      <c r="BR391" s="39" t="str">
        <f t="shared" si="264"/>
        <v/>
      </c>
      <c r="BS391" s="39" t="str">
        <f t="shared" si="265"/>
        <v/>
      </c>
      <c r="BT391" s="39" t="str">
        <f t="shared" si="266"/>
        <v/>
      </c>
      <c r="BU391" s="39" t="str">
        <f t="shared" si="267"/>
        <v/>
      </c>
      <c r="BV391" s="39" t="str">
        <f t="shared" si="268"/>
        <v/>
      </c>
      <c r="BW391" s="39" t="str">
        <f t="shared" si="269"/>
        <v/>
      </c>
      <c r="BX391" s="39" t="str">
        <f t="shared" si="270"/>
        <v/>
      </c>
      <c r="BY391" s="39" t="str">
        <f t="shared" si="271"/>
        <v/>
      </c>
      <c r="BZ391" s="39" t="str">
        <f t="shared" si="272"/>
        <v/>
      </c>
      <c r="CA391" s="39" t="str">
        <f t="shared" si="273"/>
        <v/>
      </c>
      <c r="CB391" s="39" t="str">
        <f t="shared" si="274"/>
        <v/>
      </c>
      <c r="CC391" s="39" t="str">
        <f t="shared" si="275"/>
        <v/>
      </c>
      <c r="CD391" s="39" t="str">
        <f t="shared" si="276"/>
        <v/>
      </c>
      <c r="CE391" s="39" t="str">
        <f t="shared" si="277"/>
        <v/>
      </c>
      <c r="CF391" s="39" t="str">
        <f t="shared" si="278"/>
        <v/>
      </c>
      <c r="CG391" s="39" t="str">
        <f t="shared" si="279"/>
        <v/>
      </c>
      <c r="CH391" s="39" t="str">
        <f t="shared" si="280"/>
        <v/>
      </c>
      <c r="CI391" s="39" t="str">
        <f t="shared" si="281"/>
        <v/>
      </c>
    </row>
    <row r="392" spans="1:87">
      <c r="A392" s="18"/>
      <c r="B392" s="15" t="str">
        <f>'Gene Table'!E391</f>
        <v>mmu-miR-1942</v>
      </c>
      <c r="C392" s="15" t="str">
        <f>'Gene Table'!B391</f>
        <v>A05</v>
      </c>
      <c r="D392" s="16" t="str">
        <f>IF(SUM('Test Sample Data'!D$3:D$98)&gt;10,IF(AND(ISNUMBER('Test Sample Data'!D391),'Test Sample Data'!D391&lt;$B$1,'Test Sample Data'!D391&gt;0),'Test Sample Data'!D391,$B$1),"")</f>
        <v/>
      </c>
      <c r="E392" s="17" t="str">
        <f>IF(SUM('Test Sample Data'!E$3:E$98)&gt;10,IF(AND(ISNUMBER('Test Sample Data'!E391),'Test Sample Data'!E391&lt;$B$1,'Test Sample Data'!E391&gt;0),'Test Sample Data'!E391,$B$1),"")</f>
        <v/>
      </c>
      <c r="F392" s="17" t="str">
        <f>IF(SUM('Test Sample Data'!F$3:F$98)&gt;10,IF(AND(ISNUMBER('Test Sample Data'!F391),'Test Sample Data'!F391&lt;$B$1,'Test Sample Data'!F391&gt;0),'Test Sample Data'!F391,$B$1),"")</f>
        <v/>
      </c>
      <c r="G392" s="17" t="str">
        <f>IF(SUM('Test Sample Data'!G$3:G$98)&gt;10,IF(AND(ISNUMBER('Test Sample Data'!G391),'Test Sample Data'!G391&lt;$B$1,'Test Sample Data'!G391&gt;0),'Test Sample Data'!G391,$B$1),"")</f>
        <v/>
      </c>
      <c r="H392" s="17" t="str">
        <f>IF(SUM('Test Sample Data'!H$3:H$98)&gt;10,IF(AND(ISNUMBER('Test Sample Data'!H391),'Test Sample Data'!H391&lt;$B$1,'Test Sample Data'!H391&gt;0),'Test Sample Data'!H391,$B$1),"")</f>
        <v/>
      </c>
      <c r="I392" s="17" t="str">
        <f>IF(SUM('Test Sample Data'!I$3:I$98)&gt;10,IF(AND(ISNUMBER('Test Sample Data'!I391),'Test Sample Data'!I391&lt;$B$1,'Test Sample Data'!I391&gt;0),'Test Sample Data'!I391,$B$1),"")</f>
        <v/>
      </c>
      <c r="J392" s="17" t="str">
        <f>IF(SUM('Test Sample Data'!J$3:J$98)&gt;10,IF(AND(ISNUMBER('Test Sample Data'!J391),'Test Sample Data'!J391&lt;$B$1,'Test Sample Data'!J391&gt;0),'Test Sample Data'!J391,$B$1),"")</f>
        <v/>
      </c>
      <c r="K392" s="17" t="str">
        <f>IF(SUM('Test Sample Data'!K$3:K$98)&gt;10,IF(AND(ISNUMBER('Test Sample Data'!K391),'Test Sample Data'!K391&lt;$B$1,'Test Sample Data'!K391&gt;0),'Test Sample Data'!K391,$B$1),"")</f>
        <v/>
      </c>
      <c r="L392" s="17" t="str">
        <f>IF(SUM('Test Sample Data'!L$3:L$98)&gt;10,IF(AND(ISNUMBER('Test Sample Data'!L391),'Test Sample Data'!L391&lt;$B$1,'Test Sample Data'!L391&gt;0),'Test Sample Data'!L391,$B$1),"")</f>
        <v/>
      </c>
      <c r="M392" s="17" t="str">
        <f>IF(SUM('Test Sample Data'!M$3:M$98)&gt;10,IF(AND(ISNUMBER('Test Sample Data'!M391),'Test Sample Data'!M391&lt;$B$1,'Test Sample Data'!M391&gt;0),'Test Sample Data'!M391,$B$1),"")</f>
        <v/>
      </c>
      <c r="N392" s="17" t="str">
        <f>'Gene Table'!E391</f>
        <v>mmu-miR-1942</v>
      </c>
      <c r="O392" s="17" t="str">
        <f>'Gene Table'!B391</f>
        <v>A05</v>
      </c>
      <c r="P392" s="17" t="str">
        <f>IF(SUM('Control Sample Data'!D$3:D$98)&gt;10,IF(AND(ISNUMBER('Control Sample Data'!D391),'Control Sample Data'!D391&lt;$B$1,'Control Sample Data'!D391&gt;0),'Control Sample Data'!D391,$B$1),"")</f>
        <v/>
      </c>
      <c r="Q392" s="17" t="str">
        <f>IF(SUM('Control Sample Data'!E$3:E$98)&gt;10,IF(AND(ISNUMBER('Control Sample Data'!E391),'Control Sample Data'!E391&lt;$B$1,'Control Sample Data'!E391&gt;0),'Control Sample Data'!E391,$B$1),"")</f>
        <v/>
      </c>
      <c r="R392" s="17" t="str">
        <f>IF(SUM('Control Sample Data'!F$3:F$98)&gt;10,IF(AND(ISNUMBER('Control Sample Data'!F391),'Control Sample Data'!F391&lt;$B$1,'Control Sample Data'!F391&gt;0),'Control Sample Data'!F391,$B$1),"")</f>
        <v/>
      </c>
      <c r="S392" s="17" t="str">
        <f>IF(SUM('Control Sample Data'!G$3:G$98)&gt;10,IF(AND(ISNUMBER('Control Sample Data'!G391),'Control Sample Data'!G391&lt;$B$1,'Control Sample Data'!G391&gt;0),'Control Sample Data'!G391,$B$1),"")</f>
        <v/>
      </c>
      <c r="T392" s="17" t="str">
        <f>IF(SUM('Control Sample Data'!H$3:H$98)&gt;10,IF(AND(ISNUMBER('Control Sample Data'!H391),'Control Sample Data'!H391&lt;$B$1,'Control Sample Data'!H391&gt;0),'Control Sample Data'!H391,$B$1),"")</f>
        <v/>
      </c>
      <c r="U392" s="17" t="str">
        <f>IF(SUM('Control Sample Data'!I$3:I$98)&gt;10,IF(AND(ISNUMBER('Control Sample Data'!I391),'Control Sample Data'!I391&lt;$B$1,'Control Sample Data'!I391&gt;0),'Control Sample Data'!I391,$B$1),"")</f>
        <v/>
      </c>
      <c r="V392" s="17" t="str">
        <f>IF(SUM('Control Sample Data'!J$3:J$98)&gt;10,IF(AND(ISNUMBER('Control Sample Data'!J391),'Control Sample Data'!J391&lt;$B$1,'Control Sample Data'!J391&gt;0),'Control Sample Data'!J391,$B$1),"")</f>
        <v/>
      </c>
      <c r="W392" s="17" t="str">
        <f>IF(SUM('Control Sample Data'!K$3:K$98)&gt;10,IF(AND(ISNUMBER('Control Sample Data'!K391),'Control Sample Data'!K391&lt;$B$1,'Control Sample Data'!K391&gt;0),'Control Sample Data'!K391,$B$1),"")</f>
        <v/>
      </c>
      <c r="X392" s="17" t="str">
        <f>IF(SUM('Control Sample Data'!L$3:L$98)&gt;10,IF(AND(ISNUMBER('Control Sample Data'!L391),'Control Sample Data'!L391&lt;$B$1,'Control Sample Data'!L391&gt;0),'Control Sample Data'!L391,$B$1),"")</f>
        <v/>
      </c>
      <c r="Y392" s="17" t="str">
        <f>IF(SUM('Control Sample Data'!M$3:M$98)&gt;10,IF(AND(ISNUMBER('Control Sample Data'!M391),'Control Sample Data'!M391&lt;$B$1,'Control Sample Data'!M391&gt;0),'Control Sample Data'!M391,$B$1),"")</f>
        <v/>
      </c>
      <c r="Z392" s="22" t="str">
        <f>IF(ISERROR(VLOOKUP('Choose Housekeeping Genes'!$C7,Calculations!$C$388:$M$771,2,0)),"",VLOOKUP('Choose Housekeeping Genes'!$C7,Calculations!$C$388:$M$771,2,0))</f>
        <v/>
      </c>
      <c r="AA392" s="22" t="str">
        <f>IF(ISERROR(VLOOKUP('Choose Housekeeping Genes'!$C7,Calculations!$C$388:$M$771,3,0)),"",VLOOKUP('Choose Housekeeping Genes'!$C7,Calculations!$C$388:$M$771,3,0))</f>
        <v/>
      </c>
      <c r="AB392" s="22" t="str">
        <f>IF(ISERROR(VLOOKUP('Choose Housekeeping Genes'!$C7,Calculations!$C$388:$M$771,4,0)),"",VLOOKUP('Choose Housekeeping Genes'!$C7,Calculations!$C$388:$M$771,4,0))</f>
        <v/>
      </c>
      <c r="AC392" s="22" t="str">
        <f>IF(ISERROR(VLOOKUP('Choose Housekeeping Genes'!$C7,Calculations!$C$388:$M$771,5,0)),"",VLOOKUP('Choose Housekeeping Genes'!$C7,Calculations!$C$388:$M$771,5,0))</f>
        <v/>
      </c>
      <c r="AD392" s="22" t="str">
        <f>IF(ISERROR(VLOOKUP('Choose Housekeeping Genes'!$C7,Calculations!$C$388:$M$771,6,0)),"",VLOOKUP('Choose Housekeeping Genes'!$C7,Calculations!$C$388:$M$771,6,0))</f>
        <v/>
      </c>
      <c r="AE392" s="22" t="str">
        <f>IF(ISERROR(VLOOKUP('Choose Housekeeping Genes'!$C7,Calculations!$C$388:$M$771,7,0)),"",VLOOKUP('Choose Housekeeping Genes'!$C7,Calculations!$C$388:$M$771,7,0))</f>
        <v/>
      </c>
      <c r="AF392" s="22" t="str">
        <f>IF(ISERROR(VLOOKUP('Choose Housekeeping Genes'!$C7,Calculations!$C$388:$M$771,8,0)),"",VLOOKUP('Choose Housekeeping Genes'!$C7,Calculations!$C$388:$M$771,8,0))</f>
        <v/>
      </c>
      <c r="AG392" s="22" t="str">
        <f>IF(ISERROR(VLOOKUP('Choose Housekeeping Genes'!$C7,Calculations!$C$388:$M$771,9,0)),"",VLOOKUP('Choose Housekeeping Genes'!$C7,Calculations!$C$388:$M$771,9,0))</f>
        <v/>
      </c>
      <c r="AH392" s="22" t="str">
        <f>IF(ISERROR(VLOOKUP('Choose Housekeeping Genes'!$C7,Calculations!$C$388:$M$771,10,0)),"",VLOOKUP('Choose Housekeeping Genes'!$C7,Calculations!$C$388:$M$771,10,0))</f>
        <v/>
      </c>
      <c r="AI392" s="22" t="str">
        <f>IF(ISERROR(VLOOKUP('Choose Housekeeping Genes'!$C7,Calculations!$C$388:$M$771,11,0)),"",VLOOKUP('Choose Housekeeping Genes'!$C7,Calculations!$C$388:$M$771,11,0))</f>
        <v/>
      </c>
      <c r="AJ392" s="22" t="str">
        <f>IF(ISERROR(VLOOKUP('Choose Housekeeping Genes'!$C7,Calculations!$C$388:$Y$771,14,0)),"",VLOOKUP('Choose Housekeeping Genes'!$C7,Calculations!$C$388:$Y$771,14,0))</f>
        <v/>
      </c>
      <c r="AK392" s="22" t="str">
        <f>IF(ISERROR(VLOOKUP('Choose Housekeeping Genes'!$C7,Calculations!$C$388:$Y$771,15,0)),"",VLOOKUP('Choose Housekeeping Genes'!$C7,Calculations!$C$388:$Y$771,15,0))</f>
        <v/>
      </c>
      <c r="AL392" s="22" t="str">
        <f>IF(ISERROR(VLOOKUP('Choose Housekeeping Genes'!$C7,Calculations!$C$388:$Y$771,16,0)),"",VLOOKUP('Choose Housekeeping Genes'!$C7,Calculations!$C$388:$Y$771,16,0))</f>
        <v/>
      </c>
      <c r="AM392" s="22" t="str">
        <f>IF(ISERROR(VLOOKUP('Choose Housekeeping Genes'!$C7,Calculations!$C$388:$Y$771,17,0)),"",VLOOKUP('Choose Housekeeping Genes'!$C7,Calculations!$C$388:$Y$771,17,0))</f>
        <v/>
      </c>
      <c r="AN392" s="22" t="str">
        <f>IF(ISERROR(VLOOKUP('Choose Housekeeping Genes'!$C7,Calculations!$C$388:$Y$771,18,0)),"",VLOOKUP('Choose Housekeeping Genes'!$C7,Calculations!$C$388:$Y$771,18,0))</f>
        <v/>
      </c>
      <c r="AO392" s="22" t="str">
        <f>IF(ISERROR(VLOOKUP('Choose Housekeeping Genes'!$C7,Calculations!$C$388:$Y$771,19,0)),"",VLOOKUP('Choose Housekeeping Genes'!$C7,Calculations!$C$388:$Y$771,19,0))</f>
        <v/>
      </c>
      <c r="AP392" s="22" t="str">
        <f>IF(ISERROR(VLOOKUP('Choose Housekeeping Genes'!$C7,Calculations!$C$388:$Y$771,20,0)),"",VLOOKUP('Choose Housekeeping Genes'!$C7,Calculations!$C$388:$Y$771,20,0))</f>
        <v/>
      </c>
      <c r="AQ392" s="22" t="str">
        <f>IF(ISERROR(VLOOKUP('Choose Housekeeping Genes'!$C7,Calculations!$C$388:$Y$771,21,0)),"",VLOOKUP('Choose Housekeeping Genes'!$C7,Calculations!$C$388:$Y$771,21,0))</f>
        <v/>
      </c>
      <c r="AR392" s="22" t="str">
        <f>IF(ISERROR(VLOOKUP('Choose Housekeeping Genes'!$C7,Calculations!$C$388:$Y$771,22,0)),"",VLOOKUP('Choose Housekeeping Genes'!$C7,Calculations!$C$388:$Y$771,22,0))</f>
        <v/>
      </c>
      <c r="AS392" s="22" t="str">
        <f>IF(ISERROR(VLOOKUP('Choose Housekeeping Genes'!$C7,Calculations!$C$388:$Y$771,23,0)),"",VLOOKUP('Choose Housekeeping Genes'!$C7,Calculations!$C$388:$Y$771,23,0))</f>
        <v/>
      </c>
      <c r="AT392" s="36" t="str">
        <f t="shared" si="282"/>
        <v/>
      </c>
      <c r="AU392" s="36" t="str">
        <f t="shared" si="283"/>
        <v/>
      </c>
      <c r="AV392" s="36" t="str">
        <f t="shared" si="284"/>
        <v/>
      </c>
      <c r="AW392" s="36" t="str">
        <f t="shared" si="285"/>
        <v/>
      </c>
      <c r="AX392" s="36" t="str">
        <f t="shared" si="286"/>
        <v/>
      </c>
      <c r="AY392" s="36" t="str">
        <f t="shared" si="287"/>
        <v/>
      </c>
      <c r="AZ392" s="36" t="str">
        <f t="shared" si="288"/>
        <v/>
      </c>
      <c r="BA392" s="36" t="str">
        <f t="shared" si="289"/>
        <v/>
      </c>
      <c r="BB392" s="36" t="str">
        <f t="shared" si="290"/>
        <v/>
      </c>
      <c r="BC392" s="36" t="str">
        <f t="shared" si="291"/>
        <v/>
      </c>
      <c r="BD392" s="36" t="str">
        <f t="shared" si="292"/>
        <v/>
      </c>
      <c r="BE392" s="36" t="str">
        <f t="shared" si="293"/>
        <v/>
      </c>
      <c r="BF392" s="36" t="str">
        <f t="shared" si="294"/>
        <v/>
      </c>
      <c r="BG392" s="36" t="str">
        <f t="shared" si="295"/>
        <v/>
      </c>
      <c r="BH392" s="36" t="str">
        <f t="shared" si="296"/>
        <v/>
      </c>
      <c r="BI392" s="36" t="str">
        <f t="shared" si="297"/>
        <v/>
      </c>
      <c r="BJ392" s="36" t="str">
        <f t="shared" si="298"/>
        <v/>
      </c>
      <c r="BK392" s="36" t="str">
        <f t="shared" si="299"/>
        <v/>
      </c>
      <c r="BL392" s="36" t="str">
        <f t="shared" si="300"/>
        <v/>
      </c>
      <c r="BM392" s="36" t="str">
        <f t="shared" si="301"/>
        <v/>
      </c>
      <c r="BN392" s="38" t="e">
        <f t="shared" si="260"/>
        <v>#DIV/0!</v>
      </c>
      <c r="BO392" s="38" t="e">
        <f t="shared" si="261"/>
        <v>#DIV/0!</v>
      </c>
      <c r="BP392" s="39" t="str">
        <f t="shared" si="262"/>
        <v/>
      </c>
      <c r="BQ392" s="39" t="str">
        <f t="shared" si="263"/>
        <v/>
      </c>
      <c r="BR392" s="39" t="str">
        <f t="shared" si="264"/>
        <v/>
      </c>
      <c r="BS392" s="39" t="str">
        <f t="shared" si="265"/>
        <v/>
      </c>
      <c r="BT392" s="39" t="str">
        <f t="shared" si="266"/>
        <v/>
      </c>
      <c r="BU392" s="39" t="str">
        <f t="shared" si="267"/>
        <v/>
      </c>
      <c r="BV392" s="39" t="str">
        <f t="shared" si="268"/>
        <v/>
      </c>
      <c r="BW392" s="39" t="str">
        <f t="shared" si="269"/>
        <v/>
      </c>
      <c r="BX392" s="39" t="str">
        <f t="shared" si="270"/>
        <v/>
      </c>
      <c r="BY392" s="39" t="str">
        <f t="shared" si="271"/>
        <v/>
      </c>
      <c r="BZ392" s="39" t="str">
        <f t="shared" si="272"/>
        <v/>
      </c>
      <c r="CA392" s="39" t="str">
        <f t="shared" si="273"/>
        <v/>
      </c>
      <c r="CB392" s="39" t="str">
        <f t="shared" si="274"/>
        <v/>
      </c>
      <c r="CC392" s="39" t="str">
        <f t="shared" si="275"/>
        <v/>
      </c>
      <c r="CD392" s="39" t="str">
        <f t="shared" si="276"/>
        <v/>
      </c>
      <c r="CE392" s="39" t="str">
        <f t="shared" si="277"/>
        <v/>
      </c>
      <c r="CF392" s="39" t="str">
        <f t="shared" si="278"/>
        <v/>
      </c>
      <c r="CG392" s="39" t="str">
        <f t="shared" si="279"/>
        <v/>
      </c>
      <c r="CH392" s="39" t="str">
        <f t="shared" si="280"/>
        <v/>
      </c>
      <c r="CI392" s="39" t="str">
        <f t="shared" si="281"/>
        <v/>
      </c>
    </row>
    <row r="393" spans="1:87">
      <c r="A393" s="18"/>
      <c r="B393" s="15" t="str">
        <f>'Gene Table'!E392</f>
        <v>mmu-miR-135a-5p</v>
      </c>
      <c r="C393" s="15" t="str">
        <f>'Gene Table'!B392</f>
        <v>A06</v>
      </c>
      <c r="D393" s="16" t="str">
        <f>IF(SUM('Test Sample Data'!D$3:D$98)&gt;10,IF(AND(ISNUMBER('Test Sample Data'!D392),'Test Sample Data'!D392&lt;$B$1,'Test Sample Data'!D392&gt;0),'Test Sample Data'!D392,$B$1),"")</f>
        <v/>
      </c>
      <c r="E393" s="17" t="str">
        <f>IF(SUM('Test Sample Data'!E$3:E$98)&gt;10,IF(AND(ISNUMBER('Test Sample Data'!E392),'Test Sample Data'!E392&lt;$B$1,'Test Sample Data'!E392&gt;0),'Test Sample Data'!E392,$B$1),"")</f>
        <v/>
      </c>
      <c r="F393" s="17" t="str">
        <f>IF(SUM('Test Sample Data'!F$3:F$98)&gt;10,IF(AND(ISNUMBER('Test Sample Data'!F392),'Test Sample Data'!F392&lt;$B$1,'Test Sample Data'!F392&gt;0),'Test Sample Data'!F392,$B$1),"")</f>
        <v/>
      </c>
      <c r="G393" s="17" t="str">
        <f>IF(SUM('Test Sample Data'!G$3:G$98)&gt;10,IF(AND(ISNUMBER('Test Sample Data'!G392),'Test Sample Data'!G392&lt;$B$1,'Test Sample Data'!G392&gt;0),'Test Sample Data'!G392,$B$1),"")</f>
        <v/>
      </c>
      <c r="H393" s="17" t="str">
        <f>IF(SUM('Test Sample Data'!H$3:H$98)&gt;10,IF(AND(ISNUMBER('Test Sample Data'!H392),'Test Sample Data'!H392&lt;$B$1,'Test Sample Data'!H392&gt;0),'Test Sample Data'!H392,$B$1),"")</f>
        <v/>
      </c>
      <c r="I393" s="17" t="str">
        <f>IF(SUM('Test Sample Data'!I$3:I$98)&gt;10,IF(AND(ISNUMBER('Test Sample Data'!I392),'Test Sample Data'!I392&lt;$B$1,'Test Sample Data'!I392&gt;0),'Test Sample Data'!I392,$B$1),"")</f>
        <v/>
      </c>
      <c r="J393" s="17" t="str">
        <f>IF(SUM('Test Sample Data'!J$3:J$98)&gt;10,IF(AND(ISNUMBER('Test Sample Data'!J392),'Test Sample Data'!J392&lt;$B$1,'Test Sample Data'!J392&gt;0),'Test Sample Data'!J392,$B$1),"")</f>
        <v/>
      </c>
      <c r="K393" s="17" t="str">
        <f>IF(SUM('Test Sample Data'!K$3:K$98)&gt;10,IF(AND(ISNUMBER('Test Sample Data'!K392),'Test Sample Data'!K392&lt;$B$1,'Test Sample Data'!K392&gt;0),'Test Sample Data'!K392,$B$1),"")</f>
        <v/>
      </c>
      <c r="L393" s="17" t="str">
        <f>IF(SUM('Test Sample Data'!L$3:L$98)&gt;10,IF(AND(ISNUMBER('Test Sample Data'!L392),'Test Sample Data'!L392&lt;$B$1,'Test Sample Data'!L392&gt;0),'Test Sample Data'!L392,$B$1),"")</f>
        <v/>
      </c>
      <c r="M393" s="17" t="str">
        <f>IF(SUM('Test Sample Data'!M$3:M$98)&gt;10,IF(AND(ISNUMBER('Test Sample Data'!M392),'Test Sample Data'!M392&lt;$B$1,'Test Sample Data'!M392&gt;0),'Test Sample Data'!M392,$B$1),"")</f>
        <v/>
      </c>
      <c r="N393" s="17" t="str">
        <f>'Gene Table'!E392</f>
        <v>mmu-miR-135a-5p</v>
      </c>
      <c r="O393" s="17" t="str">
        <f>'Gene Table'!B392</f>
        <v>A06</v>
      </c>
      <c r="P393" s="17" t="str">
        <f>IF(SUM('Control Sample Data'!D$3:D$98)&gt;10,IF(AND(ISNUMBER('Control Sample Data'!D392),'Control Sample Data'!D392&lt;$B$1,'Control Sample Data'!D392&gt;0),'Control Sample Data'!D392,$B$1),"")</f>
        <v/>
      </c>
      <c r="Q393" s="17" t="str">
        <f>IF(SUM('Control Sample Data'!E$3:E$98)&gt;10,IF(AND(ISNUMBER('Control Sample Data'!E392),'Control Sample Data'!E392&lt;$B$1,'Control Sample Data'!E392&gt;0),'Control Sample Data'!E392,$B$1),"")</f>
        <v/>
      </c>
      <c r="R393" s="17" t="str">
        <f>IF(SUM('Control Sample Data'!F$3:F$98)&gt;10,IF(AND(ISNUMBER('Control Sample Data'!F392),'Control Sample Data'!F392&lt;$B$1,'Control Sample Data'!F392&gt;0),'Control Sample Data'!F392,$B$1),"")</f>
        <v/>
      </c>
      <c r="S393" s="17" t="str">
        <f>IF(SUM('Control Sample Data'!G$3:G$98)&gt;10,IF(AND(ISNUMBER('Control Sample Data'!G392),'Control Sample Data'!G392&lt;$B$1,'Control Sample Data'!G392&gt;0),'Control Sample Data'!G392,$B$1),"")</f>
        <v/>
      </c>
      <c r="T393" s="17" t="str">
        <f>IF(SUM('Control Sample Data'!H$3:H$98)&gt;10,IF(AND(ISNUMBER('Control Sample Data'!H392),'Control Sample Data'!H392&lt;$B$1,'Control Sample Data'!H392&gt;0),'Control Sample Data'!H392,$B$1),"")</f>
        <v/>
      </c>
      <c r="U393" s="17" t="str">
        <f>IF(SUM('Control Sample Data'!I$3:I$98)&gt;10,IF(AND(ISNUMBER('Control Sample Data'!I392),'Control Sample Data'!I392&lt;$B$1,'Control Sample Data'!I392&gt;0),'Control Sample Data'!I392,$B$1),"")</f>
        <v/>
      </c>
      <c r="V393" s="17" t="str">
        <f>IF(SUM('Control Sample Data'!J$3:J$98)&gt;10,IF(AND(ISNUMBER('Control Sample Data'!J392),'Control Sample Data'!J392&lt;$B$1,'Control Sample Data'!J392&gt;0),'Control Sample Data'!J392,$B$1),"")</f>
        <v/>
      </c>
      <c r="W393" s="17" t="str">
        <f>IF(SUM('Control Sample Data'!K$3:K$98)&gt;10,IF(AND(ISNUMBER('Control Sample Data'!K392),'Control Sample Data'!K392&lt;$B$1,'Control Sample Data'!K392&gt;0),'Control Sample Data'!K392,$B$1),"")</f>
        <v/>
      </c>
      <c r="X393" s="17" t="str">
        <f>IF(SUM('Control Sample Data'!L$3:L$98)&gt;10,IF(AND(ISNUMBER('Control Sample Data'!L392),'Control Sample Data'!L392&lt;$B$1,'Control Sample Data'!L392&gt;0),'Control Sample Data'!L392,$B$1),"")</f>
        <v/>
      </c>
      <c r="Y393" s="17" t="str">
        <f>IF(SUM('Control Sample Data'!M$3:M$98)&gt;10,IF(AND(ISNUMBER('Control Sample Data'!M392),'Control Sample Data'!M392&lt;$B$1,'Control Sample Data'!M392&gt;0),'Control Sample Data'!M392,$B$1),"")</f>
        <v/>
      </c>
      <c r="Z393" s="22" t="str">
        <f>IF(ISERROR(VLOOKUP('Choose Housekeeping Genes'!$C8,Calculations!$C$388:$M$771,2,0)),"",VLOOKUP('Choose Housekeeping Genes'!$C8,Calculations!$C$388:$M$771,2,0))</f>
        <v/>
      </c>
      <c r="AA393" s="22" t="str">
        <f>IF(ISERROR(VLOOKUP('Choose Housekeeping Genes'!$C8,Calculations!$C$388:$M$771,3,0)),"",VLOOKUP('Choose Housekeeping Genes'!$C8,Calculations!$C$388:$M$771,3,0))</f>
        <v/>
      </c>
      <c r="AB393" s="22" t="str">
        <f>IF(ISERROR(VLOOKUP('Choose Housekeeping Genes'!$C8,Calculations!$C$388:$M$771,4,0)),"",VLOOKUP('Choose Housekeeping Genes'!$C8,Calculations!$C$388:$M$771,4,0))</f>
        <v/>
      </c>
      <c r="AC393" s="22" t="str">
        <f>IF(ISERROR(VLOOKUP('Choose Housekeeping Genes'!$C8,Calculations!$C$388:$M$771,5,0)),"",VLOOKUP('Choose Housekeeping Genes'!$C8,Calculations!$C$388:$M$771,5,0))</f>
        <v/>
      </c>
      <c r="AD393" s="22" t="str">
        <f>IF(ISERROR(VLOOKUP('Choose Housekeeping Genes'!$C8,Calculations!$C$388:$M$771,6,0)),"",VLOOKUP('Choose Housekeeping Genes'!$C8,Calculations!$C$388:$M$771,6,0))</f>
        <v/>
      </c>
      <c r="AE393" s="22" t="str">
        <f>IF(ISERROR(VLOOKUP('Choose Housekeeping Genes'!$C8,Calculations!$C$388:$M$771,7,0)),"",VLOOKUP('Choose Housekeeping Genes'!$C8,Calculations!$C$388:$M$771,7,0))</f>
        <v/>
      </c>
      <c r="AF393" s="22" t="str">
        <f>IF(ISERROR(VLOOKUP('Choose Housekeeping Genes'!$C8,Calculations!$C$388:$M$771,8,0)),"",VLOOKUP('Choose Housekeeping Genes'!$C8,Calculations!$C$388:$M$771,8,0))</f>
        <v/>
      </c>
      <c r="AG393" s="22" t="str">
        <f>IF(ISERROR(VLOOKUP('Choose Housekeeping Genes'!$C8,Calculations!$C$388:$M$771,9,0)),"",VLOOKUP('Choose Housekeeping Genes'!$C8,Calculations!$C$388:$M$771,9,0))</f>
        <v/>
      </c>
      <c r="AH393" s="22" t="str">
        <f>IF(ISERROR(VLOOKUP('Choose Housekeeping Genes'!$C8,Calculations!$C$388:$M$771,10,0)),"",VLOOKUP('Choose Housekeeping Genes'!$C8,Calculations!$C$388:$M$771,10,0))</f>
        <v/>
      </c>
      <c r="AI393" s="22" t="str">
        <f>IF(ISERROR(VLOOKUP('Choose Housekeeping Genes'!$C8,Calculations!$C$388:$M$771,11,0)),"",VLOOKUP('Choose Housekeeping Genes'!$C8,Calculations!$C$388:$M$771,11,0))</f>
        <v/>
      </c>
      <c r="AJ393" s="22" t="str">
        <f>IF(ISERROR(VLOOKUP('Choose Housekeeping Genes'!$C8,Calculations!$C$388:$Y$771,14,0)),"",VLOOKUP('Choose Housekeeping Genes'!$C8,Calculations!$C$388:$Y$771,14,0))</f>
        <v/>
      </c>
      <c r="AK393" s="22" t="str">
        <f>IF(ISERROR(VLOOKUP('Choose Housekeeping Genes'!$C8,Calculations!$C$388:$Y$771,15,0)),"",VLOOKUP('Choose Housekeeping Genes'!$C8,Calculations!$C$388:$Y$771,15,0))</f>
        <v/>
      </c>
      <c r="AL393" s="22" t="str">
        <f>IF(ISERROR(VLOOKUP('Choose Housekeeping Genes'!$C8,Calculations!$C$388:$Y$771,16,0)),"",VLOOKUP('Choose Housekeeping Genes'!$C8,Calculations!$C$388:$Y$771,16,0))</f>
        <v/>
      </c>
      <c r="AM393" s="22" t="str">
        <f>IF(ISERROR(VLOOKUP('Choose Housekeeping Genes'!$C8,Calculations!$C$388:$Y$771,17,0)),"",VLOOKUP('Choose Housekeeping Genes'!$C8,Calculations!$C$388:$Y$771,17,0))</f>
        <v/>
      </c>
      <c r="AN393" s="22" t="str">
        <f>IF(ISERROR(VLOOKUP('Choose Housekeeping Genes'!$C8,Calculations!$C$388:$Y$771,18,0)),"",VLOOKUP('Choose Housekeeping Genes'!$C8,Calculations!$C$388:$Y$771,18,0))</f>
        <v/>
      </c>
      <c r="AO393" s="22" t="str">
        <f>IF(ISERROR(VLOOKUP('Choose Housekeeping Genes'!$C8,Calculations!$C$388:$Y$771,19,0)),"",VLOOKUP('Choose Housekeeping Genes'!$C8,Calculations!$C$388:$Y$771,19,0))</f>
        <v/>
      </c>
      <c r="AP393" s="22" t="str">
        <f>IF(ISERROR(VLOOKUP('Choose Housekeeping Genes'!$C8,Calculations!$C$388:$Y$771,20,0)),"",VLOOKUP('Choose Housekeeping Genes'!$C8,Calculations!$C$388:$Y$771,20,0))</f>
        <v/>
      </c>
      <c r="AQ393" s="22" t="str">
        <f>IF(ISERROR(VLOOKUP('Choose Housekeeping Genes'!$C8,Calculations!$C$388:$Y$771,21,0)),"",VLOOKUP('Choose Housekeeping Genes'!$C8,Calculations!$C$388:$Y$771,21,0))</f>
        <v/>
      </c>
      <c r="AR393" s="22" t="str">
        <f>IF(ISERROR(VLOOKUP('Choose Housekeeping Genes'!$C8,Calculations!$C$388:$Y$771,22,0)),"",VLOOKUP('Choose Housekeeping Genes'!$C8,Calculations!$C$388:$Y$771,22,0))</f>
        <v/>
      </c>
      <c r="AS393" s="22" t="str">
        <f>IF(ISERROR(VLOOKUP('Choose Housekeeping Genes'!$C8,Calculations!$C$388:$Y$771,23,0)),"",VLOOKUP('Choose Housekeeping Genes'!$C8,Calculations!$C$388:$Y$771,23,0))</f>
        <v/>
      </c>
      <c r="AT393" s="36" t="str">
        <f t="shared" si="282"/>
        <v/>
      </c>
      <c r="AU393" s="36" t="str">
        <f t="shared" si="283"/>
        <v/>
      </c>
      <c r="AV393" s="36" t="str">
        <f t="shared" si="284"/>
        <v/>
      </c>
      <c r="AW393" s="36" t="str">
        <f t="shared" si="285"/>
        <v/>
      </c>
      <c r="AX393" s="36" t="str">
        <f t="shared" si="286"/>
        <v/>
      </c>
      <c r="AY393" s="36" t="str">
        <f t="shared" si="287"/>
        <v/>
      </c>
      <c r="AZ393" s="36" t="str">
        <f t="shared" si="288"/>
        <v/>
      </c>
      <c r="BA393" s="36" t="str">
        <f t="shared" si="289"/>
        <v/>
      </c>
      <c r="BB393" s="36" t="str">
        <f t="shared" si="290"/>
        <v/>
      </c>
      <c r="BC393" s="36" t="str">
        <f t="shared" si="291"/>
        <v/>
      </c>
      <c r="BD393" s="36" t="str">
        <f t="shared" si="292"/>
        <v/>
      </c>
      <c r="BE393" s="36" t="str">
        <f t="shared" si="293"/>
        <v/>
      </c>
      <c r="BF393" s="36" t="str">
        <f t="shared" si="294"/>
        <v/>
      </c>
      <c r="BG393" s="36" t="str">
        <f t="shared" si="295"/>
        <v/>
      </c>
      <c r="BH393" s="36" t="str">
        <f t="shared" si="296"/>
        <v/>
      </c>
      <c r="BI393" s="36" t="str">
        <f t="shared" si="297"/>
        <v/>
      </c>
      <c r="BJ393" s="36" t="str">
        <f t="shared" si="298"/>
        <v/>
      </c>
      <c r="BK393" s="36" t="str">
        <f t="shared" si="299"/>
        <v/>
      </c>
      <c r="BL393" s="36" t="str">
        <f t="shared" si="300"/>
        <v/>
      </c>
      <c r="BM393" s="36" t="str">
        <f t="shared" si="301"/>
        <v/>
      </c>
      <c r="BN393" s="38" t="e">
        <f t="shared" si="260"/>
        <v>#DIV/0!</v>
      </c>
      <c r="BO393" s="38" t="e">
        <f t="shared" si="261"/>
        <v>#DIV/0!</v>
      </c>
      <c r="BP393" s="39" t="str">
        <f t="shared" si="262"/>
        <v/>
      </c>
      <c r="BQ393" s="39" t="str">
        <f t="shared" si="263"/>
        <v/>
      </c>
      <c r="BR393" s="39" t="str">
        <f t="shared" si="264"/>
        <v/>
      </c>
      <c r="BS393" s="39" t="str">
        <f t="shared" si="265"/>
        <v/>
      </c>
      <c r="BT393" s="39" t="str">
        <f t="shared" si="266"/>
        <v/>
      </c>
      <c r="BU393" s="39" t="str">
        <f t="shared" si="267"/>
        <v/>
      </c>
      <c r="BV393" s="39" t="str">
        <f t="shared" si="268"/>
        <v/>
      </c>
      <c r="BW393" s="39" t="str">
        <f t="shared" si="269"/>
        <v/>
      </c>
      <c r="BX393" s="39" t="str">
        <f t="shared" si="270"/>
        <v/>
      </c>
      <c r="BY393" s="39" t="str">
        <f t="shared" si="271"/>
        <v/>
      </c>
      <c r="BZ393" s="39" t="str">
        <f t="shared" si="272"/>
        <v/>
      </c>
      <c r="CA393" s="39" t="str">
        <f t="shared" si="273"/>
        <v/>
      </c>
      <c r="CB393" s="39" t="str">
        <f t="shared" si="274"/>
        <v/>
      </c>
      <c r="CC393" s="39" t="str">
        <f t="shared" si="275"/>
        <v/>
      </c>
      <c r="CD393" s="39" t="str">
        <f t="shared" si="276"/>
        <v/>
      </c>
      <c r="CE393" s="39" t="str">
        <f t="shared" si="277"/>
        <v/>
      </c>
      <c r="CF393" s="39" t="str">
        <f t="shared" si="278"/>
        <v/>
      </c>
      <c r="CG393" s="39" t="str">
        <f t="shared" si="279"/>
        <v/>
      </c>
      <c r="CH393" s="39" t="str">
        <f t="shared" si="280"/>
        <v/>
      </c>
      <c r="CI393" s="39" t="str">
        <f t="shared" si="281"/>
        <v/>
      </c>
    </row>
    <row r="394" spans="1:87">
      <c r="A394" s="18"/>
      <c r="B394" s="15" t="str">
        <f>'Gene Table'!E393</f>
        <v>mmu-miR-1944</v>
      </c>
      <c r="C394" s="15" t="str">
        <f>'Gene Table'!B393</f>
        <v>A07</v>
      </c>
      <c r="D394" s="16" t="str">
        <f>IF(SUM('Test Sample Data'!D$3:D$98)&gt;10,IF(AND(ISNUMBER('Test Sample Data'!D393),'Test Sample Data'!D393&lt;$B$1,'Test Sample Data'!D393&gt;0),'Test Sample Data'!D393,$B$1),"")</f>
        <v/>
      </c>
      <c r="E394" s="17" t="str">
        <f>IF(SUM('Test Sample Data'!E$3:E$98)&gt;10,IF(AND(ISNUMBER('Test Sample Data'!E393),'Test Sample Data'!E393&lt;$B$1,'Test Sample Data'!E393&gt;0),'Test Sample Data'!E393,$B$1),"")</f>
        <v/>
      </c>
      <c r="F394" s="17" t="str">
        <f>IF(SUM('Test Sample Data'!F$3:F$98)&gt;10,IF(AND(ISNUMBER('Test Sample Data'!F393),'Test Sample Data'!F393&lt;$B$1,'Test Sample Data'!F393&gt;0),'Test Sample Data'!F393,$B$1),"")</f>
        <v/>
      </c>
      <c r="G394" s="17" t="str">
        <f>IF(SUM('Test Sample Data'!G$3:G$98)&gt;10,IF(AND(ISNUMBER('Test Sample Data'!G393),'Test Sample Data'!G393&lt;$B$1,'Test Sample Data'!G393&gt;0),'Test Sample Data'!G393,$B$1),"")</f>
        <v/>
      </c>
      <c r="H394" s="17" t="str">
        <f>IF(SUM('Test Sample Data'!H$3:H$98)&gt;10,IF(AND(ISNUMBER('Test Sample Data'!H393),'Test Sample Data'!H393&lt;$B$1,'Test Sample Data'!H393&gt;0),'Test Sample Data'!H393,$B$1),"")</f>
        <v/>
      </c>
      <c r="I394" s="17" t="str">
        <f>IF(SUM('Test Sample Data'!I$3:I$98)&gt;10,IF(AND(ISNUMBER('Test Sample Data'!I393),'Test Sample Data'!I393&lt;$B$1,'Test Sample Data'!I393&gt;0),'Test Sample Data'!I393,$B$1),"")</f>
        <v/>
      </c>
      <c r="J394" s="17" t="str">
        <f>IF(SUM('Test Sample Data'!J$3:J$98)&gt;10,IF(AND(ISNUMBER('Test Sample Data'!J393),'Test Sample Data'!J393&lt;$B$1,'Test Sample Data'!J393&gt;0),'Test Sample Data'!J393,$B$1),"")</f>
        <v/>
      </c>
      <c r="K394" s="17" t="str">
        <f>IF(SUM('Test Sample Data'!K$3:K$98)&gt;10,IF(AND(ISNUMBER('Test Sample Data'!K393),'Test Sample Data'!K393&lt;$B$1,'Test Sample Data'!K393&gt;0),'Test Sample Data'!K393,$B$1),"")</f>
        <v/>
      </c>
      <c r="L394" s="17" t="str">
        <f>IF(SUM('Test Sample Data'!L$3:L$98)&gt;10,IF(AND(ISNUMBER('Test Sample Data'!L393),'Test Sample Data'!L393&lt;$B$1,'Test Sample Data'!L393&gt;0),'Test Sample Data'!L393,$B$1),"")</f>
        <v/>
      </c>
      <c r="M394" s="17" t="str">
        <f>IF(SUM('Test Sample Data'!M$3:M$98)&gt;10,IF(AND(ISNUMBER('Test Sample Data'!M393),'Test Sample Data'!M393&lt;$B$1,'Test Sample Data'!M393&gt;0),'Test Sample Data'!M393,$B$1),"")</f>
        <v/>
      </c>
      <c r="N394" s="17" t="str">
        <f>'Gene Table'!E393</f>
        <v>mmu-miR-1944</v>
      </c>
      <c r="O394" s="17" t="str">
        <f>'Gene Table'!B393</f>
        <v>A07</v>
      </c>
      <c r="P394" s="17" t="str">
        <f>IF(SUM('Control Sample Data'!D$3:D$98)&gt;10,IF(AND(ISNUMBER('Control Sample Data'!D393),'Control Sample Data'!D393&lt;$B$1,'Control Sample Data'!D393&gt;0),'Control Sample Data'!D393,$B$1),"")</f>
        <v/>
      </c>
      <c r="Q394" s="17" t="str">
        <f>IF(SUM('Control Sample Data'!E$3:E$98)&gt;10,IF(AND(ISNUMBER('Control Sample Data'!E393),'Control Sample Data'!E393&lt;$B$1,'Control Sample Data'!E393&gt;0),'Control Sample Data'!E393,$B$1),"")</f>
        <v/>
      </c>
      <c r="R394" s="17" t="str">
        <f>IF(SUM('Control Sample Data'!F$3:F$98)&gt;10,IF(AND(ISNUMBER('Control Sample Data'!F393),'Control Sample Data'!F393&lt;$B$1,'Control Sample Data'!F393&gt;0),'Control Sample Data'!F393,$B$1),"")</f>
        <v/>
      </c>
      <c r="S394" s="17" t="str">
        <f>IF(SUM('Control Sample Data'!G$3:G$98)&gt;10,IF(AND(ISNUMBER('Control Sample Data'!G393),'Control Sample Data'!G393&lt;$B$1,'Control Sample Data'!G393&gt;0),'Control Sample Data'!G393,$B$1),"")</f>
        <v/>
      </c>
      <c r="T394" s="17" t="str">
        <f>IF(SUM('Control Sample Data'!H$3:H$98)&gt;10,IF(AND(ISNUMBER('Control Sample Data'!H393),'Control Sample Data'!H393&lt;$B$1,'Control Sample Data'!H393&gt;0),'Control Sample Data'!H393,$B$1),"")</f>
        <v/>
      </c>
      <c r="U394" s="17" t="str">
        <f>IF(SUM('Control Sample Data'!I$3:I$98)&gt;10,IF(AND(ISNUMBER('Control Sample Data'!I393),'Control Sample Data'!I393&lt;$B$1,'Control Sample Data'!I393&gt;0),'Control Sample Data'!I393,$B$1),"")</f>
        <v/>
      </c>
      <c r="V394" s="17" t="str">
        <f>IF(SUM('Control Sample Data'!J$3:J$98)&gt;10,IF(AND(ISNUMBER('Control Sample Data'!J393),'Control Sample Data'!J393&lt;$B$1,'Control Sample Data'!J393&gt;0),'Control Sample Data'!J393,$B$1),"")</f>
        <v/>
      </c>
      <c r="W394" s="17" t="str">
        <f>IF(SUM('Control Sample Data'!K$3:K$98)&gt;10,IF(AND(ISNUMBER('Control Sample Data'!K393),'Control Sample Data'!K393&lt;$B$1,'Control Sample Data'!K393&gt;0),'Control Sample Data'!K393,$B$1),"")</f>
        <v/>
      </c>
      <c r="X394" s="17" t="str">
        <f>IF(SUM('Control Sample Data'!L$3:L$98)&gt;10,IF(AND(ISNUMBER('Control Sample Data'!L393),'Control Sample Data'!L393&lt;$B$1,'Control Sample Data'!L393&gt;0),'Control Sample Data'!L393,$B$1),"")</f>
        <v/>
      </c>
      <c r="Y394" s="17" t="str">
        <f>IF(SUM('Control Sample Data'!M$3:M$98)&gt;10,IF(AND(ISNUMBER('Control Sample Data'!M393),'Control Sample Data'!M393&lt;$B$1,'Control Sample Data'!M393&gt;0),'Control Sample Data'!M393,$B$1),"")</f>
        <v/>
      </c>
      <c r="Z394" s="22" t="str">
        <f>IF(ISERROR(VLOOKUP('Choose Housekeeping Genes'!$C9,Calculations!$C$388:$M$771,2,0)),"",VLOOKUP('Choose Housekeeping Genes'!$C9,Calculations!$C$388:$M$771,2,0))</f>
        <v/>
      </c>
      <c r="AA394" s="22" t="str">
        <f>IF(ISERROR(VLOOKUP('Choose Housekeeping Genes'!$C9,Calculations!$C$388:$M$771,3,0)),"",VLOOKUP('Choose Housekeeping Genes'!$C9,Calculations!$C$388:$M$771,3,0))</f>
        <v/>
      </c>
      <c r="AB394" s="22" t="str">
        <f>IF(ISERROR(VLOOKUP('Choose Housekeeping Genes'!$C9,Calculations!$C$388:$M$771,4,0)),"",VLOOKUP('Choose Housekeeping Genes'!$C9,Calculations!$C$388:$M$771,4,0))</f>
        <v/>
      </c>
      <c r="AC394" s="22" t="str">
        <f>IF(ISERROR(VLOOKUP('Choose Housekeeping Genes'!$C9,Calculations!$C$388:$M$771,5,0)),"",VLOOKUP('Choose Housekeeping Genes'!$C9,Calculations!$C$388:$M$771,5,0))</f>
        <v/>
      </c>
      <c r="AD394" s="22" t="str">
        <f>IF(ISERROR(VLOOKUP('Choose Housekeeping Genes'!$C9,Calculations!$C$388:$M$771,6,0)),"",VLOOKUP('Choose Housekeeping Genes'!$C9,Calculations!$C$388:$M$771,6,0))</f>
        <v/>
      </c>
      <c r="AE394" s="22" t="str">
        <f>IF(ISERROR(VLOOKUP('Choose Housekeeping Genes'!$C9,Calculations!$C$388:$M$771,7,0)),"",VLOOKUP('Choose Housekeeping Genes'!$C9,Calculations!$C$388:$M$771,7,0))</f>
        <v/>
      </c>
      <c r="AF394" s="22" t="str">
        <f>IF(ISERROR(VLOOKUP('Choose Housekeeping Genes'!$C9,Calculations!$C$388:$M$771,8,0)),"",VLOOKUP('Choose Housekeeping Genes'!$C9,Calculations!$C$388:$M$771,8,0))</f>
        <v/>
      </c>
      <c r="AG394" s="22" t="str">
        <f>IF(ISERROR(VLOOKUP('Choose Housekeeping Genes'!$C9,Calculations!$C$388:$M$771,9,0)),"",VLOOKUP('Choose Housekeeping Genes'!$C9,Calculations!$C$388:$M$771,9,0))</f>
        <v/>
      </c>
      <c r="AH394" s="22" t="str">
        <f>IF(ISERROR(VLOOKUP('Choose Housekeeping Genes'!$C9,Calculations!$C$388:$M$771,10,0)),"",VLOOKUP('Choose Housekeeping Genes'!$C9,Calculations!$C$388:$M$771,10,0))</f>
        <v/>
      </c>
      <c r="AI394" s="22" t="str">
        <f>IF(ISERROR(VLOOKUP('Choose Housekeeping Genes'!$C9,Calculations!$C$388:$M$771,11,0)),"",VLOOKUP('Choose Housekeeping Genes'!$C9,Calculations!$C$388:$M$771,11,0))</f>
        <v/>
      </c>
      <c r="AJ394" s="22" t="str">
        <f>IF(ISERROR(VLOOKUP('Choose Housekeeping Genes'!$C9,Calculations!$C$388:$Y$771,14,0)),"",VLOOKUP('Choose Housekeeping Genes'!$C9,Calculations!$C$388:$Y$771,14,0))</f>
        <v/>
      </c>
      <c r="AK394" s="22" t="str">
        <f>IF(ISERROR(VLOOKUP('Choose Housekeeping Genes'!$C9,Calculations!$C$388:$Y$771,15,0)),"",VLOOKUP('Choose Housekeeping Genes'!$C9,Calculations!$C$388:$Y$771,15,0))</f>
        <v/>
      </c>
      <c r="AL394" s="22" t="str">
        <f>IF(ISERROR(VLOOKUP('Choose Housekeeping Genes'!$C9,Calculations!$C$388:$Y$771,16,0)),"",VLOOKUP('Choose Housekeeping Genes'!$C9,Calculations!$C$388:$Y$771,16,0))</f>
        <v/>
      </c>
      <c r="AM394" s="22" t="str">
        <f>IF(ISERROR(VLOOKUP('Choose Housekeeping Genes'!$C9,Calculations!$C$388:$Y$771,17,0)),"",VLOOKUP('Choose Housekeeping Genes'!$C9,Calculations!$C$388:$Y$771,17,0))</f>
        <v/>
      </c>
      <c r="AN394" s="22" t="str">
        <f>IF(ISERROR(VLOOKUP('Choose Housekeeping Genes'!$C9,Calculations!$C$388:$Y$771,18,0)),"",VLOOKUP('Choose Housekeeping Genes'!$C9,Calculations!$C$388:$Y$771,18,0))</f>
        <v/>
      </c>
      <c r="AO394" s="22" t="str">
        <f>IF(ISERROR(VLOOKUP('Choose Housekeeping Genes'!$C9,Calculations!$C$388:$Y$771,19,0)),"",VLOOKUP('Choose Housekeeping Genes'!$C9,Calculations!$C$388:$Y$771,19,0))</f>
        <v/>
      </c>
      <c r="AP394" s="22" t="str">
        <f>IF(ISERROR(VLOOKUP('Choose Housekeeping Genes'!$C9,Calculations!$C$388:$Y$771,20,0)),"",VLOOKUP('Choose Housekeeping Genes'!$C9,Calculations!$C$388:$Y$771,20,0))</f>
        <v/>
      </c>
      <c r="AQ394" s="22" t="str">
        <f>IF(ISERROR(VLOOKUP('Choose Housekeeping Genes'!$C9,Calculations!$C$388:$Y$771,21,0)),"",VLOOKUP('Choose Housekeeping Genes'!$C9,Calculations!$C$388:$Y$771,21,0))</f>
        <v/>
      </c>
      <c r="AR394" s="22" t="str">
        <f>IF(ISERROR(VLOOKUP('Choose Housekeeping Genes'!$C9,Calculations!$C$388:$Y$771,22,0)),"",VLOOKUP('Choose Housekeeping Genes'!$C9,Calculations!$C$388:$Y$771,22,0))</f>
        <v/>
      </c>
      <c r="AS394" s="22" t="str">
        <f>IF(ISERROR(VLOOKUP('Choose Housekeeping Genes'!$C9,Calculations!$C$388:$Y$771,23,0)),"",VLOOKUP('Choose Housekeeping Genes'!$C9,Calculations!$C$388:$Y$771,23,0))</f>
        <v/>
      </c>
      <c r="AT394" s="36" t="str">
        <f t="shared" si="282"/>
        <v/>
      </c>
      <c r="AU394" s="36" t="str">
        <f t="shared" si="283"/>
        <v/>
      </c>
      <c r="AV394" s="36" t="str">
        <f t="shared" si="284"/>
        <v/>
      </c>
      <c r="AW394" s="36" t="str">
        <f t="shared" si="285"/>
        <v/>
      </c>
      <c r="AX394" s="36" t="str">
        <f t="shared" si="286"/>
        <v/>
      </c>
      <c r="AY394" s="36" t="str">
        <f t="shared" si="287"/>
        <v/>
      </c>
      <c r="AZ394" s="36" t="str">
        <f t="shared" si="288"/>
        <v/>
      </c>
      <c r="BA394" s="36" t="str">
        <f t="shared" si="289"/>
        <v/>
      </c>
      <c r="BB394" s="36" t="str">
        <f t="shared" si="290"/>
        <v/>
      </c>
      <c r="BC394" s="36" t="str">
        <f t="shared" si="291"/>
        <v/>
      </c>
      <c r="BD394" s="36" t="str">
        <f t="shared" si="292"/>
        <v/>
      </c>
      <c r="BE394" s="36" t="str">
        <f t="shared" si="293"/>
        <v/>
      </c>
      <c r="BF394" s="36" t="str">
        <f t="shared" si="294"/>
        <v/>
      </c>
      <c r="BG394" s="36" t="str">
        <f t="shared" si="295"/>
        <v/>
      </c>
      <c r="BH394" s="36" t="str">
        <f t="shared" si="296"/>
        <v/>
      </c>
      <c r="BI394" s="36" t="str">
        <f t="shared" si="297"/>
        <v/>
      </c>
      <c r="BJ394" s="36" t="str">
        <f t="shared" si="298"/>
        <v/>
      </c>
      <c r="BK394" s="36" t="str">
        <f t="shared" si="299"/>
        <v/>
      </c>
      <c r="BL394" s="36" t="str">
        <f t="shared" si="300"/>
        <v/>
      </c>
      <c r="BM394" s="36" t="str">
        <f t="shared" si="301"/>
        <v/>
      </c>
      <c r="BN394" s="38" t="e">
        <f t="shared" si="260"/>
        <v>#DIV/0!</v>
      </c>
      <c r="BO394" s="38" t="e">
        <f t="shared" si="261"/>
        <v>#DIV/0!</v>
      </c>
      <c r="BP394" s="39" t="str">
        <f t="shared" si="262"/>
        <v/>
      </c>
      <c r="BQ394" s="39" t="str">
        <f t="shared" si="263"/>
        <v/>
      </c>
      <c r="BR394" s="39" t="str">
        <f t="shared" si="264"/>
        <v/>
      </c>
      <c r="BS394" s="39" t="str">
        <f t="shared" si="265"/>
        <v/>
      </c>
      <c r="BT394" s="39" t="str">
        <f t="shared" si="266"/>
        <v/>
      </c>
      <c r="BU394" s="39" t="str">
        <f t="shared" si="267"/>
        <v/>
      </c>
      <c r="BV394" s="39" t="str">
        <f t="shared" si="268"/>
        <v/>
      </c>
      <c r="BW394" s="39" t="str">
        <f t="shared" si="269"/>
        <v/>
      </c>
      <c r="BX394" s="39" t="str">
        <f t="shared" si="270"/>
        <v/>
      </c>
      <c r="BY394" s="39" t="str">
        <f t="shared" si="271"/>
        <v/>
      </c>
      <c r="BZ394" s="39" t="str">
        <f t="shared" si="272"/>
        <v/>
      </c>
      <c r="CA394" s="39" t="str">
        <f t="shared" si="273"/>
        <v/>
      </c>
      <c r="CB394" s="39" t="str">
        <f t="shared" si="274"/>
        <v/>
      </c>
      <c r="CC394" s="39" t="str">
        <f t="shared" si="275"/>
        <v/>
      </c>
      <c r="CD394" s="39" t="str">
        <f t="shared" si="276"/>
        <v/>
      </c>
      <c r="CE394" s="39" t="str">
        <f t="shared" si="277"/>
        <v/>
      </c>
      <c r="CF394" s="39" t="str">
        <f t="shared" si="278"/>
        <v/>
      </c>
      <c r="CG394" s="39" t="str">
        <f t="shared" si="279"/>
        <v/>
      </c>
      <c r="CH394" s="39" t="str">
        <f t="shared" si="280"/>
        <v/>
      </c>
      <c r="CI394" s="39" t="str">
        <f t="shared" si="281"/>
        <v/>
      </c>
    </row>
    <row r="395" spans="1:87">
      <c r="A395" s="18"/>
      <c r="B395" s="15" t="str">
        <f>'Gene Table'!E394</f>
        <v>mmu-miR-135b-5p</v>
      </c>
      <c r="C395" s="15" t="str">
        <f>'Gene Table'!B394</f>
        <v>A08</v>
      </c>
      <c r="D395" s="16" t="str">
        <f>IF(SUM('Test Sample Data'!D$3:D$98)&gt;10,IF(AND(ISNUMBER('Test Sample Data'!D394),'Test Sample Data'!D394&lt;$B$1,'Test Sample Data'!D394&gt;0),'Test Sample Data'!D394,$B$1),"")</f>
        <v/>
      </c>
      <c r="E395" s="17" t="str">
        <f>IF(SUM('Test Sample Data'!E$3:E$98)&gt;10,IF(AND(ISNUMBER('Test Sample Data'!E394),'Test Sample Data'!E394&lt;$B$1,'Test Sample Data'!E394&gt;0),'Test Sample Data'!E394,$B$1),"")</f>
        <v/>
      </c>
      <c r="F395" s="17" t="str">
        <f>IF(SUM('Test Sample Data'!F$3:F$98)&gt;10,IF(AND(ISNUMBER('Test Sample Data'!F394),'Test Sample Data'!F394&lt;$B$1,'Test Sample Data'!F394&gt;0),'Test Sample Data'!F394,$B$1),"")</f>
        <v/>
      </c>
      <c r="G395" s="17" t="str">
        <f>IF(SUM('Test Sample Data'!G$3:G$98)&gt;10,IF(AND(ISNUMBER('Test Sample Data'!G394),'Test Sample Data'!G394&lt;$B$1,'Test Sample Data'!G394&gt;0),'Test Sample Data'!G394,$B$1),"")</f>
        <v/>
      </c>
      <c r="H395" s="17" t="str">
        <f>IF(SUM('Test Sample Data'!H$3:H$98)&gt;10,IF(AND(ISNUMBER('Test Sample Data'!H394),'Test Sample Data'!H394&lt;$B$1,'Test Sample Data'!H394&gt;0),'Test Sample Data'!H394,$B$1),"")</f>
        <v/>
      </c>
      <c r="I395" s="17" t="str">
        <f>IF(SUM('Test Sample Data'!I$3:I$98)&gt;10,IF(AND(ISNUMBER('Test Sample Data'!I394),'Test Sample Data'!I394&lt;$B$1,'Test Sample Data'!I394&gt;0),'Test Sample Data'!I394,$B$1),"")</f>
        <v/>
      </c>
      <c r="J395" s="17" t="str">
        <f>IF(SUM('Test Sample Data'!J$3:J$98)&gt;10,IF(AND(ISNUMBER('Test Sample Data'!J394),'Test Sample Data'!J394&lt;$B$1,'Test Sample Data'!J394&gt;0),'Test Sample Data'!J394,$B$1),"")</f>
        <v/>
      </c>
      <c r="K395" s="17" t="str">
        <f>IF(SUM('Test Sample Data'!K$3:K$98)&gt;10,IF(AND(ISNUMBER('Test Sample Data'!K394),'Test Sample Data'!K394&lt;$B$1,'Test Sample Data'!K394&gt;0),'Test Sample Data'!K394,$B$1),"")</f>
        <v/>
      </c>
      <c r="L395" s="17" t="str">
        <f>IF(SUM('Test Sample Data'!L$3:L$98)&gt;10,IF(AND(ISNUMBER('Test Sample Data'!L394),'Test Sample Data'!L394&lt;$B$1,'Test Sample Data'!L394&gt;0),'Test Sample Data'!L394,$B$1),"")</f>
        <v/>
      </c>
      <c r="M395" s="17" t="str">
        <f>IF(SUM('Test Sample Data'!M$3:M$98)&gt;10,IF(AND(ISNUMBER('Test Sample Data'!M394),'Test Sample Data'!M394&lt;$B$1,'Test Sample Data'!M394&gt;0),'Test Sample Data'!M394,$B$1),"")</f>
        <v/>
      </c>
      <c r="N395" s="17" t="str">
        <f>'Gene Table'!E394</f>
        <v>mmu-miR-135b-5p</v>
      </c>
      <c r="O395" s="17" t="str">
        <f>'Gene Table'!B394</f>
        <v>A08</v>
      </c>
      <c r="P395" s="17" t="str">
        <f>IF(SUM('Control Sample Data'!D$3:D$98)&gt;10,IF(AND(ISNUMBER('Control Sample Data'!D394),'Control Sample Data'!D394&lt;$B$1,'Control Sample Data'!D394&gt;0),'Control Sample Data'!D394,$B$1),"")</f>
        <v/>
      </c>
      <c r="Q395" s="17" t="str">
        <f>IF(SUM('Control Sample Data'!E$3:E$98)&gt;10,IF(AND(ISNUMBER('Control Sample Data'!E394),'Control Sample Data'!E394&lt;$B$1,'Control Sample Data'!E394&gt;0),'Control Sample Data'!E394,$B$1),"")</f>
        <v/>
      </c>
      <c r="R395" s="17" t="str">
        <f>IF(SUM('Control Sample Data'!F$3:F$98)&gt;10,IF(AND(ISNUMBER('Control Sample Data'!F394),'Control Sample Data'!F394&lt;$B$1,'Control Sample Data'!F394&gt;0),'Control Sample Data'!F394,$B$1),"")</f>
        <v/>
      </c>
      <c r="S395" s="17" t="str">
        <f>IF(SUM('Control Sample Data'!G$3:G$98)&gt;10,IF(AND(ISNUMBER('Control Sample Data'!G394),'Control Sample Data'!G394&lt;$B$1,'Control Sample Data'!G394&gt;0),'Control Sample Data'!G394,$B$1),"")</f>
        <v/>
      </c>
      <c r="T395" s="17" t="str">
        <f>IF(SUM('Control Sample Data'!H$3:H$98)&gt;10,IF(AND(ISNUMBER('Control Sample Data'!H394),'Control Sample Data'!H394&lt;$B$1,'Control Sample Data'!H394&gt;0),'Control Sample Data'!H394,$B$1),"")</f>
        <v/>
      </c>
      <c r="U395" s="17" t="str">
        <f>IF(SUM('Control Sample Data'!I$3:I$98)&gt;10,IF(AND(ISNUMBER('Control Sample Data'!I394),'Control Sample Data'!I394&lt;$B$1,'Control Sample Data'!I394&gt;0),'Control Sample Data'!I394,$B$1),"")</f>
        <v/>
      </c>
      <c r="V395" s="17" t="str">
        <f>IF(SUM('Control Sample Data'!J$3:J$98)&gt;10,IF(AND(ISNUMBER('Control Sample Data'!J394),'Control Sample Data'!J394&lt;$B$1,'Control Sample Data'!J394&gt;0),'Control Sample Data'!J394,$B$1),"")</f>
        <v/>
      </c>
      <c r="W395" s="17" t="str">
        <f>IF(SUM('Control Sample Data'!K$3:K$98)&gt;10,IF(AND(ISNUMBER('Control Sample Data'!K394),'Control Sample Data'!K394&lt;$B$1,'Control Sample Data'!K394&gt;0),'Control Sample Data'!K394,$B$1),"")</f>
        <v/>
      </c>
      <c r="X395" s="17" t="str">
        <f>IF(SUM('Control Sample Data'!L$3:L$98)&gt;10,IF(AND(ISNUMBER('Control Sample Data'!L394),'Control Sample Data'!L394&lt;$B$1,'Control Sample Data'!L394&gt;0),'Control Sample Data'!L394,$B$1),"")</f>
        <v/>
      </c>
      <c r="Y395" s="17" t="str">
        <f>IF(SUM('Control Sample Data'!M$3:M$98)&gt;10,IF(AND(ISNUMBER('Control Sample Data'!M394),'Control Sample Data'!M394&lt;$B$1,'Control Sample Data'!M394&gt;0),'Control Sample Data'!M394,$B$1),"")</f>
        <v/>
      </c>
      <c r="Z395" s="22" t="str">
        <f>IF(ISERROR(VLOOKUP('Choose Housekeeping Genes'!$C10,Calculations!$C$388:$M$771,2,0)),"",VLOOKUP('Choose Housekeeping Genes'!$C10,Calculations!$C$388:$M$771,2,0))</f>
        <v/>
      </c>
      <c r="AA395" s="22" t="str">
        <f>IF(ISERROR(VLOOKUP('Choose Housekeeping Genes'!$C10,Calculations!$C$388:$M$771,3,0)),"",VLOOKUP('Choose Housekeeping Genes'!$C10,Calculations!$C$388:$M$771,3,0))</f>
        <v/>
      </c>
      <c r="AB395" s="22" t="str">
        <f>IF(ISERROR(VLOOKUP('Choose Housekeeping Genes'!$C10,Calculations!$C$388:$M$771,4,0)),"",VLOOKUP('Choose Housekeeping Genes'!$C10,Calculations!$C$388:$M$771,4,0))</f>
        <v/>
      </c>
      <c r="AC395" s="22" t="str">
        <f>IF(ISERROR(VLOOKUP('Choose Housekeeping Genes'!$C10,Calculations!$C$388:$M$771,5,0)),"",VLOOKUP('Choose Housekeeping Genes'!$C10,Calculations!$C$388:$M$771,5,0))</f>
        <v/>
      </c>
      <c r="AD395" s="22" t="str">
        <f>IF(ISERROR(VLOOKUP('Choose Housekeeping Genes'!$C10,Calculations!$C$388:$M$771,6,0)),"",VLOOKUP('Choose Housekeeping Genes'!$C10,Calculations!$C$388:$M$771,6,0))</f>
        <v/>
      </c>
      <c r="AE395" s="22" t="str">
        <f>IF(ISERROR(VLOOKUP('Choose Housekeeping Genes'!$C10,Calculations!$C$388:$M$771,7,0)),"",VLOOKUP('Choose Housekeeping Genes'!$C10,Calculations!$C$388:$M$771,7,0))</f>
        <v/>
      </c>
      <c r="AF395" s="22" t="str">
        <f>IF(ISERROR(VLOOKUP('Choose Housekeeping Genes'!$C10,Calculations!$C$388:$M$771,8,0)),"",VLOOKUP('Choose Housekeeping Genes'!$C10,Calculations!$C$388:$M$771,8,0))</f>
        <v/>
      </c>
      <c r="AG395" s="22" t="str">
        <f>IF(ISERROR(VLOOKUP('Choose Housekeeping Genes'!$C10,Calculations!$C$388:$M$771,9,0)),"",VLOOKUP('Choose Housekeeping Genes'!$C10,Calculations!$C$388:$M$771,9,0))</f>
        <v/>
      </c>
      <c r="AH395" s="22" t="str">
        <f>IF(ISERROR(VLOOKUP('Choose Housekeeping Genes'!$C10,Calculations!$C$388:$M$771,10,0)),"",VLOOKUP('Choose Housekeeping Genes'!$C10,Calculations!$C$388:$M$771,10,0))</f>
        <v/>
      </c>
      <c r="AI395" s="22" t="str">
        <f>IF(ISERROR(VLOOKUP('Choose Housekeeping Genes'!$C10,Calculations!$C$388:$M$771,11,0)),"",VLOOKUP('Choose Housekeeping Genes'!$C10,Calculations!$C$388:$M$771,11,0))</f>
        <v/>
      </c>
      <c r="AJ395" s="22" t="str">
        <f>IF(ISERROR(VLOOKUP('Choose Housekeeping Genes'!$C10,Calculations!$C$388:$Y$771,14,0)),"",VLOOKUP('Choose Housekeeping Genes'!$C10,Calculations!$C$388:$Y$771,14,0))</f>
        <v/>
      </c>
      <c r="AK395" s="22" t="str">
        <f>IF(ISERROR(VLOOKUP('Choose Housekeeping Genes'!$C10,Calculations!$C$388:$Y$771,15,0)),"",VLOOKUP('Choose Housekeeping Genes'!$C10,Calculations!$C$388:$Y$771,15,0))</f>
        <v/>
      </c>
      <c r="AL395" s="22" t="str">
        <f>IF(ISERROR(VLOOKUP('Choose Housekeeping Genes'!$C10,Calculations!$C$388:$Y$771,16,0)),"",VLOOKUP('Choose Housekeeping Genes'!$C10,Calculations!$C$388:$Y$771,16,0))</f>
        <v/>
      </c>
      <c r="AM395" s="22" t="str">
        <f>IF(ISERROR(VLOOKUP('Choose Housekeeping Genes'!$C10,Calculations!$C$388:$Y$771,17,0)),"",VLOOKUP('Choose Housekeeping Genes'!$C10,Calculations!$C$388:$Y$771,17,0))</f>
        <v/>
      </c>
      <c r="AN395" s="22" t="str">
        <f>IF(ISERROR(VLOOKUP('Choose Housekeeping Genes'!$C10,Calculations!$C$388:$Y$771,18,0)),"",VLOOKUP('Choose Housekeeping Genes'!$C10,Calculations!$C$388:$Y$771,18,0))</f>
        <v/>
      </c>
      <c r="AO395" s="22" t="str">
        <f>IF(ISERROR(VLOOKUP('Choose Housekeeping Genes'!$C10,Calculations!$C$388:$Y$771,19,0)),"",VLOOKUP('Choose Housekeeping Genes'!$C10,Calculations!$C$388:$Y$771,19,0))</f>
        <v/>
      </c>
      <c r="AP395" s="22" t="str">
        <f>IF(ISERROR(VLOOKUP('Choose Housekeeping Genes'!$C10,Calculations!$C$388:$Y$771,20,0)),"",VLOOKUP('Choose Housekeeping Genes'!$C10,Calculations!$C$388:$Y$771,20,0))</f>
        <v/>
      </c>
      <c r="AQ395" s="22" t="str">
        <f>IF(ISERROR(VLOOKUP('Choose Housekeeping Genes'!$C10,Calculations!$C$388:$Y$771,21,0)),"",VLOOKUP('Choose Housekeeping Genes'!$C10,Calculations!$C$388:$Y$771,21,0))</f>
        <v/>
      </c>
      <c r="AR395" s="22" t="str">
        <f>IF(ISERROR(VLOOKUP('Choose Housekeeping Genes'!$C10,Calculations!$C$388:$Y$771,22,0)),"",VLOOKUP('Choose Housekeeping Genes'!$C10,Calculations!$C$388:$Y$771,22,0))</f>
        <v/>
      </c>
      <c r="AS395" s="22" t="str">
        <f>IF(ISERROR(VLOOKUP('Choose Housekeeping Genes'!$C10,Calculations!$C$388:$Y$771,23,0)),"",VLOOKUP('Choose Housekeeping Genes'!$C10,Calculations!$C$388:$Y$771,23,0))</f>
        <v/>
      </c>
      <c r="AT395" s="36" t="str">
        <f t="shared" si="282"/>
        <v/>
      </c>
      <c r="AU395" s="36" t="str">
        <f t="shared" si="283"/>
        <v/>
      </c>
      <c r="AV395" s="36" t="str">
        <f t="shared" si="284"/>
        <v/>
      </c>
      <c r="AW395" s="36" t="str">
        <f t="shared" si="285"/>
        <v/>
      </c>
      <c r="AX395" s="36" t="str">
        <f t="shared" si="286"/>
        <v/>
      </c>
      <c r="AY395" s="36" t="str">
        <f t="shared" si="287"/>
        <v/>
      </c>
      <c r="AZ395" s="36" t="str">
        <f t="shared" si="288"/>
        <v/>
      </c>
      <c r="BA395" s="36" t="str">
        <f t="shared" si="289"/>
        <v/>
      </c>
      <c r="BB395" s="36" t="str">
        <f t="shared" si="290"/>
        <v/>
      </c>
      <c r="BC395" s="36" t="str">
        <f t="shared" si="291"/>
        <v/>
      </c>
      <c r="BD395" s="36" t="str">
        <f t="shared" si="292"/>
        <v/>
      </c>
      <c r="BE395" s="36" t="str">
        <f t="shared" si="293"/>
        <v/>
      </c>
      <c r="BF395" s="36" t="str">
        <f t="shared" si="294"/>
        <v/>
      </c>
      <c r="BG395" s="36" t="str">
        <f t="shared" si="295"/>
        <v/>
      </c>
      <c r="BH395" s="36" t="str">
        <f t="shared" si="296"/>
        <v/>
      </c>
      <c r="BI395" s="36" t="str">
        <f t="shared" si="297"/>
        <v/>
      </c>
      <c r="BJ395" s="36" t="str">
        <f t="shared" si="298"/>
        <v/>
      </c>
      <c r="BK395" s="36" t="str">
        <f t="shared" si="299"/>
        <v/>
      </c>
      <c r="BL395" s="36" t="str">
        <f t="shared" si="300"/>
        <v/>
      </c>
      <c r="BM395" s="36" t="str">
        <f t="shared" si="301"/>
        <v/>
      </c>
      <c r="BN395" s="38" t="e">
        <f t="shared" si="260"/>
        <v>#DIV/0!</v>
      </c>
      <c r="BO395" s="38" t="e">
        <f t="shared" si="261"/>
        <v>#DIV/0!</v>
      </c>
      <c r="BP395" s="39" t="str">
        <f t="shared" si="262"/>
        <v/>
      </c>
      <c r="BQ395" s="39" t="str">
        <f t="shared" si="263"/>
        <v/>
      </c>
      <c r="BR395" s="39" t="str">
        <f t="shared" si="264"/>
        <v/>
      </c>
      <c r="BS395" s="39" t="str">
        <f t="shared" si="265"/>
        <v/>
      </c>
      <c r="BT395" s="39" t="str">
        <f t="shared" si="266"/>
        <v/>
      </c>
      <c r="BU395" s="39" t="str">
        <f t="shared" si="267"/>
        <v/>
      </c>
      <c r="BV395" s="39" t="str">
        <f t="shared" si="268"/>
        <v/>
      </c>
      <c r="BW395" s="39" t="str">
        <f t="shared" si="269"/>
        <v/>
      </c>
      <c r="BX395" s="39" t="str">
        <f t="shared" si="270"/>
        <v/>
      </c>
      <c r="BY395" s="39" t="str">
        <f t="shared" si="271"/>
        <v/>
      </c>
      <c r="BZ395" s="39" t="str">
        <f t="shared" si="272"/>
        <v/>
      </c>
      <c r="CA395" s="39" t="str">
        <f t="shared" si="273"/>
        <v/>
      </c>
      <c r="CB395" s="39" t="str">
        <f t="shared" si="274"/>
        <v/>
      </c>
      <c r="CC395" s="39" t="str">
        <f t="shared" si="275"/>
        <v/>
      </c>
      <c r="CD395" s="39" t="str">
        <f t="shared" si="276"/>
        <v/>
      </c>
      <c r="CE395" s="39" t="str">
        <f t="shared" si="277"/>
        <v/>
      </c>
      <c r="CF395" s="39" t="str">
        <f t="shared" si="278"/>
        <v/>
      </c>
      <c r="CG395" s="39" t="str">
        <f t="shared" si="279"/>
        <v/>
      </c>
      <c r="CH395" s="39" t="str">
        <f t="shared" si="280"/>
        <v/>
      </c>
      <c r="CI395" s="39" t="str">
        <f t="shared" si="281"/>
        <v/>
      </c>
    </row>
    <row r="396" spans="1:87">
      <c r="A396" s="18"/>
      <c r="B396" s="15" t="str">
        <f>'Gene Table'!E395</f>
        <v>mmu-miR-1945</v>
      </c>
      <c r="C396" s="15" t="str">
        <f>'Gene Table'!B395</f>
        <v>A09</v>
      </c>
      <c r="D396" s="16" t="str">
        <f>IF(SUM('Test Sample Data'!D$3:D$98)&gt;10,IF(AND(ISNUMBER('Test Sample Data'!D395),'Test Sample Data'!D395&lt;$B$1,'Test Sample Data'!D395&gt;0),'Test Sample Data'!D395,$B$1),"")</f>
        <v/>
      </c>
      <c r="E396" s="17" t="str">
        <f>IF(SUM('Test Sample Data'!E$3:E$98)&gt;10,IF(AND(ISNUMBER('Test Sample Data'!E395),'Test Sample Data'!E395&lt;$B$1,'Test Sample Data'!E395&gt;0),'Test Sample Data'!E395,$B$1),"")</f>
        <v/>
      </c>
      <c r="F396" s="17" t="str">
        <f>IF(SUM('Test Sample Data'!F$3:F$98)&gt;10,IF(AND(ISNUMBER('Test Sample Data'!F395),'Test Sample Data'!F395&lt;$B$1,'Test Sample Data'!F395&gt;0),'Test Sample Data'!F395,$B$1),"")</f>
        <v/>
      </c>
      <c r="G396" s="17" t="str">
        <f>IF(SUM('Test Sample Data'!G$3:G$98)&gt;10,IF(AND(ISNUMBER('Test Sample Data'!G395),'Test Sample Data'!G395&lt;$B$1,'Test Sample Data'!G395&gt;0),'Test Sample Data'!G395,$B$1),"")</f>
        <v/>
      </c>
      <c r="H396" s="17" t="str">
        <f>IF(SUM('Test Sample Data'!H$3:H$98)&gt;10,IF(AND(ISNUMBER('Test Sample Data'!H395),'Test Sample Data'!H395&lt;$B$1,'Test Sample Data'!H395&gt;0),'Test Sample Data'!H395,$B$1),"")</f>
        <v/>
      </c>
      <c r="I396" s="17" t="str">
        <f>IF(SUM('Test Sample Data'!I$3:I$98)&gt;10,IF(AND(ISNUMBER('Test Sample Data'!I395),'Test Sample Data'!I395&lt;$B$1,'Test Sample Data'!I395&gt;0),'Test Sample Data'!I395,$B$1),"")</f>
        <v/>
      </c>
      <c r="J396" s="17" t="str">
        <f>IF(SUM('Test Sample Data'!J$3:J$98)&gt;10,IF(AND(ISNUMBER('Test Sample Data'!J395),'Test Sample Data'!J395&lt;$B$1,'Test Sample Data'!J395&gt;0),'Test Sample Data'!J395,$B$1),"")</f>
        <v/>
      </c>
      <c r="K396" s="17" t="str">
        <f>IF(SUM('Test Sample Data'!K$3:K$98)&gt;10,IF(AND(ISNUMBER('Test Sample Data'!K395),'Test Sample Data'!K395&lt;$B$1,'Test Sample Data'!K395&gt;0),'Test Sample Data'!K395,$B$1),"")</f>
        <v/>
      </c>
      <c r="L396" s="17" t="str">
        <f>IF(SUM('Test Sample Data'!L$3:L$98)&gt;10,IF(AND(ISNUMBER('Test Sample Data'!L395),'Test Sample Data'!L395&lt;$B$1,'Test Sample Data'!L395&gt;0),'Test Sample Data'!L395,$B$1),"")</f>
        <v/>
      </c>
      <c r="M396" s="17" t="str">
        <f>IF(SUM('Test Sample Data'!M$3:M$98)&gt;10,IF(AND(ISNUMBER('Test Sample Data'!M395),'Test Sample Data'!M395&lt;$B$1,'Test Sample Data'!M395&gt;0),'Test Sample Data'!M395,$B$1),"")</f>
        <v/>
      </c>
      <c r="N396" s="17" t="str">
        <f>'Gene Table'!E395</f>
        <v>mmu-miR-1945</v>
      </c>
      <c r="O396" s="17" t="str">
        <f>'Gene Table'!B395</f>
        <v>A09</v>
      </c>
      <c r="P396" s="17" t="str">
        <f>IF(SUM('Control Sample Data'!D$3:D$98)&gt;10,IF(AND(ISNUMBER('Control Sample Data'!D395),'Control Sample Data'!D395&lt;$B$1,'Control Sample Data'!D395&gt;0),'Control Sample Data'!D395,$B$1),"")</f>
        <v/>
      </c>
      <c r="Q396" s="17" t="str">
        <f>IF(SUM('Control Sample Data'!E$3:E$98)&gt;10,IF(AND(ISNUMBER('Control Sample Data'!E395),'Control Sample Data'!E395&lt;$B$1,'Control Sample Data'!E395&gt;0),'Control Sample Data'!E395,$B$1),"")</f>
        <v/>
      </c>
      <c r="R396" s="17" t="str">
        <f>IF(SUM('Control Sample Data'!F$3:F$98)&gt;10,IF(AND(ISNUMBER('Control Sample Data'!F395),'Control Sample Data'!F395&lt;$B$1,'Control Sample Data'!F395&gt;0),'Control Sample Data'!F395,$B$1),"")</f>
        <v/>
      </c>
      <c r="S396" s="17" t="str">
        <f>IF(SUM('Control Sample Data'!G$3:G$98)&gt;10,IF(AND(ISNUMBER('Control Sample Data'!G395),'Control Sample Data'!G395&lt;$B$1,'Control Sample Data'!G395&gt;0),'Control Sample Data'!G395,$B$1),"")</f>
        <v/>
      </c>
      <c r="T396" s="17" t="str">
        <f>IF(SUM('Control Sample Data'!H$3:H$98)&gt;10,IF(AND(ISNUMBER('Control Sample Data'!H395),'Control Sample Data'!H395&lt;$B$1,'Control Sample Data'!H395&gt;0),'Control Sample Data'!H395,$B$1),"")</f>
        <v/>
      </c>
      <c r="U396" s="17" t="str">
        <f>IF(SUM('Control Sample Data'!I$3:I$98)&gt;10,IF(AND(ISNUMBER('Control Sample Data'!I395),'Control Sample Data'!I395&lt;$B$1,'Control Sample Data'!I395&gt;0),'Control Sample Data'!I395,$B$1),"")</f>
        <v/>
      </c>
      <c r="V396" s="17" t="str">
        <f>IF(SUM('Control Sample Data'!J$3:J$98)&gt;10,IF(AND(ISNUMBER('Control Sample Data'!J395),'Control Sample Data'!J395&lt;$B$1,'Control Sample Data'!J395&gt;0),'Control Sample Data'!J395,$B$1),"")</f>
        <v/>
      </c>
      <c r="W396" s="17" t="str">
        <f>IF(SUM('Control Sample Data'!K$3:K$98)&gt;10,IF(AND(ISNUMBER('Control Sample Data'!K395),'Control Sample Data'!K395&lt;$B$1,'Control Sample Data'!K395&gt;0),'Control Sample Data'!K395,$B$1),"")</f>
        <v/>
      </c>
      <c r="X396" s="17" t="str">
        <f>IF(SUM('Control Sample Data'!L$3:L$98)&gt;10,IF(AND(ISNUMBER('Control Sample Data'!L395),'Control Sample Data'!L395&lt;$B$1,'Control Sample Data'!L395&gt;0),'Control Sample Data'!L395,$B$1),"")</f>
        <v/>
      </c>
      <c r="Y396" s="17" t="str">
        <f>IF(SUM('Control Sample Data'!M$3:M$98)&gt;10,IF(AND(ISNUMBER('Control Sample Data'!M395),'Control Sample Data'!M395&lt;$B$1,'Control Sample Data'!M395&gt;0),'Control Sample Data'!M395,$B$1),"")</f>
        <v/>
      </c>
      <c r="Z396" s="22" t="str">
        <f>IF(ISERROR(VLOOKUP('Choose Housekeeping Genes'!$C11,Calculations!$C$388:$M$771,2,0)),"",VLOOKUP('Choose Housekeeping Genes'!$C11,Calculations!$C$388:$M$771,2,0))</f>
        <v/>
      </c>
      <c r="AA396" s="22" t="str">
        <f>IF(ISERROR(VLOOKUP('Choose Housekeeping Genes'!$C11,Calculations!$C$388:$M$771,3,0)),"",VLOOKUP('Choose Housekeeping Genes'!$C11,Calculations!$C$388:$M$771,3,0))</f>
        <v/>
      </c>
      <c r="AB396" s="22" t="str">
        <f>IF(ISERROR(VLOOKUP('Choose Housekeeping Genes'!$C11,Calculations!$C$388:$M$771,4,0)),"",VLOOKUP('Choose Housekeeping Genes'!$C11,Calculations!$C$388:$M$771,4,0))</f>
        <v/>
      </c>
      <c r="AC396" s="22" t="str">
        <f>IF(ISERROR(VLOOKUP('Choose Housekeeping Genes'!$C11,Calculations!$C$388:$M$771,5,0)),"",VLOOKUP('Choose Housekeeping Genes'!$C11,Calculations!$C$388:$M$771,5,0))</f>
        <v/>
      </c>
      <c r="AD396" s="22" t="str">
        <f>IF(ISERROR(VLOOKUP('Choose Housekeeping Genes'!$C11,Calculations!$C$388:$M$771,6,0)),"",VLOOKUP('Choose Housekeeping Genes'!$C11,Calculations!$C$388:$M$771,6,0))</f>
        <v/>
      </c>
      <c r="AE396" s="22" t="str">
        <f>IF(ISERROR(VLOOKUP('Choose Housekeeping Genes'!$C11,Calculations!$C$388:$M$771,7,0)),"",VLOOKUP('Choose Housekeeping Genes'!$C11,Calculations!$C$388:$M$771,7,0))</f>
        <v/>
      </c>
      <c r="AF396" s="22" t="str">
        <f>IF(ISERROR(VLOOKUP('Choose Housekeeping Genes'!$C11,Calculations!$C$388:$M$771,8,0)),"",VLOOKUP('Choose Housekeeping Genes'!$C11,Calculations!$C$388:$M$771,8,0))</f>
        <v/>
      </c>
      <c r="AG396" s="22" t="str">
        <f>IF(ISERROR(VLOOKUP('Choose Housekeeping Genes'!$C11,Calculations!$C$388:$M$771,9,0)),"",VLOOKUP('Choose Housekeeping Genes'!$C11,Calculations!$C$388:$M$771,9,0))</f>
        <v/>
      </c>
      <c r="AH396" s="22" t="str">
        <f>IF(ISERROR(VLOOKUP('Choose Housekeeping Genes'!$C11,Calculations!$C$388:$M$771,10,0)),"",VLOOKUP('Choose Housekeeping Genes'!$C11,Calculations!$C$388:$M$771,10,0))</f>
        <v/>
      </c>
      <c r="AI396" s="22" t="str">
        <f>IF(ISERROR(VLOOKUP('Choose Housekeeping Genes'!$C11,Calculations!$C$388:$M$771,11,0)),"",VLOOKUP('Choose Housekeeping Genes'!$C11,Calculations!$C$388:$M$771,11,0))</f>
        <v/>
      </c>
      <c r="AJ396" s="22" t="str">
        <f>IF(ISERROR(VLOOKUP('Choose Housekeeping Genes'!$C11,Calculations!$C$388:$Y$771,14,0)),"",VLOOKUP('Choose Housekeeping Genes'!$C11,Calculations!$C$388:$Y$771,14,0))</f>
        <v/>
      </c>
      <c r="AK396" s="22" t="str">
        <f>IF(ISERROR(VLOOKUP('Choose Housekeeping Genes'!$C11,Calculations!$C$388:$Y$771,15,0)),"",VLOOKUP('Choose Housekeeping Genes'!$C11,Calculations!$C$388:$Y$771,15,0))</f>
        <v/>
      </c>
      <c r="AL396" s="22" t="str">
        <f>IF(ISERROR(VLOOKUP('Choose Housekeeping Genes'!$C11,Calculations!$C$388:$Y$771,16,0)),"",VLOOKUP('Choose Housekeeping Genes'!$C11,Calculations!$C$388:$Y$771,16,0))</f>
        <v/>
      </c>
      <c r="AM396" s="22" t="str">
        <f>IF(ISERROR(VLOOKUP('Choose Housekeeping Genes'!$C11,Calculations!$C$388:$Y$771,17,0)),"",VLOOKUP('Choose Housekeeping Genes'!$C11,Calculations!$C$388:$Y$771,17,0))</f>
        <v/>
      </c>
      <c r="AN396" s="22" t="str">
        <f>IF(ISERROR(VLOOKUP('Choose Housekeeping Genes'!$C11,Calculations!$C$388:$Y$771,18,0)),"",VLOOKUP('Choose Housekeeping Genes'!$C11,Calculations!$C$388:$Y$771,18,0))</f>
        <v/>
      </c>
      <c r="AO396" s="22" t="str">
        <f>IF(ISERROR(VLOOKUP('Choose Housekeeping Genes'!$C11,Calculations!$C$388:$Y$771,19,0)),"",VLOOKUP('Choose Housekeeping Genes'!$C11,Calculations!$C$388:$Y$771,19,0))</f>
        <v/>
      </c>
      <c r="AP396" s="22" t="str">
        <f>IF(ISERROR(VLOOKUP('Choose Housekeeping Genes'!$C11,Calculations!$C$388:$Y$771,20,0)),"",VLOOKUP('Choose Housekeeping Genes'!$C11,Calculations!$C$388:$Y$771,20,0))</f>
        <v/>
      </c>
      <c r="AQ396" s="22" t="str">
        <f>IF(ISERROR(VLOOKUP('Choose Housekeeping Genes'!$C11,Calculations!$C$388:$Y$771,21,0)),"",VLOOKUP('Choose Housekeeping Genes'!$C11,Calculations!$C$388:$Y$771,21,0))</f>
        <v/>
      </c>
      <c r="AR396" s="22" t="str">
        <f>IF(ISERROR(VLOOKUP('Choose Housekeeping Genes'!$C11,Calculations!$C$388:$Y$771,22,0)),"",VLOOKUP('Choose Housekeeping Genes'!$C11,Calculations!$C$388:$Y$771,22,0))</f>
        <v/>
      </c>
      <c r="AS396" s="22" t="str">
        <f>IF(ISERROR(VLOOKUP('Choose Housekeeping Genes'!$C11,Calculations!$C$388:$Y$771,23,0)),"",VLOOKUP('Choose Housekeeping Genes'!$C11,Calculations!$C$388:$Y$771,23,0))</f>
        <v/>
      </c>
      <c r="AT396" s="36" t="str">
        <f t="shared" si="282"/>
        <v/>
      </c>
      <c r="AU396" s="36" t="str">
        <f t="shared" si="283"/>
        <v/>
      </c>
      <c r="AV396" s="36" t="str">
        <f t="shared" si="284"/>
        <v/>
      </c>
      <c r="AW396" s="36" t="str">
        <f t="shared" si="285"/>
        <v/>
      </c>
      <c r="AX396" s="36" t="str">
        <f t="shared" si="286"/>
        <v/>
      </c>
      <c r="AY396" s="36" t="str">
        <f t="shared" si="287"/>
        <v/>
      </c>
      <c r="AZ396" s="36" t="str">
        <f t="shared" si="288"/>
        <v/>
      </c>
      <c r="BA396" s="36" t="str">
        <f t="shared" si="289"/>
        <v/>
      </c>
      <c r="BB396" s="36" t="str">
        <f t="shared" si="290"/>
        <v/>
      </c>
      <c r="BC396" s="36" t="str">
        <f t="shared" si="291"/>
        <v/>
      </c>
      <c r="BD396" s="36" t="str">
        <f t="shared" si="292"/>
        <v/>
      </c>
      <c r="BE396" s="36" t="str">
        <f t="shared" si="293"/>
        <v/>
      </c>
      <c r="BF396" s="36" t="str">
        <f t="shared" si="294"/>
        <v/>
      </c>
      <c r="BG396" s="36" t="str">
        <f t="shared" si="295"/>
        <v/>
      </c>
      <c r="BH396" s="36" t="str">
        <f t="shared" si="296"/>
        <v/>
      </c>
      <c r="BI396" s="36" t="str">
        <f t="shared" si="297"/>
        <v/>
      </c>
      <c r="BJ396" s="36" t="str">
        <f t="shared" si="298"/>
        <v/>
      </c>
      <c r="BK396" s="36" t="str">
        <f t="shared" si="299"/>
        <v/>
      </c>
      <c r="BL396" s="36" t="str">
        <f t="shared" si="300"/>
        <v/>
      </c>
      <c r="BM396" s="36" t="str">
        <f t="shared" si="301"/>
        <v/>
      </c>
      <c r="BN396" s="38" t="e">
        <f t="shared" si="260"/>
        <v>#DIV/0!</v>
      </c>
      <c r="BO396" s="38" t="e">
        <f t="shared" si="261"/>
        <v>#DIV/0!</v>
      </c>
      <c r="BP396" s="39" t="str">
        <f t="shared" si="262"/>
        <v/>
      </c>
      <c r="BQ396" s="39" t="str">
        <f t="shared" si="263"/>
        <v/>
      </c>
      <c r="BR396" s="39" t="str">
        <f t="shared" si="264"/>
        <v/>
      </c>
      <c r="BS396" s="39" t="str">
        <f t="shared" si="265"/>
        <v/>
      </c>
      <c r="BT396" s="39" t="str">
        <f t="shared" si="266"/>
        <v/>
      </c>
      <c r="BU396" s="39" t="str">
        <f t="shared" si="267"/>
        <v/>
      </c>
      <c r="BV396" s="39" t="str">
        <f t="shared" si="268"/>
        <v/>
      </c>
      <c r="BW396" s="39" t="str">
        <f t="shared" si="269"/>
        <v/>
      </c>
      <c r="BX396" s="39" t="str">
        <f t="shared" si="270"/>
        <v/>
      </c>
      <c r="BY396" s="39" t="str">
        <f t="shared" si="271"/>
        <v/>
      </c>
      <c r="BZ396" s="39" t="str">
        <f t="shared" si="272"/>
        <v/>
      </c>
      <c r="CA396" s="39" t="str">
        <f t="shared" si="273"/>
        <v/>
      </c>
      <c r="CB396" s="39" t="str">
        <f t="shared" si="274"/>
        <v/>
      </c>
      <c r="CC396" s="39" t="str">
        <f t="shared" si="275"/>
        <v/>
      </c>
      <c r="CD396" s="39" t="str">
        <f t="shared" si="276"/>
        <v/>
      </c>
      <c r="CE396" s="39" t="str">
        <f t="shared" si="277"/>
        <v/>
      </c>
      <c r="CF396" s="39" t="str">
        <f t="shared" si="278"/>
        <v/>
      </c>
      <c r="CG396" s="39" t="str">
        <f t="shared" si="279"/>
        <v/>
      </c>
      <c r="CH396" s="39" t="str">
        <f t="shared" si="280"/>
        <v/>
      </c>
      <c r="CI396" s="39" t="str">
        <f t="shared" si="281"/>
        <v/>
      </c>
    </row>
    <row r="397" spans="1:87">
      <c r="A397" s="18"/>
      <c r="B397" s="15" t="str">
        <f>'Gene Table'!E396</f>
        <v>mmu-miR-17-5p</v>
      </c>
      <c r="C397" s="15" t="str">
        <f>'Gene Table'!B396</f>
        <v>A10</v>
      </c>
      <c r="D397" s="16" t="str">
        <f>IF(SUM('Test Sample Data'!D$3:D$98)&gt;10,IF(AND(ISNUMBER('Test Sample Data'!D396),'Test Sample Data'!D396&lt;$B$1,'Test Sample Data'!D396&gt;0),'Test Sample Data'!D396,$B$1),"")</f>
        <v/>
      </c>
      <c r="E397" s="17" t="str">
        <f>IF(SUM('Test Sample Data'!E$3:E$98)&gt;10,IF(AND(ISNUMBER('Test Sample Data'!E396),'Test Sample Data'!E396&lt;$B$1,'Test Sample Data'!E396&gt;0),'Test Sample Data'!E396,$B$1),"")</f>
        <v/>
      </c>
      <c r="F397" s="17" t="str">
        <f>IF(SUM('Test Sample Data'!F$3:F$98)&gt;10,IF(AND(ISNUMBER('Test Sample Data'!F396),'Test Sample Data'!F396&lt;$B$1,'Test Sample Data'!F396&gt;0),'Test Sample Data'!F396,$B$1),"")</f>
        <v/>
      </c>
      <c r="G397" s="17" t="str">
        <f>IF(SUM('Test Sample Data'!G$3:G$98)&gt;10,IF(AND(ISNUMBER('Test Sample Data'!G396),'Test Sample Data'!G396&lt;$B$1,'Test Sample Data'!G396&gt;0),'Test Sample Data'!G396,$B$1),"")</f>
        <v/>
      </c>
      <c r="H397" s="17" t="str">
        <f>IF(SUM('Test Sample Data'!H$3:H$98)&gt;10,IF(AND(ISNUMBER('Test Sample Data'!H396),'Test Sample Data'!H396&lt;$B$1,'Test Sample Data'!H396&gt;0),'Test Sample Data'!H396,$B$1),"")</f>
        <v/>
      </c>
      <c r="I397" s="17" t="str">
        <f>IF(SUM('Test Sample Data'!I$3:I$98)&gt;10,IF(AND(ISNUMBER('Test Sample Data'!I396),'Test Sample Data'!I396&lt;$B$1,'Test Sample Data'!I396&gt;0),'Test Sample Data'!I396,$B$1),"")</f>
        <v/>
      </c>
      <c r="J397" s="17" t="str">
        <f>IF(SUM('Test Sample Data'!J$3:J$98)&gt;10,IF(AND(ISNUMBER('Test Sample Data'!J396),'Test Sample Data'!J396&lt;$B$1,'Test Sample Data'!J396&gt;0),'Test Sample Data'!J396,$B$1),"")</f>
        <v/>
      </c>
      <c r="K397" s="17" t="str">
        <f>IF(SUM('Test Sample Data'!K$3:K$98)&gt;10,IF(AND(ISNUMBER('Test Sample Data'!K396),'Test Sample Data'!K396&lt;$B$1,'Test Sample Data'!K396&gt;0),'Test Sample Data'!K396,$B$1),"")</f>
        <v/>
      </c>
      <c r="L397" s="17" t="str">
        <f>IF(SUM('Test Sample Data'!L$3:L$98)&gt;10,IF(AND(ISNUMBER('Test Sample Data'!L396),'Test Sample Data'!L396&lt;$B$1,'Test Sample Data'!L396&gt;0),'Test Sample Data'!L396,$B$1),"")</f>
        <v/>
      </c>
      <c r="M397" s="17" t="str">
        <f>IF(SUM('Test Sample Data'!M$3:M$98)&gt;10,IF(AND(ISNUMBER('Test Sample Data'!M396),'Test Sample Data'!M396&lt;$B$1,'Test Sample Data'!M396&gt;0),'Test Sample Data'!M396,$B$1),"")</f>
        <v/>
      </c>
      <c r="N397" s="17" t="str">
        <f>'Gene Table'!E396</f>
        <v>mmu-miR-17-5p</v>
      </c>
      <c r="O397" s="17" t="str">
        <f>'Gene Table'!B396</f>
        <v>A10</v>
      </c>
      <c r="P397" s="17" t="str">
        <f>IF(SUM('Control Sample Data'!D$3:D$98)&gt;10,IF(AND(ISNUMBER('Control Sample Data'!D396),'Control Sample Data'!D396&lt;$B$1,'Control Sample Data'!D396&gt;0),'Control Sample Data'!D396,$B$1),"")</f>
        <v/>
      </c>
      <c r="Q397" s="17" t="str">
        <f>IF(SUM('Control Sample Data'!E$3:E$98)&gt;10,IF(AND(ISNUMBER('Control Sample Data'!E396),'Control Sample Data'!E396&lt;$B$1,'Control Sample Data'!E396&gt;0),'Control Sample Data'!E396,$B$1),"")</f>
        <v/>
      </c>
      <c r="R397" s="17" t="str">
        <f>IF(SUM('Control Sample Data'!F$3:F$98)&gt;10,IF(AND(ISNUMBER('Control Sample Data'!F396),'Control Sample Data'!F396&lt;$B$1,'Control Sample Data'!F396&gt;0),'Control Sample Data'!F396,$B$1),"")</f>
        <v/>
      </c>
      <c r="S397" s="17" t="str">
        <f>IF(SUM('Control Sample Data'!G$3:G$98)&gt;10,IF(AND(ISNUMBER('Control Sample Data'!G396),'Control Sample Data'!G396&lt;$B$1,'Control Sample Data'!G396&gt;0),'Control Sample Data'!G396,$B$1),"")</f>
        <v/>
      </c>
      <c r="T397" s="17" t="str">
        <f>IF(SUM('Control Sample Data'!H$3:H$98)&gt;10,IF(AND(ISNUMBER('Control Sample Data'!H396),'Control Sample Data'!H396&lt;$B$1,'Control Sample Data'!H396&gt;0),'Control Sample Data'!H396,$B$1),"")</f>
        <v/>
      </c>
      <c r="U397" s="17" t="str">
        <f>IF(SUM('Control Sample Data'!I$3:I$98)&gt;10,IF(AND(ISNUMBER('Control Sample Data'!I396),'Control Sample Data'!I396&lt;$B$1,'Control Sample Data'!I396&gt;0),'Control Sample Data'!I396,$B$1),"")</f>
        <v/>
      </c>
      <c r="V397" s="17" t="str">
        <f>IF(SUM('Control Sample Data'!J$3:J$98)&gt;10,IF(AND(ISNUMBER('Control Sample Data'!J396),'Control Sample Data'!J396&lt;$B$1,'Control Sample Data'!J396&gt;0),'Control Sample Data'!J396,$B$1),"")</f>
        <v/>
      </c>
      <c r="W397" s="17" t="str">
        <f>IF(SUM('Control Sample Data'!K$3:K$98)&gt;10,IF(AND(ISNUMBER('Control Sample Data'!K396),'Control Sample Data'!K396&lt;$B$1,'Control Sample Data'!K396&gt;0),'Control Sample Data'!K396,$B$1),"")</f>
        <v/>
      </c>
      <c r="X397" s="17" t="str">
        <f>IF(SUM('Control Sample Data'!L$3:L$98)&gt;10,IF(AND(ISNUMBER('Control Sample Data'!L396),'Control Sample Data'!L396&lt;$B$1,'Control Sample Data'!L396&gt;0),'Control Sample Data'!L396,$B$1),"")</f>
        <v/>
      </c>
      <c r="Y397" s="17" t="str">
        <f>IF(SUM('Control Sample Data'!M$3:M$98)&gt;10,IF(AND(ISNUMBER('Control Sample Data'!M396),'Control Sample Data'!M396&lt;$B$1,'Control Sample Data'!M396&gt;0),'Control Sample Data'!M396,$B$1),"")</f>
        <v/>
      </c>
      <c r="Z397" s="22" t="str">
        <f>IF(ISERROR(VLOOKUP('Choose Housekeeping Genes'!$C12,Calculations!$C$388:$M$771,2,0)),"",VLOOKUP('Choose Housekeeping Genes'!$C12,Calculations!$C$388:$M$771,2,0))</f>
        <v/>
      </c>
      <c r="AA397" s="22" t="str">
        <f>IF(ISERROR(VLOOKUP('Choose Housekeeping Genes'!$C12,Calculations!$C$388:$M$771,3,0)),"",VLOOKUP('Choose Housekeeping Genes'!$C12,Calculations!$C$388:$M$771,3,0))</f>
        <v/>
      </c>
      <c r="AB397" s="22" t="str">
        <f>IF(ISERROR(VLOOKUP('Choose Housekeeping Genes'!$C12,Calculations!$C$388:$M$771,4,0)),"",VLOOKUP('Choose Housekeeping Genes'!$C12,Calculations!$C$388:$M$771,4,0))</f>
        <v/>
      </c>
      <c r="AC397" s="22" t="str">
        <f>IF(ISERROR(VLOOKUP('Choose Housekeeping Genes'!$C12,Calculations!$C$388:$M$771,5,0)),"",VLOOKUP('Choose Housekeeping Genes'!$C12,Calculations!$C$388:$M$771,5,0))</f>
        <v/>
      </c>
      <c r="AD397" s="22" t="str">
        <f>IF(ISERROR(VLOOKUP('Choose Housekeeping Genes'!$C12,Calculations!$C$388:$M$771,6,0)),"",VLOOKUP('Choose Housekeeping Genes'!$C12,Calculations!$C$388:$M$771,6,0))</f>
        <v/>
      </c>
      <c r="AE397" s="22" t="str">
        <f>IF(ISERROR(VLOOKUP('Choose Housekeeping Genes'!$C12,Calculations!$C$388:$M$771,7,0)),"",VLOOKUP('Choose Housekeeping Genes'!$C12,Calculations!$C$388:$M$771,7,0))</f>
        <v/>
      </c>
      <c r="AF397" s="22" t="str">
        <f>IF(ISERROR(VLOOKUP('Choose Housekeeping Genes'!$C12,Calculations!$C$388:$M$771,8,0)),"",VLOOKUP('Choose Housekeeping Genes'!$C12,Calculations!$C$388:$M$771,8,0))</f>
        <v/>
      </c>
      <c r="AG397" s="22" t="str">
        <f>IF(ISERROR(VLOOKUP('Choose Housekeeping Genes'!$C12,Calculations!$C$388:$M$771,9,0)),"",VLOOKUP('Choose Housekeeping Genes'!$C12,Calculations!$C$388:$M$771,9,0))</f>
        <v/>
      </c>
      <c r="AH397" s="22" t="str">
        <f>IF(ISERROR(VLOOKUP('Choose Housekeeping Genes'!$C12,Calculations!$C$388:$M$771,10,0)),"",VLOOKUP('Choose Housekeeping Genes'!$C12,Calculations!$C$388:$M$771,10,0))</f>
        <v/>
      </c>
      <c r="AI397" s="22" t="str">
        <f>IF(ISERROR(VLOOKUP('Choose Housekeeping Genes'!$C12,Calculations!$C$388:$M$771,11,0)),"",VLOOKUP('Choose Housekeeping Genes'!$C12,Calculations!$C$388:$M$771,11,0))</f>
        <v/>
      </c>
      <c r="AJ397" s="22" t="str">
        <f>IF(ISERROR(VLOOKUP('Choose Housekeeping Genes'!$C12,Calculations!$C$388:$Y$771,14,0)),"",VLOOKUP('Choose Housekeeping Genes'!$C12,Calculations!$C$388:$Y$771,14,0))</f>
        <v/>
      </c>
      <c r="AK397" s="22" t="str">
        <f>IF(ISERROR(VLOOKUP('Choose Housekeeping Genes'!$C12,Calculations!$C$388:$Y$771,15,0)),"",VLOOKUP('Choose Housekeeping Genes'!$C12,Calculations!$C$388:$Y$771,15,0))</f>
        <v/>
      </c>
      <c r="AL397" s="22" t="str">
        <f>IF(ISERROR(VLOOKUP('Choose Housekeeping Genes'!$C12,Calculations!$C$388:$Y$771,16,0)),"",VLOOKUP('Choose Housekeeping Genes'!$C12,Calculations!$C$388:$Y$771,16,0))</f>
        <v/>
      </c>
      <c r="AM397" s="22" t="str">
        <f>IF(ISERROR(VLOOKUP('Choose Housekeeping Genes'!$C12,Calculations!$C$388:$Y$771,17,0)),"",VLOOKUP('Choose Housekeeping Genes'!$C12,Calculations!$C$388:$Y$771,17,0))</f>
        <v/>
      </c>
      <c r="AN397" s="22" t="str">
        <f>IF(ISERROR(VLOOKUP('Choose Housekeeping Genes'!$C12,Calculations!$C$388:$Y$771,18,0)),"",VLOOKUP('Choose Housekeeping Genes'!$C12,Calculations!$C$388:$Y$771,18,0))</f>
        <v/>
      </c>
      <c r="AO397" s="22" t="str">
        <f>IF(ISERROR(VLOOKUP('Choose Housekeeping Genes'!$C12,Calculations!$C$388:$Y$771,19,0)),"",VLOOKUP('Choose Housekeeping Genes'!$C12,Calculations!$C$388:$Y$771,19,0))</f>
        <v/>
      </c>
      <c r="AP397" s="22" t="str">
        <f>IF(ISERROR(VLOOKUP('Choose Housekeeping Genes'!$C12,Calculations!$C$388:$Y$771,20,0)),"",VLOOKUP('Choose Housekeeping Genes'!$C12,Calculations!$C$388:$Y$771,20,0))</f>
        <v/>
      </c>
      <c r="AQ397" s="22" t="str">
        <f>IF(ISERROR(VLOOKUP('Choose Housekeeping Genes'!$C12,Calculations!$C$388:$Y$771,21,0)),"",VLOOKUP('Choose Housekeeping Genes'!$C12,Calculations!$C$388:$Y$771,21,0))</f>
        <v/>
      </c>
      <c r="AR397" s="22" t="str">
        <f>IF(ISERROR(VLOOKUP('Choose Housekeeping Genes'!$C12,Calculations!$C$388:$Y$771,22,0)),"",VLOOKUP('Choose Housekeeping Genes'!$C12,Calculations!$C$388:$Y$771,22,0))</f>
        <v/>
      </c>
      <c r="AS397" s="22" t="str">
        <f>IF(ISERROR(VLOOKUP('Choose Housekeeping Genes'!$C12,Calculations!$C$388:$Y$771,23,0)),"",VLOOKUP('Choose Housekeeping Genes'!$C12,Calculations!$C$388:$Y$771,23,0))</f>
        <v/>
      </c>
      <c r="AT397" s="36" t="str">
        <f t="shared" si="282"/>
        <v/>
      </c>
      <c r="AU397" s="36" t="str">
        <f t="shared" si="283"/>
        <v/>
      </c>
      <c r="AV397" s="36" t="str">
        <f t="shared" si="284"/>
        <v/>
      </c>
      <c r="AW397" s="36" t="str">
        <f t="shared" si="285"/>
        <v/>
      </c>
      <c r="AX397" s="36" t="str">
        <f t="shared" si="286"/>
        <v/>
      </c>
      <c r="AY397" s="36" t="str">
        <f t="shared" si="287"/>
        <v/>
      </c>
      <c r="AZ397" s="36" t="str">
        <f t="shared" si="288"/>
        <v/>
      </c>
      <c r="BA397" s="36" t="str">
        <f t="shared" si="289"/>
        <v/>
      </c>
      <c r="BB397" s="36" t="str">
        <f t="shared" si="290"/>
        <v/>
      </c>
      <c r="BC397" s="36" t="str">
        <f t="shared" si="291"/>
        <v/>
      </c>
      <c r="BD397" s="36" t="str">
        <f t="shared" si="292"/>
        <v/>
      </c>
      <c r="BE397" s="36" t="str">
        <f t="shared" si="293"/>
        <v/>
      </c>
      <c r="BF397" s="36" t="str">
        <f t="shared" si="294"/>
        <v/>
      </c>
      <c r="BG397" s="36" t="str">
        <f t="shared" si="295"/>
        <v/>
      </c>
      <c r="BH397" s="36" t="str">
        <f t="shared" si="296"/>
        <v/>
      </c>
      <c r="BI397" s="36" t="str">
        <f t="shared" si="297"/>
        <v/>
      </c>
      <c r="BJ397" s="36" t="str">
        <f t="shared" si="298"/>
        <v/>
      </c>
      <c r="BK397" s="36" t="str">
        <f t="shared" si="299"/>
        <v/>
      </c>
      <c r="BL397" s="36" t="str">
        <f t="shared" si="300"/>
        <v/>
      </c>
      <c r="BM397" s="36" t="str">
        <f t="shared" si="301"/>
        <v/>
      </c>
      <c r="BN397" s="38" t="e">
        <f t="shared" si="260"/>
        <v>#DIV/0!</v>
      </c>
      <c r="BO397" s="38" t="e">
        <f t="shared" si="261"/>
        <v>#DIV/0!</v>
      </c>
      <c r="BP397" s="39" t="str">
        <f t="shared" si="262"/>
        <v/>
      </c>
      <c r="BQ397" s="39" t="str">
        <f t="shared" si="263"/>
        <v/>
      </c>
      <c r="BR397" s="39" t="str">
        <f t="shared" si="264"/>
        <v/>
      </c>
      <c r="BS397" s="39" t="str">
        <f t="shared" si="265"/>
        <v/>
      </c>
      <c r="BT397" s="39" t="str">
        <f t="shared" si="266"/>
        <v/>
      </c>
      <c r="BU397" s="39" t="str">
        <f t="shared" si="267"/>
        <v/>
      </c>
      <c r="BV397" s="39" t="str">
        <f t="shared" si="268"/>
        <v/>
      </c>
      <c r="BW397" s="39" t="str">
        <f t="shared" si="269"/>
        <v/>
      </c>
      <c r="BX397" s="39" t="str">
        <f t="shared" si="270"/>
        <v/>
      </c>
      <c r="BY397" s="39" t="str">
        <f t="shared" si="271"/>
        <v/>
      </c>
      <c r="BZ397" s="39" t="str">
        <f t="shared" si="272"/>
        <v/>
      </c>
      <c r="CA397" s="39" t="str">
        <f t="shared" si="273"/>
        <v/>
      </c>
      <c r="CB397" s="39" t="str">
        <f t="shared" si="274"/>
        <v/>
      </c>
      <c r="CC397" s="39" t="str">
        <f t="shared" si="275"/>
        <v/>
      </c>
      <c r="CD397" s="39" t="str">
        <f t="shared" si="276"/>
        <v/>
      </c>
      <c r="CE397" s="39" t="str">
        <f t="shared" si="277"/>
        <v/>
      </c>
      <c r="CF397" s="39" t="str">
        <f t="shared" si="278"/>
        <v/>
      </c>
      <c r="CG397" s="39" t="str">
        <f t="shared" si="279"/>
        <v/>
      </c>
      <c r="CH397" s="39" t="str">
        <f t="shared" si="280"/>
        <v/>
      </c>
      <c r="CI397" s="39" t="str">
        <f t="shared" si="281"/>
        <v/>
      </c>
    </row>
    <row r="398" spans="1:87">
      <c r="A398" s="18"/>
      <c r="B398" s="15" t="str">
        <f>'Gene Table'!E397</f>
        <v>mmu-miR-1949</v>
      </c>
      <c r="C398" s="15" t="str">
        <f>'Gene Table'!B397</f>
        <v>A11</v>
      </c>
      <c r="D398" s="16" t="str">
        <f>IF(SUM('Test Sample Data'!D$3:D$98)&gt;10,IF(AND(ISNUMBER('Test Sample Data'!D397),'Test Sample Data'!D397&lt;$B$1,'Test Sample Data'!D397&gt;0),'Test Sample Data'!D397,$B$1),"")</f>
        <v/>
      </c>
      <c r="E398" s="17" t="str">
        <f>IF(SUM('Test Sample Data'!E$3:E$98)&gt;10,IF(AND(ISNUMBER('Test Sample Data'!E397),'Test Sample Data'!E397&lt;$B$1,'Test Sample Data'!E397&gt;0),'Test Sample Data'!E397,$B$1),"")</f>
        <v/>
      </c>
      <c r="F398" s="17" t="str">
        <f>IF(SUM('Test Sample Data'!F$3:F$98)&gt;10,IF(AND(ISNUMBER('Test Sample Data'!F397),'Test Sample Data'!F397&lt;$B$1,'Test Sample Data'!F397&gt;0),'Test Sample Data'!F397,$B$1),"")</f>
        <v/>
      </c>
      <c r="G398" s="17" t="str">
        <f>IF(SUM('Test Sample Data'!G$3:G$98)&gt;10,IF(AND(ISNUMBER('Test Sample Data'!G397),'Test Sample Data'!G397&lt;$B$1,'Test Sample Data'!G397&gt;0),'Test Sample Data'!G397,$B$1),"")</f>
        <v/>
      </c>
      <c r="H398" s="17" t="str">
        <f>IF(SUM('Test Sample Data'!H$3:H$98)&gt;10,IF(AND(ISNUMBER('Test Sample Data'!H397),'Test Sample Data'!H397&lt;$B$1,'Test Sample Data'!H397&gt;0),'Test Sample Data'!H397,$B$1),"")</f>
        <v/>
      </c>
      <c r="I398" s="17" t="str">
        <f>IF(SUM('Test Sample Data'!I$3:I$98)&gt;10,IF(AND(ISNUMBER('Test Sample Data'!I397),'Test Sample Data'!I397&lt;$B$1,'Test Sample Data'!I397&gt;0),'Test Sample Data'!I397,$B$1),"")</f>
        <v/>
      </c>
      <c r="J398" s="17" t="str">
        <f>IF(SUM('Test Sample Data'!J$3:J$98)&gt;10,IF(AND(ISNUMBER('Test Sample Data'!J397),'Test Sample Data'!J397&lt;$B$1,'Test Sample Data'!J397&gt;0),'Test Sample Data'!J397,$B$1),"")</f>
        <v/>
      </c>
      <c r="K398" s="17" t="str">
        <f>IF(SUM('Test Sample Data'!K$3:K$98)&gt;10,IF(AND(ISNUMBER('Test Sample Data'!K397),'Test Sample Data'!K397&lt;$B$1,'Test Sample Data'!K397&gt;0),'Test Sample Data'!K397,$B$1),"")</f>
        <v/>
      </c>
      <c r="L398" s="17" t="str">
        <f>IF(SUM('Test Sample Data'!L$3:L$98)&gt;10,IF(AND(ISNUMBER('Test Sample Data'!L397),'Test Sample Data'!L397&lt;$B$1,'Test Sample Data'!L397&gt;0),'Test Sample Data'!L397,$B$1),"")</f>
        <v/>
      </c>
      <c r="M398" s="17" t="str">
        <f>IF(SUM('Test Sample Data'!M$3:M$98)&gt;10,IF(AND(ISNUMBER('Test Sample Data'!M397),'Test Sample Data'!M397&lt;$B$1,'Test Sample Data'!M397&gt;0),'Test Sample Data'!M397,$B$1),"")</f>
        <v/>
      </c>
      <c r="N398" s="17" t="str">
        <f>'Gene Table'!E397</f>
        <v>mmu-miR-1949</v>
      </c>
      <c r="O398" s="17" t="str">
        <f>'Gene Table'!B397</f>
        <v>A11</v>
      </c>
      <c r="P398" s="17" t="str">
        <f>IF(SUM('Control Sample Data'!D$3:D$98)&gt;10,IF(AND(ISNUMBER('Control Sample Data'!D397),'Control Sample Data'!D397&lt;$B$1,'Control Sample Data'!D397&gt;0),'Control Sample Data'!D397,$B$1),"")</f>
        <v/>
      </c>
      <c r="Q398" s="17" t="str">
        <f>IF(SUM('Control Sample Data'!E$3:E$98)&gt;10,IF(AND(ISNUMBER('Control Sample Data'!E397),'Control Sample Data'!E397&lt;$B$1,'Control Sample Data'!E397&gt;0),'Control Sample Data'!E397,$B$1),"")</f>
        <v/>
      </c>
      <c r="R398" s="17" t="str">
        <f>IF(SUM('Control Sample Data'!F$3:F$98)&gt;10,IF(AND(ISNUMBER('Control Sample Data'!F397),'Control Sample Data'!F397&lt;$B$1,'Control Sample Data'!F397&gt;0),'Control Sample Data'!F397,$B$1),"")</f>
        <v/>
      </c>
      <c r="S398" s="17" t="str">
        <f>IF(SUM('Control Sample Data'!G$3:G$98)&gt;10,IF(AND(ISNUMBER('Control Sample Data'!G397),'Control Sample Data'!G397&lt;$B$1,'Control Sample Data'!G397&gt;0),'Control Sample Data'!G397,$B$1),"")</f>
        <v/>
      </c>
      <c r="T398" s="17" t="str">
        <f>IF(SUM('Control Sample Data'!H$3:H$98)&gt;10,IF(AND(ISNUMBER('Control Sample Data'!H397),'Control Sample Data'!H397&lt;$B$1,'Control Sample Data'!H397&gt;0),'Control Sample Data'!H397,$B$1),"")</f>
        <v/>
      </c>
      <c r="U398" s="17" t="str">
        <f>IF(SUM('Control Sample Data'!I$3:I$98)&gt;10,IF(AND(ISNUMBER('Control Sample Data'!I397),'Control Sample Data'!I397&lt;$B$1,'Control Sample Data'!I397&gt;0),'Control Sample Data'!I397,$B$1),"")</f>
        <v/>
      </c>
      <c r="V398" s="17" t="str">
        <f>IF(SUM('Control Sample Data'!J$3:J$98)&gt;10,IF(AND(ISNUMBER('Control Sample Data'!J397),'Control Sample Data'!J397&lt;$B$1,'Control Sample Data'!J397&gt;0),'Control Sample Data'!J397,$B$1),"")</f>
        <v/>
      </c>
      <c r="W398" s="17" t="str">
        <f>IF(SUM('Control Sample Data'!K$3:K$98)&gt;10,IF(AND(ISNUMBER('Control Sample Data'!K397),'Control Sample Data'!K397&lt;$B$1,'Control Sample Data'!K397&gt;0),'Control Sample Data'!K397,$B$1),"")</f>
        <v/>
      </c>
      <c r="X398" s="17" t="str">
        <f>IF(SUM('Control Sample Data'!L$3:L$98)&gt;10,IF(AND(ISNUMBER('Control Sample Data'!L397),'Control Sample Data'!L397&lt;$B$1,'Control Sample Data'!L397&gt;0),'Control Sample Data'!L397,$B$1),"")</f>
        <v/>
      </c>
      <c r="Y398" s="17" t="str">
        <f>IF(SUM('Control Sample Data'!M$3:M$98)&gt;10,IF(AND(ISNUMBER('Control Sample Data'!M397),'Control Sample Data'!M397&lt;$B$1,'Control Sample Data'!M397&gt;0),'Control Sample Data'!M397,$B$1),"")</f>
        <v/>
      </c>
      <c r="Z398" s="22" t="str">
        <f>IF(ISERROR(VLOOKUP('Choose Housekeeping Genes'!$C13,Calculations!$C$388:$M$771,2,0)),"",VLOOKUP('Choose Housekeeping Genes'!$C13,Calculations!$C$388:$M$771,2,0))</f>
        <v/>
      </c>
      <c r="AA398" s="22" t="str">
        <f>IF(ISERROR(VLOOKUP('Choose Housekeeping Genes'!$C13,Calculations!$C$388:$M$771,3,0)),"",VLOOKUP('Choose Housekeeping Genes'!$C13,Calculations!$C$388:$M$771,3,0))</f>
        <v/>
      </c>
      <c r="AB398" s="22" t="str">
        <f>IF(ISERROR(VLOOKUP('Choose Housekeeping Genes'!$C13,Calculations!$C$388:$M$771,4,0)),"",VLOOKUP('Choose Housekeeping Genes'!$C13,Calculations!$C$388:$M$771,4,0))</f>
        <v/>
      </c>
      <c r="AC398" s="22" t="str">
        <f>IF(ISERROR(VLOOKUP('Choose Housekeeping Genes'!$C13,Calculations!$C$388:$M$771,5,0)),"",VLOOKUP('Choose Housekeeping Genes'!$C13,Calculations!$C$388:$M$771,5,0))</f>
        <v/>
      </c>
      <c r="AD398" s="22" t="str">
        <f>IF(ISERROR(VLOOKUP('Choose Housekeeping Genes'!$C13,Calculations!$C$388:$M$771,6,0)),"",VLOOKUP('Choose Housekeeping Genes'!$C13,Calculations!$C$388:$M$771,6,0))</f>
        <v/>
      </c>
      <c r="AE398" s="22" t="str">
        <f>IF(ISERROR(VLOOKUP('Choose Housekeeping Genes'!$C13,Calculations!$C$388:$M$771,7,0)),"",VLOOKUP('Choose Housekeeping Genes'!$C13,Calculations!$C$388:$M$771,7,0))</f>
        <v/>
      </c>
      <c r="AF398" s="22" t="str">
        <f>IF(ISERROR(VLOOKUP('Choose Housekeeping Genes'!$C13,Calculations!$C$388:$M$771,8,0)),"",VLOOKUP('Choose Housekeeping Genes'!$C13,Calculations!$C$388:$M$771,8,0))</f>
        <v/>
      </c>
      <c r="AG398" s="22" t="str">
        <f>IF(ISERROR(VLOOKUP('Choose Housekeeping Genes'!$C13,Calculations!$C$388:$M$771,9,0)),"",VLOOKUP('Choose Housekeeping Genes'!$C13,Calculations!$C$388:$M$771,9,0))</f>
        <v/>
      </c>
      <c r="AH398" s="22" t="str">
        <f>IF(ISERROR(VLOOKUP('Choose Housekeeping Genes'!$C13,Calculations!$C$388:$M$771,10,0)),"",VLOOKUP('Choose Housekeeping Genes'!$C13,Calculations!$C$388:$M$771,10,0))</f>
        <v/>
      </c>
      <c r="AI398" s="22" t="str">
        <f>IF(ISERROR(VLOOKUP('Choose Housekeeping Genes'!$C13,Calculations!$C$388:$M$771,11,0)),"",VLOOKUP('Choose Housekeeping Genes'!$C13,Calculations!$C$388:$M$771,11,0))</f>
        <v/>
      </c>
      <c r="AJ398" s="22" t="str">
        <f>IF(ISERROR(VLOOKUP('Choose Housekeeping Genes'!$C13,Calculations!$C$388:$Y$771,14,0)),"",VLOOKUP('Choose Housekeeping Genes'!$C13,Calculations!$C$388:$Y$771,14,0))</f>
        <v/>
      </c>
      <c r="AK398" s="22" t="str">
        <f>IF(ISERROR(VLOOKUP('Choose Housekeeping Genes'!$C13,Calculations!$C$388:$Y$771,15,0)),"",VLOOKUP('Choose Housekeeping Genes'!$C13,Calculations!$C$388:$Y$771,15,0))</f>
        <v/>
      </c>
      <c r="AL398" s="22" t="str">
        <f>IF(ISERROR(VLOOKUP('Choose Housekeeping Genes'!$C13,Calculations!$C$388:$Y$771,16,0)),"",VLOOKUP('Choose Housekeeping Genes'!$C13,Calculations!$C$388:$Y$771,16,0))</f>
        <v/>
      </c>
      <c r="AM398" s="22" t="str">
        <f>IF(ISERROR(VLOOKUP('Choose Housekeeping Genes'!$C13,Calculations!$C$388:$Y$771,17,0)),"",VLOOKUP('Choose Housekeeping Genes'!$C13,Calculations!$C$388:$Y$771,17,0))</f>
        <v/>
      </c>
      <c r="AN398" s="22" t="str">
        <f>IF(ISERROR(VLOOKUP('Choose Housekeeping Genes'!$C13,Calculations!$C$388:$Y$771,18,0)),"",VLOOKUP('Choose Housekeeping Genes'!$C13,Calculations!$C$388:$Y$771,18,0))</f>
        <v/>
      </c>
      <c r="AO398" s="22" t="str">
        <f>IF(ISERROR(VLOOKUP('Choose Housekeeping Genes'!$C13,Calculations!$C$388:$Y$771,19,0)),"",VLOOKUP('Choose Housekeeping Genes'!$C13,Calculations!$C$388:$Y$771,19,0))</f>
        <v/>
      </c>
      <c r="AP398" s="22" t="str">
        <f>IF(ISERROR(VLOOKUP('Choose Housekeeping Genes'!$C13,Calculations!$C$388:$Y$771,20,0)),"",VLOOKUP('Choose Housekeeping Genes'!$C13,Calculations!$C$388:$Y$771,20,0))</f>
        <v/>
      </c>
      <c r="AQ398" s="22" t="str">
        <f>IF(ISERROR(VLOOKUP('Choose Housekeeping Genes'!$C13,Calculations!$C$388:$Y$771,21,0)),"",VLOOKUP('Choose Housekeeping Genes'!$C13,Calculations!$C$388:$Y$771,21,0))</f>
        <v/>
      </c>
      <c r="AR398" s="22" t="str">
        <f>IF(ISERROR(VLOOKUP('Choose Housekeeping Genes'!$C13,Calculations!$C$388:$Y$771,22,0)),"",VLOOKUP('Choose Housekeeping Genes'!$C13,Calculations!$C$388:$Y$771,22,0))</f>
        <v/>
      </c>
      <c r="AS398" s="22" t="str">
        <f>IF(ISERROR(VLOOKUP('Choose Housekeeping Genes'!$C13,Calculations!$C$388:$Y$771,23,0)),"",VLOOKUP('Choose Housekeeping Genes'!$C13,Calculations!$C$388:$Y$771,23,0))</f>
        <v/>
      </c>
      <c r="AT398" s="36" t="str">
        <f t="shared" si="282"/>
        <v/>
      </c>
      <c r="AU398" s="36" t="str">
        <f t="shared" si="283"/>
        <v/>
      </c>
      <c r="AV398" s="36" t="str">
        <f t="shared" si="284"/>
        <v/>
      </c>
      <c r="AW398" s="36" t="str">
        <f t="shared" si="285"/>
        <v/>
      </c>
      <c r="AX398" s="36" t="str">
        <f t="shared" si="286"/>
        <v/>
      </c>
      <c r="AY398" s="36" t="str">
        <f t="shared" si="287"/>
        <v/>
      </c>
      <c r="AZ398" s="36" t="str">
        <f t="shared" si="288"/>
        <v/>
      </c>
      <c r="BA398" s="36" t="str">
        <f t="shared" si="289"/>
        <v/>
      </c>
      <c r="BB398" s="36" t="str">
        <f t="shared" si="290"/>
        <v/>
      </c>
      <c r="BC398" s="36" t="str">
        <f t="shared" si="291"/>
        <v/>
      </c>
      <c r="BD398" s="36" t="str">
        <f t="shared" si="292"/>
        <v/>
      </c>
      <c r="BE398" s="36" t="str">
        <f t="shared" si="293"/>
        <v/>
      </c>
      <c r="BF398" s="36" t="str">
        <f t="shared" si="294"/>
        <v/>
      </c>
      <c r="BG398" s="36" t="str">
        <f t="shared" si="295"/>
        <v/>
      </c>
      <c r="BH398" s="36" t="str">
        <f t="shared" si="296"/>
        <v/>
      </c>
      <c r="BI398" s="36" t="str">
        <f t="shared" si="297"/>
        <v/>
      </c>
      <c r="BJ398" s="36" t="str">
        <f t="shared" si="298"/>
        <v/>
      </c>
      <c r="BK398" s="36" t="str">
        <f t="shared" si="299"/>
        <v/>
      </c>
      <c r="BL398" s="36" t="str">
        <f t="shared" si="300"/>
        <v/>
      </c>
      <c r="BM398" s="36" t="str">
        <f t="shared" si="301"/>
        <v/>
      </c>
      <c r="BN398" s="38" t="e">
        <f t="shared" si="260"/>
        <v>#DIV/0!</v>
      </c>
      <c r="BO398" s="38" t="e">
        <f t="shared" si="261"/>
        <v>#DIV/0!</v>
      </c>
      <c r="BP398" s="39" t="str">
        <f t="shared" si="262"/>
        <v/>
      </c>
      <c r="BQ398" s="39" t="str">
        <f t="shared" si="263"/>
        <v/>
      </c>
      <c r="BR398" s="39" t="str">
        <f t="shared" si="264"/>
        <v/>
      </c>
      <c r="BS398" s="39" t="str">
        <f t="shared" si="265"/>
        <v/>
      </c>
      <c r="BT398" s="39" t="str">
        <f t="shared" si="266"/>
        <v/>
      </c>
      <c r="BU398" s="39" t="str">
        <f t="shared" si="267"/>
        <v/>
      </c>
      <c r="BV398" s="39" t="str">
        <f t="shared" si="268"/>
        <v/>
      </c>
      <c r="BW398" s="39" t="str">
        <f t="shared" si="269"/>
        <v/>
      </c>
      <c r="BX398" s="39" t="str">
        <f t="shared" si="270"/>
        <v/>
      </c>
      <c r="BY398" s="39" t="str">
        <f t="shared" si="271"/>
        <v/>
      </c>
      <c r="BZ398" s="39" t="str">
        <f t="shared" si="272"/>
        <v/>
      </c>
      <c r="CA398" s="39" t="str">
        <f t="shared" si="273"/>
        <v/>
      </c>
      <c r="CB398" s="39" t="str">
        <f t="shared" si="274"/>
        <v/>
      </c>
      <c r="CC398" s="39" t="str">
        <f t="shared" si="275"/>
        <v/>
      </c>
      <c r="CD398" s="39" t="str">
        <f t="shared" si="276"/>
        <v/>
      </c>
      <c r="CE398" s="39" t="str">
        <f t="shared" si="277"/>
        <v/>
      </c>
      <c r="CF398" s="39" t="str">
        <f t="shared" si="278"/>
        <v/>
      </c>
      <c r="CG398" s="39" t="str">
        <f t="shared" si="279"/>
        <v/>
      </c>
      <c r="CH398" s="39" t="str">
        <f t="shared" si="280"/>
        <v/>
      </c>
      <c r="CI398" s="39" t="str">
        <f t="shared" si="281"/>
        <v/>
      </c>
    </row>
    <row r="399" spans="1:87">
      <c r="A399" s="18"/>
      <c r="B399" s="15" t="str">
        <f>'Gene Table'!E398</f>
        <v>mmu-miR-181a-5p</v>
      </c>
      <c r="C399" s="15" t="str">
        <f>'Gene Table'!B398</f>
        <v>A12</v>
      </c>
      <c r="D399" s="16" t="str">
        <f>IF(SUM('Test Sample Data'!D$3:D$98)&gt;10,IF(AND(ISNUMBER('Test Sample Data'!D398),'Test Sample Data'!D398&lt;$B$1,'Test Sample Data'!D398&gt;0),'Test Sample Data'!D398,$B$1),"")</f>
        <v/>
      </c>
      <c r="E399" s="17" t="str">
        <f>IF(SUM('Test Sample Data'!E$3:E$98)&gt;10,IF(AND(ISNUMBER('Test Sample Data'!E398),'Test Sample Data'!E398&lt;$B$1,'Test Sample Data'!E398&gt;0),'Test Sample Data'!E398,$B$1),"")</f>
        <v/>
      </c>
      <c r="F399" s="17" t="str">
        <f>IF(SUM('Test Sample Data'!F$3:F$98)&gt;10,IF(AND(ISNUMBER('Test Sample Data'!F398),'Test Sample Data'!F398&lt;$B$1,'Test Sample Data'!F398&gt;0),'Test Sample Data'!F398,$B$1),"")</f>
        <v/>
      </c>
      <c r="G399" s="17" t="str">
        <f>IF(SUM('Test Sample Data'!G$3:G$98)&gt;10,IF(AND(ISNUMBER('Test Sample Data'!G398),'Test Sample Data'!G398&lt;$B$1,'Test Sample Data'!G398&gt;0),'Test Sample Data'!G398,$B$1),"")</f>
        <v/>
      </c>
      <c r="H399" s="17" t="str">
        <f>IF(SUM('Test Sample Data'!H$3:H$98)&gt;10,IF(AND(ISNUMBER('Test Sample Data'!H398),'Test Sample Data'!H398&lt;$B$1,'Test Sample Data'!H398&gt;0),'Test Sample Data'!H398,$B$1),"")</f>
        <v/>
      </c>
      <c r="I399" s="17" t="str">
        <f>IF(SUM('Test Sample Data'!I$3:I$98)&gt;10,IF(AND(ISNUMBER('Test Sample Data'!I398),'Test Sample Data'!I398&lt;$B$1,'Test Sample Data'!I398&gt;0),'Test Sample Data'!I398,$B$1),"")</f>
        <v/>
      </c>
      <c r="J399" s="17" t="str">
        <f>IF(SUM('Test Sample Data'!J$3:J$98)&gt;10,IF(AND(ISNUMBER('Test Sample Data'!J398),'Test Sample Data'!J398&lt;$B$1,'Test Sample Data'!J398&gt;0),'Test Sample Data'!J398,$B$1),"")</f>
        <v/>
      </c>
      <c r="K399" s="17" t="str">
        <f>IF(SUM('Test Sample Data'!K$3:K$98)&gt;10,IF(AND(ISNUMBER('Test Sample Data'!K398),'Test Sample Data'!K398&lt;$B$1,'Test Sample Data'!K398&gt;0),'Test Sample Data'!K398,$B$1),"")</f>
        <v/>
      </c>
      <c r="L399" s="17" t="str">
        <f>IF(SUM('Test Sample Data'!L$3:L$98)&gt;10,IF(AND(ISNUMBER('Test Sample Data'!L398),'Test Sample Data'!L398&lt;$B$1,'Test Sample Data'!L398&gt;0),'Test Sample Data'!L398,$B$1),"")</f>
        <v/>
      </c>
      <c r="M399" s="17" t="str">
        <f>IF(SUM('Test Sample Data'!M$3:M$98)&gt;10,IF(AND(ISNUMBER('Test Sample Data'!M398),'Test Sample Data'!M398&lt;$B$1,'Test Sample Data'!M398&gt;0),'Test Sample Data'!M398,$B$1),"")</f>
        <v/>
      </c>
      <c r="N399" s="17" t="str">
        <f>'Gene Table'!E398</f>
        <v>mmu-miR-181a-5p</v>
      </c>
      <c r="O399" s="17" t="str">
        <f>'Gene Table'!B398</f>
        <v>A12</v>
      </c>
      <c r="P399" s="17" t="str">
        <f>IF(SUM('Control Sample Data'!D$3:D$98)&gt;10,IF(AND(ISNUMBER('Control Sample Data'!D398),'Control Sample Data'!D398&lt;$B$1,'Control Sample Data'!D398&gt;0),'Control Sample Data'!D398,$B$1),"")</f>
        <v/>
      </c>
      <c r="Q399" s="17" t="str">
        <f>IF(SUM('Control Sample Data'!E$3:E$98)&gt;10,IF(AND(ISNUMBER('Control Sample Data'!E398),'Control Sample Data'!E398&lt;$B$1,'Control Sample Data'!E398&gt;0),'Control Sample Data'!E398,$B$1),"")</f>
        <v/>
      </c>
      <c r="R399" s="17" t="str">
        <f>IF(SUM('Control Sample Data'!F$3:F$98)&gt;10,IF(AND(ISNUMBER('Control Sample Data'!F398),'Control Sample Data'!F398&lt;$B$1,'Control Sample Data'!F398&gt;0),'Control Sample Data'!F398,$B$1),"")</f>
        <v/>
      </c>
      <c r="S399" s="17" t="str">
        <f>IF(SUM('Control Sample Data'!G$3:G$98)&gt;10,IF(AND(ISNUMBER('Control Sample Data'!G398),'Control Sample Data'!G398&lt;$B$1,'Control Sample Data'!G398&gt;0),'Control Sample Data'!G398,$B$1),"")</f>
        <v/>
      </c>
      <c r="T399" s="17" t="str">
        <f>IF(SUM('Control Sample Data'!H$3:H$98)&gt;10,IF(AND(ISNUMBER('Control Sample Data'!H398),'Control Sample Data'!H398&lt;$B$1,'Control Sample Data'!H398&gt;0),'Control Sample Data'!H398,$B$1),"")</f>
        <v/>
      </c>
      <c r="U399" s="17" t="str">
        <f>IF(SUM('Control Sample Data'!I$3:I$98)&gt;10,IF(AND(ISNUMBER('Control Sample Data'!I398),'Control Sample Data'!I398&lt;$B$1,'Control Sample Data'!I398&gt;0),'Control Sample Data'!I398,$B$1),"")</f>
        <v/>
      </c>
      <c r="V399" s="17" t="str">
        <f>IF(SUM('Control Sample Data'!J$3:J$98)&gt;10,IF(AND(ISNUMBER('Control Sample Data'!J398),'Control Sample Data'!J398&lt;$B$1,'Control Sample Data'!J398&gt;0),'Control Sample Data'!J398,$B$1),"")</f>
        <v/>
      </c>
      <c r="W399" s="17" t="str">
        <f>IF(SUM('Control Sample Data'!K$3:K$98)&gt;10,IF(AND(ISNUMBER('Control Sample Data'!K398),'Control Sample Data'!K398&lt;$B$1,'Control Sample Data'!K398&gt;0),'Control Sample Data'!K398,$B$1),"")</f>
        <v/>
      </c>
      <c r="X399" s="17" t="str">
        <f>IF(SUM('Control Sample Data'!L$3:L$98)&gt;10,IF(AND(ISNUMBER('Control Sample Data'!L398),'Control Sample Data'!L398&lt;$B$1,'Control Sample Data'!L398&gt;0),'Control Sample Data'!L398,$B$1),"")</f>
        <v/>
      </c>
      <c r="Y399" s="17" t="str">
        <f>IF(SUM('Control Sample Data'!M$3:M$98)&gt;10,IF(AND(ISNUMBER('Control Sample Data'!M398),'Control Sample Data'!M398&lt;$B$1,'Control Sample Data'!M398&gt;0),'Control Sample Data'!M398,$B$1),"")</f>
        <v/>
      </c>
      <c r="Z399" s="22" t="str">
        <f>IF(ISERROR(VLOOKUP('Choose Housekeeping Genes'!$C14,Calculations!$C$388:$M$771,2,0)),"",VLOOKUP('Choose Housekeeping Genes'!$C14,Calculations!$C$388:$M$771,2,0))</f>
        <v/>
      </c>
      <c r="AA399" s="22" t="str">
        <f>IF(ISERROR(VLOOKUP('Choose Housekeeping Genes'!$C14,Calculations!$C$388:$M$771,3,0)),"",VLOOKUP('Choose Housekeeping Genes'!$C14,Calculations!$C$388:$M$771,3,0))</f>
        <v/>
      </c>
      <c r="AB399" s="22" t="str">
        <f>IF(ISERROR(VLOOKUP('Choose Housekeeping Genes'!$C14,Calculations!$C$388:$M$771,4,0)),"",VLOOKUP('Choose Housekeeping Genes'!$C14,Calculations!$C$388:$M$771,4,0))</f>
        <v/>
      </c>
      <c r="AC399" s="22" t="str">
        <f>IF(ISERROR(VLOOKUP('Choose Housekeeping Genes'!$C14,Calculations!$C$388:$M$771,5,0)),"",VLOOKUP('Choose Housekeeping Genes'!$C14,Calculations!$C$388:$M$771,5,0))</f>
        <v/>
      </c>
      <c r="AD399" s="22" t="str">
        <f>IF(ISERROR(VLOOKUP('Choose Housekeeping Genes'!$C14,Calculations!$C$388:$M$771,6,0)),"",VLOOKUP('Choose Housekeeping Genes'!$C14,Calculations!$C$388:$M$771,6,0))</f>
        <v/>
      </c>
      <c r="AE399" s="22" t="str">
        <f>IF(ISERROR(VLOOKUP('Choose Housekeeping Genes'!$C14,Calculations!$C$388:$M$771,7,0)),"",VLOOKUP('Choose Housekeeping Genes'!$C14,Calculations!$C$388:$M$771,7,0))</f>
        <v/>
      </c>
      <c r="AF399" s="22" t="str">
        <f>IF(ISERROR(VLOOKUP('Choose Housekeeping Genes'!$C14,Calculations!$C$388:$M$771,8,0)),"",VLOOKUP('Choose Housekeeping Genes'!$C14,Calculations!$C$388:$M$771,8,0))</f>
        <v/>
      </c>
      <c r="AG399" s="22" t="str">
        <f>IF(ISERROR(VLOOKUP('Choose Housekeeping Genes'!$C14,Calculations!$C$388:$M$771,9,0)),"",VLOOKUP('Choose Housekeeping Genes'!$C14,Calculations!$C$388:$M$771,9,0))</f>
        <v/>
      </c>
      <c r="AH399" s="22" t="str">
        <f>IF(ISERROR(VLOOKUP('Choose Housekeeping Genes'!$C14,Calculations!$C$388:$M$771,10,0)),"",VLOOKUP('Choose Housekeeping Genes'!$C14,Calculations!$C$388:$M$771,10,0))</f>
        <v/>
      </c>
      <c r="AI399" s="22" t="str">
        <f>IF(ISERROR(VLOOKUP('Choose Housekeeping Genes'!$C14,Calculations!$C$388:$M$771,11,0)),"",VLOOKUP('Choose Housekeeping Genes'!$C14,Calculations!$C$388:$M$771,11,0))</f>
        <v/>
      </c>
      <c r="AJ399" s="22" t="str">
        <f>IF(ISERROR(VLOOKUP('Choose Housekeeping Genes'!$C14,Calculations!$C$388:$Y$771,14,0)),"",VLOOKUP('Choose Housekeeping Genes'!$C14,Calculations!$C$388:$Y$771,14,0))</f>
        <v/>
      </c>
      <c r="AK399" s="22" t="str">
        <f>IF(ISERROR(VLOOKUP('Choose Housekeeping Genes'!$C14,Calculations!$C$388:$Y$771,15,0)),"",VLOOKUP('Choose Housekeeping Genes'!$C14,Calculations!$C$388:$Y$771,15,0))</f>
        <v/>
      </c>
      <c r="AL399" s="22" t="str">
        <f>IF(ISERROR(VLOOKUP('Choose Housekeeping Genes'!$C14,Calculations!$C$388:$Y$771,16,0)),"",VLOOKUP('Choose Housekeeping Genes'!$C14,Calculations!$C$388:$Y$771,16,0))</f>
        <v/>
      </c>
      <c r="AM399" s="22" t="str">
        <f>IF(ISERROR(VLOOKUP('Choose Housekeeping Genes'!$C14,Calculations!$C$388:$Y$771,17,0)),"",VLOOKUP('Choose Housekeeping Genes'!$C14,Calculations!$C$388:$Y$771,17,0))</f>
        <v/>
      </c>
      <c r="AN399" s="22" t="str">
        <f>IF(ISERROR(VLOOKUP('Choose Housekeeping Genes'!$C14,Calculations!$C$388:$Y$771,18,0)),"",VLOOKUP('Choose Housekeeping Genes'!$C14,Calculations!$C$388:$Y$771,18,0))</f>
        <v/>
      </c>
      <c r="AO399" s="22" t="str">
        <f>IF(ISERROR(VLOOKUP('Choose Housekeeping Genes'!$C14,Calculations!$C$388:$Y$771,19,0)),"",VLOOKUP('Choose Housekeeping Genes'!$C14,Calculations!$C$388:$Y$771,19,0))</f>
        <v/>
      </c>
      <c r="AP399" s="22" t="str">
        <f>IF(ISERROR(VLOOKUP('Choose Housekeeping Genes'!$C14,Calculations!$C$388:$Y$771,20,0)),"",VLOOKUP('Choose Housekeeping Genes'!$C14,Calculations!$C$388:$Y$771,20,0))</f>
        <v/>
      </c>
      <c r="AQ399" s="22" t="str">
        <f>IF(ISERROR(VLOOKUP('Choose Housekeeping Genes'!$C14,Calculations!$C$388:$Y$771,21,0)),"",VLOOKUP('Choose Housekeeping Genes'!$C14,Calculations!$C$388:$Y$771,21,0))</f>
        <v/>
      </c>
      <c r="AR399" s="22" t="str">
        <f>IF(ISERROR(VLOOKUP('Choose Housekeeping Genes'!$C14,Calculations!$C$388:$Y$771,22,0)),"",VLOOKUP('Choose Housekeeping Genes'!$C14,Calculations!$C$388:$Y$771,22,0))</f>
        <v/>
      </c>
      <c r="AS399" s="22" t="str">
        <f>IF(ISERROR(VLOOKUP('Choose Housekeeping Genes'!$C14,Calculations!$C$388:$Y$771,23,0)),"",VLOOKUP('Choose Housekeeping Genes'!$C14,Calculations!$C$388:$Y$771,23,0))</f>
        <v/>
      </c>
      <c r="AT399" s="36" t="str">
        <f t="shared" si="282"/>
        <v/>
      </c>
      <c r="AU399" s="36" t="str">
        <f t="shared" si="283"/>
        <v/>
      </c>
      <c r="AV399" s="36" t="str">
        <f t="shared" si="284"/>
        <v/>
      </c>
      <c r="AW399" s="36" t="str">
        <f t="shared" si="285"/>
        <v/>
      </c>
      <c r="AX399" s="36" t="str">
        <f t="shared" si="286"/>
        <v/>
      </c>
      <c r="AY399" s="36" t="str">
        <f t="shared" si="287"/>
        <v/>
      </c>
      <c r="AZ399" s="36" t="str">
        <f t="shared" si="288"/>
        <v/>
      </c>
      <c r="BA399" s="36" t="str">
        <f t="shared" si="289"/>
        <v/>
      </c>
      <c r="BB399" s="36" t="str">
        <f t="shared" si="290"/>
        <v/>
      </c>
      <c r="BC399" s="36" t="str">
        <f t="shared" si="291"/>
        <v/>
      </c>
      <c r="BD399" s="36" t="str">
        <f t="shared" si="292"/>
        <v/>
      </c>
      <c r="BE399" s="36" t="str">
        <f t="shared" si="293"/>
        <v/>
      </c>
      <c r="BF399" s="36" t="str">
        <f t="shared" si="294"/>
        <v/>
      </c>
      <c r="BG399" s="36" t="str">
        <f t="shared" si="295"/>
        <v/>
      </c>
      <c r="BH399" s="36" t="str">
        <f t="shared" si="296"/>
        <v/>
      </c>
      <c r="BI399" s="36" t="str">
        <f t="shared" si="297"/>
        <v/>
      </c>
      <c r="BJ399" s="36" t="str">
        <f t="shared" si="298"/>
        <v/>
      </c>
      <c r="BK399" s="36" t="str">
        <f t="shared" si="299"/>
        <v/>
      </c>
      <c r="BL399" s="36" t="str">
        <f t="shared" si="300"/>
        <v/>
      </c>
      <c r="BM399" s="36" t="str">
        <f t="shared" si="301"/>
        <v/>
      </c>
      <c r="BN399" s="38" t="e">
        <f t="shared" si="260"/>
        <v>#DIV/0!</v>
      </c>
      <c r="BO399" s="38" t="e">
        <f t="shared" si="261"/>
        <v>#DIV/0!</v>
      </c>
      <c r="BP399" s="39" t="str">
        <f t="shared" si="262"/>
        <v/>
      </c>
      <c r="BQ399" s="39" t="str">
        <f t="shared" si="263"/>
        <v/>
      </c>
      <c r="BR399" s="39" t="str">
        <f t="shared" si="264"/>
        <v/>
      </c>
      <c r="BS399" s="39" t="str">
        <f t="shared" si="265"/>
        <v/>
      </c>
      <c r="BT399" s="39" t="str">
        <f t="shared" si="266"/>
        <v/>
      </c>
      <c r="BU399" s="39" t="str">
        <f t="shared" si="267"/>
        <v/>
      </c>
      <c r="BV399" s="39" t="str">
        <f t="shared" si="268"/>
        <v/>
      </c>
      <c r="BW399" s="39" t="str">
        <f t="shared" si="269"/>
        <v/>
      </c>
      <c r="BX399" s="39" t="str">
        <f t="shared" si="270"/>
        <v/>
      </c>
      <c r="BY399" s="39" t="str">
        <f t="shared" si="271"/>
        <v/>
      </c>
      <c r="BZ399" s="39" t="str">
        <f t="shared" si="272"/>
        <v/>
      </c>
      <c r="CA399" s="39" t="str">
        <f t="shared" si="273"/>
        <v/>
      </c>
      <c r="CB399" s="39" t="str">
        <f t="shared" si="274"/>
        <v/>
      </c>
      <c r="CC399" s="39" t="str">
        <f t="shared" si="275"/>
        <v/>
      </c>
      <c r="CD399" s="39" t="str">
        <f t="shared" si="276"/>
        <v/>
      </c>
      <c r="CE399" s="39" t="str">
        <f t="shared" si="277"/>
        <v/>
      </c>
      <c r="CF399" s="39" t="str">
        <f t="shared" si="278"/>
        <v/>
      </c>
      <c r="CG399" s="39" t="str">
        <f t="shared" si="279"/>
        <v/>
      </c>
      <c r="CH399" s="39" t="str">
        <f t="shared" si="280"/>
        <v/>
      </c>
      <c r="CI399" s="39" t="str">
        <f t="shared" si="281"/>
        <v/>
      </c>
    </row>
    <row r="400" spans="1:87">
      <c r="A400" s="18"/>
      <c r="B400" s="15" t="str">
        <f>'Gene Table'!E399</f>
        <v>mmu-miR-1950</v>
      </c>
      <c r="C400" s="15" t="str">
        <f>'Gene Table'!B399</f>
        <v>A13</v>
      </c>
      <c r="D400" s="16" t="str">
        <f>IF(SUM('Test Sample Data'!D$3:D$98)&gt;10,IF(AND(ISNUMBER('Test Sample Data'!D399),'Test Sample Data'!D399&lt;$B$1,'Test Sample Data'!D399&gt;0),'Test Sample Data'!D399,$B$1),"")</f>
        <v/>
      </c>
      <c r="E400" s="17" t="str">
        <f>IF(SUM('Test Sample Data'!E$3:E$98)&gt;10,IF(AND(ISNUMBER('Test Sample Data'!E399),'Test Sample Data'!E399&lt;$B$1,'Test Sample Data'!E399&gt;0),'Test Sample Data'!E399,$B$1),"")</f>
        <v/>
      </c>
      <c r="F400" s="17" t="str">
        <f>IF(SUM('Test Sample Data'!F$3:F$98)&gt;10,IF(AND(ISNUMBER('Test Sample Data'!F399),'Test Sample Data'!F399&lt;$B$1,'Test Sample Data'!F399&gt;0),'Test Sample Data'!F399,$B$1),"")</f>
        <v/>
      </c>
      <c r="G400" s="17" t="str">
        <f>IF(SUM('Test Sample Data'!G$3:G$98)&gt;10,IF(AND(ISNUMBER('Test Sample Data'!G399),'Test Sample Data'!G399&lt;$B$1,'Test Sample Data'!G399&gt;0),'Test Sample Data'!G399,$B$1),"")</f>
        <v/>
      </c>
      <c r="H400" s="17" t="str">
        <f>IF(SUM('Test Sample Data'!H$3:H$98)&gt;10,IF(AND(ISNUMBER('Test Sample Data'!H399),'Test Sample Data'!H399&lt;$B$1,'Test Sample Data'!H399&gt;0),'Test Sample Data'!H399,$B$1),"")</f>
        <v/>
      </c>
      <c r="I400" s="17" t="str">
        <f>IF(SUM('Test Sample Data'!I$3:I$98)&gt;10,IF(AND(ISNUMBER('Test Sample Data'!I399),'Test Sample Data'!I399&lt;$B$1,'Test Sample Data'!I399&gt;0),'Test Sample Data'!I399,$B$1),"")</f>
        <v/>
      </c>
      <c r="J400" s="17" t="str">
        <f>IF(SUM('Test Sample Data'!J$3:J$98)&gt;10,IF(AND(ISNUMBER('Test Sample Data'!J399),'Test Sample Data'!J399&lt;$B$1,'Test Sample Data'!J399&gt;0),'Test Sample Data'!J399,$B$1),"")</f>
        <v/>
      </c>
      <c r="K400" s="17" t="str">
        <f>IF(SUM('Test Sample Data'!K$3:K$98)&gt;10,IF(AND(ISNUMBER('Test Sample Data'!K399),'Test Sample Data'!K399&lt;$B$1,'Test Sample Data'!K399&gt;0),'Test Sample Data'!K399,$B$1),"")</f>
        <v/>
      </c>
      <c r="L400" s="17" t="str">
        <f>IF(SUM('Test Sample Data'!L$3:L$98)&gt;10,IF(AND(ISNUMBER('Test Sample Data'!L399),'Test Sample Data'!L399&lt;$B$1,'Test Sample Data'!L399&gt;0),'Test Sample Data'!L399,$B$1),"")</f>
        <v/>
      </c>
      <c r="M400" s="17" t="str">
        <f>IF(SUM('Test Sample Data'!M$3:M$98)&gt;10,IF(AND(ISNUMBER('Test Sample Data'!M399),'Test Sample Data'!M399&lt;$B$1,'Test Sample Data'!M399&gt;0),'Test Sample Data'!M399,$B$1),"")</f>
        <v/>
      </c>
      <c r="N400" s="17" t="str">
        <f>'Gene Table'!E399</f>
        <v>mmu-miR-1950</v>
      </c>
      <c r="O400" s="17" t="str">
        <f>'Gene Table'!B399</f>
        <v>A13</v>
      </c>
      <c r="P400" s="17" t="str">
        <f>IF(SUM('Control Sample Data'!D$3:D$98)&gt;10,IF(AND(ISNUMBER('Control Sample Data'!D399),'Control Sample Data'!D399&lt;$B$1,'Control Sample Data'!D399&gt;0),'Control Sample Data'!D399,$B$1),"")</f>
        <v/>
      </c>
      <c r="Q400" s="17" t="str">
        <f>IF(SUM('Control Sample Data'!E$3:E$98)&gt;10,IF(AND(ISNUMBER('Control Sample Data'!E399),'Control Sample Data'!E399&lt;$B$1,'Control Sample Data'!E399&gt;0),'Control Sample Data'!E399,$B$1),"")</f>
        <v/>
      </c>
      <c r="R400" s="17" t="str">
        <f>IF(SUM('Control Sample Data'!F$3:F$98)&gt;10,IF(AND(ISNUMBER('Control Sample Data'!F399),'Control Sample Data'!F399&lt;$B$1,'Control Sample Data'!F399&gt;0),'Control Sample Data'!F399,$B$1),"")</f>
        <v/>
      </c>
      <c r="S400" s="17" t="str">
        <f>IF(SUM('Control Sample Data'!G$3:G$98)&gt;10,IF(AND(ISNUMBER('Control Sample Data'!G399),'Control Sample Data'!G399&lt;$B$1,'Control Sample Data'!G399&gt;0),'Control Sample Data'!G399,$B$1),"")</f>
        <v/>
      </c>
      <c r="T400" s="17" t="str">
        <f>IF(SUM('Control Sample Data'!H$3:H$98)&gt;10,IF(AND(ISNUMBER('Control Sample Data'!H399),'Control Sample Data'!H399&lt;$B$1,'Control Sample Data'!H399&gt;0),'Control Sample Data'!H399,$B$1),"")</f>
        <v/>
      </c>
      <c r="U400" s="17" t="str">
        <f>IF(SUM('Control Sample Data'!I$3:I$98)&gt;10,IF(AND(ISNUMBER('Control Sample Data'!I399),'Control Sample Data'!I399&lt;$B$1,'Control Sample Data'!I399&gt;0),'Control Sample Data'!I399,$B$1),"")</f>
        <v/>
      </c>
      <c r="V400" s="17" t="str">
        <f>IF(SUM('Control Sample Data'!J$3:J$98)&gt;10,IF(AND(ISNUMBER('Control Sample Data'!J399),'Control Sample Data'!J399&lt;$B$1,'Control Sample Data'!J399&gt;0),'Control Sample Data'!J399,$B$1),"")</f>
        <v/>
      </c>
      <c r="W400" s="17" t="str">
        <f>IF(SUM('Control Sample Data'!K$3:K$98)&gt;10,IF(AND(ISNUMBER('Control Sample Data'!K399),'Control Sample Data'!K399&lt;$B$1,'Control Sample Data'!K399&gt;0),'Control Sample Data'!K399,$B$1),"")</f>
        <v/>
      </c>
      <c r="X400" s="17" t="str">
        <f>IF(SUM('Control Sample Data'!L$3:L$98)&gt;10,IF(AND(ISNUMBER('Control Sample Data'!L399),'Control Sample Data'!L399&lt;$B$1,'Control Sample Data'!L399&gt;0),'Control Sample Data'!L399,$B$1),"")</f>
        <v/>
      </c>
      <c r="Y400" s="17" t="str">
        <f>IF(SUM('Control Sample Data'!M$3:M$98)&gt;10,IF(AND(ISNUMBER('Control Sample Data'!M399),'Control Sample Data'!M399&lt;$B$1,'Control Sample Data'!M399&gt;0),'Control Sample Data'!M399,$B$1),"")</f>
        <v/>
      </c>
      <c r="Z400" s="22" t="str">
        <f>IF(ISERROR(VLOOKUP('Choose Housekeeping Genes'!$C15,Calculations!$C$388:$M$771,2,0)),"",VLOOKUP('Choose Housekeeping Genes'!$C15,Calculations!$C$388:$M$771,2,0))</f>
        <v/>
      </c>
      <c r="AA400" s="22" t="str">
        <f>IF(ISERROR(VLOOKUP('Choose Housekeeping Genes'!$C15,Calculations!$C$388:$M$771,3,0)),"",VLOOKUP('Choose Housekeeping Genes'!$C15,Calculations!$C$388:$M$771,3,0))</f>
        <v/>
      </c>
      <c r="AB400" s="22" t="str">
        <f>IF(ISERROR(VLOOKUP('Choose Housekeeping Genes'!$C15,Calculations!$C$388:$M$771,4,0)),"",VLOOKUP('Choose Housekeeping Genes'!$C15,Calculations!$C$388:$M$771,4,0))</f>
        <v/>
      </c>
      <c r="AC400" s="22" t="str">
        <f>IF(ISERROR(VLOOKUP('Choose Housekeeping Genes'!$C15,Calculations!$C$388:$M$771,5,0)),"",VLOOKUP('Choose Housekeeping Genes'!$C15,Calculations!$C$388:$M$771,5,0))</f>
        <v/>
      </c>
      <c r="AD400" s="22" t="str">
        <f>IF(ISERROR(VLOOKUP('Choose Housekeeping Genes'!$C15,Calculations!$C$388:$M$771,6,0)),"",VLOOKUP('Choose Housekeeping Genes'!$C15,Calculations!$C$388:$M$771,6,0))</f>
        <v/>
      </c>
      <c r="AE400" s="22" t="str">
        <f>IF(ISERROR(VLOOKUP('Choose Housekeeping Genes'!$C15,Calculations!$C$388:$M$771,7,0)),"",VLOOKUP('Choose Housekeeping Genes'!$C15,Calculations!$C$388:$M$771,7,0))</f>
        <v/>
      </c>
      <c r="AF400" s="22" t="str">
        <f>IF(ISERROR(VLOOKUP('Choose Housekeeping Genes'!$C15,Calculations!$C$388:$M$771,8,0)),"",VLOOKUP('Choose Housekeeping Genes'!$C15,Calculations!$C$388:$M$771,8,0))</f>
        <v/>
      </c>
      <c r="AG400" s="22" t="str">
        <f>IF(ISERROR(VLOOKUP('Choose Housekeeping Genes'!$C15,Calculations!$C$388:$M$771,9,0)),"",VLOOKUP('Choose Housekeeping Genes'!$C15,Calculations!$C$388:$M$771,9,0))</f>
        <v/>
      </c>
      <c r="AH400" s="22" t="str">
        <f>IF(ISERROR(VLOOKUP('Choose Housekeeping Genes'!$C15,Calculations!$C$388:$M$771,10,0)),"",VLOOKUP('Choose Housekeeping Genes'!$C15,Calculations!$C$388:$M$771,10,0))</f>
        <v/>
      </c>
      <c r="AI400" s="22" t="str">
        <f>IF(ISERROR(VLOOKUP('Choose Housekeeping Genes'!$C15,Calculations!$C$388:$M$771,11,0)),"",VLOOKUP('Choose Housekeeping Genes'!$C15,Calculations!$C$388:$M$771,11,0))</f>
        <v/>
      </c>
      <c r="AJ400" s="22" t="str">
        <f>IF(ISERROR(VLOOKUP('Choose Housekeeping Genes'!$C15,Calculations!$C$388:$Y$771,14,0)),"",VLOOKUP('Choose Housekeeping Genes'!$C15,Calculations!$C$388:$Y$771,14,0))</f>
        <v/>
      </c>
      <c r="AK400" s="22" t="str">
        <f>IF(ISERROR(VLOOKUP('Choose Housekeeping Genes'!$C15,Calculations!$C$388:$Y$771,15,0)),"",VLOOKUP('Choose Housekeeping Genes'!$C15,Calculations!$C$388:$Y$771,15,0))</f>
        <v/>
      </c>
      <c r="AL400" s="22" t="str">
        <f>IF(ISERROR(VLOOKUP('Choose Housekeeping Genes'!$C15,Calculations!$C$388:$Y$771,16,0)),"",VLOOKUP('Choose Housekeeping Genes'!$C15,Calculations!$C$388:$Y$771,16,0))</f>
        <v/>
      </c>
      <c r="AM400" s="22" t="str">
        <f>IF(ISERROR(VLOOKUP('Choose Housekeeping Genes'!$C15,Calculations!$C$388:$Y$771,17,0)),"",VLOOKUP('Choose Housekeeping Genes'!$C15,Calculations!$C$388:$Y$771,17,0))</f>
        <v/>
      </c>
      <c r="AN400" s="22" t="str">
        <f>IF(ISERROR(VLOOKUP('Choose Housekeeping Genes'!$C15,Calculations!$C$388:$Y$771,18,0)),"",VLOOKUP('Choose Housekeeping Genes'!$C15,Calculations!$C$388:$Y$771,18,0))</f>
        <v/>
      </c>
      <c r="AO400" s="22" t="str">
        <f>IF(ISERROR(VLOOKUP('Choose Housekeeping Genes'!$C15,Calculations!$C$388:$Y$771,19,0)),"",VLOOKUP('Choose Housekeeping Genes'!$C15,Calculations!$C$388:$Y$771,19,0))</f>
        <v/>
      </c>
      <c r="AP400" s="22" t="str">
        <f>IF(ISERROR(VLOOKUP('Choose Housekeeping Genes'!$C15,Calculations!$C$388:$Y$771,20,0)),"",VLOOKUP('Choose Housekeeping Genes'!$C15,Calculations!$C$388:$Y$771,20,0))</f>
        <v/>
      </c>
      <c r="AQ400" s="22" t="str">
        <f>IF(ISERROR(VLOOKUP('Choose Housekeeping Genes'!$C15,Calculations!$C$388:$Y$771,21,0)),"",VLOOKUP('Choose Housekeeping Genes'!$C15,Calculations!$C$388:$Y$771,21,0))</f>
        <v/>
      </c>
      <c r="AR400" s="22" t="str">
        <f>IF(ISERROR(VLOOKUP('Choose Housekeeping Genes'!$C15,Calculations!$C$388:$Y$771,22,0)),"",VLOOKUP('Choose Housekeeping Genes'!$C15,Calculations!$C$388:$Y$771,22,0))</f>
        <v/>
      </c>
      <c r="AS400" s="22" t="str">
        <f>IF(ISERROR(VLOOKUP('Choose Housekeeping Genes'!$C15,Calculations!$C$388:$Y$771,23,0)),"",VLOOKUP('Choose Housekeeping Genes'!$C15,Calculations!$C$388:$Y$771,23,0))</f>
        <v/>
      </c>
      <c r="AT400" s="36" t="str">
        <f t="shared" si="282"/>
        <v/>
      </c>
      <c r="AU400" s="36" t="str">
        <f t="shared" si="283"/>
        <v/>
      </c>
      <c r="AV400" s="36" t="str">
        <f t="shared" si="284"/>
        <v/>
      </c>
      <c r="AW400" s="36" t="str">
        <f t="shared" si="285"/>
        <v/>
      </c>
      <c r="AX400" s="36" t="str">
        <f t="shared" si="286"/>
        <v/>
      </c>
      <c r="AY400" s="36" t="str">
        <f t="shared" si="287"/>
        <v/>
      </c>
      <c r="AZ400" s="36" t="str">
        <f t="shared" si="288"/>
        <v/>
      </c>
      <c r="BA400" s="36" t="str">
        <f t="shared" si="289"/>
        <v/>
      </c>
      <c r="BB400" s="36" t="str">
        <f t="shared" si="290"/>
        <v/>
      </c>
      <c r="BC400" s="36" t="str">
        <f t="shared" si="291"/>
        <v/>
      </c>
      <c r="BD400" s="36" t="str">
        <f t="shared" si="292"/>
        <v/>
      </c>
      <c r="BE400" s="36" t="str">
        <f t="shared" si="293"/>
        <v/>
      </c>
      <c r="BF400" s="36" t="str">
        <f t="shared" si="294"/>
        <v/>
      </c>
      <c r="BG400" s="36" t="str">
        <f t="shared" si="295"/>
        <v/>
      </c>
      <c r="BH400" s="36" t="str">
        <f t="shared" si="296"/>
        <v/>
      </c>
      <c r="BI400" s="36" t="str">
        <f t="shared" si="297"/>
        <v/>
      </c>
      <c r="BJ400" s="36" t="str">
        <f t="shared" si="298"/>
        <v/>
      </c>
      <c r="BK400" s="36" t="str">
        <f t="shared" si="299"/>
        <v/>
      </c>
      <c r="BL400" s="36" t="str">
        <f t="shared" si="300"/>
        <v/>
      </c>
      <c r="BM400" s="36" t="str">
        <f t="shared" si="301"/>
        <v/>
      </c>
      <c r="BN400" s="38" t="e">
        <f t="shared" si="260"/>
        <v>#DIV/0!</v>
      </c>
      <c r="BO400" s="38" t="e">
        <f t="shared" si="261"/>
        <v>#DIV/0!</v>
      </c>
      <c r="BP400" s="39" t="str">
        <f t="shared" si="262"/>
        <v/>
      </c>
      <c r="BQ400" s="39" t="str">
        <f t="shared" si="263"/>
        <v/>
      </c>
      <c r="BR400" s="39" t="str">
        <f t="shared" si="264"/>
        <v/>
      </c>
      <c r="BS400" s="39" t="str">
        <f t="shared" si="265"/>
        <v/>
      </c>
      <c r="BT400" s="39" t="str">
        <f t="shared" si="266"/>
        <v/>
      </c>
      <c r="BU400" s="39" t="str">
        <f t="shared" si="267"/>
        <v/>
      </c>
      <c r="BV400" s="39" t="str">
        <f t="shared" si="268"/>
        <v/>
      </c>
      <c r="BW400" s="39" t="str">
        <f t="shared" si="269"/>
        <v/>
      </c>
      <c r="BX400" s="39" t="str">
        <f t="shared" si="270"/>
        <v/>
      </c>
      <c r="BY400" s="39" t="str">
        <f t="shared" si="271"/>
        <v/>
      </c>
      <c r="BZ400" s="39" t="str">
        <f t="shared" si="272"/>
        <v/>
      </c>
      <c r="CA400" s="39" t="str">
        <f t="shared" si="273"/>
        <v/>
      </c>
      <c r="CB400" s="39" t="str">
        <f t="shared" si="274"/>
        <v/>
      </c>
      <c r="CC400" s="39" t="str">
        <f t="shared" si="275"/>
        <v/>
      </c>
      <c r="CD400" s="39" t="str">
        <f t="shared" si="276"/>
        <v/>
      </c>
      <c r="CE400" s="39" t="str">
        <f t="shared" si="277"/>
        <v/>
      </c>
      <c r="CF400" s="39" t="str">
        <f t="shared" si="278"/>
        <v/>
      </c>
      <c r="CG400" s="39" t="str">
        <f t="shared" si="279"/>
        <v/>
      </c>
      <c r="CH400" s="39" t="str">
        <f t="shared" si="280"/>
        <v/>
      </c>
      <c r="CI400" s="39" t="str">
        <f t="shared" si="281"/>
        <v/>
      </c>
    </row>
    <row r="401" spans="1:87">
      <c r="A401" s="18"/>
      <c r="B401" s="15" t="str">
        <f>'Gene Table'!E400</f>
        <v>mmu-miR-181b-5p</v>
      </c>
      <c r="C401" s="15" t="str">
        <f>'Gene Table'!B400</f>
        <v>A14</v>
      </c>
      <c r="D401" s="16" t="str">
        <f>IF(SUM('Test Sample Data'!D$3:D$98)&gt;10,IF(AND(ISNUMBER('Test Sample Data'!D400),'Test Sample Data'!D400&lt;$B$1,'Test Sample Data'!D400&gt;0),'Test Sample Data'!D400,$B$1),"")</f>
        <v/>
      </c>
      <c r="E401" s="17" t="str">
        <f>IF(SUM('Test Sample Data'!E$3:E$98)&gt;10,IF(AND(ISNUMBER('Test Sample Data'!E400),'Test Sample Data'!E400&lt;$B$1,'Test Sample Data'!E400&gt;0),'Test Sample Data'!E400,$B$1),"")</f>
        <v/>
      </c>
      <c r="F401" s="17" t="str">
        <f>IF(SUM('Test Sample Data'!F$3:F$98)&gt;10,IF(AND(ISNUMBER('Test Sample Data'!F400),'Test Sample Data'!F400&lt;$B$1,'Test Sample Data'!F400&gt;0),'Test Sample Data'!F400,$B$1),"")</f>
        <v/>
      </c>
      <c r="G401" s="17" t="str">
        <f>IF(SUM('Test Sample Data'!G$3:G$98)&gt;10,IF(AND(ISNUMBER('Test Sample Data'!G400),'Test Sample Data'!G400&lt;$B$1,'Test Sample Data'!G400&gt;0),'Test Sample Data'!G400,$B$1),"")</f>
        <v/>
      </c>
      <c r="H401" s="17" t="str">
        <f>IF(SUM('Test Sample Data'!H$3:H$98)&gt;10,IF(AND(ISNUMBER('Test Sample Data'!H400),'Test Sample Data'!H400&lt;$B$1,'Test Sample Data'!H400&gt;0),'Test Sample Data'!H400,$B$1),"")</f>
        <v/>
      </c>
      <c r="I401" s="17" t="str">
        <f>IF(SUM('Test Sample Data'!I$3:I$98)&gt;10,IF(AND(ISNUMBER('Test Sample Data'!I400),'Test Sample Data'!I400&lt;$B$1,'Test Sample Data'!I400&gt;0),'Test Sample Data'!I400,$B$1),"")</f>
        <v/>
      </c>
      <c r="J401" s="17" t="str">
        <f>IF(SUM('Test Sample Data'!J$3:J$98)&gt;10,IF(AND(ISNUMBER('Test Sample Data'!J400),'Test Sample Data'!J400&lt;$B$1,'Test Sample Data'!J400&gt;0),'Test Sample Data'!J400,$B$1),"")</f>
        <v/>
      </c>
      <c r="K401" s="17" t="str">
        <f>IF(SUM('Test Sample Data'!K$3:K$98)&gt;10,IF(AND(ISNUMBER('Test Sample Data'!K400),'Test Sample Data'!K400&lt;$B$1,'Test Sample Data'!K400&gt;0),'Test Sample Data'!K400,$B$1),"")</f>
        <v/>
      </c>
      <c r="L401" s="17" t="str">
        <f>IF(SUM('Test Sample Data'!L$3:L$98)&gt;10,IF(AND(ISNUMBER('Test Sample Data'!L400),'Test Sample Data'!L400&lt;$B$1,'Test Sample Data'!L400&gt;0),'Test Sample Data'!L400,$B$1),"")</f>
        <v/>
      </c>
      <c r="M401" s="17" t="str">
        <f>IF(SUM('Test Sample Data'!M$3:M$98)&gt;10,IF(AND(ISNUMBER('Test Sample Data'!M400),'Test Sample Data'!M400&lt;$B$1,'Test Sample Data'!M400&gt;0),'Test Sample Data'!M400,$B$1),"")</f>
        <v/>
      </c>
      <c r="N401" s="17" t="str">
        <f>'Gene Table'!E400</f>
        <v>mmu-miR-181b-5p</v>
      </c>
      <c r="O401" s="17" t="str">
        <f>'Gene Table'!B400</f>
        <v>A14</v>
      </c>
      <c r="P401" s="17" t="str">
        <f>IF(SUM('Control Sample Data'!D$3:D$98)&gt;10,IF(AND(ISNUMBER('Control Sample Data'!D400),'Control Sample Data'!D400&lt;$B$1,'Control Sample Data'!D400&gt;0),'Control Sample Data'!D400,$B$1),"")</f>
        <v/>
      </c>
      <c r="Q401" s="17" t="str">
        <f>IF(SUM('Control Sample Data'!E$3:E$98)&gt;10,IF(AND(ISNUMBER('Control Sample Data'!E400),'Control Sample Data'!E400&lt;$B$1,'Control Sample Data'!E400&gt;0),'Control Sample Data'!E400,$B$1),"")</f>
        <v/>
      </c>
      <c r="R401" s="17" t="str">
        <f>IF(SUM('Control Sample Data'!F$3:F$98)&gt;10,IF(AND(ISNUMBER('Control Sample Data'!F400),'Control Sample Data'!F400&lt;$B$1,'Control Sample Data'!F400&gt;0),'Control Sample Data'!F400,$B$1),"")</f>
        <v/>
      </c>
      <c r="S401" s="17" t="str">
        <f>IF(SUM('Control Sample Data'!G$3:G$98)&gt;10,IF(AND(ISNUMBER('Control Sample Data'!G400),'Control Sample Data'!G400&lt;$B$1,'Control Sample Data'!G400&gt;0),'Control Sample Data'!G400,$B$1),"")</f>
        <v/>
      </c>
      <c r="T401" s="17" t="str">
        <f>IF(SUM('Control Sample Data'!H$3:H$98)&gt;10,IF(AND(ISNUMBER('Control Sample Data'!H400),'Control Sample Data'!H400&lt;$B$1,'Control Sample Data'!H400&gt;0),'Control Sample Data'!H400,$B$1),"")</f>
        <v/>
      </c>
      <c r="U401" s="17" t="str">
        <f>IF(SUM('Control Sample Data'!I$3:I$98)&gt;10,IF(AND(ISNUMBER('Control Sample Data'!I400),'Control Sample Data'!I400&lt;$B$1,'Control Sample Data'!I400&gt;0),'Control Sample Data'!I400,$B$1),"")</f>
        <v/>
      </c>
      <c r="V401" s="17" t="str">
        <f>IF(SUM('Control Sample Data'!J$3:J$98)&gt;10,IF(AND(ISNUMBER('Control Sample Data'!J400),'Control Sample Data'!J400&lt;$B$1,'Control Sample Data'!J400&gt;0),'Control Sample Data'!J400,$B$1),"")</f>
        <v/>
      </c>
      <c r="W401" s="17" t="str">
        <f>IF(SUM('Control Sample Data'!K$3:K$98)&gt;10,IF(AND(ISNUMBER('Control Sample Data'!K400),'Control Sample Data'!K400&lt;$B$1,'Control Sample Data'!K400&gt;0),'Control Sample Data'!K400,$B$1),"")</f>
        <v/>
      </c>
      <c r="X401" s="17" t="str">
        <f>IF(SUM('Control Sample Data'!L$3:L$98)&gt;10,IF(AND(ISNUMBER('Control Sample Data'!L400),'Control Sample Data'!L400&lt;$B$1,'Control Sample Data'!L400&gt;0),'Control Sample Data'!L400,$B$1),"")</f>
        <v/>
      </c>
      <c r="Y401" s="17" t="str">
        <f>IF(SUM('Control Sample Data'!M$3:M$98)&gt;10,IF(AND(ISNUMBER('Control Sample Data'!M400),'Control Sample Data'!M400&lt;$B$1,'Control Sample Data'!M400&gt;0),'Control Sample Data'!M400,$B$1),"")</f>
        <v/>
      </c>
      <c r="Z401" s="22" t="str">
        <f>IF(ISERROR(VLOOKUP('Choose Housekeeping Genes'!$C16,Calculations!$C$388:$M$771,2,0)),"",VLOOKUP('Choose Housekeeping Genes'!$C16,Calculations!$C$388:$M$771,2,0))</f>
        <v/>
      </c>
      <c r="AA401" s="22" t="str">
        <f>IF(ISERROR(VLOOKUP('Choose Housekeeping Genes'!$C16,Calculations!$C$388:$M$771,3,0)),"",VLOOKUP('Choose Housekeeping Genes'!$C16,Calculations!$C$388:$M$771,3,0))</f>
        <v/>
      </c>
      <c r="AB401" s="22" t="str">
        <f>IF(ISERROR(VLOOKUP('Choose Housekeeping Genes'!$C16,Calculations!$C$388:$M$771,4,0)),"",VLOOKUP('Choose Housekeeping Genes'!$C16,Calculations!$C$388:$M$771,4,0))</f>
        <v/>
      </c>
      <c r="AC401" s="22" t="str">
        <f>IF(ISERROR(VLOOKUP('Choose Housekeeping Genes'!$C16,Calculations!$C$388:$M$771,5,0)),"",VLOOKUP('Choose Housekeeping Genes'!$C16,Calculations!$C$388:$M$771,5,0))</f>
        <v/>
      </c>
      <c r="AD401" s="22" t="str">
        <f>IF(ISERROR(VLOOKUP('Choose Housekeeping Genes'!$C16,Calculations!$C$388:$M$771,6,0)),"",VLOOKUP('Choose Housekeeping Genes'!$C16,Calculations!$C$388:$M$771,6,0))</f>
        <v/>
      </c>
      <c r="AE401" s="22" t="str">
        <f>IF(ISERROR(VLOOKUP('Choose Housekeeping Genes'!$C16,Calculations!$C$388:$M$771,7,0)),"",VLOOKUP('Choose Housekeeping Genes'!$C16,Calculations!$C$388:$M$771,7,0))</f>
        <v/>
      </c>
      <c r="AF401" s="22" t="str">
        <f>IF(ISERROR(VLOOKUP('Choose Housekeeping Genes'!$C16,Calculations!$C$388:$M$771,8,0)),"",VLOOKUP('Choose Housekeeping Genes'!$C16,Calculations!$C$388:$M$771,8,0))</f>
        <v/>
      </c>
      <c r="AG401" s="22" t="str">
        <f>IF(ISERROR(VLOOKUP('Choose Housekeeping Genes'!$C16,Calculations!$C$388:$M$771,9,0)),"",VLOOKUP('Choose Housekeeping Genes'!$C16,Calculations!$C$388:$M$771,9,0))</f>
        <v/>
      </c>
      <c r="AH401" s="22" t="str">
        <f>IF(ISERROR(VLOOKUP('Choose Housekeeping Genes'!$C16,Calculations!$C$388:$M$771,10,0)),"",VLOOKUP('Choose Housekeeping Genes'!$C16,Calculations!$C$388:$M$771,10,0))</f>
        <v/>
      </c>
      <c r="AI401" s="22" t="str">
        <f>IF(ISERROR(VLOOKUP('Choose Housekeeping Genes'!$C16,Calculations!$C$388:$M$771,11,0)),"",VLOOKUP('Choose Housekeeping Genes'!$C16,Calculations!$C$388:$M$771,11,0))</f>
        <v/>
      </c>
      <c r="AJ401" s="22" t="str">
        <f>IF(ISERROR(VLOOKUP('Choose Housekeeping Genes'!$C16,Calculations!$C$388:$Y$771,14,0)),"",VLOOKUP('Choose Housekeeping Genes'!$C16,Calculations!$C$388:$Y$771,14,0))</f>
        <v/>
      </c>
      <c r="AK401" s="22" t="str">
        <f>IF(ISERROR(VLOOKUP('Choose Housekeeping Genes'!$C16,Calculations!$C$388:$Y$771,15,0)),"",VLOOKUP('Choose Housekeeping Genes'!$C16,Calculations!$C$388:$Y$771,15,0))</f>
        <v/>
      </c>
      <c r="AL401" s="22" t="str">
        <f>IF(ISERROR(VLOOKUP('Choose Housekeeping Genes'!$C16,Calculations!$C$388:$Y$771,16,0)),"",VLOOKUP('Choose Housekeeping Genes'!$C16,Calculations!$C$388:$Y$771,16,0))</f>
        <v/>
      </c>
      <c r="AM401" s="22" t="str">
        <f>IF(ISERROR(VLOOKUP('Choose Housekeeping Genes'!$C16,Calculations!$C$388:$Y$771,17,0)),"",VLOOKUP('Choose Housekeeping Genes'!$C16,Calculations!$C$388:$Y$771,17,0))</f>
        <v/>
      </c>
      <c r="AN401" s="22" t="str">
        <f>IF(ISERROR(VLOOKUP('Choose Housekeeping Genes'!$C16,Calculations!$C$388:$Y$771,18,0)),"",VLOOKUP('Choose Housekeeping Genes'!$C16,Calculations!$C$388:$Y$771,18,0))</f>
        <v/>
      </c>
      <c r="AO401" s="22" t="str">
        <f>IF(ISERROR(VLOOKUP('Choose Housekeeping Genes'!$C16,Calculations!$C$388:$Y$771,19,0)),"",VLOOKUP('Choose Housekeeping Genes'!$C16,Calculations!$C$388:$Y$771,19,0))</f>
        <v/>
      </c>
      <c r="AP401" s="22" t="str">
        <f>IF(ISERROR(VLOOKUP('Choose Housekeeping Genes'!$C16,Calculations!$C$388:$Y$771,20,0)),"",VLOOKUP('Choose Housekeeping Genes'!$C16,Calculations!$C$388:$Y$771,20,0))</f>
        <v/>
      </c>
      <c r="AQ401" s="22" t="str">
        <f>IF(ISERROR(VLOOKUP('Choose Housekeeping Genes'!$C16,Calculations!$C$388:$Y$771,21,0)),"",VLOOKUP('Choose Housekeeping Genes'!$C16,Calculations!$C$388:$Y$771,21,0))</f>
        <v/>
      </c>
      <c r="AR401" s="22" t="str">
        <f>IF(ISERROR(VLOOKUP('Choose Housekeeping Genes'!$C16,Calculations!$C$388:$Y$771,22,0)),"",VLOOKUP('Choose Housekeeping Genes'!$C16,Calculations!$C$388:$Y$771,22,0))</f>
        <v/>
      </c>
      <c r="AS401" s="22" t="str">
        <f>IF(ISERROR(VLOOKUP('Choose Housekeeping Genes'!$C16,Calculations!$C$388:$Y$771,23,0)),"",VLOOKUP('Choose Housekeeping Genes'!$C16,Calculations!$C$388:$Y$771,23,0))</f>
        <v/>
      </c>
      <c r="AT401" s="36" t="str">
        <f t="shared" si="282"/>
        <v/>
      </c>
      <c r="AU401" s="36" t="str">
        <f t="shared" si="283"/>
        <v/>
      </c>
      <c r="AV401" s="36" t="str">
        <f t="shared" si="284"/>
        <v/>
      </c>
      <c r="AW401" s="36" t="str">
        <f t="shared" si="285"/>
        <v/>
      </c>
      <c r="AX401" s="36" t="str">
        <f t="shared" si="286"/>
        <v/>
      </c>
      <c r="AY401" s="36" t="str">
        <f t="shared" si="287"/>
        <v/>
      </c>
      <c r="AZ401" s="36" t="str">
        <f t="shared" si="288"/>
        <v/>
      </c>
      <c r="BA401" s="36" t="str">
        <f t="shared" si="289"/>
        <v/>
      </c>
      <c r="BB401" s="36" t="str">
        <f t="shared" si="290"/>
        <v/>
      </c>
      <c r="BC401" s="36" t="str">
        <f t="shared" si="291"/>
        <v/>
      </c>
      <c r="BD401" s="36" t="str">
        <f t="shared" si="292"/>
        <v/>
      </c>
      <c r="BE401" s="36" t="str">
        <f t="shared" si="293"/>
        <v/>
      </c>
      <c r="BF401" s="36" t="str">
        <f t="shared" si="294"/>
        <v/>
      </c>
      <c r="BG401" s="36" t="str">
        <f t="shared" si="295"/>
        <v/>
      </c>
      <c r="BH401" s="36" t="str">
        <f t="shared" si="296"/>
        <v/>
      </c>
      <c r="BI401" s="36" t="str">
        <f t="shared" si="297"/>
        <v/>
      </c>
      <c r="BJ401" s="36" t="str">
        <f t="shared" si="298"/>
        <v/>
      </c>
      <c r="BK401" s="36" t="str">
        <f t="shared" si="299"/>
        <v/>
      </c>
      <c r="BL401" s="36" t="str">
        <f t="shared" si="300"/>
        <v/>
      </c>
      <c r="BM401" s="36" t="str">
        <f t="shared" si="301"/>
        <v/>
      </c>
      <c r="BN401" s="38" t="e">
        <f t="shared" si="260"/>
        <v>#DIV/0!</v>
      </c>
      <c r="BO401" s="38" t="e">
        <f t="shared" si="261"/>
        <v>#DIV/0!</v>
      </c>
      <c r="BP401" s="39" t="str">
        <f t="shared" si="262"/>
        <v/>
      </c>
      <c r="BQ401" s="39" t="str">
        <f t="shared" si="263"/>
        <v/>
      </c>
      <c r="BR401" s="39" t="str">
        <f t="shared" si="264"/>
        <v/>
      </c>
      <c r="BS401" s="39" t="str">
        <f t="shared" si="265"/>
        <v/>
      </c>
      <c r="BT401" s="39" t="str">
        <f t="shared" si="266"/>
        <v/>
      </c>
      <c r="BU401" s="39" t="str">
        <f t="shared" si="267"/>
        <v/>
      </c>
      <c r="BV401" s="39" t="str">
        <f t="shared" si="268"/>
        <v/>
      </c>
      <c r="BW401" s="39" t="str">
        <f t="shared" si="269"/>
        <v/>
      </c>
      <c r="BX401" s="39" t="str">
        <f t="shared" si="270"/>
        <v/>
      </c>
      <c r="BY401" s="39" t="str">
        <f t="shared" si="271"/>
        <v/>
      </c>
      <c r="BZ401" s="39" t="str">
        <f t="shared" si="272"/>
        <v/>
      </c>
      <c r="CA401" s="39" t="str">
        <f t="shared" si="273"/>
        <v/>
      </c>
      <c r="CB401" s="39" t="str">
        <f t="shared" si="274"/>
        <v/>
      </c>
      <c r="CC401" s="39" t="str">
        <f t="shared" si="275"/>
        <v/>
      </c>
      <c r="CD401" s="39" t="str">
        <f t="shared" si="276"/>
        <v/>
      </c>
      <c r="CE401" s="39" t="str">
        <f t="shared" si="277"/>
        <v/>
      </c>
      <c r="CF401" s="39" t="str">
        <f t="shared" si="278"/>
        <v/>
      </c>
      <c r="CG401" s="39" t="str">
        <f t="shared" si="279"/>
        <v/>
      </c>
      <c r="CH401" s="39" t="str">
        <f t="shared" si="280"/>
        <v/>
      </c>
      <c r="CI401" s="39" t="str">
        <f t="shared" si="281"/>
        <v/>
      </c>
    </row>
    <row r="402" spans="1:87">
      <c r="A402" s="18"/>
      <c r="B402" s="15" t="str">
        <f>'Gene Table'!E401</f>
        <v>mmu-miR-669m-3p</v>
      </c>
      <c r="C402" s="15" t="str">
        <f>'Gene Table'!B401</f>
        <v>A15</v>
      </c>
      <c r="D402" s="16" t="str">
        <f>IF(SUM('Test Sample Data'!D$3:D$98)&gt;10,IF(AND(ISNUMBER('Test Sample Data'!D401),'Test Sample Data'!D401&lt;$B$1,'Test Sample Data'!D401&gt;0),'Test Sample Data'!D401,$B$1),"")</f>
        <v/>
      </c>
      <c r="E402" s="17" t="str">
        <f>IF(SUM('Test Sample Data'!E$3:E$98)&gt;10,IF(AND(ISNUMBER('Test Sample Data'!E401),'Test Sample Data'!E401&lt;$B$1,'Test Sample Data'!E401&gt;0),'Test Sample Data'!E401,$B$1),"")</f>
        <v/>
      </c>
      <c r="F402" s="17" t="str">
        <f>IF(SUM('Test Sample Data'!F$3:F$98)&gt;10,IF(AND(ISNUMBER('Test Sample Data'!F401),'Test Sample Data'!F401&lt;$B$1,'Test Sample Data'!F401&gt;0),'Test Sample Data'!F401,$B$1),"")</f>
        <v/>
      </c>
      <c r="G402" s="17" t="str">
        <f>IF(SUM('Test Sample Data'!G$3:G$98)&gt;10,IF(AND(ISNUMBER('Test Sample Data'!G401),'Test Sample Data'!G401&lt;$B$1,'Test Sample Data'!G401&gt;0),'Test Sample Data'!G401,$B$1),"")</f>
        <v/>
      </c>
      <c r="H402" s="17" t="str">
        <f>IF(SUM('Test Sample Data'!H$3:H$98)&gt;10,IF(AND(ISNUMBER('Test Sample Data'!H401),'Test Sample Data'!H401&lt;$B$1,'Test Sample Data'!H401&gt;0),'Test Sample Data'!H401,$B$1),"")</f>
        <v/>
      </c>
      <c r="I402" s="17" t="str">
        <f>IF(SUM('Test Sample Data'!I$3:I$98)&gt;10,IF(AND(ISNUMBER('Test Sample Data'!I401),'Test Sample Data'!I401&lt;$B$1,'Test Sample Data'!I401&gt;0),'Test Sample Data'!I401,$B$1),"")</f>
        <v/>
      </c>
      <c r="J402" s="17" t="str">
        <f>IF(SUM('Test Sample Data'!J$3:J$98)&gt;10,IF(AND(ISNUMBER('Test Sample Data'!J401),'Test Sample Data'!J401&lt;$B$1,'Test Sample Data'!J401&gt;0),'Test Sample Data'!J401,$B$1),"")</f>
        <v/>
      </c>
      <c r="K402" s="17" t="str">
        <f>IF(SUM('Test Sample Data'!K$3:K$98)&gt;10,IF(AND(ISNUMBER('Test Sample Data'!K401),'Test Sample Data'!K401&lt;$B$1,'Test Sample Data'!K401&gt;0),'Test Sample Data'!K401,$B$1),"")</f>
        <v/>
      </c>
      <c r="L402" s="17" t="str">
        <f>IF(SUM('Test Sample Data'!L$3:L$98)&gt;10,IF(AND(ISNUMBER('Test Sample Data'!L401),'Test Sample Data'!L401&lt;$B$1,'Test Sample Data'!L401&gt;0),'Test Sample Data'!L401,$B$1),"")</f>
        <v/>
      </c>
      <c r="M402" s="17" t="str">
        <f>IF(SUM('Test Sample Data'!M$3:M$98)&gt;10,IF(AND(ISNUMBER('Test Sample Data'!M401),'Test Sample Data'!M401&lt;$B$1,'Test Sample Data'!M401&gt;0),'Test Sample Data'!M401,$B$1),"")</f>
        <v/>
      </c>
      <c r="N402" s="17" t="str">
        <f>'Gene Table'!E401</f>
        <v>mmu-miR-669m-3p</v>
      </c>
      <c r="O402" s="17" t="str">
        <f>'Gene Table'!B401</f>
        <v>A15</v>
      </c>
      <c r="P402" s="17" t="str">
        <f>IF(SUM('Control Sample Data'!D$3:D$98)&gt;10,IF(AND(ISNUMBER('Control Sample Data'!D401),'Control Sample Data'!D401&lt;$B$1,'Control Sample Data'!D401&gt;0),'Control Sample Data'!D401,$B$1),"")</f>
        <v/>
      </c>
      <c r="Q402" s="17" t="str">
        <f>IF(SUM('Control Sample Data'!E$3:E$98)&gt;10,IF(AND(ISNUMBER('Control Sample Data'!E401),'Control Sample Data'!E401&lt;$B$1,'Control Sample Data'!E401&gt;0),'Control Sample Data'!E401,$B$1),"")</f>
        <v/>
      </c>
      <c r="R402" s="17" t="str">
        <f>IF(SUM('Control Sample Data'!F$3:F$98)&gt;10,IF(AND(ISNUMBER('Control Sample Data'!F401),'Control Sample Data'!F401&lt;$B$1,'Control Sample Data'!F401&gt;0),'Control Sample Data'!F401,$B$1),"")</f>
        <v/>
      </c>
      <c r="S402" s="17" t="str">
        <f>IF(SUM('Control Sample Data'!G$3:G$98)&gt;10,IF(AND(ISNUMBER('Control Sample Data'!G401),'Control Sample Data'!G401&lt;$B$1,'Control Sample Data'!G401&gt;0),'Control Sample Data'!G401,$B$1),"")</f>
        <v/>
      </c>
      <c r="T402" s="17" t="str">
        <f>IF(SUM('Control Sample Data'!H$3:H$98)&gt;10,IF(AND(ISNUMBER('Control Sample Data'!H401),'Control Sample Data'!H401&lt;$B$1,'Control Sample Data'!H401&gt;0),'Control Sample Data'!H401,$B$1),"")</f>
        <v/>
      </c>
      <c r="U402" s="17" t="str">
        <f>IF(SUM('Control Sample Data'!I$3:I$98)&gt;10,IF(AND(ISNUMBER('Control Sample Data'!I401),'Control Sample Data'!I401&lt;$B$1,'Control Sample Data'!I401&gt;0),'Control Sample Data'!I401,$B$1),"")</f>
        <v/>
      </c>
      <c r="V402" s="17" t="str">
        <f>IF(SUM('Control Sample Data'!J$3:J$98)&gt;10,IF(AND(ISNUMBER('Control Sample Data'!J401),'Control Sample Data'!J401&lt;$B$1,'Control Sample Data'!J401&gt;0),'Control Sample Data'!J401,$B$1),"")</f>
        <v/>
      </c>
      <c r="W402" s="17" t="str">
        <f>IF(SUM('Control Sample Data'!K$3:K$98)&gt;10,IF(AND(ISNUMBER('Control Sample Data'!K401),'Control Sample Data'!K401&lt;$B$1,'Control Sample Data'!K401&gt;0),'Control Sample Data'!K401,$B$1),"")</f>
        <v/>
      </c>
      <c r="X402" s="17" t="str">
        <f>IF(SUM('Control Sample Data'!L$3:L$98)&gt;10,IF(AND(ISNUMBER('Control Sample Data'!L401),'Control Sample Data'!L401&lt;$B$1,'Control Sample Data'!L401&gt;0),'Control Sample Data'!L401,$B$1),"")</f>
        <v/>
      </c>
      <c r="Y402" s="17" t="str">
        <f>IF(SUM('Control Sample Data'!M$3:M$98)&gt;10,IF(AND(ISNUMBER('Control Sample Data'!M401),'Control Sample Data'!M401&lt;$B$1,'Control Sample Data'!M401&gt;0),'Control Sample Data'!M401,$B$1),"")</f>
        <v/>
      </c>
      <c r="Z402" s="22" t="str">
        <f>IF(ISERROR(VLOOKUP('Choose Housekeeping Genes'!$C17,Calculations!$C$388:$M$771,2,0)),"",VLOOKUP('Choose Housekeeping Genes'!$C17,Calculations!$C$388:$M$771,2,0))</f>
        <v/>
      </c>
      <c r="AA402" s="22" t="str">
        <f>IF(ISERROR(VLOOKUP('Choose Housekeeping Genes'!$C17,Calculations!$C$388:$M$771,3,0)),"",VLOOKUP('Choose Housekeeping Genes'!$C17,Calculations!$C$388:$M$771,3,0))</f>
        <v/>
      </c>
      <c r="AB402" s="22" t="str">
        <f>IF(ISERROR(VLOOKUP('Choose Housekeeping Genes'!$C17,Calculations!$C$388:$M$771,4,0)),"",VLOOKUP('Choose Housekeeping Genes'!$C17,Calculations!$C$388:$M$771,4,0))</f>
        <v/>
      </c>
      <c r="AC402" s="22" t="str">
        <f>IF(ISERROR(VLOOKUP('Choose Housekeeping Genes'!$C17,Calculations!$C$388:$M$771,5,0)),"",VLOOKUP('Choose Housekeeping Genes'!$C17,Calculations!$C$388:$M$771,5,0))</f>
        <v/>
      </c>
      <c r="AD402" s="22" t="str">
        <f>IF(ISERROR(VLOOKUP('Choose Housekeeping Genes'!$C17,Calculations!$C$388:$M$771,6,0)),"",VLOOKUP('Choose Housekeeping Genes'!$C17,Calculations!$C$388:$M$771,6,0))</f>
        <v/>
      </c>
      <c r="AE402" s="22" t="str">
        <f>IF(ISERROR(VLOOKUP('Choose Housekeeping Genes'!$C17,Calculations!$C$388:$M$771,7,0)),"",VLOOKUP('Choose Housekeeping Genes'!$C17,Calculations!$C$388:$M$771,7,0))</f>
        <v/>
      </c>
      <c r="AF402" s="22" t="str">
        <f>IF(ISERROR(VLOOKUP('Choose Housekeeping Genes'!$C17,Calculations!$C$388:$M$771,8,0)),"",VLOOKUP('Choose Housekeeping Genes'!$C17,Calculations!$C$388:$M$771,8,0))</f>
        <v/>
      </c>
      <c r="AG402" s="22" t="str">
        <f>IF(ISERROR(VLOOKUP('Choose Housekeeping Genes'!$C17,Calculations!$C$388:$M$771,9,0)),"",VLOOKUP('Choose Housekeeping Genes'!$C17,Calculations!$C$388:$M$771,9,0))</f>
        <v/>
      </c>
      <c r="AH402" s="22" t="str">
        <f>IF(ISERROR(VLOOKUP('Choose Housekeeping Genes'!$C17,Calculations!$C$388:$M$771,10,0)),"",VLOOKUP('Choose Housekeeping Genes'!$C17,Calculations!$C$388:$M$771,10,0))</f>
        <v/>
      </c>
      <c r="AI402" s="22" t="str">
        <f>IF(ISERROR(VLOOKUP('Choose Housekeeping Genes'!$C17,Calculations!$C$388:$M$771,11,0)),"",VLOOKUP('Choose Housekeeping Genes'!$C17,Calculations!$C$388:$M$771,11,0))</f>
        <v/>
      </c>
      <c r="AJ402" s="22" t="str">
        <f>IF(ISERROR(VLOOKUP('Choose Housekeeping Genes'!$C17,Calculations!$C$388:$Y$771,14,0)),"",VLOOKUP('Choose Housekeeping Genes'!$C17,Calculations!$C$388:$Y$771,14,0))</f>
        <v/>
      </c>
      <c r="AK402" s="22" t="str">
        <f>IF(ISERROR(VLOOKUP('Choose Housekeeping Genes'!$C17,Calculations!$C$388:$Y$771,15,0)),"",VLOOKUP('Choose Housekeeping Genes'!$C17,Calculations!$C$388:$Y$771,15,0))</f>
        <v/>
      </c>
      <c r="AL402" s="22" t="str">
        <f>IF(ISERROR(VLOOKUP('Choose Housekeeping Genes'!$C17,Calculations!$C$388:$Y$771,16,0)),"",VLOOKUP('Choose Housekeeping Genes'!$C17,Calculations!$C$388:$Y$771,16,0))</f>
        <v/>
      </c>
      <c r="AM402" s="22" t="str">
        <f>IF(ISERROR(VLOOKUP('Choose Housekeeping Genes'!$C17,Calculations!$C$388:$Y$771,17,0)),"",VLOOKUP('Choose Housekeeping Genes'!$C17,Calculations!$C$388:$Y$771,17,0))</f>
        <v/>
      </c>
      <c r="AN402" s="22" t="str">
        <f>IF(ISERROR(VLOOKUP('Choose Housekeeping Genes'!$C17,Calculations!$C$388:$Y$771,18,0)),"",VLOOKUP('Choose Housekeeping Genes'!$C17,Calculations!$C$388:$Y$771,18,0))</f>
        <v/>
      </c>
      <c r="AO402" s="22" t="str">
        <f>IF(ISERROR(VLOOKUP('Choose Housekeeping Genes'!$C17,Calculations!$C$388:$Y$771,19,0)),"",VLOOKUP('Choose Housekeeping Genes'!$C17,Calculations!$C$388:$Y$771,19,0))</f>
        <v/>
      </c>
      <c r="AP402" s="22" t="str">
        <f>IF(ISERROR(VLOOKUP('Choose Housekeeping Genes'!$C17,Calculations!$C$388:$Y$771,20,0)),"",VLOOKUP('Choose Housekeeping Genes'!$C17,Calculations!$C$388:$Y$771,20,0))</f>
        <v/>
      </c>
      <c r="AQ402" s="22" t="str">
        <f>IF(ISERROR(VLOOKUP('Choose Housekeeping Genes'!$C17,Calculations!$C$388:$Y$771,21,0)),"",VLOOKUP('Choose Housekeeping Genes'!$C17,Calculations!$C$388:$Y$771,21,0))</f>
        <v/>
      </c>
      <c r="AR402" s="22" t="str">
        <f>IF(ISERROR(VLOOKUP('Choose Housekeeping Genes'!$C17,Calculations!$C$388:$Y$771,22,0)),"",VLOOKUP('Choose Housekeeping Genes'!$C17,Calculations!$C$388:$Y$771,22,0))</f>
        <v/>
      </c>
      <c r="AS402" s="22" t="str">
        <f>IF(ISERROR(VLOOKUP('Choose Housekeeping Genes'!$C17,Calculations!$C$388:$Y$771,23,0)),"",VLOOKUP('Choose Housekeeping Genes'!$C17,Calculations!$C$388:$Y$771,23,0))</f>
        <v/>
      </c>
      <c r="AT402" s="36" t="str">
        <f t="shared" si="282"/>
        <v/>
      </c>
      <c r="AU402" s="36" t="str">
        <f t="shared" si="283"/>
        <v/>
      </c>
      <c r="AV402" s="36" t="str">
        <f t="shared" si="284"/>
        <v/>
      </c>
      <c r="AW402" s="36" t="str">
        <f t="shared" si="285"/>
        <v/>
      </c>
      <c r="AX402" s="36" t="str">
        <f t="shared" si="286"/>
        <v/>
      </c>
      <c r="AY402" s="36" t="str">
        <f t="shared" si="287"/>
        <v/>
      </c>
      <c r="AZ402" s="36" t="str">
        <f t="shared" si="288"/>
        <v/>
      </c>
      <c r="BA402" s="36" t="str">
        <f t="shared" si="289"/>
        <v/>
      </c>
      <c r="BB402" s="36" t="str">
        <f t="shared" si="290"/>
        <v/>
      </c>
      <c r="BC402" s="36" t="str">
        <f t="shared" si="291"/>
        <v/>
      </c>
      <c r="BD402" s="36" t="str">
        <f t="shared" si="292"/>
        <v/>
      </c>
      <c r="BE402" s="36" t="str">
        <f t="shared" si="293"/>
        <v/>
      </c>
      <c r="BF402" s="36" t="str">
        <f t="shared" si="294"/>
        <v/>
      </c>
      <c r="BG402" s="36" t="str">
        <f t="shared" si="295"/>
        <v/>
      </c>
      <c r="BH402" s="36" t="str">
        <f t="shared" si="296"/>
        <v/>
      </c>
      <c r="BI402" s="36" t="str">
        <f t="shared" si="297"/>
        <v/>
      </c>
      <c r="BJ402" s="36" t="str">
        <f t="shared" si="298"/>
        <v/>
      </c>
      <c r="BK402" s="36" t="str">
        <f t="shared" si="299"/>
        <v/>
      </c>
      <c r="BL402" s="36" t="str">
        <f t="shared" si="300"/>
        <v/>
      </c>
      <c r="BM402" s="36" t="str">
        <f t="shared" si="301"/>
        <v/>
      </c>
      <c r="BN402" s="38" t="e">
        <f t="shared" si="260"/>
        <v>#DIV/0!</v>
      </c>
      <c r="BO402" s="38" t="e">
        <f t="shared" si="261"/>
        <v>#DIV/0!</v>
      </c>
      <c r="BP402" s="39" t="str">
        <f t="shared" si="262"/>
        <v/>
      </c>
      <c r="BQ402" s="39" t="str">
        <f t="shared" si="263"/>
        <v/>
      </c>
      <c r="BR402" s="39" t="str">
        <f t="shared" si="264"/>
        <v/>
      </c>
      <c r="BS402" s="39" t="str">
        <f t="shared" si="265"/>
        <v/>
      </c>
      <c r="BT402" s="39" t="str">
        <f t="shared" si="266"/>
        <v/>
      </c>
      <c r="BU402" s="39" t="str">
        <f t="shared" si="267"/>
        <v/>
      </c>
      <c r="BV402" s="39" t="str">
        <f t="shared" si="268"/>
        <v/>
      </c>
      <c r="BW402" s="39" t="str">
        <f t="shared" si="269"/>
        <v/>
      </c>
      <c r="BX402" s="39" t="str">
        <f t="shared" si="270"/>
        <v/>
      </c>
      <c r="BY402" s="39" t="str">
        <f t="shared" si="271"/>
        <v/>
      </c>
      <c r="BZ402" s="39" t="str">
        <f t="shared" si="272"/>
        <v/>
      </c>
      <c r="CA402" s="39" t="str">
        <f t="shared" si="273"/>
        <v/>
      </c>
      <c r="CB402" s="39" t="str">
        <f t="shared" si="274"/>
        <v/>
      </c>
      <c r="CC402" s="39" t="str">
        <f t="shared" si="275"/>
        <v/>
      </c>
      <c r="CD402" s="39" t="str">
        <f t="shared" si="276"/>
        <v/>
      </c>
      <c r="CE402" s="39" t="str">
        <f t="shared" si="277"/>
        <v/>
      </c>
      <c r="CF402" s="39" t="str">
        <f t="shared" si="278"/>
        <v/>
      </c>
      <c r="CG402" s="39" t="str">
        <f t="shared" si="279"/>
        <v/>
      </c>
      <c r="CH402" s="39" t="str">
        <f t="shared" si="280"/>
        <v/>
      </c>
      <c r="CI402" s="39" t="str">
        <f t="shared" si="281"/>
        <v/>
      </c>
    </row>
    <row r="403" spans="1:87">
      <c r="A403" s="18"/>
      <c r="B403" s="15" t="str">
        <f>'Gene Table'!E402</f>
        <v>mmu-miR-181c-5p</v>
      </c>
      <c r="C403" s="15" t="str">
        <f>'Gene Table'!B402</f>
        <v>A16</v>
      </c>
      <c r="D403" s="16" t="str">
        <f>IF(SUM('Test Sample Data'!D$3:D$98)&gt;10,IF(AND(ISNUMBER('Test Sample Data'!D402),'Test Sample Data'!D402&lt;$B$1,'Test Sample Data'!D402&gt;0),'Test Sample Data'!D402,$B$1),"")</f>
        <v/>
      </c>
      <c r="E403" s="17" t="str">
        <f>IF(SUM('Test Sample Data'!E$3:E$98)&gt;10,IF(AND(ISNUMBER('Test Sample Data'!E402),'Test Sample Data'!E402&lt;$B$1,'Test Sample Data'!E402&gt;0),'Test Sample Data'!E402,$B$1),"")</f>
        <v/>
      </c>
      <c r="F403" s="17" t="str">
        <f>IF(SUM('Test Sample Data'!F$3:F$98)&gt;10,IF(AND(ISNUMBER('Test Sample Data'!F402),'Test Sample Data'!F402&lt;$B$1,'Test Sample Data'!F402&gt;0),'Test Sample Data'!F402,$B$1),"")</f>
        <v/>
      </c>
      <c r="G403" s="17" t="str">
        <f>IF(SUM('Test Sample Data'!G$3:G$98)&gt;10,IF(AND(ISNUMBER('Test Sample Data'!G402),'Test Sample Data'!G402&lt;$B$1,'Test Sample Data'!G402&gt;0),'Test Sample Data'!G402,$B$1),"")</f>
        <v/>
      </c>
      <c r="H403" s="17" t="str">
        <f>IF(SUM('Test Sample Data'!H$3:H$98)&gt;10,IF(AND(ISNUMBER('Test Sample Data'!H402),'Test Sample Data'!H402&lt;$B$1,'Test Sample Data'!H402&gt;0),'Test Sample Data'!H402,$B$1),"")</f>
        <v/>
      </c>
      <c r="I403" s="17" t="str">
        <f>IF(SUM('Test Sample Data'!I$3:I$98)&gt;10,IF(AND(ISNUMBER('Test Sample Data'!I402),'Test Sample Data'!I402&lt;$B$1,'Test Sample Data'!I402&gt;0),'Test Sample Data'!I402,$B$1),"")</f>
        <v/>
      </c>
      <c r="J403" s="17" t="str">
        <f>IF(SUM('Test Sample Data'!J$3:J$98)&gt;10,IF(AND(ISNUMBER('Test Sample Data'!J402),'Test Sample Data'!J402&lt;$B$1,'Test Sample Data'!J402&gt;0),'Test Sample Data'!J402,$B$1),"")</f>
        <v/>
      </c>
      <c r="K403" s="17" t="str">
        <f>IF(SUM('Test Sample Data'!K$3:K$98)&gt;10,IF(AND(ISNUMBER('Test Sample Data'!K402),'Test Sample Data'!K402&lt;$B$1,'Test Sample Data'!K402&gt;0),'Test Sample Data'!K402,$B$1),"")</f>
        <v/>
      </c>
      <c r="L403" s="17" t="str">
        <f>IF(SUM('Test Sample Data'!L$3:L$98)&gt;10,IF(AND(ISNUMBER('Test Sample Data'!L402),'Test Sample Data'!L402&lt;$B$1,'Test Sample Data'!L402&gt;0),'Test Sample Data'!L402,$B$1),"")</f>
        <v/>
      </c>
      <c r="M403" s="17" t="str">
        <f>IF(SUM('Test Sample Data'!M$3:M$98)&gt;10,IF(AND(ISNUMBER('Test Sample Data'!M402),'Test Sample Data'!M402&lt;$B$1,'Test Sample Data'!M402&gt;0),'Test Sample Data'!M402,$B$1),"")</f>
        <v/>
      </c>
      <c r="N403" s="17" t="str">
        <f>'Gene Table'!E402</f>
        <v>mmu-miR-181c-5p</v>
      </c>
      <c r="O403" s="17" t="str">
        <f>'Gene Table'!B402</f>
        <v>A16</v>
      </c>
      <c r="P403" s="17" t="str">
        <f>IF(SUM('Control Sample Data'!D$3:D$98)&gt;10,IF(AND(ISNUMBER('Control Sample Data'!D402),'Control Sample Data'!D402&lt;$B$1,'Control Sample Data'!D402&gt;0),'Control Sample Data'!D402,$B$1),"")</f>
        <v/>
      </c>
      <c r="Q403" s="17" t="str">
        <f>IF(SUM('Control Sample Data'!E$3:E$98)&gt;10,IF(AND(ISNUMBER('Control Sample Data'!E402),'Control Sample Data'!E402&lt;$B$1,'Control Sample Data'!E402&gt;0),'Control Sample Data'!E402,$B$1),"")</f>
        <v/>
      </c>
      <c r="R403" s="17" t="str">
        <f>IF(SUM('Control Sample Data'!F$3:F$98)&gt;10,IF(AND(ISNUMBER('Control Sample Data'!F402),'Control Sample Data'!F402&lt;$B$1,'Control Sample Data'!F402&gt;0),'Control Sample Data'!F402,$B$1),"")</f>
        <v/>
      </c>
      <c r="S403" s="17" t="str">
        <f>IF(SUM('Control Sample Data'!G$3:G$98)&gt;10,IF(AND(ISNUMBER('Control Sample Data'!G402),'Control Sample Data'!G402&lt;$B$1,'Control Sample Data'!G402&gt;0),'Control Sample Data'!G402,$B$1),"")</f>
        <v/>
      </c>
      <c r="T403" s="17" t="str">
        <f>IF(SUM('Control Sample Data'!H$3:H$98)&gt;10,IF(AND(ISNUMBER('Control Sample Data'!H402),'Control Sample Data'!H402&lt;$B$1,'Control Sample Data'!H402&gt;0),'Control Sample Data'!H402,$B$1),"")</f>
        <v/>
      </c>
      <c r="U403" s="17" t="str">
        <f>IF(SUM('Control Sample Data'!I$3:I$98)&gt;10,IF(AND(ISNUMBER('Control Sample Data'!I402),'Control Sample Data'!I402&lt;$B$1,'Control Sample Data'!I402&gt;0),'Control Sample Data'!I402,$B$1),"")</f>
        <v/>
      </c>
      <c r="V403" s="17" t="str">
        <f>IF(SUM('Control Sample Data'!J$3:J$98)&gt;10,IF(AND(ISNUMBER('Control Sample Data'!J402),'Control Sample Data'!J402&lt;$B$1,'Control Sample Data'!J402&gt;0),'Control Sample Data'!J402,$B$1),"")</f>
        <v/>
      </c>
      <c r="W403" s="17" t="str">
        <f>IF(SUM('Control Sample Data'!K$3:K$98)&gt;10,IF(AND(ISNUMBER('Control Sample Data'!K402),'Control Sample Data'!K402&lt;$B$1,'Control Sample Data'!K402&gt;0),'Control Sample Data'!K402,$B$1),"")</f>
        <v/>
      </c>
      <c r="X403" s="17" t="str">
        <f>IF(SUM('Control Sample Data'!L$3:L$98)&gt;10,IF(AND(ISNUMBER('Control Sample Data'!L402),'Control Sample Data'!L402&lt;$B$1,'Control Sample Data'!L402&gt;0),'Control Sample Data'!L402,$B$1),"")</f>
        <v/>
      </c>
      <c r="Y403" s="17" t="str">
        <f>IF(SUM('Control Sample Data'!M$3:M$98)&gt;10,IF(AND(ISNUMBER('Control Sample Data'!M402),'Control Sample Data'!M402&lt;$B$1,'Control Sample Data'!M402&gt;0),'Control Sample Data'!M402,$B$1),"")</f>
        <v/>
      </c>
      <c r="Z403" s="22" t="str">
        <f>IF(ISERROR(VLOOKUP('Choose Housekeeping Genes'!$C18,Calculations!$C$388:$M$771,2,0)),"",VLOOKUP('Choose Housekeeping Genes'!$C18,Calculations!$C$388:$M$771,2,0))</f>
        <v/>
      </c>
      <c r="AA403" s="22" t="str">
        <f>IF(ISERROR(VLOOKUP('Choose Housekeeping Genes'!$C18,Calculations!$C$388:$M$771,3,0)),"",VLOOKUP('Choose Housekeeping Genes'!$C18,Calculations!$C$388:$M$771,3,0))</f>
        <v/>
      </c>
      <c r="AB403" s="22" t="str">
        <f>IF(ISERROR(VLOOKUP('Choose Housekeeping Genes'!$C18,Calculations!$C$388:$M$771,4,0)),"",VLOOKUP('Choose Housekeeping Genes'!$C18,Calculations!$C$388:$M$771,4,0))</f>
        <v/>
      </c>
      <c r="AC403" s="22" t="str">
        <f>IF(ISERROR(VLOOKUP('Choose Housekeeping Genes'!$C18,Calculations!$C$388:$M$771,5,0)),"",VLOOKUP('Choose Housekeeping Genes'!$C18,Calculations!$C$388:$M$771,5,0))</f>
        <v/>
      </c>
      <c r="AD403" s="22" t="str">
        <f>IF(ISERROR(VLOOKUP('Choose Housekeeping Genes'!$C18,Calculations!$C$388:$M$771,6,0)),"",VLOOKUP('Choose Housekeeping Genes'!$C18,Calculations!$C$388:$M$771,6,0))</f>
        <v/>
      </c>
      <c r="AE403" s="22" t="str">
        <f>IF(ISERROR(VLOOKUP('Choose Housekeeping Genes'!$C18,Calculations!$C$388:$M$771,7,0)),"",VLOOKUP('Choose Housekeeping Genes'!$C18,Calculations!$C$388:$M$771,7,0))</f>
        <v/>
      </c>
      <c r="AF403" s="22" t="str">
        <f>IF(ISERROR(VLOOKUP('Choose Housekeeping Genes'!$C18,Calculations!$C$388:$M$771,8,0)),"",VLOOKUP('Choose Housekeeping Genes'!$C18,Calculations!$C$388:$M$771,8,0))</f>
        <v/>
      </c>
      <c r="AG403" s="22" t="str">
        <f>IF(ISERROR(VLOOKUP('Choose Housekeeping Genes'!$C18,Calculations!$C$388:$M$771,9,0)),"",VLOOKUP('Choose Housekeeping Genes'!$C18,Calculations!$C$388:$M$771,9,0))</f>
        <v/>
      </c>
      <c r="AH403" s="22" t="str">
        <f>IF(ISERROR(VLOOKUP('Choose Housekeeping Genes'!$C18,Calculations!$C$388:$M$771,10,0)),"",VLOOKUP('Choose Housekeeping Genes'!$C18,Calculations!$C$388:$M$771,10,0))</f>
        <v/>
      </c>
      <c r="AI403" s="22" t="str">
        <f>IF(ISERROR(VLOOKUP('Choose Housekeeping Genes'!$C18,Calculations!$C$388:$M$771,11,0)),"",VLOOKUP('Choose Housekeeping Genes'!$C18,Calculations!$C$388:$M$771,11,0))</f>
        <v/>
      </c>
      <c r="AJ403" s="22" t="str">
        <f>IF(ISERROR(VLOOKUP('Choose Housekeeping Genes'!$C18,Calculations!$C$388:$Y$771,14,0)),"",VLOOKUP('Choose Housekeeping Genes'!$C18,Calculations!$C$388:$Y$771,14,0))</f>
        <v/>
      </c>
      <c r="AK403" s="22" t="str">
        <f>IF(ISERROR(VLOOKUP('Choose Housekeeping Genes'!$C18,Calculations!$C$388:$Y$771,15,0)),"",VLOOKUP('Choose Housekeeping Genes'!$C18,Calculations!$C$388:$Y$771,15,0))</f>
        <v/>
      </c>
      <c r="AL403" s="22" t="str">
        <f>IF(ISERROR(VLOOKUP('Choose Housekeeping Genes'!$C18,Calculations!$C$388:$Y$771,16,0)),"",VLOOKUP('Choose Housekeeping Genes'!$C18,Calculations!$C$388:$Y$771,16,0))</f>
        <v/>
      </c>
      <c r="AM403" s="22" t="str">
        <f>IF(ISERROR(VLOOKUP('Choose Housekeeping Genes'!$C18,Calculations!$C$388:$Y$771,17,0)),"",VLOOKUP('Choose Housekeeping Genes'!$C18,Calculations!$C$388:$Y$771,17,0))</f>
        <v/>
      </c>
      <c r="AN403" s="22" t="str">
        <f>IF(ISERROR(VLOOKUP('Choose Housekeeping Genes'!$C18,Calculations!$C$388:$Y$771,18,0)),"",VLOOKUP('Choose Housekeeping Genes'!$C18,Calculations!$C$388:$Y$771,18,0))</f>
        <v/>
      </c>
      <c r="AO403" s="22" t="str">
        <f>IF(ISERROR(VLOOKUP('Choose Housekeeping Genes'!$C18,Calculations!$C$388:$Y$771,19,0)),"",VLOOKUP('Choose Housekeeping Genes'!$C18,Calculations!$C$388:$Y$771,19,0))</f>
        <v/>
      </c>
      <c r="AP403" s="22" t="str">
        <f>IF(ISERROR(VLOOKUP('Choose Housekeeping Genes'!$C18,Calculations!$C$388:$Y$771,20,0)),"",VLOOKUP('Choose Housekeeping Genes'!$C18,Calculations!$C$388:$Y$771,20,0))</f>
        <v/>
      </c>
      <c r="AQ403" s="22" t="str">
        <f>IF(ISERROR(VLOOKUP('Choose Housekeeping Genes'!$C18,Calculations!$C$388:$Y$771,21,0)),"",VLOOKUP('Choose Housekeeping Genes'!$C18,Calculations!$C$388:$Y$771,21,0))</f>
        <v/>
      </c>
      <c r="AR403" s="22" t="str">
        <f>IF(ISERROR(VLOOKUP('Choose Housekeeping Genes'!$C18,Calculations!$C$388:$Y$771,22,0)),"",VLOOKUP('Choose Housekeeping Genes'!$C18,Calculations!$C$388:$Y$771,22,0))</f>
        <v/>
      </c>
      <c r="AS403" s="22" t="str">
        <f>IF(ISERROR(VLOOKUP('Choose Housekeeping Genes'!$C18,Calculations!$C$388:$Y$771,23,0)),"",VLOOKUP('Choose Housekeeping Genes'!$C18,Calculations!$C$388:$Y$771,23,0))</f>
        <v/>
      </c>
      <c r="AT403" s="36" t="str">
        <f t="shared" si="282"/>
        <v/>
      </c>
      <c r="AU403" s="36" t="str">
        <f t="shared" si="283"/>
        <v/>
      </c>
      <c r="AV403" s="36" t="str">
        <f t="shared" si="284"/>
        <v/>
      </c>
      <c r="AW403" s="36" t="str">
        <f t="shared" si="285"/>
        <v/>
      </c>
      <c r="AX403" s="36" t="str">
        <f t="shared" si="286"/>
        <v/>
      </c>
      <c r="AY403" s="36" t="str">
        <f t="shared" si="287"/>
        <v/>
      </c>
      <c r="AZ403" s="36" t="str">
        <f t="shared" si="288"/>
        <v/>
      </c>
      <c r="BA403" s="36" t="str">
        <f t="shared" si="289"/>
        <v/>
      </c>
      <c r="BB403" s="36" t="str">
        <f t="shared" si="290"/>
        <v/>
      </c>
      <c r="BC403" s="36" t="str">
        <f t="shared" si="291"/>
        <v/>
      </c>
      <c r="BD403" s="36" t="str">
        <f t="shared" si="292"/>
        <v/>
      </c>
      <c r="BE403" s="36" t="str">
        <f t="shared" si="293"/>
        <v/>
      </c>
      <c r="BF403" s="36" t="str">
        <f t="shared" si="294"/>
        <v/>
      </c>
      <c r="BG403" s="36" t="str">
        <f t="shared" si="295"/>
        <v/>
      </c>
      <c r="BH403" s="36" t="str">
        <f t="shared" si="296"/>
        <v/>
      </c>
      <c r="BI403" s="36" t="str">
        <f t="shared" si="297"/>
        <v/>
      </c>
      <c r="BJ403" s="36" t="str">
        <f t="shared" si="298"/>
        <v/>
      </c>
      <c r="BK403" s="36" t="str">
        <f t="shared" si="299"/>
        <v/>
      </c>
      <c r="BL403" s="36" t="str">
        <f t="shared" si="300"/>
        <v/>
      </c>
      <c r="BM403" s="36" t="str">
        <f t="shared" si="301"/>
        <v/>
      </c>
      <c r="BN403" s="38" t="e">
        <f t="shared" si="260"/>
        <v>#DIV/0!</v>
      </c>
      <c r="BO403" s="38" t="e">
        <f t="shared" si="261"/>
        <v>#DIV/0!</v>
      </c>
      <c r="BP403" s="39" t="str">
        <f t="shared" si="262"/>
        <v/>
      </c>
      <c r="BQ403" s="39" t="str">
        <f t="shared" si="263"/>
        <v/>
      </c>
      <c r="BR403" s="39" t="str">
        <f t="shared" si="264"/>
        <v/>
      </c>
      <c r="BS403" s="39" t="str">
        <f t="shared" si="265"/>
        <v/>
      </c>
      <c r="BT403" s="39" t="str">
        <f t="shared" si="266"/>
        <v/>
      </c>
      <c r="BU403" s="39" t="str">
        <f t="shared" si="267"/>
        <v/>
      </c>
      <c r="BV403" s="39" t="str">
        <f t="shared" si="268"/>
        <v/>
      </c>
      <c r="BW403" s="39" t="str">
        <f t="shared" si="269"/>
        <v/>
      </c>
      <c r="BX403" s="39" t="str">
        <f t="shared" si="270"/>
        <v/>
      </c>
      <c r="BY403" s="39" t="str">
        <f t="shared" si="271"/>
        <v/>
      </c>
      <c r="BZ403" s="39" t="str">
        <f t="shared" si="272"/>
        <v/>
      </c>
      <c r="CA403" s="39" t="str">
        <f t="shared" si="273"/>
        <v/>
      </c>
      <c r="CB403" s="39" t="str">
        <f t="shared" si="274"/>
        <v/>
      </c>
      <c r="CC403" s="39" t="str">
        <f t="shared" si="275"/>
        <v/>
      </c>
      <c r="CD403" s="39" t="str">
        <f t="shared" si="276"/>
        <v/>
      </c>
      <c r="CE403" s="39" t="str">
        <f t="shared" si="277"/>
        <v/>
      </c>
      <c r="CF403" s="39" t="str">
        <f t="shared" si="278"/>
        <v/>
      </c>
      <c r="CG403" s="39" t="str">
        <f t="shared" si="279"/>
        <v/>
      </c>
      <c r="CH403" s="39" t="str">
        <f t="shared" si="280"/>
        <v/>
      </c>
      <c r="CI403" s="39" t="str">
        <f t="shared" si="281"/>
        <v/>
      </c>
    </row>
    <row r="404" spans="1:87">
      <c r="A404" s="18"/>
      <c r="B404" s="15" t="str">
        <f>'Gene Table'!E403</f>
        <v>mmu-miR-1951</v>
      </c>
      <c r="C404" s="15" t="str">
        <f>'Gene Table'!B403</f>
        <v>A17</v>
      </c>
      <c r="D404" s="16" t="str">
        <f>IF(SUM('Test Sample Data'!D$3:D$98)&gt;10,IF(AND(ISNUMBER('Test Sample Data'!D403),'Test Sample Data'!D403&lt;$B$1,'Test Sample Data'!D403&gt;0),'Test Sample Data'!D403,$B$1),"")</f>
        <v/>
      </c>
      <c r="E404" s="17" t="str">
        <f>IF(SUM('Test Sample Data'!E$3:E$98)&gt;10,IF(AND(ISNUMBER('Test Sample Data'!E403),'Test Sample Data'!E403&lt;$B$1,'Test Sample Data'!E403&gt;0),'Test Sample Data'!E403,$B$1),"")</f>
        <v/>
      </c>
      <c r="F404" s="17" t="str">
        <f>IF(SUM('Test Sample Data'!F$3:F$98)&gt;10,IF(AND(ISNUMBER('Test Sample Data'!F403),'Test Sample Data'!F403&lt;$B$1,'Test Sample Data'!F403&gt;0),'Test Sample Data'!F403,$B$1),"")</f>
        <v/>
      </c>
      <c r="G404" s="17" t="str">
        <f>IF(SUM('Test Sample Data'!G$3:G$98)&gt;10,IF(AND(ISNUMBER('Test Sample Data'!G403),'Test Sample Data'!G403&lt;$B$1,'Test Sample Data'!G403&gt;0),'Test Sample Data'!G403,$B$1),"")</f>
        <v/>
      </c>
      <c r="H404" s="17" t="str">
        <f>IF(SUM('Test Sample Data'!H$3:H$98)&gt;10,IF(AND(ISNUMBER('Test Sample Data'!H403),'Test Sample Data'!H403&lt;$B$1,'Test Sample Data'!H403&gt;0),'Test Sample Data'!H403,$B$1),"")</f>
        <v/>
      </c>
      <c r="I404" s="17" t="str">
        <f>IF(SUM('Test Sample Data'!I$3:I$98)&gt;10,IF(AND(ISNUMBER('Test Sample Data'!I403),'Test Sample Data'!I403&lt;$B$1,'Test Sample Data'!I403&gt;0),'Test Sample Data'!I403,$B$1),"")</f>
        <v/>
      </c>
      <c r="J404" s="17" t="str">
        <f>IF(SUM('Test Sample Data'!J$3:J$98)&gt;10,IF(AND(ISNUMBER('Test Sample Data'!J403),'Test Sample Data'!J403&lt;$B$1,'Test Sample Data'!J403&gt;0),'Test Sample Data'!J403,$B$1),"")</f>
        <v/>
      </c>
      <c r="K404" s="17" t="str">
        <f>IF(SUM('Test Sample Data'!K$3:K$98)&gt;10,IF(AND(ISNUMBER('Test Sample Data'!K403),'Test Sample Data'!K403&lt;$B$1,'Test Sample Data'!K403&gt;0),'Test Sample Data'!K403,$B$1),"")</f>
        <v/>
      </c>
      <c r="L404" s="17" t="str">
        <f>IF(SUM('Test Sample Data'!L$3:L$98)&gt;10,IF(AND(ISNUMBER('Test Sample Data'!L403),'Test Sample Data'!L403&lt;$B$1,'Test Sample Data'!L403&gt;0),'Test Sample Data'!L403,$B$1),"")</f>
        <v/>
      </c>
      <c r="M404" s="17" t="str">
        <f>IF(SUM('Test Sample Data'!M$3:M$98)&gt;10,IF(AND(ISNUMBER('Test Sample Data'!M403),'Test Sample Data'!M403&lt;$B$1,'Test Sample Data'!M403&gt;0),'Test Sample Data'!M403,$B$1),"")</f>
        <v/>
      </c>
      <c r="N404" s="17" t="str">
        <f>'Gene Table'!E403</f>
        <v>mmu-miR-1951</v>
      </c>
      <c r="O404" s="17" t="str">
        <f>'Gene Table'!B403</f>
        <v>A17</v>
      </c>
      <c r="P404" s="17" t="str">
        <f>IF(SUM('Control Sample Data'!D$3:D$98)&gt;10,IF(AND(ISNUMBER('Control Sample Data'!D403),'Control Sample Data'!D403&lt;$B$1,'Control Sample Data'!D403&gt;0),'Control Sample Data'!D403,$B$1),"")</f>
        <v/>
      </c>
      <c r="Q404" s="17" t="str">
        <f>IF(SUM('Control Sample Data'!E$3:E$98)&gt;10,IF(AND(ISNUMBER('Control Sample Data'!E403),'Control Sample Data'!E403&lt;$B$1,'Control Sample Data'!E403&gt;0),'Control Sample Data'!E403,$B$1),"")</f>
        <v/>
      </c>
      <c r="R404" s="17" t="str">
        <f>IF(SUM('Control Sample Data'!F$3:F$98)&gt;10,IF(AND(ISNUMBER('Control Sample Data'!F403),'Control Sample Data'!F403&lt;$B$1,'Control Sample Data'!F403&gt;0),'Control Sample Data'!F403,$B$1),"")</f>
        <v/>
      </c>
      <c r="S404" s="17" t="str">
        <f>IF(SUM('Control Sample Data'!G$3:G$98)&gt;10,IF(AND(ISNUMBER('Control Sample Data'!G403),'Control Sample Data'!G403&lt;$B$1,'Control Sample Data'!G403&gt;0),'Control Sample Data'!G403,$B$1),"")</f>
        <v/>
      </c>
      <c r="T404" s="17" t="str">
        <f>IF(SUM('Control Sample Data'!H$3:H$98)&gt;10,IF(AND(ISNUMBER('Control Sample Data'!H403),'Control Sample Data'!H403&lt;$B$1,'Control Sample Data'!H403&gt;0),'Control Sample Data'!H403,$B$1),"")</f>
        <v/>
      </c>
      <c r="U404" s="17" t="str">
        <f>IF(SUM('Control Sample Data'!I$3:I$98)&gt;10,IF(AND(ISNUMBER('Control Sample Data'!I403),'Control Sample Data'!I403&lt;$B$1,'Control Sample Data'!I403&gt;0),'Control Sample Data'!I403,$B$1),"")</f>
        <v/>
      </c>
      <c r="V404" s="17" t="str">
        <f>IF(SUM('Control Sample Data'!J$3:J$98)&gt;10,IF(AND(ISNUMBER('Control Sample Data'!J403),'Control Sample Data'!J403&lt;$B$1,'Control Sample Data'!J403&gt;0),'Control Sample Data'!J403,$B$1),"")</f>
        <v/>
      </c>
      <c r="W404" s="17" t="str">
        <f>IF(SUM('Control Sample Data'!K$3:K$98)&gt;10,IF(AND(ISNUMBER('Control Sample Data'!K403),'Control Sample Data'!K403&lt;$B$1,'Control Sample Data'!K403&gt;0),'Control Sample Data'!K403,$B$1),"")</f>
        <v/>
      </c>
      <c r="X404" s="17" t="str">
        <f>IF(SUM('Control Sample Data'!L$3:L$98)&gt;10,IF(AND(ISNUMBER('Control Sample Data'!L403),'Control Sample Data'!L403&lt;$B$1,'Control Sample Data'!L403&gt;0),'Control Sample Data'!L403,$B$1),"")</f>
        <v/>
      </c>
      <c r="Y404" s="17" t="str">
        <f>IF(SUM('Control Sample Data'!M$3:M$98)&gt;10,IF(AND(ISNUMBER('Control Sample Data'!M403),'Control Sample Data'!M403&lt;$B$1,'Control Sample Data'!M403&gt;0),'Control Sample Data'!M403,$B$1),"")</f>
        <v/>
      </c>
      <c r="Z404" s="22" t="str">
        <f>IF(ISERROR(VLOOKUP('Choose Housekeeping Genes'!$C19,Calculations!$C$388:$M$771,2,0)),"",VLOOKUP('Choose Housekeeping Genes'!$C19,Calculations!$C$388:$M$771,2,0))</f>
        <v/>
      </c>
      <c r="AA404" s="22" t="str">
        <f>IF(ISERROR(VLOOKUP('Choose Housekeeping Genes'!$C19,Calculations!$C$388:$M$771,3,0)),"",VLOOKUP('Choose Housekeeping Genes'!$C19,Calculations!$C$388:$M$771,3,0))</f>
        <v/>
      </c>
      <c r="AB404" s="22" t="str">
        <f>IF(ISERROR(VLOOKUP('Choose Housekeeping Genes'!$C19,Calculations!$C$388:$M$771,4,0)),"",VLOOKUP('Choose Housekeeping Genes'!$C19,Calculations!$C$388:$M$771,4,0))</f>
        <v/>
      </c>
      <c r="AC404" s="22" t="str">
        <f>IF(ISERROR(VLOOKUP('Choose Housekeeping Genes'!$C19,Calculations!$C$388:$M$771,5,0)),"",VLOOKUP('Choose Housekeeping Genes'!$C19,Calculations!$C$388:$M$771,5,0))</f>
        <v/>
      </c>
      <c r="AD404" s="22" t="str">
        <f>IF(ISERROR(VLOOKUP('Choose Housekeeping Genes'!$C19,Calculations!$C$388:$M$771,6,0)),"",VLOOKUP('Choose Housekeeping Genes'!$C19,Calculations!$C$388:$M$771,6,0))</f>
        <v/>
      </c>
      <c r="AE404" s="22" t="str">
        <f>IF(ISERROR(VLOOKUP('Choose Housekeeping Genes'!$C19,Calculations!$C$388:$M$771,7,0)),"",VLOOKUP('Choose Housekeeping Genes'!$C19,Calculations!$C$388:$M$771,7,0))</f>
        <v/>
      </c>
      <c r="AF404" s="22" t="str">
        <f>IF(ISERROR(VLOOKUP('Choose Housekeeping Genes'!$C19,Calculations!$C$388:$M$771,8,0)),"",VLOOKUP('Choose Housekeeping Genes'!$C19,Calculations!$C$388:$M$771,8,0))</f>
        <v/>
      </c>
      <c r="AG404" s="22" t="str">
        <f>IF(ISERROR(VLOOKUP('Choose Housekeeping Genes'!$C19,Calculations!$C$388:$M$771,9,0)),"",VLOOKUP('Choose Housekeeping Genes'!$C19,Calculations!$C$388:$M$771,9,0))</f>
        <v/>
      </c>
      <c r="AH404" s="22" t="str">
        <f>IF(ISERROR(VLOOKUP('Choose Housekeeping Genes'!$C19,Calculations!$C$388:$M$771,10,0)),"",VLOOKUP('Choose Housekeeping Genes'!$C19,Calculations!$C$388:$M$771,10,0))</f>
        <v/>
      </c>
      <c r="AI404" s="22" t="str">
        <f>IF(ISERROR(VLOOKUP('Choose Housekeeping Genes'!$C19,Calculations!$C$388:$M$771,11,0)),"",VLOOKUP('Choose Housekeeping Genes'!$C19,Calculations!$C$388:$M$771,11,0))</f>
        <v/>
      </c>
      <c r="AJ404" s="22" t="str">
        <f>IF(ISERROR(VLOOKUP('Choose Housekeeping Genes'!$C19,Calculations!$C$388:$Y$771,14,0)),"",VLOOKUP('Choose Housekeeping Genes'!$C19,Calculations!$C$388:$Y$771,14,0))</f>
        <v/>
      </c>
      <c r="AK404" s="22" t="str">
        <f>IF(ISERROR(VLOOKUP('Choose Housekeeping Genes'!$C19,Calculations!$C$388:$Y$771,15,0)),"",VLOOKUP('Choose Housekeeping Genes'!$C19,Calculations!$C$388:$Y$771,15,0))</f>
        <v/>
      </c>
      <c r="AL404" s="22" t="str">
        <f>IF(ISERROR(VLOOKUP('Choose Housekeeping Genes'!$C19,Calculations!$C$388:$Y$771,16,0)),"",VLOOKUP('Choose Housekeeping Genes'!$C19,Calculations!$C$388:$Y$771,16,0))</f>
        <v/>
      </c>
      <c r="AM404" s="22" t="str">
        <f>IF(ISERROR(VLOOKUP('Choose Housekeeping Genes'!$C19,Calculations!$C$388:$Y$771,17,0)),"",VLOOKUP('Choose Housekeeping Genes'!$C19,Calculations!$C$388:$Y$771,17,0))</f>
        <v/>
      </c>
      <c r="AN404" s="22" t="str">
        <f>IF(ISERROR(VLOOKUP('Choose Housekeeping Genes'!$C19,Calculations!$C$388:$Y$771,18,0)),"",VLOOKUP('Choose Housekeeping Genes'!$C19,Calculations!$C$388:$Y$771,18,0))</f>
        <v/>
      </c>
      <c r="AO404" s="22" t="str">
        <f>IF(ISERROR(VLOOKUP('Choose Housekeeping Genes'!$C19,Calculations!$C$388:$Y$771,19,0)),"",VLOOKUP('Choose Housekeeping Genes'!$C19,Calculations!$C$388:$Y$771,19,0))</f>
        <v/>
      </c>
      <c r="AP404" s="22" t="str">
        <f>IF(ISERROR(VLOOKUP('Choose Housekeeping Genes'!$C19,Calculations!$C$388:$Y$771,20,0)),"",VLOOKUP('Choose Housekeeping Genes'!$C19,Calculations!$C$388:$Y$771,20,0))</f>
        <v/>
      </c>
      <c r="AQ404" s="22" t="str">
        <f>IF(ISERROR(VLOOKUP('Choose Housekeeping Genes'!$C19,Calculations!$C$388:$Y$771,21,0)),"",VLOOKUP('Choose Housekeeping Genes'!$C19,Calculations!$C$388:$Y$771,21,0))</f>
        <v/>
      </c>
      <c r="AR404" s="22" t="str">
        <f>IF(ISERROR(VLOOKUP('Choose Housekeeping Genes'!$C19,Calculations!$C$388:$Y$771,22,0)),"",VLOOKUP('Choose Housekeeping Genes'!$C19,Calculations!$C$388:$Y$771,22,0))</f>
        <v/>
      </c>
      <c r="AS404" s="22" t="str">
        <f>IF(ISERROR(VLOOKUP('Choose Housekeeping Genes'!$C19,Calculations!$C$388:$Y$771,23,0)),"",VLOOKUP('Choose Housekeeping Genes'!$C19,Calculations!$C$388:$Y$771,23,0))</f>
        <v/>
      </c>
      <c r="AT404" s="36" t="str">
        <f t="shared" si="282"/>
        <v/>
      </c>
      <c r="AU404" s="36" t="str">
        <f t="shared" si="283"/>
        <v/>
      </c>
      <c r="AV404" s="36" t="str">
        <f t="shared" si="284"/>
        <v/>
      </c>
      <c r="AW404" s="36" t="str">
        <f t="shared" si="285"/>
        <v/>
      </c>
      <c r="AX404" s="36" t="str">
        <f t="shared" si="286"/>
        <v/>
      </c>
      <c r="AY404" s="36" t="str">
        <f t="shared" si="287"/>
        <v/>
      </c>
      <c r="AZ404" s="36" t="str">
        <f t="shared" si="288"/>
        <v/>
      </c>
      <c r="BA404" s="36" t="str">
        <f t="shared" si="289"/>
        <v/>
      </c>
      <c r="BB404" s="36" t="str">
        <f t="shared" si="290"/>
        <v/>
      </c>
      <c r="BC404" s="36" t="str">
        <f t="shared" si="291"/>
        <v/>
      </c>
      <c r="BD404" s="36" t="str">
        <f t="shared" si="292"/>
        <v/>
      </c>
      <c r="BE404" s="36" t="str">
        <f t="shared" si="293"/>
        <v/>
      </c>
      <c r="BF404" s="36" t="str">
        <f t="shared" si="294"/>
        <v/>
      </c>
      <c r="BG404" s="36" t="str">
        <f t="shared" si="295"/>
        <v/>
      </c>
      <c r="BH404" s="36" t="str">
        <f t="shared" si="296"/>
        <v/>
      </c>
      <c r="BI404" s="36" t="str">
        <f t="shared" si="297"/>
        <v/>
      </c>
      <c r="BJ404" s="36" t="str">
        <f t="shared" si="298"/>
        <v/>
      </c>
      <c r="BK404" s="36" t="str">
        <f t="shared" si="299"/>
        <v/>
      </c>
      <c r="BL404" s="36" t="str">
        <f t="shared" si="300"/>
        <v/>
      </c>
      <c r="BM404" s="36" t="str">
        <f t="shared" si="301"/>
        <v/>
      </c>
      <c r="BN404" s="38" t="e">
        <f t="shared" si="260"/>
        <v>#DIV/0!</v>
      </c>
      <c r="BO404" s="38" t="e">
        <f t="shared" si="261"/>
        <v>#DIV/0!</v>
      </c>
      <c r="BP404" s="39" t="str">
        <f t="shared" si="262"/>
        <v/>
      </c>
      <c r="BQ404" s="39" t="str">
        <f t="shared" si="263"/>
        <v/>
      </c>
      <c r="BR404" s="39" t="str">
        <f t="shared" si="264"/>
        <v/>
      </c>
      <c r="BS404" s="39" t="str">
        <f t="shared" si="265"/>
        <v/>
      </c>
      <c r="BT404" s="39" t="str">
        <f t="shared" si="266"/>
        <v/>
      </c>
      <c r="BU404" s="39" t="str">
        <f t="shared" si="267"/>
        <v/>
      </c>
      <c r="BV404" s="39" t="str">
        <f t="shared" si="268"/>
        <v/>
      </c>
      <c r="BW404" s="39" t="str">
        <f t="shared" si="269"/>
        <v/>
      </c>
      <c r="BX404" s="39" t="str">
        <f t="shared" si="270"/>
        <v/>
      </c>
      <c r="BY404" s="39" t="str">
        <f t="shared" si="271"/>
        <v/>
      </c>
      <c r="BZ404" s="39" t="str">
        <f t="shared" si="272"/>
        <v/>
      </c>
      <c r="CA404" s="39" t="str">
        <f t="shared" si="273"/>
        <v/>
      </c>
      <c r="CB404" s="39" t="str">
        <f t="shared" si="274"/>
        <v/>
      </c>
      <c r="CC404" s="39" t="str">
        <f t="shared" si="275"/>
        <v/>
      </c>
      <c r="CD404" s="39" t="str">
        <f t="shared" si="276"/>
        <v/>
      </c>
      <c r="CE404" s="39" t="str">
        <f t="shared" si="277"/>
        <v/>
      </c>
      <c r="CF404" s="39" t="str">
        <f t="shared" si="278"/>
        <v/>
      </c>
      <c r="CG404" s="39" t="str">
        <f t="shared" si="279"/>
        <v/>
      </c>
      <c r="CH404" s="39" t="str">
        <f t="shared" si="280"/>
        <v/>
      </c>
      <c r="CI404" s="39" t="str">
        <f t="shared" si="281"/>
        <v/>
      </c>
    </row>
    <row r="405" spans="1:87">
      <c r="A405" s="18"/>
      <c r="B405" s="15" t="str">
        <f>'Gene Table'!E404</f>
        <v>mmu-miR-181d-5p</v>
      </c>
      <c r="C405" s="15" t="str">
        <f>'Gene Table'!B404</f>
        <v>A18</v>
      </c>
      <c r="D405" s="16" t="str">
        <f>IF(SUM('Test Sample Data'!D$3:D$98)&gt;10,IF(AND(ISNUMBER('Test Sample Data'!D404),'Test Sample Data'!D404&lt;$B$1,'Test Sample Data'!D404&gt;0),'Test Sample Data'!D404,$B$1),"")</f>
        <v/>
      </c>
      <c r="E405" s="17" t="str">
        <f>IF(SUM('Test Sample Data'!E$3:E$98)&gt;10,IF(AND(ISNUMBER('Test Sample Data'!E404),'Test Sample Data'!E404&lt;$B$1,'Test Sample Data'!E404&gt;0),'Test Sample Data'!E404,$B$1),"")</f>
        <v/>
      </c>
      <c r="F405" s="17" t="str">
        <f>IF(SUM('Test Sample Data'!F$3:F$98)&gt;10,IF(AND(ISNUMBER('Test Sample Data'!F404),'Test Sample Data'!F404&lt;$B$1,'Test Sample Data'!F404&gt;0),'Test Sample Data'!F404,$B$1),"")</f>
        <v/>
      </c>
      <c r="G405" s="17" t="str">
        <f>IF(SUM('Test Sample Data'!G$3:G$98)&gt;10,IF(AND(ISNUMBER('Test Sample Data'!G404),'Test Sample Data'!G404&lt;$B$1,'Test Sample Data'!G404&gt;0),'Test Sample Data'!G404,$B$1),"")</f>
        <v/>
      </c>
      <c r="H405" s="17" t="str">
        <f>IF(SUM('Test Sample Data'!H$3:H$98)&gt;10,IF(AND(ISNUMBER('Test Sample Data'!H404),'Test Sample Data'!H404&lt;$B$1,'Test Sample Data'!H404&gt;0),'Test Sample Data'!H404,$B$1),"")</f>
        <v/>
      </c>
      <c r="I405" s="17" t="str">
        <f>IF(SUM('Test Sample Data'!I$3:I$98)&gt;10,IF(AND(ISNUMBER('Test Sample Data'!I404),'Test Sample Data'!I404&lt;$B$1,'Test Sample Data'!I404&gt;0),'Test Sample Data'!I404,$B$1),"")</f>
        <v/>
      </c>
      <c r="J405" s="17" t="str">
        <f>IF(SUM('Test Sample Data'!J$3:J$98)&gt;10,IF(AND(ISNUMBER('Test Sample Data'!J404),'Test Sample Data'!J404&lt;$B$1,'Test Sample Data'!J404&gt;0),'Test Sample Data'!J404,$B$1),"")</f>
        <v/>
      </c>
      <c r="K405" s="17" t="str">
        <f>IF(SUM('Test Sample Data'!K$3:K$98)&gt;10,IF(AND(ISNUMBER('Test Sample Data'!K404),'Test Sample Data'!K404&lt;$B$1,'Test Sample Data'!K404&gt;0),'Test Sample Data'!K404,$B$1),"")</f>
        <v/>
      </c>
      <c r="L405" s="17" t="str">
        <f>IF(SUM('Test Sample Data'!L$3:L$98)&gt;10,IF(AND(ISNUMBER('Test Sample Data'!L404),'Test Sample Data'!L404&lt;$B$1,'Test Sample Data'!L404&gt;0),'Test Sample Data'!L404,$B$1),"")</f>
        <v/>
      </c>
      <c r="M405" s="17" t="str">
        <f>IF(SUM('Test Sample Data'!M$3:M$98)&gt;10,IF(AND(ISNUMBER('Test Sample Data'!M404),'Test Sample Data'!M404&lt;$B$1,'Test Sample Data'!M404&gt;0),'Test Sample Data'!M404,$B$1),"")</f>
        <v/>
      </c>
      <c r="N405" s="17" t="str">
        <f>'Gene Table'!E404</f>
        <v>mmu-miR-181d-5p</v>
      </c>
      <c r="O405" s="17" t="str">
        <f>'Gene Table'!B404</f>
        <v>A18</v>
      </c>
      <c r="P405" s="17" t="str">
        <f>IF(SUM('Control Sample Data'!D$3:D$98)&gt;10,IF(AND(ISNUMBER('Control Sample Data'!D404),'Control Sample Data'!D404&lt;$B$1,'Control Sample Data'!D404&gt;0),'Control Sample Data'!D404,$B$1),"")</f>
        <v/>
      </c>
      <c r="Q405" s="17" t="str">
        <f>IF(SUM('Control Sample Data'!E$3:E$98)&gt;10,IF(AND(ISNUMBER('Control Sample Data'!E404),'Control Sample Data'!E404&lt;$B$1,'Control Sample Data'!E404&gt;0),'Control Sample Data'!E404,$B$1),"")</f>
        <v/>
      </c>
      <c r="R405" s="17" t="str">
        <f>IF(SUM('Control Sample Data'!F$3:F$98)&gt;10,IF(AND(ISNUMBER('Control Sample Data'!F404),'Control Sample Data'!F404&lt;$B$1,'Control Sample Data'!F404&gt;0),'Control Sample Data'!F404,$B$1),"")</f>
        <v/>
      </c>
      <c r="S405" s="17" t="str">
        <f>IF(SUM('Control Sample Data'!G$3:G$98)&gt;10,IF(AND(ISNUMBER('Control Sample Data'!G404),'Control Sample Data'!G404&lt;$B$1,'Control Sample Data'!G404&gt;0),'Control Sample Data'!G404,$B$1),"")</f>
        <v/>
      </c>
      <c r="T405" s="17" t="str">
        <f>IF(SUM('Control Sample Data'!H$3:H$98)&gt;10,IF(AND(ISNUMBER('Control Sample Data'!H404),'Control Sample Data'!H404&lt;$B$1,'Control Sample Data'!H404&gt;0),'Control Sample Data'!H404,$B$1),"")</f>
        <v/>
      </c>
      <c r="U405" s="17" t="str">
        <f>IF(SUM('Control Sample Data'!I$3:I$98)&gt;10,IF(AND(ISNUMBER('Control Sample Data'!I404),'Control Sample Data'!I404&lt;$B$1,'Control Sample Data'!I404&gt;0),'Control Sample Data'!I404,$B$1),"")</f>
        <v/>
      </c>
      <c r="V405" s="17" t="str">
        <f>IF(SUM('Control Sample Data'!J$3:J$98)&gt;10,IF(AND(ISNUMBER('Control Sample Data'!J404),'Control Sample Data'!J404&lt;$B$1,'Control Sample Data'!J404&gt;0),'Control Sample Data'!J404,$B$1),"")</f>
        <v/>
      </c>
      <c r="W405" s="17" t="str">
        <f>IF(SUM('Control Sample Data'!K$3:K$98)&gt;10,IF(AND(ISNUMBER('Control Sample Data'!K404),'Control Sample Data'!K404&lt;$B$1,'Control Sample Data'!K404&gt;0),'Control Sample Data'!K404,$B$1),"")</f>
        <v/>
      </c>
      <c r="X405" s="17" t="str">
        <f>IF(SUM('Control Sample Data'!L$3:L$98)&gt;10,IF(AND(ISNUMBER('Control Sample Data'!L404),'Control Sample Data'!L404&lt;$B$1,'Control Sample Data'!L404&gt;0),'Control Sample Data'!L404,$B$1),"")</f>
        <v/>
      </c>
      <c r="Y405" s="17" t="str">
        <f>IF(SUM('Control Sample Data'!M$3:M$98)&gt;10,IF(AND(ISNUMBER('Control Sample Data'!M404),'Control Sample Data'!M404&lt;$B$1,'Control Sample Data'!M404&gt;0),'Control Sample Data'!M404,$B$1),"")</f>
        <v/>
      </c>
      <c r="Z405" s="22" t="str">
        <f>IF(ISERROR(VLOOKUP('Choose Housekeeping Genes'!$C20,Calculations!$C$388:$M$771,2,0)),"",VLOOKUP('Choose Housekeeping Genes'!$C20,Calculations!$C$388:$M$771,2,0))</f>
        <v/>
      </c>
      <c r="AA405" s="22" t="str">
        <f>IF(ISERROR(VLOOKUP('Choose Housekeeping Genes'!$C20,Calculations!$C$388:$M$771,3,0)),"",VLOOKUP('Choose Housekeeping Genes'!$C20,Calculations!$C$388:$M$771,3,0))</f>
        <v/>
      </c>
      <c r="AB405" s="22" t="str">
        <f>IF(ISERROR(VLOOKUP('Choose Housekeeping Genes'!$C20,Calculations!$C$388:$M$771,4,0)),"",VLOOKUP('Choose Housekeeping Genes'!$C20,Calculations!$C$388:$M$771,4,0))</f>
        <v/>
      </c>
      <c r="AC405" s="22" t="str">
        <f>IF(ISERROR(VLOOKUP('Choose Housekeeping Genes'!$C20,Calculations!$C$388:$M$771,5,0)),"",VLOOKUP('Choose Housekeeping Genes'!$C20,Calculations!$C$388:$M$771,5,0))</f>
        <v/>
      </c>
      <c r="AD405" s="22" t="str">
        <f>IF(ISERROR(VLOOKUP('Choose Housekeeping Genes'!$C20,Calculations!$C$388:$M$771,6,0)),"",VLOOKUP('Choose Housekeeping Genes'!$C20,Calculations!$C$388:$M$771,6,0))</f>
        <v/>
      </c>
      <c r="AE405" s="22" t="str">
        <f>IF(ISERROR(VLOOKUP('Choose Housekeeping Genes'!$C20,Calculations!$C$388:$M$771,7,0)),"",VLOOKUP('Choose Housekeeping Genes'!$C20,Calculations!$C$388:$M$771,7,0))</f>
        <v/>
      </c>
      <c r="AF405" s="22" t="str">
        <f>IF(ISERROR(VLOOKUP('Choose Housekeeping Genes'!$C20,Calculations!$C$388:$M$771,8,0)),"",VLOOKUP('Choose Housekeeping Genes'!$C20,Calculations!$C$388:$M$771,8,0))</f>
        <v/>
      </c>
      <c r="AG405" s="22" t="str">
        <f>IF(ISERROR(VLOOKUP('Choose Housekeeping Genes'!$C20,Calculations!$C$388:$M$771,9,0)),"",VLOOKUP('Choose Housekeeping Genes'!$C20,Calculations!$C$388:$M$771,9,0))</f>
        <v/>
      </c>
      <c r="AH405" s="22" t="str">
        <f>IF(ISERROR(VLOOKUP('Choose Housekeeping Genes'!$C20,Calculations!$C$388:$M$771,10,0)),"",VLOOKUP('Choose Housekeeping Genes'!$C20,Calculations!$C$388:$M$771,10,0))</f>
        <v/>
      </c>
      <c r="AI405" s="22" t="str">
        <f>IF(ISERROR(VLOOKUP('Choose Housekeeping Genes'!$C20,Calculations!$C$388:$M$771,11,0)),"",VLOOKUP('Choose Housekeeping Genes'!$C20,Calculations!$C$388:$M$771,11,0))</f>
        <v/>
      </c>
      <c r="AJ405" s="22" t="str">
        <f>IF(ISERROR(VLOOKUP('Choose Housekeeping Genes'!$C20,Calculations!$C$388:$Y$771,14,0)),"",VLOOKUP('Choose Housekeeping Genes'!$C20,Calculations!$C$388:$Y$771,14,0))</f>
        <v/>
      </c>
      <c r="AK405" s="22" t="str">
        <f>IF(ISERROR(VLOOKUP('Choose Housekeeping Genes'!$C20,Calculations!$C$388:$Y$771,15,0)),"",VLOOKUP('Choose Housekeeping Genes'!$C20,Calculations!$C$388:$Y$771,15,0))</f>
        <v/>
      </c>
      <c r="AL405" s="22" t="str">
        <f>IF(ISERROR(VLOOKUP('Choose Housekeeping Genes'!$C20,Calculations!$C$388:$Y$771,16,0)),"",VLOOKUP('Choose Housekeeping Genes'!$C20,Calculations!$C$388:$Y$771,16,0))</f>
        <v/>
      </c>
      <c r="AM405" s="22" t="str">
        <f>IF(ISERROR(VLOOKUP('Choose Housekeeping Genes'!$C20,Calculations!$C$388:$Y$771,17,0)),"",VLOOKUP('Choose Housekeeping Genes'!$C20,Calculations!$C$388:$Y$771,17,0))</f>
        <v/>
      </c>
      <c r="AN405" s="22" t="str">
        <f>IF(ISERROR(VLOOKUP('Choose Housekeeping Genes'!$C20,Calculations!$C$388:$Y$771,18,0)),"",VLOOKUP('Choose Housekeeping Genes'!$C20,Calculations!$C$388:$Y$771,18,0))</f>
        <v/>
      </c>
      <c r="AO405" s="22" t="str">
        <f>IF(ISERROR(VLOOKUP('Choose Housekeeping Genes'!$C20,Calculations!$C$388:$Y$771,19,0)),"",VLOOKUP('Choose Housekeeping Genes'!$C20,Calculations!$C$388:$Y$771,19,0))</f>
        <v/>
      </c>
      <c r="AP405" s="22" t="str">
        <f>IF(ISERROR(VLOOKUP('Choose Housekeeping Genes'!$C20,Calculations!$C$388:$Y$771,20,0)),"",VLOOKUP('Choose Housekeeping Genes'!$C20,Calculations!$C$388:$Y$771,20,0))</f>
        <v/>
      </c>
      <c r="AQ405" s="22" t="str">
        <f>IF(ISERROR(VLOOKUP('Choose Housekeeping Genes'!$C20,Calculations!$C$388:$Y$771,21,0)),"",VLOOKUP('Choose Housekeeping Genes'!$C20,Calculations!$C$388:$Y$771,21,0))</f>
        <v/>
      </c>
      <c r="AR405" s="22" t="str">
        <f>IF(ISERROR(VLOOKUP('Choose Housekeeping Genes'!$C20,Calculations!$C$388:$Y$771,22,0)),"",VLOOKUP('Choose Housekeeping Genes'!$C20,Calculations!$C$388:$Y$771,22,0))</f>
        <v/>
      </c>
      <c r="AS405" s="22" t="str">
        <f>IF(ISERROR(VLOOKUP('Choose Housekeeping Genes'!$C20,Calculations!$C$388:$Y$771,23,0)),"",VLOOKUP('Choose Housekeeping Genes'!$C20,Calculations!$C$388:$Y$771,23,0))</f>
        <v/>
      </c>
      <c r="AT405" s="36" t="str">
        <f t="shared" si="282"/>
        <v/>
      </c>
      <c r="AU405" s="36" t="str">
        <f t="shared" si="283"/>
        <v/>
      </c>
      <c r="AV405" s="36" t="str">
        <f t="shared" si="284"/>
        <v/>
      </c>
      <c r="AW405" s="36" t="str">
        <f t="shared" si="285"/>
        <v/>
      </c>
      <c r="AX405" s="36" t="str">
        <f t="shared" si="286"/>
        <v/>
      </c>
      <c r="AY405" s="36" t="str">
        <f t="shared" si="287"/>
        <v/>
      </c>
      <c r="AZ405" s="36" t="str">
        <f t="shared" si="288"/>
        <v/>
      </c>
      <c r="BA405" s="36" t="str">
        <f t="shared" si="289"/>
        <v/>
      </c>
      <c r="BB405" s="36" t="str">
        <f t="shared" si="290"/>
        <v/>
      </c>
      <c r="BC405" s="36" t="str">
        <f t="shared" si="291"/>
        <v/>
      </c>
      <c r="BD405" s="36" t="str">
        <f t="shared" si="292"/>
        <v/>
      </c>
      <c r="BE405" s="36" t="str">
        <f t="shared" si="293"/>
        <v/>
      </c>
      <c r="BF405" s="36" t="str">
        <f t="shared" si="294"/>
        <v/>
      </c>
      <c r="BG405" s="36" t="str">
        <f t="shared" si="295"/>
        <v/>
      </c>
      <c r="BH405" s="36" t="str">
        <f t="shared" si="296"/>
        <v/>
      </c>
      <c r="BI405" s="36" t="str">
        <f t="shared" si="297"/>
        <v/>
      </c>
      <c r="BJ405" s="36" t="str">
        <f t="shared" si="298"/>
        <v/>
      </c>
      <c r="BK405" s="36" t="str">
        <f t="shared" si="299"/>
        <v/>
      </c>
      <c r="BL405" s="36" t="str">
        <f t="shared" si="300"/>
        <v/>
      </c>
      <c r="BM405" s="36" t="str">
        <f t="shared" si="301"/>
        <v/>
      </c>
      <c r="BN405" s="38" t="e">
        <f t="shared" si="260"/>
        <v>#DIV/0!</v>
      </c>
      <c r="BO405" s="38" t="e">
        <f t="shared" si="261"/>
        <v>#DIV/0!</v>
      </c>
      <c r="BP405" s="39" t="str">
        <f t="shared" si="262"/>
        <v/>
      </c>
      <c r="BQ405" s="39" t="str">
        <f t="shared" si="263"/>
        <v/>
      </c>
      <c r="BR405" s="39" t="str">
        <f t="shared" si="264"/>
        <v/>
      </c>
      <c r="BS405" s="39" t="str">
        <f t="shared" si="265"/>
        <v/>
      </c>
      <c r="BT405" s="39" t="str">
        <f t="shared" si="266"/>
        <v/>
      </c>
      <c r="BU405" s="39" t="str">
        <f t="shared" si="267"/>
        <v/>
      </c>
      <c r="BV405" s="39" t="str">
        <f t="shared" si="268"/>
        <v/>
      </c>
      <c r="BW405" s="39" t="str">
        <f t="shared" si="269"/>
        <v/>
      </c>
      <c r="BX405" s="39" t="str">
        <f t="shared" si="270"/>
        <v/>
      </c>
      <c r="BY405" s="39" t="str">
        <f t="shared" si="271"/>
        <v/>
      </c>
      <c r="BZ405" s="39" t="str">
        <f t="shared" si="272"/>
        <v/>
      </c>
      <c r="CA405" s="39" t="str">
        <f t="shared" si="273"/>
        <v/>
      </c>
      <c r="CB405" s="39" t="str">
        <f t="shared" si="274"/>
        <v/>
      </c>
      <c r="CC405" s="39" t="str">
        <f t="shared" si="275"/>
        <v/>
      </c>
      <c r="CD405" s="39" t="str">
        <f t="shared" si="276"/>
        <v/>
      </c>
      <c r="CE405" s="39" t="str">
        <f t="shared" si="277"/>
        <v/>
      </c>
      <c r="CF405" s="39" t="str">
        <f t="shared" si="278"/>
        <v/>
      </c>
      <c r="CG405" s="39" t="str">
        <f t="shared" si="279"/>
        <v/>
      </c>
      <c r="CH405" s="39" t="str">
        <f t="shared" si="280"/>
        <v/>
      </c>
      <c r="CI405" s="39" t="str">
        <f t="shared" si="281"/>
        <v/>
      </c>
    </row>
    <row r="406" spans="1:87">
      <c r="A406" s="18"/>
      <c r="B406" s="15" t="str">
        <f>'Gene Table'!E405</f>
        <v>mmu-miR-1952</v>
      </c>
      <c r="C406" s="15" t="str">
        <f>'Gene Table'!B405</f>
        <v>A19</v>
      </c>
      <c r="D406" s="16" t="str">
        <f>IF(SUM('Test Sample Data'!D$3:D$98)&gt;10,IF(AND(ISNUMBER('Test Sample Data'!D405),'Test Sample Data'!D405&lt;$B$1,'Test Sample Data'!D405&gt;0),'Test Sample Data'!D405,$B$1),"")</f>
        <v/>
      </c>
      <c r="E406" s="17" t="str">
        <f>IF(SUM('Test Sample Data'!E$3:E$98)&gt;10,IF(AND(ISNUMBER('Test Sample Data'!E405),'Test Sample Data'!E405&lt;$B$1,'Test Sample Data'!E405&gt;0),'Test Sample Data'!E405,$B$1),"")</f>
        <v/>
      </c>
      <c r="F406" s="17" t="str">
        <f>IF(SUM('Test Sample Data'!F$3:F$98)&gt;10,IF(AND(ISNUMBER('Test Sample Data'!F405),'Test Sample Data'!F405&lt;$B$1,'Test Sample Data'!F405&gt;0),'Test Sample Data'!F405,$B$1),"")</f>
        <v/>
      </c>
      <c r="G406" s="17" t="str">
        <f>IF(SUM('Test Sample Data'!G$3:G$98)&gt;10,IF(AND(ISNUMBER('Test Sample Data'!G405),'Test Sample Data'!G405&lt;$B$1,'Test Sample Data'!G405&gt;0),'Test Sample Data'!G405,$B$1),"")</f>
        <v/>
      </c>
      <c r="H406" s="17" t="str">
        <f>IF(SUM('Test Sample Data'!H$3:H$98)&gt;10,IF(AND(ISNUMBER('Test Sample Data'!H405),'Test Sample Data'!H405&lt;$B$1,'Test Sample Data'!H405&gt;0),'Test Sample Data'!H405,$B$1),"")</f>
        <v/>
      </c>
      <c r="I406" s="17" t="str">
        <f>IF(SUM('Test Sample Data'!I$3:I$98)&gt;10,IF(AND(ISNUMBER('Test Sample Data'!I405),'Test Sample Data'!I405&lt;$B$1,'Test Sample Data'!I405&gt;0),'Test Sample Data'!I405,$B$1),"")</f>
        <v/>
      </c>
      <c r="J406" s="17" t="str">
        <f>IF(SUM('Test Sample Data'!J$3:J$98)&gt;10,IF(AND(ISNUMBER('Test Sample Data'!J405),'Test Sample Data'!J405&lt;$B$1,'Test Sample Data'!J405&gt;0),'Test Sample Data'!J405,$B$1),"")</f>
        <v/>
      </c>
      <c r="K406" s="17" t="str">
        <f>IF(SUM('Test Sample Data'!K$3:K$98)&gt;10,IF(AND(ISNUMBER('Test Sample Data'!K405),'Test Sample Data'!K405&lt;$B$1,'Test Sample Data'!K405&gt;0),'Test Sample Data'!K405,$B$1),"")</f>
        <v/>
      </c>
      <c r="L406" s="17" t="str">
        <f>IF(SUM('Test Sample Data'!L$3:L$98)&gt;10,IF(AND(ISNUMBER('Test Sample Data'!L405),'Test Sample Data'!L405&lt;$B$1,'Test Sample Data'!L405&gt;0),'Test Sample Data'!L405,$B$1),"")</f>
        <v/>
      </c>
      <c r="M406" s="17" t="str">
        <f>IF(SUM('Test Sample Data'!M$3:M$98)&gt;10,IF(AND(ISNUMBER('Test Sample Data'!M405),'Test Sample Data'!M405&lt;$B$1,'Test Sample Data'!M405&gt;0),'Test Sample Data'!M405,$B$1),"")</f>
        <v/>
      </c>
      <c r="N406" s="17" t="str">
        <f>'Gene Table'!E405</f>
        <v>mmu-miR-1952</v>
      </c>
      <c r="O406" s="17" t="str">
        <f>'Gene Table'!B405</f>
        <v>A19</v>
      </c>
      <c r="P406" s="17" t="str">
        <f>IF(SUM('Control Sample Data'!D$3:D$98)&gt;10,IF(AND(ISNUMBER('Control Sample Data'!D405),'Control Sample Data'!D405&lt;$B$1,'Control Sample Data'!D405&gt;0),'Control Sample Data'!D405,$B$1),"")</f>
        <v/>
      </c>
      <c r="Q406" s="17" t="str">
        <f>IF(SUM('Control Sample Data'!E$3:E$98)&gt;10,IF(AND(ISNUMBER('Control Sample Data'!E405),'Control Sample Data'!E405&lt;$B$1,'Control Sample Data'!E405&gt;0),'Control Sample Data'!E405,$B$1),"")</f>
        <v/>
      </c>
      <c r="R406" s="17" t="str">
        <f>IF(SUM('Control Sample Data'!F$3:F$98)&gt;10,IF(AND(ISNUMBER('Control Sample Data'!F405),'Control Sample Data'!F405&lt;$B$1,'Control Sample Data'!F405&gt;0),'Control Sample Data'!F405,$B$1),"")</f>
        <v/>
      </c>
      <c r="S406" s="17" t="str">
        <f>IF(SUM('Control Sample Data'!G$3:G$98)&gt;10,IF(AND(ISNUMBER('Control Sample Data'!G405),'Control Sample Data'!G405&lt;$B$1,'Control Sample Data'!G405&gt;0),'Control Sample Data'!G405,$B$1),"")</f>
        <v/>
      </c>
      <c r="T406" s="17" t="str">
        <f>IF(SUM('Control Sample Data'!H$3:H$98)&gt;10,IF(AND(ISNUMBER('Control Sample Data'!H405),'Control Sample Data'!H405&lt;$B$1,'Control Sample Data'!H405&gt;0),'Control Sample Data'!H405,$B$1),"")</f>
        <v/>
      </c>
      <c r="U406" s="17" t="str">
        <f>IF(SUM('Control Sample Data'!I$3:I$98)&gt;10,IF(AND(ISNUMBER('Control Sample Data'!I405),'Control Sample Data'!I405&lt;$B$1,'Control Sample Data'!I405&gt;0),'Control Sample Data'!I405,$B$1),"")</f>
        <v/>
      </c>
      <c r="V406" s="17" t="str">
        <f>IF(SUM('Control Sample Data'!J$3:J$98)&gt;10,IF(AND(ISNUMBER('Control Sample Data'!J405),'Control Sample Data'!J405&lt;$B$1,'Control Sample Data'!J405&gt;0),'Control Sample Data'!J405,$B$1),"")</f>
        <v/>
      </c>
      <c r="W406" s="17" t="str">
        <f>IF(SUM('Control Sample Data'!K$3:K$98)&gt;10,IF(AND(ISNUMBER('Control Sample Data'!K405),'Control Sample Data'!K405&lt;$B$1,'Control Sample Data'!K405&gt;0),'Control Sample Data'!K405,$B$1),"")</f>
        <v/>
      </c>
      <c r="X406" s="17" t="str">
        <f>IF(SUM('Control Sample Data'!L$3:L$98)&gt;10,IF(AND(ISNUMBER('Control Sample Data'!L405),'Control Sample Data'!L405&lt;$B$1,'Control Sample Data'!L405&gt;0),'Control Sample Data'!L405,$B$1),"")</f>
        <v/>
      </c>
      <c r="Y406" s="17" t="str">
        <f>IF(SUM('Control Sample Data'!M$3:M$98)&gt;10,IF(AND(ISNUMBER('Control Sample Data'!M405),'Control Sample Data'!M405&lt;$B$1,'Control Sample Data'!M405&gt;0),'Control Sample Data'!M405,$B$1),"")</f>
        <v/>
      </c>
      <c r="Z406" s="22" t="str">
        <f>IF(ISERROR(VLOOKUP('Choose Housekeeping Genes'!$C21,Calculations!$C$388:$M$771,2,0)),"",VLOOKUP('Choose Housekeeping Genes'!$C21,Calculations!$C$388:$M$771,2,0))</f>
        <v/>
      </c>
      <c r="AA406" s="22" t="str">
        <f>IF(ISERROR(VLOOKUP('Choose Housekeeping Genes'!$C21,Calculations!$C$388:$M$771,3,0)),"",VLOOKUP('Choose Housekeeping Genes'!$C21,Calculations!$C$388:$M$771,3,0))</f>
        <v/>
      </c>
      <c r="AB406" s="22" t="str">
        <f>IF(ISERROR(VLOOKUP('Choose Housekeeping Genes'!$C21,Calculations!$C$388:$M$771,4,0)),"",VLOOKUP('Choose Housekeeping Genes'!$C21,Calculations!$C$388:$M$771,4,0))</f>
        <v/>
      </c>
      <c r="AC406" s="22" t="str">
        <f>IF(ISERROR(VLOOKUP('Choose Housekeeping Genes'!$C21,Calculations!$C$388:$M$771,5,0)),"",VLOOKUP('Choose Housekeeping Genes'!$C21,Calculations!$C$388:$M$771,5,0))</f>
        <v/>
      </c>
      <c r="AD406" s="22" t="str">
        <f>IF(ISERROR(VLOOKUP('Choose Housekeeping Genes'!$C21,Calculations!$C$388:$M$771,6,0)),"",VLOOKUP('Choose Housekeeping Genes'!$C21,Calculations!$C$388:$M$771,6,0))</f>
        <v/>
      </c>
      <c r="AE406" s="22" t="str">
        <f>IF(ISERROR(VLOOKUP('Choose Housekeeping Genes'!$C21,Calculations!$C$388:$M$771,7,0)),"",VLOOKUP('Choose Housekeeping Genes'!$C21,Calculations!$C$388:$M$771,7,0))</f>
        <v/>
      </c>
      <c r="AF406" s="22" t="str">
        <f>IF(ISERROR(VLOOKUP('Choose Housekeeping Genes'!$C21,Calculations!$C$388:$M$771,8,0)),"",VLOOKUP('Choose Housekeeping Genes'!$C21,Calculations!$C$388:$M$771,8,0))</f>
        <v/>
      </c>
      <c r="AG406" s="22" t="str">
        <f>IF(ISERROR(VLOOKUP('Choose Housekeeping Genes'!$C21,Calculations!$C$388:$M$771,9,0)),"",VLOOKUP('Choose Housekeeping Genes'!$C21,Calculations!$C$388:$M$771,9,0))</f>
        <v/>
      </c>
      <c r="AH406" s="22" t="str">
        <f>IF(ISERROR(VLOOKUP('Choose Housekeeping Genes'!$C21,Calculations!$C$388:$M$771,10,0)),"",VLOOKUP('Choose Housekeeping Genes'!$C21,Calculations!$C$388:$M$771,10,0))</f>
        <v/>
      </c>
      <c r="AI406" s="22" t="str">
        <f>IF(ISERROR(VLOOKUP('Choose Housekeeping Genes'!$C21,Calculations!$C$388:$M$771,11,0)),"",VLOOKUP('Choose Housekeeping Genes'!$C21,Calculations!$C$388:$M$771,11,0))</f>
        <v/>
      </c>
      <c r="AJ406" s="22" t="str">
        <f>IF(ISERROR(VLOOKUP('Choose Housekeeping Genes'!$C21,Calculations!$C$388:$Y$771,14,0)),"",VLOOKUP('Choose Housekeeping Genes'!$C21,Calculations!$C$388:$Y$771,14,0))</f>
        <v/>
      </c>
      <c r="AK406" s="22" t="str">
        <f>IF(ISERROR(VLOOKUP('Choose Housekeeping Genes'!$C21,Calculations!$C$388:$Y$771,15,0)),"",VLOOKUP('Choose Housekeeping Genes'!$C21,Calculations!$C$388:$Y$771,15,0))</f>
        <v/>
      </c>
      <c r="AL406" s="22" t="str">
        <f>IF(ISERROR(VLOOKUP('Choose Housekeeping Genes'!$C21,Calculations!$C$388:$Y$771,16,0)),"",VLOOKUP('Choose Housekeeping Genes'!$C21,Calculations!$C$388:$Y$771,16,0))</f>
        <v/>
      </c>
      <c r="AM406" s="22" t="str">
        <f>IF(ISERROR(VLOOKUP('Choose Housekeeping Genes'!$C21,Calculations!$C$388:$Y$771,17,0)),"",VLOOKUP('Choose Housekeeping Genes'!$C21,Calculations!$C$388:$Y$771,17,0))</f>
        <v/>
      </c>
      <c r="AN406" s="22" t="str">
        <f>IF(ISERROR(VLOOKUP('Choose Housekeeping Genes'!$C21,Calculations!$C$388:$Y$771,18,0)),"",VLOOKUP('Choose Housekeeping Genes'!$C21,Calculations!$C$388:$Y$771,18,0))</f>
        <v/>
      </c>
      <c r="AO406" s="22" t="str">
        <f>IF(ISERROR(VLOOKUP('Choose Housekeeping Genes'!$C21,Calculations!$C$388:$Y$771,19,0)),"",VLOOKUP('Choose Housekeeping Genes'!$C21,Calculations!$C$388:$Y$771,19,0))</f>
        <v/>
      </c>
      <c r="AP406" s="22" t="str">
        <f>IF(ISERROR(VLOOKUP('Choose Housekeeping Genes'!$C21,Calculations!$C$388:$Y$771,20,0)),"",VLOOKUP('Choose Housekeeping Genes'!$C21,Calculations!$C$388:$Y$771,20,0))</f>
        <v/>
      </c>
      <c r="AQ406" s="22" t="str">
        <f>IF(ISERROR(VLOOKUP('Choose Housekeeping Genes'!$C21,Calculations!$C$388:$Y$771,21,0)),"",VLOOKUP('Choose Housekeeping Genes'!$C21,Calculations!$C$388:$Y$771,21,0))</f>
        <v/>
      </c>
      <c r="AR406" s="22" t="str">
        <f>IF(ISERROR(VLOOKUP('Choose Housekeeping Genes'!$C21,Calculations!$C$388:$Y$771,22,0)),"",VLOOKUP('Choose Housekeeping Genes'!$C21,Calculations!$C$388:$Y$771,22,0))</f>
        <v/>
      </c>
      <c r="AS406" s="22" t="str">
        <f>IF(ISERROR(VLOOKUP('Choose Housekeeping Genes'!$C21,Calculations!$C$388:$Y$771,23,0)),"",VLOOKUP('Choose Housekeeping Genes'!$C21,Calculations!$C$388:$Y$771,23,0))</f>
        <v/>
      </c>
      <c r="AT406" s="36" t="str">
        <f t="shared" si="282"/>
        <v/>
      </c>
      <c r="AU406" s="36" t="str">
        <f t="shared" si="283"/>
        <v/>
      </c>
      <c r="AV406" s="36" t="str">
        <f t="shared" si="284"/>
        <v/>
      </c>
      <c r="AW406" s="36" t="str">
        <f t="shared" si="285"/>
        <v/>
      </c>
      <c r="AX406" s="36" t="str">
        <f t="shared" si="286"/>
        <v/>
      </c>
      <c r="AY406" s="36" t="str">
        <f t="shared" si="287"/>
        <v/>
      </c>
      <c r="AZ406" s="36" t="str">
        <f t="shared" si="288"/>
        <v/>
      </c>
      <c r="BA406" s="36" t="str">
        <f t="shared" si="289"/>
        <v/>
      </c>
      <c r="BB406" s="36" t="str">
        <f t="shared" si="290"/>
        <v/>
      </c>
      <c r="BC406" s="36" t="str">
        <f t="shared" si="291"/>
        <v/>
      </c>
      <c r="BD406" s="36" t="str">
        <f t="shared" si="292"/>
        <v/>
      </c>
      <c r="BE406" s="36" t="str">
        <f t="shared" si="293"/>
        <v/>
      </c>
      <c r="BF406" s="36" t="str">
        <f t="shared" si="294"/>
        <v/>
      </c>
      <c r="BG406" s="36" t="str">
        <f t="shared" si="295"/>
        <v/>
      </c>
      <c r="BH406" s="36" t="str">
        <f t="shared" si="296"/>
        <v/>
      </c>
      <c r="BI406" s="36" t="str">
        <f t="shared" si="297"/>
        <v/>
      </c>
      <c r="BJ406" s="36" t="str">
        <f t="shared" si="298"/>
        <v/>
      </c>
      <c r="BK406" s="36" t="str">
        <f t="shared" si="299"/>
        <v/>
      </c>
      <c r="BL406" s="36" t="str">
        <f t="shared" si="300"/>
        <v/>
      </c>
      <c r="BM406" s="36" t="str">
        <f t="shared" si="301"/>
        <v/>
      </c>
      <c r="BN406" s="38" t="e">
        <f t="shared" si="260"/>
        <v>#DIV/0!</v>
      </c>
      <c r="BO406" s="38" t="e">
        <f t="shared" si="261"/>
        <v>#DIV/0!</v>
      </c>
      <c r="BP406" s="39" t="str">
        <f t="shared" si="262"/>
        <v/>
      </c>
      <c r="BQ406" s="39" t="str">
        <f t="shared" si="263"/>
        <v/>
      </c>
      <c r="BR406" s="39" t="str">
        <f t="shared" si="264"/>
        <v/>
      </c>
      <c r="BS406" s="39" t="str">
        <f t="shared" si="265"/>
        <v/>
      </c>
      <c r="BT406" s="39" t="str">
        <f t="shared" si="266"/>
        <v/>
      </c>
      <c r="BU406" s="39" t="str">
        <f t="shared" si="267"/>
        <v/>
      </c>
      <c r="BV406" s="39" t="str">
        <f t="shared" si="268"/>
        <v/>
      </c>
      <c r="BW406" s="39" t="str">
        <f t="shared" si="269"/>
        <v/>
      </c>
      <c r="BX406" s="39" t="str">
        <f t="shared" si="270"/>
        <v/>
      </c>
      <c r="BY406" s="39" t="str">
        <f t="shared" si="271"/>
        <v/>
      </c>
      <c r="BZ406" s="39" t="str">
        <f t="shared" si="272"/>
        <v/>
      </c>
      <c r="CA406" s="39" t="str">
        <f t="shared" si="273"/>
        <v/>
      </c>
      <c r="CB406" s="39" t="str">
        <f t="shared" si="274"/>
        <v/>
      </c>
      <c r="CC406" s="39" t="str">
        <f t="shared" si="275"/>
        <v/>
      </c>
      <c r="CD406" s="39" t="str">
        <f t="shared" si="276"/>
        <v/>
      </c>
      <c r="CE406" s="39" t="str">
        <f t="shared" si="277"/>
        <v/>
      </c>
      <c r="CF406" s="39" t="str">
        <f t="shared" si="278"/>
        <v/>
      </c>
      <c r="CG406" s="39" t="str">
        <f t="shared" si="279"/>
        <v/>
      </c>
      <c r="CH406" s="39" t="str">
        <f t="shared" si="280"/>
        <v/>
      </c>
      <c r="CI406" s="39" t="str">
        <f t="shared" si="281"/>
        <v/>
      </c>
    </row>
    <row r="407" spans="1:87">
      <c r="A407" s="18"/>
      <c r="B407" s="15" t="str">
        <f>'Gene Table'!E406</f>
        <v>mmu-miR-196a-5p</v>
      </c>
      <c r="C407" s="15" t="str">
        <f>'Gene Table'!B406</f>
        <v>A20</v>
      </c>
      <c r="D407" s="16" t="str">
        <f>IF(SUM('Test Sample Data'!D$3:D$98)&gt;10,IF(AND(ISNUMBER('Test Sample Data'!D406),'Test Sample Data'!D406&lt;$B$1,'Test Sample Data'!D406&gt;0),'Test Sample Data'!D406,$B$1),"")</f>
        <v/>
      </c>
      <c r="E407" s="17" t="str">
        <f>IF(SUM('Test Sample Data'!E$3:E$98)&gt;10,IF(AND(ISNUMBER('Test Sample Data'!E406),'Test Sample Data'!E406&lt;$B$1,'Test Sample Data'!E406&gt;0),'Test Sample Data'!E406,$B$1),"")</f>
        <v/>
      </c>
      <c r="F407" s="17" t="str">
        <f>IF(SUM('Test Sample Data'!F$3:F$98)&gt;10,IF(AND(ISNUMBER('Test Sample Data'!F406),'Test Sample Data'!F406&lt;$B$1,'Test Sample Data'!F406&gt;0),'Test Sample Data'!F406,$B$1),"")</f>
        <v/>
      </c>
      <c r="G407" s="17" t="str">
        <f>IF(SUM('Test Sample Data'!G$3:G$98)&gt;10,IF(AND(ISNUMBER('Test Sample Data'!G406),'Test Sample Data'!G406&lt;$B$1,'Test Sample Data'!G406&gt;0),'Test Sample Data'!G406,$B$1),"")</f>
        <v/>
      </c>
      <c r="H407" s="17" t="str">
        <f>IF(SUM('Test Sample Data'!H$3:H$98)&gt;10,IF(AND(ISNUMBER('Test Sample Data'!H406),'Test Sample Data'!H406&lt;$B$1,'Test Sample Data'!H406&gt;0),'Test Sample Data'!H406,$B$1),"")</f>
        <v/>
      </c>
      <c r="I407" s="17" t="str">
        <f>IF(SUM('Test Sample Data'!I$3:I$98)&gt;10,IF(AND(ISNUMBER('Test Sample Data'!I406),'Test Sample Data'!I406&lt;$B$1,'Test Sample Data'!I406&gt;0),'Test Sample Data'!I406,$B$1),"")</f>
        <v/>
      </c>
      <c r="J407" s="17" t="str">
        <f>IF(SUM('Test Sample Data'!J$3:J$98)&gt;10,IF(AND(ISNUMBER('Test Sample Data'!J406),'Test Sample Data'!J406&lt;$B$1,'Test Sample Data'!J406&gt;0),'Test Sample Data'!J406,$B$1),"")</f>
        <v/>
      </c>
      <c r="K407" s="17" t="str">
        <f>IF(SUM('Test Sample Data'!K$3:K$98)&gt;10,IF(AND(ISNUMBER('Test Sample Data'!K406),'Test Sample Data'!K406&lt;$B$1,'Test Sample Data'!K406&gt;0),'Test Sample Data'!K406,$B$1),"")</f>
        <v/>
      </c>
      <c r="L407" s="17" t="str">
        <f>IF(SUM('Test Sample Data'!L$3:L$98)&gt;10,IF(AND(ISNUMBER('Test Sample Data'!L406),'Test Sample Data'!L406&lt;$B$1,'Test Sample Data'!L406&gt;0),'Test Sample Data'!L406,$B$1),"")</f>
        <v/>
      </c>
      <c r="M407" s="17" t="str">
        <f>IF(SUM('Test Sample Data'!M$3:M$98)&gt;10,IF(AND(ISNUMBER('Test Sample Data'!M406),'Test Sample Data'!M406&lt;$B$1,'Test Sample Data'!M406&gt;0),'Test Sample Data'!M406,$B$1),"")</f>
        <v/>
      </c>
      <c r="N407" s="17" t="str">
        <f>'Gene Table'!E406</f>
        <v>mmu-miR-196a-5p</v>
      </c>
      <c r="O407" s="17" t="str">
        <f>'Gene Table'!B406</f>
        <v>A20</v>
      </c>
      <c r="P407" s="17" t="str">
        <f>IF(SUM('Control Sample Data'!D$3:D$98)&gt;10,IF(AND(ISNUMBER('Control Sample Data'!D406),'Control Sample Data'!D406&lt;$B$1,'Control Sample Data'!D406&gt;0),'Control Sample Data'!D406,$B$1),"")</f>
        <v/>
      </c>
      <c r="Q407" s="17" t="str">
        <f>IF(SUM('Control Sample Data'!E$3:E$98)&gt;10,IF(AND(ISNUMBER('Control Sample Data'!E406),'Control Sample Data'!E406&lt;$B$1,'Control Sample Data'!E406&gt;0),'Control Sample Data'!E406,$B$1),"")</f>
        <v/>
      </c>
      <c r="R407" s="17" t="str">
        <f>IF(SUM('Control Sample Data'!F$3:F$98)&gt;10,IF(AND(ISNUMBER('Control Sample Data'!F406),'Control Sample Data'!F406&lt;$B$1,'Control Sample Data'!F406&gt;0),'Control Sample Data'!F406,$B$1),"")</f>
        <v/>
      </c>
      <c r="S407" s="17" t="str">
        <f>IF(SUM('Control Sample Data'!G$3:G$98)&gt;10,IF(AND(ISNUMBER('Control Sample Data'!G406),'Control Sample Data'!G406&lt;$B$1,'Control Sample Data'!G406&gt;0),'Control Sample Data'!G406,$B$1),"")</f>
        <v/>
      </c>
      <c r="T407" s="17" t="str">
        <f>IF(SUM('Control Sample Data'!H$3:H$98)&gt;10,IF(AND(ISNUMBER('Control Sample Data'!H406),'Control Sample Data'!H406&lt;$B$1,'Control Sample Data'!H406&gt;0),'Control Sample Data'!H406,$B$1),"")</f>
        <v/>
      </c>
      <c r="U407" s="17" t="str">
        <f>IF(SUM('Control Sample Data'!I$3:I$98)&gt;10,IF(AND(ISNUMBER('Control Sample Data'!I406),'Control Sample Data'!I406&lt;$B$1,'Control Sample Data'!I406&gt;0),'Control Sample Data'!I406,$B$1),"")</f>
        <v/>
      </c>
      <c r="V407" s="17" t="str">
        <f>IF(SUM('Control Sample Data'!J$3:J$98)&gt;10,IF(AND(ISNUMBER('Control Sample Data'!J406),'Control Sample Data'!J406&lt;$B$1,'Control Sample Data'!J406&gt;0),'Control Sample Data'!J406,$B$1),"")</f>
        <v/>
      </c>
      <c r="W407" s="17" t="str">
        <f>IF(SUM('Control Sample Data'!K$3:K$98)&gt;10,IF(AND(ISNUMBER('Control Sample Data'!K406),'Control Sample Data'!K406&lt;$B$1,'Control Sample Data'!K406&gt;0),'Control Sample Data'!K406,$B$1),"")</f>
        <v/>
      </c>
      <c r="X407" s="17" t="str">
        <f>IF(SUM('Control Sample Data'!L$3:L$98)&gt;10,IF(AND(ISNUMBER('Control Sample Data'!L406),'Control Sample Data'!L406&lt;$B$1,'Control Sample Data'!L406&gt;0),'Control Sample Data'!L406,$B$1),"")</f>
        <v/>
      </c>
      <c r="Y407" s="17" t="str">
        <f>IF(SUM('Control Sample Data'!M$3:M$98)&gt;10,IF(AND(ISNUMBER('Control Sample Data'!M406),'Control Sample Data'!M406&lt;$B$1,'Control Sample Data'!M406&gt;0),'Control Sample Data'!M406,$B$1),"")</f>
        <v/>
      </c>
      <c r="Z407" s="22" t="str">
        <f>IF(ISERROR(VLOOKUP('Choose Housekeeping Genes'!$C22,Calculations!$C$388:$M$771,2,0)),"",VLOOKUP('Choose Housekeeping Genes'!$C22,Calculations!$C$388:$M$771,2,0))</f>
        <v/>
      </c>
      <c r="AA407" s="22" t="str">
        <f>IF(ISERROR(VLOOKUP('Choose Housekeeping Genes'!$C22,Calculations!$C$388:$M$771,3,0)),"",VLOOKUP('Choose Housekeeping Genes'!$C22,Calculations!$C$388:$M$771,3,0))</f>
        <v/>
      </c>
      <c r="AB407" s="22" t="str">
        <f>IF(ISERROR(VLOOKUP('Choose Housekeeping Genes'!$C22,Calculations!$C$388:$M$771,4,0)),"",VLOOKUP('Choose Housekeeping Genes'!$C22,Calculations!$C$388:$M$771,4,0))</f>
        <v/>
      </c>
      <c r="AC407" s="22" t="str">
        <f>IF(ISERROR(VLOOKUP('Choose Housekeeping Genes'!$C22,Calculations!$C$388:$M$771,5,0)),"",VLOOKUP('Choose Housekeeping Genes'!$C22,Calculations!$C$388:$M$771,5,0))</f>
        <v/>
      </c>
      <c r="AD407" s="22" t="str">
        <f>IF(ISERROR(VLOOKUP('Choose Housekeeping Genes'!$C22,Calculations!$C$388:$M$771,6,0)),"",VLOOKUP('Choose Housekeeping Genes'!$C22,Calculations!$C$388:$M$771,6,0))</f>
        <v/>
      </c>
      <c r="AE407" s="22" t="str">
        <f>IF(ISERROR(VLOOKUP('Choose Housekeeping Genes'!$C22,Calculations!$C$388:$M$771,7,0)),"",VLOOKUP('Choose Housekeeping Genes'!$C22,Calculations!$C$388:$M$771,7,0))</f>
        <v/>
      </c>
      <c r="AF407" s="22" t="str">
        <f>IF(ISERROR(VLOOKUP('Choose Housekeeping Genes'!$C22,Calculations!$C$388:$M$771,8,0)),"",VLOOKUP('Choose Housekeeping Genes'!$C22,Calculations!$C$388:$M$771,8,0))</f>
        <v/>
      </c>
      <c r="AG407" s="22" t="str">
        <f>IF(ISERROR(VLOOKUP('Choose Housekeeping Genes'!$C22,Calculations!$C$388:$M$771,9,0)),"",VLOOKUP('Choose Housekeeping Genes'!$C22,Calculations!$C$388:$M$771,9,0))</f>
        <v/>
      </c>
      <c r="AH407" s="22" t="str">
        <f>IF(ISERROR(VLOOKUP('Choose Housekeeping Genes'!$C22,Calculations!$C$388:$M$771,10,0)),"",VLOOKUP('Choose Housekeeping Genes'!$C22,Calculations!$C$388:$M$771,10,0))</f>
        <v/>
      </c>
      <c r="AI407" s="22" t="str">
        <f>IF(ISERROR(VLOOKUP('Choose Housekeeping Genes'!$C22,Calculations!$C$388:$M$771,11,0)),"",VLOOKUP('Choose Housekeeping Genes'!$C22,Calculations!$C$388:$M$771,11,0))</f>
        <v/>
      </c>
      <c r="AJ407" s="22" t="str">
        <f>IF(ISERROR(VLOOKUP('Choose Housekeeping Genes'!$C22,Calculations!$C$388:$Y$771,14,0)),"",VLOOKUP('Choose Housekeeping Genes'!$C22,Calculations!$C$388:$Y$771,14,0))</f>
        <v/>
      </c>
      <c r="AK407" s="22" t="str">
        <f>IF(ISERROR(VLOOKUP('Choose Housekeeping Genes'!$C22,Calculations!$C$388:$Y$771,15,0)),"",VLOOKUP('Choose Housekeeping Genes'!$C22,Calculations!$C$388:$Y$771,15,0))</f>
        <v/>
      </c>
      <c r="AL407" s="22" t="str">
        <f>IF(ISERROR(VLOOKUP('Choose Housekeeping Genes'!$C22,Calculations!$C$388:$Y$771,16,0)),"",VLOOKUP('Choose Housekeeping Genes'!$C22,Calculations!$C$388:$Y$771,16,0))</f>
        <v/>
      </c>
      <c r="AM407" s="22" t="str">
        <f>IF(ISERROR(VLOOKUP('Choose Housekeeping Genes'!$C22,Calculations!$C$388:$Y$771,17,0)),"",VLOOKUP('Choose Housekeeping Genes'!$C22,Calculations!$C$388:$Y$771,17,0))</f>
        <v/>
      </c>
      <c r="AN407" s="22" t="str">
        <f>IF(ISERROR(VLOOKUP('Choose Housekeeping Genes'!$C22,Calculations!$C$388:$Y$771,18,0)),"",VLOOKUP('Choose Housekeeping Genes'!$C22,Calculations!$C$388:$Y$771,18,0))</f>
        <v/>
      </c>
      <c r="AO407" s="22" t="str">
        <f>IF(ISERROR(VLOOKUP('Choose Housekeeping Genes'!$C22,Calculations!$C$388:$Y$771,19,0)),"",VLOOKUP('Choose Housekeeping Genes'!$C22,Calculations!$C$388:$Y$771,19,0))</f>
        <v/>
      </c>
      <c r="AP407" s="22" t="str">
        <f>IF(ISERROR(VLOOKUP('Choose Housekeeping Genes'!$C22,Calculations!$C$388:$Y$771,20,0)),"",VLOOKUP('Choose Housekeeping Genes'!$C22,Calculations!$C$388:$Y$771,20,0))</f>
        <v/>
      </c>
      <c r="AQ407" s="22" t="str">
        <f>IF(ISERROR(VLOOKUP('Choose Housekeeping Genes'!$C22,Calculations!$C$388:$Y$771,21,0)),"",VLOOKUP('Choose Housekeeping Genes'!$C22,Calculations!$C$388:$Y$771,21,0))</f>
        <v/>
      </c>
      <c r="AR407" s="22" t="str">
        <f>IF(ISERROR(VLOOKUP('Choose Housekeeping Genes'!$C22,Calculations!$C$388:$Y$771,22,0)),"",VLOOKUP('Choose Housekeeping Genes'!$C22,Calculations!$C$388:$Y$771,22,0))</f>
        <v/>
      </c>
      <c r="AS407" s="22" t="str">
        <f>IF(ISERROR(VLOOKUP('Choose Housekeeping Genes'!$C22,Calculations!$C$388:$Y$771,23,0)),"",VLOOKUP('Choose Housekeeping Genes'!$C22,Calculations!$C$388:$Y$771,23,0))</f>
        <v/>
      </c>
      <c r="AT407" s="36" t="str">
        <f t="shared" si="282"/>
        <v/>
      </c>
      <c r="AU407" s="36" t="str">
        <f t="shared" si="283"/>
        <v/>
      </c>
      <c r="AV407" s="36" t="str">
        <f t="shared" si="284"/>
        <v/>
      </c>
      <c r="AW407" s="36" t="str">
        <f t="shared" si="285"/>
        <v/>
      </c>
      <c r="AX407" s="36" t="str">
        <f t="shared" si="286"/>
        <v/>
      </c>
      <c r="AY407" s="36" t="str">
        <f t="shared" si="287"/>
        <v/>
      </c>
      <c r="AZ407" s="36" t="str">
        <f t="shared" si="288"/>
        <v/>
      </c>
      <c r="BA407" s="36" t="str">
        <f t="shared" si="289"/>
        <v/>
      </c>
      <c r="BB407" s="36" t="str">
        <f t="shared" si="290"/>
        <v/>
      </c>
      <c r="BC407" s="36" t="str">
        <f t="shared" si="291"/>
        <v/>
      </c>
      <c r="BD407" s="36" t="str">
        <f t="shared" si="292"/>
        <v/>
      </c>
      <c r="BE407" s="36" t="str">
        <f t="shared" si="293"/>
        <v/>
      </c>
      <c r="BF407" s="36" t="str">
        <f t="shared" si="294"/>
        <v/>
      </c>
      <c r="BG407" s="36" t="str">
        <f t="shared" si="295"/>
        <v/>
      </c>
      <c r="BH407" s="36" t="str">
        <f t="shared" si="296"/>
        <v/>
      </c>
      <c r="BI407" s="36" t="str">
        <f t="shared" si="297"/>
        <v/>
      </c>
      <c r="BJ407" s="36" t="str">
        <f t="shared" si="298"/>
        <v/>
      </c>
      <c r="BK407" s="36" t="str">
        <f t="shared" si="299"/>
        <v/>
      </c>
      <c r="BL407" s="36" t="str">
        <f t="shared" si="300"/>
        <v/>
      </c>
      <c r="BM407" s="36" t="str">
        <f t="shared" si="301"/>
        <v/>
      </c>
      <c r="BN407" s="38" t="e">
        <f t="shared" si="260"/>
        <v>#DIV/0!</v>
      </c>
      <c r="BO407" s="38" t="e">
        <f t="shared" si="261"/>
        <v>#DIV/0!</v>
      </c>
      <c r="BP407" s="39" t="str">
        <f t="shared" si="262"/>
        <v/>
      </c>
      <c r="BQ407" s="39" t="str">
        <f t="shared" si="263"/>
        <v/>
      </c>
      <c r="BR407" s="39" t="str">
        <f t="shared" si="264"/>
        <v/>
      </c>
      <c r="BS407" s="39" t="str">
        <f t="shared" si="265"/>
        <v/>
      </c>
      <c r="BT407" s="39" t="str">
        <f t="shared" si="266"/>
        <v/>
      </c>
      <c r="BU407" s="39" t="str">
        <f t="shared" si="267"/>
        <v/>
      </c>
      <c r="BV407" s="39" t="str">
        <f t="shared" si="268"/>
        <v/>
      </c>
      <c r="BW407" s="39" t="str">
        <f t="shared" si="269"/>
        <v/>
      </c>
      <c r="BX407" s="39" t="str">
        <f t="shared" si="270"/>
        <v/>
      </c>
      <c r="BY407" s="39" t="str">
        <f t="shared" si="271"/>
        <v/>
      </c>
      <c r="BZ407" s="39" t="str">
        <f t="shared" si="272"/>
        <v/>
      </c>
      <c r="CA407" s="39" t="str">
        <f t="shared" si="273"/>
        <v/>
      </c>
      <c r="CB407" s="39" t="str">
        <f t="shared" si="274"/>
        <v/>
      </c>
      <c r="CC407" s="39" t="str">
        <f t="shared" si="275"/>
        <v/>
      </c>
      <c r="CD407" s="39" t="str">
        <f t="shared" si="276"/>
        <v/>
      </c>
      <c r="CE407" s="39" t="str">
        <f t="shared" si="277"/>
        <v/>
      </c>
      <c r="CF407" s="39" t="str">
        <f t="shared" si="278"/>
        <v/>
      </c>
      <c r="CG407" s="39" t="str">
        <f t="shared" si="279"/>
        <v/>
      </c>
      <c r="CH407" s="39" t="str">
        <f t="shared" si="280"/>
        <v/>
      </c>
      <c r="CI407" s="39" t="str">
        <f t="shared" si="281"/>
        <v/>
      </c>
    </row>
    <row r="408" spans="1:87">
      <c r="A408" s="18"/>
      <c r="B408" s="15" t="str">
        <f>'Gene Table'!E407</f>
        <v>mmu-miR-1954</v>
      </c>
      <c r="C408" s="15" t="str">
        <f>'Gene Table'!B407</f>
        <v>A21</v>
      </c>
      <c r="D408" s="16" t="str">
        <f>IF(SUM('Test Sample Data'!D$3:D$98)&gt;10,IF(AND(ISNUMBER('Test Sample Data'!D407),'Test Sample Data'!D407&lt;$B$1,'Test Sample Data'!D407&gt;0),'Test Sample Data'!D407,$B$1),"")</f>
        <v/>
      </c>
      <c r="E408" s="17" t="str">
        <f>IF(SUM('Test Sample Data'!E$3:E$98)&gt;10,IF(AND(ISNUMBER('Test Sample Data'!E407),'Test Sample Data'!E407&lt;$B$1,'Test Sample Data'!E407&gt;0),'Test Sample Data'!E407,$B$1),"")</f>
        <v/>
      </c>
      <c r="F408" s="17" t="str">
        <f>IF(SUM('Test Sample Data'!F$3:F$98)&gt;10,IF(AND(ISNUMBER('Test Sample Data'!F407),'Test Sample Data'!F407&lt;$B$1,'Test Sample Data'!F407&gt;0),'Test Sample Data'!F407,$B$1),"")</f>
        <v/>
      </c>
      <c r="G408" s="17" t="str">
        <f>IF(SUM('Test Sample Data'!G$3:G$98)&gt;10,IF(AND(ISNUMBER('Test Sample Data'!G407),'Test Sample Data'!G407&lt;$B$1,'Test Sample Data'!G407&gt;0),'Test Sample Data'!G407,$B$1),"")</f>
        <v/>
      </c>
      <c r="H408" s="17" t="str">
        <f>IF(SUM('Test Sample Data'!H$3:H$98)&gt;10,IF(AND(ISNUMBER('Test Sample Data'!H407),'Test Sample Data'!H407&lt;$B$1,'Test Sample Data'!H407&gt;0),'Test Sample Data'!H407,$B$1),"")</f>
        <v/>
      </c>
      <c r="I408" s="17" t="str">
        <f>IF(SUM('Test Sample Data'!I$3:I$98)&gt;10,IF(AND(ISNUMBER('Test Sample Data'!I407),'Test Sample Data'!I407&lt;$B$1,'Test Sample Data'!I407&gt;0),'Test Sample Data'!I407,$B$1),"")</f>
        <v/>
      </c>
      <c r="J408" s="17" t="str">
        <f>IF(SUM('Test Sample Data'!J$3:J$98)&gt;10,IF(AND(ISNUMBER('Test Sample Data'!J407),'Test Sample Data'!J407&lt;$B$1,'Test Sample Data'!J407&gt;0),'Test Sample Data'!J407,$B$1),"")</f>
        <v/>
      </c>
      <c r="K408" s="17" t="str">
        <f>IF(SUM('Test Sample Data'!K$3:K$98)&gt;10,IF(AND(ISNUMBER('Test Sample Data'!K407),'Test Sample Data'!K407&lt;$B$1,'Test Sample Data'!K407&gt;0),'Test Sample Data'!K407,$B$1),"")</f>
        <v/>
      </c>
      <c r="L408" s="17" t="str">
        <f>IF(SUM('Test Sample Data'!L$3:L$98)&gt;10,IF(AND(ISNUMBER('Test Sample Data'!L407),'Test Sample Data'!L407&lt;$B$1,'Test Sample Data'!L407&gt;0),'Test Sample Data'!L407,$B$1),"")</f>
        <v/>
      </c>
      <c r="M408" s="17" t="str">
        <f>IF(SUM('Test Sample Data'!M$3:M$98)&gt;10,IF(AND(ISNUMBER('Test Sample Data'!M407),'Test Sample Data'!M407&lt;$B$1,'Test Sample Data'!M407&gt;0),'Test Sample Data'!M407,$B$1),"")</f>
        <v/>
      </c>
      <c r="N408" s="17" t="str">
        <f>'Gene Table'!E407</f>
        <v>mmu-miR-1954</v>
      </c>
      <c r="O408" s="17" t="str">
        <f>'Gene Table'!B407</f>
        <v>A21</v>
      </c>
      <c r="P408" s="17" t="str">
        <f>IF(SUM('Control Sample Data'!D$3:D$98)&gt;10,IF(AND(ISNUMBER('Control Sample Data'!D407),'Control Sample Data'!D407&lt;$B$1,'Control Sample Data'!D407&gt;0),'Control Sample Data'!D407,$B$1),"")</f>
        <v/>
      </c>
      <c r="Q408" s="17" t="str">
        <f>IF(SUM('Control Sample Data'!E$3:E$98)&gt;10,IF(AND(ISNUMBER('Control Sample Data'!E407),'Control Sample Data'!E407&lt;$B$1,'Control Sample Data'!E407&gt;0),'Control Sample Data'!E407,$B$1),"")</f>
        <v/>
      </c>
      <c r="R408" s="17" t="str">
        <f>IF(SUM('Control Sample Data'!F$3:F$98)&gt;10,IF(AND(ISNUMBER('Control Sample Data'!F407),'Control Sample Data'!F407&lt;$B$1,'Control Sample Data'!F407&gt;0),'Control Sample Data'!F407,$B$1),"")</f>
        <v/>
      </c>
      <c r="S408" s="17" t="str">
        <f>IF(SUM('Control Sample Data'!G$3:G$98)&gt;10,IF(AND(ISNUMBER('Control Sample Data'!G407),'Control Sample Data'!G407&lt;$B$1,'Control Sample Data'!G407&gt;0),'Control Sample Data'!G407,$B$1),"")</f>
        <v/>
      </c>
      <c r="T408" s="17" t="str">
        <f>IF(SUM('Control Sample Data'!H$3:H$98)&gt;10,IF(AND(ISNUMBER('Control Sample Data'!H407),'Control Sample Data'!H407&lt;$B$1,'Control Sample Data'!H407&gt;0),'Control Sample Data'!H407,$B$1),"")</f>
        <v/>
      </c>
      <c r="U408" s="17" t="str">
        <f>IF(SUM('Control Sample Data'!I$3:I$98)&gt;10,IF(AND(ISNUMBER('Control Sample Data'!I407),'Control Sample Data'!I407&lt;$B$1,'Control Sample Data'!I407&gt;0),'Control Sample Data'!I407,$B$1),"")</f>
        <v/>
      </c>
      <c r="V408" s="17" t="str">
        <f>IF(SUM('Control Sample Data'!J$3:J$98)&gt;10,IF(AND(ISNUMBER('Control Sample Data'!J407),'Control Sample Data'!J407&lt;$B$1,'Control Sample Data'!J407&gt;0),'Control Sample Data'!J407,$B$1),"")</f>
        <v/>
      </c>
      <c r="W408" s="17" t="str">
        <f>IF(SUM('Control Sample Data'!K$3:K$98)&gt;10,IF(AND(ISNUMBER('Control Sample Data'!K407),'Control Sample Data'!K407&lt;$B$1,'Control Sample Data'!K407&gt;0),'Control Sample Data'!K407,$B$1),"")</f>
        <v/>
      </c>
      <c r="X408" s="17" t="str">
        <f>IF(SUM('Control Sample Data'!L$3:L$98)&gt;10,IF(AND(ISNUMBER('Control Sample Data'!L407),'Control Sample Data'!L407&lt;$B$1,'Control Sample Data'!L407&gt;0),'Control Sample Data'!L407,$B$1),"")</f>
        <v/>
      </c>
      <c r="Y408" s="17" t="str">
        <f>IF(SUM('Control Sample Data'!M$3:M$98)&gt;10,IF(AND(ISNUMBER('Control Sample Data'!M407),'Control Sample Data'!M407&lt;$B$1,'Control Sample Data'!M407&gt;0),'Control Sample Data'!M407,$B$1),"")</f>
        <v/>
      </c>
      <c r="Z408" s="23" t="s">
        <v>3005</v>
      </c>
      <c r="AA408" s="23"/>
      <c r="AB408" s="23"/>
      <c r="AC408" s="23"/>
      <c r="AD408" s="23"/>
      <c r="AE408" s="23"/>
      <c r="AF408" s="23"/>
      <c r="AG408" s="23"/>
      <c r="AH408" s="23"/>
      <c r="AI408" s="23"/>
      <c r="AJ408" s="25"/>
      <c r="AK408" s="25"/>
      <c r="AL408" s="25"/>
      <c r="AM408" s="25"/>
      <c r="AN408" s="25"/>
      <c r="AO408" s="25"/>
      <c r="AP408" s="25"/>
      <c r="AQ408" s="25"/>
      <c r="AR408" s="25"/>
      <c r="AS408" s="25"/>
      <c r="AT408" s="36" t="str">
        <f t="shared" si="282"/>
        <v/>
      </c>
      <c r="AU408" s="36" t="str">
        <f t="shared" si="283"/>
        <v/>
      </c>
      <c r="AV408" s="36" t="str">
        <f t="shared" si="284"/>
        <v/>
      </c>
      <c r="AW408" s="36" t="str">
        <f t="shared" si="285"/>
        <v/>
      </c>
      <c r="AX408" s="36" t="str">
        <f t="shared" si="286"/>
        <v/>
      </c>
      <c r="AY408" s="36" t="str">
        <f t="shared" si="287"/>
        <v/>
      </c>
      <c r="AZ408" s="36" t="str">
        <f t="shared" si="288"/>
        <v/>
      </c>
      <c r="BA408" s="36" t="str">
        <f t="shared" si="289"/>
        <v/>
      </c>
      <c r="BB408" s="36" t="str">
        <f t="shared" si="290"/>
        <v/>
      </c>
      <c r="BC408" s="36" t="str">
        <f t="shared" si="291"/>
        <v/>
      </c>
      <c r="BD408" s="36" t="str">
        <f t="shared" si="292"/>
        <v/>
      </c>
      <c r="BE408" s="36" t="str">
        <f t="shared" si="293"/>
        <v/>
      </c>
      <c r="BF408" s="36" t="str">
        <f t="shared" si="294"/>
        <v/>
      </c>
      <c r="BG408" s="36" t="str">
        <f t="shared" si="295"/>
        <v/>
      </c>
      <c r="BH408" s="36" t="str">
        <f t="shared" si="296"/>
        <v/>
      </c>
      <c r="BI408" s="36" t="str">
        <f t="shared" si="297"/>
        <v/>
      </c>
      <c r="BJ408" s="36" t="str">
        <f t="shared" si="298"/>
        <v/>
      </c>
      <c r="BK408" s="36" t="str">
        <f t="shared" si="299"/>
        <v/>
      </c>
      <c r="BL408" s="36" t="str">
        <f t="shared" si="300"/>
        <v/>
      </c>
      <c r="BM408" s="36" t="str">
        <f t="shared" si="301"/>
        <v/>
      </c>
      <c r="BN408" s="38" t="e">
        <f t="shared" si="260"/>
        <v>#DIV/0!</v>
      </c>
      <c r="BO408" s="38" t="e">
        <f t="shared" si="261"/>
        <v>#DIV/0!</v>
      </c>
      <c r="BP408" s="39" t="str">
        <f t="shared" si="262"/>
        <v/>
      </c>
      <c r="BQ408" s="39" t="str">
        <f t="shared" si="263"/>
        <v/>
      </c>
      <c r="BR408" s="39" t="str">
        <f t="shared" si="264"/>
        <v/>
      </c>
      <c r="BS408" s="39" t="str">
        <f t="shared" si="265"/>
        <v/>
      </c>
      <c r="BT408" s="39" t="str">
        <f t="shared" si="266"/>
        <v/>
      </c>
      <c r="BU408" s="39" t="str">
        <f t="shared" si="267"/>
        <v/>
      </c>
      <c r="BV408" s="39" t="str">
        <f t="shared" si="268"/>
        <v/>
      </c>
      <c r="BW408" s="39" t="str">
        <f t="shared" si="269"/>
        <v/>
      </c>
      <c r="BX408" s="39" t="str">
        <f t="shared" si="270"/>
        <v/>
      </c>
      <c r="BY408" s="39" t="str">
        <f t="shared" si="271"/>
        <v/>
      </c>
      <c r="BZ408" s="39" t="str">
        <f t="shared" si="272"/>
        <v/>
      </c>
      <c r="CA408" s="39" t="str">
        <f t="shared" si="273"/>
        <v/>
      </c>
      <c r="CB408" s="39" t="str">
        <f t="shared" si="274"/>
        <v/>
      </c>
      <c r="CC408" s="39" t="str">
        <f t="shared" si="275"/>
        <v/>
      </c>
      <c r="CD408" s="39" t="str">
        <f t="shared" si="276"/>
        <v/>
      </c>
      <c r="CE408" s="39" t="str">
        <f t="shared" si="277"/>
        <v/>
      </c>
      <c r="CF408" s="39" t="str">
        <f t="shared" si="278"/>
        <v/>
      </c>
      <c r="CG408" s="39" t="str">
        <f t="shared" si="279"/>
        <v/>
      </c>
      <c r="CH408" s="39" t="str">
        <f t="shared" si="280"/>
        <v/>
      </c>
      <c r="CI408" s="39" t="str">
        <f t="shared" si="281"/>
        <v/>
      </c>
    </row>
    <row r="409" spans="1:87">
      <c r="A409" s="18"/>
      <c r="B409" s="15" t="str">
        <f>'Gene Table'!E408</f>
        <v>mmu-miR-19a-3p</v>
      </c>
      <c r="C409" s="15" t="str">
        <f>'Gene Table'!B408</f>
        <v>A22</v>
      </c>
      <c r="D409" s="16" t="str">
        <f>IF(SUM('Test Sample Data'!D$3:D$98)&gt;10,IF(AND(ISNUMBER('Test Sample Data'!D408),'Test Sample Data'!D408&lt;$B$1,'Test Sample Data'!D408&gt;0),'Test Sample Data'!D408,$B$1),"")</f>
        <v/>
      </c>
      <c r="E409" s="17" t="str">
        <f>IF(SUM('Test Sample Data'!E$3:E$98)&gt;10,IF(AND(ISNUMBER('Test Sample Data'!E408),'Test Sample Data'!E408&lt;$B$1,'Test Sample Data'!E408&gt;0),'Test Sample Data'!E408,$B$1),"")</f>
        <v/>
      </c>
      <c r="F409" s="17" t="str">
        <f>IF(SUM('Test Sample Data'!F$3:F$98)&gt;10,IF(AND(ISNUMBER('Test Sample Data'!F408),'Test Sample Data'!F408&lt;$B$1,'Test Sample Data'!F408&gt;0),'Test Sample Data'!F408,$B$1),"")</f>
        <v/>
      </c>
      <c r="G409" s="17" t="str">
        <f>IF(SUM('Test Sample Data'!G$3:G$98)&gt;10,IF(AND(ISNUMBER('Test Sample Data'!G408),'Test Sample Data'!G408&lt;$B$1,'Test Sample Data'!G408&gt;0),'Test Sample Data'!G408,$B$1),"")</f>
        <v/>
      </c>
      <c r="H409" s="17" t="str">
        <f>IF(SUM('Test Sample Data'!H$3:H$98)&gt;10,IF(AND(ISNUMBER('Test Sample Data'!H408),'Test Sample Data'!H408&lt;$B$1,'Test Sample Data'!H408&gt;0),'Test Sample Data'!H408,$B$1),"")</f>
        <v/>
      </c>
      <c r="I409" s="17" t="str">
        <f>IF(SUM('Test Sample Data'!I$3:I$98)&gt;10,IF(AND(ISNUMBER('Test Sample Data'!I408),'Test Sample Data'!I408&lt;$B$1,'Test Sample Data'!I408&gt;0),'Test Sample Data'!I408,$B$1),"")</f>
        <v/>
      </c>
      <c r="J409" s="17" t="str">
        <f>IF(SUM('Test Sample Data'!J$3:J$98)&gt;10,IF(AND(ISNUMBER('Test Sample Data'!J408),'Test Sample Data'!J408&lt;$B$1,'Test Sample Data'!J408&gt;0),'Test Sample Data'!J408,$B$1),"")</f>
        <v/>
      </c>
      <c r="K409" s="17" t="str">
        <f>IF(SUM('Test Sample Data'!K$3:K$98)&gt;10,IF(AND(ISNUMBER('Test Sample Data'!K408),'Test Sample Data'!K408&lt;$B$1,'Test Sample Data'!K408&gt;0),'Test Sample Data'!K408,$B$1),"")</f>
        <v/>
      </c>
      <c r="L409" s="17" t="str">
        <f>IF(SUM('Test Sample Data'!L$3:L$98)&gt;10,IF(AND(ISNUMBER('Test Sample Data'!L408),'Test Sample Data'!L408&lt;$B$1,'Test Sample Data'!L408&gt;0),'Test Sample Data'!L408,$B$1),"")</f>
        <v/>
      </c>
      <c r="M409" s="17" t="str">
        <f>IF(SUM('Test Sample Data'!M$3:M$98)&gt;10,IF(AND(ISNUMBER('Test Sample Data'!M408),'Test Sample Data'!M408&lt;$B$1,'Test Sample Data'!M408&gt;0),'Test Sample Data'!M408,$B$1),"")</f>
        <v/>
      </c>
      <c r="N409" s="17" t="str">
        <f>'Gene Table'!E408</f>
        <v>mmu-miR-19a-3p</v>
      </c>
      <c r="O409" s="17" t="str">
        <f>'Gene Table'!B408</f>
        <v>A22</v>
      </c>
      <c r="P409" s="17" t="str">
        <f>IF(SUM('Control Sample Data'!D$3:D$98)&gt;10,IF(AND(ISNUMBER('Control Sample Data'!D408),'Control Sample Data'!D408&lt;$B$1,'Control Sample Data'!D408&gt;0),'Control Sample Data'!D408,$B$1),"")</f>
        <v/>
      </c>
      <c r="Q409" s="17" t="str">
        <f>IF(SUM('Control Sample Data'!E$3:E$98)&gt;10,IF(AND(ISNUMBER('Control Sample Data'!E408),'Control Sample Data'!E408&lt;$B$1,'Control Sample Data'!E408&gt;0),'Control Sample Data'!E408,$B$1),"")</f>
        <v/>
      </c>
      <c r="R409" s="17" t="str">
        <f>IF(SUM('Control Sample Data'!F$3:F$98)&gt;10,IF(AND(ISNUMBER('Control Sample Data'!F408),'Control Sample Data'!F408&lt;$B$1,'Control Sample Data'!F408&gt;0),'Control Sample Data'!F408,$B$1),"")</f>
        <v/>
      </c>
      <c r="S409" s="17" t="str">
        <f>IF(SUM('Control Sample Data'!G$3:G$98)&gt;10,IF(AND(ISNUMBER('Control Sample Data'!G408),'Control Sample Data'!G408&lt;$B$1,'Control Sample Data'!G408&gt;0),'Control Sample Data'!G408,$B$1),"")</f>
        <v/>
      </c>
      <c r="T409" s="17" t="str">
        <f>IF(SUM('Control Sample Data'!H$3:H$98)&gt;10,IF(AND(ISNUMBER('Control Sample Data'!H408),'Control Sample Data'!H408&lt;$B$1,'Control Sample Data'!H408&gt;0),'Control Sample Data'!H408,$B$1),"")</f>
        <v/>
      </c>
      <c r="U409" s="17" t="str">
        <f>IF(SUM('Control Sample Data'!I$3:I$98)&gt;10,IF(AND(ISNUMBER('Control Sample Data'!I408),'Control Sample Data'!I408&lt;$B$1,'Control Sample Data'!I408&gt;0),'Control Sample Data'!I408,$B$1),"")</f>
        <v/>
      </c>
      <c r="V409" s="17" t="str">
        <f>IF(SUM('Control Sample Data'!J$3:J$98)&gt;10,IF(AND(ISNUMBER('Control Sample Data'!J408),'Control Sample Data'!J408&lt;$B$1,'Control Sample Data'!J408&gt;0),'Control Sample Data'!J408,$B$1),"")</f>
        <v/>
      </c>
      <c r="W409" s="17" t="str">
        <f>IF(SUM('Control Sample Data'!K$3:K$98)&gt;10,IF(AND(ISNUMBER('Control Sample Data'!K408),'Control Sample Data'!K408&lt;$B$1,'Control Sample Data'!K408&gt;0),'Control Sample Data'!K408,$B$1),"")</f>
        <v/>
      </c>
      <c r="X409" s="17" t="str">
        <f>IF(SUM('Control Sample Data'!L$3:L$98)&gt;10,IF(AND(ISNUMBER('Control Sample Data'!L408),'Control Sample Data'!L408&lt;$B$1,'Control Sample Data'!L408&gt;0),'Control Sample Data'!L408,$B$1),"")</f>
        <v/>
      </c>
      <c r="Y409" s="17" t="str">
        <f>IF(SUM('Control Sample Data'!M$3:M$98)&gt;10,IF(AND(ISNUMBER('Control Sample Data'!M408),'Control Sample Data'!M408&lt;$B$1,'Control Sample Data'!M408&gt;0),'Control Sample Data'!M408,$B$1),"")</f>
        <v/>
      </c>
      <c r="Z409" s="24" t="s">
        <v>3006</v>
      </c>
      <c r="AA409" s="25"/>
      <c r="AB409" s="25"/>
      <c r="AC409" s="25"/>
      <c r="AD409" s="25"/>
      <c r="AE409" s="25"/>
      <c r="AF409" s="25"/>
      <c r="AG409" s="25"/>
      <c r="AH409" s="25"/>
      <c r="AI409" s="25"/>
      <c r="AJ409" s="24" t="s">
        <v>3006</v>
      </c>
      <c r="AK409" s="25"/>
      <c r="AL409" s="25"/>
      <c r="AM409" s="25"/>
      <c r="AN409" s="25"/>
      <c r="AO409" s="25"/>
      <c r="AP409" s="25"/>
      <c r="AQ409" s="25"/>
      <c r="AR409" s="25"/>
      <c r="AS409" s="25"/>
      <c r="AT409" s="36" t="str">
        <f t="shared" si="282"/>
        <v/>
      </c>
      <c r="AU409" s="36" t="str">
        <f t="shared" si="283"/>
        <v/>
      </c>
      <c r="AV409" s="36" t="str">
        <f t="shared" si="284"/>
        <v/>
      </c>
      <c r="AW409" s="36" t="str">
        <f t="shared" si="285"/>
        <v/>
      </c>
      <c r="AX409" s="36" t="str">
        <f t="shared" si="286"/>
        <v/>
      </c>
      <c r="AY409" s="36" t="str">
        <f t="shared" si="287"/>
        <v/>
      </c>
      <c r="AZ409" s="36" t="str">
        <f t="shared" si="288"/>
        <v/>
      </c>
      <c r="BA409" s="36" t="str">
        <f t="shared" si="289"/>
        <v/>
      </c>
      <c r="BB409" s="36" t="str">
        <f t="shared" si="290"/>
        <v/>
      </c>
      <c r="BC409" s="36" t="str">
        <f t="shared" si="291"/>
        <v/>
      </c>
      <c r="BD409" s="36" t="str">
        <f t="shared" si="292"/>
        <v/>
      </c>
      <c r="BE409" s="36" t="str">
        <f t="shared" si="293"/>
        <v/>
      </c>
      <c r="BF409" s="36" t="str">
        <f t="shared" si="294"/>
        <v/>
      </c>
      <c r="BG409" s="36" t="str">
        <f t="shared" si="295"/>
        <v/>
      </c>
      <c r="BH409" s="36" t="str">
        <f t="shared" si="296"/>
        <v/>
      </c>
      <c r="BI409" s="36" t="str">
        <f t="shared" si="297"/>
        <v/>
      </c>
      <c r="BJ409" s="36" t="str">
        <f t="shared" si="298"/>
        <v/>
      </c>
      <c r="BK409" s="36" t="str">
        <f t="shared" si="299"/>
        <v/>
      </c>
      <c r="BL409" s="36" t="str">
        <f t="shared" si="300"/>
        <v/>
      </c>
      <c r="BM409" s="36" t="str">
        <f t="shared" si="301"/>
        <v/>
      </c>
      <c r="BN409" s="38" t="e">
        <f t="shared" si="260"/>
        <v>#DIV/0!</v>
      </c>
      <c r="BO409" s="38" t="e">
        <f t="shared" si="261"/>
        <v>#DIV/0!</v>
      </c>
      <c r="BP409" s="39" t="str">
        <f t="shared" si="262"/>
        <v/>
      </c>
      <c r="BQ409" s="39" t="str">
        <f t="shared" si="263"/>
        <v/>
      </c>
      <c r="BR409" s="39" t="str">
        <f t="shared" si="264"/>
        <v/>
      </c>
      <c r="BS409" s="39" t="str">
        <f t="shared" si="265"/>
        <v/>
      </c>
      <c r="BT409" s="39" t="str">
        <f t="shared" si="266"/>
        <v/>
      </c>
      <c r="BU409" s="39" t="str">
        <f t="shared" si="267"/>
        <v/>
      </c>
      <c r="BV409" s="39" t="str">
        <f t="shared" si="268"/>
        <v/>
      </c>
      <c r="BW409" s="39" t="str">
        <f t="shared" si="269"/>
        <v/>
      </c>
      <c r="BX409" s="39" t="str">
        <f t="shared" si="270"/>
        <v/>
      </c>
      <c r="BY409" s="39" t="str">
        <f t="shared" si="271"/>
        <v/>
      </c>
      <c r="BZ409" s="39" t="str">
        <f t="shared" si="272"/>
        <v/>
      </c>
      <c r="CA409" s="39" t="str">
        <f t="shared" si="273"/>
        <v/>
      </c>
      <c r="CB409" s="39" t="str">
        <f t="shared" si="274"/>
        <v/>
      </c>
      <c r="CC409" s="39" t="str">
        <f t="shared" si="275"/>
        <v/>
      </c>
      <c r="CD409" s="39" t="str">
        <f t="shared" si="276"/>
        <v/>
      </c>
      <c r="CE409" s="39" t="str">
        <f t="shared" si="277"/>
        <v/>
      </c>
      <c r="CF409" s="39" t="str">
        <f t="shared" si="278"/>
        <v/>
      </c>
      <c r="CG409" s="39" t="str">
        <f t="shared" si="279"/>
        <v/>
      </c>
      <c r="CH409" s="39" t="str">
        <f t="shared" si="280"/>
        <v/>
      </c>
      <c r="CI409" s="39" t="str">
        <f t="shared" si="281"/>
        <v/>
      </c>
    </row>
    <row r="410" spans="1:87">
      <c r="A410" s="18"/>
      <c r="B410" s="15" t="str">
        <f>'Gene Table'!E409</f>
        <v>mmu-miR-1955-5p</v>
      </c>
      <c r="C410" s="15" t="str">
        <f>'Gene Table'!B409</f>
        <v>A23</v>
      </c>
      <c r="D410" s="16" t="str">
        <f>IF(SUM('Test Sample Data'!D$3:D$98)&gt;10,IF(AND(ISNUMBER('Test Sample Data'!D409),'Test Sample Data'!D409&lt;$B$1,'Test Sample Data'!D409&gt;0),'Test Sample Data'!D409,$B$1),"")</f>
        <v/>
      </c>
      <c r="E410" s="17" t="str">
        <f>IF(SUM('Test Sample Data'!E$3:E$98)&gt;10,IF(AND(ISNUMBER('Test Sample Data'!E409),'Test Sample Data'!E409&lt;$B$1,'Test Sample Data'!E409&gt;0),'Test Sample Data'!E409,$B$1),"")</f>
        <v/>
      </c>
      <c r="F410" s="17" t="str">
        <f>IF(SUM('Test Sample Data'!F$3:F$98)&gt;10,IF(AND(ISNUMBER('Test Sample Data'!F409),'Test Sample Data'!F409&lt;$B$1,'Test Sample Data'!F409&gt;0),'Test Sample Data'!F409,$B$1),"")</f>
        <v/>
      </c>
      <c r="G410" s="17" t="str">
        <f>IF(SUM('Test Sample Data'!G$3:G$98)&gt;10,IF(AND(ISNUMBER('Test Sample Data'!G409),'Test Sample Data'!G409&lt;$B$1,'Test Sample Data'!G409&gt;0),'Test Sample Data'!G409,$B$1),"")</f>
        <v/>
      </c>
      <c r="H410" s="17" t="str">
        <f>IF(SUM('Test Sample Data'!H$3:H$98)&gt;10,IF(AND(ISNUMBER('Test Sample Data'!H409),'Test Sample Data'!H409&lt;$B$1,'Test Sample Data'!H409&gt;0),'Test Sample Data'!H409,$B$1),"")</f>
        <v/>
      </c>
      <c r="I410" s="17" t="str">
        <f>IF(SUM('Test Sample Data'!I$3:I$98)&gt;10,IF(AND(ISNUMBER('Test Sample Data'!I409),'Test Sample Data'!I409&lt;$B$1,'Test Sample Data'!I409&gt;0),'Test Sample Data'!I409,$B$1),"")</f>
        <v/>
      </c>
      <c r="J410" s="17" t="str">
        <f>IF(SUM('Test Sample Data'!J$3:J$98)&gt;10,IF(AND(ISNUMBER('Test Sample Data'!J409),'Test Sample Data'!J409&lt;$B$1,'Test Sample Data'!J409&gt;0),'Test Sample Data'!J409,$B$1),"")</f>
        <v/>
      </c>
      <c r="K410" s="17" t="str">
        <f>IF(SUM('Test Sample Data'!K$3:K$98)&gt;10,IF(AND(ISNUMBER('Test Sample Data'!K409),'Test Sample Data'!K409&lt;$B$1,'Test Sample Data'!K409&gt;0),'Test Sample Data'!K409,$B$1),"")</f>
        <v/>
      </c>
      <c r="L410" s="17" t="str">
        <f>IF(SUM('Test Sample Data'!L$3:L$98)&gt;10,IF(AND(ISNUMBER('Test Sample Data'!L409),'Test Sample Data'!L409&lt;$B$1,'Test Sample Data'!L409&gt;0),'Test Sample Data'!L409,$B$1),"")</f>
        <v/>
      </c>
      <c r="M410" s="17" t="str">
        <f>IF(SUM('Test Sample Data'!M$3:M$98)&gt;10,IF(AND(ISNUMBER('Test Sample Data'!M409),'Test Sample Data'!M409&lt;$B$1,'Test Sample Data'!M409&gt;0),'Test Sample Data'!M409,$B$1),"")</f>
        <v/>
      </c>
      <c r="N410" s="17" t="str">
        <f>'Gene Table'!E409</f>
        <v>mmu-miR-1955-5p</v>
      </c>
      <c r="O410" s="17" t="str">
        <f>'Gene Table'!B409</f>
        <v>A23</v>
      </c>
      <c r="P410" s="17" t="str">
        <f>IF(SUM('Control Sample Data'!D$3:D$98)&gt;10,IF(AND(ISNUMBER('Control Sample Data'!D409),'Control Sample Data'!D409&lt;$B$1,'Control Sample Data'!D409&gt;0),'Control Sample Data'!D409,$B$1),"")</f>
        <v/>
      </c>
      <c r="Q410" s="17" t="str">
        <f>IF(SUM('Control Sample Data'!E$3:E$98)&gt;10,IF(AND(ISNUMBER('Control Sample Data'!E409),'Control Sample Data'!E409&lt;$B$1,'Control Sample Data'!E409&gt;0),'Control Sample Data'!E409,$B$1),"")</f>
        <v/>
      </c>
      <c r="R410" s="17" t="str">
        <f>IF(SUM('Control Sample Data'!F$3:F$98)&gt;10,IF(AND(ISNUMBER('Control Sample Data'!F409),'Control Sample Data'!F409&lt;$B$1,'Control Sample Data'!F409&gt;0),'Control Sample Data'!F409,$B$1),"")</f>
        <v/>
      </c>
      <c r="S410" s="17" t="str">
        <f>IF(SUM('Control Sample Data'!G$3:G$98)&gt;10,IF(AND(ISNUMBER('Control Sample Data'!G409),'Control Sample Data'!G409&lt;$B$1,'Control Sample Data'!G409&gt;0),'Control Sample Data'!G409,$B$1),"")</f>
        <v/>
      </c>
      <c r="T410" s="17" t="str">
        <f>IF(SUM('Control Sample Data'!H$3:H$98)&gt;10,IF(AND(ISNUMBER('Control Sample Data'!H409),'Control Sample Data'!H409&lt;$B$1,'Control Sample Data'!H409&gt;0),'Control Sample Data'!H409,$B$1),"")</f>
        <v/>
      </c>
      <c r="U410" s="17" t="str">
        <f>IF(SUM('Control Sample Data'!I$3:I$98)&gt;10,IF(AND(ISNUMBER('Control Sample Data'!I409),'Control Sample Data'!I409&lt;$B$1,'Control Sample Data'!I409&gt;0),'Control Sample Data'!I409,$B$1),"")</f>
        <v/>
      </c>
      <c r="V410" s="17" t="str">
        <f>IF(SUM('Control Sample Data'!J$3:J$98)&gt;10,IF(AND(ISNUMBER('Control Sample Data'!J409),'Control Sample Data'!J409&lt;$B$1,'Control Sample Data'!J409&gt;0),'Control Sample Data'!J409,$B$1),"")</f>
        <v/>
      </c>
      <c r="W410" s="17" t="str">
        <f>IF(SUM('Control Sample Data'!K$3:K$98)&gt;10,IF(AND(ISNUMBER('Control Sample Data'!K409),'Control Sample Data'!K409&lt;$B$1,'Control Sample Data'!K409&gt;0),'Control Sample Data'!K409,$B$1),"")</f>
        <v/>
      </c>
      <c r="X410" s="17" t="str">
        <f>IF(SUM('Control Sample Data'!L$3:L$98)&gt;10,IF(AND(ISNUMBER('Control Sample Data'!L409),'Control Sample Data'!L409&lt;$B$1,'Control Sample Data'!L409&gt;0),'Control Sample Data'!L409,$B$1),"")</f>
        <v/>
      </c>
      <c r="Y410" s="17" t="str">
        <f>IF(SUM('Control Sample Data'!M$3:M$98)&gt;10,IF(AND(ISNUMBER('Control Sample Data'!M409),'Control Sample Data'!M409&lt;$B$1,'Control Sample Data'!M409&gt;0),'Control Sample Data'!M409,$B$1),"")</f>
        <v/>
      </c>
      <c r="Z410" s="26">
        <f t="shared" ref="Z410:AS410" si="302">IF(ISERROR(AVERAGE(Z388:Z407)),0,AVERAGE(Z388:Z407))</f>
        <v>0</v>
      </c>
      <c r="AA410" s="26">
        <f t="shared" si="302"/>
        <v>0</v>
      </c>
      <c r="AB410" s="26">
        <f t="shared" si="302"/>
        <v>0</v>
      </c>
      <c r="AC410" s="26">
        <f t="shared" si="302"/>
        <v>0</v>
      </c>
      <c r="AD410" s="26">
        <f t="shared" si="302"/>
        <v>0</v>
      </c>
      <c r="AE410" s="26">
        <f t="shared" si="302"/>
        <v>0</v>
      </c>
      <c r="AF410" s="26">
        <f t="shared" si="302"/>
        <v>0</v>
      </c>
      <c r="AG410" s="26">
        <f t="shared" si="302"/>
        <v>0</v>
      </c>
      <c r="AH410" s="26">
        <f t="shared" si="302"/>
        <v>0</v>
      </c>
      <c r="AI410" s="26">
        <f t="shared" si="302"/>
        <v>0</v>
      </c>
      <c r="AJ410" s="26">
        <f t="shared" si="302"/>
        <v>0</v>
      </c>
      <c r="AK410" s="26">
        <f t="shared" si="302"/>
        <v>0</v>
      </c>
      <c r="AL410" s="26">
        <f t="shared" si="302"/>
        <v>0</v>
      </c>
      <c r="AM410" s="26">
        <f t="shared" si="302"/>
        <v>0</v>
      </c>
      <c r="AN410" s="26">
        <f t="shared" si="302"/>
        <v>0</v>
      </c>
      <c r="AO410" s="26">
        <f t="shared" si="302"/>
        <v>0</v>
      </c>
      <c r="AP410" s="26">
        <f t="shared" si="302"/>
        <v>0</v>
      </c>
      <c r="AQ410" s="26">
        <f t="shared" si="302"/>
        <v>0</v>
      </c>
      <c r="AR410" s="26">
        <f t="shared" si="302"/>
        <v>0</v>
      </c>
      <c r="AS410" s="26">
        <f t="shared" si="302"/>
        <v>0</v>
      </c>
      <c r="AT410" s="36" t="str">
        <f t="shared" si="282"/>
        <v/>
      </c>
      <c r="AU410" s="36" t="str">
        <f t="shared" si="283"/>
        <v/>
      </c>
      <c r="AV410" s="36" t="str">
        <f t="shared" si="284"/>
        <v/>
      </c>
      <c r="AW410" s="36" t="str">
        <f t="shared" si="285"/>
        <v/>
      </c>
      <c r="AX410" s="36" t="str">
        <f t="shared" si="286"/>
        <v/>
      </c>
      <c r="AY410" s="36" t="str">
        <f t="shared" si="287"/>
        <v/>
      </c>
      <c r="AZ410" s="36" t="str">
        <f t="shared" si="288"/>
        <v/>
      </c>
      <c r="BA410" s="36" t="str">
        <f t="shared" si="289"/>
        <v/>
      </c>
      <c r="BB410" s="36" t="str">
        <f t="shared" si="290"/>
        <v/>
      </c>
      <c r="BC410" s="36" t="str">
        <f t="shared" si="291"/>
        <v/>
      </c>
      <c r="BD410" s="36" t="str">
        <f t="shared" si="292"/>
        <v/>
      </c>
      <c r="BE410" s="36" t="str">
        <f t="shared" si="293"/>
        <v/>
      </c>
      <c r="BF410" s="36" t="str">
        <f t="shared" si="294"/>
        <v/>
      </c>
      <c r="BG410" s="36" t="str">
        <f t="shared" si="295"/>
        <v/>
      </c>
      <c r="BH410" s="36" t="str">
        <f t="shared" si="296"/>
        <v/>
      </c>
      <c r="BI410" s="36" t="str">
        <f t="shared" si="297"/>
        <v/>
      </c>
      <c r="BJ410" s="36" t="str">
        <f t="shared" si="298"/>
        <v/>
      </c>
      <c r="BK410" s="36" t="str">
        <f t="shared" si="299"/>
        <v/>
      </c>
      <c r="BL410" s="36" t="str">
        <f t="shared" si="300"/>
        <v/>
      </c>
      <c r="BM410" s="36" t="str">
        <f t="shared" si="301"/>
        <v/>
      </c>
      <c r="BN410" s="38" t="e">
        <f t="shared" si="260"/>
        <v>#DIV/0!</v>
      </c>
      <c r="BO410" s="38" t="e">
        <f t="shared" si="261"/>
        <v>#DIV/0!</v>
      </c>
      <c r="BP410" s="39" t="str">
        <f t="shared" si="262"/>
        <v/>
      </c>
      <c r="BQ410" s="39" t="str">
        <f t="shared" si="263"/>
        <v/>
      </c>
      <c r="BR410" s="39" t="str">
        <f t="shared" si="264"/>
        <v/>
      </c>
      <c r="BS410" s="39" t="str">
        <f t="shared" si="265"/>
        <v/>
      </c>
      <c r="BT410" s="39" t="str">
        <f t="shared" si="266"/>
        <v/>
      </c>
      <c r="BU410" s="39" t="str">
        <f t="shared" si="267"/>
        <v/>
      </c>
      <c r="BV410" s="39" t="str">
        <f t="shared" si="268"/>
        <v/>
      </c>
      <c r="BW410" s="39" t="str">
        <f t="shared" si="269"/>
        <v/>
      </c>
      <c r="BX410" s="39" t="str">
        <f t="shared" si="270"/>
        <v/>
      </c>
      <c r="BY410" s="39" t="str">
        <f t="shared" si="271"/>
        <v/>
      </c>
      <c r="BZ410" s="39" t="str">
        <f t="shared" si="272"/>
        <v/>
      </c>
      <c r="CA410" s="39" t="str">
        <f t="shared" si="273"/>
        <v/>
      </c>
      <c r="CB410" s="39" t="str">
        <f t="shared" si="274"/>
        <v/>
      </c>
      <c r="CC410" s="39" t="str">
        <f t="shared" si="275"/>
        <v/>
      </c>
      <c r="CD410" s="39" t="str">
        <f t="shared" si="276"/>
        <v/>
      </c>
      <c r="CE410" s="39" t="str">
        <f t="shared" si="277"/>
        <v/>
      </c>
      <c r="CF410" s="39" t="str">
        <f t="shared" si="278"/>
        <v/>
      </c>
      <c r="CG410" s="39" t="str">
        <f t="shared" si="279"/>
        <v/>
      </c>
      <c r="CH410" s="39" t="str">
        <f t="shared" si="280"/>
        <v/>
      </c>
      <c r="CI410" s="39" t="str">
        <f t="shared" si="281"/>
        <v/>
      </c>
    </row>
    <row r="411" spans="1:87">
      <c r="A411" s="18"/>
      <c r="B411" s="15" t="str">
        <f>'Gene Table'!E410</f>
        <v>mmu-miR-19b-3p</v>
      </c>
      <c r="C411" s="15" t="str">
        <f>'Gene Table'!B410</f>
        <v>A24</v>
      </c>
      <c r="D411" s="16" t="str">
        <f>IF(SUM('Test Sample Data'!D$3:D$98)&gt;10,IF(AND(ISNUMBER('Test Sample Data'!D410),'Test Sample Data'!D410&lt;$B$1,'Test Sample Data'!D410&gt;0),'Test Sample Data'!D410,$B$1),"")</f>
        <v/>
      </c>
      <c r="E411" s="17" t="str">
        <f>IF(SUM('Test Sample Data'!E$3:E$98)&gt;10,IF(AND(ISNUMBER('Test Sample Data'!E410),'Test Sample Data'!E410&lt;$B$1,'Test Sample Data'!E410&gt;0),'Test Sample Data'!E410,$B$1),"")</f>
        <v/>
      </c>
      <c r="F411" s="17" t="str">
        <f>IF(SUM('Test Sample Data'!F$3:F$98)&gt;10,IF(AND(ISNUMBER('Test Sample Data'!F410),'Test Sample Data'!F410&lt;$B$1,'Test Sample Data'!F410&gt;0),'Test Sample Data'!F410,$B$1),"")</f>
        <v/>
      </c>
      <c r="G411" s="17" t="str">
        <f>IF(SUM('Test Sample Data'!G$3:G$98)&gt;10,IF(AND(ISNUMBER('Test Sample Data'!G410),'Test Sample Data'!G410&lt;$B$1,'Test Sample Data'!G410&gt;0),'Test Sample Data'!G410,$B$1),"")</f>
        <v/>
      </c>
      <c r="H411" s="17" t="str">
        <f>IF(SUM('Test Sample Data'!H$3:H$98)&gt;10,IF(AND(ISNUMBER('Test Sample Data'!H410),'Test Sample Data'!H410&lt;$B$1,'Test Sample Data'!H410&gt;0),'Test Sample Data'!H410,$B$1),"")</f>
        <v/>
      </c>
      <c r="I411" s="17" t="str">
        <f>IF(SUM('Test Sample Data'!I$3:I$98)&gt;10,IF(AND(ISNUMBER('Test Sample Data'!I410),'Test Sample Data'!I410&lt;$B$1,'Test Sample Data'!I410&gt;0),'Test Sample Data'!I410,$B$1),"")</f>
        <v/>
      </c>
      <c r="J411" s="17" t="str">
        <f>IF(SUM('Test Sample Data'!J$3:J$98)&gt;10,IF(AND(ISNUMBER('Test Sample Data'!J410),'Test Sample Data'!J410&lt;$B$1,'Test Sample Data'!J410&gt;0),'Test Sample Data'!J410,$B$1),"")</f>
        <v/>
      </c>
      <c r="K411" s="17" t="str">
        <f>IF(SUM('Test Sample Data'!K$3:K$98)&gt;10,IF(AND(ISNUMBER('Test Sample Data'!K410),'Test Sample Data'!K410&lt;$B$1,'Test Sample Data'!K410&gt;0),'Test Sample Data'!K410,$B$1),"")</f>
        <v/>
      </c>
      <c r="L411" s="17" t="str">
        <f>IF(SUM('Test Sample Data'!L$3:L$98)&gt;10,IF(AND(ISNUMBER('Test Sample Data'!L410),'Test Sample Data'!L410&lt;$B$1,'Test Sample Data'!L410&gt;0),'Test Sample Data'!L410,$B$1),"")</f>
        <v/>
      </c>
      <c r="M411" s="17" t="str">
        <f>IF(SUM('Test Sample Data'!M$3:M$98)&gt;10,IF(AND(ISNUMBER('Test Sample Data'!M410),'Test Sample Data'!M410&lt;$B$1,'Test Sample Data'!M410&gt;0),'Test Sample Data'!M410,$B$1),"")</f>
        <v/>
      </c>
      <c r="N411" s="17" t="str">
        <f>'Gene Table'!E410</f>
        <v>mmu-miR-19b-3p</v>
      </c>
      <c r="O411" s="17" t="str">
        <f>'Gene Table'!B410</f>
        <v>A24</v>
      </c>
      <c r="P411" s="17" t="str">
        <f>IF(SUM('Control Sample Data'!D$3:D$98)&gt;10,IF(AND(ISNUMBER('Control Sample Data'!D410),'Control Sample Data'!D410&lt;$B$1,'Control Sample Data'!D410&gt;0),'Control Sample Data'!D410,$B$1),"")</f>
        <v/>
      </c>
      <c r="Q411" s="17" t="str">
        <f>IF(SUM('Control Sample Data'!E$3:E$98)&gt;10,IF(AND(ISNUMBER('Control Sample Data'!E410),'Control Sample Data'!E410&lt;$B$1,'Control Sample Data'!E410&gt;0),'Control Sample Data'!E410,$B$1),"")</f>
        <v/>
      </c>
      <c r="R411" s="17" t="str">
        <f>IF(SUM('Control Sample Data'!F$3:F$98)&gt;10,IF(AND(ISNUMBER('Control Sample Data'!F410),'Control Sample Data'!F410&lt;$B$1,'Control Sample Data'!F410&gt;0),'Control Sample Data'!F410,$B$1),"")</f>
        <v/>
      </c>
      <c r="S411" s="17" t="str">
        <f>IF(SUM('Control Sample Data'!G$3:G$98)&gt;10,IF(AND(ISNUMBER('Control Sample Data'!G410),'Control Sample Data'!G410&lt;$B$1,'Control Sample Data'!G410&gt;0),'Control Sample Data'!G410,$B$1),"")</f>
        <v/>
      </c>
      <c r="T411" s="17" t="str">
        <f>IF(SUM('Control Sample Data'!H$3:H$98)&gt;10,IF(AND(ISNUMBER('Control Sample Data'!H410),'Control Sample Data'!H410&lt;$B$1,'Control Sample Data'!H410&gt;0),'Control Sample Data'!H410,$B$1),"")</f>
        <v/>
      </c>
      <c r="U411" s="17" t="str">
        <f>IF(SUM('Control Sample Data'!I$3:I$98)&gt;10,IF(AND(ISNUMBER('Control Sample Data'!I410),'Control Sample Data'!I410&lt;$B$1,'Control Sample Data'!I410&gt;0),'Control Sample Data'!I410,$B$1),"")</f>
        <v/>
      </c>
      <c r="V411" s="17" t="str">
        <f>IF(SUM('Control Sample Data'!J$3:J$98)&gt;10,IF(AND(ISNUMBER('Control Sample Data'!J410),'Control Sample Data'!J410&lt;$B$1,'Control Sample Data'!J410&gt;0),'Control Sample Data'!J410,$B$1),"")</f>
        <v/>
      </c>
      <c r="W411" s="17" t="str">
        <f>IF(SUM('Control Sample Data'!K$3:K$98)&gt;10,IF(AND(ISNUMBER('Control Sample Data'!K410),'Control Sample Data'!K410&lt;$B$1,'Control Sample Data'!K410&gt;0),'Control Sample Data'!K410,$B$1),"")</f>
        <v/>
      </c>
      <c r="X411" s="17" t="str">
        <f>IF(SUM('Control Sample Data'!L$3:L$98)&gt;10,IF(AND(ISNUMBER('Control Sample Data'!L410),'Control Sample Data'!L410&lt;$B$1,'Control Sample Data'!L410&gt;0),'Control Sample Data'!L410,$B$1),"")</f>
        <v/>
      </c>
      <c r="Y411" s="17" t="str">
        <f>IF(SUM('Control Sample Data'!M$3:M$98)&gt;10,IF(AND(ISNUMBER('Control Sample Data'!M410),'Control Sample Data'!M410&lt;$B$1,'Control Sample Data'!M410&gt;0),'Control Sample Data'!M410,$B$1),"")</f>
        <v/>
      </c>
      <c r="AT411" s="36" t="str">
        <f t="shared" si="282"/>
        <v/>
      </c>
      <c r="AU411" s="36" t="str">
        <f t="shared" si="283"/>
        <v/>
      </c>
      <c r="AV411" s="36" t="str">
        <f t="shared" si="284"/>
        <v/>
      </c>
      <c r="AW411" s="36" t="str">
        <f t="shared" si="285"/>
        <v/>
      </c>
      <c r="AX411" s="36" t="str">
        <f t="shared" si="286"/>
        <v/>
      </c>
      <c r="AY411" s="36" t="str">
        <f t="shared" si="287"/>
        <v/>
      </c>
      <c r="AZ411" s="36" t="str">
        <f t="shared" si="288"/>
        <v/>
      </c>
      <c r="BA411" s="36" t="str">
        <f t="shared" si="289"/>
        <v/>
      </c>
      <c r="BB411" s="36" t="str">
        <f t="shared" si="290"/>
        <v/>
      </c>
      <c r="BC411" s="36" t="str">
        <f t="shared" si="291"/>
        <v/>
      </c>
      <c r="BD411" s="36" t="str">
        <f t="shared" si="292"/>
        <v/>
      </c>
      <c r="BE411" s="36" t="str">
        <f t="shared" si="293"/>
        <v/>
      </c>
      <c r="BF411" s="36" t="str">
        <f t="shared" si="294"/>
        <v/>
      </c>
      <c r="BG411" s="36" t="str">
        <f t="shared" si="295"/>
        <v/>
      </c>
      <c r="BH411" s="36" t="str">
        <f t="shared" si="296"/>
        <v/>
      </c>
      <c r="BI411" s="36" t="str">
        <f t="shared" si="297"/>
        <v/>
      </c>
      <c r="BJ411" s="36" t="str">
        <f t="shared" si="298"/>
        <v/>
      </c>
      <c r="BK411" s="36" t="str">
        <f t="shared" si="299"/>
        <v/>
      </c>
      <c r="BL411" s="36" t="str">
        <f t="shared" si="300"/>
        <v/>
      </c>
      <c r="BM411" s="36" t="str">
        <f t="shared" si="301"/>
        <v/>
      </c>
      <c r="BN411" s="38" t="e">
        <f t="shared" si="260"/>
        <v>#DIV/0!</v>
      </c>
      <c r="BO411" s="38" t="e">
        <f t="shared" si="261"/>
        <v>#DIV/0!</v>
      </c>
      <c r="BP411" s="39" t="str">
        <f t="shared" si="262"/>
        <v/>
      </c>
      <c r="BQ411" s="39" t="str">
        <f t="shared" si="263"/>
        <v/>
      </c>
      <c r="BR411" s="39" t="str">
        <f t="shared" si="264"/>
        <v/>
      </c>
      <c r="BS411" s="39" t="str">
        <f t="shared" si="265"/>
        <v/>
      </c>
      <c r="BT411" s="39" t="str">
        <f t="shared" si="266"/>
        <v/>
      </c>
      <c r="BU411" s="39" t="str">
        <f t="shared" si="267"/>
        <v/>
      </c>
      <c r="BV411" s="39" t="str">
        <f t="shared" si="268"/>
        <v/>
      </c>
      <c r="BW411" s="39" t="str">
        <f t="shared" si="269"/>
        <v/>
      </c>
      <c r="BX411" s="39" t="str">
        <f t="shared" si="270"/>
        <v/>
      </c>
      <c r="BY411" s="39" t="str">
        <f t="shared" si="271"/>
        <v/>
      </c>
      <c r="BZ411" s="39" t="str">
        <f t="shared" si="272"/>
        <v/>
      </c>
      <c r="CA411" s="39" t="str">
        <f t="shared" si="273"/>
        <v/>
      </c>
      <c r="CB411" s="39" t="str">
        <f t="shared" si="274"/>
        <v/>
      </c>
      <c r="CC411" s="39" t="str">
        <f t="shared" si="275"/>
        <v/>
      </c>
      <c r="CD411" s="39" t="str">
        <f t="shared" si="276"/>
        <v/>
      </c>
      <c r="CE411" s="39" t="str">
        <f t="shared" si="277"/>
        <v/>
      </c>
      <c r="CF411" s="39" t="str">
        <f t="shared" si="278"/>
        <v/>
      </c>
      <c r="CG411" s="39" t="str">
        <f t="shared" si="279"/>
        <v/>
      </c>
      <c r="CH411" s="39" t="str">
        <f t="shared" si="280"/>
        <v/>
      </c>
      <c r="CI411" s="39" t="str">
        <f t="shared" si="281"/>
        <v/>
      </c>
    </row>
    <row r="412" spans="1:87">
      <c r="A412" s="18"/>
      <c r="B412" s="15" t="str">
        <f>'Gene Table'!E411</f>
        <v>mmu-miR-135a-2-3p</v>
      </c>
      <c r="C412" s="15" t="str">
        <f>'Gene Table'!B411</f>
        <v>B01</v>
      </c>
      <c r="D412" s="16" t="str">
        <f>IF(SUM('Test Sample Data'!D$3:D$98)&gt;10,IF(AND(ISNUMBER('Test Sample Data'!D411),'Test Sample Data'!D411&lt;$B$1,'Test Sample Data'!D411&gt;0),'Test Sample Data'!D411,$B$1),"")</f>
        <v/>
      </c>
      <c r="E412" s="17" t="str">
        <f>IF(SUM('Test Sample Data'!E$3:E$98)&gt;10,IF(AND(ISNUMBER('Test Sample Data'!E411),'Test Sample Data'!E411&lt;$B$1,'Test Sample Data'!E411&gt;0),'Test Sample Data'!E411,$B$1),"")</f>
        <v/>
      </c>
      <c r="F412" s="17" t="str">
        <f>IF(SUM('Test Sample Data'!F$3:F$98)&gt;10,IF(AND(ISNUMBER('Test Sample Data'!F411),'Test Sample Data'!F411&lt;$B$1,'Test Sample Data'!F411&gt;0),'Test Sample Data'!F411,$B$1),"")</f>
        <v/>
      </c>
      <c r="G412" s="17" t="str">
        <f>IF(SUM('Test Sample Data'!G$3:G$98)&gt;10,IF(AND(ISNUMBER('Test Sample Data'!G411),'Test Sample Data'!G411&lt;$B$1,'Test Sample Data'!G411&gt;0),'Test Sample Data'!G411,$B$1),"")</f>
        <v/>
      </c>
      <c r="H412" s="17" t="str">
        <f>IF(SUM('Test Sample Data'!H$3:H$98)&gt;10,IF(AND(ISNUMBER('Test Sample Data'!H411),'Test Sample Data'!H411&lt;$B$1,'Test Sample Data'!H411&gt;0),'Test Sample Data'!H411,$B$1),"")</f>
        <v/>
      </c>
      <c r="I412" s="17" t="str">
        <f>IF(SUM('Test Sample Data'!I$3:I$98)&gt;10,IF(AND(ISNUMBER('Test Sample Data'!I411),'Test Sample Data'!I411&lt;$B$1,'Test Sample Data'!I411&gt;0),'Test Sample Data'!I411,$B$1),"")</f>
        <v/>
      </c>
      <c r="J412" s="17" t="str">
        <f>IF(SUM('Test Sample Data'!J$3:J$98)&gt;10,IF(AND(ISNUMBER('Test Sample Data'!J411),'Test Sample Data'!J411&lt;$B$1,'Test Sample Data'!J411&gt;0),'Test Sample Data'!J411,$B$1),"")</f>
        <v/>
      </c>
      <c r="K412" s="17" t="str">
        <f>IF(SUM('Test Sample Data'!K$3:K$98)&gt;10,IF(AND(ISNUMBER('Test Sample Data'!K411),'Test Sample Data'!K411&lt;$B$1,'Test Sample Data'!K411&gt;0),'Test Sample Data'!K411,$B$1),"")</f>
        <v/>
      </c>
      <c r="L412" s="17" t="str">
        <f>IF(SUM('Test Sample Data'!L$3:L$98)&gt;10,IF(AND(ISNUMBER('Test Sample Data'!L411),'Test Sample Data'!L411&lt;$B$1,'Test Sample Data'!L411&gt;0),'Test Sample Data'!L411,$B$1),"")</f>
        <v/>
      </c>
      <c r="M412" s="17" t="str">
        <f>IF(SUM('Test Sample Data'!M$3:M$98)&gt;10,IF(AND(ISNUMBER('Test Sample Data'!M411),'Test Sample Data'!M411&lt;$B$1,'Test Sample Data'!M411&gt;0),'Test Sample Data'!M411,$B$1),"")</f>
        <v/>
      </c>
      <c r="N412" s="17" t="str">
        <f>'Gene Table'!E411</f>
        <v>mmu-miR-135a-2-3p</v>
      </c>
      <c r="O412" s="17" t="str">
        <f>'Gene Table'!B411</f>
        <v>B01</v>
      </c>
      <c r="P412" s="17" t="str">
        <f>IF(SUM('Control Sample Data'!D$3:D$98)&gt;10,IF(AND(ISNUMBER('Control Sample Data'!D411),'Control Sample Data'!D411&lt;$B$1,'Control Sample Data'!D411&gt;0),'Control Sample Data'!D411,$B$1),"")</f>
        <v/>
      </c>
      <c r="Q412" s="17" t="str">
        <f>IF(SUM('Control Sample Data'!E$3:E$98)&gt;10,IF(AND(ISNUMBER('Control Sample Data'!E411),'Control Sample Data'!E411&lt;$B$1,'Control Sample Data'!E411&gt;0),'Control Sample Data'!E411,$B$1),"")</f>
        <v/>
      </c>
      <c r="R412" s="17" t="str">
        <f>IF(SUM('Control Sample Data'!F$3:F$98)&gt;10,IF(AND(ISNUMBER('Control Sample Data'!F411),'Control Sample Data'!F411&lt;$B$1,'Control Sample Data'!F411&gt;0),'Control Sample Data'!F411,$B$1),"")</f>
        <v/>
      </c>
      <c r="S412" s="17" t="str">
        <f>IF(SUM('Control Sample Data'!G$3:G$98)&gt;10,IF(AND(ISNUMBER('Control Sample Data'!G411),'Control Sample Data'!G411&lt;$B$1,'Control Sample Data'!G411&gt;0),'Control Sample Data'!G411,$B$1),"")</f>
        <v/>
      </c>
      <c r="T412" s="17" t="str">
        <f>IF(SUM('Control Sample Data'!H$3:H$98)&gt;10,IF(AND(ISNUMBER('Control Sample Data'!H411),'Control Sample Data'!H411&lt;$B$1,'Control Sample Data'!H411&gt;0),'Control Sample Data'!H411,$B$1),"")</f>
        <v/>
      </c>
      <c r="U412" s="17" t="str">
        <f>IF(SUM('Control Sample Data'!I$3:I$98)&gt;10,IF(AND(ISNUMBER('Control Sample Data'!I411),'Control Sample Data'!I411&lt;$B$1,'Control Sample Data'!I411&gt;0),'Control Sample Data'!I411,$B$1),"")</f>
        <v/>
      </c>
      <c r="V412" s="17" t="str">
        <f>IF(SUM('Control Sample Data'!J$3:J$98)&gt;10,IF(AND(ISNUMBER('Control Sample Data'!J411),'Control Sample Data'!J411&lt;$B$1,'Control Sample Data'!J411&gt;0),'Control Sample Data'!J411,$B$1),"")</f>
        <v/>
      </c>
      <c r="W412" s="17" t="str">
        <f>IF(SUM('Control Sample Data'!K$3:K$98)&gt;10,IF(AND(ISNUMBER('Control Sample Data'!K411),'Control Sample Data'!K411&lt;$B$1,'Control Sample Data'!K411&gt;0),'Control Sample Data'!K411,$B$1),"")</f>
        <v/>
      </c>
      <c r="X412" s="17" t="str">
        <f>IF(SUM('Control Sample Data'!L$3:L$98)&gt;10,IF(AND(ISNUMBER('Control Sample Data'!L411),'Control Sample Data'!L411&lt;$B$1,'Control Sample Data'!L411&gt;0),'Control Sample Data'!L411,$B$1),"")</f>
        <v/>
      </c>
      <c r="Y412" s="17" t="str">
        <f>IF(SUM('Control Sample Data'!M$3:M$98)&gt;10,IF(AND(ISNUMBER('Control Sample Data'!M411),'Control Sample Data'!M411&lt;$B$1,'Control Sample Data'!M411&gt;0),'Control Sample Data'!M411,$B$1),"")</f>
        <v/>
      </c>
      <c r="AT412" s="36" t="str">
        <f t="shared" si="282"/>
        <v/>
      </c>
      <c r="AU412" s="36" t="str">
        <f t="shared" si="283"/>
        <v/>
      </c>
      <c r="AV412" s="36" t="str">
        <f t="shared" si="284"/>
        <v/>
      </c>
      <c r="AW412" s="36" t="str">
        <f t="shared" si="285"/>
        <v/>
      </c>
      <c r="AX412" s="36" t="str">
        <f t="shared" si="286"/>
        <v/>
      </c>
      <c r="AY412" s="36" t="str">
        <f t="shared" si="287"/>
        <v/>
      </c>
      <c r="AZ412" s="36" t="str">
        <f t="shared" si="288"/>
        <v/>
      </c>
      <c r="BA412" s="36" t="str">
        <f t="shared" si="289"/>
        <v/>
      </c>
      <c r="BB412" s="36" t="str">
        <f t="shared" si="290"/>
        <v/>
      </c>
      <c r="BC412" s="36" t="str">
        <f t="shared" si="291"/>
        <v/>
      </c>
      <c r="BD412" s="36" t="str">
        <f t="shared" si="292"/>
        <v/>
      </c>
      <c r="BE412" s="36" t="str">
        <f t="shared" si="293"/>
        <v/>
      </c>
      <c r="BF412" s="36" t="str">
        <f t="shared" si="294"/>
        <v/>
      </c>
      <c r="BG412" s="36" t="str">
        <f t="shared" si="295"/>
        <v/>
      </c>
      <c r="BH412" s="36" t="str">
        <f t="shared" si="296"/>
        <v/>
      </c>
      <c r="BI412" s="36" t="str">
        <f t="shared" si="297"/>
        <v/>
      </c>
      <c r="BJ412" s="36" t="str">
        <f t="shared" si="298"/>
        <v/>
      </c>
      <c r="BK412" s="36" t="str">
        <f t="shared" si="299"/>
        <v/>
      </c>
      <c r="BL412" s="36" t="str">
        <f t="shared" si="300"/>
        <v/>
      </c>
      <c r="BM412" s="36" t="str">
        <f t="shared" si="301"/>
        <v/>
      </c>
      <c r="BN412" s="38" t="e">
        <f t="shared" si="260"/>
        <v>#DIV/0!</v>
      </c>
      <c r="BO412" s="38" t="e">
        <f t="shared" si="261"/>
        <v>#DIV/0!</v>
      </c>
      <c r="BP412" s="39" t="str">
        <f t="shared" si="262"/>
        <v/>
      </c>
      <c r="BQ412" s="39" t="str">
        <f t="shared" si="263"/>
        <v/>
      </c>
      <c r="BR412" s="39" t="str">
        <f t="shared" si="264"/>
        <v/>
      </c>
      <c r="BS412" s="39" t="str">
        <f t="shared" si="265"/>
        <v/>
      </c>
      <c r="BT412" s="39" t="str">
        <f t="shared" si="266"/>
        <v/>
      </c>
      <c r="BU412" s="39" t="str">
        <f t="shared" si="267"/>
        <v/>
      </c>
      <c r="BV412" s="39" t="str">
        <f t="shared" si="268"/>
        <v/>
      </c>
      <c r="BW412" s="39" t="str">
        <f t="shared" si="269"/>
        <v/>
      </c>
      <c r="BX412" s="39" t="str">
        <f t="shared" si="270"/>
        <v/>
      </c>
      <c r="BY412" s="39" t="str">
        <f t="shared" si="271"/>
        <v/>
      </c>
      <c r="BZ412" s="39" t="str">
        <f t="shared" si="272"/>
        <v/>
      </c>
      <c r="CA412" s="39" t="str">
        <f t="shared" si="273"/>
        <v/>
      </c>
      <c r="CB412" s="39" t="str">
        <f t="shared" si="274"/>
        <v/>
      </c>
      <c r="CC412" s="39" t="str">
        <f t="shared" si="275"/>
        <v/>
      </c>
      <c r="CD412" s="39" t="str">
        <f t="shared" si="276"/>
        <v/>
      </c>
      <c r="CE412" s="39" t="str">
        <f t="shared" si="277"/>
        <v/>
      </c>
      <c r="CF412" s="39" t="str">
        <f t="shared" si="278"/>
        <v/>
      </c>
      <c r="CG412" s="39" t="str">
        <f t="shared" si="279"/>
        <v/>
      </c>
      <c r="CH412" s="39" t="str">
        <f t="shared" si="280"/>
        <v/>
      </c>
      <c r="CI412" s="39" t="str">
        <f t="shared" si="281"/>
        <v/>
      </c>
    </row>
    <row r="413" spans="1:87">
      <c r="A413" s="18"/>
      <c r="B413" s="15" t="str">
        <f>'Gene Table'!E412</f>
        <v>mmu-miR-467d-3p</v>
      </c>
      <c r="C413" s="15" t="str">
        <f>'Gene Table'!B412</f>
        <v>B02</v>
      </c>
      <c r="D413" s="16" t="str">
        <f>IF(SUM('Test Sample Data'!D$3:D$98)&gt;10,IF(AND(ISNUMBER('Test Sample Data'!D412),'Test Sample Data'!D412&lt;$B$1,'Test Sample Data'!D412&gt;0),'Test Sample Data'!D412,$B$1),"")</f>
        <v/>
      </c>
      <c r="E413" s="17" t="str">
        <f>IF(SUM('Test Sample Data'!E$3:E$98)&gt;10,IF(AND(ISNUMBER('Test Sample Data'!E412),'Test Sample Data'!E412&lt;$B$1,'Test Sample Data'!E412&gt;0),'Test Sample Data'!E412,$B$1),"")</f>
        <v/>
      </c>
      <c r="F413" s="17" t="str">
        <f>IF(SUM('Test Sample Data'!F$3:F$98)&gt;10,IF(AND(ISNUMBER('Test Sample Data'!F412),'Test Sample Data'!F412&lt;$B$1,'Test Sample Data'!F412&gt;0),'Test Sample Data'!F412,$B$1),"")</f>
        <v/>
      </c>
      <c r="G413" s="17" t="str">
        <f>IF(SUM('Test Sample Data'!G$3:G$98)&gt;10,IF(AND(ISNUMBER('Test Sample Data'!G412),'Test Sample Data'!G412&lt;$B$1,'Test Sample Data'!G412&gt;0),'Test Sample Data'!G412,$B$1),"")</f>
        <v/>
      </c>
      <c r="H413" s="17" t="str">
        <f>IF(SUM('Test Sample Data'!H$3:H$98)&gt;10,IF(AND(ISNUMBER('Test Sample Data'!H412),'Test Sample Data'!H412&lt;$B$1,'Test Sample Data'!H412&gt;0),'Test Sample Data'!H412,$B$1),"")</f>
        <v/>
      </c>
      <c r="I413" s="17" t="str">
        <f>IF(SUM('Test Sample Data'!I$3:I$98)&gt;10,IF(AND(ISNUMBER('Test Sample Data'!I412),'Test Sample Data'!I412&lt;$B$1,'Test Sample Data'!I412&gt;0),'Test Sample Data'!I412,$B$1),"")</f>
        <v/>
      </c>
      <c r="J413" s="17" t="str">
        <f>IF(SUM('Test Sample Data'!J$3:J$98)&gt;10,IF(AND(ISNUMBER('Test Sample Data'!J412),'Test Sample Data'!J412&lt;$B$1,'Test Sample Data'!J412&gt;0),'Test Sample Data'!J412,$B$1),"")</f>
        <v/>
      </c>
      <c r="K413" s="17" t="str">
        <f>IF(SUM('Test Sample Data'!K$3:K$98)&gt;10,IF(AND(ISNUMBER('Test Sample Data'!K412),'Test Sample Data'!K412&lt;$B$1,'Test Sample Data'!K412&gt;0),'Test Sample Data'!K412,$B$1),"")</f>
        <v/>
      </c>
      <c r="L413" s="17" t="str">
        <f>IF(SUM('Test Sample Data'!L$3:L$98)&gt;10,IF(AND(ISNUMBER('Test Sample Data'!L412),'Test Sample Data'!L412&lt;$B$1,'Test Sample Data'!L412&gt;0),'Test Sample Data'!L412,$B$1),"")</f>
        <v/>
      </c>
      <c r="M413" s="17" t="str">
        <f>IF(SUM('Test Sample Data'!M$3:M$98)&gt;10,IF(AND(ISNUMBER('Test Sample Data'!M412),'Test Sample Data'!M412&lt;$B$1,'Test Sample Data'!M412&gt;0),'Test Sample Data'!M412,$B$1),"")</f>
        <v/>
      </c>
      <c r="N413" s="17" t="str">
        <f>'Gene Table'!E412</f>
        <v>mmu-miR-467d-3p</v>
      </c>
      <c r="O413" s="17" t="str">
        <f>'Gene Table'!B412</f>
        <v>B02</v>
      </c>
      <c r="P413" s="17" t="str">
        <f>IF(SUM('Control Sample Data'!D$3:D$98)&gt;10,IF(AND(ISNUMBER('Control Sample Data'!D412),'Control Sample Data'!D412&lt;$B$1,'Control Sample Data'!D412&gt;0),'Control Sample Data'!D412,$B$1),"")</f>
        <v/>
      </c>
      <c r="Q413" s="17" t="str">
        <f>IF(SUM('Control Sample Data'!E$3:E$98)&gt;10,IF(AND(ISNUMBER('Control Sample Data'!E412),'Control Sample Data'!E412&lt;$B$1,'Control Sample Data'!E412&gt;0),'Control Sample Data'!E412,$B$1),"")</f>
        <v/>
      </c>
      <c r="R413" s="17" t="str">
        <f>IF(SUM('Control Sample Data'!F$3:F$98)&gt;10,IF(AND(ISNUMBER('Control Sample Data'!F412),'Control Sample Data'!F412&lt;$B$1,'Control Sample Data'!F412&gt;0),'Control Sample Data'!F412,$B$1),"")</f>
        <v/>
      </c>
      <c r="S413" s="17" t="str">
        <f>IF(SUM('Control Sample Data'!G$3:G$98)&gt;10,IF(AND(ISNUMBER('Control Sample Data'!G412),'Control Sample Data'!G412&lt;$B$1,'Control Sample Data'!G412&gt;0),'Control Sample Data'!G412,$B$1),"")</f>
        <v/>
      </c>
      <c r="T413" s="17" t="str">
        <f>IF(SUM('Control Sample Data'!H$3:H$98)&gt;10,IF(AND(ISNUMBER('Control Sample Data'!H412),'Control Sample Data'!H412&lt;$B$1,'Control Sample Data'!H412&gt;0),'Control Sample Data'!H412,$B$1),"")</f>
        <v/>
      </c>
      <c r="U413" s="17" t="str">
        <f>IF(SUM('Control Sample Data'!I$3:I$98)&gt;10,IF(AND(ISNUMBER('Control Sample Data'!I412),'Control Sample Data'!I412&lt;$B$1,'Control Sample Data'!I412&gt;0),'Control Sample Data'!I412,$B$1),"")</f>
        <v/>
      </c>
      <c r="V413" s="17" t="str">
        <f>IF(SUM('Control Sample Data'!J$3:J$98)&gt;10,IF(AND(ISNUMBER('Control Sample Data'!J412),'Control Sample Data'!J412&lt;$B$1,'Control Sample Data'!J412&gt;0),'Control Sample Data'!J412,$B$1),"")</f>
        <v/>
      </c>
      <c r="W413" s="17" t="str">
        <f>IF(SUM('Control Sample Data'!K$3:K$98)&gt;10,IF(AND(ISNUMBER('Control Sample Data'!K412),'Control Sample Data'!K412&lt;$B$1,'Control Sample Data'!K412&gt;0),'Control Sample Data'!K412,$B$1),"")</f>
        <v/>
      </c>
      <c r="X413" s="17" t="str">
        <f>IF(SUM('Control Sample Data'!L$3:L$98)&gt;10,IF(AND(ISNUMBER('Control Sample Data'!L412),'Control Sample Data'!L412&lt;$B$1,'Control Sample Data'!L412&gt;0),'Control Sample Data'!L412,$B$1),"")</f>
        <v/>
      </c>
      <c r="Y413" s="17" t="str">
        <f>IF(SUM('Control Sample Data'!M$3:M$98)&gt;10,IF(AND(ISNUMBER('Control Sample Data'!M412),'Control Sample Data'!M412&lt;$B$1,'Control Sample Data'!M412&gt;0),'Control Sample Data'!M412,$B$1),"")</f>
        <v/>
      </c>
      <c r="AT413" s="36" t="str">
        <f t="shared" si="282"/>
        <v/>
      </c>
      <c r="AU413" s="36" t="str">
        <f t="shared" si="283"/>
        <v/>
      </c>
      <c r="AV413" s="36" t="str">
        <f t="shared" si="284"/>
        <v/>
      </c>
      <c r="AW413" s="36" t="str">
        <f t="shared" si="285"/>
        <v/>
      </c>
      <c r="AX413" s="36" t="str">
        <f t="shared" si="286"/>
        <v/>
      </c>
      <c r="AY413" s="36" t="str">
        <f t="shared" si="287"/>
        <v/>
      </c>
      <c r="AZ413" s="36" t="str">
        <f t="shared" si="288"/>
        <v/>
      </c>
      <c r="BA413" s="36" t="str">
        <f t="shared" si="289"/>
        <v/>
      </c>
      <c r="BB413" s="36" t="str">
        <f t="shared" si="290"/>
        <v/>
      </c>
      <c r="BC413" s="36" t="str">
        <f t="shared" si="291"/>
        <v/>
      </c>
      <c r="BD413" s="36" t="str">
        <f t="shared" si="292"/>
        <v/>
      </c>
      <c r="BE413" s="36" t="str">
        <f t="shared" si="293"/>
        <v/>
      </c>
      <c r="BF413" s="36" t="str">
        <f t="shared" si="294"/>
        <v/>
      </c>
      <c r="BG413" s="36" t="str">
        <f t="shared" si="295"/>
        <v/>
      </c>
      <c r="BH413" s="36" t="str">
        <f t="shared" si="296"/>
        <v/>
      </c>
      <c r="BI413" s="36" t="str">
        <f t="shared" si="297"/>
        <v/>
      </c>
      <c r="BJ413" s="36" t="str">
        <f t="shared" si="298"/>
        <v/>
      </c>
      <c r="BK413" s="36" t="str">
        <f t="shared" si="299"/>
        <v/>
      </c>
      <c r="BL413" s="36" t="str">
        <f t="shared" si="300"/>
        <v/>
      </c>
      <c r="BM413" s="36" t="str">
        <f t="shared" si="301"/>
        <v/>
      </c>
      <c r="BN413" s="38" t="e">
        <f t="shared" si="260"/>
        <v>#DIV/0!</v>
      </c>
      <c r="BO413" s="38" t="e">
        <f t="shared" si="261"/>
        <v>#DIV/0!</v>
      </c>
      <c r="BP413" s="39" t="str">
        <f t="shared" si="262"/>
        <v/>
      </c>
      <c r="BQ413" s="39" t="str">
        <f t="shared" si="263"/>
        <v/>
      </c>
      <c r="BR413" s="39" t="str">
        <f t="shared" si="264"/>
        <v/>
      </c>
      <c r="BS413" s="39" t="str">
        <f t="shared" si="265"/>
        <v/>
      </c>
      <c r="BT413" s="39" t="str">
        <f t="shared" si="266"/>
        <v/>
      </c>
      <c r="BU413" s="39" t="str">
        <f t="shared" si="267"/>
        <v/>
      </c>
      <c r="BV413" s="39" t="str">
        <f t="shared" si="268"/>
        <v/>
      </c>
      <c r="BW413" s="39" t="str">
        <f t="shared" si="269"/>
        <v/>
      </c>
      <c r="BX413" s="39" t="str">
        <f t="shared" si="270"/>
        <v/>
      </c>
      <c r="BY413" s="39" t="str">
        <f t="shared" si="271"/>
        <v/>
      </c>
      <c r="BZ413" s="39" t="str">
        <f t="shared" si="272"/>
        <v/>
      </c>
      <c r="CA413" s="39" t="str">
        <f t="shared" si="273"/>
        <v/>
      </c>
      <c r="CB413" s="39" t="str">
        <f t="shared" si="274"/>
        <v/>
      </c>
      <c r="CC413" s="39" t="str">
        <f t="shared" si="275"/>
        <v/>
      </c>
      <c r="CD413" s="39" t="str">
        <f t="shared" si="276"/>
        <v/>
      </c>
      <c r="CE413" s="39" t="str">
        <f t="shared" si="277"/>
        <v/>
      </c>
      <c r="CF413" s="39" t="str">
        <f t="shared" si="278"/>
        <v/>
      </c>
      <c r="CG413" s="39" t="str">
        <f t="shared" si="279"/>
        <v/>
      </c>
      <c r="CH413" s="39" t="str">
        <f t="shared" si="280"/>
        <v/>
      </c>
      <c r="CI413" s="39" t="str">
        <f t="shared" si="281"/>
        <v/>
      </c>
    </row>
    <row r="414" spans="1:87">
      <c r="A414" s="18"/>
      <c r="B414" s="15" t="str">
        <f>'Gene Table'!E413</f>
        <v>mmu-miR-466c-5p</v>
      </c>
      <c r="C414" s="15" t="str">
        <f>'Gene Table'!B413</f>
        <v>B03</v>
      </c>
      <c r="D414" s="16" t="str">
        <f>IF(SUM('Test Sample Data'!D$3:D$98)&gt;10,IF(AND(ISNUMBER('Test Sample Data'!D413),'Test Sample Data'!D413&lt;$B$1,'Test Sample Data'!D413&gt;0),'Test Sample Data'!D413,$B$1),"")</f>
        <v/>
      </c>
      <c r="E414" s="17" t="str">
        <f>IF(SUM('Test Sample Data'!E$3:E$98)&gt;10,IF(AND(ISNUMBER('Test Sample Data'!E413),'Test Sample Data'!E413&lt;$B$1,'Test Sample Data'!E413&gt;0),'Test Sample Data'!E413,$B$1),"")</f>
        <v/>
      </c>
      <c r="F414" s="17" t="str">
        <f>IF(SUM('Test Sample Data'!F$3:F$98)&gt;10,IF(AND(ISNUMBER('Test Sample Data'!F413),'Test Sample Data'!F413&lt;$B$1,'Test Sample Data'!F413&gt;0),'Test Sample Data'!F413,$B$1),"")</f>
        <v/>
      </c>
      <c r="G414" s="17" t="str">
        <f>IF(SUM('Test Sample Data'!G$3:G$98)&gt;10,IF(AND(ISNUMBER('Test Sample Data'!G413),'Test Sample Data'!G413&lt;$B$1,'Test Sample Data'!G413&gt;0),'Test Sample Data'!G413,$B$1),"")</f>
        <v/>
      </c>
      <c r="H414" s="17" t="str">
        <f>IF(SUM('Test Sample Data'!H$3:H$98)&gt;10,IF(AND(ISNUMBER('Test Sample Data'!H413),'Test Sample Data'!H413&lt;$B$1,'Test Sample Data'!H413&gt;0),'Test Sample Data'!H413,$B$1),"")</f>
        <v/>
      </c>
      <c r="I414" s="17" t="str">
        <f>IF(SUM('Test Sample Data'!I$3:I$98)&gt;10,IF(AND(ISNUMBER('Test Sample Data'!I413),'Test Sample Data'!I413&lt;$B$1,'Test Sample Data'!I413&gt;0),'Test Sample Data'!I413,$B$1),"")</f>
        <v/>
      </c>
      <c r="J414" s="17" t="str">
        <f>IF(SUM('Test Sample Data'!J$3:J$98)&gt;10,IF(AND(ISNUMBER('Test Sample Data'!J413),'Test Sample Data'!J413&lt;$B$1,'Test Sample Data'!J413&gt;0),'Test Sample Data'!J413,$B$1),"")</f>
        <v/>
      </c>
      <c r="K414" s="17" t="str">
        <f>IF(SUM('Test Sample Data'!K$3:K$98)&gt;10,IF(AND(ISNUMBER('Test Sample Data'!K413),'Test Sample Data'!K413&lt;$B$1,'Test Sample Data'!K413&gt;0),'Test Sample Data'!K413,$B$1),"")</f>
        <v/>
      </c>
      <c r="L414" s="17" t="str">
        <f>IF(SUM('Test Sample Data'!L$3:L$98)&gt;10,IF(AND(ISNUMBER('Test Sample Data'!L413),'Test Sample Data'!L413&lt;$B$1,'Test Sample Data'!L413&gt;0),'Test Sample Data'!L413,$B$1),"")</f>
        <v/>
      </c>
      <c r="M414" s="17" t="str">
        <f>IF(SUM('Test Sample Data'!M$3:M$98)&gt;10,IF(AND(ISNUMBER('Test Sample Data'!M413),'Test Sample Data'!M413&lt;$B$1,'Test Sample Data'!M413&gt;0),'Test Sample Data'!M413,$B$1),"")</f>
        <v/>
      </c>
      <c r="N414" s="17" t="str">
        <f>'Gene Table'!E413</f>
        <v>mmu-miR-466c-5p</v>
      </c>
      <c r="O414" s="17" t="str">
        <f>'Gene Table'!B413</f>
        <v>B03</v>
      </c>
      <c r="P414" s="17" t="str">
        <f>IF(SUM('Control Sample Data'!D$3:D$98)&gt;10,IF(AND(ISNUMBER('Control Sample Data'!D413),'Control Sample Data'!D413&lt;$B$1,'Control Sample Data'!D413&gt;0),'Control Sample Data'!D413,$B$1),"")</f>
        <v/>
      </c>
      <c r="Q414" s="17" t="str">
        <f>IF(SUM('Control Sample Data'!E$3:E$98)&gt;10,IF(AND(ISNUMBER('Control Sample Data'!E413),'Control Sample Data'!E413&lt;$B$1,'Control Sample Data'!E413&gt;0),'Control Sample Data'!E413,$B$1),"")</f>
        <v/>
      </c>
      <c r="R414" s="17" t="str">
        <f>IF(SUM('Control Sample Data'!F$3:F$98)&gt;10,IF(AND(ISNUMBER('Control Sample Data'!F413),'Control Sample Data'!F413&lt;$B$1,'Control Sample Data'!F413&gt;0),'Control Sample Data'!F413,$B$1),"")</f>
        <v/>
      </c>
      <c r="S414" s="17" t="str">
        <f>IF(SUM('Control Sample Data'!G$3:G$98)&gt;10,IF(AND(ISNUMBER('Control Sample Data'!G413),'Control Sample Data'!G413&lt;$B$1,'Control Sample Data'!G413&gt;0),'Control Sample Data'!G413,$B$1),"")</f>
        <v/>
      </c>
      <c r="T414" s="17" t="str">
        <f>IF(SUM('Control Sample Data'!H$3:H$98)&gt;10,IF(AND(ISNUMBER('Control Sample Data'!H413),'Control Sample Data'!H413&lt;$B$1,'Control Sample Data'!H413&gt;0),'Control Sample Data'!H413,$B$1),"")</f>
        <v/>
      </c>
      <c r="U414" s="17" t="str">
        <f>IF(SUM('Control Sample Data'!I$3:I$98)&gt;10,IF(AND(ISNUMBER('Control Sample Data'!I413),'Control Sample Data'!I413&lt;$B$1,'Control Sample Data'!I413&gt;0),'Control Sample Data'!I413,$B$1),"")</f>
        <v/>
      </c>
      <c r="V414" s="17" t="str">
        <f>IF(SUM('Control Sample Data'!J$3:J$98)&gt;10,IF(AND(ISNUMBER('Control Sample Data'!J413),'Control Sample Data'!J413&lt;$B$1,'Control Sample Data'!J413&gt;0),'Control Sample Data'!J413,$B$1),"")</f>
        <v/>
      </c>
      <c r="W414" s="17" t="str">
        <f>IF(SUM('Control Sample Data'!K$3:K$98)&gt;10,IF(AND(ISNUMBER('Control Sample Data'!K413),'Control Sample Data'!K413&lt;$B$1,'Control Sample Data'!K413&gt;0),'Control Sample Data'!K413,$B$1),"")</f>
        <v/>
      </c>
      <c r="X414" s="17" t="str">
        <f>IF(SUM('Control Sample Data'!L$3:L$98)&gt;10,IF(AND(ISNUMBER('Control Sample Data'!L413),'Control Sample Data'!L413&lt;$B$1,'Control Sample Data'!L413&gt;0),'Control Sample Data'!L413,$B$1),"")</f>
        <v/>
      </c>
      <c r="Y414" s="17" t="str">
        <f>IF(SUM('Control Sample Data'!M$3:M$98)&gt;10,IF(AND(ISNUMBER('Control Sample Data'!M413),'Control Sample Data'!M413&lt;$B$1,'Control Sample Data'!M413&gt;0),'Control Sample Data'!M413,$B$1),"")</f>
        <v/>
      </c>
      <c r="AT414" s="36" t="str">
        <f t="shared" si="282"/>
        <v/>
      </c>
      <c r="AU414" s="36" t="str">
        <f t="shared" si="283"/>
        <v/>
      </c>
      <c r="AV414" s="36" t="str">
        <f t="shared" si="284"/>
        <v/>
      </c>
      <c r="AW414" s="36" t="str">
        <f t="shared" si="285"/>
        <v/>
      </c>
      <c r="AX414" s="36" t="str">
        <f t="shared" si="286"/>
        <v/>
      </c>
      <c r="AY414" s="36" t="str">
        <f t="shared" si="287"/>
        <v/>
      </c>
      <c r="AZ414" s="36" t="str">
        <f t="shared" si="288"/>
        <v/>
      </c>
      <c r="BA414" s="36" t="str">
        <f t="shared" si="289"/>
        <v/>
      </c>
      <c r="BB414" s="36" t="str">
        <f t="shared" si="290"/>
        <v/>
      </c>
      <c r="BC414" s="36" t="str">
        <f t="shared" si="291"/>
        <v/>
      </c>
      <c r="BD414" s="36" t="str">
        <f t="shared" si="292"/>
        <v/>
      </c>
      <c r="BE414" s="36" t="str">
        <f t="shared" si="293"/>
        <v/>
      </c>
      <c r="BF414" s="36" t="str">
        <f t="shared" si="294"/>
        <v/>
      </c>
      <c r="BG414" s="36" t="str">
        <f t="shared" si="295"/>
        <v/>
      </c>
      <c r="BH414" s="36" t="str">
        <f t="shared" si="296"/>
        <v/>
      </c>
      <c r="BI414" s="36" t="str">
        <f t="shared" si="297"/>
        <v/>
      </c>
      <c r="BJ414" s="36" t="str">
        <f t="shared" si="298"/>
        <v/>
      </c>
      <c r="BK414" s="36" t="str">
        <f t="shared" si="299"/>
        <v/>
      </c>
      <c r="BL414" s="36" t="str">
        <f t="shared" si="300"/>
        <v/>
      </c>
      <c r="BM414" s="36" t="str">
        <f t="shared" si="301"/>
        <v/>
      </c>
      <c r="BN414" s="38" t="e">
        <f t="shared" si="260"/>
        <v>#DIV/0!</v>
      </c>
      <c r="BO414" s="38" t="e">
        <f t="shared" si="261"/>
        <v>#DIV/0!</v>
      </c>
      <c r="BP414" s="39" t="str">
        <f t="shared" si="262"/>
        <v/>
      </c>
      <c r="BQ414" s="39" t="str">
        <f t="shared" si="263"/>
        <v/>
      </c>
      <c r="BR414" s="39" t="str">
        <f t="shared" si="264"/>
        <v/>
      </c>
      <c r="BS414" s="39" t="str">
        <f t="shared" si="265"/>
        <v/>
      </c>
      <c r="BT414" s="39" t="str">
        <f t="shared" si="266"/>
        <v/>
      </c>
      <c r="BU414" s="39" t="str">
        <f t="shared" si="267"/>
        <v/>
      </c>
      <c r="BV414" s="39" t="str">
        <f t="shared" si="268"/>
        <v/>
      </c>
      <c r="BW414" s="39" t="str">
        <f t="shared" si="269"/>
        <v/>
      </c>
      <c r="BX414" s="39" t="str">
        <f t="shared" si="270"/>
        <v/>
      </c>
      <c r="BY414" s="39" t="str">
        <f t="shared" si="271"/>
        <v/>
      </c>
      <c r="BZ414" s="39" t="str">
        <f t="shared" si="272"/>
        <v/>
      </c>
      <c r="CA414" s="39" t="str">
        <f t="shared" si="273"/>
        <v/>
      </c>
      <c r="CB414" s="39" t="str">
        <f t="shared" si="274"/>
        <v/>
      </c>
      <c r="CC414" s="39" t="str">
        <f t="shared" si="275"/>
        <v/>
      </c>
      <c r="CD414" s="39" t="str">
        <f t="shared" si="276"/>
        <v/>
      </c>
      <c r="CE414" s="39" t="str">
        <f t="shared" si="277"/>
        <v/>
      </c>
      <c r="CF414" s="39" t="str">
        <f t="shared" si="278"/>
        <v/>
      </c>
      <c r="CG414" s="39" t="str">
        <f t="shared" si="279"/>
        <v/>
      </c>
      <c r="CH414" s="39" t="str">
        <f t="shared" si="280"/>
        <v/>
      </c>
      <c r="CI414" s="39" t="str">
        <f t="shared" si="281"/>
        <v/>
      </c>
    </row>
    <row r="415" spans="1:87">
      <c r="A415" s="18"/>
      <c r="B415" s="15" t="str">
        <f>'Gene Table'!E414</f>
        <v>mmu-miR-467e-3p</v>
      </c>
      <c r="C415" s="15" t="str">
        <f>'Gene Table'!B414</f>
        <v>B04</v>
      </c>
      <c r="D415" s="16" t="str">
        <f>IF(SUM('Test Sample Data'!D$3:D$98)&gt;10,IF(AND(ISNUMBER('Test Sample Data'!D414),'Test Sample Data'!D414&lt;$B$1,'Test Sample Data'!D414&gt;0),'Test Sample Data'!D414,$B$1),"")</f>
        <v/>
      </c>
      <c r="E415" s="17" t="str">
        <f>IF(SUM('Test Sample Data'!E$3:E$98)&gt;10,IF(AND(ISNUMBER('Test Sample Data'!E414),'Test Sample Data'!E414&lt;$B$1,'Test Sample Data'!E414&gt;0),'Test Sample Data'!E414,$B$1),"")</f>
        <v/>
      </c>
      <c r="F415" s="17" t="str">
        <f>IF(SUM('Test Sample Data'!F$3:F$98)&gt;10,IF(AND(ISNUMBER('Test Sample Data'!F414),'Test Sample Data'!F414&lt;$B$1,'Test Sample Data'!F414&gt;0),'Test Sample Data'!F414,$B$1),"")</f>
        <v/>
      </c>
      <c r="G415" s="17" t="str">
        <f>IF(SUM('Test Sample Data'!G$3:G$98)&gt;10,IF(AND(ISNUMBER('Test Sample Data'!G414),'Test Sample Data'!G414&lt;$B$1,'Test Sample Data'!G414&gt;0),'Test Sample Data'!G414,$B$1),"")</f>
        <v/>
      </c>
      <c r="H415" s="17" t="str">
        <f>IF(SUM('Test Sample Data'!H$3:H$98)&gt;10,IF(AND(ISNUMBER('Test Sample Data'!H414),'Test Sample Data'!H414&lt;$B$1,'Test Sample Data'!H414&gt;0),'Test Sample Data'!H414,$B$1),"")</f>
        <v/>
      </c>
      <c r="I415" s="17" t="str">
        <f>IF(SUM('Test Sample Data'!I$3:I$98)&gt;10,IF(AND(ISNUMBER('Test Sample Data'!I414),'Test Sample Data'!I414&lt;$B$1,'Test Sample Data'!I414&gt;0),'Test Sample Data'!I414,$B$1),"")</f>
        <v/>
      </c>
      <c r="J415" s="17" t="str">
        <f>IF(SUM('Test Sample Data'!J$3:J$98)&gt;10,IF(AND(ISNUMBER('Test Sample Data'!J414),'Test Sample Data'!J414&lt;$B$1,'Test Sample Data'!J414&gt;0),'Test Sample Data'!J414,$B$1),"")</f>
        <v/>
      </c>
      <c r="K415" s="17" t="str">
        <f>IF(SUM('Test Sample Data'!K$3:K$98)&gt;10,IF(AND(ISNUMBER('Test Sample Data'!K414),'Test Sample Data'!K414&lt;$B$1,'Test Sample Data'!K414&gt;0),'Test Sample Data'!K414,$B$1),"")</f>
        <v/>
      </c>
      <c r="L415" s="17" t="str">
        <f>IF(SUM('Test Sample Data'!L$3:L$98)&gt;10,IF(AND(ISNUMBER('Test Sample Data'!L414),'Test Sample Data'!L414&lt;$B$1,'Test Sample Data'!L414&gt;0),'Test Sample Data'!L414,$B$1),"")</f>
        <v/>
      </c>
      <c r="M415" s="17" t="str">
        <f>IF(SUM('Test Sample Data'!M$3:M$98)&gt;10,IF(AND(ISNUMBER('Test Sample Data'!M414),'Test Sample Data'!M414&lt;$B$1,'Test Sample Data'!M414&gt;0),'Test Sample Data'!M414,$B$1),"")</f>
        <v/>
      </c>
      <c r="N415" s="17" t="str">
        <f>'Gene Table'!E414</f>
        <v>mmu-miR-467e-3p</v>
      </c>
      <c r="O415" s="17" t="str">
        <f>'Gene Table'!B414</f>
        <v>B04</v>
      </c>
      <c r="P415" s="17" t="str">
        <f>IF(SUM('Control Sample Data'!D$3:D$98)&gt;10,IF(AND(ISNUMBER('Control Sample Data'!D414),'Control Sample Data'!D414&lt;$B$1,'Control Sample Data'!D414&gt;0),'Control Sample Data'!D414,$B$1),"")</f>
        <v/>
      </c>
      <c r="Q415" s="17" t="str">
        <f>IF(SUM('Control Sample Data'!E$3:E$98)&gt;10,IF(AND(ISNUMBER('Control Sample Data'!E414),'Control Sample Data'!E414&lt;$B$1,'Control Sample Data'!E414&gt;0),'Control Sample Data'!E414,$B$1),"")</f>
        <v/>
      </c>
      <c r="R415" s="17" t="str">
        <f>IF(SUM('Control Sample Data'!F$3:F$98)&gt;10,IF(AND(ISNUMBER('Control Sample Data'!F414),'Control Sample Data'!F414&lt;$B$1,'Control Sample Data'!F414&gt;0),'Control Sample Data'!F414,$B$1),"")</f>
        <v/>
      </c>
      <c r="S415" s="17" t="str">
        <f>IF(SUM('Control Sample Data'!G$3:G$98)&gt;10,IF(AND(ISNUMBER('Control Sample Data'!G414),'Control Sample Data'!G414&lt;$B$1,'Control Sample Data'!G414&gt;0),'Control Sample Data'!G414,$B$1),"")</f>
        <v/>
      </c>
      <c r="T415" s="17" t="str">
        <f>IF(SUM('Control Sample Data'!H$3:H$98)&gt;10,IF(AND(ISNUMBER('Control Sample Data'!H414),'Control Sample Data'!H414&lt;$B$1,'Control Sample Data'!H414&gt;0),'Control Sample Data'!H414,$B$1),"")</f>
        <v/>
      </c>
      <c r="U415" s="17" t="str">
        <f>IF(SUM('Control Sample Data'!I$3:I$98)&gt;10,IF(AND(ISNUMBER('Control Sample Data'!I414),'Control Sample Data'!I414&lt;$B$1,'Control Sample Data'!I414&gt;0),'Control Sample Data'!I414,$B$1),"")</f>
        <v/>
      </c>
      <c r="V415" s="17" t="str">
        <f>IF(SUM('Control Sample Data'!J$3:J$98)&gt;10,IF(AND(ISNUMBER('Control Sample Data'!J414),'Control Sample Data'!J414&lt;$B$1,'Control Sample Data'!J414&gt;0),'Control Sample Data'!J414,$B$1),"")</f>
        <v/>
      </c>
      <c r="W415" s="17" t="str">
        <f>IF(SUM('Control Sample Data'!K$3:K$98)&gt;10,IF(AND(ISNUMBER('Control Sample Data'!K414),'Control Sample Data'!K414&lt;$B$1,'Control Sample Data'!K414&gt;0),'Control Sample Data'!K414,$B$1),"")</f>
        <v/>
      </c>
      <c r="X415" s="17" t="str">
        <f>IF(SUM('Control Sample Data'!L$3:L$98)&gt;10,IF(AND(ISNUMBER('Control Sample Data'!L414),'Control Sample Data'!L414&lt;$B$1,'Control Sample Data'!L414&gt;0),'Control Sample Data'!L414,$B$1),"")</f>
        <v/>
      </c>
      <c r="Y415" s="17" t="str">
        <f>IF(SUM('Control Sample Data'!M$3:M$98)&gt;10,IF(AND(ISNUMBER('Control Sample Data'!M414),'Control Sample Data'!M414&lt;$B$1,'Control Sample Data'!M414&gt;0),'Control Sample Data'!M414,$B$1),"")</f>
        <v/>
      </c>
      <c r="AT415" s="36" t="str">
        <f t="shared" si="282"/>
        <v/>
      </c>
      <c r="AU415" s="36" t="str">
        <f t="shared" si="283"/>
        <v/>
      </c>
      <c r="AV415" s="36" t="str">
        <f t="shared" si="284"/>
        <v/>
      </c>
      <c r="AW415" s="36" t="str">
        <f t="shared" si="285"/>
        <v/>
      </c>
      <c r="AX415" s="36" t="str">
        <f t="shared" si="286"/>
        <v/>
      </c>
      <c r="AY415" s="36" t="str">
        <f t="shared" si="287"/>
        <v/>
      </c>
      <c r="AZ415" s="36" t="str">
        <f t="shared" si="288"/>
        <v/>
      </c>
      <c r="BA415" s="36" t="str">
        <f t="shared" si="289"/>
        <v/>
      </c>
      <c r="BB415" s="36" t="str">
        <f t="shared" si="290"/>
        <v/>
      </c>
      <c r="BC415" s="36" t="str">
        <f t="shared" si="291"/>
        <v/>
      </c>
      <c r="BD415" s="36" t="str">
        <f t="shared" si="292"/>
        <v/>
      </c>
      <c r="BE415" s="36" t="str">
        <f t="shared" si="293"/>
        <v/>
      </c>
      <c r="BF415" s="36" t="str">
        <f t="shared" si="294"/>
        <v/>
      </c>
      <c r="BG415" s="36" t="str">
        <f t="shared" si="295"/>
        <v/>
      </c>
      <c r="BH415" s="36" t="str">
        <f t="shared" si="296"/>
        <v/>
      </c>
      <c r="BI415" s="36" t="str">
        <f t="shared" si="297"/>
        <v/>
      </c>
      <c r="BJ415" s="36" t="str">
        <f t="shared" si="298"/>
        <v/>
      </c>
      <c r="BK415" s="36" t="str">
        <f t="shared" si="299"/>
        <v/>
      </c>
      <c r="BL415" s="36" t="str">
        <f t="shared" si="300"/>
        <v/>
      </c>
      <c r="BM415" s="36" t="str">
        <f t="shared" si="301"/>
        <v/>
      </c>
      <c r="BN415" s="38" t="e">
        <f t="shared" si="260"/>
        <v>#DIV/0!</v>
      </c>
      <c r="BO415" s="38" t="e">
        <f t="shared" si="261"/>
        <v>#DIV/0!</v>
      </c>
      <c r="BP415" s="39" t="str">
        <f t="shared" si="262"/>
        <v/>
      </c>
      <c r="BQ415" s="39" t="str">
        <f t="shared" si="263"/>
        <v/>
      </c>
      <c r="BR415" s="39" t="str">
        <f t="shared" si="264"/>
        <v/>
      </c>
      <c r="BS415" s="39" t="str">
        <f t="shared" si="265"/>
        <v/>
      </c>
      <c r="BT415" s="39" t="str">
        <f t="shared" si="266"/>
        <v/>
      </c>
      <c r="BU415" s="39" t="str">
        <f t="shared" si="267"/>
        <v/>
      </c>
      <c r="BV415" s="39" t="str">
        <f t="shared" si="268"/>
        <v/>
      </c>
      <c r="BW415" s="39" t="str">
        <f t="shared" si="269"/>
        <v/>
      </c>
      <c r="BX415" s="39" t="str">
        <f t="shared" si="270"/>
        <v/>
      </c>
      <c r="BY415" s="39" t="str">
        <f t="shared" si="271"/>
        <v/>
      </c>
      <c r="BZ415" s="39" t="str">
        <f t="shared" si="272"/>
        <v/>
      </c>
      <c r="CA415" s="39" t="str">
        <f t="shared" si="273"/>
        <v/>
      </c>
      <c r="CB415" s="39" t="str">
        <f t="shared" si="274"/>
        <v/>
      </c>
      <c r="CC415" s="39" t="str">
        <f t="shared" si="275"/>
        <v/>
      </c>
      <c r="CD415" s="39" t="str">
        <f t="shared" si="276"/>
        <v/>
      </c>
      <c r="CE415" s="39" t="str">
        <f t="shared" si="277"/>
        <v/>
      </c>
      <c r="CF415" s="39" t="str">
        <f t="shared" si="278"/>
        <v/>
      </c>
      <c r="CG415" s="39" t="str">
        <f t="shared" si="279"/>
        <v/>
      </c>
      <c r="CH415" s="39" t="str">
        <f t="shared" si="280"/>
        <v/>
      </c>
      <c r="CI415" s="39" t="str">
        <f t="shared" si="281"/>
        <v/>
      </c>
    </row>
    <row r="416" spans="1:87">
      <c r="A416" s="18"/>
      <c r="B416" s="15" t="str">
        <f>'Gene Table'!E415</f>
        <v>mmu-miR-669a-5p</v>
      </c>
      <c r="C416" s="15" t="str">
        <f>'Gene Table'!B415</f>
        <v>B05</v>
      </c>
      <c r="D416" s="16" t="str">
        <f>IF(SUM('Test Sample Data'!D$3:D$98)&gt;10,IF(AND(ISNUMBER('Test Sample Data'!D415),'Test Sample Data'!D415&lt;$B$1,'Test Sample Data'!D415&gt;0),'Test Sample Data'!D415,$B$1),"")</f>
        <v/>
      </c>
      <c r="E416" s="17" t="str">
        <f>IF(SUM('Test Sample Data'!E$3:E$98)&gt;10,IF(AND(ISNUMBER('Test Sample Data'!E415),'Test Sample Data'!E415&lt;$B$1,'Test Sample Data'!E415&gt;0),'Test Sample Data'!E415,$B$1),"")</f>
        <v/>
      </c>
      <c r="F416" s="17" t="str">
        <f>IF(SUM('Test Sample Data'!F$3:F$98)&gt;10,IF(AND(ISNUMBER('Test Sample Data'!F415),'Test Sample Data'!F415&lt;$B$1,'Test Sample Data'!F415&gt;0),'Test Sample Data'!F415,$B$1),"")</f>
        <v/>
      </c>
      <c r="G416" s="17" t="str">
        <f>IF(SUM('Test Sample Data'!G$3:G$98)&gt;10,IF(AND(ISNUMBER('Test Sample Data'!G415),'Test Sample Data'!G415&lt;$B$1,'Test Sample Data'!G415&gt;0),'Test Sample Data'!G415,$B$1),"")</f>
        <v/>
      </c>
      <c r="H416" s="17" t="str">
        <f>IF(SUM('Test Sample Data'!H$3:H$98)&gt;10,IF(AND(ISNUMBER('Test Sample Data'!H415),'Test Sample Data'!H415&lt;$B$1,'Test Sample Data'!H415&gt;0),'Test Sample Data'!H415,$B$1),"")</f>
        <v/>
      </c>
      <c r="I416" s="17" t="str">
        <f>IF(SUM('Test Sample Data'!I$3:I$98)&gt;10,IF(AND(ISNUMBER('Test Sample Data'!I415),'Test Sample Data'!I415&lt;$B$1,'Test Sample Data'!I415&gt;0),'Test Sample Data'!I415,$B$1),"")</f>
        <v/>
      </c>
      <c r="J416" s="17" t="str">
        <f>IF(SUM('Test Sample Data'!J$3:J$98)&gt;10,IF(AND(ISNUMBER('Test Sample Data'!J415),'Test Sample Data'!J415&lt;$B$1,'Test Sample Data'!J415&gt;0),'Test Sample Data'!J415,$B$1),"")</f>
        <v/>
      </c>
      <c r="K416" s="17" t="str">
        <f>IF(SUM('Test Sample Data'!K$3:K$98)&gt;10,IF(AND(ISNUMBER('Test Sample Data'!K415),'Test Sample Data'!K415&lt;$B$1,'Test Sample Data'!K415&gt;0),'Test Sample Data'!K415,$B$1),"")</f>
        <v/>
      </c>
      <c r="L416" s="17" t="str">
        <f>IF(SUM('Test Sample Data'!L$3:L$98)&gt;10,IF(AND(ISNUMBER('Test Sample Data'!L415),'Test Sample Data'!L415&lt;$B$1,'Test Sample Data'!L415&gt;0),'Test Sample Data'!L415,$B$1),"")</f>
        <v/>
      </c>
      <c r="M416" s="17" t="str">
        <f>IF(SUM('Test Sample Data'!M$3:M$98)&gt;10,IF(AND(ISNUMBER('Test Sample Data'!M415),'Test Sample Data'!M415&lt;$B$1,'Test Sample Data'!M415&gt;0),'Test Sample Data'!M415,$B$1),"")</f>
        <v/>
      </c>
      <c r="N416" s="17" t="str">
        <f>'Gene Table'!E415</f>
        <v>mmu-miR-669a-5p</v>
      </c>
      <c r="O416" s="17" t="str">
        <f>'Gene Table'!B415</f>
        <v>B05</v>
      </c>
      <c r="P416" s="17" t="str">
        <f>IF(SUM('Control Sample Data'!D$3:D$98)&gt;10,IF(AND(ISNUMBER('Control Sample Data'!D415),'Control Sample Data'!D415&lt;$B$1,'Control Sample Data'!D415&gt;0),'Control Sample Data'!D415,$B$1),"")</f>
        <v/>
      </c>
      <c r="Q416" s="17" t="str">
        <f>IF(SUM('Control Sample Data'!E$3:E$98)&gt;10,IF(AND(ISNUMBER('Control Sample Data'!E415),'Control Sample Data'!E415&lt;$B$1,'Control Sample Data'!E415&gt;0),'Control Sample Data'!E415,$B$1),"")</f>
        <v/>
      </c>
      <c r="R416" s="17" t="str">
        <f>IF(SUM('Control Sample Data'!F$3:F$98)&gt;10,IF(AND(ISNUMBER('Control Sample Data'!F415),'Control Sample Data'!F415&lt;$B$1,'Control Sample Data'!F415&gt;0),'Control Sample Data'!F415,$B$1),"")</f>
        <v/>
      </c>
      <c r="S416" s="17" t="str">
        <f>IF(SUM('Control Sample Data'!G$3:G$98)&gt;10,IF(AND(ISNUMBER('Control Sample Data'!G415),'Control Sample Data'!G415&lt;$B$1,'Control Sample Data'!G415&gt;0),'Control Sample Data'!G415,$B$1),"")</f>
        <v/>
      </c>
      <c r="T416" s="17" t="str">
        <f>IF(SUM('Control Sample Data'!H$3:H$98)&gt;10,IF(AND(ISNUMBER('Control Sample Data'!H415),'Control Sample Data'!H415&lt;$B$1,'Control Sample Data'!H415&gt;0),'Control Sample Data'!H415,$B$1),"")</f>
        <v/>
      </c>
      <c r="U416" s="17" t="str">
        <f>IF(SUM('Control Sample Data'!I$3:I$98)&gt;10,IF(AND(ISNUMBER('Control Sample Data'!I415),'Control Sample Data'!I415&lt;$B$1,'Control Sample Data'!I415&gt;0),'Control Sample Data'!I415,$B$1),"")</f>
        <v/>
      </c>
      <c r="V416" s="17" t="str">
        <f>IF(SUM('Control Sample Data'!J$3:J$98)&gt;10,IF(AND(ISNUMBER('Control Sample Data'!J415),'Control Sample Data'!J415&lt;$B$1,'Control Sample Data'!J415&gt;0),'Control Sample Data'!J415,$B$1),"")</f>
        <v/>
      </c>
      <c r="W416" s="17" t="str">
        <f>IF(SUM('Control Sample Data'!K$3:K$98)&gt;10,IF(AND(ISNUMBER('Control Sample Data'!K415),'Control Sample Data'!K415&lt;$B$1,'Control Sample Data'!K415&gt;0),'Control Sample Data'!K415,$B$1),"")</f>
        <v/>
      </c>
      <c r="X416" s="17" t="str">
        <f>IF(SUM('Control Sample Data'!L$3:L$98)&gt;10,IF(AND(ISNUMBER('Control Sample Data'!L415),'Control Sample Data'!L415&lt;$B$1,'Control Sample Data'!L415&gt;0),'Control Sample Data'!L415,$B$1),"")</f>
        <v/>
      </c>
      <c r="Y416" s="17" t="str">
        <f>IF(SUM('Control Sample Data'!M$3:M$98)&gt;10,IF(AND(ISNUMBER('Control Sample Data'!M415),'Control Sample Data'!M415&lt;$B$1,'Control Sample Data'!M415&gt;0),'Control Sample Data'!M415,$B$1),"")</f>
        <v/>
      </c>
      <c r="AT416" s="36" t="str">
        <f t="shared" si="282"/>
        <v/>
      </c>
      <c r="AU416" s="36" t="str">
        <f t="shared" si="283"/>
        <v/>
      </c>
      <c r="AV416" s="36" t="str">
        <f t="shared" si="284"/>
        <v/>
      </c>
      <c r="AW416" s="36" t="str">
        <f t="shared" si="285"/>
        <v/>
      </c>
      <c r="AX416" s="36" t="str">
        <f t="shared" si="286"/>
        <v/>
      </c>
      <c r="AY416" s="36" t="str">
        <f t="shared" si="287"/>
        <v/>
      </c>
      <c r="AZ416" s="36" t="str">
        <f t="shared" si="288"/>
        <v/>
      </c>
      <c r="BA416" s="36" t="str">
        <f t="shared" si="289"/>
        <v/>
      </c>
      <c r="BB416" s="36" t="str">
        <f t="shared" si="290"/>
        <v/>
      </c>
      <c r="BC416" s="36" t="str">
        <f t="shared" si="291"/>
        <v/>
      </c>
      <c r="BD416" s="36" t="str">
        <f t="shared" si="292"/>
        <v/>
      </c>
      <c r="BE416" s="36" t="str">
        <f t="shared" si="293"/>
        <v/>
      </c>
      <c r="BF416" s="36" t="str">
        <f t="shared" si="294"/>
        <v/>
      </c>
      <c r="BG416" s="36" t="str">
        <f t="shared" si="295"/>
        <v/>
      </c>
      <c r="BH416" s="36" t="str">
        <f t="shared" si="296"/>
        <v/>
      </c>
      <c r="BI416" s="36" t="str">
        <f t="shared" si="297"/>
        <v/>
      </c>
      <c r="BJ416" s="36" t="str">
        <f t="shared" si="298"/>
        <v/>
      </c>
      <c r="BK416" s="36" t="str">
        <f t="shared" si="299"/>
        <v/>
      </c>
      <c r="BL416" s="36" t="str">
        <f t="shared" si="300"/>
        <v/>
      </c>
      <c r="BM416" s="36" t="str">
        <f t="shared" si="301"/>
        <v/>
      </c>
      <c r="BN416" s="38" t="e">
        <f t="shared" si="260"/>
        <v>#DIV/0!</v>
      </c>
      <c r="BO416" s="38" t="e">
        <f t="shared" si="261"/>
        <v>#DIV/0!</v>
      </c>
      <c r="BP416" s="39" t="str">
        <f t="shared" si="262"/>
        <v/>
      </c>
      <c r="BQ416" s="39" t="str">
        <f t="shared" si="263"/>
        <v/>
      </c>
      <c r="BR416" s="39" t="str">
        <f t="shared" si="264"/>
        <v/>
      </c>
      <c r="BS416" s="39" t="str">
        <f t="shared" si="265"/>
        <v/>
      </c>
      <c r="BT416" s="39" t="str">
        <f t="shared" si="266"/>
        <v/>
      </c>
      <c r="BU416" s="39" t="str">
        <f t="shared" si="267"/>
        <v/>
      </c>
      <c r="BV416" s="39" t="str">
        <f t="shared" si="268"/>
        <v/>
      </c>
      <c r="BW416" s="39" t="str">
        <f t="shared" si="269"/>
        <v/>
      </c>
      <c r="BX416" s="39" t="str">
        <f t="shared" si="270"/>
        <v/>
      </c>
      <c r="BY416" s="39" t="str">
        <f t="shared" si="271"/>
        <v/>
      </c>
      <c r="BZ416" s="39" t="str">
        <f t="shared" si="272"/>
        <v/>
      </c>
      <c r="CA416" s="39" t="str">
        <f t="shared" si="273"/>
        <v/>
      </c>
      <c r="CB416" s="39" t="str">
        <f t="shared" si="274"/>
        <v/>
      </c>
      <c r="CC416" s="39" t="str">
        <f t="shared" si="275"/>
        <v/>
      </c>
      <c r="CD416" s="39" t="str">
        <f t="shared" si="276"/>
        <v/>
      </c>
      <c r="CE416" s="39" t="str">
        <f t="shared" si="277"/>
        <v/>
      </c>
      <c r="CF416" s="39" t="str">
        <f t="shared" si="278"/>
        <v/>
      </c>
      <c r="CG416" s="39" t="str">
        <f t="shared" si="279"/>
        <v/>
      </c>
      <c r="CH416" s="39" t="str">
        <f t="shared" si="280"/>
        <v/>
      </c>
      <c r="CI416" s="39" t="str">
        <f t="shared" si="281"/>
        <v/>
      </c>
    </row>
    <row r="417" spans="1:87">
      <c r="A417" s="18"/>
      <c r="B417" s="15" t="str">
        <f>'Gene Table'!E416</f>
        <v>mmu-miR-470-3p</v>
      </c>
      <c r="C417" s="15" t="str">
        <f>'Gene Table'!B416</f>
        <v>B06</v>
      </c>
      <c r="D417" s="16" t="str">
        <f>IF(SUM('Test Sample Data'!D$3:D$98)&gt;10,IF(AND(ISNUMBER('Test Sample Data'!D416),'Test Sample Data'!D416&lt;$B$1,'Test Sample Data'!D416&gt;0),'Test Sample Data'!D416,$B$1),"")</f>
        <v/>
      </c>
      <c r="E417" s="17" t="str">
        <f>IF(SUM('Test Sample Data'!E$3:E$98)&gt;10,IF(AND(ISNUMBER('Test Sample Data'!E416),'Test Sample Data'!E416&lt;$B$1,'Test Sample Data'!E416&gt;0),'Test Sample Data'!E416,$B$1),"")</f>
        <v/>
      </c>
      <c r="F417" s="17" t="str">
        <f>IF(SUM('Test Sample Data'!F$3:F$98)&gt;10,IF(AND(ISNUMBER('Test Sample Data'!F416),'Test Sample Data'!F416&lt;$B$1,'Test Sample Data'!F416&gt;0),'Test Sample Data'!F416,$B$1),"")</f>
        <v/>
      </c>
      <c r="G417" s="17" t="str">
        <f>IF(SUM('Test Sample Data'!G$3:G$98)&gt;10,IF(AND(ISNUMBER('Test Sample Data'!G416),'Test Sample Data'!G416&lt;$B$1,'Test Sample Data'!G416&gt;0),'Test Sample Data'!G416,$B$1),"")</f>
        <v/>
      </c>
      <c r="H417" s="17" t="str">
        <f>IF(SUM('Test Sample Data'!H$3:H$98)&gt;10,IF(AND(ISNUMBER('Test Sample Data'!H416),'Test Sample Data'!H416&lt;$B$1,'Test Sample Data'!H416&gt;0),'Test Sample Data'!H416,$B$1),"")</f>
        <v/>
      </c>
      <c r="I417" s="17" t="str">
        <f>IF(SUM('Test Sample Data'!I$3:I$98)&gt;10,IF(AND(ISNUMBER('Test Sample Data'!I416),'Test Sample Data'!I416&lt;$B$1,'Test Sample Data'!I416&gt;0),'Test Sample Data'!I416,$B$1),"")</f>
        <v/>
      </c>
      <c r="J417" s="17" t="str">
        <f>IF(SUM('Test Sample Data'!J$3:J$98)&gt;10,IF(AND(ISNUMBER('Test Sample Data'!J416),'Test Sample Data'!J416&lt;$B$1,'Test Sample Data'!J416&gt;0),'Test Sample Data'!J416,$B$1),"")</f>
        <v/>
      </c>
      <c r="K417" s="17" t="str">
        <f>IF(SUM('Test Sample Data'!K$3:K$98)&gt;10,IF(AND(ISNUMBER('Test Sample Data'!K416),'Test Sample Data'!K416&lt;$B$1,'Test Sample Data'!K416&gt;0),'Test Sample Data'!K416,$B$1),"")</f>
        <v/>
      </c>
      <c r="L417" s="17" t="str">
        <f>IF(SUM('Test Sample Data'!L$3:L$98)&gt;10,IF(AND(ISNUMBER('Test Sample Data'!L416),'Test Sample Data'!L416&lt;$B$1,'Test Sample Data'!L416&gt;0),'Test Sample Data'!L416,$B$1),"")</f>
        <v/>
      </c>
      <c r="M417" s="17" t="str">
        <f>IF(SUM('Test Sample Data'!M$3:M$98)&gt;10,IF(AND(ISNUMBER('Test Sample Data'!M416),'Test Sample Data'!M416&lt;$B$1,'Test Sample Data'!M416&gt;0),'Test Sample Data'!M416,$B$1),"")</f>
        <v/>
      </c>
      <c r="N417" s="17" t="str">
        <f>'Gene Table'!E416</f>
        <v>mmu-miR-470-3p</v>
      </c>
      <c r="O417" s="17" t="str">
        <f>'Gene Table'!B416</f>
        <v>B06</v>
      </c>
      <c r="P417" s="17" t="str">
        <f>IF(SUM('Control Sample Data'!D$3:D$98)&gt;10,IF(AND(ISNUMBER('Control Sample Data'!D416),'Control Sample Data'!D416&lt;$B$1,'Control Sample Data'!D416&gt;0),'Control Sample Data'!D416,$B$1),"")</f>
        <v/>
      </c>
      <c r="Q417" s="17" t="str">
        <f>IF(SUM('Control Sample Data'!E$3:E$98)&gt;10,IF(AND(ISNUMBER('Control Sample Data'!E416),'Control Sample Data'!E416&lt;$B$1,'Control Sample Data'!E416&gt;0),'Control Sample Data'!E416,$B$1),"")</f>
        <v/>
      </c>
      <c r="R417" s="17" t="str">
        <f>IF(SUM('Control Sample Data'!F$3:F$98)&gt;10,IF(AND(ISNUMBER('Control Sample Data'!F416),'Control Sample Data'!F416&lt;$B$1,'Control Sample Data'!F416&gt;0),'Control Sample Data'!F416,$B$1),"")</f>
        <v/>
      </c>
      <c r="S417" s="17" t="str">
        <f>IF(SUM('Control Sample Data'!G$3:G$98)&gt;10,IF(AND(ISNUMBER('Control Sample Data'!G416),'Control Sample Data'!G416&lt;$B$1,'Control Sample Data'!G416&gt;0),'Control Sample Data'!G416,$B$1),"")</f>
        <v/>
      </c>
      <c r="T417" s="17" t="str">
        <f>IF(SUM('Control Sample Data'!H$3:H$98)&gt;10,IF(AND(ISNUMBER('Control Sample Data'!H416),'Control Sample Data'!H416&lt;$B$1,'Control Sample Data'!H416&gt;0),'Control Sample Data'!H416,$B$1),"")</f>
        <v/>
      </c>
      <c r="U417" s="17" t="str">
        <f>IF(SUM('Control Sample Data'!I$3:I$98)&gt;10,IF(AND(ISNUMBER('Control Sample Data'!I416),'Control Sample Data'!I416&lt;$B$1,'Control Sample Data'!I416&gt;0),'Control Sample Data'!I416,$B$1),"")</f>
        <v/>
      </c>
      <c r="V417" s="17" t="str">
        <f>IF(SUM('Control Sample Data'!J$3:J$98)&gt;10,IF(AND(ISNUMBER('Control Sample Data'!J416),'Control Sample Data'!J416&lt;$B$1,'Control Sample Data'!J416&gt;0),'Control Sample Data'!J416,$B$1),"")</f>
        <v/>
      </c>
      <c r="W417" s="17" t="str">
        <f>IF(SUM('Control Sample Data'!K$3:K$98)&gt;10,IF(AND(ISNUMBER('Control Sample Data'!K416),'Control Sample Data'!K416&lt;$B$1,'Control Sample Data'!K416&gt;0),'Control Sample Data'!K416,$B$1),"")</f>
        <v/>
      </c>
      <c r="X417" s="17" t="str">
        <f>IF(SUM('Control Sample Data'!L$3:L$98)&gt;10,IF(AND(ISNUMBER('Control Sample Data'!L416),'Control Sample Data'!L416&lt;$B$1,'Control Sample Data'!L416&gt;0),'Control Sample Data'!L416,$B$1),"")</f>
        <v/>
      </c>
      <c r="Y417" s="17" t="str">
        <f>IF(SUM('Control Sample Data'!M$3:M$98)&gt;10,IF(AND(ISNUMBER('Control Sample Data'!M416),'Control Sample Data'!M416&lt;$B$1,'Control Sample Data'!M416&gt;0),'Control Sample Data'!M416,$B$1),"")</f>
        <v/>
      </c>
      <c r="AT417" s="36" t="str">
        <f t="shared" si="282"/>
        <v/>
      </c>
      <c r="AU417" s="36" t="str">
        <f t="shared" si="283"/>
        <v/>
      </c>
      <c r="AV417" s="36" t="str">
        <f t="shared" si="284"/>
        <v/>
      </c>
      <c r="AW417" s="36" t="str">
        <f t="shared" si="285"/>
        <v/>
      </c>
      <c r="AX417" s="36" t="str">
        <f t="shared" si="286"/>
        <v/>
      </c>
      <c r="AY417" s="36" t="str">
        <f t="shared" si="287"/>
        <v/>
      </c>
      <c r="AZ417" s="36" t="str">
        <f t="shared" si="288"/>
        <v/>
      </c>
      <c r="BA417" s="36" t="str">
        <f t="shared" si="289"/>
        <v/>
      </c>
      <c r="BB417" s="36" t="str">
        <f t="shared" si="290"/>
        <v/>
      </c>
      <c r="BC417" s="36" t="str">
        <f t="shared" si="291"/>
        <v/>
      </c>
      <c r="BD417" s="36" t="str">
        <f t="shared" si="292"/>
        <v/>
      </c>
      <c r="BE417" s="36" t="str">
        <f t="shared" si="293"/>
        <v/>
      </c>
      <c r="BF417" s="36" t="str">
        <f t="shared" si="294"/>
        <v/>
      </c>
      <c r="BG417" s="36" t="str">
        <f t="shared" si="295"/>
        <v/>
      </c>
      <c r="BH417" s="36" t="str">
        <f t="shared" si="296"/>
        <v/>
      </c>
      <c r="BI417" s="36" t="str">
        <f t="shared" si="297"/>
        <v/>
      </c>
      <c r="BJ417" s="36" t="str">
        <f t="shared" si="298"/>
        <v/>
      </c>
      <c r="BK417" s="36" t="str">
        <f t="shared" si="299"/>
        <v/>
      </c>
      <c r="BL417" s="36" t="str">
        <f t="shared" si="300"/>
        <v/>
      </c>
      <c r="BM417" s="36" t="str">
        <f t="shared" si="301"/>
        <v/>
      </c>
      <c r="BN417" s="38" t="e">
        <f t="shared" si="260"/>
        <v>#DIV/0!</v>
      </c>
      <c r="BO417" s="38" t="e">
        <f t="shared" si="261"/>
        <v>#DIV/0!</v>
      </c>
      <c r="BP417" s="39" t="str">
        <f t="shared" si="262"/>
        <v/>
      </c>
      <c r="BQ417" s="39" t="str">
        <f t="shared" si="263"/>
        <v/>
      </c>
      <c r="BR417" s="39" t="str">
        <f t="shared" si="264"/>
        <v/>
      </c>
      <c r="BS417" s="39" t="str">
        <f t="shared" si="265"/>
        <v/>
      </c>
      <c r="BT417" s="39" t="str">
        <f t="shared" si="266"/>
        <v/>
      </c>
      <c r="BU417" s="39" t="str">
        <f t="shared" si="267"/>
        <v/>
      </c>
      <c r="BV417" s="39" t="str">
        <f t="shared" si="268"/>
        <v/>
      </c>
      <c r="BW417" s="39" t="str">
        <f t="shared" si="269"/>
        <v/>
      </c>
      <c r="BX417" s="39" t="str">
        <f t="shared" si="270"/>
        <v/>
      </c>
      <c r="BY417" s="39" t="str">
        <f t="shared" si="271"/>
        <v/>
      </c>
      <c r="BZ417" s="39" t="str">
        <f t="shared" si="272"/>
        <v/>
      </c>
      <c r="CA417" s="39" t="str">
        <f t="shared" si="273"/>
        <v/>
      </c>
      <c r="CB417" s="39" t="str">
        <f t="shared" si="274"/>
        <v/>
      </c>
      <c r="CC417" s="39" t="str">
        <f t="shared" si="275"/>
        <v/>
      </c>
      <c r="CD417" s="39" t="str">
        <f t="shared" si="276"/>
        <v/>
      </c>
      <c r="CE417" s="39" t="str">
        <f t="shared" si="277"/>
        <v/>
      </c>
      <c r="CF417" s="39" t="str">
        <f t="shared" si="278"/>
        <v/>
      </c>
      <c r="CG417" s="39" t="str">
        <f t="shared" si="279"/>
        <v/>
      </c>
      <c r="CH417" s="39" t="str">
        <f t="shared" si="280"/>
        <v/>
      </c>
      <c r="CI417" s="39" t="str">
        <f t="shared" si="281"/>
        <v/>
      </c>
    </row>
    <row r="418" spans="1:87">
      <c r="A418" s="18"/>
      <c r="B418" s="15" t="str">
        <f>'Gene Table'!E417</f>
        <v>mmu-miR-1982.2</v>
      </c>
      <c r="C418" s="15" t="str">
        <f>'Gene Table'!B417</f>
        <v>B07</v>
      </c>
      <c r="D418" s="16" t="str">
        <f>IF(SUM('Test Sample Data'!D$3:D$98)&gt;10,IF(AND(ISNUMBER('Test Sample Data'!D417),'Test Sample Data'!D417&lt;$B$1,'Test Sample Data'!D417&gt;0),'Test Sample Data'!D417,$B$1),"")</f>
        <v/>
      </c>
      <c r="E418" s="17" t="str">
        <f>IF(SUM('Test Sample Data'!E$3:E$98)&gt;10,IF(AND(ISNUMBER('Test Sample Data'!E417),'Test Sample Data'!E417&lt;$B$1,'Test Sample Data'!E417&gt;0),'Test Sample Data'!E417,$B$1),"")</f>
        <v/>
      </c>
      <c r="F418" s="17" t="str">
        <f>IF(SUM('Test Sample Data'!F$3:F$98)&gt;10,IF(AND(ISNUMBER('Test Sample Data'!F417),'Test Sample Data'!F417&lt;$B$1,'Test Sample Data'!F417&gt;0),'Test Sample Data'!F417,$B$1),"")</f>
        <v/>
      </c>
      <c r="G418" s="17" t="str">
        <f>IF(SUM('Test Sample Data'!G$3:G$98)&gt;10,IF(AND(ISNUMBER('Test Sample Data'!G417),'Test Sample Data'!G417&lt;$B$1,'Test Sample Data'!G417&gt;0),'Test Sample Data'!G417,$B$1),"")</f>
        <v/>
      </c>
      <c r="H418" s="17" t="str">
        <f>IF(SUM('Test Sample Data'!H$3:H$98)&gt;10,IF(AND(ISNUMBER('Test Sample Data'!H417),'Test Sample Data'!H417&lt;$B$1,'Test Sample Data'!H417&gt;0),'Test Sample Data'!H417,$B$1),"")</f>
        <v/>
      </c>
      <c r="I418" s="17" t="str">
        <f>IF(SUM('Test Sample Data'!I$3:I$98)&gt;10,IF(AND(ISNUMBER('Test Sample Data'!I417),'Test Sample Data'!I417&lt;$B$1,'Test Sample Data'!I417&gt;0),'Test Sample Data'!I417,$B$1),"")</f>
        <v/>
      </c>
      <c r="J418" s="17" t="str">
        <f>IF(SUM('Test Sample Data'!J$3:J$98)&gt;10,IF(AND(ISNUMBER('Test Sample Data'!J417),'Test Sample Data'!J417&lt;$B$1,'Test Sample Data'!J417&gt;0),'Test Sample Data'!J417,$B$1),"")</f>
        <v/>
      </c>
      <c r="K418" s="17" t="str">
        <f>IF(SUM('Test Sample Data'!K$3:K$98)&gt;10,IF(AND(ISNUMBER('Test Sample Data'!K417),'Test Sample Data'!K417&lt;$B$1,'Test Sample Data'!K417&gt;0),'Test Sample Data'!K417,$B$1),"")</f>
        <v/>
      </c>
      <c r="L418" s="17" t="str">
        <f>IF(SUM('Test Sample Data'!L$3:L$98)&gt;10,IF(AND(ISNUMBER('Test Sample Data'!L417),'Test Sample Data'!L417&lt;$B$1,'Test Sample Data'!L417&gt;0),'Test Sample Data'!L417,$B$1),"")</f>
        <v/>
      </c>
      <c r="M418" s="17" t="str">
        <f>IF(SUM('Test Sample Data'!M$3:M$98)&gt;10,IF(AND(ISNUMBER('Test Sample Data'!M417),'Test Sample Data'!M417&lt;$B$1,'Test Sample Data'!M417&gt;0),'Test Sample Data'!M417,$B$1),"")</f>
        <v/>
      </c>
      <c r="N418" s="17" t="str">
        <f>'Gene Table'!E417</f>
        <v>mmu-miR-1982.2</v>
      </c>
      <c r="O418" s="17" t="str">
        <f>'Gene Table'!B417</f>
        <v>B07</v>
      </c>
      <c r="P418" s="17" t="str">
        <f>IF(SUM('Control Sample Data'!D$3:D$98)&gt;10,IF(AND(ISNUMBER('Control Sample Data'!D417),'Control Sample Data'!D417&lt;$B$1,'Control Sample Data'!D417&gt;0),'Control Sample Data'!D417,$B$1),"")</f>
        <v/>
      </c>
      <c r="Q418" s="17" t="str">
        <f>IF(SUM('Control Sample Data'!E$3:E$98)&gt;10,IF(AND(ISNUMBER('Control Sample Data'!E417),'Control Sample Data'!E417&lt;$B$1,'Control Sample Data'!E417&gt;0),'Control Sample Data'!E417,$B$1),"")</f>
        <v/>
      </c>
      <c r="R418" s="17" t="str">
        <f>IF(SUM('Control Sample Data'!F$3:F$98)&gt;10,IF(AND(ISNUMBER('Control Sample Data'!F417),'Control Sample Data'!F417&lt;$B$1,'Control Sample Data'!F417&gt;0),'Control Sample Data'!F417,$B$1),"")</f>
        <v/>
      </c>
      <c r="S418" s="17" t="str">
        <f>IF(SUM('Control Sample Data'!G$3:G$98)&gt;10,IF(AND(ISNUMBER('Control Sample Data'!G417),'Control Sample Data'!G417&lt;$B$1,'Control Sample Data'!G417&gt;0),'Control Sample Data'!G417,$B$1),"")</f>
        <v/>
      </c>
      <c r="T418" s="17" t="str">
        <f>IF(SUM('Control Sample Data'!H$3:H$98)&gt;10,IF(AND(ISNUMBER('Control Sample Data'!H417),'Control Sample Data'!H417&lt;$B$1,'Control Sample Data'!H417&gt;0),'Control Sample Data'!H417,$B$1),"")</f>
        <v/>
      </c>
      <c r="U418" s="17" t="str">
        <f>IF(SUM('Control Sample Data'!I$3:I$98)&gt;10,IF(AND(ISNUMBER('Control Sample Data'!I417),'Control Sample Data'!I417&lt;$B$1,'Control Sample Data'!I417&gt;0),'Control Sample Data'!I417,$B$1),"")</f>
        <v/>
      </c>
      <c r="V418" s="17" t="str">
        <f>IF(SUM('Control Sample Data'!J$3:J$98)&gt;10,IF(AND(ISNUMBER('Control Sample Data'!J417),'Control Sample Data'!J417&lt;$B$1,'Control Sample Data'!J417&gt;0),'Control Sample Data'!J417,$B$1),"")</f>
        <v/>
      </c>
      <c r="W418" s="17" t="str">
        <f>IF(SUM('Control Sample Data'!K$3:K$98)&gt;10,IF(AND(ISNUMBER('Control Sample Data'!K417),'Control Sample Data'!K417&lt;$B$1,'Control Sample Data'!K417&gt;0),'Control Sample Data'!K417,$B$1),"")</f>
        <v/>
      </c>
      <c r="X418" s="17" t="str">
        <f>IF(SUM('Control Sample Data'!L$3:L$98)&gt;10,IF(AND(ISNUMBER('Control Sample Data'!L417),'Control Sample Data'!L417&lt;$B$1,'Control Sample Data'!L417&gt;0),'Control Sample Data'!L417,$B$1),"")</f>
        <v/>
      </c>
      <c r="Y418" s="17" t="str">
        <f>IF(SUM('Control Sample Data'!M$3:M$98)&gt;10,IF(AND(ISNUMBER('Control Sample Data'!M417),'Control Sample Data'!M417&lt;$B$1,'Control Sample Data'!M417&gt;0),'Control Sample Data'!M417,$B$1),"")</f>
        <v/>
      </c>
      <c r="AT418" s="36" t="str">
        <f t="shared" si="282"/>
        <v/>
      </c>
      <c r="AU418" s="36" t="str">
        <f t="shared" si="283"/>
        <v/>
      </c>
      <c r="AV418" s="36" t="str">
        <f t="shared" si="284"/>
        <v/>
      </c>
      <c r="AW418" s="36" t="str">
        <f t="shared" si="285"/>
        <v/>
      </c>
      <c r="AX418" s="36" t="str">
        <f t="shared" si="286"/>
        <v/>
      </c>
      <c r="AY418" s="36" t="str">
        <f t="shared" si="287"/>
        <v/>
      </c>
      <c r="AZ418" s="36" t="str">
        <f t="shared" si="288"/>
        <v/>
      </c>
      <c r="BA418" s="36" t="str">
        <f t="shared" si="289"/>
        <v/>
      </c>
      <c r="BB418" s="36" t="str">
        <f t="shared" si="290"/>
        <v/>
      </c>
      <c r="BC418" s="36" t="str">
        <f t="shared" si="291"/>
        <v/>
      </c>
      <c r="BD418" s="36" t="str">
        <f t="shared" si="292"/>
        <v/>
      </c>
      <c r="BE418" s="36" t="str">
        <f t="shared" si="293"/>
        <v/>
      </c>
      <c r="BF418" s="36" t="str">
        <f t="shared" si="294"/>
        <v/>
      </c>
      <c r="BG418" s="36" t="str">
        <f t="shared" si="295"/>
        <v/>
      </c>
      <c r="BH418" s="36" t="str">
        <f t="shared" si="296"/>
        <v/>
      </c>
      <c r="BI418" s="36" t="str">
        <f t="shared" si="297"/>
        <v/>
      </c>
      <c r="BJ418" s="36" t="str">
        <f t="shared" si="298"/>
        <v/>
      </c>
      <c r="BK418" s="36" t="str">
        <f t="shared" si="299"/>
        <v/>
      </c>
      <c r="BL418" s="36" t="str">
        <f t="shared" si="300"/>
        <v/>
      </c>
      <c r="BM418" s="36" t="str">
        <f t="shared" si="301"/>
        <v/>
      </c>
      <c r="BN418" s="38" t="e">
        <f t="shared" si="260"/>
        <v>#DIV/0!</v>
      </c>
      <c r="BO418" s="38" t="e">
        <f t="shared" si="261"/>
        <v>#DIV/0!</v>
      </c>
      <c r="BP418" s="39" t="str">
        <f t="shared" si="262"/>
        <v/>
      </c>
      <c r="BQ418" s="39" t="str">
        <f t="shared" si="263"/>
        <v/>
      </c>
      <c r="BR418" s="39" t="str">
        <f t="shared" si="264"/>
        <v/>
      </c>
      <c r="BS418" s="39" t="str">
        <f t="shared" si="265"/>
        <v/>
      </c>
      <c r="BT418" s="39" t="str">
        <f t="shared" si="266"/>
        <v/>
      </c>
      <c r="BU418" s="39" t="str">
        <f t="shared" si="267"/>
        <v/>
      </c>
      <c r="BV418" s="39" t="str">
        <f t="shared" si="268"/>
        <v/>
      </c>
      <c r="BW418" s="39" t="str">
        <f t="shared" si="269"/>
        <v/>
      </c>
      <c r="BX418" s="39" t="str">
        <f t="shared" si="270"/>
        <v/>
      </c>
      <c r="BY418" s="39" t="str">
        <f t="shared" si="271"/>
        <v/>
      </c>
      <c r="BZ418" s="39" t="str">
        <f t="shared" si="272"/>
        <v/>
      </c>
      <c r="CA418" s="39" t="str">
        <f t="shared" si="273"/>
        <v/>
      </c>
      <c r="CB418" s="39" t="str">
        <f t="shared" si="274"/>
        <v/>
      </c>
      <c r="CC418" s="39" t="str">
        <f t="shared" si="275"/>
        <v/>
      </c>
      <c r="CD418" s="39" t="str">
        <f t="shared" si="276"/>
        <v/>
      </c>
      <c r="CE418" s="39" t="str">
        <f t="shared" si="277"/>
        <v/>
      </c>
      <c r="CF418" s="39" t="str">
        <f t="shared" si="278"/>
        <v/>
      </c>
      <c r="CG418" s="39" t="str">
        <f t="shared" si="279"/>
        <v/>
      </c>
      <c r="CH418" s="39" t="str">
        <f t="shared" si="280"/>
        <v/>
      </c>
      <c r="CI418" s="39" t="str">
        <f t="shared" si="281"/>
        <v/>
      </c>
    </row>
    <row r="419" spans="1:87">
      <c r="A419" s="18"/>
      <c r="B419" s="15" t="str">
        <f>'Gene Table'!E418</f>
        <v>mmu-miR-483-3p</v>
      </c>
      <c r="C419" s="15" t="str">
        <f>'Gene Table'!B418</f>
        <v>B08</v>
      </c>
      <c r="D419" s="16" t="str">
        <f>IF(SUM('Test Sample Data'!D$3:D$98)&gt;10,IF(AND(ISNUMBER('Test Sample Data'!D418),'Test Sample Data'!D418&lt;$B$1,'Test Sample Data'!D418&gt;0),'Test Sample Data'!D418,$B$1),"")</f>
        <v/>
      </c>
      <c r="E419" s="17" t="str">
        <f>IF(SUM('Test Sample Data'!E$3:E$98)&gt;10,IF(AND(ISNUMBER('Test Sample Data'!E418),'Test Sample Data'!E418&lt;$B$1,'Test Sample Data'!E418&gt;0),'Test Sample Data'!E418,$B$1),"")</f>
        <v/>
      </c>
      <c r="F419" s="17" t="str">
        <f>IF(SUM('Test Sample Data'!F$3:F$98)&gt;10,IF(AND(ISNUMBER('Test Sample Data'!F418),'Test Sample Data'!F418&lt;$B$1,'Test Sample Data'!F418&gt;0),'Test Sample Data'!F418,$B$1),"")</f>
        <v/>
      </c>
      <c r="G419" s="17" t="str">
        <f>IF(SUM('Test Sample Data'!G$3:G$98)&gt;10,IF(AND(ISNUMBER('Test Sample Data'!G418),'Test Sample Data'!G418&lt;$B$1,'Test Sample Data'!G418&gt;0),'Test Sample Data'!G418,$B$1),"")</f>
        <v/>
      </c>
      <c r="H419" s="17" t="str">
        <f>IF(SUM('Test Sample Data'!H$3:H$98)&gt;10,IF(AND(ISNUMBER('Test Sample Data'!H418),'Test Sample Data'!H418&lt;$B$1,'Test Sample Data'!H418&gt;0),'Test Sample Data'!H418,$B$1),"")</f>
        <v/>
      </c>
      <c r="I419" s="17" t="str">
        <f>IF(SUM('Test Sample Data'!I$3:I$98)&gt;10,IF(AND(ISNUMBER('Test Sample Data'!I418),'Test Sample Data'!I418&lt;$B$1,'Test Sample Data'!I418&gt;0),'Test Sample Data'!I418,$B$1),"")</f>
        <v/>
      </c>
      <c r="J419" s="17" t="str">
        <f>IF(SUM('Test Sample Data'!J$3:J$98)&gt;10,IF(AND(ISNUMBER('Test Sample Data'!J418),'Test Sample Data'!J418&lt;$B$1,'Test Sample Data'!J418&gt;0),'Test Sample Data'!J418,$B$1),"")</f>
        <v/>
      </c>
      <c r="K419" s="17" t="str">
        <f>IF(SUM('Test Sample Data'!K$3:K$98)&gt;10,IF(AND(ISNUMBER('Test Sample Data'!K418),'Test Sample Data'!K418&lt;$B$1,'Test Sample Data'!K418&gt;0),'Test Sample Data'!K418,$B$1),"")</f>
        <v/>
      </c>
      <c r="L419" s="17" t="str">
        <f>IF(SUM('Test Sample Data'!L$3:L$98)&gt;10,IF(AND(ISNUMBER('Test Sample Data'!L418),'Test Sample Data'!L418&lt;$B$1,'Test Sample Data'!L418&gt;0),'Test Sample Data'!L418,$B$1),"")</f>
        <v/>
      </c>
      <c r="M419" s="17" t="str">
        <f>IF(SUM('Test Sample Data'!M$3:M$98)&gt;10,IF(AND(ISNUMBER('Test Sample Data'!M418),'Test Sample Data'!M418&lt;$B$1,'Test Sample Data'!M418&gt;0),'Test Sample Data'!M418,$B$1),"")</f>
        <v/>
      </c>
      <c r="N419" s="17" t="str">
        <f>'Gene Table'!E418</f>
        <v>mmu-miR-483-3p</v>
      </c>
      <c r="O419" s="17" t="str">
        <f>'Gene Table'!B418</f>
        <v>B08</v>
      </c>
      <c r="P419" s="17" t="str">
        <f>IF(SUM('Control Sample Data'!D$3:D$98)&gt;10,IF(AND(ISNUMBER('Control Sample Data'!D418),'Control Sample Data'!D418&lt;$B$1,'Control Sample Data'!D418&gt;0),'Control Sample Data'!D418,$B$1),"")</f>
        <v/>
      </c>
      <c r="Q419" s="17" t="str">
        <f>IF(SUM('Control Sample Data'!E$3:E$98)&gt;10,IF(AND(ISNUMBER('Control Sample Data'!E418),'Control Sample Data'!E418&lt;$B$1,'Control Sample Data'!E418&gt;0),'Control Sample Data'!E418,$B$1),"")</f>
        <v/>
      </c>
      <c r="R419" s="17" t="str">
        <f>IF(SUM('Control Sample Data'!F$3:F$98)&gt;10,IF(AND(ISNUMBER('Control Sample Data'!F418),'Control Sample Data'!F418&lt;$B$1,'Control Sample Data'!F418&gt;0),'Control Sample Data'!F418,$B$1),"")</f>
        <v/>
      </c>
      <c r="S419" s="17" t="str">
        <f>IF(SUM('Control Sample Data'!G$3:G$98)&gt;10,IF(AND(ISNUMBER('Control Sample Data'!G418),'Control Sample Data'!G418&lt;$B$1,'Control Sample Data'!G418&gt;0),'Control Sample Data'!G418,$B$1),"")</f>
        <v/>
      </c>
      <c r="T419" s="17" t="str">
        <f>IF(SUM('Control Sample Data'!H$3:H$98)&gt;10,IF(AND(ISNUMBER('Control Sample Data'!H418),'Control Sample Data'!H418&lt;$B$1,'Control Sample Data'!H418&gt;0),'Control Sample Data'!H418,$B$1),"")</f>
        <v/>
      </c>
      <c r="U419" s="17" t="str">
        <f>IF(SUM('Control Sample Data'!I$3:I$98)&gt;10,IF(AND(ISNUMBER('Control Sample Data'!I418),'Control Sample Data'!I418&lt;$B$1,'Control Sample Data'!I418&gt;0),'Control Sample Data'!I418,$B$1),"")</f>
        <v/>
      </c>
      <c r="V419" s="17" t="str">
        <f>IF(SUM('Control Sample Data'!J$3:J$98)&gt;10,IF(AND(ISNUMBER('Control Sample Data'!J418),'Control Sample Data'!J418&lt;$B$1,'Control Sample Data'!J418&gt;0),'Control Sample Data'!J418,$B$1),"")</f>
        <v/>
      </c>
      <c r="W419" s="17" t="str">
        <f>IF(SUM('Control Sample Data'!K$3:K$98)&gt;10,IF(AND(ISNUMBER('Control Sample Data'!K418),'Control Sample Data'!K418&lt;$B$1,'Control Sample Data'!K418&gt;0),'Control Sample Data'!K418,$B$1),"")</f>
        <v/>
      </c>
      <c r="X419" s="17" t="str">
        <f>IF(SUM('Control Sample Data'!L$3:L$98)&gt;10,IF(AND(ISNUMBER('Control Sample Data'!L418),'Control Sample Data'!L418&lt;$B$1,'Control Sample Data'!L418&gt;0),'Control Sample Data'!L418,$B$1),"")</f>
        <v/>
      </c>
      <c r="Y419" s="17" t="str">
        <f>IF(SUM('Control Sample Data'!M$3:M$98)&gt;10,IF(AND(ISNUMBER('Control Sample Data'!M418),'Control Sample Data'!M418&lt;$B$1,'Control Sample Data'!M418&gt;0),'Control Sample Data'!M418,$B$1),"")</f>
        <v/>
      </c>
      <c r="AT419" s="36" t="str">
        <f t="shared" si="282"/>
        <v/>
      </c>
      <c r="AU419" s="36" t="str">
        <f t="shared" si="283"/>
        <v/>
      </c>
      <c r="AV419" s="36" t="str">
        <f t="shared" si="284"/>
        <v/>
      </c>
      <c r="AW419" s="36" t="str">
        <f t="shared" si="285"/>
        <v/>
      </c>
      <c r="AX419" s="36" t="str">
        <f t="shared" si="286"/>
        <v/>
      </c>
      <c r="AY419" s="36" t="str">
        <f t="shared" si="287"/>
        <v/>
      </c>
      <c r="AZ419" s="36" t="str">
        <f t="shared" si="288"/>
        <v/>
      </c>
      <c r="BA419" s="36" t="str">
        <f t="shared" si="289"/>
        <v/>
      </c>
      <c r="BB419" s="36" t="str">
        <f t="shared" si="290"/>
        <v/>
      </c>
      <c r="BC419" s="36" t="str">
        <f t="shared" si="291"/>
        <v/>
      </c>
      <c r="BD419" s="36" t="str">
        <f t="shared" si="292"/>
        <v/>
      </c>
      <c r="BE419" s="36" t="str">
        <f t="shared" si="293"/>
        <v/>
      </c>
      <c r="BF419" s="36" t="str">
        <f t="shared" si="294"/>
        <v/>
      </c>
      <c r="BG419" s="36" t="str">
        <f t="shared" si="295"/>
        <v/>
      </c>
      <c r="BH419" s="36" t="str">
        <f t="shared" si="296"/>
        <v/>
      </c>
      <c r="BI419" s="36" t="str">
        <f t="shared" si="297"/>
        <v/>
      </c>
      <c r="BJ419" s="36" t="str">
        <f t="shared" si="298"/>
        <v/>
      </c>
      <c r="BK419" s="36" t="str">
        <f t="shared" si="299"/>
        <v/>
      </c>
      <c r="BL419" s="36" t="str">
        <f t="shared" si="300"/>
        <v/>
      </c>
      <c r="BM419" s="36" t="str">
        <f t="shared" si="301"/>
        <v/>
      </c>
      <c r="BN419" s="38" t="e">
        <f t="shared" si="260"/>
        <v>#DIV/0!</v>
      </c>
      <c r="BO419" s="38" t="e">
        <f t="shared" si="261"/>
        <v>#DIV/0!</v>
      </c>
      <c r="BP419" s="39" t="str">
        <f t="shared" si="262"/>
        <v/>
      </c>
      <c r="BQ419" s="39" t="str">
        <f t="shared" si="263"/>
        <v/>
      </c>
      <c r="BR419" s="39" t="str">
        <f t="shared" si="264"/>
        <v/>
      </c>
      <c r="BS419" s="39" t="str">
        <f t="shared" si="265"/>
        <v/>
      </c>
      <c r="BT419" s="39" t="str">
        <f t="shared" si="266"/>
        <v/>
      </c>
      <c r="BU419" s="39" t="str">
        <f t="shared" si="267"/>
        <v/>
      </c>
      <c r="BV419" s="39" t="str">
        <f t="shared" si="268"/>
        <v/>
      </c>
      <c r="BW419" s="39" t="str">
        <f t="shared" si="269"/>
        <v/>
      </c>
      <c r="BX419" s="39" t="str">
        <f t="shared" si="270"/>
        <v/>
      </c>
      <c r="BY419" s="39" t="str">
        <f t="shared" si="271"/>
        <v/>
      </c>
      <c r="BZ419" s="39" t="str">
        <f t="shared" si="272"/>
        <v/>
      </c>
      <c r="CA419" s="39" t="str">
        <f t="shared" si="273"/>
        <v/>
      </c>
      <c r="CB419" s="39" t="str">
        <f t="shared" si="274"/>
        <v/>
      </c>
      <c r="CC419" s="39" t="str">
        <f t="shared" si="275"/>
        <v/>
      </c>
      <c r="CD419" s="39" t="str">
        <f t="shared" si="276"/>
        <v/>
      </c>
      <c r="CE419" s="39" t="str">
        <f t="shared" si="277"/>
        <v/>
      </c>
      <c r="CF419" s="39" t="str">
        <f t="shared" si="278"/>
        <v/>
      </c>
      <c r="CG419" s="39" t="str">
        <f t="shared" si="279"/>
        <v/>
      </c>
      <c r="CH419" s="39" t="str">
        <f t="shared" si="280"/>
        <v/>
      </c>
      <c r="CI419" s="39" t="str">
        <f t="shared" si="281"/>
        <v/>
      </c>
    </row>
    <row r="420" spans="1:87">
      <c r="A420" s="18"/>
      <c r="B420" s="15" t="str">
        <f>'Gene Table'!E419</f>
        <v>mmu-miR-466c-3p</v>
      </c>
      <c r="C420" s="15" t="str">
        <f>'Gene Table'!B419</f>
        <v>B09</v>
      </c>
      <c r="D420" s="16" t="str">
        <f>IF(SUM('Test Sample Data'!D$3:D$98)&gt;10,IF(AND(ISNUMBER('Test Sample Data'!D419),'Test Sample Data'!D419&lt;$B$1,'Test Sample Data'!D419&gt;0),'Test Sample Data'!D419,$B$1),"")</f>
        <v/>
      </c>
      <c r="E420" s="17" t="str">
        <f>IF(SUM('Test Sample Data'!E$3:E$98)&gt;10,IF(AND(ISNUMBER('Test Sample Data'!E419),'Test Sample Data'!E419&lt;$B$1,'Test Sample Data'!E419&gt;0),'Test Sample Data'!E419,$B$1),"")</f>
        <v/>
      </c>
      <c r="F420" s="17" t="str">
        <f>IF(SUM('Test Sample Data'!F$3:F$98)&gt;10,IF(AND(ISNUMBER('Test Sample Data'!F419),'Test Sample Data'!F419&lt;$B$1,'Test Sample Data'!F419&gt;0),'Test Sample Data'!F419,$B$1),"")</f>
        <v/>
      </c>
      <c r="G420" s="17" t="str">
        <f>IF(SUM('Test Sample Data'!G$3:G$98)&gt;10,IF(AND(ISNUMBER('Test Sample Data'!G419),'Test Sample Data'!G419&lt;$B$1,'Test Sample Data'!G419&gt;0),'Test Sample Data'!G419,$B$1),"")</f>
        <v/>
      </c>
      <c r="H420" s="17" t="str">
        <f>IF(SUM('Test Sample Data'!H$3:H$98)&gt;10,IF(AND(ISNUMBER('Test Sample Data'!H419),'Test Sample Data'!H419&lt;$B$1,'Test Sample Data'!H419&gt;0),'Test Sample Data'!H419,$B$1),"")</f>
        <v/>
      </c>
      <c r="I420" s="17" t="str">
        <f>IF(SUM('Test Sample Data'!I$3:I$98)&gt;10,IF(AND(ISNUMBER('Test Sample Data'!I419),'Test Sample Data'!I419&lt;$B$1,'Test Sample Data'!I419&gt;0),'Test Sample Data'!I419,$B$1),"")</f>
        <v/>
      </c>
      <c r="J420" s="17" t="str">
        <f>IF(SUM('Test Sample Data'!J$3:J$98)&gt;10,IF(AND(ISNUMBER('Test Sample Data'!J419),'Test Sample Data'!J419&lt;$B$1,'Test Sample Data'!J419&gt;0),'Test Sample Data'!J419,$B$1),"")</f>
        <v/>
      </c>
      <c r="K420" s="17" t="str">
        <f>IF(SUM('Test Sample Data'!K$3:K$98)&gt;10,IF(AND(ISNUMBER('Test Sample Data'!K419),'Test Sample Data'!K419&lt;$B$1,'Test Sample Data'!K419&gt;0),'Test Sample Data'!K419,$B$1),"")</f>
        <v/>
      </c>
      <c r="L420" s="17" t="str">
        <f>IF(SUM('Test Sample Data'!L$3:L$98)&gt;10,IF(AND(ISNUMBER('Test Sample Data'!L419),'Test Sample Data'!L419&lt;$B$1,'Test Sample Data'!L419&gt;0),'Test Sample Data'!L419,$B$1),"")</f>
        <v/>
      </c>
      <c r="M420" s="17" t="str">
        <f>IF(SUM('Test Sample Data'!M$3:M$98)&gt;10,IF(AND(ISNUMBER('Test Sample Data'!M419),'Test Sample Data'!M419&lt;$B$1,'Test Sample Data'!M419&gt;0),'Test Sample Data'!M419,$B$1),"")</f>
        <v/>
      </c>
      <c r="N420" s="17" t="str">
        <f>'Gene Table'!E419</f>
        <v>mmu-miR-466c-3p</v>
      </c>
      <c r="O420" s="17" t="str">
        <f>'Gene Table'!B419</f>
        <v>B09</v>
      </c>
      <c r="P420" s="17" t="str">
        <f>IF(SUM('Control Sample Data'!D$3:D$98)&gt;10,IF(AND(ISNUMBER('Control Sample Data'!D419),'Control Sample Data'!D419&lt;$B$1,'Control Sample Data'!D419&gt;0),'Control Sample Data'!D419,$B$1),"")</f>
        <v/>
      </c>
      <c r="Q420" s="17" t="str">
        <f>IF(SUM('Control Sample Data'!E$3:E$98)&gt;10,IF(AND(ISNUMBER('Control Sample Data'!E419),'Control Sample Data'!E419&lt;$B$1,'Control Sample Data'!E419&gt;0),'Control Sample Data'!E419,$B$1),"")</f>
        <v/>
      </c>
      <c r="R420" s="17" t="str">
        <f>IF(SUM('Control Sample Data'!F$3:F$98)&gt;10,IF(AND(ISNUMBER('Control Sample Data'!F419),'Control Sample Data'!F419&lt;$B$1,'Control Sample Data'!F419&gt;0),'Control Sample Data'!F419,$B$1),"")</f>
        <v/>
      </c>
      <c r="S420" s="17" t="str">
        <f>IF(SUM('Control Sample Data'!G$3:G$98)&gt;10,IF(AND(ISNUMBER('Control Sample Data'!G419),'Control Sample Data'!G419&lt;$B$1,'Control Sample Data'!G419&gt;0),'Control Sample Data'!G419,$B$1),"")</f>
        <v/>
      </c>
      <c r="T420" s="17" t="str">
        <f>IF(SUM('Control Sample Data'!H$3:H$98)&gt;10,IF(AND(ISNUMBER('Control Sample Data'!H419),'Control Sample Data'!H419&lt;$B$1,'Control Sample Data'!H419&gt;0),'Control Sample Data'!H419,$B$1),"")</f>
        <v/>
      </c>
      <c r="U420" s="17" t="str">
        <f>IF(SUM('Control Sample Data'!I$3:I$98)&gt;10,IF(AND(ISNUMBER('Control Sample Data'!I419),'Control Sample Data'!I419&lt;$B$1,'Control Sample Data'!I419&gt;0),'Control Sample Data'!I419,$B$1),"")</f>
        <v/>
      </c>
      <c r="V420" s="17" t="str">
        <f>IF(SUM('Control Sample Data'!J$3:J$98)&gt;10,IF(AND(ISNUMBER('Control Sample Data'!J419),'Control Sample Data'!J419&lt;$B$1,'Control Sample Data'!J419&gt;0),'Control Sample Data'!J419,$B$1),"")</f>
        <v/>
      </c>
      <c r="W420" s="17" t="str">
        <f>IF(SUM('Control Sample Data'!K$3:K$98)&gt;10,IF(AND(ISNUMBER('Control Sample Data'!K419),'Control Sample Data'!K419&lt;$B$1,'Control Sample Data'!K419&gt;0),'Control Sample Data'!K419,$B$1),"")</f>
        <v/>
      </c>
      <c r="X420" s="17" t="str">
        <f>IF(SUM('Control Sample Data'!L$3:L$98)&gt;10,IF(AND(ISNUMBER('Control Sample Data'!L419),'Control Sample Data'!L419&lt;$B$1,'Control Sample Data'!L419&gt;0),'Control Sample Data'!L419,$B$1),"")</f>
        <v/>
      </c>
      <c r="Y420" s="17" t="str">
        <f>IF(SUM('Control Sample Data'!M$3:M$98)&gt;10,IF(AND(ISNUMBER('Control Sample Data'!M419),'Control Sample Data'!M419&lt;$B$1,'Control Sample Data'!M419&gt;0),'Control Sample Data'!M419,$B$1),"")</f>
        <v/>
      </c>
      <c r="AT420" s="36" t="str">
        <f t="shared" si="282"/>
        <v/>
      </c>
      <c r="AU420" s="36" t="str">
        <f t="shared" si="283"/>
        <v/>
      </c>
      <c r="AV420" s="36" t="str">
        <f t="shared" si="284"/>
        <v/>
      </c>
      <c r="AW420" s="36" t="str">
        <f t="shared" si="285"/>
        <v/>
      </c>
      <c r="AX420" s="36" t="str">
        <f t="shared" si="286"/>
        <v/>
      </c>
      <c r="AY420" s="36" t="str">
        <f t="shared" si="287"/>
        <v/>
      </c>
      <c r="AZ420" s="36" t="str">
        <f t="shared" si="288"/>
        <v/>
      </c>
      <c r="BA420" s="36" t="str">
        <f t="shared" si="289"/>
        <v/>
      </c>
      <c r="BB420" s="36" t="str">
        <f t="shared" si="290"/>
        <v/>
      </c>
      <c r="BC420" s="36" t="str">
        <f t="shared" si="291"/>
        <v/>
      </c>
      <c r="BD420" s="36" t="str">
        <f t="shared" si="292"/>
        <v/>
      </c>
      <c r="BE420" s="36" t="str">
        <f t="shared" si="293"/>
        <v/>
      </c>
      <c r="BF420" s="36" t="str">
        <f t="shared" si="294"/>
        <v/>
      </c>
      <c r="BG420" s="36" t="str">
        <f t="shared" si="295"/>
        <v/>
      </c>
      <c r="BH420" s="36" t="str">
        <f t="shared" si="296"/>
        <v/>
      </c>
      <c r="BI420" s="36" t="str">
        <f t="shared" si="297"/>
        <v/>
      </c>
      <c r="BJ420" s="36" t="str">
        <f t="shared" si="298"/>
        <v/>
      </c>
      <c r="BK420" s="36" t="str">
        <f t="shared" si="299"/>
        <v/>
      </c>
      <c r="BL420" s="36" t="str">
        <f t="shared" si="300"/>
        <v/>
      </c>
      <c r="BM420" s="36" t="str">
        <f t="shared" si="301"/>
        <v/>
      </c>
      <c r="BN420" s="38" t="e">
        <f t="shared" si="260"/>
        <v>#DIV/0!</v>
      </c>
      <c r="BO420" s="38" t="e">
        <f t="shared" si="261"/>
        <v>#DIV/0!</v>
      </c>
      <c r="BP420" s="39" t="str">
        <f t="shared" si="262"/>
        <v/>
      </c>
      <c r="BQ420" s="39" t="str">
        <f t="shared" si="263"/>
        <v/>
      </c>
      <c r="BR420" s="39" t="str">
        <f t="shared" si="264"/>
        <v/>
      </c>
      <c r="BS420" s="39" t="str">
        <f t="shared" si="265"/>
        <v/>
      </c>
      <c r="BT420" s="39" t="str">
        <f t="shared" si="266"/>
        <v/>
      </c>
      <c r="BU420" s="39" t="str">
        <f t="shared" si="267"/>
        <v/>
      </c>
      <c r="BV420" s="39" t="str">
        <f t="shared" si="268"/>
        <v/>
      </c>
      <c r="BW420" s="39" t="str">
        <f t="shared" si="269"/>
        <v/>
      </c>
      <c r="BX420" s="39" t="str">
        <f t="shared" si="270"/>
        <v/>
      </c>
      <c r="BY420" s="39" t="str">
        <f t="shared" si="271"/>
        <v/>
      </c>
      <c r="BZ420" s="39" t="str">
        <f t="shared" si="272"/>
        <v/>
      </c>
      <c r="CA420" s="39" t="str">
        <f t="shared" si="273"/>
        <v/>
      </c>
      <c r="CB420" s="39" t="str">
        <f t="shared" si="274"/>
        <v/>
      </c>
      <c r="CC420" s="39" t="str">
        <f t="shared" si="275"/>
        <v/>
      </c>
      <c r="CD420" s="39" t="str">
        <f t="shared" si="276"/>
        <v/>
      </c>
      <c r="CE420" s="39" t="str">
        <f t="shared" si="277"/>
        <v/>
      </c>
      <c r="CF420" s="39" t="str">
        <f t="shared" si="278"/>
        <v/>
      </c>
      <c r="CG420" s="39" t="str">
        <f t="shared" si="279"/>
        <v/>
      </c>
      <c r="CH420" s="39" t="str">
        <f t="shared" si="280"/>
        <v/>
      </c>
      <c r="CI420" s="39" t="str">
        <f t="shared" si="281"/>
        <v/>
      </c>
    </row>
    <row r="421" spans="1:87">
      <c r="A421" s="18"/>
      <c r="B421" s="15" t="str">
        <f>'Gene Table'!E420</f>
        <v>mmu-miR-488-5p</v>
      </c>
      <c r="C421" s="15" t="str">
        <f>'Gene Table'!B420</f>
        <v>B10</v>
      </c>
      <c r="D421" s="16" t="str">
        <f>IF(SUM('Test Sample Data'!D$3:D$98)&gt;10,IF(AND(ISNUMBER('Test Sample Data'!D420),'Test Sample Data'!D420&lt;$B$1,'Test Sample Data'!D420&gt;0),'Test Sample Data'!D420,$B$1),"")</f>
        <v/>
      </c>
      <c r="E421" s="17" t="str">
        <f>IF(SUM('Test Sample Data'!E$3:E$98)&gt;10,IF(AND(ISNUMBER('Test Sample Data'!E420),'Test Sample Data'!E420&lt;$B$1,'Test Sample Data'!E420&gt;0),'Test Sample Data'!E420,$B$1),"")</f>
        <v/>
      </c>
      <c r="F421" s="17" t="str">
        <f>IF(SUM('Test Sample Data'!F$3:F$98)&gt;10,IF(AND(ISNUMBER('Test Sample Data'!F420),'Test Sample Data'!F420&lt;$B$1,'Test Sample Data'!F420&gt;0),'Test Sample Data'!F420,$B$1),"")</f>
        <v/>
      </c>
      <c r="G421" s="17" t="str">
        <f>IF(SUM('Test Sample Data'!G$3:G$98)&gt;10,IF(AND(ISNUMBER('Test Sample Data'!G420),'Test Sample Data'!G420&lt;$B$1,'Test Sample Data'!G420&gt;0),'Test Sample Data'!G420,$B$1),"")</f>
        <v/>
      </c>
      <c r="H421" s="17" t="str">
        <f>IF(SUM('Test Sample Data'!H$3:H$98)&gt;10,IF(AND(ISNUMBER('Test Sample Data'!H420),'Test Sample Data'!H420&lt;$B$1,'Test Sample Data'!H420&gt;0),'Test Sample Data'!H420,$B$1),"")</f>
        <v/>
      </c>
      <c r="I421" s="17" t="str">
        <f>IF(SUM('Test Sample Data'!I$3:I$98)&gt;10,IF(AND(ISNUMBER('Test Sample Data'!I420),'Test Sample Data'!I420&lt;$B$1,'Test Sample Data'!I420&gt;0),'Test Sample Data'!I420,$B$1),"")</f>
        <v/>
      </c>
      <c r="J421" s="17" t="str">
        <f>IF(SUM('Test Sample Data'!J$3:J$98)&gt;10,IF(AND(ISNUMBER('Test Sample Data'!J420),'Test Sample Data'!J420&lt;$B$1,'Test Sample Data'!J420&gt;0),'Test Sample Data'!J420,$B$1),"")</f>
        <v/>
      </c>
      <c r="K421" s="17" t="str">
        <f>IF(SUM('Test Sample Data'!K$3:K$98)&gt;10,IF(AND(ISNUMBER('Test Sample Data'!K420),'Test Sample Data'!K420&lt;$B$1,'Test Sample Data'!K420&gt;0),'Test Sample Data'!K420,$B$1),"")</f>
        <v/>
      </c>
      <c r="L421" s="17" t="str">
        <f>IF(SUM('Test Sample Data'!L$3:L$98)&gt;10,IF(AND(ISNUMBER('Test Sample Data'!L420),'Test Sample Data'!L420&lt;$B$1,'Test Sample Data'!L420&gt;0),'Test Sample Data'!L420,$B$1),"")</f>
        <v/>
      </c>
      <c r="M421" s="17" t="str">
        <f>IF(SUM('Test Sample Data'!M$3:M$98)&gt;10,IF(AND(ISNUMBER('Test Sample Data'!M420),'Test Sample Data'!M420&lt;$B$1,'Test Sample Data'!M420&gt;0),'Test Sample Data'!M420,$B$1),"")</f>
        <v/>
      </c>
      <c r="N421" s="17" t="str">
        <f>'Gene Table'!E420</f>
        <v>mmu-miR-488-5p</v>
      </c>
      <c r="O421" s="17" t="str">
        <f>'Gene Table'!B420</f>
        <v>B10</v>
      </c>
      <c r="P421" s="17" t="str">
        <f>IF(SUM('Control Sample Data'!D$3:D$98)&gt;10,IF(AND(ISNUMBER('Control Sample Data'!D420),'Control Sample Data'!D420&lt;$B$1,'Control Sample Data'!D420&gt;0),'Control Sample Data'!D420,$B$1),"")</f>
        <v/>
      </c>
      <c r="Q421" s="17" t="str">
        <f>IF(SUM('Control Sample Data'!E$3:E$98)&gt;10,IF(AND(ISNUMBER('Control Sample Data'!E420),'Control Sample Data'!E420&lt;$B$1,'Control Sample Data'!E420&gt;0),'Control Sample Data'!E420,$B$1),"")</f>
        <v/>
      </c>
      <c r="R421" s="17" t="str">
        <f>IF(SUM('Control Sample Data'!F$3:F$98)&gt;10,IF(AND(ISNUMBER('Control Sample Data'!F420),'Control Sample Data'!F420&lt;$B$1,'Control Sample Data'!F420&gt;0),'Control Sample Data'!F420,$B$1),"")</f>
        <v/>
      </c>
      <c r="S421" s="17" t="str">
        <f>IF(SUM('Control Sample Data'!G$3:G$98)&gt;10,IF(AND(ISNUMBER('Control Sample Data'!G420),'Control Sample Data'!G420&lt;$B$1,'Control Sample Data'!G420&gt;0),'Control Sample Data'!G420,$B$1),"")</f>
        <v/>
      </c>
      <c r="T421" s="17" t="str">
        <f>IF(SUM('Control Sample Data'!H$3:H$98)&gt;10,IF(AND(ISNUMBER('Control Sample Data'!H420),'Control Sample Data'!H420&lt;$B$1,'Control Sample Data'!H420&gt;0),'Control Sample Data'!H420,$B$1),"")</f>
        <v/>
      </c>
      <c r="U421" s="17" t="str">
        <f>IF(SUM('Control Sample Data'!I$3:I$98)&gt;10,IF(AND(ISNUMBER('Control Sample Data'!I420),'Control Sample Data'!I420&lt;$B$1,'Control Sample Data'!I420&gt;0),'Control Sample Data'!I420,$B$1),"")</f>
        <v/>
      </c>
      <c r="V421" s="17" t="str">
        <f>IF(SUM('Control Sample Data'!J$3:J$98)&gt;10,IF(AND(ISNUMBER('Control Sample Data'!J420),'Control Sample Data'!J420&lt;$B$1,'Control Sample Data'!J420&gt;0),'Control Sample Data'!J420,$B$1),"")</f>
        <v/>
      </c>
      <c r="W421" s="17" t="str">
        <f>IF(SUM('Control Sample Data'!K$3:K$98)&gt;10,IF(AND(ISNUMBER('Control Sample Data'!K420),'Control Sample Data'!K420&lt;$B$1,'Control Sample Data'!K420&gt;0),'Control Sample Data'!K420,$B$1),"")</f>
        <v/>
      </c>
      <c r="X421" s="17" t="str">
        <f>IF(SUM('Control Sample Data'!L$3:L$98)&gt;10,IF(AND(ISNUMBER('Control Sample Data'!L420),'Control Sample Data'!L420&lt;$B$1,'Control Sample Data'!L420&gt;0),'Control Sample Data'!L420,$B$1),"")</f>
        <v/>
      </c>
      <c r="Y421" s="17" t="str">
        <f>IF(SUM('Control Sample Data'!M$3:M$98)&gt;10,IF(AND(ISNUMBER('Control Sample Data'!M420),'Control Sample Data'!M420&lt;$B$1,'Control Sample Data'!M420&gt;0),'Control Sample Data'!M420,$B$1),"")</f>
        <v/>
      </c>
      <c r="AT421" s="36" t="str">
        <f t="shared" si="282"/>
        <v/>
      </c>
      <c r="AU421" s="36" t="str">
        <f t="shared" si="283"/>
        <v/>
      </c>
      <c r="AV421" s="36" t="str">
        <f t="shared" si="284"/>
        <v/>
      </c>
      <c r="AW421" s="36" t="str">
        <f t="shared" si="285"/>
        <v/>
      </c>
      <c r="AX421" s="36" t="str">
        <f t="shared" si="286"/>
        <v/>
      </c>
      <c r="AY421" s="36" t="str">
        <f t="shared" si="287"/>
        <v/>
      </c>
      <c r="AZ421" s="36" t="str">
        <f t="shared" si="288"/>
        <v/>
      </c>
      <c r="BA421" s="36" t="str">
        <f t="shared" si="289"/>
        <v/>
      </c>
      <c r="BB421" s="36" t="str">
        <f t="shared" si="290"/>
        <v/>
      </c>
      <c r="BC421" s="36" t="str">
        <f t="shared" si="291"/>
        <v/>
      </c>
      <c r="BD421" s="36" t="str">
        <f t="shared" si="292"/>
        <v/>
      </c>
      <c r="BE421" s="36" t="str">
        <f t="shared" si="293"/>
        <v/>
      </c>
      <c r="BF421" s="36" t="str">
        <f t="shared" si="294"/>
        <v/>
      </c>
      <c r="BG421" s="36" t="str">
        <f t="shared" si="295"/>
        <v/>
      </c>
      <c r="BH421" s="36" t="str">
        <f t="shared" si="296"/>
        <v/>
      </c>
      <c r="BI421" s="36" t="str">
        <f t="shared" si="297"/>
        <v/>
      </c>
      <c r="BJ421" s="36" t="str">
        <f t="shared" si="298"/>
        <v/>
      </c>
      <c r="BK421" s="36" t="str">
        <f t="shared" si="299"/>
        <v/>
      </c>
      <c r="BL421" s="36" t="str">
        <f t="shared" si="300"/>
        <v/>
      </c>
      <c r="BM421" s="36" t="str">
        <f t="shared" si="301"/>
        <v/>
      </c>
      <c r="BN421" s="38" t="e">
        <f t="shared" si="260"/>
        <v>#DIV/0!</v>
      </c>
      <c r="BO421" s="38" t="e">
        <f t="shared" si="261"/>
        <v>#DIV/0!</v>
      </c>
      <c r="BP421" s="39" t="str">
        <f t="shared" si="262"/>
        <v/>
      </c>
      <c r="BQ421" s="39" t="str">
        <f t="shared" si="263"/>
        <v/>
      </c>
      <c r="BR421" s="39" t="str">
        <f t="shared" si="264"/>
        <v/>
      </c>
      <c r="BS421" s="39" t="str">
        <f t="shared" si="265"/>
        <v/>
      </c>
      <c r="BT421" s="39" t="str">
        <f t="shared" si="266"/>
        <v/>
      </c>
      <c r="BU421" s="39" t="str">
        <f t="shared" si="267"/>
        <v/>
      </c>
      <c r="BV421" s="39" t="str">
        <f t="shared" si="268"/>
        <v/>
      </c>
      <c r="BW421" s="39" t="str">
        <f t="shared" si="269"/>
        <v/>
      </c>
      <c r="BX421" s="39" t="str">
        <f t="shared" si="270"/>
        <v/>
      </c>
      <c r="BY421" s="39" t="str">
        <f t="shared" si="271"/>
        <v/>
      </c>
      <c r="BZ421" s="39" t="str">
        <f t="shared" si="272"/>
        <v/>
      </c>
      <c r="CA421" s="39" t="str">
        <f t="shared" si="273"/>
        <v/>
      </c>
      <c r="CB421" s="39" t="str">
        <f t="shared" si="274"/>
        <v/>
      </c>
      <c r="CC421" s="39" t="str">
        <f t="shared" si="275"/>
        <v/>
      </c>
      <c r="CD421" s="39" t="str">
        <f t="shared" si="276"/>
        <v/>
      </c>
      <c r="CE421" s="39" t="str">
        <f t="shared" si="277"/>
        <v/>
      </c>
      <c r="CF421" s="39" t="str">
        <f t="shared" si="278"/>
        <v/>
      </c>
      <c r="CG421" s="39" t="str">
        <f t="shared" si="279"/>
        <v/>
      </c>
      <c r="CH421" s="39" t="str">
        <f t="shared" si="280"/>
        <v/>
      </c>
      <c r="CI421" s="39" t="str">
        <f t="shared" si="281"/>
        <v/>
      </c>
    </row>
    <row r="422" spans="1:87">
      <c r="A422" s="18"/>
      <c r="B422" s="15" t="str">
        <f>'Gene Table'!E421</f>
        <v>mmu-miR-760-5p</v>
      </c>
      <c r="C422" s="15" t="str">
        <f>'Gene Table'!B421</f>
        <v>B11</v>
      </c>
      <c r="D422" s="16" t="str">
        <f>IF(SUM('Test Sample Data'!D$3:D$98)&gt;10,IF(AND(ISNUMBER('Test Sample Data'!D421),'Test Sample Data'!D421&lt;$B$1,'Test Sample Data'!D421&gt;0),'Test Sample Data'!D421,$B$1),"")</f>
        <v/>
      </c>
      <c r="E422" s="17" t="str">
        <f>IF(SUM('Test Sample Data'!E$3:E$98)&gt;10,IF(AND(ISNUMBER('Test Sample Data'!E421),'Test Sample Data'!E421&lt;$B$1,'Test Sample Data'!E421&gt;0),'Test Sample Data'!E421,$B$1),"")</f>
        <v/>
      </c>
      <c r="F422" s="17" t="str">
        <f>IF(SUM('Test Sample Data'!F$3:F$98)&gt;10,IF(AND(ISNUMBER('Test Sample Data'!F421),'Test Sample Data'!F421&lt;$B$1,'Test Sample Data'!F421&gt;0),'Test Sample Data'!F421,$B$1),"")</f>
        <v/>
      </c>
      <c r="G422" s="17" t="str">
        <f>IF(SUM('Test Sample Data'!G$3:G$98)&gt;10,IF(AND(ISNUMBER('Test Sample Data'!G421),'Test Sample Data'!G421&lt;$B$1,'Test Sample Data'!G421&gt;0),'Test Sample Data'!G421,$B$1),"")</f>
        <v/>
      </c>
      <c r="H422" s="17" t="str">
        <f>IF(SUM('Test Sample Data'!H$3:H$98)&gt;10,IF(AND(ISNUMBER('Test Sample Data'!H421),'Test Sample Data'!H421&lt;$B$1,'Test Sample Data'!H421&gt;0),'Test Sample Data'!H421,$B$1),"")</f>
        <v/>
      </c>
      <c r="I422" s="17" t="str">
        <f>IF(SUM('Test Sample Data'!I$3:I$98)&gt;10,IF(AND(ISNUMBER('Test Sample Data'!I421),'Test Sample Data'!I421&lt;$B$1,'Test Sample Data'!I421&gt;0),'Test Sample Data'!I421,$B$1),"")</f>
        <v/>
      </c>
      <c r="J422" s="17" t="str">
        <f>IF(SUM('Test Sample Data'!J$3:J$98)&gt;10,IF(AND(ISNUMBER('Test Sample Data'!J421),'Test Sample Data'!J421&lt;$B$1,'Test Sample Data'!J421&gt;0),'Test Sample Data'!J421,$B$1),"")</f>
        <v/>
      </c>
      <c r="K422" s="17" t="str">
        <f>IF(SUM('Test Sample Data'!K$3:K$98)&gt;10,IF(AND(ISNUMBER('Test Sample Data'!K421),'Test Sample Data'!K421&lt;$B$1,'Test Sample Data'!K421&gt;0),'Test Sample Data'!K421,$B$1),"")</f>
        <v/>
      </c>
      <c r="L422" s="17" t="str">
        <f>IF(SUM('Test Sample Data'!L$3:L$98)&gt;10,IF(AND(ISNUMBER('Test Sample Data'!L421),'Test Sample Data'!L421&lt;$B$1,'Test Sample Data'!L421&gt;0),'Test Sample Data'!L421,$B$1),"")</f>
        <v/>
      </c>
      <c r="M422" s="17" t="str">
        <f>IF(SUM('Test Sample Data'!M$3:M$98)&gt;10,IF(AND(ISNUMBER('Test Sample Data'!M421),'Test Sample Data'!M421&lt;$B$1,'Test Sample Data'!M421&gt;0),'Test Sample Data'!M421,$B$1),"")</f>
        <v/>
      </c>
      <c r="N422" s="17" t="str">
        <f>'Gene Table'!E421</f>
        <v>mmu-miR-760-5p</v>
      </c>
      <c r="O422" s="17" t="str">
        <f>'Gene Table'!B421</f>
        <v>B11</v>
      </c>
      <c r="P422" s="17" t="str">
        <f>IF(SUM('Control Sample Data'!D$3:D$98)&gt;10,IF(AND(ISNUMBER('Control Sample Data'!D421),'Control Sample Data'!D421&lt;$B$1,'Control Sample Data'!D421&gt;0),'Control Sample Data'!D421,$B$1),"")</f>
        <v/>
      </c>
      <c r="Q422" s="17" t="str">
        <f>IF(SUM('Control Sample Data'!E$3:E$98)&gt;10,IF(AND(ISNUMBER('Control Sample Data'!E421),'Control Sample Data'!E421&lt;$B$1,'Control Sample Data'!E421&gt;0),'Control Sample Data'!E421,$B$1),"")</f>
        <v/>
      </c>
      <c r="R422" s="17" t="str">
        <f>IF(SUM('Control Sample Data'!F$3:F$98)&gt;10,IF(AND(ISNUMBER('Control Sample Data'!F421),'Control Sample Data'!F421&lt;$B$1,'Control Sample Data'!F421&gt;0),'Control Sample Data'!F421,$B$1),"")</f>
        <v/>
      </c>
      <c r="S422" s="17" t="str">
        <f>IF(SUM('Control Sample Data'!G$3:G$98)&gt;10,IF(AND(ISNUMBER('Control Sample Data'!G421),'Control Sample Data'!G421&lt;$B$1,'Control Sample Data'!G421&gt;0),'Control Sample Data'!G421,$B$1),"")</f>
        <v/>
      </c>
      <c r="T422" s="17" t="str">
        <f>IF(SUM('Control Sample Data'!H$3:H$98)&gt;10,IF(AND(ISNUMBER('Control Sample Data'!H421),'Control Sample Data'!H421&lt;$B$1,'Control Sample Data'!H421&gt;0),'Control Sample Data'!H421,$B$1),"")</f>
        <v/>
      </c>
      <c r="U422" s="17" t="str">
        <f>IF(SUM('Control Sample Data'!I$3:I$98)&gt;10,IF(AND(ISNUMBER('Control Sample Data'!I421),'Control Sample Data'!I421&lt;$B$1,'Control Sample Data'!I421&gt;0),'Control Sample Data'!I421,$B$1),"")</f>
        <v/>
      </c>
      <c r="V422" s="17" t="str">
        <f>IF(SUM('Control Sample Data'!J$3:J$98)&gt;10,IF(AND(ISNUMBER('Control Sample Data'!J421),'Control Sample Data'!J421&lt;$B$1,'Control Sample Data'!J421&gt;0),'Control Sample Data'!J421,$B$1),"")</f>
        <v/>
      </c>
      <c r="W422" s="17" t="str">
        <f>IF(SUM('Control Sample Data'!K$3:K$98)&gt;10,IF(AND(ISNUMBER('Control Sample Data'!K421),'Control Sample Data'!K421&lt;$B$1,'Control Sample Data'!K421&gt;0),'Control Sample Data'!K421,$B$1),"")</f>
        <v/>
      </c>
      <c r="X422" s="17" t="str">
        <f>IF(SUM('Control Sample Data'!L$3:L$98)&gt;10,IF(AND(ISNUMBER('Control Sample Data'!L421),'Control Sample Data'!L421&lt;$B$1,'Control Sample Data'!L421&gt;0),'Control Sample Data'!L421,$B$1),"")</f>
        <v/>
      </c>
      <c r="Y422" s="17" t="str">
        <f>IF(SUM('Control Sample Data'!M$3:M$98)&gt;10,IF(AND(ISNUMBER('Control Sample Data'!M421),'Control Sample Data'!M421&lt;$B$1,'Control Sample Data'!M421&gt;0),'Control Sample Data'!M421,$B$1),"")</f>
        <v/>
      </c>
      <c r="AT422" s="36" t="str">
        <f t="shared" si="282"/>
        <v/>
      </c>
      <c r="AU422" s="36" t="str">
        <f t="shared" si="283"/>
        <v/>
      </c>
      <c r="AV422" s="36" t="str">
        <f t="shared" si="284"/>
        <v/>
      </c>
      <c r="AW422" s="36" t="str">
        <f t="shared" si="285"/>
        <v/>
      </c>
      <c r="AX422" s="36" t="str">
        <f t="shared" si="286"/>
        <v/>
      </c>
      <c r="AY422" s="36" t="str">
        <f t="shared" si="287"/>
        <v/>
      </c>
      <c r="AZ422" s="36" t="str">
        <f t="shared" si="288"/>
        <v/>
      </c>
      <c r="BA422" s="36" t="str">
        <f t="shared" si="289"/>
        <v/>
      </c>
      <c r="BB422" s="36" t="str">
        <f t="shared" si="290"/>
        <v/>
      </c>
      <c r="BC422" s="36" t="str">
        <f t="shared" si="291"/>
        <v/>
      </c>
      <c r="BD422" s="36" t="str">
        <f t="shared" si="292"/>
        <v/>
      </c>
      <c r="BE422" s="36" t="str">
        <f t="shared" si="293"/>
        <v/>
      </c>
      <c r="BF422" s="36" t="str">
        <f t="shared" si="294"/>
        <v/>
      </c>
      <c r="BG422" s="36" t="str">
        <f t="shared" si="295"/>
        <v/>
      </c>
      <c r="BH422" s="36" t="str">
        <f t="shared" si="296"/>
        <v/>
      </c>
      <c r="BI422" s="36" t="str">
        <f t="shared" si="297"/>
        <v/>
      </c>
      <c r="BJ422" s="36" t="str">
        <f t="shared" si="298"/>
        <v/>
      </c>
      <c r="BK422" s="36" t="str">
        <f t="shared" si="299"/>
        <v/>
      </c>
      <c r="BL422" s="36" t="str">
        <f t="shared" si="300"/>
        <v/>
      </c>
      <c r="BM422" s="36" t="str">
        <f t="shared" si="301"/>
        <v/>
      </c>
      <c r="BN422" s="38" t="e">
        <f t="shared" si="260"/>
        <v>#DIV/0!</v>
      </c>
      <c r="BO422" s="38" t="e">
        <f t="shared" si="261"/>
        <v>#DIV/0!</v>
      </c>
      <c r="BP422" s="39" t="str">
        <f t="shared" si="262"/>
        <v/>
      </c>
      <c r="BQ422" s="39" t="str">
        <f t="shared" si="263"/>
        <v/>
      </c>
      <c r="BR422" s="39" t="str">
        <f t="shared" si="264"/>
        <v/>
      </c>
      <c r="BS422" s="39" t="str">
        <f t="shared" si="265"/>
        <v/>
      </c>
      <c r="BT422" s="39" t="str">
        <f t="shared" si="266"/>
        <v/>
      </c>
      <c r="BU422" s="39" t="str">
        <f t="shared" si="267"/>
        <v/>
      </c>
      <c r="BV422" s="39" t="str">
        <f t="shared" si="268"/>
        <v/>
      </c>
      <c r="BW422" s="39" t="str">
        <f t="shared" si="269"/>
        <v/>
      </c>
      <c r="BX422" s="39" t="str">
        <f t="shared" si="270"/>
        <v/>
      </c>
      <c r="BY422" s="39" t="str">
        <f t="shared" si="271"/>
        <v/>
      </c>
      <c r="BZ422" s="39" t="str">
        <f t="shared" si="272"/>
        <v/>
      </c>
      <c r="CA422" s="39" t="str">
        <f t="shared" si="273"/>
        <v/>
      </c>
      <c r="CB422" s="39" t="str">
        <f t="shared" si="274"/>
        <v/>
      </c>
      <c r="CC422" s="39" t="str">
        <f t="shared" si="275"/>
        <v/>
      </c>
      <c r="CD422" s="39" t="str">
        <f t="shared" si="276"/>
        <v/>
      </c>
      <c r="CE422" s="39" t="str">
        <f t="shared" si="277"/>
        <v/>
      </c>
      <c r="CF422" s="39" t="str">
        <f t="shared" si="278"/>
        <v/>
      </c>
      <c r="CG422" s="39" t="str">
        <f t="shared" si="279"/>
        <v/>
      </c>
      <c r="CH422" s="39" t="str">
        <f t="shared" si="280"/>
        <v/>
      </c>
      <c r="CI422" s="39" t="str">
        <f t="shared" si="281"/>
        <v/>
      </c>
    </row>
    <row r="423" spans="1:87">
      <c r="A423" s="18"/>
      <c r="B423" s="15" t="str">
        <f>'Gene Table'!E422</f>
        <v>mmu-miR-674-3p</v>
      </c>
      <c r="C423" s="15" t="str">
        <f>'Gene Table'!B422</f>
        <v>B12</v>
      </c>
      <c r="D423" s="16" t="str">
        <f>IF(SUM('Test Sample Data'!D$3:D$98)&gt;10,IF(AND(ISNUMBER('Test Sample Data'!D422),'Test Sample Data'!D422&lt;$B$1,'Test Sample Data'!D422&gt;0),'Test Sample Data'!D422,$B$1),"")</f>
        <v/>
      </c>
      <c r="E423" s="17" t="str">
        <f>IF(SUM('Test Sample Data'!E$3:E$98)&gt;10,IF(AND(ISNUMBER('Test Sample Data'!E422),'Test Sample Data'!E422&lt;$B$1,'Test Sample Data'!E422&gt;0),'Test Sample Data'!E422,$B$1),"")</f>
        <v/>
      </c>
      <c r="F423" s="17" t="str">
        <f>IF(SUM('Test Sample Data'!F$3:F$98)&gt;10,IF(AND(ISNUMBER('Test Sample Data'!F422),'Test Sample Data'!F422&lt;$B$1,'Test Sample Data'!F422&gt;0),'Test Sample Data'!F422,$B$1),"")</f>
        <v/>
      </c>
      <c r="G423" s="17" t="str">
        <f>IF(SUM('Test Sample Data'!G$3:G$98)&gt;10,IF(AND(ISNUMBER('Test Sample Data'!G422),'Test Sample Data'!G422&lt;$B$1,'Test Sample Data'!G422&gt;0),'Test Sample Data'!G422,$B$1),"")</f>
        <v/>
      </c>
      <c r="H423" s="17" t="str">
        <f>IF(SUM('Test Sample Data'!H$3:H$98)&gt;10,IF(AND(ISNUMBER('Test Sample Data'!H422),'Test Sample Data'!H422&lt;$B$1,'Test Sample Data'!H422&gt;0),'Test Sample Data'!H422,$B$1),"")</f>
        <v/>
      </c>
      <c r="I423" s="17" t="str">
        <f>IF(SUM('Test Sample Data'!I$3:I$98)&gt;10,IF(AND(ISNUMBER('Test Sample Data'!I422),'Test Sample Data'!I422&lt;$B$1,'Test Sample Data'!I422&gt;0),'Test Sample Data'!I422,$B$1),"")</f>
        <v/>
      </c>
      <c r="J423" s="17" t="str">
        <f>IF(SUM('Test Sample Data'!J$3:J$98)&gt;10,IF(AND(ISNUMBER('Test Sample Data'!J422),'Test Sample Data'!J422&lt;$B$1,'Test Sample Data'!J422&gt;0),'Test Sample Data'!J422,$B$1),"")</f>
        <v/>
      </c>
      <c r="K423" s="17" t="str">
        <f>IF(SUM('Test Sample Data'!K$3:K$98)&gt;10,IF(AND(ISNUMBER('Test Sample Data'!K422),'Test Sample Data'!K422&lt;$B$1,'Test Sample Data'!K422&gt;0),'Test Sample Data'!K422,$B$1),"")</f>
        <v/>
      </c>
      <c r="L423" s="17" t="str">
        <f>IF(SUM('Test Sample Data'!L$3:L$98)&gt;10,IF(AND(ISNUMBER('Test Sample Data'!L422),'Test Sample Data'!L422&lt;$B$1,'Test Sample Data'!L422&gt;0),'Test Sample Data'!L422,$B$1),"")</f>
        <v/>
      </c>
      <c r="M423" s="17" t="str">
        <f>IF(SUM('Test Sample Data'!M$3:M$98)&gt;10,IF(AND(ISNUMBER('Test Sample Data'!M422),'Test Sample Data'!M422&lt;$B$1,'Test Sample Data'!M422&gt;0),'Test Sample Data'!M422,$B$1),"")</f>
        <v/>
      </c>
      <c r="N423" s="17" t="str">
        <f>'Gene Table'!E422</f>
        <v>mmu-miR-674-3p</v>
      </c>
      <c r="O423" s="17" t="str">
        <f>'Gene Table'!B422</f>
        <v>B12</v>
      </c>
      <c r="P423" s="17" t="str">
        <f>IF(SUM('Control Sample Data'!D$3:D$98)&gt;10,IF(AND(ISNUMBER('Control Sample Data'!D422),'Control Sample Data'!D422&lt;$B$1,'Control Sample Data'!D422&gt;0),'Control Sample Data'!D422,$B$1),"")</f>
        <v/>
      </c>
      <c r="Q423" s="17" t="str">
        <f>IF(SUM('Control Sample Data'!E$3:E$98)&gt;10,IF(AND(ISNUMBER('Control Sample Data'!E422),'Control Sample Data'!E422&lt;$B$1,'Control Sample Data'!E422&gt;0),'Control Sample Data'!E422,$B$1),"")</f>
        <v/>
      </c>
      <c r="R423" s="17" t="str">
        <f>IF(SUM('Control Sample Data'!F$3:F$98)&gt;10,IF(AND(ISNUMBER('Control Sample Data'!F422),'Control Sample Data'!F422&lt;$B$1,'Control Sample Data'!F422&gt;0),'Control Sample Data'!F422,$B$1),"")</f>
        <v/>
      </c>
      <c r="S423" s="17" t="str">
        <f>IF(SUM('Control Sample Data'!G$3:G$98)&gt;10,IF(AND(ISNUMBER('Control Sample Data'!G422),'Control Sample Data'!G422&lt;$B$1,'Control Sample Data'!G422&gt;0),'Control Sample Data'!G422,$B$1),"")</f>
        <v/>
      </c>
      <c r="T423" s="17" t="str">
        <f>IF(SUM('Control Sample Data'!H$3:H$98)&gt;10,IF(AND(ISNUMBER('Control Sample Data'!H422),'Control Sample Data'!H422&lt;$B$1,'Control Sample Data'!H422&gt;0),'Control Sample Data'!H422,$B$1),"")</f>
        <v/>
      </c>
      <c r="U423" s="17" t="str">
        <f>IF(SUM('Control Sample Data'!I$3:I$98)&gt;10,IF(AND(ISNUMBER('Control Sample Data'!I422),'Control Sample Data'!I422&lt;$B$1,'Control Sample Data'!I422&gt;0),'Control Sample Data'!I422,$B$1),"")</f>
        <v/>
      </c>
      <c r="V423" s="17" t="str">
        <f>IF(SUM('Control Sample Data'!J$3:J$98)&gt;10,IF(AND(ISNUMBER('Control Sample Data'!J422),'Control Sample Data'!J422&lt;$B$1,'Control Sample Data'!J422&gt;0),'Control Sample Data'!J422,$B$1),"")</f>
        <v/>
      </c>
      <c r="W423" s="17" t="str">
        <f>IF(SUM('Control Sample Data'!K$3:K$98)&gt;10,IF(AND(ISNUMBER('Control Sample Data'!K422),'Control Sample Data'!K422&lt;$B$1,'Control Sample Data'!K422&gt;0),'Control Sample Data'!K422,$B$1),"")</f>
        <v/>
      </c>
      <c r="X423" s="17" t="str">
        <f>IF(SUM('Control Sample Data'!L$3:L$98)&gt;10,IF(AND(ISNUMBER('Control Sample Data'!L422),'Control Sample Data'!L422&lt;$B$1,'Control Sample Data'!L422&gt;0),'Control Sample Data'!L422,$B$1),"")</f>
        <v/>
      </c>
      <c r="Y423" s="17" t="str">
        <f>IF(SUM('Control Sample Data'!M$3:M$98)&gt;10,IF(AND(ISNUMBER('Control Sample Data'!M422),'Control Sample Data'!M422&lt;$B$1,'Control Sample Data'!M422&gt;0),'Control Sample Data'!M422,$B$1),"")</f>
        <v/>
      </c>
      <c r="AT423" s="36" t="str">
        <f t="shared" si="282"/>
        <v/>
      </c>
      <c r="AU423" s="36" t="str">
        <f t="shared" si="283"/>
        <v/>
      </c>
      <c r="AV423" s="36" t="str">
        <f t="shared" si="284"/>
        <v/>
      </c>
      <c r="AW423" s="36" t="str">
        <f t="shared" si="285"/>
        <v/>
      </c>
      <c r="AX423" s="36" t="str">
        <f t="shared" si="286"/>
        <v/>
      </c>
      <c r="AY423" s="36" t="str">
        <f t="shared" si="287"/>
        <v/>
      </c>
      <c r="AZ423" s="36" t="str">
        <f t="shared" si="288"/>
        <v/>
      </c>
      <c r="BA423" s="36" t="str">
        <f t="shared" si="289"/>
        <v/>
      </c>
      <c r="BB423" s="36" t="str">
        <f t="shared" si="290"/>
        <v/>
      </c>
      <c r="BC423" s="36" t="str">
        <f t="shared" si="291"/>
        <v/>
      </c>
      <c r="BD423" s="36" t="str">
        <f t="shared" si="292"/>
        <v/>
      </c>
      <c r="BE423" s="36" t="str">
        <f t="shared" si="293"/>
        <v/>
      </c>
      <c r="BF423" s="36" t="str">
        <f t="shared" si="294"/>
        <v/>
      </c>
      <c r="BG423" s="36" t="str">
        <f t="shared" si="295"/>
        <v/>
      </c>
      <c r="BH423" s="36" t="str">
        <f t="shared" si="296"/>
        <v/>
      </c>
      <c r="BI423" s="36" t="str">
        <f t="shared" si="297"/>
        <v/>
      </c>
      <c r="BJ423" s="36" t="str">
        <f t="shared" si="298"/>
        <v/>
      </c>
      <c r="BK423" s="36" t="str">
        <f t="shared" si="299"/>
        <v/>
      </c>
      <c r="BL423" s="36" t="str">
        <f t="shared" si="300"/>
        <v/>
      </c>
      <c r="BM423" s="36" t="str">
        <f t="shared" si="301"/>
        <v/>
      </c>
      <c r="BN423" s="38" t="e">
        <f t="shared" si="260"/>
        <v>#DIV/0!</v>
      </c>
      <c r="BO423" s="38" t="e">
        <f t="shared" si="261"/>
        <v>#DIV/0!</v>
      </c>
      <c r="BP423" s="39" t="str">
        <f t="shared" si="262"/>
        <v/>
      </c>
      <c r="BQ423" s="39" t="str">
        <f t="shared" si="263"/>
        <v/>
      </c>
      <c r="BR423" s="39" t="str">
        <f t="shared" si="264"/>
        <v/>
      </c>
      <c r="BS423" s="39" t="str">
        <f t="shared" si="265"/>
        <v/>
      </c>
      <c r="BT423" s="39" t="str">
        <f t="shared" si="266"/>
        <v/>
      </c>
      <c r="BU423" s="39" t="str">
        <f t="shared" si="267"/>
        <v/>
      </c>
      <c r="BV423" s="39" t="str">
        <f t="shared" si="268"/>
        <v/>
      </c>
      <c r="BW423" s="39" t="str">
        <f t="shared" si="269"/>
        <v/>
      </c>
      <c r="BX423" s="39" t="str">
        <f t="shared" si="270"/>
        <v/>
      </c>
      <c r="BY423" s="39" t="str">
        <f t="shared" si="271"/>
        <v/>
      </c>
      <c r="BZ423" s="39" t="str">
        <f t="shared" si="272"/>
        <v/>
      </c>
      <c r="CA423" s="39" t="str">
        <f t="shared" si="273"/>
        <v/>
      </c>
      <c r="CB423" s="39" t="str">
        <f t="shared" si="274"/>
        <v/>
      </c>
      <c r="CC423" s="39" t="str">
        <f t="shared" si="275"/>
        <v/>
      </c>
      <c r="CD423" s="39" t="str">
        <f t="shared" si="276"/>
        <v/>
      </c>
      <c r="CE423" s="39" t="str">
        <f t="shared" si="277"/>
        <v/>
      </c>
      <c r="CF423" s="39" t="str">
        <f t="shared" si="278"/>
        <v/>
      </c>
      <c r="CG423" s="39" t="str">
        <f t="shared" si="279"/>
        <v/>
      </c>
      <c r="CH423" s="39" t="str">
        <f t="shared" si="280"/>
        <v/>
      </c>
      <c r="CI423" s="39" t="str">
        <f t="shared" si="281"/>
        <v/>
      </c>
    </row>
    <row r="424" spans="1:87">
      <c r="A424" s="18"/>
      <c r="B424" s="15" t="str">
        <f>'Gene Table'!E423</f>
        <v>mmu-let-7b-3p</v>
      </c>
      <c r="C424" s="15" t="str">
        <f>'Gene Table'!B423</f>
        <v>B13</v>
      </c>
      <c r="D424" s="16" t="str">
        <f>IF(SUM('Test Sample Data'!D$3:D$98)&gt;10,IF(AND(ISNUMBER('Test Sample Data'!D423),'Test Sample Data'!D423&lt;$B$1,'Test Sample Data'!D423&gt;0),'Test Sample Data'!D423,$B$1),"")</f>
        <v/>
      </c>
      <c r="E424" s="17" t="str">
        <f>IF(SUM('Test Sample Data'!E$3:E$98)&gt;10,IF(AND(ISNUMBER('Test Sample Data'!E423),'Test Sample Data'!E423&lt;$B$1,'Test Sample Data'!E423&gt;0),'Test Sample Data'!E423,$B$1),"")</f>
        <v/>
      </c>
      <c r="F424" s="17" t="str">
        <f>IF(SUM('Test Sample Data'!F$3:F$98)&gt;10,IF(AND(ISNUMBER('Test Sample Data'!F423),'Test Sample Data'!F423&lt;$B$1,'Test Sample Data'!F423&gt;0),'Test Sample Data'!F423,$B$1),"")</f>
        <v/>
      </c>
      <c r="G424" s="17" t="str">
        <f>IF(SUM('Test Sample Data'!G$3:G$98)&gt;10,IF(AND(ISNUMBER('Test Sample Data'!G423),'Test Sample Data'!G423&lt;$B$1,'Test Sample Data'!G423&gt;0),'Test Sample Data'!G423,$B$1),"")</f>
        <v/>
      </c>
      <c r="H424" s="17" t="str">
        <f>IF(SUM('Test Sample Data'!H$3:H$98)&gt;10,IF(AND(ISNUMBER('Test Sample Data'!H423),'Test Sample Data'!H423&lt;$B$1,'Test Sample Data'!H423&gt;0),'Test Sample Data'!H423,$B$1),"")</f>
        <v/>
      </c>
      <c r="I424" s="17" t="str">
        <f>IF(SUM('Test Sample Data'!I$3:I$98)&gt;10,IF(AND(ISNUMBER('Test Sample Data'!I423),'Test Sample Data'!I423&lt;$B$1,'Test Sample Data'!I423&gt;0),'Test Sample Data'!I423,$B$1),"")</f>
        <v/>
      </c>
      <c r="J424" s="17" t="str">
        <f>IF(SUM('Test Sample Data'!J$3:J$98)&gt;10,IF(AND(ISNUMBER('Test Sample Data'!J423),'Test Sample Data'!J423&lt;$B$1,'Test Sample Data'!J423&gt;0),'Test Sample Data'!J423,$B$1),"")</f>
        <v/>
      </c>
      <c r="K424" s="17" t="str">
        <f>IF(SUM('Test Sample Data'!K$3:K$98)&gt;10,IF(AND(ISNUMBER('Test Sample Data'!K423),'Test Sample Data'!K423&lt;$B$1,'Test Sample Data'!K423&gt;0),'Test Sample Data'!K423,$B$1),"")</f>
        <v/>
      </c>
      <c r="L424" s="17" t="str">
        <f>IF(SUM('Test Sample Data'!L$3:L$98)&gt;10,IF(AND(ISNUMBER('Test Sample Data'!L423),'Test Sample Data'!L423&lt;$B$1,'Test Sample Data'!L423&gt;0),'Test Sample Data'!L423,$B$1),"")</f>
        <v/>
      </c>
      <c r="M424" s="17" t="str">
        <f>IF(SUM('Test Sample Data'!M$3:M$98)&gt;10,IF(AND(ISNUMBER('Test Sample Data'!M423),'Test Sample Data'!M423&lt;$B$1,'Test Sample Data'!M423&gt;0),'Test Sample Data'!M423,$B$1),"")</f>
        <v/>
      </c>
      <c r="N424" s="17" t="str">
        <f>'Gene Table'!E423</f>
        <v>mmu-let-7b-3p</v>
      </c>
      <c r="O424" s="17" t="str">
        <f>'Gene Table'!B423</f>
        <v>B13</v>
      </c>
      <c r="P424" s="17" t="str">
        <f>IF(SUM('Control Sample Data'!D$3:D$98)&gt;10,IF(AND(ISNUMBER('Control Sample Data'!D423),'Control Sample Data'!D423&lt;$B$1,'Control Sample Data'!D423&gt;0),'Control Sample Data'!D423,$B$1),"")</f>
        <v/>
      </c>
      <c r="Q424" s="17" t="str">
        <f>IF(SUM('Control Sample Data'!E$3:E$98)&gt;10,IF(AND(ISNUMBER('Control Sample Data'!E423),'Control Sample Data'!E423&lt;$B$1,'Control Sample Data'!E423&gt;0),'Control Sample Data'!E423,$B$1),"")</f>
        <v/>
      </c>
      <c r="R424" s="17" t="str">
        <f>IF(SUM('Control Sample Data'!F$3:F$98)&gt;10,IF(AND(ISNUMBER('Control Sample Data'!F423),'Control Sample Data'!F423&lt;$B$1,'Control Sample Data'!F423&gt;0),'Control Sample Data'!F423,$B$1),"")</f>
        <v/>
      </c>
      <c r="S424" s="17" t="str">
        <f>IF(SUM('Control Sample Data'!G$3:G$98)&gt;10,IF(AND(ISNUMBER('Control Sample Data'!G423),'Control Sample Data'!G423&lt;$B$1,'Control Sample Data'!G423&gt;0),'Control Sample Data'!G423,$B$1),"")</f>
        <v/>
      </c>
      <c r="T424" s="17" t="str">
        <f>IF(SUM('Control Sample Data'!H$3:H$98)&gt;10,IF(AND(ISNUMBER('Control Sample Data'!H423),'Control Sample Data'!H423&lt;$B$1,'Control Sample Data'!H423&gt;0),'Control Sample Data'!H423,$B$1),"")</f>
        <v/>
      </c>
      <c r="U424" s="17" t="str">
        <f>IF(SUM('Control Sample Data'!I$3:I$98)&gt;10,IF(AND(ISNUMBER('Control Sample Data'!I423),'Control Sample Data'!I423&lt;$B$1,'Control Sample Data'!I423&gt;0),'Control Sample Data'!I423,$B$1),"")</f>
        <v/>
      </c>
      <c r="V424" s="17" t="str">
        <f>IF(SUM('Control Sample Data'!J$3:J$98)&gt;10,IF(AND(ISNUMBER('Control Sample Data'!J423),'Control Sample Data'!J423&lt;$B$1,'Control Sample Data'!J423&gt;0),'Control Sample Data'!J423,$B$1),"")</f>
        <v/>
      </c>
      <c r="W424" s="17" t="str">
        <f>IF(SUM('Control Sample Data'!K$3:K$98)&gt;10,IF(AND(ISNUMBER('Control Sample Data'!K423),'Control Sample Data'!K423&lt;$B$1,'Control Sample Data'!K423&gt;0),'Control Sample Data'!K423,$B$1),"")</f>
        <v/>
      </c>
      <c r="X424" s="17" t="str">
        <f>IF(SUM('Control Sample Data'!L$3:L$98)&gt;10,IF(AND(ISNUMBER('Control Sample Data'!L423),'Control Sample Data'!L423&lt;$B$1,'Control Sample Data'!L423&gt;0),'Control Sample Data'!L423,$B$1),"")</f>
        <v/>
      </c>
      <c r="Y424" s="17" t="str">
        <f>IF(SUM('Control Sample Data'!M$3:M$98)&gt;10,IF(AND(ISNUMBER('Control Sample Data'!M423),'Control Sample Data'!M423&lt;$B$1,'Control Sample Data'!M423&gt;0),'Control Sample Data'!M423,$B$1),"")</f>
        <v/>
      </c>
      <c r="AT424" s="36" t="str">
        <f t="shared" si="282"/>
        <v/>
      </c>
      <c r="AU424" s="36" t="str">
        <f t="shared" si="283"/>
        <v/>
      </c>
      <c r="AV424" s="36" t="str">
        <f t="shared" si="284"/>
        <v/>
      </c>
      <c r="AW424" s="36" t="str">
        <f t="shared" si="285"/>
        <v/>
      </c>
      <c r="AX424" s="36" t="str">
        <f t="shared" si="286"/>
        <v/>
      </c>
      <c r="AY424" s="36" t="str">
        <f t="shared" si="287"/>
        <v/>
      </c>
      <c r="AZ424" s="36" t="str">
        <f t="shared" si="288"/>
        <v/>
      </c>
      <c r="BA424" s="36" t="str">
        <f t="shared" si="289"/>
        <v/>
      </c>
      <c r="BB424" s="36" t="str">
        <f t="shared" si="290"/>
        <v/>
      </c>
      <c r="BC424" s="36" t="str">
        <f t="shared" si="291"/>
        <v/>
      </c>
      <c r="BD424" s="36" t="str">
        <f t="shared" si="292"/>
        <v/>
      </c>
      <c r="BE424" s="36" t="str">
        <f t="shared" si="293"/>
        <v/>
      </c>
      <c r="BF424" s="36" t="str">
        <f t="shared" si="294"/>
        <v/>
      </c>
      <c r="BG424" s="36" t="str">
        <f t="shared" si="295"/>
        <v/>
      </c>
      <c r="BH424" s="36" t="str">
        <f t="shared" si="296"/>
        <v/>
      </c>
      <c r="BI424" s="36" t="str">
        <f t="shared" si="297"/>
        <v/>
      </c>
      <c r="BJ424" s="36" t="str">
        <f t="shared" si="298"/>
        <v/>
      </c>
      <c r="BK424" s="36" t="str">
        <f t="shared" si="299"/>
        <v/>
      </c>
      <c r="BL424" s="36" t="str">
        <f t="shared" si="300"/>
        <v/>
      </c>
      <c r="BM424" s="36" t="str">
        <f t="shared" si="301"/>
        <v/>
      </c>
      <c r="BN424" s="38" t="e">
        <f t="shared" si="260"/>
        <v>#DIV/0!</v>
      </c>
      <c r="BO424" s="38" t="e">
        <f t="shared" si="261"/>
        <v>#DIV/0!</v>
      </c>
      <c r="BP424" s="39" t="str">
        <f t="shared" si="262"/>
        <v/>
      </c>
      <c r="BQ424" s="39" t="str">
        <f t="shared" si="263"/>
        <v/>
      </c>
      <c r="BR424" s="39" t="str">
        <f t="shared" si="264"/>
        <v/>
      </c>
      <c r="BS424" s="39" t="str">
        <f t="shared" si="265"/>
        <v/>
      </c>
      <c r="BT424" s="39" t="str">
        <f t="shared" si="266"/>
        <v/>
      </c>
      <c r="BU424" s="39" t="str">
        <f t="shared" si="267"/>
        <v/>
      </c>
      <c r="BV424" s="39" t="str">
        <f t="shared" si="268"/>
        <v/>
      </c>
      <c r="BW424" s="39" t="str">
        <f t="shared" si="269"/>
        <v/>
      </c>
      <c r="BX424" s="39" t="str">
        <f t="shared" si="270"/>
        <v/>
      </c>
      <c r="BY424" s="39" t="str">
        <f t="shared" si="271"/>
        <v/>
      </c>
      <c r="BZ424" s="39" t="str">
        <f t="shared" si="272"/>
        <v/>
      </c>
      <c r="CA424" s="39" t="str">
        <f t="shared" si="273"/>
        <v/>
      </c>
      <c r="CB424" s="39" t="str">
        <f t="shared" si="274"/>
        <v/>
      </c>
      <c r="CC424" s="39" t="str">
        <f t="shared" si="275"/>
        <v/>
      </c>
      <c r="CD424" s="39" t="str">
        <f t="shared" si="276"/>
        <v/>
      </c>
      <c r="CE424" s="39" t="str">
        <f t="shared" si="277"/>
        <v/>
      </c>
      <c r="CF424" s="39" t="str">
        <f t="shared" si="278"/>
        <v/>
      </c>
      <c r="CG424" s="39" t="str">
        <f t="shared" si="279"/>
        <v/>
      </c>
      <c r="CH424" s="39" t="str">
        <f t="shared" si="280"/>
        <v/>
      </c>
      <c r="CI424" s="39" t="str">
        <f t="shared" si="281"/>
        <v/>
      </c>
    </row>
    <row r="425" spans="1:87">
      <c r="A425" s="18"/>
      <c r="B425" s="15" t="str">
        <f>'Gene Table'!E424</f>
        <v>mmu-miR-676-5p</v>
      </c>
      <c r="C425" s="15" t="str">
        <f>'Gene Table'!B424</f>
        <v>B14</v>
      </c>
      <c r="D425" s="16" t="str">
        <f>IF(SUM('Test Sample Data'!D$3:D$98)&gt;10,IF(AND(ISNUMBER('Test Sample Data'!D424),'Test Sample Data'!D424&lt;$B$1,'Test Sample Data'!D424&gt;0),'Test Sample Data'!D424,$B$1),"")</f>
        <v/>
      </c>
      <c r="E425" s="17" t="str">
        <f>IF(SUM('Test Sample Data'!E$3:E$98)&gt;10,IF(AND(ISNUMBER('Test Sample Data'!E424),'Test Sample Data'!E424&lt;$B$1,'Test Sample Data'!E424&gt;0),'Test Sample Data'!E424,$B$1),"")</f>
        <v/>
      </c>
      <c r="F425" s="17" t="str">
        <f>IF(SUM('Test Sample Data'!F$3:F$98)&gt;10,IF(AND(ISNUMBER('Test Sample Data'!F424),'Test Sample Data'!F424&lt;$B$1,'Test Sample Data'!F424&gt;0),'Test Sample Data'!F424,$B$1),"")</f>
        <v/>
      </c>
      <c r="G425" s="17" t="str">
        <f>IF(SUM('Test Sample Data'!G$3:G$98)&gt;10,IF(AND(ISNUMBER('Test Sample Data'!G424),'Test Sample Data'!G424&lt;$B$1,'Test Sample Data'!G424&gt;0),'Test Sample Data'!G424,$B$1),"")</f>
        <v/>
      </c>
      <c r="H425" s="17" t="str">
        <f>IF(SUM('Test Sample Data'!H$3:H$98)&gt;10,IF(AND(ISNUMBER('Test Sample Data'!H424),'Test Sample Data'!H424&lt;$B$1,'Test Sample Data'!H424&gt;0),'Test Sample Data'!H424,$B$1),"")</f>
        <v/>
      </c>
      <c r="I425" s="17" t="str">
        <f>IF(SUM('Test Sample Data'!I$3:I$98)&gt;10,IF(AND(ISNUMBER('Test Sample Data'!I424),'Test Sample Data'!I424&lt;$B$1,'Test Sample Data'!I424&gt;0),'Test Sample Data'!I424,$B$1),"")</f>
        <v/>
      </c>
      <c r="J425" s="17" t="str">
        <f>IF(SUM('Test Sample Data'!J$3:J$98)&gt;10,IF(AND(ISNUMBER('Test Sample Data'!J424),'Test Sample Data'!J424&lt;$B$1,'Test Sample Data'!J424&gt;0),'Test Sample Data'!J424,$B$1),"")</f>
        <v/>
      </c>
      <c r="K425" s="17" t="str">
        <f>IF(SUM('Test Sample Data'!K$3:K$98)&gt;10,IF(AND(ISNUMBER('Test Sample Data'!K424),'Test Sample Data'!K424&lt;$B$1,'Test Sample Data'!K424&gt;0),'Test Sample Data'!K424,$B$1),"")</f>
        <v/>
      </c>
      <c r="L425" s="17" t="str">
        <f>IF(SUM('Test Sample Data'!L$3:L$98)&gt;10,IF(AND(ISNUMBER('Test Sample Data'!L424),'Test Sample Data'!L424&lt;$B$1,'Test Sample Data'!L424&gt;0),'Test Sample Data'!L424,$B$1),"")</f>
        <v/>
      </c>
      <c r="M425" s="17" t="str">
        <f>IF(SUM('Test Sample Data'!M$3:M$98)&gt;10,IF(AND(ISNUMBER('Test Sample Data'!M424),'Test Sample Data'!M424&lt;$B$1,'Test Sample Data'!M424&gt;0),'Test Sample Data'!M424,$B$1),"")</f>
        <v/>
      </c>
      <c r="N425" s="17" t="str">
        <f>'Gene Table'!E424</f>
        <v>mmu-miR-676-5p</v>
      </c>
      <c r="O425" s="17" t="str">
        <f>'Gene Table'!B424</f>
        <v>B14</v>
      </c>
      <c r="P425" s="17" t="str">
        <f>IF(SUM('Control Sample Data'!D$3:D$98)&gt;10,IF(AND(ISNUMBER('Control Sample Data'!D424),'Control Sample Data'!D424&lt;$B$1,'Control Sample Data'!D424&gt;0),'Control Sample Data'!D424,$B$1),"")</f>
        <v/>
      </c>
      <c r="Q425" s="17" t="str">
        <f>IF(SUM('Control Sample Data'!E$3:E$98)&gt;10,IF(AND(ISNUMBER('Control Sample Data'!E424),'Control Sample Data'!E424&lt;$B$1,'Control Sample Data'!E424&gt;0),'Control Sample Data'!E424,$B$1),"")</f>
        <v/>
      </c>
      <c r="R425" s="17" t="str">
        <f>IF(SUM('Control Sample Data'!F$3:F$98)&gt;10,IF(AND(ISNUMBER('Control Sample Data'!F424),'Control Sample Data'!F424&lt;$B$1,'Control Sample Data'!F424&gt;0),'Control Sample Data'!F424,$B$1),"")</f>
        <v/>
      </c>
      <c r="S425" s="17" t="str">
        <f>IF(SUM('Control Sample Data'!G$3:G$98)&gt;10,IF(AND(ISNUMBER('Control Sample Data'!G424),'Control Sample Data'!G424&lt;$B$1,'Control Sample Data'!G424&gt;0),'Control Sample Data'!G424,$B$1),"")</f>
        <v/>
      </c>
      <c r="T425" s="17" t="str">
        <f>IF(SUM('Control Sample Data'!H$3:H$98)&gt;10,IF(AND(ISNUMBER('Control Sample Data'!H424),'Control Sample Data'!H424&lt;$B$1,'Control Sample Data'!H424&gt;0),'Control Sample Data'!H424,$B$1),"")</f>
        <v/>
      </c>
      <c r="U425" s="17" t="str">
        <f>IF(SUM('Control Sample Data'!I$3:I$98)&gt;10,IF(AND(ISNUMBER('Control Sample Data'!I424),'Control Sample Data'!I424&lt;$B$1,'Control Sample Data'!I424&gt;0),'Control Sample Data'!I424,$B$1),"")</f>
        <v/>
      </c>
      <c r="V425" s="17" t="str">
        <f>IF(SUM('Control Sample Data'!J$3:J$98)&gt;10,IF(AND(ISNUMBER('Control Sample Data'!J424),'Control Sample Data'!J424&lt;$B$1,'Control Sample Data'!J424&gt;0),'Control Sample Data'!J424,$B$1),"")</f>
        <v/>
      </c>
      <c r="W425" s="17" t="str">
        <f>IF(SUM('Control Sample Data'!K$3:K$98)&gt;10,IF(AND(ISNUMBER('Control Sample Data'!K424),'Control Sample Data'!K424&lt;$B$1,'Control Sample Data'!K424&gt;0),'Control Sample Data'!K424,$B$1),"")</f>
        <v/>
      </c>
      <c r="X425" s="17" t="str">
        <f>IF(SUM('Control Sample Data'!L$3:L$98)&gt;10,IF(AND(ISNUMBER('Control Sample Data'!L424),'Control Sample Data'!L424&lt;$B$1,'Control Sample Data'!L424&gt;0),'Control Sample Data'!L424,$B$1),"")</f>
        <v/>
      </c>
      <c r="Y425" s="17" t="str">
        <f>IF(SUM('Control Sample Data'!M$3:M$98)&gt;10,IF(AND(ISNUMBER('Control Sample Data'!M424),'Control Sample Data'!M424&lt;$B$1,'Control Sample Data'!M424&gt;0),'Control Sample Data'!M424,$B$1),"")</f>
        <v/>
      </c>
      <c r="AT425" s="36" t="str">
        <f t="shared" si="282"/>
        <v/>
      </c>
      <c r="AU425" s="36" t="str">
        <f t="shared" si="283"/>
        <v/>
      </c>
      <c r="AV425" s="36" t="str">
        <f t="shared" si="284"/>
        <v/>
      </c>
      <c r="AW425" s="36" t="str">
        <f t="shared" si="285"/>
        <v/>
      </c>
      <c r="AX425" s="36" t="str">
        <f t="shared" si="286"/>
        <v/>
      </c>
      <c r="AY425" s="36" t="str">
        <f t="shared" si="287"/>
        <v/>
      </c>
      <c r="AZ425" s="36" t="str">
        <f t="shared" si="288"/>
        <v/>
      </c>
      <c r="BA425" s="36" t="str">
        <f t="shared" si="289"/>
        <v/>
      </c>
      <c r="BB425" s="36" t="str">
        <f t="shared" si="290"/>
        <v/>
      </c>
      <c r="BC425" s="36" t="str">
        <f t="shared" si="291"/>
        <v/>
      </c>
      <c r="BD425" s="36" t="str">
        <f t="shared" si="292"/>
        <v/>
      </c>
      <c r="BE425" s="36" t="str">
        <f t="shared" si="293"/>
        <v/>
      </c>
      <c r="BF425" s="36" t="str">
        <f t="shared" si="294"/>
        <v/>
      </c>
      <c r="BG425" s="36" t="str">
        <f t="shared" si="295"/>
        <v/>
      </c>
      <c r="BH425" s="36" t="str">
        <f t="shared" si="296"/>
        <v/>
      </c>
      <c r="BI425" s="36" t="str">
        <f t="shared" si="297"/>
        <v/>
      </c>
      <c r="BJ425" s="36" t="str">
        <f t="shared" si="298"/>
        <v/>
      </c>
      <c r="BK425" s="36" t="str">
        <f t="shared" si="299"/>
        <v/>
      </c>
      <c r="BL425" s="36" t="str">
        <f t="shared" si="300"/>
        <v/>
      </c>
      <c r="BM425" s="36" t="str">
        <f t="shared" si="301"/>
        <v/>
      </c>
      <c r="BN425" s="38" t="e">
        <f t="shared" si="260"/>
        <v>#DIV/0!</v>
      </c>
      <c r="BO425" s="38" t="e">
        <f t="shared" si="261"/>
        <v>#DIV/0!</v>
      </c>
      <c r="BP425" s="39" t="str">
        <f t="shared" si="262"/>
        <v/>
      </c>
      <c r="BQ425" s="39" t="str">
        <f t="shared" si="263"/>
        <v/>
      </c>
      <c r="BR425" s="39" t="str">
        <f t="shared" si="264"/>
        <v/>
      </c>
      <c r="BS425" s="39" t="str">
        <f t="shared" si="265"/>
        <v/>
      </c>
      <c r="BT425" s="39" t="str">
        <f t="shared" si="266"/>
        <v/>
      </c>
      <c r="BU425" s="39" t="str">
        <f t="shared" si="267"/>
        <v/>
      </c>
      <c r="BV425" s="39" t="str">
        <f t="shared" si="268"/>
        <v/>
      </c>
      <c r="BW425" s="39" t="str">
        <f t="shared" si="269"/>
        <v/>
      </c>
      <c r="BX425" s="39" t="str">
        <f t="shared" si="270"/>
        <v/>
      </c>
      <c r="BY425" s="39" t="str">
        <f t="shared" si="271"/>
        <v/>
      </c>
      <c r="BZ425" s="39" t="str">
        <f t="shared" si="272"/>
        <v/>
      </c>
      <c r="CA425" s="39" t="str">
        <f t="shared" si="273"/>
        <v/>
      </c>
      <c r="CB425" s="39" t="str">
        <f t="shared" si="274"/>
        <v/>
      </c>
      <c r="CC425" s="39" t="str">
        <f t="shared" si="275"/>
        <v/>
      </c>
      <c r="CD425" s="39" t="str">
        <f t="shared" si="276"/>
        <v/>
      </c>
      <c r="CE425" s="39" t="str">
        <f t="shared" si="277"/>
        <v/>
      </c>
      <c r="CF425" s="39" t="str">
        <f t="shared" si="278"/>
        <v/>
      </c>
      <c r="CG425" s="39" t="str">
        <f t="shared" si="279"/>
        <v/>
      </c>
      <c r="CH425" s="39" t="str">
        <f t="shared" si="280"/>
        <v/>
      </c>
      <c r="CI425" s="39" t="str">
        <f t="shared" si="281"/>
        <v/>
      </c>
    </row>
    <row r="426" spans="1:87">
      <c r="A426" s="18"/>
      <c r="B426" s="15" t="str">
        <f>'Gene Table'!E425</f>
        <v>mmu-let-7d-3p</v>
      </c>
      <c r="C426" s="15" t="str">
        <f>'Gene Table'!B425</f>
        <v>B15</v>
      </c>
      <c r="D426" s="16" t="str">
        <f>IF(SUM('Test Sample Data'!D$3:D$98)&gt;10,IF(AND(ISNUMBER('Test Sample Data'!D425),'Test Sample Data'!D425&lt;$B$1,'Test Sample Data'!D425&gt;0),'Test Sample Data'!D425,$B$1),"")</f>
        <v/>
      </c>
      <c r="E426" s="17" t="str">
        <f>IF(SUM('Test Sample Data'!E$3:E$98)&gt;10,IF(AND(ISNUMBER('Test Sample Data'!E425),'Test Sample Data'!E425&lt;$B$1,'Test Sample Data'!E425&gt;0),'Test Sample Data'!E425,$B$1),"")</f>
        <v/>
      </c>
      <c r="F426" s="17" t="str">
        <f>IF(SUM('Test Sample Data'!F$3:F$98)&gt;10,IF(AND(ISNUMBER('Test Sample Data'!F425),'Test Sample Data'!F425&lt;$B$1,'Test Sample Data'!F425&gt;0),'Test Sample Data'!F425,$B$1),"")</f>
        <v/>
      </c>
      <c r="G426" s="17" t="str">
        <f>IF(SUM('Test Sample Data'!G$3:G$98)&gt;10,IF(AND(ISNUMBER('Test Sample Data'!G425),'Test Sample Data'!G425&lt;$B$1,'Test Sample Data'!G425&gt;0),'Test Sample Data'!G425,$B$1),"")</f>
        <v/>
      </c>
      <c r="H426" s="17" t="str">
        <f>IF(SUM('Test Sample Data'!H$3:H$98)&gt;10,IF(AND(ISNUMBER('Test Sample Data'!H425),'Test Sample Data'!H425&lt;$B$1,'Test Sample Data'!H425&gt;0),'Test Sample Data'!H425,$B$1),"")</f>
        <v/>
      </c>
      <c r="I426" s="17" t="str">
        <f>IF(SUM('Test Sample Data'!I$3:I$98)&gt;10,IF(AND(ISNUMBER('Test Sample Data'!I425),'Test Sample Data'!I425&lt;$B$1,'Test Sample Data'!I425&gt;0),'Test Sample Data'!I425,$B$1),"")</f>
        <v/>
      </c>
      <c r="J426" s="17" t="str">
        <f>IF(SUM('Test Sample Data'!J$3:J$98)&gt;10,IF(AND(ISNUMBER('Test Sample Data'!J425),'Test Sample Data'!J425&lt;$B$1,'Test Sample Data'!J425&gt;0),'Test Sample Data'!J425,$B$1),"")</f>
        <v/>
      </c>
      <c r="K426" s="17" t="str">
        <f>IF(SUM('Test Sample Data'!K$3:K$98)&gt;10,IF(AND(ISNUMBER('Test Sample Data'!K425),'Test Sample Data'!K425&lt;$B$1,'Test Sample Data'!K425&gt;0),'Test Sample Data'!K425,$B$1),"")</f>
        <v/>
      </c>
      <c r="L426" s="17" t="str">
        <f>IF(SUM('Test Sample Data'!L$3:L$98)&gt;10,IF(AND(ISNUMBER('Test Sample Data'!L425),'Test Sample Data'!L425&lt;$B$1,'Test Sample Data'!L425&gt;0),'Test Sample Data'!L425,$B$1),"")</f>
        <v/>
      </c>
      <c r="M426" s="17" t="str">
        <f>IF(SUM('Test Sample Data'!M$3:M$98)&gt;10,IF(AND(ISNUMBER('Test Sample Data'!M425),'Test Sample Data'!M425&lt;$B$1,'Test Sample Data'!M425&gt;0),'Test Sample Data'!M425,$B$1),"")</f>
        <v/>
      </c>
      <c r="N426" s="17" t="str">
        <f>'Gene Table'!E425</f>
        <v>mmu-let-7d-3p</v>
      </c>
      <c r="O426" s="17" t="str">
        <f>'Gene Table'!B425</f>
        <v>B15</v>
      </c>
      <c r="P426" s="17" t="str">
        <f>IF(SUM('Control Sample Data'!D$3:D$98)&gt;10,IF(AND(ISNUMBER('Control Sample Data'!D425),'Control Sample Data'!D425&lt;$B$1,'Control Sample Data'!D425&gt;0),'Control Sample Data'!D425,$B$1),"")</f>
        <v/>
      </c>
      <c r="Q426" s="17" t="str">
        <f>IF(SUM('Control Sample Data'!E$3:E$98)&gt;10,IF(AND(ISNUMBER('Control Sample Data'!E425),'Control Sample Data'!E425&lt;$B$1,'Control Sample Data'!E425&gt;0),'Control Sample Data'!E425,$B$1),"")</f>
        <v/>
      </c>
      <c r="R426" s="17" t="str">
        <f>IF(SUM('Control Sample Data'!F$3:F$98)&gt;10,IF(AND(ISNUMBER('Control Sample Data'!F425),'Control Sample Data'!F425&lt;$B$1,'Control Sample Data'!F425&gt;0),'Control Sample Data'!F425,$B$1),"")</f>
        <v/>
      </c>
      <c r="S426" s="17" t="str">
        <f>IF(SUM('Control Sample Data'!G$3:G$98)&gt;10,IF(AND(ISNUMBER('Control Sample Data'!G425),'Control Sample Data'!G425&lt;$B$1,'Control Sample Data'!G425&gt;0),'Control Sample Data'!G425,$B$1),"")</f>
        <v/>
      </c>
      <c r="T426" s="17" t="str">
        <f>IF(SUM('Control Sample Data'!H$3:H$98)&gt;10,IF(AND(ISNUMBER('Control Sample Data'!H425),'Control Sample Data'!H425&lt;$B$1,'Control Sample Data'!H425&gt;0),'Control Sample Data'!H425,$B$1),"")</f>
        <v/>
      </c>
      <c r="U426" s="17" t="str">
        <f>IF(SUM('Control Sample Data'!I$3:I$98)&gt;10,IF(AND(ISNUMBER('Control Sample Data'!I425),'Control Sample Data'!I425&lt;$B$1,'Control Sample Data'!I425&gt;0),'Control Sample Data'!I425,$B$1),"")</f>
        <v/>
      </c>
      <c r="V426" s="17" t="str">
        <f>IF(SUM('Control Sample Data'!J$3:J$98)&gt;10,IF(AND(ISNUMBER('Control Sample Data'!J425),'Control Sample Data'!J425&lt;$B$1,'Control Sample Data'!J425&gt;0),'Control Sample Data'!J425,$B$1),"")</f>
        <v/>
      </c>
      <c r="W426" s="17" t="str">
        <f>IF(SUM('Control Sample Data'!K$3:K$98)&gt;10,IF(AND(ISNUMBER('Control Sample Data'!K425),'Control Sample Data'!K425&lt;$B$1,'Control Sample Data'!K425&gt;0),'Control Sample Data'!K425,$B$1),"")</f>
        <v/>
      </c>
      <c r="X426" s="17" t="str">
        <f>IF(SUM('Control Sample Data'!L$3:L$98)&gt;10,IF(AND(ISNUMBER('Control Sample Data'!L425),'Control Sample Data'!L425&lt;$B$1,'Control Sample Data'!L425&gt;0),'Control Sample Data'!L425,$B$1),"")</f>
        <v/>
      </c>
      <c r="Y426" s="17" t="str">
        <f>IF(SUM('Control Sample Data'!M$3:M$98)&gt;10,IF(AND(ISNUMBER('Control Sample Data'!M425),'Control Sample Data'!M425&lt;$B$1,'Control Sample Data'!M425&gt;0),'Control Sample Data'!M425,$B$1),"")</f>
        <v/>
      </c>
      <c r="AT426" s="36" t="str">
        <f t="shared" si="282"/>
        <v/>
      </c>
      <c r="AU426" s="36" t="str">
        <f t="shared" si="283"/>
        <v/>
      </c>
      <c r="AV426" s="36" t="str">
        <f t="shared" si="284"/>
        <v/>
      </c>
      <c r="AW426" s="36" t="str">
        <f t="shared" si="285"/>
        <v/>
      </c>
      <c r="AX426" s="36" t="str">
        <f t="shared" si="286"/>
        <v/>
      </c>
      <c r="AY426" s="36" t="str">
        <f t="shared" si="287"/>
        <v/>
      </c>
      <c r="AZ426" s="36" t="str">
        <f t="shared" si="288"/>
        <v/>
      </c>
      <c r="BA426" s="36" t="str">
        <f t="shared" si="289"/>
        <v/>
      </c>
      <c r="BB426" s="36" t="str">
        <f t="shared" si="290"/>
        <v/>
      </c>
      <c r="BC426" s="36" t="str">
        <f t="shared" si="291"/>
        <v/>
      </c>
      <c r="BD426" s="36" t="str">
        <f t="shared" si="292"/>
        <v/>
      </c>
      <c r="BE426" s="36" t="str">
        <f t="shared" si="293"/>
        <v/>
      </c>
      <c r="BF426" s="36" t="str">
        <f t="shared" si="294"/>
        <v/>
      </c>
      <c r="BG426" s="36" t="str">
        <f t="shared" si="295"/>
        <v/>
      </c>
      <c r="BH426" s="36" t="str">
        <f t="shared" si="296"/>
        <v/>
      </c>
      <c r="BI426" s="36" t="str">
        <f t="shared" si="297"/>
        <v/>
      </c>
      <c r="BJ426" s="36" t="str">
        <f t="shared" si="298"/>
        <v/>
      </c>
      <c r="BK426" s="36" t="str">
        <f t="shared" si="299"/>
        <v/>
      </c>
      <c r="BL426" s="36" t="str">
        <f t="shared" si="300"/>
        <v/>
      </c>
      <c r="BM426" s="36" t="str">
        <f t="shared" si="301"/>
        <v/>
      </c>
      <c r="BN426" s="38" t="e">
        <f t="shared" si="260"/>
        <v>#DIV/0!</v>
      </c>
      <c r="BO426" s="38" t="e">
        <f t="shared" si="261"/>
        <v>#DIV/0!</v>
      </c>
      <c r="BP426" s="39" t="str">
        <f t="shared" si="262"/>
        <v/>
      </c>
      <c r="BQ426" s="39" t="str">
        <f t="shared" si="263"/>
        <v/>
      </c>
      <c r="BR426" s="39" t="str">
        <f t="shared" si="264"/>
        <v/>
      </c>
      <c r="BS426" s="39" t="str">
        <f t="shared" si="265"/>
        <v/>
      </c>
      <c r="BT426" s="39" t="str">
        <f t="shared" si="266"/>
        <v/>
      </c>
      <c r="BU426" s="39" t="str">
        <f t="shared" si="267"/>
        <v/>
      </c>
      <c r="BV426" s="39" t="str">
        <f t="shared" si="268"/>
        <v/>
      </c>
      <c r="BW426" s="39" t="str">
        <f t="shared" si="269"/>
        <v/>
      </c>
      <c r="BX426" s="39" t="str">
        <f t="shared" si="270"/>
        <v/>
      </c>
      <c r="BY426" s="39" t="str">
        <f t="shared" si="271"/>
        <v/>
      </c>
      <c r="BZ426" s="39" t="str">
        <f t="shared" si="272"/>
        <v/>
      </c>
      <c r="CA426" s="39" t="str">
        <f t="shared" si="273"/>
        <v/>
      </c>
      <c r="CB426" s="39" t="str">
        <f t="shared" si="274"/>
        <v/>
      </c>
      <c r="CC426" s="39" t="str">
        <f t="shared" si="275"/>
        <v/>
      </c>
      <c r="CD426" s="39" t="str">
        <f t="shared" si="276"/>
        <v/>
      </c>
      <c r="CE426" s="39" t="str">
        <f t="shared" si="277"/>
        <v/>
      </c>
      <c r="CF426" s="39" t="str">
        <f t="shared" si="278"/>
        <v/>
      </c>
      <c r="CG426" s="39" t="str">
        <f t="shared" si="279"/>
        <v/>
      </c>
      <c r="CH426" s="39" t="str">
        <f t="shared" si="280"/>
        <v/>
      </c>
      <c r="CI426" s="39" t="str">
        <f t="shared" si="281"/>
        <v/>
      </c>
    </row>
    <row r="427" spans="1:87">
      <c r="A427" s="18"/>
      <c r="B427" s="15" t="str">
        <f>'Gene Table'!E426</f>
        <v>mmu-miR-699</v>
      </c>
      <c r="C427" s="15" t="str">
        <f>'Gene Table'!B426</f>
        <v>B16</v>
      </c>
      <c r="D427" s="16" t="str">
        <f>IF(SUM('Test Sample Data'!D$3:D$98)&gt;10,IF(AND(ISNUMBER('Test Sample Data'!D426),'Test Sample Data'!D426&lt;$B$1,'Test Sample Data'!D426&gt;0),'Test Sample Data'!D426,$B$1),"")</f>
        <v/>
      </c>
      <c r="E427" s="17" t="str">
        <f>IF(SUM('Test Sample Data'!E$3:E$98)&gt;10,IF(AND(ISNUMBER('Test Sample Data'!E426),'Test Sample Data'!E426&lt;$B$1,'Test Sample Data'!E426&gt;0),'Test Sample Data'!E426,$B$1),"")</f>
        <v/>
      </c>
      <c r="F427" s="17" t="str">
        <f>IF(SUM('Test Sample Data'!F$3:F$98)&gt;10,IF(AND(ISNUMBER('Test Sample Data'!F426),'Test Sample Data'!F426&lt;$B$1,'Test Sample Data'!F426&gt;0),'Test Sample Data'!F426,$B$1),"")</f>
        <v/>
      </c>
      <c r="G427" s="17" t="str">
        <f>IF(SUM('Test Sample Data'!G$3:G$98)&gt;10,IF(AND(ISNUMBER('Test Sample Data'!G426),'Test Sample Data'!G426&lt;$B$1,'Test Sample Data'!G426&gt;0),'Test Sample Data'!G426,$B$1),"")</f>
        <v/>
      </c>
      <c r="H427" s="17" t="str">
        <f>IF(SUM('Test Sample Data'!H$3:H$98)&gt;10,IF(AND(ISNUMBER('Test Sample Data'!H426),'Test Sample Data'!H426&lt;$B$1,'Test Sample Data'!H426&gt;0),'Test Sample Data'!H426,$B$1),"")</f>
        <v/>
      </c>
      <c r="I427" s="17" t="str">
        <f>IF(SUM('Test Sample Data'!I$3:I$98)&gt;10,IF(AND(ISNUMBER('Test Sample Data'!I426),'Test Sample Data'!I426&lt;$B$1,'Test Sample Data'!I426&gt;0),'Test Sample Data'!I426,$B$1),"")</f>
        <v/>
      </c>
      <c r="J427" s="17" t="str">
        <f>IF(SUM('Test Sample Data'!J$3:J$98)&gt;10,IF(AND(ISNUMBER('Test Sample Data'!J426),'Test Sample Data'!J426&lt;$B$1,'Test Sample Data'!J426&gt;0),'Test Sample Data'!J426,$B$1),"")</f>
        <v/>
      </c>
      <c r="K427" s="17" t="str">
        <f>IF(SUM('Test Sample Data'!K$3:K$98)&gt;10,IF(AND(ISNUMBER('Test Sample Data'!K426),'Test Sample Data'!K426&lt;$B$1,'Test Sample Data'!K426&gt;0),'Test Sample Data'!K426,$B$1),"")</f>
        <v/>
      </c>
      <c r="L427" s="17" t="str">
        <f>IF(SUM('Test Sample Data'!L$3:L$98)&gt;10,IF(AND(ISNUMBER('Test Sample Data'!L426),'Test Sample Data'!L426&lt;$B$1,'Test Sample Data'!L426&gt;0),'Test Sample Data'!L426,$B$1),"")</f>
        <v/>
      </c>
      <c r="M427" s="17" t="str">
        <f>IF(SUM('Test Sample Data'!M$3:M$98)&gt;10,IF(AND(ISNUMBER('Test Sample Data'!M426),'Test Sample Data'!M426&lt;$B$1,'Test Sample Data'!M426&gt;0),'Test Sample Data'!M426,$B$1),"")</f>
        <v/>
      </c>
      <c r="N427" s="17" t="str">
        <f>'Gene Table'!E426</f>
        <v>mmu-miR-699</v>
      </c>
      <c r="O427" s="17" t="str">
        <f>'Gene Table'!B426</f>
        <v>B16</v>
      </c>
      <c r="P427" s="17" t="str">
        <f>IF(SUM('Control Sample Data'!D$3:D$98)&gt;10,IF(AND(ISNUMBER('Control Sample Data'!D426),'Control Sample Data'!D426&lt;$B$1,'Control Sample Data'!D426&gt;0),'Control Sample Data'!D426,$B$1),"")</f>
        <v/>
      </c>
      <c r="Q427" s="17" t="str">
        <f>IF(SUM('Control Sample Data'!E$3:E$98)&gt;10,IF(AND(ISNUMBER('Control Sample Data'!E426),'Control Sample Data'!E426&lt;$B$1,'Control Sample Data'!E426&gt;0),'Control Sample Data'!E426,$B$1),"")</f>
        <v/>
      </c>
      <c r="R427" s="17" t="str">
        <f>IF(SUM('Control Sample Data'!F$3:F$98)&gt;10,IF(AND(ISNUMBER('Control Sample Data'!F426),'Control Sample Data'!F426&lt;$B$1,'Control Sample Data'!F426&gt;0),'Control Sample Data'!F426,$B$1),"")</f>
        <v/>
      </c>
      <c r="S427" s="17" t="str">
        <f>IF(SUM('Control Sample Data'!G$3:G$98)&gt;10,IF(AND(ISNUMBER('Control Sample Data'!G426),'Control Sample Data'!G426&lt;$B$1,'Control Sample Data'!G426&gt;0),'Control Sample Data'!G426,$B$1),"")</f>
        <v/>
      </c>
      <c r="T427" s="17" t="str">
        <f>IF(SUM('Control Sample Data'!H$3:H$98)&gt;10,IF(AND(ISNUMBER('Control Sample Data'!H426),'Control Sample Data'!H426&lt;$B$1,'Control Sample Data'!H426&gt;0),'Control Sample Data'!H426,$B$1),"")</f>
        <v/>
      </c>
      <c r="U427" s="17" t="str">
        <f>IF(SUM('Control Sample Data'!I$3:I$98)&gt;10,IF(AND(ISNUMBER('Control Sample Data'!I426),'Control Sample Data'!I426&lt;$B$1,'Control Sample Data'!I426&gt;0),'Control Sample Data'!I426,$B$1),"")</f>
        <v/>
      </c>
      <c r="V427" s="17" t="str">
        <f>IF(SUM('Control Sample Data'!J$3:J$98)&gt;10,IF(AND(ISNUMBER('Control Sample Data'!J426),'Control Sample Data'!J426&lt;$B$1,'Control Sample Data'!J426&gt;0),'Control Sample Data'!J426,$B$1),"")</f>
        <v/>
      </c>
      <c r="W427" s="17" t="str">
        <f>IF(SUM('Control Sample Data'!K$3:K$98)&gt;10,IF(AND(ISNUMBER('Control Sample Data'!K426),'Control Sample Data'!K426&lt;$B$1,'Control Sample Data'!K426&gt;0),'Control Sample Data'!K426,$B$1),"")</f>
        <v/>
      </c>
      <c r="X427" s="17" t="str">
        <f>IF(SUM('Control Sample Data'!L$3:L$98)&gt;10,IF(AND(ISNUMBER('Control Sample Data'!L426),'Control Sample Data'!L426&lt;$B$1,'Control Sample Data'!L426&gt;0),'Control Sample Data'!L426,$B$1),"")</f>
        <v/>
      </c>
      <c r="Y427" s="17" t="str">
        <f>IF(SUM('Control Sample Data'!M$3:M$98)&gt;10,IF(AND(ISNUMBER('Control Sample Data'!M426),'Control Sample Data'!M426&lt;$B$1,'Control Sample Data'!M426&gt;0),'Control Sample Data'!M426,$B$1),"")</f>
        <v/>
      </c>
      <c r="AT427" s="36" t="str">
        <f t="shared" si="282"/>
        <v/>
      </c>
      <c r="AU427" s="36" t="str">
        <f t="shared" si="283"/>
        <v/>
      </c>
      <c r="AV427" s="36" t="str">
        <f t="shared" si="284"/>
        <v/>
      </c>
      <c r="AW427" s="36" t="str">
        <f t="shared" si="285"/>
        <v/>
      </c>
      <c r="AX427" s="36" t="str">
        <f t="shared" si="286"/>
        <v/>
      </c>
      <c r="AY427" s="36" t="str">
        <f t="shared" si="287"/>
        <v/>
      </c>
      <c r="AZ427" s="36" t="str">
        <f t="shared" si="288"/>
        <v/>
      </c>
      <c r="BA427" s="36" t="str">
        <f t="shared" si="289"/>
        <v/>
      </c>
      <c r="BB427" s="36" t="str">
        <f t="shared" si="290"/>
        <v/>
      </c>
      <c r="BC427" s="36" t="str">
        <f t="shared" si="291"/>
        <v/>
      </c>
      <c r="BD427" s="36" t="str">
        <f t="shared" si="292"/>
        <v/>
      </c>
      <c r="BE427" s="36" t="str">
        <f t="shared" si="293"/>
        <v/>
      </c>
      <c r="BF427" s="36" t="str">
        <f t="shared" si="294"/>
        <v/>
      </c>
      <c r="BG427" s="36" t="str">
        <f t="shared" si="295"/>
        <v/>
      </c>
      <c r="BH427" s="36" t="str">
        <f t="shared" si="296"/>
        <v/>
      </c>
      <c r="BI427" s="36" t="str">
        <f t="shared" si="297"/>
        <v/>
      </c>
      <c r="BJ427" s="36" t="str">
        <f t="shared" si="298"/>
        <v/>
      </c>
      <c r="BK427" s="36" t="str">
        <f t="shared" si="299"/>
        <v/>
      </c>
      <c r="BL427" s="36" t="str">
        <f t="shared" si="300"/>
        <v/>
      </c>
      <c r="BM427" s="36" t="str">
        <f t="shared" si="301"/>
        <v/>
      </c>
      <c r="BN427" s="38" t="e">
        <f t="shared" si="260"/>
        <v>#DIV/0!</v>
      </c>
      <c r="BO427" s="38" t="e">
        <f t="shared" si="261"/>
        <v>#DIV/0!</v>
      </c>
      <c r="BP427" s="39" t="str">
        <f t="shared" si="262"/>
        <v/>
      </c>
      <c r="BQ427" s="39" t="str">
        <f t="shared" si="263"/>
        <v/>
      </c>
      <c r="BR427" s="39" t="str">
        <f t="shared" si="264"/>
        <v/>
      </c>
      <c r="BS427" s="39" t="str">
        <f t="shared" si="265"/>
        <v/>
      </c>
      <c r="BT427" s="39" t="str">
        <f t="shared" si="266"/>
        <v/>
      </c>
      <c r="BU427" s="39" t="str">
        <f t="shared" si="267"/>
        <v/>
      </c>
      <c r="BV427" s="39" t="str">
        <f t="shared" si="268"/>
        <v/>
      </c>
      <c r="BW427" s="39" t="str">
        <f t="shared" si="269"/>
        <v/>
      </c>
      <c r="BX427" s="39" t="str">
        <f t="shared" si="270"/>
        <v/>
      </c>
      <c r="BY427" s="39" t="str">
        <f t="shared" si="271"/>
        <v/>
      </c>
      <c r="BZ427" s="39" t="str">
        <f t="shared" si="272"/>
        <v/>
      </c>
      <c r="CA427" s="39" t="str">
        <f t="shared" si="273"/>
        <v/>
      </c>
      <c r="CB427" s="39" t="str">
        <f t="shared" si="274"/>
        <v/>
      </c>
      <c r="CC427" s="39" t="str">
        <f t="shared" si="275"/>
        <v/>
      </c>
      <c r="CD427" s="39" t="str">
        <f t="shared" si="276"/>
        <v/>
      </c>
      <c r="CE427" s="39" t="str">
        <f t="shared" si="277"/>
        <v/>
      </c>
      <c r="CF427" s="39" t="str">
        <f t="shared" si="278"/>
        <v/>
      </c>
      <c r="CG427" s="39" t="str">
        <f t="shared" si="279"/>
        <v/>
      </c>
      <c r="CH427" s="39" t="str">
        <f t="shared" si="280"/>
        <v/>
      </c>
      <c r="CI427" s="39" t="str">
        <f t="shared" si="281"/>
        <v/>
      </c>
    </row>
    <row r="428" spans="1:87">
      <c r="A428" s="18"/>
      <c r="B428" s="15" t="str">
        <f>'Gene Table'!E427</f>
        <v>mmu-let-7f-1-3p</v>
      </c>
      <c r="C428" s="15" t="str">
        <f>'Gene Table'!B427</f>
        <v>B17</v>
      </c>
      <c r="D428" s="16" t="str">
        <f>IF(SUM('Test Sample Data'!D$3:D$98)&gt;10,IF(AND(ISNUMBER('Test Sample Data'!D427),'Test Sample Data'!D427&lt;$B$1,'Test Sample Data'!D427&gt;0),'Test Sample Data'!D427,$B$1),"")</f>
        <v/>
      </c>
      <c r="E428" s="17" t="str">
        <f>IF(SUM('Test Sample Data'!E$3:E$98)&gt;10,IF(AND(ISNUMBER('Test Sample Data'!E427),'Test Sample Data'!E427&lt;$B$1,'Test Sample Data'!E427&gt;0),'Test Sample Data'!E427,$B$1),"")</f>
        <v/>
      </c>
      <c r="F428" s="17" t="str">
        <f>IF(SUM('Test Sample Data'!F$3:F$98)&gt;10,IF(AND(ISNUMBER('Test Sample Data'!F427),'Test Sample Data'!F427&lt;$B$1,'Test Sample Data'!F427&gt;0),'Test Sample Data'!F427,$B$1),"")</f>
        <v/>
      </c>
      <c r="G428" s="17" t="str">
        <f>IF(SUM('Test Sample Data'!G$3:G$98)&gt;10,IF(AND(ISNUMBER('Test Sample Data'!G427),'Test Sample Data'!G427&lt;$B$1,'Test Sample Data'!G427&gt;0),'Test Sample Data'!G427,$B$1),"")</f>
        <v/>
      </c>
      <c r="H428" s="17" t="str">
        <f>IF(SUM('Test Sample Data'!H$3:H$98)&gt;10,IF(AND(ISNUMBER('Test Sample Data'!H427),'Test Sample Data'!H427&lt;$B$1,'Test Sample Data'!H427&gt;0),'Test Sample Data'!H427,$B$1),"")</f>
        <v/>
      </c>
      <c r="I428" s="17" t="str">
        <f>IF(SUM('Test Sample Data'!I$3:I$98)&gt;10,IF(AND(ISNUMBER('Test Sample Data'!I427),'Test Sample Data'!I427&lt;$B$1,'Test Sample Data'!I427&gt;0),'Test Sample Data'!I427,$B$1),"")</f>
        <v/>
      </c>
      <c r="J428" s="17" t="str">
        <f>IF(SUM('Test Sample Data'!J$3:J$98)&gt;10,IF(AND(ISNUMBER('Test Sample Data'!J427),'Test Sample Data'!J427&lt;$B$1,'Test Sample Data'!J427&gt;0),'Test Sample Data'!J427,$B$1),"")</f>
        <v/>
      </c>
      <c r="K428" s="17" t="str">
        <f>IF(SUM('Test Sample Data'!K$3:K$98)&gt;10,IF(AND(ISNUMBER('Test Sample Data'!K427),'Test Sample Data'!K427&lt;$B$1,'Test Sample Data'!K427&gt;0),'Test Sample Data'!K427,$B$1),"")</f>
        <v/>
      </c>
      <c r="L428" s="17" t="str">
        <f>IF(SUM('Test Sample Data'!L$3:L$98)&gt;10,IF(AND(ISNUMBER('Test Sample Data'!L427),'Test Sample Data'!L427&lt;$B$1,'Test Sample Data'!L427&gt;0),'Test Sample Data'!L427,$B$1),"")</f>
        <v/>
      </c>
      <c r="M428" s="17" t="str">
        <f>IF(SUM('Test Sample Data'!M$3:M$98)&gt;10,IF(AND(ISNUMBER('Test Sample Data'!M427),'Test Sample Data'!M427&lt;$B$1,'Test Sample Data'!M427&gt;0),'Test Sample Data'!M427,$B$1),"")</f>
        <v/>
      </c>
      <c r="N428" s="17" t="str">
        <f>'Gene Table'!E427</f>
        <v>mmu-let-7f-1-3p</v>
      </c>
      <c r="O428" s="17" t="str">
        <f>'Gene Table'!B427</f>
        <v>B17</v>
      </c>
      <c r="P428" s="17" t="str">
        <f>IF(SUM('Control Sample Data'!D$3:D$98)&gt;10,IF(AND(ISNUMBER('Control Sample Data'!D427),'Control Sample Data'!D427&lt;$B$1,'Control Sample Data'!D427&gt;0),'Control Sample Data'!D427,$B$1),"")</f>
        <v/>
      </c>
      <c r="Q428" s="17" t="str">
        <f>IF(SUM('Control Sample Data'!E$3:E$98)&gt;10,IF(AND(ISNUMBER('Control Sample Data'!E427),'Control Sample Data'!E427&lt;$B$1,'Control Sample Data'!E427&gt;0),'Control Sample Data'!E427,$B$1),"")</f>
        <v/>
      </c>
      <c r="R428" s="17" t="str">
        <f>IF(SUM('Control Sample Data'!F$3:F$98)&gt;10,IF(AND(ISNUMBER('Control Sample Data'!F427),'Control Sample Data'!F427&lt;$B$1,'Control Sample Data'!F427&gt;0),'Control Sample Data'!F427,$B$1),"")</f>
        <v/>
      </c>
      <c r="S428" s="17" t="str">
        <f>IF(SUM('Control Sample Data'!G$3:G$98)&gt;10,IF(AND(ISNUMBER('Control Sample Data'!G427),'Control Sample Data'!G427&lt;$B$1,'Control Sample Data'!G427&gt;0),'Control Sample Data'!G427,$B$1),"")</f>
        <v/>
      </c>
      <c r="T428" s="17" t="str">
        <f>IF(SUM('Control Sample Data'!H$3:H$98)&gt;10,IF(AND(ISNUMBER('Control Sample Data'!H427),'Control Sample Data'!H427&lt;$B$1,'Control Sample Data'!H427&gt;0),'Control Sample Data'!H427,$B$1),"")</f>
        <v/>
      </c>
      <c r="U428" s="17" t="str">
        <f>IF(SUM('Control Sample Data'!I$3:I$98)&gt;10,IF(AND(ISNUMBER('Control Sample Data'!I427),'Control Sample Data'!I427&lt;$B$1,'Control Sample Data'!I427&gt;0),'Control Sample Data'!I427,$B$1),"")</f>
        <v/>
      </c>
      <c r="V428" s="17" t="str">
        <f>IF(SUM('Control Sample Data'!J$3:J$98)&gt;10,IF(AND(ISNUMBER('Control Sample Data'!J427),'Control Sample Data'!J427&lt;$B$1,'Control Sample Data'!J427&gt;0),'Control Sample Data'!J427,$B$1),"")</f>
        <v/>
      </c>
      <c r="W428" s="17" t="str">
        <f>IF(SUM('Control Sample Data'!K$3:K$98)&gt;10,IF(AND(ISNUMBER('Control Sample Data'!K427),'Control Sample Data'!K427&lt;$B$1,'Control Sample Data'!K427&gt;0),'Control Sample Data'!K427,$B$1),"")</f>
        <v/>
      </c>
      <c r="X428" s="17" t="str">
        <f>IF(SUM('Control Sample Data'!L$3:L$98)&gt;10,IF(AND(ISNUMBER('Control Sample Data'!L427),'Control Sample Data'!L427&lt;$B$1,'Control Sample Data'!L427&gt;0),'Control Sample Data'!L427,$B$1),"")</f>
        <v/>
      </c>
      <c r="Y428" s="17" t="str">
        <f>IF(SUM('Control Sample Data'!M$3:M$98)&gt;10,IF(AND(ISNUMBER('Control Sample Data'!M427),'Control Sample Data'!M427&lt;$B$1,'Control Sample Data'!M427&gt;0),'Control Sample Data'!M427,$B$1),"")</f>
        <v/>
      </c>
      <c r="AT428" s="36" t="str">
        <f t="shared" si="282"/>
        <v/>
      </c>
      <c r="AU428" s="36" t="str">
        <f t="shared" si="283"/>
        <v/>
      </c>
      <c r="AV428" s="36" t="str">
        <f t="shared" si="284"/>
        <v/>
      </c>
      <c r="AW428" s="36" t="str">
        <f t="shared" si="285"/>
        <v/>
      </c>
      <c r="AX428" s="36" t="str">
        <f t="shared" si="286"/>
        <v/>
      </c>
      <c r="AY428" s="36" t="str">
        <f t="shared" si="287"/>
        <v/>
      </c>
      <c r="AZ428" s="36" t="str">
        <f t="shared" si="288"/>
        <v/>
      </c>
      <c r="BA428" s="36" t="str">
        <f t="shared" si="289"/>
        <v/>
      </c>
      <c r="BB428" s="36" t="str">
        <f t="shared" si="290"/>
        <v/>
      </c>
      <c r="BC428" s="36" t="str">
        <f t="shared" si="291"/>
        <v/>
      </c>
      <c r="BD428" s="36" t="str">
        <f t="shared" si="292"/>
        <v/>
      </c>
      <c r="BE428" s="36" t="str">
        <f t="shared" si="293"/>
        <v/>
      </c>
      <c r="BF428" s="36" t="str">
        <f t="shared" si="294"/>
        <v/>
      </c>
      <c r="BG428" s="36" t="str">
        <f t="shared" si="295"/>
        <v/>
      </c>
      <c r="BH428" s="36" t="str">
        <f t="shared" si="296"/>
        <v/>
      </c>
      <c r="BI428" s="36" t="str">
        <f t="shared" si="297"/>
        <v/>
      </c>
      <c r="BJ428" s="36" t="str">
        <f t="shared" si="298"/>
        <v/>
      </c>
      <c r="BK428" s="36" t="str">
        <f t="shared" si="299"/>
        <v/>
      </c>
      <c r="BL428" s="36" t="str">
        <f t="shared" si="300"/>
        <v/>
      </c>
      <c r="BM428" s="36" t="str">
        <f t="shared" si="301"/>
        <v/>
      </c>
      <c r="BN428" s="38" t="e">
        <f t="shared" si="260"/>
        <v>#DIV/0!</v>
      </c>
      <c r="BO428" s="38" t="e">
        <f t="shared" si="261"/>
        <v>#DIV/0!</v>
      </c>
      <c r="BP428" s="39" t="str">
        <f t="shared" si="262"/>
        <v/>
      </c>
      <c r="BQ428" s="39" t="str">
        <f t="shared" si="263"/>
        <v/>
      </c>
      <c r="BR428" s="39" t="str">
        <f t="shared" si="264"/>
        <v/>
      </c>
      <c r="BS428" s="39" t="str">
        <f t="shared" si="265"/>
        <v/>
      </c>
      <c r="BT428" s="39" t="str">
        <f t="shared" si="266"/>
        <v/>
      </c>
      <c r="BU428" s="39" t="str">
        <f t="shared" si="267"/>
        <v/>
      </c>
      <c r="BV428" s="39" t="str">
        <f t="shared" si="268"/>
        <v/>
      </c>
      <c r="BW428" s="39" t="str">
        <f t="shared" si="269"/>
        <v/>
      </c>
      <c r="BX428" s="39" t="str">
        <f t="shared" si="270"/>
        <v/>
      </c>
      <c r="BY428" s="39" t="str">
        <f t="shared" si="271"/>
        <v/>
      </c>
      <c r="BZ428" s="39" t="str">
        <f t="shared" si="272"/>
        <v/>
      </c>
      <c r="CA428" s="39" t="str">
        <f t="shared" si="273"/>
        <v/>
      </c>
      <c r="CB428" s="39" t="str">
        <f t="shared" si="274"/>
        <v/>
      </c>
      <c r="CC428" s="39" t="str">
        <f t="shared" si="275"/>
        <v/>
      </c>
      <c r="CD428" s="39" t="str">
        <f t="shared" si="276"/>
        <v/>
      </c>
      <c r="CE428" s="39" t="str">
        <f t="shared" si="277"/>
        <v/>
      </c>
      <c r="CF428" s="39" t="str">
        <f t="shared" si="278"/>
        <v/>
      </c>
      <c r="CG428" s="39" t="str">
        <f t="shared" si="279"/>
        <v/>
      </c>
      <c r="CH428" s="39" t="str">
        <f t="shared" si="280"/>
        <v/>
      </c>
      <c r="CI428" s="39" t="str">
        <f t="shared" si="281"/>
        <v/>
      </c>
    </row>
    <row r="429" spans="1:87">
      <c r="A429" s="18"/>
      <c r="B429" s="15" t="str">
        <f>'Gene Table'!E428</f>
        <v>mmu-miR-712-3p</v>
      </c>
      <c r="C429" s="15" t="str">
        <f>'Gene Table'!B428</f>
        <v>B18</v>
      </c>
      <c r="D429" s="16" t="str">
        <f>IF(SUM('Test Sample Data'!D$3:D$98)&gt;10,IF(AND(ISNUMBER('Test Sample Data'!D428),'Test Sample Data'!D428&lt;$B$1,'Test Sample Data'!D428&gt;0),'Test Sample Data'!D428,$B$1),"")</f>
        <v/>
      </c>
      <c r="E429" s="17" t="str">
        <f>IF(SUM('Test Sample Data'!E$3:E$98)&gt;10,IF(AND(ISNUMBER('Test Sample Data'!E428),'Test Sample Data'!E428&lt;$B$1,'Test Sample Data'!E428&gt;0),'Test Sample Data'!E428,$B$1),"")</f>
        <v/>
      </c>
      <c r="F429" s="17" t="str">
        <f>IF(SUM('Test Sample Data'!F$3:F$98)&gt;10,IF(AND(ISNUMBER('Test Sample Data'!F428),'Test Sample Data'!F428&lt;$B$1,'Test Sample Data'!F428&gt;0),'Test Sample Data'!F428,$B$1),"")</f>
        <v/>
      </c>
      <c r="G429" s="17" t="str">
        <f>IF(SUM('Test Sample Data'!G$3:G$98)&gt;10,IF(AND(ISNUMBER('Test Sample Data'!G428),'Test Sample Data'!G428&lt;$B$1,'Test Sample Data'!G428&gt;0),'Test Sample Data'!G428,$B$1),"")</f>
        <v/>
      </c>
      <c r="H429" s="17" t="str">
        <f>IF(SUM('Test Sample Data'!H$3:H$98)&gt;10,IF(AND(ISNUMBER('Test Sample Data'!H428),'Test Sample Data'!H428&lt;$B$1,'Test Sample Data'!H428&gt;0),'Test Sample Data'!H428,$B$1),"")</f>
        <v/>
      </c>
      <c r="I429" s="17" t="str">
        <f>IF(SUM('Test Sample Data'!I$3:I$98)&gt;10,IF(AND(ISNUMBER('Test Sample Data'!I428),'Test Sample Data'!I428&lt;$B$1,'Test Sample Data'!I428&gt;0),'Test Sample Data'!I428,$B$1),"")</f>
        <v/>
      </c>
      <c r="J429" s="17" t="str">
        <f>IF(SUM('Test Sample Data'!J$3:J$98)&gt;10,IF(AND(ISNUMBER('Test Sample Data'!J428),'Test Sample Data'!J428&lt;$B$1,'Test Sample Data'!J428&gt;0),'Test Sample Data'!J428,$B$1),"")</f>
        <v/>
      </c>
      <c r="K429" s="17" t="str">
        <f>IF(SUM('Test Sample Data'!K$3:K$98)&gt;10,IF(AND(ISNUMBER('Test Sample Data'!K428),'Test Sample Data'!K428&lt;$B$1,'Test Sample Data'!K428&gt;0),'Test Sample Data'!K428,$B$1),"")</f>
        <v/>
      </c>
      <c r="L429" s="17" t="str">
        <f>IF(SUM('Test Sample Data'!L$3:L$98)&gt;10,IF(AND(ISNUMBER('Test Sample Data'!L428),'Test Sample Data'!L428&lt;$B$1,'Test Sample Data'!L428&gt;0),'Test Sample Data'!L428,$B$1),"")</f>
        <v/>
      </c>
      <c r="M429" s="17" t="str">
        <f>IF(SUM('Test Sample Data'!M$3:M$98)&gt;10,IF(AND(ISNUMBER('Test Sample Data'!M428),'Test Sample Data'!M428&lt;$B$1,'Test Sample Data'!M428&gt;0),'Test Sample Data'!M428,$B$1),"")</f>
        <v/>
      </c>
      <c r="N429" s="17" t="str">
        <f>'Gene Table'!E428</f>
        <v>mmu-miR-712-3p</v>
      </c>
      <c r="O429" s="17" t="str">
        <f>'Gene Table'!B428</f>
        <v>B18</v>
      </c>
      <c r="P429" s="17" t="str">
        <f>IF(SUM('Control Sample Data'!D$3:D$98)&gt;10,IF(AND(ISNUMBER('Control Sample Data'!D428),'Control Sample Data'!D428&lt;$B$1,'Control Sample Data'!D428&gt;0),'Control Sample Data'!D428,$B$1),"")</f>
        <v/>
      </c>
      <c r="Q429" s="17" t="str">
        <f>IF(SUM('Control Sample Data'!E$3:E$98)&gt;10,IF(AND(ISNUMBER('Control Sample Data'!E428),'Control Sample Data'!E428&lt;$B$1,'Control Sample Data'!E428&gt;0),'Control Sample Data'!E428,$B$1),"")</f>
        <v/>
      </c>
      <c r="R429" s="17" t="str">
        <f>IF(SUM('Control Sample Data'!F$3:F$98)&gt;10,IF(AND(ISNUMBER('Control Sample Data'!F428),'Control Sample Data'!F428&lt;$B$1,'Control Sample Data'!F428&gt;0),'Control Sample Data'!F428,$B$1),"")</f>
        <v/>
      </c>
      <c r="S429" s="17" t="str">
        <f>IF(SUM('Control Sample Data'!G$3:G$98)&gt;10,IF(AND(ISNUMBER('Control Sample Data'!G428),'Control Sample Data'!G428&lt;$B$1,'Control Sample Data'!G428&gt;0),'Control Sample Data'!G428,$B$1),"")</f>
        <v/>
      </c>
      <c r="T429" s="17" t="str">
        <f>IF(SUM('Control Sample Data'!H$3:H$98)&gt;10,IF(AND(ISNUMBER('Control Sample Data'!H428),'Control Sample Data'!H428&lt;$B$1,'Control Sample Data'!H428&gt;0),'Control Sample Data'!H428,$B$1),"")</f>
        <v/>
      </c>
      <c r="U429" s="17" t="str">
        <f>IF(SUM('Control Sample Data'!I$3:I$98)&gt;10,IF(AND(ISNUMBER('Control Sample Data'!I428),'Control Sample Data'!I428&lt;$B$1,'Control Sample Data'!I428&gt;0),'Control Sample Data'!I428,$B$1),"")</f>
        <v/>
      </c>
      <c r="V429" s="17" t="str">
        <f>IF(SUM('Control Sample Data'!J$3:J$98)&gt;10,IF(AND(ISNUMBER('Control Sample Data'!J428),'Control Sample Data'!J428&lt;$B$1,'Control Sample Data'!J428&gt;0),'Control Sample Data'!J428,$B$1),"")</f>
        <v/>
      </c>
      <c r="W429" s="17" t="str">
        <f>IF(SUM('Control Sample Data'!K$3:K$98)&gt;10,IF(AND(ISNUMBER('Control Sample Data'!K428),'Control Sample Data'!K428&lt;$B$1,'Control Sample Data'!K428&gt;0),'Control Sample Data'!K428,$B$1),"")</f>
        <v/>
      </c>
      <c r="X429" s="17" t="str">
        <f>IF(SUM('Control Sample Data'!L$3:L$98)&gt;10,IF(AND(ISNUMBER('Control Sample Data'!L428),'Control Sample Data'!L428&lt;$B$1,'Control Sample Data'!L428&gt;0),'Control Sample Data'!L428,$B$1),"")</f>
        <v/>
      </c>
      <c r="Y429" s="17" t="str">
        <f>IF(SUM('Control Sample Data'!M$3:M$98)&gt;10,IF(AND(ISNUMBER('Control Sample Data'!M428),'Control Sample Data'!M428&lt;$B$1,'Control Sample Data'!M428&gt;0),'Control Sample Data'!M428,$B$1),"")</f>
        <v/>
      </c>
      <c r="AT429" s="36" t="str">
        <f t="shared" si="282"/>
        <v/>
      </c>
      <c r="AU429" s="36" t="str">
        <f t="shared" si="283"/>
        <v/>
      </c>
      <c r="AV429" s="36" t="str">
        <f t="shared" si="284"/>
        <v/>
      </c>
      <c r="AW429" s="36" t="str">
        <f t="shared" si="285"/>
        <v/>
      </c>
      <c r="AX429" s="36" t="str">
        <f t="shared" si="286"/>
        <v/>
      </c>
      <c r="AY429" s="36" t="str">
        <f t="shared" si="287"/>
        <v/>
      </c>
      <c r="AZ429" s="36" t="str">
        <f t="shared" si="288"/>
        <v/>
      </c>
      <c r="BA429" s="36" t="str">
        <f t="shared" si="289"/>
        <v/>
      </c>
      <c r="BB429" s="36" t="str">
        <f t="shared" si="290"/>
        <v/>
      </c>
      <c r="BC429" s="36" t="str">
        <f t="shared" si="291"/>
        <v/>
      </c>
      <c r="BD429" s="36" t="str">
        <f t="shared" si="292"/>
        <v/>
      </c>
      <c r="BE429" s="36" t="str">
        <f t="shared" si="293"/>
        <v/>
      </c>
      <c r="BF429" s="36" t="str">
        <f t="shared" si="294"/>
        <v/>
      </c>
      <c r="BG429" s="36" t="str">
        <f t="shared" si="295"/>
        <v/>
      </c>
      <c r="BH429" s="36" t="str">
        <f t="shared" si="296"/>
        <v/>
      </c>
      <c r="BI429" s="36" t="str">
        <f t="shared" si="297"/>
        <v/>
      </c>
      <c r="BJ429" s="36" t="str">
        <f t="shared" si="298"/>
        <v/>
      </c>
      <c r="BK429" s="36" t="str">
        <f t="shared" si="299"/>
        <v/>
      </c>
      <c r="BL429" s="36" t="str">
        <f t="shared" si="300"/>
        <v/>
      </c>
      <c r="BM429" s="36" t="str">
        <f t="shared" si="301"/>
        <v/>
      </c>
      <c r="BN429" s="38" t="e">
        <f t="shared" si="260"/>
        <v>#DIV/0!</v>
      </c>
      <c r="BO429" s="38" t="e">
        <f t="shared" si="261"/>
        <v>#DIV/0!</v>
      </c>
      <c r="BP429" s="39" t="str">
        <f t="shared" si="262"/>
        <v/>
      </c>
      <c r="BQ429" s="39" t="str">
        <f t="shared" si="263"/>
        <v/>
      </c>
      <c r="BR429" s="39" t="str">
        <f t="shared" si="264"/>
        <v/>
      </c>
      <c r="BS429" s="39" t="str">
        <f t="shared" si="265"/>
        <v/>
      </c>
      <c r="BT429" s="39" t="str">
        <f t="shared" si="266"/>
        <v/>
      </c>
      <c r="BU429" s="39" t="str">
        <f t="shared" si="267"/>
        <v/>
      </c>
      <c r="BV429" s="39" t="str">
        <f t="shared" si="268"/>
        <v/>
      </c>
      <c r="BW429" s="39" t="str">
        <f t="shared" si="269"/>
        <v/>
      </c>
      <c r="BX429" s="39" t="str">
        <f t="shared" si="270"/>
        <v/>
      </c>
      <c r="BY429" s="39" t="str">
        <f t="shared" si="271"/>
        <v/>
      </c>
      <c r="BZ429" s="39" t="str">
        <f t="shared" si="272"/>
        <v/>
      </c>
      <c r="CA429" s="39" t="str">
        <f t="shared" si="273"/>
        <v/>
      </c>
      <c r="CB429" s="39" t="str">
        <f t="shared" si="274"/>
        <v/>
      </c>
      <c r="CC429" s="39" t="str">
        <f t="shared" si="275"/>
        <v/>
      </c>
      <c r="CD429" s="39" t="str">
        <f t="shared" si="276"/>
        <v/>
      </c>
      <c r="CE429" s="39" t="str">
        <f t="shared" si="277"/>
        <v/>
      </c>
      <c r="CF429" s="39" t="str">
        <f t="shared" si="278"/>
        <v/>
      </c>
      <c r="CG429" s="39" t="str">
        <f t="shared" si="279"/>
        <v/>
      </c>
      <c r="CH429" s="39" t="str">
        <f t="shared" si="280"/>
        <v/>
      </c>
      <c r="CI429" s="39" t="str">
        <f t="shared" si="281"/>
        <v/>
      </c>
    </row>
    <row r="430" spans="1:87">
      <c r="A430" s="18"/>
      <c r="B430" s="15" t="str">
        <f>'Gene Table'!E429</f>
        <v>mmu-let-7i-3p</v>
      </c>
      <c r="C430" s="15" t="str">
        <f>'Gene Table'!B429</f>
        <v>B19</v>
      </c>
      <c r="D430" s="16" t="str">
        <f>IF(SUM('Test Sample Data'!D$3:D$98)&gt;10,IF(AND(ISNUMBER('Test Sample Data'!D429),'Test Sample Data'!D429&lt;$B$1,'Test Sample Data'!D429&gt;0),'Test Sample Data'!D429,$B$1),"")</f>
        <v/>
      </c>
      <c r="E430" s="17" t="str">
        <f>IF(SUM('Test Sample Data'!E$3:E$98)&gt;10,IF(AND(ISNUMBER('Test Sample Data'!E429),'Test Sample Data'!E429&lt;$B$1,'Test Sample Data'!E429&gt;0),'Test Sample Data'!E429,$B$1),"")</f>
        <v/>
      </c>
      <c r="F430" s="17" t="str">
        <f>IF(SUM('Test Sample Data'!F$3:F$98)&gt;10,IF(AND(ISNUMBER('Test Sample Data'!F429),'Test Sample Data'!F429&lt;$B$1,'Test Sample Data'!F429&gt;0),'Test Sample Data'!F429,$B$1),"")</f>
        <v/>
      </c>
      <c r="G430" s="17" t="str">
        <f>IF(SUM('Test Sample Data'!G$3:G$98)&gt;10,IF(AND(ISNUMBER('Test Sample Data'!G429),'Test Sample Data'!G429&lt;$B$1,'Test Sample Data'!G429&gt;0),'Test Sample Data'!G429,$B$1),"")</f>
        <v/>
      </c>
      <c r="H430" s="17" t="str">
        <f>IF(SUM('Test Sample Data'!H$3:H$98)&gt;10,IF(AND(ISNUMBER('Test Sample Data'!H429),'Test Sample Data'!H429&lt;$B$1,'Test Sample Data'!H429&gt;0),'Test Sample Data'!H429,$B$1),"")</f>
        <v/>
      </c>
      <c r="I430" s="17" t="str">
        <f>IF(SUM('Test Sample Data'!I$3:I$98)&gt;10,IF(AND(ISNUMBER('Test Sample Data'!I429),'Test Sample Data'!I429&lt;$B$1,'Test Sample Data'!I429&gt;0),'Test Sample Data'!I429,$B$1),"")</f>
        <v/>
      </c>
      <c r="J430" s="17" t="str">
        <f>IF(SUM('Test Sample Data'!J$3:J$98)&gt;10,IF(AND(ISNUMBER('Test Sample Data'!J429),'Test Sample Data'!J429&lt;$B$1,'Test Sample Data'!J429&gt;0),'Test Sample Data'!J429,$B$1),"")</f>
        <v/>
      </c>
      <c r="K430" s="17" t="str">
        <f>IF(SUM('Test Sample Data'!K$3:K$98)&gt;10,IF(AND(ISNUMBER('Test Sample Data'!K429),'Test Sample Data'!K429&lt;$B$1,'Test Sample Data'!K429&gt;0),'Test Sample Data'!K429,$B$1),"")</f>
        <v/>
      </c>
      <c r="L430" s="17" t="str">
        <f>IF(SUM('Test Sample Data'!L$3:L$98)&gt;10,IF(AND(ISNUMBER('Test Sample Data'!L429),'Test Sample Data'!L429&lt;$B$1,'Test Sample Data'!L429&gt;0),'Test Sample Data'!L429,$B$1),"")</f>
        <v/>
      </c>
      <c r="M430" s="17" t="str">
        <f>IF(SUM('Test Sample Data'!M$3:M$98)&gt;10,IF(AND(ISNUMBER('Test Sample Data'!M429),'Test Sample Data'!M429&lt;$B$1,'Test Sample Data'!M429&gt;0),'Test Sample Data'!M429,$B$1),"")</f>
        <v/>
      </c>
      <c r="N430" s="17" t="str">
        <f>'Gene Table'!E429</f>
        <v>mmu-let-7i-3p</v>
      </c>
      <c r="O430" s="17" t="str">
        <f>'Gene Table'!B429</f>
        <v>B19</v>
      </c>
      <c r="P430" s="17" t="str">
        <f>IF(SUM('Control Sample Data'!D$3:D$98)&gt;10,IF(AND(ISNUMBER('Control Sample Data'!D429),'Control Sample Data'!D429&lt;$B$1,'Control Sample Data'!D429&gt;0),'Control Sample Data'!D429,$B$1),"")</f>
        <v/>
      </c>
      <c r="Q430" s="17" t="str">
        <f>IF(SUM('Control Sample Data'!E$3:E$98)&gt;10,IF(AND(ISNUMBER('Control Sample Data'!E429),'Control Sample Data'!E429&lt;$B$1,'Control Sample Data'!E429&gt;0),'Control Sample Data'!E429,$B$1),"")</f>
        <v/>
      </c>
      <c r="R430" s="17" t="str">
        <f>IF(SUM('Control Sample Data'!F$3:F$98)&gt;10,IF(AND(ISNUMBER('Control Sample Data'!F429),'Control Sample Data'!F429&lt;$B$1,'Control Sample Data'!F429&gt;0),'Control Sample Data'!F429,$B$1),"")</f>
        <v/>
      </c>
      <c r="S430" s="17" t="str">
        <f>IF(SUM('Control Sample Data'!G$3:G$98)&gt;10,IF(AND(ISNUMBER('Control Sample Data'!G429),'Control Sample Data'!G429&lt;$B$1,'Control Sample Data'!G429&gt;0),'Control Sample Data'!G429,$B$1),"")</f>
        <v/>
      </c>
      <c r="T430" s="17" t="str">
        <f>IF(SUM('Control Sample Data'!H$3:H$98)&gt;10,IF(AND(ISNUMBER('Control Sample Data'!H429),'Control Sample Data'!H429&lt;$B$1,'Control Sample Data'!H429&gt;0),'Control Sample Data'!H429,$B$1),"")</f>
        <v/>
      </c>
      <c r="U430" s="17" t="str">
        <f>IF(SUM('Control Sample Data'!I$3:I$98)&gt;10,IF(AND(ISNUMBER('Control Sample Data'!I429),'Control Sample Data'!I429&lt;$B$1,'Control Sample Data'!I429&gt;0),'Control Sample Data'!I429,$B$1),"")</f>
        <v/>
      </c>
      <c r="V430" s="17" t="str">
        <f>IF(SUM('Control Sample Data'!J$3:J$98)&gt;10,IF(AND(ISNUMBER('Control Sample Data'!J429),'Control Sample Data'!J429&lt;$B$1,'Control Sample Data'!J429&gt;0),'Control Sample Data'!J429,$B$1),"")</f>
        <v/>
      </c>
      <c r="W430" s="17" t="str">
        <f>IF(SUM('Control Sample Data'!K$3:K$98)&gt;10,IF(AND(ISNUMBER('Control Sample Data'!K429),'Control Sample Data'!K429&lt;$B$1,'Control Sample Data'!K429&gt;0),'Control Sample Data'!K429,$B$1),"")</f>
        <v/>
      </c>
      <c r="X430" s="17" t="str">
        <f>IF(SUM('Control Sample Data'!L$3:L$98)&gt;10,IF(AND(ISNUMBER('Control Sample Data'!L429),'Control Sample Data'!L429&lt;$B$1,'Control Sample Data'!L429&gt;0),'Control Sample Data'!L429,$B$1),"")</f>
        <v/>
      </c>
      <c r="Y430" s="17" t="str">
        <f>IF(SUM('Control Sample Data'!M$3:M$98)&gt;10,IF(AND(ISNUMBER('Control Sample Data'!M429),'Control Sample Data'!M429&lt;$B$1,'Control Sample Data'!M429&gt;0),'Control Sample Data'!M429,$B$1),"")</f>
        <v/>
      </c>
      <c r="AT430" s="36" t="str">
        <f t="shared" si="282"/>
        <v/>
      </c>
      <c r="AU430" s="36" t="str">
        <f t="shared" si="283"/>
        <v/>
      </c>
      <c r="AV430" s="36" t="str">
        <f t="shared" si="284"/>
        <v/>
      </c>
      <c r="AW430" s="36" t="str">
        <f t="shared" si="285"/>
        <v/>
      </c>
      <c r="AX430" s="36" t="str">
        <f t="shared" si="286"/>
        <v/>
      </c>
      <c r="AY430" s="36" t="str">
        <f t="shared" si="287"/>
        <v/>
      </c>
      <c r="AZ430" s="36" t="str">
        <f t="shared" si="288"/>
        <v/>
      </c>
      <c r="BA430" s="36" t="str">
        <f t="shared" si="289"/>
        <v/>
      </c>
      <c r="BB430" s="36" t="str">
        <f t="shared" si="290"/>
        <v/>
      </c>
      <c r="BC430" s="36" t="str">
        <f t="shared" si="291"/>
        <v/>
      </c>
      <c r="BD430" s="36" t="str">
        <f t="shared" si="292"/>
        <v/>
      </c>
      <c r="BE430" s="36" t="str">
        <f t="shared" si="293"/>
        <v/>
      </c>
      <c r="BF430" s="36" t="str">
        <f t="shared" si="294"/>
        <v/>
      </c>
      <c r="BG430" s="36" t="str">
        <f t="shared" si="295"/>
        <v/>
      </c>
      <c r="BH430" s="36" t="str">
        <f t="shared" si="296"/>
        <v/>
      </c>
      <c r="BI430" s="36" t="str">
        <f t="shared" si="297"/>
        <v/>
      </c>
      <c r="BJ430" s="36" t="str">
        <f t="shared" si="298"/>
        <v/>
      </c>
      <c r="BK430" s="36" t="str">
        <f t="shared" si="299"/>
        <v/>
      </c>
      <c r="BL430" s="36" t="str">
        <f t="shared" si="300"/>
        <v/>
      </c>
      <c r="BM430" s="36" t="str">
        <f t="shared" si="301"/>
        <v/>
      </c>
      <c r="BN430" s="38" t="e">
        <f t="shared" si="260"/>
        <v>#DIV/0!</v>
      </c>
      <c r="BO430" s="38" t="e">
        <f t="shared" si="261"/>
        <v>#DIV/0!</v>
      </c>
      <c r="BP430" s="39" t="str">
        <f t="shared" si="262"/>
        <v/>
      </c>
      <c r="BQ430" s="39" t="str">
        <f t="shared" si="263"/>
        <v/>
      </c>
      <c r="BR430" s="39" t="str">
        <f t="shared" si="264"/>
        <v/>
      </c>
      <c r="BS430" s="39" t="str">
        <f t="shared" si="265"/>
        <v/>
      </c>
      <c r="BT430" s="39" t="str">
        <f t="shared" si="266"/>
        <v/>
      </c>
      <c r="BU430" s="39" t="str">
        <f t="shared" si="267"/>
        <v/>
      </c>
      <c r="BV430" s="39" t="str">
        <f t="shared" si="268"/>
        <v/>
      </c>
      <c r="BW430" s="39" t="str">
        <f t="shared" si="269"/>
        <v/>
      </c>
      <c r="BX430" s="39" t="str">
        <f t="shared" si="270"/>
        <v/>
      </c>
      <c r="BY430" s="39" t="str">
        <f t="shared" si="271"/>
        <v/>
      </c>
      <c r="BZ430" s="39" t="str">
        <f t="shared" si="272"/>
        <v/>
      </c>
      <c r="CA430" s="39" t="str">
        <f t="shared" si="273"/>
        <v/>
      </c>
      <c r="CB430" s="39" t="str">
        <f t="shared" si="274"/>
        <v/>
      </c>
      <c r="CC430" s="39" t="str">
        <f t="shared" si="275"/>
        <v/>
      </c>
      <c r="CD430" s="39" t="str">
        <f t="shared" si="276"/>
        <v/>
      </c>
      <c r="CE430" s="39" t="str">
        <f t="shared" si="277"/>
        <v/>
      </c>
      <c r="CF430" s="39" t="str">
        <f t="shared" si="278"/>
        <v/>
      </c>
      <c r="CG430" s="39" t="str">
        <f t="shared" si="279"/>
        <v/>
      </c>
      <c r="CH430" s="39" t="str">
        <f t="shared" si="280"/>
        <v/>
      </c>
      <c r="CI430" s="39" t="str">
        <f t="shared" si="281"/>
        <v/>
      </c>
    </row>
    <row r="431" spans="1:87">
      <c r="A431" s="18"/>
      <c r="B431" s="15" t="str">
        <f>'Gene Table'!E430</f>
        <v>mmu-miR-742-5p</v>
      </c>
      <c r="C431" s="15" t="str">
        <f>'Gene Table'!B430</f>
        <v>B20</v>
      </c>
      <c r="D431" s="16" t="str">
        <f>IF(SUM('Test Sample Data'!D$3:D$98)&gt;10,IF(AND(ISNUMBER('Test Sample Data'!D430),'Test Sample Data'!D430&lt;$B$1,'Test Sample Data'!D430&gt;0),'Test Sample Data'!D430,$B$1),"")</f>
        <v/>
      </c>
      <c r="E431" s="17" t="str">
        <f>IF(SUM('Test Sample Data'!E$3:E$98)&gt;10,IF(AND(ISNUMBER('Test Sample Data'!E430),'Test Sample Data'!E430&lt;$B$1,'Test Sample Data'!E430&gt;0),'Test Sample Data'!E430,$B$1),"")</f>
        <v/>
      </c>
      <c r="F431" s="17" t="str">
        <f>IF(SUM('Test Sample Data'!F$3:F$98)&gt;10,IF(AND(ISNUMBER('Test Sample Data'!F430),'Test Sample Data'!F430&lt;$B$1,'Test Sample Data'!F430&gt;0),'Test Sample Data'!F430,$B$1),"")</f>
        <v/>
      </c>
      <c r="G431" s="17" t="str">
        <f>IF(SUM('Test Sample Data'!G$3:G$98)&gt;10,IF(AND(ISNUMBER('Test Sample Data'!G430),'Test Sample Data'!G430&lt;$B$1,'Test Sample Data'!G430&gt;0),'Test Sample Data'!G430,$B$1),"")</f>
        <v/>
      </c>
      <c r="H431" s="17" t="str">
        <f>IF(SUM('Test Sample Data'!H$3:H$98)&gt;10,IF(AND(ISNUMBER('Test Sample Data'!H430),'Test Sample Data'!H430&lt;$B$1,'Test Sample Data'!H430&gt;0),'Test Sample Data'!H430,$B$1),"")</f>
        <v/>
      </c>
      <c r="I431" s="17" t="str">
        <f>IF(SUM('Test Sample Data'!I$3:I$98)&gt;10,IF(AND(ISNUMBER('Test Sample Data'!I430),'Test Sample Data'!I430&lt;$B$1,'Test Sample Data'!I430&gt;0),'Test Sample Data'!I430,$B$1),"")</f>
        <v/>
      </c>
      <c r="J431" s="17" t="str">
        <f>IF(SUM('Test Sample Data'!J$3:J$98)&gt;10,IF(AND(ISNUMBER('Test Sample Data'!J430),'Test Sample Data'!J430&lt;$B$1,'Test Sample Data'!J430&gt;0),'Test Sample Data'!J430,$B$1),"")</f>
        <v/>
      </c>
      <c r="K431" s="17" t="str">
        <f>IF(SUM('Test Sample Data'!K$3:K$98)&gt;10,IF(AND(ISNUMBER('Test Sample Data'!K430),'Test Sample Data'!K430&lt;$B$1,'Test Sample Data'!K430&gt;0),'Test Sample Data'!K430,$B$1),"")</f>
        <v/>
      </c>
      <c r="L431" s="17" t="str">
        <f>IF(SUM('Test Sample Data'!L$3:L$98)&gt;10,IF(AND(ISNUMBER('Test Sample Data'!L430),'Test Sample Data'!L430&lt;$B$1,'Test Sample Data'!L430&gt;0),'Test Sample Data'!L430,$B$1),"")</f>
        <v/>
      </c>
      <c r="M431" s="17" t="str">
        <f>IF(SUM('Test Sample Data'!M$3:M$98)&gt;10,IF(AND(ISNUMBER('Test Sample Data'!M430),'Test Sample Data'!M430&lt;$B$1,'Test Sample Data'!M430&gt;0),'Test Sample Data'!M430,$B$1),"")</f>
        <v/>
      </c>
      <c r="N431" s="17" t="str">
        <f>'Gene Table'!E430</f>
        <v>mmu-miR-742-5p</v>
      </c>
      <c r="O431" s="17" t="str">
        <f>'Gene Table'!B430</f>
        <v>B20</v>
      </c>
      <c r="P431" s="17" t="str">
        <f>IF(SUM('Control Sample Data'!D$3:D$98)&gt;10,IF(AND(ISNUMBER('Control Sample Data'!D430),'Control Sample Data'!D430&lt;$B$1,'Control Sample Data'!D430&gt;0),'Control Sample Data'!D430,$B$1),"")</f>
        <v/>
      </c>
      <c r="Q431" s="17" t="str">
        <f>IF(SUM('Control Sample Data'!E$3:E$98)&gt;10,IF(AND(ISNUMBER('Control Sample Data'!E430),'Control Sample Data'!E430&lt;$B$1,'Control Sample Data'!E430&gt;0),'Control Sample Data'!E430,$B$1),"")</f>
        <v/>
      </c>
      <c r="R431" s="17" t="str">
        <f>IF(SUM('Control Sample Data'!F$3:F$98)&gt;10,IF(AND(ISNUMBER('Control Sample Data'!F430),'Control Sample Data'!F430&lt;$B$1,'Control Sample Data'!F430&gt;0),'Control Sample Data'!F430,$B$1),"")</f>
        <v/>
      </c>
      <c r="S431" s="17" t="str">
        <f>IF(SUM('Control Sample Data'!G$3:G$98)&gt;10,IF(AND(ISNUMBER('Control Sample Data'!G430),'Control Sample Data'!G430&lt;$B$1,'Control Sample Data'!G430&gt;0),'Control Sample Data'!G430,$B$1),"")</f>
        <v/>
      </c>
      <c r="T431" s="17" t="str">
        <f>IF(SUM('Control Sample Data'!H$3:H$98)&gt;10,IF(AND(ISNUMBER('Control Sample Data'!H430),'Control Sample Data'!H430&lt;$B$1,'Control Sample Data'!H430&gt;0),'Control Sample Data'!H430,$B$1),"")</f>
        <v/>
      </c>
      <c r="U431" s="17" t="str">
        <f>IF(SUM('Control Sample Data'!I$3:I$98)&gt;10,IF(AND(ISNUMBER('Control Sample Data'!I430),'Control Sample Data'!I430&lt;$B$1,'Control Sample Data'!I430&gt;0),'Control Sample Data'!I430,$B$1),"")</f>
        <v/>
      </c>
      <c r="V431" s="17" t="str">
        <f>IF(SUM('Control Sample Data'!J$3:J$98)&gt;10,IF(AND(ISNUMBER('Control Sample Data'!J430),'Control Sample Data'!J430&lt;$B$1,'Control Sample Data'!J430&gt;0),'Control Sample Data'!J430,$B$1),"")</f>
        <v/>
      </c>
      <c r="W431" s="17" t="str">
        <f>IF(SUM('Control Sample Data'!K$3:K$98)&gt;10,IF(AND(ISNUMBER('Control Sample Data'!K430),'Control Sample Data'!K430&lt;$B$1,'Control Sample Data'!K430&gt;0),'Control Sample Data'!K430,$B$1),"")</f>
        <v/>
      </c>
      <c r="X431" s="17" t="str">
        <f>IF(SUM('Control Sample Data'!L$3:L$98)&gt;10,IF(AND(ISNUMBER('Control Sample Data'!L430),'Control Sample Data'!L430&lt;$B$1,'Control Sample Data'!L430&gt;0),'Control Sample Data'!L430,$B$1),"")</f>
        <v/>
      </c>
      <c r="Y431" s="17" t="str">
        <f>IF(SUM('Control Sample Data'!M$3:M$98)&gt;10,IF(AND(ISNUMBER('Control Sample Data'!M430),'Control Sample Data'!M430&lt;$B$1,'Control Sample Data'!M430&gt;0),'Control Sample Data'!M430,$B$1),"")</f>
        <v/>
      </c>
      <c r="AT431" s="36" t="str">
        <f t="shared" si="282"/>
        <v/>
      </c>
      <c r="AU431" s="36" t="str">
        <f t="shared" si="283"/>
        <v/>
      </c>
      <c r="AV431" s="36" t="str">
        <f t="shared" si="284"/>
        <v/>
      </c>
      <c r="AW431" s="36" t="str">
        <f t="shared" si="285"/>
        <v/>
      </c>
      <c r="AX431" s="36" t="str">
        <f t="shared" si="286"/>
        <v/>
      </c>
      <c r="AY431" s="36" t="str">
        <f t="shared" si="287"/>
        <v/>
      </c>
      <c r="AZ431" s="36" t="str">
        <f t="shared" si="288"/>
        <v/>
      </c>
      <c r="BA431" s="36" t="str">
        <f t="shared" si="289"/>
        <v/>
      </c>
      <c r="BB431" s="36" t="str">
        <f t="shared" si="290"/>
        <v/>
      </c>
      <c r="BC431" s="36" t="str">
        <f t="shared" si="291"/>
        <v/>
      </c>
      <c r="BD431" s="36" t="str">
        <f t="shared" si="292"/>
        <v/>
      </c>
      <c r="BE431" s="36" t="str">
        <f t="shared" si="293"/>
        <v/>
      </c>
      <c r="BF431" s="36" t="str">
        <f t="shared" si="294"/>
        <v/>
      </c>
      <c r="BG431" s="36" t="str">
        <f t="shared" si="295"/>
        <v/>
      </c>
      <c r="BH431" s="36" t="str">
        <f t="shared" si="296"/>
        <v/>
      </c>
      <c r="BI431" s="36" t="str">
        <f t="shared" si="297"/>
        <v/>
      </c>
      <c r="BJ431" s="36" t="str">
        <f t="shared" si="298"/>
        <v/>
      </c>
      <c r="BK431" s="36" t="str">
        <f t="shared" si="299"/>
        <v/>
      </c>
      <c r="BL431" s="36" t="str">
        <f t="shared" si="300"/>
        <v/>
      </c>
      <c r="BM431" s="36" t="str">
        <f t="shared" si="301"/>
        <v/>
      </c>
      <c r="BN431" s="38" t="e">
        <f t="shared" si="260"/>
        <v>#DIV/0!</v>
      </c>
      <c r="BO431" s="38" t="e">
        <f t="shared" si="261"/>
        <v>#DIV/0!</v>
      </c>
      <c r="BP431" s="39" t="str">
        <f t="shared" si="262"/>
        <v/>
      </c>
      <c r="BQ431" s="39" t="str">
        <f t="shared" si="263"/>
        <v/>
      </c>
      <c r="BR431" s="39" t="str">
        <f t="shared" si="264"/>
        <v/>
      </c>
      <c r="BS431" s="39" t="str">
        <f t="shared" si="265"/>
        <v/>
      </c>
      <c r="BT431" s="39" t="str">
        <f t="shared" si="266"/>
        <v/>
      </c>
      <c r="BU431" s="39" t="str">
        <f t="shared" si="267"/>
        <v/>
      </c>
      <c r="BV431" s="39" t="str">
        <f t="shared" si="268"/>
        <v/>
      </c>
      <c r="BW431" s="39" t="str">
        <f t="shared" si="269"/>
        <v/>
      </c>
      <c r="BX431" s="39" t="str">
        <f t="shared" si="270"/>
        <v/>
      </c>
      <c r="BY431" s="39" t="str">
        <f t="shared" si="271"/>
        <v/>
      </c>
      <c r="BZ431" s="39" t="str">
        <f t="shared" si="272"/>
        <v/>
      </c>
      <c r="CA431" s="39" t="str">
        <f t="shared" si="273"/>
        <v/>
      </c>
      <c r="CB431" s="39" t="str">
        <f t="shared" si="274"/>
        <v/>
      </c>
      <c r="CC431" s="39" t="str">
        <f t="shared" si="275"/>
        <v/>
      </c>
      <c r="CD431" s="39" t="str">
        <f t="shared" si="276"/>
        <v/>
      </c>
      <c r="CE431" s="39" t="str">
        <f t="shared" si="277"/>
        <v/>
      </c>
      <c r="CF431" s="39" t="str">
        <f t="shared" si="278"/>
        <v/>
      </c>
      <c r="CG431" s="39" t="str">
        <f t="shared" si="279"/>
        <v/>
      </c>
      <c r="CH431" s="39" t="str">
        <f t="shared" si="280"/>
        <v/>
      </c>
      <c r="CI431" s="39" t="str">
        <f t="shared" si="281"/>
        <v/>
      </c>
    </row>
    <row r="432" spans="1:87">
      <c r="A432" s="18"/>
      <c r="B432" s="15" t="str">
        <f>'Gene Table'!E431</f>
        <v>mmu-miR-106b-3p</v>
      </c>
      <c r="C432" s="15" t="str">
        <f>'Gene Table'!B431</f>
        <v>B21</v>
      </c>
      <c r="D432" s="16" t="str">
        <f>IF(SUM('Test Sample Data'!D$3:D$98)&gt;10,IF(AND(ISNUMBER('Test Sample Data'!D431),'Test Sample Data'!D431&lt;$B$1,'Test Sample Data'!D431&gt;0),'Test Sample Data'!D431,$B$1),"")</f>
        <v/>
      </c>
      <c r="E432" s="17" t="str">
        <f>IF(SUM('Test Sample Data'!E$3:E$98)&gt;10,IF(AND(ISNUMBER('Test Sample Data'!E431),'Test Sample Data'!E431&lt;$B$1,'Test Sample Data'!E431&gt;0),'Test Sample Data'!E431,$B$1),"")</f>
        <v/>
      </c>
      <c r="F432" s="17" t="str">
        <f>IF(SUM('Test Sample Data'!F$3:F$98)&gt;10,IF(AND(ISNUMBER('Test Sample Data'!F431),'Test Sample Data'!F431&lt;$B$1,'Test Sample Data'!F431&gt;0),'Test Sample Data'!F431,$B$1),"")</f>
        <v/>
      </c>
      <c r="G432" s="17" t="str">
        <f>IF(SUM('Test Sample Data'!G$3:G$98)&gt;10,IF(AND(ISNUMBER('Test Sample Data'!G431),'Test Sample Data'!G431&lt;$B$1,'Test Sample Data'!G431&gt;0),'Test Sample Data'!G431,$B$1),"")</f>
        <v/>
      </c>
      <c r="H432" s="17" t="str">
        <f>IF(SUM('Test Sample Data'!H$3:H$98)&gt;10,IF(AND(ISNUMBER('Test Sample Data'!H431),'Test Sample Data'!H431&lt;$B$1,'Test Sample Data'!H431&gt;0),'Test Sample Data'!H431,$B$1),"")</f>
        <v/>
      </c>
      <c r="I432" s="17" t="str">
        <f>IF(SUM('Test Sample Data'!I$3:I$98)&gt;10,IF(AND(ISNUMBER('Test Sample Data'!I431),'Test Sample Data'!I431&lt;$B$1,'Test Sample Data'!I431&gt;0),'Test Sample Data'!I431,$B$1),"")</f>
        <v/>
      </c>
      <c r="J432" s="17" t="str">
        <f>IF(SUM('Test Sample Data'!J$3:J$98)&gt;10,IF(AND(ISNUMBER('Test Sample Data'!J431),'Test Sample Data'!J431&lt;$B$1,'Test Sample Data'!J431&gt;0),'Test Sample Data'!J431,$B$1),"")</f>
        <v/>
      </c>
      <c r="K432" s="17" t="str">
        <f>IF(SUM('Test Sample Data'!K$3:K$98)&gt;10,IF(AND(ISNUMBER('Test Sample Data'!K431),'Test Sample Data'!K431&lt;$B$1,'Test Sample Data'!K431&gt;0),'Test Sample Data'!K431,$B$1),"")</f>
        <v/>
      </c>
      <c r="L432" s="17" t="str">
        <f>IF(SUM('Test Sample Data'!L$3:L$98)&gt;10,IF(AND(ISNUMBER('Test Sample Data'!L431),'Test Sample Data'!L431&lt;$B$1,'Test Sample Data'!L431&gt;0),'Test Sample Data'!L431,$B$1),"")</f>
        <v/>
      </c>
      <c r="M432" s="17" t="str">
        <f>IF(SUM('Test Sample Data'!M$3:M$98)&gt;10,IF(AND(ISNUMBER('Test Sample Data'!M431),'Test Sample Data'!M431&lt;$B$1,'Test Sample Data'!M431&gt;0),'Test Sample Data'!M431,$B$1),"")</f>
        <v/>
      </c>
      <c r="N432" s="17" t="str">
        <f>'Gene Table'!E431</f>
        <v>mmu-miR-106b-3p</v>
      </c>
      <c r="O432" s="17" t="str">
        <f>'Gene Table'!B431</f>
        <v>B21</v>
      </c>
      <c r="P432" s="17" t="str">
        <f>IF(SUM('Control Sample Data'!D$3:D$98)&gt;10,IF(AND(ISNUMBER('Control Sample Data'!D431),'Control Sample Data'!D431&lt;$B$1,'Control Sample Data'!D431&gt;0),'Control Sample Data'!D431,$B$1),"")</f>
        <v/>
      </c>
      <c r="Q432" s="17" t="str">
        <f>IF(SUM('Control Sample Data'!E$3:E$98)&gt;10,IF(AND(ISNUMBER('Control Sample Data'!E431),'Control Sample Data'!E431&lt;$B$1,'Control Sample Data'!E431&gt;0),'Control Sample Data'!E431,$B$1),"")</f>
        <v/>
      </c>
      <c r="R432" s="17" t="str">
        <f>IF(SUM('Control Sample Data'!F$3:F$98)&gt;10,IF(AND(ISNUMBER('Control Sample Data'!F431),'Control Sample Data'!F431&lt;$B$1,'Control Sample Data'!F431&gt;0),'Control Sample Data'!F431,$B$1),"")</f>
        <v/>
      </c>
      <c r="S432" s="17" t="str">
        <f>IF(SUM('Control Sample Data'!G$3:G$98)&gt;10,IF(AND(ISNUMBER('Control Sample Data'!G431),'Control Sample Data'!G431&lt;$B$1,'Control Sample Data'!G431&gt;0),'Control Sample Data'!G431,$B$1),"")</f>
        <v/>
      </c>
      <c r="T432" s="17" t="str">
        <f>IF(SUM('Control Sample Data'!H$3:H$98)&gt;10,IF(AND(ISNUMBER('Control Sample Data'!H431),'Control Sample Data'!H431&lt;$B$1,'Control Sample Data'!H431&gt;0),'Control Sample Data'!H431,$B$1),"")</f>
        <v/>
      </c>
      <c r="U432" s="17" t="str">
        <f>IF(SUM('Control Sample Data'!I$3:I$98)&gt;10,IF(AND(ISNUMBER('Control Sample Data'!I431),'Control Sample Data'!I431&lt;$B$1,'Control Sample Data'!I431&gt;0),'Control Sample Data'!I431,$B$1),"")</f>
        <v/>
      </c>
      <c r="V432" s="17" t="str">
        <f>IF(SUM('Control Sample Data'!J$3:J$98)&gt;10,IF(AND(ISNUMBER('Control Sample Data'!J431),'Control Sample Data'!J431&lt;$B$1,'Control Sample Data'!J431&gt;0),'Control Sample Data'!J431,$B$1),"")</f>
        <v/>
      </c>
      <c r="W432" s="17" t="str">
        <f>IF(SUM('Control Sample Data'!K$3:K$98)&gt;10,IF(AND(ISNUMBER('Control Sample Data'!K431),'Control Sample Data'!K431&lt;$B$1,'Control Sample Data'!K431&gt;0),'Control Sample Data'!K431,$B$1),"")</f>
        <v/>
      </c>
      <c r="X432" s="17" t="str">
        <f>IF(SUM('Control Sample Data'!L$3:L$98)&gt;10,IF(AND(ISNUMBER('Control Sample Data'!L431),'Control Sample Data'!L431&lt;$B$1,'Control Sample Data'!L431&gt;0),'Control Sample Data'!L431,$B$1),"")</f>
        <v/>
      </c>
      <c r="Y432" s="17" t="str">
        <f>IF(SUM('Control Sample Data'!M$3:M$98)&gt;10,IF(AND(ISNUMBER('Control Sample Data'!M431),'Control Sample Data'!M431&lt;$B$1,'Control Sample Data'!M431&gt;0),'Control Sample Data'!M431,$B$1),"")</f>
        <v/>
      </c>
      <c r="AT432" s="36" t="str">
        <f t="shared" si="282"/>
        <v/>
      </c>
      <c r="AU432" s="36" t="str">
        <f t="shared" si="283"/>
        <v/>
      </c>
      <c r="AV432" s="36" t="str">
        <f t="shared" si="284"/>
        <v/>
      </c>
      <c r="AW432" s="36" t="str">
        <f t="shared" si="285"/>
        <v/>
      </c>
      <c r="AX432" s="36" t="str">
        <f t="shared" si="286"/>
        <v/>
      </c>
      <c r="AY432" s="36" t="str">
        <f t="shared" si="287"/>
        <v/>
      </c>
      <c r="AZ432" s="36" t="str">
        <f t="shared" si="288"/>
        <v/>
      </c>
      <c r="BA432" s="36" t="str">
        <f t="shared" si="289"/>
        <v/>
      </c>
      <c r="BB432" s="36" t="str">
        <f t="shared" si="290"/>
        <v/>
      </c>
      <c r="BC432" s="36" t="str">
        <f t="shared" si="291"/>
        <v/>
      </c>
      <c r="BD432" s="36" t="str">
        <f t="shared" si="292"/>
        <v/>
      </c>
      <c r="BE432" s="36" t="str">
        <f t="shared" si="293"/>
        <v/>
      </c>
      <c r="BF432" s="36" t="str">
        <f t="shared" si="294"/>
        <v/>
      </c>
      <c r="BG432" s="36" t="str">
        <f t="shared" si="295"/>
        <v/>
      </c>
      <c r="BH432" s="36" t="str">
        <f t="shared" si="296"/>
        <v/>
      </c>
      <c r="BI432" s="36" t="str">
        <f t="shared" si="297"/>
        <v/>
      </c>
      <c r="BJ432" s="36" t="str">
        <f t="shared" si="298"/>
        <v/>
      </c>
      <c r="BK432" s="36" t="str">
        <f t="shared" si="299"/>
        <v/>
      </c>
      <c r="BL432" s="36" t="str">
        <f t="shared" si="300"/>
        <v/>
      </c>
      <c r="BM432" s="36" t="str">
        <f t="shared" si="301"/>
        <v/>
      </c>
      <c r="BN432" s="38" t="e">
        <f t="shared" si="260"/>
        <v>#DIV/0!</v>
      </c>
      <c r="BO432" s="38" t="e">
        <f t="shared" si="261"/>
        <v>#DIV/0!</v>
      </c>
      <c r="BP432" s="39" t="str">
        <f t="shared" si="262"/>
        <v/>
      </c>
      <c r="BQ432" s="39" t="str">
        <f t="shared" si="263"/>
        <v/>
      </c>
      <c r="BR432" s="39" t="str">
        <f t="shared" si="264"/>
        <v/>
      </c>
      <c r="BS432" s="39" t="str">
        <f t="shared" si="265"/>
        <v/>
      </c>
      <c r="BT432" s="39" t="str">
        <f t="shared" si="266"/>
        <v/>
      </c>
      <c r="BU432" s="39" t="str">
        <f t="shared" si="267"/>
        <v/>
      </c>
      <c r="BV432" s="39" t="str">
        <f t="shared" si="268"/>
        <v/>
      </c>
      <c r="BW432" s="39" t="str">
        <f t="shared" si="269"/>
        <v/>
      </c>
      <c r="BX432" s="39" t="str">
        <f t="shared" si="270"/>
        <v/>
      </c>
      <c r="BY432" s="39" t="str">
        <f t="shared" si="271"/>
        <v/>
      </c>
      <c r="BZ432" s="39" t="str">
        <f t="shared" si="272"/>
        <v/>
      </c>
      <c r="CA432" s="39" t="str">
        <f t="shared" si="273"/>
        <v/>
      </c>
      <c r="CB432" s="39" t="str">
        <f t="shared" si="274"/>
        <v/>
      </c>
      <c r="CC432" s="39" t="str">
        <f t="shared" si="275"/>
        <v/>
      </c>
      <c r="CD432" s="39" t="str">
        <f t="shared" si="276"/>
        <v/>
      </c>
      <c r="CE432" s="39" t="str">
        <f t="shared" si="277"/>
        <v/>
      </c>
      <c r="CF432" s="39" t="str">
        <f t="shared" si="278"/>
        <v/>
      </c>
      <c r="CG432" s="39" t="str">
        <f t="shared" si="279"/>
        <v/>
      </c>
      <c r="CH432" s="39" t="str">
        <f t="shared" si="280"/>
        <v/>
      </c>
      <c r="CI432" s="39" t="str">
        <f t="shared" si="281"/>
        <v/>
      </c>
    </row>
    <row r="433" spans="1:87">
      <c r="A433" s="18"/>
      <c r="B433" s="15" t="str">
        <f>'Gene Table'!E432</f>
        <v>mmu-miR-872-3p</v>
      </c>
      <c r="C433" s="15" t="str">
        <f>'Gene Table'!B432</f>
        <v>B22</v>
      </c>
      <c r="D433" s="16" t="str">
        <f>IF(SUM('Test Sample Data'!D$3:D$98)&gt;10,IF(AND(ISNUMBER('Test Sample Data'!D432),'Test Sample Data'!D432&lt;$B$1,'Test Sample Data'!D432&gt;0),'Test Sample Data'!D432,$B$1),"")</f>
        <v/>
      </c>
      <c r="E433" s="17" t="str">
        <f>IF(SUM('Test Sample Data'!E$3:E$98)&gt;10,IF(AND(ISNUMBER('Test Sample Data'!E432),'Test Sample Data'!E432&lt;$B$1,'Test Sample Data'!E432&gt;0),'Test Sample Data'!E432,$B$1),"")</f>
        <v/>
      </c>
      <c r="F433" s="17" t="str">
        <f>IF(SUM('Test Sample Data'!F$3:F$98)&gt;10,IF(AND(ISNUMBER('Test Sample Data'!F432),'Test Sample Data'!F432&lt;$B$1,'Test Sample Data'!F432&gt;0),'Test Sample Data'!F432,$B$1),"")</f>
        <v/>
      </c>
      <c r="G433" s="17" t="str">
        <f>IF(SUM('Test Sample Data'!G$3:G$98)&gt;10,IF(AND(ISNUMBER('Test Sample Data'!G432),'Test Sample Data'!G432&lt;$B$1,'Test Sample Data'!G432&gt;0),'Test Sample Data'!G432,$B$1),"")</f>
        <v/>
      </c>
      <c r="H433" s="17" t="str">
        <f>IF(SUM('Test Sample Data'!H$3:H$98)&gt;10,IF(AND(ISNUMBER('Test Sample Data'!H432),'Test Sample Data'!H432&lt;$B$1,'Test Sample Data'!H432&gt;0),'Test Sample Data'!H432,$B$1),"")</f>
        <v/>
      </c>
      <c r="I433" s="17" t="str">
        <f>IF(SUM('Test Sample Data'!I$3:I$98)&gt;10,IF(AND(ISNUMBER('Test Sample Data'!I432),'Test Sample Data'!I432&lt;$B$1,'Test Sample Data'!I432&gt;0),'Test Sample Data'!I432,$B$1),"")</f>
        <v/>
      </c>
      <c r="J433" s="17" t="str">
        <f>IF(SUM('Test Sample Data'!J$3:J$98)&gt;10,IF(AND(ISNUMBER('Test Sample Data'!J432),'Test Sample Data'!J432&lt;$B$1,'Test Sample Data'!J432&gt;0),'Test Sample Data'!J432,$B$1),"")</f>
        <v/>
      </c>
      <c r="K433" s="17" t="str">
        <f>IF(SUM('Test Sample Data'!K$3:K$98)&gt;10,IF(AND(ISNUMBER('Test Sample Data'!K432),'Test Sample Data'!K432&lt;$B$1,'Test Sample Data'!K432&gt;0),'Test Sample Data'!K432,$B$1),"")</f>
        <v/>
      </c>
      <c r="L433" s="17" t="str">
        <f>IF(SUM('Test Sample Data'!L$3:L$98)&gt;10,IF(AND(ISNUMBER('Test Sample Data'!L432),'Test Sample Data'!L432&lt;$B$1,'Test Sample Data'!L432&gt;0),'Test Sample Data'!L432,$B$1),"")</f>
        <v/>
      </c>
      <c r="M433" s="17" t="str">
        <f>IF(SUM('Test Sample Data'!M$3:M$98)&gt;10,IF(AND(ISNUMBER('Test Sample Data'!M432),'Test Sample Data'!M432&lt;$B$1,'Test Sample Data'!M432&gt;0),'Test Sample Data'!M432,$B$1),"")</f>
        <v/>
      </c>
      <c r="N433" s="17" t="str">
        <f>'Gene Table'!E432</f>
        <v>mmu-miR-872-3p</v>
      </c>
      <c r="O433" s="17" t="str">
        <f>'Gene Table'!B432</f>
        <v>B22</v>
      </c>
      <c r="P433" s="17" t="str">
        <f>IF(SUM('Control Sample Data'!D$3:D$98)&gt;10,IF(AND(ISNUMBER('Control Sample Data'!D432),'Control Sample Data'!D432&lt;$B$1,'Control Sample Data'!D432&gt;0),'Control Sample Data'!D432,$B$1),"")</f>
        <v/>
      </c>
      <c r="Q433" s="17" t="str">
        <f>IF(SUM('Control Sample Data'!E$3:E$98)&gt;10,IF(AND(ISNUMBER('Control Sample Data'!E432),'Control Sample Data'!E432&lt;$B$1,'Control Sample Data'!E432&gt;0),'Control Sample Data'!E432,$B$1),"")</f>
        <v/>
      </c>
      <c r="R433" s="17" t="str">
        <f>IF(SUM('Control Sample Data'!F$3:F$98)&gt;10,IF(AND(ISNUMBER('Control Sample Data'!F432),'Control Sample Data'!F432&lt;$B$1,'Control Sample Data'!F432&gt;0),'Control Sample Data'!F432,$B$1),"")</f>
        <v/>
      </c>
      <c r="S433" s="17" t="str">
        <f>IF(SUM('Control Sample Data'!G$3:G$98)&gt;10,IF(AND(ISNUMBER('Control Sample Data'!G432),'Control Sample Data'!G432&lt;$B$1,'Control Sample Data'!G432&gt;0),'Control Sample Data'!G432,$B$1),"")</f>
        <v/>
      </c>
      <c r="T433" s="17" t="str">
        <f>IF(SUM('Control Sample Data'!H$3:H$98)&gt;10,IF(AND(ISNUMBER('Control Sample Data'!H432),'Control Sample Data'!H432&lt;$B$1,'Control Sample Data'!H432&gt;0),'Control Sample Data'!H432,$B$1),"")</f>
        <v/>
      </c>
      <c r="U433" s="17" t="str">
        <f>IF(SUM('Control Sample Data'!I$3:I$98)&gt;10,IF(AND(ISNUMBER('Control Sample Data'!I432),'Control Sample Data'!I432&lt;$B$1,'Control Sample Data'!I432&gt;0),'Control Sample Data'!I432,$B$1),"")</f>
        <v/>
      </c>
      <c r="V433" s="17" t="str">
        <f>IF(SUM('Control Sample Data'!J$3:J$98)&gt;10,IF(AND(ISNUMBER('Control Sample Data'!J432),'Control Sample Data'!J432&lt;$B$1,'Control Sample Data'!J432&gt;0),'Control Sample Data'!J432,$B$1),"")</f>
        <v/>
      </c>
      <c r="W433" s="17" t="str">
        <f>IF(SUM('Control Sample Data'!K$3:K$98)&gt;10,IF(AND(ISNUMBER('Control Sample Data'!K432),'Control Sample Data'!K432&lt;$B$1,'Control Sample Data'!K432&gt;0),'Control Sample Data'!K432,$B$1),"")</f>
        <v/>
      </c>
      <c r="X433" s="17" t="str">
        <f>IF(SUM('Control Sample Data'!L$3:L$98)&gt;10,IF(AND(ISNUMBER('Control Sample Data'!L432),'Control Sample Data'!L432&lt;$B$1,'Control Sample Data'!L432&gt;0),'Control Sample Data'!L432,$B$1),"")</f>
        <v/>
      </c>
      <c r="Y433" s="17" t="str">
        <f>IF(SUM('Control Sample Data'!M$3:M$98)&gt;10,IF(AND(ISNUMBER('Control Sample Data'!M432),'Control Sample Data'!M432&lt;$B$1,'Control Sample Data'!M432&gt;0),'Control Sample Data'!M432,$B$1),"")</f>
        <v/>
      </c>
      <c r="AT433" s="36" t="str">
        <f t="shared" si="282"/>
        <v/>
      </c>
      <c r="AU433" s="36" t="str">
        <f t="shared" si="283"/>
        <v/>
      </c>
      <c r="AV433" s="36" t="str">
        <f t="shared" si="284"/>
        <v/>
      </c>
      <c r="AW433" s="36" t="str">
        <f t="shared" si="285"/>
        <v/>
      </c>
      <c r="AX433" s="36" t="str">
        <f t="shared" si="286"/>
        <v/>
      </c>
      <c r="AY433" s="36" t="str">
        <f t="shared" si="287"/>
        <v/>
      </c>
      <c r="AZ433" s="36" t="str">
        <f t="shared" si="288"/>
        <v/>
      </c>
      <c r="BA433" s="36" t="str">
        <f t="shared" si="289"/>
        <v/>
      </c>
      <c r="BB433" s="36" t="str">
        <f t="shared" si="290"/>
        <v/>
      </c>
      <c r="BC433" s="36" t="str">
        <f t="shared" si="291"/>
        <v/>
      </c>
      <c r="BD433" s="36" t="str">
        <f t="shared" si="292"/>
        <v/>
      </c>
      <c r="BE433" s="36" t="str">
        <f t="shared" si="293"/>
        <v/>
      </c>
      <c r="BF433" s="36" t="str">
        <f t="shared" si="294"/>
        <v/>
      </c>
      <c r="BG433" s="36" t="str">
        <f t="shared" si="295"/>
        <v/>
      </c>
      <c r="BH433" s="36" t="str">
        <f t="shared" si="296"/>
        <v/>
      </c>
      <c r="BI433" s="36" t="str">
        <f t="shared" si="297"/>
        <v/>
      </c>
      <c r="BJ433" s="36" t="str">
        <f t="shared" si="298"/>
        <v/>
      </c>
      <c r="BK433" s="36" t="str">
        <f t="shared" si="299"/>
        <v/>
      </c>
      <c r="BL433" s="36" t="str">
        <f t="shared" si="300"/>
        <v/>
      </c>
      <c r="BM433" s="36" t="str">
        <f t="shared" si="301"/>
        <v/>
      </c>
      <c r="BN433" s="38" t="e">
        <f t="shared" si="260"/>
        <v>#DIV/0!</v>
      </c>
      <c r="BO433" s="38" t="e">
        <f t="shared" si="261"/>
        <v>#DIV/0!</v>
      </c>
      <c r="BP433" s="39" t="str">
        <f t="shared" si="262"/>
        <v/>
      </c>
      <c r="BQ433" s="39" t="str">
        <f t="shared" si="263"/>
        <v/>
      </c>
      <c r="BR433" s="39" t="str">
        <f t="shared" si="264"/>
        <v/>
      </c>
      <c r="BS433" s="39" t="str">
        <f t="shared" si="265"/>
        <v/>
      </c>
      <c r="BT433" s="39" t="str">
        <f t="shared" si="266"/>
        <v/>
      </c>
      <c r="BU433" s="39" t="str">
        <f t="shared" si="267"/>
        <v/>
      </c>
      <c r="BV433" s="39" t="str">
        <f t="shared" si="268"/>
        <v/>
      </c>
      <c r="BW433" s="39" t="str">
        <f t="shared" si="269"/>
        <v/>
      </c>
      <c r="BX433" s="39" t="str">
        <f t="shared" si="270"/>
        <v/>
      </c>
      <c r="BY433" s="39" t="str">
        <f t="shared" si="271"/>
        <v/>
      </c>
      <c r="BZ433" s="39" t="str">
        <f t="shared" si="272"/>
        <v/>
      </c>
      <c r="CA433" s="39" t="str">
        <f t="shared" si="273"/>
        <v/>
      </c>
      <c r="CB433" s="39" t="str">
        <f t="shared" si="274"/>
        <v/>
      </c>
      <c r="CC433" s="39" t="str">
        <f t="shared" si="275"/>
        <v/>
      </c>
      <c r="CD433" s="39" t="str">
        <f t="shared" si="276"/>
        <v/>
      </c>
      <c r="CE433" s="39" t="str">
        <f t="shared" si="277"/>
        <v/>
      </c>
      <c r="CF433" s="39" t="str">
        <f t="shared" si="278"/>
        <v/>
      </c>
      <c r="CG433" s="39" t="str">
        <f t="shared" si="279"/>
        <v/>
      </c>
      <c r="CH433" s="39" t="str">
        <f t="shared" si="280"/>
        <v/>
      </c>
      <c r="CI433" s="39" t="str">
        <f t="shared" si="281"/>
        <v/>
      </c>
    </row>
    <row r="434" spans="1:87">
      <c r="A434" s="18"/>
      <c r="B434" s="15" t="str">
        <f>'Gene Table'!E433</f>
        <v>mmu-miR-10a-3p</v>
      </c>
      <c r="C434" s="15" t="str">
        <f>'Gene Table'!B433</f>
        <v>B23</v>
      </c>
      <c r="D434" s="16" t="str">
        <f>IF(SUM('Test Sample Data'!D$3:D$98)&gt;10,IF(AND(ISNUMBER('Test Sample Data'!D433),'Test Sample Data'!D433&lt;$B$1,'Test Sample Data'!D433&gt;0),'Test Sample Data'!D433,$B$1),"")</f>
        <v/>
      </c>
      <c r="E434" s="17" t="str">
        <f>IF(SUM('Test Sample Data'!E$3:E$98)&gt;10,IF(AND(ISNUMBER('Test Sample Data'!E433),'Test Sample Data'!E433&lt;$B$1,'Test Sample Data'!E433&gt;0),'Test Sample Data'!E433,$B$1),"")</f>
        <v/>
      </c>
      <c r="F434" s="17" t="str">
        <f>IF(SUM('Test Sample Data'!F$3:F$98)&gt;10,IF(AND(ISNUMBER('Test Sample Data'!F433),'Test Sample Data'!F433&lt;$B$1,'Test Sample Data'!F433&gt;0),'Test Sample Data'!F433,$B$1),"")</f>
        <v/>
      </c>
      <c r="G434" s="17" t="str">
        <f>IF(SUM('Test Sample Data'!G$3:G$98)&gt;10,IF(AND(ISNUMBER('Test Sample Data'!G433),'Test Sample Data'!G433&lt;$B$1,'Test Sample Data'!G433&gt;0),'Test Sample Data'!G433,$B$1),"")</f>
        <v/>
      </c>
      <c r="H434" s="17" t="str">
        <f>IF(SUM('Test Sample Data'!H$3:H$98)&gt;10,IF(AND(ISNUMBER('Test Sample Data'!H433),'Test Sample Data'!H433&lt;$B$1,'Test Sample Data'!H433&gt;0),'Test Sample Data'!H433,$B$1),"")</f>
        <v/>
      </c>
      <c r="I434" s="17" t="str">
        <f>IF(SUM('Test Sample Data'!I$3:I$98)&gt;10,IF(AND(ISNUMBER('Test Sample Data'!I433),'Test Sample Data'!I433&lt;$B$1,'Test Sample Data'!I433&gt;0),'Test Sample Data'!I433,$B$1),"")</f>
        <v/>
      </c>
      <c r="J434" s="17" t="str">
        <f>IF(SUM('Test Sample Data'!J$3:J$98)&gt;10,IF(AND(ISNUMBER('Test Sample Data'!J433),'Test Sample Data'!J433&lt;$B$1,'Test Sample Data'!J433&gt;0),'Test Sample Data'!J433,$B$1),"")</f>
        <v/>
      </c>
      <c r="K434" s="17" t="str">
        <f>IF(SUM('Test Sample Data'!K$3:K$98)&gt;10,IF(AND(ISNUMBER('Test Sample Data'!K433),'Test Sample Data'!K433&lt;$B$1,'Test Sample Data'!K433&gt;0),'Test Sample Data'!K433,$B$1),"")</f>
        <v/>
      </c>
      <c r="L434" s="17" t="str">
        <f>IF(SUM('Test Sample Data'!L$3:L$98)&gt;10,IF(AND(ISNUMBER('Test Sample Data'!L433),'Test Sample Data'!L433&lt;$B$1,'Test Sample Data'!L433&gt;0),'Test Sample Data'!L433,$B$1),"")</f>
        <v/>
      </c>
      <c r="M434" s="17" t="str">
        <f>IF(SUM('Test Sample Data'!M$3:M$98)&gt;10,IF(AND(ISNUMBER('Test Sample Data'!M433),'Test Sample Data'!M433&lt;$B$1,'Test Sample Data'!M433&gt;0),'Test Sample Data'!M433,$B$1),"")</f>
        <v/>
      </c>
      <c r="N434" s="17" t="str">
        <f>'Gene Table'!E433</f>
        <v>mmu-miR-10a-3p</v>
      </c>
      <c r="O434" s="17" t="str">
        <f>'Gene Table'!B433</f>
        <v>B23</v>
      </c>
      <c r="P434" s="17" t="str">
        <f>IF(SUM('Control Sample Data'!D$3:D$98)&gt;10,IF(AND(ISNUMBER('Control Sample Data'!D433),'Control Sample Data'!D433&lt;$B$1,'Control Sample Data'!D433&gt;0),'Control Sample Data'!D433,$B$1),"")</f>
        <v/>
      </c>
      <c r="Q434" s="17" t="str">
        <f>IF(SUM('Control Sample Data'!E$3:E$98)&gt;10,IF(AND(ISNUMBER('Control Sample Data'!E433),'Control Sample Data'!E433&lt;$B$1,'Control Sample Data'!E433&gt;0),'Control Sample Data'!E433,$B$1),"")</f>
        <v/>
      </c>
      <c r="R434" s="17" t="str">
        <f>IF(SUM('Control Sample Data'!F$3:F$98)&gt;10,IF(AND(ISNUMBER('Control Sample Data'!F433),'Control Sample Data'!F433&lt;$B$1,'Control Sample Data'!F433&gt;0),'Control Sample Data'!F433,$B$1),"")</f>
        <v/>
      </c>
      <c r="S434" s="17" t="str">
        <f>IF(SUM('Control Sample Data'!G$3:G$98)&gt;10,IF(AND(ISNUMBER('Control Sample Data'!G433),'Control Sample Data'!G433&lt;$B$1,'Control Sample Data'!G433&gt;0),'Control Sample Data'!G433,$B$1),"")</f>
        <v/>
      </c>
      <c r="T434" s="17" t="str">
        <f>IF(SUM('Control Sample Data'!H$3:H$98)&gt;10,IF(AND(ISNUMBER('Control Sample Data'!H433),'Control Sample Data'!H433&lt;$B$1,'Control Sample Data'!H433&gt;0),'Control Sample Data'!H433,$B$1),"")</f>
        <v/>
      </c>
      <c r="U434" s="17" t="str">
        <f>IF(SUM('Control Sample Data'!I$3:I$98)&gt;10,IF(AND(ISNUMBER('Control Sample Data'!I433),'Control Sample Data'!I433&lt;$B$1,'Control Sample Data'!I433&gt;0),'Control Sample Data'!I433,$B$1),"")</f>
        <v/>
      </c>
      <c r="V434" s="17" t="str">
        <f>IF(SUM('Control Sample Data'!J$3:J$98)&gt;10,IF(AND(ISNUMBER('Control Sample Data'!J433),'Control Sample Data'!J433&lt;$B$1,'Control Sample Data'!J433&gt;0),'Control Sample Data'!J433,$B$1),"")</f>
        <v/>
      </c>
      <c r="W434" s="17" t="str">
        <f>IF(SUM('Control Sample Data'!K$3:K$98)&gt;10,IF(AND(ISNUMBER('Control Sample Data'!K433),'Control Sample Data'!K433&lt;$B$1,'Control Sample Data'!K433&gt;0),'Control Sample Data'!K433,$B$1),"")</f>
        <v/>
      </c>
      <c r="X434" s="17" t="str">
        <f>IF(SUM('Control Sample Data'!L$3:L$98)&gt;10,IF(AND(ISNUMBER('Control Sample Data'!L433),'Control Sample Data'!L433&lt;$B$1,'Control Sample Data'!L433&gt;0),'Control Sample Data'!L433,$B$1),"")</f>
        <v/>
      </c>
      <c r="Y434" s="17" t="str">
        <f>IF(SUM('Control Sample Data'!M$3:M$98)&gt;10,IF(AND(ISNUMBER('Control Sample Data'!M433),'Control Sample Data'!M433&lt;$B$1,'Control Sample Data'!M433&gt;0),'Control Sample Data'!M433,$B$1),"")</f>
        <v/>
      </c>
      <c r="AT434" s="36" t="str">
        <f t="shared" si="282"/>
        <v/>
      </c>
      <c r="AU434" s="36" t="str">
        <f t="shared" si="283"/>
        <v/>
      </c>
      <c r="AV434" s="36" t="str">
        <f t="shared" si="284"/>
        <v/>
      </c>
      <c r="AW434" s="36" t="str">
        <f t="shared" si="285"/>
        <v/>
      </c>
      <c r="AX434" s="36" t="str">
        <f t="shared" si="286"/>
        <v/>
      </c>
      <c r="AY434" s="36" t="str">
        <f t="shared" si="287"/>
        <v/>
      </c>
      <c r="AZ434" s="36" t="str">
        <f t="shared" si="288"/>
        <v/>
      </c>
      <c r="BA434" s="36" t="str">
        <f t="shared" si="289"/>
        <v/>
      </c>
      <c r="BB434" s="36" t="str">
        <f t="shared" si="290"/>
        <v/>
      </c>
      <c r="BC434" s="36" t="str">
        <f t="shared" si="291"/>
        <v/>
      </c>
      <c r="BD434" s="36" t="str">
        <f t="shared" si="292"/>
        <v/>
      </c>
      <c r="BE434" s="36" t="str">
        <f t="shared" si="293"/>
        <v/>
      </c>
      <c r="BF434" s="36" t="str">
        <f t="shared" si="294"/>
        <v/>
      </c>
      <c r="BG434" s="36" t="str">
        <f t="shared" si="295"/>
        <v/>
      </c>
      <c r="BH434" s="36" t="str">
        <f t="shared" si="296"/>
        <v/>
      </c>
      <c r="BI434" s="36" t="str">
        <f t="shared" si="297"/>
        <v/>
      </c>
      <c r="BJ434" s="36" t="str">
        <f t="shared" si="298"/>
        <v/>
      </c>
      <c r="BK434" s="36" t="str">
        <f t="shared" si="299"/>
        <v/>
      </c>
      <c r="BL434" s="36" t="str">
        <f t="shared" si="300"/>
        <v/>
      </c>
      <c r="BM434" s="36" t="str">
        <f t="shared" si="301"/>
        <v/>
      </c>
      <c r="BN434" s="38" t="e">
        <f t="shared" si="260"/>
        <v>#DIV/0!</v>
      </c>
      <c r="BO434" s="38" t="e">
        <f t="shared" si="261"/>
        <v>#DIV/0!</v>
      </c>
      <c r="BP434" s="39" t="str">
        <f t="shared" si="262"/>
        <v/>
      </c>
      <c r="BQ434" s="39" t="str">
        <f t="shared" si="263"/>
        <v/>
      </c>
      <c r="BR434" s="39" t="str">
        <f t="shared" si="264"/>
        <v/>
      </c>
      <c r="BS434" s="39" t="str">
        <f t="shared" si="265"/>
        <v/>
      </c>
      <c r="BT434" s="39" t="str">
        <f t="shared" si="266"/>
        <v/>
      </c>
      <c r="BU434" s="39" t="str">
        <f t="shared" si="267"/>
        <v/>
      </c>
      <c r="BV434" s="39" t="str">
        <f t="shared" si="268"/>
        <v/>
      </c>
      <c r="BW434" s="39" t="str">
        <f t="shared" si="269"/>
        <v/>
      </c>
      <c r="BX434" s="39" t="str">
        <f t="shared" si="270"/>
        <v/>
      </c>
      <c r="BY434" s="39" t="str">
        <f t="shared" si="271"/>
        <v/>
      </c>
      <c r="BZ434" s="39" t="str">
        <f t="shared" si="272"/>
        <v/>
      </c>
      <c r="CA434" s="39" t="str">
        <f t="shared" si="273"/>
        <v/>
      </c>
      <c r="CB434" s="39" t="str">
        <f t="shared" si="274"/>
        <v/>
      </c>
      <c r="CC434" s="39" t="str">
        <f t="shared" si="275"/>
        <v/>
      </c>
      <c r="CD434" s="39" t="str">
        <f t="shared" si="276"/>
        <v/>
      </c>
      <c r="CE434" s="39" t="str">
        <f t="shared" si="277"/>
        <v/>
      </c>
      <c r="CF434" s="39" t="str">
        <f t="shared" si="278"/>
        <v/>
      </c>
      <c r="CG434" s="39" t="str">
        <f t="shared" si="279"/>
        <v/>
      </c>
      <c r="CH434" s="39" t="str">
        <f t="shared" si="280"/>
        <v/>
      </c>
      <c r="CI434" s="39" t="str">
        <f t="shared" si="281"/>
        <v/>
      </c>
    </row>
    <row r="435" spans="1:87">
      <c r="A435" s="18"/>
      <c r="B435" s="15" t="str">
        <f>'Gene Table'!E434</f>
        <v>mmu-miR-877-3p</v>
      </c>
      <c r="C435" s="15" t="str">
        <f>'Gene Table'!B434</f>
        <v>B24</v>
      </c>
      <c r="D435" s="16" t="str">
        <f>IF(SUM('Test Sample Data'!D$3:D$98)&gt;10,IF(AND(ISNUMBER('Test Sample Data'!D434),'Test Sample Data'!D434&lt;$B$1,'Test Sample Data'!D434&gt;0),'Test Sample Data'!D434,$B$1),"")</f>
        <v/>
      </c>
      <c r="E435" s="17" t="str">
        <f>IF(SUM('Test Sample Data'!E$3:E$98)&gt;10,IF(AND(ISNUMBER('Test Sample Data'!E434),'Test Sample Data'!E434&lt;$B$1,'Test Sample Data'!E434&gt;0),'Test Sample Data'!E434,$B$1),"")</f>
        <v/>
      </c>
      <c r="F435" s="17" t="str">
        <f>IF(SUM('Test Sample Data'!F$3:F$98)&gt;10,IF(AND(ISNUMBER('Test Sample Data'!F434),'Test Sample Data'!F434&lt;$B$1,'Test Sample Data'!F434&gt;0),'Test Sample Data'!F434,$B$1),"")</f>
        <v/>
      </c>
      <c r="G435" s="17" t="str">
        <f>IF(SUM('Test Sample Data'!G$3:G$98)&gt;10,IF(AND(ISNUMBER('Test Sample Data'!G434),'Test Sample Data'!G434&lt;$B$1,'Test Sample Data'!G434&gt;0),'Test Sample Data'!G434,$B$1),"")</f>
        <v/>
      </c>
      <c r="H435" s="17" t="str">
        <f>IF(SUM('Test Sample Data'!H$3:H$98)&gt;10,IF(AND(ISNUMBER('Test Sample Data'!H434),'Test Sample Data'!H434&lt;$B$1,'Test Sample Data'!H434&gt;0),'Test Sample Data'!H434,$B$1),"")</f>
        <v/>
      </c>
      <c r="I435" s="17" t="str">
        <f>IF(SUM('Test Sample Data'!I$3:I$98)&gt;10,IF(AND(ISNUMBER('Test Sample Data'!I434),'Test Sample Data'!I434&lt;$B$1,'Test Sample Data'!I434&gt;0),'Test Sample Data'!I434,$B$1),"")</f>
        <v/>
      </c>
      <c r="J435" s="17" t="str">
        <f>IF(SUM('Test Sample Data'!J$3:J$98)&gt;10,IF(AND(ISNUMBER('Test Sample Data'!J434),'Test Sample Data'!J434&lt;$B$1,'Test Sample Data'!J434&gt;0),'Test Sample Data'!J434,$B$1),"")</f>
        <v/>
      </c>
      <c r="K435" s="17" t="str">
        <f>IF(SUM('Test Sample Data'!K$3:K$98)&gt;10,IF(AND(ISNUMBER('Test Sample Data'!K434),'Test Sample Data'!K434&lt;$B$1,'Test Sample Data'!K434&gt;0),'Test Sample Data'!K434,$B$1),"")</f>
        <v/>
      </c>
      <c r="L435" s="17" t="str">
        <f>IF(SUM('Test Sample Data'!L$3:L$98)&gt;10,IF(AND(ISNUMBER('Test Sample Data'!L434),'Test Sample Data'!L434&lt;$B$1,'Test Sample Data'!L434&gt;0),'Test Sample Data'!L434,$B$1),"")</f>
        <v/>
      </c>
      <c r="M435" s="17" t="str">
        <f>IF(SUM('Test Sample Data'!M$3:M$98)&gt;10,IF(AND(ISNUMBER('Test Sample Data'!M434),'Test Sample Data'!M434&lt;$B$1,'Test Sample Data'!M434&gt;0),'Test Sample Data'!M434,$B$1),"")</f>
        <v/>
      </c>
      <c r="N435" s="17" t="str">
        <f>'Gene Table'!E434</f>
        <v>mmu-miR-877-3p</v>
      </c>
      <c r="O435" s="17" t="str">
        <f>'Gene Table'!B434</f>
        <v>B24</v>
      </c>
      <c r="P435" s="17" t="str">
        <f>IF(SUM('Control Sample Data'!D$3:D$98)&gt;10,IF(AND(ISNUMBER('Control Sample Data'!D434),'Control Sample Data'!D434&lt;$B$1,'Control Sample Data'!D434&gt;0),'Control Sample Data'!D434,$B$1),"")</f>
        <v/>
      </c>
      <c r="Q435" s="17" t="str">
        <f>IF(SUM('Control Sample Data'!E$3:E$98)&gt;10,IF(AND(ISNUMBER('Control Sample Data'!E434),'Control Sample Data'!E434&lt;$B$1,'Control Sample Data'!E434&gt;0),'Control Sample Data'!E434,$B$1),"")</f>
        <v/>
      </c>
      <c r="R435" s="17" t="str">
        <f>IF(SUM('Control Sample Data'!F$3:F$98)&gt;10,IF(AND(ISNUMBER('Control Sample Data'!F434),'Control Sample Data'!F434&lt;$B$1,'Control Sample Data'!F434&gt;0),'Control Sample Data'!F434,$B$1),"")</f>
        <v/>
      </c>
      <c r="S435" s="17" t="str">
        <f>IF(SUM('Control Sample Data'!G$3:G$98)&gt;10,IF(AND(ISNUMBER('Control Sample Data'!G434),'Control Sample Data'!G434&lt;$B$1,'Control Sample Data'!G434&gt;0),'Control Sample Data'!G434,$B$1),"")</f>
        <v/>
      </c>
      <c r="T435" s="17" t="str">
        <f>IF(SUM('Control Sample Data'!H$3:H$98)&gt;10,IF(AND(ISNUMBER('Control Sample Data'!H434),'Control Sample Data'!H434&lt;$B$1,'Control Sample Data'!H434&gt;0),'Control Sample Data'!H434,$B$1),"")</f>
        <v/>
      </c>
      <c r="U435" s="17" t="str">
        <f>IF(SUM('Control Sample Data'!I$3:I$98)&gt;10,IF(AND(ISNUMBER('Control Sample Data'!I434),'Control Sample Data'!I434&lt;$B$1,'Control Sample Data'!I434&gt;0),'Control Sample Data'!I434,$B$1),"")</f>
        <v/>
      </c>
      <c r="V435" s="17" t="str">
        <f>IF(SUM('Control Sample Data'!J$3:J$98)&gt;10,IF(AND(ISNUMBER('Control Sample Data'!J434),'Control Sample Data'!J434&lt;$B$1,'Control Sample Data'!J434&gt;0),'Control Sample Data'!J434,$B$1),"")</f>
        <v/>
      </c>
      <c r="W435" s="17" t="str">
        <f>IF(SUM('Control Sample Data'!K$3:K$98)&gt;10,IF(AND(ISNUMBER('Control Sample Data'!K434),'Control Sample Data'!K434&lt;$B$1,'Control Sample Data'!K434&gt;0),'Control Sample Data'!K434,$B$1),"")</f>
        <v/>
      </c>
      <c r="X435" s="17" t="str">
        <f>IF(SUM('Control Sample Data'!L$3:L$98)&gt;10,IF(AND(ISNUMBER('Control Sample Data'!L434),'Control Sample Data'!L434&lt;$B$1,'Control Sample Data'!L434&gt;0),'Control Sample Data'!L434,$B$1),"")</f>
        <v/>
      </c>
      <c r="Y435" s="17" t="str">
        <f>IF(SUM('Control Sample Data'!M$3:M$98)&gt;10,IF(AND(ISNUMBER('Control Sample Data'!M434),'Control Sample Data'!M434&lt;$B$1,'Control Sample Data'!M434&gt;0),'Control Sample Data'!M434,$B$1),"")</f>
        <v/>
      </c>
      <c r="AT435" s="36" t="str">
        <f t="shared" si="282"/>
        <v/>
      </c>
      <c r="AU435" s="36" t="str">
        <f t="shared" si="283"/>
        <v/>
      </c>
      <c r="AV435" s="36" t="str">
        <f t="shared" si="284"/>
        <v/>
      </c>
      <c r="AW435" s="36" t="str">
        <f t="shared" si="285"/>
        <v/>
      </c>
      <c r="AX435" s="36" t="str">
        <f t="shared" si="286"/>
        <v/>
      </c>
      <c r="AY435" s="36" t="str">
        <f t="shared" si="287"/>
        <v/>
      </c>
      <c r="AZ435" s="36" t="str">
        <f t="shared" si="288"/>
        <v/>
      </c>
      <c r="BA435" s="36" t="str">
        <f t="shared" si="289"/>
        <v/>
      </c>
      <c r="BB435" s="36" t="str">
        <f t="shared" si="290"/>
        <v/>
      </c>
      <c r="BC435" s="36" t="str">
        <f t="shared" si="291"/>
        <v/>
      </c>
      <c r="BD435" s="36" t="str">
        <f t="shared" si="292"/>
        <v/>
      </c>
      <c r="BE435" s="36" t="str">
        <f t="shared" si="293"/>
        <v/>
      </c>
      <c r="BF435" s="36" t="str">
        <f t="shared" si="294"/>
        <v/>
      </c>
      <c r="BG435" s="36" t="str">
        <f t="shared" si="295"/>
        <v/>
      </c>
      <c r="BH435" s="36" t="str">
        <f t="shared" si="296"/>
        <v/>
      </c>
      <c r="BI435" s="36" t="str">
        <f t="shared" si="297"/>
        <v/>
      </c>
      <c r="BJ435" s="36" t="str">
        <f t="shared" si="298"/>
        <v/>
      </c>
      <c r="BK435" s="36" t="str">
        <f t="shared" si="299"/>
        <v/>
      </c>
      <c r="BL435" s="36" t="str">
        <f t="shared" si="300"/>
        <v/>
      </c>
      <c r="BM435" s="36" t="str">
        <f t="shared" si="301"/>
        <v/>
      </c>
      <c r="BN435" s="38" t="e">
        <f t="shared" si="260"/>
        <v>#DIV/0!</v>
      </c>
      <c r="BO435" s="38" t="e">
        <f t="shared" si="261"/>
        <v>#DIV/0!</v>
      </c>
      <c r="BP435" s="39" t="str">
        <f t="shared" si="262"/>
        <v/>
      </c>
      <c r="BQ435" s="39" t="str">
        <f t="shared" si="263"/>
        <v/>
      </c>
      <c r="BR435" s="39" t="str">
        <f t="shared" si="264"/>
        <v/>
      </c>
      <c r="BS435" s="39" t="str">
        <f t="shared" si="265"/>
        <v/>
      </c>
      <c r="BT435" s="39" t="str">
        <f t="shared" si="266"/>
        <v/>
      </c>
      <c r="BU435" s="39" t="str">
        <f t="shared" si="267"/>
        <v/>
      </c>
      <c r="BV435" s="39" t="str">
        <f t="shared" si="268"/>
        <v/>
      </c>
      <c r="BW435" s="39" t="str">
        <f t="shared" si="269"/>
        <v/>
      </c>
      <c r="BX435" s="39" t="str">
        <f t="shared" si="270"/>
        <v/>
      </c>
      <c r="BY435" s="39" t="str">
        <f t="shared" si="271"/>
        <v/>
      </c>
      <c r="BZ435" s="39" t="str">
        <f t="shared" si="272"/>
        <v/>
      </c>
      <c r="CA435" s="39" t="str">
        <f t="shared" si="273"/>
        <v/>
      </c>
      <c r="CB435" s="39" t="str">
        <f t="shared" si="274"/>
        <v/>
      </c>
      <c r="CC435" s="39" t="str">
        <f t="shared" si="275"/>
        <v/>
      </c>
      <c r="CD435" s="39" t="str">
        <f t="shared" si="276"/>
        <v/>
      </c>
      <c r="CE435" s="39" t="str">
        <f t="shared" si="277"/>
        <v/>
      </c>
      <c r="CF435" s="39" t="str">
        <f t="shared" si="278"/>
        <v/>
      </c>
      <c r="CG435" s="39" t="str">
        <f t="shared" si="279"/>
        <v/>
      </c>
      <c r="CH435" s="39" t="str">
        <f t="shared" si="280"/>
        <v/>
      </c>
      <c r="CI435" s="39" t="str">
        <f t="shared" si="281"/>
        <v/>
      </c>
    </row>
    <row r="436" spans="1:87">
      <c r="A436" s="18"/>
      <c r="B436" s="15" t="str">
        <f>'Gene Table'!E435</f>
        <v>mmu-miR-1956</v>
      </c>
      <c r="C436" s="15" t="str">
        <f>'Gene Table'!B435</f>
        <v>C01</v>
      </c>
      <c r="D436" s="16" t="str">
        <f>IF(SUM('Test Sample Data'!D$3:D$98)&gt;10,IF(AND(ISNUMBER('Test Sample Data'!D435),'Test Sample Data'!D435&lt;$B$1,'Test Sample Data'!D435&gt;0),'Test Sample Data'!D435,$B$1),"")</f>
        <v/>
      </c>
      <c r="E436" s="17" t="str">
        <f>IF(SUM('Test Sample Data'!E$3:E$98)&gt;10,IF(AND(ISNUMBER('Test Sample Data'!E435),'Test Sample Data'!E435&lt;$B$1,'Test Sample Data'!E435&gt;0),'Test Sample Data'!E435,$B$1),"")</f>
        <v/>
      </c>
      <c r="F436" s="17" t="str">
        <f>IF(SUM('Test Sample Data'!F$3:F$98)&gt;10,IF(AND(ISNUMBER('Test Sample Data'!F435),'Test Sample Data'!F435&lt;$B$1,'Test Sample Data'!F435&gt;0),'Test Sample Data'!F435,$B$1),"")</f>
        <v/>
      </c>
      <c r="G436" s="17" t="str">
        <f>IF(SUM('Test Sample Data'!G$3:G$98)&gt;10,IF(AND(ISNUMBER('Test Sample Data'!G435),'Test Sample Data'!G435&lt;$B$1,'Test Sample Data'!G435&gt;0),'Test Sample Data'!G435,$B$1),"")</f>
        <v/>
      </c>
      <c r="H436" s="17" t="str">
        <f>IF(SUM('Test Sample Data'!H$3:H$98)&gt;10,IF(AND(ISNUMBER('Test Sample Data'!H435),'Test Sample Data'!H435&lt;$B$1,'Test Sample Data'!H435&gt;0),'Test Sample Data'!H435,$B$1),"")</f>
        <v/>
      </c>
      <c r="I436" s="17" t="str">
        <f>IF(SUM('Test Sample Data'!I$3:I$98)&gt;10,IF(AND(ISNUMBER('Test Sample Data'!I435),'Test Sample Data'!I435&lt;$B$1,'Test Sample Data'!I435&gt;0),'Test Sample Data'!I435,$B$1),"")</f>
        <v/>
      </c>
      <c r="J436" s="17" t="str">
        <f>IF(SUM('Test Sample Data'!J$3:J$98)&gt;10,IF(AND(ISNUMBER('Test Sample Data'!J435),'Test Sample Data'!J435&lt;$B$1,'Test Sample Data'!J435&gt;0),'Test Sample Data'!J435,$B$1),"")</f>
        <v/>
      </c>
      <c r="K436" s="17" t="str">
        <f>IF(SUM('Test Sample Data'!K$3:K$98)&gt;10,IF(AND(ISNUMBER('Test Sample Data'!K435),'Test Sample Data'!K435&lt;$B$1,'Test Sample Data'!K435&gt;0),'Test Sample Data'!K435,$B$1),"")</f>
        <v/>
      </c>
      <c r="L436" s="17" t="str">
        <f>IF(SUM('Test Sample Data'!L$3:L$98)&gt;10,IF(AND(ISNUMBER('Test Sample Data'!L435),'Test Sample Data'!L435&lt;$B$1,'Test Sample Data'!L435&gt;0),'Test Sample Data'!L435,$B$1),"")</f>
        <v/>
      </c>
      <c r="M436" s="17" t="str">
        <f>IF(SUM('Test Sample Data'!M$3:M$98)&gt;10,IF(AND(ISNUMBER('Test Sample Data'!M435),'Test Sample Data'!M435&lt;$B$1,'Test Sample Data'!M435&gt;0),'Test Sample Data'!M435,$B$1),"")</f>
        <v/>
      </c>
      <c r="N436" s="17" t="str">
        <f>'Gene Table'!E435</f>
        <v>mmu-miR-1956</v>
      </c>
      <c r="O436" s="17" t="str">
        <f>'Gene Table'!B435</f>
        <v>C01</v>
      </c>
      <c r="P436" s="17" t="str">
        <f>IF(SUM('Control Sample Data'!D$3:D$98)&gt;10,IF(AND(ISNUMBER('Control Sample Data'!D435),'Control Sample Data'!D435&lt;$B$1,'Control Sample Data'!D435&gt;0),'Control Sample Data'!D435,$B$1),"")</f>
        <v/>
      </c>
      <c r="Q436" s="17" t="str">
        <f>IF(SUM('Control Sample Data'!E$3:E$98)&gt;10,IF(AND(ISNUMBER('Control Sample Data'!E435),'Control Sample Data'!E435&lt;$B$1,'Control Sample Data'!E435&gt;0),'Control Sample Data'!E435,$B$1),"")</f>
        <v/>
      </c>
      <c r="R436" s="17" t="str">
        <f>IF(SUM('Control Sample Data'!F$3:F$98)&gt;10,IF(AND(ISNUMBER('Control Sample Data'!F435),'Control Sample Data'!F435&lt;$B$1,'Control Sample Data'!F435&gt;0),'Control Sample Data'!F435,$B$1),"")</f>
        <v/>
      </c>
      <c r="S436" s="17" t="str">
        <f>IF(SUM('Control Sample Data'!G$3:G$98)&gt;10,IF(AND(ISNUMBER('Control Sample Data'!G435),'Control Sample Data'!G435&lt;$B$1,'Control Sample Data'!G435&gt;0),'Control Sample Data'!G435,$B$1),"")</f>
        <v/>
      </c>
      <c r="T436" s="17" t="str">
        <f>IF(SUM('Control Sample Data'!H$3:H$98)&gt;10,IF(AND(ISNUMBER('Control Sample Data'!H435),'Control Sample Data'!H435&lt;$B$1,'Control Sample Data'!H435&gt;0),'Control Sample Data'!H435,$B$1),"")</f>
        <v/>
      </c>
      <c r="U436" s="17" t="str">
        <f>IF(SUM('Control Sample Data'!I$3:I$98)&gt;10,IF(AND(ISNUMBER('Control Sample Data'!I435),'Control Sample Data'!I435&lt;$B$1,'Control Sample Data'!I435&gt;0),'Control Sample Data'!I435,$B$1),"")</f>
        <v/>
      </c>
      <c r="V436" s="17" t="str">
        <f>IF(SUM('Control Sample Data'!J$3:J$98)&gt;10,IF(AND(ISNUMBER('Control Sample Data'!J435),'Control Sample Data'!J435&lt;$B$1,'Control Sample Data'!J435&gt;0),'Control Sample Data'!J435,$B$1),"")</f>
        <v/>
      </c>
      <c r="W436" s="17" t="str">
        <f>IF(SUM('Control Sample Data'!K$3:K$98)&gt;10,IF(AND(ISNUMBER('Control Sample Data'!K435),'Control Sample Data'!K435&lt;$B$1,'Control Sample Data'!K435&gt;0),'Control Sample Data'!K435,$B$1),"")</f>
        <v/>
      </c>
      <c r="X436" s="17" t="str">
        <f>IF(SUM('Control Sample Data'!L$3:L$98)&gt;10,IF(AND(ISNUMBER('Control Sample Data'!L435),'Control Sample Data'!L435&lt;$B$1,'Control Sample Data'!L435&gt;0),'Control Sample Data'!L435,$B$1),"")</f>
        <v/>
      </c>
      <c r="Y436" s="17" t="str">
        <f>IF(SUM('Control Sample Data'!M$3:M$98)&gt;10,IF(AND(ISNUMBER('Control Sample Data'!M435),'Control Sample Data'!M435&lt;$B$1,'Control Sample Data'!M435&gt;0),'Control Sample Data'!M435,$B$1),"")</f>
        <v/>
      </c>
      <c r="AT436" s="36" t="str">
        <f t="shared" si="282"/>
        <v/>
      </c>
      <c r="AU436" s="36" t="str">
        <f t="shared" si="283"/>
        <v/>
      </c>
      <c r="AV436" s="36" t="str">
        <f t="shared" si="284"/>
        <v/>
      </c>
      <c r="AW436" s="36" t="str">
        <f t="shared" si="285"/>
        <v/>
      </c>
      <c r="AX436" s="36" t="str">
        <f t="shared" si="286"/>
        <v/>
      </c>
      <c r="AY436" s="36" t="str">
        <f t="shared" si="287"/>
        <v/>
      </c>
      <c r="AZ436" s="36" t="str">
        <f t="shared" si="288"/>
        <v/>
      </c>
      <c r="BA436" s="36" t="str">
        <f t="shared" si="289"/>
        <v/>
      </c>
      <c r="BB436" s="36" t="str">
        <f t="shared" si="290"/>
        <v/>
      </c>
      <c r="BC436" s="36" t="str">
        <f t="shared" si="291"/>
        <v/>
      </c>
      <c r="BD436" s="36" t="str">
        <f t="shared" si="292"/>
        <v/>
      </c>
      <c r="BE436" s="36" t="str">
        <f t="shared" si="293"/>
        <v/>
      </c>
      <c r="BF436" s="36" t="str">
        <f t="shared" si="294"/>
        <v/>
      </c>
      <c r="BG436" s="36" t="str">
        <f t="shared" si="295"/>
        <v/>
      </c>
      <c r="BH436" s="36" t="str">
        <f t="shared" si="296"/>
        <v/>
      </c>
      <c r="BI436" s="36" t="str">
        <f t="shared" si="297"/>
        <v/>
      </c>
      <c r="BJ436" s="36" t="str">
        <f t="shared" si="298"/>
        <v/>
      </c>
      <c r="BK436" s="36" t="str">
        <f t="shared" si="299"/>
        <v/>
      </c>
      <c r="BL436" s="36" t="str">
        <f t="shared" si="300"/>
        <v/>
      </c>
      <c r="BM436" s="36" t="str">
        <f t="shared" si="301"/>
        <v/>
      </c>
      <c r="BN436" s="38" t="e">
        <f t="shared" si="260"/>
        <v>#DIV/0!</v>
      </c>
      <c r="BO436" s="38" t="e">
        <f t="shared" si="261"/>
        <v>#DIV/0!</v>
      </c>
      <c r="BP436" s="39" t="str">
        <f t="shared" si="262"/>
        <v/>
      </c>
      <c r="BQ436" s="39" t="str">
        <f t="shared" si="263"/>
        <v/>
      </c>
      <c r="BR436" s="39" t="str">
        <f t="shared" si="264"/>
        <v/>
      </c>
      <c r="BS436" s="39" t="str">
        <f t="shared" si="265"/>
        <v/>
      </c>
      <c r="BT436" s="39" t="str">
        <f t="shared" si="266"/>
        <v/>
      </c>
      <c r="BU436" s="39" t="str">
        <f t="shared" si="267"/>
        <v/>
      </c>
      <c r="BV436" s="39" t="str">
        <f t="shared" si="268"/>
        <v/>
      </c>
      <c r="BW436" s="39" t="str">
        <f t="shared" si="269"/>
        <v/>
      </c>
      <c r="BX436" s="39" t="str">
        <f t="shared" si="270"/>
        <v/>
      </c>
      <c r="BY436" s="39" t="str">
        <f t="shared" si="271"/>
        <v/>
      </c>
      <c r="BZ436" s="39" t="str">
        <f t="shared" si="272"/>
        <v/>
      </c>
      <c r="CA436" s="39" t="str">
        <f t="shared" si="273"/>
        <v/>
      </c>
      <c r="CB436" s="39" t="str">
        <f t="shared" si="274"/>
        <v/>
      </c>
      <c r="CC436" s="39" t="str">
        <f t="shared" si="275"/>
        <v/>
      </c>
      <c r="CD436" s="39" t="str">
        <f t="shared" si="276"/>
        <v/>
      </c>
      <c r="CE436" s="39" t="str">
        <f t="shared" si="277"/>
        <v/>
      </c>
      <c r="CF436" s="39" t="str">
        <f t="shared" si="278"/>
        <v/>
      </c>
      <c r="CG436" s="39" t="str">
        <f t="shared" si="279"/>
        <v/>
      </c>
      <c r="CH436" s="39" t="str">
        <f t="shared" si="280"/>
        <v/>
      </c>
      <c r="CI436" s="39" t="str">
        <f t="shared" si="281"/>
        <v/>
      </c>
    </row>
    <row r="437" spans="1:87">
      <c r="A437" s="18"/>
      <c r="B437" s="15" t="str">
        <f>'Gene Table'!E436</f>
        <v>mmu-miR-204-5p</v>
      </c>
      <c r="C437" s="15" t="str">
        <f>'Gene Table'!B436</f>
        <v>C02</v>
      </c>
      <c r="D437" s="16" t="str">
        <f>IF(SUM('Test Sample Data'!D$3:D$98)&gt;10,IF(AND(ISNUMBER('Test Sample Data'!D436),'Test Sample Data'!D436&lt;$B$1,'Test Sample Data'!D436&gt;0),'Test Sample Data'!D436,$B$1),"")</f>
        <v/>
      </c>
      <c r="E437" s="17" t="str">
        <f>IF(SUM('Test Sample Data'!E$3:E$98)&gt;10,IF(AND(ISNUMBER('Test Sample Data'!E436),'Test Sample Data'!E436&lt;$B$1,'Test Sample Data'!E436&gt;0),'Test Sample Data'!E436,$B$1),"")</f>
        <v/>
      </c>
      <c r="F437" s="17" t="str">
        <f>IF(SUM('Test Sample Data'!F$3:F$98)&gt;10,IF(AND(ISNUMBER('Test Sample Data'!F436),'Test Sample Data'!F436&lt;$B$1,'Test Sample Data'!F436&gt;0),'Test Sample Data'!F436,$B$1),"")</f>
        <v/>
      </c>
      <c r="G437" s="17" t="str">
        <f>IF(SUM('Test Sample Data'!G$3:G$98)&gt;10,IF(AND(ISNUMBER('Test Sample Data'!G436),'Test Sample Data'!G436&lt;$B$1,'Test Sample Data'!G436&gt;0),'Test Sample Data'!G436,$B$1),"")</f>
        <v/>
      </c>
      <c r="H437" s="17" t="str">
        <f>IF(SUM('Test Sample Data'!H$3:H$98)&gt;10,IF(AND(ISNUMBER('Test Sample Data'!H436),'Test Sample Data'!H436&lt;$B$1,'Test Sample Data'!H436&gt;0),'Test Sample Data'!H436,$B$1),"")</f>
        <v/>
      </c>
      <c r="I437" s="17" t="str">
        <f>IF(SUM('Test Sample Data'!I$3:I$98)&gt;10,IF(AND(ISNUMBER('Test Sample Data'!I436),'Test Sample Data'!I436&lt;$B$1,'Test Sample Data'!I436&gt;0),'Test Sample Data'!I436,$B$1),"")</f>
        <v/>
      </c>
      <c r="J437" s="17" t="str">
        <f>IF(SUM('Test Sample Data'!J$3:J$98)&gt;10,IF(AND(ISNUMBER('Test Sample Data'!J436),'Test Sample Data'!J436&lt;$B$1,'Test Sample Data'!J436&gt;0),'Test Sample Data'!J436,$B$1),"")</f>
        <v/>
      </c>
      <c r="K437" s="17" t="str">
        <f>IF(SUM('Test Sample Data'!K$3:K$98)&gt;10,IF(AND(ISNUMBER('Test Sample Data'!K436),'Test Sample Data'!K436&lt;$B$1,'Test Sample Data'!K436&gt;0),'Test Sample Data'!K436,$B$1),"")</f>
        <v/>
      </c>
      <c r="L437" s="17" t="str">
        <f>IF(SUM('Test Sample Data'!L$3:L$98)&gt;10,IF(AND(ISNUMBER('Test Sample Data'!L436),'Test Sample Data'!L436&lt;$B$1,'Test Sample Data'!L436&gt;0),'Test Sample Data'!L436,$B$1),"")</f>
        <v/>
      </c>
      <c r="M437" s="17" t="str">
        <f>IF(SUM('Test Sample Data'!M$3:M$98)&gt;10,IF(AND(ISNUMBER('Test Sample Data'!M436),'Test Sample Data'!M436&lt;$B$1,'Test Sample Data'!M436&gt;0),'Test Sample Data'!M436,$B$1),"")</f>
        <v/>
      </c>
      <c r="N437" s="17" t="str">
        <f>'Gene Table'!E436</f>
        <v>mmu-miR-204-5p</v>
      </c>
      <c r="O437" s="17" t="str">
        <f>'Gene Table'!B436</f>
        <v>C02</v>
      </c>
      <c r="P437" s="17" t="str">
        <f>IF(SUM('Control Sample Data'!D$3:D$98)&gt;10,IF(AND(ISNUMBER('Control Sample Data'!D436),'Control Sample Data'!D436&lt;$B$1,'Control Sample Data'!D436&gt;0),'Control Sample Data'!D436,$B$1),"")</f>
        <v/>
      </c>
      <c r="Q437" s="17" t="str">
        <f>IF(SUM('Control Sample Data'!E$3:E$98)&gt;10,IF(AND(ISNUMBER('Control Sample Data'!E436),'Control Sample Data'!E436&lt;$B$1,'Control Sample Data'!E436&gt;0),'Control Sample Data'!E436,$B$1),"")</f>
        <v/>
      </c>
      <c r="R437" s="17" t="str">
        <f>IF(SUM('Control Sample Data'!F$3:F$98)&gt;10,IF(AND(ISNUMBER('Control Sample Data'!F436),'Control Sample Data'!F436&lt;$B$1,'Control Sample Data'!F436&gt;0),'Control Sample Data'!F436,$B$1),"")</f>
        <v/>
      </c>
      <c r="S437" s="17" t="str">
        <f>IF(SUM('Control Sample Data'!G$3:G$98)&gt;10,IF(AND(ISNUMBER('Control Sample Data'!G436),'Control Sample Data'!G436&lt;$B$1,'Control Sample Data'!G436&gt;0),'Control Sample Data'!G436,$B$1),"")</f>
        <v/>
      </c>
      <c r="T437" s="17" t="str">
        <f>IF(SUM('Control Sample Data'!H$3:H$98)&gt;10,IF(AND(ISNUMBER('Control Sample Data'!H436),'Control Sample Data'!H436&lt;$B$1,'Control Sample Data'!H436&gt;0),'Control Sample Data'!H436,$B$1),"")</f>
        <v/>
      </c>
      <c r="U437" s="17" t="str">
        <f>IF(SUM('Control Sample Data'!I$3:I$98)&gt;10,IF(AND(ISNUMBER('Control Sample Data'!I436),'Control Sample Data'!I436&lt;$B$1,'Control Sample Data'!I436&gt;0),'Control Sample Data'!I436,$B$1),"")</f>
        <v/>
      </c>
      <c r="V437" s="17" t="str">
        <f>IF(SUM('Control Sample Data'!J$3:J$98)&gt;10,IF(AND(ISNUMBER('Control Sample Data'!J436),'Control Sample Data'!J436&lt;$B$1,'Control Sample Data'!J436&gt;0),'Control Sample Data'!J436,$B$1),"")</f>
        <v/>
      </c>
      <c r="W437" s="17" t="str">
        <f>IF(SUM('Control Sample Data'!K$3:K$98)&gt;10,IF(AND(ISNUMBER('Control Sample Data'!K436),'Control Sample Data'!K436&lt;$B$1,'Control Sample Data'!K436&gt;0),'Control Sample Data'!K436,$B$1),"")</f>
        <v/>
      </c>
      <c r="X437" s="17" t="str">
        <f>IF(SUM('Control Sample Data'!L$3:L$98)&gt;10,IF(AND(ISNUMBER('Control Sample Data'!L436),'Control Sample Data'!L436&lt;$B$1,'Control Sample Data'!L436&gt;0),'Control Sample Data'!L436,$B$1),"")</f>
        <v/>
      </c>
      <c r="Y437" s="17" t="str">
        <f>IF(SUM('Control Sample Data'!M$3:M$98)&gt;10,IF(AND(ISNUMBER('Control Sample Data'!M436),'Control Sample Data'!M436&lt;$B$1,'Control Sample Data'!M436&gt;0),'Control Sample Data'!M436,$B$1),"")</f>
        <v/>
      </c>
      <c r="AT437" s="36" t="str">
        <f t="shared" si="282"/>
        <v/>
      </c>
      <c r="AU437" s="36" t="str">
        <f t="shared" si="283"/>
        <v/>
      </c>
      <c r="AV437" s="36" t="str">
        <f t="shared" si="284"/>
        <v/>
      </c>
      <c r="AW437" s="36" t="str">
        <f t="shared" si="285"/>
        <v/>
      </c>
      <c r="AX437" s="36" t="str">
        <f t="shared" si="286"/>
        <v/>
      </c>
      <c r="AY437" s="36" t="str">
        <f t="shared" si="287"/>
        <v/>
      </c>
      <c r="AZ437" s="36" t="str">
        <f t="shared" si="288"/>
        <v/>
      </c>
      <c r="BA437" s="36" t="str">
        <f t="shared" si="289"/>
        <v/>
      </c>
      <c r="BB437" s="36" t="str">
        <f t="shared" si="290"/>
        <v/>
      </c>
      <c r="BC437" s="36" t="str">
        <f t="shared" si="291"/>
        <v/>
      </c>
      <c r="BD437" s="36" t="str">
        <f t="shared" si="292"/>
        <v/>
      </c>
      <c r="BE437" s="36" t="str">
        <f t="shared" si="293"/>
        <v/>
      </c>
      <c r="BF437" s="36" t="str">
        <f t="shared" si="294"/>
        <v/>
      </c>
      <c r="BG437" s="36" t="str">
        <f t="shared" si="295"/>
        <v/>
      </c>
      <c r="BH437" s="36" t="str">
        <f t="shared" si="296"/>
        <v/>
      </c>
      <c r="BI437" s="36" t="str">
        <f t="shared" si="297"/>
        <v/>
      </c>
      <c r="BJ437" s="36" t="str">
        <f t="shared" si="298"/>
        <v/>
      </c>
      <c r="BK437" s="36" t="str">
        <f t="shared" si="299"/>
        <v/>
      </c>
      <c r="BL437" s="36" t="str">
        <f t="shared" si="300"/>
        <v/>
      </c>
      <c r="BM437" s="36" t="str">
        <f t="shared" si="301"/>
        <v/>
      </c>
      <c r="BN437" s="38" t="e">
        <f t="shared" si="260"/>
        <v>#DIV/0!</v>
      </c>
      <c r="BO437" s="38" t="e">
        <f t="shared" si="261"/>
        <v>#DIV/0!</v>
      </c>
      <c r="BP437" s="39" t="str">
        <f t="shared" si="262"/>
        <v/>
      </c>
      <c r="BQ437" s="39" t="str">
        <f t="shared" si="263"/>
        <v/>
      </c>
      <c r="BR437" s="39" t="str">
        <f t="shared" si="264"/>
        <v/>
      </c>
      <c r="BS437" s="39" t="str">
        <f t="shared" si="265"/>
        <v/>
      </c>
      <c r="BT437" s="39" t="str">
        <f t="shared" si="266"/>
        <v/>
      </c>
      <c r="BU437" s="39" t="str">
        <f t="shared" si="267"/>
        <v/>
      </c>
      <c r="BV437" s="39" t="str">
        <f t="shared" si="268"/>
        <v/>
      </c>
      <c r="BW437" s="39" t="str">
        <f t="shared" si="269"/>
        <v/>
      </c>
      <c r="BX437" s="39" t="str">
        <f t="shared" si="270"/>
        <v/>
      </c>
      <c r="BY437" s="39" t="str">
        <f t="shared" si="271"/>
        <v/>
      </c>
      <c r="BZ437" s="39" t="str">
        <f t="shared" si="272"/>
        <v/>
      </c>
      <c r="CA437" s="39" t="str">
        <f t="shared" si="273"/>
        <v/>
      </c>
      <c r="CB437" s="39" t="str">
        <f t="shared" si="274"/>
        <v/>
      </c>
      <c r="CC437" s="39" t="str">
        <f t="shared" si="275"/>
        <v/>
      </c>
      <c r="CD437" s="39" t="str">
        <f t="shared" si="276"/>
        <v/>
      </c>
      <c r="CE437" s="39" t="str">
        <f t="shared" si="277"/>
        <v/>
      </c>
      <c r="CF437" s="39" t="str">
        <f t="shared" si="278"/>
        <v/>
      </c>
      <c r="CG437" s="39" t="str">
        <f t="shared" si="279"/>
        <v/>
      </c>
      <c r="CH437" s="39" t="str">
        <f t="shared" si="280"/>
        <v/>
      </c>
      <c r="CI437" s="39" t="str">
        <f t="shared" si="281"/>
        <v/>
      </c>
    </row>
    <row r="438" spans="1:87">
      <c r="A438" s="18"/>
      <c r="B438" s="15" t="str">
        <f>'Gene Table'!E437</f>
        <v>mmu-miR-1957</v>
      </c>
      <c r="C438" s="15" t="str">
        <f>'Gene Table'!B437</f>
        <v>C03</v>
      </c>
      <c r="D438" s="16" t="str">
        <f>IF(SUM('Test Sample Data'!D$3:D$98)&gt;10,IF(AND(ISNUMBER('Test Sample Data'!D437),'Test Sample Data'!D437&lt;$B$1,'Test Sample Data'!D437&gt;0),'Test Sample Data'!D437,$B$1),"")</f>
        <v/>
      </c>
      <c r="E438" s="17" t="str">
        <f>IF(SUM('Test Sample Data'!E$3:E$98)&gt;10,IF(AND(ISNUMBER('Test Sample Data'!E437),'Test Sample Data'!E437&lt;$B$1,'Test Sample Data'!E437&gt;0),'Test Sample Data'!E437,$B$1),"")</f>
        <v/>
      </c>
      <c r="F438" s="17" t="str">
        <f>IF(SUM('Test Sample Data'!F$3:F$98)&gt;10,IF(AND(ISNUMBER('Test Sample Data'!F437),'Test Sample Data'!F437&lt;$B$1,'Test Sample Data'!F437&gt;0),'Test Sample Data'!F437,$B$1),"")</f>
        <v/>
      </c>
      <c r="G438" s="17" t="str">
        <f>IF(SUM('Test Sample Data'!G$3:G$98)&gt;10,IF(AND(ISNUMBER('Test Sample Data'!G437),'Test Sample Data'!G437&lt;$B$1,'Test Sample Data'!G437&gt;0),'Test Sample Data'!G437,$B$1),"")</f>
        <v/>
      </c>
      <c r="H438" s="17" t="str">
        <f>IF(SUM('Test Sample Data'!H$3:H$98)&gt;10,IF(AND(ISNUMBER('Test Sample Data'!H437),'Test Sample Data'!H437&lt;$B$1,'Test Sample Data'!H437&gt;0),'Test Sample Data'!H437,$B$1),"")</f>
        <v/>
      </c>
      <c r="I438" s="17" t="str">
        <f>IF(SUM('Test Sample Data'!I$3:I$98)&gt;10,IF(AND(ISNUMBER('Test Sample Data'!I437),'Test Sample Data'!I437&lt;$B$1,'Test Sample Data'!I437&gt;0),'Test Sample Data'!I437,$B$1),"")</f>
        <v/>
      </c>
      <c r="J438" s="17" t="str">
        <f>IF(SUM('Test Sample Data'!J$3:J$98)&gt;10,IF(AND(ISNUMBER('Test Sample Data'!J437),'Test Sample Data'!J437&lt;$B$1,'Test Sample Data'!J437&gt;0),'Test Sample Data'!J437,$B$1),"")</f>
        <v/>
      </c>
      <c r="K438" s="17" t="str">
        <f>IF(SUM('Test Sample Data'!K$3:K$98)&gt;10,IF(AND(ISNUMBER('Test Sample Data'!K437),'Test Sample Data'!K437&lt;$B$1,'Test Sample Data'!K437&gt;0),'Test Sample Data'!K437,$B$1),"")</f>
        <v/>
      </c>
      <c r="L438" s="17" t="str">
        <f>IF(SUM('Test Sample Data'!L$3:L$98)&gt;10,IF(AND(ISNUMBER('Test Sample Data'!L437),'Test Sample Data'!L437&lt;$B$1,'Test Sample Data'!L437&gt;0),'Test Sample Data'!L437,$B$1),"")</f>
        <v/>
      </c>
      <c r="M438" s="17" t="str">
        <f>IF(SUM('Test Sample Data'!M$3:M$98)&gt;10,IF(AND(ISNUMBER('Test Sample Data'!M437),'Test Sample Data'!M437&lt;$B$1,'Test Sample Data'!M437&gt;0),'Test Sample Data'!M437,$B$1),"")</f>
        <v/>
      </c>
      <c r="N438" s="17" t="str">
        <f>'Gene Table'!E437</f>
        <v>mmu-miR-1957</v>
      </c>
      <c r="O438" s="17" t="str">
        <f>'Gene Table'!B437</f>
        <v>C03</v>
      </c>
      <c r="P438" s="17" t="str">
        <f>IF(SUM('Control Sample Data'!D$3:D$98)&gt;10,IF(AND(ISNUMBER('Control Sample Data'!D437),'Control Sample Data'!D437&lt;$B$1,'Control Sample Data'!D437&gt;0),'Control Sample Data'!D437,$B$1),"")</f>
        <v/>
      </c>
      <c r="Q438" s="17" t="str">
        <f>IF(SUM('Control Sample Data'!E$3:E$98)&gt;10,IF(AND(ISNUMBER('Control Sample Data'!E437),'Control Sample Data'!E437&lt;$B$1,'Control Sample Data'!E437&gt;0),'Control Sample Data'!E437,$B$1),"")</f>
        <v/>
      </c>
      <c r="R438" s="17" t="str">
        <f>IF(SUM('Control Sample Data'!F$3:F$98)&gt;10,IF(AND(ISNUMBER('Control Sample Data'!F437),'Control Sample Data'!F437&lt;$B$1,'Control Sample Data'!F437&gt;0),'Control Sample Data'!F437,$B$1),"")</f>
        <v/>
      </c>
      <c r="S438" s="17" t="str">
        <f>IF(SUM('Control Sample Data'!G$3:G$98)&gt;10,IF(AND(ISNUMBER('Control Sample Data'!G437),'Control Sample Data'!G437&lt;$B$1,'Control Sample Data'!G437&gt;0),'Control Sample Data'!G437,$B$1),"")</f>
        <v/>
      </c>
      <c r="T438" s="17" t="str">
        <f>IF(SUM('Control Sample Data'!H$3:H$98)&gt;10,IF(AND(ISNUMBER('Control Sample Data'!H437),'Control Sample Data'!H437&lt;$B$1,'Control Sample Data'!H437&gt;0),'Control Sample Data'!H437,$B$1),"")</f>
        <v/>
      </c>
      <c r="U438" s="17" t="str">
        <f>IF(SUM('Control Sample Data'!I$3:I$98)&gt;10,IF(AND(ISNUMBER('Control Sample Data'!I437),'Control Sample Data'!I437&lt;$B$1,'Control Sample Data'!I437&gt;0),'Control Sample Data'!I437,$B$1),"")</f>
        <v/>
      </c>
      <c r="V438" s="17" t="str">
        <f>IF(SUM('Control Sample Data'!J$3:J$98)&gt;10,IF(AND(ISNUMBER('Control Sample Data'!J437),'Control Sample Data'!J437&lt;$B$1,'Control Sample Data'!J437&gt;0),'Control Sample Data'!J437,$B$1),"")</f>
        <v/>
      </c>
      <c r="W438" s="17" t="str">
        <f>IF(SUM('Control Sample Data'!K$3:K$98)&gt;10,IF(AND(ISNUMBER('Control Sample Data'!K437),'Control Sample Data'!K437&lt;$B$1,'Control Sample Data'!K437&gt;0),'Control Sample Data'!K437,$B$1),"")</f>
        <v/>
      </c>
      <c r="X438" s="17" t="str">
        <f>IF(SUM('Control Sample Data'!L$3:L$98)&gt;10,IF(AND(ISNUMBER('Control Sample Data'!L437),'Control Sample Data'!L437&lt;$B$1,'Control Sample Data'!L437&gt;0),'Control Sample Data'!L437,$B$1),"")</f>
        <v/>
      </c>
      <c r="Y438" s="17" t="str">
        <f>IF(SUM('Control Sample Data'!M$3:M$98)&gt;10,IF(AND(ISNUMBER('Control Sample Data'!M437),'Control Sample Data'!M437&lt;$B$1,'Control Sample Data'!M437&gt;0),'Control Sample Data'!M437,$B$1),"")</f>
        <v/>
      </c>
      <c r="AT438" s="36" t="str">
        <f t="shared" si="282"/>
        <v/>
      </c>
      <c r="AU438" s="36" t="str">
        <f t="shared" si="283"/>
        <v/>
      </c>
      <c r="AV438" s="36" t="str">
        <f t="shared" si="284"/>
        <v/>
      </c>
      <c r="AW438" s="36" t="str">
        <f t="shared" si="285"/>
        <v/>
      </c>
      <c r="AX438" s="36" t="str">
        <f t="shared" si="286"/>
        <v/>
      </c>
      <c r="AY438" s="36" t="str">
        <f t="shared" si="287"/>
        <v/>
      </c>
      <c r="AZ438" s="36" t="str">
        <f t="shared" si="288"/>
        <v/>
      </c>
      <c r="BA438" s="36" t="str">
        <f t="shared" si="289"/>
        <v/>
      </c>
      <c r="BB438" s="36" t="str">
        <f t="shared" si="290"/>
        <v/>
      </c>
      <c r="BC438" s="36" t="str">
        <f t="shared" si="291"/>
        <v/>
      </c>
      <c r="BD438" s="36" t="str">
        <f t="shared" si="292"/>
        <v/>
      </c>
      <c r="BE438" s="36" t="str">
        <f t="shared" si="293"/>
        <v/>
      </c>
      <c r="BF438" s="36" t="str">
        <f t="shared" si="294"/>
        <v/>
      </c>
      <c r="BG438" s="36" t="str">
        <f t="shared" si="295"/>
        <v/>
      </c>
      <c r="BH438" s="36" t="str">
        <f t="shared" si="296"/>
        <v/>
      </c>
      <c r="BI438" s="36" t="str">
        <f t="shared" si="297"/>
        <v/>
      </c>
      <c r="BJ438" s="36" t="str">
        <f t="shared" si="298"/>
        <v/>
      </c>
      <c r="BK438" s="36" t="str">
        <f t="shared" si="299"/>
        <v/>
      </c>
      <c r="BL438" s="36" t="str">
        <f t="shared" si="300"/>
        <v/>
      </c>
      <c r="BM438" s="36" t="str">
        <f t="shared" si="301"/>
        <v/>
      </c>
      <c r="BN438" s="38" t="e">
        <f t="shared" si="260"/>
        <v>#DIV/0!</v>
      </c>
      <c r="BO438" s="38" t="e">
        <f t="shared" si="261"/>
        <v>#DIV/0!</v>
      </c>
      <c r="BP438" s="39" t="str">
        <f t="shared" si="262"/>
        <v/>
      </c>
      <c r="BQ438" s="39" t="str">
        <f t="shared" si="263"/>
        <v/>
      </c>
      <c r="BR438" s="39" t="str">
        <f t="shared" si="264"/>
        <v/>
      </c>
      <c r="BS438" s="39" t="str">
        <f t="shared" si="265"/>
        <v/>
      </c>
      <c r="BT438" s="39" t="str">
        <f t="shared" si="266"/>
        <v/>
      </c>
      <c r="BU438" s="39" t="str">
        <f t="shared" si="267"/>
        <v/>
      </c>
      <c r="BV438" s="39" t="str">
        <f t="shared" si="268"/>
        <v/>
      </c>
      <c r="BW438" s="39" t="str">
        <f t="shared" si="269"/>
        <v/>
      </c>
      <c r="BX438" s="39" t="str">
        <f t="shared" si="270"/>
        <v/>
      </c>
      <c r="BY438" s="39" t="str">
        <f t="shared" si="271"/>
        <v/>
      </c>
      <c r="BZ438" s="39" t="str">
        <f t="shared" si="272"/>
        <v/>
      </c>
      <c r="CA438" s="39" t="str">
        <f t="shared" si="273"/>
        <v/>
      </c>
      <c r="CB438" s="39" t="str">
        <f t="shared" si="274"/>
        <v/>
      </c>
      <c r="CC438" s="39" t="str">
        <f t="shared" si="275"/>
        <v/>
      </c>
      <c r="CD438" s="39" t="str">
        <f t="shared" si="276"/>
        <v/>
      </c>
      <c r="CE438" s="39" t="str">
        <f t="shared" si="277"/>
        <v/>
      </c>
      <c r="CF438" s="39" t="str">
        <f t="shared" si="278"/>
        <v/>
      </c>
      <c r="CG438" s="39" t="str">
        <f t="shared" si="279"/>
        <v/>
      </c>
      <c r="CH438" s="39" t="str">
        <f t="shared" si="280"/>
        <v/>
      </c>
      <c r="CI438" s="39" t="str">
        <f t="shared" si="281"/>
        <v/>
      </c>
    </row>
    <row r="439" spans="1:87">
      <c r="A439" s="18"/>
      <c r="B439" s="15" t="str">
        <f>'Gene Table'!E438</f>
        <v>mmu-miR-23a-3p</v>
      </c>
      <c r="C439" s="15" t="str">
        <f>'Gene Table'!B438</f>
        <v>C04</v>
      </c>
      <c r="D439" s="16" t="str">
        <f>IF(SUM('Test Sample Data'!D$3:D$98)&gt;10,IF(AND(ISNUMBER('Test Sample Data'!D438),'Test Sample Data'!D438&lt;$B$1,'Test Sample Data'!D438&gt;0),'Test Sample Data'!D438,$B$1),"")</f>
        <v/>
      </c>
      <c r="E439" s="17" t="str">
        <f>IF(SUM('Test Sample Data'!E$3:E$98)&gt;10,IF(AND(ISNUMBER('Test Sample Data'!E438),'Test Sample Data'!E438&lt;$B$1,'Test Sample Data'!E438&gt;0),'Test Sample Data'!E438,$B$1),"")</f>
        <v/>
      </c>
      <c r="F439" s="17" t="str">
        <f>IF(SUM('Test Sample Data'!F$3:F$98)&gt;10,IF(AND(ISNUMBER('Test Sample Data'!F438),'Test Sample Data'!F438&lt;$B$1,'Test Sample Data'!F438&gt;0),'Test Sample Data'!F438,$B$1),"")</f>
        <v/>
      </c>
      <c r="G439" s="17" t="str">
        <f>IF(SUM('Test Sample Data'!G$3:G$98)&gt;10,IF(AND(ISNUMBER('Test Sample Data'!G438),'Test Sample Data'!G438&lt;$B$1,'Test Sample Data'!G438&gt;0),'Test Sample Data'!G438,$B$1),"")</f>
        <v/>
      </c>
      <c r="H439" s="17" t="str">
        <f>IF(SUM('Test Sample Data'!H$3:H$98)&gt;10,IF(AND(ISNUMBER('Test Sample Data'!H438),'Test Sample Data'!H438&lt;$B$1,'Test Sample Data'!H438&gt;0),'Test Sample Data'!H438,$B$1),"")</f>
        <v/>
      </c>
      <c r="I439" s="17" t="str">
        <f>IF(SUM('Test Sample Data'!I$3:I$98)&gt;10,IF(AND(ISNUMBER('Test Sample Data'!I438),'Test Sample Data'!I438&lt;$B$1,'Test Sample Data'!I438&gt;0),'Test Sample Data'!I438,$B$1),"")</f>
        <v/>
      </c>
      <c r="J439" s="17" t="str">
        <f>IF(SUM('Test Sample Data'!J$3:J$98)&gt;10,IF(AND(ISNUMBER('Test Sample Data'!J438),'Test Sample Data'!J438&lt;$B$1,'Test Sample Data'!J438&gt;0),'Test Sample Data'!J438,$B$1),"")</f>
        <v/>
      </c>
      <c r="K439" s="17" t="str">
        <f>IF(SUM('Test Sample Data'!K$3:K$98)&gt;10,IF(AND(ISNUMBER('Test Sample Data'!K438),'Test Sample Data'!K438&lt;$B$1,'Test Sample Data'!K438&gt;0),'Test Sample Data'!K438,$B$1),"")</f>
        <v/>
      </c>
      <c r="L439" s="17" t="str">
        <f>IF(SUM('Test Sample Data'!L$3:L$98)&gt;10,IF(AND(ISNUMBER('Test Sample Data'!L438),'Test Sample Data'!L438&lt;$B$1,'Test Sample Data'!L438&gt;0),'Test Sample Data'!L438,$B$1),"")</f>
        <v/>
      </c>
      <c r="M439" s="17" t="str">
        <f>IF(SUM('Test Sample Data'!M$3:M$98)&gt;10,IF(AND(ISNUMBER('Test Sample Data'!M438),'Test Sample Data'!M438&lt;$B$1,'Test Sample Data'!M438&gt;0),'Test Sample Data'!M438,$B$1),"")</f>
        <v/>
      </c>
      <c r="N439" s="17" t="str">
        <f>'Gene Table'!E438</f>
        <v>mmu-miR-23a-3p</v>
      </c>
      <c r="O439" s="17" t="str">
        <f>'Gene Table'!B438</f>
        <v>C04</v>
      </c>
      <c r="P439" s="17" t="str">
        <f>IF(SUM('Control Sample Data'!D$3:D$98)&gt;10,IF(AND(ISNUMBER('Control Sample Data'!D438),'Control Sample Data'!D438&lt;$B$1,'Control Sample Data'!D438&gt;0),'Control Sample Data'!D438,$B$1),"")</f>
        <v/>
      </c>
      <c r="Q439" s="17" t="str">
        <f>IF(SUM('Control Sample Data'!E$3:E$98)&gt;10,IF(AND(ISNUMBER('Control Sample Data'!E438),'Control Sample Data'!E438&lt;$B$1,'Control Sample Data'!E438&gt;0),'Control Sample Data'!E438,$B$1),"")</f>
        <v/>
      </c>
      <c r="R439" s="17" t="str">
        <f>IF(SUM('Control Sample Data'!F$3:F$98)&gt;10,IF(AND(ISNUMBER('Control Sample Data'!F438),'Control Sample Data'!F438&lt;$B$1,'Control Sample Data'!F438&gt;0),'Control Sample Data'!F438,$B$1),"")</f>
        <v/>
      </c>
      <c r="S439" s="17" t="str">
        <f>IF(SUM('Control Sample Data'!G$3:G$98)&gt;10,IF(AND(ISNUMBER('Control Sample Data'!G438),'Control Sample Data'!G438&lt;$B$1,'Control Sample Data'!G438&gt;0),'Control Sample Data'!G438,$B$1),"")</f>
        <v/>
      </c>
      <c r="T439" s="17" t="str">
        <f>IF(SUM('Control Sample Data'!H$3:H$98)&gt;10,IF(AND(ISNUMBER('Control Sample Data'!H438),'Control Sample Data'!H438&lt;$B$1,'Control Sample Data'!H438&gt;0),'Control Sample Data'!H438,$B$1),"")</f>
        <v/>
      </c>
      <c r="U439" s="17" t="str">
        <f>IF(SUM('Control Sample Data'!I$3:I$98)&gt;10,IF(AND(ISNUMBER('Control Sample Data'!I438),'Control Sample Data'!I438&lt;$B$1,'Control Sample Data'!I438&gt;0),'Control Sample Data'!I438,$B$1),"")</f>
        <v/>
      </c>
      <c r="V439" s="17" t="str">
        <f>IF(SUM('Control Sample Data'!J$3:J$98)&gt;10,IF(AND(ISNUMBER('Control Sample Data'!J438),'Control Sample Data'!J438&lt;$B$1,'Control Sample Data'!J438&gt;0),'Control Sample Data'!J438,$B$1),"")</f>
        <v/>
      </c>
      <c r="W439" s="17" t="str">
        <f>IF(SUM('Control Sample Data'!K$3:K$98)&gt;10,IF(AND(ISNUMBER('Control Sample Data'!K438),'Control Sample Data'!K438&lt;$B$1,'Control Sample Data'!K438&gt;0),'Control Sample Data'!K438,$B$1),"")</f>
        <v/>
      </c>
      <c r="X439" s="17" t="str">
        <f>IF(SUM('Control Sample Data'!L$3:L$98)&gt;10,IF(AND(ISNUMBER('Control Sample Data'!L438),'Control Sample Data'!L438&lt;$B$1,'Control Sample Data'!L438&gt;0),'Control Sample Data'!L438,$B$1),"")</f>
        <v/>
      </c>
      <c r="Y439" s="17" t="str">
        <f>IF(SUM('Control Sample Data'!M$3:M$98)&gt;10,IF(AND(ISNUMBER('Control Sample Data'!M438),'Control Sample Data'!M438&lt;$B$1,'Control Sample Data'!M438&gt;0),'Control Sample Data'!M438,$B$1),"")</f>
        <v/>
      </c>
      <c r="AT439" s="36" t="str">
        <f t="shared" si="282"/>
        <v/>
      </c>
      <c r="AU439" s="36" t="str">
        <f t="shared" si="283"/>
        <v/>
      </c>
      <c r="AV439" s="36" t="str">
        <f t="shared" si="284"/>
        <v/>
      </c>
      <c r="AW439" s="36" t="str">
        <f t="shared" si="285"/>
        <v/>
      </c>
      <c r="AX439" s="36" t="str">
        <f t="shared" si="286"/>
        <v/>
      </c>
      <c r="AY439" s="36" t="str">
        <f t="shared" si="287"/>
        <v/>
      </c>
      <c r="AZ439" s="36" t="str">
        <f t="shared" si="288"/>
        <v/>
      </c>
      <c r="BA439" s="36" t="str">
        <f t="shared" si="289"/>
        <v/>
      </c>
      <c r="BB439" s="36" t="str">
        <f t="shared" si="290"/>
        <v/>
      </c>
      <c r="BC439" s="36" t="str">
        <f t="shared" si="291"/>
        <v/>
      </c>
      <c r="BD439" s="36" t="str">
        <f t="shared" si="292"/>
        <v/>
      </c>
      <c r="BE439" s="36" t="str">
        <f t="shared" si="293"/>
        <v/>
      </c>
      <c r="BF439" s="36" t="str">
        <f t="shared" si="294"/>
        <v/>
      </c>
      <c r="BG439" s="36" t="str">
        <f t="shared" si="295"/>
        <v/>
      </c>
      <c r="BH439" s="36" t="str">
        <f t="shared" si="296"/>
        <v/>
      </c>
      <c r="BI439" s="36" t="str">
        <f t="shared" si="297"/>
        <v/>
      </c>
      <c r="BJ439" s="36" t="str">
        <f t="shared" si="298"/>
        <v/>
      </c>
      <c r="BK439" s="36" t="str">
        <f t="shared" si="299"/>
        <v/>
      </c>
      <c r="BL439" s="36" t="str">
        <f t="shared" si="300"/>
        <v/>
      </c>
      <c r="BM439" s="36" t="str">
        <f t="shared" si="301"/>
        <v/>
      </c>
      <c r="BN439" s="38" t="e">
        <f t="shared" si="260"/>
        <v>#DIV/0!</v>
      </c>
      <c r="BO439" s="38" t="e">
        <f t="shared" si="261"/>
        <v>#DIV/0!</v>
      </c>
      <c r="BP439" s="39" t="str">
        <f t="shared" si="262"/>
        <v/>
      </c>
      <c r="BQ439" s="39" t="str">
        <f t="shared" si="263"/>
        <v/>
      </c>
      <c r="BR439" s="39" t="str">
        <f t="shared" si="264"/>
        <v/>
      </c>
      <c r="BS439" s="39" t="str">
        <f t="shared" si="265"/>
        <v/>
      </c>
      <c r="BT439" s="39" t="str">
        <f t="shared" si="266"/>
        <v/>
      </c>
      <c r="BU439" s="39" t="str">
        <f t="shared" si="267"/>
        <v/>
      </c>
      <c r="BV439" s="39" t="str">
        <f t="shared" si="268"/>
        <v/>
      </c>
      <c r="BW439" s="39" t="str">
        <f t="shared" si="269"/>
        <v/>
      </c>
      <c r="BX439" s="39" t="str">
        <f t="shared" si="270"/>
        <v/>
      </c>
      <c r="BY439" s="39" t="str">
        <f t="shared" si="271"/>
        <v/>
      </c>
      <c r="BZ439" s="39" t="str">
        <f t="shared" si="272"/>
        <v/>
      </c>
      <c r="CA439" s="39" t="str">
        <f t="shared" si="273"/>
        <v/>
      </c>
      <c r="CB439" s="39" t="str">
        <f t="shared" si="274"/>
        <v/>
      </c>
      <c r="CC439" s="39" t="str">
        <f t="shared" si="275"/>
        <v/>
      </c>
      <c r="CD439" s="39" t="str">
        <f t="shared" si="276"/>
        <v/>
      </c>
      <c r="CE439" s="39" t="str">
        <f t="shared" si="277"/>
        <v/>
      </c>
      <c r="CF439" s="39" t="str">
        <f t="shared" si="278"/>
        <v/>
      </c>
      <c r="CG439" s="39" t="str">
        <f t="shared" si="279"/>
        <v/>
      </c>
      <c r="CH439" s="39" t="str">
        <f t="shared" si="280"/>
        <v/>
      </c>
      <c r="CI439" s="39" t="str">
        <f t="shared" si="281"/>
        <v/>
      </c>
    </row>
    <row r="440" spans="1:87">
      <c r="A440" s="18"/>
      <c r="B440" s="15" t="str">
        <f>'Gene Table'!E439</f>
        <v>mmu-miR-1958</v>
      </c>
      <c r="C440" s="15" t="str">
        <f>'Gene Table'!B439</f>
        <v>C05</v>
      </c>
      <c r="D440" s="16" t="str">
        <f>IF(SUM('Test Sample Data'!D$3:D$98)&gt;10,IF(AND(ISNUMBER('Test Sample Data'!D439),'Test Sample Data'!D439&lt;$B$1,'Test Sample Data'!D439&gt;0),'Test Sample Data'!D439,$B$1),"")</f>
        <v/>
      </c>
      <c r="E440" s="17" t="str">
        <f>IF(SUM('Test Sample Data'!E$3:E$98)&gt;10,IF(AND(ISNUMBER('Test Sample Data'!E439),'Test Sample Data'!E439&lt;$B$1,'Test Sample Data'!E439&gt;0),'Test Sample Data'!E439,$B$1),"")</f>
        <v/>
      </c>
      <c r="F440" s="17" t="str">
        <f>IF(SUM('Test Sample Data'!F$3:F$98)&gt;10,IF(AND(ISNUMBER('Test Sample Data'!F439),'Test Sample Data'!F439&lt;$B$1,'Test Sample Data'!F439&gt;0),'Test Sample Data'!F439,$B$1),"")</f>
        <v/>
      </c>
      <c r="G440" s="17" t="str">
        <f>IF(SUM('Test Sample Data'!G$3:G$98)&gt;10,IF(AND(ISNUMBER('Test Sample Data'!G439),'Test Sample Data'!G439&lt;$B$1,'Test Sample Data'!G439&gt;0),'Test Sample Data'!G439,$B$1),"")</f>
        <v/>
      </c>
      <c r="H440" s="17" t="str">
        <f>IF(SUM('Test Sample Data'!H$3:H$98)&gt;10,IF(AND(ISNUMBER('Test Sample Data'!H439),'Test Sample Data'!H439&lt;$B$1,'Test Sample Data'!H439&gt;0),'Test Sample Data'!H439,$B$1),"")</f>
        <v/>
      </c>
      <c r="I440" s="17" t="str">
        <f>IF(SUM('Test Sample Data'!I$3:I$98)&gt;10,IF(AND(ISNUMBER('Test Sample Data'!I439),'Test Sample Data'!I439&lt;$B$1,'Test Sample Data'!I439&gt;0),'Test Sample Data'!I439,$B$1),"")</f>
        <v/>
      </c>
      <c r="J440" s="17" t="str">
        <f>IF(SUM('Test Sample Data'!J$3:J$98)&gt;10,IF(AND(ISNUMBER('Test Sample Data'!J439),'Test Sample Data'!J439&lt;$B$1,'Test Sample Data'!J439&gt;0),'Test Sample Data'!J439,$B$1),"")</f>
        <v/>
      </c>
      <c r="K440" s="17" t="str">
        <f>IF(SUM('Test Sample Data'!K$3:K$98)&gt;10,IF(AND(ISNUMBER('Test Sample Data'!K439),'Test Sample Data'!K439&lt;$B$1,'Test Sample Data'!K439&gt;0),'Test Sample Data'!K439,$B$1),"")</f>
        <v/>
      </c>
      <c r="L440" s="17" t="str">
        <f>IF(SUM('Test Sample Data'!L$3:L$98)&gt;10,IF(AND(ISNUMBER('Test Sample Data'!L439),'Test Sample Data'!L439&lt;$B$1,'Test Sample Data'!L439&gt;0),'Test Sample Data'!L439,$B$1),"")</f>
        <v/>
      </c>
      <c r="M440" s="17" t="str">
        <f>IF(SUM('Test Sample Data'!M$3:M$98)&gt;10,IF(AND(ISNUMBER('Test Sample Data'!M439),'Test Sample Data'!M439&lt;$B$1,'Test Sample Data'!M439&gt;0),'Test Sample Data'!M439,$B$1),"")</f>
        <v/>
      </c>
      <c r="N440" s="17" t="str">
        <f>'Gene Table'!E439</f>
        <v>mmu-miR-1958</v>
      </c>
      <c r="O440" s="17" t="str">
        <f>'Gene Table'!B439</f>
        <v>C05</v>
      </c>
      <c r="P440" s="17" t="str">
        <f>IF(SUM('Control Sample Data'!D$3:D$98)&gt;10,IF(AND(ISNUMBER('Control Sample Data'!D439),'Control Sample Data'!D439&lt;$B$1,'Control Sample Data'!D439&gt;0),'Control Sample Data'!D439,$B$1),"")</f>
        <v/>
      </c>
      <c r="Q440" s="17" t="str">
        <f>IF(SUM('Control Sample Data'!E$3:E$98)&gt;10,IF(AND(ISNUMBER('Control Sample Data'!E439),'Control Sample Data'!E439&lt;$B$1,'Control Sample Data'!E439&gt;0),'Control Sample Data'!E439,$B$1),"")</f>
        <v/>
      </c>
      <c r="R440" s="17" t="str">
        <f>IF(SUM('Control Sample Data'!F$3:F$98)&gt;10,IF(AND(ISNUMBER('Control Sample Data'!F439),'Control Sample Data'!F439&lt;$B$1,'Control Sample Data'!F439&gt;0),'Control Sample Data'!F439,$B$1),"")</f>
        <v/>
      </c>
      <c r="S440" s="17" t="str">
        <f>IF(SUM('Control Sample Data'!G$3:G$98)&gt;10,IF(AND(ISNUMBER('Control Sample Data'!G439),'Control Sample Data'!G439&lt;$B$1,'Control Sample Data'!G439&gt;0),'Control Sample Data'!G439,$B$1),"")</f>
        <v/>
      </c>
      <c r="T440" s="17" t="str">
        <f>IF(SUM('Control Sample Data'!H$3:H$98)&gt;10,IF(AND(ISNUMBER('Control Sample Data'!H439),'Control Sample Data'!H439&lt;$B$1,'Control Sample Data'!H439&gt;0),'Control Sample Data'!H439,$B$1),"")</f>
        <v/>
      </c>
      <c r="U440" s="17" t="str">
        <f>IF(SUM('Control Sample Data'!I$3:I$98)&gt;10,IF(AND(ISNUMBER('Control Sample Data'!I439),'Control Sample Data'!I439&lt;$B$1,'Control Sample Data'!I439&gt;0),'Control Sample Data'!I439,$B$1),"")</f>
        <v/>
      </c>
      <c r="V440" s="17" t="str">
        <f>IF(SUM('Control Sample Data'!J$3:J$98)&gt;10,IF(AND(ISNUMBER('Control Sample Data'!J439),'Control Sample Data'!J439&lt;$B$1,'Control Sample Data'!J439&gt;0),'Control Sample Data'!J439,$B$1),"")</f>
        <v/>
      </c>
      <c r="W440" s="17" t="str">
        <f>IF(SUM('Control Sample Data'!K$3:K$98)&gt;10,IF(AND(ISNUMBER('Control Sample Data'!K439),'Control Sample Data'!K439&lt;$B$1,'Control Sample Data'!K439&gt;0),'Control Sample Data'!K439,$B$1),"")</f>
        <v/>
      </c>
      <c r="X440" s="17" t="str">
        <f>IF(SUM('Control Sample Data'!L$3:L$98)&gt;10,IF(AND(ISNUMBER('Control Sample Data'!L439),'Control Sample Data'!L439&lt;$B$1,'Control Sample Data'!L439&gt;0),'Control Sample Data'!L439,$B$1),"")</f>
        <v/>
      </c>
      <c r="Y440" s="17" t="str">
        <f>IF(SUM('Control Sample Data'!M$3:M$98)&gt;10,IF(AND(ISNUMBER('Control Sample Data'!M439),'Control Sample Data'!M439&lt;$B$1,'Control Sample Data'!M439&gt;0),'Control Sample Data'!M439,$B$1),"")</f>
        <v/>
      </c>
      <c r="AT440" s="36" t="str">
        <f t="shared" si="282"/>
        <v/>
      </c>
      <c r="AU440" s="36" t="str">
        <f t="shared" si="283"/>
        <v/>
      </c>
      <c r="AV440" s="36" t="str">
        <f t="shared" si="284"/>
        <v/>
      </c>
      <c r="AW440" s="36" t="str">
        <f t="shared" si="285"/>
        <v/>
      </c>
      <c r="AX440" s="36" t="str">
        <f t="shared" si="286"/>
        <v/>
      </c>
      <c r="AY440" s="36" t="str">
        <f t="shared" si="287"/>
        <v/>
      </c>
      <c r="AZ440" s="36" t="str">
        <f t="shared" si="288"/>
        <v/>
      </c>
      <c r="BA440" s="36" t="str">
        <f t="shared" si="289"/>
        <v/>
      </c>
      <c r="BB440" s="36" t="str">
        <f t="shared" si="290"/>
        <v/>
      </c>
      <c r="BC440" s="36" t="str">
        <f t="shared" si="291"/>
        <v/>
      </c>
      <c r="BD440" s="36" t="str">
        <f t="shared" si="292"/>
        <v/>
      </c>
      <c r="BE440" s="36" t="str">
        <f t="shared" si="293"/>
        <v/>
      </c>
      <c r="BF440" s="36" t="str">
        <f t="shared" si="294"/>
        <v/>
      </c>
      <c r="BG440" s="36" t="str">
        <f t="shared" si="295"/>
        <v/>
      </c>
      <c r="BH440" s="36" t="str">
        <f t="shared" si="296"/>
        <v/>
      </c>
      <c r="BI440" s="36" t="str">
        <f t="shared" si="297"/>
        <v/>
      </c>
      <c r="BJ440" s="36" t="str">
        <f t="shared" si="298"/>
        <v/>
      </c>
      <c r="BK440" s="36" t="str">
        <f t="shared" si="299"/>
        <v/>
      </c>
      <c r="BL440" s="36" t="str">
        <f t="shared" si="300"/>
        <v/>
      </c>
      <c r="BM440" s="36" t="str">
        <f t="shared" si="301"/>
        <v/>
      </c>
      <c r="BN440" s="38" t="e">
        <f t="shared" si="260"/>
        <v>#DIV/0!</v>
      </c>
      <c r="BO440" s="38" t="e">
        <f t="shared" si="261"/>
        <v>#DIV/0!</v>
      </c>
      <c r="BP440" s="39" t="str">
        <f t="shared" si="262"/>
        <v/>
      </c>
      <c r="BQ440" s="39" t="str">
        <f t="shared" si="263"/>
        <v/>
      </c>
      <c r="BR440" s="39" t="str">
        <f t="shared" si="264"/>
        <v/>
      </c>
      <c r="BS440" s="39" t="str">
        <f t="shared" si="265"/>
        <v/>
      </c>
      <c r="BT440" s="39" t="str">
        <f t="shared" si="266"/>
        <v/>
      </c>
      <c r="BU440" s="39" t="str">
        <f t="shared" si="267"/>
        <v/>
      </c>
      <c r="BV440" s="39" t="str">
        <f t="shared" si="268"/>
        <v/>
      </c>
      <c r="BW440" s="39" t="str">
        <f t="shared" si="269"/>
        <v/>
      </c>
      <c r="BX440" s="39" t="str">
        <f t="shared" si="270"/>
        <v/>
      </c>
      <c r="BY440" s="39" t="str">
        <f t="shared" si="271"/>
        <v/>
      </c>
      <c r="BZ440" s="39" t="str">
        <f t="shared" si="272"/>
        <v/>
      </c>
      <c r="CA440" s="39" t="str">
        <f t="shared" si="273"/>
        <v/>
      </c>
      <c r="CB440" s="39" t="str">
        <f t="shared" si="274"/>
        <v/>
      </c>
      <c r="CC440" s="39" t="str">
        <f t="shared" si="275"/>
        <v/>
      </c>
      <c r="CD440" s="39" t="str">
        <f t="shared" si="276"/>
        <v/>
      </c>
      <c r="CE440" s="39" t="str">
        <f t="shared" si="277"/>
        <v/>
      </c>
      <c r="CF440" s="39" t="str">
        <f t="shared" si="278"/>
        <v/>
      </c>
      <c r="CG440" s="39" t="str">
        <f t="shared" si="279"/>
        <v/>
      </c>
      <c r="CH440" s="39" t="str">
        <f t="shared" si="280"/>
        <v/>
      </c>
      <c r="CI440" s="39" t="str">
        <f t="shared" si="281"/>
        <v/>
      </c>
    </row>
    <row r="441" spans="1:87">
      <c r="A441" s="18"/>
      <c r="B441" s="15" t="str">
        <f>'Gene Table'!E440</f>
        <v>mmu-miR-23b-3p</v>
      </c>
      <c r="C441" s="15" t="str">
        <f>'Gene Table'!B440</f>
        <v>C06</v>
      </c>
      <c r="D441" s="16" t="str">
        <f>IF(SUM('Test Sample Data'!D$3:D$98)&gt;10,IF(AND(ISNUMBER('Test Sample Data'!D440),'Test Sample Data'!D440&lt;$B$1,'Test Sample Data'!D440&gt;0),'Test Sample Data'!D440,$B$1),"")</f>
        <v/>
      </c>
      <c r="E441" s="17" t="str">
        <f>IF(SUM('Test Sample Data'!E$3:E$98)&gt;10,IF(AND(ISNUMBER('Test Sample Data'!E440),'Test Sample Data'!E440&lt;$B$1,'Test Sample Data'!E440&gt;0),'Test Sample Data'!E440,$B$1),"")</f>
        <v/>
      </c>
      <c r="F441" s="17" t="str">
        <f>IF(SUM('Test Sample Data'!F$3:F$98)&gt;10,IF(AND(ISNUMBER('Test Sample Data'!F440),'Test Sample Data'!F440&lt;$B$1,'Test Sample Data'!F440&gt;0),'Test Sample Data'!F440,$B$1),"")</f>
        <v/>
      </c>
      <c r="G441" s="17" t="str">
        <f>IF(SUM('Test Sample Data'!G$3:G$98)&gt;10,IF(AND(ISNUMBER('Test Sample Data'!G440),'Test Sample Data'!G440&lt;$B$1,'Test Sample Data'!G440&gt;0),'Test Sample Data'!G440,$B$1),"")</f>
        <v/>
      </c>
      <c r="H441" s="17" t="str">
        <f>IF(SUM('Test Sample Data'!H$3:H$98)&gt;10,IF(AND(ISNUMBER('Test Sample Data'!H440),'Test Sample Data'!H440&lt;$B$1,'Test Sample Data'!H440&gt;0),'Test Sample Data'!H440,$B$1),"")</f>
        <v/>
      </c>
      <c r="I441" s="17" t="str">
        <f>IF(SUM('Test Sample Data'!I$3:I$98)&gt;10,IF(AND(ISNUMBER('Test Sample Data'!I440),'Test Sample Data'!I440&lt;$B$1,'Test Sample Data'!I440&gt;0),'Test Sample Data'!I440,$B$1),"")</f>
        <v/>
      </c>
      <c r="J441" s="17" t="str">
        <f>IF(SUM('Test Sample Data'!J$3:J$98)&gt;10,IF(AND(ISNUMBER('Test Sample Data'!J440),'Test Sample Data'!J440&lt;$B$1,'Test Sample Data'!J440&gt;0),'Test Sample Data'!J440,$B$1),"")</f>
        <v/>
      </c>
      <c r="K441" s="17" t="str">
        <f>IF(SUM('Test Sample Data'!K$3:K$98)&gt;10,IF(AND(ISNUMBER('Test Sample Data'!K440),'Test Sample Data'!K440&lt;$B$1,'Test Sample Data'!K440&gt;0),'Test Sample Data'!K440,$B$1),"")</f>
        <v/>
      </c>
      <c r="L441" s="17" t="str">
        <f>IF(SUM('Test Sample Data'!L$3:L$98)&gt;10,IF(AND(ISNUMBER('Test Sample Data'!L440),'Test Sample Data'!L440&lt;$B$1,'Test Sample Data'!L440&gt;0),'Test Sample Data'!L440,$B$1),"")</f>
        <v/>
      </c>
      <c r="M441" s="17" t="str">
        <f>IF(SUM('Test Sample Data'!M$3:M$98)&gt;10,IF(AND(ISNUMBER('Test Sample Data'!M440),'Test Sample Data'!M440&lt;$B$1,'Test Sample Data'!M440&gt;0),'Test Sample Data'!M440,$B$1),"")</f>
        <v/>
      </c>
      <c r="N441" s="17" t="str">
        <f>'Gene Table'!E440</f>
        <v>mmu-miR-23b-3p</v>
      </c>
      <c r="O441" s="17" t="str">
        <f>'Gene Table'!B440</f>
        <v>C06</v>
      </c>
      <c r="P441" s="17" t="str">
        <f>IF(SUM('Control Sample Data'!D$3:D$98)&gt;10,IF(AND(ISNUMBER('Control Sample Data'!D440),'Control Sample Data'!D440&lt;$B$1,'Control Sample Data'!D440&gt;0),'Control Sample Data'!D440,$B$1),"")</f>
        <v/>
      </c>
      <c r="Q441" s="17" t="str">
        <f>IF(SUM('Control Sample Data'!E$3:E$98)&gt;10,IF(AND(ISNUMBER('Control Sample Data'!E440),'Control Sample Data'!E440&lt;$B$1,'Control Sample Data'!E440&gt;0),'Control Sample Data'!E440,$B$1),"")</f>
        <v/>
      </c>
      <c r="R441" s="17" t="str">
        <f>IF(SUM('Control Sample Data'!F$3:F$98)&gt;10,IF(AND(ISNUMBER('Control Sample Data'!F440),'Control Sample Data'!F440&lt;$B$1,'Control Sample Data'!F440&gt;0),'Control Sample Data'!F440,$B$1),"")</f>
        <v/>
      </c>
      <c r="S441" s="17" t="str">
        <f>IF(SUM('Control Sample Data'!G$3:G$98)&gt;10,IF(AND(ISNUMBER('Control Sample Data'!G440),'Control Sample Data'!G440&lt;$B$1,'Control Sample Data'!G440&gt;0),'Control Sample Data'!G440,$B$1),"")</f>
        <v/>
      </c>
      <c r="T441" s="17" t="str">
        <f>IF(SUM('Control Sample Data'!H$3:H$98)&gt;10,IF(AND(ISNUMBER('Control Sample Data'!H440),'Control Sample Data'!H440&lt;$B$1,'Control Sample Data'!H440&gt;0),'Control Sample Data'!H440,$B$1),"")</f>
        <v/>
      </c>
      <c r="U441" s="17" t="str">
        <f>IF(SUM('Control Sample Data'!I$3:I$98)&gt;10,IF(AND(ISNUMBER('Control Sample Data'!I440),'Control Sample Data'!I440&lt;$B$1,'Control Sample Data'!I440&gt;0),'Control Sample Data'!I440,$B$1),"")</f>
        <v/>
      </c>
      <c r="V441" s="17" t="str">
        <f>IF(SUM('Control Sample Data'!J$3:J$98)&gt;10,IF(AND(ISNUMBER('Control Sample Data'!J440),'Control Sample Data'!J440&lt;$B$1,'Control Sample Data'!J440&gt;0),'Control Sample Data'!J440,$B$1),"")</f>
        <v/>
      </c>
      <c r="W441" s="17" t="str">
        <f>IF(SUM('Control Sample Data'!K$3:K$98)&gt;10,IF(AND(ISNUMBER('Control Sample Data'!K440),'Control Sample Data'!K440&lt;$B$1,'Control Sample Data'!K440&gt;0),'Control Sample Data'!K440,$B$1),"")</f>
        <v/>
      </c>
      <c r="X441" s="17" t="str">
        <f>IF(SUM('Control Sample Data'!L$3:L$98)&gt;10,IF(AND(ISNUMBER('Control Sample Data'!L440),'Control Sample Data'!L440&lt;$B$1,'Control Sample Data'!L440&gt;0),'Control Sample Data'!L440,$B$1),"")</f>
        <v/>
      </c>
      <c r="Y441" s="17" t="str">
        <f>IF(SUM('Control Sample Data'!M$3:M$98)&gt;10,IF(AND(ISNUMBER('Control Sample Data'!M440),'Control Sample Data'!M440&lt;$B$1,'Control Sample Data'!M440&gt;0),'Control Sample Data'!M440,$B$1),"")</f>
        <v/>
      </c>
      <c r="AT441" s="36" t="str">
        <f t="shared" si="282"/>
        <v/>
      </c>
      <c r="AU441" s="36" t="str">
        <f t="shared" si="283"/>
        <v/>
      </c>
      <c r="AV441" s="36" t="str">
        <f t="shared" si="284"/>
        <v/>
      </c>
      <c r="AW441" s="36" t="str">
        <f t="shared" si="285"/>
        <v/>
      </c>
      <c r="AX441" s="36" t="str">
        <f t="shared" si="286"/>
        <v/>
      </c>
      <c r="AY441" s="36" t="str">
        <f t="shared" si="287"/>
        <v/>
      </c>
      <c r="AZ441" s="36" t="str">
        <f t="shared" si="288"/>
        <v/>
      </c>
      <c r="BA441" s="36" t="str">
        <f t="shared" si="289"/>
        <v/>
      </c>
      <c r="BB441" s="36" t="str">
        <f t="shared" si="290"/>
        <v/>
      </c>
      <c r="BC441" s="36" t="str">
        <f t="shared" si="291"/>
        <v/>
      </c>
      <c r="BD441" s="36" t="str">
        <f t="shared" si="292"/>
        <v/>
      </c>
      <c r="BE441" s="36" t="str">
        <f t="shared" si="293"/>
        <v/>
      </c>
      <c r="BF441" s="36" t="str">
        <f t="shared" si="294"/>
        <v/>
      </c>
      <c r="BG441" s="36" t="str">
        <f t="shared" si="295"/>
        <v/>
      </c>
      <c r="BH441" s="36" t="str">
        <f t="shared" si="296"/>
        <v/>
      </c>
      <c r="BI441" s="36" t="str">
        <f t="shared" si="297"/>
        <v/>
      </c>
      <c r="BJ441" s="36" t="str">
        <f t="shared" si="298"/>
        <v/>
      </c>
      <c r="BK441" s="36" t="str">
        <f t="shared" si="299"/>
        <v/>
      </c>
      <c r="BL441" s="36" t="str">
        <f t="shared" si="300"/>
        <v/>
      </c>
      <c r="BM441" s="36" t="str">
        <f t="shared" si="301"/>
        <v/>
      </c>
      <c r="BN441" s="38" t="e">
        <f t="shared" si="260"/>
        <v>#DIV/0!</v>
      </c>
      <c r="BO441" s="38" t="e">
        <f t="shared" si="261"/>
        <v>#DIV/0!</v>
      </c>
      <c r="BP441" s="39" t="str">
        <f t="shared" si="262"/>
        <v/>
      </c>
      <c r="BQ441" s="39" t="str">
        <f t="shared" si="263"/>
        <v/>
      </c>
      <c r="BR441" s="39" t="str">
        <f t="shared" si="264"/>
        <v/>
      </c>
      <c r="BS441" s="39" t="str">
        <f t="shared" si="265"/>
        <v/>
      </c>
      <c r="BT441" s="39" t="str">
        <f t="shared" si="266"/>
        <v/>
      </c>
      <c r="BU441" s="39" t="str">
        <f t="shared" si="267"/>
        <v/>
      </c>
      <c r="BV441" s="39" t="str">
        <f t="shared" si="268"/>
        <v/>
      </c>
      <c r="BW441" s="39" t="str">
        <f t="shared" si="269"/>
        <v/>
      </c>
      <c r="BX441" s="39" t="str">
        <f t="shared" si="270"/>
        <v/>
      </c>
      <c r="BY441" s="39" t="str">
        <f t="shared" si="271"/>
        <v/>
      </c>
      <c r="BZ441" s="39" t="str">
        <f t="shared" si="272"/>
        <v/>
      </c>
      <c r="CA441" s="39" t="str">
        <f t="shared" si="273"/>
        <v/>
      </c>
      <c r="CB441" s="39" t="str">
        <f t="shared" si="274"/>
        <v/>
      </c>
      <c r="CC441" s="39" t="str">
        <f t="shared" si="275"/>
        <v/>
      </c>
      <c r="CD441" s="39" t="str">
        <f t="shared" si="276"/>
        <v/>
      </c>
      <c r="CE441" s="39" t="str">
        <f t="shared" si="277"/>
        <v/>
      </c>
      <c r="CF441" s="39" t="str">
        <f t="shared" si="278"/>
        <v/>
      </c>
      <c r="CG441" s="39" t="str">
        <f t="shared" si="279"/>
        <v/>
      </c>
      <c r="CH441" s="39" t="str">
        <f t="shared" si="280"/>
        <v/>
      </c>
      <c r="CI441" s="39" t="str">
        <f t="shared" si="281"/>
        <v/>
      </c>
    </row>
    <row r="442" spans="1:87">
      <c r="A442" s="18"/>
      <c r="B442" s="15" t="str">
        <f>'Gene Table'!E441</f>
        <v>mmu-miR-1959</v>
      </c>
      <c r="C442" s="15" t="str">
        <f>'Gene Table'!B441</f>
        <v>C07</v>
      </c>
      <c r="D442" s="16" t="str">
        <f>IF(SUM('Test Sample Data'!D$3:D$98)&gt;10,IF(AND(ISNUMBER('Test Sample Data'!D441),'Test Sample Data'!D441&lt;$B$1,'Test Sample Data'!D441&gt;0),'Test Sample Data'!D441,$B$1),"")</f>
        <v/>
      </c>
      <c r="E442" s="17" t="str">
        <f>IF(SUM('Test Sample Data'!E$3:E$98)&gt;10,IF(AND(ISNUMBER('Test Sample Data'!E441),'Test Sample Data'!E441&lt;$B$1,'Test Sample Data'!E441&gt;0),'Test Sample Data'!E441,$B$1),"")</f>
        <v/>
      </c>
      <c r="F442" s="17" t="str">
        <f>IF(SUM('Test Sample Data'!F$3:F$98)&gt;10,IF(AND(ISNUMBER('Test Sample Data'!F441),'Test Sample Data'!F441&lt;$B$1,'Test Sample Data'!F441&gt;0),'Test Sample Data'!F441,$B$1),"")</f>
        <v/>
      </c>
      <c r="G442" s="17" t="str">
        <f>IF(SUM('Test Sample Data'!G$3:G$98)&gt;10,IF(AND(ISNUMBER('Test Sample Data'!G441),'Test Sample Data'!G441&lt;$B$1,'Test Sample Data'!G441&gt;0),'Test Sample Data'!G441,$B$1),"")</f>
        <v/>
      </c>
      <c r="H442" s="17" t="str">
        <f>IF(SUM('Test Sample Data'!H$3:H$98)&gt;10,IF(AND(ISNUMBER('Test Sample Data'!H441),'Test Sample Data'!H441&lt;$B$1,'Test Sample Data'!H441&gt;0),'Test Sample Data'!H441,$B$1),"")</f>
        <v/>
      </c>
      <c r="I442" s="17" t="str">
        <f>IF(SUM('Test Sample Data'!I$3:I$98)&gt;10,IF(AND(ISNUMBER('Test Sample Data'!I441),'Test Sample Data'!I441&lt;$B$1,'Test Sample Data'!I441&gt;0),'Test Sample Data'!I441,$B$1),"")</f>
        <v/>
      </c>
      <c r="J442" s="17" t="str">
        <f>IF(SUM('Test Sample Data'!J$3:J$98)&gt;10,IF(AND(ISNUMBER('Test Sample Data'!J441),'Test Sample Data'!J441&lt;$B$1,'Test Sample Data'!J441&gt;0),'Test Sample Data'!J441,$B$1),"")</f>
        <v/>
      </c>
      <c r="K442" s="17" t="str">
        <f>IF(SUM('Test Sample Data'!K$3:K$98)&gt;10,IF(AND(ISNUMBER('Test Sample Data'!K441),'Test Sample Data'!K441&lt;$B$1,'Test Sample Data'!K441&gt;0),'Test Sample Data'!K441,$B$1),"")</f>
        <v/>
      </c>
      <c r="L442" s="17" t="str">
        <f>IF(SUM('Test Sample Data'!L$3:L$98)&gt;10,IF(AND(ISNUMBER('Test Sample Data'!L441),'Test Sample Data'!L441&lt;$B$1,'Test Sample Data'!L441&gt;0),'Test Sample Data'!L441,$B$1),"")</f>
        <v/>
      </c>
      <c r="M442" s="17" t="str">
        <f>IF(SUM('Test Sample Data'!M$3:M$98)&gt;10,IF(AND(ISNUMBER('Test Sample Data'!M441),'Test Sample Data'!M441&lt;$B$1,'Test Sample Data'!M441&gt;0),'Test Sample Data'!M441,$B$1),"")</f>
        <v/>
      </c>
      <c r="N442" s="17" t="str">
        <f>'Gene Table'!E441</f>
        <v>mmu-miR-1959</v>
      </c>
      <c r="O442" s="17" t="str">
        <f>'Gene Table'!B441</f>
        <v>C07</v>
      </c>
      <c r="P442" s="17" t="str">
        <f>IF(SUM('Control Sample Data'!D$3:D$98)&gt;10,IF(AND(ISNUMBER('Control Sample Data'!D441),'Control Sample Data'!D441&lt;$B$1,'Control Sample Data'!D441&gt;0),'Control Sample Data'!D441,$B$1),"")</f>
        <v/>
      </c>
      <c r="Q442" s="17" t="str">
        <f>IF(SUM('Control Sample Data'!E$3:E$98)&gt;10,IF(AND(ISNUMBER('Control Sample Data'!E441),'Control Sample Data'!E441&lt;$B$1,'Control Sample Data'!E441&gt;0),'Control Sample Data'!E441,$B$1),"")</f>
        <v/>
      </c>
      <c r="R442" s="17" t="str">
        <f>IF(SUM('Control Sample Data'!F$3:F$98)&gt;10,IF(AND(ISNUMBER('Control Sample Data'!F441),'Control Sample Data'!F441&lt;$B$1,'Control Sample Data'!F441&gt;0),'Control Sample Data'!F441,$B$1),"")</f>
        <v/>
      </c>
      <c r="S442" s="17" t="str">
        <f>IF(SUM('Control Sample Data'!G$3:G$98)&gt;10,IF(AND(ISNUMBER('Control Sample Data'!G441),'Control Sample Data'!G441&lt;$B$1,'Control Sample Data'!G441&gt;0),'Control Sample Data'!G441,$B$1),"")</f>
        <v/>
      </c>
      <c r="T442" s="17" t="str">
        <f>IF(SUM('Control Sample Data'!H$3:H$98)&gt;10,IF(AND(ISNUMBER('Control Sample Data'!H441),'Control Sample Data'!H441&lt;$B$1,'Control Sample Data'!H441&gt;0),'Control Sample Data'!H441,$B$1),"")</f>
        <v/>
      </c>
      <c r="U442" s="17" t="str">
        <f>IF(SUM('Control Sample Data'!I$3:I$98)&gt;10,IF(AND(ISNUMBER('Control Sample Data'!I441),'Control Sample Data'!I441&lt;$B$1,'Control Sample Data'!I441&gt;0),'Control Sample Data'!I441,$B$1),"")</f>
        <v/>
      </c>
      <c r="V442" s="17" t="str">
        <f>IF(SUM('Control Sample Data'!J$3:J$98)&gt;10,IF(AND(ISNUMBER('Control Sample Data'!J441),'Control Sample Data'!J441&lt;$B$1,'Control Sample Data'!J441&gt;0),'Control Sample Data'!J441,$B$1),"")</f>
        <v/>
      </c>
      <c r="W442" s="17" t="str">
        <f>IF(SUM('Control Sample Data'!K$3:K$98)&gt;10,IF(AND(ISNUMBER('Control Sample Data'!K441),'Control Sample Data'!K441&lt;$B$1,'Control Sample Data'!K441&gt;0),'Control Sample Data'!K441,$B$1),"")</f>
        <v/>
      </c>
      <c r="X442" s="17" t="str">
        <f>IF(SUM('Control Sample Data'!L$3:L$98)&gt;10,IF(AND(ISNUMBER('Control Sample Data'!L441),'Control Sample Data'!L441&lt;$B$1,'Control Sample Data'!L441&gt;0),'Control Sample Data'!L441,$B$1),"")</f>
        <v/>
      </c>
      <c r="Y442" s="17" t="str">
        <f>IF(SUM('Control Sample Data'!M$3:M$98)&gt;10,IF(AND(ISNUMBER('Control Sample Data'!M441),'Control Sample Data'!M441&lt;$B$1,'Control Sample Data'!M441&gt;0),'Control Sample Data'!M441,$B$1),"")</f>
        <v/>
      </c>
      <c r="AT442" s="36" t="str">
        <f t="shared" si="282"/>
        <v/>
      </c>
      <c r="AU442" s="36" t="str">
        <f t="shared" si="283"/>
        <v/>
      </c>
      <c r="AV442" s="36" t="str">
        <f t="shared" si="284"/>
        <v/>
      </c>
      <c r="AW442" s="36" t="str">
        <f t="shared" si="285"/>
        <v/>
      </c>
      <c r="AX442" s="36" t="str">
        <f t="shared" si="286"/>
        <v/>
      </c>
      <c r="AY442" s="36" t="str">
        <f t="shared" si="287"/>
        <v/>
      </c>
      <c r="AZ442" s="36" t="str">
        <f t="shared" si="288"/>
        <v/>
      </c>
      <c r="BA442" s="36" t="str">
        <f t="shared" si="289"/>
        <v/>
      </c>
      <c r="BB442" s="36" t="str">
        <f t="shared" si="290"/>
        <v/>
      </c>
      <c r="BC442" s="36" t="str">
        <f t="shared" si="291"/>
        <v/>
      </c>
      <c r="BD442" s="36" t="str">
        <f t="shared" si="292"/>
        <v/>
      </c>
      <c r="BE442" s="36" t="str">
        <f t="shared" si="293"/>
        <v/>
      </c>
      <c r="BF442" s="36" t="str">
        <f t="shared" si="294"/>
        <v/>
      </c>
      <c r="BG442" s="36" t="str">
        <f t="shared" si="295"/>
        <v/>
      </c>
      <c r="BH442" s="36" t="str">
        <f t="shared" si="296"/>
        <v/>
      </c>
      <c r="BI442" s="36" t="str">
        <f t="shared" si="297"/>
        <v/>
      </c>
      <c r="BJ442" s="36" t="str">
        <f t="shared" si="298"/>
        <v/>
      </c>
      <c r="BK442" s="36" t="str">
        <f t="shared" si="299"/>
        <v/>
      </c>
      <c r="BL442" s="36" t="str">
        <f t="shared" si="300"/>
        <v/>
      </c>
      <c r="BM442" s="36" t="str">
        <f t="shared" si="301"/>
        <v/>
      </c>
      <c r="BN442" s="38" t="e">
        <f t="shared" si="260"/>
        <v>#DIV/0!</v>
      </c>
      <c r="BO442" s="38" t="e">
        <f t="shared" si="261"/>
        <v>#DIV/0!</v>
      </c>
      <c r="BP442" s="39" t="str">
        <f t="shared" si="262"/>
        <v/>
      </c>
      <c r="BQ442" s="39" t="str">
        <f t="shared" si="263"/>
        <v/>
      </c>
      <c r="BR442" s="39" t="str">
        <f t="shared" si="264"/>
        <v/>
      </c>
      <c r="BS442" s="39" t="str">
        <f t="shared" si="265"/>
        <v/>
      </c>
      <c r="BT442" s="39" t="str">
        <f t="shared" si="266"/>
        <v/>
      </c>
      <c r="BU442" s="39" t="str">
        <f t="shared" si="267"/>
        <v/>
      </c>
      <c r="BV442" s="39" t="str">
        <f t="shared" si="268"/>
        <v/>
      </c>
      <c r="BW442" s="39" t="str">
        <f t="shared" si="269"/>
        <v/>
      </c>
      <c r="BX442" s="39" t="str">
        <f t="shared" si="270"/>
        <v/>
      </c>
      <c r="BY442" s="39" t="str">
        <f t="shared" si="271"/>
        <v/>
      </c>
      <c r="BZ442" s="39" t="str">
        <f t="shared" si="272"/>
        <v/>
      </c>
      <c r="CA442" s="39" t="str">
        <f t="shared" si="273"/>
        <v/>
      </c>
      <c r="CB442" s="39" t="str">
        <f t="shared" si="274"/>
        <v/>
      </c>
      <c r="CC442" s="39" t="str">
        <f t="shared" si="275"/>
        <v/>
      </c>
      <c r="CD442" s="39" t="str">
        <f t="shared" si="276"/>
        <v/>
      </c>
      <c r="CE442" s="39" t="str">
        <f t="shared" si="277"/>
        <v/>
      </c>
      <c r="CF442" s="39" t="str">
        <f t="shared" si="278"/>
        <v/>
      </c>
      <c r="CG442" s="39" t="str">
        <f t="shared" si="279"/>
        <v/>
      </c>
      <c r="CH442" s="39" t="str">
        <f t="shared" si="280"/>
        <v/>
      </c>
      <c r="CI442" s="39" t="str">
        <f t="shared" si="281"/>
        <v/>
      </c>
    </row>
    <row r="443" spans="1:87">
      <c r="A443" s="18"/>
      <c r="B443" s="15" t="str">
        <f>'Gene Table'!E442</f>
        <v>mmu-miR-27a-3p</v>
      </c>
      <c r="C443" s="15" t="str">
        <f>'Gene Table'!B442</f>
        <v>C08</v>
      </c>
      <c r="D443" s="16" t="str">
        <f>IF(SUM('Test Sample Data'!D$3:D$98)&gt;10,IF(AND(ISNUMBER('Test Sample Data'!D442),'Test Sample Data'!D442&lt;$B$1,'Test Sample Data'!D442&gt;0),'Test Sample Data'!D442,$B$1),"")</f>
        <v/>
      </c>
      <c r="E443" s="17" t="str">
        <f>IF(SUM('Test Sample Data'!E$3:E$98)&gt;10,IF(AND(ISNUMBER('Test Sample Data'!E442),'Test Sample Data'!E442&lt;$B$1,'Test Sample Data'!E442&gt;0),'Test Sample Data'!E442,$B$1),"")</f>
        <v/>
      </c>
      <c r="F443" s="17" t="str">
        <f>IF(SUM('Test Sample Data'!F$3:F$98)&gt;10,IF(AND(ISNUMBER('Test Sample Data'!F442),'Test Sample Data'!F442&lt;$B$1,'Test Sample Data'!F442&gt;0),'Test Sample Data'!F442,$B$1),"")</f>
        <v/>
      </c>
      <c r="G443" s="17" t="str">
        <f>IF(SUM('Test Sample Data'!G$3:G$98)&gt;10,IF(AND(ISNUMBER('Test Sample Data'!G442),'Test Sample Data'!G442&lt;$B$1,'Test Sample Data'!G442&gt;0),'Test Sample Data'!G442,$B$1),"")</f>
        <v/>
      </c>
      <c r="H443" s="17" t="str">
        <f>IF(SUM('Test Sample Data'!H$3:H$98)&gt;10,IF(AND(ISNUMBER('Test Sample Data'!H442),'Test Sample Data'!H442&lt;$B$1,'Test Sample Data'!H442&gt;0),'Test Sample Data'!H442,$B$1),"")</f>
        <v/>
      </c>
      <c r="I443" s="17" t="str">
        <f>IF(SUM('Test Sample Data'!I$3:I$98)&gt;10,IF(AND(ISNUMBER('Test Sample Data'!I442),'Test Sample Data'!I442&lt;$B$1,'Test Sample Data'!I442&gt;0),'Test Sample Data'!I442,$B$1),"")</f>
        <v/>
      </c>
      <c r="J443" s="17" t="str">
        <f>IF(SUM('Test Sample Data'!J$3:J$98)&gt;10,IF(AND(ISNUMBER('Test Sample Data'!J442),'Test Sample Data'!J442&lt;$B$1,'Test Sample Data'!J442&gt;0),'Test Sample Data'!J442,$B$1),"")</f>
        <v/>
      </c>
      <c r="K443" s="17" t="str">
        <f>IF(SUM('Test Sample Data'!K$3:K$98)&gt;10,IF(AND(ISNUMBER('Test Sample Data'!K442),'Test Sample Data'!K442&lt;$B$1,'Test Sample Data'!K442&gt;0),'Test Sample Data'!K442,$B$1),"")</f>
        <v/>
      </c>
      <c r="L443" s="17" t="str">
        <f>IF(SUM('Test Sample Data'!L$3:L$98)&gt;10,IF(AND(ISNUMBER('Test Sample Data'!L442),'Test Sample Data'!L442&lt;$B$1,'Test Sample Data'!L442&gt;0),'Test Sample Data'!L442,$B$1),"")</f>
        <v/>
      </c>
      <c r="M443" s="17" t="str">
        <f>IF(SUM('Test Sample Data'!M$3:M$98)&gt;10,IF(AND(ISNUMBER('Test Sample Data'!M442),'Test Sample Data'!M442&lt;$B$1,'Test Sample Data'!M442&gt;0),'Test Sample Data'!M442,$B$1),"")</f>
        <v/>
      </c>
      <c r="N443" s="17" t="str">
        <f>'Gene Table'!E442</f>
        <v>mmu-miR-27a-3p</v>
      </c>
      <c r="O443" s="17" t="str">
        <f>'Gene Table'!B442</f>
        <v>C08</v>
      </c>
      <c r="P443" s="17" t="str">
        <f>IF(SUM('Control Sample Data'!D$3:D$98)&gt;10,IF(AND(ISNUMBER('Control Sample Data'!D442),'Control Sample Data'!D442&lt;$B$1,'Control Sample Data'!D442&gt;0),'Control Sample Data'!D442,$B$1),"")</f>
        <v/>
      </c>
      <c r="Q443" s="17" t="str">
        <f>IF(SUM('Control Sample Data'!E$3:E$98)&gt;10,IF(AND(ISNUMBER('Control Sample Data'!E442),'Control Sample Data'!E442&lt;$B$1,'Control Sample Data'!E442&gt;0),'Control Sample Data'!E442,$B$1),"")</f>
        <v/>
      </c>
      <c r="R443" s="17" t="str">
        <f>IF(SUM('Control Sample Data'!F$3:F$98)&gt;10,IF(AND(ISNUMBER('Control Sample Data'!F442),'Control Sample Data'!F442&lt;$B$1,'Control Sample Data'!F442&gt;0),'Control Sample Data'!F442,$B$1),"")</f>
        <v/>
      </c>
      <c r="S443" s="17" t="str">
        <f>IF(SUM('Control Sample Data'!G$3:G$98)&gt;10,IF(AND(ISNUMBER('Control Sample Data'!G442),'Control Sample Data'!G442&lt;$B$1,'Control Sample Data'!G442&gt;0),'Control Sample Data'!G442,$B$1),"")</f>
        <v/>
      </c>
      <c r="T443" s="17" t="str">
        <f>IF(SUM('Control Sample Data'!H$3:H$98)&gt;10,IF(AND(ISNUMBER('Control Sample Data'!H442),'Control Sample Data'!H442&lt;$B$1,'Control Sample Data'!H442&gt;0),'Control Sample Data'!H442,$B$1),"")</f>
        <v/>
      </c>
      <c r="U443" s="17" t="str">
        <f>IF(SUM('Control Sample Data'!I$3:I$98)&gt;10,IF(AND(ISNUMBER('Control Sample Data'!I442),'Control Sample Data'!I442&lt;$B$1,'Control Sample Data'!I442&gt;0),'Control Sample Data'!I442,$B$1),"")</f>
        <v/>
      </c>
      <c r="V443" s="17" t="str">
        <f>IF(SUM('Control Sample Data'!J$3:J$98)&gt;10,IF(AND(ISNUMBER('Control Sample Data'!J442),'Control Sample Data'!J442&lt;$B$1,'Control Sample Data'!J442&gt;0),'Control Sample Data'!J442,$B$1),"")</f>
        <v/>
      </c>
      <c r="W443" s="17" t="str">
        <f>IF(SUM('Control Sample Data'!K$3:K$98)&gt;10,IF(AND(ISNUMBER('Control Sample Data'!K442),'Control Sample Data'!K442&lt;$B$1,'Control Sample Data'!K442&gt;0),'Control Sample Data'!K442,$B$1),"")</f>
        <v/>
      </c>
      <c r="X443" s="17" t="str">
        <f>IF(SUM('Control Sample Data'!L$3:L$98)&gt;10,IF(AND(ISNUMBER('Control Sample Data'!L442),'Control Sample Data'!L442&lt;$B$1,'Control Sample Data'!L442&gt;0),'Control Sample Data'!L442,$B$1),"")</f>
        <v/>
      </c>
      <c r="Y443" s="17" t="str">
        <f>IF(SUM('Control Sample Data'!M$3:M$98)&gt;10,IF(AND(ISNUMBER('Control Sample Data'!M442),'Control Sample Data'!M442&lt;$B$1,'Control Sample Data'!M442&gt;0),'Control Sample Data'!M442,$B$1),"")</f>
        <v/>
      </c>
      <c r="AT443" s="36" t="str">
        <f t="shared" si="282"/>
        <v/>
      </c>
      <c r="AU443" s="36" t="str">
        <f t="shared" si="283"/>
        <v/>
      </c>
      <c r="AV443" s="36" t="str">
        <f t="shared" si="284"/>
        <v/>
      </c>
      <c r="AW443" s="36" t="str">
        <f t="shared" si="285"/>
        <v/>
      </c>
      <c r="AX443" s="36" t="str">
        <f t="shared" si="286"/>
        <v/>
      </c>
      <c r="AY443" s="36" t="str">
        <f t="shared" si="287"/>
        <v/>
      </c>
      <c r="AZ443" s="36" t="str">
        <f t="shared" si="288"/>
        <v/>
      </c>
      <c r="BA443" s="36" t="str">
        <f t="shared" si="289"/>
        <v/>
      </c>
      <c r="BB443" s="36" t="str">
        <f t="shared" si="290"/>
        <v/>
      </c>
      <c r="BC443" s="36" t="str">
        <f t="shared" si="291"/>
        <v/>
      </c>
      <c r="BD443" s="36" t="str">
        <f t="shared" si="292"/>
        <v/>
      </c>
      <c r="BE443" s="36" t="str">
        <f t="shared" si="293"/>
        <v/>
      </c>
      <c r="BF443" s="36" t="str">
        <f t="shared" si="294"/>
        <v/>
      </c>
      <c r="BG443" s="36" t="str">
        <f t="shared" si="295"/>
        <v/>
      </c>
      <c r="BH443" s="36" t="str">
        <f t="shared" si="296"/>
        <v/>
      </c>
      <c r="BI443" s="36" t="str">
        <f t="shared" si="297"/>
        <v/>
      </c>
      <c r="BJ443" s="36" t="str">
        <f t="shared" si="298"/>
        <v/>
      </c>
      <c r="BK443" s="36" t="str">
        <f t="shared" si="299"/>
        <v/>
      </c>
      <c r="BL443" s="36" t="str">
        <f t="shared" si="300"/>
        <v/>
      </c>
      <c r="BM443" s="36" t="str">
        <f t="shared" si="301"/>
        <v/>
      </c>
      <c r="BN443" s="38" t="e">
        <f t="shared" si="260"/>
        <v>#DIV/0!</v>
      </c>
      <c r="BO443" s="38" t="e">
        <f t="shared" si="261"/>
        <v>#DIV/0!</v>
      </c>
      <c r="BP443" s="39" t="str">
        <f t="shared" si="262"/>
        <v/>
      </c>
      <c r="BQ443" s="39" t="str">
        <f t="shared" si="263"/>
        <v/>
      </c>
      <c r="BR443" s="39" t="str">
        <f t="shared" si="264"/>
        <v/>
      </c>
      <c r="BS443" s="39" t="str">
        <f t="shared" si="265"/>
        <v/>
      </c>
      <c r="BT443" s="39" t="str">
        <f t="shared" si="266"/>
        <v/>
      </c>
      <c r="BU443" s="39" t="str">
        <f t="shared" si="267"/>
        <v/>
      </c>
      <c r="BV443" s="39" t="str">
        <f t="shared" si="268"/>
        <v/>
      </c>
      <c r="BW443" s="39" t="str">
        <f t="shared" si="269"/>
        <v/>
      </c>
      <c r="BX443" s="39" t="str">
        <f t="shared" si="270"/>
        <v/>
      </c>
      <c r="BY443" s="39" t="str">
        <f t="shared" si="271"/>
        <v/>
      </c>
      <c r="BZ443" s="39" t="str">
        <f t="shared" si="272"/>
        <v/>
      </c>
      <c r="CA443" s="39" t="str">
        <f t="shared" si="273"/>
        <v/>
      </c>
      <c r="CB443" s="39" t="str">
        <f t="shared" si="274"/>
        <v/>
      </c>
      <c r="CC443" s="39" t="str">
        <f t="shared" si="275"/>
        <v/>
      </c>
      <c r="CD443" s="39" t="str">
        <f t="shared" si="276"/>
        <v/>
      </c>
      <c r="CE443" s="39" t="str">
        <f t="shared" si="277"/>
        <v/>
      </c>
      <c r="CF443" s="39" t="str">
        <f t="shared" si="278"/>
        <v/>
      </c>
      <c r="CG443" s="39" t="str">
        <f t="shared" si="279"/>
        <v/>
      </c>
      <c r="CH443" s="39" t="str">
        <f t="shared" si="280"/>
        <v/>
      </c>
      <c r="CI443" s="39" t="str">
        <f t="shared" si="281"/>
        <v/>
      </c>
    </row>
    <row r="444" spans="1:87">
      <c r="A444" s="18"/>
      <c r="B444" s="15" t="str">
        <f>'Gene Table'!E443</f>
        <v>mmu-miR-1961</v>
      </c>
      <c r="C444" s="15" t="str">
        <f>'Gene Table'!B443</f>
        <v>C09</v>
      </c>
      <c r="D444" s="16" t="str">
        <f>IF(SUM('Test Sample Data'!D$3:D$98)&gt;10,IF(AND(ISNUMBER('Test Sample Data'!D443),'Test Sample Data'!D443&lt;$B$1,'Test Sample Data'!D443&gt;0),'Test Sample Data'!D443,$B$1),"")</f>
        <v/>
      </c>
      <c r="E444" s="17" t="str">
        <f>IF(SUM('Test Sample Data'!E$3:E$98)&gt;10,IF(AND(ISNUMBER('Test Sample Data'!E443),'Test Sample Data'!E443&lt;$B$1,'Test Sample Data'!E443&gt;0),'Test Sample Data'!E443,$B$1),"")</f>
        <v/>
      </c>
      <c r="F444" s="17" t="str">
        <f>IF(SUM('Test Sample Data'!F$3:F$98)&gt;10,IF(AND(ISNUMBER('Test Sample Data'!F443),'Test Sample Data'!F443&lt;$B$1,'Test Sample Data'!F443&gt;0),'Test Sample Data'!F443,$B$1),"")</f>
        <v/>
      </c>
      <c r="G444" s="17" t="str">
        <f>IF(SUM('Test Sample Data'!G$3:G$98)&gt;10,IF(AND(ISNUMBER('Test Sample Data'!G443),'Test Sample Data'!G443&lt;$B$1,'Test Sample Data'!G443&gt;0),'Test Sample Data'!G443,$B$1),"")</f>
        <v/>
      </c>
      <c r="H444" s="17" t="str">
        <f>IF(SUM('Test Sample Data'!H$3:H$98)&gt;10,IF(AND(ISNUMBER('Test Sample Data'!H443),'Test Sample Data'!H443&lt;$B$1,'Test Sample Data'!H443&gt;0),'Test Sample Data'!H443,$B$1),"")</f>
        <v/>
      </c>
      <c r="I444" s="17" t="str">
        <f>IF(SUM('Test Sample Data'!I$3:I$98)&gt;10,IF(AND(ISNUMBER('Test Sample Data'!I443),'Test Sample Data'!I443&lt;$B$1,'Test Sample Data'!I443&gt;0),'Test Sample Data'!I443,$B$1),"")</f>
        <v/>
      </c>
      <c r="J444" s="17" t="str">
        <f>IF(SUM('Test Sample Data'!J$3:J$98)&gt;10,IF(AND(ISNUMBER('Test Sample Data'!J443),'Test Sample Data'!J443&lt;$B$1,'Test Sample Data'!J443&gt;0),'Test Sample Data'!J443,$B$1),"")</f>
        <v/>
      </c>
      <c r="K444" s="17" t="str">
        <f>IF(SUM('Test Sample Data'!K$3:K$98)&gt;10,IF(AND(ISNUMBER('Test Sample Data'!K443),'Test Sample Data'!K443&lt;$B$1,'Test Sample Data'!K443&gt;0),'Test Sample Data'!K443,$B$1),"")</f>
        <v/>
      </c>
      <c r="L444" s="17" t="str">
        <f>IF(SUM('Test Sample Data'!L$3:L$98)&gt;10,IF(AND(ISNUMBER('Test Sample Data'!L443),'Test Sample Data'!L443&lt;$B$1,'Test Sample Data'!L443&gt;0),'Test Sample Data'!L443,$B$1),"")</f>
        <v/>
      </c>
      <c r="M444" s="17" t="str">
        <f>IF(SUM('Test Sample Data'!M$3:M$98)&gt;10,IF(AND(ISNUMBER('Test Sample Data'!M443),'Test Sample Data'!M443&lt;$B$1,'Test Sample Data'!M443&gt;0),'Test Sample Data'!M443,$B$1),"")</f>
        <v/>
      </c>
      <c r="N444" s="17" t="str">
        <f>'Gene Table'!E443</f>
        <v>mmu-miR-1961</v>
      </c>
      <c r="O444" s="17" t="str">
        <f>'Gene Table'!B443</f>
        <v>C09</v>
      </c>
      <c r="P444" s="17" t="str">
        <f>IF(SUM('Control Sample Data'!D$3:D$98)&gt;10,IF(AND(ISNUMBER('Control Sample Data'!D443),'Control Sample Data'!D443&lt;$B$1,'Control Sample Data'!D443&gt;0),'Control Sample Data'!D443,$B$1),"")</f>
        <v/>
      </c>
      <c r="Q444" s="17" t="str">
        <f>IF(SUM('Control Sample Data'!E$3:E$98)&gt;10,IF(AND(ISNUMBER('Control Sample Data'!E443),'Control Sample Data'!E443&lt;$B$1,'Control Sample Data'!E443&gt;0),'Control Sample Data'!E443,$B$1),"")</f>
        <v/>
      </c>
      <c r="R444" s="17" t="str">
        <f>IF(SUM('Control Sample Data'!F$3:F$98)&gt;10,IF(AND(ISNUMBER('Control Sample Data'!F443),'Control Sample Data'!F443&lt;$B$1,'Control Sample Data'!F443&gt;0),'Control Sample Data'!F443,$B$1),"")</f>
        <v/>
      </c>
      <c r="S444" s="17" t="str">
        <f>IF(SUM('Control Sample Data'!G$3:G$98)&gt;10,IF(AND(ISNUMBER('Control Sample Data'!G443),'Control Sample Data'!G443&lt;$B$1,'Control Sample Data'!G443&gt;0),'Control Sample Data'!G443,$B$1),"")</f>
        <v/>
      </c>
      <c r="T444" s="17" t="str">
        <f>IF(SUM('Control Sample Data'!H$3:H$98)&gt;10,IF(AND(ISNUMBER('Control Sample Data'!H443),'Control Sample Data'!H443&lt;$B$1,'Control Sample Data'!H443&gt;0),'Control Sample Data'!H443,$B$1),"")</f>
        <v/>
      </c>
      <c r="U444" s="17" t="str">
        <f>IF(SUM('Control Sample Data'!I$3:I$98)&gt;10,IF(AND(ISNUMBER('Control Sample Data'!I443),'Control Sample Data'!I443&lt;$B$1,'Control Sample Data'!I443&gt;0),'Control Sample Data'!I443,$B$1),"")</f>
        <v/>
      </c>
      <c r="V444" s="17" t="str">
        <f>IF(SUM('Control Sample Data'!J$3:J$98)&gt;10,IF(AND(ISNUMBER('Control Sample Data'!J443),'Control Sample Data'!J443&lt;$B$1,'Control Sample Data'!J443&gt;0),'Control Sample Data'!J443,$B$1),"")</f>
        <v/>
      </c>
      <c r="W444" s="17" t="str">
        <f>IF(SUM('Control Sample Data'!K$3:K$98)&gt;10,IF(AND(ISNUMBER('Control Sample Data'!K443),'Control Sample Data'!K443&lt;$B$1,'Control Sample Data'!K443&gt;0),'Control Sample Data'!K443,$B$1),"")</f>
        <v/>
      </c>
      <c r="X444" s="17" t="str">
        <f>IF(SUM('Control Sample Data'!L$3:L$98)&gt;10,IF(AND(ISNUMBER('Control Sample Data'!L443),'Control Sample Data'!L443&lt;$B$1,'Control Sample Data'!L443&gt;0),'Control Sample Data'!L443,$B$1),"")</f>
        <v/>
      </c>
      <c r="Y444" s="17" t="str">
        <f>IF(SUM('Control Sample Data'!M$3:M$98)&gt;10,IF(AND(ISNUMBER('Control Sample Data'!M443),'Control Sample Data'!M443&lt;$B$1,'Control Sample Data'!M443&gt;0),'Control Sample Data'!M443,$B$1),"")</f>
        <v/>
      </c>
      <c r="AT444" s="36" t="str">
        <f t="shared" si="282"/>
        <v/>
      </c>
      <c r="AU444" s="36" t="str">
        <f t="shared" si="283"/>
        <v/>
      </c>
      <c r="AV444" s="36" t="str">
        <f t="shared" si="284"/>
        <v/>
      </c>
      <c r="AW444" s="36" t="str">
        <f t="shared" si="285"/>
        <v/>
      </c>
      <c r="AX444" s="36" t="str">
        <f t="shared" si="286"/>
        <v/>
      </c>
      <c r="AY444" s="36" t="str">
        <f t="shared" si="287"/>
        <v/>
      </c>
      <c r="AZ444" s="36" t="str">
        <f t="shared" si="288"/>
        <v/>
      </c>
      <c r="BA444" s="36" t="str">
        <f t="shared" si="289"/>
        <v/>
      </c>
      <c r="BB444" s="36" t="str">
        <f t="shared" si="290"/>
        <v/>
      </c>
      <c r="BC444" s="36" t="str">
        <f t="shared" si="291"/>
        <v/>
      </c>
      <c r="BD444" s="36" t="str">
        <f t="shared" si="292"/>
        <v/>
      </c>
      <c r="BE444" s="36" t="str">
        <f t="shared" si="293"/>
        <v/>
      </c>
      <c r="BF444" s="36" t="str">
        <f t="shared" si="294"/>
        <v/>
      </c>
      <c r="BG444" s="36" t="str">
        <f t="shared" si="295"/>
        <v/>
      </c>
      <c r="BH444" s="36" t="str">
        <f t="shared" si="296"/>
        <v/>
      </c>
      <c r="BI444" s="36" t="str">
        <f t="shared" si="297"/>
        <v/>
      </c>
      <c r="BJ444" s="36" t="str">
        <f t="shared" si="298"/>
        <v/>
      </c>
      <c r="BK444" s="36" t="str">
        <f t="shared" si="299"/>
        <v/>
      </c>
      <c r="BL444" s="36" t="str">
        <f t="shared" si="300"/>
        <v/>
      </c>
      <c r="BM444" s="36" t="str">
        <f t="shared" si="301"/>
        <v/>
      </c>
      <c r="BN444" s="38" t="e">
        <f t="shared" si="260"/>
        <v>#DIV/0!</v>
      </c>
      <c r="BO444" s="38" t="e">
        <f t="shared" si="261"/>
        <v>#DIV/0!</v>
      </c>
      <c r="BP444" s="39" t="str">
        <f t="shared" si="262"/>
        <v/>
      </c>
      <c r="BQ444" s="39" t="str">
        <f t="shared" si="263"/>
        <v/>
      </c>
      <c r="BR444" s="39" t="str">
        <f t="shared" si="264"/>
        <v/>
      </c>
      <c r="BS444" s="39" t="str">
        <f t="shared" si="265"/>
        <v/>
      </c>
      <c r="BT444" s="39" t="str">
        <f t="shared" si="266"/>
        <v/>
      </c>
      <c r="BU444" s="39" t="str">
        <f t="shared" si="267"/>
        <v/>
      </c>
      <c r="BV444" s="39" t="str">
        <f t="shared" si="268"/>
        <v/>
      </c>
      <c r="BW444" s="39" t="str">
        <f t="shared" si="269"/>
        <v/>
      </c>
      <c r="BX444" s="39" t="str">
        <f t="shared" si="270"/>
        <v/>
      </c>
      <c r="BY444" s="39" t="str">
        <f t="shared" si="271"/>
        <v/>
      </c>
      <c r="BZ444" s="39" t="str">
        <f t="shared" si="272"/>
        <v/>
      </c>
      <c r="CA444" s="39" t="str">
        <f t="shared" si="273"/>
        <v/>
      </c>
      <c r="CB444" s="39" t="str">
        <f t="shared" si="274"/>
        <v/>
      </c>
      <c r="CC444" s="39" t="str">
        <f t="shared" si="275"/>
        <v/>
      </c>
      <c r="CD444" s="39" t="str">
        <f t="shared" si="276"/>
        <v/>
      </c>
      <c r="CE444" s="39" t="str">
        <f t="shared" si="277"/>
        <v/>
      </c>
      <c r="CF444" s="39" t="str">
        <f t="shared" si="278"/>
        <v/>
      </c>
      <c r="CG444" s="39" t="str">
        <f t="shared" si="279"/>
        <v/>
      </c>
      <c r="CH444" s="39" t="str">
        <f t="shared" si="280"/>
        <v/>
      </c>
      <c r="CI444" s="39" t="str">
        <f t="shared" si="281"/>
        <v/>
      </c>
    </row>
    <row r="445" spans="1:87">
      <c r="A445" s="18"/>
      <c r="B445" s="15" t="str">
        <f>'Gene Table'!E444</f>
        <v>mmu-miR-27b-3p</v>
      </c>
      <c r="C445" s="15" t="str">
        <f>'Gene Table'!B444</f>
        <v>C10</v>
      </c>
      <c r="D445" s="16" t="str">
        <f>IF(SUM('Test Sample Data'!D$3:D$98)&gt;10,IF(AND(ISNUMBER('Test Sample Data'!D444),'Test Sample Data'!D444&lt;$B$1,'Test Sample Data'!D444&gt;0),'Test Sample Data'!D444,$B$1),"")</f>
        <v/>
      </c>
      <c r="E445" s="17" t="str">
        <f>IF(SUM('Test Sample Data'!E$3:E$98)&gt;10,IF(AND(ISNUMBER('Test Sample Data'!E444),'Test Sample Data'!E444&lt;$B$1,'Test Sample Data'!E444&gt;0),'Test Sample Data'!E444,$B$1),"")</f>
        <v/>
      </c>
      <c r="F445" s="17" t="str">
        <f>IF(SUM('Test Sample Data'!F$3:F$98)&gt;10,IF(AND(ISNUMBER('Test Sample Data'!F444),'Test Sample Data'!F444&lt;$B$1,'Test Sample Data'!F444&gt;0),'Test Sample Data'!F444,$B$1),"")</f>
        <v/>
      </c>
      <c r="G445" s="17" t="str">
        <f>IF(SUM('Test Sample Data'!G$3:G$98)&gt;10,IF(AND(ISNUMBER('Test Sample Data'!G444),'Test Sample Data'!G444&lt;$B$1,'Test Sample Data'!G444&gt;0),'Test Sample Data'!G444,$B$1),"")</f>
        <v/>
      </c>
      <c r="H445" s="17" t="str">
        <f>IF(SUM('Test Sample Data'!H$3:H$98)&gt;10,IF(AND(ISNUMBER('Test Sample Data'!H444),'Test Sample Data'!H444&lt;$B$1,'Test Sample Data'!H444&gt;0),'Test Sample Data'!H444,$B$1),"")</f>
        <v/>
      </c>
      <c r="I445" s="17" t="str">
        <f>IF(SUM('Test Sample Data'!I$3:I$98)&gt;10,IF(AND(ISNUMBER('Test Sample Data'!I444),'Test Sample Data'!I444&lt;$B$1,'Test Sample Data'!I444&gt;0),'Test Sample Data'!I444,$B$1),"")</f>
        <v/>
      </c>
      <c r="J445" s="17" t="str">
        <f>IF(SUM('Test Sample Data'!J$3:J$98)&gt;10,IF(AND(ISNUMBER('Test Sample Data'!J444),'Test Sample Data'!J444&lt;$B$1,'Test Sample Data'!J444&gt;0),'Test Sample Data'!J444,$B$1),"")</f>
        <v/>
      </c>
      <c r="K445" s="17" t="str">
        <f>IF(SUM('Test Sample Data'!K$3:K$98)&gt;10,IF(AND(ISNUMBER('Test Sample Data'!K444),'Test Sample Data'!K444&lt;$B$1,'Test Sample Data'!K444&gt;0),'Test Sample Data'!K444,$B$1),"")</f>
        <v/>
      </c>
      <c r="L445" s="17" t="str">
        <f>IF(SUM('Test Sample Data'!L$3:L$98)&gt;10,IF(AND(ISNUMBER('Test Sample Data'!L444),'Test Sample Data'!L444&lt;$B$1,'Test Sample Data'!L444&gt;0),'Test Sample Data'!L444,$B$1),"")</f>
        <v/>
      </c>
      <c r="M445" s="17" t="str">
        <f>IF(SUM('Test Sample Data'!M$3:M$98)&gt;10,IF(AND(ISNUMBER('Test Sample Data'!M444),'Test Sample Data'!M444&lt;$B$1,'Test Sample Data'!M444&gt;0),'Test Sample Data'!M444,$B$1),"")</f>
        <v/>
      </c>
      <c r="N445" s="17" t="str">
        <f>'Gene Table'!E444</f>
        <v>mmu-miR-27b-3p</v>
      </c>
      <c r="O445" s="17" t="str">
        <f>'Gene Table'!B444</f>
        <v>C10</v>
      </c>
      <c r="P445" s="17" t="str">
        <f>IF(SUM('Control Sample Data'!D$3:D$98)&gt;10,IF(AND(ISNUMBER('Control Sample Data'!D444),'Control Sample Data'!D444&lt;$B$1,'Control Sample Data'!D444&gt;0),'Control Sample Data'!D444,$B$1),"")</f>
        <v/>
      </c>
      <c r="Q445" s="17" t="str">
        <f>IF(SUM('Control Sample Data'!E$3:E$98)&gt;10,IF(AND(ISNUMBER('Control Sample Data'!E444),'Control Sample Data'!E444&lt;$B$1,'Control Sample Data'!E444&gt;0),'Control Sample Data'!E444,$B$1),"")</f>
        <v/>
      </c>
      <c r="R445" s="17" t="str">
        <f>IF(SUM('Control Sample Data'!F$3:F$98)&gt;10,IF(AND(ISNUMBER('Control Sample Data'!F444),'Control Sample Data'!F444&lt;$B$1,'Control Sample Data'!F444&gt;0),'Control Sample Data'!F444,$B$1),"")</f>
        <v/>
      </c>
      <c r="S445" s="17" t="str">
        <f>IF(SUM('Control Sample Data'!G$3:G$98)&gt;10,IF(AND(ISNUMBER('Control Sample Data'!G444),'Control Sample Data'!G444&lt;$B$1,'Control Sample Data'!G444&gt;0),'Control Sample Data'!G444,$B$1),"")</f>
        <v/>
      </c>
      <c r="T445" s="17" t="str">
        <f>IF(SUM('Control Sample Data'!H$3:H$98)&gt;10,IF(AND(ISNUMBER('Control Sample Data'!H444),'Control Sample Data'!H444&lt;$B$1,'Control Sample Data'!H444&gt;0),'Control Sample Data'!H444,$B$1),"")</f>
        <v/>
      </c>
      <c r="U445" s="17" t="str">
        <f>IF(SUM('Control Sample Data'!I$3:I$98)&gt;10,IF(AND(ISNUMBER('Control Sample Data'!I444),'Control Sample Data'!I444&lt;$B$1,'Control Sample Data'!I444&gt;0),'Control Sample Data'!I444,$B$1),"")</f>
        <v/>
      </c>
      <c r="V445" s="17" t="str">
        <f>IF(SUM('Control Sample Data'!J$3:J$98)&gt;10,IF(AND(ISNUMBER('Control Sample Data'!J444),'Control Sample Data'!J444&lt;$B$1,'Control Sample Data'!J444&gt;0),'Control Sample Data'!J444,$B$1),"")</f>
        <v/>
      </c>
      <c r="W445" s="17" t="str">
        <f>IF(SUM('Control Sample Data'!K$3:K$98)&gt;10,IF(AND(ISNUMBER('Control Sample Data'!K444),'Control Sample Data'!K444&lt;$B$1,'Control Sample Data'!K444&gt;0),'Control Sample Data'!K444,$B$1),"")</f>
        <v/>
      </c>
      <c r="X445" s="17" t="str">
        <f>IF(SUM('Control Sample Data'!L$3:L$98)&gt;10,IF(AND(ISNUMBER('Control Sample Data'!L444),'Control Sample Data'!L444&lt;$B$1,'Control Sample Data'!L444&gt;0),'Control Sample Data'!L444,$B$1),"")</f>
        <v/>
      </c>
      <c r="Y445" s="17" t="str">
        <f>IF(SUM('Control Sample Data'!M$3:M$98)&gt;10,IF(AND(ISNUMBER('Control Sample Data'!M444),'Control Sample Data'!M444&lt;$B$1,'Control Sample Data'!M444&gt;0),'Control Sample Data'!M444,$B$1),"")</f>
        <v/>
      </c>
      <c r="AT445" s="36" t="str">
        <f t="shared" si="282"/>
        <v/>
      </c>
      <c r="AU445" s="36" t="str">
        <f t="shared" si="283"/>
        <v/>
      </c>
      <c r="AV445" s="36" t="str">
        <f t="shared" si="284"/>
        <v/>
      </c>
      <c r="AW445" s="36" t="str">
        <f t="shared" si="285"/>
        <v/>
      </c>
      <c r="AX445" s="36" t="str">
        <f t="shared" si="286"/>
        <v/>
      </c>
      <c r="AY445" s="36" t="str">
        <f t="shared" si="287"/>
        <v/>
      </c>
      <c r="AZ445" s="36" t="str">
        <f t="shared" si="288"/>
        <v/>
      </c>
      <c r="BA445" s="36" t="str">
        <f t="shared" si="289"/>
        <v/>
      </c>
      <c r="BB445" s="36" t="str">
        <f t="shared" si="290"/>
        <v/>
      </c>
      <c r="BC445" s="36" t="str">
        <f t="shared" si="291"/>
        <v/>
      </c>
      <c r="BD445" s="36" t="str">
        <f t="shared" si="292"/>
        <v/>
      </c>
      <c r="BE445" s="36" t="str">
        <f t="shared" si="293"/>
        <v/>
      </c>
      <c r="BF445" s="36" t="str">
        <f t="shared" si="294"/>
        <v/>
      </c>
      <c r="BG445" s="36" t="str">
        <f t="shared" si="295"/>
        <v/>
      </c>
      <c r="BH445" s="36" t="str">
        <f t="shared" si="296"/>
        <v/>
      </c>
      <c r="BI445" s="36" t="str">
        <f t="shared" si="297"/>
        <v/>
      </c>
      <c r="BJ445" s="36" t="str">
        <f t="shared" si="298"/>
        <v/>
      </c>
      <c r="BK445" s="36" t="str">
        <f t="shared" si="299"/>
        <v/>
      </c>
      <c r="BL445" s="36" t="str">
        <f t="shared" si="300"/>
        <v/>
      </c>
      <c r="BM445" s="36" t="str">
        <f t="shared" si="301"/>
        <v/>
      </c>
      <c r="BN445" s="38" t="e">
        <f t="shared" si="260"/>
        <v>#DIV/0!</v>
      </c>
      <c r="BO445" s="38" t="e">
        <f t="shared" si="261"/>
        <v>#DIV/0!</v>
      </c>
      <c r="BP445" s="39" t="str">
        <f t="shared" si="262"/>
        <v/>
      </c>
      <c r="BQ445" s="39" t="str">
        <f t="shared" si="263"/>
        <v/>
      </c>
      <c r="BR445" s="39" t="str">
        <f t="shared" si="264"/>
        <v/>
      </c>
      <c r="BS445" s="39" t="str">
        <f t="shared" si="265"/>
        <v/>
      </c>
      <c r="BT445" s="39" t="str">
        <f t="shared" si="266"/>
        <v/>
      </c>
      <c r="BU445" s="39" t="str">
        <f t="shared" si="267"/>
        <v/>
      </c>
      <c r="BV445" s="39" t="str">
        <f t="shared" si="268"/>
        <v/>
      </c>
      <c r="BW445" s="39" t="str">
        <f t="shared" si="269"/>
        <v/>
      </c>
      <c r="BX445" s="39" t="str">
        <f t="shared" si="270"/>
        <v/>
      </c>
      <c r="BY445" s="39" t="str">
        <f t="shared" si="271"/>
        <v/>
      </c>
      <c r="BZ445" s="39" t="str">
        <f t="shared" si="272"/>
        <v/>
      </c>
      <c r="CA445" s="39" t="str">
        <f t="shared" si="273"/>
        <v/>
      </c>
      <c r="CB445" s="39" t="str">
        <f t="shared" si="274"/>
        <v/>
      </c>
      <c r="CC445" s="39" t="str">
        <f t="shared" si="275"/>
        <v/>
      </c>
      <c r="CD445" s="39" t="str">
        <f t="shared" si="276"/>
        <v/>
      </c>
      <c r="CE445" s="39" t="str">
        <f t="shared" si="277"/>
        <v/>
      </c>
      <c r="CF445" s="39" t="str">
        <f t="shared" si="278"/>
        <v/>
      </c>
      <c r="CG445" s="39" t="str">
        <f t="shared" si="279"/>
        <v/>
      </c>
      <c r="CH445" s="39" t="str">
        <f t="shared" si="280"/>
        <v/>
      </c>
      <c r="CI445" s="39" t="str">
        <f t="shared" si="281"/>
        <v/>
      </c>
    </row>
    <row r="446" spans="1:87">
      <c r="A446" s="18"/>
      <c r="B446" s="15" t="str">
        <f>'Gene Table'!E445</f>
        <v>mmu-miR-1963</v>
      </c>
      <c r="C446" s="15" t="str">
        <f>'Gene Table'!B445</f>
        <v>C11</v>
      </c>
      <c r="D446" s="16" t="str">
        <f>IF(SUM('Test Sample Data'!D$3:D$98)&gt;10,IF(AND(ISNUMBER('Test Sample Data'!D445),'Test Sample Data'!D445&lt;$B$1,'Test Sample Data'!D445&gt;0),'Test Sample Data'!D445,$B$1),"")</f>
        <v/>
      </c>
      <c r="E446" s="17" t="str">
        <f>IF(SUM('Test Sample Data'!E$3:E$98)&gt;10,IF(AND(ISNUMBER('Test Sample Data'!E445),'Test Sample Data'!E445&lt;$B$1,'Test Sample Data'!E445&gt;0),'Test Sample Data'!E445,$B$1),"")</f>
        <v/>
      </c>
      <c r="F446" s="17" t="str">
        <f>IF(SUM('Test Sample Data'!F$3:F$98)&gt;10,IF(AND(ISNUMBER('Test Sample Data'!F445),'Test Sample Data'!F445&lt;$B$1,'Test Sample Data'!F445&gt;0),'Test Sample Data'!F445,$B$1),"")</f>
        <v/>
      </c>
      <c r="G446" s="17" t="str">
        <f>IF(SUM('Test Sample Data'!G$3:G$98)&gt;10,IF(AND(ISNUMBER('Test Sample Data'!G445),'Test Sample Data'!G445&lt;$B$1,'Test Sample Data'!G445&gt;0),'Test Sample Data'!G445,$B$1),"")</f>
        <v/>
      </c>
      <c r="H446" s="17" t="str">
        <f>IF(SUM('Test Sample Data'!H$3:H$98)&gt;10,IF(AND(ISNUMBER('Test Sample Data'!H445),'Test Sample Data'!H445&lt;$B$1,'Test Sample Data'!H445&gt;0),'Test Sample Data'!H445,$B$1),"")</f>
        <v/>
      </c>
      <c r="I446" s="17" t="str">
        <f>IF(SUM('Test Sample Data'!I$3:I$98)&gt;10,IF(AND(ISNUMBER('Test Sample Data'!I445),'Test Sample Data'!I445&lt;$B$1,'Test Sample Data'!I445&gt;0),'Test Sample Data'!I445,$B$1),"")</f>
        <v/>
      </c>
      <c r="J446" s="17" t="str">
        <f>IF(SUM('Test Sample Data'!J$3:J$98)&gt;10,IF(AND(ISNUMBER('Test Sample Data'!J445),'Test Sample Data'!J445&lt;$B$1,'Test Sample Data'!J445&gt;0),'Test Sample Data'!J445,$B$1),"")</f>
        <v/>
      </c>
      <c r="K446" s="17" t="str">
        <f>IF(SUM('Test Sample Data'!K$3:K$98)&gt;10,IF(AND(ISNUMBER('Test Sample Data'!K445),'Test Sample Data'!K445&lt;$B$1,'Test Sample Data'!K445&gt;0),'Test Sample Data'!K445,$B$1),"")</f>
        <v/>
      </c>
      <c r="L446" s="17" t="str">
        <f>IF(SUM('Test Sample Data'!L$3:L$98)&gt;10,IF(AND(ISNUMBER('Test Sample Data'!L445),'Test Sample Data'!L445&lt;$B$1,'Test Sample Data'!L445&gt;0),'Test Sample Data'!L445,$B$1),"")</f>
        <v/>
      </c>
      <c r="M446" s="17" t="str">
        <f>IF(SUM('Test Sample Data'!M$3:M$98)&gt;10,IF(AND(ISNUMBER('Test Sample Data'!M445),'Test Sample Data'!M445&lt;$B$1,'Test Sample Data'!M445&gt;0),'Test Sample Data'!M445,$B$1),"")</f>
        <v/>
      </c>
      <c r="N446" s="17" t="str">
        <f>'Gene Table'!E445</f>
        <v>mmu-miR-1963</v>
      </c>
      <c r="O446" s="17" t="str">
        <f>'Gene Table'!B445</f>
        <v>C11</v>
      </c>
      <c r="P446" s="17" t="str">
        <f>IF(SUM('Control Sample Data'!D$3:D$98)&gt;10,IF(AND(ISNUMBER('Control Sample Data'!D445),'Control Sample Data'!D445&lt;$B$1,'Control Sample Data'!D445&gt;0),'Control Sample Data'!D445,$B$1),"")</f>
        <v/>
      </c>
      <c r="Q446" s="17" t="str">
        <f>IF(SUM('Control Sample Data'!E$3:E$98)&gt;10,IF(AND(ISNUMBER('Control Sample Data'!E445),'Control Sample Data'!E445&lt;$B$1,'Control Sample Data'!E445&gt;0),'Control Sample Data'!E445,$B$1),"")</f>
        <v/>
      </c>
      <c r="R446" s="17" t="str">
        <f>IF(SUM('Control Sample Data'!F$3:F$98)&gt;10,IF(AND(ISNUMBER('Control Sample Data'!F445),'Control Sample Data'!F445&lt;$B$1,'Control Sample Data'!F445&gt;0),'Control Sample Data'!F445,$B$1),"")</f>
        <v/>
      </c>
      <c r="S446" s="17" t="str">
        <f>IF(SUM('Control Sample Data'!G$3:G$98)&gt;10,IF(AND(ISNUMBER('Control Sample Data'!G445),'Control Sample Data'!G445&lt;$B$1,'Control Sample Data'!G445&gt;0),'Control Sample Data'!G445,$B$1),"")</f>
        <v/>
      </c>
      <c r="T446" s="17" t="str">
        <f>IF(SUM('Control Sample Data'!H$3:H$98)&gt;10,IF(AND(ISNUMBER('Control Sample Data'!H445),'Control Sample Data'!H445&lt;$B$1,'Control Sample Data'!H445&gt;0),'Control Sample Data'!H445,$B$1),"")</f>
        <v/>
      </c>
      <c r="U446" s="17" t="str">
        <f>IF(SUM('Control Sample Data'!I$3:I$98)&gt;10,IF(AND(ISNUMBER('Control Sample Data'!I445),'Control Sample Data'!I445&lt;$B$1,'Control Sample Data'!I445&gt;0),'Control Sample Data'!I445,$B$1),"")</f>
        <v/>
      </c>
      <c r="V446" s="17" t="str">
        <f>IF(SUM('Control Sample Data'!J$3:J$98)&gt;10,IF(AND(ISNUMBER('Control Sample Data'!J445),'Control Sample Data'!J445&lt;$B$1,'Control Sample Data'!J445&gt;0),'Control Sample Data'!J445,$B$1),"")</f>
        <v/>
      </c>
      <c r="W446" s="17" t="str">
        <f>IF(SUM('Control Sample Data'!K$3:K$98)&gt;10,IF(AND(ISNUMBER('Control Sample Data'!K445),'Control Sample Data'!K445&lt;$B$1,'Control Sample Data'!K445&gt;0),'Control Sample Data'!K445,$B$1),"")</f>
        <v/>
      </c>
      <c r="X446" s="17" t="str">
        <f>IF(SUM('Control Sample Data'!L$3:L$98)&gt;10,IF(AND(ISNUMBER('Control Sample Data'!L445),'Control Sample Data'!L445&lt;$B$1,'Control Sample Data'!L445&gt;0),'Control Sample Data'!L445,$B$1),"")</f>
        <v/>
      </c>
      <c r="Y446" s="17" t="str">
        <f>IF(SUM('Control Sample Data'!M$3:M$98)&gt;10,IF(AND(ISNUMBER('Control Sample Data'!M445),'Control Sample Data'!M445&lt;$B$1,'Control Sample Data'!M445&gt;0),'Control Sample Data'!M445,$B$1),"")</f>
        <v/>
      </c>
      <c r="AT446" s="36" t="str">
        <f t="shared" si="282"/>
        <v/>
      </c>
      <c r="AU446" s="36" t="str">
        <f t="shared" si="283"/>
        <v/>
      </c>
      <c r="AV446" s="36" t="str">
        <f t="shared" si="284"/>
        <v/>
      </c>
      <c r="AW446" s="36" t="str">
        <f t="shared" si="285"/>
        <v/>
      </c>
      <c r="AX446" s="36" t="str">
        <f t="shared" si="286"/>
        <v/>
      </c>
      <c r="AY446" s="36" t="str">
        <f t="shared" si="287"/>
        <v/>
      </c>
      <c r="AZ446" s="36" t="str">
        <f t="shared" si="288"/>
        <v/>
      </c>
      <c r="BA446" s="36" t="str">
        <f t="shared" si="289"/>
        <v/>
      </c>
      <c r="BB446" s="36" t="str">
        <f t="shared" si="290"/>
        <v/>
      </c>
      <c r="BC446" s="36" t="str">
        <f t="shared" si="291"/>
        <v/>
      </c>
      <c r="BD446" s="36" t="str">
        <f t="shared" si="292"/>
        <v/>
      </c>
      <c r="BE446" s="36" t="str">
        <f t="shared" si="293"/>
        <v/>
      </c>
      <c r="BF446" s="36" t="str">
        <f t="shared" si="294"/>
        <v/>
      </c>
      <c r="BG446" s="36" t="str">
        <f t="shared" si="295"/>
        <v/>
      </c>
      <c r="BH446" s="36" t="str">
        <f t="shared" si="296"/>
        <v/>
      </c>
      <c r="BI446" s="36" t="str">
        <f t="shared" si="297"/>
        <v/>
      </c>
      <c r="BJ446" s="36" t="str">
        <f t="shared" si="298"/>
        <v/>
      </c>
      <c r="BK446" s="36" t="str">
        <f t="shared" si="299"/>
        <v/>
      </c>
      <c r="BL446" s="36" t="str">
        <f t="shared" si="300"/>
        <v/>
      </c>
      <c r="BM446" s="36" t="str">
        <f t="shared" si="301"/>
        <v/>
      </c>
      <c r="BN446" s="38" t="e">
        <f t="shared" si="260"/>
        <v>#DIV/0!</v>
      </c>
      <c r="BO446" s="38" t="e">
        <f t="shared" si="261"/>
        <v>#DIV/0!</v>
      </c>
      <c r="BP446" s="39" t="str">
        <f t="shared" si="262"/>
        <v/>
      </c>
      <c r="BQ446" s="39" t="str">
        <f t="shared" si="263"/>
        <v/>
      </c>
      <c r="BR446" s="39" t="str">
        <f t="shared" si="264"/>
        <v/>
      </c>
      <c r="BS446" s="39" t="str">
        <f t="shared" si="265"/>
        <v/>
      </c>
      <c r="BT446" s="39" t="str">
        <f t="shared" si="266"/>
        <v/>
      </c>
      <c r="BU446" s="39" t="str">
        <f t="shared" si="267"/>
        <v/>
      </c>
      <c r="BV446" s="39" t="str">
        <f t="shared" si="268"/>
        <v/>
      </c>
      <c r="BW446" s="39" t="str">
        <f t="shared" si="269"/>
        <v/>
      </c>
      <c r="BX446" s="39" t="str">
        <f t="shared" si="270"/>
        <v/>
      </c>
      <c r="BY446" s="39" t="str">
        <f t="shared" si="271"/>
        <v/>
      </c>
      <c r="BZ446" s="39" t="str">
        <f t="shared" si="272"/>
        <v/>
      </c>
      <c r="CA446" s="39" t="str">
        <f t="shared" si="273"/>
        <v/>
      </c>
      <c r="CB446" s="39" t="str">
        <f t="shared" si="274"/>
        <v/>
      </c>
      <c r="CC446" s="39" t="str">
        <f t="shared" si="275"/>
        <v/>
      </c>
      <c r="CD446" s="39" t="str">
        <f t="shared" si="276"/>
        <v/>
      </c>
      <c r="CE446" s="39" t="str">
        <f t="shared" si="277"/>
        <v/>
      </c>
      <c r="CF446" s="39" t="str">
        <f t="shared" si="278"/>
        <v/>
      </c>
      <c r="CG446" s="39" t="str">
        <f t="shared" si="279"/>
        <v/>
      </c>
      <c r="CH446" s="39" t="str">
        <f t="shared" si="280"/>
        <v/>
      </c>
      <c r="CI446" s="39" t="str">
        <f t="shared" si="281"/>
        <v/>
      </c>
    </row>
    <row r="447" spans="1:87">
      <c r="A447" s="18"/>
      <c r="B447" s="15" t="str">
        <f>'Gene Table'!E446</f>
        <v>mmu-miR-29a-3p</v>
      </c>
      <c r="C447" s="15" t="str">
        <f>'Gene Table'!B446</f>
        <v>C12</v>
      </c>
      <c r="D447" s="16" t="str">
        <f>IF(SUM('Test Sample Data'!D$3:D$98)&gt;10,IF(AND(ISNUMBER('Test Sample Data'!D446),'Test Sample Data'!D446&lt;$B$1,'Test Sample Data'!D446&gt;0),'Test Sample Data'!D446,$B$1),"")</f>
        <v/>
      </c>
      <c r="E447" s="17" t="str">
        <f>IF(SUM('Test Sample Data'!E$3:E$98)&gt;10,IF(AND(ISNUMBER('Test Sample Data'!E446),'Test Sample Data'!E446&lt;$B$1,'Test Sample Data'!E446&gt;0),'Test Sample Data'!E446,$B$1),"")</f>
        <v/>
      </c>
      <c r="F447" s="17" t="str">
        <f>IF(SUM('Test Sample Data'!F$3:F$98)&gt;10,IF(AND(ISNUMBER('Test Sample Data'!F446),'Test Sample Data'!F446&lt;$B$1,'Test Sample Data'!F446&gt;0),'Test Sample Data'!F446,$B$1),"")</f>
        <v/>
      </c>
      <c r="G447" s="17" t="str">
        <f>IF(SUM('Test Sample Data'!G$3:G$98)&gt;10,IF(AND(ISNUMBER('Test Sample Data'!G446),'Test Sample Data'!G446&lt;$B$1,'Test Sample Data'!G446&gt;0),'Test Sample Data'!G446,$B$1),"")</f>
        <v/>
      </c>
      <c r="H447" s="17" t="str">
        <f>IF(SUM('Test Sample Data'!H$3:H$98)&gt;10,IF(AND(ISNUMBER('Test Sample Data'!H446),'Test Sample Data'!H446&lt;$B$1,'Test Sample Data'!H446&gt;0),'Test Sample Data'!H446,$B$1),"")</f>
        <v/>
      </c>
      <c r="I447" s="17" t="str">
        <f>IF(SUM('Test Sample Data'!I$3:I$98)&gt;10,IF(AND(ISNUMBER('Test Sample Data'!I446),'Test Sample Data'!I446&lt;$B$1,'Test Sample Data'!I446&gt;0),'Test Sample Data'!I446,$B$1),"")</f>
        <v/>
      </c>
      <c r="J447" s="17" t="str">
        <f>IF(SUM('Test Sample Data'!J$3:J$98)&gt;10,IF(AND(ISNUMBER('Test Sample Data'!J446),'Test Sample Data'!J446&lt;$B$1,'Test Sample Data'!J446&gt;0),'Test Sample Data'!J446,$B$1),"")</f>
        <v/>
      </c>
      <c r="K447" s="17" t="str">
        <f>IF(SUM('Test Sample Data'!K$3:K$98)&gt;10,IF(AND(ISNUMBER('Test Sample Data'!K446),'Test Sample Data'!K446&lt;$B$1,'Test Sample Data'!K446&gt;0),'Test Sample Data'!K446,$B$1),"")</f>
        <v/>
      </c>
      <c r="L447" s="17" t="str">
        <f>IF(SUM('Test Sample Data'!L$3:L$98)&gt;10,IF(AND(ISNUMBER('Test Sample Data'!L446),'Test Sample Data'!L446&lt;$B$1,'Test Sample Data'!L446&gt;0),'Test Sample Data'!L446,$B$1),"")</f>
        <v/>
      </c>
      <c r="M447" s="17" t="str">
        <f>IF(SUM('Test Sample Data'!M$3:M$98)&gt;10,IF(AND(ISNUMBER('Test Sample Data'!M446),'Test Sample Data'!M446&lt;$B$1,'Test Sample Data'!M446&gt;0),'Test Sample Data'!M446,$B$1),"")</f>
        <v/>
      </c>
      <c r="N447" s="17" t="str">
        <f>'Gene Table'!E446</f>
        <v>mmu-miR-29a-3p</v>
      </c>
      <c r="O447" s="17" t="str">
        <f>'Gene Table'!B446</f>
        <v>C12</v>
      </c>
      <c r="P447" s="17" t="str">
        <f>IF(SUM('Control Sample Data'!D$3:D$98)&gt;10,IF(AND(ISNUMBER('Control Sample Data'!D446),'Control Sample Data'!D446&lt;$B$1,'Control Sample Data'!D446&gt;0),'Control Sample Data'!D446,$B$1),"")</f>
        <v/>
      </c>
      <c r="Q447" s="17" t="str">
        <f>IF(SUM('Control Sample Data'!E$3:E$98)&gt;10,IF(AND(ISNUMBER('Control Sample Data'!E446),'Control Sample Data'!E446&lt;$B$1,'Control Sample Data'!E446&gt;0),'Control Sample Data'!E446,$B$1),"")</f>
        <v/>
      </c>
      <c r="R447" s="17" t="str">
        <f>IF(SUM('Control Sample Data'!F$3:F$98)&gt;10,IF(AND(ISNUMBER('Control Sample Data'!F446),'Control Sample Data'!F446&lt;$B$1,'Control Sample Data'!F446&gt;0),'Control Sample Data'!F446,$B$1),"")</f>
        <v/>
      </c>
      <c r="S447" s="17" t="str">
        <f>IF(SUM('Control Sample Data'!G$3:G$98)&gt;10,IF(AND(ISNUMBER('Control Sample Data'!G446),'Control Sample Data'!G446&lt;$B$1,'Control Sample Data'!G446&gt;0),'Control Sample Data'!G446,$B$1),"")</f>
        <v/>
      </c>
      <c r="T447" s="17" t="str">
        <f>IF(SUM('Control Sample Data'!H$3:H$98)&gt;10,IF(AND(ISNUMBER('Control Sample Data'!H446),'Control Sample Data'!H446&lt;$B$1,'Control Sample Data'!H446&gt;0),'Control Sample Data'!H446,$B$1),"")</f>
        <v/>
      </c>
      <c r="U447" s="17" t="str">
        <f>IF(SUM('Control Sample Data'!I$3:I$98)&gt;10,IF(AND(ISNUMBER('Control Sample Data'!I446),'Control Sample Data'!I446&lt;$B$1,'Control Sample Data'!I446&gt;0),'Control Sample Data'!I446,$B$1),"")</f>
        <v/>
      </c>
      <c r="V447" s="17" t="str">
        <f>IF(SUM('Control Sample Data'!J$3:J$98)&gt;10,IF(AND(ISNUMBER('Control Sample Data'!J446),'Control Sample Data'!J446&lt;$B$1,'Control Sample Data'!J446&gt;0),'Control Sample Data'!J446,$B$1),"")</f>
        <v/>
      </c>
      <c r="W447" s="17" t="str">
        <f>IF(SUM('Control Sample Data'!K$3:K$98)&gt;10,IF(AND(ISNUMBER('Control Sample Data'!K446),'Control Sample Data'!K446&lt;$B$1,'Control Sample Data'!K446&gt;0),'Control Sample Data'!K446,$B$1),"")</f>
        <v/>
      </c>
      <c r="X447" s="17" t="str">
        <f>IF(SUM('Control Sample Data'!L$3:L$98)&gt;10,IF(AND(ISNUMBER('Control Sample Data'!L446),'Control Sample Data'!L446&lt;$B$1,'Control Sample Data'!L446&gt;0),'Control Sample Data'!L446,$B$1),"")</f>
        <v/>
      </c>
      <c r="Y447" s="17" t="str">
        <f>IF(SUM('Control Sample Data'!M$3:M$98)&gt;10,IF(AND(ISNUMBER('Control Sample Data'!M446),'Control Sample Data'!M446&lt;$B$1,'Control Sample Data'!M446&gt;0),'Control Sample Data'!M446,$B$1),"")</f>
        <v/>
      </c>
      <c r="AT447" s="36" t="str">
        <f t="shared" si="282"/>
        <v/>
      </c>
      <c r="AU447" s="36" t="str">
        <f t="shared" si="283"/>
        <v/>
      </c>
      <c r="AV447" s="36" t="str">
        <f t="shared" si="284"/>
        <v/>
      </c>
      <c r="AW447" s="36" t="str">
        <f t="shared" si="285"/>
        <v/>
      </c>
      <c r="AX447" s="36" t="str">
        <f t="shared" si="286"/>
        <v/>
      </c>
      <c r="AY447" s="36" t="str">
        <f t="shared" si="287"/>
        <v/>
      </c>
      <c r="AZ447" s="36" t="str">
        <f t="shared" si="288"/>
        <v/>
      </c>
      <c r="BA447" s="36" t="str">
        <f t="shared" si="289"/>
        <v/>
      </c>
      <c r="BB447" s="36" t="str">
        <f t="shared" si="290"/>
        <v/>
      </c>
      <c r="BC447" s="36" t="str">
        <f t="shared" si="291"/>
        <v/>
      </c>
      <c r="BD447" s="36" t="str">
        <f t="shared" si="292"/>
        <v/>
      </c>
      <c r="BE447" s="36" t="str">
        <f t="shared" si="293"/>
        <v/>
      </c>
      <c r="BF447" s="36" t="str">
        <f t="shared" si="294"/>
        <v/>
      </c>
      <c r="BG447" s="36" t="str">
        <f t="shared" si="295"/>
        <v/>
      </c>
      <c r="BH447" s="36" t="str">
        <f t="shared" si="296"/>
        <v/>
      </c>
      <c r="BI447" s="36" t="str">
        <f t="shared" si="297"/>
        <v/>
      </c>
      <c r="BJ447" s="36" t="str">
        <f t="shared" si="298"/>
        <v/>
      </c>
      <c r="BK447" s="36" t="str">
        <f t="shared" si="299"/>
        <v/>
      </c>
      <c r="BL447" s="36" t="str">
        <f t="shared" si="300"/>
        <v/>
      </c>
      <c r="BM447" s="36" t="str">
        <f t="shared" si="301"/>
        <v/>
      </c>
      <c r="BN447" s="38" t="e">
        <f t="shared" si="260"/>
        <v>#DIV/0!</v>
      </c>
      <c r="BO447" s="38" t="e">
        <f t="shared" si="261"/>
        <v>#DIV/0!</v>
      </c>
      <c r="BP447" s="39" t="str">
        <f t="shared" si="262"/>
        <v/>
      </c>
      <c r="BQ447" s="39" t="str">
        <f t="shared" si="263"/>
        <v/>
      </c>
      <c r="BR447" s="39" t="str">
        <f t="shared" si="264"/>
        <v/>
      </c>
      <c r="BS447" s="39" t="str">
        <f t="shared" si="265"/>
        <v/>
      </c>
      <c r="BT447" s="39" t="str">
        <f t="shared" si="266"/>
        <v/>
      </c>
      <c r="BU447" s="39" t="str">
        <f t="shared" si="267"/>
        <v/>
      </c>
      <c r="BV447" s="39" t="str">
        <f t="shared" si="268"/>
        <v/>
      </c>
      <c r="BW447" s="39" t="str">
        <f t="shared" si="269"/>
        <v/>
      </c>
      <c r="BX447" s="39" t="str">
        <f t="shared" si="270"/>
        <v/>
      </c>
      <c r="BY447" s="39" t="str">
        <f t="shared" si="271"/>
        <v/>
      </c>
      <c r="BZ447" s="39" t="str">
        <f t="shared" si="272"/>
        <v/>
      </c>
      <c r="CA447" s="39" t="str">
        <f t="shared" si="273"/>
        <v/>
      </c>
      <c r="CB447" s="39" t="str">
        <f t="shared" si="274"/>
        <v/>
      </c>
      <c r="CC447" s="39" t="str">
        <f t="shared" si="275"/>
        <v/>
      </c>
      <c r="CD447" s="39" t="str">
        <f t="shared" si="276"/>
        <v/>
      </c>
      <c r="CE447" s="39" t="str">
        <f t="shared" si="277"/>
        <v/>
      </c>
      <c r="CF447" s="39" t="str">
        <f t="shared" si="278"/>
        <v/>
      </c>
      <c r="CG447" s="39" t="str">
        <f t="shared" si="279"/>
        <v/>
      </c>
      <c r="CH447" s="39" t="str">
        <f t="shared" si="280"/>
        <v/>
      </c>
      <c r="CI447" s="39" t="str">
        <f t="shared" si="281"/>
        <v/>
      </c>
    </row>
    <row r="448" spans="1:87">
      <c r="A448" s="18"/>
      <c r="B448" s="15" t="str">
        <f>'Gene Table'!E447</f>
        <v>mmu-miR-1965</v>
      </c>
      <c r="C448" s="15" t="str">
        <f>'Gene Table'!B447</f>
        <v>C13</v>
      </c>
      <c r="D448" s="16" t="str">
        <f>IF(SUM('Test Sample Data'!D$3:D$98)&gt;10,IF(AND(ISNUMBER('Test Sample Data'!D447),'Test Sample Data'!D447&lt;$B$1,'Test Sample Data'!D447&gt;0),'Test Sample Data'!D447,$B$1),"")</f>
        <v/>
      </c>
      <c r="E448" s="17" t="str">
        <f>IF(SUM('Test Sample Data'!E$3:E$98)&gt;10,IF(AND(ISNUMBER('Test Sample Data'!E447),'Test Sample Data'!E447&lt;$B$1,'Test Sample Data'!E447&gt;0),'Test Sample Data'!E447,$B$1),"")</f>
        <v/>
      </c>
      <c r="F448" s="17" t="str">
        <f>IF(SUM('Test Sample Data'!F$3:F$98)&gt;10,IF(AND(ISNUMBER('Test Sample Data'!F447),'Test Sample Data'!F447&lt;$B$1,'Test Sample Data'!F447&gt;0),'Test Sample Data'!F447,$B$1),"")</f>
        <v/>
      </c>
      <c r="G448" s="17" t="str">
        <f>IF(SUM('Test Sample Data'!G$3:G$98)&gt;10,IF(AND(ISNUMBER('Test Sample Data'!G447),'Test Sample Data'!G447&lt;$B$1,'Test Sample Data'!G447&gt;0),'Test Sample Data'!G447,$B$1),"")</f>
        <v/>
      </c>
      <c r="H448" s="17" t="str">
        <f>IF(SUM('Test Sample Data'!H$3:H$98)&gt;10,IF(AND(ISNUMBER('Test Sample Data'!H447),'Test Sample Data'!H447&lt;$B$1,'Test Sample Data'!H447&gt;0),'Test Sample Data'!H447,$B$1),"")</f>
        <v/>
      </c>
      <c r="I448" s="17" t="str">
        <f>IF(SUM('Test Sample Data'!I$3:I$98)&gt;10,IF(AND(ISNUMBER('Test Sample Data'!I447),'Test Sample Data'!I447&lt;$B$1,'Test Sample Data'!I447&gt;0),'Test Sample Data'!I447,$B$1),"")</f>
        <v/>
      </c>
      <c r="J448" s="17" t="str">
        <f>IF(SUM('Test Sample Data'!J$3:J$98)&gt;10,IF(AND(ISNUMBER('Test Sample Data'!J447),'Test Sample Data'!J447&lt;$B$1,'Test Sample Data'!J447&gt;0),'Test Sample Data'!J447,$B$1),"")</f>
        <v/>
      </c>
      <c r="K448" s="17" t="str">
        <f>IF(SUM('Test Sample Data'!K$3:K$98)&gt;10,IF(AND(ISNUMBER('Test Sample Data'!K447),'Test Sample Data'!K447&lt;$B$1,'Test Sample Data'!K447&gt;0),'Test Sample Data'!K447,$B$1),"")</f>
        <v/>
      </c>
      <c r="L448" s="17" t="str">
        <f>IF(SUM('Test Sample Data'!L$3:L$98)&gt;10,IF(AND(ISNUMBER('Test Sample Data'!L447),'Test Sample Data'!L447&lt;$B$1,'Test Sample Data'!L447&gt;0),'Test Sample Data'!L447,$B$1),"")</f>
        <v/>
      </c>
      <c r="M448" s="17" t="str">
        <f>IF(SUM('Test Sample Data'!M$3:M$98)&gt;10,IF(AND(ISNUMBER('Test Sample Data'!M447),'Test Sample Data'!M447&lt;$B$1,'Test Sample Data'!M447&gt;0),'Test Sample Data'!M447,$B$1),"")</f>
        <v/>
      </c>
      <c r="N448" s="17" t="str">
        <f>'Gene Table'!E447</f>
        <v>mmu-miR-1965</v>
      </c>
      <c r="O448" s="17" t="str">
        <f>'Gene Table'!B447</f>
        <v>C13</v>
      </c>
      <c r="P448" s="17" t="str">
        <f>IF(SUM('Control Sample Data'!D$3:D$98)&gt;10,IF(AND(ISNUMBER('Control Sample Data'!D447),'Control Sample Data'!D447&lt;$B$1,'Control Sample Data'!D447&gt;0),'Control Sample Data'!D447,$B$1),"")</f>
        <v/>
      </c>
      <c r="Q448" s="17" t="str">
        <f>IF(SUM('Control Sample Data'!E$3:E$98)&gt;10,IF(AND(ISNUMBER('Control Sample Data'!E447),'Control Sample Data'!E447&lt;$B$1,'Control Sample Data'!E447&gt;0),'Control Sample Data'!E447,$B$1),"")</f>
        <v/>
      </c>
      <c r="R448" s="17" t="str">
        <f>IF(SUM('Control Sample Data'!F$3:F$98)&gt;10,IF(AND(ISNUMBER('Control Sample Data'!F447),'Control Sample Data'!F447&lt;$B$1,'Control Sample Data'!F447&gt;0),'Control Sample Data'!F447,$B$1),"")</f>
        <v/>
      </c>
      <c r="S448" s="17" t="str">
        <f>IF(SUM('Control Sample Data'!G$3:G$98)&gt;10,IF(AND(ISNUMBER('Control Sample Data'!G447),'Control Sample Data'!G447&lt;$B$1,'Control Sample Data'!G447&gt;0),'Control Sample Data'!G447,$B$1),"")</f>
        <v/>
      </c>
      <c r="T448" s="17" t="str">
        <f>IF(SUM('Control Sample Data'!H$3:H$98)&gt;10,IF(AND(ISNUMBER('Control Sample Data'!H447),'Control Sample Data'!H447&lt;$B$1,'Control Sample Data'!H447&gt;0),'Control Sample Data'!H447,$B$1),"")</f>
        <v/>
      </c>
      <c r="U448" s="17" t="str">
        <f>IF(SUM('Control Sample Data'!I$3:I$98)&gt;10,IF(AND(ISNUMBER('Control Sample Data'!I447),'Control Sample Data'!I447&lt;$B$1,'Control Sample Data'!I447&gt;0),'Control Sample Data'!I447,$B$1),"")</f>
        <v/>
      </c>
      <c r="V448" s="17" t="str">
        <f>IF(SUM('Control Sample Data'!J$3:J$98)&gt;10,IF(AND(ISNUMBER('Control Sample Data'!J447),'Control Sample Data'!J447&lt;$B$1,'Control Sample Data'!J447&gt;0),'Control Sample Data'!J447,$B$1),"")</f>
        <v/>
      </c>
      <c r="W448" s="17" t="str">
        <f>IF(SUM('Control Sample Data'!K$3:K$98)&gt;10,IF(AND(ISNUMBER('Control Sample Data'!K447),'Control Sample Data'!K447&lt;$B$1,'Control Sample Data'!K447&gt;0),'Control Sample Data'!K447,$B$1),"")</f>
        <v/>
      </c>
      <c r="X448" s="17" t="str">
        <f>IF(SUM('Control Sample Data'!L$3:L$98)&gt;10,IF(AND(ISNUMBER('Control Sample Data'!L447),'Control Sample Data'!L447&lt;$B$1,'Control Sample Data'!L447&gt;0),'Control Sample Data'!L447,$B$1),"")</f>
        <v/>
      </c>
      <c r="Y448" s="17" t="str">
        <f>IF(SUM('Control Sample Data'!M$3:M$98)&gt;10,IF(AND(ISNUMBER('Control Sample Data'!M447),'Control Sample Data'!M447&lt;$B$1,'Control Sample Data'!M447&gt;0),'Control Sample Data'!M447,$B$1),"")</f>
        <v/>
      </c>
      <c r="AT448" s="36" t="str">
        <f t="shared" si="282"/>
        <v/>
      </c>
      <c r="AU448" s="36" t="str">
        <f t="shared" si="283"/>
        <v/>
      </c>
      <c r="AV448" s="36" t="str">
        <f t="shared" si="284"/>
        <v/>
      </c>
      <c r="AW448" s="36" t="str">
        <f t="shared" si="285"/>
        <v/>
      </c>
      <c r="AX448" s="36" t="str">
        <f t="shared" si="286"/>
        <v/>
      </c>
      <c r="AY448" s="36" t="str">
        <f t="shared" si="287"/>
        <v/>
      </c>
      <c r="AZ448" s="36" t="str">
        <f t="shared" si="288"/>
        <v/>
      </c>
      <c r="BA448" s="36" t="str">
        <f t="shared" si="289"/>
        <v/>
      </c>
      <c r="BB448" s="36" t="str">
        <f t="shared" si="290"/>
        <v/>
      </c>
      <c r="BC448" s="36" t="str">
        <f t="shared" si="291"/>
        <v/>
      </c>
      <c r="BD448" s="36" t="str">
        <f t="shared" si="292"/>
        <v/>
      </c>
      <c r="BE448" s="36" t="str">
        <f t="shared" si="293"/>
        <v/>
      </c>
      <c r="BF448" s="36" t="str">
        <f t="shared" si="294"/>
        <v/>
      </c>
      <c r="BG448" s="36" t="str">
        <f t="shared" si="295"/>
        <v/>
      </c>
      <c r="BH448" s="36" t="str">
        <f t="shared" si="296"/>
        <v/>
      </c>
      <c r="BI448" s="36" t="str">
        <f t="shared" si="297"/>
        <v/>
      </c>
      <c r="BJ448" s="36" t="str">
        <f t="shared" si="298"/>
        <v/>
      </c>
      <c r="BK448" s="36" t="str">
        <f t="shared" si="299"/>
        <v/>
      </c>
      <c r="BL448" s="36" t="str">
        <f t="shared" si="300"/>
        <v/>
      </c>
      <c r="BM448" s="36" t="str">
        <f t="shared" si="301"/>
        <v/>
      </c>
      <c r="BN448" s="38" t="e">
        <f t="shared" si="260"/>
        <v>#DIV/0!</v>
      </c>
      <c r="BO448" s="38" t="e">
        <f t="shared" si="261"/>
        <v>#DIV/0!</v>
      </c>
      <c r="BP448" s="39" t="str">
        <f t="shared" si="262"/>
        <v/>
      </c>
      <c r="BQ448" s="39" t="str">
        <f t="shared" si="263"/>
        <v/>
      </c>
      <c r="BR448" s="39" t="str">
        <f t="shared" si="264"/>
        <v/>
      </c>
      <c r="BS448" s="39" t="str">
        <f t="shared" si="265"/>
        <v/>
      </c>
      <c r="BT448" s="39" t="str">
        <f t="shared" si="266"/>
        <v/>
      </c>
      <c r="BU448" s="39" t="str">
        <f t="shared" si="267"/>
        <v/>
      </c>
      <c r="BV448" s="39" t="str">
        <f t="shared" si="268"/>
        <v/>
      </c>
      <c r="BW448" s="39" t="str">
        <f t="shared" si="269"/>
        <v/>
      </c>
      <c r="BX448" s="39" t="str">
        <f t="shared" si="270"/>
        <v/>
      </c>
      <c r="BY448" s="39" t="str">
        <f t="shared" si="271"/>
        <v/>
      </c>
      <c r="BZ448" s="39" t="str">
        <f t="shared" si="272"/>
        <v/>
      </c>
      <c r="CA448" s="39" t="str">
        <f t="shared" si="273"/>
        <v/>
      </c>
      <c r="CB448" s="39" t="str">
        <f t="shared" si="274"/>
        <v/>
      </c>
      <c r="CC448" s="39" t="str">
        <f t="shared" si="275"/>
        <v/>
      </c>
      <c r="CD448" s="39" t="str">
        <f t="shared" si="276"/>
        <v/>
      </c>
      <c r="CE448" s="39" t="str">
        <f t="shared" si="277"/>
        <v/>
      </c>
      <c r="CF448" s="39" t="str">
        <f t="shared" si="278"/>
        <v/>
      </c>
      <c r="CG448" s="39" t="str">
        <f t="shared" si="279"/>
        <v/>
      </c>
      <c r="CH448" s="39" t="str">
        <f t="shared" si="280"/>
        <v/>
      </c>
      <c r="CI448" s="39" t="str">
        <f t="shared" si="281"/>
        <v/>
      </c>
    </row>
    <row r="449" spans="1:87">
      <c r="A449" s="18"/>
      <c r="B449" s="15" t="str">
        <f>'Gene Table'!E448</f>
        <v>mmu-miR-29c-3p</v>
      </c>
      <c r="C449" s="15" t="str">
        <f>'Gene Table'!B448</f>
        <v>C14</v>
      </c>
      <c r="D449" s="16" t="str">
        <f>IF(SUM('Test Sample Data'!D$3:D$98)&gt;10,IF(AND(ISNUMBER('Test Sample Data'!D448),'Test Sample Data'!D448&lt;$B$1,'Test Sample Data'!D448&gt;0),'Test Sample Data'!D448,$B$1),"")</f>
        <v/>
      </c>
      <c r="E449" s="17" t="str">
        <f>IF(SUM('Test Sample Data'!E$3:E$98)&gt;10,IF(AND(ISNUMBER('Test Sample Data'!E448),'Test Sample Data'!E448&lt;$B$1,'Test Sample Data'!E448&gt;0),'Test Sample Data'!E448,$B$1),"")</f>
        <v/>
      </c>
      <c r="F449" s="17" t="str">
        <f>IF(SUM('Test Sample Data'!F$3:F$98)&gt;10,IF(AND(ISNUMBER('Test Sample Data'!F448),'Test Sample Data'!F448&lt;$B$1,'Test Sample Data'!F448&gt;0),'Test Sample Data'!F448,$B$1),"")</f>
        <v/>
      </c>
      <c r="G449" s="17" t="str">
        <f>IF(SUM('Test Sample Data'!G$3:G$98)&gt;10,IF(AND(ISNUMBER('Test Sample Data'!G448),'Test Sample Data'!G448&lt;$B$1,'Test Sample Data'!G448&gt;0),'Test Sample Data'!G448,$B$1),"")</f>
        <v/>
      </c>
      <c r="H449" s="17" t="str">
        <f>IF(SUM('Test Sample Data'!H$3:H$98)&gt;10,IF(AND(ISNUMBER('Test Sample Data'!H448),'Test Sample Data'!H448&lt;$B$1,'Test Sample Data'!H448&gt;0),'Test Sample Data'!H448,$B$1),"")</f>
        <v/>
      </c>
      <c r="I449" s="17" t="str">
        <f>IF(SUM('Test Sample Data'!I$3:I$98)&gt;10,IF(AND(ISNUMBER('Test Sample Data'!I448),'Test Sample Data'!I448&lt;$B$1,'Test Sample Data'!I448&gt;0),'Test Sample Data'!I448,$B$1),"")</f>
        <v/>
      </c>
      <c r="J449" s="17" t="str">
        <f>IF(SUM('Test Sample Data'!J$3:J$98)&gt;10,IF(AND(ISNUMBER('Test Sample Data'!J448),'Test Sample Data'!J448&lt;$B$1,'Test Sample Data'!J448&gt;0),'Test Sample Data'!J448,$B$1),"")</f>
        <v/>
      </c>
      <c r="K449" s="17" t="str">
        <f>IF(SUM('Test Sample Data'!K$3:K$98)&gt;10,IF(AND(ISNUMBER('Test Sample Data'!K448),'Test Sample Data'!K448&lt;$B$1,'Test Sample Data'!K448&gt;0),'Test Sample Data'!K448,$B$1),"")</f>
        <v/>
      </c>
      <c r="L449" s="17" t="str">
        <f>IF(SUM('Test Sample Data'!L$3:L$98)&gt;10,IF(AND(ISNUMBER('Test Sample Data'!L448),'Test Sample Data'!L448&lt;$B$1,'Test Sample Data'!L448&gt;0),'Test Sample Data'!L448,$B$1),"")</f>
        <v/>
      </c>
      <c r="M449" s="17" t="str">
        <f>IF(SUM('Test Sample Data'!M$3:M$98)&gt;10,IF(AND(ISNUMBER('Test Sample Data'!M448),'Test Sample Data'!M448&lt;$B$1,'Test Sample Data'!M448&gt;0),'Test Sample Data'!M448,$B$1),"")</f>
        <v/>
      </c>
      <c r="N449" s="17" t="str">
        <f>'Gene Table'!E448</f>
        <v>mmu-miR-29c-3p</v>
      </c>
      <c r="O449" s="17" t="str">
        <f>'Gene Table'!B448</f>
        <v>C14</v>
      </c>
      <c r="P449" s="17" t="str">
        <f>IF(SUM('Control Sample Data'!D$3:D$98)&gt;10,IF(AND(ISNUMBER('Control Sample Data'!D448),'Control Sample Data'!D448&lt;$B$1,'Control Sample Data'!D448&gt;0),'Control Sample Data'!D448,$B$1),"")</f>
        <v/>
      </c>
      <c r="Q449" s="17" t="str">
        <f>IF(SUM('Control Sample Data'!E$3:E$98)&gt;10,IF(AND(ISNUMBER('Control Sample Data'!E448),'Control Sample Data'!E448&lt;$B$1,'Control Sample Data'!E448&gt;0),'Control Sample Data'!E448,$B$1),"")</f>
        <v/>
      </c>
      <c r="R449" s="17" t="str">
        <f>IF(SUM('Control Sample Data'!F$3:F$98)&gt;10,IF(AND(ISNUMBER('Control Sample Data'!F448),'Control Sample Data'!F448&lt;$B$1,'Control Sample Data'!F448&gt;0),'Control Sample Data'!F448,$B$1),"")</f>
        <v/>
      </c>
      <c r="S449" s="17" t="str">
        <f>IF(SUM('Control Sample Data'!G$3:G$98)&gt;10,IF(AND(ISNUMBER('Control Sample Data'!G448),'Control Sample Data'!G448&lt;$B$1,'Control Sample Data'!G448&gt;0),'Control Sample Data'!G448,$B$1),"")</f>
        <v/>
      </c>
      <c r="T449" s="17" t="str">
        <f>IF(SUM('Control Sample Data'!H$3:H$98)&gt;10,IF(AND(ISNUMBER('Control Sample Data'!H448),'Control Sample Data'!H448&lt;$B$1,'Control Sample Data'!H448&gt;0),'Control Sample Data'!H448,$B$1),"")</f>
        <v/>
      </c>
      <c r="U449" s="17" t="str">
        <f>IF(SUM('Control Sample Data'!I$3:I$98)&gt;10,IF(AND(ISNUMBER('Control Sample Data'!I448),'Control Sample Data'!I448&lt;$B$1,'Control Sample Data'!I448&gt;0),'Control Sample Data'!I448,$B$1),"")</f>
        <v/>
      </c>
      <c r="V449" s="17" t="str">
        <f>IF(SUM('Control Sample Data'!J$3:J$98)&gt;10,IF(AND(ISNUMBER('Control Sample Data'!J448),'Control Sample Data'!J448&lt;$B$1,'Control Sample Data'!J448&gt;0),'Control Sample Data'!J448,$B$1),"")</f>
        <v/>
      </c>
      <c r="W449" s="17" t="str">
        <f>IF(SUM('Control Sample Data'!K$3:K$98)&gt;10,IF(AND(ISNUMBER('Control Sample Data'!K448),'Control Sample Data'!K448&lt;$B$1,'Control Sample Data'!K448&gt;0),'Control Sample Data'!K448,$B$1),"")</f>
        <v/>
      </c>
      <c r="X449" s="17" t="str">
        <f>IF(SUM('Control Sample Data'!L$3:L$98)&gt;10,IF(AND(ISNUMBER('Control Sample Data'!L448),'Control Sample Data'!L448&lt;$B$1,'Control Sample Data'!L448&gt;0),'Control Sample Data'!L448,$B$1),"")</f>
        <v/>
      </c>
      <c r="Y449" s="17" t="str">
        <f>IF(SUM('Control Sample Data'!M$3:M$98)&gt;10,IF(AND(ISNUMBER('Control Sample Data'!M448),'Control Sample Data'!M448&lt;$B$1,'Control Sample Data'!M448&gt;0),'Control Sample Data'!M448,$B$1),"")</f>
        <v/>
      </c>
      <c r="AT449" s="36" t="str">
        <f t="shared" si="282"/>
        <v/>
      </c>
      <c r="AU449" s="36" t="str">
        <f t="shared" si="283"/>
        <v/>
      </c>
      <c r="AV449" s="36" t="str">
        <f t="shared" si="284"/>
        <v/>
      </c>
      <c r="AW449" s="36" t="str">
        <f t="shared" si="285"/>
        <v/>
      </c>
      <c r="AX449" s="36" t="str">
        <f t="shared" si="286"/>
        <v/>
      </c>
      <c r="AY449" s="36" t="str">
        <f t="shared" si="287"/>
        <v/>
      </c>
      <c r="AZ449" s="36" t="str">
        <f t="shared" si="288"/>
        <v/>
      </c>
      <c r="BA449" s="36" t="str">
        <f t="shared" si="289"/>
        <v/>
      </c>
      <c r="BB449" s="36" t="str">
        <f t="shared" si="290"/>
        <v/>
      </c>
      <c r="BC449" s="36" t="str">
        <f t="shared" si="291"/>
        <v/>
      </c>
      <c r="BD449" s="36" t="str">
        <f t="shared" si="292"/>
        <v/>
      </c>
      <c r="BE449" s="36" t="str">
        <f t="shared" si="293"/>
        <v/>
      </c>
      <c r="BF449" s="36" t="str">
        <f t="shared" si="294"/>
        <v/>
      </c>
      <c r="BG449" s="36" t="str">
        <f t="shared" si="295"/>
        <v/>
      </c>
      <c r="BH449" s="36" t="str">
        <f t="shared" si="296"/>
        <v/>
      </c>
      <c r="BI449" s="36" t="str">
        <f t="shared" si="297"/>
        <v/>
      </c>
      <c r="BJ449" s="36" t="str">
        <f t="shared" si="298"/>
        <v/>
      </c>
      <c r="BK449" s="36" t="str">
        <f t="shared" si="299"/>
        <v/>
      </c>
      <c r="BL449" s="36" t="str">
        <f t="shared" si="300"/>
        <v/>
      </c>
      <c r="BM449" s="36" t="str">
        <f t="shared" si="301"/>
        <v/>
      </c>
      <c r="BN449" s="38" t="e">
        <f t="shared" si="260"/>
        <v>#DIV/0!</v>
      </c>
      <c r="BO449" s="38" t="e">
        <f t="shared" si="261"/>
        <v>#DIV/0!</v>
      </c>
      <c r="BP449" s="39" t="str">
        <f t="shared" si="262"/>
        <v/>
      </c>
      <c r="BQ449" s="39" t="str">
        <f t="shared" si="263"/>
        <v/>
      </c>
      <c r="BR449" s="39" t="str">
        <f t="shared" si="264"/>
        <v/>
      </c>
      <c r="BS449" s="39" t="str">
        <f t="shared" si="265"/>
        <v/>
      </c>
      <c r="BT449" s="39" t="str">
        <f t="shared" si="266"/>
        <v/>
      </c>
      <c r="BU449" s="39" t="str">
        <f t="shared" si="267"/>
        <v/>
      </c>
      <c r="BV449" s="39" t="str">
        <f t="shared" si="268"/>
        <v/>
      </c>
      <c r="BW449" s="39" t="str">
        <f t="shared" si="269"/>
        <v/>
      </c>
      <c r="BX449" s="39" t="str">
        <f t="shared" si="270"/>
        <v/>
      </c>
      <c r="BY449" s="39" t="str">
        <f t="shared" si="271"/>
        <v/>
      </c>
      <c r="BZ449" s="39" t="str">
        <f t="shared" si="272"/>
        <v/>
      </c>
      <c r="CA449" s="39" t="str">
        <f t="shared" si="273"/>
        <v/>
      </c>
      <c r="CB449" s="39" t="str">
        <f t="shared" si="274"/>
        <v/>
      </c>
      <c r="CC449" s="39" t="str">
        <f t="shared" si="275"/>
        <v/>
      </c>
      <c r="CD449" s="39" t="str">
        <f t="shared" si="276"/>
        <v/>
      </c>
      <c r="CE449" s="39" t="str">
        <f t="shared" si="277"/>
        <v/>
      </c>
      <c r="CF449" s="39" t="str">
        <f t="shared" si="278"/>
        <v/>
      </c>
      <c r="CG449" s="39" t="str">
        <f t="shared" si="279"/>
        <v/>
      </c>
      <c r="CH449" s="39" t="str">
        <f t="shared" si="280"/>
        <v/>
      </c>
      <c r="CI449" s="39" t="str">
        <f t="shared" si="281"/>
        <v/>
      </c>
    </row>
    <row r="450" spans="1:87">
      <c r="A450" s="18"/>
      <c r="B450" s="15" t="str">
        <f>'Gene Table'!E449</f>
        <v>mmu-miR-1966</v>
      </c>
      <c r="C450" s="15" t="str">
        <f>'Gene Table'!B449</f>
        <v>C15</v>
      </c>
      <c r="D450" s="16" t="str">
        <f>IF(SUM('Test Sample Data'!D$3:D$98)&gt;10,IF(AND(ISNUMBER('Test Sample Data'!D449),'Test Sample Data'!D449&lt;$B$1,'Test Sample Data'!D449&gt;0),'Test Sample Data'!D449,$B$1),"")</f>
        <v/>
      </c>
      <c r="E450" s="17" t="str">
        <f>IF(SUM('Test Sample Data'!E$3:E$98)&gt;10,IF(AND(ISNUMBER('Test Sample Data'!E449),'Test Sample Data'!E449&lt;$B$1,'Test Sample Data'!E449&gt;0),'Test Sample Data'!E449,$B$1),"")</f>
        <v/>
      </c>
      <c r="F450" s="17" t="str">
        <f>IF(SUM('Test Sample Data'!F$3:F$98)&gt;10,IF(AND(ISNUMBER('Test Sample Data'!F449),'Test Sample Data'!F449&lt;$B$1,'Test Sample Data'!F449&gt;0),'Test Sample Data'!F449,$B$1),"")</f>
        <v/>
      </c>
      <c r="G450" s="17" t="str">
        <f>IF(SUM('Test Sample Data'!G$3:G$98)&gt;10,IF(AND(ISNUMBER('Test Sample Data'!G449),'Test Sample Data'!G449&lt;$B$1,'Test Sample Data'!G449&gt;0),'Test Sample Data'!G449,$B$1),"")</f>
        <v/>
      </c>
      <c r="H450" s="17" t="str">
        <f>IF(SUM('Test Sample Data'!H$3:H$98)&gt;10,IF(AND(ISNUMBER('Test Sample Data'!H449),'Test Sample Data'!H449&lt;$B$1,'Test Sample Data'!H449&gt;0),'Test Sample Data'!H449,$B$1),"")</f>
        <v/>
      </c>
      <c r="I450" s="17" t="str">
        <f>IF(SUM('Test Sample Data'!I$3:I$98)&gt;10,IF(AND(ISNUMBER('Test Sample Data'!I449),'Test Sample Data'!I449&lt;$B$1,'Test Sample Data'!I449&gt;0),'Test Sample Data'!I449,$B$1),"")</f>
        <v/>
      </c>
      <c r="J450" s="17" t="str">
        <f>IF(SUM('Test Sample Data'!J$3:J$98)&gt;10,IF(AND(ISNUMBER('Test Sample Data'!J449),'Test Sample Data'!J449&lt;$B$1,'Test Sample Data'!J449&gt;0),'Test Sample Data'!J449,$B$1),"")</f>
        <v/>
      </c>
      <c r="K450" s="17" t="str">
        <f>IF(SUM('Test Sample Data'!K$3:K$98)&gt;10,IF(AND(ISNUMBER('Test Sample Data'!K449),'Test Sample Data'!K449&lt;$B$1,'Test Sample Data'!K449&gt;0),'Test Sample Data'!K449,$B$1),"")</f>
        <v/>
      </c>
      <c r="L450" s="17" t="str">
        <f>IF(SUM('Test Sample Data'!L$3:L$98)&gt;10,IF(AND(ISNUMBER('Test Sample Data'!L449),'Test Sample Data'!L449&lt;$B$1,'Test Sample Data'!L449&gt;0),'Test Sample Data'!L449,$B$1),"")</f>
        <v/>
      </c>
      <c r="M450" s="17" t="str">
        <f>IF(SUM('Test Sample Data'!M$3:M$98)&gt;10,IF(AND(ISNUMBER('Test Sample Data'!M449),'Test Sample Data'!M449&lt;$B$1,'Test Sample Data'!M449&gt;0),'Test Sample Data'!M449,$B$1),"")</f>
        <v/>
      </c>
      <c r="N450" s="17" t="str">
        <f>'Gene Table'!E449</f>
        <v>mmu-miR-1966</v>
      </c>
      <c r="O450" s="17" t="str">
        <f>'Gene Table'!B449</f>
        <v>C15</v>
      </c>
      <c r="P450" s="17" t="str">
        <f>IF(SUM('Control Sample Data'!D$3:D$98)&gt;10,IF(AND(ISNUMBER('Control Sample Data'!D449),'Control Sample Data'!D449&lt;$B$1,'Control Sample Data'!D449&gt;0),'Control Sample Data'!D449,$B$1),"")</f>
        <v/>
      </c>
      <c r="Q450" s="17" t="str">
        <f>IF(SUM('Control Sample Data'!E$3:E$98)&gt;10,IF(AND(ISNUMBER('Control Sample Data'!E449),'Control Sample Data'!E449&lt;$B$1,'Control Sample Data'!E449&gt;0),'Control Sample Data'!E449,$B$1),"")</f>
        <v/>
      </c>
      <c r="R450" s="17" t="str">
        <f>IF(SUM('Control Sample Data'!F$3:F$98)&gt;10,IF(AND(ISNUMBER('Control Sample Data'!F449),'Control Sample Data'!F449&lt;$B$1,'Control Sample Data'!F449&gt;0),'Control Sample Data'!F449,$B$1),"")</f>
        <v/>
      </c>
      <c r="S450" s="17" t="str">
        <f>IF(SUM('Control Sample Data'!G$3:G$98)&gt;10,IF(AND(ISNUMBER('Control Sample Data'!G449),'Control Sample Data'!G449&lt;$B$1,'Control Sample Data'!G449&gt;0),'Control Sample Data'!G449,$B$1),"")</f>
        <v/>
      </c>
      <c r="T450" s="17" t="str">
        <f>IF(SUM('Control Sample Data'!H$3:H$98)&gt;10,IF(AND(ISNUMBER('Control Sample Data'!H449),'Control Sample Data'!H449&lt;$B$1,'Control Sample Data'!H449&gt;0),'Control Sample Data'!H449,$B$1),"")</f>
        <v/>
      </c>
      <c r="U450" s="17" t="str">
        <f>IF(SUM('Control Sample Data'!I$3:I$98)&gt;10,IF(AND(ISNUMBER('Control Sample Data'!I449),'Control Sample Data'!I449&lt;$B$1,'Control Sample Data'!I449&gt;0),'Control Sample Data'!I449,$B$1),"")</f>
        <v/>
      </c>
      <c r="V450" s="17" t="str">
        <f>IF(SUM('Control Sample Data'!J$3:J$98)&gt;10,IF(AND(ISNUMBER('Control Sample Data'!J449),'Control Sample Data'!J449&lt;$B$1,'Control Sample Data'!J449&gt;0),'Control Sample Data'!J449,$B$1),"")</f>
        <v/>
      </c>
      <c r="W450" s="17" t="str">
        <f>IF(SUM('Control Sample Data'!K$3:K$98)&gt;10,IF(AND(ISNUMBER('Control Sample Data'!K449),'Control Sample Data'!K449&lt;$B$1,'Control Sample Data'!K449&gt;0),'Control Sample Data'!K449,$B$1),"")</f>
        <v/>
      </c>
      <c r="X450" s="17" t="str">
        <f>IF(SUM('Control Sample Data'!L$3:L$98)&gt;10,IF(AND(ISNUMBER('Control Sample Data'!L449),'Control Sample Data'!L449&lt;$B$1,'Control Sample Data'!L449&gt;0),'Control Sample Data'!L449,$B$1),"")</f>
        <v/>
      </c>
      <c r="Y450" s="17" t="str">
        <f>IF(SUM('Control Sample Data'!M$3:M$98)&gt;10,IF(AND(ISNUMBER('Control Sample Data'!M449),'Control Sample Data'!M449&lt;$B$1,'Control Sample Data'!M449&gt;0),'Control Sample Data'!M449,$B$1),"")</f>
        <v/>
      </c>
      <c r="AT450" s="36" t="str">
        <f t="shared" si="282"/>
        <v/>
      </c>
      <c r="AU450" s="36" t="str">
        <f t="shared" si="283"/>
        <v/>
      </c>
      <c r="AV450" s="36" t="str">
        <f t="shared" si="284"/>
        <v/>
      </c>
      <c r="AW450" s="36" t="str">
        <f t="shared" si="285"/>
        <v/>
      </c>
      <c r="AX450" s="36" t="str">
        <f t="shared" si="286"/>
        <v/>
      </c>
      <c r="AY450" s="36" t="str">
        <f t="shared" si="287"/>
        <v/>
      </c>
      <c r="AZ450" s="36" t="str">
        <f t="shared" si="288"/>
        <v/>
      </c>
      <c r="BA450" s="36" t="str">
        <f t="shared" si="289"/>
        <v/>
      </c>
      <c r="BB450" s="36" t="str">
        <f t="shared" si="290"/>
        <v/>
      </c>
      <c r="BC450" s="36" t="str">
        <f t="shared" si="291"/>
        <v/>
      </c>
      <c r="BD450" s="36" t="str">
        <f t="shared" si="292"/>
        <v/>
      </c>
      <c r="BE450" s="36" t="str">
        <f t="shared" si="293"/>
        <v/>
      </c>
      <c r="BF450" s="36" t="str">
        <f t="shared" si="294"/>
        <v/>
      </c>
      <c r="BG450" s="36" t="str">
        <f t="shared" si="295"/>
        <v/>
      </c>
      <c r="BH450" s="36" t="str">
        <f t="shared" si="296"/>
        <v/>
      </c>
      <c r="BI450" s="36" t="str">
        <f t="shared" si="297"/>
        <v/>
      </c>
      <c r="BJ450" s="36" t="str">
        <f t="shared" si="298"/>
        <v/>
      </c>
      <c r="BK450" s="36" t="str">
        <f t="shared" si="299"/>
        <v/>
      </c>
      <c r="BL450" s="36" t="str">
        <f t="shared" si="300"/>
        <v/>
      </c>
      <c r="BM450" s="36" t="str">
        <f t="shared" si="301"/>
        <v/>
      </c>
      <c r="BN450" s="38" t="e">
        <f t="shared" si="260"/>
        <v>#DIV/0!</v>
      </c>
      <c r="BO450" s="38" t="e">
        <f t="shared" si="261"/>
        <v>#DIV/0!</v>
      </c>
      <c r="BP450" s="39" t="str">
        <f t="shared" si="262"/>
        <v/>
      </c>
      <c r="BQ450" s="39" t="str">
        <f t="shared" si="263"/>
        <v/>
      </c>
      <c r="BR450" s="39" t="str">
        <f t="shared" si="264"/>
        <v/>
      </c>
      <c r="BS450" s="39" t="str">
        <f t="shared" si="265"/>
        <v/>
      </c>
      <c r="BT450" s="39" t="str">
        <f t="shared" si="266"/>
        <v/>
      </c>
      <c r="BU450" s="39" t="str">
        <f t="shared" si="267"/>
        <v/>
      </c>
      <c r="BV450" s="39" t="str">
        <f t="shared" si="268"/>
        <v/>
      </c>
      <c r="BW450" s="39" t="str">
        <f t="shared" si="269"/>
        <v/>
      </c>
      <c r="BX450" s="39" t="str">
        <f t="shared" si="270"/>
        <v/>
      </c>
      <c r="BY450" s="39" t="str">
        <f t="shared" si="271"/>
        <v/>
      </c>
      <c r="BZ450" s="39" t="str">
        <f t="shared" si="272"/>
        <v/>
      </c>
      <c r="CA450" s="39" t="str">
        <f t="shared" si="273"/>
        <v/>
      </c>
      <c r="CB450" s="39" t="str">
        <f t="shared" si="274"/>
        <v/>
      </c>
      <c r="CC450" s="39" t="str">
        <f t="shared" si="275"/>
        <v/>
      </c>
      <c r="CD450" s="39" t="str">
        <f t="shared" si="276"/>
        <v/>
      </c>
      <c r="CE450" s="39" t="str">
        <f t="shared" si="277"/>
        <v/>
      </c>
      <c r="CF450" s="39" t="str">
        <f t="shared" si="278"/>
        <v/>
      </c>
      <c r="CG450" s="39" t="str">
        <f t="shared" si="279"/>
        <v/>
      </c>
      <c r="CH450" s="39" t="str">
        <f t="shared" si="280"/>
        <v/>
      </c>
      <c r="CI450" s="39" t="str">
        <f t="shared" si="281"/>
        <v/>
      </c>
    </row>
    <row r="451" spans="1:87">
      <c r="A451" s="18"/>
      <c r="B451" s="15" t="str">
        <f>'Gene Table'!E450</f>
        <v>mmu-miR-301a-3p</v>
      </c>
      <c r="C451" s="15" t="str">
        <f>'Gene Table'!B450</f>
        <v>C16</v>
      </c>
      <c r="D451" s="16" t="str">
        <f>IF(SUM('Test Sample Data'!D$3:D$98)&gt;10,IF(AND(ISNUMBER('Test Sample Data'!D450),'Test Sample Data'!D450&lt;$B$1,'Test Sample Data'!D450&gt;0),'Test Sample Data'!D450,$B$1),"")</f>
        <v/>
      </c>
      <c r="E451" s="17" t="str">
        <f>IF(SUM('Test Sample Data'!E$3:E$98)&gt;10,IF(AND(ISNUMBER('Test Sample Data'!E450),'Test Sample Data'!E450&lt;$B$1,'Test Sample Data'!E450&gt;0),'Test Sample Data'!E450,$B$1),"")</f>
        <v/>
      </c>
      <c r="F451" s="17" t="str">
        <f>IF(SUM('Test Sample Data'!F$3:F$98)&gt;10,IF(AND(ISNUMBER('Test Sample Data'!F450),'Test Sample Data'!F450&lt;$B$1,'Test Sample Data'!F450&gt;0),'Test Sample Data'!F450,$B$1),"")</f>
        <v/>
      </c>
      <c r="G451" s="17" t="str">
        <f>IF(SUM('Test Sample Data'!G$3:G$98)&gt;10,IF(AND(ISNUMBER('Test Sample Data'!G450),'Test Sample Data'!G450&lt;$B$1,'Test Sample Data'!G450&gt;0),'Test Sample Data'!G450,$B$1),"")</f>
        <v/>
      </c>
      <c r="H451" s="17" t="str">
        <f>IF(SUM('Test Sample Data'!H$3:H$98)&gt;10,IF(AND(ISNUMBER('Test Sample Data'!H450),'Test Sample Data'!H450&lt;$B$1,'Test Sample Data'!H450&gt;0),'Test Sample Data'!H450,$B$1),"")</f>
        <v/>
      </c>
      <c r="I451" s="17" t="str">
        <f>IF(SUM('Test Sample Data'!I$3:I$98)&gt;10,IF(AND(ISNUMBER('Test Sample Data'!I450),'Test Sample Data'!I450&lt;$B$1,'Test Sample Data'!I450&gt;0),'Test Sample Data'!I450,$B$1),"")</f>
        <v/>
      </c>
      <c r="J451" s="17" t="str">
        <f>IF(SUM('Test Sample Data'!J$3:J$98)&gt;10,IF(AND(ISNUMBER('Test Sample Data'!J450),'Test Sample Data'!J450&lt;$B$1,'Test Sample Data'!J450&gt;0),'Test Sample Data'!J450,$B$1),"")</f>
        <v/>
      </c>
      <c r="K451" s="17" t="str">
        <f>IF(SUM('Test Sample Data'!K$3:K$98)&gt;10,IF(AND(ISNUMBER('Test Sample Data'!K450),'Test Sample Data'!K450&lt;$B$1,'Test Sample Data'!K450&gt;0),'Test Sample Data'!K450,$B$1),"")</f>
        <v/>
      </c>
      <c r="L451" s="17" t="str">
        <f>IF(SUM('Test Sample Data'!L$3:L$98)&gt;10,IF(AND(ISNUMBER('Test Sample Data'!L450),'Test Sample Data'!L450&lt;$B$1,'Test Sample Data'!L450&gt;0),'Test Sample Data'!L450,$B$1),"")</f>
        <v/>
      </c>
      <c r="M451" s="17" t="str">
        <f>IF(SUM('Test Sample Data'!M$3:M$98)&gt;10,IF(AND(ISNUMBER('Test Sample Data'!M450),'Test Sample Data'!M450&lt;$B$1,'Test Sample Data'!M450&gt;0),'Test Sample Data'!M450,$B$1),"")</f>
        <v/>
      </c>
      <c r="N451" s="17" t="str">
        <f>'Gene Table'!E450</f>
        <v>mmu-miR-301a-3p</v>
      </c>
      <c r="O451" s="17" t="str">
        <f>'Gene Table'!B450</f>
        <v>C16</v>
      </c>
      <c r="P451" s="17" t="str">
        <f>IF(SUM('Control Sample Data'!D$3:D$98)&gt;10,IF(AND(ISNUMBER('Control Sample Data'!D450),'Control Sample Data'!D450&lt;$B$1,'Control Sample Data'!D450&gt;0),'Control Sample Data'!D450,$B$1),"")</f>
        <v/>
      </c>
      <c r="Q451" s="17" t="str">
        <f>IF(SUM('Control Sample Data'!E$3:E$98)&gt;10,IF(AND(ISNUMBER('Control Sample Data'!E450),'Control Sample Data'!E450&lt;$B$1,'Control Sample Data'!E450&gt;0),'Control Sample Data'!E450,$B$1),"")</f>
        <v/>
      </c>
      <c r="R451" s="17" t="str">
        <f>IF(SUM('Control Sample Data'!F$3:F$98)&gt;10,IF(AND(ISNUMBER('Control Sample Data'!F450),'Control Sample Data'!F450&lt;$B$1,'Control Sample Data'!F450&gt;0),'Control Sample Data'!F450,$B$1),"")</f>
        <v/>
      </c>
      <c r="S451" s="17" t="str">
        <f>IF(SUM('Control Sample Data'!G$3:G$98)&gt;10,IF(AND(ISNUMBER('Control Sample Data'!G450),'Control Sample Data'!G450&lt;$B$1,'Control Sample Data'!G450&gt;0),'Control Sample Data'!G450,$B$1),"")</f>
        <v/>
      </c>
      <c r="T451" s="17" t="str">
        <f>IF(SUM('Control Sample Data'!H$3:H$98)&gt;10,IF(AND(ISNUMBER('Control Sample Data'!H450),'Control Sample Data'!H450&lt;$B$1,'Control Sample Data'!H450&gt;0),'Control Sample Data'!H450,$B$1),"")</f>
        <v/>
      </c>
      <c r="U451" s="17" t="str">
        <f>IF(SUM('Control Sample Data'!I$3:I$98)&gt;10,IF(AND(ISNUMBER('Control Sample Data'!I450),'Control Sample Data'!I450&lt;$B$1,'Control Sample Data'!I450&gt;0),'Control Sample Data'!I450,$B$1),"")</f>
        <v/>
      </c>
      <c r="V451" s="17" t="str">
        <f>IF(SUM('Control Sample Data'!J$3:J$98)&gt;10,IF(AND(ISNUMBER('Control Sample Data'!J450),'Control Sample Data'!J450&lt;$B$1,'Control Sample Data'!J450&gt;0),'Control Sample Data'!J450,$B$1),"")</f>
        <v/>
      </c>
      <c r="W451" s="17" t="str">
        <f>IF(SUM('Control Sample Data'!K$3:K$98)&gt;10,IF(AND(ISNUMBER('Control Sample Data'!K450),'Control Sample Data'!K450&lt;$B$1,'Control Sample Data'!K450&gt;0),'Control Sample Data'!K450,$B$1),"")</f>
        <v/>
      </c>
      <c r="X451" s="17" t="str">
        <f>IF(SUM('Control Sample Data'!L$3:L$98)&gt;10,IF(AND(ISNUMBER('Control Sample Data'!L450),'Control Sample Data'!L450&lt;$B$1,'Control Sample Data'!L450&gt;0),'Control Sample Data'!L450,$B$1),"")</f>
        <v/>
      </c>
      <c r="Y451" s="17" t="str">
        <f>IF(SUM('Control Sample Data'!M$3:M$98)&gt;10,IF(AND(ISNUMBER('Control Sample Data'!M450),'Control Sample Data'!M450&lt;$B$1,'Control Sample Data'!M450&gt;0),'Control Sample Data'!M450,$B$1),"")</f>
        <v/>
      </c>
      <c r="AT451" s="36" t="str">
        <f t="shared" si="282"/>
        <v/>
      </c>
      <c r="AU451" s="36" t="str">
        <f t="shared" si="283"/>
        <v/>
      </c>
      <c r="AV451" s="36" t="str">
        <f t="shared" si="284"/>
        <v/>
      </c>
      <c r="AW451" s="36" t="str">
        <f t="shared" si="285"/>
        <v/>
      </c>
      <c r="AX451" s="36" t="str">
        <f t="shared" si="286"/>
        <v/>
      </c>
      <c r="AY451" s="36" t="str">
        <f t="shared" si="287"/>
        <v/>
      </c>
      <c r="AZ451" s="36" t="str">
        <f t="shared" si="288"/>
        <v/>
      </c>
      <c r="BA451" s="36" t="str">
        <f t="shared" si="289"/>
        <v/>
      </c>
      <c r="BB451" s="36" t="str">
        <f t="shared" si="290"/>
        <v/>
      </c>
      <c r="BC451" s="36" t="str">
        <f t="shared" si="291"/>
        <v/>
      </c>
      <c r="BD451" s="36" t="str">
        <f t="shared" si="292"/>
        <v/>
      </c>
      <c r="BE451" s="36" t="str">
        <f t="shared" si="293"/>
        <v/>
      </c>
      <c r="BF451" s="36" t="str">
        <f t="shared" si="294"/>
        <v/>
      </c>
      <c r="BG451" s="36" t="str">
        <f t="shared" si="295"/>
        <v/>
      </c>
      <c r="BH451" s="36" t="str">
        <f t="shared" si="296"/>
        <v/>
      </c>
      <c r="BI451" s="36" t="str">
        <f t="shared" si="297"/>
        <v/>
      </c>
      <c r="BJ451" s="36" t="str">
        <f t="shared" si="298"/>
        <v/>
      </c>
      <c r="BK451" s="36" t="str">
        <f t="shared" si="299"/>
        <v/>
      </c>
      <c r="BL451" s="36" t="str">
        <f t="shared" si="300"/>
        <v/>
      </c>
      <c r="BM451" s="36" t="str">
        <f t="shared" si="301"/>
        <v/>
      </c>
      <c r="BN451" s="38" t="e">
        <f t="shared" si="260"/>
        <v>#DIV/0!</v>
      </c>
      <c r="BO451" s="38" t="e">
        <f t="shared" si="261"/>
        <v>#DIV/0!</v>
      </c>
      <c r="BP451" s="39" t="str">
        <f t="shared" si="262"/>
        <v/>
      </c>
      <c r="BQ451" s="39" t="str">
        <f t="shared" si="263"/>
        <v/>
      </c>
      <c r="BR451" s="39" t="str">
        <f t="shared" si="264"/>
        <v/>
      </c>
      <c r="BS451" s="39" t="str">
        <f t="shared" si="265"/>
        <v/>
      </c>
      <c r="BT451" s="39" t="str">
        <f t="shared" si="266"/>
        <v/>
      </c>
      <c r="BU451" s="39" t="str">
        <f t="shared" si="267"/>
        <v/>
      </c>
      <c r="BV451" s="39" t="str">
        <f t="shared" si="268"/>
        <v/>
      </c>
      <c r="BW451" s="39" t="str">
        <f t="shared" si="269"/>
        <v/>
      </c>
      <c r="BX451" s="39" t="str">
        <f t="shared" si="270"/>
        <v/>
      </c>
      <c r="BY451" s="39" t="str">
        <f t="shared" si="271"/>
        <v/>
      </c>
      <c r="BZ451" s="39" t="str">
        <f t="shared" si="272"/>
        <v/>
      </c>
      <c r="CA451" s="39" t="str">
        <f t="shared" si="273"/>
        <v/>
      </c>
      <c r="CB451" s="39" t="str">
        <f t="shared" si="274"/>
        <v/>
      </c>
      <c r="CC451" s="39" t="str">
        <f t="shared" si="275"/>
        <v/>
      </c>
      <c r="CD451" s="39" t="str">
        <f t="shared" si="276"/>
        <v/>
      </c>
      <c r="CE451" s="39" t="str">
        <f t="shared" si="277"/>
        <v/>
      </c>
      <c r="CF451" s="39" t="str">
        <f t="shared" si="278"/>
        <v/>
      </c>
      <c r="CG451" s="39" t="str">
        <f t="shared" si="279"/>
        <v/>
      </c>
      <c r="CH451" s="39" t="str">
        <f t="shared" si="280"/>
        <v/>
      </c>
      <c r="CI451" s="39" t="str">
        <f t="shared" si="281"/>
        <v/>
      </c>
    </row>
    <row r="452" spans="1:87">
      <c r="A452" s="18"/>
      <c r="B452" s="15" t="str">
        <f>'Gene Table'!E451</f>
        <v>mmu-miR-1968-5p</v>
      </c>
      <c r="C452" s="15" t="str">
        <f>'Gene Table'!B451</f>
        <v>C17</v>
      </c>
      <c r="D452" s="16" t="str">
        <f>IF(SUM('Test Sample Data'!D$3:D$98)&gt;10,IF(AND(ISNUMBER('Test Sample Data'!D451),'Test Sample Data'!D451&lt;$B$1,'Test Sample Data'!D451&gt;0),'Test Sample Data'!D451,$B$1),"")</f>
        <v/>
      </c>
      <c r="E452" s="17" t="str">
        <f>IF(SUM('Test Sample Data'!E$3:E$98)&gt;10,IF(AND(ISNUMBER('Test Sample Data'!E451),'Test Sample Data'!E451&lt;$B$1,'Test Sample Data'!E451&gt;0),'Test Sample Data'!E451,$B$1),"")</f>
        <v/>
      </c>
      <c r="F452" s="17" t="str">
        <f>IF(SUM('Test Sample Data'!F$3:F$98)&gt;10,IF(AND(ISNUMBER('Test Sample Data'!F451),'Test Sample Data'!F451&lt;$B$1,'Test Sample Data'!F451&gt;0),'Test Sample Data'!F451,$B$1),"")</f>
        <v/>
      </c>
      <c r="G452" s="17" t="str">
        <f>IF(SUM('Test Sample Data'!G$3:G$98)&gt;10,IF(AND(ISNUMBER('Test Sample Data'!G451),'Test Sample Data'!G451&lt;$B$1,'Test Sample Data'!G451&gt;0),'Test Sample Data'!G451,$B$1),"")</f>
        <v/>
      </c>
      <c r="H452" s="17" t="str">
        <f>IF(SUM('Test Sample Data'!H$3:H$98)&gt;10,IF(AND(ISNUMBER('Test Sample Data'!H451),'Test Sample Data'!H451&lt;$B$1,'Test Sample Data'!H451&gt;0),'Test Sample Data'!H451,$B$1),"")</f>
        <v/>
      </c>
      <c r="I452" s="17" t="str">
        <f>IF(SUM('Test Sample Data'!I$3:I$98)&gt;10,IF(AND(ISNUMBER('Test Sample Data'!I451),'Test Sample Data'!I451&lt;$B$1,'Test Sample Data'!I451&gt;0),'Test Sample Data'!I451,$B$1),"")</f>
        <v/>
      </c>
      <c r="J452" s="17" t="str">
        <f>IF(SUM('Test Sample Data'!J$3:J$98)&gt;10,IF(AND(ISNUMBER('Test Sample Data'!J451),'Test Sample Data'!J451&lt;$B$1,'Test Sample Data'!J451&gt;0),'Test Sample Data'!J451,$B$1),"")</f>
        <v/>
      </c>
      <c r="K452" s="17" t="str">
        <f>IF(SUM('Test Sample Data'!K$3:K$98)&gt;10,IF(AND(ISNUMBER('Test Sample Data'!K451),'Test Sample Data'!K451&lt;$B$1,'Test Sample Data'!K451&gt;0),'Test Sample Data'!K451,$B$1),"")</f>
        <v/>
      </c>
      <c r="L452" s="17" t="str">
        <f>IF(SUM('Test Sample Data'!L$3:L$98)&gt;10,IF(AND(ISNUMBER('Test Sample Data'!L451),'Test Sample Data'!L451&lt;$B$1,'Test Sample Data'!L451&gt;0),'Test Sample Data'!L451,$B$1),"")</f>
        <v/>
      </c>
      <c r="M452" s="17" t="str">
        <f>IF(SUM('Test Sample Data'!M$3:M$98)&gt;10,IF(AND(ISNUMBER('Test Sample Data'!M451),'Test Sample Data'!M451&lt;$B$1,'Test Sample Data'!M451&gt;0),'Test Sample Data'!M451,$B$1),"")</f>
        <v/>
      </c>
      <c r="N452" s="17" t="str">
        <f>'Gene Table'!E451</f>
        <v>mmu-miR-1968-5p</v>
      </c>
      <c r="O452" s="17" t="str">
        <f>'Gene Table'!B451</f>
        <v>C17</v>
      </c>
      <c r="P452" s="17" t="str">
        <f>IF(SUM('Control Sample Data'!D$3:D$98)&gt;10,IF(AND(ISNUMBER('Control Sample Data'!D451),'Control Sample Data'!D451&lt;$B$1,'Control Sample Data'!D451&gt;0),'Control Sample Data'!D451,$B$1),"")</f>
        <v/>
      </c>
      <c r="Q452" s="17" t="str">
        <f>IF(SUM('Control Sample Data'!E$3:E$98)&gt;10,IF(AND(ISNUMBER('Control Sample Data'!E451),'Control Sample Data'!E451&lt;$B$1,'Control Sample Data'!E451&gt;0),'Control Sample Data'!E451,$B$1),"")</f>
        <v/>
      </c>
      <c r="R452" s="17" t="str">
        <f>IF(SUM('Control Sample Data'!F$3:F$98)&gt;10,IF(AND(ISNUMBER('Control Sample Data'!F451),'Control Sample Data'!F451&lt;$B$1,'Control Sample Data'!F451&gt;0),'Control Sample Data'!F451,$B$1),"")</f>
        <v/>
      </c>
      <c r="S452" s="17" t="str">
        <f>IF(SUM('Control Sample Data'!G$3:G$98)&gt;10,IF(AND(ISNUMBER('Control Sample Data'!G451),'Control Sample Data'!G451&lt;$B$1,'Control Sample Data'!G451&gt;0),'Control Sample Data'!G451,$B$1),"")</f>
        <v/>
      </c>
      <c r="T452" s="17" t="str">
        <f>IF(SUM('Control Sample Data'!H$3:H$98)&gt;10,IF(AND(ISNUMBER('Control Sample Data'!H451),'Control Sample Data'!H451&lt;$B$1,'Control Sample Data'!H451&gt;0),'Control Sample Data'!H451,$B$1),"")</f>
        <v/>
      </c>
      <c r="U452" s="17" t="str">
        <f>IF(SUM('Control Sample Data'!I$3:I$98)&gt;10,IF(AND(ISNUMBER('Control Sample Data'!I451),'Control Sample Data'!I451&lt;$B$1,'Control Sample Data'!I451&gt;0),'Control Sample Data'!I451,$B$1),"")</f>
        <v/>
      </c>
      <c r="V452" s="17" t="str">
        <f>IF(SUM('Control Sample Data'!J$3:J$98)&gt;10,IF(AND(ISNUMBER('Control Sample Data'!J451),'Control Sample Data'!J451&lt;$B$1,'Control Sample Data'!J451&gt;0),'Control Sample Data'!J451,$B$1),"")</f>
        <v/>
      </c>
      <c r="W452" s="17" t="str">
        <f>IF(SUM('Control Sample Data'!K$3:K$98)&gt;10,IF(AND(ISNUMBER('Control Sample Data'!K451),'Control Sample Data'!K451&lt;$B$1,'Control Sample Data'!K451&gt;0),'Control Sample Data'!K451,$B$1),"")</f>
        <v/>
      </c>
      <c r="X452" s="17" t="str">
        <f>IF(SUM('Control Sample Data'!L$3:L$98)&gt;10,IF(AND(ISNUMBER('Control Sample Data'!L451),'Control Sample Data'!L451&lt;$B$1,'Control Sample Data'!L451&gt;0),'Control Sample Data'!L451,$B$1),"")</f>
        <v/>
      </c>
      <c r="Y452" s="17" t="str">
        <f>IF(SUM('Control Sample Data'!M$3:M$98)&gt;10,IF(AND(ISNUMBER('Control Sample Data'!M451),'Control Sample Data'!M451&lt;$B$1,'Control Sample Data'!M451&gt;0),'Control Sample Data'!M451,$B$1),"")</f>
        <v/>
      </c>
      <c r="AT452" s="36" t="str">
        <f t="shared" si="282"/>
        <v/>
      </c>
      <c r="AU452" s="36" t="str">
        <f t="shared" si="283"/>
        <v/>
      </c>
      <c r="AV452" s="36" t="str">
        <f t="shared" si="284"/>
        <v/>
      </c>
      <c r="AW452" s="36" t="str">
        <f t="shared" si="285"/>
        <v/>
      </c>
      <c r="AX452" s="36" t="str">
        <f t="shared" si="286"/>
        <v/>
      </c>
      <c r="AY452" s="36" t="str">
        <f t="shared" si="287"/>
        <v/>
      </c>
      <c r="AZ452" s="36" t="str">
        <f t="shared" si="288"/>
        <v/>
      </c>
      <c r="BA452" s="36" t="str">
        <f t="shared" si="289"/>
        <v/>
      </c>
      <c r="BB452" s="36" t="str">
        <f t="shared" si="290"/>
        <v/>
      </c>
      <c r="BC452" s="36" t="str">
        <f t="shared" si="291"/>
        <v/>
      </c>
      <c r="BD452" s="36" t="str">
        <f t="shared" si="292"/>
        <v/>
      </c>
      <c r="BE452" s="36" t="str">
        <f t="shared" si="293"/>
        <v/>
      </c>
      <c r="BF452" s="36" t="str">
        <f t="shared" si="294"/>
        <v/>
      </c>
      <c r="BG452" s="36" t="str">
        <f t="shared" si="295"/>
        <v/>
      </c>
      <c r="BH452" s="36" t="str">
        <f t="shared" si="296"/>
        <v/>
      </c>
      <c r="BI452" s="36" t="str">
        <f t="shared" si="297"/>
        <v/>
      </c>
      <c r="BJ452" s="36" t="str">
        <f t="shared" si="298"/>
        <v/>
      </c>
      <c r="BK452" s="36" t="str">
        <f t="shared" si="299"/>
        <v/>
      </c>
      <c r="BL452" s="36" t="str">
        <f t="shared" si="300"/>
        <v/>
      </c>
      <c r="BM452" s="36" t="str">
        <f t="shared" si="301"/>
        <v/>
      </c>
      <c r="BN452" s="38" t="e">
        <f t="shared" ref="BN452:BN515" si="303">AVERAGE(AT452:BC452)</f>
        <v>#DIV/0!</v>
      </c>
      <c r="BO452" s="38" t="e">
        <f t="shared" ref="BO452:BO515" si="304">AVERAGE(BD452:BM452)</f>
        <v>#DIV/0!</v>
      </c>
      <c r="BP452" s="39" t="str">
        <f t="shared" ref="BP452:BP515" si="305">IF(ISNUMBER(AT452),POWER(2,-AT452),"")</f>
        <v/>
      </c>
      <c r="BQ452" s="39" t="str">
        <f t="shared" ref="BQ452:BQ515" si="306">IF(ISNUMBER(AU452),POWER(2,-AU452),"")</f>
        <v/>
      </c>
      <c r="BR452" s="39" t="str">
        <f t="shared" ref="BR452:BR515" si="307">IF(ISNUMBER(AV452),POWER(2,-AV452),"")</f>
        <v/>
      </c>
      <c r="BS452" s="39" t="str">
        <f t="shared" ref="BS452:BS515" si="308">IF(ISNUMBER(AW452),POWER(2,-AW452),"")</f>
        <v/>
      </c>
      <c r="BT452" s="39" t="str">
        <f t="shared" ref="BT452:BT515" si="309">IF(ISNUMBER(AX452),POWER(2,-AX452),"")</f>
        <v/>
      </c>
      <c r="BU452" s="39" t="str">
        <f t="shared" ref="BU452:BU515" si="310">IF(ISNUMBER(AY452),POWER(2,-AY452),"")</f>
        <v/>
      </c>
      <c r="BV452" s="39" t="str">
        <f t="shared" ref="BV452:BV515" si="311">IF(ISNUMBER(AZ452),POWER(2,-AZ452),"")</f>
        <v/>
      </c>
      <c r="BW452" s="39" t="str">
        <f t="shared" ref="BW452:BW515" si="312">IF(ISNUMBER(BA452),POWER(2,-BA452),"")</f>
        <v/>
      </c>
      <c r="BX452" s="39" t="str">
        <f t="shared" ref="BX452:BX515" si="313">IF(ISNUMBER(BB452),POWER(2,-BB452),"")</f>
        <v/>
      </c>
      <c r="BY452" s="39" t="str">
        <f t="shared" ref="BY452:BY515" si="314">IF(ISNUMBER(BC452),POWER(2,-BC452),"")</f>
        <v/>
      </c>
      <c r="BZ452" s="39" t="str">
        <f t="shared" ref="BZ452:BZ515" si="315">IF(ISNUMBER(BD452),POWER(2,-BD452),"")</f>
        <v/>
      </c>
      <c r="CA452" s="39" t="str">
        <f t="shared" ref="CA452:CA515" si="316">IF(ISNUMBER(BE452),POWER(2,-BE452),"")</f>
        <v/>
      </c>
      <c r="CB452" s="39" t="str">
        <f t="shared" ref="CB452:CB515" si="317">IF(ISNUMBER(BF452),POWER(2,-BF452),"")</f>
        <v/>
      </c>
      <c r="CC452" s="39" t="str">
        <f t="shared" ref="CC452:CC515" si="318">IF(ISNUMBER(BG452),POWER(2,-BG452),"")</f>
        <v/>
      </c>
      <c r="CD452" s="39" t="str">
        <f t="shared" ref="CD452:CD515" si="319">IF(ISNUMBER(BH452),POWER(2,-BH452),"")</f>
        <v/>
      </c>
      <c r="CE452" s="39" t="str">
        <f t="shared" ref="CE452:CE515" si="320">IF(ISNUMBER(BI452),POWER(2,-BI452),"")</f>
        <v/>
      </c>
      <c r="CF452" s="39" t="str">
        <f t="shared" ref="CF452:CF515" si="321">IF(ISNUMBER(BJ452),POWER(2,-BJ452),"")</f>
        <v/>
      </c>
      <c r="CG452" s="39" t="str">
        <f t="shared" ref="CG452:CG515" si="322">IF(ISNUMBER(BK452),POWER(2,-BK452),"")</f>
        <v/>
      </c>
      <c r="CH452" s="39" t="str">
        <f t="shared" ref="CH452:CH515" si="323">IF(ISNUMBER(BL452),POWER(2,-BL452),"")</f>
        <v/>
      </c>
      <c r="CI452" s="39" t="str">
        <f t="shared" ref="CI452:CI515" si="324">IF(ISNUMBER(BM452),POWER(2,-BM452),"")</f>
        <v/>
      </c>
    </row>
    <row r="453" spans="1:87">
      <c r="A453" s="18"/>
      <c r="B453" s="15" t="str">
        <f>'Gene Table'!E452</f>
        <v>mmu-miR-30a-5p</v>
      </c>
      <c r="C453" s="15" t="str">
        <f>'Gene Table'!B452</f>
        <v>C18</v>
      </c>
      <c r="D453" s="16" t="str">
        <f>IF(SUM('Test Sample Data'!D$3:D$98)&gt;10,IF(AND(ISNUMBER('Test Sample Data'!D452),'Test Sample Data'!D452&lt;$B$1,'Test Sample Data'!D452&gt;0),'Test Sample Data'!D452,$B$1),"")</f>
        <v/>
      </c>
      <c r="E453" s="17" t="str">
        <f>IF(SUM('Test Sample Data'!E$3:E$98)&gt;10,IF(AND(ISNUMBER('Test Sample Data'!E452),'Test Sample Data'!E452&lt;$B$1,'Test Sample Data'!E452&gt;0),'Test Sample Data'!E452,$B$1),"")</f>
        <v/>
      </c>
      <c r="F453" s="17" t="str">
        <f>IF(SUM('Test Sample Data'!F$3:F$98)&gt;10,IF(AND(ISNUMBER('Test Sample Data'!F452),'Test Sample Data'!F452&lt;$B$1,'Test Sample Data'!F452&gt;0),'Test Sample Data'!F452,$B$1),"")</f>
        <v/>
      </c>
      <c r="G453" s="17" t="str">
        <f>IF(SUM('Test Sample Data'!G$3:G$98)&gt;10,IF(AND(ISNUMBER('Test Sample Data'!G452),'Test Sample Data'!G452&lt;$B$1,'Test Sample Data'!G452&gt;0),'Test Sample Data'!G452,$B$1),"")</f>
        <v/>
      </c>
      <c r="H453" s="17" t="str">
        <f>IF(SUM('Test Sample Data'!H$3:H$98)&gt;10,IF(AND(ISNUMBER('Test Sample Data'!H452),'Test Sample Data'!H452&lt;$B$1,'Test Sample Data'!H452&gt;0),'Test Sample Data'!H452,$B$1),"")</f>
        <v/>
      </c>
      <c r="I453" s="17" t="str">
        <f>IF(SUM('Test Sample Data'!I$3:I$98)&gt;10,IF(AND(ISNUMBER('Test Sample Data'!I452),'Test Sample Data'!I452&lt;$B$1,'Test Sample Data'!I452&gt;0),'Test Sample Data'!I452,$B$1),"")</f>
        <v/>
      </c>
      <c r="J453" s="17" t="str">
        <f>IF(SUM('Test Sample Data'!J$3:J$98)&gt;10,IF(AND(ISNUMBER('Test Sample Data'!J452),'Test Sample Data'!J452&lt;$B$1,'Test Sample Data'!J452&gt;0),'Test Sample Data'!J452,$B$1),"")</f>
        <v/>
      </c>
      <c r="K453" s="17" t="str">
        <f>IF(SUM('Test Sample Data'!K$3:K$98)&gt;10,IF(AND(ISNUMBER('Test Sample Data'!K452),'Test Sample Data'!K452&lt;$B$1,'Test Sample Data'!K452&gt;0),'Test Sample Data'!K452,$B$1),"")</f>
        <v/>
      </c>
      <c r="L453" s="17" t="str">
        <f>IF(SUM('Test Sample Data'!L$3:L$98)&gt;10,IF(AND(ISNUMBER('Test Sample Data'!L452),'Test Sample Data'!L452&lt;$B$1,'Test Sample Data'!L452&gt;0),'Test Sample Data'!L452,$B$1),"")</f>
        <v/>
      </c>
      <c r="M453" s="17" t="str">
        <f>IF(SUM('Test Sample Data'!M$3:M$98)&gt;10,IF(AND(ISNUMBER('Test Sample Data'!M452),'Test Sample Data'!M452&lt;$B$1,'Test Sample Data'!M452&gt;0),'Test Sample Data'!M452,$B$1),"")</f>
        <v/>
      </c>
      <c r="N453" s="17" t="str">
        <f>'Gene Table'!E452</f>
        <v>mmu-miR-30a-5p</v>
      </c>
      <c r="O453" s="17" t="str">
        <f>'Gene Table'!B452</f>
        <v>C18</v>
      </c>
      <c r="P453" s="17" t="str">
        <f>IF(SUM('Control Sample Data'!D$3:D$98)&gt;10,IF(AND(ISNUMBER('Control Sample Data'!D452),'Control Sample Data'!D452&lt;$B$1,'Control Sample Data'!D452&gt;0),'Control Sample Data'!D452,$B$1),"")</f>
        <v/>
      </c>
      <c r="Q453" s="17" t="str">
        <f>IF(SUM('Control Sample Data'!E$3:E$98)&gt;10,IF(AND(ISNUMBER('Control Sample Data'!E452),'Control Sample Data'!E452&lt;$B$1,'Control Sample Data'!E452&gt;0),'Control Sample Data'!E452,$B$1),"")</f>
        <v/>
      </c>
      <c r="R453" s="17" t="str">
        <f>IF(SUM('Control Sample Data'!F$3:F$98)&gt;10,IF(AND(ISNUMBER('Control Sample Data'!F452),'Control Sample Data'!F452&lt;$B$1,'Control Sample Data'!F452&gt;0),'Control Sample Data'!F452,$B$1),"")</f>
        <v/>
      </c>
      <c r="S453" s="17" t="str">
        <f>IF(SUM('Control Sample Data'!G$3:G$98)&gt;10,IF(AND(ISNUMBER('Control Sample Data'!G452),'Control Sample Data'!G452&lt;$B$1,'Control Sample Data'!G452&gt;0),'Control Sample Data'!G452,$B$1),"")</f>
        <v/>
      </c>
      <c r="T453" s="17" t="str">
        <f>IF(SUM('Control Sample Data'!H$3:H$98)&gt;10,IF(AND(ISNUMBER('Control Sample Data'!H452),'Control Sample Data'!H452&lt;$B$1,'Control Sample Data'!H452&gt;0),'Control Sample Data'!H452,$B$1),"")</f>
        <v/>
      </c>
      <c r="U453" s="17" t="str">
        <f>IF(SUM('Control Sample Data'!I$3:I$98)&gt;10,IF(AND(ISNUMBER('Control Sample Data'!I452),'Control Sample Data'!I452&lt;$B$1,'Control Sample Data'!I452&gt;0),'Control Sample Data'!I452,$B$1),"")</f>
        <v/>
      </c>
      <c r="V453" s="17" t="str">
        <f>IF(SUM('Control Sample Data'!J$3:J$98)&gt;10,IF(AND(ISNUMBER('Control Sample Data'!J452),'Control Sample Data'!J452&lt;$B$1,'Control Sample Data'!J452&gt;0),'Control Sample Data'!J452,$B$1),"")</f>
        <v/>
      </c>
      <c r="W453" s="17" t="str">
        <f>IF(SUM('Control Sample Data'!K$3:K$98)&gt;10,IF(AND(ISNUMBER('Control Sample Data'!K452),'Control Sample Data'!K452&lt;$B$1,'Control Sample Data'!K452&gt;0),'Control Sample Data'!K452,$B$1),"")</f>
        <v/>
      </c>
      <c r="X453" s="17" t="str">
        <f>IF(SUM('Control Sample Data'!L$3:L$98)&gt;10,IF(AND(ISNUMBER('Control Sample Data'!L452),'Control Sample Data'!L452&lt;$B$1,'Control Sample Data'!L452&gt;0),'Control Sample Data'!L452,$B$1),"")</f>
        <v/>
      </c>
      <c r="Y453" s="17" t="str">
        <f>IF(SUM('Control Sample Data'!M$3:M$98)&gt;10,IF(AND(ISNUMBER('Control Sample Data'!M452),'Control Sample Data'!M452&lt;$B$1,'Control Sample Data'!M452&gt;0),'Control Sample Data'!M452,$B$1),"")</f>
        <v/>
      </c>
      <c r="AT453" s="36" t="str">
        <f t="shared" ref="AT453:AT516" si="325">IF(ISERROR(D453-Z$410),"",D453-Z$410)</f>
        <v/>
      </c>
      <c r="AU453" s="36" t="str">
        <f t="shared" ref="AU453:AU516" si="326">IF(ISERROR(E453-AA$410),"",E453-AA$410)</f>
        <v/>
      </c>
      <c r="AV453" s="36" t="str">
        <f t="shared" ref="AV453:AV516" si="327">IF(ISERROR(F453-AB$410),"",F453-AB$410)</f>
        <v/>
      </c>
      <c r="AW453" s="36" t="str">
        <f t="shared" ref="AW453:AW516" si="328">IF(ISERROR(G453-AC$410),"",G453-AC$410)</f>
        <v/>
      </c>
      <c r="AX453" s="36" t="str">
        <f t="shared" ref="AX453:AX516" si="329">IF(ISERROR(H453-AD$410),"",H453-AD$410)</f>
        <v/>
      </c>
      <c r="AY453" s="36" t="str">
        <f t="shared" ref="AY453:AY516" si="330">IF(ISERROR(I453-AE$410),"",I453-AE$410)</f>
        <v/>
      </c>
      <c r="AZ453" s="36" t="str">
        <f t="shared" ref="AZ453:AZ516" si="331">IF(ISERROR(J453-AF$410),"",J453-AF$410)</f>
        <v/>
      </c>
      <c r="BA453" s="36" t="str">
        <f t="shared" ref="BA453:BA516" si="332">IF(ISERROR(K453-AG$410),"",K453-AG$410)</f>
        <v/>
      </c>
      <c r="BB453" s="36" t="str">
        <f t="shared" ref="BB453:BB516" si="333">IF(ISERROR(L453-AH$410),"",L453-AH$410)</f>
        <v/>
      </c>
      <c r="BC453" s="36" t="str">
        <f t="shared" ref="BC453:BC516" si="334">IF(ISERROR(M453-AI$410),"",M453-AI$410)</f>
        <v/>
      </c>
      <c r="BD453" s="36" t="str">
        <f t="shared" ref="BD453:BD516" si="335">IF(ISERROR(P453-AJ$410),"",P453-AJ$410)</f>
        <v/>
      </c>
      <c r="BE453" s="36" t="str">
        <f t="shared" ref="BE453:BE516" si="336">IF(ISERROR(Q453-AK$410),"",Q453-AK$410)</f>
        <v/>
      </c>
      <c r="BF453" s="36" t="str">
        <f t="shared" ref="BF453:BF516" si="337">IF(ISERROR(R453-AL$410),"",R453-AL$410)</f>
        <v/>
      </c>
      <c r="BG453" s="36" t="str">
        <f t="shared" ref="BG453:BG516" si="338">IF(ISERROR(S453-AM$410),"",S453-AM$410)</f>
        <v/>
      </c>
      <c r="BH453" s="36" t="str">
        <f t="shared" ref="BH453:BH516" si="339">IF(ISERROR(T453-AN$410),"",T453-AN$410)</f>
        <v/>
      </c>
      <c r="BI453" s="36" t="str">
        <f t="shared" ref="BI453:BI516" si="340">IF(ISERROR(U453-AO$410),"",U453-AO$410)</f>
        <v/>
      </c>
      <c r="BJ453" s="36" t="str">
        <f t="shared" ref="BJ453:BJ516" si="341">IF(ISERROR(V453-AP$410),"",V453-AP$410)</f>
        <v/>
      </c>
      <c r="BK453" s="36" t="str">
        <f t="shared" ref="BK453:BK516" si="342">IF(ISERROR(W453-AQ$410),"",W453-AQ$410)</f>
        <v/>
      </c>
      <c r="BL453" s="36" t="str">
        <f t="shared" ref="BL453:BL516" si="343">IF(ISERROR(X453-AR$410),"",X453-AR$410)</f>
        <v/>
      </c>
      <c r="BM453" s="36" t="str">
        <f t="shared" ref="BM453:BM516" si="344">IF(ISERROR(Y453-AS$410),"",Y453-AS$410)</f>
        <v/>
      </c>
      <c r="BN453" s="38" t="e">
        <f t="shared" si="303"/>
        <v>#DIV/0!</v>
      </c>
      <c r="BO453" s="38" t="e">
        <f t="shared" si="304"/>
        <v>#DIV/0!</v>
      </c>
      <c r="BP453" s="39" t="str">
        <f t="shared" si="305"/>
        <v/>
      </c>
      <c r="BQ453" s="39" t="str">
        <f t="shared" si="306"/>
        <v/>
      </c>
      <c r="BR453" s="39" t="str">
        <f t="shared" si="307"/>
        <v/>
      </c>
      <c r="BS453" s="39" t="str">
        <f t="shared" si="308"/>
        <v/>
      </c>
      <c r="BT453" s="39" t="str">
        <f t="shared" si="309"/>
        <v/>
      </c>
      <c r="BU453" s="39" t="str">
        <f t="shared" si="310"/>
        <v/>
      </c>
      <c r="BV453" s="39" t="str">
        <f t="shared" si="311"/>
        <v/>
      </c>
      <c r="BW453" s="39" t="str">
        <f t="shared" si="312"/>
        <v/>
      </c>
      <c r="BX453" s="39" t="str">
        <f t="shared" si="313"/>
        <v/>
      </c>
      <c r="BY453" s="39" t="str">
        <f t="shared" si="314"/>
        <v/>
      </c>
      <c r="BZ453" s="39" t="str">
        <f t="shared" si="315"/>
        <v/>
      </c>
      <c r="CA453" s="39" t="str">
        <f t="shared" si="316"/>
        <v/>
      </c>
      <c r="CB453" s="39" t="str">
        <f t="shared" si="317"/>
        <v/>
      </c>
      <c r="CC453" s="39" t="str">
        <f t="shared" si="318"/>
        <v/>
      </c>
      <c r="CD453" s="39" t="str">
        <f t="shared" si="319"/>
        <v/>
      </c>
      <c r="CE453" s="39" t="str">
        <f t="shared" si="320"/>
        <v/>
      </c>
      <c r="CF453" s="39" t="str">
        <f t="shared" si="321"/>
        <v/>
      </c>
      <c r="CG453" s="39" t="str">
        <f t="shared" si="322"/>
        <v/>
      </c>
      <c r="CH453" s="39" t="str">
        <f t="shared" si="323"/>
        <v/>
      </c>
      <c r="CI453" s="39" t="str">
        <f t="shared" si="324"/>
        <v/>
      </c>
    </row>
    <row r="454" spans="1:87">
      <c r="A454" s="18"/>
      <c r="B454" s="15" t="str">
        <f>'Gene Table'!E453</f>
        <v>mmu-miR-1969</v>
      </c>
      <c r="C454" s="15" t="str">
        <f>'Gene Table'!B453</f>
        <v>C19</v>
      </c>
      <c r="D454" s="16" t="str">
        <f>IF(SUM('Test Sample Data'!D$3:D$98)&gt;10,IF(AND(ISNUMBER('Test Sample Data'!D453),'Test Sample Data'!D453&lt;$B$1,'Test Sample Data'!D453&gt;0),'Test Sample Data'!D453,$B$1),"")</f>
        <v/>
      </c>
      <c r="E454" s="17" t="str">
        <f>IF(SUM('Test Sample Data'!E$3:E$98)&gt;10,IF(AND(ISNUMBER('Test Sample Data'!E453),'Test Sample Data'!E453&lt;$B$1,'Test Sample Data'!E453&gt;0),'Test Sample Data'!E453,$B$1),"")</f>
        <v/>
      </c>
      <c r="F454" s="17" t="str">
        <f>IF(SUM('Test Sample Data'!F$3:F$98)&gt;10,IF(AND(ISNUMBER('Test Sample Data'!F453),'Test Sample Data'!F453&lt;$B$1,'Test Sample Data'!F453&gt;0),'Test Sample Data'!F453,$B$1),"")</f>
        <v/>
      </c>
      <c r="G454" s="17" t="str">
        <f>IF(SUM('Test Sample Data'!G$3:G$98)&gt;10,IF(AND(ISNUMBER('Test Sample Data'!G453),'Test Sample Data'!G453&lt;$B$1,'Test Sample Data'!G453&gt;0),'Test Sample Data'!G453,$B$1),"")</f>
        <v/>
      </c>
      <c r="H454" s="17" t="str">
        <f>IF(SUM('Test Sample Data'!H$3:H$98)&gt;10,IF(AND(ISNUMBER('Test Sample Data'!H453),'Test Sample Data'!H453&lt;$B$1,'Test Sample Data'!H453&gt;0),'Test Sample Data'!H453,$B$1),"")</f>
        <v/>
      </c>
      <c r="I454" s="17" t="str">
        <f>IF(SUM('Test Sample Data'!I$3:I$98)&gt;10,IF(AND(ISNUMBER('Test Sample Data'!I453),'Test Sample Data'!I453&lt;$B$1,'Test Sample Data'!I453&gt;0),'Test Sample Data'!I453,$B$1),"")</f>
        <v/>
      </c>
      <c r="J454" s="17" t="str">
        <f>IF(SUM('Test Sample Data'!J$3:J$98)&gt;10,IF(AND(ISNUMBER('Test Sample Data'!J453),'Test Sample Data'!J453&lt;$B$1,'Test Sample Data'!J453&gt;0),'Test Sample Data'!J453,$B$1),"")</f>
        <v/>
      </c>
      <c r="K454" s="17" t="str">
        <f>IF(SUM('Test Sample Data'!K$3:K$98)&gt;10,IF(AND(ISNUMBER('Test Sample Data'!K453),'Test Sample Data'!K453&lt;$B$1,'Test Sample Data'!K453&gt;0),'Test Sample Data'!K453,$B$1),"")</f>
        <v/>
      </c>
      <c r="L454" s="17" t="str">
        <f>IF(SUM('Test Sample Data'!L$3:L$98)&gt;10,IF(AND(ISNUMBER('Test Sample Data'!L453),'Test Sample Data'!L453&lt;$B$1,'Test Sample Data'!L453&gt;0),'Test Sample Data'!L453,$B$1),"")</f>
        <v/>
      </c>
      <c r="M454" s="17" t="str">
        <f>IF(SUM('Test Sample Data'!M$3:M$98)&gt;10,IF(AND(ISNUMBER('Test Sample Data'!M453),'Test Sample Data'!M453&lt;$B$1,'Test Sample Data'!M453&gt;0),'Test Sample Data'!M453,$B$1),"")</f>
        <v/>
      </c>
      <c r="N454" s="17" t="str">
        <f>'Gene Table'!E453</f>
        <v>mmu-miR-1969</v>
      </c>
      <c r="O454" s="17" t="str">
        <f>'Gene Table'!B453</f>
        <v>C19</v>
      </c>
      <c r="P454" s="17" t="str">
        <f>IF(SUM('Control Sample Data'!D$3:D$98)&gt;10,IF(AND(ISNUMBER('Control Sample Data'!D453),'Control Sample Data'!D453&lt;$B$1,'Control Sample Data'!D453&gt;0),'Control Sample Data'!D453,$B$1),"")</f>
        <v/>
      </c>
      <c r="Q454" s="17" t="str">
        <f>IF(SUM('Control Sample Data'!E$3:E$98)&gt;10,IF(AND(ISNUMBER('Control Sample Data'!E453),'Control Sample Data'!E453&lt;$B$1,'Control Sample Data'!E453&gt;0),'Control Sample Data'!E453,$B$1),"")</f>
        <v/>
      </c>
      <c r="R454" s="17" t="str">
        <f>IF(SUM('Control Sample Data'!F$3:F$98)&gt;10,IF(AND(ISNUMBER('Control Sample Data'!F453),'Control Sample Data'!F453&lt;$B$1,'Control Sample Data'!F453&gt;0),'Control Sample Data'!F453,$B$1),"")</f>
        <v/>
      </c>
      <c r="S454" s="17" t="str">
        <f>IF(SUM('Control Sample Data'!G$3:G$98)&gt;10,IF(AND(ISNUMBER('Control Sample Data'!G453),'Control Sample Data'!G453&lt;$B$1,'Control Sample Data'!G453&gt;0),'Control Sample Data'!G453,$B$1),"")</f>
        <v/>
      </c>
      <c r="T454" s="17" t="str">
        <f>IF(SUM('Control Sample Data'!H$3:H$98)&gt;10,IF(AND(ISNUMBER('Control Sample Data'!H453),'Control Sample Data'!H453&lt;$B$1,'Control Sample Data'!H453&gt;0),'Control Sample Data'!H453,$B$1),"")</f>
        <v/>
      </c>
      <c r="U454" s="17" t="str">
        <f>IF(SUM('Control Sample Data'!I$3:I$98)&gt;10,IF(AND(ISNUMBER('Control Sample Data'!I453),'Control Sample Data'!I453&lt;$B$1,'Control Sample Data'!I453&gt;0),'Control Sample Data'!I453,$B$1),"")</f>
        <v/>
      </c>
      <c r="V454" s="17" t="str">
        <f>IF(SUM('Control Sample Data'!J$3:J$98)&gt;10,IF(AND(ISNUMBER('Control Sample Data'!J453),'Control Sample Data'!J453&lt;$B$1,'Control Sample Data'!J453&gt;0),'Control Sample Data'!J453,$B$1),"")</f>
        <v/>
      </c>
      <c r="W454" s="17" t="str">
        <f>IF(SUM('Control Sample Data'!K$3:K$98)&gt;10,IF(AND(ISNUMBER('Control Sample Data'!K453),'Control Sample Data'!K453&lt;$B$1,'Control Sample Data'!K453&gt;0),'Control Sample Data'!K453,$B$1),"")</f>
        <v/>
      </c>
      <c r="X454" s="17" t="str">
        <f>IF(SUM('Control Sample Data'!L$3:L$98)&gt;10,IF(AND(ISNUMBER('Control Sample Data'!L453),'Control Sample Data'!L453&lt;$B$1,'Control Sample Data'!L453&gt;0),'Control Sample Data'!L453,$B$1),"")</f>
        <v/>
      </c>
      <c r="Y454" s="17" t="str">
        <f>IF(SUM('Control Sample Data'!M$3:M$98)&gt;10,IF(AND(ISNUMBER('Control Sample Data'!M453),'Control Sample Data'!M453&lt;$B$1,'Control Sample Data'!M453&gt;0),'Control Sample Data'!M453,$B$1),"")</f>
        <v/>
      </c>
      <c r="AT454" s="36" t="str">
        <f t="shared" si="325"/>
        <v/>
      </c>
      <c r="AU454" s="36" t="str">
        <f t="shared" si="326"/>
        <v/>
      </c>
      <c r="AV454" s="36" t="str">
        <f t="shared" si="327"/>
        <v/>
      </c>
      <c r="AW454" s="36" t="str">
        <f t="shared" si="328"/>
        <v/>
      </c>
      <c r="AX454" s="36" t="str">
        <f t="shared" si="329"/>
        <v/>
      </c>
      <c r="AY454" s="36" t="str">
        <f t="shared" si="330"/>
        <v/>
      </c>
      <c r="AZ454" s="36" t="str">
        <f t="shared" si="331"/>
        <v/>
      </c>
      <c r="BA454" s="36" t="str">
        <f t="shared" si="332"/>
        <v/>
      </c>
      <c r="BB454" s="36" t="str">
        <f t="shared" si="333"/>
        <v/>
      </c>
      <c r="BC454" s="36" t="str">
        <f t="shared" si="334"/>
        <v/>
      </c>
      <c r="BD454" s="36" t="str">
        <f t="shared" si="335"/>
        <v/>
      </c>
      <c r="BE454" s="36" t="str">
        <f t="shared" si="336"/>
        <v/>
      </c>
      <c r="BF454" s="36" t="str">
        <f t="shared" si="337"/>
        <v/>
      </c>
      <c r="BG454" s="36" t="str">
        <f t="shared" si="338"/>
        <v/>
      </c>
      <c r="BH454" s="36" t="str">
        <f t="shared" si="339"/>
        <v/>
      </c>
      <c r="BI454" s="36" t="str">
        <f t="shared" si="340"/>
        <v/>
      </c>
      <c r="BJ454" s="36" t="str">
        <f t="shared" si="341"/>
        <v/>
      </c>
      <c r="BK454" s="36" t="str">
        <f t="shared" si="342"/>
        <v/>
      </c>
      <c r="BL454" s="36" t="str">
        <f t="shared" si="343"/>
        <v/>
      </c>
      <c r="BM454" s="36" t="str">
        <f t="shared" si="344"/>
        <v/>
      </c>
      <c r="BN454" s="38" t="e">
        <f t="shared" si="303"/>
        <v>#DIV/0!</v>
      </c>
      <c r="BO454" s="38" t="e">
        <f t="shared" si="304"/>
        <v>#DIV/0!</v>
      </c>
      <c r="BP454" s="39" t="str">
        <f t="shared" si="305"/>
        <v/>
      </c>
      <c r="BQ454" s="39" t="str">
        <f t="shared" si="306"/>
        <v/>
      </c>
      <c r="BR454" s="39" t="str">
        <f t="shared" si="307"/>
        <v/>
      </c>
      <c r="BS454" s="39" t="str">
        <f t="shared" si="308"/>
        <v/>
      </c>
      <c r="BT454" s="39" t="str">
        <f t="shared" si="309"/>
        <v/>
      </c>
      <c r="BU454" s="39" t="str">
        <f t="shared" si="310"/>
        <v/>
      </c>
      <c r="BV454" s="39" t="str">
        <f t="shared" si="311"/>
        <v/>
      </c>
      <c r="BW454" s="39" t="str">
        <f t="shared" si="312"/>
        <v/>
      </c>
      <c r="BX454" s="39" t="str">
        <f t="shared" si="313"/>
        <v/>
      </c>
      <c r="BY454" s="39" t="str">
        <f t="shared" si="314"/>
        <v/>
      </c>
      <c r="BZ454" s="39" t="str">
        <f t="shared" si="315"/>
        <v/>
      </c>
      <c r="CA454" s="39" t="str">
        <f t="shared" si="316"/>
        <v/>
      </c>
      <c r="CB454" s="39" t="str">
        <f t="shared" si="317"/>
        <v/>
      </c>
      <c r="CC454" s="39" t="str">
        <f t="shared" si="318"/>
        <v/>
      </c>
      <c r="CD454" s="39" t="str">
        <f t="shared" si="319"/>
        <v/>
      </c>
      <c r="CE454" s="39" t="str">
        <f t="shared" si="320"/>
        <v/>
      </c>
      <c r="CF454" s="39" t="str">
        <f t="shared" si="321"/>
        <v/>
      </c>
      <c r="CG454" s="39" t="str">
        <f t="shared" si="322"/>
        <v/>
      </c>
      <c r="CH454" s="39" t="str">
        <f t="shared" si="323"/>
        <v/>
      </c>
      <c r="CI454" s="39" t="str">
        <f t="shared" si="324"/>
        <v/>
      </c>
    </row>
    <row r="455" spans="1:87">
      <c r="A455" s="18"/>
      <c r="B455" s="15" t="str">
        <f>'Gene Table'!E454</f>
        <v>mmu-miR-30d-5p</v>
      </c>
      <c r="C455" s="15" t="str">
        <f>'Gene Table'!B454</f>
        <v>C20</v>
      </c>
      <c r="D455" s="16" t="str">
        <f>IF(SUM('Test Sample Data'!D$3:D$98)&gt;10,IF(AND(ISNUMBER('Test Sample Data'!D454),'Test Sample Data'!D454&lt;$B$1,'Test Sample Data'!D454&gt;0),'Test Sample Data'!D454,$B$1),"")</f>
        <v/>
      </c>
      <c r="E455" s="17" t="str">
        <f>IF(SUM('Test Sample Data'!E$3:E$98)&gt;10,IF(AND(ISNUMBER('Test Sample Data'!E454),'Test Sample Data'!E454&lt;$B$1,'Test Sample Data'!E454&gt;0),'Test Sample Data'!E454,$B$1),"")</f>
        <v/>
      </c>
      <c r="F455" s="17" t="str">
        <f>IF(SUM('Test Sample Data'!F$3:F$98)&gt;10,IF(AND(ISNUMBER('Test Sample Data'!F454),'Test Sample Data'!F454&lt;$B$1,'Test Sample Data'!F454&gt;0),'Test Sample Data'!F454,$B$1),"")</f>
        <v/>
      </c>
      <c r="G455" s="17" t="str">
        <f>IF(SUM('Test Sample Data'!G$3:G$98)&gt;10,IF(AND(ISNUMBER('Test Sample Data'!G454),'Test Sample Data'!G454&lt;$B$1,'Test Sample Data'!G454&gt;0),'Test Sample Data'!G454,$B$1),"")</f>
        <v/>
      </c>
      <c r="H455" s="17" t="str">
        <f>IF(SUM('Test Sample Data'!H$3:H$98)&gt;10,IF(AND(ISNUMBER('Test Sample Data'!H454),'Test Sample Data'!H454&lt;$B$1,'Test Sample Data'!H454&gt;0),'Test Sample Data'!H454,$B$1),"")</f>
        <v/>
      </c>
      <c r="I455" s="17" t="str">
        <f>IF(SUM('Test Sample Data'!I$3:I$98)&gt;10,IF(AND(ISNUMBER('Test Sample Data'!I454),'Test Sample Data'!I454&lt;$B$1,'Test Sample Data'!I454&gt;0),'Test Sample Data'!I454,$B$1),"")</f>
        <v/>
      </c>
      <c r="J455" s="17" t="str">
        <f>IF(SUM('Test Sample Data'!J$3:J$98)&gt;10,IF(AND(ISNUMBER('Test Sample Data'!J454),'Test Sample Data'!J454&lt;$B$1,'Test Sample Data'!J454&gt;0),'Test Sample Data'!J454,$B$1),"")</f>
        <v/>
      </c>
      <c r="K455" s="17" t="str">
        <f>IF(SUM('Test Sample Data'!K$3:K$98)&gt;10,IF(AND(ISNUMBER('Test Sample Data'!K454),'Test Sample Data'!K454&lt;$B$1,'Test Sample Data'!K454&gt;0),'Test Sample Data'!K454,$B$1),"")</f>
        <v/>
      </c>
      <c r="L455" s="17" t="str">
        <f>IF(SUM('Test Sample Data'!L$3:L$98)&gt;10,IF(AND(ISNUMBER('Test Sample Data'!L454),'Test Sample Data'!L454&lt;$B$1,'Test Sample Data'!L454&gt;0),'Test Sample Data'!L454,$B$1),"")</f>
        <v/>
      </c>
      <c r="M455" s="17" t="str">
        <f>IF(SUM('Test Sample Data'!M$3:M$98)&gt;10,IF(AND(ISNUMBER('Test Sample Data'!M454),'Test Sample Data'!M454&lt;$B$1,'Test Sample Data'!M454&gt;0),'Test Sample Data'!M454,$B$1),"")</f>
        <v/>
      </c>
      <c r="N455" s="17" t="str">
        <f>'Gene Table'!E454</f>
        <v>mmu-miR-30d-5p</v>
      </c>
      <c r="O455" s="17" t="str">
        <f>'Gene Table'!B454</f>
        <v>C20</v>
      </c>
      <c r="P455" s="17" t="str">
        <f>IF(SUM('Control Sample Data'!D$3:D$98)&gt;10,IF(AND(ISNUMBER('Control Sample Data'!D454),'Control Sample Data'!D454&lt;$B$1,'Control Sample Data'!D454&gt;0),'Control Sample Data'!D454,$B$1),"")</f>
        <v/>
      </c>
      <c r="Q455" s="17" t="str">
        <f>IF(SUM('Control Sample Data'!E$3:E$98)&gt;10,IF(AND(ISNUMBER('Control Sample Data'!E454),'Control Sample Data'!E454&lt;$B$1,'Control Sample Data'!E454&gt;0),'Control Sample Data'!E454,$B$1),"")</f>
        <v/>
      </c>
      <c r="R455" s="17" t="str">
        <f>IF(SUM('Control Sample Data'!F$3:F$98)&gt;10,IF(AND(ISNUMBER('Control Sample Data'!F454),'Control Sample Data'!F454&lt;$B$1,'Control Sample Data'!F454&gt;0),'Control Sample Data'!F454,$B$1),"")</f>
        <v/>
      </c>
      <c r="S455" s="17" t="str">
        <f>IF(SUM('Control Sample Data'!G$3:G$98)&gt;10,IF(AND(ISNUMBER('Control Sample Data'!G454),'Control Sample Data'!G454&lt;$B$1,'Control Sample Data'!G454&gt;0),'Control Sample Data'!G454,$B$1),"")</f>
        <v/>
      </c>
      <c r="T455" s="17" t="str">
        <f>IF(SUM('Control Sample Data'!H$3:H$98)&gt;10,IF(AND(ISNUMBER('Control Sample Data'!H454),'Control Sample Data'!H454&lt;$B$1,'Control Sample Data'!H454&gt;0),'Control Sample Data'!H454,$B$1),"")</f>
        <v/>
      </c>
      <c r="U455" s="17" t="str">
        <f>IF(SUM('Control Sample Data'!I$3:I$98)&gt;10,IF(AND(ISNUMBER('Control Sample Data'!I454),'Control Sample Data'!I454&lt;$B$1,'Control Sample Data'!I454&gt;0),'Control Sample Data'!I454,$B$1),"")</f>
        <v/>
      </c>
      <c r="V455" s="17" t="str">
        <f>IF(SUM('Control Sample Data'!J$3:J$98)&gt;10,IF(AND(ISNUMBER('Control Sample Data'!J454),'Control Sample Data'!J454&lt;$B$1,'Control Sample Data'!J454&gt;0),'Control Sample Data'!J454,$B$1),"")</f>
        <v/>
      </c>
      <c r="W455" s="17" t="str">
        <f>IF(SUM('Control Sample Data'!K$3:K$98)&gt;10,IF(AND(ISNUMBER('Control Sample Data'!K454),'Control Sample Data'!K454&lt;$B$1,'Control Sample Data'!K454&gt;0),'Control Sample Data'!K454,$B$1),"")</f>
        <v/>
      </c>
      <c r="X455" s="17" t="str">
        <f>IF(SUM('Control Sample Data'!L$3:L$98)&gt;10,IF(AND(ISNUMBER('Control Sample Data'!L454),'Control Sample Data'!L454&lt;$B$1,'Control Sample Data'!L454&gt;0),'Control Sample Data'!L454,$B$1),"")</f>
        <v/>
      </c>
      <c r="Y455" s="17" t="str">
        <f>IF(SUM('Control Sample Data'!M$3:M$98)&gt;10,IF(AND(ISNUMBER('Control Sample Data'!M454),'Control Sample Data'!M454&lt;$B$1,'Control Sample Data'!M454&gt;0),'Control Sample Data'!M454,$B$1),"")</f>
        <v/>
      </c>
      <c r="AT455" s="36" t="str">
        <f t="shared" si="325"/>
        <v/>
      </c>
      <c r="AU455" s="36" t="str">
        <f t="shared" si="326"/>
        <v/>
      </c>
      <c r="AV455" s="36" t="str">
        <f t="shared" si="327"/>
        <v/>
      </c>
      <c r="AW455" s="36" t="str">
        <f t="shared" si="328"/>
        <v/>
      </c>
      <c r="AX455" s="36" t="str">
        <f t="shared" si="329"/>
        <v/>
      </c>
      <c r="AY455" s="36" t="str">
        <f t="shared" si="330"/>
        <v/>
      </c>
      <c r="AZ455" s="36" t="str">
        <f t="shared" si="331"/>
        <v/>
      </c>
      <c r="BA455" s="36" t="str">
        <f t="shared" si="332"/>
        <v/>
      </c>
      <c r="BB455" s="36" t="str">
        <f t="shared" si="333"/>
        <v/>
      </c>
      <c r="BC455" s="36" t="str">
        <f t="shared" si="334"/>
        <v/>
      </c>
      <c r="BD455" s="36" t="str">
        <f t="shared" si="335"/>
        <v/>
      </c>
      <c r="BE455" s="36" t="str">
        <f t="shared" si="336"/>
        <v/>
      </c>
      <c r="BF455" s="36" t="str">
        <f t="shared" si="337"/>
        <v/>
      </c>
      <c r="BG455" s="36" t="str">
        <f t="shared" si="338"/>
        <v/>
      </c>
      <c r="BH455" s="36" t="str">
        <f t="shared" si="339"/>
        <v/>
      </c>
      <c r="BI455" s="36" t="str">
        <f t="shared" si="340"/>
        <v/>
      </c>
      <c r="BJ455" s="36" t="str">
        <f t="shared" si="341"/>
        <v/>
      </c>
      <c r="BK455" s="36" t="str">
        <f t="shared" si="342"/>
        <v/>
      </c>
      <c r="BL455" s="36" t="str">
        <f t="shared" si="343"/>
        <v/>
      </c>
      <c r="BM455" s="36" t="str">
        <f t="shared" si="344"/>
        <v/>
      </c>
      <c r="BN455" s="38" t="e">
        <f t="shared" si="303"/>
        <v>#DIV/0!</v>
      </c>
      <c r="BO455" s="38" t="e">
        <f t="shared" si="304"/>
        <v>#DIV/0!</v>
      </c>
      <c r="BP455" s="39" t="str">
        <f t="shared" si="305"/>
        <v/>
      </c>
      <c r="BQ455" s="39" t="str">
        <f t="shared" si="306"/>
        <v/>
      </c>
      <c r="BR455" s="39" t="str">
        <f t="shared" si="307"/>
        <v/>
      </c>
      <c r="BS455" s="39" t="str">
        <f t="shared" si="308"/>
        <v/>
      </c>
      <c r="BT455" s="39" t="str">
        <f t="shared" si="309"/>
        <v/>
      </c>
      <c r="BU455" s="39" t="str">
        <f t="shared" si="310"/>
        <v/>
      </c>
      <c r="BV455" s="39" t="str">
        <f t="shared" si="311"/>
        <v/>
      </c>
      <c r="BW455" s="39" t="str">
        <f t="shared" si="312"/>
        <v/>
      </c>
      <c r="BX455" s="39" t="str">
        <f t="shared" si="313"/>
        <v/>
      </c>
      <c r="BY455" s="39" t="str">
        <f t="shared" si="314"/>
        <v/>
      </c>
      <c r="BZ455" s="39" t="str">
        <f t="shared" si="315"/>
        <v/>
      </c>
      <c r="CA455" s="39" t="str">
        <f t="shared" si="316"/>
        <v/>
      </c>
      <c r="CB455" s="39" t="str">
        <f t="shared" si="317"/>
        <v/>
      </c>
      <c r="CC455" s="39" t="str">
        <f t="shared" si="318"/>
        <v/>
      </c>
      <c r="CD455" s="39" t="str">
        <f t="shared" si="319"/>
        <v/>
      </c>
      <c r="CE455" s="39" t="str">
        <f t="shared" si="320"/>
        <v/>
      </c>
      <c r="CF455" s="39" t="str">
        <f t="shared" si="321"/>
        <v/>
      </c>
      <c r="CG455" s="39" t="str">
        <f t="shared" si="322"/>
        <v/>
      </c>
      <c r="CH455" s="39" t="str">
        <f t="shared" si="323"/>
        <v/>
      </c>
      <c r="CI455" s="39" t="str">
        <f t="shared" si="324"/>
        <v/>
      </c>
    </row>
    <row r="456" spans="1:87">
      <c r="A456" s="18"/>
      <c r="B456" s="15" t="str">
        <f>'Gene Table'!E455</f>
        <v>mmu-miR-1970</v>
      </c>
      <c r="C456" s="15" t="str">
        <f>'Gene Table'!B455</f>
        <v>C21</v>
      </c>
      <c r="D456" s="16" t="str">
        <f>IF(SUM('Test Sample Data'!D$3:D$98)&gt;10,IF(AND(ISNUMBER('Test Sample Data'!D455),'Test Sample Data'!D455&lt;$B$1,'Test Sample Data'!D455&gt;0),'Test Sample Data'!D455,$B$1),"")</f>
        <v/>
      </c>
      <c r="E456" s="17" t="str">
        <f>IF(SUM('Test Sample Data'!E$3:E$98)&gt;10,IF(AND(ISNUMBER('Test Sample Data'!E455),'Test Sample Data'!E455&lt;$B$1,'Test Sample Data'!E455&gt;0),'Test Sample Data'!E455,$B$1),"")</f>
        <v/>
      </c>
      <c r="F456" s="17" t="str">
        <f>IF(SUM('Test Sample Data'!F$3:F$98)&gt;10,IF(AND(ISNUMBER('Test Sample Data'!F455),'Test Sample Data'!F455&lt;$B$1,'Test Sample Data'!F455&gt;0),'Test Sample Data'!F455,$B$1),"")</f>
        <v/>
      </c>
      <c r="G456" s="17" t="str">
        <f>IF(SUM('Test Sample Data'!G$3:G$98)&gt;10,IF(AND(ISNUMBER('Test Sample Data'!G455),'Test Sample Data'!G455&lt;$B$1,'Test Sample Data'!G455&gt;0),'Test Sample Data'!G455,$B$1),"")</f>
        <v/>
      </c>
      <c r="H456" s="17" t="str">
        <f>IF(SUM('Test Sample Data'!H$3:H$98)&gt;10,IF(AND(ISNUMBER('Test Sample Data'!H455),'Test Sample Data'!H455&lt;$B$1,'Test Sample Data'!H455&gt;0),'Test Sample Data'!H455,$B$1),"")</f>
        <v/>
      </c>
      <c r="I456" s="17" t="str">
        <f>IF(SUM('Test Sample Data'!I$3:I$98)&gt;10,IF(AND(ISNUMBER('Test Sample Data'!I455),'Test Sample Data'!I455&lt;$B$1,'Test Sample Data'!I455&gt;0),'Test Sample Data'!I455,$B$1),"")</f>
        <v/>
      </c>
      <c r="J456" s="17" t="str">
        <f>IF(SUM('Test Sample Data'!J$3:J$98)&gt;10,IF(AND(ISNUMBER('Test Sample Data'!J455),'Test Sample Data'!J455&lt;$B$1,'Test Sample Data'!J455&gt;0),'Test Sample Data'!J455,$B$1),"")</f>
        <v/>
      </c>
      <c r="K456" s="17" t="str">
        <f>IF(SUM('Test Sample Data'!K$3:K$98)&gt;10,IF(AND(ISNUMBER('Test Sample Data'!K455),'Test Sample Data'!K455&lt;$B$1,'Test Sample Data'!K455&gt;0),'Test Sample Data'!K455,$B$1),"")</f>
        <v/>
      </c>
      <c r="L456" s="17" t="str">
        <f>IF(SUM('Test Sample Data'!L$3:L$98)&gt;10,IF(AND(ISNUMBER('Test Sample Data'!L455),'Test Sample Data'!L455&lt;$B$1,'Test Sample Data'!L455&gt;0),'Test Sample Data'!L455,$B$1),"")</f>
        <v/>
      </c>
      <c r="M456" s="17" t="str">
        <f>IF(SUM('Test Sample Data'!M$3:M$98)&gt;10,IF(AND(ISNUMBER('Test Sample Data'!M455),'Test Sample Data'!M455&lt;$B$1,'Test Sample Data'!M455&gt;0),'Test Sample Data'!M455,$B$1),"")</f>
        <v/>
      </c>
      <c r="N456" s="17" t="str">
        <f>'Gene Table'!E455</f>
        <v>mmu-miR-1970</v>
      </c>
      <c r="O456" s="17" t="str">
        <f>'Gene Table'!B455</f>
        <v>C21</v>
      </c>
      <c r="P456" s="17" t="str">
        <f>IF(SUM('Control Sample Data'!D$3:D$98)&gt;10,IF(AND(ISNUMBER('Control Sample Data'!D455),'Control Sample Data'!D455&lt;$B$1,'Control Sample Data'!D455&gt;0),'Control Sample Data'!D455,$B$1),"")</f>
        <v/>
      </c>
      <c r="Q456" s="17" t="str">
        <f>IF(SUM('Control Sample Data'!E$3:E$98)&gt;10,IF(AND(ISNUMBER('Control Sample Data'!E455),'Control Sample Data'!E455&lt;$B$1,'Control Sample Data'!E455&gt;0),'Control Sample Data'!E455,$B$1),"")</f>
        <v/>
      </c>
      <c r="R456" s="17" t="str">
        <f>IF(SUM('Control Sample Data'!F$3:F$98)&gt;10,IF(AND(ISNUMBER('Control Sample Data'!F455),'Control Sample Data'!F455&lt;$B$1,'Control Sample Data'!F455&gt;0),'Control Sample Data'!F455,$B$1),"")</f>
        <v/>
      </c>
      <c r="S456" s="17" t="str">
        <f>IF(SUM('Control Sample Data'!G$3:G$98)&gt;10,IF(AND(ISNUMBER('Control Sample Data'!G455),'Control Sample Data'!G455&lt;$B$1,'Control Sample Data'!G455&gt;0),'Control Sample Data'!G455,$B$1),"")</f>
        <v/>
      </c>
      <c r="T456" s="17" t="str">
        <f>IF(SUM('Control Sample Data'!H$3:H$98)&gt;10,IF(AND(ISNUMBER('Control Sample Data'!H455),'Control Sample Data'!H455&lt;$B$1,'Control Sample Data'!H455&gt;0),'Control Sample Data'!H455,$B$1),"")</f>
        <v/>
      </c>
      <c r="U456" s="17" t="str">
        <f>IF(SUM('Control Sample Data'!I$3:I$98)&gt;10,IF(AND(ISNUMBER('Control Sample Data'!I455),'Control Sample Data'!I455&lt;$B$1,'Control Sample Data'!I455&gt;0),'Control Sample Data'!I455,$B$1),"")</f>
        <v/>
      </c>
      <c r="V456" s="17" t="str">
        <f>IF(SUM('Control Sample Data'!J$3:J$98)&gt;10,IF(AND(ISNUMBER('Control Sample Data'!J455),'Control Sample Data'!J455&lt;$B$1,'Control Sample Data'!J455&gt;0),'Control Sample Data'!J455,$B$1),"")</f>
        <v/>
      </c>
      <c r="W456" s="17" t="str">
        <f>IF(SUM('Control Sample Data'!K$3:K$98)&gt;10,IF(AND(ISNUMBER('Control Sample Data'!K455),'Control Sample Data'!K455&lt;$B$1,'Control Sample Data'!K455&gt;0),'Control Sample Data'!K455,$B$1),"")</f>
        <v/>
      </c>
      <c r="X456" s="17" t="str">
        <f>IF(SUM('Control Sample Data'!L$3:L$98)&gt;10,IF(AND(ISNUMBER('Control Sample Data'!L455),'Control Sample Data'!L455&lt;$B$1,'Control Sample Data'!L455&gt;0),'Control Sample Data'!L455,$B$1),"")</f>
        <v/>
      </c>
      <c r="Y456" s="17" t="str">
        <f>IF(SUM('Control Sample Data'!M$3:M$98)&gt;10,IF(AND(ISNUMBER('Control Sample Data'!M455),'Control Sample Data'!M455&lt;$B$1,'Control Sample Data'!M455&gt;0),'Control Sample Data'!M455,$B$1),"")</f>
        <v/>
      </c>
      <c r="AT456" s="36" t="str">
        <f t="shared" si="325"/>
        <v/>
      </c>
      <c r="AU456" s="36" t="str">
        <f t="shared" si="326"/>
        <v/>
      </c>
      <c r="AV456" s="36" t="str">
        <f t="shared" si="327"/>
        <v/>
      </c>
      <c r="AW456" s="36" t="str">
        <f t="shared" si="328"/>
        <v/>
      </c>
      <c r="AX456" s="36" t="str">
        <f t="shared" si="329"/>
        <v/>
      </c>
      <c r="AY456" s="36" t="str">
        <f t="shared" si="330"/>
        <v/>
      </c>
      <c r="AZ456" s="36" t="str">
        <f t="shared" si="331"/>
        <v/>
      </c>
      <c r="BA456" s="36" t="str">
        <f t="shared" si="332"/>
        <v/>
      </c>
      <c r="BB456" s="36" t="str">
        <f t="shared" si="333"/>
        <v/>
      </c>
      <c r="BC456" s="36" t="str">
        <f t="shared" si="334"/>
        <v/>
      </c>
      <c r="BD456" s="36" t="str">
        <f t="shared" si="335"/>
        <v/>
      </c>
      <c r="BE456" s="36" t="str">
        <f t="shared" si="336"/>
        <v/>
      </c>
      <c r="BF456" s="36" t="str">
        <f t="shared" si="337"/>
        <v/>
      </c>
      <c r="BG456" s="36" t="str">
        <f t="shared" si="338"/>
        <v/>
      </c>
      <c r="BH456" s="36" t="str">
        <f t="shared" si="339"/>
        <v/>
      </c>
      <c r="BI456" s="36" t="str">
        <f t="shared" si="340"/>
        <v/>
      </c>
      <c r="BJ456" s="36" t="str">
        <f t="shared" si="341"/>
        <v/>
      </c>
      <c r="BK456" s="36" t="str">
        <f t="shared" si="342"/>
        <v/>
      </c>
      <c r="BL456" s="36" t="str">
        <f t="shared" si="343"/>
        <v/>
      </c>
      <c r="BM456" s="36" t="str">
        <f t="shared" si="344"/>
        <v/>
      </c>
      <c r="BN456" s="38" t="e">
        <f t="shared" si="303"/>
        <v>#DIV/0!</v>
      </c>
      <c r="BO456" s="38" t="e">
        <f t="shared" si="304"/>
        <v>#DIV/0!</v>
      </c>
      <c r="BP456" s="39" t="str">
        <f t="shared" si="305"/>
        <v/>
      </c>
      <c r="BQ456" s="39" t="str">
        <f t="shared" si="306"/>
        <v/>
      </c>
      <c r="BR456" s="39" t="str">
        <f t="shared" si="307"/>
        <v/>
      </c>
      <c r="BS456" s="39" t="str">
        <f t="shared" si="308"/>
        <v/>
      </c>
      <c r="BT456" s="39" t="str">
        <f t="shared" si="309"/>
        <v/>
      </c>
      <c r="BU456" s="39" t="str">
        <f t="shared" si="310"/>
        <v/>
      </c>
      <c r="BV456" s="39" t="str">
        <f t="shared" si="311"/>
        <v/>
      </c>
      <c r="BW456" s="39" t="str">
        <f t="shared" si="312"/>
        <v/>
      </c>
      <c r="BX456" s="39" t="str">
        <f t="shared" si="313"/>
        <v/>
      </c>
      <c r="BY456" s="39" t="str">
        <f t="shared" si="314"/>
        <v/>
      </c>
      <c r="BZ456" s="39" t="str">
        <f t="shared" si="315"/>
        <v/>
      </c>
      <c r="CA456" s="39" t="str">
        <f t="shared" si="316"/>
        <v/>
      </c>
      <c r="CB456" s="39" t="str">
        <f t="shared" si="317"/>
        <v/>
      </c>
      <c r="CC456" s="39" t="str">
        <f t="shared" si="318"/>
        <v/>
      </c>
      <c r="CD456" s="39" t="str">
        <f t="shared" si="319"/>
        <v/>
      </c>
      <c r="CE456" s="39" t="str">
        <f t="shared" si="320"/>
        <v/>
      </c>
      <c r="CF456" s="39" t="str">
        <f t="shared" si="321"/>
        <v/>
      </c>
      <c r="CG456" s="39" t="str">
        <f t="shared" si="322"/>
        <v/>
      </c>
      <c r="CH456" s="39" t="str">
        <f t="shared" si="323"/>
        <v/>
      </c>
      <c r="CI456" s="39" t="str">
        <f t="shared" si="324"/>
        <v/>
      </c>
    </row>
    <row r="457" spans="1:87">
      <c r="A457" s="18"/>
      <c r="B457" s="15" t="str">
        <f>'Gene Table'!E456</f>
        <v>mmu-miR-30e-5p</v>
      </c>
      <c r="C457" s="15" t="str">
        <f>'Gene Table'!B456</f>
        <v>C22</v>
      </c>
      <c r="D457" s="16" t="str">
        <f>IF(SUM('Test Sample Data'!D$3:D$98)&gt;10,IF(AND(ISNUMBER('Test Sample Data'!D456),'Test Sample Data'!D456&lt;$B$1,'Test Sample Data'!D456&gt;0),'Test Sample Data'!D456,$B$1),"")</f>
        <v/>
      </c>
      <c r="E457" s="17" t="str">
        <f>IF(SUM('Test Sample Data'!E$3:E$98)&gt;10,IF(AND(ISNUMBER('Test Sample Data'!E456),'Test Sample Data'!E456&lt;$B$1,'Test Sample Data'!E456&gt;0),'Test Sample Data'!E456,$B$1),"")</f>
        <v/>
      </c>
      <c r="F457" s="17" t="str">
        <f>IF(SUM('Test Sample Data'!F$3:F$98)&gt;10,IF(AND(ISNUMBER('Test Sample Data'!F456),'Test Sample Data'!F456&lt;$B$1,'Test Sample Data'!F456&gt;0),'Test Sample Data'!F456,$B$1),"")</f>
        <v/>
      </c>
      <c r="G457" s="17" t="str">
        <f>IF(SUM('Test Sample Data'!G$3:G$98)&gt;10,IF(AND(ISNUMBER('Test Sample Data'!G456),'Test Sample Data'!G456&lt;$B$1,'Test Sample Data'!G456&gt;0),'Test Sample Data'!G456,$B$1),"")</f>
        <v/>
      </c>
      <c r="H457" s="17" t="str">
        <f>IF(SUM('Test Sample Data'!H$3:H$98)&gt;10,IF(AND(ISNUMBER('Test Sample Data'!H456),'Test Sample Data'!H456&lt;$B$1,'Test Sample Data'!H456&gt;0),'Test Sample Data'!H456,$B$1),"")</f>
        <v/>
      </c>
      <c r="I457" s="17" t="str">
        <f>IF(SUM('Test Sample Data'!I$3:I$98)&gt;10,IF(AND(ISNUMBER('Test Sample Data'!I456),'Test Sample Data'!I456&lt;$B$1,'Test Sample Data'!I456&gt;0),'Test Sample Data'!I456,$B$1),"")</f>
        <v/>
      </c>
      <c r="J457" s="17" t="str">
        <f>IF(SUM('Test Sample Data'!J$3:J$98)&gt;10,IF(AND(ISNUMBER('Test Sample Data'!J456),'Test Sample Data'!J456&lt;$B$1,'Test Sample Data'!J456&gt;0),'Test Sample Data'!J456,$B$1),"")</f>
        <v/>
      </c>
      <c r="K457" s="17" t="str">
        <f>IF(SUM('Test Sample Data'!K$3:K$98)&gt;10,IF(AND(ISNUMBER('Test Sample Data'!K456),'Test Sample Data'!K456&lt;$B$1,'Test Sample Data'!K456&gt;0),'Test Sample Data'!K456,$B$1),"")</f>
        <v/>
      </c>
      <c r="L457" s="17" t="str">
        <f>IF(SUM('Test Sample Data'!L$3:L$98)&gt;10,IF(AND(ISNUMBER('Test Sample Data'!L456),'Test Sample Data'!L456&lt;$B$1,'Test Sample Data'!L456&gt;0),'Test Sample Data'!L456,$B$1),"")</f>
        <v/>
      </c>
      <c r="M457" s="17" t="str">
        <f>IF(SUM('Test Sample Data'!M$3:M$98)&gt;10,IF(AND(ISNUMBER('Test Sample Data'!M456),'Test Sample Data'!M456&lt;$B$1,'Test Sample Data'!M456&gt;0),'Test Sample Data'!M456,$B$1),"")</f>
        <v/>
      </c>
      <c r="N457" s="17" t="str">
        <f>'Gene Table'!E456</f>
        <v>mmu-miR-30e-5p</v>
      </c>
      <c r="O457" s="17" t="str">
        <f>'Gene Table'!B456</f>
        <v>C22</v>
      </c>
      <c r="P457" s="17" t="str">
        <f>IF(SUM('Control Sample Data'!D$3:D$98)&gt;10,IF(AND(ISNUMBER('Control Sample Data'!D456),'Control Sample Data'!D456&lt;$B$1,'Control Sample Data'!D456&gt;0),'Control Sample Data'!D456,$B$1),"")</f>
        <v/>
      </c>
      <c r="Q457" s="17" t="str">
        <f>IF(SUM('Control Sample Data'!E$3:E$98)&gt;10,IF(AND(ISNUMBER('Control Sample Data'!E456),'Control Sample Data'!E456&lt;$B$1,'Control Sample Data'!E456&gt;0),'Control Sample Data'!E456,$B$1),"")</f>
        <v/>
      </c>
      <c r="R457" s="17" t="str">
        <f>IF(SUM('Control Sample Data'!F$3:F$98)&gt;10,IF(AND(ISNUMBER('Control Sample Data'!F456),'Control Sample Data'!F456&lt;$B$1,'Control Sample Data'!F456&gt;0),'Control Sample Data'!F456,$B$1),"")</f>
        <v/>
      </c>
      <c r="S457" s="17" t="str">
        <f>IF(SUM('Control Sample Data'!G$3:G$98)&gt;10,IF(AND(ISNUMBER('Control Sample Data'!G456),'Control Sample Data'!G456&lt;$B$1,'Control Sample Data'!G456&gt;0),'Control Sample Data'!G456,$B$1),"")</f>
        <v/>
      </c>
      <c r="T457" s="17" t="str">
        <f>IF(SUM('Control Sample Data'!H$3:H$98)&gt;10,IF(AND(ISNUMBER('Control Sample Data'!H456),'Control Sample Data'!H456&lt;$B$1,'Control Sample Data'!H456&gt;0),'Control Sample Data'!H456,$B$1),"")</f>
        <v/>
      </c>
      <c r="U457" s="17" t="str">
        <f>IF(SUM('Control Sample Data'!I$3:I$98)&gt;10,IF(AND(ISNUMBER('Control Sample Data'!I456),'Control Sample Data'!I456&lt;$B$1,'Control Sample Data'!I456&gt;0),'Control Sample Data'!I456,$B$1),"")</f>
        <v/>
      </c>
      <c r="V457" s="17" t="str">
        <f>IF(SUM('Control Sample Data'!J$3:J$98)&gt;10,IF(AND(ISNUMBER('Control Sample Data'!J456),'Control Sample Data'!J456&lt;$B$1,'Control Sample Data'!J456&gt;0),'Control Sample Data'!J456,$B$1),"")</f>
        <v/>
      </c>
      <c r="W457" s="17" t="str">
        <f>IF(SUM('Control Sample Data'!K$3:K$98)&gt;10,IF(AND(ISNUMBER('Control Sample Data'!K456),'Control Sample Data'!K456&lt;$B$1,'Control Sample Data'!K456&gt;0),'Control Sample Data'!K456,$B$1),"")</f>
        <v/>
      </c>
      <c r="X457" s="17" t="str">
        <f>IF(SUM('Control Sample Data'!L$3:L$98)&gt;10,IF(AND(ISNUMBER('Control Sample Data'!L456),'Control Sample Data'!L456&lt;$B$1,'Control Sample Data'!L456&gt;0),'Control Sample Data'!L456,$B$1),"")</f>
        <v/>
      </c>
      <c r="Y457" s="17" t="str">
        <f>IF(SUM('Control Sample Data'!M$3:M$98)&gt;10,IF(AND(ISNUMBER('Control Sample Data'!M456),'Control Sample Data'!M456&lt;$B$1,'Control Sample Data'!M456&gt;0),'Control Sample Data'!M456,$B$1),"")</f>
        <v/>
      </c>
      <c r="AT457" s="36" t="str">
        <f t="shared" si="325"/>
        <v/>
      </c>
      <c r="AU457" s="36" t="str">
        <f t="shared" si="326"/>
        <v/>
      </c>
      <c r="AV457" s="36" t="str">
        <f t="shared" si="327"/>
        <v/>
      </c>
      <c r="AW457" s="36" t="str">
        <f t="shared" si="328"/>
        <v/>
      </c>
      <c r="AX457" s="36" t="str">
        <f t="shared" si="329"/>
        <v/>
      </c>
      <c r="AY457" s="36" t="str">
        <f t="shared" si="330"/>
        <v/>
      </c>
      <c r="AZ457" s="36" t="str">
        <f t="shared" si="331"/>
        <v/>
      </c>
      <c r="BA457" s="36" t="str">
        <f t="shared" si="332"/>
        <v/>
      </c>
      <c r="BB457" s="36" t="str">
        <f t="shared" si="333"/>
        <v/>
      </c>
      <c r="BC457" s="36" t="str">
        <f t="shared" si="334"/>
        <v/>
      </c>
      <c r="BD457" s="36" t="str">
        <f t="shared" si="335"/>
        <v/>
      </c>
      <c r="BE457" s="36" t="str">
        <f t="shared" si="336"/>
        <v/>
      </c>
      <c r="BF457" s="36" t="str">
        <f t="shared" si="337"/>
        <v/>
      </c>
      <c r="BG457" s="36" t="str">
        <f t="shared" si="338"/>
        <v/>
      </c>
      <c r="BH457" s="36" t="str">
        <f t="shared" si="339"/>
        <v/>
      </c>
      <c r="BI457" s="36" t="str">
        <f t="shared" si="340"/>
        <v/>
      </c>
      <c r="BJ457" s="36" t="str">
        <f t="shared" si="341"/>
        <v/>
      </c>
      <c r="BK457" s="36" t="str">
        <f t="shared" si="342"/>
        <v/>
      </c>
      <c r="BL457" s="36" t="str">
        <f t="shared" si="343"/>
        <v/>
      </c>
      <c r="BM457" s="36" t="str">
        <f t="shared" si="344"/>
        <v/>
      </c>
      <c r="BN457" s="38" t="e">
        <f t="shared" si="303"/>
        <v>#DIV/0!</v>
      </c>
      <c r="BO457" s="38" t="e">
        <f t="shared" si="304"/>
        <v>#DIV/0!</v>
      </c>
      <c r="BP457" s="39" t="str">
        <f t="shared" si="305"/>
        <v/>
      </c>
      <c r="BQ457" s="39" t="str">
        <f t="shared" si="306"/>
        <v/>
      </c>
      <c r="BR457" s="39" t="str">
        <f t="shared" si="307"/>
        <v/>
      </c>
      <c r="BS457" s="39" t="str">
        <f t="shared" si="308"/>
        <v/>
      </c>
      <c r="BT457" s="39" t="str">
        <f t="shared" si="309"/>
        <v/>
      </c>
      <c r="BU457" s="39" t="str">
        <f t="shared" si="310"/>
        <v/>
      </c>
      <c r="BV457" s="39" t="str">
        <f t="shared" si="311"/>
        <v/>
      </c>
      <c r="BW457" s="39" t="str">
        <f t="shared" si="312"/>
        <v/>
      </c>
      <c r="BX457" s="39" t="str">
        <f t="shared" si="313"/>
        <v/>
      </c>
      <c r="BY457" s="39" t="str">
        <f t="shared" si="314"/>
        <v/>
      </c>
      <c r="BZ457" s="39" t="str">
        <f t="shared" si="315"/>
        <v/>
      </c>
      <c r="CA457" s="39" t="str">
        <f t="shared" si="316"/>
        <v/>
      </c>
      <c r="CB457" s="39" t="str">
        <f t="shared" si="317"/>
        <v/>
      </c>
      <c r="CC457" s="39" t="str">
        <f t="shared" si="318"/>
        <v/>
      </c>
      <c r="CD457" s="39" t="str">
        <f t="shared" si="319"/>
        <v/>
      </c>
      <c r="CE457" s="39" t="str">
        <f t="shared" si="320"/>
        <v/>
      </c>
      <c r="CF457" s="39" t="str">
        <f t="shared" si="321"/>
        <v/>
      </c>
      <c r="CG457" s="39" t="str">
        <f t="shared" si="322"/>
        <v/>
      </c>
      <c r="CH457" s="39" t="str">
        <f t="shared" si="323"/>
        <v/>
      </c>
      <c r="CI457" s="39" t="str">
        <f t="shared" si="324"/>
        <v/>
      </c>
    </row>
    <row r="458" spans="1:87">
      <c r="A458" s="18"/>
      <c r="B458" s="15" t="str">
        <f>'Gene Table'!E457</f>
        <v>mmu-miR-1274a</v>
      </c>
      <c r="C458" s="15" t="str">
        <f>'Gene Table'!B457</f>
        <v>C23</v>
      </c>
      <c r="D458" s="16" t="str">
        <f>IF(SUM('Test Sample Data'!D$3:D$98)&gt;10,IF(AND(ISNUMBER('Test Sample Data'!D457),'Test Sample Data'!D457&lt;$B$1,'Test Sample Data'!D457&gt;0),'Test Sample Data'!D457,$B$1),"")</f>
        <v/>
      </c>
      <c r="E458" s="17" t="str">
        <f>IF(SUM('Test Sample Data'!E$3:E$98)&gt;10,IF(AND(ISNUMBER('Test Sample Data'!E457),'Test Sample Data'!E457&lt;$B$1,'Test Sample Data'!E457&gt;0),'Test Sample Data'!E457,$B$1),"")</f>
        <v/>
      </c>
      <c r="F458" s="17" t="str">
        <f>IF(SUM('Test Sample Data'!F$3:F$98)&gt;10,IF(AND(ISNUMBER('Test Sample Data'!F457),'Test Sample Data'!F457&lt;$B$1,'Test Sample Data'!F457&gt;0),'Test Sample Data'!F457,$B$1),"")</f>
        <v/>
      </c>
      <c r="G458" s="17" t="str">
        <f>IF(SUM('Test Sample Data'!G$3:G$98)&gt;10,IF(AND(ISNUMBER('Test Sample Data'!G457),'Test Sample Data'!G457&lt;$B$1,'Test Sample Data'!G457&gt;0),'Test Sample Data'!G457,$B$1),"")</f>
        <v/>
      </c>
      <c r="H458" s="17" t="str">
        <f>IF(SUM('Test Sample Data'!H$3:H$98)&gt;10,IF(AND(ISNUMBER('Test Sample Data'!H457),'Test Sample Data'!H457&lt;$B$1,'Test Sample Data'!H457&gt;0),'Test Sample Data'!H457,$B$1),"")</f>
        <v/>
      </c>
      <c r="I458" s="17" t="str">
        <f>IF(SUM('Test Sample Data'!I$3:I$98)&gt;10,IF(AND(ISNUMBER('Test Sample Data'!I457),'Test Sample Data'!I457&lt;$B$1,'Test Sample Data'!I457&gt;0),'Test Sample Data'!I457,$B$1),"")</f>
        <v/>
      </c>
      <c r="J458" s="17" t="str">
        <f>IF(SUM('Test Sample Data'!J$3:J$98)&gt;10,IF(AND(ISNUMBER('Test Sample Data'!J457),'Test Sample Data'!J457&lt;$B$1,'Test Sample Data'!J457&gt;0),'Test Sample Data'!J457,$B$1),"")</f>
        <v/>
      </c>
      <c r="K458" s="17" t="str">
        <f>IF(SUM('Test Sample Data'!K$3:K$98)&gt;10,IF(AND(ISNUMBER('Test Sample Data'!K457),'Test Sample Data'!K457&lt;$B$1,'Test Sample Data'!K457&gt;0),'Test Sample Data'!K457,$B$1),"")</f>
        <v/>
      </c>
      <c r="L458" s="17" t="str">
        <f>IF(SUM('Test Sample Data'!L$3:L$98)&gt;10,IF(AND(ISNUMBER('Test Sample Data'!L457),'Test Sample Data'!L457&lt;$B$1,'Test Sample Data'!L457&gt;0),'Test Sample Data'!L457,$B$1),"")</f>
        <v/>
      </c>
      <c r="M458" s="17" t="str">
        <f>IF(SUM('Test Sample Data'!M$3:M$98)&gt;10,IF(AND(ISNUMBER('Test Sample Data'!M457),'Test Sample Data'!M457&lt;$B$1,'Test Sample Data'!M457&gt;0),'Test Sample Data'!M457,$B$1),"")</f>
        <v/>
      </c>
      <c r="N458" s="17" t="str">
        <f>'Gene Table'!E457</f>
        <v>mmu-miR-1274a</v>
      </c>
      <c r="O458" s="17" t="str">
        <f>'Gene Table'!B457</f>
        <v>C23</v>
      </c>
      <c r="P458" s="17" t="str">
        <f>IF(SUM('Control Sample Data'!D$3:D$98)&gt;10,IF(AND(ISNUMBER('Control Sample Data'!D457),'Control Sample Data'!D457&lt;$B$1,'Control Sample Data'!D457&gt;0),'Control Sample Data'!D457,$B$1),"")</f>
        <v/>
      </c>
      <c r="Q458" s="17" t="str">
        <f>IF(SUM('Control Sample Data'!E$3:E$98)&gt;10,IF(AND(ISNUMBER('Control Sample Data'!E457),'Control Sample Data'!E457&lt;$B$1,'Control Sample Data'!E457&gt;0),'Control Sample Data'!E457,$B$1),"")</f>
        <v/>
      </c>
      <c r="R458" s="17" t="str">
        <f>IF(SUM('Control Sample Data'!F$3:F$98)&gt;10,IF(AND(ISNUMBER('Control Sample Data'!F457),'Control Sample Data'!F457&lt;$B$1,'Control Sample Data'!F457&gt;0),'Control Sample Data'!F457,$B$1),"")</f>
        <v/>
      </c>
      <c r="S458" s="17" t="str">
        <f>IF(SUM('Control Sample Data'!G$3:G$98)&gt;10,IF(AND(ISNUMBER('Control Sample Data'!G457),'Control Sample Data'!G457&lt;$B$1,'Control Sample Data'!G457&gt;0),'Control Sample Data'!G457,$B$1),"")</f>
        <v/>
      </c>
      <c r="T458" s="17" t="str">
        <f>IF(SUM('Control Sample Data'!H$3:H$98)&gt;10,IF(AND(ISNUMBER('Control Sample Data'!H457),'Control Sample Data'!H457&lt;$B$1,'Control Sample Data'!H457&gt;0),'Control Sample Data'!H457,$B$1),"")</f>
        <v/>
      </c>
      <c r="U458" s="17" t="str">
        <f>IF(SUM('Control Sample Data'!I$3:I$98)&gt;10,IF(AND(ISNUMBER('Control Sample Data'!I457),'Control Sample Data'!I457&lt;$B$1,'Control Sample Data'!I457&gt;0),'Control Sample Data'!I457,$B$1),"")</f>
        <v/>
      </c>
      <c r="V458" s="17" t="str">
        <f>IF(SUM('Control Sample Data'!J$3:J$98)&gt;10,IF(AND(ISNUMBER('Control Sample Data'!J457),'Control Sample Data'!J457&lt;$B$1,'Control Sample Data'!J457&gt;0),'Control Sample Data'!J457,$B$1),"")</f>
        <v/>
      </c>
      <c r="W458" s="17" t="str">
        <f>IF(SUM('Control Sample Data'!K$3:K$98)&gt;10,IF(AND(ISNUMBER('Control Sample Data'!K457),'Control Sample Data'!K457&lt;$B$1,'Control Sample Data'!K457&gt;0),'Control Sample Data'!K457,$B$1),"")</f>
        <v/>
      </c>
      <c r="X458" s="17" t="str">
        <f>IF(SUM('Control Sample Data'!L$3:L$98)&gt;10,IF(AND(ISNUMBER('Control Sample Data'!L457),'Control Sample Data'!L457&lt;$B$1,'Control Sample Data'!L457&gt;0),'Control Sample Data'!L457,$B$1),"")</f>
        <v/>
      </c>
      <c r="Y458" s="17" t="str">
        <f>IF(SUM('Control Sample Data'!M$3:M$98)&gt;10,IF(AND(ISNUMBER('Control Sample Data'!M457),'Control Sample Data'!M457&lt;$B$1,'Control Sample Data'!M457&gt;0),'Control Sample Data'!M457,$B$1),"")</f>
        <v/>
      </c>
      <c r="AT458" s="36" t="str">
        <f t="shared" si="325"/>
        <v/>
      </c>
      <c r="AU458" s="36" t="str">
        <f t="shared" si="326"/>
        <v/>
      </c>
      <c r="AV458" s="36" t="str">
        <f t="shared" si="327"/>
        <v/>
      </c>
      <c r="AW458" s="36" t="str">
        <f t="shared" si="328"/>
        <v/>
      </c>
      <c r="AX458" s="36" t="str">
        <f t="shared" si="329"/>
        <v/>
      </c>
      <c r="AY458" s="36" t="str">
        <f t="shared" si="330"/>
        <v/>
      </c>
      <c r="AZ458" s="36" t="str">
        <f t="shared" si="331"/>
        <v/>
      </c>
      <c r="BA458" s="36" t="str">
        <f t="shared" si="332"/>
        <v/>
      </c>
      <c r="BB458" s="36" t="str">
        <f t="shared" si="333"/>
        <v/>
      </c>
      <c r="BC458" s="36" t="str">
        <f t="shared" si="334"/>
        <v/>
      </c>
      <c r="BD458" s="36" t="str">
        <f t="shared" si="335"/>
        <v/>
      </c>
      <c r="BE458" s="36" t="str">
        <f t="shared" si="336"/>
        <v/>
      </c>
      <c r="BF458" s="36" t="str">
        <f t="shared" si="337"/>
        <v/>
      </c>
      <c r="BG458" s="36" t="str">
        <f t="shared" si="338"/>
        <v/>
      </c>
      <c r="BH458" s="36" t="str">
        <f t="shared" si="339"/>
        <v/>
      </c>
      <c r="BI458" s="36" t="str">
        <f t="shared" si="340"/>
        <v/>
      </c>
      <c r="BJ458" s="36" t="str">
        <f t="shared" si="341"/>
        <v/>
      </c>
      <c r="BK458" s="36" t="str">
        <f t="shared" si="342"/>
        <v/>
      </c>
      <c r="BL458" s="36" t="str">
        <f t="shared" si="343"/>
        <v/>
      </c>
      <c r="BM458" s="36" t="str">
        <f t="shared" si="344"/>
        <v/>
      </c>
      <c r="BN458" s="38" t="e">
        <f t="shared" si="303"/>
        <v>#DIV/0!</v>
      </c>
      <c r="BO458" s="38" t="e">
        <f t="shared" si="304"/>
        <v>#DIV/0!</v>
      </c>
      <c r="BP458" s="39" t="str">
        <f t="shared" si="305"/>
        <v/>
      </c>
      <c r="BQ458" s="39" t="str">
        <f t="shared" si="306"/>
        <v/>
      </c>
      <c r="BR458" s="39" t="str">
        <f t="shared" si="307"/>
        <v/>
      </c>
      <c r="BS458" s="39" t="str">
        <f t="shared" si="308"/>
        <v/>
      </c>
      <c r="BT458" s="39" t="str">
        <f t="shared" si="309"/>
        <v/>
      </c>
      <c r="BU458" s="39" t="str">
        <f t="shared" si="310"/>
        <v/>
      </c>
      <c r="BV458" s="39" t="str">
        <f t="shared" si="311"/>
        <v/>
      </c>
      <c r="BW458" s="39" t="str">
        <f t="shared" si="312"/>
        <v/>
      </c>
      <c r="BX458" s="39" t="str">
        <f t="shared" si="313"/>
        <v/>
      </c>
      <c r="BY458" s="39" t="str">
        <f t="shared" si="314"/>
        <v/>
      </c>
      <c r="BZ458" s="39" t="str">
        <f t="shared" si="315"/>
        <v/>
      </c>
      <c r="CA458" s="39" t="str">
        <f t="shared" si="316"/>
        <v/>
      </c>
      <c r="CB458" s="39" t="str">
        <f t="shared" si="317"/>
        <v/>
      </c>
      <c r="CC458" s="39" t="str">
        <f t="shared" si="318"/>
        <v/>
      </c>
      <c r="CD458" s="39" t="str">
        <f t="shared" si="319"/>
        <v/>
      </c>
      <c r="CE458" s="39" t="str">
        <f t="shared" si="320"/>
        <v/>
      </c>
      <c r="CF458" s="39" t="str">
        <f t="shared" si="321"/>
        <v/>
      </c>
      <c r="CG458" s="39" t="str">
        <f t="shared" si="322"/>
        <v/>
      </c>
      <c r="CH458" s="39" t="str">
        <f t="shared" si="323"/>
        <v/>
      </c>
      <c r="CI458" s="39" t="str">
        <f t="shared" si="324"/>
        <v/>
      </c>
    </row>
    <row r="459" spans="1:87">
      <c r="A459" s="18"/>
      <c r="B459" s="15" t="str">
        <f>'Gene Table'!E458</f>
        <v>mmu-miR-7a-5p</v>
      </c>
      <c r="C459" s="15" t="str">
        <f>'Gene Table'!B458</f>
        <v>C24</v>
      </c>
      <c r="D459" s="16" t="str">
        <f>IF(SUM('Test Sample Data'!D$3:D$98)&gt;10,IF(AND(ISNUMBER('Test Sample Data'!D458),'Test Sample Data'!D458&lt;$B$1,'Test Sample Data'!D458&gt;0),'Test Sample Data'!D458,$B$1),"")</f>
        <v/>
      </c>
      <c r="E459" s="17" t="str">
        <f>IF(SUM('Test Sample Data'!E$3:E$98)&gt;10,IF(AND(ISNUMBER('Test Sample Data'!E458),'Test Sample Data'!E458&lt;$B$1,'Test Sample Data'!E458&gt;0),'Test Sample Data'!E458,$B$1),"")</f>
        <v/>
      </c>
      <c r="F459" s="17" t="str">
        <f>IF(SUM('Test Sample Data'!F$3:F$98)&gt;10,IF(AND(ISNUMBER('Test Sample Data'!F458),'Test Sample Data'!F458&lt;$B$1,'Test Sample Data'!F458&gt;0),'Test Sample Data'!F458,$B$1),"")</f>
        <v/>
      </c>
      <c r="G459" s="17" t="str">
        <f>IF(SUM('Test Sample Data'!G$3:G$98)&gt;10,IF(AND(ISNUMBER('Test Sample Data'!G458),'Test Sample Data'!G458&lt;$B$1,'Test Sample Data'!G458&gt;0),'Test Sample Data'!G458,$B$1),"")</f>
        <v/>
      </c>
      <c r="H459" s="17" t="str">
        <f>IF(SUM('Test Sample Data'!H$3:H$98)&gt;10,IF(AND(ISNUMBER('Test Sample Data'!H458),'Test Sample Data'!H458&lt;$B$1,'Test Sample Data'!H458&gt;0),'Test Sample Data'!H458,$B$1),"")</f>
        <v/>
      </c>
      <c r="I459" s="17" t="str">
        <f>IF(SUM('Test Sample Data'!I$3:I$98)&gt;10,IF(AND(ISNUMBER('Test Sample Data'!I458),'Test Sample Data'!I458&lt;$B$1,'Test Sample Data'!I458&gt;0),'Test Sample Data'!I458,$B$1),"")</f>
        <v/>
      </c>
      <c r="J459" s="17" t="str">
        <f>IF(SUM('Test Sample Data'!J$3:J$98)&gt;10,IF(AND(ISNUMBER('Test Sample Data'!J458),'Test Sample Data'!J458&lt;$B$1,'Test Sample Data'!J458&gt;0),'Test Sample Data'!J458,$B$1),"")</f>
        <v/>
      </c>
      <c r="K459" s="17" t="str">
        <f>IF(SUM('Test Sample Data'!K$3:K$98)&gt;10,IF(AND(ISNUMBER('Test Sample Data'!K458),'Test Sample Data'!K458&lt;$B$1,'Test Sample Data'!K458&gt;0),'Test Sample Data'!K458,$B$1),"")</f>
        <v/>
      </c>
      <c r="L459" s="17" t="str">
        <f>IF(SUM('Test Sample Data'!L$3:L$98)&gt;10,IF(AND(ISNUMBER('Test Sample Data'!L458),'Test Sample Data'!L458&lt;$B$1,'Test Sample Data'!L458&gt;0),'Test Sample Data'!L458,$B$1),"")</f>
        <v/>
      </c>
      <c r="M459" s="17" t="str">
        <f>IF(SUM('Test Sample Data'!M$3:M$98)&gt;10,IF(AND(ISNUMBER('Test Sample Data'!M458),'Test Sample Data'!M458&lt;$B$1,'Test Sample Data'!M458&gt;0),'Test Sample Data'!M458,$B$1),"")</f>
        <v/>
      </c>
      <c r="N459" s="17" t="str">
        <f>'Gene Table'!E458</f>
        <v>mmu-miR-7a-5p</v>
      </c>
      <c r="O459" s="17" t="str">
        <f>'Gene Table'!B458</f>
        <v>C24</v>
      </c>
      <c r="P459" s="17" t="str">
        <f>IF(SUM('Control Sample Data'!D$3:D$98)&gt;10,IF(AND(ISNUMBER('Control Sample Data'!D458),'Control Sample Data'!D458&lt;$B$1,'Control Sample Data'!D458&gt;0),'Control Sample Data'!D458,$B$1),"")</f>
        <v/>
      </c>
      <c r="Q459" s="17" t="str">
        <f>IF(SUM('Control Sample Data'!E$3:E$98)&gt;10,IF(AND(ISNUMBER('Control Sample Data'!E458),'Control Sample Data'!E458&lt;$B$1,'Control Sample Data'!E458&gt;0),'Control Sample Data'!E458,$B$1),"")</f>
        <v/>
      </c>
      <c r="R459" s="17" t="str">
        <f>IF(SUM('Control Sample Data'!F$3:F$98)&gt;10,IF(AND(ISNUMBER('Control Sample Data'!F458),'Control Sample Data'!F458&lt;$B$1,'Control Sample Data'!F458&gt;0),'Control Sample Data'!F458,$B$1),"")</f>
        <v/>
      </c>
      <c r="S459" s="17" t="str">
        <f>IF(SUM('Control Sample Data'!G$3:G$98)&gt;10,IF(AND(ISNUMBER('Control Sample Data'!G458),'Control Sample Data'!G458&lt;$B$1,'Control Sample Data'!G458&gt;0),'Control Sample Data'!G458,$B$1),"")</f>
        <v/>
      </c>
      <c r="T459" s="17" t="str">
        <f>IF(SUM('Control Sample Data'!H$3:H$98)&gt;10,IF(AND(ISNUMBER('Control Sample Data'!H458),'Control Sample Data'!H458&lt;$B$1,'Control Sample Data'!H458&gt;0),'Control Sample Data'!H458,$B$1),"")</f>
        <v/>
      </c>
      <c r="U459" s="17" t="str">
        <f>IF(SUM('Control Sample Data'!I$3:I$98)&gt;10,IF(AND(ISNUMBER('Control Sample Data'!I458),'Control Sample Data'!I458&lt;$B$1,'Control Sample Data'!I458&gt;0),'Control Sample Data'!I458,$B$1),"")</f>
        <v/>
      </c>
      <c r="V459" s="17" t="str">
        <f>IF(SUM('Control Sample Data'!J$3:J$98)&gt;10,IF(AND(ISNUMBER('Control Sample Data'!J458),'Control Sample Data'!J458&lt;$B$1,'Control Sample Data'!J458&gt;0),'Control Sample Data'!J458,$B$1),"")</f>
        <v/>
      </c>
      <c r="W459" s="17" t="str">
        <f>IF(SUM('Control Sample Data'!K$3:K$98)&gt;10,IF(AND(ISNUMBER('Control Sample Data'!K458),'Control Sample Data'!K458&lt;$B$1,'Control Sample Data'!K458&gt;0),'Control Sample Data'!K458,$B$1),"")</f>
        <v/>
      </c>
      <c r="X459" s="17" t="str">
        <f>IF(SUM('Control Sample Data'!L$3:L$98)&gt;10,IF(AND(ISNUMBER('Control Sample Data'!L458),'Control Sample Data'!L458&lt;$B$1,'Control Sample Data'!L458&gt;0),'Control Sample Data'!L458,$B$1),"")</f>
        <v/>
      </c>
      <c r="Y459" s="17" t="str">
        <f>IF(SUM('Control Sample Data'!M$3:M$98)&gt;10,IF(AND(ISNUMBER('Control Sample Data'!M458),'Control Sample Data'!M458&lt;$B$1,'Control Sample Data'!M458&gt;0),'Control Sample Data'!M458,$B$1),"")</f>
        <v/>
      </c>
      <c r="AT459" s="36" t="str">
        <f t="shared" si="325"/>
        <v/>
      </c>
      <c r="AU459" s="36" t="str">
        <f t="shared" si="326"/>
        <v/>
      </c>
      <c r="AV459" s="36" t="str">
        <f t="shared" si="327"/>
        <v/>
      </c>
      <c r="AW459" s="36" t="str">
        <f t="shared" si="328"/>
        <v/>
      </c>
      <c r="AX459" s="36" t="str">
        <f t="shared" si="329"/>
        <v/>
      </c>
      <c r="AY459" s="36" t="str">
        <f t="shared" si="330"/>
        <v/>
      </c>
      <c r="AZ459" s="36" t="str">
        <f t="shared" si="331"/>
        <v/>
      </c>
      <c r="BA459" s="36" t="str">
        <f t="shared" si="332"/>
        <v/>
      </c>
      <c r="BB459" s="36" t="str">
        <f t="shared" si="333"/>
        <v/>
      </c>
      <c r="BC459" s="36" t="str">
        <f t="shared" si="334"/>
        <v/>
      </c>
      <c r="BD459" s="36" t="str">
        <f t="shared" si="335"/>
        <v/>
      </c>
      <c r="BE459" s="36" t="str">
        <f t="shared" si="336"/>
        <v/>
      </c>
      <c r="BF459" s="36" t="str">
        <f t="shared" si="337"/>
        <v/>
      </c>
      <c r="BG459" s="36" t="str">
        <f t="shared" si="338"/>
        <v/>
      </c>
      <c r="BH459" s="36" t="str">
        <f t="shared" si="339"/>
        <v/>
      </c>
      <c r="BI459" s="36" t="str">
        <f t="shared" si="340"/>
        <v/>
      </c>
      <c r="BJ459" s="36" t="str">
        <f t="shared" si="341"/>
        <v/>
      </c>
      <c r="BK459" s="36" t="str">
        <f t="shared" si="342"/>
        <v/>
      </c>
      <c r="BL459" s="36" t="str">
        <f t="shared" si="343"/>
        <v/>
      </c>
      <c r="BM459" s="36" t="str">
        <f t="shared" si="344"/>
        <v/>
      </c>
      <c r="BN459" s="38" t="e">
        <f t="shared" si="303"/>
        <v>#DIV/0!</v>
      </c>
      <c r="BO459" s="38" t="e">
        <f t="shared" si="304"/>
        <v>#DIV/0!</v>
      </c>
      <c r="BP459" s="39" t="str">
        <f t="shared" si="305"/>
        <v/>
      </c>
      <c r="BQ459" s="39" t="str">
        <f t="shared" si="306"/>
        <v/>
      </c>
      <c r="BR459" s="39" t="str">
        <f t="shared" si="307"/>
        <v/>
      </c>
      <c r="BS459" s="39" t="str">
        <f t="shared" si="308"/>
        <v/>
      </c>
      <c r="BT459" s="39" t="str">
        <f t="shared" si="309"/>
        <v/>
      </c>
      <c r="BU459" s="39" t="str">
        <f t="shared" si="310"/>
        <v/>
      </c>
      <c r="BV459" s="39" t="str">
        <f t="shared" si="311"/>
        <v/>
      </c>
      <c r="BW459" s="39" t="str">
        <f t="shared" si="312"/>
        <v/>
      </c>
      <c r="BX459" s="39" t="str">
        <f t="shared" si="313"/>
        <v/>
      </c>
      <c r="BY459" s="39" t="str">
        <f t="shared" si="314"/>
        <v/>
      </c>
      <c r="BZ459" s="39" t="str">
        <f t="shared" si="315"/>
        <v/>
      </c>
      <c r="CA459" s="39" t="str">
        <f t="shared" si="316"/>
        <v/>
      </c>
      <c r="CB459" s="39" t="str">
        <f t="shared" si="317"/>
        <v/>
      </c>
      <c r="CC459" s="39" t="str">
        <f t="shared" si="318"/>
        <v/>
      </c>
      <c r="CD459" s="39" t="str">
        <f t="shared" si="319"/>
        <v/>
      </c>
      <c r="CE459" s="39" t="str">
        <f t="shared" si="320"/>
        <v/>
      </c>
      <c r="CF459" s="39" t="str">
        <f t="shared" si="321"/>
        <v/>
      </c>
      <c r="CG459" s="39" t="str">
        <f t="shared" si="322"/>
        <v/>
      </c>
      <c r="CH459" s="39" t="str">
        <f t="shared" si="323"/>
        <v/>
      </c>
      <c r="CI459" s="39" t="str">
        <f t="shared" si="324"/>
        <v/>
      </c>
    </row>
    <row r="460" spans="1:87">
      <c r="A460" s="18"/>
      <c r="B460" s="15" t="str">
        <f>'Gene Table'!E459</f>
        <v>mmu-miR-124-5p</v>
      </c>
      <c r="C460" s="15" t="str">
        <f>'Gene Table'!B459</f>
        <v>D01</v>
      </c>
      <c r="D460" s="16" t="str">
        <f>IF(SUM('Test Sample Data'!D$3:D$98)&gt;10,IF(AND(ISNUMBER('Test Sample Data'!D459),'Test Sample Data'!D459&lt;$B$1,'Test Sample Data'!D459&gt;0),'Test Sample Data'!D459,$B$1),"")</f>
        <v/>
      </c>
      <c r="E460" s="17" t="str">
        <f>IF(SUM('Test Sample Data'!E$3:E$98)&gt;10,IF(AND(ISNUMBER('Test Sample Data'!E459),'Test Sample Data'!E459&lt;$B$1,'Test Sample Data'!E459&gt;0),'Test Sample Data'!E459,$B$1),"")</f>
        <v/>
      </c>
      <c r="F460" s="17" t="str">
        <f>IF(SUM('Test Sample Data'!F$3:F$98)&gt;10,IF(AND(ISNUMBER('Test Sample Data'!F459),'Test Sample Data'!F459&lt;$B$1,'Test Sample Data'!F459&gt;0),'Test Sample Data'!F459,$B$1),"")</f>
        <v/>
      </c>
      <c r="G460" s="17" t="str">
        <f>IF(SUM('Test Sample Data'!G$3:G$98)&gt;10,IF(AND(ISNUMBER('Test Sample Data'!G459),'Test Sample Data'!G459&lt;$B$1,'Test Sample Data'!G459&gt;0),'Test Sample Data'!G459,$B$1),"")</f>
        <v/>
      </c>
      <c r="H460" s="17" t="str">
        <f>IF(SUM('Test Sample Data'!H$3:H$98)&gt;10,IF(AND(ISNUMBER('Test Sample Data'!H459),'Test Sample Data'!H459&lt;$B$1,'Test Sample Data'!H459&gt;0),'Test Sample Data'!H459,$B$1),"")</f>
        <v/>
      </c>
      <c r="I460" s="17" t="str">
        <f>IF(SUM('Test Sample Data'!I$3:I$98)&gt;10,IF(AND(ISNUMBER('Test Sample Data'!I459),'Test Sample Data'!I459&lt;$B$1,'Test Sample Data'!I459&gt;0),'Test Sample Data'!I459,$B$1),"")</f>
        <v/>
      </c>
      <c r="J460" s="17" t="str">
        <f>IF(SUM('Test Sample Data'!J$3:J$98)&gt;10,IF(AND(ISNUMBER('Test Sample Data'!J459),'Test Sample Data'!J459&lt;$B$1,'Test Sample Data'!J459&gt;0),'Test Sample Data'!J459,$B$1),"")</f>
        <v/>
      </c>
      <c r="K460" s="17" t="str">
        <f>IF(SUM('Test Sample Data'!K$3:K$98)&gt;10,IF(AND(ISNUMBER('Test Sample Data'!K459),'Test Sample Data'!K459&lt;$B$1,'Test Sample Data'!K459&gt;0),'Test Sample Data'!K459,$B$1),"")</f>
        <v/>
      </c>
      <c r="L460" s="17" t="str">
        <f>IF(SUM('Test Sample Data'!L$3:L$98)&gt;10,IF(AND(ISNUMBER('Test Sample Data'!L459),'Test Sample Data'!L459&lt;$B$1,'Test Sample Data'!L459&gt;0),'Test Sample Data'!L459,$B$1),"")</f>
        <v/>
      </c>
      <c r="M460" s="17" t="str">
        <f>IF(SUM('Test Sample Data'!M$3:M$98)&gt;10,IF(AND(ISNUMBER('Test Sample Data'!M459),'Test Sample Data'!M459&lt;$B$1,'Test Sample Data'!M459&gt;0),'Test Sample Data'!M459,$B$1),"")</f>
        <v/>
      </c>
      <c r="N460" s="17" t="str">
        <f>'Gene Table'!E459</f>
        <v>mmu-miR-124-5p</v>
      </c>
      <c r="O460" s="17" t="str">
        <f>'Gene Table'!B459</f>
        <v>D01</v>
      </c>
      <c r="P460" s="17" t="str">
        <f>IF(SUM('Control Sample Data'!D$3:D$98)&gt;10,IF(AND(ISNUMBER('Control Sample Data'!D459),'Control Sample Data'!D459&lt;$B$1,'Control Sample Data'!D459&gt;0),'Control Sample Data'!D459,$B$1),"")</f>
        <v/>
      </c>
      <c r="Q460" s="17" t="str">
        <f>IF(SUM('Control Sample Data'!E$3:E$98)&gt;10,IF(AND(ISNUMBER('Control Sample Data'!E459),'Control Sample Data'!E459&lt;$B$1,'Control Sample Data'!E459&gt;0),'Control Sample Data'!E459,$B$1),"")</f>
        <v/>
      </c>
      <c r="R460" s="17" t="str">
        <f>IF(SUM('Control Sample Data'!F$3:F$98)&gt;10,IF(AND(ISNUMBER('Control Sample Data'!F459),'Control Sample Data'!F459&lt;$B$1,'Control Sample Data'!F459&gt;0),'Control Sample Data'!F459,$B$1),"")</f>
        <v/>
      </c>
      <c r="S460" s="17" t="str">
        <f>IF(SUM('Control Sample Data'!G$3:G$98)&gt;10,IF(AND(ISNUMBER('Control Sample Data'!G459),'Control Sample Data'!G459&lt;$B$1,'Control Sample Data'!G459&gt;0),'Control Sample Data'!G459,$B$1),"")</f>
        <v/>
      </c>
      <c r="T460" s="17" t="str">
        <f>IF(SUM('Control Sample Data'!H$3:H$98)&gt;10,IF(AND(ISNUMBER('Control Sample Data'!H459),'Control Sample Data'!H459&lt;$B$1,'Control Sample Data'!H459&gt;0),'Control Sample Data'!H459,$B$1),"")</f>
        <v/>
      </c>
      <c r="U460" s="17" t="str">
        <f>IF(SUM('Control Sample Data'!I$3:I$98)&gt;10,IF(AND(ISNUMBER('Control Sample Data'!I459),'Control Sample Data'!I459&lt;$B$1,'Control Sample Data'!I459&gt;0),'Control Sample Data'!I459,$B$1),"")</f>
        <v/>
      </c>
      <c r="V460" s="17" t="str">
        <f>IF(SUM('Control Sample Data'!J$3:J$98)&gt;10,IF(AND(ISNUMBER('Control Sample Data'!J459),'Control Sample Data'!J459&lt;$B$1,'Control Sample Data'!J459&gt;0),'Control Sample Data'!J459,$B$1),"")</f>
        <v/>
      </c>
      <c r="W460" s="17" t="str">
        <f>IF(SUM('Control Sample Data'!K$3:K$98)&gt;10,IF(AND(ISNUMBER('Control Sample Data'!K459),'Control Sample Data'!K459&lt;$B$1,'Control Sample Data'!K459&gt;0),'Control Sample Data'!K459,$B$1),"")</f>
        <v/>
      </c>
      <c r="X460" s="17" t="str">
        <f>IF(SUM('Control Sample Data'!L$3:L$98)&gt;10,IF(AND(ISNUMBER('Control Sample Data'!L459),'Control Sample Data'!L459&lt;$B$1,'Control Sample Data'!L459&gt;0),'Control Sample Data'!L459,$B$1),"")</f>
        <v/>
      </c>
      <c r="Y460" s="17" t="str">
        <f>IF(SUM('Control Sample Data'!M$3:M$98)&gt;10,IF(AND(ISNUMBER('Control Sample Data'!M459),'Control Sample Data'!M459&lt;$B$1,'Control Sample Data'!M459&gt;0),'Control Sample Data'!M459,$B$1),"")</f>
        <v/>
      </c>
      <c r="AT460" s="36" t="str">
        <f t="shared" si="325"/>
        <v/>
      </c>
      <c r="AU460" s="36" t="str">
        <f t="shared" si="326"/>
        <v/>
      </c>
      <c r="AV460" s="36" t="str">
        <f t="shared" si="327"/>
        <v/>
      </c>
      <c r="AW460" s="36" t="str">
        <f t="shared" si="328"/>
        <v/>
      </c>
      <c r="AX460" s="36" t="str">
        <f t="shared" si="329"/>
        <v/>
      </c>
      <c r="AY460" s="36" t="str">
        <f t="shared" si="330"/>
        <v/>
      </c>
      <c r="AZ460" s="36" t="str">
        <f t="shared" si="331"/>
        <v/>
      </c>
      <c r="BA460" s="36" t="str">
        <f t="shared" si="332"/>
        <v/>
      </c>
      <c r="BB460" s="36" t="str">
        <f t="shared" si="333"/>
        <v/>
      </c>
      <c r="BC460" s="36" t="str">
        <f t="shared" si="334"/>
        <v/>
      </c>
      <c r="BD460" s="36" t="str">
        <f t="shared" si="335"/>
        <v/>
      </c>
      <c r="BE460" s="36" t="str">
        <f t="shared" si="336"/>
        <v/>
      </c>
      <c r="BF460" s="36" t="str">
        <f t="shared" si="337"/>
        <v/>
      </c>
      <c r="BG460" s="36" t="str">
        <f t="shared" si="338"/>
        <v/>
      </c>
      <c r="BH460" s="36" t="str">
        <f t="shared" si="339"/>
        <v/>
      </c>
      <c r="BI460" s="36" t="str">
        <f t="shared" si="340"/>
        <v/>
      </c>
      <c r="BJ460" s="36" t="str">
        <f t="shared" si="341"/>
        <v/>
      </c>
      <c r="BK460" s="36" t="str">
        <f t="shared" si="342"/>
        <v/>
      </c>
      <c r="BL460" s="36" t="str">
        <f t="shared" si="343"/>
        <v/>
      </c>
      <c r="BM460" s="36" t="str">
        <f t="shared" si="344"/>
        <v/>
      </c>
      <c r="BN460" s="38" t="e">
        <f t="shared" si="303"/>
        <v>#DIV/0!</v>
      </c>
      <c r="BO460" s="38" t="e">
        <f t="shared" si="304"/>
        <v>#DIV/0!</v>
      </c>
      <c r="BP460" s="39" t="str">
        <f t="shared" si="305"/>
        <v/>
      </c>
      <c r="BQ460" s="39" t="str">
        <f t="shared" si="306"/>
        <v/>
      </c>
      <c r="BR460" s="39" t="str">
        <f t="shared" si="307"/>
        <v/>
      </c>
      <c r="BS460" s="39" t="str">
        <f t="shared" si="308"/>
        <v/>
      </c>
      <c r="BT460" s="39" t="str">
        <f t="shared" si="309"/>
        <v/>
      </c>
      <c r="BU460" s="39" t="str">
        <f t="shared" si="310"/>
        <v/>
      </c>
      <c r="BV460" s="39" t="str">
        <f t="shared" si="311"/>
        <v/>
      </c>
      <c r="BW460" s="39" t="str">
        <f t="shared" si="312"/>
        <v/>
      </c>
      <c r="BX460" s="39" t="str">
        <f t="shared" si="313"/>
        <v/>
      </c>
      <c r="BY460" s="39" t="str">
        <f t="shared" si="314"/>
        <v/>
      </c>
      <c r="BZ460" s="39" t="str">
        <f t="shared" si="315"/>
        <v/>
      </c>
      <c r="CA460" s="39" t="str">
        <f t="shared" si="316"/>
        <v/>
      </c>
      <c r="CB460" s="39" t="str">
        <f t="shared" si="317"/>
        <v/>
      </c>
      <c r="CC460" s="39" t="str">
        <f t="shared" si="318"/>
        <v/>
      </c>
      <c r="CD460" s="39" t="str">
        <f t="shared" si="319"/>
        <v/>
      </c>
      <c r="CE460" s="39" t="str">
        <f t="shared" si="320"/>
        <v/>
      </c>
      <c r="CF460" s="39" t="str">
        <f t="shared" si="321"/>
        <v/>
      </c>
      <c r="CG460" s="39" t="str">
        <f t="shared" si="322"/>
        <v/>
      </c>
      <c r="CH460" s="39" t="str">
        <f t="shared" si="323"/>
        <v/>
      </c>
      <c r="CI460" s="39" t="str">
        <f t="shared" si="324"/>
        <v/>
      </c>
    </row>
    <row r="461" spans="1:87">
      <c r="A461" s="18"/>
      <c r="B461" s="15" t="str">
        <f>'Gene Table'!E460</f>
        <v>mmu-miR-879-3p</v>
      </c>
      <c r="C461" s="15" t="str">
        <f>'Gene Table'!B460</f>
        <v>D02</v>
      </c>
      <c r="D461" s="16" t="str">
        <f>IF(SUM('Test Sample Data'!D$3:D$98)&gt;10,IF(AND(ISNUMBER('Test Sample Data'!D460),'Test Sample Data'!D460&lt;$B$1,'Test Sample Data'!D460&gt;0),'Test Sample Data'!D460,$B$1),"")</f>
        <v/>
      </c>
      <c r="E461" s="17" t="str">
        <f>IF(SUM('Test Sample Data'!E$3:E$98)&gt;10,IF(AND(ISNUMBER('Test Sample Data'!E460),'Test Sample Data'!E460&lt;$B$1,'Test Sample Data'!E460&gt;0),'Test Sample Data'!E460,$B$1),"")</f>
        <v/>
      </c>
      <c r="F461" s="17" t="str">
        <f>IF(SUM('Test Sample Data'!F$3:F$98)&gt;10,IF(AND(ISNUMBER('Test Sample Data'!F460),'Test Sample Data'!F460&lt;$B$1,'Test Sample Data'!F460&gt;0),'Test Sample Data'!F460,$B$1),"")</f>
        <v/>
      </c>
      <c r="G461" s="17" t="str">
        <f>IF(SUM('Test Sample Data'!G$3:G$98)&gt;10,IF(AND(ISNUMBER('Test Sample Data'!G460),'Test Sample Data'!G460&lt;$B$1,'Test Sample Data'!G460&gt;0),'Test Sample Data'!G460,$B$1),"")</f>
        <v/>
      </c>
      <c r="H461" s="17" t="str">
        <f>IF(SUM('Test Sample Data'!H$3:H$98)&gt;10,IF(AND(ISNUMBER('Test Sample Data'!H460),'Test Sample Data'!H460&lt;$B$1,'Test Sample Data'!H460&gt;0),'Test Sample Data'!H460,$B$1),"")</f>
        <v/>
      </c>
      <c r="I461" s="17" t="str">
        <f>IF(SUM('Test Sample Data'!I$3:I$98)&gt;10,IF(AND(ISNUMBER('Test Sample Data'!I460),'Test Sample Data'!I460&lt;$B$1,'Test Sample Data'!I460&gt;0),'Test Sample Data'!I460,$B$1),"")</f>
        <v/>
      </c>
      <c r="J461" s="17" t="str">
        <f>IF(SUM('Test Sample Data'!J$3:J$98)&gt;10,IF(AND(ISNUMBER('Test Sample Data'!J460),'Test Sample Data'!J460&lt;$B$1,'Test Sample Data'!J460&gt;0),'Test Sample Data'!J460,$B$1),"")</f>
        <v/>
      </c>
      <c r="K461" s="17" t="str">
        <f>IF(SUM('Test Sample Data'!K$3:K$98)&gt;10,IF(AND(ISNUMBER('Test Sample Data'!K460),'Test Sample Data'!K460&lt;$B$1,'Test Sample Data'!K460&gt;0),'Test Sample Data'!K460,$B$1),"")</f>
        <v/>
      </c>
      <c r="L461" s="17" t="str">
        <f>IF(SUM('Test Sample Data'!L$3:L$98)&gt;10,IF(AND(ISNUMBER('Test Sample Data'!L460),'Test Sample Data'!L460&lt;$B$1,'Test Sample Data'!L460&gt;0),'Test Sample Data'!L460,$B$1),"")</f>
        <v/>
      </c>
      <c r="M461" s="17" t="str">
        <f>IF(SUM('Test Sample Data'!M$3:M$98)&gt;10,IF(AND(ISNUMBER('Test Sample Data'!M460),'Test Sample Data'!M460&lt;$B$1,'Test Sample Data'!M460&gt;0),'Test Sample Data'!M460,$B$1),"")</f>
        <v/>
      </c>
      <c r="N461" s="17" t="str">
        <f>'Gene Table'!E460</f>
        <v>mmu-miR-879-3p</v>
      </c>
      <c r="O461" s="17" t="str">
        <f>'Gene Table'!B460</f>
        <v>D02</v>
      </c>
      <c r="P461" s="17" t="str">
        <f>IF(SUM('Control Sample Data'!D$3:D$98)&gt;10,IF(AND(ISNUMBER('Control Sample Data'!D460),'Control Sample Data'!D460&lt;$B$1,'Control Sample Data'!D460&gt;0),'Control Sample Data'!D460,$B$1),"")</f>
        <v/>
      </c>
      <c r="Q461" s="17" t="str">
        <f>IF(SUM('Control Sample Data'!E$3:E$98)&gt;10,IF(AND(ISNUMBER('Control Sample Data'!E460),'Control Sample Data'!E460&lt;$B$1,'Control Sample Data'!E460&gt;0),'Control Sample Data'!E460,$B$1),"")</f>
        <v/>
      </c>
      <c r="R461" s="17" t="str">
        <f>IF(SUM('Control Sample Data'!F$3:F$98)&gt;10,IF(AND(ISNUMBER('Control Sample Data'!F460),'Control Sample Data'!F460&lt;$B$1,'Control Sample Data'!F460&gt;0),'Control Sample Data'!F460,$B$1),"")</f>
        <v/>
      </c>
      <c r="S461" s="17" t="str">
        <f>IF(SUM('Control Sample Data'!G$3:G$98)&gt;10,IF(AND(ISNUMBER('Control Sample Data'!G460),'Control Sample Data'!G460&lt;$B$1,'Control Sample Data'!G460&gt;0),'Control Sample Data'!G460,$B$1),"")</f>
        <v/>
      </c>
      <c r="T461" s="17" t="str">
        <f>IF(SUM('Control Sample Data'!H$3:H$98)&gt;10,IF(AND(ISNUMBER('Control Sample Data'!H460),'Control Sample Data'!H460&lt;$B$1,'Control Sample Data'!H460&gt;0),'Control Sample Data'!H460,$B$1),"")</f>
        <v/>
      </c>
      <c r="U461" s="17" t="str">
        <f>IF(SUM('Control Sample Data'!I$3:I$98)&gt;10,IF(AND(ISNUMBER('Control Sample Data'!I460),'Control Sample Data'!I460&lt;$B$1,'Control Sample Data'!I460&gt;0),'Control Sample Data'!I460,$B$1),"")</f>
        <v/>
      </c>
      <c r="V461" s="17" t="str">
        <f>IF(SUM('Control Sample Data'!J$3:J$98)&gt;10,IF(AND(ISNUMBER('Control Sample Data'!J460),'Control Sample Data'!J460&lt;$B$1,'Control Sample Data'!J460&gt;0),'Control Sample Data'!J460,$B$1),"")</f>
        <v/>
      </c>
      <c r="W461" s="17" t="str">
        <f>IF(SUM('Control Sample Data'!K$3:K$98)&gt;10,IF(AND(ISNUMBER('Control Sample Data'!K460),'Control Sample Data'!K460&lt;$B$1,'Control Sample Data'!K460&gt;0),'Control Sample Data'!K460,$B$1),"")</f>
        <v/>
      </c>
      <c r="X461" s="17" t="str">
        <f>IF(SUM('Control Sample Data'!L$3:L$98)&gt;10,IF(AND(ISNUMBER('Control Sample Data'!L460),'Control Sample Data'!L460&lt;$B$1,'Control Sample Data'!L460&gt;0),'Control Sample Data'!L460,$B$1),"")</f>
        <v/>
      </c>
      <c r="Y461" s="17" t="str">
        <f>IF(SUM('Control Sample Data'!M$3:M$98)&gt;10,IF(AND(ISNUMBER('Control Sample Data'!M460),'Control Sample Data'!M460&lt;$B$1,'Control Sample Data'!M460&gt;0),'Control Sample Data'!M460,$B$1),"")</f>
        <v/>
      </c>
      <c r="AT461" s="36" t="str">
        <f t="shared" si="325"/>
        <v/>
      </c>
      <c r="AU461" s="36" t="str">
        <f t="shared" si="326"/>
        <v/>
      </c>
      <c r="AV461" s="36" t="str">
        <f t="shared" si="327"/>
        <v/>
      </c>
      <c r="AW461" s="36" t="str">
        <f t="shared" si="328"/>
        <v/>
      </c>
      <c r="AX461" s="36" t="str">
        <f t="shared" si="329"/>
        <v/>
      </c>
      <c r="AY461" s="36" t="str">
        <f t="shared" si="330"/>
        <v/>
      </c>
      <c r="AZ461" s="36" t="str">
        <f t="shared" si="331"/>
        <v/>
      </c>
      <c r="BA461" s="36" t="str">
        <f t="shared" si="332"/>
        <v/>
      </c>
      <c r="BB461" s="36" t="str">
        <f t="shared" si="333"/>
        <v/>
      </c>
      <c r="BC461" s="36" t="str">
        <f t="shared" si="334"/>
        <v/>
      </c>
      <c r="BD461" s="36" t="str">
        <f t="shared" si="335"/>
        <v/>
      </c>
      <c r="BE461" s="36" t="str">
        <f t="shared" si="336"/>
        <v/>
      </c>
      <c r="BF461" s="36" t="str">
        <f t="shared" si="337"/>
        <v/>
      </c>
      <c r="BG461" s="36" t="str">
        <f t="shared" si="338"/>
        <v/>
      </c>
      <c r="BH461" s="36" t="str">
        <f t="shared" si="339"/>
        <v/>
      </c>
      <c r="BI461" s="36" t="str">
        <f t="shared" si="340"/>
        <v/>
      </c>
      <c r="BJ461" s="36" t="str">
        <f t="shared" si="341"/>
        <v/>
      </c>
      <c r="BK461" s="36" t="str">
        <f t="shared" si="342"/>
        <v/>
      </c>
      <c r="BL461" s="36" t="str">
        <f t="shared" si="343"/>
        <v/>
      </c>
      <c r="BM461" s="36" t="str">
        <f t="shared" si="344"/>
        <v/>
      </c>
      <c r="BN461" s="38" t="e">
        <f t="shared" si="303"/>
        <v>#DIV/0!</v>
      </c>
      <c r="BO461" s="38" t="e">
        <f t="shared" si="304"/>
        <v>#DIV/0!</v>
      </c>
      <c r="BP461" s="39" t="str">
        <f t="shared" si="305"/>
        <v/>
      </c>
      <c r="BQ461" s="39" t="str">
        <f t="shared" si="306"/>
        <v/>
      </c>
      <c r="BR461" s="39" t="str">
        <f t="shared" si="307"/>
        <v/>
      </c>
      <c r="BS461" s="39" t="str">
        <f t="shared" si="308"/>
        <v/>
      </c>
      <c r="BT461" s="39" t="str">
        <f t="shared" si="309"/>
        <v/>
      </c>
      <c r="BU461" s="39" t="str">
        <f t="shared" si="310"/>
        <v/>
      </c>
      <c r="BV461" s="39" t="str">
        <f t="shared" si="311"/>
        <v/>
      </c>
      <c r="BW461" s="39" t="str">
        <f t="shared" si="312"/>
        <v/>
      </c>
      <c r="BX461" s="39" t="str">
        <f t="shared" si="313"/>
        <v/>
      </c>
      <c r="BY461" s="39" t="str">
        <f t="shared" si="314"/>
        <v/>
      </c>
      <c r="BZ461" s="39" t="str">
        <f t="shared" si="315"/>
        <v/>
      </c>
      <c r="CA461" s="39" t="str">
        <f t="shared" si="316"/>
        <v/>
      </c>
      <c r="CB461" s="39" t="str">
        <f t="shared" si="317"/>
        <v/>
      </c>
      <c r="CC461" s="39" t="str">
        <f t="shared" si="318"/>
        <v/>
      </c>
      <c r="CD461" s="39" t="str">
        <f t="shared" si="319"/>
        <v/>
      </c>
      <c r="CE461" s="39" t="str">
        <f t="shared" si="320"/>
        <v/>
      </c>
      <c r="CF461" s="39" t="str">
        <f t="shared" si="321"/>
        <v/>
      </c>
      <c r="CG461" s="39" t="str">
        <f t="shared" si="322"/>
        <v/>
      </c>
      <c r="CH461" s="39" t="str">
        <f t="shared" si="323"/>
        <v/>
      </c>
      <c r="CI461" s="39" t="str">
        <f t="shared" si="324"/>
        <v/>
      </c>
    </row>
    <row r="462" spans="1:87">
      <c r="A462" s="18"/>
      <c r="B462" s="15" t="str">
        <f>'Gene Table'!E461</f>
        <v>mmu-miR-1247-5p</v>
      </c>
      <c r="C462" s="15" t="str">
        <f>'Gene Table'!B461</f>
        <v>D03</v>
      </c>
      <c r="D462" s="16" t="str">
        <f>IF(SUM('Test Sample Data'!D$3:D$98)&gt;10,IF(AND(ISNUMBER('Test Sample Data'!D461),'Test Sample Data'!D461&lt;$B$1,'Test Sample Data'!D461&gt;0),'Test Sample Data'!D461,$B$1),"")</f>
        <v/>
      </c>
      <c r="E462" s="17" t="str">
        <f>IF(SUM('Test Sample Data'!E$3:E$98)&gt;10,IF(AND(ISNUMBER('Test Sample Data'!E461),'Test Sample Data'!E461&lt;$B$1,'Test Sample Data'!E461&gt;0),'Test Sample Data'!E461,$B$1),"")</f>
        <v/>
      </c>
      <c r="F462" s="17" t="str">
        <f>IF(SUM('Test Sample Data'!F$3:F$98)&gt;10,IF(AND(ISNUMBER('Test Sample Data'!F461),'Test Sample Data'!F461&lt;$B$1,'Test Sample Data'!F461&gt;0),'Test Sample Data'!F461,$B$1),"")</f>
        <v/>
      </c>
      <c r="G462" s="17" t="str">
        <f>IF(SUM('Test Sample Data'!G$3:G$98)&gt;10,IF(AND(ISNUMBER('Test Sample Data'!G461),'Test Sample Data'!G461&lt;$B$1,'Test Sample Data'!G461&gt;0),'Test Sample Data'!G461,$B$1),"")</f>
        <v/>
      </c>
      <c r="H462" s="17" t="str">
        <f>IF(SUM('Test Sample Data'!H$3:H$98)&gt;10,IF(AND(ISNUMBER('Test Sample Data'!H461),'Test Sample Data'!H461&lt;$B$1,'Test Sample Data'!H461&gt;0),'Test Sample Data'!H461,$B$1),"")</f>
        <v/>
      </c>
      <c r="I462" s="17" t="str">
        <f>IF(SUM('Test Sample Data'!I$3:I$98)&gt;10,IF(AND(ISNUMBER('Test Sample Data'!I461),'Test Sample Data'!I461&lt;$B$1,'Test Sample Data'!I461&gt;0),'Test Sample Data'!I461,$B$1),"")</f>
        <v/>
      </c>
      <c r="J462" s="17" t="str">
        <f>IF(SUM('Test Sample Data'!J$3:J$98)&gt;10,IF(AND(ISNUMBER('Test Sample Data'!J461),'Test Sample Data'!J461&lt;$B$1,'Test Sample Data'!J461&gt;0),'Test Sample Data'!J461,$B$1),"")</f>
        <v/>
      </c>
      <c r="K462" s="17" t="str">
        <f>IF(SUM('Test Sample Data'!K$3:K$98)&gt;10,IF(AND(ISNUMBER('Test Sample Data'!K461),'Test Sample Data'!K461&lt;$B$1,'Test Sample Data'!K461&gt;0),'Test Sample Data'!K461,$B$1),"")</f>
        <v/>
      </c>
      <c r="L462" s="17" t="str">
        <f>IF(SUM('Test Sample Data'!L$3:L$98)&gt;10,IF(AND(ISNUMBER('Test Sample Data'!L461),'Test Sample Data'!L461&lt;$B$1,'Test Sample Data'!L461&gt;0),'Test Sample Data'!L461,$B$1),"")</f>
        <v/>
      </c>
      <c r="M462" s="17" t="str">
        <f>IF(SUM('Test Sample Data'!M$3:M$98)&gt;10,IF(AND(ISNUMBER('Test Sample Data'!M461),'Test Sample Data'!M461&lt;$B$1,'Test Sample Data'!M461&gt;0),'Test Sample Data'!M461,$B$1),"")</f>
        <v/>
      </c>
      <c r="N462" s="17" t="str">
        <f>'Gene Table'!E461</f>
        <v>mmu-miR-1247-5p</v>
      </c>
      <c r="O462" s="17" t="str">
        <f>'Gene Table'!B461</f>
        <v>D03</v>
      </c>
      <c r="P462" s="17" t="str">
        <f>IF(SUM('Control Sample Data'!D$3:D$98)&gt;10,IF(AND(ISNUMBER('Control Sample Data'!D461),'Control Sample Data'!D461&lt;$B$1,'Control Sample Data'!D461&gt;0),'Control Sample Data'!D461,$B$1),"")</f>
        <v/>
      </c>
      <c r="Q462" s="17" t="str">
        <f>IF(SUM('Control Sample Data'!E$3:E$98)&gt;10,IF(AND(ISNUMBER('Control Sample Data'!E461),'Control Sample Data'!E461&lt;$B$1,'Control Sample Data'!E461&gt;0),'Control Sample Data'!E461,$B$1),"")</f>
        <v/>
      </c>
      <c r="R462" s="17" t="str">
        <f>IF(SUM('Control Sample Data'!F$3:F$98)&gt;10,IF(AND(ISNUMBER('Control Sample Data'!F461),'Control Sample Data'!F461&lt;$B$1,'Control Sample Data'!F461&gt;0),'Control Sample Data'!F461,$B$1),"")</f>
        <v/>
      </c>
      <c r="S462" s="17" t="str">
        <f>IF(SUM('Control Sample Data'!G$3:G$98)&gt;10,IF(AND(ISNUMBER('Control Sample Data'!G461),'Control Sample Data'!G461&lt;$B$1,'Control Sample Data'!G461&gt;0),'Control Sample Data'!G461,$B$1),"")</f>
        <v/>
      </c>
      <c r="T462" s="17" t="str">
        <f>IF(SUM('Control Sample Data'!H$3:H$98)&gt;10,IF(AND(ISNUMBER('Control Sample Data'!H461),'Control Sample Data'!H461&lt;$B$1,'Control Sample Data'!H461&gt;0),'Control Sample Data'!H461,$B$1),"")</f>
        <v/>
      </c>
      <c r="U462" s="17" t="str">
        <f>IF(SUM('Control Sample Data'!I$3:I$98)&gt;10,IF(AND(ISNUMBER('Control Sample Data'!I461),'Control Sample Data'!I461&lt;$B$1,'Control Sample Data'!I461&gt;0),'Control Sample Data'!I461,$B$1),"")</f>
        <v/>
      </c>
      <c r="V462" s="17" t="str">
        <f>IF(SUM('Control Sample Data'!J$3:J$98)&gt;10,IF(AND(ISNUMBER('Control Sample Data'!J461),'Control Sample Data'!J461&lt;$B$1,'Control Sample Data'!J461&gt;0),'Control Sample Data'!J461,$B$1),"")</f>
        <v/>
      </c>
      <c r="W462" s="17" t="str">
        <f>IF(SUM('Control Sample Data'!K$3:K$98)&gt;10,IF(AND(ISNUMBER('Control Sample Data'!K461),'Control Sample Data'!K461&lt;$B$1,'Control Sample Data'!K461&gt;0),'Control Sample Data'!K461,$B$1),"")</f>
        <v/>
      </c>
      <c r="X462" s="17" t="str">
        <f>IF(SUM('Control Sample Data'!L$3:L$98)&gt;10,IF(AND(ISNUMBER('Control Sample Data'!L461),'Control Sample Data'!L461&lt;$B$1,'Control Sample Data'!L461&gt;0),'Control Sample Data'!L461,$B$1),"")</f>
        <v/>
      </c>
      <c r="Y462" s="17" t="str">
        <f>IF(SUM('Control Sample Data'!M$3:M$98)&gt;10,IF(AND(ISNUMBER('Control Sample Data'!M461),'Control Sample Data'!M461&lt;$B$1,'Control Sample Data'!M461&gt;0),'Control Sample Data'!M461,$B$1),"")</f>
        <v/>
      </c>
      <c r="AT462" s="36" t="str">
        <f t="shared" si="325"/>
        <v/>
      </c>
      <c r="AU462" s="36" t="str">
        <f t="shared" si="326"/>
        <v/>
      </c>
      <c r="AV462" s="36" t="str">
        <f t="shared" si="327"/>
        <v/>
      </c>
      <c r="AW462" s="36" t="str">
        <f t="shared" si="328"/>
        <v/>
      </c>
      <c r="AX462" s="36" t="str">
        <f t="shared" si="329"/>
        <v/>
      </c>
      <c r="AY462" s="36" t="str">
        <f t="shared" si="330"/>
        <v/>
      </c>
      <c r="AZ462" s="36" t="str">
        <f t="shared" si="331"/>
        <v/>
      </c>
      <c r="BA462" s="36" t="str">
        <f t="shared" si="332"/>
        <v/>
      </c>
      <c r="BB462" s="36" t="str">
        <f t="shared" si="333"/>
        <v/>
      </c>
      <c r="BC462" s="36" t="str">
        <f t="shared" si="334"/>
        <v/>
      </c>
      <c r="BD462" s="36" t="str">
        <f t="shared" si="335"/>
        <v/>
      </c>
      <c r="BE462" s="36" t="str">
        <f t="shared" si="336"/>
        <v/>
      </c>
      <c r="BF462" s="36" t="str">
        <f t="shared" si="337"/>
        <v/>
      </c>
      <c r="BG462" s="36" t="str">
        <f t="shared" si="338"/>
        <v/>
      </c>
      <c r="BH462" s="36" t="str">
        <f t="shared" si="339"/>
        <v/>
      </c>
      <c r="BI462" s="36" t="str">
        <f t="shared" si="340"/>
        <v/>
      </c>
      <c r="BJ462" s="36" t="str">
        <f t="shared" si="341"/>
        <v/>
      </c>
      <c r="BK462" s="36" t="str">
        <f t="shared" si="342"/>
        <v/>
      </c>
      <c r="BL462" s="36" t="str">
        <f t="shared" si="343"/>
        <v/>
      </c>
      <c r="BM462" s="36" t="str">
        <f t="shared" si="344"/>
        <v/>
      </c>
      <c r="BN462" s="38" t="e">
        <f t="shared" si="303"/>
        <v>#DIV/0!</v>
      </c>
      <c r="BO462" s="38" t="e">
        <f t="shared" si="304"/>
        <v>#DIV/0!</v>
      </c>
      <c r="BP462" s="39" t="str">
        <f t="shared" si="305"/>
        <v/>
      </c>
      <c r="BQ462" s="39" t="str">
        <f t="shared" si="306"/>
        <v/>
      </c>
      <c r="BR462" s="39" t="str">
        <f t="shared" si="307"/>
        <v/>
      </c>
      <c r="BS462" s="39" t="str">
        <f t="shared" si="308"/>
        <v/>
      </c>
      <c r="BT462" s="39" t="str">
        <f t="shared" si="309"/>
        <v/>
      </c>
      <c r="BU462" s="39" t="str">
        <f t="shared" si="310"/>
        <v/>
      </c>
      <c r="BV462" s="39" t="str">
        <f t="shared" si="311"/>
        <v/>
      </c>
      <c r="BW462" s="39" t="str">
        <f t="shared" si="312"/>
        <v/>
      </c>
      <c r="BX462" s="39" t="str">
        <f t="shared" si="313"/>
        <v/>
      </c>
      <c r="BY462" s="39" t="str">
        <f t="shared" si="314"/>
        <v/>
      </c>
      <c r="BZ462" s="39" t="str">
        <f t="shared" si="315"/>
        <v/>
      </c>
      <c r="CA462" s="39" t="str">
        <f t="shared" si="316"/>
        <v/>
      </c>
      <c r="CB462" s="39" t="str">
        <f t="shared" si="317"/>
        <v/>
      </c>
      <c r="CC462" s="39" t="str">
        <f t="shared" si="318"/>
        <v/>
      </c>
      <c r="CD462" s="39" t="str">
        <f t="shared" si="319"/>
        <v/>
      </c>
      <c r="CE462" s="39" t="str">
        <f t="shared" si="320"/>
        <v/>
      </c>
      <c r="CF462" s="39" t="str">
        <f t="shared" si="321"/>
        <v/>
      </c>
      <c r="CG462" s="39" t="str">
        <f t="shared" si="322"/>
        <v/>
      </c>
      <c r="CH462" s="39" t="str">
        <f t="shared" si="323"/>
        <v/>
      </c>
      <c r="CI462" s="39" t="str">
        <f t="shared" si="324"/>
        <v/>
      </c>
    </row>
    <row r="463" spans="1:87">
      <c r="A463" s="18"/>
      <c r="B463" s="15" t="str">
        <f>'Gene Table'!E462</f>
        <v>mmu-miR-193-5p</v>
      </c>
      <c r="C463" s="15" t="str">
        <f>'Gene Table'!B462</f>
        <v>D04</v>
      </c>
      <c r="D463" s="16" t="str">
        <f>IF(SUM('Test Sample Data'!D$3:D$98)&gt;10,IF(AND(ISNUMBER('Test Sample Data'!D462),'Test Sample Data'!D462&lt;$B$1,'Test Sample Data'!D462&gt;0),'Test Sample Data'!D462,$B$1),"")</f>
        <v/>
      </c>
      <c r="E463" s="17" t="str">
        <f>IF(SUM('Test Sample Data'!E$3:E$98)&gt;10,IF(AND(ISNUMBER('Test Sample Data'!E462),'Test Sample Data'!E462&lt;$B$1,'Test Sample Data'!E462&gt;0),'Test Sample Data'!E462,$B$1),"")</f>
        <v/>
      </c>
      <c r="F463" s="17" t="str">
        <f>IF(SUM('Test Sample Data'!F$3:F$98)&gt;10,IF(AND(ISNUMBER('Test Sample Data'!F462),'Test Sample Data'!F462&lt;$B$1,'Test Sample Data'!F462&gt;0),'Test Sample Data'!F462,$B$1),"")</f>
        <v/>
      </c>
      <c r="G463" s="17" t="str">
        <f>IF(SUM('Test Sample Data'!G$3:G$98)&gt;10,IF(AND(ISNUMBER('Test Sample Data'!G462),'Test Sample Data'!G462&lt;$B$1,'Test Sample Data'!G462&gt;0),'Test Sample Data'!G462,$B$1),"")</f>
        <v/>
      </c>
      <c r="H463" s="17" t="str">
        <f>IF(SUM('Test Sample Data'!H$3:H$98)&gt;10,IF(AND(ISNUMBER('Test Sample Data'!H462),'Test Sample Data'!H462&lt;$B$1,'Test Sample Data'!H462&gt;0),'Test Sample Data'!H462,$B$1),"")</f>
        <v/>
      </c>
      <c r="I463" s="17" t="str">
        <f>IF(SUM('Test Sample Data'!I$3:I$98)&gt;10,IF(AND(ISNUMBER('Test Sample Data'!I462),'Test Sample Data'!I462&lt;$B$1,'Test Sample Data'!I462&gt;0),'Test Sample Data'!I462,$B$1),"")</f>
        <v/>
      </c>
      <c r="J463" s="17" t="str">
        <f>IF(SUM('Test Sample Data'!J$3:J$98)&gt;10,IF(AND(ISNUMBER('Test Sample Data'!J462),'Test Sample Data'!J462&lt;$B$1,'Test Sample Data'!J462&gt;0),'Test Sample Data'!J462,$B$1),"")</f>
        <v/>
      </c>
      <c r="K463" s="17" t="str">
        <f>IF(SUM('Test Sample Data'!K$3:K$98)&gt;10,IF(AND(ISNUMBER('Test Sample Data'!K462),'Test Sample Data'!K462&lt;$B$1,'Test Sample Data'!K462&gt;0),'Test Sample Data'!K462,$B$1),"")</f>
        <v/>
      </c>
      <c r="L463" s="17" t="str">
        <f>IF(SUM('Test Sample Data'!L$3:L$98)&gt;10,IF(AND(ISNUMBER('Test Sample Data'!L462),'Test Sample Data'!L462&lt;$B$1,'Test Sample Data'!L462&gt;0),'Test Sample Data'!L462,$B$1),"")</f>
        <v/>
      </c>
      <c r="M463" s="17" t="str">
        <f>IF(SUM('Test Sample Data'!M$3:M$98)&gt;10,IF(AND(ISNUMBER('Test Sample Data'!M462),'Test Sample Data'!M462&lt;$B$1,'Test Sample Data'!M462&gt;0),'Test Sample Data'!M462,$B$1),"")</f>
        <v/>
      </c>
      <c r="N463" s="17" t="str">
        <f>'Gene Table'!E462</f>
        <v>mmu-miR-193-5p</v>
      </c>
      <c r="O463" s="17" t="str">
        <f>'Gene Table'!B462</f>
        <v>D04</v>
      </c>
      <c r="P463" s="17" t="str">
        <f>IF(SUM('Control Sample Data'!D$3:D$98)&gt;10,IF(AND(ISNUMBER('Control Sample Data'!D462),'Control Sample Data'!D462&lt;$B$1,'Control Sample Data'!D462&gt;0),'Control Sample Data'!D462,$B$1),"")</f>
        <v/>
      </c>
      <c r="Q463" s="17" t="str">
        <f>IF(SUM('Control Sample Data'!E$3:E$98)&gt;10,IF(AND(ISNUMBER('Control Sample Data'!E462),'Control Sample Data'!E462&lt;$B$1,'Control Sample Data'!E462&gt;0),'Control Sample Data'!E462,$B$1),"")</f>
        <v/>
      </c>
      <c r="R463" s="17" t="str">
        <f>IF(SUM('Control Sample Data'!F$3:F$98)&gt;10,IF(AND(ISNUMBER('Control Sample Data'!F462),'Control Sample Data'!F462&lt;$B$1,'Control Sample Data'!F462&gt;0),'Control Sample Data'!F462,$B$1),"")</f>
        <v/>
      </c>
      <c r="S463" s="17" t="str">
        <f>IF(SUM('Control Sample Data'!G$3:G$98)&gt;10,IF(AND(ISNUMBER('Control Sample Data'!G462),'Control Sample Data'!G462&lt;$B$1,'Control Sample Data'!G462&gt;0),'Control Sample Data'!G462,$B$1),"")</f>
        <v/>
      </c>
      <c r="T463" s="17" t="str">
        <f>IF(SUM('Control Sample Data'!H$3:H$98)&gt;10,IF(AND(ISNUMBER('Control Sample Data'!H462),'Control Sample Data'!H462&lt;$B$1,'Control Sample Data'!H462&gt;0),'Control Sample Data'!H462,$B$1),"")</f>
        <v/>
      </c>
      <c r="U463" s="17" t="str">
        <f>IF(SUM('Control Sample Data'!I$3:I$98)&gt;10,IF(AND(ISNUMBER('Control Sample Data'!I462),'Control Sample Data'!I462&lt;$B$1,'Control Sample Data'!I462&gt;0),'Control Sample Data'!I462,$B$1),"")</f>
        <v/>
      </c>
      <c r="V463" s="17" t="str">
        <f>IF(SUM('Control Sample Data'!J$3:J$98)&gt;10,IF(AND(ISNUMBER('Control Sample Data'!J462),'Control Sample Data'!J462&lt;$B$1,'Control Sample Data'!J462&gt;0),'Control Sample Data'!J462,$B$1),"")</f>
        <v/>
      </c>
      <c r="W463" s="17" t="str">
        <f>IF(SUM('Control Sample Data'!K$3:K$98)&gt;10,IF(AND(ISNUMBER('Control Sample Data'!K462),'Control Sample Data'!K462&lt;$B$1,'Control Sample Data'!K462&gt;0),'Control Sample Data'!K462,$B$1),"")</f>
        <v/>
      </c>
      <c r="X463" s="17" t="str">
        <f>IF(SUM('Control Sample Data'!L$3:L$98)&gt;10,IF(AND(ISNUMBER('Control Sample Data'!L462),'Control Sample Data'!L462&lt;$B$1,'Control Sample Data'!L462&gt;0),'Control Sample Data'!L462,$B$1),"")</f>
        <v/>
      </c>
      <c r="Y463" s="17" t="str">
        <f>IF(SUM('Control Sample Data'!M$3:M$98)&gt;10,IF(AND(ISNUMBER('Control Sample Data'!M462),'Control Sample Data'!M462&lt;$B$1,'Control Sample Data'!M462&gt;0),'Control Sample Data'!M462,$B$1),"")</f>
        <v/>
      </c>
      <c r="AT463" s="36" t="str">
        <f t="shared" si="325"/>
        <v/>
      </c>
      <c r="AU463" s="36" t="str">
        <f t="shared" si="326"/>
        <v/>
      </c>
      <c r="AV463" s="36" t="str">
        <f t="shared" si="327"/>
        <v/>
      </c>
      <c r="AW463" s="36" t="str">
        <f t="shared" si="328"/>
        <v/>
      </c>
      <c r="AX463" s="36" t="str">
        <f t="shared" si="329"/>
        <v/>
      </c>
      <c r="AY463" s="36" t="str">
        <f t="shared" si="330"/>
        <v/>
      </c>
      <c r="AZ463" s="36" t="str">
        <f t="shared" si="331"/>
        <v/>
      </c>
      <c r="BA463" s="36" t="str">
        <f t="shared" si="332"/>
        <v/>
      </c>
      <c r="BB463" s="36" t="str">
        <f t="shared" si="333"/>
        <v/>
      </c>
      <c r="BC463" s="36" t="str">
        <f t="shared" si="334"/>
        <v/>
      </c>
      <c r="BD463" s="36" t="str">
        <f t="shared" si="335"/>
        <v/>
      </c>
      <c r="BE463" s="36" t="str">
        <f t="shared" si="336"/>
        <v/>
      </c>
      <c r="BF463" s="36" t="str">
        <f t="shared" si="337"/>
        <v/>
      </c>
      <c r="BG463" s="36" t="str">
        <f t="shared" si="338"/>
        <v/>
      </c>
      <c r="BH463" s="36" t="str">
        <f t="shared" si="339"/>
        <v/>
      </c>
      <c r="BI463" s="36" t="str">
        <f t="shared" si="340"/>
        <v/>
      </c>
      <c r="BJ463" s="36" t="str">
        <f t="shared" si="341"/>
        <v/>
      </c>
      <c r="BK463" s="36" t="str">
        <f t="shared" si="342"/>
        <v/>
      </c>
      <c r="BL463" s="36" t="str">
        <f t="shared" si="343"/>
        <v/>
      </c>
      <c r="BM463" s="36" t="str">
        <f t="shared" si="344"/>
        <v/>
      </c>
      <c r="BN463" s="38" t="e">
        <f t="shared" si="303"/>
        <v>#DIV/0!</v>
      </c>
      <c r="BO463" s="38" t="e">
        <f t="shared" si="304"/>
        <v>#DIV/0!</v>
      </c>
      <c r="BP463" s="39" t="str">
        <f t="shared" si="305"/>
        <v/>
      </c>
      <c r="BQ463" s="39" t="str">
        <f t="shared" si="306"/>
        <v/>
      </c>
      <c r="BR463" s="39" t="str">
        <f t="shared" si="307"/>
        <v/>
      </c>
      <c r="BS463" s="39" t="str">
        <f t="shared" si="308"/>
        <v/>
      </c>
      <c r="BT463" s="39" t="str">
        <f t="shared" si="309"/>
        <v/>
      </c>
      <c r="BU463" s="39" t="str">
        <f t="shared" si="310"/>
        <v/>
      </c>
      <c r="BV463" s="39" t="str">
        <f t="shared" si="311"/>
        <v/>
      </c>
      <c r="BW463" s="39" t="str">
        <f t="shared" si="312"/>
        <v/>
      </c>
      <c r="BX463" s="39" t="str">
        <f t="shared" si="313"/>
        <v/>
      </c>
      <c r="BY463" s="39" t="str">
        <f t="shared" si="314"/>
        <v/>
      </c>
      <c r="BZ463" s="39" t="str">
        <f t="shared" si="315"/>
        <v/>
      </c>
      <c r="CA463" s="39" t="str">
        <f t="shared" si="316"/>
        <v/>
      </c>
      <c r="CB463" s="39" t="str">
        <f t="shared" si="317"/>
        <v/>
      </c>
      <c r="CC463" s="39" t="str">
        <f t="shared" si="318"/>
        <v/>
      </c>
      <c r="CD463" s="39" t="str">
        <f t="shared" si="319"/>
        <v/>
      </c>
      <c r="CE463" s="39" t="str">
        <f t="shared" si="320"/>
        <v/>
      </c>
      <c r="CF463" s="39" t="str">
        <f t="shared" si="321"/>
        <v/>
      </c>
      <c r="CG463" s="39" t="str">
        <f t="shared" si="322"/>
        <v/>
      </c>
      <c r="CH463" s="39" t="str">
        <f t="shared" si="323"/>
        <v/>
      </c>
      <c r="CI463" s="39" t="str">
        <f t="shared" si="324"/>
        <v/>
      </c>
    </row>
    <row r="464" spans="1:87">
      <c r="A464" s="18"/>
      <c r="B464" s="15" t="str">
        <f>'Gene Table'!E463</f>
        <v>mmu-miR-1249-3p</v>
      </c>
      <c r="C464" s="15" t="str">
        <f>'Gene Table'!B463</f>
        <v>D05</v>
      </c>
      <c r="D464" s="16" t="str">
        <f>IF(SUM('Test Sample Data'!D$3:D$98)&gt;10,IF(AND(ISNUMBER('Test Sample Data'!D463),'Test Sample Data'!D463&lt;$B$1,'Test Sample Data'!D463&gt;0),'Test Sample Data'!D463,$B$1),"")</f>
        <v/>
      </c>
      <c r="E464" s="17" t="str">
        <f>IF(SUM('Test Sample Data'!E$3:E$98)&gt;10,IF(AND(ISNUMBER('Test Sample Data'!E463),'Test Sample Data'!E463&lt;$B$1,'Test Sample Data'!E463&gt;0),'Test Sample Data'!E463,$B$1),"")</f>
        <v/>
      </c>
      <c r="F464" s="17" t="str">
        <f>IF(SUM('Test Sample Data'!F$3:F$98)&gt;10,IF(AND(ISNUMBER('Test Sample Data'!F463),'Test Sample Data'!F463&lt;$B$1,'Test Sample Data'!F463&gt;0),'Test Sample Data'!F463,$B$1),"")</f>
        <v/>
      </c>
      <c r="G464" s="17" t="str">
        <f>IF(SUM('Test Sample Data'!G$3:G$98)&gt;10,IF(AND(ISNUMBER('Test Sample Data'!G463),'Test Sample Data'!G463&lt;$B$1,'Test Sample Data'!G463&gt;0),'Test Sample Data'!G463,$B$1),"")</f>
        <v/>
      </c>
      <c r="H464" s="17" t="str">
        <f>IF(SUM('Test Sample Data'!H$3:H$98)&gt;10,IF(AND(ISNUMBER('Test Sample Data'!H463),'Test Sample Data'!H463&lt;$B$1,'Test Sample Data'!H463&gt;0),'Test Sample Data'!H463,$B$1),"")</f>
        <v/>
      </c>
      <c r="I464" s="17" t="str">
        <f>IF(SUM('Test Sample Data'!I$3:I$98)&gt;10,IF(AND(ISNUMBER('Test Sample Data'!I463),'Test Sample Data'!I463&lt;$B$1,'Test Sample Data'!I463&gt;0),'Test Sample Data'!I463,$B$1),"")</f>
        <v/>
      </c>
      <c r="J464" s="17" t="str">
        <f>IF(SUM('Test Sample Data'!J$3:J$98)&gt;10,IF(AND(ISNUMBER('Test Sample Data'!J463),'Test Sample Data'!J463&lt;$B$1,'Test Sample Data'!J463&gt;0),'Test Sample Data'!J463,$B$1),"")</f>
        <v/>
      </c>
      <c r="K464" s="17" t="str">
        <f>IF(SUM('Test Sample Data'!K$3:K$98)&gt;10,IF(AND(ISNUMBER('Test Sample Data'!K463),'Test Sample Data'!K463&lt;$B$1,'Test Sample Data'!K463&gt;0),'Test Sample Data'!K463,$B$1),"")</f>
        <v/>
      </c>
      <c r="L464" s="17" t="str">
        <f>IF(SUM('Test Sample Data'!L$3:L$98)&gt;10,IF(AND(ISNUMBER('Test Sample Data'!L463),'Test Sample Data'!L463&lt;$B$1,'Test Sample Data'!L463&gt;0),'Test Sample Data'!L463,$B$1),"")</f>
        <v/>
      </c>
      <c r="M464" s="17" t="str">
        <f>IF(SUM('Test Sample Data'!M$3:M$98)&gt;10,IF(AND(ISNUMBER('Test Sample Data'!M463),'Test Sample Data'!M463&lt;$B$1,'Test Sample Data'!M463&gt;0),'Test Sample Data'!M463,$B$1),"")</f>
        <v/>
      </c>
      <c r="N464" s="17" t="str">
        <f>'Gene Table'!E463</f>
        <v>mmu-miR-1249-3p</v>
      </c>
      <c r="O464" s="17" t="str">
        <f>'Gene Table'!B463</f>
        <v>D05</v>
      </c>
      <c r="P464" s="17" t="str">
        <f>IF(SUM('Control Sample Data'!D$3:D$98)&gt;10,IF(AND(ISNUMBER('Control Sample Data'!D463),'Control Sample Data'!D463&lt;$B$1,'Control Sample Data'!D463&gt;0),'Control Sample Data'!D463,$B$1),"")</f>
        <v/>
      </c>
      <c r="Q464" s="17" t="str">
        <f>IF(SUM('Control Sample Data'!E$3:E$98)&gt;10,IF(AND(ISNUMBER('Control Sample Data'!E463),'Control Sample Data'!E463&lt;$B$1,'Control Sample Data'!E463&gt;0),'Control Sample Data'!E463,$B$1),"")</f>
        <v/>
      </c>
      <c r="R464" s="17" t="str">
        <f>IF(SUM('Control Sample Data'!F$3:F$98)&gt;10,IF(AND(ISNUMBER('Control Sample Data'!F463),'Control Sample Data'!F463&lt;$B$1,'Control Sample Data'!F463&gt;0),'Control Sample Data'!F463,$B$1),"")</f>
        <v/>
      </c>
      <c r="S464" s="17" t="str">
        <f>IF(SUM('Control Sample Data'!G$3:G$98)&gt;10,IF(AND(ISNUMBER('Control Sample Data'!G463),'Control Sample Data'!G463&lt;$B$1,'Control Sample Data'!G463&gt;0),'Control Sample Data'!G463,$B$1),"")</f>
        <v/>
      </c>
      <c r="T464" s="17" t="str">
        <f>IF(SUM('Control Sample Data'!H$3:H$98)&gt;10,IF(AND(ISNUMBER('Control Sample Data'!H463),'Control Sample Data'!H463&lt;$B$1,'Control Sample Data'!H463&gt;0),'Control Sample Data'!H463,$B$1),"")</f>
        <v/>
      </c>
      <c r="U464" s="17" t="str">
        <f>IF(SUM('Control Sample Data'!I$3:I$98)&gt;10,IF(AND(ISNUMBER('Control Sample Data'!I463),'Control Sample Data'!I463&lt;$B$1,'Control Sample Data'!I463&gt;0),'Control Sample Data'!I463,$B$1),"")</f>
        <v/>
      </c>
      <c r="V464" s="17" t="str">
        <f>IF(SUM('Control Sample Data'!J$3:J$98)&gt;10,IF(AND(ISNUMBER('Control Sample Data'!J463),'Control Sample Data'!J463&lt;$B$1,'Control Sample Data'!J463&gt;0),'Control Sample Data'!J463,$B$1),"")</f>
        <v/>
      </c>
      <c r="W464" s="17" t="str">
        <f>IF(SUM('Control Sample Data'!K$3:K$98)&gt;10,IF(AND(ISNUMBER('Control Sample Data'!K463),'Control Sample Data'!K463&lt;$B$1,'Control Sample Data'!K463&gt;0),'Control Sample Data'!K463,$B$1),"")</f>
        <v/>
      </c>
      <c r="X464" s="17" t="str">
        <f>IF(SUM('Control Sample Data'!L$3:L$98)&gt;10,IF(AND(ISNUMBER('Control Sample Data'!L463),'Control Sample Data'!L463&lt;$B$1,'Control Sample Data'!L463&gt;0),'Control Sample Data'!L463,$B$1),"")</f>
        <v/>
      </c>
      <c r="Y464" s="17" t="str">
        <f>IF(SUM('Control Sample Data'!M$3:M$98)&gt;10,IF(AND(ISNUMBER('Control Sample Data'!M463),'Control Sample Data'!M463&lt;$B$1,'Control Sample Data'!M463&gt;0),'Control Sample Data'!M463,$B$1),"")</f>
        <v/>
      </c>
      <c r="AT464" s="36" t="str">
        <f t="shared" si="325"/>
        <v/>
      </c>
      <c r="AU464" s="36" t="str">
        <f t="shared" si="326"/>
        <v/>
      </c>
      <c r="AV464" s="36" t="str">
        <f t="shared" si="327"/>
        <v/>
      </c>
      <c r="AW464" s="36" t="str">
        <f t="shared" si="328"/>
        <v/>
      </c>
      <c r="AX464" s="36" t="str">
        <f t="shared" si="329"/>
        <v/>
      </c>
      <c r="AY464" s="36" t="str">
        <f t="shared" si="330"/>
        <v/>
      </c>
      <c r="AZ464" s="36" t="str">
        <f t="shared" si="331"/>
        <v/>
      </c>
      <c r="BA464" s="36" t="str">
        <f t="shared" si="332"/>
        <v/>
      </c>
      <c r="BB464" s="36" t="str">
        <f t="shared" si="333"/>
        <v/>
      </c>
      <c r="BC464" s="36" t="str">
        <f t="shared" si="334"/>
        <v/>
      </c>
      <c r="BD464" s="36" t="str">
        <f t="shared" si="335"/>
        <v/>
      </c>
      <c r="BE464" s="36" t="str">
        <f t="shared" si="336"/>
        <v/>
      </c>
      <c r="BF464" s="36" t="str">
        <f t="shared" si="337"/>
        <v/>
      </c>
      <c r="BG464" s="36" t="str">
        <f t="shared" si="338"/>
        <v/>
      </c>
      <c r="BH464" s="36" t="str">
        <f t="shared" si="339"/>
        <v/>
      </c>
      <c r="BI464" s="36" t="str">
        <f t="shared" si="340"/>
        <v/>
      </c>
      <c r="BJ464" s="36" t="str">
        <f t="shared" si="341"/>
        <v/>
      </c>
      <c r="BK464" s="36" t="str">
        <f t="shared" si="342"/>
        <v/>
      </c>
      <c r="BL464" s="36" t="str">
        <f t="shared" si="343"/>
        <v/>
      </c>
      <c r="BM464" s="36" t="str">
        <f t="shared" si="344"/>
        <v/>
      </c>
      <c r="BN464" s="38" t="e">
        <f t="shared" si="303"/>
        <v>#DIV/0!</v>
      </c>
      <c r="BO464" s="38" t="e">
        <f t="shared" si="304"/>
        <v>#DIV/0!</v>
      </c>
      <c r="BP464" s="39" t="str">
        <f t="shared" si="305"/>
        <v/>
      </c>
      <c r="BQ464" s="39" t="str">
        <f t="shared" si="306"/>
        <v/>
      </c>
      <c r="BR464" s="39" t="str">
        <f t="shared" si="307"/>
        <v/>
      </c>
      <c r="BS464" s="39" t="str">
        <f t="shared" si="308"/>
        <v/>
      </c>
      <c r="BT464" s="39" t="str">
        <f t="shared" si="309"/>
        <v/>
      </c>
      <c r="BU464" s="39" t="str">
        <f t="shared" si="310"/>
        <v/>
      </c>
      <c r="BV464" s="39" t="str">
        <f t="shared" si="311"/>
        <v/>
      </c>
      <c r="BW464" s="39" t="str">
        <f t="shared" si="312"/>
        <v/>
      </c>
      <c r="BX464" s="39" t="str">
        <f t="shared" si="313"/>
        <v/>
      </c>
      <c r="BY464" s="39" t="str">
        <f t="shared" si="314"/>
        <v/>
      </c>
      <c r="BZ464" s="39" t="str">
        <f t="shared" si="315"/>
        <v/>
      </c>
      <c r="CA464" s="39" t="str">
        <f t="shared" si="316"/>
        <v/>
      </c>
      <c r="CB464" s="39" t="str">
        <f t="shared" si="317"/>
        <v/>
      </c>
      <c r="CC464" s="39" t="str">
        <f t="shared" si="318"/>
        <v/>
      </c>
      <c r="CD464" s="39" t="str">
        <f t="shared" si="319"/>
        <v/>
      </c>
      <c r="CE464" s="39" t="str">
        <f t="shared" si="320"/>
        <v/>
      </c>
      <c r="CF464" s="39" t="str">
        <f t="shared" si="321"/>
        <v/>
      </c>
      <c r="CG464" s="39" t="str">
        <f t="shared" si="322"/>
        <v/>
      </c>
      <c r="CH464" s="39" t="str">
        <f t="shared" si="323"/>
        <v/>
      </c>
      <c r="CI464" s="39" t="str">
        <f t="shared" si="324"/>
        <v/>
      </c>
    </row>
    <row r="465" spans="1:87">
      <c r="A465" s="18"/>
      <c r="B465" s="15" t="str">
        <f>'Gene Table'!E464</f>
        <v>mmu-miR-24-2-5p</v>
      </c>
      <c r="C465" s="15" t="str">
        <f>'Gene Table'!B464</f>
        <v>D06</v>
      </c>
      <c r="D465" s="16" t="str">
        <f>IF(SUM('Test Sample Data'!D$3:D$98)&gt;10,IF(AND(ISNUMBER('Test Sample Data'!D464),'Test Sample Data'!D464&lt;$B$1,'Test Sample Data'!D464&gt;0),'Test Sample Data'!D464,$B$1),"")</f>
        <v/>
      </c>
      <c r="E465" s="17" t="str">
        <f>IF(SUM('Test Sample Data'!E$3:E$98)&gt;10,IF(AND(ISNUMBER('Test Sample Data'!E464),'Test Sample Data'!E464&lt;$B$1,'Test Sample Data'!E464&gt;0),'Test Sample Data'!E464,$B$1),"")</f>
        <v/>
      </c>
      <c r="F465" s="17" t="str">
        <f>IF(SUM('Test Sample Data'!F$3:F$98)&gt;10,IF(AND(ISNUMBER('Test Sample Data'!F464),'Test Sample Data'!F464&lt;$B$1,'Test Sample Data'!F464&gt;0),'Test Sample Data'!F464,$B$1),"")</f>
        <v/>
      </c>
      <c r="G465" s="17" t="str">
        <f>IF(SUM('Test Sample Data'!G$3:G$98)&gt;10,IF(AND(ISNUMBER('Test Sample Data'!G464),'Test Sample Data'!G464&lt;$B$1,'Test Sample Data'!G464&gt;0),'Test Sample Data'!G464,$B$1),"")</f>
        <v/>
      </c>
      <c r="H465" s="17" t="str">
        <f>IF(SUM('Test Sample Data'!H$3:H$98)&gt;10,IF(AND(ISNUMBER('Test Sample Data'!H464),'Test Sample Data'!H464&lt;$B$1,'Test Sample Data'!H464&gt;0),'Test Sample Data'!H464,$B$1),"")</f>
        <v/>
      </c>
      <c r="I465" s="17" t="str">
        <f>IF(SUM('Test Sample Data'!I$3:I$98)&gt;10,IF(AND(ISNUMBER('Test Sample Data'!I464),'Test Sample Data'!I464&lt;$B$1,'Test Sample Data'!I464&gt;0),'Test Sample Data'!I464,$B$1),"")</f>
        <v/>
      </c>
      <c r="J465" s="17" t="str">
        <f>IF(SUM('Test Sample Data'!J$3:J$98)&gt;10,IF(AND(ISNUMBER('Test Sample Data'!J464),'Test Sample Data'!J464&lt;$B$1,'Test Sample Data'!J464&gt;0),'Test Sample Data'!J464,$B$1),"")</f>
        <v/>
      </c>
      <c r="K465" s="17" t="str">
        <f>IF(SUM('Test Sample Data'!K$3:K$98)&gt;10,IF(AND(ISNUMBER('Test Sample Data'!K464),'Test Sample Data'!K464&lt;$B$1,'Test Sample Data'!K464&gt;0),'Test Sample Data'!K464,$B$1),"")</f>
        <v/>
      </c>
      <c r="L465" s="17" t="str">
        <f>IF(SUM('Test Sample Data'!L$3:L$98)&gt;10,IF(AND(ISNUMBER('Test Sample Data'!L464),'Test Sample Data'!L464&lt;$B$1,'Test Sample Data'!L464&gt;0),'Test Sample Data'!L464,$B$1),"")</f>
        <v/>
      </c>
      <c r="M465" s="17" t="str">
        <f>IF(SUM('Test Sample Data'!M$3:M$98)&gt;10,IF(AND(ISNUMBER('Test Sample Data'!M464),'Test Sample Data'!M464&lt;$B$1,'Test Sample Data'!M464&gt;0),'Test Sample Data'!M464,$B$1),"")</f>
        <v/>
      </c>
      <c r="N465" s="17" t="str">
        <f>'Gene Table'!E464</f>
        <v>mmu-miR-24-2-5p</v>
      </c>
      <c r="O465" s="17" t="str">
        <f>'Gene Table'!B464</f>
        <v>D06</v>
      </c>
      <c r="P465" s="17" t="str">
        <f>IF(SUM('Control Sample Data'!D$3:D$98)&gt;10,IF(AND(ISNUMBER('Control Sample Data'!D464),'Control Sample Data'!D464&lt;$B$1,'Control Sample Data'!D464&gt;0),'Control Sample Data'!D464,$B$1),"")</f>
        <v/>
      </c>
      <c r="Q465" s="17" t="str">
        <f>IF(SUM('Control Sample Data'!E$3:E$98)&gt;10,IF(AND(ISNUMBER('Control Sample Data'!E464),'Control Sample Data'!E464&lt;$B$1,'Control Sample Data'!E464&gt;0),'Control Sample Data'!E464,$B$1),"")</f>
        <v/>
      </c>
      <c r="R465" s="17" t="str">
        <f>IF(SUM('Control Sample Data'!F$3:F$98)&gt;10,IF(AND(ISNUMBER('Control Sample Data'!F464),'Control Sample Data'!F464&lt;$B$1,'Control Sample Data'!F464&gt;0),'Control Sample Data'!F464,$B$1),"")</f>
        <v/>
      </c>
      <c r="S465" s="17" t="str">
        <f>IF(SUM('Control Sample Data'!G$3:G$98)&gt;10,IF(AND(ISNUMBER('Control Sample Data'!G464),'Control Sample Data'!G464&lt;$B$1,'Control Sample Data'!G464&gt;0),'Control Sample Data'!G464,$B$1),"")</f>
        <v/>
      </c>
      <c r="T465" s="17" t="str">
        <f>IF(SUM('Control Sample Data'!H$3:H$98)&gt;10,IF(AND(ISNUMBER('Control Sample Data'!H464),'Control Sample Data'!H464&lt;$B$1,'Control Sample Data'!H464&gt;0),'Control Sample Data'!H464,$B$1),"")</f>
        <v/>
      </c>
      <c r="U465" s="17" t="str">
        <f>IF(SUM('Control Sample Data'!I$3:I$98)&gt;10,IF(AND(ISNUMBER('Control Sample Data'!I464),'Control Sample Data'!I464&lt;$B$1,'Control Sample Data'!I464&gt;0),'Control Sample Data'!I464,$B$1),"")</f>
        <v/>
      </c>
      <c r="V465" s="17" t="str">
        <f>IF(SUM('Control Sample Data'!J$3:J$98)&gt;10,IF(AND(ISNUMBER('Control Sample Data'!J464),'Control Sample Data'!J464&lt;$B$1,'Control Sample Data'!J464&gt;0),'Control Sample Data'!J464,$B$1),"")</f>
        <v/>
      </c>
      <c r="W465" s="17" t="str">
        <f>IF(SUM('Control Sample Data'!K$3:K$98)&gt;10,IF(AND(ISNUMBER('Control Sample Data'!K464),'Control Sample Data'!K464&lt;$B$1,'Control Sample Data'!K464&gt;0),'Control Sample Data'!K464,$B$1),"")</f>
        <v/>
      </c>
      <c r="X465" s="17" t="str">
        <f>IF(SUM('Control Sample Data'!L$3:L$98)&gt;10,IF(AND(ISNUMBER('Control Sample Data'!L464),'Control Sample Data'!L464&lt;$B$1,'Control Sample Data'!L464&gt;0),'Control Sample Data'!L464,$B$1),"")</f>
        <v/>
      </c>
      <c r="Y465" s="17" t="str">
        <f>IF(SUM('Control Sample Data'!M$3:M$98)&gt;10,IF(AND(ISNUMBER('Control Sample Data'!M464),'Control Sample Data'!M464&lt;$B$1,'Control Sample Data'!M464&gt;0),'Control Sample Data'!M464,$B$1),"")</f>
        <v/>
      </c>
      <c r="AT465" s="36" t="str">
        <f t="shared" si="325"/>
        <v/>
      </c>
      <c r="AU465" s="36" t="str">
        <f t="shared" si="326"/>
        <v/>
      </c>
      <c r="AV465" s="36" t="str">
        <f t="shared" si="327"/>
        <v/>
      </c>
      <c r="AW465" s="36" t="str">
        <f t="shared" si="328"/>
        <v/>
      </c>
      <c r="AX465" s="36" t="str">
        <f t="shared" si="329"/>
        <v/>
      </c>
      <c r="AY465" s="36" t="str">
        <f t="shared" si="330"/>
        <v/>
      </c>
      <c r="AZ465" s="36" t="str">
        <f t="shared" si="331"/>
        <v/>
      </c>
      <c r="BA465" s="36" t="str">
        <f t="shared" si="332"/>
        <v/>
      </c>
      <c r="BB465" s="36" t="str">
        <f t="shared" si="333"/>
        <v/>
      </c>
      <c r="BC465" s="36" t="str">
        <f t="shared" si="334"/>
        <v/>
      </c>
      <c r="BD465" s="36" t="str">
        <f t="shared" si="335"/>
        <v/>
      </c>
      <c r="BE465" s="36" t="str">
        <f t="shared" si="336"/>
        <v/>
      </c>
      <c r="BF465" s="36" t="str">
        <f t="shared" si="337"/>
        <v/>
      </c>
      <c r="BG465" s="36" t="str">
        <f t="shared" si="338"/>
        <v/>
      </c>
      <c r="BH465" s="36" t="str">
        <f t="shared" si="339"/>
        <v/>
      </c>
      <c r="BI465" s="36" t="str">
        <f t="shared" si="340"/>
        <v/>
      </c>
      <c r="BJ465" s="36" t="str">
        <f t="shared" si="341"/>
        <v/>
      </c>
      <c r="BK465" s="36" t="str">
        <f t="shared" si="342"/>
        <v/>
      </c>
      <c r="BL465" s="36" t="str">
        <f t="shared" si="343"/>
        <v/>
      </c>
      <c r="BM465" s="36" t="str">
        <f t="shared" si="344"/>
        <v/>
      </c>
      <c r="BN465" s="38" t="e">
        <f t="shared" si="303"/>
        <v>#DIV/0!</v>
      </c>
      <c r="BO465" s="38" t="e">
        <f t="shared" si="304"/>
        <v>#DIV/0!</v>
      </c>
      <c r="BP465" s="39" t="str">
        <f t="shared" si="305"/>
        <v/>
      </c>
      <c r="BQ465" s="39" t="str">
        <f t="shared" si="306"/>
        <v/>
      </c>
      <c r="BR465" s="39" t="str">
        <f t="shared" si="307"/>
        <v/>
      </c>
      <c r="BS465" s="39" t="str">
        <f t="shared" si="308"/>
        <v/>
      </c>
      <c r="BT465" s="39" t="str">
        <f t="shared" si="309"/>
        <v/>
      </c>
      <c r="BU465" s="39" t="str">
        <f t="shared" si="310"/>
        <v/>
      </c>
      <c r="BV465" s="39" t="str">
        <f t="shared" si="311"/>
        <v/>
      </c>
      <c r="BW465" s="39" t="str">
        <f t="shared" si="312"/>
        <v/>
      </c>
      <c r="BX465" s="39" t="str">
        <f t="shared" si="313"/>
        <v/>
      </c>
      <c r="BY465" s="39" t="str">
        <f t="shared" si="314"/>
        <v/>
      </c>
      <c r="BZ465" s="39" t="str">
        <f t="shared" si="315"/>
        <v/>
      </c>
      <c r="CA465" s="39" t="str">
        <f t="shared" si="316"/>
        <v/>
      </c>
      <c r="CB465" s="39" t="str">
        <f t="shared" si="317"/>
        <v/>
      </c>
      <c r="CC465" s="39" t="str">
        <f t="shared" si="318"/>
        <v/>
      </c>
      <c r="CD465" s="39" t="str">
        <f t="shared" si="319"/>
        <v/>
      </c>
      <c r="CE465" s="39" t="str">
        <f t="shared" si="320"/>
        <v/>
      </c>
      <c r="CF465" s="39" t="str">
        <f t="shared" si="321"/>
        <v/>
      </c>
      <c r="CG465" s="39" t="str">
        <f t="shared" si="322"/>
        <v/>
      </c>
      <c r="CH465" s="39" t="str">
        <f t="shared" si="323"/>
        <v/>
      </c>
      <c r="CI465" s="39" t="str">
        <f t="shared" si="324"/>
        <v/>
      </c>
    </row>
    <row r="466" spans="1:87">
      <c r="A466" s="18"/>
      <c r="B466" s="15" t="str">
        <f>'Gene Table'!E465</f>
        <v>mmu-miR-1298-5p</v>
      </c>
      <c r="C466" s="15" t="str">
        <f>'Gene Table'!B465</f>
        <v>D07</v>
      </c>
      <c r="D466" s="16" t="str">
        <f>IF(SUM('Test Sample Data'!D$3:D$98)&gt;10,IF(AND(ISNUMBER('Test Sample Data'!D465),'Test Sample Data'!D465&lt;$B$1,'Test Sample Data'!D465&gt;0),'Test Sample Data'!D465,$B$1),"")</f>
        <v/>
      </c>
      <c r="E466" s="17" t="str">
        <f>IF(SUM('Test Sample Data'!E$3:E$98)&gt;10,IF(AND(ISNUMBER('Test Sample Data'!E465),'Test Sample Data'!E465&lt;$B$1,'Test Sample Data'!E465&gt;0),'Test Sample Data'!E465,$B$1),"")</f>
        <v/>
      </c>
      <c r="F466" s="17" t="str">
        <f>IF(SUM('Test Sample Data'!F$3:F$98)&gt;10,IF(AND(ISNUMBER('Test Sample Data'!F465),'Test Sample Data'!F465&lt;$B$1,'Test Sample Data'!F465&gt;0),'Test Sample Data'!F465,$B$1),"")</f>
        <v/>
      </c>
      <c r="G466" s="17" t="str">
        <f>IF(SUM('Test Sample Data'!G$3:G$98)&gt;10,IF(AND(ISNUMBER('Test Sample Data'!G465),'Test Sample Data'!G465&lt;$B$1,'Test Sample Data'!G465&gt;0),'Test Sample Data'!G465,$B$1),"")</f>
        <v/>
      </c>
      <c r="H466" s="17" t="str">
        <f>IF(SUM('Test Sample Data'!H$3:H$98)&gt;10,IF(AND(ISNUMBER('Test Sample Data'!H465),'Test Sample Data'!H465&lt;$B$1,'Test Sample Data'!H465&gt;0),'Test Sample Data'!H465,$B$1),"")</f>
        <v/>
      </c>
      <c r="I466" s="17" t="str">
        <f>IF(SUM('Test Sample Data'!I$3:I$98)&gt;10,IF(AND(ISNUMBER('Test Sample Data'!I465),'Test Sample Data'!I465&lt;$B$1,'Test Sample Data'!I465&gt;0),'Test Sample Data'!I465,$B$1),"")</f>
        <v/>
      </c>
      <c r="J466" s="17" t="str">
        <f>IF(SUM('Test Sample Data'!J$3:J$98)&gt;10,IF(AND(ISNUMBER('Test Sample Data'!J465),'Test Sample Data'!J465&lt;$B$1,'Test Sample Data'!J465&gt;0),'Test Sample Data'!J465,$B$1),"")</f>
        <v/>
      </c>
      <c r="K466" s="17" t="str">
        <f>IF(SUM('Test Sample Data'!K$3:K$98)&gt;10,IF(AND(ISNUMBER('Test Sample Data'!K465),'Test Sample Data'!K465&lt;$B$1,'Test Sample Data'!K465&gt;0),'Test Sample Data'!K465,$B$1),"")</f>
        <v/>
      </c>
      <c r="L466" s="17" t="str">
        <f>IF(SUM('Test Sample Data'!L$3:L$98)&gt;10,IF(AND(ISNUMBER('Test Sample Data'!L465),'Test Sample Data'!L465&lt;$B$1,'Test Sample Data'!L465&gt;0),'Test Sample Data'!L465,$B$1),"")</f>
        <v/>
      </c>
      <c r="M466" s="17" t="str">
        <f>IF(SUM('Test Sample Data'!M$3:M$98)&gt;10,IF(AND(ISNUMBER('Test Sample Data'!M465),'Test Sample Data'!M465&lt;$B$1,'Test Sample Data'!M465&gt;0),'Test Sample Data'!M465,$B$1),"")</f>
        <v/>
      </c>
      <c r="N466" s="17" t="str">
        <f>'Gene Table'!E465</f>
        <v>mmu-miR-1298-5p</v>
      </c>
      <c r="O466" s="17" t="str">
        <f>'Gene Table'!B465</f>
        <v>D07</v>
      </c>
      <c r="P466" s="17" t="str">
        <f>IF(SUM('Control Sample Data'!D$3:D$98)&gt;10,IF(AND(ISNUMBER('Control Sample Data'!D465),'Control Sample Data'!D465&lt;$B$1,'Control Sample Data'!D465&gt;0),'Control Sample Data'!D465,$B$1),"")</f>
        <v/>
      </c>
      <c r="Q466" s="17" t="str">
        <f>IF(SUM('Control Sample Data'!E$3:E$98)&gt;10,IF(AND(ISNUMBER('Control Sample Data'!E465),'Control Sample Data'!E465&lt;$B$1,'Control Sample Data'!E465&gt;0),'Control Sample Data'!E465,$B$1),"")</f>
        <v/>
      </c>
      <c r="R466" s="17" t="str">
        <f>IF(SUM('Control Sample Data'!F$3:F$98)&gt;10,IF(AND(ISNUMBER('Control Sample Data'!F465),'Control Sample Data'!F465&lt;$B$1,'Control Sample Data'!F465&gt;0),'Control Sample Data'!F465,$B$1),"")</f>
        <v/>
      </c>
      <c r="S466" s="17" t="str">
        <f>IF(SUM('Control Sample Data'!G$3:G$98)&gt;10,IF(AND(ISNUMBER('Control Sample Data'!G465),'Control Sample Data'!G465&lt;$B$1,'Control Sample Data'!G465&gt;0),'Control Sample Data'!G465,$B$1),"")</f>
        <v/>
      </c>
      <c r="T466" s="17" t="str">
        <f>IF(SUM('Control Sample Data'!H$3:H$98)&gt;10,IF(AND(ISNUMBER('Control Sample Data'!H465),'Control Sample Data'!H465&lt;$B$1,'Control Sample Data'!H465&gt;0),'Control Sample Data'!H465,$B$1),"")</f>
        <v/>
      </c>
      <c r="U466" s="17" t="str">
        <f>IF(SUM('Control Sample Data'!I$3:I$98)&gt;10,IF(AND(ISNUMBER('Control Sample Data'!I465),'Control Sample Data'!I465&lt;$B$1,'Control Sample Data'!I465&gt;0),'Control Sample Data'!I465,$B$1),"")</f>
        <v/>
      </c>
      <c r="V466" s="17" t="str">
        <f>IF(SUM('Control Sample Data'!J$3:J$98)&gt;10,IF(AND(ISNUMBER('Control Sample Data'!J465),'Control Sample Data'!J465&lt;$B$1,'Control Sample Data'!J465&gt;0),'Control Sample Data'!J465,$B$1),"")</f>
        <v/>
      </c>
      <c r="W466" s="17" t="str">
        <f>IF(SUM('Control Sample Data'!K$3:K$98)&gt;10,IF(AND(ISNUMBER('Control Sample Data'!K465),'Control Sample Data'!K465&lt;$B$1,'Control Sample Data'!K465&gt;0),'Control Sample Data'!K465,$B$1),"")</f>
        <v/>
      </c>
      <c r="X466" s="17" t="str">
        <f>IF(SUM('Control Sample Data'!L$3:L$98)&gt;10,IF(AND(ISNUMBER('Control Sample Data'!L465),'Control Sample Data'!L465&lt;$B$1,'Control Sample Data'!L465&gt;0),'Control Sample Data'!L465,$B$1),"")</f>
        <v/>
      </c>
      <c r="Y466" s="17" t="str">
        <f>IF(SUM('Control Sample Data'!M$3:M$98)&gt;10,IF(AND(ISNUMBER('Control Sample Data'!M465),'Control Sample Data'!M465&lt;$B$1,'Control Sample Data'!M465&gt;0),'Control Sample Data'!M465,$B$1),"")</f>
        <v/>
      </c>
      <c r="AT466" s="36" t="str">
        <f t="shared" si="325"/>
        <v/>
      </c>
      <c r="AU466" s="36" t="str">
        <f t="shared" si="326"/>
        <v/>
      </c>
      <c r="AV466" s="36" t="str">
        <f t="shared" si="327"/>
        <v/>
      </c>
      <c r="AW466" s="36" t="str">
        <f t="shared" si="328"/>
        <v/>
      </c>
      <c r="AX466" s="36" t="str">
        <f t="shared" si="329"/>
        <v/>
      </c>
      <c r="AY466" s="36" t="str">
        <f t="shared" si="330"/>
        <v/>
      </c>
      <c r="AZ466" s="36" t="str">
        <f t="shared" si="331"/>
        <v/>
      </c>
      <c r="BA466" s="36" t="str">
        <f t="shared" si="332"/>
        <v/>
      </c>
      <c r="BB466" s="36" t="str">
        <f t="shared" si="333"/>
        <v/>
      </c>
      <c r="BC466" s="36" t="str">
        <f t="shared" si="334"/>
        <v/>
      </c>
      <c r="BD466" s="36" t="str">
        <f t="shared" si="335"/>
        <v/>
      </c>
      <c r="BE466" s="36" t="str">
        <f t="shared" si="336"/>
        <v/>
      </c>
      <c r="BF466" s="36" t="str">
        <f t="shared" si="337"/>
        <v/>
      </c>
      <c r="BG466" s="36" t="str">
        <f t="shared" si="338"/>
        <v/>
      </c>
      <c r="BH466" s="36" t="str">
        <f t="shared" si="339"/>
        <v/>
      </c>
      <c r="BI466" s="36" t="str">
        <f t="shared" si="340"/>
        <v/>
      </c>
      <c r="BJ466" s="36" t="str">
        <f t="shared" si="341"/>
        <v/>
      </c>
      <c r="BK466" s="36" t="str">
        <f t="shared" si="342"/>
        <v/>
      </c>
      <c r="BL466" s="36" t="str">
        <f t="shared" si="343"/>
        <v/>
      </c>
      <c r="BM466" s="36" t="str">
        <f t="shared" si="344"/>
        <v/>
      </c>
      <c r="BN466" s="38" t="e">
        <f t="shared" si="303"/>
        <v>#DIV/0!</v>
      </c>
      <c r="BO466" s="38" t="e">
        <f t="shared" si="304"/>
        <v>#DIV/0!</v>
      </c>
      <c r="BP466" s="39" t="str">
        <f t="shared" si="305"/>
        <v/>
      </c>
      <c r="BQ466" s="39" t="str">
        <f t="shared" si="306"/>
        <v/>
      </c>
      <c r="BR466" s="39" t="str">
        <f t="shared" si="307"/>
        <v/>
      </c>
      <c r="BS466" s="39" t="str">
        <f t="shared" si="308"/>
        <v/>
      </c>
      <c r="BT466" s="39" t="str">
        <f t="shared" si="309"/>
        <v/>
      </c>
      <c r="BU466" s="39" t="str">
        <f t="shared" si="310"/>
        <v/>
      </c>
      <c r="BV466" s="39" t="str">
        <f t="shared" si="311"/>
        <v/>
      </c>
      <c r="BW466" s="39" t="str">
        <f t="shared" si="312"/>
        <v/>
      </c>
      <c r="BX466" s="39" t="str">
        <f t="shared" si="313"/>
        <v/>
      </c>
      <c r="BY466" s="39" t="str">
        <f t="shared" si="314"/>
        <v/>
      </c>
      <c r="BZ466" s="39" t="str">
        <f t="shared" si="315"/>
        <v/>
      </c>
      <c r="CA466" s="39" t="str">
        <f t="shared" si="316"/>
        <v/>
      </c>
      <c r="CB466" s="39" t="str">
        <f t="shared" si="317"/>
        <v/>
      </c>
      <c r="CC466" s="39" t="str">
        <f t="shared" si="318"/>
        <v/>
      </c>
      <c r="CD466" s="39" t="str">
        <f t="shared" si="319"/>
        <v/>
      </c>
      <c r="CE466" s="39" t="str">
        <f t="shared" si="320"/>
        <v/>
      </c>
      <c r="CF466" s="39" t="str">
        <f t="shared" si="321"/>
        <v/>
      </c>
      <c r="CG466" s="39" t="str">
        <f t="shared" si="322"/>
        <v/>
      </c>
      <c r="CH466" s="39" t="str">
        <f t="shared" si="323"/>
        <v/>
      </c>
      <c r="CI466" s="39" t="str">
        <f t="shared" si="324"/>
        <v/>
      </c>
    </row>
    <row r="467" spans="1:87">
      <c r="A467" s="18"/>
      <c r="B467" s="15" t="str">
        <f>'Gene Table'!E466</f>
        <v>mmu-miR-325-5p</v>
      </c>
      <c r="C467" s="15" t="str">
        <f>'Gene Table'!B466</f>
        <v>D08</v>
      </c>
      <c r="D467" s="16" t="str">
        <f>IF(SUM('Test Sample Data'!D$3:D$98)&gt;10,IF(AND(ISNUMBER('Test Sample Data'!D466),'Test Sample Data'!D466&lt;$B$1,'Test Sample Data'!D466&gt;0),'Test Sample Data'!D466,$B$1),"")</f>
        <v/>
      </c>
      <c r="E467" s="17" t="str">
        <f>IF(SUM('Test Sample Data'!E$3:E$98)&gt;10,IF(AND(ISNUMBER('Test Sample Data'!E466),'Test Sample Data'!E466&lt;$B$1,'Test Sample Data'!E466&gt;0),'Test Sample Data'!E466,$B$1),"")</f>
        <v/>
      </c>
      <c r="F467" s="17" t="str">
        <f>IF(SUM('Test Sample Data'!F$3:F$98)&gt;10,IF(AND(ISNUMBER('Test Sample Data'!F466),'Test Sample Data'!F466&lt;$B$1,'Test Sample Data'!F466&gt;0),'Test Sample Data'!F466,$B$1),"")</f>
        <v/>
      </c>
      <c r="G467" s="17" t="str">
        <f>IF(SUM('Test Sample Data'!G$3:G$98)&gt;10,IF(AND(ISNUMBER('Test Sample Data'!G466),'Test Sample Data'!G466&lt;$B$1,'Test Sample Data'!G466&gt;0),'Test Sample Data'!G466,$B$1),"")</f>
        <v/>
      </c>
      <c r="H467" s="17" t="str">
        <f>IF(SUM('Test Sample Data'!H$3:H$98)&gt;10,IF(AND(ISNUMBER('Test Sample Data'!H466),'Test Sample Data'!H466&lt;$B$1,'Test Sample Data'!H466&gt;0),'Test Sample Data'!H466,$B$1),"")</f>
        <v/>
      </c>
      <c r="I467" s="17" t="str">
        <f>IF(SUM('Test Sample Data'!I$3:I$98)&gt;10,IF(AND(ISNUMBER('Test Sample Data'!I466),'Test Sample Data'!I466&lt;$B$1,'Test Sample Data'!I466&gt;0),'Test Sample Data'!I466,$B$1),"")</f>
        <v/>
      </c>
      <c r="J467" s="17" t="str">
        <f>IF(SUM('Test Sample Data'!J$3:J$98)&gt;10,IF(AND(ISNUMBER('Test Sample Data'!J466),'Test Sample Data'!J466&lt;$B$1,'Test Sample Data'!J466&gt;0),'Test Sample Data'!J466,$B$1),"")</f>
        <v/>
      </c>
      <c r="K467" s="17" t="str">
        <f>IF(SUM('Test Sample Data'!K$3:K$98)&gt;10,IF(AND(ISNUMBER('Test Sample Data'!K466),'Test Sample Data'!K466&lt;$B$1,'Test Sample Data'!K466&gt;0),'Test Sample Data'!K466,$B$1),"")</f>
        <v/>
      </c>
      <c r="L467" s="17" t="str">
        <f>IF(SUM('Test Sample Data'!L$3:L$98)&gt;10,IF(AND(ISNUMBER('Test Sample Data'!L466),'Test Sample Data'!L466&lt;$B$1,'Test Sample Data'!L466&gt;0),'Test Sample Data'!L466,$B$1),"")</f>
        <v/>
      </c>
      <c r="M467" s="17" t="str">
        <f>IF(SUM('Test Sample Data'!M$3:M$98)&gt;10,IF(AND(ISNUMBER('Test Sample Data'!M466),'Test Sample Data'!M466&lt;$B$1,'Test Sample Data'!M466&gt;0),'Test Sample Data'!M466,$B$1),"")</f>
        <v/>
      </c>
      <c r="N467" s="17" t="str">
        <f>'Gene Table'!E466</f>
        <v>mmu-miR-325-5p</v>
      </c>
      <c r="O467" s="17" t="str">
        <f>'Gene Table'!B466</f>
        <v>D08</v>
      </c>
      <c r="P467" s="17" t="str">
        <f>IF(SUM('Control Sample Data'!D$3:D$98)&gt;10,IF(AND(ISNUMBER('Control Sample Data'!D466),'Control Sample Data'!D466&lt;$B$1,'Control Sample Data'!D466&gt;0),'Control Sample Data'!D466,$B$1),"")</f>
        <v/>
      </c>
      <c r="Q467" s="17" t="str">
        <f>IF(SUM('Control Sample Data'!E$3:E$98)&gt;10,IF(AND(ISNUMBER('Control Sample Data'!E466),'Control Sample Data'!E466&lt;$B$1,'Control Sample Data'!E466&gt;0),'Control Sample Data'!E466,$B$1),"")</f>
        <v/>
      </c>
      <c r="R467" s="17" t="str">
        <f>IF(SUM('Control Sample Data'!F$3:F$98)&gt;10,IF(AND(ISNUMBER('Control Sample Data'!F466),'Control Sample Data'!F466&lt;$B$1,'Control Sample Data'!F466&gt;0),'Control Sample Data'!F466,$B$1),"")</f>
        <v/>
      </c>
      <c r="S467" s="17" t="str">
        <f>IF(SUM('Control Sample Data'!G$3:G$98)&gt;10,IF(AND(ISNUMBER('Control Sample Data'!G466),'Control Sample Data'!G466&lt;$B$1,'Control Sample Data'!G466&gt;0),'Control Sample Data'!G466,$B$1),"")</f>
        <v/>
      </c>
      <c r="T467" s="17" t="str">
        <f>IF(SUM('Control Sample Data'!H$3:H$98)&gt;10,IF(AND(ISNUMBER('Control Sample Data'!H466),'Control Sample Data'!H466&lt;$B$1,'Control Sample Data'!H466&gt;0),'Control Sample Data'!H466,$B$1),"")</f>
        <v/>
      </c>
      <c r="U467" s="17" t="str">
        <f>IF(SUM('Control Sample Data'!I$3:I$98)&gt;10,IF(AND(ISNUMBER('Control Sample Data'!I466),'Control Sample Data'!I466&lt;$B$1,'Control Sample Data'!I466&gt;0),'Control Sample Data'!I466,$B$1),"")</f>
        <v/>
      </c>
      <c r="V467" s="17" t="str">
        <f>IF(SUM('Control Sample Data'!J$3:J$98)&gt;10,IF(AND(ISNUMBER('Control Sample Data'!J466),'Control Sample Data'!J466&lt;$B$1,'Control Sample Data'!J466&gt;0),'Control Sample Data'!J466,$B$1),"")</f>
        <v/>
      </c>
      <c r="W467" s="17" t="str">
        <f>IF(SUM('Control Sample Data'!K$3:K$98)&gt;10,IF(AND(ISNUMBER('Control Sample Data'!K466),'Control Sample Data'!K466&lt;$B$1,'Control Sample Data'!K466&gt;0),'Control Sample Data'!K466,$B$1),"")</f>
        <v/>
      </c>
      <c r="X467" s="17" t="str">
        <f>IF(SUM('Control Sample Data'!L$3:L$98)&gt;10,IF(AND(ISNUMBER('Control Sample Data'!L466),'Control Sample Data'!L466&lt;$B$1,'Control Sample Data'!L466&gt;0),'Control Sample Data'!L466,$B$1),"")</f>
        <v/>
      </c>
      <c r="Y467" s="17" t="str">
        <f>IF(SUM('Control Sample Data'!M$3:M$98)&gt;10,IF(AND(ISNUMBER('Control Sample Data'!M466),'Control Sample Data'!M466&lt;$B$1,'Control Sample Data'!M466&gt;0),'Control Sample Data'!M466,$B$1),"")</f>
        <v/>
      </c>
      <c r="AT467" s="36" t="str">
        <f t="shared" si="325"/>
        <v/>
      </c>
      <c r="AU467" s="36" t="str">
        <f t="shared" si="326"/>
        <v/>
      </c>
      <c r="AV467" s="36" t="str">
        <f t="shared" si="327"/>
        <v/>
      </c>
      <c r="AW467" s="36" t="str">
        <f t="shared" si="328"/>
        <v/>
      </c>
      <c r="AX467" s="36" t="str">
        <f t="shared" si="329"/>
        <v/>
      </c>
      <c r="AY467" s="36" t="str">
        <f t="shared" si="330"/>
        <v/>
      </c>
      <c r="AZ467" s="36" t="str">
        <f t="shared" si="331"/>
        <v/>
      </c>
      <c r="BA467" s="36" t="str">
        <f t="shared" si="332"/>
        <v/>
      </c>
      <c r="BB467" s="36" t="str">
        <f t="shared" si="333"/>
        <v/>
      </c>
      <c r="BC467" s="36" t="str">
        <f t="shared" si="334"/>
        <v/>
      </c>
      <c r="BD467" s="36" t="str">
        <f t="shared" si="335"/>
        <v/>
      </c>
      <c r="BE467" s="36" t="str">
        <f t="shared" si="336"/>
        <v/>
      </c>
      <c r="BF467" s="36" t="str">
        <f t="shared" si="337"/>
        <v/>
      </c>
      <c r="BG467" s="36" t="str">
        <f t="shared" si="338"/>
        <v/>
      </c>
      <c r="BH467" s="36" t="str">
        <f t="shared" si="339"/>
        <v/>
      </c>
      <c r="BI467" s="36" t="str">
        <f t="shared" si="340"/>
        <v/>
      </c>
      <c r="BJ467" s="36" t="str">
        <f t="shared" si="341"/>
        <v/>
      </c>
      <c r="BK467" s="36" t="str">
        <f t="shared" si="342"/>
        <v/>
      </c>
      <c r="BL467" s="36" t="str">
        <f t="shared" si="343"/>
        <v/>
      </c>
      <c r="BM467" s="36" t="str">
        <f t="shared" si="344"/>
        <v/>
      </c>
      <c r="BN467" s="38" t="e">
        <f t="shared" si="303"/>
        <v>#DIV/0!</v>
      </c>
      <c r="BO467" s="38" t="e">
        <f t="shared" si="304"/>
        <v>#DIV/0!</v>
      </c>
      <c r="BP467" s="39" t="str">
        <f t="shared" si="305"/>
        <v/>
      </c>
      <c r="BQ467" s="39" t="str">
        <f t="shared" si="306"/>
        <v/>
      </c>
      <c r="BR467" s="39" t="str">
        <f t="shared" si="307"/>
        <v/>
      </c>
      <c r="BS467" s="39" t="str">
        <f t="shared" si="308"/>
        <v/>
      </c>
      <c r="BT467" s="39" t="str">
        <f t="shared" si="309"/>
        <v/>
      </c>
      <c r="BU467" s="39" t="str">
        <f t="shared" si="310"/>
        <v/>
      </c>
      <c r="BV467" s="39" t="str">
        <f t="shared" si="311"/>
        <v/>
      </c>
      <c r="BW467" s="39" t="str">
        <f t="shared" si="312"/>
        <v/>
      </c>
      <c r="BX467" s="39" t="str">
        <f t="shared" si="313"/>
        <v/>
      </c>
      <c r="BY467" s="39" t="str">
        <f t="shared" si="314"/>
        <v/>
      </c>
      <c r="BZ467" s="39" t="str">
        <f t="shared" si="315"/>
        <v/>
      </c>
      <c r="CA467" s="39" t="str">
        <f t="shared" si="316"/>
        <v/>
      </c>
      <c r="CB467" s="39" t="str">
        <f t="shared" si="317"/>
        <v/>
      </c>
      <c r="CC467" s="39" t="str">
        <f t="shared" si="318"/>
        <v/>
      </c>
      <c r="CD467" s="39" t="str">
        <f t="shared" si="319"/>
        <v/>
      </c>
      <c r="CE467" s="39" t="str">
        <f t="shared" si="320"/>
        <v/>
      </c>
      <c r="CF467" s="39" t="str">
        <f t="shared" si="321"/>
        <v/>
      </c>
      <c r="CG467" s="39" t="str">
        <f t="shared" si="322"/>
        <v/>
      </c>
      <c r="CH467" s="39" t="str">
        <f t="shared" si="323"/>
        <v/>
      </c>
      <c r="CI467" s="39" t="str">
        <f t="shared" si="324"/>
        <v/>
      </c>
    </row>
    <row r="468" spans="1:87">
      <c r="A468" s="18"/>
      <c r="B468" s="15" t="str">
        <f>'Gene Table'!E467</f>
        <v>mmu-miR-135a-1-3p</v>
      </c>
      <c r="C468" s="15" t="str">
        <f>'Gene Table'!B467</f>
        <v>D09</v>
      </c>
      <c r="D468" s="16" t="str">
        <f>IF(SUM('Test Sample Data'!D$3:D$98)&gt;10,IF(AND(ISNUMBER('Test Sample Data'!D467),'Test Sample Data'!D467&lt;$B$1,'Test Sample Data'!D467&gt;0),'Test Sample Data'!D467,$B$1),"")</f>
        <v/>
      </c>
      <c r="E468" s="17" t="str">
        <f>IF(SUM('Test Sample Data'!E$3:E$98)&gt;10,IF(AND(ISNUMBER('Test Sample Data'!E467),'Test Sample Data'!E467&lt;$B$1,'Test Sample Data'!E467&gt;0),'Test Sample Data'!E467,$B$1),"")</f>
        <v/>
      </c>
      <c r="F468" s="17" t="str">
        <f>IF(SUM('Test Sample Data'!F$3:F$98)&gt;10,IF(AND(ISNUMBER('Test Sample Data'!F467),'Test Sample Data'!F467&lt;$B$1,'Test Sample Data'!F467&gt;0),'Test Sample Data'!F467,$B$1),"")</f>
        <v/>
      </c>
      <c r="G468" s="17" t="str">
        <f>IF(SUM('Test Sample Data'!G$3:G$98)&gt;10,IF(AND(ISNUMBER('Test Sample Data'!G467),'Test Sample Data'!G467&lt;$B$1,'Test Sample Data'!G467&gt;0),'Test Sample Data'!G467,$B$1),"")</f>
        <v/>
      </c>
      <c r="H468" s="17" t="str">
        <f>IF(SUM('Test Sample Data'!H$3:H$98)&gt;10,IF(AND(ISNUMBER('Test Sample Data'!H467),'Test Sample Data'!H467&lt;$B$1,'Test Sample Data'!H467&gt;0),'Test Sample Data'!H467,$B$1),"")</f>
        <v/>
      </c>
      <c r="I468" s="17" t="str">
        <f>IF(SUM('Test Sample Data'!I$3:I$98)&gt;10,IF(AND(ISNUMBER('Test Sample Data'!I467),'Test Sample Data'!I467&lt;$B$1,'Test Sample Data'!I467&gt;0),'Test Sample Data'!I467,$B$1),"")</f>
        <v/>
      </c>
      <c r="J468" s="17" t="str">
        <f>IF(SUM('Test Sample Data'!J$3:J$98)&gt;10,IF(AND(ISNUMBER('Test Sample Data'!J467),'Test Sample Data'!J467&lt;$B$1,'Test Sample Data'!J467&gt;0),'Test Sample Data'!J467,$B$1),"")</f>
        <v/>
      </c>
      <c r="K468" s="17" t="str">
        <f>IF(SUM('Test Sample Data'!K$3:K$98)&gt;10,IF(AND(ISNUMBER('Test Sample Data'!K467),'Test Sample Data'!K467&lt;$B$1,'Test Sample Data'!K467&gt;0),'Test Sample Data'!K467,$B$1),"")</f>
        <v/>
      </c>
      <c r="L468" s="17" t="str">
        <f>IF(SUM('Test Sample Data'!L$3:L$98)&gt;10,IF(AND(ISNUMBER('Test Sample Data'!L467),'Test Sample Data'!L467&lt;$B$1,'Test Sample Data'!L467&gt;0),'Test Sample Data'!L467,$B$1),"")</f>
        <v/>
      </c>
      <c r="M468" s="17" t="str">
        <f>IF(SUM('Test Sample Data'!M$3:M$98)&gt;10,IF(AND(ISNUMBER('Test Sample Data'!M467),'Test Sample Data'!M467&lt;$B$1,'Test Sample Data'!M467&gt;0),'Test Sample Data'!M467,$B$1),"")</f>
        <v/>
      </c>
      <c r="N468" s="17" t="str">
        <f>'Gene Table'!E467</f>
        <v>mmu-miR-135a-1-3p</v>
      </c>
      <c r="O468" s="17" t="str">
        <f>'Gene Table'!B467</f>
        <v>D09</v>
      </c>
      <c r="P468" s="17" t="str">
        <f>IF(SUM('Control Sample Data'!D$3:D$98)&gt;10,IF(AND(ISNUMBER('Control Sample Data'!D467),'Control Sample Data'!D467&lt;$B$1,'Control Sample Data'!D467&gt;0),'Control Sample Data'!D467,$B$1),"")</f>
        <v/>
      </c>
      <c r="Q468" s="17" t="str">
        <f>IF(SUM('Control Sample Data'!E$3:E$98)&gt;10,IF(AND(ISNUMBER('Control Sample Data'!E467),'Control Sample Data'!E467&lt;$B$1,'Control Sample Data'!E467&gt;0),'Control Sample Data'!E467,$B$1),"")</f>
        <v/>
      </c>
      <c r="R468" s="17" t="str">
        <f>IF(SUM('Control Sample Data'!F$3:F$98)&gt;10,IF(AND(ISNUMBER('Control Sample Data'!F467),'Control Sample Data'!F467&lt;$B$1,'Control Sample Data'!F467&gt;0),'Control Sample Data'!F467,$B$1),"")</f>
        <v/>
      </c>
      <c r="S468" s="17" t="str">
        <f>IF(SUM('Control Sample Data'!G$3:G$98)&gt;10,IF(AND(ISNUMBER('Control Sample Data'!G467),'Control Sample Data'!G467&lt;$B$1,'Control Sample Data'!G467&gt;0),'Control Sample Data'!G467,$B$1),"")</f>
        <v/>
      </c>
      <c r="T468" s="17" t="str">
        <f>IF(SUM('Control Sample Data'!H$3:H$98)&gt;10,IF(AND(ISNUMBER('Control Sample Data'!H467),'Control Sample Data'!H467&lt;$B$1,'Control Sample Data'!H467&gt;0),'Control Sample Data'!H467,$B$1),"")</f>
        <v/>
      </c>
      <c r="U468" s="17" t="str">
        <f>IF(SUM('Control Sample Data'!I$3:I$98)&gt;10,IF(AND(ISNUMBER('Control Sample Data'!I467),'Control Sample Data'!I467&lt;$B$1,'Control Sample Data'!I467&gt;0),'Control Sample Data'!I467,$B$1),"")</f>
        <v/>
      </c>
      <c r="V468" s="17" t="str">
        <f>IF(SUM('Control Sample Data'!J$3:J$98)&gt;10,IF(AND(ISNUMBER('Control Sample Data'!J467),'Control Sample Data'!J467&lt;$B$1,'Control Sample Data'!J467&gt;0),'Control Sample Data'!J467,$B$1),"")</f>
        <v/>
      </c>
      <c r="W468" s="17" t="str">
        <f>IF(SUM('Control Sample Data'!K$3:K$98)&gt;10,IF(AND(ISNUMBER('Control Sample Data'!K467),'Control Sample Data'!K467&lt;$B$1,'Control Sample Data'!K467&gt;0),'Control Sample Data'!K467,$B$1),"")</f>
        <v/>
      </c>
      <c r="X468" s="17" t="str">
        <f>IF(SUM('Control Sample Data'!L$3:L$98)&gt;10,IF(AND(ISNUMBER('Control Sample Data'!L467),'Control Sample Data'!L467&lt;$B$1,'Control Sample Data'!L467&gt;0),'Control Sample Data'!L467,$B$1),"")</f>
        <v/>
      </c>
      <c r="Y468" s="17" t="str">
        <f>IF(SUM('Control Sample Data'!M$3:M$98)&gt;10,IF(AND(ISNUMBER('Control Sample Data'!M467),'Control Sample Data'!M467&lt;$B$1,'Control Sample Data'!M467&gt;0),'Control Sample Data'!M467,$B$1),"")</f>
        <v/>
      </c>
      <c r="AT468" s="36" t="str">
        <f t="shared" si="325"/>
        <v/>
      </c>
      <c r="AU468" s="36" t="str">
        <f t="shared" si="326"/>
        <v/>
      </c>
      <c r="AV468" s="36" t="str">
        <f t="shared" si="327"/>
        <v/>
      </c>
      <c r="AW468" s="36" t="str">
        <f t="shared" si="328"/>
        <v/>
      </c>
      <c r="AX468" s="36" t="str">
        <f t="shared" si="329"/>
        <v/>
      </c>
      <c r="AY468" s="36" t="str">
        <f t="shared" si="330"/>
        <v/>
      </c>
      <c r="AZ468" s="36" t="str">
        <f t="shared" si="331"/>
        <v/>
      </c>
      <c r="BA468" s="36" t="str">
        <f t="shared" si="332"/>
        <v/>
      </c>
      <c r="BB468" s="36" t="str">
        <f t="shared" si="333"/>
        <v/>
      </c>
      <c r="BC468" s="36" t="str">
        <f t="shared" si="334"/>
        <v/>
      </c>
      <c r="BD468" s="36" t="str">
        <f t="shared" si="335"/>
        <v/>
      </c>
      <c r="BE468" s="36" t="str">
        <f t="shared" si="336"/>
        <v/>
      </c>
      <c r="BF468" s="36" t="str">
        <f t="shared" si="337"/>
        <v/>
      </c>
      <c r="BG468" s="36" t="str">
        <f t="shared" si="338"/>
        <v/>
      </c>
      <c r="BH468" s="36" t="str">
        <f t="shared" si="339"/>
        <v/>
      </c>
      <c r="BI468" s="36" t="str">
        <f t="shared" si="340"/>
        <v/>
      </c>
      <c r="BJ468" s="36" t="str">
        <f t="shared" si="341"/>
        <v/>
      </c>
      <c r="BK468" s="36" t="str">
        <f t="shared" si="342"/>
        <v/>
      </c>
      <c r="BL468" s="36" t="str">
        <f t="shared" si="343"/>
        <v/>
      </c>
      <c r="BM468" s="36" t="str">
        <f t="shared" si="344"/>
        <v/>
      </c>
      <c r="BN468" s="38" t="e">
        <f t="shared" si="303"/>
        <v>#DIV/0!</v>
      </c>
      <c r="BO468" s="38" t="e">
        <f t="shared" si="304"/>
        <v>#DIV/0!</v>
      </c>
      <c r="BP468" s="39" t="str">
        <f t="shared" si="305"/>
        <v/>
      </c>
      <c r="BQ468" s="39" t="str">
        <f t="shared" si="306"/>
        <v/>
      </c>
      <c r="BR468" s="39" t="str">
        <f t="shared" si="307"/>
        <v/>
      </c>
      <c r="BS468" s="39" t="str">
        <f t="shared" si="308"/>
        <v/>
      </c>
      <c r="BT468" s="39" t="str">
        <f t="shared" si="309"/>
        <v/>
      </c>
      <c r="BU468" s="39" t="str">
        <f t="shared" si="310"/>
        <v/>
      </c>
      <c r="BV468" s="39" t="str">
        <f t="shared" si="311"/>
        <v/>
      </c>
      <c r="BW468" s="39" t="str">
        <f t="shared" si="312"/>
        <v/>
      </c>
      <c r="BX468" s="39" t="str">
        <f t="shared" si="313"/>
        <v/>
      </c>
      <c r="BY468" s="39" t="str">
        <f t="shared" si="314"/>
        <v/>
      </c>
      <c r="BZ468" s="39" t="str">
        <f t="shared" si="315"/>
        <v/>
      </c>
      <c r="CA468" s="39" t="str">
        <f t="shared" si="316"/>
        <v/>
      </c>
      <c r="CB468" s="39" t="str">
        <f t="shared" si="317"/>
        <v/>
      </c>
      <c r="CC468" s="39" t="str">
        <f t="shared" si="318"/>
        <v/>
      </c>
      <c r="CD468" s="39" t="str">
        <f t="shared" si="319"/>
        <v/>
      </c>
      <c r="CE468" s="39" t="str">
        <f t="shared" si="320"/>
        <v/>
      </c>
      <c r="CF468" s="39" t="str">
        <f t="shared" si="321"/>
        <v/>
      </c>
      <c r="CG468" s="39" t="str">
        <f t="shared" si="322"/>
        <v/>
      </c>
      <c r="CH468" s="39" t="str">
        <f t="shared" si="323"/>
        <v/>
      </c>
      <c r="CI468" s="39" t="str">
        <f t="shared" si="324"/>
        <v/>
      </c>
    </row>
    <row r="469" spans="1:87">
      <c r="A469" s="18"/>
      <c r="B469" s="15" t="str">
        <f>'Gene Table'!E468</f>
        <v>mmu-miR-1982-5p</v>
      </c>
      <c r="C469" s="15" t="str">
        <f>'Gene Table'!B468</f>
        <v>D10</v>
      </c>
      <c r="D469" s="16" t="str">
        <f>IF(SUM('Test Sample Data'!D$3:D$98)&gt;10,IF(AND(ISNUMBER('Test Sample Data'!D468),'Test Sample Data'!D468&lt;$B$1,'Test Sample Data'!D468&gt;0),'Test Sample Data'!D468,$B$1),"")</f>
        <v/>
      </c>
      <c r="E469" s="17" t="str">
        <f>IF(SUM('Test Sample Data'!E$3:E$98)&gt;10,IF(AND(ISNUMBER('Test Sample Data'!E468),'Test Sample Data'!E468&lt;$B$1,'Test Sample Data'!E468&gt;0),'Test Sample Data'!E468,$B$1),"")</f>
        <v/>
      </c>
      <c r="F469" s="17" t="str">
        <f>IF(SUM('Test Sample Data'!F$3:F$98)&gt;10,IF(AND(ISNUMBER('Test Sample Data'!F468),'Test Sample Data'!F468&lt;$B$1,'Test Sample Data'!F468&gt;0),'Test Sample Data'!F468,$B$1),"")</f>
        <v/>
      </c>
      <c r="G469" s="17" t="str">
        <f>IF(SUM('Test Sample Data'!G$3:G$98)&gt;10,IF(AND(ISNUMBER('Test Sample Data'!G468),'Test Sample Data'!G468&lt;$B$1,'Test Sample Data'!G468&gt;0),'Test Sample Data'!G468,$B$1),"")</f>
        <v/>
      </c>
      <c r="H469" s="17" t="str">
        <f>IF(SUM('Test Sample Data'!H$3:H$98)&gt;10,IF(AND(ISNUMBER('Test Sample Data'!H468),'Test Sample Data'!H468&lt;$B$1,'Test Sample Data'!H468&gt;0),'Test Sample Data'!H468,$B$1),"")</f>
        <v/>
      </c>
      <c r="I469" s="17" t="str">
        <f>IF(SUM('Test Sample Data'!I$3:I$98)&gt;10,IF(AND(ISNUMBER('Test Sample Data'!I468),'Test Sample Data'!I468&lt;$B$1,'Test Sample Data'!I468&gt;0),'Test Sample Data'!I468,$B$1),"")</f>
        <v/>
      </c>
      <c r="J469" s="17" t="str">
        <f>IF(SUM('Test Sample Data'!J$3:J$98)&gt;10,IF(AND(ISNUMBER('Test Sample Data'!J468),'Test Sample Data'!J468&lt;$B$1,'Test Sample Data'!J468&gt;0),'Test Sample Data'!J468,$B$1),"")</f>
        <v/>
      </c>
      <c r="K469" s="17" t="str">
        <f>IF(SUM('Test Sample Data'!K$3:K$98)&gt;10,IF(AND(ISNUMBER('Test Sample Data'!K468),'Test Sample Data'!K468&lt;$B$1,'Test Sample Data'!K468&gt;0),'Test Sample Data'!K468,$B$1),"")</f>
        <v/>
      </c>
      <c r="L469" s="17" t="str">
        <f>IF(SUM('Test Sample Data'!L$3:L$98)&gt;10,IF(AND(ISNUMBER('Test Sample Data'!L468),'Test Sample Data'!L468&lt;$B$1,'Test Sample Data'!L468&gt;0),'Test Sample Data'!L468,$B$1),"")</f>
        <v/>
      </c>
      <c r="M469" s="17" t="str">
        <f>IF(SUM('Test Sample Data'!M$3:M$98)&gt;10,IF(AND(ISNUMBER('Test Sample Data'!M468),'Test Sample Data'!M468&lt;$B$1,'Test Sample Data'!M468&gt;0),'Test Sample Data'!M468,$B$1),"")</f>
        <v/>
      </c>
      <c r="N469" s="17" t="str">
        <f>'Gene Table'!E468</f>
        <v>mmu-miR-1982-5p</v>
      </c>
      <c r="O469" s="17" t="str">
        <f>'Gene Table'!B468</f>
        <v>D10</v>
      </c>
      <c r="P469" s="17" t="str">
        <f>IF(SUM('Control Sample Data'!D$3:D$98)&gt;10,IF(AND(ISNUMBER('Control Sample Data'!D468),'Control Sample Data'!D468&lt;$B$1,'Control Sample Data'!D468&gt;0),'Control Sample Data'!D468,$B$1),"")</f>
        <v/>
      </c>
      <c r="Q469" s="17" t="str">
        <f>IF(SUM('Control Sample Data'!E$3:E$98)&gt;10,IF(AND(ISNUMBER('Control Sample Data'!E468),'Control Sample Data'!E468&lt;$B$1,'Control Sample Data'!E468&gt;0),'Control Sample Data'!E468,$B$1),"")</f>
        <v/>
      </c>
      <c r="R469" s="17" t="str">
        <f>IF(SUM('Control Sample Data'!F$3:F$98)&gt;10,IF(AND(ISNUMBER('Control Sample Data'!F468),'Control Sample Data'!F468&lt;$B$1,'Control Sample Data'!F468&gt;0),'Control Sample Data'!F468,$B$1),"")</f>
        <v/>
      </c>
      <c r="S469" s="17" t="str">
        <f>IF(SUM('Control Sample Data'!G$3:G$98)&gt;10,IF(AND(ISNUMBER('Control Sample Data'!G468),'Control Sample Data'!G468&lt;$B$1,'Control Sample Data'!G468&gt;0),'Control Sample Data'!G468,$B$1),"")</f>
        <v/>
      </c>
      <c r="T469" s="17" t="str">
        <f>IF(SUM('Control Sample Data'!H$3:H$98)&gt;10,IF(AND(ISNUMBER('Control Sample Data'!H468),'Control Sample Data'!H468&lt;$B$1,'Control Sample Data'!H468&gt;0),'Control Sample Data'!H468,$B$1),"")</f>
        <v/>
      </c>
      <c r="U469" s="17" t="str">
        <f>IF(SUM('Control Sample Data'!I$3:I$98)&gt;10,IF(AND(ISNUMBER('Control Sample Data'!I468),'Control Sample Data'!I468&lt;$B$1,'Control Sample Data'!I468&gt;0),'Control Sample Data'!I468,$B$1),"")</f>
        <v/>
      </c>
      <c r="V469" s="17" t="str">
        <f>IF(SUM('Control Sample Data'!J$3:J$98)&gt;10,IF(AND(ISNUMBER('Control Sample Data'!J468),'Control Sample Data'!J468&lt;$B$1,'Control Sample Data'!J468&gt;0),'Control Sample Data'!J468,$B$1),"")</f>
        <v/>
      </c>
      <c r="W469" s="17" t="str">
        <f>IF(SUM('Control Sample Data'!K$3:K$98)&gt;10,IF(AND(ISNUMBER('Control Sample Data'!K468),'Control Sample Data'!K468&lt;$B$1,'Control Sample Data'!K468&gt;0),'Control Sample Data'!K468,$B$1),"")</f>
        <v/>
      </c>
      <c r="X469" s="17" t="str">
        <f>IF(SUM('Control Sample Data'!L$3:L$98)&gt;10,IF(AND(ISNUMBER('Control Sample Data'!L468),'Control Sample Data'!L468&lt;$B$1,'Control Sample Data'!L468&gt;0),'Control Sample Data'!L468,$B$1),"")</f>
        <v/>
      </c>
      <c r="Y469" s="17" t="str">
        <f>IF(SUM('Control Sample Data'!M$3:M$98)&gt;10,IF(AND(ISNUMBER('Control Sample Data'!M468),'Control Sample Data'!M468&lt;$B$1,'Control Sample Data'!M468&gt;0),'Control Sample Data'!M468,$B$1),"")</f>
        <v/>
      </c>
      <c r="AT469" s="36" t="str">
        <f t="shared" si="325"/>
        <v/>
      </c>
      <c r="AU469" s="36" t="str">
        <f t="shared" si="326"/>
        <v/>
      </c>
      <c r="AV469" s="36" t="str">
        <f t="shared" si="327"/>
        <v/>
      </c>
      <c r="AW469" s="36" t="str">
        <f t="shared" si="328"/>
        <v/>
      </c>
      <c r="AX469" s="36" t="str">
        <f t="shared" si="329"/>
        <v/>
      </c>
      <c r="AY469" s="36" t="str">
        <f t="shared" si="330"/>
        <v/>
      </c>
      <c r="AZ469" s="36" t="str">
        <f t="shared" si="331"/>
        <v/>
      </c>
      <c r="BA469" s="36" t="str">
        <f t="shared" si="332"/>
        <v/>
      </c>
      <c r="BB469" s="36" t="str">
        <f t="shared" si="333"/>
        <v/>
      </c>
      <c r="BC469" s="36" t="str">
        <f t="shared" si="334"/>
        <v/>
      </c>
      <c r="BD469" s="36" t="str">
        <f t="shared" si="335"/>
        <v/>
      </c>
      <c r="BE469" s="36" t="str">
        <f t="shared" si="336"/>
        <v/>
      </c>
      <c r="BF469" s="36" t="str">
        <f t="shared" si="337"/>
        <v/>
      </c>
      <c r="BG469" s="36" t="str">
        <f t="shared" si="338"/>
        <v/>
      </c>
      <c r="BH469" s="36" t="str">
        <f t="shared" si="339"/>
        <v/>
      </c>
      <c r="BI469" s="36" t="str">
        <f t="shared" si="340"/>
        <v/>
      </c>
      <c r="BJ469" s="36" t="str">
        <f t="shared" si="341"/>
        <v/>
      </c>
      <c r="BK469" s="36" t="str">
        <f t="shared" si="342"/>
        <v/>
      </c>
      <c r="BL469" s="36" t="str">
        <f t="shared" si="343"/>
        <v/>
      </c>
      <c r="BM469" s="36" t="str">
        <f t="shared" si="344"/>
        <v/>
      </c>
      <c r="BN469" s="38" t="e">
        <f t="shared" si="303"/>
        <v>#DIV/0!</v>
      </c>
      <c r="BO469" s="38" t="e">
        <f t="shared" si="304"/>
        <v>#DIV/0!</v>
      </c>
      <c r="BP469" s="39" t="str">
        <f t="shared" si="305"/>
        <v/>
      </c>
      <c r="BQ469" s="39" t="str">
        <f t="shared" si="306"/>
        <v/>
      </c>
      <c r="BR469" s="39" t="str">
        <f t="shared" si="307"/>
        <v/>
      </c>
      <c r="BS469" s="39" t="str">
        <f t="shared" si="308"/>
        <v/>
      </c>
      <c r="BT469" s="39" t="str">
        <f t="shared" si="309"/>
        <v/>
      </c>
      <c r="BU469" s="39" t="str">
        <f t="shared" si="310"/>
        <v/>
      </c>
      <c r="BV469" s="39" t="str">
        <f t="shared" si="311"/>
        <v/>
      </c>
      <c r="BW469" s="39" t="str">
        <f t="shared" si="312"/>
        <v/>
      </c>
      <c r="BX469" s="39" t="str">
        <f t="shared" si="313"/>
        <v/>
      </c>
      <c r="BY469" s="39" t="str">
        <f t="shared" si="314"/>
        <v/>
      </c>
      <c r="BZ469" s="39" t="str">
        <f t="shared" si="315"/>
        <v/>
      </c>
      <c r="CA469" s="39" t="str">
        <f t="shared" si="316"/>
        <v/>
      </c>
      <c r="CB469" s="39" t="str">
        <f t="shared" si="317"/>
        <v/>
      </c>
      <c r="CC469" s="39" t="str">
        <f t="shared" si="318"/>
        <v/>
      </c>
      <c r="CD469" s="39" t="str">
        <f t="shared" si="319"/>
        <v/>
      </c>
      <c r="CE469" s="39" t="str">
        <f t="shared" si="320"/>
        <v/>
      </c>
      <c r="CF469" s="39" t="str">
        <f t="shared" si="321"/>
        <v/>
      </c>
      <c r="CG469" s="39" t="str">
        <f t="shared" si="322"/>
        <v/>
      </c>
      <c r="CH469" s="39" t="str">
        <f t="shared" si="323"/>
        <v/>
      </c>
      <c r="CI469" s="39" t="str">
        <f t="shared" si="324"/>
        <v/>
      </c>
    </row>
    <row r="470" spans="1:87">
      <c r="A470" s="18"/>
      <c r="B470" s="15" t="str">
        <f>'Gene Table'!E469</f>
        <v>mmu-miR-140-3p</v>
      </c>
      <c r="C470" s="15" t="str">
        <f>'Gene Table'!B469</f>
        <v>D11</v>
      </c>
      <c r="D470" s="16" t="str">
        <f>IF(SUM('Test Sample Data'!D$3:D$98)&gt;10,IF(AND(ISNUMBER('Test Sample Data'!D469),'Test Sample Data'!D469&lt;$B$1,'Test Sample Data'!D469&gt;0),'Test Sample Data'!D469,$B$1),"")</f>
        <v/>
      </c>
      <c r="E470" s="17" t="str">
        <f>IF(SUM('Test Sample Data'!E$3:E$98)&gt;10,IF(AND(ISNUMBER('Test Sample Data'!E469),'Test Sample Data'!E469&lt;$B$1,'Test Sample Data'!E469&gt;0),'Test Sample Data'!E469,$B$1),"")</f>
        <v/>
      </c>
      <c r="F470" s="17" t="str">
        <f>IF(SUM('Test Sample Data'!F$3:F$98)&gt;10,IF(AND(ISNUMBER('Test Sample Data'!F469),'Test Sample Data'!F469&lt;$B$1,'Test Sample Data'!F469&gt;0),'Test Sample Data'!F469,$B$1),"")</f>
        <v/>
      </c>
      <c r="G470" s="17" t="str">
        <f>IF(SUM('Test Sample Data'!G$3:G$98)&gt;10,IF(AND(ISNUMBER('Test Sample Data'!G469),'Test Sample Data'!G469&lt;$B$1,'Test Sample Data'!G469&gt;0),'Test Sample Data'!G469,$B$1),"")</f>
        <v/>
      </c>
      <c r="H470" s="17" t="str">
        <f>IF(SUM('Test Sample Data'!H$3:H$98)&gt;10,IF(AND(ISNUMBER('Test Sample Data'!H469),'Test Sample Data'!H469&lt;$B$1,'Test Sample Data'!H469&gt;0),'Test Sample Data'!H469,$B$1),"")</f>
        <v/>
      </c>
      <c r="I470" s="17" t="str">
        <f>IF(SUM('Test Sample Data'!I$3:I$98)&gt;10,IF(AND(ISNUMBER('Test Sample Data'!I469),'Test Sample Data'!I469&lt;$B$1,'Test Sample Data'!I469&gt;0),'Test Sample Data'!I469,$B$1),"")</f>
        <v/>
      </c>
      <c r="J470" s="17" t="str">
        <f>IF(SUM('Test Sample Data'!J$3:J$98)&gt;10,IF(AND(ISNUMBER('Test Sample Data'!J469),'Test Sample Data'!J469&lt;$B$1,'Test Sample Data'!J469&gt;0),'Test Sample Data'!J469,$B$1),"")</f>
        <v/>
      </c>
      <c r="K470" s="17" t="str">
        <f>IF(SUM('Test Sample Data'!K$3:K$98)&gt;10,IF(AND(ISNUMBER('Test Sample Data'!K469),'Test Sample Data'!K469&lt;$B$1,'Test Sample Data'!K469&gt;0),'Test Sample Data'!K469,$B$1),"")</f>
        <v/>
      </c>
      <c r="L470" s="17" t="str">
        <f>IF(SUM('Test Sample Data'!L$3:L$98)&gt;10,IF(AND(ISNUMBER('Test Sample Data'!L469),'Test Sample Data'!L469&lt;$B$1,'Test Sample Data'!L469&gt;0),'Test Sample Data'!L469,$B$1),"")</f>
        <v/>
      </c>
      <c r="M470" s="17" t="str">
        <f>IF(SUM('Test Sample Data'!M$3:M$98)&gt;10,IF(AND(ISNUMBER('Test Sample Data'!M469),'Test Sample Data'!M469&lt;$B$1,'Test Sample Data'!M469&gt;0),'Test Sample Data'!M469,$B$1),"")</f>
        <v/>
      </c>
      <c r="N470" s="17" t="str">
        <f>'Gene Table'!E469</f>
        <v>mmu-miR-140-3p</v>
      </c>
      <c r="O470" s="17" t="str">
        <f>'Gene Table'!B469</f>
        <v>D11</v>
      </c>
      <c r="P470" s="17" t="str">
        <f>IF(SUM('Control Sample Data'!D$3:D$98)&gt;10,IF(AND(ISNUMBER('Control Sample Data'!D469),'Control Sample Data'!D469&lt;$B$1,'Control Sample Data'!D469&gt;0),'Control Sample Data'!D469,$B$1),"")</f>
        <v/>
      </c>
      <c r="Q470" s="17" t="str">
        <f>IF(SUM('Control Sample Data'!E$3:E$98)&gt;10,IF(AND(ISNUMBER('Control Sample Data'!E469),'Control Sample Data'!E469&lt;$B$1,'Control Sample Data'!E469&gt;0),'Control Sample Data'!E469,$B$1),"")</f>
        <v/>
      </c>
      <c r="R470" s="17" t="str">
        <f>IF(SUM('Control Sample Data'!F$3:F$98)&gt;10,IF(AND(ISNUMBER('Control Sample Data'!F469),'Control Sample Data'!F469&lt;$B$1,'Control Sample Data'!F469&gt;0),'Control Sample Data'!F469,$B$1),"")</f>
        <v/>
      </c>
      <c r="S470" s="17" t="str">
        <f>IF(SUM('Control Sample Data'!G$3:G$98)&gt;10,IF(AND(ISNUMBER('Control Sample Data'!G469),'Control Sample Data'!G469&lt;$B$1,'Control Sample Data'!G469&gt;0),'Control Sample Data'!G469,$B$1),"")</f>
        <v/>
      </c>
      <c r="T470" s="17" t="str">
        <f>IF(SUM('Control Sample Data'!H$3:H$98)&gt;10,IF(AND(ISNUMBER('Control Sample Data'!H469),'Control Sample Data'!H469&lt;$B$1,'Control Sample Data'!H469&gt;0),'Control Sample Data'!H469,$B$1),"")</f>
        <v/>
      </c>
      <c r="U470" s="17" t="str">
        <f>IF(SUM('Control Sample Data'!I$3:I$98)&gt;10,IF(AND(ISNUMBER('Control Sample Data'!I469),'Control Sample Data'!I469&lt;$B$1,'Control Sample Data'!I469&gt;0),'Control Sample Data'!I469,$B$1),"")</f>
        <v/>
      </c>
      <c r="V470" s="17" t="str">
        <f>IF(SUM('Control Sample Data'!J$3:J$98)&gt;10,IF(AND(ISNUMBER('Control Sample Data'!J469),'Control Sample Data'!J469&lt;$B$1,'Control Sample Data'!J469&gt;0),'Control Sample Data'!J469,$B$1),"")</f>
        <v/>
      </c>
      <c r="W470" s="17" t="str">
        <f>IF(SUM('Control Sample Data'!K$3:K$98)&gt;10,IF(AND(ISNUMBER('Control Sample Data'!K469),'Control Sample Data'!K469&lt;$B$1,'Control Sample Data'!K469&gt;0),'Control Sample Data'!K469,$B$1),"")</f>
        <v/>
      </c>
      <c r="X470" s="17" t="str">
        <f>IF(SUM('Control Sample Data'!L$3:L$98)&gt;10,IF(AND(ISNUMBER('Control Sample Data'!L469),'Control Sample Data'!L469&lt;$B$1,'Control Sample Data'!L469&gt;0),'Control Sample Data'!L469,$B$1),"")</f>
        <v/>
      </c>
      <c r="Y470" s="17" t="str">
        <f>IF(SUM('Control Sample Data'!M$3:M$98)&gt;10,IF(AND(ISNUMBER('Control Sample Data'!M469),'Control Sample Data'!M469&lt;$B$1,'Control Sample Data'!M469&gt;0),'Control Sample Data'!M469,$B$1),"")</f>
        <v/>
      </c>
      <c r="AT470" s="36" t="str">
        <f t="shared" si="325"/>
        <v/>
      </c>
      <c r="AU470" s="36" t="str">
        <f t="shared" si="326"/>
        <v/>
      </c>
      <c r="AV470" s="36" t="str">
        <f t="shared" si="327"/>
        <v/>
      </c>
      <c r="AW470" s="36" t="str">
        <f t="shared" si="328"/>
        <v/>
      </c>
      <c r="AX470" s="36" t="str">
        <f t="shared" si="329"/>
        <v/>
      </c>
      <c r="AY470" s="36" t="str">
        <f t="shared" si="330"/>
        <v/>
      </c>
      <c r="AZ470" s="36" t="str">
        <f t="shared" si="331"/>
        <v/>
      </c>
      <c r="BA470" s="36" t="str">
        <f t="shared" si="332"/>
        <v/>
      </c>
      <c r="BB470" s="36" t="str">
        <f t="shared" si="333"/>
        <v/>
      </c>
      <c r="BC470" s="36" t="str">
        <f t="shared" si="334"/>
        <v/>
      </c>
      <c r="BD470" s="36" t="str">
        <f t="shared" si="335"/>
        <v/>
      </c>
      <c r="BE470" s="36" t="str">
        <f t="shared" si="336"/>
        <v/>
      </c>
      <c r="BF470" s="36" t="str">
        <f t="shared" si="337"/>
        <v/>
      </c>
      <c r="BG470" s="36" t="str">
        <f t="shared" si="338"/>
        <v/>
      </c>
      <c r="BH470" s="36" t="str">
        <f t="shared" si="339"/>
        <v/>
      </c>
      <c r="BI470" s="36" t="str">
        <f t="shared" si="340"/>
        <v/>
      </c>
      <c r="BJ470" s="36" t="str">
        <f t="shared" si="341"/>
        <v/>
      </c>
      <c r="BK470" s="36" t="str">
        <f t="shared" si="342"/>
        <v/>
      </c>
      <c r="BL470" s="36" t="str">
        <f t="shared" si="343"/>
        <v/>
      </c>
      <c r="BM470" s="36" t="str">
        <f t="shared" si="344"/>
        <v/>
      </c>
      <c r="BN470" s="38" t="e">
        <f t="shared" si="303"/>
        <v>#DIV/0!</v>
      </c>
      <c r="BO470" s="38" t="e">
        <f t="shared" si="304"/>
        <v>#DIV/0!</v>
      </c>
      <c r="BP470" s="39" t="str">
        <f t="shared" si="305"/>
        <v/>
      </c>
      <c r="BQ470" s="39" t="str">
        <f t="shared" si="306"/>
        <v/>
      </c>
      <c r="BR470" s="39" t="str">
        <f t="shared" si="307"/>
        <v/>
      </c>
      <c r="BS470" s="39" t="str">
        <f t="shared" si="308"/>
        <v/>
      </c>
      <c r="BT470" s="39" t="str">
        <f t="shared" si="309"/>
        <v/>
      </c>
      <c r="BU470" s="39" t="str">
        <f t="shared" si="310"/>
        <v/>
      </c>
      <c r="BV470" s="39" t="str">
        <f t="shared" si="311"/>
        <v/>
      </c>
      <c r="BW470" s="39" t="str">
        <f t="shared" si="312"/>
        <v/>
      </c>
      <c r="BX470" s="39" t="str">
        <f t="shared" si="313"/>
        <v/>
      </c>
      <c r="BY470" s="39" t="str">
        <f t="shared" si="314"/>
        <v/>
      </c>
      <c r="BZ470" s="39" t="str">
        <f t="shared" si="315"/>
        <v/>
      </c>
      <c r="CA470" s="39" t="str">
        <f t="shared" si="316"/>
        <v/>
      </c>
      <c r="CB470" s="39" t="str">
        <f t="shared" si="317"/>
        <v/>
      </c>
      <c r="CC470" s="39" t="str">
        <f t="shared" si="318"/>
        <v/>
      </c>
      <c r="CD470" s="39" t="str">
        <f t="shared" si="319"/>
        <v/>
      </c>
      <c r="CE470" s="39" t="str">
        <f t="shared" si="320"/>
        <v/>
      </c>
      <c r="CF470" s="39" t="str">
        <f t="shared" si="321"/>
        <v/>
      </c>
      <c r="CG470" s="39" t="str">
        <f t="shared" si="322"/>
        <v/>
      </c>
      <c r="CH470" s="39" t="str">
        <f t="shared" si="323"/>
        <v/>
      </c>
      <c r="CI470" s="39" t="str">
        <f t="shared" si="324"/>
        <v/>
      </c>
    </row>
    <row r="471" spans="1:87">
      <c r="A471" s="18"/>
      <c r="B471" s="15" t="str">
        <f>'Gene Table'!E470</f>
        <v>mmu-miR-3475</v>
      </c>
      <c r="C471" s="15" t="str">
        <f>'Gene Table'!B470</f>
        <v>D12</v>
      </c>
      <c r="D471" s="16" t="str">
        <f>IF(SUM('Test Sample Data'!D$3:D$98)&gt;10,IF(AND(ISNUMBER('Test Sample Data'!D470),'Test Sample Data'!D470&lt;$B$1,'Test Sample Data'!D470&gt;0),'Test Sample Data'!D470,$B$1),"")</f>
        <v/>
      </c>
      <c r="E471" s="17" t="str">
        <f>IF(SUM('Test Sample Data'!E$3:E$98)&gt;10,IF(AND(ISNUMBER('Test Sample Data'!E470),'Test Sample Data'!E470&lt;$B$1,'Test Sample Data'!E470&gt;0),'Test Sample Data'!E470,$B$1),"")</f>
        <v/>
      </c>
      <c r="F471" s="17" t="str">
        <f>IF(SUM('Test Sample Data'!F$3:F$98)&gt;10,IF(AND(ISNUMBER('Test Sample Data'!F470),'Test Sample Data'!F470&lt;$B$1,'Test Sample Data'!F470&gt;0),'Test Sample Data'!F470,$B$1),"")</f>
        <v/>
      </c>
      <c r="G471" s="17" t="str">
        <f>IF(SUM('Test Sample Data'!G$3:G$98)&gt;10,IF(AND(ISNUMBER('Test Sample Data'!G470),'Test Sample Data'!G470&lt;$B$1,'Test Sample Data'!G470&gt;0),'Test Sample Data'!G470,$B$1),"")</f>
        <v/>
      </c>
      <c r="H471" s="17" t="str">
        <f>IF(SUM('Test Sample Data'!H$3:H$98)&gt;10,IF(AND(ISNUMBER('Test Sample Data'!H470),'Test Sample Data'!H470&lt;$B$1,'Test Sample Data'!H470&gt;0),'Test Sample Data'!H470,$B$1),"")</f>
        <v/>
      </c>
      <c r="I471" s="17" t="str">
        <f>IF(SUM('Test Sample Data'!I$3:I$98)&gt;10,IF(AND(ISNUMBER('Test Sample Data'!I470),'Test Sample Data'!I470&lt;$B$1,'Test Sample Data'!I470&gt;0),'Test Sample Data'!I470,$B$1),"")</f>
        <v/>
      </c>
      <c r="J471" s="17" t="str">
        <f>IF(SUM('Test Sample Data'!J$3:J$98)&gt;10,IF(AND(ISNUMBER('Test Sample Data'!J470),'Test Sample Data'!J470&lt;$B$1,'Test Sample Data'!J470&gt;0),'Test Sample Data'!J470,$B$1),"")</f>
        <v/>
      </c>
      <c r="K471" s="17" t="str">
        <f>IF(SUM('Test Sample Data'!K$3:K$98)&gt;10,IF(AND(ISNUMBER('Test Sample Data'!K470),'Test Sample Data'!K470&lt;$B$1,'Test Sample Data'!K470&gt;0),'Test Sample Data'!K470,$B$1),"")</f>
        <v/>
      </c>
      <c r="L471" s="17" t="str">
        <f>IF(SUM('Test Sample Data'!L$3:L$98)&gt;10,IF(AND(ISNUMBER('Test Sample Data'!L470),'Test Sample Data'!L470&lt;$B$1,'Test Sample Data'!L470&gt;0),'Test Sample Data'!L470,$B$1),"")</f>
        <v/>
      </c>
      <c r="M471" s="17" t="str">
        <f>IF(SUM('Test Sample Data'!M$3:M$98)&gt;10,IF(AND(ISNUMBER('Test Sample Data'!M470),'Test Sample Data'!M470&lt;$B$1,'Test Sample Data'!M470&gt;0),'Test Sample Data'!M470,$B$1),"")</f>
        <v/>
      </c>
      <c r="N471" s="17" t="str">
        <f>'Gene Table'!E470</f>
        <v>mmu-miR-3475</v>
      </c>
      <c r="O471" s="17" t="str">
        <f>'Gene Table'!B470</f>
        <v>D12</v>
      </c>
      <c r="P471" s="17" t="str">
        <f>IF(SUM('Control Sample Data'!D$3:D$98)&gt;10,IF(AND(ISNUMBER('Control Sample Data'!D470),'Control Sample Data'!D470&lt;$B$1,'Control Sample Data'!D470&gt;0),'Control Sample Data'!D470,$B$1),"")</f>
        <v/>
      </c>
      <c r="Q471" s="17" t="str">
        <f>IF(SUM('Control Sample Data'!E$3:E$98)&gt;10,IF(AND(ISNUMBER('Control Sample Data'!E470),'Control Sample Data'!E470&lt;$B$1,'Control Sample Data'!E470&gt;0),'Control Sample Data'!E470,$B$1),"")</f>
        <v/>
      </c>
      <c r="R471" s="17" t="str">
        <f>IF(SUM('Control Sample Data'!F$3:F$98)&gt;10,IF(AND(ISNUMBER('Control Sample Data'!F470),'Control Sample Data'!F470&lt;$B$1,'Control Sample Data'!F470&gt;0),'Control Sample Data'!F470,$B$1),"")</f>
        <v/>
      </c>
      <c r="S471" s="17" t="str">
        <f>IF(SUM('Control Sample Data'!G$3:G$98)&gt;10,IF(AND(ISNUMBER('Control Sample Data'!G470),'Control Sample Data'!G470&lt;$B$1,'Control Sample Data'!G470&gt;0),'Control Sample Data'!G470,$B$1),"")</f>
        <v/>
      </c>
      <c r="T471" s="17" t="str">
        <f>IF(SUM('Control Sample Data'!H$3:H$98)&gt;10,IF(AND(ISNUMBER('Control Sample Data'!H470),'Control Sample Data'!H470&lt;$B$1,'Control Sample Data'!H470&gt;0),'Control Sample Data'!H470,$B$1),"")</f>
        <v/>
      </c>
      <c r="U471" s="17" t="str">
        <f>IF(SUM('Control Sample Data'!I$3:I$98)&gt;10,IF(AND(ISNUMBER('Control Sample Data'!I470),'Control Sample Data'!I470&lt;$B$1,'Control Sample Data'!I470&gt;0),'Control Sample Data'!I470,$B$1),"")</f>
        <v/>
      </c>
      <c r="V471" s="17" t="str">
        <f>IF(SUM('Control Sample Data'!J$3:J$98)&gt;10,IF(AND(ISNUMBER('Control Sample Data'!J470),'Control Sample Data'!J470&lt;$B$1,'Control Sample Data'!J470&gt;0),'Control Sample Data'!J470,$B$1),"")</f>
        <v/>
      </c>
      <c r="W471" s="17" t="str">
        <f>IF(SUM('Control Sample Data'!K$3:K$98)&gt;10,IF(AND(ISNUMBER('Control Sample Data'!K470),'Control Sample Data'!K470&lt;$B$1,'Control Sample Data'!K470&gt;0),'Control Sample Data'!K470,$B$1),"")</f>
        <v/>
      </c>
      <c r="X471" s="17" t="str">
        <f>IF(SUM('Control Sample Data'!L$3:L$98)&gt;10,IF(AND(ISNUMBER('Control Sample Data'!L470),'Control Sample Data'!L470&lt;$B$1,'Control Sample Data'!L470&gt;0),'Control Sample Data'!L470,$B$1),"")</f>
        <v/>
      </c>
      <c r="Y471" s="17" t="str">
        <f>IF(SUM('Control Sample Data'!M$3:M$98)&gt;10,IF(AND(ISNUMBER('Control Sample Data'!M470),'Control Sample Data'!M470&lt;$B$1,'Control Sample Data'!M470&gt;0),'Control Sample Data'!M470,$B$1),"")</f>
        <v/>
      </c>
      <c r="AT471" s="36" t="str">
        <f t="shared" si="325"/>
        <v/>
      </c>
      <c r="AU471" s="36" t="str">
        <f t="shared" si="326"/>
        <v/>
      </c>
      <c r="AV471" s="36" t="str">
        <f t="shared" si="327"/>
        <v/>
      </c>
      <c r="AW471" s="36" t="str">
        <f t="shared" si="328"/>
        <v/>
      </c>
      <c r="AX471" s="36" t="str">
        <f t="shared" si="329"/>
        <v/>
      </c>
      <c r="AY471" s="36" t="str">
        <f t="shared" si="330"/>
        <v/>
      </c>
      <c r="AZ471" s="36" t="str">
        <f t="shared" si="331"/>
        <v/>
      </c>
      <c r="BA471" s="36" t="str">
        <f t="shared" si="332"/>
        <v/>
      </c>
      <c r="BB471" s="36" t="str">
        <f t="shared" si="333"/>
        <v/>
      </c>
      <c r="BC471" s="36" t="str">
        <f t="shared" si="334"/>
        <v/>
      </c>
      <c r="BD471" s="36" t="str">
        <f t="shared" si="335"/>
        <v/>
      </c>
      <c r="BE471" s="36" t="str">
        <f t="shared" si="336"/>
        <v/>
      </c>
      <c r="BF471" s="36" t="str">
        <f t="shared" si="337"/>
        <v/>
      </c>
      <c r="BG471" s="36" t="str">
        <f t="shared" si="338"/>
        <v/>
      </c>
      <c r="BH471" s="36" t="str">
        <f t="shared" si="339"/>
        <v/>
      </c>
      <c r="BI471" s="36" t="str">
        <f t="shared" si="340"/>
        <v/>
      </c>
      <c r="BJ471" s="36" t="str">
        <f t="shared" si="341"/>
        <v/>
      </c>
      <c r="BK471" s="36" t="str">
        <f t="shared" si="342"/>
        <v/>
      </c>
      <c r="BL471" s="36" t="str">
        <f t="shared" si="343"/>
        <v/>
      </c>
      <c r="BM471" s="36" t="str">
        <f t="shared" si="344"/>
        <v/>
      </c>
      <c r="BN471" s="38" t="e">
        <f t="shared" si="303"/>
        <v>#DIV/0!</v>
      </c>
      <c r="BO471" s="38" t="e">
        <f t="shared" si="304"/>
        <v>#DIV/0!</v>
      </c>
      <c r="BP471" s="39" t="str">
        <f t="shared" si="305"/>
        <v/>
      </c>
      <c r="BQ471" s="39" t="str">
        <f t="shared" si="306"/>
        <v/>
      </c>
      <c r="BR471" s="39" t="str">
        <f t="shared" si="307"/>
        <v/>
      </c>
      <c r="BS471" s="39" t="str">
        <f t="shared" si="308"/>
        <v/>
      </c>
      <c r="BT471" s="39" t="str">
        <f t="shared" si="309"/>
        <v/>
      </c>
      <c r="BU471" s="39" t="str">
        <f t="shared" si="310"/>
        <v/>
      </c>
      <c r="BV471" s="39" t="str">
        <f t="shared" si="311"/>
        <v/>
      </c>
      <c r="BW471" s="39" t="str">
        <f t="shared" si="312"/>
        <v/>
      </c>
      <c r="BX471" s="39" t="str">
        <f t="shared" si="313"/>
        <v/>
      </c>
      <c r="BY471" s="39" t="str">
        <f t="shared" si="314"/>
        <v/>
      </c>
      <c r="BZ471" s="39" t="str">
        <f t="shared" si="315"/>
        <v/>
      </c>
      <c r="CA471" s="39" t="str">
        <f t="shared" si="316"/>
        <v/>
      </c>
      <c r="CB471" s="39" t="str">
        <f t="shared" si="317"/>
        <v/>
      </c>
      <c r="CC471" s="39" t="str">
        <f t="shared" si="318"/>
        <v/>
      </c>
      <c r="CD471" s="39" t="str">
        <f t="shared" si="319"/>
        <v/>
      </c>
      <c r="CE471" s="39" t="str">
        <f t="shared" si="320"/>
        <v/>
      </c>
      <c r="CF471" s="39" t="str">
        <f t="shared" si="321"/>
        <v/>
      </c>
      <c r="CG471" s="39" t="str">
        <f t="shared" si="322"/>
        <v/>
      </c>
      <c r="CH471" s="39" t="str">
        <f t="shared" si="323"/>
        <v/>
      </c>
      <c r="CI471" s="39" t="str">
        <f t="shared" si="324"/>
        <v/>
      </c>
    </row>
    <row r="472" spans="1:87">
      <c r="A472" s="18"/>
      <c r="B472" s="15" t="str">
        <f>'Gene Table'!E471</f>
        <v>mmu-miR-148a-5p</v>
      </c>
      <c r="C472" s="15" t="str">
        <f>'Gene Table'!B471</f>
        <v>D13</v>
      </c>
      <c r="D472" s="16" t="str">
        <f>IF(SUM('Test Sample Data'!D$3:D$98)&gt;10,IF(AND(ISNUMBER('Test Sample Data'!D471),'Test Sample Data'!D471&lt;$B$1,'Test Sample Data'!D471&gt;0),'Test Sample Data'!D471,$B$1),"")</f>
        <v/>
      </c>
      <c r="E472" s="17" t="str">
        <f>IF(SUM('Test Sample Data'!E$3:E$98)&gt;10,IF(AND(ISNUMBER('Test Sample Data'!E471),'Test Sample Data'!E471&lt;$B$1,'Test Sample Data'!E471&gt;0),'Test Sample Data'!E471,$B$1),"")</f>
        <v/>
      </c>
      <c r="F472" s="17" t="str">
        <f>IF(SUM('Test Sample Data'!F$3:F$98)&gt;10,IF(AND(ISNUMBER('Test Sample Data'!F471),'Test Sample Data'!F471&lt;$B$1,'Test Sample Data'!F471&gt;0),'Test Sample Data'!F471,$B$1),"")</f>
        <v/>
      </c>
      <c r="G472" s="17" t="str">
        <f>IF(SUM('Test Sample Data'!G$3:G$98)&gt;10,IF(AND(ISNUMBER('Test Sample Data'!G471),'Test Sample Data'!G471&lt;$B$1,'Test Sample Data'!G471&gt;0),'Test Sample Data'!G471,$B$1),"")</f>
        <v/>
      </c>
      <c r="H472" s="17" t="str">
        <f>IF(SUM('Test Sample Data'!H$3:H$98)&gt;10,IF(AND(ISNUMBER('Test Sample Data'!H471),'Test Sample Data'!H471&lt;$B$1,'Test Sample Data'!H471&gt;0),'Test Sample Data'!H471,$B$1),"")</f>
        <v/>
      </c>
      <c r="I472" s="17" t="str">
        <f>IF(SUM('Test Sample Data'!I$3:I$98)&gt;10,IF(AND(ISNUMBER('Test Sample Data'!I471),'Test Sample Data'!I471&lt;$B$1,'Test Sample Data'!I471&gt;0),'Test Sample Data'!I471,$B$1),"")</f>
        <v/>
      </c>
      <c r="J472" s="17" t="str">
        <f>IF(SUM('Test Sample Data'!J$3:J$98)&gt;10,IF(AND(ISNUMBER('Test Sample Data'!J471),'Test Sample Data'!J471&lt;$B$1,'Test Sample Data'!J471&gt;0),'Test Sample Data'!J471,$B$1),"")</f>
        <v/>
      </c>
      <c r="K472" s="17" t="str">
        <f>IF(SUM('Test Sample Data'!K$3:K$98)&gt;10,IF(AND(ISNUMBER('Test Sample Data'!K471),'Test Sample Data'!K471&lt;$B$1,'Test Sample Data'!K471&gt;0),'Test Sample Data'!K471,$B$1),"")</f>
        <v/>
      </c>
      <c r="L472" s="17" t="str">
        <f>IF(SUM('Test Sample Data'!L$3:L$98)&gt;10,IF(AND(ISNUMBER('Test Sample Data'!L471),'Test Sample Data'!L471&lt;$B$1,'Test Sample Data'!L471&gt;0),'Test Sample Data'!L471,$B$1),"")</f>
        <v/>
      </c>
      <c r="M472" s="17" t="str">
        <f>IF(SUM('Test Sample Data'!M$3:M$98)&gt;10,IF(AND(ISNUMBER('Test Sample Data'!M471),'Test Sample Data'!M471&lt;$B$1,'Test Sample Data'!M471&gt;0),'Test Sample Data'!M471,$B$1),"")</f>
        <v/>
      </c>
      <c r="N472" s="17" t="str">
        <f>'Gene Table'!E471</f>
        <v>mmu-miR-148a-5p</v>
      </c>
      <c r="O472" s="17" t="str">
        <f>'Gene Table'!B471</f>
        <v>D13</v>
      </c>
      <c r="P472" s="17" t="str">
        <f>IF(SUM('Control Sample Data'!D$3:D$98)&gt;10,IF(AND(ISNUMBER('Control Sample Data'!D471),'Control Sample Data'!D471&lt;$B$1,'Control Sample Data'!D471&gt;0),'Control Sample Data'!D471,$B$1),"")</f>
        <v/>
      </c>
      <c r="Q472" s="17" t="str">
        <f>IF(SUM('Control Sample Data'!E$3:E$98)&gt;10,IF(AND(ISNUMBER('Control Sample Data'!E471),'Control Sample Data'!E471&lt;$B$1,'Control Sample Data'!E471&gt;0),'Control Sample Data'!E471,$B$1),"")</f>
        <v/>
      </c>
      <c r="R472" s="17" t="str">
        <f>IF(SUM('Control Sample Data'!F$3:F$98)&gt;10,IF(AND(ISNUMBER('Control Sample Data'!F471),'Control Sample Data'!F471&lt;$B$1,'Control Sample Data'!F471&gt;0),'Control Sample Data'!F471,$B$1),"")</f>
        <v/>
      </c>
      <c r="S472" s="17" t="str">
        <f>IF(SUM('Control Sample Data'!G$3:G$98)&gt;10,IF(AND(ISNUMBER('Control Sample Data'!G471),'Control Sample Data'!G471&lt;$B$1,'Control Sample Data'!G471&gt;0),'Control Sample Data'!G471,$B$1),"")</f>
        <v/>
      </c>
      <c r="T472" s="17" t="str">
        <f>IF(SUM('Control Sample Data'!H$3:H$98)&gt;10,IF(AND(ISNUMBER('Control Sample Data'!H471),'Control Sample Data'!H471&lt;$B$1,'Control Sample Data'!H471&gt;0),'Control Sample Data'!H471,$B$1),"")</f>
        <v/>
      </c>
      <c r="U472" s="17" t="str">
        <f>IF(SUM('Control Sample Data'!I$3:I$98)&gt;10,IF(AND(ISNUMBER('Control Sample Data'!I471),'Control Sample Data'!I471&lt;$B$1,'Control Sample Data'!I471&gt;0),'Control Sample Data'!I471,$B$1),"")</f>
        <v/>
      </c>
      <c r="V472" s="17" t="str">
        <f>IF(SUM('Control Sample Data'!J$3:J$98)&gt;10,IF(AND(ISNUMBER('Control Sample Data'!J471),'Control Sample Data'!J471&lt;$B$1,'Control Sample Data'!J471&gt;0),'Control Sample Data'!J471,$B$1),"")</f>
        <v/>
      </c>
      <c r="W472" s="17" t="str">
        <f>IF(SUM('Control Sample Data'!K$3:K$98)&gt;10,IF(AND(ISNUMBER('Control Sample Data'!K471),'Control Sample Data'!K471&lt;$B$1,'Control Sample Data'!K471&gt;0),'Control Sample Data'!K471,$B$1),"")</f>
        <v/>
      </c>
      <c r="X472" s="17" t="str">
        <f>IF(SUM('Control Sample Data'!L$3:L$98)&gt;10,IF(AND(ISNUMBER('Control Sample Data'!L471),'Control Sample Data'!L471&lt;$B$1,'Control Sample Data'!L471&gt;0),'Control Sample Data'!L471,$B$1),"")</f>
        <v/>
      </c>
      <c r="Y472" s="17" t="str">
        <f>IF(SUM('Control Sample Data'!M$3:M$98)&gt;10,IF(AND(ISNUMBER('Control Sample Data'!M471),'Control Sample Data'!M471&lt;$B$1,'Control Sample Data'!M471&gt;0),'Control Sample Data'!M471,$B$1),"")</f>
        <v/>
      </c>
      <c r="AT472" s="36" t="str">
        <f t="shared" si="325"/>
        <v/>
      </c>
      <c r="AU472" s="36" t="str">
        <f t="shared" si="326"/>
        <v/>
      </c>
      <c r="AV472" s="36" t="str">
        <f t="shared" si="327"/>
        <v/>
      </c>
      <c r="AW472" s="36" t="str">
        <f t="shared" si="328"/>
        <v/>
      </c>
      <c r="AX472" s="36" t="str">
        <f t="shared" si="329"/>
        <v/>
      </c>
      <c r="AY472" s="36" t="str">
        <f t="shared" si="330"/>
        <v/>
      </c>
      <c r="AZ472" s="36" t="str">
        <f t="shared" si="331"/>
        <v/>
      </c>
      <c r="BA472" s="36" t="str">
        <f t="shared" si="332"/>
        <v/>
      </c>
      <c r="BB472" s="36" t="str">
        <f t="shared" si="333"/>
        <v/>
      </c>
      <c r="BC472" s="36" t="str">
        <f t="shared" si="334"/>
        <v/>
      </c>
      <c r="BD472" s="36" t="str">
        <f t="shared" si="335"/>
        <v/>
      </c>
      <c r="BE472" s="36" t="str">
        <f t="shared" si="336"/>
        <v/>
      </c>
      <c r="BF472" s="36" t="str">
        <f t="shared" si="337"/>
        <v/>
      </c>
      <c r="BG472" s="36" t="str">
        <f t="shared" si="338"/>
        <v/>
      </c>
      <c r="BH472" s="36" t="str">
        <f t="shared" si="339"/>
        <v/>
      </c>
      <c r="BI472" s="36" t="str">
        <f t="shared" si="340"/>
        <v/>
      </c>
      <c r="BJ472" s="36" t="str">
        <f t="shared" si="341"/>
        <v/>
      </c>
      <c r="BK472" s="36" t="str">
        <f t="shared" si="342"/>
        <v/>
      </c>
      <c r="BL472" s="36" t="str">
        <f t="shared" si="343"/>
        <v/>
      </c>
      <c r="BM472" s="36" t="str">
        <f t="shared" si="344"/>
        <v/>
      </c>
      <c r="BN472" s="38" t="e">
        <f t="shared" si="303"/>
        <v>#DIV/0!</v>
      </c>
      <c r="BO472" s="38" t="e">
        <f t="shared" si="304"/>
        <v>#DIV/0!</v>
      </c>
      <c r="BP472" s="39" t="str">
        <f t="shared" si="305"/>
        <v/>
      </c>
      <c r="BQ472" s="39" t="str">
        <f t="shared" si="306"/>
        <v/>
      </c>
      <c r="BR472" s="39" t="str">
        <f t="shared" si="307"/>
        <v/>
      </c>
      <c r="BS472" s="39" t="str">
        <f t="shared" si="308"/>
        <v/>
      </c>
      <c r="BT472" s="39" t="str">
        <f t="shared" si="309"/>
        <v/>
      </c>
      <c r="BU472" s="39" t="str">
        <f t="shared" si="310"/>
        <v/>
      </c>
      <c r="BV472" s="39" t="str">
        <f t="shared" si="311"/>
        <v/>
      </c>
      <c r="BW472" s="39" t="str">
        <f t="shared" si="312"/>
        <v/>
      </c>
      <c r="BX472" s="39" t="str">
        <f t="shared" si="313"/>
        <v/>
      </c>
      <c r="BY472" s="39" t="str">
        <f t="shared" si="314"/>
        <v/>
      </c>
      <c r="BZ472" s="39" t="str">
        <f t="shared" si="315"/>
        <v/>
      </c>
      <c r="CA472" s="39" t="str">
        <f t="shared" si="316"/>
        <v/>
      </c>
      <c r="CB472" s="39" t="str">
        <f t="shared" si="317"/>
        <v/>
      </c>
      <c r="CC472" s="39" t="str">
        <f t="shared" si="318"/>
        <v/>
      </c>
      <c r="CD472" s="39" t="str">
        <f t="shared" si="319"/>
        <v/>
      </c>
      <c r="CE472" s="39" t="str">
        <f t="shared" si="320"/>
        <v/>
      </c>
      <c r="CF472" s="39" t="str">
        <f t="shared" si="321"/>
        <v/>
      </c>
      <c r="CG472" s="39" t="str">
        <f t="shared" si="322"/>
        <v/>
      </c>
      <c r="CH472" s="39" t="str">
        <f t="shared" si="323"/>
        <v/>
      </c>
      <c r="CI472" s="39" t="str">
        <f t="shared" si="324"/>
        <v/>
      </c>
    </row>
    <row r="473" spans="1:87">
      <c r="A473" s="18"/>
      <c r="B473" s="15" t="str">
        <f>'Gene Table'!E472</f>
        <v>mmu-miR-3099-5p</v>
      </c>
      <c r="C473" s="15" t="str">
        <f>'Gene Table'!B472</f>
        <v>D14</v>
      </c>
      <c r="D473" s="16" t="str">
        <f>IF(SUM('Test Sample Data'!D$3:D$98)&gt;10,IF(AND(ISNUMBER('Test Sample Data'!D472),'Test Sample Data'!D472&lt;$B$1,'Test Sample Data'!D472&gt;0),'Test Sample Data'!D472,$B$1),"")</f>
        <v/>
      </c>
      <c r="E473" s="17" t="str">
        <f>IF(SUM('Test Sample Data'!E$3:E$98)&gt;10,IF(AND(ISNUMBER('Test Sample Data'!E472),'Test Sample Data'!E472&lt;$B$1,'Test Sample Data'!E472&gt;0),'Test Sample Data'!E472,$B$1),"")</f>
        <v/>
      </c>
      <c r="F473" s="17" t="str">
        <f>IF(SUM('Test Sample Data'!F$3:F$98)&gt;10,IF(AND(ISNUMBER('Test Sample Data'!F472),'Test Sample Data'!F472&lt;$B$1,'Test Sample Data'!F472&gt;0),'Test Sample Data'!F472,$B$1),"")</f>
        <v/>
      </c>
      <c r="G473" s="17" t="str">
        <f>IF(SUM('Test Sample Data'!G$3:G$98)&gt;10,IF(AND(ISNUMBER('Test Sample Data'!G472),'Test Sample Data'!G472&lt;$B$1,'Test Sample Data'!G472&gt;0),'Test Sample Data'!G472,$B$1),"")</f>
        <v/>
      </c>
      <c r="H473" s="17" t="str">
        <f>IF(SUM('Test Sample Data'!H$3:H$98)&gt;10,IF(AND(ISNUMBER('Test Sample Data'!H472),'Test Sample Data'!H472&lt;$B$1,'Test Sample Data'!H472&gt;0),'Test Sample Data'!H472,$B$1),"")</f>
        <v/>
      </c>
      <c r="I473" s="17" t="str">
        <f>IF(SUM('Test Sample Data'!I$3:I$98)&gt;10,IF(AND(ISNUMBER('Test Sample Data'!I472),'Test Sample Data'!I472&lt;$B$1,'Test Sample Data'!I472&gt;0),'Test Sample Data'!I472,$B$1),"")</f>
        <v/>
      </c>
      <c r="J473" s="17" t="str">
        <f>IF(SUM('Test Sample Data'!J$3:J$98)&gt;10,IF(AND(ISNUMBER('Test Sample Data'!J472),'Test Sample Data'!J472&lt;$B$1,'Test Sample Data'!J472&gt;0),'Test Sample Data'!J472,$B$1),"")</f>
        <v/>
      </c>
      <c r="K473" s="17" t="str">
        <f>IF(SUM('Test Sample Data'!K$3:K$98)&gt;10,IF(AND(ISNUMBER('Test Sample Data'!K472),'Test Sample Data'!K472&lt;$B$1,'Test Sample Data'!K472&gt;0),'Test Sample Data'!K472,$B$1),"")</f>
        <v/>
      </c>
      <c r="L473" s="17" t="str">
        <f>IF(SUM('Test Sample Data'!L$3:L$98)&gt;10,IF(AND(ISNUMBER('Test Sample Data'!L472),'Test Sample Data'!L472&lt;$B$1,'Test Sample Data'!L472&gt;0),'Test Sample Data'!L472,$B$1),"")</f>
        <v/>
      </c>
      <c r="M473" s="17" t="str">
        <f>IF(SUM('Test Sample Data'!M$3:M$98)&gt;10,IF(AND(ISNUMBER('Test Sample Data'!M472),'Test Sample Data'!M472&lt;$B$1,'Test Sample Data'!M472&gt;0),'Test Sample Data'!M472,$B$1),"")</f>
        <v/>
      </c>
      <c r="N473" s="17" t="str">
        <f>'Gene Table'!E472</f>
        <v>mmu-miR-3099-5p</v>
      </c>
      <c r="O473" s="17" t="str">
        <f>'Gene Table'!B472</f>
        <v>D14</v>
      </c>
      <c r="P473" s="17" t="str">
        <f>IF(SUM('Control Sample Data'!D$3:D$98)&gt;10,IF(AND(ISNUMBER('Control Sample Data'!D472),'Control Sample Data'!D472&lt;$B$1,'Control Sample Data'!D472&gt;0),'Control Sample Data'!D472,$B$1),"")</f>
        <v/>
      </c>
      <c r="Q473" s="17" t="str">
        <f>IF(SUM('Control Sample Data'!E$3:E$98)&gt;10,IF(AND(ISNUMBER('Control Sample Data'!E472),'Control Sample Data'!E472&lt;$B$1,'Control Sample Data'!E472&gt;0),'Control Sample Data'!E472,$B$1),"")</f>
        <v/>
      </c>
      <c r="R473" s="17" t="str">
        <f>IF(SUM('Control Sample Data'!F$3:F$98)&gt;10,IF(AND(ISNUMBER('Control Sample Data'!F472),'Control Sample Data'!F472&lt;$B$1,'Control Sample Data'!F472&gt;0),'Control Sample Data'!F472,$B$1),"")</f>
        <v/>
      </c>
      <c r="S473" s="17" t="str">
        <f>IF(SUM('Control Sample Data'!G$3:G$98)&gt;10,IF(AND(ISNUMBER('Control Sample Data'!G472),'Control Sample Data'!G472&lt;$B$1,'Control Sample Data'!G472&gt;0),'Control Sample Data'!G472,$B$1),"")</f>
        <v/>
      </c>
      <c r="T473" s="17" t="str">
        <f>IF(SUM('Control Sample Data'!H$3:H$98)&gt;10,IF(AND(ISNUMBER('Control Sample Data'!H472),'Control Sample Data'!H472&lt;$B$1,'Control Sample Data'!H472&gt;0),'Control Sample Data'!H472,$B$1),"")</f>
        <v/>
      </c>
      <c r="U473" s="17" t="str">
        <f>IF(SUM('Control Sample Data'!I$3:I$98)&gt;10,IF(AND(ISNUMBER('Control Sample Data'!I472),'Control Sample Data'!I472&lt;$B$1,'Control Sample Data'!I472&gt;0),'Control Sample Data'!I472,$B$1),"")</f>
        <v/>
      </c>
      <c r="V473" s="17" t="str">
        <f>IF(SUM('Control Sample Data'!J$3:J$98)&gt;10,IF(AND(ISNUMBER('Control Sample Data'!J472),'Control Sample Data'!J472&lt;$B$1,'Control Sample Data'!J472&gt;0),'Control Sample Data'!J472,$B$1),"")</f>
        <v/>
      </c>
      <c r="W473" s="17" t="str">
        <f>IF(SUM('Control Sample Data'!K$3:K$98)&gt;10,IF(AND(ISNUMBER('Control Sample Data'!K472),'Control Sample Data'!K472&lt;$B$1,'Control Sample Data'!K472&gt;0),'Control Sample Data'!K472,$B$1),"")</f>
        <v/>
      </c>
      <c r="X473" s="17" t="str">
        <f>IF(SUM('Control Sample Data'!L$3:L$98)&gt;10,IF(AND(ISNUMBER('Control Sample Data'!L472),'Control Sample Data'!L472&lt;$B$1,'Control Sample Data'!L472&gt;0),'Control Sample Data'!L472,$B$1),"")</f>
        <v/>
      </c>
      <c r="Y473" s="17" t="str">
        <f>IF(SUM('Control Sample Data'!M$3:M$98)&gt;10,IF(AND(ISNUMBER('Control Sample Data'!M472),'Control Sample Data'!M472&lt;$B$1,'Control Sample Data'!M472&gt;0),'Control Sample Data'!M472,$B$1),"")</f>
        <v/>
      </c>
      <c r="AT473" s="36" t="str">
        <f t="shared" si="325"/>
        <v/>
      </c>
      <c r="AU473" s="36" t="str">
        <f t="shared" si="326"/>
        <v/>
      </c>
      <c r="AV473" s="36" t="str">
        <f t="shared" si="327"/>
        <v/>
      </c>
      <c r="AW473" s="36" t="str">
        <f t="shared" si="328"/>
        <v/>
      </c>
      <c r="AX473" s="36" t="str">
        <f t="shared" si="329"/>
        <v/>
      </c>
      <c r="AY473" s="36" t="str">
        <f t="shared" si="330"/>
        <v/>
      </c>
      <c r="AZ473" s="36" t="str">
        <f t="shared" si="331"/>
        <v/>
      </c>
      <c r="BA473" s="36" t="str">
        <f t="shared" si="332"/>
        <v/>
      </c>
      <c r="BB473" s="36" t="str">
        <f t="shared" si="333"/>
        <v/>
      </c>
      <c r="BC473" s="36" t="str">
        <f t="shared" si="334"/>
        <v/>
      </c>
      <c r="BD473" s="36" t="str">
        <f t="shared" si="335"/>
        <v/>
      </c>
      <c r="BE473" s="36" t="str">
        <f t="shared" si="336"/>
        <v/>
      </c>
      <c r="BF473" s="36" t="str">
        <f t="shared" si="337"/>
        <v/>
      </c>
      <c r="BG473" s="36" t="str">
        <f t="shared" si="338"/>
        <v/>
      </c>
      <c r="BH473" s="36" t="str">
        <f t="shared" si="339"/>
        <v/>
      </c>
      <c r="BI473" s="36" t="str">
        <f t="shared" si="340"/>
        <v/>
      </c>
      <c r="BJ473" s="36" t="str">
        <f t="shared" si="341"/>
        <v/>
      </c>
      <c r="BK473" s="36" t="str">
        <f t="shared" si="342"/>
        <v/>
      </c>
      <c r="BL473" s="36" t="str">
        <f t="shared" si="343"/>
        <v/>
      </c>
      <c r="BM473" s="36" t="str">
        <f t="shared" si="344"/>
        <v/>
      </c>
      <c r="BN473" s="38" t="e">
        <f t="shared" si="303"/>
        <v>#DIV/0!</v>
      </c>
      <c r="BO473" s="38" t="e">
        <f t="shared" si="304"/>
        <v>#DIV/0!</v>
      </c>
      <c r="BP473" s="39" t="str">
        <f t="shared" si="305"/>
        <v/>
      </c>
      <c r="BQ473" s="39" t="str">
        <f t="shared" si="306"/>
        <v/>
      </c>
      <c r="BR473" s="39" t="str">
        <f t="shared" si="307"/>
        <v/>
      </c>
      <c r="BS473" s="39" t="str">
        <f t="shared" si="308"/>
        <v/>
      </c>
      <c r="BT473" s="39" t="str">
        <f t="shared" si="309"/>
        <v/>
      </c>
      <c r="BU473" s="39" t="str">
        <f t="shared" si="310"/>
        <v/>
      </c>
      <c r="BV473" s="39" t="str">
        <f t="shared" si="311"/>
        <v/>
      </c>
      <c r="BW473" s="39" t="str">
        <f t="shared" si="312"/>
        <v/>
      </c>
      <c r="BX473" s="39" t="str">
        <f t="shared" si="313"/>
        <v/>
      </c>
      <c r="BY473" s="39" t="str">
        <f t="shared" si="314"/>
        <v/>
      </c>
      <c r="BZ473" s="39" t="str">
        <f t="shared" si="315"/>
        <v/>
      </c>
      <c r="CA473" s="39" t="str">
        <f t="shared" si="316"/>
        <v/>
      </c>
      <c r="CB473" s="39" t="str">
        <f t="shared" si="317"/>
        <v/>
      </c>
      <c r="CC473" s="39" t="str">
        <f t="shared" si="318"/>
        <v/>
      </c>
      <c r="CD473" s="39" t="str">
        <f t="shared" si="319"/>
        <v/>
      </c>
      <c r="CE473" s="39" t="str">
        <f t="shared" si="320"/>
        <v/>
      </c>
      <c r="CF473" s="39" t="str">
        <f t="shared" si="321"/>
        <v/>
      </c>
      <c r="CG473" s="39" t="str">
        <f t="shared" si="322"/>
        <v/>
      </c>
      <c r="CH473" s="39" t="str">
        <f t="shared" si="323"/>
        <v/>
      </c>
      <c r="CI473" s="39" t="str">
        <f t="shared" si="324"/>
        <v/>
      </c>
    </row>
    <row r="474" spans="1:87">
      <c r="A474" s="18"/>
      <c r="B474" s="15" t="str">
        <f>'Gene Table'!E473</f>
        <v>mmu-miR-15b-3p</v>
      </c>
      <c r="C474" s="15" t="str">
        <f>'Gene Table'!B473</f>
        <v>D15</v>
      </c>
      <c r="D474" s="16" t="str">
        <f>IF(SUM('Test Sample Data'!D$3:D$98)&gt;10,IF(AND(ISNUMBER('Test Sample Data'!D473),'Test Sample Data'!D473&lt;$B$1,'Test Sample Data'!D473&gt;0),'Test Sample Data'!D473,$B$1),"")</f>
        <v/>
      </c>
      <c r="E474" s="17" t="str">
        <f>IF(SUM('Test Sample Data'!E$3:E$98)&gt;10,IF(AND(ISNUMBER('Test Sample Data'!E473),'Test Sample Data'!E473&lt;$B$1,'Test Sample Data'!E473&gt;0),'Test Sample Data'!E473,$B$1),"")</f>
        <v/>
      </c>
      <c r="F474" s="17" t="str">
        <f>IF(SUM('Test Sample Data'!F$3:F$98)&gt;10,IF(AND(ISNUMBER('Test Sample Data'!F473),'Test Sample Data'!F473&lt;$B$1,'Test Sample Data'!F473&gt;0),'Test Sample Data'!F473,$B$1),"")</f>
        <v/>
      </c>
      <c r="G474" s="17" t="str">
        <f>IF(SUM('Test Sample Data'!G$3:G$98)&gt;10,IF(AND(ISNUMBER('Test Sample Data'!G473),'Test Sample Data'!G473&lt;$B$1,'Test Sample Data'!G473&gt;0),'Test Sample Data'!G473,$B$1),"")</f>
        <v/>
      </c>
      <c r="H474" s="17" t="str">
        <f>IF(SUM('Test Sample Data'!H$3:H$98)&gt;10,IF(AND(ISNUMBER('Test Sample Data'!H473),'Test Sample Data'!H473&lt;$B$1,'Test Sample Data'!H473&gt;0),'Test Sample Data'!H473,$B$1),"")</f>
        <v/>
      </c>
      <c r="I474" s="17" t="str">
        <f>IF(SUM('Test Sample Data'!I$3:I$98)&gt;10,IF(AND(ISNUMBER('Test Sample Data'!I473),'Test Sample Data'!I473&lt;$B$1,'Test Sample Data'!I473&gt;0),'Test Sample Data'!I473,$B$1),"")</f>
        <v/>
      </c>
      <c r="J474" s="17" t="str">
        <f>IF(SUM('Test Sample Data'!J$3:J$98)&gt;10,IF(AND(ISNUMBER('Test Sample Data'!J473),'Test Sample Data'!J473&lt;$B$1,'Test Sample Data'!J473&gt;0),'Test Sample Data'!J473,$B$1),"")</f>
        <v/>
      </c>
      <c r="K474" s="17" t="str">
        <f>IF(SUM('Test Sample Data'!K$3:K$98)&gt;10,IF(AND(ISNUMBER('Test Sample Data'!K473),'Test Sample Data'!K473&lt;$B$1,'Test Sample Data'!K473&gt;0),'Test Sample Data'!K473,$B$1),"")</f>
        <v/>
      </c>
      <c r="L474" s="17" t="str">
        <f>IF(SUM('Test Sample Data'!L$3:L$98)&gt;10,IF(AND(ISNUMBER('Test Sample Data'!L473),'Test Sample Data'!L473&lt;$B$1,'Test Sample Data'!L473&gt;0),'Test Sample Data'!L473,$B$1),"")</f>
        <v/>
      </c>
      <c r="M474" s="17" t="str">
        <f>IF(SUM('Test Sample Data'!M$3:M$98)&gt;10,IF(AND(ISNUMBER('Test Sample Data'!M473),'Test Sample Data'!M473&lt;$B$1,'Test Sample Data'!M473&gt;0),'Test Sample Data'!M473,$B$1),"")</f>
        <v/>
      </c>
      <c r="N474" s="17" t="str">
        <f>'Gene Table'!E473</f>
        <v>mmu-miR-15b-3p</v>
      </c>
      <c r="O474" s="17" t="str">
        <f>'Gene Table'!B473</f>
        <v>D15</v>
      </c>
      <c r="P474" s="17" t="str">
        <f>IF(SUM('Control Sample Data'!D$3:D$98)&gt;10,IF(AND(ISNUMBER('Control Sample Data'!D473),'Control Sample Data'!D473&lt;$B$1,'Control Sample Data'!D473&gt;0),'Control Sample Data'!D473,$B$1),"")</f>
        <v/>
      </c>
      <c r="Q474" s="17" t="str">
        <f>IF(SUM('Control Sample Data'!E$3:E$98)&gt;10,IF(AND(ISNUMBER('Control Sample Data'!E473),'Control Sample Data'!E473&lt;$B$1,'Control Sample Data'!E473&gt;0),'Control Sample Data'!E473,$B$1),"")</f>
        <v/>
      </c>
      <c r="R474" s="17" t="str">
        <f>IF(SUM('Control Sample Data'!F$3:F$98)&gt;10,IF(AND(ISNUMBER('Control Sample Data'!F473),'Control Sample Data'!F473&lt;$B$1,'Control Sample Data'!F473&gt;0),'Control Sample Data'!F473,$B$1),"")</f>
        <v/>
      </c>
      <c r="S474" s="17" t="str">
        <f>IF(SUM('Control Sample Data'!G$3:G$98)&gt;10,IF(AND(ISNUMBER('Control Sample Data'!G473),'Control Sample Data'!G473&lt;$B$1,'Control Sample Data'!G473&gt;0),'Control Sample Data'!G473,$B$1),"")</f>
        <v/>
      </c>
      <c r="T474" s="17" t="str">
        <f>IF(SUM('Control Sample Data'!H$3:H$98)&gt;10,IF(AND(ISNUMBER('Control Sample Data'!H473),'Control Sample Data'!H473&lt;$B$1,'Control Sample Data'!H473&gt;0),'Control Sample Data'!H473,$B$1),"")</f>
        <v/>
      </c>
      <c r="U474" s="17" t="str">
        <f>IF(SUM('Control Sample Data'!I$3:I$98)&gt;10,IF(AND(ISNUMBER('Control Sample Data'!I473),'Control Sample Data'!I473&lt;$B$1,'Control Sample Data'!I473&gt;0),'Control Sample Data'!I473,$B$1),"")</f>
        <v/>
      </c>
      <c r="V474" s="17" t="str">
        <f>IF(SUM('Control Sample Data'!J$3:J$98)&gt;10,IF(AND(ISNUMBER('Control Sample Data'!J473),'Control Sample Data'!J473&lt;$B$1,'Control Sample Data'!J473&gt;0),'Control Sample Data'!J473,$B$1),"")</f>
        <v/>
      </c>
      <c r="W474" s="17" t="str">
        <f>IF(SUM('Control Sample Data'!K$3:K$98)&gt;10,IF(AND(ISNUMBER('Control Sample Data'!K473),'Control Sample Data'!K473&lt;$B$1,'Control Sample Data'!K473&gt;0),'Control Sample Data'!K473,$B$1),"")</f>
        <v/>
      </c>
      <c r="X474" s="17" t="str">
        <f>IF(SUM('Control Sample Data'!L$3:L$98)&gt;10,IF(AND(ISNUMBER('Control Sample Data'!L473),'Control Sample Data'!L473&lt;$B$1,'Control Sample Data'!L473&gt;0),'Control Sample Data'!L473,$B$1),"")</f>
        <v/>
      </c>
      <c r="Y474" s="17" t="str">
        <f>IF(SUM('Control Sample Data'!M$3:M$98)&gt;10,IF(AND(ISNUMBER('Control Sample Data'!M473),'Control Sample Data'!M473&lt;$B$1,'Control Sample Data'!M473&gt;0),'Control Sample Data'!M473,$B$1),"")</f>
        <v/>
      </c>
      <c r="AT474" s="36" t="str">
        <f t="shared" si="325"/>
        <v/>
      </c>
      <c r="AU474" s="36" t="str">
        <f t="shared" si="326"/>
        <v/>
      </c>
      <c r="AV474" s="36" t="str">
        <f t="shared" si="327"/>
        <v/>
      </c>
      <c r="AW474" s="36" t="str">
        <f t="shared" si="328"/>
        <v/>
      </c>
      <c r="AX474" s="36" t="str">
        <f t="shared" si="329"/>
        <v/>
      </c>
      <c r="AY474" s="36" t="str">
        <f t="shared" si="330"/>
        <v/>
      </c>
      <c r="AZ474" s="36" t="str">
        <f t="shared" si="331"/>
        <v/>
      </c>
      <c r="BA474" s="36" t="str">
        <f t="shared" si="332"/>
        <v/>
      </c>
      <c r="BB474" s="36" t="str">
        <f t="shared" si="333"/>
        <v/>
      </c>
      <c r="BC474" s="36" t="str">
        <f t="shared" si="334"/>
        <v/>
      </c>
      <c r="BD474" s="36" t="str">
        <f t="shared" si="335"/>
        <v/>
      </c>
      <c r="BE474" s="36" t="str">
        <f t="shared" si="336"/>
        <v/>
      </c>
      <c r="BF474" s="36" t="str">
        <f t="shared" si="337"/>
        <v/>
      </c>
      <c r="BG474" s="36" t="str">
        <f t="shared" si="338"/>
        <v/>
      </c>
      <c r="BH474" s="36" t="str">
        <f t="shared" si="339"/>
        <v/>
      </c>
      <c r="BI474" s="36" t="str">
        <f t="shared" si="340"/>
        <v/>
      </c>
      <c r="BJ474" s="36" t="str">
        <f t="shared" si="341"/>
        <v/>
      </c>
      <c r="BK474" s="36" t="str">
        <f t="shared" si="342"/>
        <v/>
      </c>
      <c r="BL474" s="36" t="str">
        <f t="shared" si="343"/>
        <v/>
      </c>
      <c r="BM474" s="36" t="str">
        <f t="shared" si="344"/>
        <v/>
      </c>
      <c r="BN474" s="38" t="e">
        <f t="shared" si="303"/>
        <v>#DIV/0!</v>
      </c>
      <c r="BO474" s="38" t="e">
        <f t="shared" si="304"/>
        <v>#DIV/0!</v>
      </c>
      <c r="BP474" s="39" t="str">
        <f t="shared" si="305"/>
        <v/>
      </c>
      <c r="BQ474" s="39" t="str">
        <f t="shared" si="306"/>
        <v/>
      </c>
      <c r="BR474" s="39" t="str">
        <f t="shared" si="307"/>
        <v/>
      </c>
      <c r="BS474" s="39" t="str">
        <f t="shared" si="308"/>
        <v/>
      </c>
      <c r="BT474" s="39" t="str">
        <f t="shared" si="309"/>
        <v/>
      </c>
      <c r="BU474" s="39" t="str">
        <f t="shared" si="310"/>
        <v/>
      </c>
      <c r="BV474" s="39" t="str">
        <f t="shared" si="311"/>
        <v/>
      </c>
      <c r="BW474" s="39" t="str">
        <f t="shared" si="312"/>
        <v/>
      </c>
      <c r="BX474" s="39" t="str">
        <f t="shared" si="313"/>
        <v/>
      </c>
      <c r="BY474" s="39" t="str">
        <f t="shared" si="314"/>
        <v/>
      </c>
      <c r="BZ474" s="39" t="str">
        <f t="shared" si="315"/>
        <v/>
      </c>
      <c r="CA474" s="39" t="str">
        <f t="shared" si="316"/>
        <v/>
      </c>
      <c r="CB474" s="39" t="str">
        <f t="shared" si="317"/>
        <v/>
      </c>
      <c r="CC474" s="39" t="str">
        <f t="shared" si="318"/>
        <v/>
      </c>
      <c r="CD474" s="39" t="str">
        <f t="shared" si="319"/>
        <v/>
      </c>
      <c r="CE474" s="39" t="str">
        <f t="shared" si="320"/>
        <v/>
      </c>
      <c r="CF474" s="39" t="str">
        <f t="shared" si="321"/>
        <v/>
      </c>
      <c r="CG474" s="39" t="str">
        <f t="shared" si="322"/>
        <v/>
      </c>
      <c r="CH474" s="39" t="str">
        <f t="shared" si="323"/>
        <v/>
      </c>
      <c r="CI474" s="39" t="str">
        <f t="shared" si="324"/>
        <v/>
      </c>
    </row>
    <row r="475" spans="1:87">
      <c r="A475" s="18"/>
      <c r="B475" s="15" t="str">
        <f>'Gene Table'!E474</f>
        <v>mmu-miR-2861</v>
      </c>
      <c r="C475" s="15" t="str">
        <f>'Gene Table'!B474</f>
        <v>D16</v>
      </c>
      <c r="D475" s="16" t="str">
        <f>IF(SUM('Test Sample Data'!D$3:D$98)&gt;10,IF(AND(ISNUMBER('Test Sample Data'!D474),'Test Sample Data'!D474&lt;$B$1,'Test Sample Data'!D474&gt;0),'Test Sample Data'!D474,$B$1),"")</f>
        <v/>
      </c>
      <c r="E475" s="17" t="str">
        <f>IF(SUM('Test Sample Data'!E$3:E$98)&gt;10,IF(AND(ISNUMBER('Test Sample Data'!E474),'Test Sample Data'!E474&lt;$B$1,'Test Sample Data'!E474&gt;0),'Test Sample Data'!E474,$B$1),"")</f>
        <v/>
      </c>
      <c r="F475" s="17" t="str">
        <f>IF(SUM('Test Sample Data'!F$3:F$98)&gt;10,IF(AND(ISNUMBER('Test Sample Data'!F474),'Test Sample Data'!F474&lt;$B$1,'Test Sample Data'!F474&gt;0),'Test Sample Data'!F474,$B$1),"")</f>
        <v/>
      </c>
      <c r="G475" s="17" t="str">
        <f>IF(SUM('Test Sample Data'!G$3:G$98)&gt;10,IF(AND(ISNUMBER('Test Sample Data'!G474),'Test Sample Data'!G474&lt;$B$1,'Test Sample Data'!G474&gt;0),'Test Sample Data'!G474,$B$1),"")</f>
        <v/>
      </c>
      <c r="H475" s="17" t="str">
        <f>IF(SUM('Test Sample Data'!H$3:H$98)&gt;10,IF(AND(ISNUMBER('Test Sample Data'!H474),'Test Sample Data'!H474&lt;$B$1,'Test Sample Data'!H474&gt;0),'Test Sample Data'!H474,$B$1),"")</f>
        <v/>
      </c>
      <c r="I475" s="17" t="str">
        <f>IF(SUM('Test Sample Data'!I$3:I$98)&gt;10,IF(AND(ISNUMBER('Test Sample Data'!I474),'Test Sample Data'!I474&lt;$B$1,'Test Sample Data'!I474&gt;0),'Test Sample Data'!I474,$B$1),"")</f>
        <v/>
      </c>
      <c r="J475" s="17" t="str">
        <f>IF(SUM('Test Sample Data'!J$3:J$98)&gt;10,IF(AND(ISNUMBER('Test Sample Data'!J474),'Test Sample Data'!J474&lt;$B$1,'Test Sample Data'!J474&gt;0),'Test Sample Data'!J474,$B$1),"")</f>
        <v/>
      </c>
      <c r="K475" s="17" t="str">
        <f>IF(SUM('Test Sample Data'!K$3:K$98)&gt;10,IF(AND(ISNUMBER('Test Sample Data'!K474),'Test Sample Data'!K474&lt;$B$1,'Test Sample Data'!K474&gt;0),'Test Sample Data'!K474,$B$1),"")</f>
        <v/>
      </c>
      <c r="L475" s="17" t="str">
        <f>IF(SUM('Test Sample Data'!L$3:L$98)&gt;10,IF(AND(ISNUMBER('Test Sample Data'!L474),'Test Sample Data'!L474&lt;$B$1,'Test Sample Data'!L474&gt;0),'Test Sample Data'!L474,$B$1),"")</f>
        <v/>
      </c>
      <c r="M475" s="17" t="str">
        <f>IF(SUM('Test Sample Data'!M$3:M$98)&gt;10,IF(AND(ISNUMBER('Test Sample Data'!M474),'Test Sample Data'!M474&lt;$B$1,'Test Sample Data'!M474&gt;0),'Test Sample Data'!M474,$B$1),"")</f>
        <v/>
      </c>
      <c r="N475" s="17" t="str">
        <f>'Gene Table'!E474</f>
        <v>mmu-miR-2861</v>
      </c>
      <c r="O475" s="17" t="str">
        <f>'Gene Table'!B474</f>
        <v>D16</v>
      </c>
      <c r="P475" s="17" t="str">
        <f>IF(SUM('Control Sample Data'!D$3:D$98)&gt;10,IF(AND(ISNUMBER('Control Sample Data'!D474),'Control Sample Data'!D474&lt;$B$1,'Control Sample Data'!D474&gt;0),'Control Sample Data'!D474,$B$1),"")</f>
        <v/>
      </c>
      <c r="Q475" s="17" t="str">
        <f>IF(SUM('Control Sample Data'!E$3:E$98)&gt;10,IF(AND(ISNUMBER('Control Sample Data'!E474),'Control Sample Data'!E474&lt;$B$1,'Control Sample Data'!E474&gt;0),'Control Sample Data'!E474,$B$1),"")</f>
        <v/>
      </c>
      <c r="R475" s="17" t="str">
        <f>IF(SUM('Control Sample Data'!F$3:F$98)&gt;10,IF(AND(ISNUMBER('Control Sample Data'!F474),'Control Sample Data'!F474&lt;$B$1,'Control Sample Data'!F474&gt;0),'Control Sample Data'!F474,$B$1),"")</f>
        <v/>
      </c>
      <c r="S475" s="17" t="str">
        <f>IF(SUM('Control Sample Data'!G$3:G$98)&gt;10,IF(AND(ISNUMBER('Control Sample Data'!G474),'Control Sample Data'!G474&lt;$B$1,'Control Sample Data'!G474&gt;0),'Control Sample Data'!G474,$B$1),"")</f>
        <v/>
      </c>
      <c r="T475" s="17" t="str">
        <f>IF(SUM('Control Sample Data'!H$3:H$98)&gt;10,IF(AND(ISNUMBER('Control Sample Data'!H474),'Control Sample Data'!H474&lt;$B$1,'Control Sample Data'!H474&gt;0),'Control Sample Data'!H474,$B$1),"")</f>
        <v/>
      </c>
      <c r="U475" s="17" t="str">
        <f>IF(SUM('Control Sample Data'!I$3:I$98)&gt;10,IF(AND(ISNUMBER('Control Sample Data'!I474),'Control Sample Data'!I474&lt;$B$1,'Control Sample Data'!I474&gt;0),'Control Sample Data'!I474,$B$1),"")</f>
        <v/>
      </c>
      <c r="V475" s="17" t="str">
        <f>IF(SUM('Control Sample Data'!J$3:J$98)&gt;10,IF(AND(ISNUMBER('Control Sample Data'!J474),'Control Sample Data'!J474&lt;$B$1,'Control Sample Data'!J474&gt;0),'Control Sample Data'!J474,$B$1),"")</f>
        <v/>
      </c>
      <c r="W475" s="17" t="str">
        <f>IF(SUM('Control Sample Data'!K$3:K$98)&gt;10,IF(AND(ISNUMBER('Control Sample Data'!K474),'Control Sample Data'!K474&lt;$B$1,'Control Sample Data'!K474&gt;0),'Control Sample Data'!K474,$B$1),"")</f>
        <v/>
      </c>
      <c r="X475" s="17" t="str">
        <f>IF(SUM('Control Sample Data'!L$3:L$98)&gt;10,IF(AND(ISNUMBER('Control Sample Data'!L474),'Control Sample Data'!L474&lt;$B$1,'Control Sample Data'!L474&gt;0),'Control Sample Data'!L474,$B$1),"")</f>
        <v/>
      </c>
      <c r="Y475" s="17" t="str">
        <f>IF(SUM('Control Sample Data'!M$3:M$98)&gt;10,IF(AND(ISNUMBER('Control Sample Data'!M474),'Control Sample Data'!M474&lt;$B$1,'Control Sample Data'!M474&gt;0),'Control Sample Data'!M474,$B$1),"")</f>
        <v/>
      </c>
      <c r="AT475" s="36" t="str">
        <f t="shared" si="325"/>
        <v/>
      </c>
      <c r="AU475" s="36" t="str">
        <f t="shared" si="326"/>
        <v/>
      </c>
      <c r="AV475" s="36" t="str">
        <f t="shared" si="327"/>
        <v/>
      </c>
      <c r="AW475" s="36" t="str">
        <f t="shared" si="328"/>
        <v/>
      </c>
      <c r="AX475" s="36" t="str">
        <f t="shared" si="329"/>
        <v/>
      </c>
      <c r="AY475" s="36" t="str">
        <f t="shared" si="330"/>
        <v/>
      </c>
      <c r="AZ475" s="36" t="str">
        <f t="shared" si="331"/>
        <v/>
      </c>
      <c r="BA475" s="36" t="str">
        <f t="shared" si="332"/>
        <v/>
      </c>
      <c r="BB475" s="36" t="str">
        <f t="shared" si="333"/>
        <v/>
      </c>
      <c r="BC475" s="36" t="str">
        <f t="shared" si="334"/>
        <v/>
      </c>
      <c r="BD475" s="36" t="str">
        <f t="shared" si="335"/>
        <v/>
      </c>
      <c r="BE475" s="36" t="str">
        <f t="shared" si="336"/>
        <v/>
      </c>
      <c r="BF475" s="36" t="str">
        <f t="shared" si="337"/>
        <v/>
      </c>
      <c r="BG475" s="36" t="str">
        <f t="shared" si="338"/>
        <v/>
      </c>
      <c r="BH475" s="36" t="str">
        <f t="shared" si="339"/>
        <v/>
      </c>
      <c r="BI475" s="36" t="str">
        <f t="shared" si="340"/>
        <v/>
      </c>
      <c r="BJ475" s="36" t="str">
        <f t="shared" si="341"/>
        <v/>
      </c>
      <c r="BK475" s="36" t="str">
        <f t="shared" si="342"/>
        <v/>
      </c>
      <c r="BL475" s="36" t="str">
        <f t="shared" si="343"/>
        <v/>
      </c>
      <c r="BM475" s="36" t="str">
        <f t="shared" si="344"/>
        <v/>
      </c>
      <c r="BN475" s="38" t="e">
        <f t="shared" si="303"/>
        <v>#DIV/0!</v>
      </c>
      <c r="BO475" s="38" t="e">
        <f t="shared" si="304"/>
        <v>#DIV/0!</v>
      </c>
      <c r="BP475" s="39" t="str">
        <f t="shared" si="305"/>
        <v/>
      </c>
      <c r="BQ475" s="39" t="str">
        <f t="shared" si="306"/>
        <v/>
      </c>
      <c r="BR475" s="39" t="str">
        <f t="shared" si="307"/>
        <v/>
      </c>
      <c r="BS475" s="39" t="str">
        <f t="shared" si="308"/>
        <v/>
      </c>
      <c r="BT475" s="39" t="str">
        <f t="shared" si="309"/>
        <v/>
      </c>
      <c r="BU475" s="39" t="str">
        <f t="shared" si="310"/>
        <v/>
      </c>
      <c r="BV475" s="39" t="str">
        <f t="shared" si="311"/>
        <v/>
      </c>
      <c r="BW475" s="39" t="str">
        <f t="shared" si="312"/>
        <v/>
      </c>
      <c r="BX475" s="39" t="str">
        <f t="shared" si="313"/>
        <v/>
      </c>
      <c r="BY475" s="39" t="str">
        <f t="shared" si="314"/>
        <v/>
      </c>
      <c r="BZ475" s="39" t="str">
        <f t="shared" si="315"/>
        <v/>
      </c>
      <c r="CA475" s="39" t="str">
        <f t="shared" si="316"/>
        <v/>
      </c>
      <c r="CB475" s="39" t="str">
        <f t="shared" si="317"/>
        <v/>
      </c>
      <c r="CC475" s="39" t="str">
        <f t="shared" si="318"/>
        <v/>
      </c>
      <c r="CD475" s="39" t="str">
        <f t="shared" si="319"/>
        <v/>
      </c>
      <c r="CE475" s="39" t="str">
        <f t="shared" si="320"/>
        <v/>
      </c>
      <c r="CF475" s="39" t="str">
        <f t="shared" si="321"/>
        <v/>
      </c>
      <c r="CG475" s="39" t="str">
        <f t="shared" si="322"/>
        <v/>
      </c>
      <c r="CH475" s="39" t="str">
        <f t="shared" si="323"/>
        <v/>
      </c>
      <c r="CI475" s="39" t="str">
        <f t="shared" si="324"/>
        <v/>
      </c>
    </row>
    <row r="476" spans="1:87">
      <c r="A476" s="18"/>
      <c r="B476" s="15" t="str">
        <f>'Gene Table'!E475</f>
        <v>mmu-miR-181a-1-3p</v>
      </c>
      <c r="C476" s="15" t="str">
        <f>'Gene Table'!B475</f>
        <v>D17</v>
      </c>
      <c r="D476" s="16" t="str">
        <f>IF(SUM('Test Sample Data'!D$3:D$98)&gt;10,IF(AND(ISNUMBER('Test Sample Data'!D475),'Test Sample Data'!D475&lt;$B$1,'Test Sample Data'!D475&gt;0),'Test Sample Data'!D475,$B$1),"")</f>
        <v/>
      </c>
      <c r="E476" s="17" t="str">
        <f>IF(SUM('Test Sample Data'!E$3:E$98)&gt;10,IF(AND(ISNUMBER('Test Sample Data'!E475),'Test Sample Data'!E475&lt;$B$1,'Test Sample Data'!E475&gt;0),'Test Sample Data'!E475,$B$1),"")</f>
        <v/>
      </c>
      <c r="F476" s="17" t="str">
        <f>IF(SUM('Test Sample Data'!F$3:F$98)&gt;10,IF(AND(ISNUMBER('Test Sample Data'!F475),'Test Sample Data'!F475&lt;$B$1,'Test Sample Data'!F475&gt;0),'Test Sample Data'!F475,$B$1),"")</f>
        <v/>
      </c>
      <c r="G476" s="17" t="str">
        <f>IF(SUM('Test Sample Data'!G$3:G$98)&gt;10,IF(AND(ISNUMBER('Test Sample Data'!G475),'Test Sample Data'!G475&lt;$B$1,'Test Sample Data'!G475&gt;0),'Test Sample Data'!G475,$B$1),"")</f>
        <v/>
      </c>
      <c r="H476" s="17" t="str">
        <f>IF(SUM('Test Sample Data'!H$3:H$98)&gt;10,IF(AND(ISNUMBER('Test Sample Data'!H475),'Test Sample Data'!H475&lt;$B$1,'Test Sample Data'!H475&gt;0),'Test Sample Data'!H475,$B$1),"")</f>
        <v/>
      </c>
      <c r="I476" s="17" t="str">
        <f>IF(SUM('Test Sample Data'!I$3:I$98)&gt;10,IF(AND(ISNUMBER('Test Sample Data'!I475),'Test Sample Data'!I475&lt;$B$1,'Test Sample Data'!I475&gt;0),'Test Sample Data'!I475,$B$1),"")</f>
        <v/>
      </c>
      <c r="J476" s="17" t="str">
        <f>IF(SUM('Test Sample Data'!J$3:J$98)&gt;10,IF(AND(ISNUMBER('Test Sample Data'!J475),'Test Sample Data'!J475&lt;$B$1,'Test Sample Data'!J475&gt;0),'Test Sample Data'!J475,$B$1),"")</f>
        <v/>
      </c>
      <c r="K476" s="17" t="str">
        <f>IF(SUM('Test Sample Data'!K$3:K$98)&gt;10,IF(AND(ISNUMBER('Test Sample Data'!K475),'Test Sample Data'!K475&lt;$B$1,'Test Sample Data'!K475&gt;0),'Test Sample Data'!K475,$B$1),"")</f>
        <v/>
      </c>
      <c r="L476" s="17" t="str">
        <f>IF(SUM('Test Sample Data'!L$3:L$98)&gt;10,IF(AND(ISNUMBER('Test Sample Data'!L475),'Test Sample Data'!L475&lt;$B$1,'Test Sample Data'!L475&gt;0),'Test Sample Data'!L475,$B$1),"")</f>
        <v/>
      </c>
      <c r="M476" s="17" t="str">
        <f>IF(SUM('Test Sample Data'!M$3:M$98)&gt;10,IF(AND(ISNUMBER('Test Sample Data'!M475),'Test Sample Data'!M475&lt;$B$1,'Test Sample Data'!M475&gt;0),'Test Sample Data'!M475,$B$1),"")</f>
        <v/>
      </c>
      <c r="N476" s="17" t="str">
        <f>'Gene Table'!E475</f>
        <v>mmu-miR-181a-1-3p</v>
      </c>
      <c r="O476" s="17" t="str">
        <f>'Gene Table'!B475</f>
        <v>D17</v>
      </c>
      <c r="P476" s="17" t="str">
        <f>IF(SUM('Control Sample Data'!D$3:D$98)&gt;10,IF(AND(ISNUMBER('Control Sample Data'!D475),'Control Sample Data'!D475&lt;$B$1,'Control Sample Data'!D475&gt;0),'Control Sample Data'!D475,$B$1),"")</f>
        <v/>
      </c>
      <c r="Q476" s="17" t="str">
        <f>IF(SUM('Control Sample Data'!E$3:E$98)&gt;10,IF(AND(ISNUMBER('Control Sample Data'!E475),'Control Sample Data'!E475&lt;$B$1,'Control Sample Data'!E475&gt;0),'Control Sample Data'!E475,$B$1),"")</f>
        <v/>
      </c>
      <c r="R476" s="17" t="str">
        <f>IF(SUM('Control Sample Data'!F$3:F$98)&gt;10,IF(AND(ISNUMBER('Control Sample Data'!F475),'Control Sample Data'!F475&lt;$B$1,'Control Sample Data'!F475&gt;0),'Control Sample Data'!F475,$B$1),"")</f>
        <v/>
      </c>
      <c r="S476" s="17" t="str">
        <f>IF(SUM('Control Sample Data'!G$3:G$98)&gt;10,IF(AND(ISNUMBER('Control Sample Data'!G475),'Control Sample Data'!G475&lt;$B$1,'Control Sample Data'!G475&gt;0),'Control Sample Data'!G475,$B$1),"")</f>
        <v/>
      </c>
      <c r="T476" s="17" t="str">
        <f>IF(SUM('Control Sample Data'!H$3:H$98)&gt;10,IF(AND(ISNUMBER('Control Sample Data'!H475),'Control Sample Data'!H475&lt;$B$1,'Control Sample Data'!H475&gt;0),'Control Sample Data'!H475,$B$1),"")</f>
        <v/>
      </c>
      <c r="U476" s="17" t="str">
        <f>IF(SUM('Control Sample Data'!I$3:I$98)&gt;10,IF(AND(ISNUMBER('Control Sample Data'!I475),'Control Sample Data'!I475&lt;$B$1,'Control Sample Data'!I475&gt;0),'Control Sample Data'!I475,$B$1),"")</f>
        <v/>
      </c>
      <c r="V476" s="17" t="str">
        <f>IF(SUM('Control Sample Data'!J$3:J$98)&gt;10,IF(AND(ISNUMBER('Control Sample Data'!J475),'Control Sample Data'!J475&lt;$B$1,'Control Sample Data'!J475&gt;0),'Control Sample Data'!J475,$B$1),"")</f>
        <v/>
      </c>
      <c r="W476" s="17" t="str">
        <f>IF(SUM('Control Sample Data'!K$3:K$98)&gt;10,IF(AND(ISNUMBER('Control Sample Data'!K475),'Control Sample Data'!K475&lt;$B$1,'Control Sample Data'!K475&gt;0),'Control Sample Data'!K475,$B$1),"")</f>
        <v/>
      </c>
      <c r="X476" s="17" t="str">
        <f>IF(SUM('Control Sample Data'!L$3:L$98)&gt;10,IF(AND(ISNUMBER('Control Sample Data'!L475),'Control Sample Data'!L475&lt;$B$1,'Control Sample Data'!L475&gt;0),'Control Sample Data'!L475,$B$1),"")</f>
        <v/>
      </c>
      <c r="Y476" s="17" t="str">
        <f>IF(SUM('Control Sample Data'!M$3:M$98)&gt;10,IF(AND(ISNUMBER('Control Sample Data'!M475),'Control Sample Data'!M475&lt;$B$1,'Control Sample Data'!M475&gt;0),'Control Sample Data'!M475,$B$1),"")</f>
        <v/>
      </c>
      <c r="AT476" s="36" t="str">
        <f t="shared" si="325"/>
        <v/>
      </c>
      <c r="AU476" s="36" t="str">
        <f t="shared" si="326"/>
        <v/>
      </c>
      <c r="AV476" s="36" t="str">
        <f t="shared" si="327"/>
        <v/>
      </c>
      <c r="AW476" s="36" t="str">
        <f t="shared" si="328"/>
        <v/>
      </c>
      <c r="AX476" s="36" t="str">
        <f t="shared" si="329"/>
        <v/>
      </c>
      <c r="AY476" s="36" t="str">
        <f t="shared" si="330"/>
        <v/>
      </c>
      <c r="AZ476" s="36" t="str">
        <f t="shared" si="331"/>
        <v/>
      </c>
      <c r="BA476" s="36" t="str">
        <f t="shared" si="332"/>
        <v/>
      </c>
      <c r="BB476" s="36" t="str">
        <f t="shared" si="333"/>
        <v/>
      </c>
      <c r="BC476" s="36" t="str">
        <f t="shared" si="334"/>
        <v/>
      </c>
      <c r="BD476" s="36" t="str">
        <f t="shared" si="335"/>
        <v/>
      </c>
      <c r="BE476" s="36" t="str">
        <f t="shared" si="336"/>
        <v/>
      </c>
      <c r="BF476" s="36" t="str">
        <f t="shared" si="337"/>
        <v/>
      </c>
      <c r="BG476" s="36" t="str">
        <f t="shared" si="338"/>
        <v/>
      </c>
      <c r="BH476" s="36" t="str">
        <f t="shared" si="339"/>
        <v/>
      </c>
      <c r="BI476" s="36" t="str">
        <f t="shared" si="340"/>
        <v/>
      </c>
      <c r="BJ476" s="36" t="str">
        <f t="shared" si="341"/>
        <v/>
      </c>
      <c r="BK476" s="36" t="str">
        <f t="shared" si="342"/>
        <v/>
      </c>
      <c r="BL476" s="36" t="str">
        <f t="shared" si="343"/>
        <v/>
      </c>
      <c r="BM476" s="36" t="str">
        <f t="shared" si="344"/>
        <v/>
      </c>
      <c r="BN476" s="38" t="e">
        <f t="shared" si="303"/>
        <v>#DIV/0!</v>
      </c>
      <c r="BO476" s="38" t="e">
        <f t="shared" si="304"/>
        <v>#DIV/0!</v>
      </c>
      <c r="BP476" s="39" t="str">
        <f t="shared" si="305"/>
        <v/>
      </c>
      <c r="BQ476" s="39" t="str">
        <f t="shared" si="306"/>
        <v/>
      </c>
      <c r="BR476" s="39" t="str">
        <f t="shared" si="307"/>
        <v/>
      </c>
      <c r="BS476" s="39" t="str">
        <f t="shared" si="308"/>
        <v/>
      </c>
      <c r="BT476" s="39" t="str">
        <f t="shared" si="309"/>
        <v/>
      </c>
      <c r="BU476" s="39" t="str">
        <f t="shared" si="310"/>
        <v/>
      </c>
      <c r="BV476" s="39" t="str">
        <f t="shared" si="311"/>
        <v/>
      </c>
      <c r="BW476" s="39" t="str">
        <f t="shared" si="312"/>
        <v/>
      </c>
      <c r="BX476" s="39" t="str">
        <f t="shared" si="313"/>
        <v/>
      </c>
      <c r="BY476" s="39" t="str">
        <f t="shared" si="314"/>
        <v/>
      </c>
      <c r="BZ476" s="39" t="str">
        <f t="shared" si="315"/>
        <v/>
      </c>
      <c r="CA476" s="39" t="str">
        <f t="shared" si="316"/>
        <v/>
      </c>
      <c r="CB476" s="39" t="str">
        <f t="shared" si="317"/>
        <v/>
      </c>
      <c r="CC476" s="39" t="str">
        <f t="shared" si="318"/>
        <v/>
      </c>
      <c r="CD476" s="39" t="str">
        <f t="shared" si="319"/>
        <v/>
      </c>
      <c r="CE476" s="39" t="str">
        <f t="shared" si="320"/>
        <v/>
      </c>
      <c r="CF476" s="39" t="str">
        <f t="shared" si="321"/>
        <v/>
      </c>
      <c r="CG476" s="39" t="str">
        <f t="shared" si="322"/>
        <v/>
      </c>
      <c r="CH476" s="39" t="str">
        <f t="shared" si="323"/>
        <v/>
      </c>
      <c r="CI476" s="39" t="str">
        <f t="shared" si="324"/>
        <v/>
      </c>
    </row>
    <row r="477" spans="1:87">
      <c r="A477" s="18"/>
      <c r="B477" s="15" t="str">
        <f>'Gene Table'!E476</f>
        <v>mmu-miR-3072-5p</v>
      </c>
      <c r="C477" s="15" t="str">
        <f>'Gene Table'!B476</f>
        <v>D18</v>
      </c>
      <c r="D477" s="16" t="str">
        <f>IF(SUM('Test Sample Data'!D$3:D$98)&gt;10,IF(AND(ISNUMBER('Test Sample Data'!D476),'Test Sample Data'!D476&lt;$B$1,'Test Sample Data'!D476&gt;0),'Test Sample Data'!D476,$B$1),"")</f>
        <v/>
      </c>
      <c r="E477" s="17" t="str">
        <f>IF(SUM('Test Sample Data'!E$3:E$98)&gt;10,IF(AND(ISNUMBER('Test Sample Data'!E476),'Test Sample Data'!E476&lt;$B$1,'Test Sample Data'!E476&gt;0),'Test Sample Data'!E476,$B$1),"")</f>
        <v/>
      </c>
      <c r="F477" s="17" t="str">
        <f>IF(SUM('Test Sample Data'!F$3:F$98)&gt;10,IF(AND(ISNUMBER('Test Sample Data'!F476),'Test Sample Data'!F476&lt;$B$1,'Test Sample Data'!F476&gt;0),'Test Sample Data'!F476,$B$1),"")</f>
        <v/>
      </c>
      <c r="G477" s="17" t="str">
        <f>IF(SUM('Test Sample Data'!G$3:G$98)&gt;10,IF(AND(ISNUMBER('Test Sample Data'!G476),'Test Sample Data'!G476&lt;$B$1,'Test Sample Data'!G476&gt;0),'Test Sample Data'!G476,$B$1),"")</f>
        <v/>
      </c>
      <c r="H477" s="17" t="str">
        <f>IF(SUM('Test Sample Data'!H$3:H$98)&gt;10,IF(AND(ISNUMBER('Test Sample Data'!H476),'Test Sample Data'!H476&lt;$B$1,'Test Sample Data'!H476&gt;0),'Test Sample Data'!H476,$B$1),"")</f>
        <v/>
      </c>
      <c r="I477" s="17" t="str">
        <f>IF(SUM('Test Sample Data'!I$3:I$98)&gt;10,IF(AND(ISNUMBER('Test Sample Data'!I476),'Test Sample Data'!I476&lt;$B$1,'Test Sample Data'!I476&gt;0),'Test Sample Data'!I476,$B$1),"")</f>
        <v/>
      </c>
      <c r="J477" s="17" t="str">
        <f>IF(SUM('Test Sample Data'!J$3:J$98)&gt;10,IF(AND(ISNUMBER('Test Sample Data'!J476),'Test Sample Data'!J476&lt;$B$1,'Test Sample Data'!J476&gt;0),'Test Sample Data'!J476,$B$1),"")</f>
        <v/>
      </c>
      <c r="K477" s="17" t="str">
        <f>IF(SUM('Test Sample Data'!K$3:K$98)&gt;10,IF(AND(ISNUMBER('Test Sample Data'!K476),'Test Sample Data'!K476&lt;$B$1,'Test Sample Data'!K476&gt;0),'Test Sample Data'!K476,$B$1),"")</f>
        <v/>
      </c>
      <c r="L477" s="17" t="str">
        <f>IF(SUM('Test Sample Data'!L$3:L$98)&gt;10,IF(AND(ISNUMBER('Test Sample Data'!L476),'Test Sample Data'!L476&lt;$B$1,'Test Sample Data'!L476&gt;0),'Test Sample Data'!L476,$B$1),"")</f>
        <v/>
      </c>
      <c r="M477" s="17" t="str">
        <f>IF(SUM('Test Sample Data'!M$3:M$98)&gt;10,IF(AND(ISNUMBER('Test Sample Data'!M476),'Test Sample Data'!M476&lt;$B$1,'Test Sample Data'!M476&gt;0),'Test Sample Data'!M476,$B$1),"")</f>
        <v/>
      </c>
      <c r="N477" s="17" t="str">
        <f>'Gene Table'!E476</f>
        <v>mmu-miR-3072-5p</v>
      </c>
      <c r="O477" s="17" t="str">
        <f>'Gene Table'!B476</f>
        <v>D18</v>
      </c>
      <c r="P477" s="17" t="str">
        <f>IF(SUM('Control Sample Data'!D$3:D$98)&gt;10,IF(AND(ISNUMBER('Control Sample Data'!D476),'Control Sample Data'!D476&lt;$B$1,'Control Sample Data'!D476&gt;0),'Control Sample Data'!D476,$B$1),"")</f>
        <v/>
      </c>
      <c r="Q477" s="17" t="str">
        <f>IF(SUM('Control Sample Data'!E$3:E$98)&gt;10,IF(AND(ISNUMBER('Control Sample Data'!E476),'Control Sample Data'!E476&lt;$B$1,'Control Sample Data'!E476&gt;0),'Control Sample Data'!E476,$B$1),"")</f>
        <v/>
      </c>
      <c r="R477" s="17" t="str">
        <f>IF(SUM('Control Sample Data'!F$3:F$98)&gt;10,IF(AND(ISNUMBER('Control Sample Data'!F476),'Control Sample Data'!F476&lt;$B$1,'Control Sample Data'!F476&gt;0),'Control Sample Data'!F476,$B$1),"")</f>
        <v/>
      </c>
      <c r="S477" s="17" t="str">
        <f>IF(SUM('Control Sample Data'!G$3:G$98)&gt;10,IF(AND(ISNUMBER('Control Sample Data'!G476),'Control Sample Data'!G476&lt;$B$1,'Control Sample Data'!G476&gt;0),'Control Sample Data'!G476,$B$1),"")</f>
        <v/>
      </c>
      <c r="T477" s="17" t="str">
        <f>IF(SUM('Control Sample Data'!H$3:H$98)&gt;10,IF(AND(ISNUMBER('Control Sample Data'!H476),'Control Sample Data'!H476&lt;$B$1,'Control Sample Data'!H476&gt;0),'Control Sample Data'!H476,$B$1),"")</f>
        <v/>
      </c>
      <c r="U477" s="17" t="str">
        <f>IF(SUM('Control Sample Data'!I$3:I$98)&gt;10,IF(AND(ISNUMBER('Control Sample Data'!I476),'Control Sample Data'!I476&lt;$B$1,'Control Sample Data'!I476&gt;0),'Control Sample Data'!I476,$B$1),"")</f>
        <v/>
      </c>
      <c r="V477" s="17" t="str">
        <f>IF(SUM('Control Sample Data'!J$3:J$98)&gt;10,IF(AND(ISNUMBER('Control Sample Data'!J476),'Control Sample Data'!J476&lt;$B$1,'Control Sample Data'!J476&gt;0),'Control Sample Data'!J476,$B$1),"")</f>
        <v/>
      </c>
      <c r="W477" s="17" t="str">
        <f>IF(SUM('Control Sample Data'!K$3:K$98)&gt;10,IF(AND(ISNUMBER('Control Sample Data'!K476),'Control Sample Data'!K476&lt;$B$1,'Control Sample Data'!K476&gt;0),'Control Sample Data'!K476,$B$1),"")</f>
        <v/>
      </c>
      <c r="X477" s="17" t="str">
        <f>IF(SUM('Control Sample Data'!L$3:L$98)&gt;10,IF(AND(ISNUMBER('Control Sample Data'!L476),'Control Sample Data'!L476&lt;$B$1,'Control Sample Data'!L476&gt;0),'Control Sample Data'!L476,$B$1),"")</f>
        <v/>
      </c>
      <c r="Y477" s="17" t="str">
        <f>IF(SUM('Control Sample Data'!M$3:M$98)&gt;10,IF(AND(ISNUMBER('Control Sample Data'!M476),'Control Sample Data'!M476&lt;$B$1,'Control Sample Data'!M476&gt;0),'Control Sample Data'!M476,$B$1),"")</f>
        <v/>
      </c>
      <c r="AT477" s="36" t="str">
        <f t="shared" si="325"/>
        <v/>
      </c>
      <c r="AU477" s="36" t="str">
        <f t="shared" si="326"/>
        <v/>
      </c>
      <c r="AV477" s="36" t="str">
        <f t="shared" si="327"/>
        <v/>
      </c>
      <c r="AW477" s="36" t="str">
        <f t="shared" si="328"/>
        <v/>
      </c>
      <c r="AX477" s="36" t="str">
        <f t="shared" si="329"/>
        <v/>
      </c>
      <c r="AY477" s="36" t="str">
        <f t="shared" si="330"/>
        <v/>
      </c>
      <c r="AZ477" s="36" t="str">
        <f t="shared" si="331"/>
        <v/>
      </c>
      <c r="BA477" s="36" t="str">
        <f t="shared" si="332"/>
        <v/>
      </c>
      <c r="BB477" s="36" t="str">
        <f t="shared" si="333"/>
        <v/>
      </c>
      <c r="BC477" s="36" t="str">
        <f t="shared" si="334"/>
        <v/>
      </c>
      <c r="BD477" s="36" t="str">
        <f t="shared" si="335"/>
        <v/>
      </c>
      <c r="BE477" s="36" t="str">
        <f t="shared" si="336"/>
        <v/>
      </c>
      <c r="BF477" s="36" t="str">
        <f t="shared" si="337"/>
        <v/>
      </c>
      <c r="BG477" s="36" t="str">
        <f t="shared" si="338"/>
        <v/>
      </c>
      <c r="BH477" s="36" t="str">
        <f t="shared" si="339"/>
        <v/>
      </c>
      <c r="BI477" s="36" t="str">
        <f t="shared" si="340"/>
        <v/>
      </c>
      <c r="BJ477" s="36" t="str">
        <f t="shared" si="341"/>
        <v/>
      </c>
      <c r="BK477" s="36" t="str">
        <f t="shared" si="342"/>
        <v/>
      </c>
      <c r="BL477" s="36" t="str">
        <f t="shared" si="343"/>
        <v/>
      </c>
      <c r="BM477" s="36" t="str">
        <f t="shared" si="344"/>
        <v/>
      </c>
      <c r="BN477" s="38" t="e">
        <f t="shared" si="303"/>
        <v>#DIV/0!</v>
      </c>
      <c r="BO477" s="38" t="e">
        <f t="shared" si="304"/>
        <v>#DIV/0!</v>
      </c>
      <c r="BP477" s="39" t="str">
        <f t="shared" si="305"/>
        <v/>
      </c>
      <c r="BQ477" s="39" t="str">
        <f t="shared" si="306"/>
        <v/>
      </c>
      <c r="BR477" s="39" t="str">
        <f t="shared" si="307"/>
        <v/>
      </c>
      <c r="BS477" s="39" t="str">
        <f t="shared" si="308"/>
        <v/>
      </c>
      <c r="BT477" s="39" t="str">
        <f t="shared" si="309"/>
        <v/>
      </c>
      <c r="BU477" s="39" t="str">
        <f t="shared" si="310"/>
        <v/>
      </c>
      <c r="BV477" s="39" t="str">
        <f t="shared" si="311"/>
        <v/>
      </c>
      <c r="BW477" s="39" t="str">
        <f t="shared" si="312"/>
        <v/>
      </c>
      <c r="BX477" s="39" t="str">
        <f t="shared" si="313"/>
        <v/>
      </c>
      <c r="BY477" s="39" t="str">
        <f t="shared" si="314"/>
        <v/>
      </c>
      <c r="BZ477" s="39" t="str">
        <f t="shared" si="315"/>
        <v/>
      </c>
      <c r="CA477" s="39" t="str">
        <f t="shared" si="316"/>
        <v/>
      </c>
      <c r="CB477" s="39" t="str">
        <f t="shared" si="317"/>
        <v/>
      </c>
      <c r="CC477" s="39" t="str">
        <f t="shared" si="318"/>
        <v/>
      </c>
      <c r="CD477" s="39" t="str">
        <f t="shared" si="319"/>
        <v/>
      </c>
      <c r="CE477" s="39" t="str">
        <f t="shared" si="320"/>
        <v/>
      </c>
      <c r="CF477" s="39" t="str">
        <f t="shared" si="321"/>
        <v/>
      </c>
      <c r="CG477" s="39" t="str">
        <f t="shared" si="322"/>
        <v/>
      </c>
      <c r="CH477" s="39" t="str">
        <f t="shared" si="323"/>
        <v/>
      </c>
      <c r="CI477" s="39" t="str">
        <f t="shared" si="324"/>
        <v/>
      </c>
    </row>
    <row r="478" spans="1:87">
      <c r="A478" s="18"/>
      <c r="B478" s="15" t="str">
        <f>'Gene Table'!E477</f>
        <v>mmu-miR-183-3p</v>
      </c>
      <c r="C478" s="15" t="str">
        <f>'Gene Table'!B477</f>
        <v>D19</v>
      </c>
      <c r="D478" s="16" t="str">
        <f>IF(SUM('Test Sample Data'!D$3:D$98)&gt;10,IF(AND(ISNUMBER('Test Sample Data'!D477),'Test Sample Data'!D477&lt;$B$1,'Test Sample Data'!D477&gt;0),'Test Sample Data'!D477,$B$1),"")</f>
        <v/>
      </c>
      <c r="E478" s="17" t="str">
        <f>IF(SUM('Test Sample Data'!E$3:E$98)&gt;10,IF(AND(ISNUMBER('Test Sample Data'!E477),'Test Sample Data'!E477&lt;$B$1,'Test Sample Data'!E477&gt;0),'Test Sample Data'!E477,$B$1),"")</f>
        <v/>
      </c>
      <c r="F478" s="17" t="str">
        <f>IF(SUM('Test Sample Data'!F$3:F$98)&gt;10,IF(AND(ISNUMBER('Test Sample Data'!F477),'Test Sample Data'!F477&lt;$B$1,'Test Sample Data'!F477&gt;0),'Test Sample Data'!F477,$B$1),"")</f>
        <v/>
      </c>
      <c r="G478" s="17" t="str">
        <f>IF(SUM('Test Sample Data'!G$3:G$98)&gt;10,IF(AND(ISNUMBER('Test Sample Data'!G477),'Test Sample Data'!G477&lt;$B$1,'Test Sample Data'!G477&gt;0),'Test Sample Data'!G477,$B$1),"")</f>
        <v/>
      </c>
      <c r="H478" s="17" t="str">
        <f>IF(SUM('Test Sample Data'!H$3:H$98)&gt;10,IF(AND(ISNUMBER('Test Sample Data'!H477),'Test Sample Data'!H477&lt;$B$1,'Test Sample Data'!H477&gt;0),'Test Sample Data'!H477,$B$1),"")</f>
        <v/>
      </c>
      <c r="I478" s="17" t="str">
        <f>IF(SUM('Test Sample Data'!I$3:I$98)&gt;10,IF(AND(ISNUMBER('Test Sample Data'!I477),'Test Sample Data'!I477&lt;$B$1,'Test Sample Data'!I477&gt;0),'Test Sample Data'!I477,$B$1),"")</f>
        <v/>
      </c>
      <c r="J478" s="17" t="str">
        <f>IF(SUM('Test Sample Data'!J$3:J$98)&gt;10,IF(AND(ISNUMBER('Test Sample Data'!J477),'Test Sample Data'!J477&lt;$B$1,'Test Sample Data'!J477&gt;0),'Test Sample Data'!J477,$B$1),"")</f>
        <v/>
      </c>
      <c r="K478" s="17" t="str">
        <f>IF(SUM('Test Sample Data'!K$3:K$98)&gt;10,IF(AND(ISNUMBER('Test Sample Data'!K477),'Test Sample Data'!K477&lt;$B$1,'Test Sample Data'!K477&gt;0),'Test Sample Data'!K477,$B$1),"")</f>
        <v/>
      </c>
      <c r="L478" s="17" t="str">
        <f>IF(SUM('Test Sample Data'!L$3:L$98)&gt;10,IF(AND(ISNUMBER('Test Sample Data'!L477),'Test Sample Data'!L477&lt;$B$1,'Test Sample Data'!L477&gt;0),'Test Sample Data'!L477,$B$1),"")</f>
        <v/>
      </c>
      <c r="M478" s="17" t="str">
        <f>IF(SUM('Test Sample Data'!M$3:M$98)&gt;10,IF(AND(ISNUMBER('Test Sample Data'!M477),'Test Sample Data'!M477&lt;$B$1,'Test Sample Data'!M477&gt;0),'Test Sample Data'!M477,$B$1),"")</f>
        <v/>
      </c>
      <c r="N478" s="17" t="str">
        <f>'Gene Table'!E477</f>
        <v>mmu-miR-183-3p</v>
      </c>
      <c r="O478" s="17" t="str">
        <f>'Gene Table'!B477</f>
        <v>D19</v>
      </c>
      <c r="P478" s="17" t="str">
        <f>IF(SUM('Control Sample Data'!D$3:D$98)&gt;10,IF(AND(ISNUMBER('Control Sample Data'!D477),'Control Sample Data'!D477&lt;$B$1,'Control Sample Data'!D477&gt;0),'Control Sample Data'!D477,$B$1),"")</f>
        <v/>
      </c>
      <c r="Q478" s="17" t="str">
        <f>IF(SUM('Control Sample Data'!E$3:E$98)&gt;10,IF(AND(ISNUMBER('Control Sample Data'!E477),'Control Sample Data'!E477&lt;$B$1,'Control Sample Data'!E477&gt;0),'Control Sample Data'!E477,$B$1),"")</f>
        <v/>
      </c>
      <c r="R478" s="17" t="str">
        <f>IF(SUM('Control Sample Data'!F$3:F$98)&gt;10,IF(AND(ISNUMBER('Control Sample Data'!F477),'Control Sample Data'!F477&lt;$B$1,'Control Sample Data'!F477&gt;0),'Control Sample Data'!F477,$B$1),"")</f>
        <v/>
      </c>
      <c r="S478" s="17" t="str">
        <f>IF(SUM('Control Sample Data'!G$3:G$98)&gt;10,IF(AND(ISNUMBER('Control Sample Data'!G477),'Control Sample Data'!G477&lt;$B$1,'Control Sample Data'!G477&gt;0),'Control Sample Data'!G477,$B$1),"")</f>
        <v/>
      </c>
      <c r="T478" s="17" t="str">
        <f>IF(SUM('Control Sample Data'!H$3:H$98)&gt;10,IF(AND(ISNUMBER('Control Sample Data'!H477),'Control Sample Data'!H477&lt;$B$1,'Control Sample Data'!H477&gt;0),'Control Sample Data'!H477,$B$1),"")</f>
        <v/>
      </c>
      <c r="U478" s="17" t="str">
        <f>IF(SUM('Control Sample Data'!I$3:I$98)&gt;10,IF(AND(ISNUMBER('Control Sample Data'!I477),'Control Sample Data'!I477&lt;$B$1,'Control Sample Data'!I477&gt;0),'Control Sample Data'!I477,$B$1),"")</f>
        <v/>
      </c>
      <c r="V478" s="17" t="str">
        <f>IF(SUM('Control Sample Data'!J$3:J$98)&gt;10,IF(AND(ISNUMBER('Control Sample Data'!J477),'Control Sample Data'!J477&lt;$B$1,'Control Sample Data'!J477&gt;0),'Control Sample Data'!J477,$B$1),"")</f>
        <v/>
      </c>
      <c r="W478" s="17" t="str">
        <f>IF(SUM('Control Sample Data'!K$3:K$98)&gt;10,IF(AND(ISNUMBER('Control Sample Data'!K477),'Control Sample Data'!K477&lt;$B$1,'Control Sample Data'!K477&gt;0),'Control Sample Data'!K477,$B$1),"")</f>
        <v/>
      </c>
      <c r="X478" s="17" t="str">
        <f>IF(SUM('Control Sample Data'!L$3:L$98)&gt;10,IF(AND(ISNUMBER('Control Sample Data'!L477),'Control Sample Data'!L477&lt;$B$1,'Control Sample Data'!L477&gt;0),'Control Sample Data'!L477,$B$1),"")</f>
        <v/>
      </c>
      <c r="Y478" s="17" t="str">
        <f>IF(SUM('Control Sample Data'!M$3:M$98)&gt;10,IF(AND(ISNUMBER('Control Sample Data'!M477),'Control Sample Data'!M477&lt;$B$1,'Control Sample Data'!M477&gt;0),'Control Sample Data'!M477,$B$1),"")</f>
        <v/>
      </c>
      <c r="AT478" s="36" t="str">
        <f t="shared" si="325"/>
        <v/>
      </c>
      <c r="AU478" s="36" t="str">
        <f t="shared" si="326"/>
        <v/>
      </c>
      <c r="AV478" s="36" t="str">
        <f t="shared" si="327"/>
        <v/>
      </c>
      <c r="AW478" s="36" t="str">
        <f t="shared" si="328"/>
        <v/>
      </c>
      <c r="AX478" s="36" t="str">
        <f t="shared" si="329"/>
        <v/>
      </c>
      <c r="AY478" s="36" t="str">
        <f t="shared" si="330"/>
        <v/>
      </c>
      <c r="AZ478" s="36" t="str">
        <f t="shared" si="331"/>
        <v/>
      </c>
      <c r="BA478" s="36" t="str">
        <f t="shared" si="332"/>
        <v/>
      </c>
      <c r="BB478" s="36" t="str">
        <f t="shared" si="333"/>
        <v/>
      </c>
      <c r="BC478" s="36" t="str">
        <f t="shared" si="334"/>
        <v/>
      </c>
      <c r="BD478" s="36" t="str">
        <f t="shared" si="335"/>
        <v/>
      </c>
      <c r="BE478" s="36" t="str">
        <f t="shared" si="336"/>
        <v/>
      </c>
      <c r="BF478" s="36" t="str">
        <f t="shared" si="337"/>
        <v/>
      </c>
      <c r="BG478" s="36" t="str">
        <f t="shared" si="338"/>
        <v/>
      </c>
      <c r="BH478" s="36" t="str">
        <f t="shared" si="339"/>
        <v/>
      </c>
      <c r="BI478" s="36" t="str">
        <f t="shared" si="340"/>
        <v/>
      </c>
      <c r="BJ478" s="36" t="str">
        <f t="shared" si="341"/>
        <v/>
      </c>
      <c r="BK478" s="36" t="str">
        <f t="shared" si="342"/>
        <v/>
      </c>
      <c r="BL478" s="36" t="str">
        <f t="shared" si="343"/>
        <v/>
      </c>
      <c r="BM478" s="36" t="str">
        <f t="shared" si="344"/>
        <v/>
      </c>
      <c r="BN478" s="38" t="e">
        <f t="shared" si="303"/>
        <v>#DIV/0!</v>
      </c>
      <c r="BO478" s="38" t="e">
        <f t="shared" si="304"/>
        <v>#DIV/0!</v>
      </c>
      <c r="BP478" s="39" t="str">
        <f t="shared" si="305"/>
        <v/>
      </c>
      <c r="BQ478" s="39" t="str">
        <f t="shared" si="306"/>
        <v/>
      </c>
      <c r="BR478" s="39" t="str">
        <f t="shared" si="307"/>
        <v/>
      </c>
      <c r="BS478" s="39" t="str">
        <f t="shared" si="308"/>
        <v/>
      </c>
      <c r="BT478" s="39" t="str">
        <f t="shared" si="309"/>
        <v/>
      </c>
      <c r="BU478" s="39" t="str">
        <f t="shared" si="310"/>
        <v/>
      </c>
      <c r="BV478" s="39" t="str">
        <f t="shared" si="311"/>
        <v/>
      </c>
      <c r="BW478" s="39" t="str">
        <f t="shared" si="312"/>
        <v/>
      </c>
      <c r="BX478" s="39" t="str">
        <f t="shared" si="313"/>
        <v/>
      </c>
      <c r="BY478" s="39" t="str">
        <f t="shared" si="314"/>
        <v/>
      </c>
      <c r="BZ478" s="39" t="str">
        <f t="shared" si="315"/>
        <v/>
      </c>
      <c r="CA478" s="39" t="str">
        <f t="shared" si="316"/>
        <v/>
      </c>
      <c r="CB478" s="39" t="str">
        <f t="shared" si="317"/>
        <v/>
      </c>
      <c r="CC478" s="39" t="str">
        <f t="shared" si="318"/>
        <v/>
      </c>
      <c r="CD478" s="39" t="str">
        <f t="shared" si="319"/>
        <v/>
      </c>
      <c r="CE478" s="39" t="str">
        <f t="shared" si="320"/>
        <v/>
      </c>
      <c r="CF478" s="39" t="str">
        <f t="shared" si="321"/>
        <v/>
      </c>
      <c r="CG478" s="39" t="str">
        <f t="shared" si="322"/>
        <v/>
      </c>
      <c r="CH478" s="39" t="str">
        <f t="shared" si="323"/>
        <v/>
      </c>
      <c r="CI478" s="39" t="str">
        <f t="shared" si="324"/>
        <v/>
      </c>
    </row>
    <row r="479" spans="1:87">
      <c r="A479" s="18"/>
      <c r="B479" s="15" t="str">
        <f>'Gene Table'!E478</f>
        <v>mmu-miR-3470b</v>
      </c>
      <c r="C479" s="15" t="str">
        <f>'Gene Table'!B478</f>
        <v>D20</v>
      </c>
      <c r="D479" s="16" t="str">
        <f>IF(SUM('Test Sample Data'!D$3:D$98)&gt;10,IF(AND(ISNUMBER('Test Sample Data'!D478),'Test Sample Data'!D478&lt;$B$1,'Test Sample Data'!D478&gt;0),'Test Sample Data'!D478,$B$1),"")</f>
        <v/>
      </c>
      <c r="E479" s="17" t="str">
        <f>IF(SUM('Test Sample Data'!E$3:E$98)&gt;10,IF(AND(ISNUMBER('Test Sample Data'!E478),'Test Sample Data'!E478&lt;$B$1,'Test Sample Data'!E478&gt;0),'Test Sample Data'!E478,$B$1),"")</f>
        <v/>
      </c>
      <c r="F479" s="17" t="str">
        <f>IF(SUM('Test Sample Data'!F$3:F$98)&gt;10,IF(AND(ISNUMBER('Test Sample Data'!F478),'Test Sample Data'!F478&lt;$B$1,'Test Sample Data'!F478&gt;0),'Test Sample Data'!F478,$B$1),"")</f>
        <v/>
      </c>
      <c r="G479" s="17" t="str">
        <f>IF(SUM('Test Sample Data'!G$3:G$98)&gt;10,IF(AND(ISNUMBER('Test Sample Data'!G478),'Test Sample Data'!G478&lt;$B$1,'Test Sample Data'!G478&gt;0),'Test Sample Data'!G478,$B$1),"")</f>
        <v/>
      </c>
      <c r="H479" s="17" t="str">
        <f>IF(SUM('Test Sample Data'!H$3:H$98)&gt;10,IF(AND(ISNUMBER('Test Sample Data'!H478),'Test Sample Data'!H478&lt;$B$1,'Test Sample Data'!H478&gt;0),'Test Sample Data'!H478,$B$1),"")</f>
        <v/>
      </c>
      <c r="I479" s="17" t="str">
        <f>IF(SUM('Test Sample Data'!I$3:I$98)&gt;10,IF(AND(ISNUMBER('Test Sample Data'!I478),'Test Sample Data'!I478&lt;$B$1,'Test Sample Data'!I478&gt;0),'Test Sample Data'!I478,$B$1),"")</f>
        <v/>
      </c>
      <c r="J479" s="17" t="str">
        <f>IF(SUM('Test Sample Data'!J$3:J$98)&gt;10,IF(AND(ISNUMBER('Test Sample Data'!J478),'Test Sample Data'!J478&lt;$B$1,'Test Sample Data'!J478&gt;0),'Test Sample Data'!J478,$B$1),"")</f>
        <v/>
      </c>
      <c r="K479" s="17" t="str">
        <f>IF(SUM('Test Sample Data'!K$3:K$98)&gt;10,IF(AND(ISNUMBER('Test Sample Data'!K478),'Test Sample Data'!K478&lt;$B$1,'Test Sample Data'!K478&gt;0),'Test Sample Data'!K478,$B$1),"")</f>
        <v/>
      </c>
      <c r="L479" s="17" t="str">
        <f>IF(SUM('Test Sample Data'!L$3:L$98)&gt;10,IF(AND(ISNUMBER('Test Sample Data'!L478),'Test Sample Data'!L478&lt;$B$1,'Test Sample Data'!L478&gt;0),'Test Sample Data'!L478,$B$1),"")</f>
        <v/>
      </c>
      <c r="M479" s="17" t="str">
        <f>IF(SUM('Test Sample Data'!M$3:M$98)&gt;10,IF(AND(ISNUMBER('Test Sample Data'!M478),'Test Sample Data'!M478&lt;$B$1,'Test Sample Data'!M478&gt;0),'Test Sample Data'!M478,$B$1),"")</f>
        <v/>
      </c>
      <c r="N479" s="17" t="str">
        <f>'Gene Table'!E478</f>
        <v>mmu-miR-3470b</v>
      </c>
      <c r="O479" s="17" t="str">
        <f>'Gene Table'!B478</f>
        <v>D20</v>
      </c>
      <c r="P479" s="17" t="str">
        <f>IF(SUM('Control Sample Data'!D$3:D$98)&gt;10,IF(AND(ISNUMBER('Control Sample Data'!D478),'Control Sample Data'!D478&lt;$B$1,'Control Sample Data'!D478&gt;0),'Control Sample Data'!D478,$B$1),"")</f>
        <v/>
      </c>
      <c r="Q479" s="17" t="str">
        <f>IF(SUM('Control Sample Data'!E$3:E$98)&gt;10,IF(AND(ISNUMBER('Control Sample Data'!E478),'Control Sample Data'!E478&lt;$B$1,'Control Sample Data'!E478&gt;0),'Control Sample Data'!E478,$B$1),"")</f>
        <v/>
      </c>
      <c r="R479" s="17" t="str">
        <f>IF(SUM('Control Sample Data'!F$3:F$98)&gt;10,IF(AND(ISNUMBER('Control Sample Data'!F478),'Control Sample Data'!F478&lt;$B$1,'Control Sample Data'!F478&gt;0),'Control Sample Data'!F478,$B$1),"")</f>
        <v/>
      </c>
      <c r="S479" s="17" t="str">
        <f>IF(SUM('Control Sample Data'!G$3:G$98)&gt;10,IF(AND(ISNUMBER('Control Sample Data'!G478),'Control Sample Data'!G478&lt;$B$1,'Control Sample Data'!G478&gt;0),'Control Sample Data'!G478,$B$1),"")</f>
        <v/>
      </c>
      <c r="T479" s="17" t="str">
        <f>IF(SUM('Control Sample Data'!H$3:H$98)&gt;10,IF(AND(ISNUMBER('Control Sample Data'!H478),'Control Sample Data'!H478&lt;$B$1,'Control Sample Data'!H478&gt;0),'Control Sample Data'!H478,$B$1),"")</f>
        <v/>
      </c>
      <c r="U479" s="17" t="str">
        <f>IF(SUM('Control Sample Data'!I$3:I$98)&gt;10,IF(AND(ISNUMBER('Control Sample Data'!I478),'Control Sample Data'!I478&lt;$B$1,'Control Sample Data'!I478&gt;0),'Control Sample Data'!I478,$B$1),"")</f>
        <v/>
      </c>
      <c r="V479" s="17" t="str">
        <f>IF(SUM('Control Sample Data'!J$3:J$98)&gt;10,IF(AND(ISNUMBER('Control Sample Data'!J478),'Control Sample Data'!J478&lt;$B$1,'Control Sample Data'!J478&gt;0),'Control Sample Data'!J478,$B$1),"")</f>
        <v/>
      </c>
      <c r="W479" s="17" t="str">
        <f>IF(SUM('Control Sample Data'!K$3:K$98)&gt;10,IF(AND(ISNUMBER('Control Sample Data'!K478),'Control Sample Data'!K478&lt;$B$1,'Control Sample Data'!K478&gt;0),'Control Sample Data'!K478,$B$1),"")</f>
        <v/>
      </c>
      <c r="X479" s="17" t="str">
        <f>IF(SUM('Control Sample Data'!L$3:L$98)&gt;10,IF(AND(ISNUMBER('Control Sample Data'!L478),'Control Sample Data'!L478&lt;$B$1,'Control Sample Data'!L478&gt;0),'Control Sample Data'!L478,$B$1),"")</f>
        <v/>
      </c>
      <c r="Y479" s="17" t="str">
        <f>IF(SUM('Control Sample Data'!M$3:M$98)&gt;10,IF(AND(ISNUMBER('Control Sample Data'!M478),'Control Sample Data'!M478&lt;$B$1,'Control Sample Data'!M478&gt;0),'Control Sample Data'!M478,$B$1),"")</f>
        <v/>
      </c>
      <c r="AT479" s="36" t="str">
        <f t="shared" si="325"/>
        <v/>
      </c>
      <c r="AU479" s="36" t="str">
        <f t="shared" si="326"/>
        <v/>
      </c>
      <c r="AV479" s="36" t="str">
        <f t="shared" si="327"/>
        <v/>
      </c>
      <c r="AW479" s="36" t="str">
        <f t="shared" si="328"/>
        <v/>
      </c>
      <c r="AX479" s="36" t="str">
        <f t="shared" si="329"/>
        <v/>
      </c>
      <c r="AY479" s="36" t="str">
        <f t="shared" si="330"/>
        <v/>
      </c>
      <c r="AZ479" s="36" t="str">
        <f t="shared" si="331"/>
        <v/>
      </c>
      <c r="BA479" s="36" t="str">
        <f t="shared" si="332"/>
        <v/>
      </c>
      <c r="BB479" s="36" t="str">
        <f t="shared" si="333"/>
        <v/>
      </c>
      <c r="BC479" s="36" t="str">
        <f t="shared" si="334"/>
        <v/>
      </c>
      <c r="BD479" s="36" t="str">
        <f t="shared" si="335"/>
        <v/>
      </c>
      <c r="BE479" s="36" t="str">
        <f t="shared" si="336"/>
        <v/>
      </c>
      <c r="BF479" s="36" t="str">
        <f t="shared" si="337"/>
        <v/>
      </c>
      <c r="BG479" s="36" t="str">
        <f t="shared" si="338"/>
        <v/>
      </c>
      <c r="BH479" s="36" t="str">
        <f t="shared" si="339"/>
        <v/>
      </c>
      <c r="BI479" s="36" t="str">
        <f t="shared" si="340"/>
        <v/>
      </c>
      <c r="BJ479" s="36" t="str">
        <f t="shared" si="341"/>
        <v/>
      </c>
      <c r="BK479" s="36" t="str">
        <f t="shared" si="342"/>
        <v/>
      </c>
      <c r="BL479" s="36" t="str">
        <f t="shared" si="343"/>
        <v/>
      </c>
      <c r="BM479" s="36" t="str">
        <f t="shared" si="344"/>
        <v/>
      </c>
      <c r="BN479" s="38" t="e">
        <f t="shared" si="303"/>
        <v>#DIV/0!</v>
      </c>
      <c r="BO479" s="38" t="e">
        <f t="shared" si="304"/>
        <v>#DIV/0!</v>
      </c>
      <c r="BP479" s="39" t="str">
        <f t="shared" si="305"/>
        <v/>
      </c>
      <c r="BQ479" s="39" t="str">
        <f t="shared" si="306"/>
        <v/>
      </c>
      <c r="BR479" s="39" t="str">
        <f t="shared" si="307"/>
        <v/>
      </c>
      <c r="BS479" s="39" t="str">
        <f t="shared" si="308"/>
        <v/>
      </c>
      <c r="BT479" s="39" t="str">
        <f t="shared" si="309"/>
        <v/>
      </c>
      <c r="BU479" s="39" t="str">
        <f t="shared" si="310"/>
        <v/>
      </c>
      <c r="BV479" s="39" t="str">
        <f t="shared" si="311"/>
        <v/>
      </c>
      <c r="BW479" s="39" t="str">
        <f t="shared" si="312"/>
        <v/>
      </c>
      <c r="BX479" s="39" t="str">
        <f t="shared" si="313"/>
        <v/>
      </c>
      <c r="BY479" s="39" t="str">
        <f t="shared" si="314"/>
        <v/>
      </c>
      <c r="BZ479" s="39" t="str">
        <f t="shared" si="315"/>
        <v/>
      </c>
      <c r="CA479" s="39" t="str">
        <f t="shared" si="316"/>
        <v/>
      </c>
      <c r="CB479" s="39" t="str">
        <f t="shared" si="317"/>
        <v/>
      </c>
      <c r="CC479" s="39" t="str">
        <f t="shared" si="318"/>
        <v/>
      </c>
      <c r="CD479" s="39" t="str">
        <f t="shared" si="319"/>
        <v/>
      </c>
      <c r="CE479" s="39" t="str">
        <f t="shared" si="320"/>
        <v/>
      </c>
      <c r="CF479" s="39" t="str">
        <f t="shared" si="321"/>
        <v/>
      </c>
      <c r="CG479" s="39" t="str">
        <f t="shared" si="322"/>
        <v/>
      </c>
      <c r="CH479" s="39" t="str">
        <f t="shared" si="323"/>
        <v/>
      </c>
      <c r="CI479" s="39" t="str">
        <f t="shared" si="324"/>
        <v/>
      </c>
    </row>
    <row r="480" spans="1:87">
      <c r="A480" s="18"/>
      <c r="B480" s="15" t="str">
        <f>'Gene Table'!E479</f>
        <v>mmu-miR-200a-5p</v>
      </c>
      <c r="C480" s="15" t="str">
        <f>'Gene Table'!B479</f>
        <v>D21</v>
      </c>
      <c r="D480" s="16" t="str">
        <f>IF(SUM('Test Sample Data'!D$3:D$98)&gt;10,IF(AND(ISNUMBER('Test Sample Data'!D479),'Test Sample Data'!D479&lt;$B$1,'Test Sample Data'!D479&gt;0),'Test Sample Data'!D479,$B$1),"")</f>
        <v/>
      </c>
      <c r="E480" s="17" t="str">
        <f>IF(SUM('Test Sample Data'!E$3:E$98)&gt;10,IF(AND(ISNUMBER('Test Sample Data'!E479),'Test Sample Data'!E479&lt;$B$1,'Test Sample Data'!E479&gt;0),'Test Sample Data'!E479,$B$1),"")</f>
        <v/>
      </c>
      <c r="F480" s="17" t="str">
        <f>IF(SUM('Test Sample Data'!F$3:F$98)&gt;10,IF(AND(ISNUMBER('Test Sample Data'!F479),'Test Sample Data'!F479&lt;$B$1,'Test Sample Data'!F479&gt;0),'Test Sample Data'!F479,$B$1),"")</f>
        <v/>
      </c>
      <c r="G480" s="17" t="str">
        <f>IF(SUM('Test Sample Data'!G$3:G$98)&gt;10,IF(AND(ISNUMBER('Test Sample Data'!G479),'Test Sample Data'!G479&lt;$B$1,'Test Sample Data'!G479&gt;0),'Test Sample Data'!G479,$B$1),"")</f>
        <v/>
      </c>
      <c r="H480" s="17" t="str">
        <f>IF(SUM('Test Sample Data'!H$3:H$98)&gt;10,IF(AND(ISNUMBER('Test Sample Data'!H479),'Test Sample Data'!H479&lt;$B$1,'Test Sample Data'!H479&gt;0),'Test Sample Data'!H479,$B$1),"")</f>
        <v/>
      </c>
      <c r="I480" s="17" t="str">
        <f>IF(SUM('Test Sample Data'!I$3:I$98)&gt;10,IF(AND(ISNUMBER('Test Sample Data'!I479),'Test Sample Data'!I479&lt;$B$1,'Test Sample Data'!I479&gt;0),'Test Sample Data'!I479,$B$1),"")</f>
        <v/>
      </c>
      <c r="J480" s="17" t="str">
        <f>IF(SUM('Test Sample Data'!J$3:J$98)&gt;10,IF(AND(ISNUMBER('Test Sample Data'!J479),'Test Sample Data'!J479&lt;$B$1,'Test Sample Data'!J479&gt;0),'Test Sample Data'!J479,$B$1),"")</f>
        <v/>
      </c>
      <c r="K480" s="17" t="str">
        <f>IF(SUM('Test Sample Data'!K$3:K$98)&gt;10,IF(AND(ISNUMBER('Test Sample Data'!K479),'Test Sample Data'!K479&lt;$B$1,'Test Sample Data'!K479&gt;0),'Test Sample Data'!K479,$B$1),"")</f>
        <v/>
      </c>
      <c r="L480" s="17" t="str">
        <f>IF(SUM('Test Sample Data'!L$3:L$98)&gt;10,IF(AND(ISNUMBER('Test Sample Data'!L479),'Test Sample Data'!L479&lt;$B$1,'Test Sample Data'!L479&gt;0),'Test Sample Data'!L479,$B$1),"")</f>
        <v/>
      </c>
      <c r="M480" s="17" t="str">
        <f>IF(SUM('Test Sample Data'!M$3:M$98)&gt;10,IF(AND(ISNUMBER('Test Sample Data'!M479),'Test Sample Data'!M479&lt;$B$1,'Test Sample Data'!M479&gt;0),'Test Sample Data'!M479,$B$1),"")</f>
        <v/>
      </c>
      <c r="N480" s="17" t="str">
        <f>'Gene Table'!E479</f>
        <v>mmu-miR-200a-5p</v>
      </c>
      <c r="O480" s="17" t="str">
        <f>'Gene Table'!B479</f>
        <v>D21</v>
      </c>
      <c r="P480" s="17" t="str">
        <f>IF(SUM('Control Sample Data'!D$3:D$98)&gt;10,IF(AND(ISNUMBER('Control Sample Data'!D479),'Control Sample Data'!D479&lt;$B$1,'Control Sample Data'!D479&gt;0),'Control Sample Data'!D479,$B$1),"")</f>
        <v/>
      </c>
      <c r="Q480" s="17" t="str">
        <f>IF(SUM('Control Sample Data'!E$3:E$98)&gt;10,IF(AND(ISNUMBER('Control Sample Data'!E479),'Control Sample Data'!E479&lt;$B$1,'Control Sample Data'!E479&gt;0),'Control Sample Data'!E479,$B$1),"")</f>
        <v/>
      </c>
      <c r="R480" s="17" t="str">
        <f>IF(SUM('Control Sample Data'!F$3:F$98)&gt;10,IF(AND(ISNUMBER('Control Sample Data'!F479),'Control Sample Data'!F479&lt;$B$1,'Control Sample Data'!F479&gt;0),'Control Sample Data'!F479,$B$1),"")</f>
        <v/>
      </c>
      <c r="S480" s="17" t="str">
        <f>IF(SUM('Control Sample Data'!G$3:G$98)&gt;10,IF(AND(ISNUMBER('Control Sample Data'!G479),'Control Sample Data'!G479&lt;$B$1,'Control Sample Data'!G479&gt;0),'Control Sample Data'!G479,$B$1),"")</f>
        <v/>
      </c>
      <c r="T480" s="17" t="str">
        <f>IF(SUM('Control Sample Data'!H$3:H$98)&gt;10,IF(AND(ISNUMBER('Control Sample Data'!H479),'Control Sample Data'!H479&lt;$B$1,'Control Sample Data'!H479&gt;0),'Control Sample Data'!H479,$B$1),"")</f>
        <v/>
      </c>
      <c r="U480" s="17" t="str">
        <f>IF(SUM('Control Sample Data'!I$3:I$98)&gt;10,IF(AND(ISNUMBER('Control Sample Data'!I479),'Control Sample Data'!I479&lt;$B$1,'Control Sample Data'!I479&gt;0),'Control Sample Data'!I479,$B$1),"")</f>
        <v/>
      </c>
      <c r="V480" s="17" t="str">
        <f>IF(SUM('Control Sample Data'!J$3:J$98)&gt;10,IF(AND(ISNUMBER('Control Sample Data'!J479),'Control Sample Data'!J479&lt;$B$1,'Control Sample Data'!J479&gt;0),'Control Sample Data'!J479,$B$1),"")</f>
        <v/>
      </c>
      <c r="W480" s="17" t="str">
        <f>IF(SUM('Control Sample Data'!K$3:K$98)&gt;10,IF(AND(ISNUMBER('Control Sample Data'!K479),'Control Sample Data'!K479&lt;$B$1,'Control Sample Data'!K479&gt;0),'Control Sample Data'!K479,$B$1),"")</f>
        <v/>
      </c>
      <c r="X480" s="17" t="str">
        <f>IF(SUM('Control Sample Data'!L$3:L$98)&gt;10,IF(AND(ISNUMBER('Control Sample Data'!L479),'Control Sample Data'!L479&lt;$B$1,'Control Sample Data'!L479&gt;0),'Control Sample Data'!L479,$B$1),"")</f>
        <v/>
      </c>
      <c r="Y480" s="17" t="str">
        <f>IF(SUM('Control Sample Data'!M$3:M$98)&gt;10,IF(AND(ISNUMBER('Control Sample Data'!M479),'Control Sample Data'!M479&lt;$B$1,'Control Sample Data'!M479&gt;0),'Control Sample Data'!M479,$B$1),"")</f>
        <v/>
      </c>
      <c r="AT480" s="36" t="str">
        <f t="shared" si="325"/>
        <v/>
      </c>
      <c r="AU480" s="36" t="str">
        <f t="shared" si="326"/>
        <v/>
      </c>
      <c r="AV480" s="36" t="str">
        <f t="shared" si="327"/>
        <v/>
      </c>
      <c r="AW480" s="36" t="str">
        <f t="shared" si="328"/>
        <v/>
      </c>
      <c r="AX480" s="36" t="str">
        <f t="shared" si="329"/>
        <v/>
      </c>
      <c r="AY480" s="36" t="str">
        <f t="shared" si="330"/>
        <v/>
      </c>
      <c r="AZ480" s="36" t="str">
        <f t="shared" si="331"/>
        <v/>
      </c>
      <c r="BA480" s="36" t="str">
        <f t="shared" si="332"/>
        <v/>
      </c>
      <c r="BB480" s="36" t="str">
        <f t="shared" si="333"/>
        <v/>
      </c>
      <c r="BC480" s="36" t="str">
        <f t="shared" si="334"/>
        <v/>
      </c>
      <c r="BD480" s="36" t="str">
        <f t="shared" si="335"/>
        <v/>
      </c>
      <c r="BE480" s="36" t="str">
        <f t="shared" si="336"/>
        <v/>
      </c>
      <c r="BF480" s="36" t="str">
        <f t="shared" si="337"/>
        <v/>
      </c>
      <c r="BG480" s="36" t="str">
        <f t="shared" si="338"/>
        <v/>
      </c>
      <c r="BH480" s="36" t="str">
        <f t="shared" si="339"/>
        <v/>
      </c>
      <c r="BI480" s="36" t="str">
        <f t="shared" si="340"/>
        <v/>
      </c>
      <c r="BJ480" s="36" t="str">
        <f t="shared" si="341"/>
        <v/>
      </c>
      <c r="BK480" s="36" t="str">
        <f t="shared" si="342"/>
        <v/>
      </c>
      <c r="BL480" s="36" t="str">
        <f t="shared" si="343"/>
        <v/>
      </c>
      <c r="BM480" s="36" t="str">
        <f t="shared" si="344"/>
        <v/>
      </c>
      <c r="BN480" s="38" t="e">
        <f t="shared" si="303"/>
        <v>#DIV/0!</v>
      </c>
      <c r="BO480" s="38" t="e">
        <f t="shared" si="304"/>
        <v>#DIV/0!</v>
      </c>
      <c r="BP480" s="39" t="str">
        <f t="shared" si="305"/>
        <v/>
      </c>
      <c r="BQ480" s="39" t="str">
        <f t="shared" si="306"/>
        <v/>
      </c>
      <c r="BR480" s="39" t="str">
        <f t="shared" si="307"/>
        <v/>
      </c>
      <c r="BS480" s="39" t="str">
        <f t="shared" si="308"/>
        <v/>
      </c>
      <c r="BT480" s="39" t="str">
        <f t="shared" si="309"/>
        <v/>
      </c>
      <c r="BU480" s="39" t="str">
        <f t="shared" si="310"/>
        <v/>
      </c>
      <c r="BV480" s="39" t="str">
        <f t="shared" si="311"/>
        <v/>
      </c>
      <c r="BW480" s="39" t="str">
        <f t="shared" si="312"/>
        <v/>
      </c>
      <c r="BX480" s="39" t="str">
        <f t="shared" si="313"/>
        <v/>
      </c>
      <c r="BY480" s="39" t="str">
        <f t="shared" si="314"/>
        <v/>
      </c>
      <c r="BZ480" s="39" t="str">
        <f t="shared" si="315"/>
        <v/>
      </c>
      <c r="CA480" s="39" t="str">
        <f t="shared" si="316"/>
        <v/>
      </c>
      <c r="CB480" s="39" t="str">
        <f t="shared" si="317"/>
        <v/>
      </c>
      <c r="CC480" s="39" t="str">
        <f t="shared" si="318"/>
        <v/>
      </c>
      <c r="CD480" s="39" t="str">
        <f t="shared" si="319"/>
        <v/>
      </c>
      <c r="CE480" s="39" t="str">
        <f t="shared" si="320"/>
        <v/>
      </c>
      <c r="CF480" s="39" t="str">
        <f t="shared" si="321"/>
        <v/>
      </c>
      <c r="CG480" s="39" t="str">
        <f t="shared" si="322"/>
        <v/>
      </c>
      <c r="CH480" s="39" t="str">
        <f t="shared" si="323"/>
        <v/>
      </c>
      <c r="CI480" s="39" t="str">
        <f t="shared" si="324"/>
        <v/>
      </c>
    </row>
    <row r="481" spans="1:87">
      <c r="A481" s="18"/>
      <c r="B481" s="15" t="str">
        <f>'Gene Table'!E480</f>
        <v>mmu-miR-3471</v>
      </c>
      <c r="C481" s="15" t="str">
        <f>'Gene Table'!B480</f>
        <v>D22</v>
      </c>
      <c r="D481" s="16" t="str">
        <f>IF(SUM('Test Sample Data'!D$3:D$98)&gt;10,IF(AND(ISNUMBER('Test Sample Data'!D480),'Test Sample Data'!D480&lt;$B$1,'Test Sample Data'!D480&gt;0),'Test Sample Data'!D480,$B$1),"")</f>
        <v/>
      </c>
      <c r="E481" s="17" t="str">
        <f>IF(SUM('Test Sample Data'!E$3:E$98)&gt;10,IF(AND(ISNUMBER('Test Sample Data'!E480),'Test Sample Data'!E480&lt;$B$1,'Test Sample Data'!E480&gt;0),'Test Sample Data'!E480,$B$1),"")</f>
        <v/>
      </c>
      <c r="F481" s="17" t="str">
        <f>IF(SUM('Test Sample Data'!F$3:F$98)&gt;10,IF(AND(ISNUMBER('Test Sample Data'!F480),'Test Sample Data'!F480&lt;$B$1,'Test Sample Data'!F480&gt;0),'Test Sample Data'!F480,$B$1),"")</f>
        <v/>
      </c>
      <c r="G481" s="17" t="str">
        <f>IF(SUM('Test Sample Data'!G$3:G$98)&gt;10,IF(AND(ISNUMBER('Test Sample Data'!G480),'Test Sample Data'!G480&lt;$B$1,'Test Sample Data'!G480&gt;0),'Test Sample Data'!G480,$B$1),"")</f>
        <v/>
      </c>
      <c r="H481" s="17" t="str">
        <f>IF(SUM('Test Sample Data'!H$3:H$98)&gt;10,IF(AND(ISNUMBER('Test Sample Data'!H480),'Test Sample Data'!H480&lt;$B$1,'Test Sample Data'!H480&gt;0),'Test Sample Data'!H480,$B$1),"")</f>
        <v/>
      </c>
      <c r="I481" s="17" t="str">
        <f>IF(SUM('Test Sample Data'!I$3:I$98)&gt;10,IF(AND(ISNUMBER('Test Sample Data'!I480),'Test Sample Data'!I480&lt;$B$1,'Test Sample Data'!I480&gt;0),'Test Sample Data'!I480,$B$1),"")</f>
        <v/>
      </c>
      <c r="J481" s="17" t="str">
        <f>IF(SUM('Test Sample Data'!J$3:J$98)&gt;10,IF(AND(ISNUMBER('Test Sample Data'!J480),'Test Sample Data'!J480&lt;$B$1,'Test Sample Data'!J480&gt;0),'Test Sample Data'!J480,$B$1),"")</f>
        <v/>
      </c>
      <c r="K481" s="17" t="str">
        <f>IF(SUM('Test Sample Data'!K$3:K$98)&gt;10,IF(AND(ISNUMBER('Test Sample Data'!K480),'Test Sample Data'!K480&lt;$B$1,'Test Sample Data'!K480&gt;0),'Test Sample Data'!K480,$B$1),"")</f>
        <v/>
      </c>
      <c r="L481" s="17" t="str">
        <f>IF(SUM('Test Sample Data'!L$3:L$98)&gt;10,IF(AND(ISNUMBER('Test Sample Data'!L480),'Test Sample Data'!L480&lt;$B$1,'Test Sample Data'!L480&gt;0),'Test Sample Data'!L480,$B$1),"")</f>
        <v/>
      </c>
      <c r="M481" s="17" t="str">
        <f>IF(SUM('Test Sample Data'!M$3:M$98)&gt;10,IF(AND(ISNUMBER('Test Sample Data'!M480),'Test Sample Data'!M480&lt;$B$1,'Test Sample Data'!M480&gt;0),'Test Sample Data'!M480,$B$1),"")</f>
        <v/>
      </c>
      <c r="N481" s="17" t="str">
        <f>'Gene Table'!E480</f>
        <v>mmu-miR-3471</v>
      </c>
      <c r="O481" s="17" t="str">
        <f>'Gene Table'!B480</f>
        <v>D22</v>
      </c>
      <c r="P481" s="17" t="str">
        <f>IF(SUM('Control Sample Data'!D$3:D$98)&gt;10,IF(AND(ISNUMBER('Control Sample Data'!D480),'Control Sample Data'!D480&lt;$B$1,'Control Sample Data'!D480&gt;0),'Control Sample Data'!D480,$B$1),"")</f>
        <v/>
      </c>
      <c r="Q481" s="17" t="str">
        <f>IF(SUM('Control Sample Data'!E$3:E$98)&gt;10,IF(AND(ISNUMBER('Control Sample Data'!E480),'Control Sample Data'!E480&lt;$B$1,'Control Sample Data'!E480&gt;0),'Control Sample Data'!E480,$B$1),"")</f>
        <v/>
      </c>
      <c r="R481" s="17" t="str">
        <f>IF(SUM('Control Sample Data'!F$3:F$98)&gt;10,IF(AND(ISNUMBER('Control Sample Data'!F480),'Control Sample Data'!F480&lt;$B$1,'Control Sample Data'!F480&gt;0),'Control Sample Data'!F480,$B$1),"")</f>
        <v/>
      </c>
      <c r="S481" s="17" t="str">
        <f>IF(SUM('Control Sample Data'!G$3:G$98)&gt;10,IF(AND(ISNUMBER('Control Sample Data'!G480),'Control Sample Data'!G480&lt;$B$1,'Control Sample Data'!G480&gt;0),'Control Sample Data'!G480,$B$1),"")</f>
        <v/>
      </c>
      <c r="T481" s="17" t="str">
        <f>IF(SUM('Control Sample Data'!H$3:H$98)&gt;10,IF(AND(ISNUMBER('Control Sample Data'!H480),'Control Sample Data'!H480&lt;$B$1,'Control Sample Data'!H480&gt;0),'Control Sample Data'!H480,$B$1),"")</f>
        <v/>
      </c>
      <c r="U481" s="17" t="str">
        <f>IF(SUM('Control Sample Data'!I$3:I$98)&gt;10,IF(AND(ISNUMBER('Control Sample Data'!I480),'Control Sample Data'!I480&lt;$B$1,'Control Sample Data'!I480&gt;0),'Control Sample Data'!I480,$B$1),"")</f>
        <v/>
      </c>
      <c r="V481" s="17" t="str">
        <f>IF(SUM('Control Sample Data'!J$3:J$98)&gt;10,IF(AND(ISNUMBER('Control Sample Data'!J480),'Control Sample Data'!J480&lt;$B$1,'Control Sample Data'!J480&gt;0),'Control Sample Data'!J480,$B$1),"")</f>
        <v/>
      </c>
      <c r="W481" s="17" t="str">
        <f>IF(SUM('Control Sample Data'!K$3:K$98)&gt;10,IF(AND(ISNUMBER('Control Sample Data'!K480),'Control Sample Data'!K480&lt;$B$1,'Control Sample Data'!K480&gt;0),'Control Sample Data'!K480,$B$1),"")</f>
        <v/>
      </c>
      <c r="X481" s="17" t="str">
        <f>IF(SUM('Control Sample Data'!L$3:L$98)&gt;10,IF(AND(ISNUMBER('Control Sample Data'!L480),'Control Sample Data'!L480&lt;$B$1,'Control Sample Data'!L480&gt;0),'Control Sample Data'!L480,$B$1),"")</f>
        <v/>
      </c>
      <c r="Y481" s="17" t="str">
        <f>IF(SUM('Control Sample Data'!M$3:M$98)&gt;10,IF(AND(ISNUMBER('Control Sample Data'!M480),'Control Sample Data'!M480&lt;$B$1,'Control Sample Data'!M480&gt;0),'Control Sample Data'!M480,$B$1),"")</f>
        <v/>
      </c>
      <c r="AT481" s="36" t="str">
        <f t="shared" si="325"/>
        <v/>
      </c>
      <c r="AU481" s="36" t="str">
        <f t="shared" si="326"/>
        <v/>
      </c>
      <c r="AV481" s="36" t="str">
        <f t="shared" si="327"/>
        <v/>
      </c>
      <c r="AW481" s="36" t="str">
        <f t="shared" si="328"/>
        <v/>
      </c>
      <c r="AX481" s="36" t="str">
        <f t="shared" si="329"/>
        <v/>
      </c>
      <c r="AY481" s="36" t="str">
        <f t="shared" si="330"/>
        <v/>
      </c>
      <c r="AZ481" s="36" t="str">
        <f t="shared" si="331"/>
        <v/>
      </c>
      <c r="BA481" s="36" t="str">
        <f t="shared" si="332"/>
        <v/>
      </c>
      <c r="BB481" s="36" t="str">
        <f t="shared" si="333"/>
        <v/>
      </c>
      <c r="BC481" s="36" t="str">
        <f t="shared" si="334"/>
        <v/>
      </c>
      <c r="BD481" s="36" t="str">
        <f t="shared" si="335"/>
        <v/>
      </c>
      <c r="BE481" s="36" t="str">
        <f t="shared" si="336"/>
        <v/>
      </c>
      <c r="BF481" s="36" t="str">
        <f t="shared" si="337"/>
        <v/>
      </c>
      <c r="BG481" s="36" t="str">
        <f t="shared" si="338"/>
        <v/>
      </c>
      <c r="BH481" s="36" t="str">
        <f t="shared" si="339"/>
        <v/>
      </c>
      <c r="BI481" s="36" t="str">
        <f t="shared" si="340"/>
        <v/>
      </c>
      <c r="BJ481" s="36" t="str">
        <f t="shared" si="341"/>
        <v/>
      </c>
      <c r="BK481" s="36" t="str">
        <f t="shared" si="342"/>
        <v/>
      </c>
      <c r="BL481" s="36" t="str">
        <f t="shared" si="343"/>
        <v/>
      </c>
      <c r="BM481" s="36" t="str">
        <f t="shared" si="344"/>
        <v/>
      </c>
      <c r="BN481" s="38" t="e">
        <f t="shared" si="303"/>
        <v>#DIV/0!</v>
      </c>
      <c r="BO481" s="38" t="e">
        <f t="shared" si="304"/>
        <v>#DIV/0!</v>
      </c>
      <c r="BP481" s="39" t="str">
        <f t="shared" si="305"/>
        <v/>
      </c>
      <c r="BQ481" s="39" t="str">
        <f t="shared" si="306"/>
        <v/>
      </c>
      <c r="BR481" s="39" t="str">
        <f t="shared" si="307"/>
        <v/>
      </c>
      <c r="BS481" s="39" t="str">
        <f t="shared" si="308"/>
        <v/>
      </c>
      <c r="BT481" s="39" t="str">
        <f t="shared" si="309"/>
        <v/>
      </c>
      <c r="BU481" s="39" t="str">
        <f t="shared" si="310"/>
        <v/>
      </c>
      <c r="BV481" s="39" t="str">
        <f t="shared" si="311"/>
        <v/>
      </c>
      <c r="BW481" s="39" t="str">
        <f t="shared" si="312"/>
        <v/>
      </c>
      <c r="BX481" s="39" t="str">
        <f t="shared" si="313"/>
        <v/>
      </c>
      <c r="BY481" s="39" t="str">
        <f t="shared" si="314"/>
        <v/>
      </c>
      <c r="BZ481" s="39" t="str">
        <f t="shared" si="315"/>
        <v/>
      </c>
      <c r="CA481" s="39" t="str">
        <f t="shared" si="316"/>
        <v/>
      </c>
      <c r="CB481" s="39" t="str">
        <f t="shared" si="317"/>
        <v/>
      </c>
      <c r="CC481" s="39" t="str">
        <f t="shared" si="318"/>
        <v/>
      </c>
      <c r="CD481" s="39" t="str">
        <f t="shared" si="319"/>
        <v/>
      </c>
      <c r="CE481" s="39" t="str">
        <f t="shared" si="320"/>
        <v/>
      </c>
      <c r="CF481" s="39" t="str">
        <f t="shared" si="321"/>
        <v/>
      </c>
      <c r="CG481" s="39" t="str">
        <f t="shared" si="322"/>
        <v/>
      </c>
      <c r="CH481" s="39" t="str">
        <f t="shared" si="323"/>
        <v/>
      </c>
      <c r="CI481" s="39" t="str">
        <f t="shared" si="324"/>
        <v/>
      </c>
    </row>
    <row r="482" spans="1:87">
      <c r="A482" s="18"/>
      <c r="B482" s="15" t="str">
        <f>'Gene Table'!E481</f>
        <v>mmu-miR-200b-5p</v>
      </c>
      <c r="C482" s="15" t="str">
        <f>'Gene Table'!B481</f>
        <v>D23</v>
      </c>
      <c r="D482" s="16" t="str">
        <f>IF(SUM('Test Sample Data'!D$3:D$98)&gt;10,IF(AND(ISNUMBER('Test Sample Data'!D481),'Test Sample Data'!D481&lt;$B$1,'Test Sample Data'!D481&gt;0),'Test Sample Data'!D481,$B$1),"")</f>
        <v/>
      </c>
      <c r="E482" s="17" t="str">
        <f>IF(SUM('Test Sample Data'!E$3:E$98)&gt;10,IF(AND(ISNUMBER('Test Sample Data'!E481),'Test Sample Data'!E481&lt;$B$1,'Test Sample Data'!E481&gt;0),'Test Sample Data'!E481,$B$1),"")</f>
        <v/>
      </c>
      <c r="F482" s="17" t="str">
        <f>IF(SUM('Test Sample Data'!F$3:F$98)&gt;10,IF(AND(ISNUMBER('Test Sample Data'!F481),'Test Sample Data'!F481&lt;$B$1,'Test Sample Data'!F481&gt;0),'Test Sample Data'!F481,$B$1),"")</f>
        <v/>
      </c>
      <c r="G482" s="17" t="str">
        <f>IF(SUM('Test Sample Data'!G$3:G$98)&gt;10,IF(AND(ISNUMBER('Test Sample Data'!G481),'Test Sample Data'!G481&lt;$B$1,'Test Sample Data'!G481&gt;0),'Test Sample Data'!G481,$B$1),"")</f>
        <v/>
      </c>
      <c r="H482" s="17" t="str">
        <f>IF(SUM('Test Sample Data'!H$3:H$98)&gt;10,IF(AND(ISNUMBER('Test Sample Data'!H481),'Test Sample Data'!H481&lt;$B$1,'Test Sample Data'!H481&gt;0),'Test Sample Data'!H481,$B$1),"")</f>
        <v/>
      </c>
      <c r="I482" s="17" t="str">
        <f>IF(SUM('Test Sample Data'!I$3:I$98)&gt;10,IF(AND(ISNUMBER('Test Sample Data'!I481),'Test Sample Data'!I481&lt;$B$1,'Test Sample Data'!I481&gt;0),'Test Sample Data'!I481,$B$1),"")</f>
        <v/>
      </c>
      <c r="J482" s="17" t="str">
        <f>IF(SUM('Test Sample Data'!J$3:J$98)&gt;10,IF(AND(ISNUMBER('Test Sample Data'!J481),'Test Sample Data'!J481&lt;$B$1,'Test Sample Data'!J481&gt;0),'Test Sample Data'!J481,$B$1),"")</f>
        <v/>
      </c>
      <c r="K482" s="17" t="str">
        <f>IF(SUM('Test Sample Data'!K$3:K$98)&gt;10,IF(AND(ISNUMBER('Test Sample Data'!K481),'Test Sample Data'!K481&lt;$B$1,'Test Sample Data'!K481&gt;0),'Test Sample Data'!K481,$B$1),"")</f>
        <v/>
      </c>
      <c r="L482" s="17" t="str">
        <f>IF(SUM('Test Sample Data'!L$3:L$98)&gt;10,IF(AND(ISNUMBER('Test Sample Data'!L481),'Test Sample Data'!L481&lt;$B$1,'Test Sample Data'!L481&gt;0),'Test Sample Data'!L481,$B$1),"")</f>
        <v/>
      </c>
      <c r="M482" s="17" t="str">
        <f>IF(SUM('Test Sample Data'!M$3:M$98)&gt;10,IF(AND(ISNUMBER('Test Sample Data'!M481),'Test Sample Data'!M481&lt;$B$1,'Test Sample Data'!M481&gt;0),'Test Sample Data'!M481,$B$1),"")</f>
        <v/>
      </c>
      <c r="N482" s="17" t="str">
        <f>'Gene Table'!E481</f>
        <v>mmu-miR-200b-5p</v>
      </c>
      <c r="O482" s="17" t="str">
        <f>'Gene Table'!B481</f>
        <v>D23</v>
      </c>
      <c r="P482" s="17" t="str">
        <f>IF(SUM('Control Sample Data'!D$3:D$98)&gt;10,IF(AND(ISNUMBER('Control Sample Data'!D481),'Control Sample Data'!D481&lt;$B$1,'Control Sample Data'!D481&gt;0),'Control Sample Data'!D481,$B$1),"")</f>
        <v/>
      </c>
      <c r="Q482" s="17" t="str">
        <f>IF(SUM('Control Sample Data'!E$3:E$98)&gt;10,IF(AND(ISNUMBER('Control Sample Data'!E481),'Control Sample Data'!E481&lt;$B$1,'Control Sample Data'!E481&gt;0),'Control Sample Data'!E481,$B$1),"")</f>
        <v/>
      </c>
      <c r="R482" s="17" t="str">
        <f>IF(SUM('Control Sample Data'!F$3:F$98)&gt;10,IF(AND(ISNUMBER('Control Sample Data'!F481),'Control Sample Data'!F481&lt;$B$1,'Control Sample Data'!F481&gt;0),'Control Sample Data'!F481,$B$1),"")</f>
        <v/>
      </c>
      <c r="S482" s="17" t="str">
        <f>IF(SUM('Control Sample Data'!G$3:G$98)&gt;10,IF(AND(ISNUMBER('Control Sample Data'!G481),'Control Sample Data'!G481&lt;$B$1,'Control Sample Data'!G481&gt;0),'Control Sample Data'!G481,$B$1),"")</f>
        <v/>
      </c>
      <c r="T482" s="17" t="str">
        <f>IF(SUM('Control Sample Data'!H$3:H$98)&gt;10,IF(AND(ISNUMBER('Control Sample Data'!H481),'Control Sample Data'!H481&lt;$B$1,'Control Sample Data'!H481&gt;0),'Control Sample Data'!H481,$B$1),"")</f>
        <v/>
      </c>
      <c r="U482" s="17" t="str">
        <f>IF(SUM('Control Sample Data'!I$3:I$98)&gt;10,IF(AND(ISNUMBER('Control Sample Data'!I481),'Control Sample Data'!I481&lt;$B$1,'Control Sample Data'!I481&gt;0),'Control Sample Data'!I481,$B$1),"")</f>
        <v/>
      </c>
      <c r="V482" s="17" t="str">
        <f>IF(SUM('Control Sample Data'!J$3:J$98)&gt;10,IF(AND(ISNUMBER('Control Sample Data'!J481),'Control Sample Data'!J481&lt;$B$1,'Control Sample Data'!J481&gt;0),'Control Sample Data'!J481,$B$1),"")</f>
        <v/>
      </c>
      <c r="W482" s="17" t="str">
        <f>IF(SUM('Control Sample Data'!K$3:K$98)&gt;10,IF(AND(ISNUMBER('Control Sample Data'!K481),'Control Sample Data'!K481&lt;$B$1,'Control Sample Data'!K481&gt;0),'Control Sample Data'!K481,$B$1),"")</f>
        <v/>
      </c>
      <c r="X482" s="17" t="str">
        <f>IF(SUM('Control Sample Data'!L$3:L$98)&gt;10,IF(AND(ISNUMBER('Control Sample Data'!L481),'Control Sample Data'!L481&lt;$B$1,'Control Sample Data'!L481&gt;0),'Control Sample Data'!L481,$B$1),"")</f>
        <v/>
      </c>
      <c r="Y482" s="17" t="str">
        <f>IF(SUM('Control Sample Data'!M$3:M$98)&gt;10,IF(AND(ISNUMBER('Control Sample Data'!M481),'Control Sample Data'!M481&lt;$B$1,'Control Sample Data'!M481&gt;0),'Control Sample Data'!M481,$B$1),"")</f>
        <v/>
      </c>
      <c r="AT482" s="36" t="str">
        <f t="shared" si="325"/>
        <v/>
      </c>
      <c r="AU482" s="36" t="str">
        <f t="shared" si="326"/>
        <v/>
      </c>
      <c r="AV482" s="36" t="str">
        <f t="shared" si="327"/>
        <v/>
      </c>
      <c r="AW482" s="36" t="str">
        <f t="shared" si="328"/>
        <v/>
      </c>
      <c r="AX482" s="36" t="str">
        <f t="shared" si="329"/>
        <v/>
      </c>
      <c r="AY482" s="36" t="str">
        <f t="shared" si="330"/>
        <v/>
      </c>
      <c r="AZ482" s="36" t="str">
        <f t="shared" si="331"/>
        <v/>
      </c>
      <c r="BA482" s="36" t="str">
        <f t="shared" si="332"/>
        <v/>
      </c>
      <c r="BB482" s="36" t="str">
        <f t="shared" si="333"/>
        <v/>
      </c>
      <c r="BC482" s="36" t="str">
        <f t="shared" si="334"/>
        <v/>
      </c>
      <c r="BD482" s="36" t="str">
        <f t="shared" si="335"/>
        <v/>
      </c>
      <c r="BE482" s="36" t="str">
        <f t="shared" si="336"/>
        <v/>
      </c>
      <c r="BF482" s="36" t="str">
        <f t="shared" si="337"/>
        <v/>
      </c>
      <c r="BG482" s="36" t="str">
        <f t="shared" si="338"/>
        <v/>
      </c>
      <c r="BH482" s="36" t="str">
        <f t="shared" si="339"/>
        <v/>
      </c>
      <c r="BI482" s="36" t="str">
        <f t="shared" si="340"/>
        <v/>
      </c>
      <c r="BJ482" s="36" t="str">
        <f t="shared" si="341"/>
        <v/>
      </c>
      <c r="BK482" s="36" t="str">
        <f t="shared" si="342"/>
        <v/>
      </c>
      <c r="BL482" s="36" t="str">
        <f t="shared" si="343"/>
        <v/>
      </c>
      <c r="BM482" s="36" t="str">
        <f t="shared" si="344"/>
        <v/>
      </c>
      <c r="BN482" s="38" t="e">
        <f t="shared" si="303"/>
        <v>#DIV/0!</v>
      </c>
      <c r="BO482" s="38" t="e">
        <f t="shared" si="304"/>
        <v>#DIV/0!</v>
      </c>
      <c r="BP482" s="39" t="str">
        <f t="shared" si="305"/>
        <v/>
      </c>
      <c r="BQ482" s="39" t="str">
        <f t="shared" si="306"/>
        <v/>
      </c>
      <c r="BR482" s="39" t="str">
        <f t="shared" si="307"/>
        <v/>
      </c>
      <c r="BS482" s="39" t="str">
        <f t="shared" si="308"/>
        <v/>
      </c>
      <c r="BT482" s="39" t="str">
        <f t="shared" si="309"/>
        <v/>
      </c>
      <c r="BU482" s="39" t="str">
        <f t="shared" si="310"/>
        <v/>
      </c>
      <c r="BV482" s="39" t="str">
        <f t="shared" si="311"/>
        <v/>
      </c>
      <c r="BW482" s="39" t="str">
        <f t="shared" si="312"/>
        <v/>
      </c>
      <c r="BX482" s="39" t="str">
        <f t="shared" si="313"/>
        <v/>
      </c>
      <c r="BY482" s="39" t="str">
        <f t="shared" si="314"/>
        <v/>
      </c>
      <c r="BZ482" s="39" t="str">
        <f t="shared" si="315"/>
        <v/>
      </c>
      <c r="CA482" s="39" t="str">
        <f t="shared" si="316"/>
        <v/>
      </c>
      <c r="CB482" s="39" t="str">
        <f t="shared" si="317"/>
        <v/>
      </c>
      <c r="CC482" s="39" t="str">
        <f t="shared" si="318"/>
        <v/>
      </c>
      <c r="CD482" s="39" t="str">
        <f t="shared" si="319"/>
        <v/>
      </c>
      <c r="CE482" s="39" t="str">
        <f t="shared" si="320"/>
        <v/>
      </c>
      <c r="CF482" s="39" t="str">
        <f t="shared" si="321"/>
        <v/>
      </c>
      <c r="CG482" s="39" t="str">
        <f t="shared" si="322"/>
        <v/>
      </c>
      <c r="CH482" s="39" t="str">
        <f t="shared" si="323"/>
        <v/>
      </c>
      <c r="CI482" s="39" t="str">
        <f t="shared" si="324"/>
        <v/>
      </c>
    </row>
    <row r="483" spans="1:87">
      <c r="A483" s="18"/>
      <c r="B483" s="15" t="str">
        <f>'Gene Table'!E482</f>
        <v>mmu-miR-3472</v>
      </c>
      <c r="C483" s="15" t="str">
        <f>'Gene Table'!B482</f>
        <v>D24</v>
      </c>
      <c r="D483" s="16" t="str">
        <f>IF(SUM('Test Sample Data'!D$3:D$98)&gt;10,IF(AND(ISNUMBER('Test Sample Data'!D482),'Test Sample Data'!D482&lt;$B$1,'Test Sample Data'!D482&gt;0),'Test Sample Data'!D482,$B$1),"")</f>
        <v/>
      </c>
      <c r="E483" s="17" t="str">
        <f>IF(SUM('Test Sample Data'!E$3:E$98)&gt;10,IF(AND(ISNUMBER('Test Sample Data'!E482),'Test Sample Data'!E482&lt;$B$1,'Test Sample Data'!E482&gt;0),'Test Sample Data'!E482,$B$1),"")</f>
        <v/>
      </c>
      <c r="F483" s="17" t="str">
        <f>IF(SUM('Test Sample Data'!F$3:F$98)&gt;10,IF(AND(ISNUMBER('Test Sample Data'!F482),'Test Sample Data'!F482&lt;$B$1,'Test Sample Data'!F482&gt;0),'Test Sample Data'!F482,$B$1),"")</f>
        <v/>
      </c>
      <c r="G483" s="17" t="str">
        <f>IF(SUM('Test Sample Data'!G$3:G$98)&gt;10,IF(AND(ISNUMBER('Test Sample Data'!G482),'Test Sample Data'!G482&lt;$B$1,'Test Sample Data'!G482&gt;0),'Test Sample Data'!G482,$B$1),"")</f>
        <v/>
      </c>
      <c r="H483" s="17" t="str">
        <f>IF(SUM('Test Sample Data'!H$3:H$98)&gt;10,IF(AND(ISNUMBER('Test Sample Data'!H482),'Test Sample Data'!H482&lt;$B$1,'Test Sample Data'!H482&gt;0),'Test Sample Data'!H482,$B$1),"")</f>
        <v/>
      </c>
      <c r="I483" s="17" t="str">
        <f>IF(SUM('Test Sample Data'!I$3:I$98)&gt;10,IF(AND(ISNUMBER('Test Sample Data'!I482),'Test Sample Data'!I482&lt;$B$1,'Test Sample Data'!I482&gt;0),'Test Sample Data'!I482,$B$1),"")</f>
        <v/>
      </c>
      <c r="J483" s="17" t="str">
        <f>IF(SUM('Test Sample Data'!J$3:J$98)&gt;10,IF(AND(ISNUMBER('Test Sample Data'!J482),'Test Sample Data'!J482&lt;$B$1,'Test Sample Data'!J482&gt;0),'Test Sample Data'!J482,$B$1),"")</f>
        <v/>
      </c>
      <c r="K483" s="17" t="str">
        <f>IF(SUM('Test Sample Data'!K$3:K$98)&gt;10,IF(AND(ISNUMBER('Test Sample Data'!K482),'Test Sample Data'!K482&lt;$B$1,'Test Sample Data'!K482&gt;0),'Test Sample Data'!K482,$B$1),"")</f>
        <v/>
      </c>
      <c r="L483" s="17" t="str">
        <f>IF(SUM('Test Sample Data'!L$3:L$98)&gt;10,IF(AND(ISNUMBER('Test Sample Data'!L482),'Test Sample Data'!L482&lt;$B$1,'Test Sample Data'!L482&gt;0),'Test Sample Data'!L482,$B$1),"")</f>
        <v/>
      </c>
      <c r="M483" s="17" t="str">
        <f>IF(SUM('Test Sample Data'!M$3:M$98)&gt;10,IF(AND(ISNUMBER('Test Sample Data'!M482),'Test Sample Data'!M482&lt;$B$1,'Test Sample Data'!M482&gt;0),'Test Sample Data'!M482,$B$1),"")</f>
        <v/>
      </c>
      <c r="N483" s="17" t="str">
        <f>'Gene Table'!E482</f>
        <v>mmu-miR-3472</v>
      </c>
      <c r="O483" s="17" t="str">
        <f>'Gene Table'!B482</f>
        <v>D24</v>
      </c>
      <c r="P483" s="17" t="str">
        <f>IF(SUM('Control Sample Data'!D$3:D$98)&gt;10,IF(AND(ISNUMBER('Control Sample Data'!D482),'Control Sample Data'!D482&lt;$B$1,'Control Sample Data'!D482&gt;0),'Control Sample Data'!D482,$B$1),"")</f>
        <v/>
      </c>
      <c r="Q483" s="17" t="str">
        <f>IF(SUM('Control Sample Data'!E$3:E$98)&gt;10,IF(AND(ISNUMBER('Control Sample Data'!E482),'Control Sample Data'!E482&lt;$B$1,'Control Sample Data'!E482&gt;0),'Control Sample Data'!E482,$B$1),"")</f>
        <v/>
      </c>
      <c r="R483" s="17" t="str">
        <f>IF(SUM('Control Sample Data'!F$3:F$98)&gt;10,IF(AND(ISNUMBER('Control Sample Data'!F482),'Control Sample Data'!F482&lt;$B$1,'Control Sample Data'!F482&gt;0),'Control Sample Data'!F482,$B$1),"")</f>
        <v/>
      </c>
      <c r="S483" s="17" t="str">
        <f>IF(SUM('Control Sample Data'!G$3:G$98)&gt;10,IF(AND(ISNUMBER('Control Sample Data'!G482),'Control Sample Data'!G482&lt;$B$1,'Control Sample Data'!G482&gt;0),'Control Sample Data'!G482,$B$1),"")</f>
        <v/>
      </c>
      <c r="T483" s="17" t="str">
        <f>IF(SUM('Control Sample Data'!H$3:H$98)&gt;10,IF(AND(ISNUMBER('Control Sample Data'!H482),'Control Sample Data'!H482&lt;$B$1,'Control Sample Data'!H482&gt;0),'Control Sample Data'!H482,$B$1),"")</f>
        <v/>
      </c>
      <c r="U483" s="17" t="str">
        <f>IF(SUM('Control Sample Data'!I$3:I$98)&gt;10,IF(AND(ISNUMBER('Control Sample Data'!I482),'Control Sample Data'!I482&lt;$B$1,'Control Sample Data'!I482&gt;0),'Control Sample Data'!I482,$B$1),"")</f>
        <v/>
      </c>
      <c r="V483" s="17" t="str">
        <f>IF(SUM('Control Sample Data'!J$3:J$98)&gt;10,IF(AND(ISNUMBER('Control Sample Data'!J482),'Control Sample Data'!J482&lt;$B$1,'Control Sample Data'!J482&gt;0),'Control Sample Data'!J482,$B$1),"")</f>
        <v/>
      </c>
      <c r="W483" s="17" t="str">
        <f>IF(SUM('Control Sample Data'!K$3:K$98)&gt;10,IF(AND(ISNUMBER('Control Sample Data'!K482),'Control Sample Data'!K482&lt;$B$1,'Control Sample Data'!K482&gt;0),'Control Sample Data'!K482,$B$1),"")</f>
        <v/>
      </c>
      <c r="X483" s="17" t="str">
        <f>IF(SUM('Control Sample Data'!L$3:L$98)&gt;10,IF(AND(ISNUMBER('Control Sample Data'!L482),'Control Sample Data'!L482&lt;$B$1,'Control Sample Data'!L482&gt;0),'Control Sample Data'!L482,$B$1),"")</f>
        <v/>
      </c>
      <c r="Y483" s="17" t="str">
        <f>IF(SUM('Control Sample Data'!M$3:M$98)&gt;10,IF(AND(ISNUMBER('Control Sample Data'!M482),'Control Sample Data'!M482&lt;$B$1,'Control Sample Data'!M482&gt;0),'Control Sample Data'!M482,$B$1),"")</f>
        <v/>
      </c>
      <c r="AT483" s="36" t="str">
        <f t="shared" si="325"/>
        <v/>
      </c>
      <c r="AU483" s="36" t="str">
        <f t="shared" si="326"/>
        <v/>
      </c>
      <c r="AV483" s="36" t="str">
        <f t="shared" si="327"/>
        <v/>
      </c>
      <c r="AW483" s="36" t="str">
        <f t="shared" si="328"/>
        <v/>
      </c>
      <c r="AX483" s="36" t="str">
        <f t="shared" si="329"/>
        <v/>
      </c>
      <c r="AY483" s="36" t="str">
        <f t="shared" si="330"/>
        <v/>
      </c>
      <c r="AZ483" s="36" t="str">
        <f t="shared" si="331"/>
        <v/>
      </c>
      <c r="BA483" s="36" t="str">
        <f t="shared" si="332"/>
        <v/>
      </c>
      <c r="BB483" s="36" t="str">
        <f t="shared" si="333"/>
        <v/>
      </c>
      <c r="BC483" s="36" t="str">
        <f t="shared" si="334"/>
        <v/>
      </c>
      <c r="BD483" s="36" t="str">
        <f t="shared" si="335"/>
        <v/>
      </c>
      <c r="BE483" s="36" t="str">
        <f t="shared" si="336"/>
        <v/>
      </c>
      <c r="BF483" s="36" t="str">
        <f t="shared" si="337"/>
        <v/>
      </c>
      <c r="BG483" s="36" t="str">
        <f t="shared" si="338"/>
        <v/>
      </c>
      <c r="BH483" s="36" t="str">
        <f t="shared" si="339"/>
        <v/>
      </c>
      <c r="BI483" s="36" t="str">
        <f t="shared" si="340"/>
        <v/>
      </c>
      <c r="BJ483" s="36" t="str">
        <f t="shared" si="341"/>
        <v/>
      </c>
      <c r="BK483" s="36" t="str">
        <f t="shared" si="342"/>
        <v/>
      </c>
      <c r="BL483" s="36" t="str">
        <f t="shared" si="343"/>
        <v/>
      </c>
      <c r="BM483" s="36" t="str">
        <f t="shared" si="344"/>
        <v/>
      </c>
      <c r="BN483" s="38" t="e">
        <f t="shared" si="303"/>
        <v>#DIV/0!</v>
      </c>
      <c r="BO483" s="38" t="e">
        <f t="shared" si="304"/>
        <v>#DIV/0!</v>
      </c>
      <c r="BP483" s="39" t="str">
        <f t="shared" si="305"/>
        <v/>
      </c>
      <c r="BQ483" s="39" t="str">
        <f t="shared" si="306"/>
        <v/>
      </c>
      <c r="BR483" s="39" t="str">
        <f t="shared" si="307"/>
        <v/>
      </c>
      <c r="BS483" s="39" t="str">
        <f t="shared" si="308"/>
        <v/>
      </c>
      <c r="BT483" s="39" t="str">
        <f t="shared" si="309"/>
        <v/>
      </c>
      <c r="BU483" s="39" t="str">
        <f t="shared" si="310"/>
        <v/>
      </c>
      <c r="BV483" s="39" t="str">
        <f t="shared" si="311"/>
        <v/>
      </c>
      <c r="BW483" s="39" t="str">
        <f t="shared" si="312"/>
        <v/>
      </c>
      <c r="BX483" s="39" t="str">
        <f t="shared" si="313"/>
        <v/>
      </c>
      <c r="BY483" s="39" t="str">
        <f t="shared" si="314"/>
        <v/>
      </c>
      <c r="BZ483" s="39" t="str">
        <f t="shared" si="315"/>
        <v/>
      </c>
      <c r="CA483" s="39" t="str">
        <f t="shared" si="316"/>
        <v/>
      </c>
      <c r="CB483" s="39" t="str">
        <f t="shared" si="317"/>
        <v/>
      </c>
      <c r="CC483" s="39" t="str">
        <f t="shared" si="318"/>
        <v/>
      </c>
      <c r="CD483" s="39" t="str">
        <f t="shared" si="319"/>
        <v/>
      </c>
      <c r="CE483" s="39" t="str">
        <f t="shared" si="320"/>
        <v/>
      </c>
      <c r="CF483" s="39" t="str">
        <f t="shared" si="321"/>
        <v/>
      </c>
      <c r="CG483" s="39" t="str">
        <f t="shared" si="322"/>
        <v/>
      </c>
      <c r="CH483" s="39" t="str">
        <f t="shared" si="323"/>
        <v/>
      </c>
      <c r="CI483" s="39" t="str">
        <f t="shared" si="324"/>
        <v/>
      </c>
    </row>
    <row r="484" spans="1:87">
      <c r="A484" s="18"/>
      <c r="B484" s="15" t="str">
        <f>'Gene Table'!E483</f>
        <v>mmu-miR-1983</v>
      </c>
      <c r="C484" s="15" t="str">
        <f>'Gene Table'!B483</f>
        <v>E01</v>
      </c>
      <c r="D484" s="16" t="str">
        <f>IF(SUM('Test Sample Data'!D$3:D$98)&gt;10,IF(AND(ISNUMBER('Test Sample Data'!D483),'Test Sample Data'!D483&lt;$B$1,'Test Sample Data'!D483&gt;0),'Test Sample Data'!D483,$B$1),"")</f>
        <v/>
      </c>
      <c r="E484" s="17" t="str">
        <f>IF(SUM('Test Sample Data'!E$3:E$98)&gt;10,IF(AND(ISNUMBER('Test Sample Data'!E483),'Test Sample Data'!E483&lt;$B$1,'Test Sample Data'!E483&gt;0),'Test Sample Data'!E483,$B$1),"")</f>
        <v/>
      </c>
      <c r="F484" s="17" t="str">
        <f>IF(SUM('Test Sample Data'!F$3:F$98)&gt;10,IF(AND(ISNUMBER('Test Sample Data'!F483),'Test Sample Data'!F483&lt;$B$1,'Test Sample Data'!F483&gt;0),'Test Sample Data'!F483,$B$1),"")</f>
        <v/>
      </c>
      <c r="G484" s="17" t="str">
        <f>IF(SUM('Test Sample Data'!G$3:G$98)&gt;10,IF(AND(ISNUMBER('Test Sample Data'!G483),'Test Sample Data'!G483&lt;$B$1,'Test Sample Data'!G483&gt;0),'Test Sample Data'!G483,$B$1),"")</f>
        <v/>
      </c>
      <c r="H484" s="17" t="str">
        <f>IF(SUM('Test Sample Data'!H$3:H$98)&gt;10,IF(AND(ISNUMBER('Test Sample Data'!H483),'Test Sample Data'!H483&lt;$B$1,'Test Sample Data'!H483&gt;0),'Test Sample Data'!H483,$B$1),"")</f>
        <v/>
      </c>
      <c r="I484" s="17" t="str">
        <f>IF(SUM('Test Sample Data'!I$3:I$98)&gt;10,IF(AND(ISNUMBER('Test Sample Data'!I483),'Test Sample Data'!I483&lt;$B$1,'Test Sample Data'!I483&gt;0),'Test Sample Data'!I483,$B$1),"")</f>
        <v/>
      </c>
      <c r="J484" s="17" t="str">
        <f>IF(SUM('Test Sample Data'!J$3:J$98)&gt;10,IF(AND(ISNUMBER('Test Sample Data'!J483),'Test Sample Data'!J483&lt;$B$1,'Test Sample Data'!J483&gt;0),'Test Sample Data'!J483,$B$1),"")</f>
        <v/>
      </c>
      <c r="K484" s="17" t="str">
        <f>IF(SUM('Test Sample Data'!K$3:K$98)&gt;10,IF(AND(ISNUMBER('Test Sample Data'!K483),'Test Sample Data'!K483&lt;$B$1,'Test Sample Data'!K483&gt;0),'Test Sample Data'!K483,$B$1),"")</f>
        <v/>
      </c>
      <c r="L484" s="17" t="str">
        <f>IF(SUM('Test Sample Data'!L$3:L$98)&gt;10,IF(AND(ISNUMBER('Test Sample Data'!L483),'Test Sample Data'!L483&lt;$B$1,'Test Sample Data'!L483&gt;0),'Test Sample Data'!L483,$B$1),"")</f>
        <v/>
      </c>
      <c r="M484" s="17" t="str">
        <f>IF(SUM('Test Sample Data'!M$3:M$98)&gt;10,IF(AND(ISNUMBER('Test Sample Data'!M483),'Test Sample Data'!M483&lt;$B$1,'Test Sample Data'!M483&gt;0),'Test Sample Data'!M483,$B$1),"")</f>
        <v/>
      </c>
      <c r="N484" s="17" t="str">
        <f>'Gene Table'!E483</f>
        <v>mmu-miR-1983</v>
      </c>
      <c r="O484" s="17" t="str">
        <f>'Gene Table'!B483</f>
        <v>E01</v>
      </c>
      <c r="P484" s="17" t="str">
        <f>IF(SUM('Control Sample Data'!D$3:D$98)&gt;10,IF(AND(ISNUMBER('Control Sample Data'!D483),'Control Sample Data'!D483&lt;$B$1,'Control Sample Data'!D483&gt;0),'Control Sample Data'!D483,$B$1),"")</f>
        <v/>
      </c>
      <c r="Q484" s="17" t="str">
        <f>IF(SUM('Control Sample Data'!E$3:E$98)&gt;10,IF(AND(ISNUMBER('Control Sample Data'!E483),'Control Sample Data'!E483&lt;$B$1,'Control Sample Data'!E483&gt;0),'Control Sample Data'!E483,$B$1),"")</f>
        <v/>
      </c>
      <c r="R484" s="17" t="str">
        <f>IF(SUM('Control Sample Data'!F$3:F$98)&gt;10,IF(AND(ISNUMBER('Control Sample Data'!F483),'Control Sample Data'!F483&lt;$B$1,'Control Sample Data'!F483&gt;0),'Control Sample Data'!F483,$B$1),"")</f>
        <v/>
      </c>
      <c r="S484" s="17" t="str">
        <f>IF(SUM('Control Sample Data'!G$3:G$98)&gt;10,IF(AND(ISNUMBER('Control Sample Data'!G483),'Control Sample Data'!G483&lt;$B$1,'Control Sample Data'!G483&gt;0),'Control Sample Data'!G483,$B$1),"")</f>
        <v/>
      </c>
      <c r="T484" s="17" t="str">
        <f>IF(SUM('Control Sample Data'!H$3:H$98)&gt;10,IF(AND(ISNUMBER('Control Sample Data'!H483),'Control Sample Data'!H483&lt;$B$1,'Control Sample Data'!H483&gt;0),'Control Sample Data'!H483,$B$1),"")</f>
        <v/>
      </c>
      <c r="U484" s="17" t="str">
        <f>IF(SUM('Control Sample Data'!I$3:I$98)&gt;10,IF(AND(ISNUMBER('Control Sample Data'!I483),'Control Sample Data'!I483&lt;$B$1,'Control Sample Data'!I483&gt;0),'Control Sample Data'!I483,$B$1),"")</f>
        <v/>
      </c>
      <c r="V484" s="17" t="str">
        <f>IF(SUM('Control Sample Data'!J$3:J$98)&gt;10,IF(AND(ISNUMBER('Control Sample Data'!J483),'Control Sample Data'!J483&lt;$B$1,'Control Sample Data'!J483&gt;0),'Control Sample Data'!J483,$B$1),"")</f>
        <v/>
      </c>
      <c r="W484" s="17" t="str">
        <f>IF(SUM('Control Sample Data'!K$3:K$98)&gt;10,IF(AND(ISNUMBER('Control Sample Data'!K483),'Control Sample Data'!K483&lt;$B$1,'Control Sample Data'!K483&gt;0),'Control Sample Data'!K483,$B$1),"")</f>
        <v/>
      </c>
      <c r="X484" s="17" t="str">
        <f>IF(SUM('Control Sample Data'!L$3:L$98)&gt;10,IF(AND(ISNUMBER('Control Sample Data'!L483),'Control Sample Data'!L483&lt;$B$1,'Control Sample Data'!L483&gt;0),'Control Sample Data'!L483,$B$1),"")</f>
        <v/>
      </c>
      <c r="Y484" s="17" t="str">
        <f>IF(SUM('Control Sample Data'!M$3:M$98)&gt;10,IF(AND(ISNUMBER('Control Sample Data'!M483),'Control Sample Data'!M483&lt;$B$1,'Control Sample Data'!M483&gt;0),'Control Sample Data'!M483,$B$1),"")</f>
        <v/>
      </c>
      <c r="AT484" s="36" t="str">
        <f t="shared" si="325"/>
        <v/>
      </c>
      <c r="AU484" s="36" t="str">
        <f t="shared" si="326"/>
        <v/>
      </c>
      <c r="AV484" s="36" t="str">
        <f t="shared" si="327"/>
        <v/>
      </c>
      <c r="AW484" s="36" t="str">
        <f t="shared" si="328"/>
        <v/>
      </c>
      <c r="AX484" s="36" t="str">
        <f t="shared" si="329"/>
        <v/>
      </c>
      <c r="AY484" s="36" t="str">
        <f t="shared" si="330"/>
        <v/>
      </c>
      <c r="AZ484" s="36" t="str">
        <f t="shared" si="331"/>
        <v/>
      </c>
      <c r="BA484" s="36" t="str">
        <f t="shared" si="332"/>
        <v/>
      </c>
      <c r="BB484" s="36" t="str">
        <f t="shared" si="333"/>
        <v/>
      </c>
      <c r="BC484" s="36" t="str">
        <f t="shared" si="334"/>
        <v/>
      </c>
      <c r="BD484" s="36" t="str">
        <f t="shared" si="335"/>
        <v/>
      </c>
      <c r="BE484" s="36" t="str">
        <f t="shared" si="336"/>
        <v/>
      </c>
      <c r="BF484" s="36" t="str">
        <f t="shared" si="337"/>
        <v/>
      </c>
      <c r="BG484" s="36" t="str">
        <f t="shared" si="338"/>
        <v/>
      </c>
      <c r="BH484" s="36" t="str">
        <f t="shared" si="339"/>
        <v/>
      </c>
      <c r="BI484" s="36" t="str">
        <f t="shared" si="340"/>
        <v/>
      </c>
      <c r="BJ484" s="36" t="str">
        <f t="shared" si="341"/>
        <v/>
      </c>
      <c r="BK484" s="36" t="str">
        <f t="shared" si="342"/>
        <v/>
      </c>
      <c r="BL484" s="36" t="str">
        <f t="shared" si="343"/>
        <v/>
      </c>
      <c r="BM484" s="36" t="str">
        <f t="shared" si="344"/>
        <v/>
      </c>
      <c r="BN484" s="38" t="e">
        <f t="shared" si="303"/>
        <v>#DIV/0!</v>
      </c>
      <c r="BO484" s="38" t="e">
        <f t="shared" si="304"/>
        <v>#DIV/0!</v>
      </c>
      <c r="BP484" s="39" t="str">
        <f t="shared" si="305"/>
        <v/>
      </c>
      <c r="BQ484" s="39" t="str">
        <f t="shared" si="306"/>
        <v/>
      </c>
      <c r="BR484" s="39" t="str">
        <f t="shared" si="307"/>
        <v/>
      </c>
      <c r="BS484" s="39" t="str">
        <f t="shared" si="308"/>
        <v/>
      </c>
      <c r="BT484" s="39" t="str">
        <f t="shared" si="309"/>
        <v/>
      </c>
      <c r="BU484" s="39" t="str">
        <f t="shared" si="310"/>
        <v/>
      </c>
      <c r="BV484" s="39" t="str">
        <f t="shared" si="311"/>
        <v/>
      </c>
      <c r="BW484" s="39" t="str">
        <f t="shared" si="312"/>
        <v/>
      </c>
      <c r="BX484" s="39" t="str">
        <f t="shared" si="313"/>
        <v/>
      </c>
      <c r="BY484" s="39" t="str">
        <f t="shared" si="314"/>
        <v/>
      </c>
      <c r="BZ484" s="39" t="str">
        <f t="shared" si="315"/>
        <v/>
      </c>
      <c r="CA484" s="39" t="str">
        <f t="shared" si="316"/>
        <v/>
      </c>
      <c r="CB484" s="39" t="str">
        <f t="shared" si="317"/>
        <v/>
      </c>
      <c r="CC484" s="39" t="str">
        <f t="shared" si="318"/>
        <v/>
      </c>
      <c r="CD484" s="39" t="str">
        <f t="shared" si="319"/>
        <v/>
      </c>
      <c r="CE484" s="39" t="str">
        <f t="shared" si="320"/>
        <v/>
      </c>
      <c r="CF484" s="39" t="str">
        <f t="shared" si="321"/>
        <v/>
      </c>
      <c r="CG484" s="39" t="str">
        <f t="shared" si="322"/>
        <v/>
      </c>
      <c r="CH484" s="39" t="str">
        <f t="shared" si="323"/>
        <v/>
      </c>
      <c r="CI484" s="39" t="str">
        <f t="shared" si="324"/>
        <v/>
      </c>
    </row>
    <row r="485" spans="1:87">
      <c r="A485" s="18"/>
      <c r="B485" s="15" t="str">
        <f>'Gene Table'!E484</f>
        <v>mmu-miR-99a-5p</v>
      </c>
      <c r="C485" s="15" t="str">
        <f>'Gene Table'!B484</f>
        <v>E02</v>
      </c>
      <c r="D485" s="16" t="str">
        <f>IF(SUM('Test Sample Data'!D$3:D$98)&gt;10,IF(AND(ISNUMBER('Test Sample Data'!D484),'Test Sample Data'!D484&lt;$B$1,'Test Sample Data'!D484&gt;0),'Test Sample Data'!D484,$B$1),"")</f>
        <v/>
      </c>
      <c r="E485" s="17" t="str">
        <f>IF(SUM('Test Sample Data'!E$3:E$98)&gt;10,IF(AND(ISNUMBER('Test Sample Data'!E484),'Test Sample Data'!E484&lt;$B$1,'Test Sample Data'!E484&gt;0),'Test Sample Data'!E484,$B$1),"")</f>
        <v/>
      </c>
      <c r="F485" s="17" t="str">
        <f>IF(SUM('Test Sample Data'!F$3:F$98)&gt;10,IF(AND(ISNUMBER('Test Sample Data'!F484),'Test Sample Data'!F484&lt;$B$1,'Test Sample Data'!F484&gt;0),'Test Sample Data'!F484,$B$1),"")</f>
        <v/>
      </c>
      <c r="G485" s="17" t="str">
        <f>IF(SUM('Test Sample Data'!G$3:G$98)&gt;10,IF(AND(ISNUMBER('Test Sample Data'!G484),'Test Sample Data'!G484&lt;$B$1,'Test Sample Data'!G484&gt;0),'Test Sample Data'!G484,$B$1),"")</f>
        <v/>
      </c>
      <c r="H485" s="17" t="str">
        <f>IF(SUM('Test Sample Data'!H$3:H$98)&gt;10,IF(AND(ISNUMBER('Test Sample Data'!H484),'Test Sample Data'!H484&lt;$B$1,'Test Sample Data'!H484&gt;0),'Test Sample Data'!H484,$B$1),"")</f>
        <v/>
      </c>
      <c r="I485" s="17" t="str">
        <f>IF(SUM('Test Sample Data'!I$3:I$98)&gt;10,IF(AND(ISNUMBER('Test Sample Data'!I484),'Test Sample Data'!I484&lt;$B$1,'Test Sample Data'!I484&gt;0),'Test Sample Data'!I484,$B$1),"")</f>
        <v/>
      </c>
      <c r="J485" s="17" t="str">
        <f>IF(SUM('Test Sample Data'!J$3:J$98)&gt;10,IF(AND(ISNUMBER('Test Sample Data'!J484),'Test Sample Data'!J484&lt;$B$1,'Test Sample Data'!J484&gt;0),'Test Sample Data'!J484,$B$1),"")</f>
        <v/>
      </c>
      <c r="K485" s="17" t="str">
        <f>IF(SUM('Test Sample Data'!K$3:K$98)&gt;10,IF(AND(ISNUMBER('Test Sample Data'!K484),'Test Sample Data'!K484&lt;$B$1,'Test Sample Data'!K484&gt;0),'Test Sample Data'!K484,$B$1),"")</f>
        <v/>
      </c>
      <c r="L485" s="17" t="str">
        <f>IF(SUM('Test Sample Data'!L$3:L$98)&gt;10,IF(AND(ISNUMBER('Test Sample Data'!L484),'Test Sample Data'!L484&lt;$B$1,'Test Sample Data'!L484&gt;0),'Test Sample Data'!L484,$B$1),"")</f>
        <v/>
      </c>
      <c r="M485" s="17" t="str">
        <f>IF(SUM('Test Sample Data'!M$3:M$98)&gt;10,IF(AND(ISNUMBER('Test Sample Data'!M484),'Test Sample Data'!M484&lt;$B$1,'Test Sample Data'!M484&gt;0),'Test Sample Data'!M484,$B$1),"")</f>
        <v/>
      </c>
      <c r="N485" s="17" t="str">
        <f>'Gene Table'!E484</f>
        <v>mmu-miR-99a-5p</v>
      </c>
      <c r="O485" s="17" t="str">
        <f>'Gene Table'!B484</f>
        <v>E02</v>
      </c>
      <c r="P485" s="17" t="str">
        <f>IF(SUM('Control Sample Data'!D$3:D$98)&gt;10,IF(AND(ISNUMBER('Control Sample Data'!D484),'Control Sample Data'!D484&lt;$B$1,'Control Sample Data'!D484&gt;0),'Control Sample Data'!D484,$B$1),"")</f>
        <v/>
      </c>
      <c r="Q485" s="17" t="str">
        <f>IF(SUM('Control Sample Data'!E$3:E$98)&gt;10,IF(AND(ISNUMBER('Control Sample Data'!E484),'Control Sample Data'!E484&lt;$B$1,'Control Sample Data'!E484&gt;0),'Control Sample Data'!E484,$B$1),"")</f>
        <v/>
      </c>
      <c r="R485" s="17" t="str">
        <f>IF(SUM('Control Sample Data'!F$3:F$98)&gt;10,IF(AND(ISNUMBER('Control Sample Data'!F484),'Control Sample Data'!F484&lt;$B$1,'Control Sample Data'!F484&gt;0),'Control Sample Data'!F484,$B$1),"")</f>
        <v/>
      </c>
      <c r="S485" s="17" t="str">
        <f>IF(SUM('Control Sample Data'!G$3:G$98)&gt;10,IF(AND(ISNUMBER('Control Sample Data'!G484),'Control Sample Data'!G484&lt;$B$1,'Control Sample Data'!G484&gt;0),'Control Sample Data'!G484,$B$1),"")</f>
        <v/>
      </c>
      <c r="T485" s="17" t="str">
        <f>IF(SUM('Control Sample Data'!H$3:H$98)&gt;10,IF(AND(ISNUMBER('Control Sample Data'!H484),'Control Sample Data'!H484&lt;$B$1,'Control Sample Data'!H484&gt;0),'Control Sample Data'!H484,$B$1),"")</f>
        <v/>
      </c>
      <c r="U485" s="17" t="str">
        <f>IF(SUM('Control Sample Data'!I$3:I$98)&gt;10,IF(AND(ISNUMBER('Control Sample Data'!I484),'Control Sample Data'!I484&lt;$B$1,'Control Sample Data'!I484&gt;0),'Control Sample Data'!I484,$B$1),"")</f>
        <v/>
      </c>
      <c r="V485" s="17" t="str">
        <f>IF(SUM('Control Sample Data'!J$3:J$98)&gt;10,IF(AND(ISNUMBER('Control Sample Data'!J484),'Control Sample Data'!J484&lt;$B$1,'Control Sample Data'!J484&gt;0),'Control Sample Data'!J484,$B$1),"")</f>
        <v/>
      </c>
      <c r="W485" s="17" t="str">
        <f>IF(SUM('Control Sample Data'!K$3:K$98)&gt;10,IF(AND(ISNUMBER('Control Sample Data'!K484),'Control Sample Data'!K484&lt;$B$1,'Control Sample Data'!K484&gt;0),'Control Sample Data'!K484,$B$1),"")</f>
        <v/>
      </c>
      <c r="X485" s="17" t="str">
        <f>IF(SUM('Control Sample Data'!L$3:L$98)&gt;10,IF(AND(ISNUMBER('Control Sample Data'!L484),'Control Sample Data'!L484&lt;$B$1,'Control Sample Data'!L484&gt;0),'Control Sample Data'!L484,$B$1),"")</f>
        <v/>
      </c>
      <c r="Y485" s="17" t="str">
        <f>IF(SUM('Control Sample Data'!M$3:M$98)&gt;10,IF(AND(ISNUMBER('Control Sample Data'!M484),'Control Sample Data'!M484&lt;$B$1,'Control Sample Data'!M484&gt;0),'Control Sample Data'!M484,$B$1),"")</f>
        <v/>
      </c>
      <c r="AT485" s="36" t="str">
        <f t="shared" si="325"/>
        <v/>
      </c>
      <c r="AU485" s="36" t="str">
        <f t="shared" si="326"/>
        <v/>
      </c>
      <c r="AV485" s="36" t="str">
        <f t="shared" si="327"/>
        <v/>
      </c>
      <c r="AW485" s="36" t="str">
        <f t="shared" si="328"/>
        <v/>
      </c>
      <c r="AX485" s="36" t="str">
        <f t="shared" si="329"/>
        <v/>
      </c>
      <c r="AY485" s="36" t="str">
        <f t="shared" si="330"/>
        <v/>
      </c>
      <c r="AZ485" s="36" t="str">
        <f t="shared" si="331"/>
        <v/>
      </c>
      <c r="BA485" s="36" t="str">
        <f t="shared" si="332"/>
        <v/>
      </c>
      <c r="BB485" s="36" t="str">
        <f t="shared" si="333"/>
        <v/>
      </c>
      <c r="BC485" s="36" t="str">
        <f t="shared" si="334"/>
        <v/>
      </c>
      <c r="BD485" s="36" t="str">
        <f t="shared" si="335"/>
        <v/>
      </c>
      <c r="BE485" s="36" t="str">
        <f t="shared" si="336"/>
        <v/>
      </c>
      <c r="BF485" s="36" t="str">
        <f t="shared" si="337"/>
        <v/>
      </c>
      <c r="BG485" s="36" t="str">
        <f t="shared" si="338"/>
        <v/>
      </c>
      <c r="BH485" s="36" t="str">
        <f t="shared" si="339"/>
        <v/>
      </c>
      <c r="BI485" s="36" t="str">
        <f t="shared" si="340"/>
        <v/>
      </c>
      <c r="BJ485" s="36" t="str">
        <f t="shared" si="341"/>
        <v/>
      </c>
      <c r="BK485" s="36" t="str">
        <f t="shared" si="342"/>
        <v/>
      </c>
      <c r="BL485" s="36" t="str">
        <f t="shared" si="343"/>
        <v/>
      </c>
      <c r="BM485" s="36" t="str">
        <f t="shared" si="344"/>
        <v/>
      </c>
      <c r="BN485" s="38" t="e">
        <f t="shared" si="303"/>
        <v>#DIV/0!</v>
      </c>
      <c r="BO485" s="38" t="e">
        <f t="shared" si="304"/>
        <v>#DIV/0!</v>
      </c>
      <c r="BP485" s="39" t="str">
        <f t="shared" si="305"/>
        <v/>
      </c>
      <c r="BQ485" s="39" t="str">
        <f t="shared" si="306"/>
        <v/>
      </c>
      <c r="BR485" s="39" t="str">
        <f t="shared" si="307"/>
        <v/>
      </c>
      <c r="BS485" s="39" t="str">
        <f t="shared" si="308"/>
        <v/>
      </c>
      <c r="BT485" s="39" t="str">
        <f t="shared" si="309"/>
        <v/>
      </c>
      <c r="BU485" s="39" t="str">
        <f t="shared" si="310"/>
        <v/>
      </c>
      <c r="BV485" s="39" t="str">
        <f t="shared" si="311"/>
        <v/>
      </c>
      <c r="BW485" s="39" t="str">
        <f t="shared" si="312"/>
        <v/>
      </c>
      <c r="BX485" s="39" t="str">
        <f t="shared" si="313"/>
        <v/>
      </c>
      <c r="BY485" s="39" t="str">
        <f t="shared" si="314"/>
        <v/>
      </c>
      <c r="BZ485" s="39" t="str">
        <f t="shared" si="315"/>
        <v/>
      </c>
      <c r="CA485" s="39" t="str">
        <f t="shared" si="316"/>
        <v/>
      </c>
      <c r="CB485" s="39" t="str">
        <f t="shared" si="317"/>
        <v/>
      </c>
      <c r="CC485" s="39" t="str">
        <f t="shared" si="318"/>
        <v/>
      </c>
      <c r="CD485" s="39" t="str">
        <f t="shared" si="319"/>
        <v/>
      </c>
      <c r="CE485" s="39" t="str">
        <f t="shared" si="320"/>
        <v/>
      </c>
      <c r="CF485" s="39" t="str">
        <f t="shared" si="321"/>
        <v/>
      </c>
      <c r="CG485" s="39" t="str">
        <f t="shared" si="322"/>
        <v/>
      </c>
      <c r="CH485" s="39" t="str">
        <f t="shared" si="323"/>
        <v/>
      </c>
      <c r="CI485" s="39" t="str">
        <f t="shared" si="324"/>
        <v/>
      </c>
    </row>
    <row r="486" spans="1:87">
      <c r="A486" s="18"/>
      <c r="B486" s="15" t="str">
        <f>'Gene Table'!E485</f>
        <v>mmu-miR-1839-5p</v>
      </c>
      <c r="C486" s="15" t="str">
        <f>'Gene Table'!B485</f>
        <v>E03</v>
      </c>
      <c r="D486" s="16" t="str">
        <f>IF(SUM('Test Sample Data'!D$3:D$98)&gt;10,IF(AND(ISNUMBER('Test Sample Data'!D485),'Test Sample Data'!D485&lt;$B$1,'Test Sample Data'!D485&gt;0),'Test Sample Data'!D485,$B$1),"")</f>
        <v/>
      </c>
      <c r="E486" s="17" t="str">
        <f>IF(SUM('Test Sample Data'!E$3:E$98)&gt;10,IF(AND(ISNUMBER('Test Sample Data'!E485),'Test Sample Data'!E485&lt;$B$1,'Test Sample Data'!E485&gt;0),'Test Sample Data'!E485,$B$1),"")</f>
        <v/>
      </c>
      <c r="F486" s="17" t="str">
        <f>IF(SUM('Test Sample Data'!F$3:F$98)&gt;10,IF(AND(ISNUMBER('Test Sample Data'!F485),'Test Sample Data'!F485&lt;$B$1,'Test Sample Data'!F485&gt;0),'Test Sample Data'!F485,$B$1),"")</f>
        <v/>
      </c>
      <c r="G486" s="17" t="str">
        <f>IF(SUM('Test Sample Data'!G$3:G$98)&gt;10,IF(AND(ISNUMBER('Test Sample Data'!G485),'Test Sample Data'!G485&lt;$B$1,'Test Sample Data'!G485&gt;0),'Test Sample Data'!G485,$B$1),"")</f>
        <v/>
      </c>
      <c r="H486" s="17" t="str">
        <f>IF(SUM('Test Sample Data'!H$3:H$98)&gt;10,IF(AND(ISNUMBER('Test Sample Data'!H485),'Test Sample Data'!H485&lt;$B$1,'Test Sample Data'!H485&gt;0),'Test Sample Data'!H485,$B$1),"")</f>
        <v/>
      </c>
      <c r="I486" s="17" t="str">
        <f>IF(SUM('Test Sample Data'!I$3:I$98)&gt;10,IF(AND(ISNUMBER('Test Sample Data'!I485),'Test Sample Data'!I485&lt;$B$1,'Test Sample Data'!I485&gt;0),'Test Sample Data'!I485,$B$1),"")</f>
        <v/>
      </c>
      <c r="J486" s="17" t="str">
        <f>IF(SUM('Test Sample Data'!J$3:J$98)&gt;10,IF(AND(ISNUMBER('Test Sample Data'!J485),'Test Sample Data'!J485&lt;$B$1,'Test Sample Data'!J485&gt;0),'Test Sample Data'!J485,$B$1),"")</f>
        <v/>
      </c>
      <c r="K486" s="17" t="str">
        <f>IF(SUM('Test Sample Data'!K$3:K$98)&gt;10,IF(AND(ISNUMBER('Test Sample Data'!K485),'Test Sample Data'!K485&lt;$B$1,'Test Sample Data'!K485&gt;0),'Test Sample Data'!K485,$B$1),"")</f>
        <v/>
      </c>
      <c r="L486" s="17" t="str">
        <f>IF(SUM('Test Sample Data'!L$3:L$98)&gt;10,IF(AND(ISNUMBER('Test Sample Data'!L485),'Test Sample Data'!L485&lt;$B$1,'Test Sample Data'!L485&gt;0),'Test Sample Data'!L485,$B$1),"")</f>
        <v/>
      </c>
      <c r="M486" s="17" t="str">
        <f>IF(SUM('Test Sample Data'!M$3:M$98)&gt;10,IF(AND(ISNUMBER('Test Sample Data'!M485),'Test Sample Data'!M485&lt;$B$1,'Test Sample Data'!M485&gt;0),'Test Sample Data'!M485,$B$1),"")</f>
        <v/>
      </c>
      <c r="N486" s="17" t="str">
        <f>'Gene Table'!E485</f>
        <v>mmu-miR-1839-5p</v>
      </c>
      <c r="O486" s="17" t="str">
        <f>'Gene Table'!B485</f>
        <v>E03</v>
      </c>
      <c r="P486" s="17" t="str">
        <f>IF(SUM('Control Sample Data'!D$3:D$98)&gt;10,IF(AND(ISNUMBER('Control Sample Data'!D485),'Control Sample Data'!D485&lt;$B$1,'Control Sample Data'!D485&gt;0),'Control Sample Data'!D485,$B$1),"")</f>
        <v/>
      </c>
      <c r="Q486" s="17" t="str">
        <f>IF(SUM('Control Sample Data'!E$3:E$98)&gt;10,IF(AND(ISNUMBER('Control Sample Data'!E485),'Control Sample Data'!E485&lt;$B$1,'Control Sample Data'!E485&gt;0),'Control Sample Data'!E485,$B$1),"")</f>
        <v/>
      </c>
      <c r="R486" s="17" t="str">
        <f>IF(SUM('Control Sample Data'!F$3:F$98)&gt;10,IF(AND(ISNUMBER('Control Sample Data'!F485),'Control Sample Data'!F485&lt;$B$1,'Control Sample Data'!F485&gt;0),'Control Sample Data'!F485,$B$1),"")</f>
        <v/>
      </c>
      <c r="S486" s="17" t="str">
        <f>IF(SUM('Control Sample Data'!G$3:G$98)&gt;10,IF(AND(ISNUMBER('Control Sample Data'!G485),'Control Sample Data'!G485&lt;$B$1,'Control Sample Data'!G485&gt;0),'Control Sample Data'!G485,$B$1),"")</f>
        <v/>
      </c>
      <c r="T486" s="17" t="str">
        <f>IF(SUM('Control Sample Data'!H$3:H$98)&gt;10,IF(AND(ISNUMBER('Control Sample Data'!H485),'Control Sample Data'!H485&lt;$B$1,'Control Sample Data'!H485&gt;0),'Control Sample Data'!H485,$B$1),"")</f>
        <v/>
      </c>
      <c r="U486" s="17" t="str">
        <f>IF(SUM('Control Sample Data'!I$3:I$98)&gt;10,IF(AND(ISNUMBER('Control Sample Data'!I485),'Control Sample Data'!I485&lt;$B$1,'Control Sample Data'!I485&gt;0),'Control Sample Data'!I485,$B$1),"")</f>
        <v/>
      </c>
      <c r="V486" s="17" t="str">
        <f>IF(SUM('Control Sample Data'!J$3:J$98)&gt;10,IF(AND(ISNUMBER('Control Sample Data'!J485),'Control Sample Data'!J485&lt;$B$1,'Control Sample Data'!J485&gt;0),'Control Sample Data'!J485,$B$1),"")</f>
        <v/>
      </c>
      <c r="W486" s="17" t="str">
        <f>IF(SUM('Control Sample Data'!K$3:K$98)&gt;10,IF(AND(ISNUMBER('Control Sample Data'!K485),'Control Sample Data'!K485&lt;$B$1,'Control Sample Data'!K485&gt;0),'Control Sample Data'!K485,$B$1),"")</f>
        <v/>
      </c>
      <c r="X486" s="17" t="str">
        <f>IF(SUM('Control Sample Data'!L$3:L$98)&gt;10,IF(AND(ISNUMBER('Control Sample Data'!L485),'Control Sample Data'!L485&lt;$B$1,'Control Sample Data'!L485&gt;0),'Control Sample Data'!L485,$B$1),"")</f>
        <v/>
      </c>
      <c r="Y486" s="17" t="str">
        <f>IF(SUM('Control Sample Data'!M$3:M$98)&gt;10,IF(AND(ISNUMBER('Control Sample Data'!M485),'Control Sample Data'!M485&lt;$B$1,'Control Sample Data'!M485&gt;0),'Control Sample Data'!M485,$B$1),"")</f>
        <v/>
      </c>
      <c r="AT486" s="36" t="str">
        <f t="shared" si="325"/>
        <v/>
      </c>
      <c r="AU486" s="36" t="str">
        <f t="shared" si="326"/>
        <v/>
      </c>
      <c r="AV486" s="36" t="str">
        <f t="shared" si="327"/>
        <v/>
      </c>
      <c r="AW486" s="36" t="str">
        <f t="shared" si="328"/>
        <v/>
      </c>
      <c r="AX486" s="36" t="str">
        <f t="shared" si="329"/>
        <v/>
      </c>
      <c r="AY486" s="36" t="str">
        <f t="shared" si="330"/>
        <v/>
      </c>
      <c r="AZ486" s="36" t="str">
        <f t="shared" si="331"/>
        <v/>
      </c>
      <c r="BA486" s="36" t="str">
        <f t="shared" si="332"/>
        <v/>
      </c>
      <c r="BB486" s="36" t="str">
        <f t="shared" si="333"/>
        <v/>
      </c>
      <c r="BC486" s="36" t="str">
        <f t="shared" si="334"/>
        <v/>
      </c>
      <c r="BD486" s="36" t="str">
        <f t="shared" si="335"/>
        <v/>
      </c>
      <c r="BE486" s="36" t="str">
        <f t="shared" si="336"/>
        <v/>
      </c>
      <c r="BF486" s="36" t="str">
        <f t="shared" si="337"/>
        <v/>
      </c>
      <c r="BG486" s="36" t="str">
        <f t="shared" si="338"/>
        <v/>
      </c>
      <c r="BH486" s="36" t="str">
        <f t="shared" si="339"/>
        <v/>
      </c>
      <c r="BI486" s="36" t="str">
        <f t="shared" si="340"/>
        <v/>
      </c>
      <c r="BJ486" s="36" t="str">
        <f t="shared" si="341"/>
        <v/>
      </c>
      <c r="BK486" s="36" t="str">
        <f t="shared" si="342"/>
        <v/>
      </c>
      <c r="BL486" s="36" t="str">
        <f t="shared" si="343"/>
        <v/>
      </c>
      <c r="BM486" s="36" t="str">
        <f t="shared" si="344"/>
        <v/>
      </c>
      <c r="BN486" s="38" t="e">
        <f t="shared" si="303"/>
        <v>#DIV/0!</v>
      </c>
      <c r="BO486" s="38" t="e">
        <f t="shared" si="304"/>
        <v>#DIV/0!</v>
      </c>
      <c r="BP486" s="39" t="str">
        <f t="shared" si="305"/>
        <v/>
      </c>
      <c r="BQ486" s="39" t="str">
        <f t="shared" si="306"/>
        <v/>
      </c>
      <c r="BR486" s="39" t="str">
        <f t="shared" si="307"/>
        <v/>
      </c>
      <c r="BS486" s="39" t="str">
        <f t="shared" si="308"/>
        <v/>
      </c>
      <c r="BT486" s="39" t="str">
        <f t="shared" si="309"/>
        <v/>
      </c>
      <c r="BU486" s="39" t="str">
        <f t="shared" si="310"/>
        <v/>
      </c>
      <c r="BV486" s="39" t="str">
        <f t="shared" si="311"/>
        <v/>
      </c>
      <c r="BW486" s="39" t="str">
        <f t="shared" si="312"/>
        <v/>
      </c>
      <c r="BX486" s="39" t="str">
        <f t="shared" si="313"/>
        <v/>
      </c>
      <c r="BY486" s="39" t="str">
        <f t="shared" si="314"/>
        <v/>
      </c>
      <c r="BZ486" s="39" t="str">
        <f t="shared" si="315"/>
        <v/>
      </c>
      <c r="CA486" s="39" t="str">
        <f t="shared" si="316"/>
        <v/>
      </c>
      <c r="CB486" s="39" t="str">
        <f t="shared" si="317"/>
        <v/>
      </c>
      <c r="CC486" s="39" t="str">
        <f t="shared" si="318"/>
        <v/>
      </c>
      <c r="CD486" s="39" t="str">
        <f t="shared" si="319"/>
        <v/>
      </c>
      <c r="CE486" s="39" t="str">
        <f t="shared" si="320"/>
        <v/>
      </c>
      <c r="CF486" s="39" t="str">
        <f t="shared" si="321"/>
        <v/>
      </c>
      <c r="CG486" s="39" t="str">
        <f t="shared" si="322"/>
        <v/>
      </c>
      <c r="CH486" s="39" t="str">
        <f t="shared" si="323"/>
        <v/>
      </c>
      <c r="CI486" s="39" t="str">
        <f t="shared" si="324"/>
        <v/>
      </c>
    </row>
    <row r="487" spans="1:87">
      <c r="A487" s="18"/>
      <c r="B487" s="15" t="str">
        <f>'Gene Table'!E486</f>
        <v>mmu-miR-106a-5p</v>
      </c>
      <c r="C487" s="15" t="str">
        <f>'Gene Table'!B486</f>
        <v>E04</v>
      </c>
      <c r="D487" s="16" t="str">
        <f>IF(SUM('Test Sample Data'!D$3:D$98)&gt;10,IF(AND(ISNUMBER('Test Sample Data'!D486),'Test Sample Data'!D486&lt;$B$1,'Test Sample Data'!D486&gt;0),'Test Sample Data'!D486,$B$1),"")</f>
        <v/>
      </c>
      <c r="E487" s="17" t="str">
        <f>IF(SUM('Test Sample Data'!E$3:E$98)&gt;10,IF(AND(ISNUMBER('Test Sample Data'!E486),'Test Sample Data'!E486&lt;$B$1,'Test Sample Data'!E486&gt;0),'Test Sample Data'!E486,$B$1),"")</f>
        <v/>
      </c>
      <c r="F487" s="17" t="str">
        <f>IF(SUM('Test Sample Data'!F$3:F$98)&gt;10,IF(AND(ISNUMBER('Test Sample Data'!F486),'Test Sample Data'!F486&lt;$B$1,'Test Sample Data'!F486&gt;0),'Test Sample Data'!F486,$B$1),"")</f>
        <v/>
      </c>
      <c r="G487" s="17" t="str">
        <f>IF(SUM('Test Sample Data'!G$3:G$98)&gt;10,IF(AND(ISNUMBER('Test Sample Data'!G486),'Test Sample Data'!G486&lt;$B$1,'Test Sample Data'!G486&gt;0),'Test Sample Data'!G486,$B$1),"")</f>
        <v/>
      </c>
      <c r="H487" s="17" t="str">
        <f>IF(SUM('Test Sample Data'!H$3:H$98)&gt;10,IF(AND(ISNUMBER('Test Sample Data'!H486),'Test Sample Data'!H486&lt;$B$1,'Test Sample Data'!H486&gt;0),'Test Sample Data'!H486,$B$1),"")</f>
        <v/>
      </c>
      <c r="I487" s="17" t="str">
        <f>IF(SUM('Test Sample Data'!I$3:I$98)&gt;10,IF(AND(ISNUMBER('Test Sample Data'!I486),'Test Sample Data'!I486&lt;$B$1,'Test Sample Data'!I486&gt;0),'Test Sample Data'!I486,$B$1),"")</f>
        <v/>
      </c>
      <c r="J487" s="17" t="str">
        <f>IF(SUM('Test Sample Data'!J$3:J$98)&gt;10,IF(AND(ISNUMBER('Test Sample Data'!J486),'Test Sample Data'!J486&lt;$B$1,'Test Sample Data'!J486&gt;0),'Test Sample Data'!J486,$B$1),"")</f>
        <v/>
      </c>
      <c r="K487" s="17" t="str">
        <f>IF(SUM('Test Sample Data'!K$3:K$98)&gt;10,IF(AND(ISNUMBER('Test Sample Data'!K486),'Test Sample Data'!K486&lt;$B$1,'Test Sample Data'!K486&gt;0),'Test Sample Data'!K486,$B$1),"")</f>
        <v/>
      </c>
      <c r="L487" s="17" t="str">
        <f>IF(SUM('Test Sample Data'!L$3:L$98)&gt;10,IF(AND(ISNUMBER('Test Sample Data'!L486),'Test Sample Data'!L486&lt;$B$1,'Test Sample Data'!L486&gt;0),'Test Sample Data'!L486,$B$1),"")</f>
        <v/>
      </c>
      <c r="M487" s="17" t="str">
        <f>IF(SUM('Test Sample Data'!M$3:M$98)&gt;10,IF(AND(ISNUMBER('Test Sample Data'!M486),'Test Sample Data'!M486&lt;$B$1,'Test Sample Data'!M486&gt;0),'Test Sample Data'!M486,$B$1),"")</f>
        <v/>
      </c>
      <c r="N487" s="17" t="str">
        <f>'Gene Table'!E486</f>
        <v>mmu-miR-106a-5p</v>
      </c>
      <c r="O487" s="17" t="str">
        <f>'Gene Table'!B486</f>
        <v>E04</v>
      </c>
      <c r="P487" s="17" t="str">
        <f>IF(SUM('Control Sample Data'!D$3:D$98)&gt;10,IF(AND(ISNUMBER('Control Sample Data'!D486),'Control Sample Data'!D486&lt;$B$1,'Control Sample Data'!D486&gt;0),'Control Sample Data'!D486,$B$1),"")</f>
        <v/>
      </c>
      <c r="Q487" s="17" t="str">
        <f>IF(SUM('Control Sample Data'!E$3:E$98)&gt;10,IF(AND(ISNUMBER('Control Sample Data'!E486),'Control Sample Data'!E486&lt;$B$1,'Control Sample Data'!E486&gt;0),'Control Sample Data'!E486,$B$1),"")</f>
        <v/>
      </c>
      <c r="R487" s="17" t="str">
        <f>IF(SUM('Control Sample Data'!F$3:F$98)&gt;10,IF(AND(ISNUMBER('Control Sample Data'!F486),'Control Sample Data'!F486&lt;$B$1,'Control Sample Data'!F486&gt;0),'Control Sample Data'!F486,$B$1),"")</f>
        <v/>
      </c>
      <c r="S487" s="17" t="str">
        <f>IF(SUM('Control Sample Data'!G$3:G$98)&gt;10,IF(AND(ISNUMBER('Control Sample Data'!G486),'Control Sample Data'!G486&lt;$B$1,'Control Sample Data'!G486&gt;0),'Control Sample Data'!G486,$B$1),"")</f>
        <v/>
      </c>
      <c r="T487" s="17" t="str">
        <f>IF(SUM('Control Sample Data'!H$3:H$98)&gt;10,IF(AND(ISNUMBER('Control Sample Data'!H486),'Control Sample Data'!H486&lt;$B$1,'Control Sample Data'!H486&gt;0),'Control Sample Data'!H486,$B$1),"")</f>
        <v/>
      </c>
      <c r="U487" s="17" t="str">
        <f>IF(SUM('Control Sample Data'!I$3:I$98)&gt;10,IF(AND(ISNUMBER('Control Sample Data'!I486),'Control Sample Data'!I486&lt;$B$1,'Control Sample Data'!I486&gt;0),'Control Sample Data'!I486,$B$1),"")</f>
        <v/>
      </c>
      <c r="V487" s="17" t="str">
        <f>IF(SUM('Control Sample Data'!J$3:J$98)&gt;10,IF(AND(ISNUMBER('Control Sample Data'!J486),'Control Sample Data'!J486&lt;$B$1,'Control Sample Data'!J486&gt;0),'Control Sample Data'!J486,$B$1),"")</f>
        <v/>
      </c>
      <c r="W487" s="17" t="str">
        <f>IF(SUM('Control Sample Data'!K$3:K$98)&gt;10,IF(AND(ISNUMBER('Control Sample Data'!K486),'Control Sample Data'!K486&lt;$B$1,'Control Sample Data'!K486&gt;0),'Control Sample Data'!K486,$B$1),"")</f>
        <v/>
      </c>
      <c r="X487" s="17" t="str">
        <f>IF(SUM('Control Sample Data'!L$3:L$98)&gt;10,IF(AND(ISNUMBER('Control Sample Data'!L486),'Control Sample Data'!L486&lt;$B$1,'Control Sample Data'!L486&gt;0),'Control Sample Data'!L486,$B$1),"")</f>
        <v/>
      </c>
      <c r="Y487" s="17" t="str">
        <f>IF(SUM('Control Sample Data'!M$3:M$98)&gt;10,IF(AND(ISNUMBER('Control Sample Data'!M486),'Control Sample Data'!M486&lt;$B$1,'Control Sample Data'!M486&gt;0),'Control Sample Data'!M486,$B$1),"")</f>
        <v/>
      </c>
      <c r="AT487" s="36" t="str">
        <f t="shared" si="325"/>
        <v/>
      </c>
      <c r="AU487" s="36" t="str">
        <f t="shared" si="326"/>
        <v/>
      </c>
      <c r="AV487" s="36" t="str">
        <f t="shared" si="327"/>
        <v/>
      </c>
      <c r="AW487" s="36" t="str">
        <f t="shared" si="328"/>
        <v/>
      </c>
      <c r="AX487" s="36" t="str">
        <f t="shared" si="329"/>
        <v/>
      </c>
      <c r="AY487" s="36" t="str">
        <f t="shared" si="330"/>
        <v/>
      </c>
      <c r="AZ487" s="36" t="str">
        <f t="shared" si="331"/>
        <v/>
      </c>
      <c r="BA487" s="36" t="str">
        <f t="shared" si="332"/>
        <v/>
      </c>
      <c r="BB487" s="36" t="str">
        <f t="shared" si="333"/>
        <v/>
      </c>
      <c r="BC487" s="36" t="str">
        <f t="shared" si="334"/>
        <v/>
      </c>
      <c r="BD487" s="36" t="str">
        <f t="shared" si="335"/>
        <v/>
      </c>
      <c r="BE487" s="36" t="str">
        <f t="shared" si="336"/>
        <v/>
      </c>
      <c r="BF487" s="36" t="str">
        <f t="shared" si="337"/>
        <v/>
      </c>
      <c r="BG487" s="36" t="str">
        <f t="shared" si="338"/>
        <v/>
      </c>
      <c r="BH487" s="36" t="str">
        <f t="shared" si="339"/>
        <v/>
      </c>
      <c r="BI487" s="36" t="str">
        <f t="shared" si="340"/>
        <v/>
      </c>
      <c r="BJ487" s="36" t="str">
        <f t="shared" si="341"/>
        <v/>
      </c>
      <c r="BK487" s="36" t="str">
        <f t="shared" si="342"/>
        <v/>
      </c>
      <c r="BL487" s="36" t="str">
        <f t="shared" si="343"/>
        <v/>
      </c>
      <c r="BM487" s="36" t="str">
        <f t="shared" si="344"/>
        <v/>
      </c>
      <c r="BN487" s="38" t="e">
        <f t="shared" si="303"/>
        <v>#DIV/0!</v>
      </c>
      <c r="BO487" s="38" t="e">
        <f t="shared" si="304"/>
        <v>#DIV/0!</v>
      </c>
      <c r="BP487" s="39" t="str">
        <f t="shared" si="305"/>
        <v/>
      </c>
      <c r="BQ487" s="39" t="str">
        <f t="shared" si="306"/>
        <v/>
      </c>
      <c r="BR487" s="39" t="str">
        <f t="shared" si="307"/>
        <v/>
      </c>
      <c r="BS487" s="39" t="str">
        <f t="shared" si="308"/>
        <v/>
      </c>
      <c r="BT487" s="39" t="str">
        <f t="shared" si="309"/>
        <v/>
      </c>
      <c r="BU487" s="39" t="str">
        <f t="shared" si="310"/>
        <v/>
      </c>
      <c r="BV487" s="39" t="str">
        <f t="shared" si="311"/>
        <v/>
      </c>
      <c r="BW487" s="39" t="str">
        <f t="shared" si="312"/>
        <v/>
      </c>
      <c r="BX487" s="39" t="str">
        <f t="shared" si="313"/>
        <v/>
      </c>
      <c r="BY487" s="39" t="str">
        <f t="shared" si="314"/>
        <v/>
      </c>
      <c r="BZ487" s="39" t="str">
        <f t="shared" si="315"/>
        <v/>
      </c>
      <c r="CA487" s="39" t="str">
        <f t="shared" si="316"/>
        <v/>
      </c>
      <c r="CB487" s="39" t="str">
        <f t="shared" si="317"/>
        <v/>
      </c>
      <c r="CC487" s="39" t="str">
        <f t="shared" si="318"/>
        <v/>
      </c>
      <c r="CD487" s="39" t="str">
        <f t="shared" si="319"/>
        <v/>
      </c>
      <c r="CE487" s="39" t="str">
        <f t="shared" si="320"/>
        <v/>
      </c>
      <c r="CF487" s="39" t="str">
        <f t="shared" si="321"/>
        <v/>
      </c>
      <c r="CG487" s="39" t="str">
        <f t="shared" si="322"/>
        <v/>
      </c>
      <c r="CH487" s="39" t="str">
        <f t="shared" si="323"/>
        <v/>
      </c>
      <c r="CI487" s="39" t="str">
        <f t="shared" si="324"/>
        <v/>
      </c>
    </row>
    <row r="488" spans="1:87">
      <c r="A488" s="18"/>
      <c r="B488" s="15" t="str">
        <f>'Gene Table'!E487</f>
        <v>mmu-miR-2132</v>
      </c>
      <c r="C488" s="15" t="str">
        <f>'Gene Table'!B487</f>
        <v>E05</v>
      </c>
      <c r="D488" s="16" t="str">
        <f>IF(SUM('Test Sample Data'!D$3:D$98)&gt;10,IF(AND(ISNUMBER('Test Sample Data'!D487),'Test Sample Data'!D487&lt;$B$1,'Test Sample Data'!D487&gt;0),'Test Sample Data'!D487,$B$1),"")</f>
        <v/>
      </c>
      <c r="E488" s="17" t="str">
        <f>IF(SUM('Test Sample Data'!E$3:E$98)&gt;10,IF(AND(ISNUMBER('Test Sample Data'!E487),'Test Sample Data'!E487&lt;$B$1,'Test Sample Data'!E487&gt;0),'Test Sample Data'!E487,$B$1),"")</f>
        <v/>
      </c>
      <c r="F488" s="17" t="str">
        <f>IF(SUM('Test Sample Data'!F$3:F$98)&gt;10,IF(AND(ISNUMBER('Test Sample Data'!F487),'Test Sample Data'!F487&lt;$B$1,'Test Sample Data'!F487&gt;0),'Test Sample Data'!F487,$B$1),"")</f>
        <v/>
      </c>
      <c r="G488" s="17" t="str">
        <f>IF(SUM('Test Sample Data'!G$3:G$98)&gt;10,IF(AND(ISNUMBER('Test Sample Data'!G487),'Test Sample Data'!G487&lt;$B$1,'Test Sample Data'!G487&gt;0),'Test Sample Data'!G487,$B$1),"")</f>
        <v/>
      </c>
      <c r="H488" s="17" t="str">
        <f>IF(SUM('Test Sample Data'!H$3:H$98)&gt;10,IF(AND(ISNUMBER('Test Sample Data'!H487),'Test Sample Data'!H487&lt;$B$1,'Test Sample Data'!H487&gt;0),'Test Sample Data'!H487,$B$1),"")</f>
        <v/>
      </c>
      <c r="I488" s="17" t="str">
        <f>IF(SUM('Test Sample Data'!I$3:I$98)&gt;10,IF(AND(ISNUMBER('Test Sample Data'!I487),'Test Sample Data'!I487&lt;$B$1,'Test Sample Data'!I487&gt;0),'Test Sample Data'!I487,$B$1),"")</f>
        <v/>
      </c>
      <c r="J488" s="17" t="str">
        <f>IF(SUM('Test Sample Data'!J$3:J$98)&gt;10,IF(AND(ISNUMBER('Test Sample Data'!J487),'Test Sample Data'!J487&lt;$B$1,'Test Sample Data'!J487&gt;0),'Test Sample Data'!J487,$B$1),"")</f>
        <v/>
      </c>
      <c r="K488" s="17" t="str">
        <f>IF(SUM('Test Sample Data'!K$3:K$98)&gt;10,IF(AND(ISNUMBER('Test Sample Data'!K487),'Test Sample Data'!K487&lt;$B$1,'Test Sample Data'!K487&gt;0),'Test Sample Data'!K487,$B$1),"")</f>
        <v/>
      </c>
      <c r="L488" s="17" t="str">
        <f>IF(SUM('Test Sample Data'!L$3:L$98)&gt;10,IF(AND(ISNUMBER('Test Sample Data'!L487),'Test Sample Data'!L487&lt;$B$1,'Test Sample Data'!L487&gt;0),'Test Sample Data'!L487,$B$1),"")</f>
        <v/>
      </c>
      <c r="M488" s="17" t="str">
        <f>IF(SUM('Test Sample Data'!M$3:M$98)&gt;10,IF(AND(ISNUMBER('Test Sample Data'!M487),'Test Sample Data'!M487&lt;$B$1,'Test Sample Data'!M487&gt;0),'Test Sample Data'!M487,$B$1),"")</f>
        <v/>
      </c>
      <c r="N488" s="17" t="str">
        <f>'Gene Table'!E487</f>
        <v>mmu-miR-2132</v>
      </c>
      <c r="O488" s="17" t="str">
        <f>'Gene Table'!B487</f>
        <v>E05</v>
      </c>
      <c r="P488" s="17" t="str">
        <f>IF(SUM('Control Sample Data'!D$3:D$98)&gt;10,IF(AND(ISNUMBER('Control Sample Data'!D487),'Control Sample Data'!D487&lt;$B$1,'Control Sample Data'!D487&gt;0),'Control Sample Data'!D487,$B$1),"")</f>
        <v/>
      </c>
      <c r="Q488" s="17" t="str">
        <f>IF(SUM('Control Sample Data'!E$3:E$98)&gt;10,IF(AND(ISNUMBER('Control Sample Data'!E487),'Control Sample Data'!E487&lt;$B$1,'Control Sample Data'!E487&gt;0),'Control Sample Data'!E487,$B$1),"")</f>
        <v/>
      </c>
      <c r="R488" s="17" t="str">
        <f>IF(SUM('Control Sample Data'!F$3:F$98)&gt;10,IF(AND(ISNUMBER('Control Sample Data'!F487),'Control Sample Data'!F487&lt;$B$1,'Control Sample Data'!F487&gt;0),'Control Sample Data'!F487,$B$1),"")</f>
        <v/>
      </c>
      <c r="S488" s="17" t="str">
        <f>IF(SUM('Control Sample Data'!G$3:G$98)&gt;10,IF(AND(ISNUMBER('Control Sample Data'!G487),'Control Sample Data'!G487&lt;$B$1,'Control Sample Data'!G487&gt;0),'Control Sample Data'!G487,$B$1),"")</f>
        <v/>
      </c>
      <c r="T488" s="17" t="str">
        <f>IF(SUM('Control Sample Data'!H$3:H$98)&gt;10,IF(AND(ISNUMBER('Control Sample Data'!H487),'Control Sample Data'!H487&lt;$B$1,'Control Sample Data'!H487&gt;0),'Control Sample Data'!H487,$B$1),"")</f>
        <v/>
      </c>
      <c r="U488" s="17" t="str">
        <f>IF(SUM('Control Sample Data'!I$3:I$98)&gt;10,IF(AND(ISNUMBER('Control Sample Data'!I487),'Control Sample Data'!I487&lt;$B$1,'Control Sample Data'!I487&gt;0),'Control Sample Data'!I487,$B$1),"")</f>
        <v/>
      </c>
      <c r="V488" s="17" t="str">
        <f>IF(SUM('Control Sample Data'!J$3:J$98)&gt;10,IF(AND(ISNUMBER('Control Sample Data'!J487),'Control Sample Data'!J487&lt;$B$1,'Control Sample Data'!J487&gt;0),'Control Sample Data'!J487,$B$1),"")</f>
        <v/>
      </c>
      <c r="W488" s="17" t="str">
        <f>IF(SUM('Control Sample Data'!K$3:K$98)&gt;10,IF(AND(ISNUMBER('Control Sample Data'!K487),'Control Sample Data'!K487&lt;$B$1,'Control Sample Data'!K487&gt;0),'Control Sample Data'!K487,$B$1),"")</f>
        <v/>
      </c>
      <c r="X488" s="17" t="str">
        <f>IF(SUM('Control Sample Data'!L$3:L$98)&gt;10,IF(AND(ISNUMBER('Control Sample Data'!L487),'Control Sample Data'!L487&lt;$B$1,'Control Sample Data'!L487&gt;0),'Control Sample Data'!L487,$B$1),"")</f>
        <v/>
      </c>
      <c r="Y488" s="17" t="str">
        <f>IF(SUM('Control Sample Data'!M$3:M$98)&gt;10,IF(AND(ISNUMBER('Control Sample Data'!M487),'Control Sample Data'!M487&lt;$B$1,'Control Sample Data'!M487&gt;0),'Control Sample Data'!M487,$B$1),"")</f>
        <v/>
      </c>
      <c r="AT488" s="36" t="str">
        <f t="shared" si="325"/>
        <v/>
      </c>
      <c r="AU488" s="36" t="str">
        <f t="shared" si="326"/>
        <v/>
      </c>
      <c r="AV488" s="36" t="str">
        <f t="shared" si="327"/>
        <v/>
      </c>
      <c r="AW488" s="36" t="str">
        <f t="shared" si="328"/>
        <v/>
      </c>
      <c r="AX488" s="36" t="str">
        <f t="shared" si="329"/>
        <v/>
      </c>
      <c r="AY488" s="36" t="str">
        <f t="shared" si="330"/>
        <v/>
      </c>
      <c r="AZ488" s="36" t="str">
        <f t="shared" si="331"/>
        <v/>
      </c>
      <c r="BA488" s="36" t="str">
        <f t="shared" si="332"/>
        <v/>
      </c>
      <c r="BB488" s="36" t="str">
        <f t="shared" si="333"/>
        <v/>
      </c>
      <c r="BC488" s="36" t="str">
        <f t="shared" si="334"/>
        <v/>
      </c>
      <c r="BD488" s="36" t="str">
        <f t="shared" si="335"/>
        <v/>
      </c>
      <c r="BE488" s="36" t="str">
        <f t="shared" si="336"/>
        <v/>
      </c>
      <c r="BF488" s="36" t="str">
        <f t="shared" si="337"/>
        <v/>
      </c>
      <c r="BG488" s="36" t="str">
        <f t="shared" si="338"/>
        <v/>
      </c>
      <c r="BH488" s="36" t="str">
        <f t="shared" si="339"/>
        <v/>
      </c>
      <c r="BI488" s="36" t="str">
        <f t="shared" si="340"/>
        <v/>
      </c>
      <c r="BJ488" s="36" t="str">
        <f t="shared" si="341"/>
        <v/>
      </c>
      <c r="BK488" s="36" t="str">
        <f t="shared" si="342"/>
        <v/>
      </c>
      <c r="BL488" s="36" t="str">
        <f t="shared" si="343"/>
        <v/>
      </c>
      <c r="BM488" s="36" t="str">
        <f t="shared" si="344"/>
        <v/>
      </c>
      <c r="BN488" s="38" t="e">
        <f t="shared" si="303"/>
        <v>#DIV/0!</v>
      </c>
      <c r="BO488" s="38" t="e">
        <f t="shared" si="304"/>
        <v>#DIV/0!</v>
      </c>
      <c r="BP488" s="39" t="str">
        <f t="shared" si="305"/>
        <v/>
      </c>
      <c r="BQ488" s="39" t="str">
        <f t="shared" si="306"/>
        <v/>
      </c>
      <c r="BR488" s="39" t="str">
        <f t="shared" si="307"/>
        <v/>
      </c>
      <c r="BS488" s="39" t="str">
        <f t="shared" si="308"/>
        <v/>
      </c>
      <c r="BT488" s="39" t="str">
        <f t="shared" si="309"/>
        <v/>
      </c>
      <c r="BU488" s="39" t="str">
        <f t="shared" si="310"/>
        <v/>
      </c>
      <c r="BV488" s="39" t="str">
        <f t="shared" si="311"/>
        <v/>
      </c>
      <c r="BW488" s="39" t="str">
        <f t="shared" si="312"/>
        <v/>
      </c>
      <c r="BX488" s="39" t="str">
        <f t="shared" si="313"/>
        <v/>
      </c>
      <c r="BY488" s="39" t="str">
        <f t="shared" si="314"/>
        <v/>
      </c>
      <c r="BZ488" s="39" t="str">
        <f t="shared" si="315"/>
        <v/>
      </c>
      <c r="CA488" s="39" t="str">
        <f t="shared" si="316"/>
        <v/>
      </c>
      <c r="CB488" s="39" t="str">
        <f t="shared" si="317"/>
        <v/>
      </c>
      <c r="CC488" s="39" t="str">
        <f t="shared" si="318"/>
        <v/>
      </c>
      <c r="CD488" s="39" t="str">
        <f t="shared" si="319"/>
        <v/>
      </c>
      <c r="CE488" s="39" t="str">
        <f t="shared" si="320"/>
        <v/>
      </c>
      <c r="CF488" s="39" t="str">
        <f t="shared" si="321"/>
        <v/>
      </c>
      <c r="CG488" s="39" t="str">
        <f t="shared" si="322"/>
        <v/>
      </c>
      <c r="CH488" s="39" t="str">
        <f t="shared" si="323"/>
        <v/>
      </c>
      <c r="CI488" s="39" t="str">
        <f t="shared" si="324"/>
        <v/>
      </c>
    </row>
    <row r="489" spans="1:87">
      <c r="A489" s="18"/>
      <c r="B489" s="15" t="str">
        <f>'Gene Table'!E488</f>
        <v>mmu-miR-211-5p</v>
      </c>
      <c r="C489" s="15" t="str">
        <f>'Gene Table'!B488</f>
        <v>E06</v>
      </c>
      <c r="D489" s="16" t="str">
        <f>IF(SUM('Test Sample Data'!D$3:D$98)&gt;10,IF(AND(ISNUMBER('Test Sample Data'!D488),'Test Sample Data'!D488&lt;$B$1,'Test Sample Data'!D488&gt;0),'Test Sample Data'!D488,$B$1),"")</f>
        <v/>
      </c>
      <c r="E489" s="17" t="str">
        <f>IF(SUM('Test Sample Data'!E$3:E$98)&gt;10,IF(AND(ISNUMBER('Test Sample Data'!E488),'Test Sample Data'!E488&lt;$B$1,'Test Sample Data'!E488&gt;0),'Test Sample Data'!E488,$B$1),"")</f>
        <v/>
      </c>
      <c r="F489" s="17" t="str">
        <f>IF(SUM('Test Sample Data'!F$3:F$98)&gt;10,IF(AND(ISNUMBER('Test Sample Data'!F488),'Test Sample Data'!F488&lt;$B$1,'Test Sample Data'!F488&gt;0),'Test Sample Data'!F488,$B$1),"")</f>
        <v/>
      </c>
      <c r="G489" s="17" t="str">
        <f>IF(SUM('Test Sample Data'!G$3:G$98)&gt;10,IF(AND(ISNUMBER('Test Sample Data'!G488),'Test Sample Data'!G488&lt;$B$1,'Test Sample Data'!G488&gt;0),'Test Sample Data'!G488,$B$1),"")</f>
        <v/>
      </c>
      <c r="H489" s="17" t="str">
        <f>IF(SUM('Test Sample Data'!H$3:H$98)&gt;10,IF(AND(ISNUMBER('Test Sample Data'!H488),'Test Sample Data'!H488&lt;$B$1,'Test Sample Data'!H488&gt;0),'Test Sample Data'!H488,$B$1),"")</f>
        <v/>
      </c>
      <c r="I489" s="17" t="str">
        <f>IF(SUM('Test Sample Data'!I$3:I$98)&gt;10,IF(AND(ISNUMBER('Test Sample Data'!I488),'Test Sample Data'!I488&lt;$B$1,'Test Sample Data'!I488&gt;0),'Test Sample Data'!I488,$B$1),"")</f>
        <v/>
      </c>
      <c r="J489" s="17" t="str">
        <f>IF(SUM('Test Sample Data'!J$3:J$98)&gt;10,IF(AND(ISNUMBER('Test Sample Data'!J488),'Test Sample Data'!J488&lt;$B$1,'Test Sample Data'!J488&gt;0),'Test Sample Data'!J488,$B$1),"")</f>
        <v/>
      </c>
      <c r="K489" s="17" t="str">
        <f>IF(SUM('Test Sample Data'!K$3:K$98)&gt;10,IF(AND(ISNUMBER('Test Sample Data'!K488),'Test Sample Data'!K488&lt;$B$1,'Test Sample Data'!K488&gt;0),'Test Sample Data'!K488,$B$1),"")</f>
        <v/>
      </c>
      <c r="L489" s="17" t="str">
        <f>IF(SUM('Test Sample Data'!L$3:L$98)&gt;10,IF(AND(ISNUMBER('Test Sample Data'!L488),'Test Sample Data'!L488&lt;$B$1,'Test Sample Data'!L488&gt;0),'Test Sample Data'!L488,$B$1),"")</f>
        <v/>
      </c>
      <c r="M489" s="17" t="str">
        <f>IF(SUM('Test Sample Data'!M$3:M$98)&gt;10,IF(AND(ISNUMBER('Test Sample Data'!M488),'Test Sample Data'!M488&lt;$B$1,'Test Sample Data'!M488&gt;0),'Test Sample Data'!M488,$B$1),"")</f>
        <v/>
      </c>
      <c r="N489" s="17" t="str">
        <f>'Gene Table'!E488</f>
        <v>mmu-miR-211-5p</v>
      </c>
      <c r="O489" s="17" t="str">
        <f>'Gene Table'!B488</f>
        <v>E06</v>
      </c>
      <c r="P489" s="17" t="str">
        <f>IF(SUM('Control Sample Data'!D$3:D$98)&gt;10,IF(AND(ISNUMBER('Control Sample Data'!D488),'Control Sample Data'!D488&lt;$B$1,'Control Sample Data'!D488&gt;0),'Control Sample Data'!D488,$B$1),"")</f>
        <v/>
      </c>
      <c r="Q489" s="17" t="str">
        <f>IF(SUM('Control Sample Data'!E$3:E$98)&gt;10,IF(AND(ISNUMBER('Control Sample Data'!E488),'Control Sample Data'!E488&lt;$B$1,'Control Sample Data'!E488&gt;0),'Control Sample Data'!E488,$B$1),"")</f>
        <v/>
      </c>
      <c r="R489" s="17" t="str">
        <f>IF(SUM('Control Sample Data'!F$3:F$98)&gt;10,IF(AND(ISNUMBER('Control Sample Data'!F488),'Control Sample Data'!F488&lt;$B$1,'Control Sample Data'!F488&gt;0),'Control Sample Data'!F488,$B$1),"")</f>
        <v/>
      </c>
      <c r="S489" s="17" t="str">
        <f>IF(SUM('Control Sample Data'!G$3:G$98)&gt;10,IF(AND(ISNUMBER('Control Sample Data'!G488),'Control Sample Data'!G488&lt;$B$1,'Control Sample Data'!G488&gt;0),'Control Sample Data'!G488,$B$1),"")</f>
        <v/>
      </c>
      <c r="T489" s="17" t="str">
        <f>IF(SUM('Control Sample Data'!H$3:H$98)&gt;10,IF(AND(ISNUMBER('Control Sample Data'!H488),'Control Sample Data'!H488&lt;$B$1,'Control Sample Data'!H488&gt;0),'Control Sample Data'!H488,$B$1),"")</f>
        <v/>
      </c>
      <c r="U489" s="17" t="str">
        <f>IF(SUM('Control Sample Data'!I$3:I$98)&gt;10,IF(AND(ISNUMBER('Control Sample Data'!I488),'Control Sample Data'!I488&lt;$B$1,'Control Sample Data'!I488&gt;0),'Control Sample Data'!I488,$B$1),"")</f>
        <v/>
      </c>
      <c r="V489" s="17" t="str">
        <f>IF(SUM('Control Sample Data'!J$3:J$98)&gt;10,IF(AND(ISNUMBER('Control Sample Data'!J488),'Control Sample Data'!J488&lt;$B$1,'Control Sample Data'!J488&gt;0),'Control Sample Data'!J488,$B$1),"")</f>
        <v/>
      </c>
      <c r="W489" s="17" t="str">
        <f>IF(SUM('Control Sample Data'!K$3:K$98)&gt;10,IF(AND(ISNUMBER('Control Sample Data'!K488),'Control Sample Data'!K488&lt;$B$1,'Control Sample Data'!K488&gt;0),'Control Sample Data'!K488,$B$1),"")</f>
        <v/>
      </c>
      <c r="X489" s="17" t="str">
        <f>IF(SUM('Control Sample Data'!L$3:L$98)&gt;10,IF(AND(ISNUMBER('Control Sample Data'!L488),'Control Sample Data'!L488&lt;$B$1,'Control Sample Data'!L488&gt;0),'Control Sample Data'!L488,$B$1),"")</f>
        <v/>
      </c>
      <c r="Y489" s="17" t="str">
        <f>IF(SUM('Control Sample Data'!M$3:M$98)&gt;10,IF(AND(ISNUMBER('Control Sample Data'!M488),'Control Sample Data'!M488&lt;$B$1,'Control Sample Data'!M488&gt;0),'Control Sample Data'!M488,$B$1),"")</f>
        <v/>
      </c>
      <c r="AT489" s="36" t="str">
        <f t="shared" si="325"/>
        <v/>
      </c>
      <c r="AU489" s="36" t="str">
        <f t="shared" si="326"/>
        <v/>
      </c>
      <c r="AV489" s="36" t="str">
        <f t="shared" si="327"/>
        <v/>
      </c>
      <c r="AW489" s="36" t="str">
        <f t="shared" si="328"/>
        <v/>
      </c>
      <c r="AX489" s="36" t="str">
        <f t="shared" si="329"/>
        <v/>
      </c>
      <c r="AY489" s="36" t="str">
        <f t="shared" si="330"/>
        <v/>
      </c>
      <c r="AZ489" s="36" t="str">
        <f t="shared" si="331"/>
        <v/>
      </c>
      <c r="BA489" s="36" t="str">
        <f t="shared" si="332"/>
        <v/>
      </c>
      <c r="BB489" s="36" t="str">
        <f t="shared" si="333"/>
        <v/>
      </c>
      <c r="BC489" s="36" t="str">
        <f t="shared" si="334"/>
        <v/>
      </c>
      <c r="BD489" s="36" t="str">
        <f t="shared" si="335"/>
        <v/>
      </c>
      <c r="BE489" s="36" t="str">
        <f t="shared" si="336"/>
        <v/>
      </c>
      <c r="BF489" s="36" t="str">
        <f t="shared" si="337"/>
        <v/>
      </c>
      <c r="BG489" s="36" t="str">
        <f t="shared" si="338"/>
        <v/>
      </c>
      <c r="BH489" s="36" t="str">
        <f t="shared" si="339"/>
        <v/>
      </c>
      <c r="BI489" s="36" t="str">
        <f t="shared" si="340"/>
        <v/>
      </c>
      <c r="BJ489" s="36" t="str">
        <f t="shared" si="341"/>
        <v/>
      </c>
      <c r="BK489" s="36" t="str">
        <f t="shared" si="342"/>
        <v/>
      </c>
      <c r="BL489" s="36" t="str">
        <f t="shared" si="343"/>
        <v/>
      </c>
      <c r="BM489" s="36" t="str">
        <f t="shared" si="344"/>
        <v/>
      </c>
      <c r="BN489" s="38" t="e">
        <f t="shared" si="303"/>
        <v>#DIV/0!</v>
      </c>
      <c r="BO489" s="38" t="e">
        <f t="shared" si="304"/>
        <v>#DIV/0!</v>
      </c>
      <c r="BP489" s="39" t="str">
        <f t="shared" si="305"/>
        <v/>
      </c>
      <c r="BQ489" s="39" t="str">
        <f t="shared" si="306"/>
        <v/>
      </c>
      <c r="BR489" s="39" t="str">
        <f t="shared" si="307"/>
        <v/>
      </c>
      <c r="BS489" s="39" t="str">
        <f t="shared" si="308"/>
        <v/>
      </c>
      <c r="BT489" s="39" t="str">
        <f t="shared" si="309"/>
        <v/>
      </c>
      <c r="BU489" s="39" t="str">
        <f t="shared" si="310"/>
        <v/>
      </c>
      <c r="BV489" s="39" t="str">
        <f t="shared" si="311"/>
        <v/>
      </c>
      <c r="BW489" s="39" t="str">
        <f t="shared" si="312"/>
        <v/>
      </c>
      <c r="BX489" s="39" t="str">
        <f t="shared" si="313"/>
        <v/>
      </c>
      <c r="BY489" s="39" t="str">
        <f t="shared" si="314"/>
        <v/>
      </c>
      <c r="BZ489" s="39" t="str">
        <f t="shared" si="315"/>
        <v/>
      </c>
      <c r="CA489" s="39" t="str">
        <f t="shared" si="316"/>
        <v/>
      </c>
      <c r="CB489" s="39" t="str">
        <f t="shared" si="317"/>
        <v/>
      </c>
      <c r="CC489" s="39" t="str">
        <f t="shared" si="318"/>
        <v/>
      </c>
      <c r="CD489" s="39" t="str">
        <f t="shared" si="319"/>
        <v/>
      </c>
      <c r="CE489" s="39" t="str">
        <f t="shared" si="320"/>
        <v/>
      </c>
      <c r="CF489" s="39" t="str">
        <f t="shared" si="321"/>
        <v/>
      </c>
      <c r="CG489" s="39" t="str">
        <f t="shared" si="322"/>
        <v/>
      </c>
      <c r="CH489" s="39" t="str">
        <f t="shared" si="323"/>
        <v/>
      </c>
      <c r="CI489" s="39" t="str">
        <f t="shared" si="324"/>
        <v/>
      </c>
    </row>
    <row r="490" spans="1:87">
      <c r="A490" s="18"/>
      <c r="B490" s="15" t="str">
        <f>'Gene Table'!E489</f>
        <v>mmu-miR-2133</v>
      </c>
      <c r="C490" s="15" t="str">
        <f>'Gene Table'!B489</f>
        <v>E07</v>
      </c>
      <c r="D490" s="16" t="str">
        <f>IF(SUM('Test Sample Data'!D$3:D$98)&gt;10,IF(AND(ISNUMBER('Test Sample Data'!D489),'Test Sample Data'!D489&lt;$B$1,'Test Sample Data'!D489&gt;0),'Test Sample Data'!D489,$B$1),"")</f>
        <v/>
      </c>
      <c r="E490" s="17" t="str">
        <f>IF(SUM('Test Sample Data'!E$3:E$98)&gt;10,IF(AND(ISNUMBER('Test Sample Data'!E489),'Test Sample Data'!E489&lt;$B$1,'Test Sample Data'!E489&gt;0),'Test Sample Data'!E489,$B$1),"")</f>
        <v/>
      </c>
      <c r="F490" s="17" t="str">
        <f>IF(SUM('Test Sample Data'!F$3:F$98)&gt;10,IF(AND(ISNUMBER('Test Sample Data'!F489),'Test Sample Data'!F489&lt;$B$1,'Test Sample Data'!F489&gt;0),'Test Sample Data'!F489,$B$1),"")</f>
        <v/>
      </c>
      <c r="G490" s="17" t="str">
        <f>IF(SUM('Test Sample Data'!G$3:G$98)&gt;10,IF(AND(ISNUMBER('Test Sample Data'!G489),'Test Sample Data'!G489&lt;$B$1,'Test Sample Data'!G489&gt;0),'Test Sample Data'!G489,$B$1),"")</f>
        <v/>
      </c>
      <c r="H490" s="17" t="str">
        <f>IF(SUM('Test Sample Data'!H$3:H$98)&gt;10,IF(AND(ISNUMBER('Test Sample Data'!H489),'Test Sample Data'!H489&lt;$B$1,'Test Sample Data'!H489&gt;0),'Test Sample Data'!H489,$B$1),"")</f>
        <v/>
      </c>
      <c r="I490" s="17" t="str">
        <f>IF(SUM('Test Sample Data'!I$3:I$98)&gt;10,IF(AND(ISNUMBER('Test Sample Data'!I489),'Test Sample Data'!I489&lt;$B$1,'Test Sample Data'!I489&gt;0),'Test Sample Data'!I489,$B$1),"")</f>
        <v/>
      </c>
      <c r="J490" s="17" t="str">
        <f>IF(SUM('Test Sample Data'!J$3:J$98)&gt;10,IF(AND(ISNUMBER('Test Sample Data'!J489),'Test Sample Data'!J489&lt;$B$1,'Test Sample Data'!J489&gt;0),'Test Sample Data'!J489,$B$1),"")</f>
        <v/>
      </c>
      <c r="K490" s="17" t="str">
        <f>IF(SUM('Test Sample Data'!K$3:K$98)&gt;10,IF(AND(ISNUMBER('Test Sample Data'!K489),'Test Sample Data'!K489&lt;$B$1,'Test Sample Data'!K489&gt;0),'Test Sample Data'!K489,$B$1),"")</f>
        <v/>
      </c>
      <c r="L490" s="17" t="str">
        <f>IF(SUM('Test Sample Data'!L$3:L$98)&gt;10,IF(AND(ISNUMBER('Test Sample Data'!L489),'Test Sample Data'!L489&lt;$B$1,'Test Sample Data'!L489&gt;0),'Test Sample Data'!L489,$B$1),"")</f>
        <v/>
      </c>
      <c r="M490" s="17" t="str">
        <f>IF(SUM('Test Sample Data'!M$3:M$98)&gt;10,IF(AND(ISNUMBER('Test Sample Data'!M489),'Test Sample Data'!M489&lt;$B$1,'Test Sample Data'!M489&gt;0),'Test Sample Data'!M489,$B$1),"")</f>
        <v/>
      </c>
      <c r="N490" s="17" t="str">
        <f>'Gene Table'!E489</f>
        <v>mmu-miR-2133</v>
      </c>
      <c r="O490" s="17" t="str">
        <f>'Gene Table'!B489</f>
        <v>E07</v>
      </c>
      <c r="P490" s="17" t="str">
        <f>IF(SUM('Control Sample Data'!D$3:D$98)&gt;10,IF(AND(ISNUMBER('Control Sample Data'!D489),'Control Sample Data'!D489&lt;$B$1,'Control Sample Data'!D489&gt;0),'Control Sample Data'!D489,$B$1),"")</f>
        <v/>
      </c>
      <c r="Q490" s="17" t="str">
        <f>IF(SUM('Control Sample Data'!E$3:E$98)&gt;10,IF(AND(ISNUMBER('Control Sample Data'!E489),'Control Sample Data'!E489&lt;$B$1,'Control Sample Data'!E489&gt;0),'Control Sample Data'!E489,$B$1),"")</f>
        <v/>
      </c>
      <c r="R490" s="17" t="str">
        <f>IF(SUM('Control Sample Data'!F$3:F$98)&gt;10,IF(AND(ISNUMBER('Control Sample Data'!F489),'Control Sample Data'!F489&lt;$B$1,'Control Sample Data'!F489&gt;0),'Control Sample Data'!F489,$B$1),"")</f>
        <v/>
      </c>
      <c r="S490" s="17" t="str">
        <f>IF(SUM('Control Sample Data'!G$3:G$98)&gt;10,IF(AND(ISNUMBER('Control Sample Data'!G489),'Control Sample Data'!G489&lt;$B$1,'Control Sample Data'!G489&gt;0),'Control Sample Data'!G489,$B$1),"")</f>
        <v/>
      </c>
      <c r="T490" s="17" t="str">
        <f>IF(SUM('Control Sample Data'!H$3:H$98)&gt;10,IF(AND(ISNUMBER('Control Sample Data'!H489),'Control Sample Data'!H489&lt;$B$1,'Control Sample Data'!H489&gt;0),'Control Sample Data'!H489,$B$1),"")</f>
        <v/>
      </c>
      <c r="U490" s="17" t="str">
        <f>IF(SUM('Control Sample Data'!I$3:I$98)&gt;10,IF(AND(ISNUMBER('Control Sample Data'!I489),'Control Sample Data'!I489&lt;$B$1,'Control Sample Data'!I489&gt;0),'Control Sample Data'!I489,$B$1),"")</f>
        <v/>
      </c>
      <c r="V490" s="17" t="str">
        <f>IF(SUM('Control Sample Data'!J$3:J$98)&gt;10,IF(AND(ISNUMBER('Control Sample Data'!J489),'Control Sample Data'!J489&lt;$B$1,'Control Sample Data'!J489&gt;0),'Control Sample Data'!J489,$B$1),"")</f>
        <v/>
      </c>
      <c r="W490" s="17" t="str">
        <f>IF(SUM('Control Sample Data'!K$3:K$98)&gt;10,IF(AND(ISNUMBER('Control Sample Data'!K489),'Control Sample Data'!K489&lt;$B$1,'Control Sample Data'!K489&gt;0),'Control Sample Data'!K489,$B$1),"")</f>
        <v/>
      </c>
      <c r="X490" s="17" t="str">
        <f>IF(SUM('Control Sample Data'!L$3:L$98)&gt;10,IF(AND(ISNUMBER('Control Sample Data'!L489),'Control Sample Data'!L489&lt;$B$1,'Control Sample Data'!L489&gt;0),'Control Sample Data'!L489,$B$1),"")</f>
        <v/>
      </c>
      <c r="Y490" s="17" t="str">
        <f>IF(SUM('Control Sample Data'!M$3:M$98)&gt;10,IF(AND(ISNUMBER('Control Sample Data'!M489),'Control Sample Data'!M489&lt;$B$1,'Control Sample Data'!M489&gt;0),'Control Sample Data'!M489,$B$1),"")</f>
        <v/>
      </c>
      <c r="AT490" s="36" t="str">
        <f t="shared" si="325"/>
        <v/>
      </c>
      <c r="AU490" s="36" t="str">
        <f t="shared" si="326"/>
        <v/>
      </c>
      <c r="AV490" s="36" t="str">
        <f t="shared" si="327"/>
        <v/>
      </c>
      <c r="AW490" s="36" t="str">
        <f t="shared" si="328"/>
        <v/>
      </c>
      <c r="AX490" s="36" t="str">
        <f t="shared" si="329"/>
        <v/>
      </c>
      <c r="AY490" s="36" t="str">
        <f t="shared" si="330"/>
        <v/>
      </c>
      <c r="AZ490" s="36" t="str">
        <f t="shared" si="331"/>
        <v/>
      </c>
      <c r="BA490" s="36" t="str">
        <f t="shared" si="332"/>
        <v/>
      </c>
      <c r="BB490" s="36" t="str">
        <f t="shared" si="333"/>
        <v/>
      </c>
      <c r="BC490" s="36" t="str">
        <f t="shared" si="334"/>
        <v/>
      </c>
      <c r="BD490" s="36" t="str">
        <f t="shared" si="335"/>
        <v/>
      </c>
      <c r="BE490" s="36" t="str">
        <f t="shared" si="336"/>
        <v/>
      </c>
      <c r="BF490" s="36" t="str">
        <f t="shared" si="337"/>
        <v/>
      </c>
      <c r="BG490" s="36" t="str">
        <f t="shared" si="338"/>
        <v/>
      </c>
      <c r="BH490" s="36" t="str">
        <f t="shared" si="339"/>
        <v/>
      </c>
      <c r="BI490" s="36" t="str">
        <f t="shared" si="340"/>
        <v/>
      </c>
      <c r="BJ490" s="36" t="str">
        <f t="shared" si="341"/>
        <v/>
      </c>
      <c r="BK490" s="36" t="str">
        <f t="shared" si="342"/>
        <v/>
      </c>
      <c r="BL490" s="36" t="str">
        <f t="shared" si="343"/>
        <v/>
      </c>
      <c r="BM490" s="36" t="str">
        <f t="shared" si="344"/>
        <v/>
      </c>
      <c r="BN490" s="38" t="e">
        <f t="shared" si="303"/>
        <v>#DIV/0!</v>
      </c>
      <c r="BO490" s="38" t="e">
        <f t="shared" si="304"/>
        <v>#DIV/0!</v>
      </c>
      <c r="BP490" s="39" t="str">
        <f t="shared" si="305"/>
        <v/>
      </c>
      <c r="BQ490" s="39" t="str">
        <f t="shared" si="306"/>
        <v/>
      </c>
      <c r="BR490" s="39" t="str">
        <f t="shared" si="307"/>
        <v/>
      </c>
      <c r="BS490" s="39" t="str">
        <f t="shared" si="308"/>
        <v/>
      </c>
      <c r="BT490" s="39" t="str">
        <f t="shared" si="309"/>
        <v/>
      </c>
      <c r="BU490" s="39" t="str">
        <f t="shared" si="310"/>
        <v/>
      </c>
      <c r="BV490" s="39" t="str">
        <f t="shared" si="311"/>
        <v/>
      </c>
      <c r="BW490" s="39" t="str">
        <f t="shared" si="312"/>
        <v/>
      </c>
      <c r="BX490" s="39" t="str">
        <f t="shared" si="313"/>
        <v/>
      </c>
      <c r="BY490" s="39" t="str">
        <f t="shared" si="314"/>
        <v/>
      </c>
      <c r="BZ490" s="39" t="str">
        <f t="shared" si="315"/>
        <v/>
      </c>
      <c r="CA490" s="39" t="str">
        <f t="shared" si="316"/>
        <v/>
      </c>
      <c r="CB490" s="39" t="str">
        <f t="shared" si="317"/>
        <v/>
      </c>
      <c r="CC490" s="39" t="str">
        <f t="shared" si="318"/>
        <v/>
      </c>
      <c r="CD490" s="39" t="str">
        <f t="shared" si="319"/>
        <v/>
      </c>
      <c r="CE490" s="39" t="str">
        <f t="shared" si="320"/>
        <v/>
      </c>
      <c r="CF490" s="39" t="str">
        <f t="shared" si="321"/>
        <v/>
      </c>
      <c r="CG490" s="39" t="str">
        <f t="shared" si="322"/>
        <v/>
      </c>
      <c r="CH490" s="39" t="str">
        <f t="shared" si="323"/>
        <v/>
      </c>
      <c r="CI490" s="39" t="str">
        <f t="shared" si="324"/>
        <v/>
      </c>
    </row>
    <row r="491" spans="1:87">
      <c r="A491" s="18"/>
      <c r="B491" s="15" t="str">
        <f>'Gene Table'!E490</f>
        <v>mmu-miR-291a-3p</v>
      </c>
      <c r="C491" s="15" t="str">
        <f>'Gene Table'!B490</f>
        <v>E08</v>
      </c>
      <c r="D491" s="16" t="str">
        <f>IF(SUM('Test Sample Data'!D$3:D$98)&gt;10,IF(AND(ISNUMBER('Test Sample Data'!D490),'Test Sample Data'!D490&lt;$B$1,'Test Sample Data'!D490&gt;0),'Test Sample Data'!D490,$B$1),"")</f>
        <v/>
      </c>
      <c r="E491" s="17" t="str">
        <f>IF(SUM('Test Sample Data'!E$3:E$98)&gt;10,IF(AND(ISNUMBER('Test Sample Data'!E490),'Test Sample Data'!E490&lt;$B$1,'Test Sample Data'!E490&gt;0),'Test Sample Data'!E490,$B$1),"")</f>
        <v/>
      </c>
      <c r="F491" s="17" t="str">
        <f>IF(SUM('Test Sample Data'!F$3:F$98)&gt;10,IF(AND(ISNUMBER('Test Sample Data'!F490),'Test Sample Data'!F490&lt;$B$1,'Test Sample Data'!F490&gt;0),'Test Sample Data'!F490,$B$1),"")</f>
        <v/>
      </c>
      <c r="G491" s="17" t="str">
        <f>IF(SUM('Test Sample Data'!G$3:G$98)&gt;10,IF(AND(ISNUMBER('Test Sample Data'!G490),'Test Sample Data'!G490&lt;$B$1,'Test Sample Data'!G490&gt;0),'Test Sample Data'!G490,$B$1),"")</f>
        <v/>
      </c>
      <c r="H491" s="17" t="str">
        <f>IF(SUM('Test Sample Data'!H$3:H$98)&gt;10,IF(AND(ISNUMBER('Test Sample Data'!H490),'Test Sample Data'!H490&lt;$B$1,'Test Sample Data'!H490&gt;0),'Test Sample Data'!H490,$B$1),"")</f>
        <v/>
      </c>
      <c r="I491" s="17" t="str">
        <f>IF(SUM('Test Sample Data'!I$3:I$98)&gt;10,IF(AND(ISNUMBER('Test Sample Data'!I490),'Test Sample Data'!I490&lt;$B$1,'Test Sample Data'!I490&gt;0),'Test Sample Data'!I490,$B$1),"")</f>
        <v/>
      </c>
      <c r="J491" s="17" t="str">
        <f>IF(SUM('Test Sample Data'!J$3:J$98)&gt;10,IF(AND(ISNUMBER('Test Sample Data'!J490),'Test Sample Data'!J490&lt;$B$1,'Test Sample Data'!J490&gt;0),'Test Sample Data'!J490,$B$1),"")</f>
        <v/>
      </c>
      <c r="K491" s="17" t="str">
        <f>IF(SUM('Test Sample Data'!K$3:K$98)&gt;10,IF(AND(ISNUMBER('Test Sample Data'!K490),'Test Sample Data'!K490&lt;$B$1,'Test Sample Data'!K490&gt;0),'Test Sample Data'!K490,$B$1),"")</f>
        <v/>
      </c>
      <c r="L491" s="17" t="str">
        <f>IF(SUM('Test Sample Data'!L$3:L$98)&gt;10,IF(AND(ISNUMBER('Test Sample Data'!L490),'Test Sample Data'!L490&lt;$B$1,'Test Sample Data'!L490&gt;0),'Test Sample Data'!L490,$B$1),"")</f>
        <v/>
      </c>
      <c r="M491" s="17" t="str">
        <f>IF(SUM('Test Sample Data'!M$3:M$98)&gt;10,IF(AND(ISNUMBER('Test Sample Data'!M490),'Test Sample Data'!M490&lt;$B$1,'Test Sample Data'!M490&gt;0),'Test Sample Data'!M490,$B$1),"")</f>
        <v/>
      </c>
      <c r="N491" s="17" t="str">
        <f>'Gene Table'!E490</f>
        <v>mmu-miR-291a-3p</v>
      </c>
      <c r="O491" s="17" t="str">
        <f>'Gene Table'!B490</f>
        <v>E08</v>
      </c>
      <c r="P491" s="17" t="str">
        <f>IF(SUM('Control Sample Data'!D$3:D$98)&gt;10,IF(AND(ISNUMBER('Control Sample Data'!D490),'Control Sample Data'!D490&lt;$B$1,'Control Sample Data'!D490&gt;0),'Control Sample Data'!D490,$B$1),"")</f>
        <v/>
      </c>
      <c r="Q491" s="17" t="str">
        <f>IF(SUM('Control Sample Data'!E$3:E$98)&gt;10,IF(AND(ISNUMBER('Control Sample Data'!E490),'Control Sample Data'!E490&lt;$B$1,'Control Sample Data'!E490&gt;0),'Control Sample Data'!E490,$B$1),"")</f>
        <v/>
      </c>
      <c r="R491" s="17" t="str">
        <f>IF(SUM('Control Sample Data'!F$3:F$98)&gt;10,IF(AND(ISNUMBER('Control Sample Data'!F490),'Control Sample Data'!F490&lt;$B$1,'Control Sample Data'!F490&gt;0),'Control Sample Data'!F490,$B$1),"")</f>
        <v/>
      </c>
      <c r="S491" s="17" t="str">
        <f>IF(SUM('Control Sample Data'!G$3:G$98)&gt;10,IF(AND(ISNUMBER('Control Sample Data'!G490),'Control Sample Data'!G490&lt;$B$1,'Control Sample Data'!G490&gt;0),'Control Sample Data'!G490,$B$1),"")</f>
        <v/>
      </c>
      <c r="T491" s="17" t="str">
        <f>IF(SUM('Control Sample Data'!H$3:H$98)&gt;10,IF(AND(ISNUMBER('Control Sample Data'!H490),'Control Sample Data'!H490&lt;$B$1,'Control Sample Data'!H490&gt;0),'Control Sample Data'!H490,$B$1),"")</f>
        <v/>
      </c>
      <c r="U491" s="17" t="str">
        <f>IF(SUM('Control Sample Data'!I$3:I$98)&gt;10,IF(AND(ISNUMBER('Control Sample Data'!I490),'Control Sample Data'!I490&lt;$B$1,'Control Sample Data'!I490&gt;0),'Control Sample Data'!I490,$B$1),"")</f>
        <v/>
      </c>
      <c r="V491" s="17" t="str">
        <f>IF(SUM('Control Sample Data'!J$3:J$98)&gt;10,IF(AND(ISNUMBER('Control Sample Data'!J490),'Control Sample Data'!J490&lt;$B$1,'Control Sample Data'!J490&gt;0),'Control Sample Data'!J490,$B$1),"")</f>
        <v/>
      </c>
      <c r="W491" s="17" t="str">
        <f>IF(SUM('Control Sample Data'!K$3:K$98)&gt;10,IF(AND(ISNUMBER('Control Sample Data'!K490),'Control Sample Data'!K490&lt;$B$1,'Control Sample Data'!K490&gt;0),'Control Sample Data'!K490,$B$1),"")</f>
        <v/>
      </c>
      <c r="X491" s="17" t="str">
        <f>IF(SUM('Control Sample Data'!L$3:L$98)&gt;10,IF(AND(ISNUMBER('Control Sample Data'!L490),'Control Sample Data'!L490&lt;$B$1,'Control Sample Data'!L490&gt;0),'Control Sample Data'!L490,$B$1),"")</f>
        <v/>
      </c>
      <c r="Y491" s="17" t="str">
        <f>IF(SUM('Control Sample Data'!M$3:M$98)&gt;10,IF(AND(ISNUMBER('Control Sample Data'!M490),'Control Sample Data'!M490&lt;$B$1,'Control Sample Data'!M490&gt;0),'Control Sample Data'!M490,$B$1),"")</f>
        <v/>
      </c>
      <c r="AT491" s="36" t="str">
        <f t="shared" si="325"/>
        <v/>
      </c>
      <c r="AU491" s="36" t="str">
        <f t="shared" si="326"/>
        <v/>
      </c>
      <c r="AV491" s="36" t="str">
        <f t="shared" si="327"/>
        <v/>
      </c>
      <c r="AW491" s="36" t="str">
        <f t="shared" si="328"/>
        <v/>
      </c>
      <c r="AX491" s="36" t="str">
        <f t="shared" si="329"/>
        <v/>
      </c>
      <c r="AY491" s="36" t="str">
        <f t="shared" si="330"/>
        <v/>
      </c>
      <c r="AZ491" s="36" t="str">
        <f t="shared" si="331"/>
        <v/>
      </c>
      <c r="BA491" s="36" t="str">
        <f t="shared" si="332"/>
        <v/>
      </c>
      <c r="BB491" s="36" t="str">
        <f t="shared" si="333"/>
        <v/>
      </c>
      <c r="BC491" s="36" t="str">
        <f t="shared" si="334"/>
        <v/>
      </c>
      <c r="BD491" s="36" t="str">
        <f t="shared" si="335"/>
        <v/>
      </c>
      <c r="BE491" s="36" t="str">
        <f t="shared" si="336"/>
        <v/>
      </c>
      <c r="BF491" s="36" t="str">
        <f t="shared" si="337"/>
        <v/>
      </c>
      <c r="BG491" s="36" t="str">
        <f t="shared" si="338"/>
        <v/>
      </c>
      <c r="BH491" s="36" t="str">
        <f t="shared" si="339"/>
        <v/>
      </c>
      <c r="BI491" s="36" t="str">
        <f t="shared" si="340"/>
        <v/>
      </c>
      <c r="BJ491" s="36" t="str">
        <f t="shared" si="341"/>
        <v/>
      </c>
      <c r="BK491" s="36" t="str">
        <f t="shared" si="342"/>
        <v/>
      </c>
      <c r="BL491" s="36" t="str">
        <f t="shared" si="343"/>
        <v/>
      </c>
      <c r="BM491" s="36" t="str">
        <f t="shared" si="344"/>
        <v/>
      </c>
      <c r="BN491" s="38" t="e">
        <f t="shared" si="303"/>
        <v>#DIV/0!</v>
      </c>
      <c r="BO491" s="38" t="e">
        <f t="shared" si="304"/>
        <v>#DIV/0!</v>
      </c>
      <c r="BP491" s="39" t="str">
        <f t="shared" si="305"/>
        <v/>
      </c>
      <c r="BQ491" s="39" t="str">
        <f t="shared" si="306"/>
        <v/>
      </c>
      <c r="BR491" s="39" t="str">
        <f t="shared" si="307"/>
        <v/>
      </c>
      <c r="BS491" s="39" t="str">
        <f t="shared" si="308"/>
        <v/>
      </c>
      <c r="BT491" s="39" t="str">
        <f t="shared" si="309"/>
        <v/>
      </c>
      <c r="BU491" s="39" t="str">
        <f t="shared" si="310"/>
        <v/>
      </c>
      <c r="BV491" s="39" t="str">
        <f t="shared" si="311"/>
        <v/>
      </c>
      <c r="BW491" s="39" t="str">
        <f t="shared" si="312"/>
        <v/>
      </c>
      <c r="BX491" s="39" t="str">
        <f t="shared" si="313"/>
        <v/>
      </c>
      <c r="BY491" s="39" t="str">
        <f t="shared" si="314"/>
        <v/>
      </c>
      <c r="BZ491" s="39" t="str">
        <f t="shared" si="315"/>
        <v/>
      </c>
      <c r="CA491" s="39" t="str">
        <f t="shared" si="316"/>
        <v/>
      </c>
      <c r="CB491" s="39" t="str">
        <f t="shared" si="317"/>
        <v/>
      </c>
      <c r="CC491" s="39" t="str">
        <f t="shared" si="318"/>
        <v/>
      </c>
      <c r="CD491" s="39" t="str">
        <f t="shared" si="319"/>
        <v/>
      </c>
      <c r="CE491" s="39" t="str">
        <f t="shared" si="320"/>
        <v/>
      </c>
      <c r="CF491" s="39" t="str">
        <f t="shared" si="321"/>
        <v/>
      </c>
      <c r="CG491" s="39" t="str">
        <f t="shared" si="322"/>
        <v/>
      </c>
      <c r="CH491" s="39" t="str">
        <f t="shared" si="323"/>
        <v/>
      </c>
      <c r="CI491" s="39" t="str">
        <f t="shared" si="324"/>
        <v/>
      </c>
    </row>
    <row r="492" spans="1:87">
      <c r="A492" s="18"/>
      <c r="B492" s="15" t="str">
        <f>'Gene Table'!E491</f>
        <v>mmu-miR-2134</v>
      </c>
      <c r="C492" s="15" t="str">
        <f>'Gene Table'!B491</f>
        <v>E09</v>
      </c>
      <c r="D492" s="16" t="str">
        <f>IF(SUM('Test Sample Data'!D$3:D$98)&gt;10,IF(AND(ISNUMBER('Test Sample Data'!D491),'Test Sample Data'!D491&lt;$B$1,'Test Sample Data'!D491&gt;0),'Test Sample Data'!D491,$B$1),"")</f>
        <v/>
      </c>
      <c r="E492" s="17" t="str">
        <f>IF(SUM('Test Sample Data'!E$3:E$98)&gt;10,IF(AND(ISNUMBER('Test Sample Data'!E491),'Test Sample Data'!E491&lt;$B$1,'Test Sample Data'!E491&gt;0),'Test Sample Data'!E491,$B$1),"")</f>
        <v/>
      </c>
      <c r="F492" s="17" t="str">
        <f>IF(SUM('Test Sample Data'!F$3:F$98)&gt;10,IF(AND(ISNUMBER('Test Sample Data'!F491),'Test Sample Data'!F491&lt;$B$1,'Test Sample Data'!F491&gt;0),'Test Sample Data'!F491,$B$1),"")</f>
        <v/>
      </c>
      <c r="G492" s="17" t="str">
        <f>IF(SUM('Test Sample Data'!G$3:G$98)&gt;10,IF(AND(ISNUMBER('Test Sample Data'!G491),'Test Sample Data'!G491&lt;$B$1,'Test Sample Data'!G491&gt;0),'Test Sample Data'!G491,$B$1),"")</f>
        <v/>
      </c>
      <c r="H492" s="17" t="str">
        <f>IF(SUM('Test Sample Data'!H$3:H$98)&gt;10,IF(AND(ISNUMBER('Test Sample Data'!H491),'Test Sample Data'!H491&lt;$B$1,'Test Sample Data'!H491&gt;0),'Test Sample Data'!H491,$B$1),"")</f>
        <v/>
      </c>
      <c r="I492" s="17" t="str">
        <f>IF(SUM('Test Sample Data'!I$3:I$98)&gt;10,IF(AND(ISNUMBER('Test Sample Data'!I491),'Test Sample Data'!I491&lt;$B$1,'Test Sample Data'!I491&gt;0),'Test Sample Data'!I491,$B$1),"")</f>
        <v/>
      </c>
      <c r="J492" s="17" t="str">
        <f>IF(SUM('Test Sample Data'!J$3:J$98)&gt;10,IF(AND(ISNUMBER('Test Sample Data'!J491),'Test Sample Data'!J491&lt;$B$1,'Test Sample Data'!J491&gt;0),'Test Sample Data'!J491,$B$1),"")</f>
        <v/>
      </c>
      <c r="K492" s="17" t="str">
        <f>IF(SUM('Test Sample Data'!K$3:K$98)&gt;10,IF(AND(ISNUMBER('Test Sample Data'!K491),'Test Sample Data'!K491&lt;$B$1,'Test Sample Data'!K491&gt;0),'Test Sample Data'!K491,$B$1),"")</f>
        <v/>
      </c>
      <c r="L492" s="17" t="str">
        <f>IF(SUM('Test Sample Data'!L$3:L$98)&gt;10,IF(AND(ISNUMBER('Test Sample Data'!L491),'Test Sample Data'!L491&lt;$B$1,'Test Sample Data'!L491&gt;0),'Test Sample Data'!L491,$B$1),"")</f>
        <v/>
      </c>
      <c r="M492" s="17" t="str">
        <f>IF(SUM('Test Sample Data'!M$3:M$98)&gt;10,IF(AND(ISNUMBER('Test Sample Data'!M491),'Test Sample Data'!M491&lt;$B$1,'Test Sample Data'!M491&gt;0),'Test Sample Data'!M491,$B$1),"")</f>
        <v/>
      </c>
      <c r="N492" s="17" t="str">
        <f>'Gene Table'!E491</f>
        <v>mmu-miR-2134</v>
      </c>
      <c r="O492" s="17" t="str">
        <f>'Gene Table'!B491</f>
        <v>E09</v>
      </c>
      <c r="P492" s="17" t="str">
        <f>IF(SUM('Control Sample Data'!D$3:D$98)&gt;10,IF(AND(ISNUMBER('Control Sample Data'!D491),'Control Sample Data'!D491&lt;$B$1,'Control Sample Data'!D491&gt;0),'Control Sample Data'!D491,$B$1),"")</f>
        <v/>
      </c>
      <c r="Q492" s="17" t="str">
        <f>IF(SUM('Control Sample Data'!E$3:E$98)&gt;10,IF(AND(ISNUMBER('Control Sample Data'!E491),'Control Sample Data'!E491&lt;$B$1,'Control Sample Data'!E491&gt;0),'Control Sample Data'!E491,$B$1),"")</f>
        <v/>
      </c>
      <c r="R492" s="17" t="str">
        <f>IF(SUM('Control Sample Data'!F$3:F$98)&gt;10,IF(AND(ISNUMBER('Control Sample Data'!F491),'Control Sample Data'!F491&lt;$B$1,'Control Sample Data'!F491&gt;0),'Control Sample Data'!F491,$B$1),"")</f>
        <v/>
      </c>
      <c r="S492" s="17" t="str">
        <f>IF(SUM('Control Sample Data'!G$3:G$98)&gt;10,IF(AND(ISNUMBER('Control Sample Data'!G491),'Control Sample Data'!G491&lt;$B$1,'Control Sample Data'!G491&gt;0),'Control Sample Data'!G491,$B$1),"")</f>
        <v/>
      </c>
      <c r="T492" s="17" t="str">
        <f>IF(SUM('Control Sample Data'!H$3:H$98)&gt;10,IF(AND(ISNUMBER('Control Sample Data'!H491),'Control Sample Data'!H491&lt;$B$1,'Control Sample Data'!H491&gt;0),'Control Sample Data'!H491,$B$1),"")</f>
        <v/>
      </c>
      <c r="U492" s="17" t="str">
        <f>IF(SUM('Control Sample Data'!I$3:I$98)&gt;10,IF(AND(ISNUMBER('Control Sample Data'!I491),'Control Sample Data'!I491&lt;$B$1,'Control Sample Data'!I491&gt;0),'Control Sample Data'!I491,$B$1),"")</f>
        <v/>
      </c>
      <c r="V492" s="17" t="str">
        <f>IF(SUM('Control Sample Data'!J$3:J$98)&gt;10,IF(AND(ISNUMBER('Control Sample Data'!J491),'Control Sample Data'!J491&lt;$B$1,'Control Sample Data'!J491&gt;0),'Control Sample Data'!J491,$B$1),"")</f>
        <v/>
      </c>
      <c r="W492" s="17" t="str">
        <f>IF(SUM('Control Sample Data'!K$3:K$98)&gt;10,IF(AND(ISNUMBER('Control Sample Data'!K491),'Control Sample Data'!K491&lt;$B$1,'Control Sample Data'!K491&gt;0),'Control Sample Data'!K491,$B$1),"")</f>
        <v/>
      </c>
      <c r="X492" s="17" t="str">
        <f>IF(SUM('Control Sample Data'!L$3:L$98)&gt;10,IF(AND(ISNUMBER('Control Sample Data'!L491),'Control Sample Data'!L491&lt;$B$1,'Control Sample Data'!L491&gt;0),'Control Sample Data'!L491,$B$1),"")</f>
        <v/>
      </c>
      <c r="Y492" s="17" t="str">
        <f>IF(SUM('Control Sample Data'!M$3:M$98)&gt;10,IF(AND(ISNUMBER('Control Sample Data'!M491),'Control Sample Data'!M491&lt;$B$1,'Control Sample Data'!M491&gt;0),'Control Sample Data'!M491,$B$1),"")</f>
        <v/>
      </c>
      <c r="AT492" s="36" t="str">
        <f t="shared" si="325"/>
        <v/>
      </c>
      <c r="AU492" s="36" t="str">
        <f t="shared" si="326"/>
        <v/>
      </c>
      <c r="AV492" s="36" t="str">
        <f t="shared" si="327"/>
        <v/>
      </c>
      <c r="AW492" s="36" t="str">
        <f t="shared" si="328"/>
        <v/>
      </c>
      <c r="AX492" s="36" t="str">
        <f t="shared" si="329"/>
        <v/>
      </c>
      <c r="AY492" s="36" t="str">
        <f t="shared" si="330"/>
        <v/>
      </c>
      <c r="AZ492" s="36" t="str">
        <f t="shared" si="331"/>
        <v/>
      </c>
      <c r="BA492" s="36" t="str">
        <f t="shared" si="332"/>
        <v/>
      </c>
      <c r="BB492" s="36" t="str">
        <f t="shared" si="333"/>
        <v/>
      </c>
      <c r="BC492" s="36" t="str">
        <f t="shared" si="334"/>
        <v/>
      </c>
      <c r="BD492" s="36" t="str">
        <f t="shared" si="335"/>
        <v/>
      </c>
      <c r="BE492" s="36" t="str">
        <f t="shared" si="336"/>
        <v/>
      </c>
      <c r="BF492" s="36" t="str">
        <f t="shared" si="337"/>
        <v/>
      </c>
      <c r="BG492" s="36" t="str">
        <f t="shared" si="338"/>
        <v/>
      </c>
      <c r="BH492" s="36" t="str">
        <f t="shared" si="339"/>
        <v/>
      </c>
      <c r="BI492" s="36" t="str">
        <f t="shared" si="340"/>
        <v/>
      </c>
      <c r="BJ492" s="36" t="str">
        <f t="shared" si="341"/>
        <v/>
      </c>
      <c r="BK492" s="36" t="str">
        <f t="shared" si="342"/>
        <v/>
      </c>
      <c r="BL492" s="36" t="str">
        <f t="shared" si="343"/>
        <v/>
      </c>
      <c r="BM492" s="36" t="str">
        <f t="shared" si="344"/>
        <v/>
      </c>
      <c r="BN492" s="38" t="e">
        <f t="shared" si="303"/>
        <v>#DIV/0!</v>
      </c>
      <c r="BO492" s="38" t="e">
        <f t="shared" si="304"/>
        <v>#DIV/0!</v>
      </c>
      <c r="BP492" s="39" t="str">
        <f t="shared" si="305"/>
        <v/>
      </c>
      <c r="BQ492" s="39" t="str">
        <f t="shared" si="306"/>
        <v/>
      </c>
      <c r="BR492" s="39" t="str">
        <f t="shared" si="307"/>
        <v/>
      </c>
      <c r="BS492" s="39" t="str">
        <f t="shared" si="308"/>
        <v/>
      </c>
      <c r="BT492" s="39" t="str">
        <f t="shared" si="309"/>
        <v/>
      </c>
      <c r="BU492" s="39" t="str">
        <f t="shared" si="310"/>
        <v/>
      </c>
      <c r="BV492" s="39" t="str">
        <f t="shared" si="311"/>
        <v/>
      </c>
      <c r="BW492" s="39" t="str">
        <f t="shared" si="312"/>
        <v/>
      </c>
      <c r="BX492" s="39" t="str">
        <f t="shared" si="313"/>
        <v/>
      </c>
      <c r="BY492" s="39" t="str">
        <f t="shared" si="314"/>
        <v/>
      </c>
      <c r="BZ492" s="39" t="str">
        <f t="shared" si="315"/>
        <v/>
      </c>
      <c r="CA492" s="39" t="str">
        <f t="shared" si="316"/>
        <v/>
      </c>
      <c r="CB492" s="39" t="str">
        <f t="shared" si="317"/>
        <v/>
      </c>
      <c r="CC492" s="39" t="str">
        <f t="shared" si="318"/>
        <v/>
      </c>
      <c r="CD492" s="39" t="str">
        <f t="shared" si="319"/>
        <v/>
      </c>
      <c r="CE492" s="39" t="str">
        <f t="shared" si="320"/>
        <v/>
      </c>
      <c r="CF492" s="39" t="str">
        <f t="shared" si="321"/>
        <v/>
      </c>
      <c r="CG492" s="39" t="str">
        <f t="shared" si="322"/>
        <v/>
      </c>
      <c r="CH492" s="39" t="str">
        <f t="shared" si="323"/>
        <v/>
      </c>
      <c r="CI492" s="39" t="str">
        <f t="shared" si="324"/>
        <v/>
      </c>
    </row>
    <row r="493" spans="1:87">
      <c r="A493" s="18"/>
      <c r="B493" s="15" t="str">
        <f>'Gene Table'!E492</f>
        <v>mmu-miR-297a-5p</v>
      </c>
      <c r="C493" s="15" t="str">
        <f>'Gene Table'!B492</f>
        <v>E10</v>
      </c>
      <c r="D493" s="16" t="str">
        <f>IF(SUM('Test Sample Data'!D$3:D$98)&gt;10,IF(AND(ISNUMBER('Test Sample Data'!D492),'Test Sample Data'!D492&lt;$B$1,'Test Sample Data'!D492&gt;0),'Test Sample Data'!D492,$B$1),"")</f>
        <v/>
      </c>
      <c r="E493" s="17" t="str">
        <f>IF(SUM('Test Sample Data'!E$3:E$98)&gt;10,IF(AND(ISNUMBER('Test Sample Data'!E492),'Test Sample Data'!E492&lt;$B$1,'Test Sample Data'!E492&gt;0),'Test Sample Data'!E492,$B$1),"")</f>
        <v/>
      </c>
      <c r="F493" s="17" t="str">
        <f>IF(SUM('Test Sample Data'!F$3:F$98)&gt;10,IF(AND(ISNUMBER('Test Sample Data'!F492),'Test Sample Data'!F492&lt;$B$1,'Test Sample Data'!F492&gt;0),'Test Sample Data'!F492,$B$1),"")</f>
        <v/>
      </c>
      <c r="G493" s="17" t="str">
        <f>IF(SUM('Test Sample Data'!G$3:G$98)&gt;10,IF(AND(ISNUMBER('Test Sample Data'!G492),'Test Sample Data'!G492&lt;$B$1,'Test Sample Data'!G492&gt;0),'Test Sample Data'!G492,$B$1),"")</f>
        <v/>
      </c>
      <c r="H493" s="17" t="str">
        <f>IF(SUM('Test Sample Data'!H$3:H$98)&gt;10,IF(AND(ISNUMBER('Test Sample Data'!H492),'Test Sample Data'!H492&lt;$B$1,'Test Sample Data'!H492&gt;0),'Test Sample Data'!H492,$B$1),"")</f>
        <v/>
      </c>
      <c r="I493" s="17" t="str">
        <f>IF(SUM('Test Sample Data'!I$3:I$98)&gt;10,IF(AND(ISNUMBER('Test Sample Data'!I492),'Test Sample Data'!I492&lt;$B$1,'Test Sample Data'!I492&gt;0),'Test Sample Data'!I492,$B$1),"")</f>
        <v/>
      </c>
      <c r="J493" s="17" t="str">
        <f>IF(SUM('Test Sample Data'!J$3:J$98)&gt;10,IF(AND(ISNUMBER('Test Sample Data'!J492),'Test Sample Data'!J492&lt;$B$1,'Test Sample Data'!J492&gt;0),'Test Sample Data'!J492,$B$1),"")</f>
        <v/>
      </c>
      <c r="K493" s="17" t="str">
        <f>IF(SUM('Test Sample Data'!K$3:K$98)&gt;10,IF(AND(ISNUMBER('Test Sample Data'!K492),'Test Sample Data'!K492&lt;$B$1,'Test Sample Data'!K492&gt;0),'Test Sample Data'!K492,$B$1),"")</f>
        <v/>
      </c>
      <c r="L493" s="17" t="str">
        <f>IF(SUM('Test Sample Data'!L$3:L$98)&gt;10,IF(AND(ISNUMBER('Test Sample Data'!L492),'Test Sample Data'!L492&lt;$B$1,'Test Sample Data'!L492&gt;0),'Test Sample Data'!L492,$B$1),"")</f>
        <v/>
      </c>
      <c r="M493" s="17" t="str">
        <f>IF(SUM('Test Sample Data'!M$3:M$98)&gt;10,IF(AND(ISNUMBER('Test Sample Data'!M492),'Test Sample Data'!M492&lt;$B$1,'Test Sample Data'!M492&gt;0),'Test Sample Data'!M492,$B$1),"")</f>
        <v/>
      </c>
      <c r="N493" s="17" t="str">
        <f>'Gene Table'!E492</f>
        <v>mmu-miR-297a-5p</v>
      </c>
      <c r="O493" s="17" t="str">
        <f>'Gene Table'!B492</f>
        <v>E10</v>
      </c>
      <c r="P493" s="17" t="str">
        <f>IF(SUM('Control Sample Data'!D$3:D$98)&gt;10,IF(AND(ISNUMBER('Control Sample Data'!D492),'Control Sample Data'!D492&lt;$B$1,'Control Sample Data'!D492&gt;0),'Control Sample Data'!D492,$B$1),"")</f>
        <v/>
      </c>
      <c r="Q493" s="17" t="str">
        <f>IF(SUM('Control Sample Data'!E$3:E$98)&gt;10,IF(AND(ISNUMBER('Control Sample Data'!E492),'Control Sample Data'!E492&lt;$B$1,'Control Sample Data'!E492&gt;0),'Control Sample Data'!E492,$B$1),"")</f>
        <v/>
      </c>
      <c r="R493" s="17" t="str">
        <f>IF(SUM('Control Sample Data'!F$3:F$98)&gt;10,IF(AND(ISNUMBER('Control Sample Data'!F492),'Control Sample Data'!F492&lt;$B$1,'Control Sample Data'!F492&gt;0),'Control Sample Data'!F492,$B$1),"")</f>
        <v/>
      </c>
      <c r="S493" s="17" t="str">
        <f>IF(SUM('Control Sample Data'!G$3:G$98)&gt;10,IF(AND(ISNUMBER('Control Sample Data'!G492),'Control Sample Data'!G492&lt;$B$1,'Control Sample Data'!G492&gt;0),'Control Sample Data'!G492,$B$1),"")</f>
        <v/>
      </c>
      <c r="T493" s="17" t="str">
        <f>IF(SUM('Control Sample Data'!H$3:H$98)&gt;10,IF(AND(ISNUMBER('Control Sample Data'!H492),'Control Sample Data'!H492&lt;$B$1,'Control Sample Data'!H492&gt;0),'Control Sample Data'!H492,$B$1),"")</f>
        <v/>
      </c>
      <c r="U493" s="17" t="str">
        <f>IF(SUM('Control Sample Data'!I$3:I$98)&gt;10,IF(AND(ISNUMBER('Control Sample Data'!I492),'Control Sample Data'!I492&lt;$B$1,'Control Sample Data'!I492&gt;0),'Control Sample Data'!I492,$B$1),"")</f>
        <v/>
      </c>
      <c r="V493" s="17" t="str">
        <f>IF(SUM('Control Sample Data'!J$3:J$98)&gt;10,IF(AND(ISNUMBER('Control Sample Data'!J492),'Control Sample Data'!J492&lt;$B$1,'Control Sample Data'!J492&gt;0),'Control Sample Data'!J492,$B$1),"")</f>
        <v/>
      </c>
      <c r="W493" s="17" t="str">
        <f>IF(SUM('Control Sample Data'!K$3:K$98)&gt;10,IF(AND(ISNUMBER('Control Sample Data'!K492),'Control Sample Data'!K492&lt;$B$1,'Control Sample Data'!K492&gt;0),'Control Sample Data'!K492,$B$1),"")</f>
        <v/>
      </c>
      <c r="X493" s="17" t="str">
        <f>IF(SUM('Control Sample Data'!L$3:L$98)&gt;10,IF(AND(ISNUMBER('Control Sample Data'!L492),'Control Sample Data'!L492&lt;$B$1,'Control Sample Data'!L492&gt;0),'Control Sample Data'!L492,$B$1),"")</f>
        <v/>
      </c>
      <c r="Y493" s="17" t="str">
        <f>IF(SUM('Control Sample Data'!M$3:M$98)&gt;10,IF(AND(ISNUMBER('Control Sample Data'!M492),'Control Sample Data'!M492&lt;$B$1,'Control Sample Data'!M492&gt;0),'Control Sample Data'!M492,$B$1),"")</f>
        <v/>
      </c>
      <c r="AT493" s="36" t="str">
        <f t="shared" si="325"/>
        <v/>
      </c>
      <c r="AU493" s="36" t="str">
        <f t="shared" si="326"/>
        <v/>
      </c>
      <c r="AV493" s="36" t="str">
        <f t="shared" si="327"/>
        <v/>
      </c>
      <c r="AW493" s="36" t="str">
        <f t="shared" si="328"/>
        <v/>
      </c>
      <c r="AX493" s="36" t="str">
        <f t="shared" si="329"/>
        <v/>
      </c>
      <c r="AY493" s="36" t="str">
        <f t="shared" si="330"/>
        <v/>
      </c>
      <c r="AZ493" s="36" t="str">
        <f t="shared" si="331"/>
        <v/>
      </c>
      <c r="BA493" s="36" t="str">
        <f t="shared" si="332"/>
        <v/>
      </c>
      <c r="BB493" s="36" t="str">
        <f t="shared" si="333"/>
        <v/>
      </c>
      <c r="BC493" s="36" t="str">
        <f t="shared" si="334"/>
        <v/>
      </c>
      <c r="BD493" s="36" t="str">
        <f t="shared" si="335"/>
        <v/>
      </c>
      <c r="BE493" s="36" t="str">
        <f t="shared" si="336"/>
        <v/>
      </c>
      <c r="BF493" s="36" t="str">
        <f t="shared" si="337"/>
        <v/>
      </c>
      <c r="BG493" s="36" t="str">
        <f t="shared" si="338"/>
        <v/>
      </c>
      <c r="BH493" s="36" t="str">
        <f t="shared" si="339"/>
        <v/>
      </c>
      <c r="BI493" s="36" t="str">
        <f t="shared" si="340"/>
        <v/>
      </c>
      <c r="BJ493" s="36" t="str">
        <f t="shared" si="341"/>
        <v/>
      </c>
      <c r="BK493" s="36" t="str">
        <f t="shared" si="342"/>
        <v/>
      </c>
      <c r="BL493" s="36" t="str">
        <f t="shared" si="343"/>
        <v/>
      </c>
      <c r="BM493" s="36" t="str">
        <f t="shared" si="344"/>
        <v/>
      </c>
      <c r="BN493" s="38" t="e">
        <f t="shared" si="303"/>
        <v>#DIV/0!</v>
      </c>
      <c r="BO493" s="38" t="e">
        <f t="shared" si="304"/>
        <v>#DIV/0!</v>
      </c>
      <c r="BP493" s="39" t="str">
        <f t="shared" si="305"/>
        <v/>
      </c>
      <c r="BQ493" s="39" t="str">
        <f t="shared" si="306"/>
        <v/>
      </c>
      <c r="BR493" s="39" t="str">
        <f t="shared" si="307"/>
        <v/>
      </c>
      <c r="BS493" s="39" t="str">
        <f t="shared" si="308"/>
        <v/>
      </c>
      <c r="BT493" s="39" t="str">
        <f t="shared" si="309"/>
        <v/>
      </c>
      <c r="BU493" s="39" t="str">
        <f t="shared" si="310"/>
        <v/>
      </c>
      <c r="BV493" s="39" t="str">
        <f t="shared" si="311"/>
        <v/>
      </c>
      <c r="BW493" s="39" t="str">
        <f t="shared" si="312"/>
        <v/>
      </c>
      <c r="BX493" s="39" t="str">
        <f t="shared" si="313"/>
        <v/>
      </c>
      <c r="BY493" s="39" t="str">
        <f t="shared" si="314"/>
        <v/>
      </c>
      <c r="BZ493" s="39" t="str">
        <f t="shared" si="315"/>
        <v/>
      </c>
      <c r="CA493" s="39" t="str">
        <f t="shared" si="316"/>
        <v/>
      </c>
      <c r="CB493" s="39" t="str">
        <f t="shared" si="317"/>
        <v/>
      </c>
      <c r="CC493" s="39" t="str">
        <f t="shared" si="318"/>
        <v/>
      </c>
      <c r="CD493" s="39" t="str">
        <f t="shared" si="319"/>
        <v/>
      </c>
      <c r="CE493" s="39" t="str">
        <f t="shared" si="320"/>
        <v/>
      </c>
      <c r="CF493" s="39" t="str">
        <f t="shared" si="321"/>
        <v/>
      </c>
      <c r="CG493" s="39" t="str">
        <f t="shared" si="322"/>
        <v/>
      </c>
      <c r="CH493" s="39" t="str">
        <f t="shared" si="323"/>
        <v/>
      </c>
      <c r="CI493" s="39" t="str">
        <f t="shared" si="324"/>
        <v/>
      </c>
    </row>
    <row r="494" spans="1:87">
      <c r="A494" s="18"/>
      <c r="B494" s="15" t="str">
        <f>'Gene Table'!E493</f>
        <v>mmu-miR-2135</v>
      </c>
      <c r="C494" s="15" t="str">
        <f>'Gene Table'!B493</f>
        <v>E11</v>
      </c>
      <c r="D494" s="16" t="str">
        <f>IF(SUM('Test Sample Data'!D$3:D$98)&gt;10,IF(AND(ISNUMBER('Test Sample Data'!D493),'Test Sample Data'!D493&lt;$B$1,'Test Sample Data'!D493&gt;0),'Test Sample Data'!D493,$B$1),"")</f>
        <v/>
      </c>
      <c r="E494" s="17" t="str">
        <f>IF(SUM('Test Sample Data'!E$3:E$98)&gt;10,IF(AND(ISNUMBER('Test Sample Data'!E493),'Test Sample Data'!E493&lt;$B$1,'Test Sample Data'!E493&gt;0),'Test Sample Data'!E493,$B$1),"")</f>
        <v/>
      </c>
      <c r="F494" s="17" t="str">
        <f>IF(SUM('Test Sample Data'!F$3:F$98)&gt;10,IF(AND(ISNUMBER('Test Sample Data'!F493),'Test Sample Data'!F493&lt;$B$1,'Test Sample Data'!F493&gt;0),'Test Sample Data'!F493,$B$1),"")</f>
        <v/>
      </c>
      <c r="G494" s="17" t="str">
        <f>IF(SUM('Test Sample Data'!G$3:G$98)&gt;10,IF(AND(ISNUMBER('Test Sample Data'!G493),'Test Sample Data'!G493&lt;$B$1,'Test Sample Data'!G493&gt;0),'Test Sample Data'!G493,$B$1),"")</f>
        <v/>
      </c>
      <c r="H494" s="17" t="str">
        <f>IF(SUM('Test Sample Data'!H$3:H$98)&gt;10,IF(AND(ISNUMBER('Test Sample Data'!H493),'Test Sample Data'!H493&lt;$B$1,'Test Sample Data'!H493&gt;0),'Test Sample Data'!H493,$B$1),"")</f>
        <v/>
      </c>
      <c r="I494" s="17" t="str">
        <f>IF(SUM('Test Sample Data'!I$3:I$98)&gt;10,IF(AND(ISNUMBER('Test Sample Data'!I493),'Test Sample Data'!I493&lt;$B$1,'Test Sample Data'!I493&gt;0),'Test Sample Data'!I493,$B$1),"")</f>
        <v/>
      </c>
      <c r="J494" s="17" t="str">
        <f>IF(SUM('Test Sample Data'!J$3:J$98)&gt;10,IF(AND(ISNUMBER('Test Sample Data'!J493),'Test Sample Data'!J493&lt;$B$1,'Test Sample Data'!J493&gt;0),'Test Sample Data'!J493,$B$1),"")</f>
        <v/>
      </c>
      <c r="K494" s="17" t="str">
        <f>IF(SUM('Test Sample Data'!K$3:K$98)&gt;10,IF(AND(ISNUMBER('Test Sample Data'!K493),'Test Sample Data'!K493&lt;$B$1,'Test Sample Data'!K493&gt;0),'Test Sample Data'!K493,$B$1),"")</f>
        <v/>
      </c>
      <c r="L494" s="17" t="str">
        <f>IF(SUM('Test Sample Data'!L$3:L$98)&gt;10,IF(AND(ISNUMBER('Test Sample Data'!L493),'Test Sample Data'!L493&lt;$B$1,'Test Sample Data'!L493&gt;0),'Test Sample Data'!L493,$B$1),"")</f>
        <v/>
      </c>
      <c r="M494" s="17" t="str">
        <f>IF(SUM('Test Sample Data'!M$3:M$98)&gt;10,IF(AND(ISNUMBER('Test Sample Data'!M493),'Test Sample Data'!M493&lt;$B$1,'Test Sample Data'!M493&gt;0),'Test Sample Data'!M493,$B$1),"")</f>
        <v/>
      </c>
      <c r="N494" s="17" t="str">
        <f>'Gene Table'!E493</f>
        <v>mmu-miR-2135</v>
      </c>
      <c r="O494" s="17" t="str">
        <f>'Gene Table'!B493</f>
        <v>E11</v>
      </c>
      <c r="P494" s="17" t="str">
        <f>IF(SUM('Control Sample Data'!D$3:D$98)&gt;10,IF(AND(ISNUMBER('Control Sample Data'!D493),'Control Sample Data'!D493&lt;$B$1,'Control Sample Data'!D493&gt;0),'Control Sample Data'!D493,$B$1),"")</f>
        <v/>
      </c>
      <c r="Q494" s="17" t="str">
        <f>IF(SUM('Control Sample Data'!E$3:E$98)&gt;10,IF(AND(ISNUMBER('Control Sample Data'!E493),'Control Sample Data'!E493&lt;$B$1,'Control Sample Data'!E493&gt;0),'Control Sample Data'!E493,$B$1),"")</f>
        <v/>
      </c>
      <c r="R494" s="17" t="str">
        <f>IF(SUM('Control Sample Data'!F$3:F$98)&gt;10,IF(AND(ISNUMBER('Control Sample Data'!F493),'Control Sample Data'!F493&lt;$B$1,'Control Sample Data'!F493&gt;0),'Control Sample Data'!F493,$B$1),"")</f>
        <v/>
      </c>
      <c r="S494" s="17" t="str">
        <f>IF(SUM('Control Sample Data'!G$3:G$98)&gt;10,IF(AND(ISNUMBER('Control Sample Data'!G493),'Control Sample Data'!G493&lt;$B$1,'Control Sample Data'!G493&gt;0),'Control Sample Data'!G493,$B$1),"")</f>
        <v/>
      </c>
      <c r="T494" s="17" t="str">
        <f>IF(SUM('Control Sample Data'!H$3:H$98)&gt;10,IF(AND(ISNUMBER('Control Sample Data'!H493),'Control Sample Data'!H493&lt;$B$1,'Control Sample Data'!H493&gt;0),'Control Sample Data'!H493,$B$1),"")</f>
        <v/>
      </c>
      <c r="U494" s="17" t="str">
        <f>IF(SUM('Control Sample Data'!I$3:I$98)&gt;10,IF(AND(ISNUMBER('Control Sample Data'!I493),'Control Sample Data'!I493&lt;$B$1,'Control Sample Data'!I493&gt;0),'Control Sample Data'!I493,$B$1),"")</f>
        <v/>
      </c>
      <c r="V494" s="17" t="str">
        <f>IF(SUM('Control Sample Data'!J$3:J$98)&gt;10,IF(AND(ISNUMBER('Control Sample Data'!J493),'Control Sample Data'!J493&lt;$B$1,'Control Sample Data'!J493&gt;0),'Control Sample Data'!J493,$B$1),"")</f>
        <v/>
      </c>
      <c r="W494" s="17" t="str">
        <f>IF(SUM('Control Sample Data'!K$3:K$98)&gt;10,IF(AND(ISNUMBER('Control Sample Data'!K493),'Control Sample Data'!K493&lt;$B$1,'Control Sample Data'!K493&gt;0),'Control Sample Data'!K493,$B$1),"")</f>
        <v/>
      </c>
      <c r="X494" s="17" t="str">
        <f>IF(SUM('Control Sample Data'!L$3:L$98)&gt;10,IF(AND(ISNUMBER('Control Sample Data'!L493),'Control Sample Data'!L493&lt;$B$1,'Control Sample Data'!L493&gt;0),'Control Sample Data'!L493,$B$1),"")</f>
        <v/>
      </c>
      <c r="Y494" s="17" t="str">
        <f>IF(SUM('Control Sample Data'!M$3:M$98)&gt;10,IF(AND(ISNUMBER('Control Sample Data'!M493),'Control Sample Data'!M493&lt;$B$1,'Control Sample Data'!M493&gt;0),'Control Sample Data'!M493,$B$1),"")</f>
        <v/>
      </c>
      <c r="AT494" s="36" t="str">
        <f t="shared" si="325"/>
        <v/>
      </c>
      <c r="AU494" s="36" t="str">
        <f t="shared" si="326"/>
        <v/>
      </c>
      <c r="AV494" s="36" t="str">
        <f t="shared" si="327"/>
        <v/>
      </c>
      <c r="AW494" s="36" t="str">
        <f t="shared" si="328"/>
        <v/>
      </c>
      <c r="AX494" s="36" t="str">
        <f t="shared" si="329"/>
        <v/>
      </c>
      <c r="AY494" s="36" t="str">
        <f t="shared" si="330"/>
        <v/>
      </c>
      <c r="AZ494" s="36" t="str">
        <f t="shared" si="331"/>
        <v/>
      </c>
      <c r="BA494" s="36" t="str">
        <f t="shared" si="332"/>
        <v/>
      </c>
      <c r="BB494" s="36" t="str">
        <f t="shared" si="333"/>
        <v/>
      </c>
      <c r="BC494" s="36" t="str">
        <f t="shared" si="334"/>
        <v/>
      </c>
      <c r="BD494" s="36" t="str">
        <f t="shared" si="335"/>
        <v/>
      </c>
      <c r="BE494" s="36" t="str">
        <f t="shared" si="336"/>
        <v/>
      </c>
      <c r="BF494" s="36" t="str">
        <f t="shared" si="337"/>
        <v/>
      </c>
      <c r="BG494" s="36" t="str">
        <f t="shared" si="338"/>
        <v/>
      </c>
      <c r="BH494" s="36" t="str">
        <f t="shared" si="339"/>
        <v/>
      </c>
      <c r="BI494" s="36" t="str">
        <f t="shared" si="340"/>
        <v/>
      </c>
      <c r="BJ494" s="36" t="str">
        <f t="shared" si="341"/>
        <v/>
      </c>
      <c r="BK494" s="36" t="str">
        <f t="shared" si="342"/>
        <v/>
      </c>
      <c r="BL494" s="36" t="str">
        <f t="shared" si="343"/>
        <v/>
      </c>
      <c r="BM494" s="36" t="str">
        <f t="shared" si="344"/>
        <v/>
      </c>
      <c r="BN494" s="38" t="e">
        <f t="shared" si="303"/>
        <v>#DIV/0!</v>
      </c>
      <c r="BO494" s="38" t="e">
        <f t="shared" si="304"/>
        <v>#DIV/0!</v>
      </c>
      <c r="BP494" s="39" t="str">
        <f t="shared" si="305"/>
        <v/>
      </c>
      <c r="BQ494" s="39" t="str">
        <f t="shared" si="306"/>
        <v/>
      </c>
      <c r="BR494" s="39" t="str">
        <f t="shared" si="307"/>
        <v/>
      </c>
      <c r="BS494" s="39" t="str">
        <f t="shared" si="308"/>
        <v/>
      </c>
      <c r="BT494" s="39" t="str">
        <f t="shared" si="309"/>
        <v/>
      </c>
      <c r="BU494" s="39" t="str">
        <f t="shared" si="310"/>
        <v/>
      </c>
      <c r="BV494" s="39" t="str">
        <f t="shared" si="311"/>
        <v/>
      </c>
      <c r="BW494" s="39" t="str">
        <f t="shared" si="312"/>
        <v/>
      </c>
      <c r="BX494" s="39" t="str">
        <f t="shared" si="313"/>
        <v/>
      </c>
      <c r="BY494" s="39" t="str">
        <f t="shared" si="314"/>
        <v/>
      </c>
      <c r="BZ494" s="39" t="str">
        <f t="shared" si="315"/>
        <v/>
      </c>
      <c r="CA494" s="39" t="str">
        <f t="shared" si="316"/>
        <v/>
      </c>
      <c r="CB494" s="39" t="str">
        <f t="shared" si="317"/>
        <v/>
      </c>
      <c r="CC494" s="39" t="str">
        <f t="shared" si="318"/>
        <v/>
      </c>
      <c r="CD494" s="39" t="str">
        <f t="shared" si="319"/>
        <v/>
      </c>
      <c r="CE494" s="39" t="str">
        <f t="shared" si="320"/>
        <v/>
      </c>
      <c r="CF494" s="39" t="str">
        <f t="shared" si="321"/>
        <v/>
      </c>
      <c r="CG494" s="39" t="str">
        <f t="shared" si="322"/>
        <v/>
      </c>
      <c r="CH494" s="39" t="str">
        <f t="shared" si="323"/>
        <v/>
      </c>
      <c r="CI494" s="39" t="str">
        <f t="shared" si="324"/>
        <v/>
      </c>
    </row>
    <row r="495" spans="1:87">
      <c r="A495" s="18"/>
      <c r="B495" s="15" t="str">
        <f>'Gene Table'!E494</f>
        <v>mmu-miR-297b-5p</v>
      </c>
      <c r="C495" s="15" t="str">
        <f>'Gene Table'!B494</f>
        <v>E12</v>
      </c>
      <c r="D495" s="16" t="str">
        <f>IF(SUM('Test Sample Data'!D$3:D$98)&gt;10,IF(AND(ISNUMBER('Test Sample Data'!D494),'Test Sample Data'!D494&lt;$B$1,'Test Sample Data'!D494&gt;0),'Test Sample Data'!D494,$B$1),"")</f>
        <v/>
      </c>
      <c r="E495" s="17" t="str">
        <f>IF(SUM('Test Sample Data'!E$3:E$98)&gt;10,IF(AND(ISNUMBER('Test Sample Data'!E494),'Test Sample Data'!E494&lt;$B$1,'Test Sample Data'!E494&gt;0),'Test Sample Data'!E494,$B$1),"")</f>
        <v/>
      </c>
      <c r="F495" s="17" t="str">
        <f>IF(SUM('Test Sample Data'!F$3:F$98)&gt;10,IF(AND(ISNUMBER('Test Sample Data'!F494),'Test Sample Data'!F494&lt;$B$1,'Test Sample Data'!F494&gt;0),'Test Sample Data'!F494,$B$1),"")</f>
        <v/>
      </c>
      <c r="G495" s="17" t="str">
        <f>IF(SUM('Test Sample Data'!G$3:G$98)&gt;10,IF(AND(ISNUMBER('Test Sample Data'!G494),'Test Sample Data'!G494&lt;$B$1,'Test Sample Data'!G494&gt;0),'Test Sample Data'!G494,$B$1),"")</f>
        <v/>
      </c>
      <c r="H495" s="17" t="str">
        <f>IF(SUM('Test Sample Data'!H$3:H$98)&gt;10,IF(AND(ISNUMBER('Test Sample Data'!H494),'Test Sample Data'!H494&lt;$B$1,'Test Sample Data'!H494&gt;0),'Test Sample Data'!H494,$B$1),"")</f>
        <v/>
      </c>
      <c r="I495" s="17" t="str">
        <f>IF(SUM('Test Sample Data'!I$3:I$98)&gt;10,IF(AND(ISNUMBER('Test Sample Data'!I494),'Test Sample Data'!I494&lt;$B$1,'Test Sample Data'!I494&gt;0),'Test Sample Data'!I494,$B$1),"")</f>
        <v/>
      </c>
      <c r="J495" s="17" t="str">
        <f>IF(SUM('Test Sample Data'!J$3:J$98)&gt;10,IF(AND(ISNUMBER('Test Sample Data'!J494),'Test Sample Data'!J494&lt;$B$1,'Test Sample Data'!J494&gt;0),'Test Sample Data'!J494,$B$1),"")</f>
        <v/>
      </c>
      <c r="K495" s="17" t="str">
        <f>IF(SUM('Test Sample Data'!K$3:K$98)&gt;10,IF(AND(ISNUMBER('Test Sample Data'!K494),'Test Sample Data'!K494&lt;$B$1,'Test Sample Data'!K494&gt;0),'Test Sample Data'!K494,$B$1),"")</f>
        <v/>
      </c>
      <c r="L495" s="17" t="str">
        <f>IF(SUM('Test Sample Data'!L$3:L$98)&gt;10,IF(AND(ISNUMBER('Test Sample Data'!L494),'Test Sample Data'!L494&lt;$B$1,'Test Sample Data'!L494&gt;0),'Test Sample Data'!L494,$B$1),"")</f>
        <v/>
      </c>
      <c r="M495" s="17" t="str">
        <f>IF(SUM('Test Sample Data'!M$3:M$98)&gt;10,IF(AND(ISNUMBER('Test Sample Data'!M494),'Test Sample Data'!M494&lt;$B$1,'Test Sample Data'!M494&gt;0),'Test Sample Data'!M494,$B$1),"")</f>
        <v/>
      </c>
      <c r="N495" s="17" t="str">
        <f>'Gene Table'!E494</f>
        <v>mmu-miR-297b-5p</v>
      </c>
      <c r="O495" s="17" t="str">
        <f>'Gene Table'!B494</f>
        <v>E12</v>
      </c>
      <c r="P495" s="17" t="str">
        <f>IF(SUM('Control Sample Data'!D$3:D$98)&gt;10,IF(AND(ISNUMBER('Control Sample Data'!D494),'Control Sample Data'!D494&lt;$B$1,'Control Sample Data'!D494&gt;0),'Control Sample Data'!D494,$B$1),"")</f>
        <v/>
      </c>
      <c r="Q495" s="17" t="str">
        <f>IF(SUM('Control Sample Data'!E$3:E$98)&gt;10,IF(AND(ISNUMBER('Control Sample Data'!E494),'Control Sample Data'!E494&lt;$B$1,'Control Sample Data'!E494&gt;0),'Control Sample Data'!E494,$B$1),"")</f>
        <v/>
      </c>
      <c r="R495" s="17" t="str">
        <f>IF(SUM('Control Sample Data'!F$3:F$98)&gt;10,IF(AND(ISNUMBER('Control Sample Data'!F494),'Control Sample Data'!F494&lt;$B$1,'Control Sample Data'!F494&gt;0),'Control Sample Data'!F494,$B$1),"")</f>
        <v/>
      </c>
      <c r="S495" s="17" t="str">
        <f>IF(SUM('Control Sample Data'!G$3:G$98)&gt;10,IF(AND(ISNUMBER('Control Sample Data'!G494),'Control Sample Data'!G494&lt;$B$1,'Control Sample Data'!G494&gt;0),'Control Sample Data'!G494,$B$1),"")</f>
        <v/>
      </c>
      <c r="T495" s="17" t="str">
        <f>IF(SUM('Control Sample Data'!H$3:H$98)&gt;10,IF(AND(ISNUMBER('Control Sample Data'!H494),'Control Sample Data'!H494&lt;$B$1,'Control Sample Data'!H494&gt;0),'Control Sample Data'!H494,$B$1),"")</f>
        <v/>
      </c>
      <c r="U495" s="17" t="str">
        <f>IF(SUM('Control Sample Data'!I$3:I$98)&gt;10,IF(AND(ISNUMBER('Control Sample Data'!I494),'Control Sample Data'!I494&lt;$B$1,'Control Sample Data'!I494&gt;0),'Control Sample Data'!I494,$B$1),"")</f>
        <v/>
      </c>
      <c r="V495" s="17" t="str">
        <f>IF(SUM('Control Sample Data'!J$3:J$98)&gt;10,IF(AND(ISNUMBER('Control Sample Data'!J494),'Control Sample Data'!J494&lt;$B$1,'Control Sample Data'!J494&gt;0),'Control Sample Data'!J494,$B$1),"")</f>
        <v/>
      </c>
      <c r="W495" s="17" t="str">
        <f>IF(SUM('Control Sample Data'!K$3:K$98)&gt;10,IF(AND(ISNUMBER('Control Sample Data'!K494),'Control Sample Data'!K494&lt;$B$1,'Control Sample Data'!K494&gt;0),'Control Sample Data'!K494,$B$1),"")</f>
        <v/>
      </c>
      <c r="X495" s="17" t="str">
        <f>IF(SUM('Control Sample Data'!L$3:L$98)&gt;10,IF(AND(ISNUMBER('Control Sample Data'!L494),'Control Sample Data'!L494&lt;$B$1,'Control Sample Data'!L494&gt;0),'Control Sample Data'!L494,$B$1),"")</f>
        <v/>
      </c>
      <c r="Y495" s="17" t="str">
        <f>IF(SUM('Control Sample Data'!M$3:M$98)&gt;10,IF(AND(ISNUMBER('Control Sample Data'!M494),'Control Sample Data'!M494&lt;$B$1,'Control Sample Data'!M494&gt;0),'Control Sample Data'!M494,$B$1),"")</f>
        <v/>
      </c>
      <c r="AT495" s="36" t="str">
        <f t="shared" si="325"/>
        <v/>
      </c>
      <c r="AU495" s="36" t="str">
        <f t="shared" si="326"/>
        <v/>
      </c>
      <c r="AV495" s="36" t="str">
        <f t="shared" si="327"/>
        <v/>
      </c>
      <c r="AW495" s="36" t="str">
        <f t="shared" si="328"/>
        <v/>
      </c>
      <c r="AX495" s="36" t="str">
        <f t="shared" si="329"/>
        <v/>
      </c>
      <c r="AY495" s="36" t="str">
        <f t="shared" si="330"/>
        <v/>
      </c>
      <c r="AZ495" s="36" t="str">
        <f t="shared" si="331"/>
        <v/>
      </c>
      <c r="BA495" s="36" t="str">
        <f t="shared" si="332"/>
        <v/>
      </c>
      <c r="BB495" s="36" t="str">
        <f t="shared" si="333"/>
        <v/>
      </c>
      <c r="BC495" s="36" t="str">
        <f t="shared" si="334"/>
        <v/>
      </c>
      <c r="BD495" s="36" t="str">
        <f t="shared" si="335"/>
        <v/>
      </c>
      <c r="BE495" s="36" t="str">
        <f t="shared" si="336"/>
        <v/>
      </c>
      <c r="BF495" s="36" t="str">
        <f t="shared" si="337"/>
        <v/>
      </c>
      <c r="BG495" s="36" t="str">
        <f t="shared" si="338"/>
        <v/>
      </c>
      <c r="BH495" s="36" t="str">
        <f t="shared" si="339"/>
        <v/>
      </c>
      <c r="BI495" s="36" t="str">
        <f t="shared" si="340"/>
        <v/>
      </c>
      <c r="BJ495" s="36" t="str">
        <f t="shared" si="341"/>
        <v/>
      </c>
      <c r="BK495" s="36" t="str">
        <f t="shared" si="342"/>
        <v/>
      </c>
      <c r="BL495" s="36" t="str">
        <f t="shared" si="343"/>
        <v/>
      </c>
      <c r="BM495" s="36" t="str">
        <f t="shared" si="344"/>
        <v/>
      </c>
      <c r="BN495" s="38" t="e">
        <f t="shared" si="303"/>
        <v>#DIV/0!</v>
      </c>
      <c r="BO495" s="38" t="e">
        <f t="shared" si="304"/>
        <v>#DIV/0!</v>
      </c>
      <c r="BP495" s="39" t="str">
        <f t="shared" si="305"/>
        <v/>
      </c>
      <c r="BQ495" s="39" t="str">
        <f t="shared" si="306"/>
        <v/>
      </c>
      <c r="BR495" s="39" t="str">
        <f t="shared" si="307"/>
        <v/>
      </c>
      <c r="BS495" s="39" t="str">
        <f t="shared" si="308"/>
        <v/>
      </c>
      <c r="BT495" s="39" t="str">
        <f t="shared" si="309"/>
        <v/>
      </c>
      <c r="BU495" s="39" t="str">
        <f t="shared" si="310"/>
        <v/>
      </c>
      <c r="BV495" s="39" t="str">
        <f t="shared" si="311"/>
        <v/>
      </c>
      <c r="BW495" s="39" t="str">
        <f t="shared" si="312"/>
        <v/>
      </c>
      <c r="BX495" s="39" t="str">
        <f t="shared" si="313"/>
        <v/>
      </c>
      <c r="BY495" s="39" t="str">
        <f t="shared" si="314"/>
        <v/>
      </c>
      <c r="BZ495" s="39" t="str">
        <f t="shared" si="315"/>
        <v/>
      </c>
      <c r="CA495" s="39" t="str">
        <f t="shared" si="316"/>
        <v/>
      </c>
      <c r="CB495" s="39" t="str">
        <f t="shared" si="317"/>
        <v/>
      </c>
      <c r="CC495" s="39" t="str">
        <f t="shared" si="318"/>
        <v/>
      </c>
      <c r="CD495" s="39" t="str">
        <f t="shared" si="319"/>
        <v/>
      </c>
      <c r="CE495" s="39" t="str">
        <f t="shared" si="320"/>
        <v/>
      </c>
      <c r="CF495" s="39" t="str">
        <f t="shared" si="321"/>
        <v/>
      </c>
      <c r="CG495" s="39" t="str">
        <f t="shared" si="322"/>
        <v/>
      </c>
      <c r="CH495" s="39" t="str">
        <f t="shared" si="323"/>
        <v/>
      </c>
      <c r="CI495" s="39" t="str">
        <f t="shared" si="324"/>
        <v/>
      </c>
    </row>
    <row r="496" spans="1:87">
      <c r="A496" s="18"/>
      <c r="B496" s="15" t="str">
        <f>'Gene Table'!E495</f>
        <v>mmu-miR-2136</v>
      </c>
      <c r="C496" s="15" t="str">
        <f>'Gene Table'!B495</f>
        <v>E13</v>
      </c>
      <c r="D496" s="16" t="str">
        <f>IF(SUM('Test Sample Data'!D$3:D$98)&gt;10,IF(AND(ISNUMBER('Test Sample Data'!D495),'Test Sample Data'!D495&lt;$B$1,'Test Sample Data'!D495&gt;0),'Test Sample Data'!D495,$B$1),"")</f>
        <v/>
      </c>
      <c r="E496" s="17" t="str">
        <f>IF(SUM('Test Sample Data'!E$3:E$98)&gt;10,IF(AND(ISNUMBER('Test Sample Data'!E495),'Test Sample Data'!E495&lt;$B$1,'Test Sample Data'!E495&gt;0),'Test Sample Data'!E495,$B$1),"")</f>
        <v/>
      </c>
      <c r="F496" s="17" t="str">
        <f>IF(SUM('Test Sample Data'!F$3:F$98)&gt;10,IF(AND(ISNUMBER('Test Sample Data'!F495),'Test Sample Data'!F495&lt;$B$1,'Test Sample Data'!F495&gt;0),'Test Sample Data'!F495,$B$1),"")</f>
        <v/>
      </c>
      <c r="G496" s="17" t="str">
        <f>IF(SUM('Test Sample Data'!G$3:G$98)&gt;10,IF(AND(ISNUMBER('Test Sample Data'!G495),'Test Sample Data'!G495&lt;$B$1,'Test Sample Data'!G495&gt;0),'Test Sample Data'!G495,$B$1),"")</f>
        <v/>
      </c>
      <c r="H496" s="17" t="str">
        <f>IF(SUM('Test Sample Data'!H$3:H$98)&gt;10,IF(AND(ISNUMBER('Test Sample Data'!H495),'Test Sample Data'!H495&lt;$B$1,'Test Sample Data'!H495&gt;0),'Test Sample Data'!H495,$B$1),"")</f>
        <v/>
      </c>
      <c r="I496" s="17" t="str">
        <f>IF(SUM('Test Sample Data'!I$3:I$98)&gt;10,IF(AND(ISNUMBER('Test Sample Data'!I495),'Test Sample Data'!I495&lt;$B$1,'Test Sample Data'!I495&gt;0),'Test Sample Data'!I495,$B$1),"")</f>
        <v/>
      </c>
      <c r="J496" s="17" t="str">
        <f>IF(SUM('Test Sample Data'!J$3:J$98)&gt;10,IF(AND(ISNUMBER('Test Sample Data'!J495),'Test Sample Data'!J495&lt;$B$1,'Test Sample Data'!J495&gt;0),'Test Sample Data'!J495,$B$1),"")</f>
        <v/>
      </c>
      <c r="K496" s="17" t="str">
        <f>IF(SUM('Test Sample Data'!K$3:K$98)&gt;10,IF(AND(ISNUMBER('Test Sample Data'!K495),'Test Sample Data'!K495&lt;$B$1,'Test Sample Data'!K495&gt;0),'Test Sample Data'!K495,$B$1),"")</f>
        <v/>
      </c>
      <c r="L496" s="17" t="str">
        <f>IF(SUM('Test Sample Data'!L$3:L$98)&gt;10,IF(AND(ISNUMBER('Test Sample Data'!L495),'Test Sample Data'!L495&lt;$B$1,'Test Sample Data'!L495&gt;0),'Test Sample Data'!L495,$B$1),"")</f>
        <v/>
      </c>
      <c r="M496" s="17" t="str">
        <f>IF(SUM('Test Sample Data'!M$3:M$98)&gt;10,IF(AND(ISNUMBER('Test Sample Data'!M495),'Test Sample Data'!M495&lt;$B$1,'Test Sample Data'!M495&gt;0),'Test Sample Data'!M495,$B$1),"")</f>
        <v/>
      </c>
      <c r="N496" s="17" t="str">
        <f>'Gene Table'!E495</f>
        <v>mmu-miR-2136</v>
      </c>
      <c r="O496" s="17" t="str">
        <f>'Gene Table'!B495</f>
        <v>E13</v>
      </c>
      <c r="P496" s="17" t="str">
        <f>IF(SUM('Control Sample Data'!D$3:D$98)&gt;10,IF(AND(ISNUMBER('Control Sample Data'!D495),'Control Sample Data'!D495&lt;$B$1,'Control Sample Data'!D495&gt;0),'Control Sample Data'!D495,$B$1),"")</f>
        <v/>
      </c>
      <c r="Q496" s="17" t="str">
        <f>IF(SUM('Control Sample Data'!E$3:E$98)&gt;10,IF(AND(ISNUMBER('Control Sample Data'!E495),'Control Sample Data'!E495&lt;$B$1,'Control Sample Data'!E495&gt;0),'Control Sample Data'!E495,$B$1),"")</f>
        <v/>
      </c>
      <c r="R496" s="17" t="str">
        <f>IF(SUM('Control Sample Data'!F$3:F$98)&gt;10,IF(AND(ISNUMBER('Control Sample Data'!F495),'Control Sample Data'!F495&lt;$B$1,'Control Sample Data'!F495&gt;0),'Control Sample Data'!F495,$B$1),"")</f>
        <v/>
      </c>
      <c r="S496" s="17" t="str">
        <f>IF(SUM('Control Sample Data'!G$3:G$98)&gt;10,IF(AND(ISNUMBER('Control Sample Data'!G495),'Control Sample Data'!G495&lt;$B$1,'Control Sample Data'!G495&gt;0),'Control Sample Data'!G495,$B$1),"")</f>
        <v/>
      </c>
      <c r="T496" s="17" t="str">
        <f>IF(SUM('Control Sample Data'!H$3:H$98)&gt;10,IF(AND(ISNUMBER('Control Sample Data'!H495),'Control Sample Data'!H495&lt;$B$1,'Control Sample Data'!H495&gt;0),'Control Sample Data'!H495,$B$1),"")</f>
        <v/>
      </c>
      <c r="U496" s="17" t="str">
        <f>IF(SUM('Control Sample Data'!I$3:I$98)&gt;10,IF(AND(ISNUMBER('Control Sample Data'!I495),'Control Sample Data'!I495&lt;$B$1,'Control Sample Data'!I495&gt;0),'Control Sample Data'!I495,$B$1),"")</f>
        <v/>
      </c>
      <c r="V496" s="17" t="str">
        <f>IF(SUM('Control Sample Data'!J$3:J$98)&gt;10,IF(AND(ISNUMBER('Control Sample Data'!J495),'Control Sample Data'!J495&lt;$B$1,'Control Sample Data'!J495&gt;0),'Control Sample Data'!J495,$B$1),"")</f>
        <v/>
      </c>
      <c r="W496" s="17" t="str">
        <f>IF(SUM('Control Sample Data'!K$3:K$98)&gt;10,IF(AND(ISNUMBER('Control Sample Data'!K495),'Control Sample Data'!K495&lt;$B$1,'Control Sample Data'!K495&gt;0),'Control Sample Data'!K495,$B$1),"")</f>
        <v/>
      </c>
      <c r="X496" s="17" t="str">
        <f>IF(SUM('Control Sample Data'!L$3:L$98)&gt;10,IF(AND(ISNUMBER('Control Sample Data'!L495),'Control Sample Data'!L495&lt;$B$1,'Control Sample Data'!L495&gt;0),'Control Sample Data'!L495,$B$1),"")</f>
        <v/>
      </c>
      <c r="Y496" s="17" t="str">
        <f>IF(SUM('Control Sample Data'!M$3:M$98)&gt;10,IF(AND(ISNUMBER('Control Sample Data'!M495),'Control Sample Data'!M495&lt;$B$1,'Control Sample Data'!M495&gt;0),'Control Sample Data'!M495,$B$1),"")</f>
        <v/>
      </c>
      <c r="AT496" s="36" t="str">
        <f t="shared" si="325"/>
        <v/>
      </c>
      <c r="AU496" s="36" t="str">
        <f t="shared" si="326"/>
        <v/>
      </c>
      <c r="AV496" s="36" t="str">
        <f t="shared" si="327"/>
        <v/>
      </c>
      <c r="AW496" s="36" t="str">
        <f t="shared" si="328"/>
        <v/>
      </c>
      <c r="AX496" s="36" t="str">
        <f t="shared" si="329"/>
        <v/>
      </c>
      <c r="AY496" s="36" t="str">
        <f t="shared" si="330"/>
        <v/>
      </c>
      <c r="AZ496" s="36" t="str">
        <f t="shared" si="331"/>
        <v/>
      </c>
      <c r="BA496" s="36" t="str">
        <f t="shared" si="332"/>
        <v/>
      </c>
      <c r="BB496" s="36" t="str">
        <f t="shared" si="333"/>
        <v/>
      </c>
      <c r="BC496" s="36" t="str">
        <f t="shared" si="334"/>
        <v/>
      </c>
      <c r="BD496" s="36" t="str">
        <f t="shared" si="335"/>
        <v/>
      </c>
      <c r="BE496" s="36" t="str">
        <f t="shared" si="336"/>
        <v/>
      </c>
      <c r="BF496" s="36" t="str">
        <f t="shared" si="337"/>
        <v/>
      </c>
      <c r="BG496" s="36" t="str">
        <f t="shared" si="338"/>
        <v/>
      </c>
      <c r="BH496" s="36" t="str">
        <f t="shared" si="339"/>
        <v/>
      </c>
      <c r="BI496" s="36" t="str">
        <f t="shared" si="340"/>
        <v/>
      </c>
      <c r="BJ496" s="36" t="str">
        <f t="shared" si="341"/>
        <v/>
      </c>
      <c r="BK496" s="36" t="str">
        <f t="shared" si="342"/>
        <v/>
      </c>
      <c r="BL496" s="36" t="str">
        <f t="shared" si="343"/>
        <v/>
      </c>
      <c r="BM496" s="36" t="str">
        <f t="shared" si="344"/>
        <v/>
      </c>
      <c r="BN496" s="38" t="e">
        <f t="shared" si="303"/>
        <v>#DIV/0!</v>
      </c>
      <c r="BO496" s="38" t="e">
        <f t="shared" si="304"/>
        <v>#DIV/0!</v>
      </c>
      <c r="BP496" s="39" t="str">
        <f t="shared" si="305"/>
        <v/>
      </c>
      <c r="BQ496" s="39" t="str">
        <f t="shared" si="306"/>
        <v/>
      </c>
      <c r="BR496" s="39" t="str">
        <f t="shared" si="307"/>
        <v/>
      </c>
      <c r="BS496" s="39" t="str">
        <f t="shared" si="308"/>
        <v/>
      </c>
      <c r="BT496" s="39" t="str">
        <f t="shared" si="309"/>
        <v/>
      </c>
      <c r="BU496" s="39" t="str">
        <f t="shared" si="310"/>
        <v/>
      </c>
      <c r="BV496" s="39" t="str">
        <f t="shared" si="311"/>
        <v/>
      </c>
      <c r="BW496" s="39" t="str">
        <f t="shared" si="312"/>
        <v/>
      </c>
      <c r="BX496" s="39" t="str">
        <f t="shared" si="313"/>
        <v/>
      </c>
      <c r="BY496" s="39" t="str">
        <f t="shared" si="314"/>
        <v/>
      </c>
      <c r="BZ496" s="39" t="str">
        <f t="shared" si="315"/>
        <v/>
      </c>
      <c r="CA496" s="39" t="str">
        <f t="shared" si="316"/>
        <v/>
      </c>
      <c r="CB496" s="39" t="str">
        <f t="shared" si="317"/>
        <v/>
      </c>
      <c r="CC496" s="39" t="str">
        <f t="shared" si="318"/>
        <v/>
      </c>
      <c r="CD496" s="39" t="str">
        <f t="shared" si="319"/>
        <v/>
      </c>
      <c r="CE496" s="39" t="str">
        <f t="shared" si="320"/>
        <v/>
      </c>
      <c r="CF496" s="39" t="str">
        <f t="shared" si="321"/>
        <v/>
      </c>
      <c r="CG496" s="39" t="str">
        <f t="shared" si="322"/>
        <v/>
      </c>
      <c r="CH496" s="39" t="str">
        <f t="shared" si="323"/>
        <v/>
      </c>
      <c r="CI496" s="39" t="str">
        <f t="shared" si="324"/>
        <v/>
      </c>
    </row>
    <row r="497" spans="1:87">
      <c r="A497" s="18"/>
      <c r="B497" s="15" t="str">
        <f>'Gene Table'!E496</f>
        <v>mmu-miR-297c-5p</v>
      </c>
      <c r="C497" s="15" t="str">
        <f>'Gene Table'!B496</f>
        <v>E14</v>
      </c>
      <c r="D497" s="16" t="str">
        <f>IF(SUM('Test Sample Data'!D$3:D$98)&gt;10,IF(AND(ISNUMBER('Test Sample Data'!D496),'Test Sample Data'!D496&lt;$B$1,'Test Sample Data'!D496&gt;0),'Test Sample Data'!D496,$B$1),"")</f>
        <v/>
      </c>
      <c r="E497" s="17" t="str">
        <f>IF(SUM('Test Sample Data'!E$3:E$98)&gt;10,IF(AND(ISNUMBER('Test Sample Data'!E496),'Test Sample Data'!E496&lt;$B$1,'Test Sample Data'!E496&gt;0),'Test Sample Data'!E496,$B$1),"")</f>
        <v/>
      </c>
      <c r="F497" s="17" t="str">
        <f>IF(SUM('Test Sample Data'!F$3:F$98)&gt;10,IF(AND(ISNUMBER('Test Sample Data'!F496),'Test Sample Data'!F496&lt;$B$1,'Test Sample Data'!F496&gt;0),'Test Sample Data'!F496,$B$1),"")</f>
        <v/>
      </c>
      <c r="G497" s="17" t="str">
        <f>IF(SUM('Test Sample Data'!G$3:G$98)&gt;10,IF(AND(ISNUMBER('Test Sample Data'!G496),'Test Sample Data'!G496&lt;$B$1,'Test Sample Data'!G496&gt;0),'Test Sample Data'!G496,$B$1),"")</f>
        <v/>
      </c>
      <c r="H497" s="17" t="str">
        <f>IF(SUM('Test Sample Data'!H$3:H$98)&gt;10,IF(AND(ISNUMBER('Test Sample Data'!H496),'Test Sample Data'!H496&lt;$B$1,'Test Sample Data'!H496&gt;0),'Test Sample Data'!H496,$B$1),"")</f>
        <v/>
      </c>
      <c r="I497" s="17" t="str">
        <f>IF(SUM('Test Sample Data'!I$3:I$98)&gt;10,IF(AND(ISNUMBER('Test Sample Data'!I496),'Test Sample Data'!I496&lt;$B$1,'Test Sample Data'!I496&gt;0),'Test Sample Data'!I496,$B$1),"")</f>
        <v/>
      </c>
      <c r="J497" s="17" t="str">
        <f>IF(SUM('Test Sample Data'!J$3:J$98)&gt;10,IF(AND(ISNUMBER('Test Sample Data'!J496),'Test Sample Data'!J496&lt;$B$1,'Test Sample Data'!J496&gt;0),'Test Sample Data'!J496,$B$1),"")</f>
        <v/>
      </c>
      <c r="K497" s="17" t="str">
        <f>IF(SUM('Test Sample Data'!K$3:K$98)&gt;10,IF(AND(ISNUMBER('Test Sample Data'!K496),'Test Sample Data'!K496&lt;$B$1,'Test Sample Data'!K496&gt;0),'Test Sample Data'!K496,$B$1),"")</f>
        <v/>
      </c>
      <c r="L497" s="17" t="str">
        <f>IF(SUM('Test Sample Data'!L$3:L$98)&gt;10,IF(AND(ISNUMBER('Test Sample Data'!L496),'Test Sample Data'!L496&lt;$B$1,'Test Sample Data'!L496&gt;0),'Test Sample Data'!L496,$B$1),"")</f>
        <v/>
      </c>
      <c r="M497" s="17" t="str">
        <f>IF(SUM('Test Sample Data'!M$3:M$98)&gt;10,IF(AND(ISNUMBER('Test Sample Data'!M496),'Test Sample Data'!M496&lt;$B$1,'Test Sample Data'!M496&gt;0),'Test Sample Data'!M496,$B$1),"")</f>
        <v/>
      </c>
      <c r="N497" s="17" t="str">
        <f>'Gene Table'!E496</f>
        <v>mmu-miR-297c-5p</v>
      </c>
      <c r="O497" s="17" t="str">
        <f>'Gene Table'!B496</f>
        <v>E14</v>
      </c>
      <c r="P497" s="17" t="str">
        <f>IF(SUM('Control Sample Data'!D$3:D$98)&gt;10,IF(AND(ISNUMBER('Control Sample Data'!D496),'Control Sample Data'!D496&lt;$B$1,'Control Sample Data'!D496&gt;0),'Control Sample Data'!D496,$B$1),"")</f>
        <v/>
      </c>
      <c r="Q497" s="17" t="str">
        <f>IF(SUM('Control Sample Data'!E$3:E$98)&gt;10,IF(AND(ISNUMBER('Control Sample Data'!E496),'Control Sample Data'!E496&lt;$B$1,'Control Sample Data'!E496&gt;0),'Control Sample Data'!E496,$B$1),"")</f>
        <v/>
      </c>
      <c r="R497" s="17" t="str">
        <f>IF(SUM('Control Sample Data'!F$3:F$98)&gt;10,IF(AND(ISNUMBER('Control Sample Data'!F496),'Control Sample Data'!F496&lt;$B$1,'Control Sample Data'!F496&gt;0),'Control Sample Data'!F496,$B$1),"")</f>
        <v/>
      </c>
      <c r="S497" s="17" t="str">
        <f>IF(SUM('Control Sample Data'!G$3:G$98)&gt;10,IF(AND(ISNUMBER('Control Sample Data'!G496),'Control Sample Data'!G496&lt;$B$1,'Control Sample Data'!G496&gt;0),'Control Sample Data'!G496,$B$1),"")</f>
        <v/>
      </c>
      <c r="T497" s="17" t="str">
        <f>IF(SUM('Control Sample Data'!H$3:H$98)&gt;10,IF(AND(ISNUMBER('Control Sample Data'!H496),'Control Sample Data'!H496&lt;$B$1,'Control Sample Data'!H496&gt;0),'Control Sample Data'!H496,$B$1),"")</f>
        <v/>
      </c>
      <c r="U497" s="17" t="str">
        <f>IF(SUM('Control Sample Data'!I$3:I$98)&gt;10,IF(AND(ISNUMBER('Control Sample Data'!I496),'Control Sample Data'!I496&lt;$B$1,'Control Sample Data'!I496&gt;0),'Control Sample Data'!I496,$B$1),"")</f>
        <v/>
      </c>
      <c r="V497" s="17" t="str">
        <f>IF(SUM('Control Sample Data'!J$3:J$98)&gt;10,IF(AND(ISNUMBER('Control Sample Data'!J496),'Control Sample Data'!J496&lt;$B$1,'Control Sample Data'!J496&gt;0),'Control Sample Data'!J496,$B$1),"")</f>
        <v/>
      </c>
      <c r="W497" s="17" t="str">
        <f>IF(SUM('Control Sample Data'!K$3:K$98)&gt;10,IF(AND(ISNUMBER('Control Sample Data'!K496),'Control Sample Data'!K496&lt;$B$1,'Control Sample Data'!K496&gt;0),'Control Sample Data'!K496,$B$1),"")</f>
        <v/>
      </c>
      <c r="X497" s="17" t="str">
        <f>IF(SUM('Control Sample Data'!L$3:L$98)&gt;10,IF(AND(ISNUMBER('Control Sample Data'!L496),'Control Sample Data'!L496&lt;$B$1,'Control Sample Data'!L496&gt;0),'Control Sample Data'!L496,$B$1),"")</f>
        <v/>
      </c>
      <c r="Y497" s="17" t="str">
        <f>IF(SUM('Control Sample Data'!M$3:M$98)&gt;10,IF(AND(ISNUMBER('Control Sample Data'!M496),'Control Sample Data'!M496&lt;$B$1,'Control Sample Data'!M496&gt;0),'Control Sample Data'!M496,$B$1),"")</f>
        <v/>
      </c>
      <c r="AT497" s="36" t="str">
        <f t="shared" si="325"/>
        <v/>
      </c>
      <c r="AU497" s="36" t="str">
        <f t="shared" si="326"/>
        <v/>
      </c>
      <c r="AV497" s="36" t="str">
        <f t="shared" si="327"/>
        <v/>
      </c>
      <c r="AW497" s="36" t="str">
        <f t="shared" si="328"/>
        <v/>
      </c>
      <c r="AX497" s="36" t="str">
        <f t="shared" si="329"/>
        <v/>
      </c>
      <c r="AY497" s="36" t="str">
        <f t="shared" si="330"/>
        <v/>
      </c>
      <c r="AZ497" s="36" t="str">
        <f t="shared" si="331"/>
        <v/>
      </c>
      <c r="BA497" s="36" t="str">
        <f t="shared" si="332"/>
        <v/>
      </c>
      <c r="BB497" s="36" t="str">
        <f t="shared" si="333"/>
        <v/>
      </c>
      <c r="BC497" s="36" t="str">
        <f t="shared" si="334"/>
        <v/>
      </c>
      <c r="BD497" s="36" t="str">
        <f t="shared" si="335"/>
        <v/>
      </c>
      <c r="BE497" s="36" t="str">
        <f t="shared" si="336"/>
        <v/>
      </c>
      <c r="BF497" s="36" t="str">
        <f t="shared" si="337"/>
        <v/>
      </c>
      <c r="BG497" s="36" t="str">
        <f t="shared" si="338"/>
        <v/>
      </c>
      <c r="BH497" s="36" t="str">
        <f t="shared" si="339"/>
        <v/>
      </c>
      <c r="BI497" s="36" t="str">
        <f t="shared" si="340"/>
        <v/>
      </c>
      <c r="BJ497" s="36" t="str">
        <f t="shared" si="341"/>
        <v/>
      </c>
      <c r="BK497" s="36" t="str">
        <f t="shared" si="342"/>
        <v/>
      </c>
      <c r="BL497" s="36" t="str">
        <f t="shared" si="343"/>
        <v/>
      </c>
      <c r="BM497" s="36" t="str">
        <f t="shared" si="344"/>
        <v/>
      </c>
      <c r="BN497" s="38" t="e">
        <f t="shared" si="303"/>
        <v>#DIV/0!</v>
      </c>
      <c r="BO497" s="38" t="e">
        <f t="shared" si="304"/>
        <v>#DIV/0!</v>
      </c>
      <c r="BP497" s="39" t="str">
        <f t="shared" si="305"/>
        <v/>
      </c>
      <c r="BQ497" s="39" t="str">
        <f t="shared" si="306"/>
        <v/>
      </c>
      <c r="BR497" s="39" t="str">
        <f t="shared" si="307"/>
        <v/>
      </c>
      <c r="BS497" s="39" t="str">
        <f t="shared" si="308"/>
        <v/>
      </c>
      <c r="BT497" s="39" t="str">
        <f t="shared" si="309"/>
        <v/>
      </c>
      <c r="BU497" s="39" t="str">
        <f t="shared" si="310"/>
        <v/>
      </c>
      <c r="BV497" s="39" t="str">
        <f t="shared" si="311"/>
        <v/>
      </c>
      <c r="BW497" s="39" t="str">
        <f t="shared" si="312"/>
        <v/>
      </c>
      <c r="BX497" s="39" t="str">
        <f t="shared" si="313"/>
        <v/>
      </c>
      <c r="BY497" s="39" t="str">
        <f t="shared" si="314"/>
        <v/>
      </c>
      <c r="BZ497" s="39" t="str">
        <f t="shared" si="315"/>
        <v/>
      </c>
      <c r="CA497" s="39" t="str">
        <f t="shared" si="316"/>
        <v/>
      </c>
      <c r="CB497" s="39" t="str">
        <f t="shared" si="317"/>
        <v/>
      </c>
      <c r="CC497" s="39" t="str">
        <f t="shared" si="318"/>
        <v/>
      </c>
      <c r="CD497" s="39" t="str">
        <f t="shared" si="319"/>
        <v/>
      </c>
      <c r="CE497" s="39" t="str">
        <f t="shared" si="320"/>
        <v/>
      </c>
      <c r="CF497" s="39" t="str">
        <f t="shared" si="321"/>
        <v/>
      </c>
      <c r="CG497" s="39" t="str">
        <f t="shared" si="322"/>
        <v/>
      </c>
      <c r="CH497" s="39" t="str">
        <f t="shared" si="323"/>
        <v/>
      </c>
      <c r="CI497" s="39" t="str">
        <f t="shared" si="324"/>
        <v/>
      </c>
    </row>
    <row r="498" spans="1:87">
      <c r="A498" s="18"/>
      <c r="B498" s="15" t="str">
        <f>'Gene Table'!E497</f>
        <v>mmu-miR-2137</v>
      </c>
      <c r="C498" s="15" t="str">
        <f>'Gene Table'!B497</f>
        <v>E15</v>
      </c>
      <c r="D498" s="16" t="str">
        <f>IF(SUM('Test Sample Data'!D$3:D$98)&gt;10,IF(AND(ISNUMBER('Test Sample Data'!D497),'Test Sample Data'!D497&lt;$B$1,'Test Sample Data'!D497&gt;0),'Test Sample Data'!D497,$B$1),"")</f>
        <v/>
      </c>
      <c r="E498" s="17" t="str">
        <f>IF(SUM('Test Sample Data'!E$3:E$98)&gt;10,IF(AND(ISNUMBER('Test Sample Data'!E497),'Test Sample Data'!E497&lt;$B$1,'Test Sample Data'!E497&gt;0),'Test Sample Data'!E497,$B$1),"")</f>
        <v/>
      </c>
      <c r="F498" s="17" t="str">
        <f>IF(SUM('Test Sample Data'!F$3:F$98)&gt;10,IF(AND(ISNUMBER('Test Sample Data'!F497),'Test Sample Data'!F497&lt;$B$1,'Test Sample Data'!F497&gt;0),'Test Sample Data'!F497,$B$1),"")</f>
        <v/>
      </c>
      <c r="G498" s="17" t="str">
        <f>IF(SUM('Test Sample Data'!G$3:G$98)&gt;10,IF(AND(ISNUMBER('Test Sample Data'!G497),'Test Sample Data'!G497&lt;$B$1,'Test Sample Data'!G497&gt;0),'Test Sample Data'!G497,$B$1),"")</f>
        <v/>
      </c>
      <c r="H498" s="17" t="str">
        <f>IF(SUM('Test Sample Data'!H$3:H$98)&gt;10,IF(AND(ISNUMBER('Test Sample Data'!H497),'Test Sample Data'!H497&lt;$B$1,'Test Sample Data'!H497&gt;0),'Test Sample Data'!H497,$B$1),"")</f>
        <v/>
      </c>
      <c r="I498" s="17" t="str">
        <f>IF(SUM('Test Sample Data'!I$3:I$98)&gt;10,IF(AND(ISNUMBER('Test Sample Data'!I497),'Test Sample Data'!I497&lt;$B$1,'Test Sample Data'!I497&gt;0),'Test Sample Data'!I497,$B$1),"")</f>
        <v/>
      </c>
      <c r="J498" s="17" t="str">
        <f>IF(SUM('Test Sample Data'!J$3:J$98)&gt;10,IF(AND(ISNUMBER('Test Sample Data'!J497),'Test Sample Data'!J497&lt;$B$1,'Test Sample Data'!J497&gt;0),'Test Sample Data'!J497,$B$1),"")</f>
        <v/>
      </c>
      <c r="K498" s="17" t="str">
        <f>IF(SUM('Test Sample Data'!K$3:K$98)&gt;10,IF(AND(ISNUMBER('Test Sample Data'!K497),'Test Sample Data'!K497&lt;$B$1,'Test Sample Data'!K497&gt;0),'Test Sample Data'!K497,$B$1),"")</f>
        <v/>
      </c>
      <c r="L498" s="17" t="str">
        <f>IF(SUM('Test Sample Data'!L$3:L$98)&gt;10,IF(AND(ISNUMBER('Test Sample Data'!L497),'Test Sample Data'!L497&lt;$B$1,'Test Sample Data'!L497&gt;0),'Test Sample Data'!L497,$B$1),"")</f>
        <v/>
      </c>
      <c r="M498" s="17" t="str">
        <f>IF(SUM('Test Sample Data'!M$3:M$98)&gt;10,IF(AND(ISNUMBER('Test Sample Data'!M497),'Test Sample Data'!M497&lt;$B$1,'Test Sample Data'!M497&gt;0),'Test Sample Data'!M497,$B$1),"")</f>
        <v/>
      </c>
      <c r="N498" s="17" t="str">
        <f>'Gene Table'!E497</f>
        <v>mmu-miR-2137</v>
      </c>
      <c r="O498" s="17" t="str">
        <f>'Gene Table'!B497</f>
        <v>E15</v>
      </c>
      <c r="P498" s="17" t="str">
        <f>IF(SUM('Control Sample Data'!D$3:D$98)&gt;10,IF(AND(ISNUMBER('Control Sample Data'!D497),'Control Sample Data'!D497&lt;$B$1,'Control Sample Data'!D497&gt;0),'Control Sample Data'!D497,$B$1),"")</f>
        <v/>
      </c>
      <c r="Q498" s="17" t="str">
        <f>IF(SUM('Control Sample Data'!E$3:E$98)&gt;10,IF(AND(ISNUMBER('Control Sample Data'!E497),'Control Sample Data'!E497&lt;$B$1,'Control Sample Data'!E497&gt;0),'Control Sample Data'!E497,$B$1),"")</f>
        <v/>
      </c>
      <c r="R498" s="17" t="str">
        <f>IF(SUM('Control Sample Data'!F$3:F$98)&gt;10,IF(AND(ISNUMBER('Control Sample Data'!F497),'Control Sample Data'!F497&lt;$B$1,'Control Sample Data'!F497&gt;0),'Control Sample Data'!F497,$B$1),"")</f>
        <v/>
      </c>
      <c r="S498" s="17" t="str">
        <f>IF(SUM('Control Sample Data'!G$3:G$98)&gt;10,IF(AND(ISNUMBER('Control Sample Data'!G497),'Control Sample Data'!G497&lt;$B$1,'Control Sample Data'!G497&gt;0),'Control Sample Data'!G497,$B$1),"")</f>
        <v/>
      </c>
      <c r="T498" s="17" t="str">
        <f>IF(SUM('Control Sample Data'!H$3:H$98)&gt;10,IF(AND(ISNUMBER('Control Sample Data'!H497),'Control Sample Data'!H497&lt;$B$1,'Control Sample Data'!H497&gt;0),'Control Sample Data'!H497,$B$1),"")</f>
        <v/>
      </c>
      <c r="U498" s="17" t="str">
        <f>IF(SUM('Control Sample Data'!I$3:I$98)&gt;10,IF(AND(ISNUMBER('Control Sample Data'!I497),'Control Sample Data'!I497&lt;$B$1,'Control Sample Data'!I497&gt;0),'Control Sample Data'!I497,$B$1),"")</f>
        <v/>
      </c>
      <c r="V498" s="17" t="str">
        <f>IF(SUM('Control Sample Data'!J$3:J$98)&gt;10,IF(AND(ISNUMBER('Control Sample Data'!J497),'Control Sample Data'!J497&lt;$B$1,'Control Sample Data'!J497&gt;0),'Control Sample Data'!J497,$B$1),"")</f>
        <v/>
      </c>
      <c r="W498" s="17" t="str">
        <f>IF(SUM('Control Sample Data'!K$3:K$98)&gt;10,IF(AND(ISNUMBER('Control Sample Data'!K497),'Control Sample Data'!K497&lt;$B$1,'Control Sample Data'!K497&gt;0),'Control Sample Data'!K497,$B$1),"")</f>
        <v/>
      </c>
      <c r="X498" s="17" t="str">
        <f>IF(SUM('Control Sample Data'!L$3:L$98)&gt;10,IF(AND(ISNUMBER('Control Sample Data'!L497),'Control Sample Data'!L497&lt;$B$1,'Control Sample Data'!L497&gt;0),'Control Sample Data'!L497,$B$1),"")</f>
        <v/>
      </c>
      <c r="Y498" s="17" t="str">
        <f>IF(SUM('Control Sample Data'!M$3:M$98)&gt;10,IF(AND(ISNUMBER('Control Sample Data'!M497),'Control Sample Data'!M497&lt;$B$1,'Control Sample Data'!M497&gt;0),'Control Sample Data'!M497,$B$1),"")</f>
        <v/>
      </c>
      <c r="AT498" s="36" t="str">
        <f t="shared" si="325"/>
        <v/>
      </c>
      <c r="AU498" s="36" t="str">
        <f t="shared" si="326"/>
        <v/>
      </c>
      <c r="AV498" s="36" t="str">
        <f t="shared" si="327"/>
        <v/>
      </c>
      <c r="AW498" s="36" t="str">
        <f t="shared" si="328"/>
        <v/>
      </c>
      <c r="AX498" s="36" t="str">
        <f t="shared" si="329"/>
        <v/>
      </c>
      <c r="AY498" s="36" t="str">
        <f t="shared" si="330"/>
        <v/>
      </c>
      <c r="AZ498" s="36" t="str">
        <f t="shared" si="331"/>
        <v/>
      </c>
      <c r="BA498" s="36" t="str">
        <f t="shared" si="332"/>
        <v/>
      </c>
      <c r="BB498" s="36" t="str">
        <f t="shared" si="333"/>
        <v/>
      </c>
      <c r="BC498" s="36" t="str">
        <f t="shared" si="334"/>
        <v/>
      </c>
      <c r="BD498" s="36" t="str">
        <f t="shared" si="335"/>
        <v/>
      </c>
      <c r="BE498" s="36" t="str">
        <f t="shared" si="336"/>
        <v/>
      </c>
      <c r="BF498" s="36" t="str">
        <f t="shared" si="337"/>
        <v/>
      </c>
      <c r="BG498" s="36" t="str">
        <f t="shared" si="338"/>
        <v/>
      </c>
      <c r="BH498" s="36" t="str">
        <f t="shared" si="339"/>
        <v/>
      </c>
      <c r="BI498" s="36" t="str">
        <f t="shared" si="340"/>
        <v/>
      </c>
      <c r="BJ498" s="36" t="str">
        <f t="shared" si="341"/>
        <v/>
      </c>
      <c r="BK498" s="36" t="str">
        <f t="shared" si="342"/>
        <v/>
      </c>
      <c r="BL498" s="36" t="str">
        <f t="shared" si="343"/>
        <v/>
      </c>
      <c r="BM498" s="36" t="str">
        <f t="shared" si="344"/>
        <v/>
      </c>
      <c r="BN498" s="38" t="e">
        <f t="shared" si="303"/>
        <v>#DIV/0!</v>
      </c>
      <c r="BO498" s="38" t="e">
        <f t="shared" si="304"/>
        <v>#DIV/0!</v>
      </c>
      <c r="BP498" s="39" t="str">
        <f t="shared" si="305"/>
        <v/>
      </c>
      <c r="BQ498" s="39" t="str">
        <f t="shared" si="306"/>
        <v/>
      </c>
      <c r="BR498" s="39" t="str">
        <f t="shared" si="307"/>
        <v/>
      </c>
      <c r="BS498" s="39" t="str">
        <f t="shared" si="308"/>
        <v/>
      </c>
      <c r="BT498" s="39" t="str">
        <f t="shared" si="309"/>
        <v/>
      </c>
      <c r="BU498" s="39" t="str">
        <f t="shared" si="310"/>
        <v/>
      </c>
      <c r="BV498" s="39" t="str">
        <f t="shared" si="311"/>
        <v/>
      </c>
      <c r="BW498" s="39" t="str">
        <f t="shared" si="312"/>
        <v/>
      </c>
      <c r="BX498" s="39" t="str">
        <f t="shared" si="313"/>
        <v/>
      </c>
      <c r="BY498" s="39" t="str">
        <f t="shared" si="314"/>
        <v/>
      </c>
      <c r="BZ498" s="39" t="str">
        <f t="shared" si="315"/>
        <v/>
      </c>
      <c r="CA498" s="39" t="str">
        <f t="shared" si="316"/>
        <v/>
      </c>
      <c r="CB498" s="39" t="str">
        <f t="shared" si="317"/>
        <v/>
      </c>
      <c r="CC498" s="39" t="str">
        <f t="shared" si="318"/>
        <v/>
      </c>
      <c r="CD498" s="39" t="str">
        <f t="shared" si="319"/>
        <v/>
      </c>
      <c r="CE498" s="39" t="str">
        <f t="shared" si="320"/>
        <v/>
      </c>
      <c r="CF498" s="39" t="str">
        <f t="shared" si="321"/>
        <v/>
      </c>
      <c r="CG498" s="39" t="str">
        <f t="shared" si="322"/>
        <v/>
      </c>
      <c r="CH498" s="39" t="str">
        <f t="shared" si="323"/>
        <v/>
      </c>
      <c r="CI498" s="39" t="str">
        <f t="shared" si="324"/>
        <v/>
      </c>
    </row>
    <row r="499" spans="1:87">
      <c r="A499" s="18"/>
      <c r="B499" s="15" t="str">
        <f>'Gene Table'!E498</f>
        <v>mmu-miR-301b-3p</v>
      </c>
      <c r="C499" s="15" t="str">
        <f>'Gene Table'!B498</f>
        <v>E16</v>
      </c>
      <c r="D499" s="16" t="str">
        <f>IF(SUM('Test Sample Data'!D$3:D$98)&gt;10,IF(AND(ISNUMBER('Test Sample Data'!D498),'Test Sample Data'!D498&lt;$B$1,'Test Sample Data'!D498&gt;0),'Test Sample Data'!D498,$B$1),"")</f>
        <v/>
      </c>
      <c r="E499" s="17" t="str">
        <f>IF(SUM('Test Sample Data'!E$3:E$98)&gt;10,IF(AND(ISNUMBER('Test Sample Data'!E498),'Test Sample Data'!E498&lt;$B$1,'Test Sample Data'!E498&gt;0),'Test Sample Data'!E498,$B$1),"")</f>
        <v/>
      </c>
      <c r="F499" s="17" t="str">
        <f>IF(SUM('Test Sample Data'!F$3:F$98)&gt;10,IF(AND(ISNUMBER('Test Sample Data'!F498),'Test Sample Data'!F498&lt;$B$1,'Test Sample Data'!F498&gt;0),'Test Sample Data'!F498,$B$1),"")</f>
        <v/>
      </c>
      <c r="G499" s="17" t="str">
        <f>IF(SUM('Test Sample Data'!G$3:G$98)&gt;10,IF(AND(ISNUMBER('Test Sample Data'!G498),'Test Sample Data'!G498&lt;$B$1,'Test Sample Data'!G498&gt;0),'Test Sample Data'!G498,$B$1),"")</f>
        <v/>
      </c>
      <c r="H499" s="17" t="str">
        <f>IF(SUM('Test Sample Data'!H$3:H$98)&gt;10,IF(AND(ISNUMBER('Test Sample Data'!H498),'Test Sample Data'!H498&lt;$B$1,'Test Sample Data'!H498&gt;0),'Test Sample Data'!H498,$B$1),"")</f>
        <v/>
      </c>
      <c r="I499" s="17" t="str">
        <f>IF(SUM('Test Sample Data'!I$3:I$98)&gt;10,IF(AND(ISNUMBER('Test Sample Data'!I498),'Test Sample Data'!I498&lt;$B$1,'Test Sample Data'!I498&gt;0),'Test Sample Data'!I498,$B$1),"")</f>
        <v/>
      </c>
      <c r="J499" s="17" t="str">
        <f>IF(SUM('Test Sample Data'!J$3:J$98)&gt;10,IF(AND(ISNUMBER('Test Sample Data'!J498),'Test Sample Data'!J498&lt;$B$1,'Test Sample Data'!J498&gt;0),'Test Sample Data'!J498,$B$1),"")</f>
        <v/>
      </c>
      <c r="K499" s="17" t="str">
        <f>IF(SUM('Test Sample Data'!K$3:K$98)&gt;10,IF(AND(ISNUMBER('Test Sample Data'!K498),'Test Sample Data'!K498&lt;$B$1,'Test Sample Data'!K498&gt;0),'Test Sample Data'!K498,$B$1),"")</f>
        <v/>
      </c>
      <c r="L499" s="17" t="str">
        <f>IF(SUM('Test Sample Data'!L$3:L$98)&gt;10,IF(AND(ISNUMBER('Test Sample Data'!L498),'Test Sample Data'!L498&lt;$B$1,'Test Sample Data'!L498&gt;0),'Test Sample Data'!L498,$B$1),"")</f>
        <v/>
      </c>
      <c r="M499" s="17" t="str">
        <f>IF(SUM('Test Sample Data'!M$3:M$98)&gt;10,IF(AND(ISNUMBER('Test Sample Data'!M498),'Test Sample Data'!M498&lt;$B$1,'Test Sample Data'!M498&gt;0),'Test Sample Data'!M498,$B$1),"")</f>
        <v/>
      </c>
      <c r="N499" s="17" t="str">
        <f>'Gene Table'!E498</f>
        <v>mmu-miR-301b-3p</v>
      </c>
      <c r="O499" s="17" t="str">
        <f>'Gene Table'!B498</f>
        <v>E16</v>
      </c>
      <c r="P499" s="17" t="str">
        <f>IF(SUM('Control Sample Data'!D$3:D$98)&gt;10,IF(AND(ISNUMBER('Control Sample Data'!D498),'Control Sample Data'!D498&lt;$B$1,'Control Sample Data'!D498&gt;0),'Control Sample Data'!D498,$B$1),"")</f>
        <v/>
      </c>
      <c r="Q499" s="17" t="str">
        <f>IF(SUM('Control Sample Data'!E$3:E$98)&gt;10,IF(AND(ISNUMBER('Control Sample Data'!E498),'Control Sample Data'!E498&lt;$B$1,'Control Sample Data'!E498&gt;0),'Control Sample Data'!E498,$B$1),"")</f>
        <v/>
      </c>
      <c r="R499" s="17" t="str">
        <f>IF(SUM('Control Sample Data'!F$3:F$98)&gt;10,IF(AND(ISNUMBER('Control Sample Data'!F498),'Control Sample Data'!F498&lt;$B$1,'Control Sample Data'!F498&gt;0),'Control Sample Data'!F498,$B$1),"")</f>
        <v/>
      </c>
      <c r="S499" s="17" t="str">
        <f>IF(SUM('Control Sample Data'!G$3:G$98)&gt;10,IF(AND(ISNUMBER('Control Sample Data'!G498),'Control Sample Data'!G498&lt;$B$1,'Control Sample Data'!G498&gt;0),'Control Sample Data'!G498,$B$1),"")</f>
        <v/>
      </c>
      <c r="T499" s="17" t="str">
        <f>IF(SUM('Control Sample Data'!H$3:H$98)&gt;10,IF(AND(ISNUMBER('Control Sample Data'!H498),'Control Sample Data'!H498&lt;$B$1,'Control Sample Data'!H498&gt;0),'Control Sample Data'!H498,$B$1),"")</f>
        <v/>
      </c>
      <c r="U499" s="17" t="str">
        <f>IF(SUM('Control Sample Data'!I$3:I$98)&gt;10,IF(AND(ISNUMBER('Control Sample Data'!I498),'Control Sample Data'!I498&lt;$B$1,'Control Sample Data'!I498&gt;0),'Control Sample Data'!I498,$B$1),"")</f>
        <v/>
      </c>
      <c r="V499" s="17" t="str">
        <f>IF(SUM('Control Sample Data'!J$3:J$98)&gt;10,IF(AND(ISNUMBER('Control Sample Data'!J498),'Control Sample Data'!J498&lt;$B$1,'Control Sample Data'!J498&gt;0),'Control Sample Data'!J498,$B$1),"")</f>
        <v/>
      </c>
      <c r="W499" s="17" t="str">
        <f>IF(SUM('Control Sample Data'!K$3:K$98)&gt;10,IF(AND(ISNUMBER('Control Sample Data'!K498),'Control Sample Data'!K498&lt;$B$1,'Control Sample Data'!K498&gt;0),'Control Sample Data'!K498,$B$1),"")</f>
        <v/>
      </c>
      <c r="X499" s="17" t="str">
        <f>IF(SUM('Control Sample Data'!L$3:L$98)&gt;10,IF(AND(ISNUMBER('Control Sample Data'!L498),'Control Sample Data'!L498&lt;$B$1,'Control Sample Data'!L498&gt;0),'Control Sample Data'!L498,$B$1),"")</f>
        <v/>
      </c>
      <c r="Y499" s="17" t="str">
        <f>IF(SUM('Control Sample Data'!M$3:M$98)&gt;10,IF(AND(ISNUMBER('Control Sample Data'!M498),'Control Sample Data'!M498&lt;$B$1,'Control Sample Data'!M498&gt;0),'Control Sample Data'!M498,$B$1),"")</f>
        <v/>
      </c>
      <c r="AT499" s="36" t="str">
        <f t="shared" si="325"/>
        <v/>
      </c>
      <c r="AU499" s="36" t="str">
        <f t="shared" si="326"/>
        <v/>
      </c>
      <c r="AV499" s="36" t="str">
        <f t="shared" si="327"/>
        <v/>
      </c>
      <c r="AW499" s="36" t="str">
        <f t="shared" si="328"/>
        <v/>
      </c>
      <c r="AX499" s="36" t="str">
        <f t="shared" si="329"/>
        <v/>
      </c>
      <c r="AY499" s="36" t="str">
        <f t="shared" si="330"/>
        <v/>
      </c>
      <c r="AZ499" s="36" t="str">
        <f t="shared" si="331"/>
        <v/>
      </c>
      <c r="BA499" s="36" t="str">
        <f t="shared" si="332"/>
        <v/>
      </c>
      <c r="BB499" s="36" t="str">
        <f t="shared" si="333"/>
        <v/>
      </c>
      <c r="BC499" s="36" t="str">
        <f t="shared" si="334"/>
        <v/>
      </c>
      <c r="BD499" s="36" t="str">
        <f t="shared" si="335"/>
        <v/>
      </c>
      <c r="BE499" s="36" t="str">
        <f t="shared" si="336"/>
        <v/>
      </c>
      <c r="BF499" s="36" t="str">
        <f t="shared" si="337"/>
        <v/>
      </c>
      <c r="BG499" s="36" t="str">
        <f t="shared" si="338"/>
        <v/>
      </c>
      <c r="BH499" s="36" t="str">
        <f t="shared" si="339"/>
        <v/>
      </c>
      <c r="BI499" s="36" t="str">
        <f t="shared" si="340"/>
        <v/>
      </c>
      <c r="BJ499" s="36" t="str">
        <f t="shared" si="341"/>
        <v/>
      </c>
      <c r="BK499" s="36" t="str">
        <f t="shared" si="342"/>
        <v/>
      </c>
      <c r="BL499" s="36" t="str">
        <f t="shared" si="343"/>
        <v/>
      </c>
      <c r="BM499" s="36" t="str">
        <f t="shared" si="344"/>
        <v/>
      </c>
      <c r="BN499" s="38" t="e">
        <f t="shared" si="303"/>
        <v>#DIV/0!</v>
      </c>
      <c r="BO499" s="38" t="e">
        <f t="shared" si="304"/>
        <v>#DIV/0!</v>
      </c>
      <c r="BP499" s="39" t="str">
        <f t="shared" si="305"/>
        <v/>
      </c>
      <c r="BQ499" s="39" t="str">
        <f t="shared" si="306"/>
        <v/>
      </c>
      <c r="BR499" s="39" t="str">
        <f t="shared" si="307"/>
        <v/>
      </c>
      <c r="BS499" s="39" t="str">
        <f t="shared" si="308"/>
        <v/>
      </c>
      <c r="BT499" s="39" t="str">
        <f t="shared" si="309"/>
        <v/>
      </c>
      <c r="BU499" s="39" t="str">
        <f t="shared" si="310"/>
        <v/>
      </c>
      <c r="BV499" s="39" t="str">
        <f t="shared" si="311"/>
        <v/>
      </c>
      <c r="BW499" s="39" t="str">
        <f t="shared" si="312"/>
        <v/>
      </c>
      <c r="BX499" s="39" t="str">
        <f t="shared" si="313"/>
        <v/>
      </c>
      <c r="BY499" s="39" t="str">
        <f t="shared" si="314"/>
        <v/>
      </c>
      <c r="BZ499" s="39" t="str">
        <f t="shared" si="315"/>
        <v/>
      </c>
      <c r="CA499" s="39" t="str">
        <f t="shared" si="316"/>
        <v/>
      </c>
      <c r="CB499" s="39" t="str">
        <f t="shared" si="317"/>
        <v/>
      </c>
      <c r="CC499" s="39" t="str">
        <f t="shared" si="318"/>
        <v/>
      </c>
      <c r="CD499" s="39" t="str">
        <f t="shared" si="319"/>
        <v/>
      </c>
      <c r="CE499" s="39" t="str">
        <f t="shared" si="320"/>
        <v/>
      </c>
      <c r="CF499" s="39" t="str">
        <f t="shared" si="321"/>
        <v/>
      </c>
      <c r="CG499" s="39" t="str">
        <f t="shared" si="322"/>
        <v/>
      </c>
      <c r="CH499" s="39" t="str">
        <f t="shared" si="323"/>
        <v/>
      </c>
      <c r="CI499" s="39" t="str">
        <f t="shared" si="324"/>
        <v/>
      </c>
    </row>
    <row r="500" spans="1:87">
      <c r="A500" s="18"/>
      <c r="B500" s="15" t="str">
        <f>'Gene Table'!E499</f>
        <v>mmu-miR-2138</v>
      </c>
      <c r="C500" s="15" t="str">
        <f>'Gene Table'!B499</f>
        <v>E17</v>
      </c>
      <c r="D500" s="16" t="str">
        <f>IF(SUM('Test Sample Data'!D$3:D$98)&gt;10,IF(AND(ISNUMBER('Test Sample Data'!D499),'Test Sample Data'!D499&lt;$B$1,'Test Sample Data'!D499&gt;0),'Test Sample Data'!D499,$B$1),"")</f>
        <v/>
      </c>
      <c r="E500" s="17" t="str">
        <f>IF(SUM('Test Sample Data'!E$3:E$98)&gt;10,IF(AND(ISNUMBER('Test Sample Data'!E499),'Test Sample Data'!E499&lt;$B$1,'Test Sample Data'!E499&gt;0),'Test Sample Data'!E499,$B$1),"")</f>
        <v/>
      </c>
      <c r="F500" s="17" t="str">
        <f>IF(SUM('Test Sample Data'!F$3:F$98)&gt;10,IF(AND(ISNUMBER('Test Sample Data'!F499),'Test Sample Data'!F499&lt;$B$1,'Test Sample Data'!F499&gt;0),'Test Sample Data'!F499,$B$1),"")</f>
        <v/>
      </c>
      <c r="G500" s="17" t="str">
        <f>IF(SUM('Test Sample Data'!G$3:G$98)&gt;10,IF(AND(ISNUMBER('Test Sample Data'!G499),'Test Sample Data'!G499&lt;$B$1,'Test Sample Data'!G499&gt;0),'Test Sample Data'!G499,$B$1),"")</f>
        <v/>
      </c>
      <c r="H500" s="17" t="str">
        <f>IF(SUM('Test Sample Data'!H$3:H$98)&gt;10,IF(AND(ISNUMBER('Test Sample Data'!H499),'Test Sample Data'!H499&lt;$B$1,'Test Sample Data'!H499&gt;0),'Test Sample Data'!H499,$B$1),"")</f>
        <v/>
      </c>
      <c r="I500" s="17" t="str">
        <f>IF(SUM('Test Sample Data'!I$3:I$98)&gt;10,IF(AND(ISNUMBER('Test Sample Data'!I499),'Test Sample Data'!I499&lt;$B$1,'Test Sample Data'!I499&gt;0),'Test Sample Data'!I499,$B$1),"")</f>
        <v/>
      </c>
      <c r="J500" s="17" t="str">
        <f>IF(SUM('Test Sample Data'!J$3:J$98)&gt;10,IF(AND(ISNUMBER('Test Sample Data'!J499),'Test Sample Data'!J499&lt;$B$1,'Test Sample Data'!J499&gt;0),'Test Sample Data'!J499,$B$1),"")</f>
        <v/>
      </c>
      <c r="K500" s="17" t="str">
        <f>IF(SUM('Test Sample Data'!K$3:K$98)&gt;10,IF(AND(ISNUMBER('Test Sample Data'!K499),'Test Sample Data'!K499&lt;$B$1,'Test Sample Data'!K499&gt;0),'Test Sample Data'!K499,$B$1),"")</f>
        <v/>
      </c>
      <c r="L500" s="17" t="str">
        <f>IF(SUM('Test Sample Data'!L$3:L$98)&gt;10,IF(AND(ISNUMBER('Test Sample Data'!L499),'Test Sample Data'!L499&lt;$B$1,'Test Sample Data'!L499&gt;0),'Test Sample Data'!L499,$B$1),"")</f>
        <v/>
      </c>
      <c r="M500" s="17" t="str">
        <f>IF(SUM('Test Sample Data'!M$3:M$98)&gt;10,IF(AND(ISNUMBER('Test Sample Data'!M499),'Test Sample Data'!M499&lt;$B$1,'Test Sample Data'!M499&gt;0),'Test Sample Data'!M499,$B$1),"")</f>
        <v/>
      </c>
      <c r="N500" s="17" t="str">
        <f>'Gene Table'!E499</f>
        <v>mmu-miR-2138</v>
      </c>
      <c r="O500" s="17" t="str">
        <f>'Gene Table'!B499</f>
        <v>E17</v>
      </c>
      <c r="P500" s="17" t="str">
        <f>IF(SUM('Control Sample Data'!D$3:D$98)&gt;10,IF(AND(ISNUMBER('Control Sample Data'!D499),'Control Sample Data'!D499&lt;$B$1,'Control Sample Data'!D499&gt;0),'Control Sample Data'!D499,$B$1),"")</f>
        <v/>
      </c>
      <c r="Q500" s="17" t="str">
        <f>IF(SUM('Control Sample Data'!E$3:E$98)&gt;10,IF(AND(ISNUMBER('Control Sample Data'!E499),'Control Sample Data'!E499&lt;$B$1,'Control Sample Data'!E499&gt;0),'Control Sample Data'!E499,$B$1),"")</f>
        <v/>
      </c>
      <c r="R500" s="17" t="str">
        <f>IF(SUM('Control Sample Data'!F$3:F$98)&gt;10,IF(AND(ISNUMBER('Control Sample Data'!F499),'Control Sample Data'!F499&lt;$B$1,'Control Sample Data'!F499&gt;0),'Control Sample Data'!F499,$B$1),"")</f>
        <v/>
      </c>
      <c r="S500" s="17" t="str">
        <f>IF(SUM('Control Sample Data'!G$3:G$98)&gt;10,IF(AND(ISNUMBER('Control Sample Data'!G499),'Control Sample Data'!G499&lt;$B$1,'Control Sample Data'!G499&gt;0),'Control Sample Data'!G499,$B$1),"")</f>
        <v/>
      </c>
      <c r="T500" s="17" t="str">
        <f>IF(SUM('Control Sample Data'!H$3:H$98)&gt;10,IF(AND(ISNUMBER('Control Sample Data'!H499),'Control Sample Data'!H499&lt;$B$1,'Control Sample Data'!H499&gt;0),'Control Sample Data'!H499,$B$1),"")</f>
        <v/>
      </c>
      <c r="U500" s="17" t="str">
        <f>IF(SUM('Control Sample Data'!I$3:I$98)&gt;10,IF(AND(ISNUMBER('Control Sample Data'!I499),'Control Sample Data'!I499&lt;$B$1,'Control Sample Data'!I499&gt;0),'Control Sample Data'!I499,$B$1),"")</f>
        <v/>
      </c>
      <c r="V500" s="17" t="str">
        <f>IF(SUM('Control Sample Data'!J$3:J$98)&gt;10,IF(AND(ISNUMBER('Control Sample Data'!J499),'Control Sample Data'!J499&lt;$B$1,'Control Sample Data'!J499&gt;0),'Control Sample Data'!J499,$B$1),"")</f>
        <v/>
      </c>
      <c r="W500" s="17" t="str">
        <f>IF(SUM('Control Sample Data'!K$3:K$98)&gt;10,IF(AND(ISNUMBER('Control Sample Data'!K499),'Control Sample Data'!K499&lt;$B$1,'Control Sample Data'!K499&gt;0),'Control Sample Data'!K499,$B$1),"")</f>
        <v/>
      </c>
      <c r="X500" s="17" t="str">
        <f>IF(SUM('Control Sample Data'!L$3:L$98)&gt;10,IF(AND(ISNUMBER('Control Sample Data'!L499),'Control Sample Data'!L499&lt;$B$1,'Control Sample Data'!L499&gt;0),'Control Sample Data'!L499,$B$1),"")</f>
        <v/>
      </c>
      <c r="Y500" s="17" t="str">
        <f>IF(SUM('Control Sample Data'!M$3:M$98)&gt;10,IF(AND(ISNUMBER('Control Sample Data'!M499),'Control Sample Data'!M499&lt;$B$1,'Control Sample Data'!M499&gt;0),'Control Sample Data'!M499,$B$1),"")</f>
        <v/>
      </c>
      <c r="AT500" s="36" t="str">
        <f t="shared" si="325"/>
        <v/>
      </c>
      <c r="AU500" s="36" t="str">
        <f t="shared" si="326"/>
        <v/>
      </c>
      <c r="AV500" s="36" t="str">
        <f t="shared" si="327"/>
        <v/>
      </c>
      <c r="AW500" s="36" t="str">
        <f t="shared" si="328"/>
        <v/>
      </c>
      <c r="AX500" s="36" t="str">
        <f t="shared" si="329"/>
        <v/>
      </c>
      <c r="AY500" s="36" t="str">
        <f t="shared" si="330"/>
        <v/>
      </c>
      <c r="AZ500" s="36" t="str">
        <f t="shared" si="331"/>
        <v/>
      </c>
      <c r="BA500" s="36" t="str">
        <f t="shared" si="332"/>
        <v/>
      </c>
      <c r="BB500" s="36" t="str">
        <f t="shared" si="333"/>
        <v/>
      </c>
      <c r="BC500" s="36" t="str">
        <f t="shared" si="334"/>
        <v/>
      </c>
      <c r="BD500" s="36" t="str">
        <f t="shared" si="335"/>
        <v/>
      </c>
      <c r="BE500" s="36" t="str">
        <f t="shared" si="336"/>
        <v/>
      </c>
      <c r="BF500" s="36" t="str">
        <f t="shared" si="337"/>
        <v/>
      </c>
      <c r="BG500" s="36" t="str">
        <f t="shared" si="338"/>
        <v/>
      </c>
      <c r="BH500" s="36" t="str">
        <f t="shared" si="339"/>
        <v/>
      </c>
      <c r="BI500" s="36" t="str">
        <f t="shared" si="340"/>
        <v/>
      </c>
      <c r="BJ500" s="36" t="str">
        <f t="shared" si="341"/>
        <v/>
      </c>
      <c r="BK500" s="36" t="str">
        <f t="shared" si="342"/>
        <v/>
      </c>
      <c r="BL500" s="36" t="str">
        <f t="shared" si="343"/>
        <v/>
      </c>
      <c r="BM500" s="36" t="str">
        <f t="shared" si="344"/>
        <v/>
      </c>
      <c r="BN500" s="38" t="e">
        <f t="shared" si="303"/>
        <v>#DIV/0!</v>
      </c>
      <c r="BO500" s="38" t="e">
        <f t="shared" si="304"/>
        <v>#DIV/0!</v>
      </c>
      <c r="BP500" s="39" t="str">
        <f t="shared" si="305"/>
        <v/>
      </c>
      <c r="BQ500" s="39" t="str">
        <f t="shared" si="306"/>
        <v/>
      </c>
      <c r="BR500" s="39" t="str">
        <f t="shared" si="307"/>
        <v/>
      </c>
      <c r="BS500" s="39" t="str">
        <f t="shared" si="308"/>
        <v/>
      </c>
      <c r="BT500" s="39" t="str">
        <f t="shared" si="309"/>
        <v/>
      </c>
      <c r="BU500" s="39" t="str">
        <f t="shared" si="310"/>
        <v/>
      </c>
      <c r="BV500" s="39" t="str">
        <f t="shared" si="311"/>
        <v/>
      </c>
      <c r="BW500" s="39" t="str">
        <f t="shared" si="312"/>
        <v/>
      </c>
      <c r="BX500" s="39" t="str">
        <f t="shared" si="313"/>
        <v/>
      </c>
      <c r="BY500" s="39" t="str">
        <f t="shared" si="314"/>
        <v/>
      </c>
      <c r="BZ500" s="39" t="str">
        <f t="shared" si="315"/>
        <v/>
      </c>
      <c r="CA500" s="39" t="str">
        <f t="shared" si="316"/>
        <v/>
      </c>
      <c r="CB500" s="39" t="str">
        <f t="shared" si="317"/>
        <v/>
      </c>
      <c r="CC500" s="39" t="str">
        <f t="shared" si="318"/>
        <v/>
      </c>
      <c r="CD500" s="39" t="str">
        <f t="shared" si="319"/>
        <v/>
      </c>
      <c r="CE500" s="39" t="str">
        <f t="shared" si="320"/>
        <v/>
      </c>
      <c r="CF500" s="39" t="str">
        <f t="shared" si="321"/>
        <v/>
      </c>
      <c r="CG500" s="39" t="str">
        <f t="shared" si="322"/>
        <v/>
      </c>
      <c r="CH500" s="39" t="str">
        <f t="shared" si="323"/>
        <v/>
      </c>
      <c r="CI500" s="39" t="str">
        <f t="shared" si="324"/>
        <v/>
      </c>
    </row>
    <row r="501" spans="1:87">
      <c r="A501" s="18"/>
      <c r="B501" s="15" t="str">
        <f>'Gene Table'!E500</f>
        <v>mmu-miR-465b-5p</v>
      </c>
      <c r="C501" s="15" t="str">
        <f>'Gene Table'!B500</f>
        <v>E18</v>
      </c>
      <c r="D501" s="16" t="str">
        <f>IF(SUM('Test Sample Data'!D$3:D$98)&gt;10,IF(AND(ISNUMBER('Test Sample Data'!D500),'Test Sample Data'!D500&lt;$B$1,'Test Sample Data'!D500&gt;0),'Test Sample Data'!D500,$B$1),"")</f>
        <v/>
      </c>
      <c r="E501" s="17" t="str">
        <f>IF(SUM('Test Sample Data'!E$3:E$98)&gt;10,IF(AND(ISNUMBER('Test Sample Data'!E500),'Test Sample Data'!E500&lt;$B$1,'Test Sample Data'!E500&gt;0),'Test Sample Data'!E500,$B$1),"")</f>
        <v/>
      </c>
      <c r="F501" s="17" t="str">
        <f>IF(SUM('Test Sample Data'!F$3:F$98)&gt;10,IF(AND(ISNUMBER('Test Sample Data'!F500),'Test Sample Data'!F500&lt;$B$1,'Test Sample Data'!F500&gt;0),'Test Sample Data'!F500,$B$1),"")</f>
        <v/>
      </c>
      <c r="G501" s="17" t="str">
        <f>IF(SUM('Test Sample Data'!G$3:G$98)&gt;10,IF(AND(ISNUMBER('Test Sample Data'!G500),'Test Sample Data'!G500&lt;$B$1,'Test Sample Data'!G500&gt;0),'Test Sample Data'!G500,$B$1),"")</f>
        <v/>
      </c>
      <c r="H501" s="17" t="str">
        <f>IF(SUM('Test Sample Data'!H$3:H$98)&gt;10,IF(AND(ISNUMBER('Test Sample Data'!H500),'Test Sample Data'!H500&lt;$B$1,'Test Sample Data'!H500&gt;0),'Test Sample Data'!H500,$B$1),"")</f>
        <v/>
      </c>
      <c r="I501" s="17" t="str">
        <f>IF(SUM('Test Sample Data'!I$3:I$98)&gt;10,IF(AND(ISNUMBER('Test Sample Data'!I500),'Test Sample Data'!I500&lt;$B$1,'Test Sample Data'!I500&gt;0),'Test Sample Data'!I500,$B$1),"")</f>
        <v/>
      </c>
      <c r="J501" s="17" t="str">
        <f>IF(SUM('Test Sample Data'!J$3:J$98)&gt;10,IF(AND(ISNUMBER('Test Sample Data'!J500),'Test Sample Data'!J500&lt;$B$1,'Test Sample Data'!J500&gt;0),'Test Sample Data'!J500,$B$1),"")</f>
        <v/>
      </c>
      <c r="K501" s="17" t="str">
        <f>IF(SUM('Test Sample Data'!K$3:K$98)&gt;10,IF(AND(ISNUMBER('Test Sample Data'!K500),'Test Sample Data'!K500&lt;$B$1,'Test Sample Data'!K500&gt;0),'Test Sample Data'!K500,$B$1),"")</f>
        <v/>
      </c>
      <c r="L501" s="17" t="str">
        <f>IF(SUM('Test Sample Data'!L$3:L$98)&gt;10,IF(AND(ISNUMBER('Test Sample Data'!L500),'Test Sample Data'!L500&lt;$B$1,'Test Sample Data'!L500&gt;0),'Test Sample Data'!L500,$B$1),"")</f>
        <v/>
      </c>
      <c r="M501" s="17" t="str">
        <f>IF(SUM('Test Sample Data'!M$3:M$98)&gt;10,IF(AND(ISNUMBER('Test Sample Data'!M500),'Test Sample Data'!M500&lt;$B$1,'Test Sample Data'!M500&gt;0),'Test Sample Data'!M500,$B$1),"")</f>
        <v/>
      </c>
      <c r="N501" s="17" t="str">
        <f>'Gene Table'!E500</f>
        <v>mmu-miR-465b-5p</v>
      </c>
      <c r="O501" s="17" t="str">
        <f>'Gene Table'!B500</f>
        <v>E18</v>
      </c>
      <c r="P501" s="17" t="str">
        <f>IF(SUM('Control Sample Data'!D$3:D$98)&gt;10,IF(AND(ISNUMBER('Control Sample Data'!D500),'Control Sample Data'!D500&lt;$B$1,'Control Sample Data'!D500&gt;0),'Control Sample Data'!D500,$B$1),"")</f>
        <v/>
      </c>
      <c r="Q501" s="17" t="str">
        <f>IF(SUM('Control Sample Data'!E$3:E$98)&gt;10,IF(AND(ISNUMBER('Control Sample Data'!E500),'Control Sample Data'!E500&lt;$B$1,'Control Sample Data'!E500&gt;0),'Control Sample Data'!E500,$B$1),"")</f>
        <v/>
      </c>
      <c r="R501" s="17" t="str">
        <f>IF(SUM('Control Sample Data'!F$3:F$98)&gt;10,IF(AND(ISNUMBER('Control Sample Data'!F500),'Control Sample Data'!F500&lt;$B$1,'Control Sample Data'!F500&gt;0),'Control Sample Data'!F500,$B$1),"")</f>
        <v/>
      </c>
      <c r="S501" s="17" t="str">
        <f>IF(SUM('Control Sample Data'!G$3:G$98)&gt;10,IF(AND(ISNUMBER('Control Sample Data'!G500),'Control Sample Data'!G500&lt;$B$1,'Control Sample Data'!G500&gt;0),'Control Sample Data'!G500,$B$1),"")</f>
        <v/>
      </c>
      <c r="T501" s="17" t="str">
        <f>IF(SUM('Control Sample Data'!H$3:H$98)&gt;10,IF(AND(ISNUMBER('Control Sample Data'!H500),'Control Sample Data'!H500&lt;$B$1,'Control Sample Data'!H500&gt;0),'Control Sample Data'!H500,$B$1),"")</f>
        <v/>
      </c>
      <c r="U501" s="17" t="str">
        <f>IF(SUM('Control Sample Data'!I$3:I$98)&gt;10,IF(AND(ISNUMBER('Control Sample Data'!I500),'Control Sample Data'!I500&lt;$B$1,'Control Sample Data'!I500&gt;0),'Control Sample Data'!I500,$B$1),"")</f>
        <v/>
      </c>
      <c r="V501" s="17" t="str">
        <f>IF(SUM('Control Sample Data'!J$3:J$98)&gt;10,IF(AND(ISNUMBER('Control Sample Data'!J500),'Control Sample Data'!J500&lt;$B$1,'Control Sample Data'!J500&gt;0),'Control Sample Data'!J500,$B$1),"")</f>
        <v/>
      </c>
      <c r="W501" s="17" t="str">
        <f>IF(SUM('Control Sample Data'!K$3:K$98)&gt;10,IF(AND(ISNUMBER('Control Sample Data'!K500),'Control Sample Data'!K500&lt;$B$1,'Control Sample Data'!K500&gt;0),'Control Sample Data'!K500,$B$1),"")</f>
        <v/>
      </c>
      <c r="X501" s="17" t="str">
        <f>IF(SUM('Control Sample Data'!L$3:L$98)&gt;10,IF(AND(ISNUMBER('Control Sample Data'!L500),'Control Sample Data'!L500&lt;$B$1,'Control Sample Data'!L500&gt;0),'Control Sample Data'!L500,$B$1),"")</f>
        <v/>
      </c>
      <c r="Y501" s="17" t="str">
        <f>IF(SUM('Control Sample Data'!M$3:M$98)&gt;10,IF(AND(ISNUMBER('Control Sample Data'!M500),'Control Sample Data'!M500&lt;$B$1,'Control Sample Data'!M500&gt;0),'Control Sample Data'!M500,$B$1),"")</f>
        <v/>
      </c>
      <c r="AT501" s="36" t="str">
        <f t="shared" si="325"/>
        <v/>
      </c>
      <c r="AU501" s="36" t="str">
        <f t="shared" si="326"/>
        <v/>
      </c>
      <c r="AV501" s="36" t="str">
        <f t="shared" si="327"/>
        <v/>
      </c>
      <c r="AW501" s="36" t="str">
        <f t="shared" si="328"/>
        <v/>
      </c>
      <c r="AX501" s="36" t="str">
        <f t="shared" si="329"/>
        <v/>
      </c>
      <c r="AY501" s="36" t="str">
        <f t="shared" si="330"/>
        <v/>
      </c>
      <c r="AZ501" s="36" t="str">
        <f t="shared" si="331"/>
        <v/>
      </c>
      <c r="BA501" s="36" t="str">
        <f t="shared" si="332"/>
        <v/>
      </c>
      <c r="BB501" s="36" t="str">
        <f t="shared" si="333"/>
        <v/>
      </c>
      <c r="BC501" s="36" t="str">
        <f t="shared" si="334"/>
        <v/>
      </c>
      <c r="BD501" s="36" t="str">
        <f t="shared" si="335"/>
        <v/>
      </c>
      <c r="BE501" s="36" t="str">
        <f t="shared" si="336"/>
        <v/>
      </c>
      <c r="BF501" s="36" t="str">
        <f t="shared" si="337"/>
        <v/>
      </c>
      <c r="BG501" s="36" t="str">
        <f t="shared" si="338"/>
        <v/>
      </c>
      <c r="BH501" s="36" t="str">
        <f t="shared" si="339"/>
        <v/>
      </c>
      <c r="BI501" s="36" t="str">
        <f t="shared" si="340"/>
        <v/>
      </c>
      <c r="BJ501" s="36" t="str">
        <f t="shared" si="341"/>
        <v/>
      </c>
      <c r="BK501" s="36" t="str">
        <f t="shared" si="342"/>
        <v/>
      </c>
      <c r="BL501" s="36" t="str">
        <f t="shared" si="343"/>
        <v/>
      </c>
      <c r="BM501" s="36" t="str">
        <f t="shared" si="344"/>
        <v/>
      </c>
      <c r="BN501" s="38" t="e">
        <f t="shared" si="303"/>
        <v>#DIV/0!</v>
      </c>
      <c r="BO501" s="38" t="e">
        <f t="shared" si="304"/>
        <v>#DIV/0!</v>
      </c>
      <c r="BP501" s="39" t="str">
        <f t="shared" si="305"/>
        <v/>
      </c>
      <c r="BQ501" s="39" t="str">
        <f t="shared" si="306"/>
        <v/>
      </c>
      <c r="BR501" s="39" t="str">
        <f t="shared" si="307"/>
        <v/>
      </c>
      <c r="BS501" s="39" t="str">
        <f t="shared" si="308"/>
        <v/>
      </c>
      <c r="BT501" s="39" t="str">
        <f t="shared" si="309"/>
        <v/>
      </c>
      <c r="BU501" s="39" t="str">
        <f t="shared" si="310"/>
        <v/>
      </c>
      <c r="BV501" s="39" t="str">
        <f t="shared" si="311"/>
        <v/>
      </c>
      <c r="BW501" s="39" t="str">
        <f t="shared" si="312"/>
        <v/>
      </c>
      <c r="BX501" s="39" t="str">
        <f t="shared" si="313"/>
        <v/>
      </c>
      <c r="BY501" s="39" t="str">
        <f t="shared" si="314"/>
        <v/>
      </c>
      <c r="BZ501" s="39" t="str">
        <f t="shared" si="315"/>
        <v/>
      </c>
      <c r="CA501" s="39" t="str">
        <f t="shared" si="316"/>
        <v/>
      </c>
      <c r="CB501" s="39" t="str">
        <f t="shared" si="317"/>
        <v/>
      </c>
      <c r="CC501" s="39" t="str">
        <f t="shared" si="318"/>
        <v/>
      </c>
      <c r="CD501" s="39" t="str">
        <f t="shared" si="319"/>
        <v/>
      </c>
      <c r="CE501" s="39" t="str">
        <f t="shared" si="320"/>
        <v/>
      </c>
      <c r="CF501" s="39" t="str">
        <f t="shared" si="321"/>
        <v/>
      </c>
      <c r="CG501" s="39" t="str">
        <f t="shared" si="322"/>
        <v/>
      </c>
      <c r="CH501" s="39" t="str">
        <f t="shared" si="323"/>
        <v/>
      </c>
      <c r="CI501" s="39" t="str">
        <f t="shared" si="324"/>
        <v/>
      </c>
    </row>
    <row r="502" spans="1:87">
      <c r="A502" s="18"/>
      <c r="B502" s="15" t="str">
        <f>'Gene Table'!E501</f>
        <v>mmu-miR-2139</v>
      </c>
      <c r="C502" s="15" t="str">
        <f>'Gene Table'!B501</f>
        <v>E19</v>
      </c>
      <c r="D502" s="16" t="str">
        <f>IF(SUM('Test Sample Data'!D$3:D$98)&gt;10,IF(AND(ISNUMBER('Test Sample Data'!D501),'Test Sample Data'!D501&lt;$B$1,'Test Sample Data'!D501&gt;0),'Test Sample Data'!D501,$B$1),"")</f>
        <v/>
      </c>
      <c r="E502" s="17" t="str">
        <f>IF(SUM('Test Sample Data'!E$3:E$98)&gt;10,IF(AND(ISNUMBER('Test Sample Data'!E501),'Test Sample Data'!E501&lt;$B$1,'Test Sample Data'!E501&gt;0),'Test Sample Data'!E501,$B$1),"")</f>
        <v/>
      </c>
      <c r="F502" s="17" t="str">
        <f>IF(SUM('Test Sample Data'!F$3:F$98)&gt;10,IF(AND(ISNUMBER('Test Sample Data'!F501),'Test Sample Data'!F501&lt;$B$1,'Test Sample Data'!F501&gt;0),'Test Sample Data'!F501,$B$1),"")</f>
        <v/>
      </c>
      <c r="G502" s="17" t="str">
        <f>IF(SUM('Test Sample Data'!G$3:G$98)&gt;10,IF(AND(ISNUMBER('Test Sample Data'!G501),'Test Sample Data'!G501&lt;$B$1,'Test Sample Data'!G501&gt;0),'Test Sample Data'!G501,$B$1),"")</f>
        <v/>
      </c>
      <c r="H502" s="17" t="str">
        <f>IF(SUM('Test Sample Data'!H$3:H$98)&gt;10,IF(AND(ISNUMBER('Test Sample Data'!H501),'Test Sample Data'!H501&lt;$B$1,'Test Sample Data'!H501&gt;0),'Test Sample Data'!H501,$B$1),"")</f>
        <v/>
      </c>
      <c r="I502" s="17" t="str">
        <f>IF(SUM('Test Sample Data'!I$3:I$98)&gt;10,IF(AND(ISNUMBER('Test Sample Data'!I501),'Test Sample Data'!I501&lt;$B$1,'Test Sample Data'!I501&gt;0),'Test Sample Data'!I501,$B$1),"")</f>
        <v/>
      </c>
      <c r="J502" s="17" t="str">
        <f>IF(SUM('Test Sample Data'!J$3:J$98)&gt;10,IF(AND(ISNUMBER('Test Sample Data'!J501),'Test Sample Data'!J501&lt;$B$1,'Test Sample Data'!J501&gt;0),'Test Sample Data'!J501,$B$1),"")</f>
        <v/>
      </c>
      <c r="K502" s="17" t="str">
        <f>IF(SUM('Test Sample Data'!K$3:K$98)&gt;10,IF(AND(ISNUMBER('Test Sample Data'!K501),'Test Sample Data'!K501&lt;$B$1,'Test Sample Data'!K501&gt;0),'Test Sample Data'!K501,$B$1),"")</f>
        <v/>
      </c>
      <c r="L502" s="17" t="str">
        <f>IF(SUM('Test Sample Data'!L$3:L$98)&gt;10,IF(AND(ISNUMBER('Test Sample Data'!L501),'Test Sample Data'!L501&lt;$B$1,'Test Sample Data'!L501&gt;0),'Test Sample Data'!L501,$B$1),"")</f>
        <v/>
      </c>
      <c r="M502" s="17" t="str">
        <f>IF(SUM('Test Sample Data'!M$3:M$98)&gt;10,IF(AND(ISNUMBER('Test Sample Data'!M501),'Test Sample Data'!M501&lt;$B$1,'Test Sample Data'!M501&gt;0),'Test Sample Data'!M501,$B$1),"")</f>
        <v/>
      </c>
      <c r="N502" s="17" t="str">
        <f>'Gene Table'!E501</f>
        <v>mmu-miR-2139</v>
      </c>
      <c r="O502" s="17" t="str">
        <f>'Gene Table'!B501</f>
        <v>E19</v>
      </c>
      <c r="P502" s="17" t="str">
        <f>IF(SUM('Control Sample Data'!D$3:D$98)&gt;10,IF(AND(ISNUMBER('Control Sample Data'!D501),'Control Sample Data'!D501&lt;$B$1,'Control Sample Data'!D501&gt;0),'Control Sample Data'!D501,$B$1),"")</f>
        <v/>
      </c>
      <c r="Q502" s="17" t="str">
        <f>IF(SUM('Control Sample Data'!E$3:E$98)&gt;10,IF(AND(ISNUMBER('Control Sample Data'!E501),'Control Sample Data'!E501&lt;$B$1,'Control Sample Data'!E501&gt;0),'Control Sample Data'!E501,$B$1),"")</f>
        <v/>
      </c>
      <c r="R502" s="17" t="str">
        <f>IF(SUM('Control Sample Data'!F$3:F$98)&gt;10,IF(AND(ISNUMBER('Control Sample Data'!F501),'Control Sample Data'!F501&lt;$B$1,'Control Sample Data'!F501&gt;0),'Control Sample Data'!F501,$B$1),"")</f>
        <v/>
      </c>
      <c r="S502" s="17" t="str">
        <f>IF(SUM('Control Sample Data'!G$3:G$98)&gt;10,IF(AND(ISNUMBER('Control Sample Data'!G501),'Control Sample Data'!G501&lt;$B$1,'Control Sample Data'!G501&gt;0),'Control Sample Data'!G501,$B$1),"")</f>
        <v/>
      </c>
      <c r="T502" s="17" t="str">
        <f>IF(SUM('Control Sample Data'!H$3:H$98)&gt;10,IF(AND(ISNUMBER('Control Sample Data'!H501),'Control Sample Data'!H501&lt;$B$1,'Control Sample Data'!H501&gt;0),'Control Sample Data'!H501,$B$1),"")</f>
        <v/>
      </c>
      <c r="U502" s="17" t="str">
        <f>IF(SUM('Control Sample Data'!I$3:I$98)&gt;10,IF(AND(ISNUMBER('Control Sample Data'!I501),'Control Sample Data'!I501&lt;$B$1,'Control Sample Data'!I501&gt;0),'Control Sample Data'!I501,$B$1),"")</f>
        <v/>
      </c>
      <c r="V502" s="17" t="str">
        <f>IF(SUM('Control Sample Data'!J$3:J$98)&gt;10,IF(AND(ISNUMBER('Control Sample Data'!J501),'Control Sample Data'!J501&lt;$B$1,'Control Sample Data'!J501&gt;0),'Control Sample Data'!J501,$B$1),"")</f>
        <v/>
      </c>
      <c r="W502" s="17" t="str">
        <f>IF(SUM('Control Sample Data'!K$3:K$98)&gt;10,IF(AND(ISNUMBER('Control Sample Data'!K501),'Control Sample Data'!K501&lt;$B$1,'Control Sample Data'!K501&gt;0),'Control Sample Data'!K501,$B$1),"")</f>
        <v/>
      </c>
      <c r="X502" s="17" t="str">
        <f>IF(SUM('Control Sample Data'!L$3:L$98)&gt;10,IF(AND(ISNUMBER('Control Sample Data'!L501),'Control Sample Data'!L501&lt;$B$1,'Control Sample Data'!L501&gt;0),'Control Sample Data'!L501,$B$1),"")</f>
        <v/>
      </c>
      <c r="Y502" s="17" t="str">
        <f>IF(SUM('Control Sample Data'!M$3:M$98)&gt;10,IF(AND(ISNUMBER('Control Sample Data'!M501),'Control Sample Data'!M501&lt;$B$1,'Control Sample Data'!M501&gt;0),'Control Sample Data'!M501,$B$1),"")</f>
        <v/>
      </c>
      <c r="AT502" s="36" t="str">
        <f t="shared" si="325"/>
        <v/>
      </c>
      <c r="AU502" s="36" t="str">
        <f t="shared" si="326"/>
        <v/>
      </c>
      <c r="AV502" s="36" t="str">
        <f t="shared" si="327"/>
        <v/>
      </c>
      <c r="AW502" s="36" t="str">
        <f t="shared" si="328"/>
        <v/>
      </c>
      <c r="AX502" s="36" t="str">
        <f t="shared" si="329"/>
        <v/>
      </c>
      <c r="AY502" s="36" t="str">
        <f t="shared" si="330"/>
        <v/>
      </c>
      <c r="AZ502" s="36" t="str">
        <f t="shared" si="331"/>
        <v/>
      </c>
      <c r="BA502" s="36" t="str">
        <f t="shared" si="332"/>
        <v/>
      </c>
      <c r="BB502" s="36" t="str">
        <f t="shared" si="333"/>
        <v/>
      </c>
      <c r="BC502" s="36" t="str">
        <f t="shared" si="334"/>
        <v/>
      </c>
      <c r="BD502" s="36" t="str">
        <f t="shared" si="335"/>
        <v/>
      </c>
      <c r="BE502" s="36" t="str">
        <f t="shared" si="336"/>
        <v/>
      </c>
      <c r="BF502" s="36" t="str">
        <f t="shared" si="337"/>
        <v/>
      </c>
      <c r="BG502" s="36" t="str">
        <f t="shared" si="338"/>
        <v/>
      </c>
      <c r="BH502" s="36" t="str">
        <f t="shared" si="339"/>
        <v/>
      </c>
      <c r="BI502" s="36" t="str">
        <f t="shared" si="340"/>
        <v/>
      </c>
      <c r="BJ502" s="36" t="str">
        <f t="shared" si="341"/>
        <v/>
      </c>
      <c r="BK502" s="36" t="str">
        <f t="shared" si="342"/>
        <v/>
      </c>
      <c r="BL502" s="36" t="str">
        <f t="shared" si="343"/>
        <v/>
      </c>
      <c r="BM502" s="36" t="str">
        <f t="shared" si="344"/>
        <v/>
      </c>
      <c r="BN502" s="38" t="e">
        <f t="shared" si="303"/>
        <v>#DIV/0!</v>
      </c>
      <c r="BO502" s="38" t="e">
        <f t="shared" si="304"/>
        <v>#DIV/0!</v>
      </c>
      <c r="BP502" s="39" t="str">
        <f t="shared" si="305"/>
        <v/>
      </c>
      <c r="BQ502" s="39" t="str">
        <f t="shared" si="306"/>
        <v/>
      </c>
      <c r="BR502" s="39" t="str">
        <f t="shared" si="307"/>
        <v/>
      </c>
      <c r="BS502" s="39" t="str">
        <f t="shared" si="308"/>
        <v/>
      </c>
      <c r="BT502" s="39" t="str">
        <f t="shared" si="309"/>
        <v/>
      </c>
      <c r="BU502" s="39" t="str">
        <f t="shared" si="310"/>
        <v/>
      </c>
      <c r="BV502" s="39" t="str">
        <f t="shared" si="311"/>
        <v/>
      </c>
      <c r="BW502" s="39" t="str">
        <f t="shared" si="312"/>
        <v/>
      </c>
      <c r="BX502" s="39" t="str">
        <f t="shared" si="313"/>
        <v/>
      </c>
      <c r="BY502" s="39" t="str">
        <f t="shared" si="314"/>
        <v/>
      </c>
      <c r="BZ502" s="39" t="str">
        <f t="shared" si="315"/>
        <v/>
      </c>
      <c r="CA502" s="39" t="str">
        <f t="shared" si="316"/>
        <v/>
      </c>
      <c r="CB502" s="39" t="str">
        <f t="shared" si="317"/>
        <v/>
      </c>
      <c r="CC502" s="39" t="str">
        <f t="shared" si="318"/>
        <v/>
      </c>
      <c r="CD502" s="39" t="str">
        <f t="shared" si="319"/>
        <v/>
      </c>
      <c r="CE502" s="39" t="str">
        <f t="shared" si="320"/>
        <v/>
      </c>
      <c r="CF502" s="39" t="str">
        <f t="shared" si="321"/>
        <v/>
      </c>
      <c r="CG502" s="39" t="str">
        <f t="shared" si="322"/>
        <v/>
      </c>
      <c r="CH502" s="39" t="str">
        <f t="shared" si="323"/>
        <v/>
      </c>
      <c r="CI502" s="39" t="str">
        <f t="shared" si="324"/>
        <v/>
      </c>
    </row>
    <row r="503" spans="1:87">
      <c r="A503" s="18"/>
      <c r="B503" s="15" t="str">
        <f>'Gene Table'!E502</f>
        <v>mmu-miR-465c-5p</v>
      </c>
      <c r="C503" s="15" t="str">
        <f>'Gene Table'!B502</f>
        <v>E20</v>
      </c>
      <c r="D503" s="16" t="str">
        <f>IF(SUM('Test Sample Data'!D$3:D$98)&gt;10,IF(AND(ISNUMBER('Test Sample Data'!D502),'Test Sample Data'!D502&lt;$B$1,'Test Sample Data'!D502&gt;0),'Test Sample Data'!D502,$B$1),"")</f>
        <v/>
      </c>
      <c r="E503" s="17" t="str">
        <f>IF(SUM('Test Sample Data'!E$3:E$98)&gt;10,IF(AND(ISNUMBER('Test Sample Data'!E502),'Test Sample Data'!E502&lt;$B$1,'Test Sample Data'!E502&gt;0),'Test Sample Data'!E502,$B$1),"")</f>
        <v/>
      </c>
      <c r="F503" s="17" t="str">
        <f>IF(SUM('Test Sample Data'!F$3:F$98)&gt;10,IF(AND(ISNUMBER('Test Sample Data'!F502),'Test Sample Data'!F502&lt;$B$1,'Test Sample Data'!F502&gt;0),'Test Sample Data'!F502,$B$1),"")</f>
        <v/>
      </c>
      <c r="G503" s="17" t="str">
        <f>IF(SUM('Test Sample Data'!G$3:G$98)&gt;10,IF(AND(ISNUMBER('Test Sample Data'!G502),'Test Sample Data'!G502&lt;$B$1,'Test Sample Data'!G502&gt;0),'Test Sample Data'!G502,$B$1),"")</f>
        <v/>
      </c>
      <c r="H503" s="17" t="str">
        <f>IF(SUM('Test Sample Data'!H$3:H$98)&gt;10,IF(AND(ISNUMBER('Test Sample Data'!H502),'Test Sample Data'!H502&lt;$B$1,'Test Sample Data'!H502&gt;0),'Test Sample Data'!H502,$B$1),"")</f>
        <v/>
      </c>
      <c r="I503" s="17" t="str">
        <f>IF(SUM('Test Sample Data'!I$3:I$98)&gt;10,IF(AND(ISNUMBER('Test Sample Data'!I502),'Test Sample Data'!I502&lt;$B$1,'Test Sample Data'!I502&gt;0),'Test Sample Data'!I502,$B$1),"")</f>
        <v/>
      </c>
      <c r="J503" s="17" t="str">
        <f>IF(SUM('Test Sample Data'!J$3:J$98)&gt;10,IF(AND(ISNUMBER('Test Sample Data'!J502),'Test Sample Data'!J502&lt;$B$1,'Test Sample Data'!J502&gt;0),'Test Sample Data'!J502,$B$1),"")</f>
        <v/>
      </c>
      <c r="K503" s="17" t="str">
        <f>IF(SUM('Test Sample Data'!K$3:K$98)&gt;10,IF(AND(ISNUMBER('Test Sample Data'!K502),'Test Sample Data'!K502&lt;$B$1,'Test Sample Data'!K502&gt;0),'Test Sample Data'!K502,$B$1),"")</f>
        <v/>
      </c>
      <c r="L503" s="17" t="str">
        <f>IF(SUM('Test Sample Data'!L$3:L$98)&gt;10,IF(AND(ISNUMBER('Test Sample Data'!L502),'Test Sample Data'!L502&lt;$B$1,'Test Sample Data'!L502&gt;0),'Test Sample Data'!L502,$B$1),"")</f>
        <v/>
      </c>
      <c r="M503" s="17" t="str">
        <f>IF(SUM('Test Sample Data'!M$3:M$98)&gt;10,IF(AND(ISNUMBER('Test Sample Data'!M502),'Test Sample Data'!M502&lt;$B$1,'Test Sample Data'!M502&gt;0),'Test Sample Data'!M502,$B$1),"")</f>
        <v/>
      </c>
      <c r="N503" s="17" t="str">
        <f>'Gene Table'!E502</f>
        <v>mmu-miR-465c-5p</v>
      </c>
      <c r="O503" s="17" t="str">
        <f>'Gene Table'!B502</f>
        <v>E20</v>
      </c>
      <c r="P503" s="17" t="str">
        <f>IF(SUM('Control Sample Data'!D$3:D$98)&gt;10,IF(AND(ISNUMBER('Control Sample Data'!D502),'Control Sample Data'!D502&lt;$B$1,'Control Sample Data'!D502&gt;0),'Control Sample Data'!D502,$B$1),"")</f>
        <v/>
      </c>
      <c r="Q503" s="17" t="str">
        <f>IF(SUM('Control Sample Data'!E$3:E$98)&gt;10,IF(AND(ISNUMBER('Control Sample Data'!E502),'Control Sample Data'!E502&lt;$B$1,'Control Sample Data'!E502&gt;0),'Control Sample Data'!E502,$B$1),"")</f>
        <v/>
      </c>
      <c r="R503" s="17" t="str">
        <f>IF(SUM('Control Sample Data'!F$3:F$98)&gt;10,IF(AND(ISNUMBER('Control Sample Data'!F502),'Control Sample Data'!F502&lt;$B$1,'Control Sample Data'!F502&gt;0),'Control Sample Data'!F502,$B$1),"")</f>
        <v/>
      </c>
      <c r="S503" s="17" t="str">
        <f>IF(SUM('Control Sample Data'!G$3:G$98)&gt;10,IF(AND(ISNUMBER('Control Sample Data'!G502),'Control Sample Data'!G502&lt;$B$1,'Control Sample Data'!G502&gt;0),'Control Sample Data'!G502,$B$1),"")</f>
        <v/>
      </c>
      <c r="T503" s="17" t="str">
        <f>IF(SUM('Control Sample Data'!H$3:H$98)&gt;10,IF(AND(ISNUMBER('Control Sample Data'!H502),'Control Sample Data'!H502&lt;$B$1,'Control Sample Data'!H502&gt;0),'Control Sample Data'!H502,$B$1),"")</f>
        <v/>
      </c>
      <c r="U503" s="17" t="str">
        <f>IF(SUM('Control Sample Data'!I$3:I$98)&gt;10,IF(AND(ISNUMBER('Control Sample Data'!I502),'Control Sample Data'!I502&lt;$B$1,'Control Sample Data'!I502&gt;0),'Control Sample Data'!I502,$B$1),"")</f>
        <v/>
      </c>
      <c r="V503" s="17" t="str">
        <f>IF(SUM('Control Sample Data'!J$3:J$98)&gt;10,IF(AND(ISNUMBER('Control Sample Data'!J502),'Control Sample Data'!J502&lt;$B$1,'Control Sample Data'!J502&gt;0),'Control Sample Data'!J502,$B$1),"")</f>
        <v/>
      </c>
      <c r="W503" s="17" t="str">
        <f>IF(SUM('Control Sample Data'!K$3:K$98)&gt;10,IF(AND(ISNUMBER('Control Sample Data'!K502),'Control Sample Data'!K502&lt;$B$1,'Control Sample Data'!K502&gt;0),'Control Sample Data'!K502,$B$1),"")</f>
        <v/>
      </c>
      <c r="X503" s="17" t="str">
        <f>IF(SUM('Control Sample Data'!L$3:L$98)&gt;10,IF(AND(ISNUMBER('Control Sample Data'!L502),'Control Sample Data'!L502&lt;$B$1,'Control Sample Data'!L502&gt;0),'Control Sample Data'!L502,$B$1),"")</f>
        <v/>
      </c>
      <c r="Y503" s="17" t="str">
        <f>IF(SUM('Control Sample Data'!M$3:M$98)&gt;10,IF(AND(ISNUMBER('Control Sample Data'!M502),'Control Sample Data'!M502&lt;$B$1,'Control Sample Data'!M502&gt;0),'Control Sample Data'!M502,$B$1),"")</f>
        <v/>
      </c>
      <c r="AT503" s="36" t="str">
        <f t="shared" si="325"/>
        <v/>
      </c>
      <c r="AU503" s="36" t="str">
        <f t="shared" si="326"/>
        <v/>
      </c>
      <c r="AV503" s="36" t="str">
        <f t="shared" si="327"/>
        <v/>
      </c>
      <c r="AW503" s="36" t="str">
        <f t="shared" si="328"/>
        <v/>
      </c>
      <c r="AX503" s="36" t="str">
        <f t="shared" si="329"/>
        <v/>
      </c>
      <c r="AY503" s="36" t="str">
        <f t="shared" si="330"/>
        <v/>
      </c>
      <c r="AZ503" s="36" t="str">
        <f t="shared" si="331"/>
        <v/>
      </c>
      <c r="BA503" s="36" t="str">
        <f t="shared" si="332"/>
        <v/>
      </c>
      <c r="BB503" s="36" t="str">
        <f t="shared" si="333"/>
        <v/>
      </c>
      <c r="BC503" s="36" t="str">
        <f t="shared" si="334"/>
        <v/>
      </c>
      <c r="BD503" s="36" t="str">
        <f t="shared" si="335"/>
        <v/>
      </c>
      <c r="BE503" s="36" t="str">
        <f t="shared" si="336"/>
        <v/>
      </c>
      <c r="BF503" s="36" t="str">
        <f t="shared" si="337"/>
        <v/>
      </c>
      <c r="BG503" s="36" t="str">
        <f t="shared" si="338"/>
        <v/>
      </c>
      <c r="BH503" s="36" t="str">
        <f t="shared" si="339"/>
        <v/>
      </c>
      <c r="BI503" s="36" t="str">
        <f t="shared" si="340"/>
        <v/>
      </c>
      <c r="BJ503" s="36" t="str">
        <f t="shared" si="341"/>
        <v/>
      </c>
      <c r="BK503" s="36" t="str">
        <f t="shared" si="342"/>
        <v/>
      </c>
      <c r="BL503" s="36" t="str">
        <f t="shared" si="343"/>
        <v/>
      </c>
      <c r="BM503" s="36" t="str">
        <f t="shared" si="344"/>
        <v/>
      </c>
      <c r="BN503" s="38" t="e">
        <f t="shared" si="303"/>
        <v>#DIV/0!</v>
      </c>
      <c r="BO503" s="38" t="e">
        <f t="shared" si="304"/>
        <v>#DIV/0!</v>
      </c>
      <c r="BP503" s="39" t="str">
        <f t="shared" si="305"/>
        <v/>
      </c>
      <c r="BQ503" s="39" t="str">
        <f t="shared" si="306"/>
        <v/>
      </c>
      <c r="BR503" s="39" t="str">
        <f t="shared" si="307"/>
        <v/>
      </c>
      <c r="BS503" s="39" t="str">
        <f t="shared" si="308"/>
        <v/>
      </c>
      <c r="BT503" s="39" t="str">
        <f t="shared" si="309"/>
        <v/>
      </c>
      <c r="BU503" s="39" t="str">
        <f t="shared" si="310"/>
        <v/>
      </c>
      <c r="BV503" s="39" t="str">
        <f t="shared" si="311"/>
        <v/>
      </c>
      <c r="BW503" s="39" t="str">
        <f t="shared" si="312"/>
        <v/>
      </c>
      <c r="BX503" s="39" t="str">
        <f t="shared" si="313"/>
        <v/>
      </c>
      <c r="BY503" s="39" t="str">
        <f t="shared" si="314"/>
        <v/>
      </c>
      <c r="BZ503" s="39" t="str">
        <f t="shared" si="315"/>
        <v/>
      </c>
      <c r="CA503" s="39" t="str">
        <f t="shared" si="316"/>
        <v/>
      </c>
      <c r="CB503" s="39" t="str">
        <f t="shared" si="317"/>
        <v/>
      </c>
      <c r="CC503" s="39" t="str">
        <f t="shared" si="318"/>
        <v/>
      </c>
      <c r="CD503" s="39" t="str">
        <f t="shared" si="319"/>
        <v/>
      </c>
      <c r="CE503" s="39" t="str">
        <f t="shared" si="320"/>
        <v/>
      </c>
      <c r="CF503" s="39" t="str">
        <f t="shared" si="321"/>
        <v/>
      </c>
      <c r="CG503" s="39" t="str">
        <f t="shared" si="322"/>
        <v/>
      </c>
      <c r="CH503" s="39" t="str">
        <f t="shared" si="323"/>
        <v/>
      </c>
      <c r="CI503" s="39" t="str">
        <f t="shared" si="324"/>
        <v/>
      </c>
    </row>
    <row r="504" spans="1:87">
      <c r="A504" s="18"/>
      <c r="B504" s="15" t="str">
        <f>'Gene Table'!E503</f>
        <v>mmu-miR-2140</v>
      </c>
      <c r="C504" s="15" t="str">
        <f>'Gene Table'!B503</f>
        <v>E21</v>
      </c>
      <c r="D504" s="16" t="str">
        <f>IF(SUM('Test Sample Data'!D$3:D$98)&gt;10,IF(AND(ISNUMBER('Test Sample Data'!D503),'Test Sample Data'!D503&lt;$B$1,'Test Sample Data'!D503&gt;0),'Test Sample Data'!D503,$B$1),"")</f>
        <v/>
      </c>
      <c r="E504" s="17" t="str">
        <f>IF(SUM('Test Sample Data'!E$3:E$98)&gt;10,IF(AND(ISNUMBER('Test Sample Data'!E503),'Test Sample Data'!E503&lt;$B$1,'Test Sample Data'!E503&gt;0),'Test Sample Data'!E503,$B$1),"")</f>
        <v/>
      </c>
      <c r="F504" s="17" t="str">
        <f>IF(SUM('Test Sample Data'!F$3:F$98)&gt;10,IF(AND(ISNUMBER('Test Sample Data'!F503),'Test Sample Data'!F503&lt;$B$1,'Test Sample Data'!F503&gt;0),'Test Sample Data'!F503,$B$1),"")</f>
        <v/>
      </c>
      <c r="G504" s="17" t="str">
        <f>IF(SUM('Test Sample Data'!G$3:G$98)&gt;10,IF(AND(ISNUMBER('Test Sample Data'!G503),'Test Sample Data'!G503&lt;$B$1,'Test Sample Data'!G503&gt;0),'Test Sample Data'!G503,$B$1),"")</f>
        <v/>
      </c>
      <c r="H504" s="17" t="str">
        <f>IF(SUM('Test Sample Data'!H$3:H$98)&gt;10,IF(AND(ISNUMBER('Test Sample Data'!H503),'Test Sample Data'!H503&lt;$B$1,'Test Sample Data'!H503&gt;0),'Test Sample Data'!H503,$B$1),"")</f>
        <v/>
      </c>
      <c r="I504" s="17" t="str">
        <f>IF(SUM('Test Sample Data'!I$3:I$98)&gt;10,IF(AND(ISNUMBER('Test Sample Data'!I503),'Test Sample Data'!I503&lt;$B$1,'Test Sample Data'!I503&gt;0),'Test Sample Data'!I503,$B$1),"")</f>
        <v/>
      </c>
      <c r="J504" s="17" t="str">
        <f>IF(SUM('Test Sample Data'!J$3:J$98)&gt;10,IF(AND(ISNUMBER('Test Sample Data'!J503),'Test Sample Data'!J503&lt;$B$1,'Test Sample Data'!J503&gt;0),'Test Sample Data'!J503,$B$1),"")</f>
        <v/>
      </c>
      <c r="K504" s="17" t="str">
        <f>IF(SUM('Test Sample Data'!K$3:K$98)&gt;10,IF(AND(ISNUMBER('Test Sample Data'!K503),'Test Sample Data'!K503&lt;$B$1,'Test Sample Data'!K503&gt;0),'Test Sample Data'!K503,$B$1),"")</f>
        <v/>
      </c>
      <c r="L504" s="17" t="str">
        <f>IF(SUM('Test Sample Data'!L$3:L$98)&gt;10,IF(AND(ISNUMBER('Test Sample Data'!L503),'Test Sample Data'!L503&lt;$B$1,'Test Sample Data'!L503&gt;0),'Test Sample Data'!L503,$B$1),"")</f>
        <v/>
      </c>
      <c r="M504" s="17" t="str">
        <f>IF(SUM('Test Sample Data'!M$3:M$98)&gt;10,IF(AND(ISNUMBER('Test Sample Data'!M503),'Test Sample Data'!M503&lt;$B$1,'Test Sample Data'!M503&gt;0),'Test Sample Data'!M503,$B$1),"")</f>
        <v/>
      </c>
      <c r="N504" s="17" t="str">
        <f>'Gene Table'!E503</f>
        <v>mmu-miR-2140</v>
      </c>
      <c r="O504" s="17" t="str">
        <f>'Gene Table'!B503</f>
        <v>E21</v>
      </c>
      <c r="P504" s="17" t="str">
        <f>IF(SUM('Control Sample Data'!D$3:D$98)&gt;10,IF(AND(ISNUMBER('Control Sample Data'!D503),'Control Sample Data'!D503&lt;$B$1,'Control Sample Data'!D503&gt;0),'Control Sample Data'!D503,$B$1),"")</f>
        <v/>
      </c>
      <c r="Q504" s="17" t="str">
        <f>IF(SUM('Control Sample Data'!E$3:E$98)&gt;10,IF(AND(ISNUMBER('Control Sample Data'!E503),'Control Sample Data'!E503&lt;$B$1,'Control Sample Data'!E503&gt;0),'Control Sample Data'!E503,$B$1),"")</f>
        <v/>
      </c>
      <c r="R504" s="17" t="str">
        <f>IF(SUM('Control Sample Data'!F$3:F$98)&gt;10,IF(AND(ISNUMBER('Control Sample Data'!F503),'Control Sample Data'!F503&lt;$B$1,'Control Sample Data'!F503&gt;0),'Control Sample Data'!F503,$B$1),"")</f>
        <v/>
      </c>
      <c r="S504" s="17" t="str">
        <f>IF(SUM('Control Sample Data'!G$3:G$98)&gt;10,IF(AND(ISNUMBER('Control Sample Data'!G503),'Control Sample Data'!G503&lt;$B$1,'Control Sample Data'!G503&gt;0),'Control Sample Data'!G503,$B$1),"")</f>
        <v/>
      </c>
      <c r="T504" s="17" t="str">
        <f>IF(SUM('Control Sample Data'!H$3:H$98)&gt;10,IF(AND(ISNUMBER('Control Sample Data'!H503),'Control Sample Data'!H503&lt;$B$1,'Control Sample Data'!H503&gt;0),'Control Sample Data'!H503,$B$1),"")</f>
        <v/>
      </c>
      <c r="U504" s="17" t="str">
        <f>IF(SUM('Control Sample Data'!I$3:I$98)&gt;10,IF(AND(ISNUMBER('Control Sample Data'!I503),'Control Sample Data'!I503&lt;$B$1,'Control Sample Data'!I503&gt;0),'Control Sample Data'!I503,$B$1),"")</f>
        <v/>
      </c>
      <c r="V504" s="17" t="str">
        <f>IF(SUM('Control Sample Data'!J$3:J$98)&gt;10,IF(AND(ISNUMBER('Control Sample Data'!J503),'Control Sample Data'!J503&lt;$B$1,'Control Sample Data'!J503&gt;0),'Control Sample Data'!J503,$B$1),"")</f>
        <v/>
      </c>
      <c r="W504" s="17" t="str">
        <f>IF(SUM('Control Sample Data'!K$3:K$98)&gt;10,IF(AND(ISNUMBER('Control Sample Data'!K503),'Control Sample Data'!K503&lt;$B$1,'Control Sample Data'!K503&gt;0),'Control Sample Data'!K503,$B$1),"")</f>
        <v/>
      </c>
      <c r="X504" s="17" t="str">
        <f>IF(SUM('Control Sample Data'!L$3:L$98)&gt;10,IF(AND(ISNUMBER('Control Sample Data'!L503),'Control Sample Data'!L503&lt;$B$1,'Control Sample Data'!L503&gt;0),'Control Sample Data'!L503,$B$1),"")</f>
        <v/>
      </c>
      <c r="Y504" s="17" t="str">
        <f>IF(SUM('Control Sample Data'!M$3:M$98)&gt;10,IF(AND(ISNUMBER('Control Sample Data'!M503),'Control Sample Data'!M503&lt;$B$1,'Control Sample Data'!M503&gt;0),'Control Sample Data'!M503,$B$1),"")</f>
        <v/>
      </c>
      <c r="AT504" s="36" t="str">
        <f t="shared" si="325"/>
        <v/>
      </c>
      <c r="AU504" s="36" t="str">
        <f t="shared" si="326"/>
        <v/>
      </c>
      <c r="AV504" s="36" t="str">
        <f t="shared" si="327"/>
        <v/>
      </c>
      <c r="AW504" s="36" t="str">
        <f t="shared" si="328"/>
        <v/>
      </c>
      <c r="AX504" s="36" t="str">
        <f t="shared" si="329"/>
        <v/>
      </c>
      <c r="AY504" s="36" t="str">
        <f t="shared" si="330"/>
        <v/>
      </c>
      <c r="AZ504" s="36" t="str">
        <f t="shared" si="331"/>
        <v/>
      </c>
      <c r="BA504" s="36" t="str">
        <f t="shared" si="332"/>
        <v/>
      </c>
      <c r="BB504" s="36" t="str">
        <f t="shared" si="333"/>
        <v/>
      </c>
      <c r="BC504" s="36" t="str">
        <f t="shared" si="334"/>
        <v/>
      </c>
      <c r="BD504" s="36" t="str">
        <f t="shared" si="335"/>
        <v/>
      </c>
      <c r="BE504" s="36" t="str">
        <f t="shared" si="336"/>
        <v/>
      </c>
      <c r="BF504" s="36" t="str">
        <f t="shared" si="337"/>
        <v/>
      </c>
      <c r="BG504" s="36" t="str">
        <f t="shared" si="338"/>
        <v/>
      </c>
      <c r="BH504" s="36" t="str">
        <f t="shared" si="339"/>
        <v/>
      </c>
      <c r="BI504" s="36" t="str">
        <f t="shared" si="340"/>
        <v/>
      </c>
      <c r="BJ504" s="36" t="str">
        <f t="shared" si="341"/>
        <v/>
      </c>
      <c r="BK504" s="36" t="str">
        <f t="shared" si="342"/>
        <v/>
      </c>
      <c r="BL504" s="36" t="str">
        <f t="shared" si="343"/>
        <v/>
      </c>
      <c r="BM504" s="36" t="str">
        <f t="shared" si="344"/>
        <v/>
      </c>
      <c r="BN504" s="38" t="e">
        <f t="shared" si="303"/>
        <v>#DIV/0!</v>
      </c>
      <c r="BO504" s="38" t="e">
        <f t="shared" si="304"/>
        <v>#DIV/0!</v>
      </c>
      <c r="BP504" s="39" t="str">
        <f t="shared" si="305"/>
        <v/>
      </c>
      <c r="BQ504" s="39" t="str">
        <f t="shared" si="306"/>
        <v/>
      </c>
      <c r="BR504" s="39" t="str">
        <f t="shared" si="307"/>
        <v/>
      </c>
      <c r="BS504" s="39" t="str">
        <f t="shared" si="308"/>
        <v/>
      </c>
      <c r="BT504" s="39" t="str">
        <f t="shared" si="309"/>
        <v/>
      </c>
      <c r="BU504" s="39" t="str">
        <f t="shared" si="310"/>
        <v/>
      </c>
      <c r="BV504" s="39" t="str">
        <f t="shared" si="311"/>
        <v/>
      </c>
      <c r="BW504" s="39" t="str">
        <f t="shared" si="312"/>
        <v/>
      </c>
      <c r="BX504" s="39" t="str">
        <f t="shared" si="313"/>
        <v/>
      </c>
      <c r="BY504" s="39" t="str">
        <f t="shared" si="314"/>
        <v/>
      </c>
      <c r="BZ504" s="39" t="str">
        <f t="shared" si="315"/>
        <v/>
      </c>
      <c r="CA504" s="39" t="str">
        <f t="shared" si="316"/>
        <v/>
      </c>
      <c r="CB504" s="39" t="str">
        <f t="shared" si="317"/>
        <v/>
      </c>
      <c r="CC504" s="39" t="str">
        <f t="shared" si="318"/>
        <v/>
      </c>
      <c r="CD504" s="39" t="str">
        <f t="shared" si="319"/>
        <v/>
      </c>
      <c r="CE504" s="39" t="str">
        <f t="shared" si="320"/>
        <v/>
      </c>
      <c r="CF504" s="39" t="str">
        <f t="shared" si="321"/>
        <v/>
      </c>
      <c r="CG504" s="39" t="str">
        <f t="shared" si="322"/>
        <v/>
      </c>
      <c r="CH504" s="39" t="str">
        <f t="shared" si="323"/>
        <v/>
      </c>
      <c r="CI504" s="39" t="str">
        <f t="shared" si="324"/>
        <v/>
      </c>
    </row>
    <row r="505" spans="1:87">
      <c r="A505" s="18"/>
      <c r="B505" s="15" t="str">
        <f>'Gene Table'!E504</f>
        <v>mmu-miR-466a-5p</v>
      </c>
      <c r="C505" s="15" t="str">
        <f>'Gene Table'!B504</f>
        <v>E22</v>
      </c>
      <c r="D505" s="16" t="str">
        <f>IF(SUM('Test Sample Data'!D$3:D$98)&gt;10,IF(AND(ISNUMBER('Test Sample Data'!D504),'Test Sample Data'!D504&lt;$B$1,'Test Sample Data'!D504&gt;0),'Test Sample Data'!D504,$B$1),"")</f>
        <v/>
      </c>
      <c r="E505" s="17" t="str">
        <f>IF(SUM('Test Sample Data'!E$3:E$98)&gt;10,IF(AND(ISNUMBER('Test Sample Data'!E504),'Test Sample Data'!E504&lt;$B$1,'Test Sample Data'!E504&gt;0),'Test Sample Data'!E504,$B$1),"")</f>
        <v/>
      </c>
      <c r="F505" s="17" t="str">
        <f>IF(SUM('Test Sample Data'!F$3:F$98)&gt;10,IF(AND(ISNUMBER('Test Sample Data'!F504),'Test Sample Data'!F504&lt;$B$1,'Test Sample Data'!F504&gt;0),'Test Sample Data'!F504,$B$1),"")</f>
        <v/>
      </c>
      <c r="G505" s="17" t="str">
        <f>IF(SUM('Test Sample Data'!G$3:G$98)&gt;10,IF(AND(ISNUMBER('Test Sample Data'!G504),'Test Sample Data'!G504&lt;$B$1,'Test Sample Data'!G504&gt;0),'Test Sample Data'!G504,$B$1),"")</f>
        <v/>
      </c>
      <c r="H505" s="17" t="str">
        <f>IF(SUM('Test Sample Data'!H$3:H$98)&gt;10,IF(AND(ISNUMBER('Test Sample Data'!H504),'Test Sample Data'!H504&lt;$B$1,'Test Sample Data'!H504&gt;0),'Test Sample Data'!H504,$B$1),"")</f>
        <v/>
      </c>
      <c r="I505" s="17" t="str">
        <f>IF(SUM('Test Sample Data'!I$3:I$98)&gt;10,IF(AND(ISNUMBER('Test Sample Data'!I504),'Test Sample Data'!I504&lt;$B$1,'Test Sample Data'!I504&gt;0),'Test Sample Data'!I504,$B$1),"")</f>
        <v/>
      </c>
      <c r="J505" s="17" t="str">
        <f>IF(SUM('Test Sample Data'!J$3:J$98)&gt;10,IF(AND(ISNUMBER('Test Sample Data'!J504),'Test Sample Data'!J504&lt;$B$1,'Test Sample Data'!J504&gt;0),'Test Sample Data'!J504,$B$1),"")</f>
        <v/>
      </c>
      <c r="K505" s="17" t="str">
        <f>IF(SUM('Test Sample Data'!K$3:K$98)&gt;10,IF(AND(ISNUMBER('Test Sample Data'!K504),'Test Sample Data'!K504&lt;$B$1,'Test Sample Data'!K504&gt;0),'Test Sample Data'!K504,$B$1),"")</f>
        <v/>
      </c>
      <c r="L505" s="17" t="str">
        <f>IF(SUM('Test Sample Data'!L$3:L$98)&gt;10,IF(AND(ISNUMBER('Test Sample Data'!L504),'Test Sample Data'!L504&lt;$B$1,'Test Sample Data'!L504&gt;0),'Test Sample Data'!L504,$B$1),"")</f>
        <v/>
      </c>
      <c r="M505" s="17" t="str">
        <f>IF(SUM('Test Sample Data'!M$3:M$98)&gt;10,IF(AND(ISNUMBER('Test Sample Data'!M504),'Test Sample Data'!M504&lt;$B$1,'Test Sample Data'!M504&gt;0),'Test Sample Data'!M504,$B$1),"")</f>
        <v/>
      </c>
      <c r="N505" s="17" t="str">
        <f>'Gene Table'!E504</f>
        <v>mmu-miR-466a-5p</v>
      </c>
      <c r="O505" s="17" t="str">
        <f>'Gene Table'!B504</f>
        <v>E22</v>
      </c>
      <c r="P505" s="17" t="str">
        <f>IF(SUM('Control Sample Data'!D$3:D$98)&gt;10,IF(AND(ISNUMBER('Control Sample Data'!D504),'Control Sample Data'!D504&lt;$B$1,'Control Sample Data'!D504&gt;0),'Control Sample Data'!D504,$B$1),"")</f>
        <v/>
      </c>
      <c r="Q505" s="17" t="str">
        <f>IF(SUM('Control Sample Data'!E$3:E$98)&gt;10,IF(AND(ISNUMBER('Control Sample Data'!E504),'Control Sample Data'!E504&lt;$B$1,'Control Sample Data'!E504&gt;0),'Control Sample Data'!E504,$B$1),"")</f>
        <v/>
      </c>
      <c r="R505" s="17" t="str">
        <f>IF(SUM('Control Sample Data'!F$3:F$98)&gt;10,IF(AND(ISNUMBER('Control Sample Data'!F504),'Control Sample Data'!F504&lt;$B$1,'Control Sample Data'!F504&gt;0),'Control Sample Data'!F504,$B$1),"")</f>
        <v/>
      </c>
      <c r="S505" s="17" t="str">
        <f>IF(SUM('Control Sample Data'!G$3:G$98)&gt;10,IF(AND(ISNUMBER('Control Sample Data'!G504),'Control Sample Data'!G504&lt;$B$1,'Control Sample Data'!G504&gt;0),'Control Sample Data'!G504,$B$1),"")</f>
        <v/>
      </c>
      <c r="T505" s="17" t="str">
        <f>IF(SUM('Control Sample Data'!H$3:H$98)&gt;10,IF(AND(ISNUMBER('Control Sample Data'!H504),'Control Sample Data'!H504&lt;$B$1,'Control Sample Data'!H504&gt;0),'Control Sample Data'!H504,$B$1),"")</f>
        <v/>
      </c>
      <c r="U505" s="17" t="str">
        <f>IF(SUM('Control Sample Data'!I$3:I$98)&gt;10,IF(AND(ISNUMBER('Control Sample Data'!I504),'Control Sample Data'!I504&lt;$B$1,'Control Sample Data'!I504&gt;0),'Control Sample Data'!I504,$B$1),"")</f>
        <v/>
      </c>
      <c r="V505" s="17" t="str">
        <f>IF(SUM('Control Sample Data'!J$3:J$98)&gt;10,IF(AND(ISNUMBER('Control Sample Data'!J504),'Control Sample Data'!J504&lt;$B$1,'Control Sample Data'!J504&gt;0),'Control Sample Data'!J504,$B$1),"")</f>
        <v/>
      </c>
      <c r="W505" s="17" t="str">
        <f>IF(SUM('Control Sample Data'!K$3:K$98)&gt;10,IF(AND(ISNUMBER('Control Sample Data'!K504),'Control Sample Data'!K504&lt;$B$1,'Control Sample Data'!K504&gt;0),'Control Sample Data'!K504,$B$1),"")</f>
        <v/>
      </c>
      <c r="X505" s="17" t="str">
        <f>IF(SUM('Control Sample Data'!L$3:L$98)&gt;10,IF(AND(ISNUMBER('Control Sample Data'!L504),'Control Sample Data'!L504&lt;$B$1,'Control Sample Data'!L504&gt;0),'Control Sample Data'!L504,$B$1),"")</f>
        <v/>
      </c>
      <c r="Y505" s="17" t="str">
        <f>IF(SUM('Control Sample Data'!M$3:M$98)&gt;10,IF(AND(ISNUMBER('Control Sample Data'!M504),'Control Sample Data'!M504&lt;$B$1,'Control Sample Data'!M504&gt;0),'Control Sample Data'!M504,$B$1),"")</f>
        <v/>
      </c>
      <c r="AT505" s="36" t="str">
        <f t="shared" si="325"/>
        <v/>
      </c>
      <c r="AU505" s="36" t="str">
        <f t="shared" si="326"/>
        <v/>
      </c>
      <c r="AV505" s="36" t="str">
        <f t="shared" si="327"/>
        <v/>
      </c>
      <c r="AW505" s="36" t="str">
        <f t="shared" si="328"/>
        <v/>
      </c>
      <c r="AX505" s="36" t="str">
        <f t="shared" si="329"/>
        <v/>
      </c>
      <c r="AY505" s="36" t="str">
        <f t="shared" si="330"/>
        <v/>
      </c>
      <c r="AZ505" s="36" t="str">
        <f t="shared" si="331"/>
        <v/>
      </c>
      <c r="BA505" s="36" t="str">
        <f t="shared" si="332"/>
        <v/>
      </c>
      <c r="BB505" s="36" t="str">
        <f t="shared" si="333"/>
        <v/>
      </c>
      <c r="BC505" s="36" t="str">
        <f t="shared" si="334"/>
        <v/>
      </c>
      <c r="BD505" s="36" t="str">
        <f t="shared" si="335"/>
        <v/>
      </c>
      <c r="BE505" s="36" t="str">
        <f t="shared" si="336"/>
        <v/>
      </c>
      <c r="BF505" s="36" t="str">
        <f t="shared" si="337"/>
        <v/>
      </c>
      <c r="BG505" s="36" t="str">
        <f t="shared" si="338"/>
        <v/>
      </c>
      <c r="BH505" s="36" t="str">
        <f t="shared" si="339"/>
        <v/>
      </c>
      <c r="BI505" s="36" t="str">
        <f t="shared" si="340"/>
        <v/>
      </c>
      <c r="BJ505" s="36" t="str">
        <f t="shared" si="341"/>
        <v/>
      </c>
      <c r="BK505" s="36" t="str">
        <f t="shared" si="342"/>
        <v/>
      </c>
      <c r="BL505" s="36" t="str">
        <f t="shared" si="343"/>
        <v/>
      </c>
      <c r="BM505" s="36" t="str">
        <f t="shared" si="344"/>
        <v/>
      </c>
      <c r="BN505" s="38" t="e">
        <f t="shared" si="303"/>
        <v>#DIV/0!</v>
      </c>
      <c r="BO505" s="38" t="e">
        <f t="shared" si="304"/>
        <v>#DIV/0!</v>
      </c>
      <c r="BP505" s="39" t="str">
        <f t="shared" si="305"/>
        <v/>
      </c>
      <c r="BQ505" s="39" t="str">
        <f t="shared" si="306"/>
        <v/>
      </c>
      <c r="BR505" s="39" t="str">
        <f t="shared" si="307"/>
        <v/>
      </c>
      <c r="BS505" s="39" t="str">
        <f t="shared" si="308"/>
        <v/>
      </c>
      <c r="BT505" s="39" t="str">
        <f t="shared" si="309"/>
        <v/>
      </c>
      <c r="BU505" s="39" t="str">
        <f t="shared" si="310"/>
        <v/>
      </c>
      <c r="BV505" s="39" t="str">
        <f t="shared" si="311"/>
        <v/>
      </c>
      <c r="BW505" s="39" t="str">
        <f t="shared" si="312"/>
        <v/>
      </c>
      <c r="BX505" s="39" t="str">
        <f t="shared" si="313"/>
        <v/>
      </c>
      <c r="BY505" s="39" t="str">
        <f t="shared" si="314"/>
        <v/>
      </c>
      <c r="BZ505" s="39" t="str">
        <f t="shared" si="315"/>
        <v/>
      </c>
      <c r="CA505" s="39" t="str">
        <f t="shared" si="316"/>
        <v/>
      </c>
      <c r="CB505" s="39" t="str">
        <f t="shared" si="317"/>
        <v/>
      </c>
      <c r="CC505" s="39" t="str">
        <f t="shared" si="318"/>
        <v/>
      </c>
      <c r="CD505" s="39" t="str">
        <f t="shared" si="319"/>
        <v/>
      </c>
      <c r="CE505" s="39" t="str">
        <f t="shared" si="320"/>
        <v/>
      </c>
      <c r="CF505" s="39" t="str">
        <f t="shared" si="321"/>
        <v/>
      </c>
      <c r="CG505" s="39" t="str">
        <f t="shared" si="322"/>
        <v/>
      </c>
      <c r="CH505" s="39" t="str">
        <f t="shared" si="323"/>
        <v/>
      </c>
      <c r="CI505" s="39" t="str">
        <f t="shared" si="324"/>
        <v/>
      </c>
    </row>
    <row r="506" spans="1:87">
      <c r="A506" s="18"/>
      <c r="B506" s="15" t="str">
        <f>'Gene Table'!E505</f>
        <v>mmu-miR-2141</v>
      </c>
      <c r="C506" s="15" t="str">
        <f>'Gene Table'!B505</f>
        <v>E23</v>
      </c>
      <c r="D506" s="16" t="str">
        <f>IF(SUM('Test Sample Data'!D$3:D$98)&gt;10,IF(AND(ISNUMBER('Test Sample Data'!D505),'Test Sample Data'!D505&lt;$B$1,'Test Sample Data'!D505&gt;0),'Test Sample Data'!D505,$B$1),"")</f>
        <v/>
      </c>
      <c r="E506" s="17" t="str">
        <f>IF(SUM('Test Sample Data'!E$3:E$98)&gt;10,IF(AND(ISNUMBER('Test Sample Data'!E505),'Test Sample Data'!E505&lt;$B$1,'Test Sample Data'!E505&gt;0),'Test Sample Data'!E505,$B$1),"")</f>
        <v/>
      </c>
      <c r="F506" s="17" t="str">
        <f>IF(SUM('Test Sample Data'!F$3:F$98)&gt;10,IF(AND(ISNUMBER('Test Sample Data'!F505),'Test Sample Data'!F505&lt;$B$1,'Test Sample Data'!F505&gt;0),'Test Sample Data'!F505,$B$1),"")</f>
        <v/>
      </c>
      <c r="G506" s="17" t="str">
        <f>IF(SUM('Test Sample Data'!G$3:G$98)&gt;10,IF(AND(ISNUMBER('Test Sample Data'!G505),'Test Sample Data'!G505&lt;$B$1,'Test Sample Data'!G505&gt;0),'Test Sample Data'!G505,$B$1),"")</f>
        <v/>
      </c>
      <c r="H506" s="17" t="str">
        <f>IF(SUM('Test Sample Data'!H$3:H$98)&gt;10,IF(AND(ISNUMBER('Test Sample Data'!H505),'Test Sample Data'!H505&lt;$B$1,'Test Sample Data'!H505&gt;0),'Test Sample Data'!H505,$B$1),"")</f>
        <v/>
      </c>
      <c r="I506" s="17" t="str">
        <f>IF(SUM('Test Sample Data'!I$3:I$98)&gt;10,IF(AND(ISNUMBER('Test Sample Data'!I505),'Test Sample Data'!I505&lt;$B$1,'Test Sample Data'!I505&gt;0),'Test Sample Data'!I505,$B$1),"")</f>
        <v/>
      </c>
      <c r="J506" s="17" t="str">
        <f>IF(SUM('Test Sample Data'!J$3:J$98)&gt;10,IF(AND(ISNUMBER('Test Sample Data'!J505),'Test Sample Data'!J505&lt;$B$1,'Test Sample Data'!J505&gt;0),'Test Sample Data'!J505,$B$1),"")</f>
        <v/>
      </c>
      <c r="K506" s="17" t="str">
        <f>IF(SUM('Test Sample Data'!K$3:K$98)&gt;10,IF(AND(ISNUMBER('Test Sample Data'!K505),'Test Sample Data'!K505&lt;$B$1,'Test Sample Data'!K505&gt;0),'Test Sample Data'!K505,$B$1),"")</f>
        <v/>
      </c>
      <c r="L506" s="17" t="str">
        <f>IF(SUM('Test Sample Data'!L$3:L$98)&gt;10,IF(AND(ISNUMBER('Test Sample Data'!L505),'Test Sample Data'!L505&lt;$B$1,'Test Sample Data'!L505&gt;0),'Test Sample Data'!L505,$B$1),"")</f>
        <v/>
      </c>
      <c r="M506" s="17" t="str">
        <f>IF(SUM('Test Sample Data'!M$3:M$98)&gt;10,IF(AND(ISNUMBER('Test Sample Data'!M505),'Test Sample Data'!M505&lt;$B$1,'Test Sample Data'!M505&gt;0),'Test Sample Data'!M505,$B$1),"")</f>
        <v/>
      </c>
      <c r="N506" s="17" t="str">
        <f>'Gene Table'!E505</f>
        <v>mmu-miR-2141</v>
      </c>
      <c r="O506" s="17" t="str">
        <f>'Gene Table'!B505</f>
        <v>E23</v>
      </c>
      <c r="P506" s="17" t="str">
        <f>IF(SUM('Control Sample Data'!D$3:D$98)&gt;10,IF(AND(ISNUMBER('Control Sample Data'!D505),'Control Sample Data'!D505&lt;$B$1,'Control Sample Data'!D505&gt;0),'Control Sample Data'!D505,$B$1),"")</f>
        <v/>
      </c>
      <c r="Q506" s="17" t="str">
        <f>IF(SUM('Control Sample Data'!E$3:E$98)&gt;10,IF(AND(ISNUMBER('Control Sample Data'!E505),'Control Sample Data'!E505&lt;$B$1,'Control Sample Data'!E505&gt;0),'Control Sample Data'!E505,$B$1),"")</f>
        <v/>
      </c>
      <c r="R506" s="17" t="str">
        <f>IF(SUM('Control Sample Data'!F$3:F$98)&gt;10,IF(AND(ISNUMBER('Control Sample Data'!F505),'Control Sample Data'!F505&lt;$B$1,'Control Sample Data'!F505&gt;0),'Control Sample Data'!F505,$B$1),"")</f>
        <v/>
      </c>
      <c r="S506" s="17" t="str">
        <f>IF(SUM('Control Sample Data'!G$3:G$98)&gt;10,IF(AND(ISNUMBER('Control Sample Data'!G505),'Control Sample Data'!G505&lt;$B$1,'Control Sample Data'!G505&gt;0),'Control Sample Data'!G505,$B$1),"")</f>
        <v/>
      </c>
      <c r="T506" s="17" t="str">
        <f>IF(SUM('Control Sample Data'!H$3:H$98)&gt;10,IF(AND(ISNUMBER('Control Sample Data'!H505),'Control Sample Data'!H505&lt;$B$1,'Control Sample Data'!H505&gt;0),'Control Sample Data'!H505,$B$1),"")</f>
        <v/>
      </c>
      <c r="U506" s="17" t="str">
        <f>IF(SUM('Control Sample Data'!I$3:I$98)&gt;10,IF(AND(ISNUMBER('Control Sample Data'!I505),'Control Sample Data'!I505&lt;$B$1,'Control Sample Data'!I505&gt;0),'Control Sample Data'!I505,$B$1),"")</f>
        <v/>
      </c>
      <c r="V506" s="17" t="str">
        <f>IF(SUM('Control Sample Data'!J$3:J$98)&gt;10,IF(AND(ISNUMBER('Control Sample Data'!J505),'Control Sample Data'!J505&lt;$B$1,'Control Sample Data'!J505&gt;0),'Control Sample Data'!J505,$B$1),"")</f>
        <v/>
      </c>
      <c r="W506" s="17" t="str">
        <f>IF(SUM('Control Sample Data'!K$3:K$98)&gt;10,IF(AND(ISNUMBER('Control Sample Data'!K505),'Control Sample Data'!K505&lt;$B$1,'Control Sample Data'!K505&gt;0),'Control Sample Data'!K505,$B$1),"")</f>
        <v/>
      </c>
      <c r="X506" s="17" t="str">
        <f>IF(SUM('Control Sample Data'!L$3:L$98)&gt;10,IF(AND(ISNUMBER('Control Sample Data'!L505),'Control Sample Data'!L505&lt;$B$1,'Control Sample Data'!L505&gt;0),'Control Sample Data'!L505,$B$1),"")</f>
        <v/>
      </c>
      <c r="Y506" s="17" t="str">
        <f>IF(SUM('Control Sample Data'!M$3:M$98)&gt;10,IF(AND(ISNUMBER('Control Sample Data'!M505),'Control Sample Data'!M505&lt;$B$1,'Control Sample Data'!M505&gt;0),'Control Sample Data'!M505,$B$1),"")</f>
        <v/>
      </c>
      <c r="AT506" s="36" t="str">
        <f t="shared" si="325"/>
        <v/>
      </c>
      <c r="AU506" s="36" t="str">
        <f t="shared" si="326"/>
        <v/>
      </c>
      <c r="AV506" s="36" t="str">
        <f t="shared" si="327"/>
        <v/>
      </c>
      <c r="AW506" s="36" t="str">
        <f t="shared" si="328"/>
        <v/>
      </c>
      <c r="AX506" s="36" t="str">
        <f t="shared" si="329"/>
        <v/>
      </c>
      <c r="AY506" s="36" t="str">
        <f t="shared" si="330"/>
        <v/>
      </c>
      <c r="AZ506" s="36" t="str">
        <f t="shared" si="331"/>
        <v/>
      </c>
      <c r="BA506" s="36" t="str">
        <f t="shared" si="332"/>
        <v/>
      </c>
      <c r="BB506" s="36" t="str">
        <f t="shared" si="333"/>
        <v/>
      </c>
      <c r="BC506" s="36" t="str">
        <f t="shared" si="334"/>
        <v/>
      </c>
      <c r="BD506" s="36" t="str">
        <f t="shared" si="335"/>
        <v/>
      </c>
      <c r="BE506" s="36" t="str">
        <f t="shared" si="336"/>
        <v/>
      </c>
      <c r="BF506" s="36" t="str">
        <f t="shared" si="337"/>
        <v/>
      </c>
      <c r="BG506" s="36" t="str">
        <f t="shared" si="338"/>
        <v/>
      </c>
      <c r="BH506" s="36" t="str">
        <f t="shared" si="339"/>
        <v/>
      </c>
      <c r="BI506" s="36" t="str">
        <f t="shared" si="340"/>
        <v/>
      </c>
      <c r="BJ506" s="36" t="str">
        <f t="shared" si="341"/>
        <v/>
      </c>
      <c r="BK506" s="36" t="str">
        <f t="shared" si="342"/>
        <v/>
      </c>
      <c r="BL506" s="36" t="str">
        <f t="shared" si="343"/>
        <v/>
      </c>
      <c r="BM506" s="36" t="str">
        <f t="shared" si="344"/>
        <v/>
      </c>
      <c r="BN506" s="38" t="e">
        <f t="shared" si="303"/>
        <v>#DIV/0!</v>
      </c>
      <c r="BO506" s="38" t="e">
        <f t="shared" si="304"/>
        <v>#DIV/0!</v>
      </c>
      <c r="BP506" s="39" t="str">
        <f t="shared" si="305"/>
        <v/>
      </c>
      <c r="BQ506" s="39" t="str">
        <f t="shared" si="306"/>
        <v/>
      </c>
      <c r="BR506" s="39" t="str">
        <f t="shared" si="307"/>
        <v/>
      </c>
      <c r="BS506" s="39" t="str">
        <f t="shared" si="308"/>
        <v/>
      </c>
      <c r="BT506" s="39" t="str">
        <f t="shared" si="309"/>
        <v/>
      </c>
      <c r="BU506" s="39" t="str">
        <f t="shared" si="310"/>
        <v/>
      </c>
      <c r="BV506" s="39" t="str">
        <f t="shared" si="311"/>
        <v/>
      </c>
      <c r="BW506" s="39" t="str">
        <f t="shared" si="312"/>
        <v/>
      </c>
      <c r="BX506" s="39" t="str">
        <f t="shared" si="313"/>
        <v/>
      </c>
      <c r="BY506" s="39" t="str">
        <f t="shared" si="314"/>
        <v/>
      </c>
      <c r="BZ506" s="39" t="str">
        <f t="shared" si="315"/>
        <v/>
      </c>
      <c r="CA506" s="39" t="str">
        <f t="shared" si="316"/>
        <v/>
      </c>
      <c r="CB506" s="39" t="str">
        <f t="shared" si="317"/>
        <v/>
      </c>
      <c r="CC506" s="39" t="str">
        <f t="shared" si="318"/>
        <v/>
      </c>
      <c r="CD506" s="39" t="str">
        <f t="shared" si="319"/>
        <v/>
      </c>
      <c r="CE506" s="39" t="str">
        <f t="shared" si="320"/>
        <v/>
      </c>
      <c r="CF506" s="39" t="str">
        <f t="shared" si="321"/>
        <v/>
      </c>
      <c r="CG506" s="39" t="str">
        <f t="shared" si="322"/>
        <v/>
      </c>
      <c r="CH506" s="39" t="str">
        <f t="shared" si="323"/>
        <v/>
      </c>
      <c r="CI506" s="39" t="str">
        <f t="shared" si="324"/>
        <v/>
      </c>
    </row>
    <row r="507" spans="1:87">
      <c r="A507" s="18"/>
      <c r="B507" s="15" t="str">
        <f>'Gene Table'!E506</f>
        <v>mmu-miR-466b-3-3p</v>
      </c>
      <c r="C507" s="15" t="str">
        <f>'Gene Table'!B506</f>
        <v>E24</v>
      </c>
      <c r="D507" s="16" t="str">
        <f>IF(SUM('Test Sample Data'!D$3:D$98)&gt;10,IF(AND(ISNUMBER('Test Sample Data'!D506),'Test Sample Data'!D506&lt;$B$1,'Test Sample Data'!D506&gt;0),'Test Sample Data'!D506,$B$1),"")</f>
        <v/>
      </c>
      <c r="E507" s="17" t="str">
        <f>IF(SUM('Test Sample Data'!E$3:E$98)&gt;10,IF(AND(ISNUMBER('Test Sample Data'!E506),'Test Sample Data'!E506&lt;$B$1,'Test Sample Data'!E506&gt;0),'Test Sample Data'!E506,$B$1),"")</f>
        <v/>
      </c>
      <c r="F507" s="17" t="str">
        <f>IF(SUM('Test Sample Data'!F$3:F$98)&gt;10,IF(AND(ISNUMBER('Test Sample Data'!F506),'Test Sample Data'!F506&lt;$B$1,'Test Sample Data'!F506&gt;0),'Test Sample Data'!F506,$B$1),"")</f>
        <v/>
      </c>
      <c r="G507" s="17" t="str">
        <f>IF(SUM('Test Sample Data'!G$3:G$98)&gt;10,IF(AND(ISNUMBER('Test Sample Data'!G506),'Test Sample Data'!G506&lt;$B$1,'Test Sample Data'!G506&gt;0),'Test Sample Data'!G506,$B$1),"")</f>
        <v/>
      </c>
      <c r="H507" s="17" t="str">
        <f>IF(SUM('Test Sample Data'!H$3:H$98)&gt;10,IF(AND(ISNUMBER('Test Sample Data'!H506),'Test Sample Data'!H506&lt;$B$1,'Test Sample Data'!H506&gt;0),'Test Sample Data'!H506,$B$1),"")</f>
        <v/>
      </c>
      <c r="I507" s="17" t="str">
        <f>IF(SUM('Test Sample Data'!I$3:I$98)&gt;10,IF(AND(ISNUMBER('Test Sample Data'!I506),'Test Sample Data'!I506&lt;$B$1,'Test Sample Data'!I506&gt;0),'Test Sample Data'!I506,$B$1),"")</f>
        <v/>
      </c>
      <c r="J507" s="17" t="str">
        <f>IF(SUM('Test Sample Data'!J$3:J$98)&gt;10,IF(AND(ISNUMBER('Test Sample Data'!J506),'Test Sample Data'!J506&lt;$B$1,'Test Sample Data'!J506&gt;0),'Test Sample Data'!J506,$B$1),"")</f>
        <v/>
      </c>
      <c r="K507" s="17" t="str">
        <f>IF(SUM('Test Sample Data'!K$3:K$98)&gt;10,IF(AND(ISNUMBER('Test Sample Data'!K506),'Test Sample Data'!K506&lt;$B$1,'Test Sample Data'!K506&gt;0),'Test Sample Data'!K506,$B$1),"")</f>
        <v/>
      </c>
      <c r="L507" s="17" t="str">
        <f>IF(SUM('Test Sample Data'!L$3:L$98)&gt;10,IF(AND(ISNUMBER('Test Sample Data'!L506),'Test Sample Data'!L506&lt;$B$1,'Test Sample Data'!L506&gt;0),'Test Sample Data'!L506,$B$1),"")</f>
        <v/>
      </c>
      <c r="M507" s="17" t="str">
        <f>IF(SUM('Test Sample Data'!M$3:M$98)&gt;10,IF(AND(ISNUMBER('Test Sample Data'!M506),'Test Sample Data'!M506&lt;$B$1,'Test Sample Data'!M506&gt;0),'Test Sample Data'!M506,$B$1),"")</f>
        <v/>
      </c>
      <c r="N507" s="17" t="str">
        <f>'Gene Table'!E506</f>
        <v>mmu-miR-466b-3-3p</v>
      </c>
      <c r="O507" s="17" t="str">
        <f>'Gene Table'!B506</f>
        <v>E24</v>
      </c>
      <c r="P507" s="17" t="str">
        <f>IF(SUM('Control Sample Data'!D$3:D$98)&gt;10,IF(AND(ISNUMBER('Control Sample Data'!D506),'Control Sample Data'!D506&lt;$B$1,'Control Sample Data'!D506&gt;0),'Control Sample Data'!D506,$B$1),"")</f>
        <v/>
      </c>
      <c r="Q507" s="17" t="str">
        <f>IF(SUM('Control Sample Data'!E$3:E$98)&gt;10,IF(AND(ISNUMBER('Control Sample Data'!E506),'Control Sample Data'!E506&lt;$B$1,'Control Sample Data'!E506&gt;0),'Control Sample Data'!E506,$B$1),"")</f>
        <v/>
      </c>
      <c r="R507" s="17" t="str">
        <f>IF(SUM('Control Sample Data'!F$3:F$98)&gt;10,IF(AND(ISNUMBER('Control Sample Data'!F506),'Control Sample Data'!F506&lt;$B$1,'Control Sample Data'!F506&gt;0),'Control Sample Data'!F506,$B$1),"")</f>
        <v/>
      </c>
      <c r="S507" s="17" t="str">
        <f>IF(SUM('Control Sample Data'!G$3:G$98)&gt;10,IF(AND(ISNUMBER('Control Sample Data'!G506),'Control Sample Data'!G506&lt;$B$1,'Control Sample Data'!G506&gt;0),'Control Sample Data'!G506,$B$1),"")</f>
        <v/>
      </c>
      <c r="T507" s="17" t="str">
        <f>IF(SUM('Control Sample Data'!H$3:H$98)&gt;10,IF(AND(ISNUMBER('Control Sample Data'!H506),'Control Sample Data'!H506&lt;$B$1,'Control Sample Data'!H506&gt;0),'Control Sample Data'!H506,$B$1),"")</f>
        <v/>
      </c>
      <c r="U507" s="17" t="str">
        <f>IF(SUM('Control Sample Data'!I$3:I$98)&gt;10,IF(AND(ISNUMBER('Control Sample Data'!I506),'Control Sample Data'!I506&lt;$B$1,'Control Sample Data'!I506&gt;0),'Control Sample Data'!I506,$B$1),"")</f>
        <v/>
      </c>
      <c r="V507" s="17" t="str">
        <f>IF(SUM('Control Sample Data'!J$3:J$98)&gt;10,IF(AND(ISNUMBER('Control Sample Data'!J506),'Control Sample Data'!J506&lt;$B$1,'Control Sample Data'!J506&gt;0),'Control Sample Data'!J506,$B$1),"")</f>
        <v/>
      </c>
      <c r="W507" s="17" t="str">
        <f>IF(SUM('Control Sample Data'!K$3:K$98)&gt;10,IF(AND(ISNUMBER('Control Sample Data'!K506),'Control Sample Data'!K506&lt;$B$1,'Control Sample Data'!K506&gt;0),'Control Sample Data'!K506,$B$1),"")</f>
        <v/>
      </c>
      <c r="X507" s="17" t="str">
        <f>IF(SUM('Control Sample Data'!L$3:L$98)&gt;10,IF(AND(ISNUMBER('Control Sample Data'!L506),'Control Sample Data'!L506&lt;$B$1,'Control Sample Data'!L506&gt;0),'Control Sample Data'!L506,$B$1),"")</f>
        <v/>
      </c>
      <c r="Y507" s="17" t="str">
        <f>IF(SUM('Control Sample Data'!M$3:M$98)&gt;10,IF(AND(ISNUMBER('Control Sample Data'!M506),'Control Sample Data'!M506&lt;$B$1,'Control Sample Data'!M506&gt;0),'Control Sample Data'!M506,$B$1),"")</f>
        <v/>
      </c>
      <c r="AT507" s="36" t="str">
        <f t="shared" si="325"/>
        <v/>
      </c>
      <c r="AU507" s="36" t="str">
        <f t="shared" si="326"/>
        <v/>
      </c>
      <c r="AV507" s="36" t="str">
        <f t="shared" si="327"/>
        <v/>
      </c>
      <c r="AW507" s="36" t="str">
        <f t="shared" si="328"/>
        <v/>
      </c>
      <c r="AX507" s="36" t="str">
        <f t="shared" si="329"/>
        <v/>
      </c>
      <c r="AY507" s="36" t="str">
        <f t="shared" si="330"/>
        <v/>
      </c>
      <c r="AZ507" s="36" t="str">
        <f t="shared" si="331"/>
        <v/>
      </c>
      <c r="BA507" s="36" t="str">
        <f t="shared" si="332"/>
        <v/>
      </c>
      <c r="BB507" s="36" t="str">
        <f t="shared" si="333"/>
        <v/>
      </c>
      <c r="BC507" s="36" t="str">
        <f t="shared" si="334"/>
        <v/>
      </c>
      <c r="BD507" s="36" t="str">
        <f t="shared" si="335"/>
        <v/>
      </c>
      <c r="BE507" s="36" t="str">
        <f t="shared" si="336"/>
        <v/>
      </c>
      <c r="BF507" s="36" t="str">
        <f t="shared" si="337"/>
        <v/>
      </c>
      <c r="BG507" s="36" t="str">
        <f t="shared" si="338"/>
        <v/>
      </c>
      <c r="BH507" s="36" t="str">
        <f t="shared" si="339"/>
        <v/>
      </c>
      <c r="BI507" s="36" t="str">
        <f t="shared" si="340"/>
        <v/>
      </c>
      <c r="BJ507" s="36" t="str">
        <f t="shared" si="341"/>
        <v/>
      </c>
      <c r="BK507" s="36" t="str">
        <f t="shared" si="342"/>
        <v/>
      </c>
      <c r="BL507" s="36" t="str">
        <f t="shared" si="343"/>
        <v/>
      </c>
      <c r="BM507" s="36" t="str">
        <f t="shared" si="344"/>
        <v/>
      </c>
      <c r="BN507" s="38" t="e">
        <f t="shared" si="303"/>
        <v>#DIV/0!</v>
      </c>
      <c r="BO507" s="38" t="e">
        <f t="shared" si="304"/>
        <v>#DIV/0!</v>
      </c>
      <c r="BP507" s="39" t="str">
        <f t="shared" si="305"/>
        <v/>
      </c>
      <c r="BQ507" s="39" t="str">
        <f t="shared" si="306"/>
        <v/>
      </c>
      <c r="BR507" s="39" t="str">
        <f t="shared" si="307"/>
        <v/>
      </c>
      <c r="BS507" s="39" t="str">
        <f t="shared" si="308"/>
        <v/>
      </c>
      <c r="BT507" s="39" t="str">
        <f t="shared" si="309"/>
        <v/>
      </c>
      <c r="BU507" s="39" t="str">
        <f t="shared" si="310"/>
        <v/>
      </c>
      <c r="BV507" s="39" t="str">
        <f t="shared" si="311"/>
        <v/>
      </c>
      <c r="BW507" s="39" t="str">
        <f t="shared" si="312"/>
        <v/>
      </c>
      <c r="BX507" s="39" t="str">
        <f t="shared" si="313"/>
        <v/>
      </c>
      <c r="BY507" s="39" t="str">
        <f t="shared" si="314"/>
        <v/>
      </c>
      <c r="BZ507" s="39" t="str">
        <f t="shared" si="315"/>
        <v/>
      </c>
      <c r="CA507" s="39" t="str">
        <f t="shared" si="316"/>
        <v/>
      </c>
      <c r="CB507" s="39" t="str">
        <f t="shared" si="317"/>
        <v/>
      </c>
      <c r="CC507" s="39" t="str">
        <f t="shared" si="318"/>
        <v/>
      </c>
      <c r="CD507" s="39" t="str">
        <f t="shared" si="319"/>
        <v/>
      </c>
      <c r="CE507" s="39" t="str">
        <f t="shared" si="320"/>
        <v/>
      </c>
      <c r="CF507" s="39" t="str">
        <f t="shared" si="321"/>
        <v/>
      </c>
      <c r="CG507" s="39" t="str">
        <f t="shared" si="322"/>
        <v/>
      </c>
      <c r="CH507" s="39" t="str">
        <f t="shared" si="323"/>
        <v/>
      </c>
      <c r="CI507" s="39" t="str">
        <f t="shared" si="324"/>
        <v/>
      </c>
    </row>
    <row r="508" spans="1:87">
      <c r="A508" s="18"/>
      <c r="B508" s="15" t="str">
        <f>'Gene Table'!E507</f>
        <v>mmu-miR-200c-5p</v>
      </c>
      <c r="C508" s="15" t="str">
        <f>'Gene Table'!B507</f>
        <v>F01</v>
      </c>
      <c r="D508" s="16" t="str">
        <f>IF(SUM('Test Sample Data'!D$3:D$98)&gt;10,IF(AND(ISNUMBER('Test Sample Data'!D507),'Test Sample Data'!D507&lt;$B$1,'Test Sample Data'!D507&gt;0),'Test Sample Data'!D507,$B$1),"")</f>
        <v/>
      </c>
      <c r="E508" s="17" t="str">
        <f>IF(SUM('Test Sample Data'!E$3:E$98)&gt;10,IF(AND(ISNUMBER('Test Sample Data'!E507),'Test Sample Data'!E507&lt;$B$1,'Test Sample Data'!E507&gt;0),'Test Sample Data'!E507,$B$1),"")</f>
        <v/>
      </c>
      <c r="F508" s="17" t="str">
        <f>IF(SUM('Test Sample Data'!F$3:F$98)&gt;10,IF(AND(ISNUMBER('Test Sample Data'!F507),'Test Sample Data'!F507&lt;$B$1,'Test Sample Data'!F507&gt;0),'Test Sample Data'!F507,$B$1),"")</f>
        <v/>
      </c>
      <c r="G508" s="17" t="str">
        <f>IF(SUM('Test Sample Data'!G$3:G$98)&gt;10,IF(AND(ISNUMBER('Test Sample Data'!G507),'Test Sample Data'!G507&lt;$B$1,'Test Sample Data'!G507&gt;0),'Test Sample Data'!G507,$B$1),"")</f>
        <v/>
      </c>
      <c r="H508" s="17" t="str">
        <f>IF(SUM('Test Sample Data'!H$3:H$98)&gt;10,IF(AND(ISNUMBER('Test Sample Data'!H507),'Test Sample Data'!H507&lt;$B$1,'Test Sample Data'!H507&gt;0),'Test Sample Data'!H507,$B$1),"")</f>
        <v/>
      </c>
      <c r="I508" s="17" t="str">
        <f>IF(SUM('Test Sample Data'!I$3:I$98)&gt;10,IF(AND(ISNUMBER('Test Sample Data'!I507),'Test Sample Data'!I507&lt;$B$1,'Test Sample Data'!I507&gt;0),'Test Sample Data'!I507,$B$1),"")</f>
        <v/>
      </c>
      <c r="J508" s="17" t="str">
        <f>IF(SUM('Test Sample Data'!J$3:J$98)&gt;10,IF(AND(ISNUMBER('Test Sample Data'!J507),'Test Sample Data'!J507&lt;$B$1,'Test Sample Data'!J507&gt;0),'Test Sample Data'!J507,$B$1),"")</f>
        <v/>
      </c>
      <c r="K508" s="17" t="str">
        <f>IF(SUM('Test Sample Data'!K$3:K$98)&gt;10,IF(AND(ISNUMBER('Test Sample Data'!K507),'Test Sample Data'!K507&lt;$B$1,'Test Sample Data'!K507&gt;0),'Test Sample Data'!K507,$B$1),"")</f>
        <v/>
      </c>
      <c r="L508" s="17" t="str">
        <f>IF(SUM('Test Sample Data'!L$3:L$98)&gt;10,IF(AND(ISNUMBER('Test Sample Data'!L507),'Test Sample Data'!L507&lt;$B$1,'Test Sample Data'!L507&gt;0),'Test Sample Data'!L507,$B$1),"")</f>
        <v/>
      </c>
      <c r="M508" s="17" t="str">
        <f>IF(SUM('Test Sample Data'!M$3:M$98)&gt;10,IF(AND(ISNUMBER('Test Sample Data'!M507),'Test Sample Data'!M507&lt;$B$1,'Test Sample Data'!M507&gt;0),'Test Sample Data'!M507,$B$1),"")</f>
        <v/>
      </c>
      <c r="N508" s="17" t="str">
        <f>'Gene Table'!E507</f>
        <v>mmu-miR-200c-5p</v>
      </c>
      <c r="O508" s="17" t="str">
        <f>'Gene Table'!B507</f>
        <v>F01</v>
      </c>
      <c r="P508" s="17" t="str">
        <f>IF(SUM('Control Sample Data'!D$3:D$98)&gt;10,IF(AND(ISNUMBER('Control Sample Data'!D507),'Control Sample Data'!D507&lt;$B$1,'Control Sample Data'!D507&gt;0),'Control Sample Data'!D507,$B$1),"")</f>
        <v/>
      </c>
      <c r="Q508" s="17" t="str">
        <f>IF(SUM('Control Sample Data'!E$3:E$98)&gt;10,IF(AND(ISNUMBER('Control Sample Data'!E507),'Control Sample Data'!E507&lt;$B$1,'Control Sample Data'!E507&gt;0),'Control Sample Data'!E507,$B$1),"")</f>
        <v/>
      </c>
      <c r="R508" s="17" t="str">
        <f>IF(SUM('Control Sample Data'!F$3:F$98)&gt;10,IF(AND(ISNUMBER('Control Sample Data'!F507),'Control Sample Data'!F507&lt;$B$1,'Control Sample Data'!F507&gt;0),'Control Sample Data'!F507,$B$1),"")</f>
        <v/>
      </c>
      <c r="S508" s="17" t="str">
        <f>IF(SUM('Control Sample Data'!G$3:G$98)&gt;10,IF(AND(ISNUMBER('Control Sample Data'!G507),'Control Sample Data'!G507&lt;$B$1,'Control Sample Data'!G507&gt;0),'Control Sample Data'!G507,$B$1),"")</f>
        <v/>
      </c>
      <c r="T508" s="17" t="str">
        <f>IF(SUM('Control Sample Data'!H$3:H$98)&gt;10,IF(AND(ISNUMBER('Control Sample Data'!H507),'Control Sample Data'!H507&lt;$B$1,'Control Sample Data'!H507&gt;0),'Control Sample Data'!H507,$B$1),"")</f>
        <v/>
      </c>
      <c r="U508" s="17" t="str">
        <f>IF(SUM('Control Sample Data'!I$3:I$98)&gt;10,IF(AND(ISNUMBER('Control Sample Data'!I507),'Control Sample Data'!I507&lt;$B$1,'Control Sample Data'!I507&gt;0),'Control Sample Data'!I507,$B$1),"")</f>
        <v/>
      </c>
      <c r="V508" s="17" t="str">
        <f>IF(SUM('Control Sample Data'!J$3:J$98)&gt;10,IF(AND(ISNUMBER('Control Sample Data'!J507),'Control Sample Data'!J507&lt;$B$1,'Control Sample Data'!J507&gt;0),'Control Sample Data'!J507,$B$1),"")</f>
        <v/>
      </c>
      <c r="W508" s="17" t="str">
        <f>IF(SUM('Control Sample Data'!K$3:K$98)&gt;10,IF(AND(ISNUMBER('Control Sample Data'!K507),'Control Sample Data'!K507&lt;$B$1,'Control Sample Data'!K507&gt;0),'Control Sample Data'!K507,$B$1),"")</f>
        <v/>
      </c>
      <c r="X508" s="17" t="str">
        <f>IF(SUM('Control Sample Data'!L$3:L$98)&gt;10,IF(AND(ISNUMBER('Control Sample Data'!L507),'Control Sample Data'!L507&lt;$B$1,'Control Sample Data'!L507&gt;0),'Control Sample Data'!L507,$B$1),"")</f>
        <v/>
      </c>
      <c r="Y508" s="17" t="str">
        <f>IF(SUM('Control Sample Data'!M$3:M$98)&gt;10,IF(AND(ISNUMBER('Control Sample Data'!M507),'Control Sample Data'!M507&lt;$B$1,'Control Sample Data'!M507&gt;0),'Control Sample Data'!M507,$B$1),"")</f>
        <v/>
      </c>
      <c r="AT508" s="36" t="str">
        <f t="shared" si="325"/>
        <v/>
      </c>
      <c r="AU508" s="36" t="str">
        <f t="shared" si="326"/>
        <v/>
      </c>
      <c r="AV508" s="36" t="str">
        <f t="shared" si="327"/>
        <v/>
      </c>
      <c r="AW508" s="36" t="str">
        <f t="shared" si="328"/>
        <v/>
      </c>
      <c r="AX508" s="36" t="str">
        <f t="shared" si="329"/>
        <v/>
      </c>
      <c r="AY508" s="36" t="str">
        <f t="shared" si="330"/>
        <v/>
      </c>
      <c r="AZ508" s="36" t="str">
        <f t="shared" si="331"/>
        <v/>
      </c>
      <c r="BA508" s="36" t="str">
        <f t="shared" si="332"/>
        <v/>
      </c>
      <c r="BB508" s="36" t="str">
        <f t="shared" si="333"/>
        <v/>
      </c>
      <c r="BC508" s="36" t="str">
        <f t="shared" si="334"/>
        <v/>
      </c>
      <c r="BD508" s="36" t="str">
        <f t="shared" si="335"/>
        <v/>
      </c>
      <c r="BE508" s="36" t="str">
        <f t="shared" si="336"/>
        <v/>
      </c>
      <c r="BF508" s="36" t="str">
        <f t="shared" si="337"/>
        <v/>
      </c>
      <c r="BG508" s="36" t="str">
        <f t="shared" si="338"/>
        <v/>
      </c>
      <c r="BH508" s="36" t="str">
        <f t="shared" si="339"/>
        <v/>
      </c>
      <c r="BI508" s="36" t="str">
        <f t="shared" si="340"/>
        <v/>
      </c>
      <c r="BJ508" s="36" t="str">
        <f t="shared" si="341"/>
        <v/>
      </c>
      <c r="BK508" s="36" t="str">
        <f t="shared" si="342"/>
        <v/>
      </c>
      <c r="BL508" s="36" t="str">
        <f t="shared" si="343"/>
        <v/>
      </c>
      <c r="BM508" s="36" t="str">
        <f t="shared" si="344"/>
        <v/>
      </c>
      <c r="BN508" s="38" t="e">
        <f t="shared" si="303"/>
        <v>#DIV/0!</v>
      </c>
      <c r="BO508" s="38" t="e">
        <f t="shared" si="304"/>
        <v>#DIV/0!</v>
      </c>
      <c r="BP508" s="39" t="str">
        <f t="shared" si="305"/>
        <v/>
      </c>
      <c r="BQ508" s="39" t="str">
        <f t="shared" si="306"/>
        <v/>
      </c>
      <c r="BR508" s="39" t="str">
        <f t="shared" si="307"/>
        <v/>
      </c>
      <c r="BS508" s="39" t="str">
        <f t="shared" si="308"/>
        <v/>
      </c>
      <c r="BT508" s="39" t="str">
        <f t="shared" si="309"/>
        <v/>
      </c>
      <c r="BU508" s="39" t="str">
        <f t="shared" si="310"/>
        <v/>
      </c>
      <c r="BV508" s="39" t="str">
        <f t="shared" si="311"/>
        <v/>
      </c>
      <c r="BW508" s="39" t="str">
        <f t="shared" si="312"/>
        <v/>
      </c>
      <c r="BX508" s="39" t="str">
        <f t="shared" si="313"/>
        <v/>
      </c>
      <c r="BY508" s="39" t="str">
        <f t="shared" si="314"/>
        <v/>
      </c>
      <c r="BZ508" s="39" t="str">
        <f t="shared" si="315"/>
        <v/>
      </c>
      <c r="CA508" s="39" t="str">
        <f t="shared" si="316"/>
        <v/>
      </c>
      <c r="CB508" s="39" t="str">
        <f t="shared" si="317"/>
        <v/>
      </c>
      <c r="CC508" s="39" t="str">
        <f t="shared" si="318"/>
        <v/>
      </c>
      <c r="CD508" s="39" t="str">
        <f t="shared" si="319"/>
        <v/>
      </c>
      <c r="CE508" s="39" t="str">
        <f t="shared" si="320"/>
        <v/>
      </c>
      <c r="CF508" s="39" t="str">
        <f t="shared" si="321"/>
        <v/>
      </c>
      <c r="CG508" s="39" t="str">
        <f t="shared" si="322"/>
        <v/>
      </c>
      <c r="CH508" s="39" t="str">
        <f t="shared" si="323"/>
        <v/>
      </c>
      <c r="CI508" s="39" t="str">
        <f t="shared" si="324"/>
        <v/>
      </c>
    </row>
    <row r="509" spans="1:87">
      <c r="A509" s="18"/>
      <c r="B509" s="15" t="str">
        <f>'Gene Table'!E508</f>
        <v>mmu-miR-3473</v>
      </c>
      <c r="C509" s="15" t="str">
        <f>'Gene Table'!B508</f>
        <v>F02</v>
      </c>
      <c r="D509" s="16" t="str">
        <f>IF(SUM('Test Sample Data'!D$3:D$98)&gt;10,IF(AND(ISNUMBER('Test Sample Data'!D508),'Test Sample Data'!D508&lt;$B$1,'Test Sample Data'!D508&gt;0),'Test Sample Data'!D508,$B$1),"")</f>
        <v/>
      </c>
      <c r="E509" s="17" t="str">
        <f>IF(SUM('Test Sample Data'!E$3:E$98)&gt;10,IF(AND(ISNUMBER('Test Sample Data'!E508),'Test Sample Data'!E508&lt;$B$1,'Test Sample Data'!E508&gt;0),'Test Sample Data'!E508,$B$1),"")</f>
        <v/>
      </c>
      <c r="F509" s="17" t="str">
        <f>IF(SUM('Test Sample Data'!F$3:F$98)&gt;10,IF(AND(ISNUMBER('Test Sample Data'!F508),'Test Sample Data'!F508&lt;$B$1,'Test Sample Data'!F508&gt;0),'Test Sample Data'!F508,$B$1),"")</f>
        <v/>
      </c>
      <c r="G509" s="17" t="str">
        <f>IF(SUM('Test Sample Data'!G$3:G$98)&gt;10,IF(AND(ISNUMBER('Test Sample Data'!G508),'Test Sample Data'!G508&lt;$B$1,'Test Sample Data'!G508&gt;0),'Test Sample Data'!G508,$B$1),"")</f>
        <v/>
      </c>
      <c r="H509" s="17" t="str">
        <f>IF(SUM('Test Sample Data'!H$3:H$98)&gt;10,IF(AND(ISNUMBER('Test Sample Data'!H508),'Test Sample Data'!H508&lt;$B$1,'Test Sample Data'!H508&gt;0),'Test Sample Data'!H508,$B$1),"")</f>
        <v/>
      </c>
      <c r="I509" s="17" t="str">
        <f>IF(SUM('Test Sample Data'!I$3:I$98)&gt;10,IF(AND(ISNUMBER('Test Sample Data'!I508),'Test Sample Data'!I508&lt;$B$1,'Test Sample Data'!I508&gt;0),'Test Sample Data'!I508,$B$1),"")</f>
        <v/>
      </c>
      <c r="J509" s="17" t="str">
        <f>IF(SUM('Test Sample Data'!J$3:J$98)&gt;10,IF(AND(ISNUMBER('Test Sample Data'!J508),'Test Sample Data'!J508&lt;$B$1,'Test Sample Data'!J508&gt;0),'Test Sample Data'!J508,$B$1),"")</f>
        <v/>
      </c>
      <c r="K509" s="17" t="str">
        <f>IF(SUM('Test Sample Data'!K$3:K$98)&gt;10,IF(AND(ISNUMBER('Test Sample Data'!K508),'Test Sample Data'!K508&lt;$B$1,'Test Sample Data'!K508&gt;0),'Test Sample Data'!K508,$B$1),"")</f>
        <v/>
      </c>
      <c r="L509" s="17" t="str">
        <f>IF(SUM('Test Sample Data'!L$3:L$98)&gt;10,IF(AND(ISNUMBER('Test Sample Data'!L508),'Test Sample Data'!L508&lt;$B$1,'Test Sample Data'!L508&gt;0),'Test Sample Data'!L508,$B$1),"")</f>
        <v/>
      </c>
      <c r="M509" s="17" t="str">
        <f>IF(SUM('Test Sample Data'!M$3:M$98)&gt;10,IF(AND(ISNUMBER('Test Sample Data'!M508),'Test Sample Data'!M508&lt;$B$1,'Test Sample Data'!M508&gt;0),'Test Sample Data'!M508,$B$1),"")</f>
        <v/>
      </c>
      <c r="N509" s="17" t="str">
        <f>'Gene Table'!E508</f>
        <v>mmu-miR-3473</v>
      </c>
      <c r="O509" s="17" t="str">
        <f>'Gene Table'!B508</f>
        <v>F02</v>
      </c>
      <c r="P509" s="17" t="str">
        <f>IF(SUM('Control Sample Data'!D$3:D$98)&gt;10,IF(AND(ISNUMBER('Control Sample Data'!D508),'Control Sample Data'!D508&lt;$B$1,'Control Sample Data'!D508&gt;0),'Control Sample Data'!D508,$B$1),"")</f>
        <v/>
      </c>
      <c r="Q509" s="17" t="str">
        <f>IF(SUM('Control Sample Data'!E$3:E$98)&gt;10,IF(AND(ISNUMBER('Control Sample Data'!E508),'Control Sample Data'!E508&lt;$B$1,'Control Sample Data'!E508&gt;0),'Control Sample Data'!E508,$B$1),"")</f>
        <v/>
      </c>
      <c r="R509" s="17" t="str">
        <f>IF(SUM('Control Sample Data'!F$3:F$98)&gt;10,IF(AND(ISNUMBER('Control Sample Data'!F508),'Control Sample Data'!F508&lt;$B$1,'Control Sample Data'!F508&gt;0),'Control Sample Data'!F508,$B$1),"")</f>
        <v/>
      </c>
      <c r="S509" s="17" t="str">
        <f>IF(SUM('Control Sample Data'!G$3:G$98)&gt;10,IF(AND(ISNUMBER('Control Sample Data'!G508),'Control Sample Data'!G508&lt;$B$1,'Control Sample Data'!G508&gt;0),'Control Sample Data'!G508,$B$1),"")</f>
        <v/>
      </c>
      <c r="T509" s="17" t="str">
        <f>IF(SUM('Control Sample Data'!H$3:H$98)&gt;10,IF(AND(ISNUMBER('Control Sample Data'!H508),'Control Sample Data'!H508&lt;$B$1,'Control Sample Data'!H508&gt;0),'Control Sample Data'!H508,$B$1),"")</f>
        <v/>
      </c>
      <c r="U509" s="17" t="str">
        <f>IF(SUM('Control Sample Data'!I$3:I$98)&gt;10,IF(AND(ISNUMBER('Control Sample Data'!I508),'Control Sample Data'!I508&lt;$B$1,'Control Sample Data'!I508&gt;0),'Control Sample Data'!I508,$B$1),"")</f>
        <v/>
      </c>
      <c r="V509" s="17" t="str">
        <f>IF(SUM('Control Sample Data'!J$3:J$98)&gt;10,IF(AND(ISNUMBER('Control Sample Data'!J508),'Control Sample Data'!J508&lt;$B$1,'Control Sample Data'!J508&gt;0),'Control Sample Data'!J508,$B$1),"")</f>
        <v/>
      </c>
      <c r="W509" s="17" t="str">
        <f>IF(SUM('Control Sample Data'!K$3:K$98)&gt;10,IF(AND(ISNUMBER('Control Sample Data'!K508),'Control Sample Data'!K508&lt;$B$1,'Control Sample Data'!K508&gt;0),'Control Sample Data'!K508,$B$1),"")</f>
        <v/>
      </c>
      <c r="X509" s="17" t="str">
        <f>IF(SUM('Control Sample Data'!L$3:L$98)&gt;10,IF(AND(ISNUMBER('Control Sample Data'!L508),'Control Sample Data'!L508&lt;$B$1,'Control Sample Data'!L508&gt;0),'Control Sample Data'!L508,$B$1),"")</f>
        <v/>
      </c>
      <c r="Y509" s="17" t="str">
        <f>IF(SUM('Control Sample Data'!M$3:M$98)&gt;10,IF(AND(ISNUMBER('Control Sample Data'!M508),'Control Sample Data'!M508&lt;$B$1,'Control Sample Data'!M508&gt;0),'Control Sample Data'!M508,$B$1),"")</f>
        <v/>
      </c>
      <c r="AT509" s="36" t="str">
        <f t="shared" si="325"/>
        <v/>
      </c>
      <c r="AU509" s="36" t="str">
        <f t="shared" si="326"/>
        <v/>
      </c>
      <c r="AV509" s="36" t="str">
        <f t="shared" si="327"/>
        <v/>
      </c>
      <c r="AW509" s="36" t="str">
        <f t="shared" si="328"/>
        <v/>
      </c>
      <c r="AX509" s="36" t="str">
        <f t="shared" si="329"/>
        <v/>
      </c>
      <c r="AY509" s="36" t="str">
        <f t="shared" si="330"/>
        <v/>
      </c>
      <c r="AZ509" s="36" t="str">
        <f t="shared" si="331"/>
        <v/>
      </c>
      <c r="BA509" s="36" t="str">
        <f t="shared" si="332"/>
        <v/>
      </c>
      <c r="BB509" s="36" t="str">
        <f t="shared" si="333"/>
        <v/>
      </c>
      <c r="BC509" s="36" t="str">
        <f t="shared" si="334"/>
        <v/>
      </c>
      <c r="BD509" s="36" t="str">
        <f t="shared" si="335"/>
        <v/>
      </c>
      <c r="BE509" s="36" t="str">
        <f t="shared" si="336"/>
        <v/>
      </c>
      <c r="BF509" s="36" t="str">
        <f t="shared" si="337"/>
        <v/>
      </c>
      <c r="BG509" s="36" t="str">
        <f t="shared" si="338"/>
        <v/>
      </c>
      <c r="BH509" s="36" t="str">
        <f t="shared" si="339"/>
        <v/>
      </c>
      <c r="BI509" s="36" t="str">
        <f t="shared" si="340"/>
        <v/>
      </c>
      <c r="BJ509" s="36" t="str">
        <f t="shared" si="341"/>
        <v/>
      </c>
      <c r="BK509" s="36" t="str">
        <f t="shared" si="342"/>
        <v/>
      </c>
      <c r="BL509" s="36" t="str">
        <f t="shared" si="343"/>
        <v/>
      </c>
      <c r="BM509" s="36" t="str">
        <f t="shared" si="344"/>
        <v/>
      </c>
      <c r="BN509" s="38" t="e">
        <f t="shared" si="303"/>
        <v>#DIV/0!</v>
      </c>
      <c r="BO509" s="38" t="e">
        <f t="shared" si="304"/>
        <v>#DIV/0!</v>
      </c>
      <c r="BP509" s="39" t="str">
        <f t="shared" si="305"/>
        <v/>
      </c>
      <c r="BQ509" s="39" t="str">
        <f t="shared" si="306"/>
        <v/>
      </c>
      <c r="BR509" s="39" t="str">
        <f t="shared" si="307"/>
        <v/>
      </c>
      <c r="BS509" s="39" t="str">
        <f t="shared" si="308"/>
        <v/>
      </c>
      <c r="BT509" s="39" t="str">
        <f t="shared" si="309"/>
        <v/>
      </c>
      <c r="BU509" s="39" t="str">
        <f t="shared" si="310"/>
        <v/>
      </c>
      <c r="BV509" s="39" t="str">
        <f t="shared" si="311"/>
        <v/>
      </c>
      <c r="BW509" s="39" t="str">
        <f t="shared" si="312"/>
        <v/>
      </c>
      <c r="BX509" s="39" t="str">
        <f t="shared" si="313"/>
        <v/>
      </c>
      <c r="BY509" s="39" t="str">
        <f t="shared" si="314"/>
        <v/>
      </c>
      <c r="BZ509" s="39" t="str">
        <f t="shared" si="315"/>
        <v/>
      </c>
      <c r="CA509" s="39" t="str">
        <f t="shared" si="316"/>
        <v/>
      </c>
      <c r="CB509" s="39" t="str">
        <f t="shared" si="317"/>
        <v/>
      </c>
      <c r="CC509" s="39" t="str">
        <f t="shared" si="318"/>
        <v/>
      </c>
      <c r="CD509" s="39" t="str">
        <f t="shared" si="319"/>
        <v/>
      </c>
      <c r="CE509" s="39" t="str">
        <f t="shared" si="320"/>
        <v/>
      </c>
      <c r="CF509" s="39" t="str">
        <f t="shared" si="321"/>
        <v/>
      </c>
      <c r="CG509" s="39" t="str">
        <f t="shared" si="322"/>
        <v/>
      </c>
      <c r="CH509" s="39" t="str">
        <f t="shared" si="323"/>
        <v/>
      </c>
      <c r="CI509" s="39" t="str">
        <f t="shared" si="324"/>
        <v/>
      </c>
    </row>
    <row r="510" spans="1:87">
      <c r="A510" s="18"/>
      <c r="B510" s="15" t="str">
        <f>'Gene Table'!E509</f>
        <v>mmu-miR-218-2-3p</v>
      </c>
      <c r="C510" s="15" t="str">
        <f>'Gene Table'!B509</f>
        <v>F03</v>
      </c>
      <c r="D510" s="16" t="str">
        <f>IF(SUM('Test Sample Data'!D$3:D$98)&gt;10,IF(AND(ISNUMBER('Test Sample Data'!D509),'Test Sample Data'!D509&lt;$B$1,'Test Sample Data'!D509&gt;0),'Test Sample Data'!D509,$B$1),"")</f>
        <v/>
      </c>
      <c r="E510" s="17" t="str">
        <f>IF(SUM('Test Sample Data'!E$3:E$98)&gt;10,IF(AND(ISNUMBER('Test Sample Data'!E509),'Test Sample Data'!E509&lt;$B$1,'Test Sample Data'!E509&gt;0),'Test Sample Data'!E509,$B$1),"")</f>
        <v/>
      </c>
      <c r="F510" s="17" t="str">
        <f>IF(SUM('Test Sample Data'!F$3:F$98)&gt;10,IF(AND(ISNUMBER('Test Sample Data'!F509),'Test Sample Data'!F509&lt;$B$1,'Test Sample Data'!F509&gt;0),'Test Sample Data'!F509,$B$1),"")</f>
        <v/>
      </c>
      <c r="G510" s="17" t="str">
        <f>IF(SUM('Test Sample Data'!G$3:G$98)&gt;10,IF(AND(ISNUMBER('Test Sample Data'!G509),'Test Sample Data'!G509&lt;$B$1,'Test Sample Data'!G509&gt;0),'Test Sample Data'!G509,$B$1),"")</f>
        <v/>
      </c>
      <c r="H510" s="17" t="str">
        <f>IF(SUM('Test Sample Data'!H$3:H$98)&gt;10,IF(AND(ISNUMBER('Test Sample Data'!H509),'Test Sample Data'!H509&lt;$B$1,'Test Sample Data'!H509&gt;0),'Test Sample Data'!H509,$B$1),"")</f>
        <v/>
      </c>
      <c r="I510" s="17" t="str">
        <f>IF(SUM('Test Sample Data'!I$3:I$98)&gt;10,IF(AND(ISNUMBER('Test Sample Data'!I509),'Test Sample Data'!I509&lt;$B$1,'Test Sample Data'!I509&gt;0),'Test Sample Data'!I509,$B$1),"")</f>
        <v/>
      </c>
      <c r="J510" s="17" t="str">
        <f>IF(SUM('Test Sample Data'!J$3:J$98)&gt;10,IF(AND(ISNUMBER('Test Sample Data'!J509),'Test Sample Data'!J509&lt;$B$1,'Test Sample Data'!J509&gt;0),'Test Sample Data'!J509,$B$1),"")</f>
        <v/>
      </c>
      <c r="K510" s="17" t="str">
        <f>IF(SUM('Test Sample Data'!K$3:K$98)&gt;10,IF(AND(ISNUMBER('Test Sample Data'!K509),'Test Sample Data'!K509&lt;$B$1,'Test Sample Data'!K509&gt;0),'Test Sample Data'!K509,$B$1),"")</f>
        <v/>
      </c>
      <c r="L510" s="17" t="str">
        <f>IF(SUM('Test Sample Data'!L$3:L$98)&gt;10,IF(AND(ISNUMBER('Test Sample Data'!L509),'Test Sample Data'!L509&lt;$B$1,'Test Sample Data'!L509&gt;0),'Test Sample Data'!L509,$B$1),"")</f>
        <v/>
      </c>
      <c r="M510" s="17" t="str">
        <f>IF(SUM('Test Sample Data'!M$3:M$98)&gt;10,IF(AND(ISNUMBER('Test Sample Data'!M509),'Test Sample Data'!M509&lt;$B$1,'Test Sample Data'!M509&gt;0),'Test Sample Data'!M509,$B$1),"")</f>
        <v/>
      </c>
      <c r="N510" s="17" t="str">
        <f>'Gene Table'!E509</f>
        <v>mmu-miR-218-2-3p</v>
      </c>
      <c r="O510" s="17" t="str">
        <f>'Gene Table'!B509</f>
        <v>F03</v>
      </c>
      <c r="P510" s="17" t="str">
        <f>IF(SUM('Control Sample Data'!D$3:D$98)&gt;10,IF(AND(ISNUMBER('Control Sample Data'!D509),'Control Sample Data'!D509&lt;$B$1,'Control Sample Data'!D509&gt;0),'Control Sample Data'!D509,$B$1),"")</f>
        <v/>
      </c>
      <c r="Q510" s="17" t="str">
        <f>IF(SUM('Control Sample Data'!E$3:E$98)&gt;10,IF(AND(ISNUMBER('Control Sample Data'!E509),'Control Sample Data'!E509&lt;$B$1,'Control Sample Data'!E509&gt;0),'Control Sample Data'!E509,$B$1),"")</f>
        <v/>
      </c>
      <c r="R510" s="17" t="str">
        <f>IF(SUM('Control Sample Data'!F$3:F$98)&gt;10,IF(AND(ISNUMBER('Control Sample Data'!F509),'Control Sample Data'!F509&lt;$B$1,'Control Sample Data'!F509&gt;0),'Control Sample Data'!F509,$B$1),"")</f>
        <v/>
      </c>
      <c r="S510" s="17" t="str">
        <f>IF(SUM('Control Sample Data'!G$3:G$98)&gt;10,IF(AND(ISNUMBER('Control Sample Data'!G509),'Control Sample Data'!G509&lt;$B$1,'Control Sample Data'!G509&gt;0),'Control Sample Data'!G509,$B$1),"")</f>
        <v/>
      </c>
      <c r="T510" s="17" t="str">
        <f>IF(SUM('Control Sample Data'!H$3:H$98)&gt;10,IF(AND(ISNUMBER('Control Sample Data'!H509),'Control Sample Data'!H509&lt;$B$1,'Control Sample Data'!H509&gt;0),'Control Sample Data'!H509,$B$1),"")</f>
        <v/>
      </c>
      <c r="U510" s="17" t="str">
        <f>IF(SUM('Control Sample Data'!I$3:I$98)&gt;10,IF(AND(ISNUMBER('Control Sample Data'!I509),'Control Sample Data'!I509&lt;$B$1,'Control Sample Data'!I509&gt;0),'Control Sample Data'!I509,$B$1),"")</f>
        <v/>
      </c>
      <c r="V510" s="17" t="str">
        <f>IF(SUM('Control Sample Data'!J$3:J$98)&gt;10,IF(AND(ISNUMBER('Control Sample Data'!J509),'Control Sample Data'!J509&lt;$B$1,'Control Sample Data'!J509&gt;0),'Control Sample Data'!J509,$B$1),"")</f>
        <v/>
      </c>
      <c r="W510" s="17" t="str">
        <f>IF(SUM('Control Sample Data'!K$3:K$98)&gt;10,IF(AND(ISNUMBER('Control Sample Data'!K509),'Control Sample Data'!K509&lt;$B$1,'Control Sample Data'!K509&gt;0),'Control Sample Data'!K509,$B$1),"")</f>
        <v/>
      </c>
      <c r="X510" s="17" t="str">
        <f>IF(SUM('Control Sample Data'!L$3:L$98)&gt;10,IF(AND(ISNUMBER('Control Sample Data'!L509),'Control Sample Data'!L509&lt;$B$1,'Control Sample Data'!L509&gt;0),'Control Sample Data'!L509,$B$1),"")</f>
        <v/>
      </c>
      <c r="Y510" s="17" t="str">
        <f>IF(SUM('Control Sample Data'!M$3:M$98)&gt;10,IF(AND(ISNUMBER('Control Sample Data'!M509),'Control Sample Data'!M509&lt;$B$1,'Control Sample Data'!M509&gt;0),'Control Sample Data'!M509,$B$1),"")</f>
        <v/>
      </c>
      <c r="AT510" s="36" t="str">
        <f t="shared" si="325"/>
        <v/>
      </c>
      <c r="AU510" s="36" t="str">
        <f t="shared" si="326"/>
        <v/>
      </c>
      <c r="AV510" s="36" t="str">
        <f t="shared" si="327"/>
        <v/>
      </c>
      <c r="AW510" s="36" t="str">
        <f t="shared" si="328"/>
        <v/>
      </c>
      <c r="AX510" s="36" t="str">
        <f t="shared" si="329"/>
        <v/>
      </c>
      <c r="AY510" s="36" t="str">
        <f t="shared" si="330"/>
        <v/>
      </c>
      <c r="AZ510" s="36" t="str">
        <f t="shared" si="331"/>
        <v/>
      </c>
      <c r="BA510" s="36" t="str">
        <f t="shared" si="332"/>
        <v/>
      </c>
      <c r="BB510" s="36" t="str">
        <f t="shared" si="333"/>
        <v/>
      </c>
      <c r="BC510" s="36" t="str">
        <f t="shared" si="334"/>
        <v/>
      </c>
      <c r="BD510" s="36" t="str">
        <f t="shared" si="335"/>
        <v/>
      </c>
      <c r="BE510" s="36" t="str">
        <f t="shared" si="336"/>
        <v/>
      </c>
      <c r="BF510" s="36" t="str">
        <f t="shared" si="337"/>
        <v/>
      </c>
      <c r="BG510" s="36" t="str">
        <f t="shared" si="338"/>
        <v/>
      </c>
      <c r="BH510" s="36" t="str">
        <f t="shared" si="339"/>
        <v/>
      </c>
      <c r="BI510" s="36" t="str">
        <f t="shared" si="340"/>
        <v/>
      </c>
      <c r="BJ510" s="36" t="str">
        <f t="shared" si="341"/>
        <v/>
      </c>
      <c r="BK510" s="36" t="str">
        <f t="shared" si="342"/>
        <v/>
      </c>
      <c r="BL510" s="36" t="str">
        <f t="shared" si="343"/>
        <v/>
      </c>
      <c r="BM510" s="36" t="str">
        <f t="shared" si="344"/>
        <v/>
      </c>
      <c r="BN510" s="38" t="e">
        <f t="shared" si="303"/>
        <v>#DIV/0!</v>
      </c>
      <c r="BO510" s="38" t="e">
        <f t="shared" si="304"/>
        <v>#DIV/0!</v>
      </c>
      <c r="BP510" s="39" t="str">
        <f t="shared" si="305"/>
        <v/>
      </c>
      <c r="BQ510" s="39" t="str">
        <f t="shared" si="306"/>
        <v/>
      </c>
      <c r="BR510" s="39" t="str">
        <f t="shared" si="307"/>
        <v/>
      </c>
      <c r="BS510" s="39" t="str">
        <f t="shared" si="308"/>
        <v/>
      </c>
      <c r="BT510" s="39" t="str">
        <f t="shared" si="309"/>
        <v/>
      </c>
      <c r="BU510" s="39" t="str">
        <f t="shared" si="310"/>
        <v/>
      </c>
      <c r="BV510" s="39" t="str">
        <f t="shared" si="311"/>
        <v/>
      </c>
      <c r="BW510" s="39" t="str">
        <f t="shared" si="312"/>
        <v/>
      </c>
      <c r="BX510" s="39" t="str">
        <f t="shared" si="313"/>
        <v/>
      </c>
      <c r="BY510" s="39" t="str">
        <f t="shared" si="314"/>
        <v/>
      </c>
      <c r="BZ510" s="39" t="str">
        <f t="shared" si="315"/>
        <v/>
      </c>
      <c r="CA510" s="39" t="str">
        <f t="shared" si="316"/>
        <v/>
      </c>
      <c r="CB510" s="39" t="str">
        <f t="shared" si="317"/>
        <v/>
      </c>
      <c r="CC510" s="39" t="str">
        <f t="shared" si="318"/>
        <v/>
      </c>
      <c r="CD510" s="39" t="str">
        <f t="shared" si="319"/>
        <v/>
      </c>
      <c r="CE510" s="39" t="str">
        <f t="shared" si="320"/>
        <v/>
      </c>
      <c r="CF510" s="39" t="str">
        <f t="shared" si="321"/>
        <v/>
      </c>
      <c r="CG510" s="39" t="str">
        <f t="shared" si="322"/>
        <v/>
      </c>
      <c r="CH510" s="39" t="str">
        <f t="shared" si="323"/>
        <v/>
      </c>
      <c r="CI510" s="39" t="str">
        <f t="shared" si="324"/>
        <v/>
      </c>
    </row>
    <row r="511" spans="1:87">
      <c r="A511" s="18"/>
      <c r="B511" s="15" t="str">
        <f>'Gene Table'!E510</f>
        <v>mmu-miR-3474</v>
      </c>
      <c r="C511" s="15" t="str">
        <f>'Gene Table'!B510</f>
        <v>F04</v>
      </c>
      <c r="D511" s="16" t="str">
        <f>IF(SUM('Test Sample Data'!D$3:D$98)&gt;10,IF(AND(ISNUMBER('Test Sample Data'!D510),'Test Sample Data'!D510&lt;$B$1,'Test Sample Data'!D510&gt;0),'Test Sample Data'!D510,$B$1),"")</f>
        <v/>
      </c>
      <c r="E511" s="17" t="str">
        <f>IF(SUM('Test Sample Data'!E$3:E$98)&gt;10,IF(AND(ISNUMBER('Test Sample Data'!E510),'Test Sample Data'!E510&lt;$B$1,'Test Sample Data'!E510&gt;0),'Test Sample Data'!E510,$B$1),"")</f>
        <v/>
      </c>
      <c r="F511" s="17" t="str">
        <f>IF(SUM('Test Sample Data'!F$3:F$98)&gt;10,IF(AND(ISNUMBER('Test Sample Data'!F510),'Test Sample Data'!F510&lt;$B$1,'Test Sample Data'!F510&gt;0),'Test Sample Data'!F510,$B$1),"")</f>
        <v/>
      </c>
      <c r="G511" s="17" t="str">
        <f>IF(SUM('Test Sample Data'!G$3:G$98)&gt;10,IF(AND(ISNUMBER('Test Sample Data'!G510),'Test Sample Data'!G510&lt;$B$1,'Test Sample Data'!G510&gt;0),'Test Sample Data'!G510,$B$1),"")</f>
        <v/>
      </c>
      <c r="H511" s="17" t="str">
        <f>IF(SUM('Test Sample Data'!H$3:H$98)&gt;10,IF(AND(ISNUMBER('Test Sample Data'!H510),'Test Sample Data'!H510&lt;$B$1,'Test Sample Data'!H510&gt;0),'Test Sample Data'!H510,$B$1),"")</f>
        <v/>
      </c>
      <c r="I511" s="17" t="str">
        <f>IF(SUM('Test Sample Data'!I$3:I$98)&gt;10,IF(AND(ISNUMBER('Test Sample Data'!I510),'Test Sample Data'!I510&lt;$B$1,'Test Sample Data'!I510&gt;0),'Test Sample Data'!I510,$B$1),"")</f>
        <v/>
      </c>
      <c r="J511" s="17" t="str">
        <f>IF(SUM('Test Sample Data'!J$3:J$98)&gt;10,IF(AND(ISNUMBER('Test Sample Data'!J510),'Test Sample Data'!J510&lt;$B$1,'Test Sample Data'!J510&gt;0),'Test Sample Data'!J510,$B$1),"")</f>
        <v/>
      </c>
      <c r="K511" s="17" t="str">
        <f>IF(SUM('Test Sample Data'!K$3:K$98)&gt;10,IF(AND(ISNUMBER('Test Sample Data'!K510),'Test Sample Data'!K510&lt;$B$1,'Test Sample Data'!K510&gt;0),'Test Sample Data'!K510,$B$1),"")</f>
        <v/>
      </c>
      <c r="L511" s="17" t="str">
        <f>IF(SUM('Test Sample Data'!L$3:L$98)&gt;10,IF(AND(ISNUMBER('Test Sample Data'!L510),'Test Sample Data'!L510&lt;$B$1,'Test Sample Data'!L510&gt;0),'Test Sample Data'!L510,$B$1),"")</f>
        <v/>
      </c>
      <c r="M511" s="17" t="str">
        <f>IF(SUM('Test Sample Data'!M$3:M$98)&gt;10,IF(AND(ISNUMBER('Test Sample Data'!M510),'Test Sample Data'!M510&lt;$B$1,'Test Sample Data'!M510&gt;0),'Test Sample Data'!M510,$B$1),"")</f>
        <v/>
      </c>
      <c r="N511" s="17" t="str">
        <f>'Gene Table'!E510</f>
        <v>mmu-miR-3474</v>
      </c>
      <c r="O511" s="17" t="str">
        <f>'Gene Table'!B510</f>
        <v>F04</v>
      </c>
      <c r="P511" s="17" t="str">
        <f>IF(SUM('Control Sample Data'!D$3:D$98)&gt;10,IF(AND(ISNUMBER('Control Sample Data'!D510),'Control Sample Data'!D510&lt;$B$1,'Control Sample Data'!D510&gt;0),'Control Sample Data'!D510,$B$1),"")</f>
        <v/>
      </c>
      <c r="Q511" s="17" t="str">
        <f>IF(SUM('Control Sample Data'!E$3:E$98)&gt;10,IF(AND(ISNUMBER('Control Sample Data'!E510),'Control Sample Data'!E510&lt;$B$1,'Control Sample Data'!E510&gt;0),'Control Sample Data'!E510,$B$1),"")</f>
        <v/>
      </c>
      <c r="R511" s="17" t="str">
        <f>IF(SUM('Control Sample Data'!F$3:F$98)&gt;10,IF(AND(ISNUMBER('Control Sample Data'!F510),'Control Sample Data'!F510&lt;$B$1,'Control Sample Data'!F510&gt;0),'Control Sample Data'!F510,$B$1),"")</f>
        <v/>
      </c>
      <c r="S511" s="17" t="str">
        <f>IF(SUM('Control Sample Data'!G$3:G$98)&gt;10,IF(AND(ISNUMBER('Control Sample Data'!G510),'Control Sample Data'!G510&lt;$B$1,'Control Sample Data'!G510&gt;0),'Control Sample Data'!G510,$B$1),"")</f>
        <v/>
      </c>
      <c r="T511" s="17" t="str">
        <f>IF(SUM('Control Sample Data'!H$3:H$98)&gt;10,IF(AND(ISNUMBER('Control Sample Data'!H510),'Control Sample Data'!H510&lt;$B$1,'Control Sample Data'!H510&gt;0),'Control Sample Data'!H510,$B$1),"")</f>
        <v/>
      </c>
      <c r="U511" s="17" t="str">
        <f>IF(SUM('Control Sample Data'!I$3:I$98)&gt;10,IF(AND(ISNUMBER('Control Sample Data'!I510),'Control Sample Data'!I510&lt;$B$1,'Control Sample Data'!I510&gt;0),'Control Sample Data'!I510,$B$1),"")</f>
        <v/>
      </c>
      <c r="V511" s="17" t="str">
        <f>IF(SUM('Control Sample Data'!J$3:J$98)&gt;10,IF(AND(ISNUMBER('Control Sample Data'!J510),'Control Sample Data'!J510&lt;$B$1,'Control Sample Data'!J510&gt;0),'Control Sample Data'!J510,$B$1),"")</f>
        <v/>
      </c>
      <c r="W511" s="17" t="str">
        <f>IF(SUM('Control Sample Data'!K$3:K$98)&gt;10,IF(AND(ISNUMBER('Control Sample Data'!K510),'Control Sample Data'!K510&lt;$B$1,'Control Sample Data'!K510&gt;0),'Control Sample Data'!K510,$B$1),"")</f>
        <v/>
      </c>
      <c r="X511" s="17" t="str">
        <f>IF(SUM('Control Sample Data'!L$3:L$98)&gt;10,IF(AND(ISNUMBER('Control Sample Data'!L510),'Control Sample Data'!L510&lt;$B$1,'Control Sample Data'!L510&gt;0),'Control Sample Data'!L510,$B$1),"")</f>
        <v/>
      </c>
      <c r="Y511" s="17" t="str">
        <f>IF(SUM('Control Sample Data'!M$3:M$98)&gt;10,IF(AND(ISNUMBER('Control Sample Data'!M510),'Control Sample Data'!M510&lt;$B$1,'Control Sample Data'!M510&gt;0),'Control Sample Data'!M510,$B$1),"")</f>
        <v/>
      </c>
      <c r="AT511" s="36" t="str">
        <f t="shared" si="325"/>
        <v/>
      </c>
      <c r="AU511" s="36" t="str">
        <f t="shared" si="326"/>
        <v/>
      </c>
      <c r="AV511" s="36" t="str">
        <f t="shared" si="327"/>
        <v/>
      </c>
      <c r="AW511" s="36" t="str">
        <f t="shared" si="328"/>
        <v/>
      </c>
      <c r="AX511" s="36" t="str">
        <f t="shared" si="329"/>
        <v/>
      </c>
      <c r="AY511" s="36" t="str">
        <f t="shared" si="330"/>
        <v/>
      </c>
      <c r="AZ511" s="36" t="str">
        <f t="shared" si="331"/>
        <v/>
      </c>
      <c r="BA511" s="36" t="str">
        <f t="shared" si="332"/>
        <v/>
      </c>
      <c r="BB511" s="36" t="str">
        <f t="shared" si="333"/>
        <v/>
      </c>
      <c r="BC511" s="36" t="str">
        <f t="shared" si="334"/>
        <v/>
      </c>
      <c r="BD511" s="36" t="str">
        <f t="shared" si="335"/>
        <v/>
      </c>
      <c r="BE511" s="36" t="str">
        <f t="shared" si="336"/>
        <v/>
      </c>
      <c r="BF511" s="36" t="str">
        <f t="shared" si="337"/>
        <v/>
      </c>
      <c r="BG511" s="36" t="str">
        <f t="shared" si="338"/>
        <v/>
      </c>
      <c r="BH511" s="36" t="str">
        <f t="shared" si="339"/>
        <v/>
      </c>
      <c r="BI511" s="36" t="str">
        <f t="shared" si="340"/>
        <v/>
      </c>
      <c r="BJ511" s="36" t="str">
        <f t="shared" si="341"/>
        <v/>
      </c>
      <c r="BK511" s="36" t="str">
        <f t="shared" si="342"/>
        <v/>
      </c>
      <c r="BL511" s="36" t="str">
        <f t="shared" si="343"/>
        <v/>
      </c>
      <c r="BM511" s="36" t="str">
        <f t="shared" si="344"/>
        <v/>
      </c>
      <c r="BN511" s="38" t="e">
        <f t="shared" si="303"/>
        <v>#DIV/0!</v>
      </c>
      <c r="BO511" s="38" t="e">
        <f t="shared" si="304"/>
        <v>#DIV/0!</v>
      </c>
      <c r="BP511" s="39" t="str">
        <f t="shared" si="305"/>
        <v/>
      </c>
      <c r="BQ511" s="39" t="str">
        <f t="shared" si="306"/>
        <v/>
      </c>
      <c r="BR511" s="39" t="str">
        <f t="shared" si="307"/>
        <v/>
      </c>
      <c r="BS511" s="39" t="str">
        <f t="shared" si="308"/>
        <v/>
      </c>
      <c r="BT511" s="39" t="str">
        <f t="shared" si="309"/>
        <v/>
      </c>
      <c r="BU511" s="39" t="str">
        <f t="shared" si="310"/>
        <v/>
      </c>
      <c r="BV511" s="39" t="str">
        <f t="shared" si="311"/>
        <v/>
      </c>
      <c r="BW511" s="39" t="str">
        <f t="shared" si="312"/>
        <v/>
      </c>
      <c r="BX511" s="39" t="str">
        <f t="shared" si="313"/>
        <v/>
      </c>
      <c r="BY511" s="39" t="str">
        <f t="shared" si="314"/>
        <v/>
      </c>
      <c r="BZ511" s="39" t="str">
        <f t="shared" si="315"/>
        <v/>
      </c>
      <c r="CA511" s="39" t="str">
        <f t="shared" si="316"/>
        <v/>
      </c>
      <c r="CB511" s="39" t="str">
        <f t="shared" si="317"/>
        <v/>
      </c>
      <c r="CC511" s="39" t="str">
        <f t="shared" si="318"/>
        <v/>
      </c>
      <c r="CD511" s="39" t="str">
        <f t="shared" si="319"/>
        <v/>
      </c>
      <c r="CE511" s="39" t="str">
        <f t="shared" si="320"/>
        <v/>
      </c>
      <c r="CF511" s="39" t="str">
        <f t="shared" si="321"/>
        <v/>
      </c>
      <c r="CG511" s="39" t="str">
        <f t="shared" si="322"/>
        <v/>
      </c>
      <c r="CH511" s="39" t="str">
        <f t="shared" si="323"/>
        <v/>
      </c>
      <c r="CI511" s="39" t="str">
        <f t="shared" si="324"/>
        <v/>
      </c>
    </row>
    <row r="512" spans="1:87">
      <c r="A512" s="18"/>
      <c r="B512" s="15" t="str">
        <f>'Gene Table'!E511</f>
        <v>mmu-miR-22-5p</v>
      </c>
      <c r="C512" s="15" t="str">
        <f>'Gene Table'!B511</f>
        <v>F05</v>
      </c>
      <c r="D512" s="16" t="str">
        <f>IF(SUM('Test Sample Data'!D$3:D$98)&gt;10,IF(AND(ISNUMBER('Test Sample Data'!D511),'Test Sample Data'!D511&lt;$B$1,'Test Sample Data'!D511&gt;0),'Test Sample Data'!D511,$B$1),"")</f>
        <v/>
      </c>
      <c r="E512" s="17" t="str">
        <f>IF(SUM('Test Sample Data'!E$3:E$98)&gt;10,IF(AND(ISNUMBER('Test Sample Data'!E511),'Test Sample Data'!E511&lt;$B$1,'Test Sample Data'!E511&gt;0),'Test Sample Data'!E511,$B$1),"")</f>
        <v/>
      </c>
      <c r="F512" s="17" t="str">
        <f>IF(SUM('Test Sample Data'!F$3:F$98)&gt;10,IF(AND(ISNUMBER('Test Sample Data'!F511),'Test Sample Data'!F511&lt;$B$1,'Test Sample Data'!F511&gt;0),'Test Sample Data'!F511,$B$1),"")</f>
        <v/>
      </c>
      <c r="G512" s="17" t="str">
        <f>IF(SUM('Test Sample Data'!G$3:G$98)&gt;10,IF(AND(ISNUMBER('Test Sample Data'!G511),'Test Sample Data'!G511&lt;$B$1,'Test Sample Data'!G511&gt;0),'Test Sample Data'!G511,$B$1),"")</f>
        <v/>
      </c>
      <c r="H512" s="17" t="str">
        <f>IF(SUM('Test Sample Data'!H$3:H$98)&gt;10,IF(AND(ISNUMBER('Test Sample Data'!H511),'Test Sample Data'!H511&lt;$B$1,'Test Sample Data'!H511&gt;0),'Test Sample Data'!H511,$B$1),"")</f>
        <v/>
      </c>
      <c r="I512" s="17" t="str">
        <f>IF(SUM('Test Sample Data'!I$3:I$98)&gt;10,IF(AND(ISNUMBER('Test Sample Data'!I511),'Test Sample Data'!I511&lt;$B$1,'Test Sample Data'!I511&gt;0),'Test Sample Data'!I511,$B$1),"")</f>
        <v/>
      </c>
      <c r="J512" s="17" t="str">
        <f>IF(SUM('Test Sample Data'!J$3:J$98)&gt;10,IF(AND(ISNUMBER('Test Sample Data'!J511),'Test Sample Data'!J511&lt;$B$1,'Test Sample Data'!J511&gt;0),'Test Sample Data'!J511,$B$1),"")</f>
        <v/>
      </c>
      <c r="K512" s="17" t="str">
        <f>IF(SUM('Test Sample Data'!K$3:K$98)&gt;10,IF(AND(ISNUMBER('Test Sample Data'!K511),'Test Sample Data'!K511&lt;$B$1,'Test Sample Data'!K511&gt;0),'Test Sample Data'!K511,$B$1),"")</f>
        <v/>
      </c>
      <c r="L512" s="17" t="str">
        <f>IF(SUM('Test Sample Data'!L$3:L$98)&gt;10,IF(AND(ISNUMBER('Test Sample Data'!L511),'Test Sample Data'!L511&lt;$B$1,'Test Sample Data'!L511&gt;0),'Test Sample Data'!L511,$B$1),"")</f>
        <v/>
      </c>
      <c r="M512" s="17" t="str">
        <f>IF(SUM('Test Sample Data'!M$3:M$98)&gt;10,IF(AND(ISNUMBER('Test Sample Data'!M511),'Test Sample Data'!M511&lt;$B$1,'Test Sample Data'!M511&gt;0),'Test Sample Data'!M511,$B$1),"")</f>
        <v/>
      </c>
      <c r="N512" s="17" t="str">
        <f>'Gene Table'!E511</f>
        <v>mmu-miR-22-5p</v>
      </c>
      <c r="O512" s="17" t="str">
        <f>'Gene Table'!B511</f>
        <v>F05</v>
      </c>
      <c r="P512" s="17" t="str">
        <f>IF(SUM('Control Sample Data'!D$3:D$98)&gt;10,IF(AND(ISNUMBER('Control Sample Data'!D511),'Control Sample Data'!D511&lt;$B$1,'Control Sample Data'!D511&gt;0),'Control Sample Data'!D511,$B$1),"")</f>
        <v/>
      </c>
      <c r="Q512" s="17" t="str">
        <f>IF(SUM('Control Sample Data'!E$3:E$98)&gt;10,IF(AND(ISNUMBER('Control Sample Data'!E511),'Control Sample Data'!E511&lt;$B$1,'Control Sample Data'!E511&gt;0),'Control Sample Data'!E511,$B$1),"")</f>
        <v/>
      </c>
      <c r="R512" s="17" t="str">
        <f>IF(SUM('Control Sample Data'!F$3:F$98)&gt;10,IF(AND(ISNUMBER('Control Sample Data'!F511),'Control Sample Data'!F511&lt;$B$1,'Control Sample Data'!F511&gt;0),'Control Sample Data'!F511,$B$1),"")</f>
        <v/>
      </c>
      <c r="S512" s="17" t="str">
        <f>IF(SUM('Control Sample Data'!G$3:G$98)&gt;10,IF(AND(ISNUMBER('Control Sample Data'!G511),'Control Sample Data'!G511&lt;$B$1,'Control Sample Data'!G511&gt;0),'Control Sample Data'!G511,$B$1),"")</f>
        <v/>
      </c>
      <c r="T512" s="17" t="str">
        <f>IF(SUM('Control Sample Data'!H$3:H$98)&gt;10,IF(AND(ISNUMBER('Control Sample Data'!H511),'Control Sample Data'!H511&lt;$B$1,'Control Sample Data'!H511&gt;0),'Control Sample Data'!H511,$B$1),"")</f>
        <v/>
      </c>
      <c r="U512" s="17" t="str">
        <f>IF(SUM('Control Sample Data'!I$3:I$98)&gt;10,IF(AND(ISNUMBER('Control Sample Data'!I511),'Control Sample Data'!I511&lt;$B$1,'Control Sample Data'!I511&gt;0),'Control Sample Data'!I511,$B$1),"")</f>
        <v/>
      </c>
      <c r="V512" s="17" t="str">
        <f>IF(SUM('Control Sample Data'!J$3:J$98)&gt;10,IF(AND(ISNUMBER('Control Sample Data'!J511),'Control Sample Data'!J511&lt;$B$1,'Control Sample Data'!J511&gt;0),'Control Sample Data'!J511,$B$1),"")</f>
        <v/>
      </c>
      <c r="W512" s="17" t="str">
        <f>IF(SUM('Control Sample Data'!K$3:K$98)&gt;10,IF(AND(ISNUMBER('Control Sample Data'!K511),'Control Sample Data'!K511&lt;$B$1,'Control Sample Data'!K511&gt;0),'Control Sample Data'!K511,$B$1),"")</f>
        <v/>
      </c>
      <c r="X512" s="17" t="str">
        <f>IF(SUM('Control Sample Data'!L$3:L$98)&gt;10,IF(AND(ISNUMBER('Control Sample Data'!L511),'Control Sample Data'!L511&lt;$B$1,'Control Sample Data'!L511&gt;0),'Control Sample Data'!L511,$B$1),"")</f>
        <v/>
      </c>
      <c r="Y512" s="17" t="str">
        <f>IF(SUM('Control Sample Data'!M$3:M$98)&gt;10,IF(AND(ISNUMBER('Control Sample Data'!M511),'Control Sample Data'!M511&lt;$B$1,'Control Sample Data'!M511&gt;0),'Control Sample Data'!M511,$B$1),"")</f>
        <v/>
      </c>
      <c r="AT512" s="36" t="str">
        <f t="shared" si="325"/>
        <v/>
      </c>
      <c r="AU512" s="36" t="str">
        <f t="shared" si="326"/>
        <v/>
      </c>
      <c r="AV512" s="36" t="str">
        <f t="shared" si="327"/>
        <v/>
      </c>
      <c r="AW512" s="36" t="str">
        <f t="shared" si="328"/>
        <v/>
      </c>
      <c r="AX512" s="36" t="str">
        <f t="shared" si="329"/>
        <v/>
      </c>
      <c r="AY512" s="36" t="str">
        <f t="shared" si="330"/>
        <v/>
      </c>
      <c r="AZ512" s="36" t="str">
        <f t="shared" si="331"/>
        <v/>
      </c>
      <c r="BA512" s="36" t="str">
        <f t="shared" si="332"/>
        <v/>
      </c>
      <c r="BB512" s="36" t="str">
        <f t="shared" si="333"/>
        <v/>
      </c>
      <c r="BC512" s="36" t="str">
        <f t="shared" si="334"/>
        <v/>
      </c>
      <c r="BD512" s="36" t="str">
        <f t="shared" si="335"/>
        <v/>
      </c>
      <c r="BE512" s="36" t="str">
        <f t="shared" si="336"/>
        <v/>
      </c>
      <c r="BF512" s="36" t="str">
        <f t="shared" si="337"/>
        <v/>
      </c>
      <c r="BG512" s="36" t="str">
        <f t="shared" si="338"/>
        <v/>
      </c>
      <c r="BH512" s="36" t="str">
        <f t="shared" si="339"/>
        <v/>
      </c>
      <c r="BI512" s="36" t="str">
        <f t="shared" si="340"/>
        <v/>
      </c>
      <c r="BJ512" s="36" t="str">
        <f t="shared" si="341"/>
        <v/>
      </c>
      <c r="BK512" s="36" t="str">
        <f t="shared" si="342"/>
        <v/>
      </c>
      <c r="BL512" s="36" t="str">
        <f t="shared" si="343"/>
        <v/>
      </c>
      <c r="BM512" s="36" t="str">
        <f t="shared" si="344"/>
        <v/>
      </c>
      <c r="BN512" s="38" t="e">
        <f t="shared" si="303"/>
        <v>#DIV/0!</v>
      </c>
      <c r="BO512" s="38" t="e">
        <f t="shared" si="304"/>
        <v>#DIV/0!</v>
      </c>
      <c r="BP512" s="39" t="str">
        <f t="shared" si="305"/>
        <v/>
      </c>
      <c r="BQ512" s="39" t="str">
        <f t="shared" si="306"/>
        <v/>
      </c>
      <c r="BR512" s="39" t="str">
        <f t="shared" si="307"/>
        <v/>
      </c>
      <c r="BS512" s="39" t="str">
        <f t="shared" si="308"/>
        <v/>
      </c>
      <c r="BT512" s="39" t="str">
        <f t="shared" si="309"/>
        <v/>
      </c>
      <c r="BU512" s="39" t="str">
        <f t="shared" si="310"/>
        <v/>
      </c>
      <c r="BV512" s="39" t="str">
        <f t="shared" si="311"/>
        <v/>
      </c>
      <c r="BW512" s="39" t="str">
        <f t="shared" si="312"/>
        <v/>
      </c>
      <c r="BX512" s="39" t="str">
        <f t="shared" si="313"/>
        <v/>
      </c>
      <c r="BY512" s="39" t="str">
        <f t="shared" si="314"/>
        <v/>
      </c>
      <c r="BZ512" s="39" t="str">
        <f t="shared" si="315"/>
        <v/>
      </c>
      <c r="CA512" s="39" t="str">
        <f t="shared" si="316"/>
        <v/>
      </c>
      <c r="CB512" s="39" t="str">
        <f t="shared" si="317"/>
        <v/>
      </c>
      <c r="CC512" s="39" t="str">
        <f t="shared" si="318"/>
        <v/>
      </c>
      <c r="CD512" s="39" t="str">
        <f t="shared" si="319"/>
        <v/>
      </c>
      <c r="CE512" s="39" t="str">
        <f t="shared" si="320"/>
        <v/>
      </c>
      <c r="CF512" s="39" t="str">
        <f t="shared" si="321"/>
        <v/>
      </c>
      <c r="CG512" s="39" t="str">
        <f t="shared" si="322"/>
        <v/>
      </c>
      <c r="CH512" s="39" t="str">
        <f t="shared" si="323"/>
        <v/>
      </c>
      <c r="CI512" s="39" t="str">
        <f t="shared" si="324"/>
        <v/>
      </c>
    </row>
    <row r="513" spans="1:87">
      <c r="A513" s="18"/>
      <c r="B513" s="15" t="str">
        <f>'Gene Table'!E512</f>
        <v>mmu-miR-3099-3p</v>
      </c>
      <c r="C513" s="15" t="str">
        <f>'Gene Table'!B512</f>
        <v>F06</v>
      </c>
      <c r="D513" s="16" t="str">
        <f>IF(SUM('Test Sample Data'!D$3:D$98)&gt;10,IF(AND(ISNUMBER('Test Sample Data'!D512),'Test Sample Data'!D512&lt;$B$1,'Test Sample Data'!D512&gt;0),'Test Sample Data'!D512,$B$1),"")</f>
        <v/>
      </c>
      <c r="E513" s="17" t="str">
        <f>IF(SUM('Test Sample Data'!E$3:E$98)&gt;10,IF(AND(ISNUMBER('Test Sample Data'!E512),'Test Sample Data'!E512&lt;$B$1,'Test Sample Data'!E512&gt;0),'Test Sample Data'!E512,$B$1),"")</f>
        <v/>
      </c>
      <c r="F513" s="17" t="str">
        <f>IF(SUM('Test Sample Data'!F$3:F$98)&gt;10,IF(AND(ISNUMBER('Test Sample Data'!F512),'Test Sample Data'!F512&lt;$B$1,'Test Sample Data'!F512&gt;0),'Test Sample Data'!F512,$B$1),"")</f>
        <v/>
      </c>
      <c r="G513" s="17" t="str">
        <f>IF(SUM('Test Sample Data'!G$3:G$98)&gt;10,IF(AND(ISNUMBER('Test Sample Data'!G512),'Test Sample Data'!G512&lt;$B$1,'Test Sample Data'!G512&gt;0),'Test Sample Data'!G512,$B$1),"")</f>
        <v/>
      </c>
      <c r="H513" s="17" t="str">
        <f>IF(SUM('Test Sample Data'!H$3:H$98)&gt;10,IF(AND(ISNUMBER('Test Sample Data'!H512),'Test Sample Data'!H512&lt;$B$1,'Test Sample Data'!H512&gt;0),'Test Sample Data'!H512,$B$1),"")</f>
        <v/>
      </c>
      <c r="I513" s="17" t="str">
        <f>IF(SUM('Test Sample Data'!I$3:I$98)&gt;10,IF(AND(ISNUMBER('Test Sample Data'!I512),'Test Sample Data'!I512&lt;$B$1,'Test Sample Data'!I512&gt;0),'Test Sample Data'!I512,$B$1),"")</f>
        <v/>
      </c>
      <c r="J513" s="17" t="str">
        <f>IF(SUM('Test Sample Data'!J$3:J$98)&gt;10,IF(AND(ISNUMBER('Test Sample Data'!J512),'Test Sample Data'!J512&lt;$B$1,'Test Sample Data'!J512&gt;0),'Test Sample Data'!J512,$B$1),"")</f>
        <v/>
      </c>
      <c r="K513" s="17" t="str">
        <f>IF(SUM('Test Sample Data'!K$3:K$98)&gt;10,IF(AND(ISNUMBER('Test Sample Data'!K512),'Test Sample Data'!K512&lt;$B$1,'Test Sample Data'!K512&gt;0),'Test Sample Data'!K512,$B$1),"")</f>
        <v/>
      </c>
      <c r="L513" s="17" t="str">
        <f>IF(SUM('Test Sample Data'!L$3:L$98)&gt;10,IF(AND(ISNUMBER('Test Sample Data'!L512),'Test Sample Data'!L512&lt;$B$1,'Test Sample Data'!L512&gt;0),'Test Sample Data'!L512,$B$1),"")</f>
        <v/>
      </c>
      <c r="M513" s="17" t="str">
        <f>IF(SUM('Test Sample Data'!M$3:M$98)&gt;10,IF(AND(ISNUMBER('Test Sample Data'!M512),'Test Sample Data'!M512&lt;$B$1,'Test Sample Data'!M512&gt;0),'Test Sample Data'!M512,$B$1),"")</f>
        <v/>
      </c>
      <c r="N513" s="17" t="str">
        <f>'Gene Table'!E512</f>
        <v>mmu-miR-3099-3p</v>
      </c>
      <c r="O513" s="17" t="str">
        <f>'Gene Table'!B512</f>
        <v>F06</v>
      </c>
      <c r="P513" s="17" t="str">
        <f>IF(SUM('Control Sample Data'!D$3:D$98)&gt;10,IF(AND(ISNUMBER('Control Sample Data'!D512),'Control Sample Data'!D512&lt;$B$1,'Control Sample Data'!D512&gt;0),'Control Sample Data'!D512,$B$1),"")</f>
        <v/>
      </c>
      <c r="Q513" s="17" t="str">
        <f>IF(SUM('Control Sample Data'!E$3:E$98)&gt;10,IF(AND(ISNUMBER('Control Sample Data'!E512),'Control Sample Data'!E512&lt;$B$1,'Control Sample Data'!E512&gt;0),'Control Sample Data'!E512,$B$1),"")</f>
        <v/>
      </c>
      <c r="R513" s="17" t="str">
        <f>IF(SUM('Control Sample Data'!F$3:F$98)&gt;10,IF(AND(ISNUMBER('Control Sample Data'!F512),'Control Sample Data'!F512&lt;$B$1,'Control Sample Data'!F512&gt;0),'Control Sample Data'!F512,$B$1),"")</f>
        <v/>
      </c>
      <c r="S513" s="17" t="str">
        <f>IF(SUM('Control Sample Data'!G$3:G$98)&gt;10,IF(AND(ISNUMBER('Control Sample Data'!G512),'Control Sample Data'!G512&lt;$B$1,'Control Sample Data'!G512&gt;0),'Control Sample Data'!G512,$B$1),"")</f>
        <v/>
      </c>
      <c r="T513" s="17" t="str">
        <f>IF(SUM('Control Sample Data'!H$3:H$98)&gt;10,IF(AND(ISNUMBER('Control Sample Data'!H512),'Control Sample Data'!H512&lt;$B$1,'Control Sample Data'!H512&gt;0),'Control Sample Data'!H512,$B$1),"")</f>
        <v/>
      </c>
      <c r="U513" s="17" t="str">
        <f>IF(SUM('Control Sample Data'!I$3:I$98)&gt;10,IF(AND(ISNUMBER('Control Sample Data'!I512),'Control Sample Data'!I512&lt;$B$1,'Control Sample Data'!I512&gt;0),'Control Sample Data'!I512,$B$1),"")</f>
        <v/>
      </c>
      <c r="V513" s="17" t="str">
        <f>IF(SUM('Control Sample Data'!J$3:J$98)&gt;10,IF(AND(ISNUMBER('Control Sample Data'!J512),'Control Sample Data'!J512&lt;$B$1,'Control Sample Data'!J512&gt;0),'Control Sample Data'!J512,$B$1),"")</f>
        <v/>
      </c>
      <c r="W513" s="17" t="str">
        <f>IF(SUM('Control Sample Data'!K$3:K$98)&gt;10,IF(AND(ISNUMBER('Control Sample Data'!K512),'Control Sample Data'!K512&lt;$B$1,'Control Sample Data'!K512&gt;0),'Control Sample Data'!K512,$B$1),"")</f>
        <v/>
      </c>
      <c r="X513" s="17" t="str">
        <f>IF(SUM('Control Sample Data'!L$3:L$98)&gt;10,IF(AND(ISNUMBER('Control Sample Data'!L512),'Control Sample Data'!L512&lt;$B$1,'Control Sample Data'!L512&gt;0),'Control Sample Data'!L512,$B$1),"")</f>
        <v/>
      </c>
      <c r="Y513" s="17" t="str">
        <f>IF(SUM('Control Sample Data'!M$3:M$98)&gt;10,IF(AND(ISNUMBER('Control Sample Data'!M512),'Control Sample Data'!M512&lt;$B$1,'Control Sample Data'!M512&gt;0),'Control Sample Data'!M512,$B$1),"")</f>
        <v/>
      </c>
      <c r="AT513" s="36" t="str">
        <f t="shared" si="325"/>
        <v/>
      </c>
      <c r="AU513" s="36" t="str">
        <f t="shared" si="326"/>
        <v/>
      </c>
      <c r="AV513" s="36" t="str">
        <f t="shared" si="327"/>
        <v/>
      </c>
      <c r="AW513" s="36" t="str">
        <f t="shared" si="328"/>
        <v/>
      </c>
      <c r="AX513" s="36" t="str">
        <f t="shared" si="329"/>
        <v/>
      </c>
      <c r="AY513" s="36" t="str">
        <f t="shared" si="330"/>
        <v/>
      </c>
      <c r="AZ513" s="36" t="str">
        <f t="shared" si="331"/>
        <v/>
      </c>
      <c r="BA513" s="36" t="str">
        <f t="shared" si="332"/>
        <v/>
      </c>
      <c r="BB513" s="36" t="str">
        <f t="shared" si="333"/>
        <v/>
      </c>
      <c r="BC513" s="36" t="str">
        <f t="shared" si="334"/>
        <v/>
      </c>
      <c r="BD513" s="36" t="str">
        <f t="shared" si="335"/>
        <v/>
      </c>
      <c r="BE513" s="36" t="str">
        <f t="shared" si="336"/>
        <v/>
      </c>
      <c r="BF513" s="36" t="str">
        <f t="shared" si="337"/>
        <v/>
      </c>
      <c r="BG513" s="36" t="str">
        <f t="shared" si="338"/>
        <v/>
      </c>
      <c r="BH513" s="36" t="str">
        <f t="shared" si="339"/>
        <v/>
      </c>
      <c r="BI513" s="36" t="str">
        <f t="shared" si="340"/>
        <v/>
      </c>
      <c r="BJ513" s="36" t="str">
        <f t="shared" si="341"/>
        <v/>
      </c>
      <c r="BK513" s="36" t="str">
        <f t="shared" si="342"/>
        <v/>
      </c>
      <c r="BL513" s="36" t="str">
        <f t="shared" si="343"/>
        <v/>
      </c>
      <c r="BM513" s="36" t="str">
        <f t="shared" si="344"/>
        <v/>
      </c>
      <c r="BN513" s="38" t="e">
        <f t="shared" si="303"/>
        <v>#DIV/0!</v>
      </c>
      <c r="BO513" s="38" t="e">
        <f t="shared" si="304"/>
        <v>#DIV/0!</v>
      </c>
      <c r="BP513" s="39" t="str">
        <f t="shared" si="305"/>
        <v/>
      </c>
      <c r="BQ513" s="39" t="str">
        <f t="shared" si="306"/>
        <v/>
      </c>
      <c r="BR513" s="39" t="str">
        <f t="shared" si="307"/>
        <v/>
      </c>
      <c r="BS513" s="39" t="str">
        <f t="shared" si="308"/>
        <v/>
      </c>
      <c r="BT513" s="39" t="str">
        <f t="shared" si="309"/>
        <v/>
      </c>
      <c r="BU513" s="39" t="str">
        <f t="shared" si="310"/>
        <v/>
      </c>
      <c r="BV513" s="39" t="str">
        <f t="shared" si="311"/>
        <v/>
      </c>
      <c r="BW513" s="39" t="str">
        <f t="shared" si="312"/>
        <v/>
      </c>
      <c r="BX513" s="39" t="str">
        <f t="shared" si="313"/>
        <v/>
      </c>
      <c r="BY513" s="39" t="str">
        <f t="shared" si="314"/>
        <v/>
      </c>
      <c r="BZ513" s="39" t="str">
        <f t="shared" si="315"/>
        <v/>
      </c>
      <c r="CA513" s="39" t="str">
        <f t="shared" si="316"/>
        <v/>
      </c>
      <c r="CB513" s="39" t="str">
        <f t="shared" si="317"/>
        <v/>
      </c>
      <c r="CC513" s="39" t="str">
        <f t="shared" si="318"/>
        <v/>
      </c>
      <c r="CD513" s="39" t="str">
        <f t="shared" si="319"/>
        <v/>
      </c>
      <c r="CE513" s="39" t="str">
        <f t="shared" si="320"/>
        <v/>
      </c>
      <c r="CF513" s="39" t="str">
        <f t="shared" si="321"/>
        <v/>
      </c>
      <c r="CG513" s="39" t="str">
        <f t="shared" si="322"/>
        <v/>
      </c>
      <c r="CH513" s="39" t="str">
        <f t="shared" si="323"/>
        <v/>
      </c>
      <c r="CI513" s="39" t="str">
        <f t="shared" si="324"/>
        <v/>
      </c>
    </row>
    <row r="514" spans="1:87">
      <c r="A514" s="18"/>
      <c r="B514" s="15" t="str">
        <f>'Gene Table'!E513</f>
        <v>mmu-miR-26b-3p</v>
      </c>
      <c r="C514" s="15" t="str">
        <f>'Gene Table'!B513</f>
        <v>F07</v>
      </c>
      <c r="D514" s="16" t="str">
        <f>IF(SUM('Test Sample Data'!D$3:D$98)&gt;10,IF(AND(ISNUMBER('Test Sample Data'!D513),'Test Sample Data'!D513&lt;$B$1,'Test Sample Data'!D513&gt;0),'Test Sample Data'!D513,$B$1),"")</f>
        <v/>
      </c>
      <c r="E514" s="17" t="str">
        <f>IF(SUM('Test Sample Data'!E$3:E$98)&gt;10,IF(AND(ISNUMBER('Test Sample Data'!E513),'Test Sample Data'!E513&lt;$B$1,'Test Sample Data'!E513&gt;0),'Test Sample Data'!E513,$B$1),"")</f>
        <v/>
      </c>
      <c r="F514" s="17" t="str">
        <f>IF(SUM('Test Sample Data'!F$3:F$98)&gt;10,IF(AND(ISNUMBER('Test Sample Data'!F513),'Test Sample Data'!F513&lt;$B$1,'Test Sample Data'!F513&gt;0),'Test Sample Data'!F513,$B$1),"")</f>
        <v/>
      </c>
      <c r="G514" s="17" t="str">
        <f>IF(SUM('Test Sample Data'!G$3:G$98)&gt;10,IF(AND(ISNUMBER('Test Sample Data'!G513),'Test Sample Data'!G513&lt;$B$1,'Test Sample Data'!G513&gt;0),'Test Sample Data'!G513,$B$1),"")</f>
        <v/>
      </c>
      <c r="H514" s="17" t="str">
        <f>IF(SUM('Test Sample Data'!H$3:H$98)&gt;10,IF(AND(ISNUMBER('Test Sample Data'!H513),'Test Sample Data'!H513&lt;$B$1,'Test Sample Data'!H513&gt;0),'Test Sample Data'!H513,$B$1),"")</f>
        <v/>
      </c>
      <c r="I514" s="17" t="str">
        <f>IF(SUM('Test Sample Data'!I$3:I$98)&gt;10,IF(AND(ISNUMBER('Test Sample Data'!I513),'Test Sample Data'!I513&lt;$B$1,'Test Sample Data'!I513&gt;0),'Test Sample Data'!I513,$B$1),"")</f>
        <v/>
      </c>
      <c r="J514" s="17" t="str">
        <f>IF(SUM('Test Sample Data'!J$3:J$98)&gt;10,IF(AND(ISNUMBER('Test Sample Data'!J513),'Test Sample Data'!J513&lt;$B$1,'Test Sample Data'!J513&gt;0),'Test Sample Data'!J513,$B$1),"")</f>
        <v/>
      </c>
      <c r="K514" s="17" t="str">
        <f>IF(SUM('Test Sample Data'!K$3:K$98)&gt;10,IF(AND(ISNUMBER('Test Sample Data'!K513),'Test Sample Data'!K513&lt;$B$1,'Test Sample Data'!K513&gt;0),'Test Sample Data'!K513,$B$1),"")</f>
        <v/>
      </c>
      <c r="L514" s="17" t="str">
        <f>IF(SUM('Test Sample Data'!L$3:L$98)&gt;10,IF(AND(ISNUMBER('Test Sample Data'!L513),'Test Sample Data'!L513&lt;$B$1,'Test Sample Data'!L513&gt;0),'Test Sample Data'!L513,$B$1),"")</f>
        <v/>
      </c>
      <c r="M514" s="17" t="str">
        <f>IF(SUM('Test Sample Data'!M$3:M$98)&gt;10,IF(AND(ISNUMBER('Test Sample Data'!M513),'Test Sample Data'!M513&lt;$B$1,'Test Sample Data'!M513&gt;0),'Test Sample Data'!M513,$B$1),"")</f>
        <v/>
      </c>
      <c r="N514" s="17" t="str">
        <f>'Gene Table'!E513</f>
        <v>mmu-miR-26b-3p</v>
      </c>
      <c r="O514" s="17" t="str">
        <f>'Gene Table'!B513</f>
        <v>F07</v>
      </c>
      <c r="P514" s="17" t="str">
        <f>IF(SUM('Control Sample Data'!D$3:D$98)&gt;10,IF(AND(ISNUMBER('Control Sample Data'!D513),'Control Sample Data'!D513&lt;$B$1,'Control Sample Data'!D513&gt;0),'Control Sample Data'!D513,$B$1),"")</f>
        <v/>
      </c>
      <c r="Q514" s="17" t="str">
        <f>IF(SUM('Control Sample Data'!E$3:E$98)&gt;10,IF(AND(ISNUMBER('Control Sample Data'!E513),'Control Sample Data'!E513&lt;$B$1,'Control Sample Data'!E513&gt;0),'Control Sample Data'!E513,$B$1),"")</f>
        <v/>
      </c>
      <c r="R514" s="17" t="str">
        <f>IF(SUM('Control Sample Data'!F$3:F$98)&gt;10,IF(AND(ISNUMBER('Control Sample Data'!F513),'Control Sample Data'!F513&lt;$B$1,'Control Sample Data'!F513&gt;0),'Control Sample Data'!F513,$B$1),"")</f>
        <v/>
      </c>
      <c r="S514" s="17" t="str">
        <f>IF(SUM('Control Sample Data'!G$3:G$98)&gt;10,IF(AND(ISNUMBER('Control Sample Data'!G513),'Control Sample Data'!G513&lt;$B$1,'Control Sample Data'!G513&gt;0),'Control Sample Data'!G513,$B$1),"")</f>
        <v/>
      </c>
      <c r="T514" s="17" t="str">
        <f>IF(SUM('Control Sample Data'!H$3:H$98)&gt;10,IF(AND(ISNUMBER('Control Sample Data'!H513),'Control Sample Data'!H513&lt;$B$1,'Control Sample Data'!H513&gt;0),'Control Sample Data'!H513,$B$1),"")</f>
        <v/>
      </c>
      <c r="U514" s="17" t="str">
        <f>IF(SUM('Control Sample Data'!I$3:I$98)&gt;10,IF(AND(ISNUMBER('Control Sample Data'!I513),'Control Sample Data'!I513&lt;$B$1,'Control Sample Data'!I513&gt;0),'Control Sample Data'!I513,$B$1),"")</f>
        <v/>
      </c>
      <c r="V514" s="17" t="str">
        <f>IF(SUM('Control Sample Data'!J$3:J$98)&gt;10,IF(AND(ISNUMBER('Control Sample Data'!J513),'Control Sample Data'!J513&lt;$B$1,'Control Sample Data'!J513&gt;0),'Control Sample Data'!J513,$B$1),"")</f>
        <v/>
      </c>
      <c r="W514" s="17" t="str">
        <f>IF(SUM('Control Sample Data'!K$3:K$98)&gt;10,IF(AND(ISNUMBER('Control Sample Data'!K513),'Control Sample Data'!K513&lt;$B$1,'Control Sample Data'!K513&gt;0),'Control Sample Data'!K513,$B$1),"")</f>
        <v/>
      </c>
      <c r="X514" s="17" t="str">
        <f>IF(SUM('Control Sample Data'!L$3:L$98)&gt;10,IF(AND(ISNUMBER('Control Sample Data'!L513),'Control Sample Data'!L513&lt;$B$1,'Control Sample Data'!L513&gt;0),'Control Sample Data'!L513,$B$1),"")</f>
        <v/>
      </c>
      <c r="Y514" s="17" t="str">
        <f>IF(SUM('Control Sample Data'!M$3:M$98)&gt;10,IF(AND(ISNUMBER('Control Sample Data'!M513),'Control Sample Data'!M513&lt;$B$1,'Control Sample Data'!M513&gt;0),'Control Sample Data'!M513,$B$1),"")</f>
        <v/>
      </c>
      <c r="AT514" s="36" t="str">
        <f t="shared" si="325"/>
        <v/>
      </c>
      <c r="AU514" s="36" t="str">
        <f t="shared" si="326"/>
        <v/>
      </c>
      <c r="AV514" s="36" t="str">
        <f t="shared" si="327"/>
        <v/>
      </c>
      <c r="AW514" s="36" t="str">
        <f t="shared" si="328"/>
        <v/>
      </c>
      <c r="AX514" s="36" t="str">
        <f t="shared" si="329"/>
        <v/>
      </c>
      <c r="AY514" s="36" t="str">
        <f t="shared" si="330"/>
        <v/>
      </c>
      <c r="AZ514" s="36" t="str">
        <f t="shared" si="331"/>
        <v/>
      </c>
      <c r="BA514" s="36" t="str">
        <f t="shared" si="332"/>
        <v/>
      </c>
      <c r="BB514" s="36" t="str">
        <f t="shared" si="333"/>
        <v/>
      </c>
      <c r="BC514" s="36" t="str">
        <f t="shared" si="334"/>
        <v/>
      </c>
      <c r="BD514" s="36" t="str">
        <f t="shared" si="335"/>
        <v/>
      </c>
      <c r="BE514" s="36" t="str">
        <f t="shared" si="336"/>
        <v/>
      </c>
      <c r="BF514" s="36" t="str">
        <f t="shared" si="337"/>
        <v/>
      </c>
      <c r="BG514" s="36" t="str">
        <f t="shared" si="338"/>
        <v/>
      </c>
      <c r="BH514" s="36" t="str">
        <f t="shared" si="339"/>
        <v/>
      </c>
      <c r="BI514" s="36" t="str">
        <f t="shared" si="340"/>
        <v/>
      </c>
      <c r="BJ514" s="36" t="str">
        <f t="shared" si="341"/>
        <v/>
      </c>
      <c r="BK514" s="36" t="str">
        <f t="shared" si="342"/>
        <v/>
      </c>
      <c r="BL514" s="36" t="str">
        <f t="shared" si="343"/>
        <v/>
      </c>
      <c r="BM514" s="36" t="str">
        <f t="shared" si="344"/>
        <v/>
      </c>
      <c r="BN514" s="38" t="e">
        <f t="shared" si="303"/>
        <v>#DIV/0!</v>
      </c>
      <c r="BO514" s="38" t="e">
        <f t="shared" si="304"/>
        <v>#DIV/0!</v>
      </c>
      <c r="BP514" s="39" t="str">
        <f t="shared" si="305"/>
        <v/>
      </c>
      <c r="BQ514" s="39" t="str">
        <f t="shared" si="306"/>
        <v/>
      </c>
      <c r="BR514" s="39" t="str">
        <f t="shared" si="307"/>
        <v/>
      </c>
      <c r="BS514" s="39" t="str">
        <f t="shared" si="308"/>
        <v/>
      </c>
      <c r="BT514" s="39" t="str">
        <f t="shared" si="309"/>
        <v/>
      </c>
      <c r="BU514" s="39" t="str">
        <f t="shared" si="310"/>
        <v/>
      </c>
      <c r="BV514" s="39" t="str">
        <f t="shared" si="311"/>
        <v/>
      </c>
      <c r="BW514" s="39" t="str">
        <f t="shared" si="312"/>
        <v/>
      </c>
      <c r="BX514" s="39" t="str">
        <f t="shared" si="313"/>
        <v/>
      </c>
      <c r="BY514" s="39" t="str">
        <f t="shared" si="314"/>
        <v/>
      </c>
      <c r="BZ514" s="39" t="str">
        <f t="shared" si="315"/>
        <v/>
      </c>
      <c r="CA514" s="39" t="str">
        <f t="shared" si="316"/>
        <v/>
      </c>
      <c r="CB514" s="39" t="str">
        <f t="shared" si="317"/>
        <v/>
      </c>
      <c r="CC514" s="39" t="str">
        <f t="shared" si="318"/>
        <v/>
      </c>
      <c r="CD514" s="39" t="str">
        <f t="shared" si="319"/>
        <v/>
      </c>
      <c r="CE514" s="39" t="str">
        <f t="shared" si="320"/>
        <v/>
      </c>
      <c r="CF514" s="39" t="str">
        <f t="shared" si="321"/>
        <v/>
      </c>
      <c r="CG514" s="39" t="str">
        <f t="shared" si="322"/>
        <v/>
      </c>
      <c r="CH514" s="39" t="str">
        <f t="shared" si="323"/>
        <v/>
      </c>
      <c r="CI514" s="39" t="str">
        <f t="shared" si="324"/>
        <v/>
      </c>
    </row>
    <row r="515" spans="1:87">
      <c r="A515" s="18"/>
      <c r="B515" s="15" t="str">
        <f>'Gene Table'!E514</f>
        <v>mmu-miR-3072-3p</v>
      </c>
      <c r="C515" s="15" t="str">
        <f>'Gene Table'!B514</f>
        <v>F08</v>
      </c>
      <c r="D515" s="16" t="str">
        <f>IF(SUM('Test Sample Data'!D$3:D$98)&gt;10,IF(AND(ISNUMBER('Test Sample Data'!D514),'Test Sample Data'!D514&lt;$B$1,'Test Sample Data'!D514&gt;0),'Test Sample Data'!D514,$B$1),"")</f>
        <v/>
      </c>
      <c r="E515" s="17" t="str">
        <f>IF(SUM('Test Sample Data'!E$3:E$98)&gt;10,IF(AND(ISNUMBER('Test Sample Data'!E514),'Test Sample Data'!E514&lt;$B$1,'Test Sample Data'!E514&gt;0),'Test Sample Data'!E514,$B$1),"")</f>
        <v/>
      </c>
      <c r="F515" s="17" t="str">
        <f>IF(SUM('Test Sample Data'!F$3:F$98)&gt;10,IF(AND(ISNUMBER('Test Sample Data'!F514),'Test Sample Data'!F514&lt;$B$1,'Test Sample Data'!F514&gt;0),'Test Sample Data'!F514,$B$1),"")</f>
        <v/>
      </c>
      <c r="G515" s="17" t="str">
        <f>IF(SUM('Test Sample Data'!G$3:G$98)&gt;10,IF(AND(ISNUMBER('Test Sample Data'!G514),'Test Sample Data'!G514&lt;$B$1,'Test Sample Data'!G514&gt;0),'Test Sample Data'!G514,$B$1),"")</f>
        <v/>
      </c>
      <c r="H515" s="17" t="str">
        <f>IF(SUM('Test Sample Data'!H$3:H$98)&gt;10,IF(AND(ISNUMBER('Test Sample Data'!H514),'Test Sample Data'!H514&lt;$B$1,'Test Sample Data'!H514&gt;0),'Test Sample Data'!H514,$B$1),"")</f>
        <v/>
      </c>
      <c r="I515" s="17" t="str">
        <f>IF(SUM('Test Sample Data'!I$3:I$98)&gt;10,IF(AND(ISNUMBER('Test Sample Data'!I514),'Test Sample Data'!I514&lt;$B$1,'Test Sample Data'!I514&gt;0),'Test Sample Data'!I514,$B$1),"")</f>
        <v/>
      </c>
      <c r="J515" s="17" t="str">
        <f>IF(SUM('Test Sample Data'!J$3:J$98)&gt;10,IF(AND(ISNUMBER('Test Sample Data'!J514),'Test Sample Data'!J514&lt;$B$1,'Test Sample Data'!J514&gt;0),'Test Sample Data'!J514,$B$1),"")</f>
        <v/>
      </c>
      <c r="K515" s="17" t="str">
        <f>IF(SUM('Test Sample Data'!K$3:K$98)&gt;10,IF(AND(ISNUMBER('Test Sample Data'!K514),'Test Sample Data'!K514&lt;$B$1,'Test Sample Data'!K514&gt;0),'Test Sample Data'!K514,$B$1),"")</f>
        <v/>
      </c>
      <c r="L515" s="17" t="str">
        <f>IF(SUM('Test Sample Data'!L$3:L$98)&gt;10,IF(AND(ISNUMBER('Test Sample Data'!L514),'Test Sample Data'!L514&lt;$B$1,'Test Sample Data'!L514&gt;0),'Test Sample Data'!L514,$B$1),"")</f>
        <v/>
      </c>
      <c r="M515" s="17" t="str">
        <f>IF(SUM('Test Sample Data'!M$3:M$98)&gt;10,IF(AND(ISNUMBER('Test Sample Data'!M514),'Test Sample Data'!M514&lt;$B$1,'Test Sample Data'!M514&gt;0),'Test Sample Data'!M514,$B$1),"")</f>
        <v/>
      </c>
      <c r="N515" s="17" t="str">
        <f>'Gene Table'!E514</f>
        <v>mmu-miR-3072-3p</v>
      </c>
      <c r="O515" s="17" t="str">
        <f>'Gene Table'!B514</f>
        <v>F08</v>
      </c>
      <c r="P515" s="17" t="str">
        <f>IF(SUM('Control Sample Data'!D$3:D$98)&gt;10,IF(AND(ISNUMBER('Control Sample Data'!D514),'Control Sample Data'!D514&lt;$B$1,'Control Sample Data'!D514&gt;0),'Control Sample Data'!D514,$B$1),"")</f>
        <v/>
      </c>
      <c r="Q515" s="17" t="str">
        <f>IF(SUM('Control Sample Data'!E$3:E$98)&gt;10,IF(AND(ISNUMBER('Control Sample Data'!E514),'Control Sample Data'!E514&lt;$B$1,'Control Sample Data'!E514&gt;0),'Control Sample Data'!E514,$B$1),"")</f>
        <v/>
      </c>
      <c r="R515" s="17" t="str">
        <f>IF(SUM('Control Sample Data'!F$3:F$98)&gt;10,IF(AND(ISNUMBER('Control Sample Data'!F514),'Control Sample Data'!F514&lt;$B$1,'Control Sample Data'!F514&gt;0),'Control Sample Data'!F514,$B$1),"")</f>
        <v/>
      </c>
      <c r="S515" s="17" t="str">
        <f>IF(SUM('Control Sample Data'!G$3:G$98)&gt;10,IF(AND(ISNUMBER('Control Sample Data'!G514),'Control Sample Data'!G514&lt;$B$1,'Control Sample Data'!G514&gt;0),'Control Sample Data'!G514,$B$1),"")</f>
        <v/>
      </c>
      <c r="T515" s="17" t="str">
        <f>IF(SUM('Control Sample Data'!H$3:H$98)&gt;10,IF(AND(ISNUMBER('Control Sample Data'!H514),'Control Sample Data'!H514&lt;$B$1,'Control Sample Data'!H514&gt;0),'Control Sample Data'!H514,$B$1),"")</f>
        <v/>
      </c>
      <c r="U515" s="17" t="str">
        <f>IF(SUM('Control Sample Data'!I$3:I$98)&gt;10,IF(AND(ISNUMBER('Control Sample Data'!I514),'Control Sample Data'!I514&lt;$B$1,'Control Sample Data'!I514&gt;0),'Control Sample Data'!I514,$B$1),"")</f>
        <v/>
      </c>
      <c r="V515" s="17" t="str">
        <f>IF(SUM('Control Sample Data'!J$3:J$98)&gt;10,IF(AND(ISNUMBER('Control Sample Data'!J514),'Control Sample Data'!J514&lt;$B$1,'Control Sample Data'!J514&gt;0),'Control Sample Data'!J514,$B$1),"")</f>
        <v/>
      </c>
      <c r="W515" s="17" t="str">
        <f>IF(SUM('Control Sample Data'!K$3:K$98)&gt;10,IF(AND(ISNUMBER('Control Sample Data'!K514),'Control Sample Data'!K514&lt;$B$1,'Control Sample Data'!K514&gt;0),'Control Sample Data'!K514,$B$1),"")</f>
        <v/>
      </c>
      <c r="X515" s="17" t="str">
        <f>IF(SUM('Control Sample Data'!L$3:L$98)&gt;10,IF(AND(ISNUMBER('Control Sample Data'!L514),'Control Sample Data'!L514&lt;$B$1,'Control Sample Data'!L514&gt;0),'Control Sample Data'!L514,$B$1),"")</f>
        <v/>
      </c>
      <c r="Y515" s="17" t="str">
        <f>IF(SUM('Control Sample Data'!M$3:M$98)&gt;10,IF(AND(ISNUMBER('Control Sample Data'!M514),'Control Sample Data'!M514&lt;$B$1,'Control Sample Data'!M514&gt;0),'Control Sample Data'!M514,$B$1),"")</f>
        <v/>
      </c>
      <c r="AT515" s="36" t="str">
        <f t="shared" si="325"/>
        <v/>
      </c>
      <c r="AU515" s="36" t="str">
        <f t="shared" si="326"/>
        <v/>
      </c>
      <c r="AV515" s="36" t="str">
        <f t="shared" si="327"/>
        <v/>
      </c>
      <c r="AW515" s="36" t="str">
        <f t="shared" si="328"/>
        <v/>
      </c>
      <c r="AX515" s="36" t="str">
        <f t="shared" si="329"/>
        <v/>
      </c>
      <c r="AY515" s="36" t="str">
        <f t="shared" si="330"/>
        <v/>
      </c>
      <c r="AZ515" s="36" t="str">
        <f t="shared" si="331"/>
        <v/>
      </c>
      <c r="BA515" s="36" t="str">
        <f t="shared" si="332"/>
        <v/>
      </c>
      <c r="BB515" s="36" t="str">
        <f t="shared" si="333"/>
        <v/>
      </c>
      <c r="BC515" s="36" t="str">
        <f t="shared" si="334"/>
        <v/>
      </c>
      <c r="BD515" s="36" t="str">
        <f t="shared" si="335"/>
        <v/>
      </c>
      <c r="BE515" s="36" t="str">
        <f t="shared" si="336"/>
        <v/>
      </c>
      <c r="BF515" s="36" t="str">
        <f t="shared" si="337"/>
        <v/>
      </c>
      <c r="BG515" s="36" t="str">
        <f t="shared" si="338"/>
        <v/>
      </c>
      <c r="BH515" s="36" t="str">
        <f t="shared" si="339"/>
        <v/>
      </c>
      <c r="BI515" s="36" t="str">
        <f t="shared" si="340"/>
        <v/>
      </c>
      <c r="BJ515" s="36" t="str">
        <f t="shared" si="341"/>
        <v/>
      </c>
      <c r="BK515" s="36" t="str">
        <f t="shared" si="342"/>
        <v/>
      </c>
      <c r="BL515" s="36" t="str">
        <f t="shared" si="343"/>
        <v/>
      </c>
      <c r="BM515" s="36" t="str">
        <f t="shared" si="344"/>
        <v/>
      </c>
      <c r="BN515" s="38" t="e">
        <f t="shared" si="303"/>
        <v>#DIV/0!</v>
      </c>
      <c r="BO515" s="38" t="e">
        <f t="shared" si="304"/>
        <v>#DIV/0!</v>
      </c>
      <c r="BP515" s="39" t="str">
        <f t="shared" si="305"/>
        <v/>
      </c>
      <c r="BQ515" s="39" t="str">
        <f t="shared" si="306"/>
        <v/>
      </c>
      <c r="BR515" s="39" t="str">
        <f t="shared" si="307"/>
        <v/>
      </c>
      <c r="BS515" s="39" t="str">
        <f t="shared" si="308"/>
        <v/>
      </c>
      <c r="BT515" s="39" t="str">
        <f t="shared" si="309"/>
        <v/>
      </c>
      <c r="BU515" s="39" t="str">
        <f t="shared" si="310"/>
        <v/>
      </c>
      <c r="BV515" s="39" t="str">
        <f t="shared" si="311"/>
        <v/>
      </c>
      <c r="BW515" s="39" t="str">
        <f t="shared" si="312"/>
        <v/>
      </c>
      <c r="BX515" s="39" t="str">
        <f t="shared" si="313"/>
        <v/>
      </c>
      <c r="BY515" s="39" t="str">
        <f t="shared" si="314"/>
        <v/>
      </c>
      <c r="BZ515" s="39" t="str">
        <f t="shared" si="315"/>
        <v/>
      </c>
      <c r="CA515" s="39" t="str">
        <f t="shared" si="316"/>
        <v/>
      </c>
      <c r="CB515" s="39" t="str">
        <f t="shared" si="317"/>
        <v/>
      </c>
      <c r="CC515" s="39" t="str">
        <f t="shared" si="318"/>
        <v/>
      </c>
      <c r="CD515" s="39" t="str">
        <f t="shared" si="319"/>
        <v/>
      </c>
      <c r="CE515" s="39" t="str">
        <f t="shared" si="320"/>
        <v/>
      </c>
      <c r="CF515" s="39" t="str">
        <f t="shared" si="321"/>
        <v/>
      </c>
      <c r="CG515" s="39" t="str">
        <f t="shared" si="322"/>
        <v/>
      </c>
      <c r="CH515" s="39" t="str">
        <f t="shared" si="323"/>
        <v/>
      </c>
      <c r="CI515" s="39" t="str">
        <f t="shared" si="324"/>
        <v/>
      </c>
    </row>
    <row r="516" spans="1:87">
      <c r="A516" s="18"/>
      <c r="B516" s="15" t="str">
        <f>'Gene Table'!E515</f>
        <v>mmu-miR-27a-5p</v>
      </c>
      <c r="C516" s="15" t="str">
        <f>'Gene Table'!B515</f>
        <v>F09</v>
      </c>
      <c r="D516" s="16" t="str">
        <f>IF(SUM('Test Sample Data'!D$3:D$98)&gt;10,IF(AND(ISNUMBER('Test Sample Data'!D515),'Test Sample Data'!D515&lt;$B$1,'Test Sample Data'!D515&gt;0),'Test Sample Data'!D515,$B$1),"")</f>
        <v/>
      </c>
      <c r="E516" s="17" t="str">
        <f>IF(SUM('Test Sample Data'!E$3:E$98)&gt;10,IF(AND(ISNUMBER('Test Sample Data'!E515),'Test Sample Data'!E515&lt;$B$1,'Test Sample Data'!E515&gt;0),'Test Sample Data'!E515,$B$1),"")</f>
        <v/>
      </c>
      <c r="F516" s="17" t="str">
        <f>IF(SUM('Test Sample Data'!F$3:F$98)&gt;10,IF(AND(ISNUMBER('Test Sample Data'!F515),'Test Sample Data'!F515&lt;$B$1,'Test Sample Data'!F515&gt;0),'Test Sample Data'!F515,$B$1),"")</f>
        <v/>
      </c>
      <c r="G516" s="17" t="str">
        <f>IF(SUM('Test Sample Data'!G$3:G$98)&gt;10,IF(AND(ISNUMBER('Test Sample Data'!G515),'Test Sample Data'!G515&lt;$B$1,'Test Sample Data'!G515&gt;0),'Test Sample Data'!G515,$B$1),"")</f>
        <v/>
      </c>
      <c r="H516" s="17" t="str">
        <f>IF(SUM('Test Sample Data'!H$3:H$98)&gt;10,IF(AND(ISNUMBER('Test Sample Data'!H515),'Test Sample Data'!H515&lt;$B$1,'Test Sample Data'!H515&gt;0),'Test Sample Data'!H515,$B$1),"")</f>
        <v/>
      </c>
      <c r="I516" s="17" t="str">
        <f>IF(SUM('Test Sample Data'!I$3:I$98)&gt;10,IF(AND(ISNUMBER('Test Sample Data'!I515),'Test Sample Data'!I515&lt;$B$1,'Test Sample Data'!I515&gt;0),'Test Sample Data'!I515,$B$1),"")</f>
        <v/>
      </c>
      <c r="J516" s="17" t="str">
        <f>IF(SUM('Test Sample Data'!J$3:J$98)&gt;10,IF(AND(ISNUMBER('Test Sample Data'!J515),'Test Sample Data'!J515&lt;$B$1,'Test Sample Data'!J515&gt;0),'Test Sample Data'!J515,$B$1),"")</f>
        <v/>
      </c>
      <c r="K516" s="17" t="str">
        <f>IF(SUM('Test Sample Data'!K$3:K$98)&gt;10,IF(AND(ISNUMBER('Test Sample Data'!K515),'Test Sample Data'!K515&lt;$B$1,'Test Sample Data'!K515&gt;0),'Test Sample Data'!K515,$B$1),"")</f>
        <v/>
      </c>
      <c r="L516" s="17" t="str">
        <f>IF(SUM('Test Sample Data'!L$3:L$98)&gt;10,IF(AND(ISNUMBER('Test Sample Data'!L515),'Test Sample Data'!L515&lt;$B$1,'Test Sample Data'!L515&gt;0),'Test Sample Data'!L515,$B$1),"")</f>
        <v/>
      </c>
      <c r="M516" s="17" t="str">
        <f>IF(SUM('Test Sample Data'!M$3:M$98)&gt;10,IF(AND(ISNUMBER('Test Sample Data'!M515),'Test Sample Data'!M515&lt;$B$1,'Test Sample Data'!M515&gt;0),'Test Sample Data'!M515,$B$1),"")</f>
        <v/>
      </c>
      <c r="N516" s="17" t="str">
        <f>'Gene Table'!E515</f>
        <v>mmu-miR-27a-5p</v>
      </c>
      <c r="O516" s="17" t="str">
        <f>'Gene Table'!B515</f>
        <v>F09</v>
      </c>
      <c r="P516" s="17" t="str">
        <f>IF(SUM('Control Sample Data'!D$3:D$98)&gt;10,IF(AND(ISNUMBER('Control Sample Data'!D515),'Control Sample Data'!D515&lt;$B$1,'Control Sample Data'!D515&gt;0),'Control Sample Data'!D515,$B$1),"")</f>
        <v/>
      </c>
      <c r="Q516" s="17" t="str">
        <f>IF(SUM('Control Sample Data'!E$3:E$98)&gt;10,IF(AND(ISNUMBER('Control Sample Data'!E515),'Control Sample Data'!E515&lt;$B$1,'Control Sample Data'!E515&gt;0),'Control Sample Data'!E515,$B$1),"")</f>
        <v/>
      </c>
      <c r="R516" s="17" t="str">
        <f>IF(SUM('Control Sample Data'!F$3:F$98)&gt;10,IF(AND(ISNUMBER('Control Sample Data'!F515),'Control Sample Data'!F515&lt;$B$1,'Control Sample Data'!F515&gt;0),'Control Sample Data'!F515,$B$1),"")</f>
        <v/>
      </c>
      <c r="S516" s="17" t="str">
        <f>IF(SUM('Control Sample Data'!G$3:G$98)&gt;10,IF(AND(ISNUMBER('Control Sample Data'!G515),'Control Sample Data'!G515&lt;$B$1,'Control Sample Data'!G515&gt;0),'Control Sample Data'!G515,$B$1),"")</f>
        <v/>
      </c>
      <c r="T516" s="17" t="str">
        <f>IF(SUM('Control Sample Data'!H$3:H$98)&gt;10,IF(AND(ISNUMBER('Control Sample Data'!H515),'Control Sample Data'!H515&lt;$B$1,'Control Sample Data'!H515&gt;0),'Control Sample Data'!H515,$B$1),"")</f>
        <v/>
      </c>
      <c r="U516" s="17" t="str">
        <f>IF(SUM('Control Sample Data'!I$3:I$98)&gt;10,IF(AND(ISNUMBER('Control Sample Data'!I515),'Control Sample Data'!I515&lt;$B$1,'Control Sample Data'!I515&gt;0),'Control Sample Data'!I515,$B$1),"")</f>
        <v/>
      </c>
      <c r="V516" s="17" t="str">
        <f>IF(SUM('Control Sample Data'!J$3:J$98)&gt;10,IF(AND(ISNUMBER('Control Sample Data'!J515),'Control Sample Data'!J515&lt;$B$1,'Control Sample Data'!J515&gt;0),'Control Sample Data'!J515,$B$1),"")</f>
        <v/>
      </c>
      <c r="W516" s="17" t="str">
        <f>IF(SUM('Control Sample Data'!K$3:K$98)&gt;10,IF(AND(ISNUMBER('Control Sample Data'!K515),'Control Sample Data'!K515&lt;$B$1,'Control Sample Data'!K515&gt;0),'Control Sample Data'!K515,$B$1),"")</f>
        <v/>
      </c>
      <c r="X516" s="17" t="str">
        <f>IF(SUM('Control Sample Data'!L$3:L$98)&gt;10,IF(AND(ISNUMBER('Control Sample Data'!L515),'Control Sample Data'!L515&lt;$B$1,'Control Sample Data'!L515&gt;0),'Control Sample Data'!L515,$B$1),"")</f>
        <v/>
      </c>
      <c r="Y516" s="17" t="str">
        <f>IF(SUM('Control Sample Data'!M$3:M$98)&gt;10,IF(AND(ISNUMBER('Control Sample Data'!M515),'Control Sample Data'!M515&lt;$B$1,'Control Sample Data'!M515&gt;0),'Control Sample Data'!M515,$B$1),"")</f>
        <v/>
      </c>
      <c r="AT516" s="36" t="str">
        <f t="shared" si="325"/>
        <v/>
      </c>
      <c r="AU516" s="36" t="str">
        <f t="shared" si="326"/>
        <v/>
      </c>
      <c r="AV516" s="36" t="str">
        <f t="shared" si="327"/>
        <v/>
      </c>
      <c r="AW516" s="36" t="str">
        <f t="shared" si="328"/>
        <v/>
      </c>
      <c r="AX516" s="36" t="str">
        <f t="shared" si="329"/>
        <v/>
      </c>
      <c r="AY516" s="36" t="str">
        <f t="shared" si="330"/>
        <v/>
      </c>
      <c r="AZ516" s="36" t="str">
        <f t="shared" si="331"/>
        <v/>
      </c>
      <c r="BA516" s="36" t="str">
        <f t="shared" si="332"/>
        <v/>
      </c>
      <c r="BB516" s="36" t="str">
        <f t="shared" si="333"/>
        <v/>
      </c>
      <c r="BC516" s="36" t="str">
        <f t="shared" si="334"/>
        <v/>
      </c>
      <c r="BD516" s="36" t="str">
        <f t="shared" si="335"/>
        <v/>
      </c>
      <c r="BE516" s="36" t="str">
        <f t="shared" si="336"/>
        <v/>
      </c>
      <c r="BF516" s="36" t="str">
        <f t="shared" si="337"/>
        <v/>
      </c>
      <c r="BG516" s="36" t="str">
        <f t="shared" si="338"/>
        <v/>
      </c>
      <c r="BH516" s="36" t="str">
        <f t="shared" si="339"/>
        <v/>
      </c>
      <c r="BI516" s="36" t="str">
        <f t="shared" si="340"/>
        <v/>
      </c>
      <c r="BJ516" s="36" t="str">
        <f t="shared" si="341"/>
        <v/>
      </c>
      <c r="BK516" s="36" t="str">
        <f t="shared" si="342"/>
        <v/>
      </c>
      <c r="BL516" s="36" t="str">
        <f t="shared" si="343"/>
        <v/>
      </c>
      <c r="BM516" s="36" t="str">
        <f t="shared" si="344"/>
        <v/>
      </c>
      <c r="BN516" s="38" t="e">
        <f t="shared" ref="BN516:BN579" si="345">AVERAGE(AT516:BC516)</f>
        <v>#DIV/0!</v>
      </c>
      <c r="BO516" s="38" t="e">
        <f t="shared" ref="BO516:BO579" si="346">AVERAGE(BD516:BM516)</f>
        <v>#DIV/0!</v>
      </c>
      <c r="BP516" s="39" t="str">
        <f t="shared" ref="BP516:BP579" si="347">IF(ISNUMBER(AT516),POWER(2,-AT516),"")</f>
        <v/>
      </c>
      <c r="BQ516" s="39" t="str">
        <f t="shared" ref="BQ516:BQ579" si="348">IF(ISNUMBER(AU516),POWER(2,-AU516),"")</f>
        <v/>
      </c>
      <c r="BR516" s="39" t="str">
        <f t="shared" ref="BR516:BR579" si="349">IF(ISNUMBER(AV516),POWER(2,-AV516),"")</f>
        <v/>
      </c>
      <c r="BS516" s="39" t="str">
        <f t="shared" ref="BS516:BS579" si="350">IF(ISNUMBER(AW516),POWER(2,-AW516),"")</f>
        <v/>
      </c>
      <c r="BT516" s="39" t="str">
        <f t="shared" ref="BT516:BT579" si="351">IF(ISNUMBER(AX516),POWER(2,-AX516),"")</f>
        <v/>
      </c>
      <c r="BU516" s="39" t="str">
        <f t="shared" ref="BU516:BU579" si="352">IF(ISNUMBER(AY516),POWER(2,-AY516),"")</f>
        <v/>
      </c>
      <c r="BV516" s="39" t="str">
        <f t="shared" ref="BV516:BV579" si="353">IF(ISNUMBER(AZ516),POWER(2,-AZ516),"")</f>
        <v/>
      </c>
      <c r="BW516" s="39" t="str">
        <f t="shared" ref="BW516:BW579" si="354">IF(ISNUMBER(BA516),POWER(2,-BA516),"")</f>
        <v/>
      </c>
      <c r="BX516" s="39" t="str">
        <f t="shared" ref="BX516:BX579" si="355">IF(ISNUMBER(BB516),POWER(2,-BB516),"")</f>
        <v/>
      </c>
      <c r="BY516" s="39" t="str">
        <f t="shared" ref="BY516:BY579" si="356">IF(ISNUMBER(BC516),POWER(2,-BC516),"")</f>
        <v/>
      </c>
      <c r="BZ516" s="39" t="str">
        <f t="shared" ref="BZ516:BZ579" si="357">IF(ISNUMBER(BD516),POWER(2,-BD516),"")</f>
        <v/>
      </c>
      <c r="CA516" s="39" t="str">
        <f t="shared" ref="CA516:CA579" si="358">IF(ISNUMBER(BE516),POWER(2,-BE516),"")</f>
        <v/>
      </c>
      <c r="CB516" s="39" t="str">
        <f t="shared" ref="CB516:CB579" si="359">IF(ISNUMBER(BF516),POWER(2,-BF516),"")</f>
        <v/>
      </c>
      <c r="CC516" s="39" t="str">
        <f t="shared" ref="CC516:CC579" si="360">IF(ISNUMBER(BG516),POWER(2,-BG516),"")</f>
        <v/>
      </c>
      <c r="CD516" s="39" t="str">
        <f t="shared" ref="CD516:CD579" si="361">IF(ISNUMBER(BH516),POWER(2,-BH516),"")</f>
        <v/>
      </c>
      <c r="CE516" s="39" t="str">
        <f t="shared" ref="CE516:CE579" si="362">IF(ISNUMBER(BI516),POWER(2,-BI516),"")</f>
        <v/>
      </c>
      <c r="CF516" s="39" t="str">
        <f t="shared" ref="CF516:CF579" si="363">IF(ISNUMBER(BJ516),POWER(2,-BJ516),"")</f>
        <v/>
      </c>
      <c r="CG516" s="39" t="str">
        <f t="shared" ref="CG516:CG579" si="364">IF(ISNUMBER(BK516),POWER(2,-BK516),"")</f>
        <v/>
      </c>
      <c r="CH516" s="39" t="str">
        <f t="shared" ref="CH516:CH579" si="365">IF(ISNUMBER(BL516),POWER(2,-BL516),"")</f>
        <v/>
      </c>
      <c r="CI516" s="39" t="str">
        <f t="shared" ref="CI516:CI579" si="366">IF(ISNUMBER(BM516),POWER(2,-BM516),"")</f>
        <v/>
      </c>
    </row>
    <row r="517" spans="1:87">
      <c r="A517" s="18"/>
      <c r="B517" s="15" t="str">
        <f>'Gene Table'!E516</f>
        <v>mmu-miR-1247-3p</v>
      </c>
      <c r="C517" s="15" t="str">
        <f>'Gene Table'!B516</f>
        <v>F10</v>
      </c>
      <c r="D517" s="16" t="str">
        <f>IF(SUM('Test Sample Data'!D$3:D$98)&gt;10,IF(AND(ISNUMBER('Test Sample Data'!D516),'Test Sample Data'!D516&lt;$B$1,'Test Sample Data'!D516&gt;0),'Test Sample Data'!D516,$B$1),"")</f>
        <v/>
      </c>
      <c r="E517" s="17" t="str">
        <f>IF(SUM('Test Sample Data'!E$3:E$98)&gt;10,IF(AND(ISNUMBER('Test Sample Data'!E516),'Test Sample Data'!E516&lt;$B$1,'Test Sample Data'!E516&gt;0),'Test Sample Data'!E516,$B$1),"")</f>
        <v/>
      </c>
      <c r="F517" s="17" t="str">
        <f>IF(SUM('Test Sample Data'!F$3:F$98)&gt;10,IF(AND(ISNUMBER('Test Sample Data'!F516),'Test Sample Data'!F516&lt;$B$1,'Test Sample Data'!F516&gt;0),'Test Sample Data'!F516,$B$1),"")</f>
        <v/>
      </c>
      <c r="G517" s="17" t="str">
        <f>IF(SUM('Test Sample Data'!G$3:G$98)&gt;10,IF(AND(ISNUMBER('Test Sample Data'!G516),'Test Sample Data'!G516&lt;$B$1,'Test Sample Data'!G516&gt;0),'Test Sample Data'!G516,$B$1),"")</f>
        <v/>
      </c>
      <c r="H517" s="17" t="str">
        <f>IF(SUM('Test Sample Data'!H$3:H$98)&gt;10,IF(AND(ISNUMBER('Test Sample Data'!H516),'Test Sample Data'!H516&lt;$B$1,'Test Sample Data'!H516&gt;0),'Test Sample Data'!H516,$B$1),"")</f>
        <v/>
      </c>
      <c r="I517" s="17" t="str">
        <f>IF(SUM('Test Sample Data'!I$3:I$98)&gt;10,IF(AND(ISNUMBER('Test Sample Data'!I516),'Test Sample Data'!I516&lt;$B$1,'Test Sample Data'!I516&gt;0),'Test Sample Data'!I516,$B$1),"")</f>
        <v/>
      </c>
      <c r="J517" s="17" t="str">
        <f>IF(SUM('Test Sample Data'!J$3:J$98)&gt;10,IF(AND(ISNUMBER('Test Sample Data'!J516),'Test Sample Data'!J516&lt;$B$1,'Test Sample Data'!J516&gt;0),'Test Sample Data'!J516,$B$1),"")</f>
        <v/>
      </c>
      <c r="K517" s="17" t="str">
        <f>IF(SUM('Test Sample Data'!K$3:K$98)&gt;10,IF(AND(ISNUMBER('Test Sample Data'!K516),'Test Sample Data'!K516&lt;$B$1,'Test Sample Data'!K516&gt;0),'Test Sample Data'!K516,$B$1),"")</f>
        <v/>
      </c>
      <c r="L517" s="17" t="str">
        <f>IF(SUM('Test Sample Data'!L$3:L$98)&gt;10,IF(AND(ISNUMBER('Test Sample Data'!L516),'Test Sample Data'!L516&lt;$B$1,'Test Sample Data'!L516&gt;0),'Test Sample Data'!L516,$B$1),"")</f>
        <v/>
      </c>
      <c r="M517" s="17" t="str">
        <f>IF(SUM('Test Sample Data'!M$3:M$98)&gt;10,IF(AND(ISNUMBER('Test Sample Data'!M516),'Test Sample Data'!M516&lt;$B$1,'Test Sample Data'!M516&gt;0),'Test Sample Data'!M516,$B$1),"")</f>
        <v/>
      </c>
      <c r="N517" s="17" t="str">
        <f>'Gene Table'!E516</f>
        <v>mmu-miR-1247-3p</v>
      </c>
      <c r="O517" s="17" t="str">
        <f>'Gene Table'!B516</f>
        <v>F10</v>
      </c>
      <c r="P517" s="17" t="str">
        <f>IF(SUM('Control Sample Data'!D$3:D$98)&gt;10,IF(AND(ISNUMBER('Control Sample Data'!D516),'Control Sample Data'!D516&lt;$B$1,'Control Sample Data'!D516&gt;0),'Control Sample Data'!D516,$B$1),"")</f>
        <v/>
      </c>
      <c r="Q517" s="17" t="str">
        <f>IF(SUM('Control Sample Data'!E$3:E$98)&gt;10,IF(AND(ISNUMBER('Control Sample Data'!E516),'Control Sample Data'!E516&lt;$B$1,'Control Sample Data'!E516&gt;0),'Control Sample Data'!E516,$B$1),"")</f>
        <v/>
      </c>
      <c r="R517" s="17" t="str">
        <f>IF(SUM('Control Sample Data'!F$3:F$98)&gt;10,IF(AND(ISNUMBER('Control Sample Data'!F516),'Control Sample Data'!F516&lt;$B$1,'Control Sample Data'!F516&gt;0),'Control Sample Data'!F516,$B$1),"")</f>
        <v/>
      </c>
      <c r="S517" s="17" t="str">
        <f>IF(SUM('Control Sample Data'!G$3:G$98)&gt;10,IF(AND(ISNUMBER('Control Sample Data'!G516),'Control Sample Data'!G516&lt;$B$1,'Control Sample Data'!G516&gt;0),'Control Sample Data'!G516,$B$1),"")</f>
        <v/>
      </c>
      <c r="T517" s="17" t="str">
        <f>IF(SUM('Control Sample Data'!H$3:H$98)&gt;10,IF(AND(ISNUMBER('Control Sample Data'!H516),'Control Sample Data'!H516&lt;$B$1,'Control Sample Data'!H516&gt;0),'Control Sample Data'!H516,$B$1),"")</f>
        <v/>
      </c>
      <c r="U517" s="17" t="str">
        <f>IF(SUM('Control Sample Data'!I$3:I$98)&gt;10,IF(AND(ISNUMBER('Control Sample Data'!I516),'Control Sample Data'!I516&lt;$B$1,'Control Sample Data'!I516&gt;0),'Control Sample Data'!I516,$B$1),"")</f>
        <v/>
      </c>
      <c r="V517" s="17" t="str">
        <f>IF(SUM('Control Sample Data'!J$3:J$98)&gt;10,IF(AND(ISNUMBER('Control Sample Data'!J516),'Control Sample Data'!J516&lt;$B$1,'Control Sample Data'!J516&gt;0),'Control Sample Data'!J516,$B$1),"")</f>
        <v/>
      </c>
      <c r="W517" s="17" t="str">
        <f>IF(SUM('Control Sample Data'!K$3:K$98)&gt;10,IF(AND(ISNUMBER('Control Sample Data'!K516),'Control Sample Data'!K516&lt;$B$1,'Control Sample Data'!K516&gt;0),'Control Sample Data'!K516,$B$1),"")</f>
        <v/>
      </c>
      <c r="X517" s="17" t="str">
        <f>IF(SUM('Control Sample Data'!L$3:L$98)&gt;10,IF(AND(ISNUMBER('Control Sample Data'!L516),'Control Sample Data'!L516&lt;$B$1,'Control Sample Data'!L516&gt;0),'Control Sample Data'!L516,$B$1),"")</f>
        <v/>
      </c>
      <c r="Y517" s="17" t="str">
        <f>IF(SUM('Control Sample Data'!M$3:M$98)&gt;10,IF(AND(ISNUMBER('Control Sample Data'!M516),'Control Sample Data'!M516&lt;$B$1,'Control Sample Data'!M516&gt;0),'Control Sample Data'!M516,$B$1),"")</f>
        <v/>
      </c>
      <c r="AT517" s="36" t="str">
        <f t="shared" ref="AT517:AT580" si="367">IF(ISERROR(D517-Z$410),"",D517-Z$410)</f>
        <v/>
      </c>
      <c r="AU517" s="36" t="str">
        <f t="shared" ref="AU517:AU580" si="368">IF(ISERROR(E517-AA$410),"",E517-AA$410)</f>
        <v/>
      </c>
      <c r="AV517" s="36" t="str">
        <f t="shared" ref="AV517:AV580" si="369">IF(ISERROR(F517-AB$410),"",F517-AB$410)</f>
        <v/>
      </c>
      <c r="AW517" s="36" t="str">
        <f t="shared" ref="AW517:AW580" si="370">IF(ISERROR(G517-AC$410),"",G517-AC$410)</f>
        <v/>
      </c>
      <c r="AX517" s="36" t="str">
        <f t="shared" ref="AX517:AX580" si="371">IF(ISERROR(H517-AD$410),"",H517-AD$410)</f>
        <v/>
      </c>
      <c r="AY517" s="36" t="str">
        <f t="shared" ref="AY517:AY580" si="372">IF(ISERROR(I517-AE$410),"",I517-AE$410)</f>
        <v/>
      </c>
      <c r="AZ517" s="36" t="str">
        <f t="shared" ref="AZ517:AZ580" si="373">IF(ISERROR(J517-AF$410),"",J517-AF$410)</f>
        <v/>
      </c>
      <c r="BA517" s="36" t="str">
        <f t="shared" ref="BA517:BA580" si="374">IF(ISERROR(K517-AG$410),"",K517-AG$410)</f>
        <v/>
      </c>
      <c r="BB517" s="36" t="str">
        <f t="shared" ref="BB517:BB580" si="375">IF(ISERROR(L517-AH$410),"",L517-AH$410)</f>
        <v/>
      </c>
      <c r="BC517" s="36" t="str">
        <f t="shared" ref="BC517:BC580" si="376">IF(ISERROR(M517-AI$410),"",M517-AI$410)</f>
        <v/>
      </c>
      <c r="BD517" s="36" t="str">
        <f t="shared" ref="BD517:BD580" si="377">IF(ISERROR(P517-AJ$410),"",P517-AJ$410)</f>
        <v/>
      </c>
      <c r="BE517" s="36" t="str">
        <f t="shared" ref="BE517:BE580" si="378">IF(ISERROR(Q517-AK$410),"",Q517-AK$410)</f>
        <v/>
      </c>
      <c r="BF517" s="36" t="str">
        <f t="shared" ref="BF517:BF580" si="379">IF(ISERROR(R517-AL$410),"",R517-AL$410)</f>
        <v/>
      </c>
      <c r="BG517" s="36" t="str">
        <f t="shared" ref="BG517:BG580" si="380">IF(ISERROR(S517-AM$410),"",S517-AM$410)</f>
        <v/>
      </c>
      <c r="BH517" s="36" t="str">
        <f t="shared" ref="BH517:BH580" si="381">IF(ISERROR(T517-AN$410),"",T517-AN$410)</f>
        <v/>
      </c>
      <c r="BI517" s="36" t="str">
        <f t="shared" ref="BI517:BI580" si="382">IF(ISERROR(U517-AO$410),"",U517-AO$410)</f>
        <v/>
      </c>
      <c r="BJ517" s="36" t="str">
        <f t="shared" ref="BJ517:BJ580" si="383">IF(ISERROR(V517-AP$410),"",V517-AP$410)</f>
        <v/>
      </c>
      <c r="BK517" s="36" t="str">
        <f t="shared" ref="BK517:BK580" si="384">IF(ISERROR(W517-AQ$410),"",W517-AQ$410)</f>
        <v/>
      </c>
      <c r="BL517" s="36" t="str">
        <f t="shared" ref="BL517:BL580" si="385">IF(ISERROR(X517-AR$410),"",X517-AR$410)</f>
        <v/>
      </c>
      <c r="BM517" s="36" t="str">
        <f t="shared" ref="BM517:BM580" si="386">IF(ISERROR(Y517-AS$410),"",Y517-AS$410)</f>
        <v/>
      </c>
      <c r="BN517" s="38" t="e">
        <f t="shared" si="345"/>
        <v>#DIV/0!</v>
      </c>
      <c r="BO517" s="38" t="e">
        <f t="shared" si="346"/>
        <v>#DIV/0!</v>
      </c>
      <c r="BP517" s="39" t="str">
        <f t="shared" si="347"/>
        <v/>
      </c>
      <c r="BQ517" s="39" t="str">
        <f t="shared" si="348"/>
        <v/>
      </c>
      <c r="BR517" s="39" t="str">
        <f t="shared" si="349"/>
        <v/>
      </c>
      <c r="BS517" s="39" t="str">
        <f t="shared" si="350"/>
        <v/>
      </c>
      <c r="BT517" s="39" t="str">
        <f t="shared" si="351"/>
        <v/>
      </c>
      <c r="BU517" s="39" t="str">
        <f t="shared" si="352"/>
        <v/>
      </c>
      <c r="BV517" s="39" t="str">
        <f t="shared" si="353"/>
        <v/>
      </c>
      <c r="BW517" s="39" t="str">
        <f t="shared" si="354"/>
        <v/>
      </c>
      <c r="BX517" s="39" t="str">
        <f t="shared" si="355"/>
        <v/>
      </c>
      <c r="BY517" s="39" t="str">
        <f t="shared" si="356"/>
        <v/>
      </c>
      <c r="BZ517" s="39" t="str">
        <f t="shared" si="357"/>
        <v/>
      </c>
      <c r="CA517" s="39" t="str">
        <f t="shared" si="358"/>
        <v/>
      </c>
      <c r="CB517" s="39" t="str">
        <f t="shared" si="359"/>
        <v/>
      </c>
      <c r="CC517" s="39" t="str">
        <f t="shared" si="360"/>
        <v/>
      </c>
      <c r="CD517" s="39" t="str">
        <f t="shared" si="361"/>
        <v/>
      </c>
      <c r="CE517" s="39" t="str">
        <f t="shared" si="362"/>
        <v/>
      </c>
      <c r="CF517" s="39" t="str">
        <f t="shared" si="363"/>
        <v/>
      </c>
      <c r="CG517" s="39" t="str">
        <f t="shared" si="364"/>
        <v/>
      </c>
      <c r="CH517" s="39" t="str">
        <f t="shared" si="365"/>
        <v/>
      </c>
      <c r="CI517" s="39" t="str">
        <f t="shared" si="366"/>
        <v/>
      </c>
    </row>
    <row r="518" spans="1:87">
      <c r="A518" s="18"/>
      <c r="B518" s="15" t="str">
        <f>'Gene Table'!E517</f>
        <v>mmu-miR-29a-5p</v>
      </c>
      <c r="C518" s="15" t="str">
        <f>'Gene Table'!B517</f>
        <v>F11</v>
      </c>
      <c r="D518" s="16" t="str">
        <f>IF(SUM('Test Sample Data'!D$3:D$98)&gt;10,IF(AND(ISNUMBER('Test Sample Data'!D517),'Test Sample Data'!D517&lt;$B$1,'Test Sample Data'!D517&gt;0),'Test Sample Data'!D517,$B$1),"")</f>
        <v/>
      </c>
      <c r="E518" s="17" t="str">
        <f>IF(SUM('Test Sample Data'!E$3:E$98)&gt;10,IF(AND(ISNUMBER('Test Sample Data'!E517),'Test Sample Data'!E517&lt;$B$1,'Test Sample Data'!E517&gt;0),'Test Sample Data'!E517,$B$1),"")</f>
        <v/>
      </c>
      <c r="F518" s="17" t="str">
        <f>IF(SUM('Test Sample Data'!F$3:F$98)&gt;10,IF(AND(ISNUMBER('Test Sample Data'!F517),'Test Sample Data'!F517&lt;$B$1,'Test Sample Data'!F517&gt;0),'Test Sample Data'!F517,$B$1),"")</f>
        <v/>
      </c>
      <c r="G518" s="17" t="str">
        <f>IF(SUM('Test Sample Data'!G$3:G$98)&gt;10,IF(AND(ISNUMBER('Test Sample Data'!G517),'Test Sample Data'!G517&lt;$B$1,'Test Sample Data'!G517&gt;0),'Test Sample Data'!G517,$B$1),"")</f>
        <v/>
      </c>
      <c r="H518" s="17" t="str">
        <f>IF(SUM('Test Sample Data'!H$3:H$98)&gt;10,IF(AND(ISNUMBER('Test Sample Data'!H517),'Test Sample Data'!H517&lt;$B$1,'Test Sample Data'!H517&gt;0),'Test Sample Data'!H517,$B$1),"")</f>
        <v/>
      </c>
      <c r="I518" s="17" t="str">
        <f>IF(SUM('Test Sample Data'!I$3:I$98)&gt;10,IF(AND(ISNUMBER('Test Sample Data'!I517),'Test Sample Data'!I517&lt;$B$1,'Test Sample Data'!I517&gt;0),'Test Sample Data'!I517,$B$1),"")</f>
        <v/>
      </c>
      <c r="J518" s="17" t="str">
        <f>IF(SUM('Test Sample Data'!J$3:J$98)&gt;10,IF(AND(ISNUMBER('Test Sample Data'!J517),'Test Sample Data'!J517&lt;$B$1,'Test Sample Data'!J517&gt;0),'Test Sample Data'!J517,$B$1),"")</f>
        <v/>
      </c>
      <c r="K518" s="17" t="str">
        <f>IF(SUM('Test Sample Data'!K$3:K$98)&gt;10,IF(AND(ISNUMBER('Test Sample Data'!K517),'Test Sample Data'!K517&lt;$B$1,'Test Sample Data'!K517&gt;0),'Test Sample Data'!K517,$B$1),"")</f>
        <v/>
      </c>
      <c r="L518" s="17" t="str">
        <f>IF(SUM('Test Sample Data'!L$3:L$98)&gt;10,IF(AND(ISNUMBER('Test Sample Data'!L517),'Test Sample Data'!L517&lt;$B$1,'Test Sample Data'!L517&gt;0),'Test Sample Data'!L517,$B$1),"")</f>
        <v/>
      </c>
      <c r="M518" s="17" t="str">
        <f>IF(SUM('Test Sample Data'!M$3:M$98)&gt;10,IF(AND(ISNUMBER('Test Sample Data'!M517),'Test Sample Data'!M517&lt;$B$1,'Test Sample Data'!M517&gt;0),'Test Sample Data'!M517,$B$1),"")</f>
        <v/>
      </c>
      <c r="N518" s="17" t="str">
        <f>'Gene Table'!E517</f>
        <v>mmu-miR-29a-5p</v>
      </c>
      <c r="O518" s="17" t="str">
        <f>'Gene Table'!B517</f>
        <v>F11</v>
      </c>
      <c r="P518" s="17" t="str">
        <f>IF(SUM('Control Sample Data'!D$3:D$98)&gt;10,IF(AND(ISNUMBER('Control Sample Data'!D517),'Control Sample Data'!D517&lt;$B$1,'Control Sample Data'!D517&gt;0),'Control Sample Data'!D517,$B$1),"")</f>
        <v/>
      </c>
      <c r="Q518" s="17" t="str">
        <f>IF(SUM('Control Sample Data'!E$3:E$98)&gt;10,IF(AND(ISNUMBER('Control Sample Data'!E517),'Control Sample Data'!E517&lt;$B$1,'Control Sample Data'!E517&gt;0),'Control Sample Data'!E517,$B$1),"")</f>
        <v/>
      </c>
      <c r="R518" s="17" t="str">
        <f>IF(SUM('Control Sample Data'!F$3:F$98)&gt;10,IF(AND(ISNUMBER('Control Sample Data'!F517),'Control Sample Data'!F517&lt;$B$1,'Control Sample Data'!F517&gt;0),'Control Sample Data'!F517,$B$1),"")</f>
        <v/>
      </c>
      <c r="S518" s="17" t="str">
        <f>IF(SUM('Control Sample Data'!G$3:G$98)&gt;10,IF(AND(ISNUMBER('Control Sample Data'!G517),'Control Sample Data'!G517&lt;$B$1,'Control Sample Data'!G517&gt;0),'Control Sample Data'!G517,$B$1),"")</f>
        <v/>
      </c>
      <c r="T518" s="17" t="str">
        <f>IF(SUM('Control Sample Data'!H$3:H$98)&gt;10,IF(AND(ISNUMBER('Control Sample Data'!H517),'Control Sample Data'!H517&lt;$B$1,'Control Sample Data'!H517&gt;0),'Control Sample Data'!H517,$B$1),"")</f>
        <v/>
      </c>
      <c r="U518" s="17" t="str">
        <f>IF(SUM('Control Sample Data'!I$3:I$98)&gt;10,IF(AND(ISNUMBER('Control Sample Data'!I517),'Control Sample Data'!I517&lt;$B$1,'Control Sample Data'!I517&gt;0),'Control Sample Data'!I517,$B$1),"")</f>
        <v/>
      </c>
      <c r="V518" s="17" t="str">
        <f>IF(SUM('Control Sample Data'!J$3:J$98)&gt;10,IF(AND(ISNUMBER('Control Sample Data'!J517),'Control Sample Data'!J517&lt;$B$1,'Control Sample Data'!J517&gt;0),'Control Sample Data'!J517,$B$1),"")</f>
        <v/>
      </c>
      <c r="W518" s="17" t="str">
        <f>IF(SUM('Control Sample Data'!K$3:K$98)&gt;10,IF(AND(ISNUMBER('Control Sample Data'!K517),'Control Sample Data'!K517&lt;$B$1,'Control Sample Data'!K517&gt;0),'Control Sample Data'!K517,$B$1),"")</f>
        <v/>
      </c>
      <c r="X518" s="17" t="str">
        <f>IF(SUM('Control Sample Data'!L$3:L$98)&gt;10,IF(AND(ISNUMBER('Control Sample Data'!L517),'Control Sample Data'!L517&lt;$B$1,'Control Sample Data'!L517&gt;0),'Control Sample Data'!L517,$B$1),"")</f>
        <v/>
      </c>
      <c r="Y518" s="17" t="str">
        <f>IF(SUM('Control Sample Data'!M$3:M$98)&gt;10,IF(AND(ISNUMBER('Control Sample Data'!M517),'Control Sample Data'!M517&lt;$B$1,'Control Sample Data'!M517&gt;0),'Control Sample Data'!M517,$B$1),"")</f>
        <v/>
      </c>
      <c r="AT518" s="36" t="str">
        <f t="shared" si="367"/>
        <v/>
      </c>
      <c r="AU518" s="36" t="str">
        <f t="shared" si="368"/>
        <v/>
      </c>
      <c r="AV518" s="36" t="str">
        <f t="shared" si="369"/>
        <v/>
      </c>
      <c r="AW518" s="36" t="str">
        <f t="shared" si="370"/>
        <v/>
      </c>
      <c r="AX518" s="36" t="str">
        <f t="shared" si="371"/>
        <v/>
      </c>
      <c r="AY518" s="36" t="str">
        <f t="shared" si="372"/>
        <v/>
      </c>
      <c r="AZ518" s="36" t="str">
        <f t="shared" si="373"/>
        <v/>
      </c>
      <c r="BA518" s="36" t="str">
        <f t="shared" si="374"/>
        <v/>
      </c>
      <c r="BB518" s="36" t="str">
        <f t="shared" si="375"/>
        <v/>
      </c>
      <c r="BC518" s="36" t="str">
        <f t="shared" si="376"/>
        <v/>
      </c>
      <c r="BD518" s="36" t="str">
        <f t="shared" si="377"/>
        <v/>
      </c>
      <c r="BE518" s="36" t="str">
        <f t="shared" si="378"/>
        <v/>
      </c>
      <c r="BF518" s="36" t="str">
        <f t="shared" si="379"/>
        <v/>
      </c>
      <c r="BG518" s="36" t="str">
        <f t="shared" si="380"/>
        <v/>
      </c>
      <c r="BH518" s="36" t="str">
        <f t="shared" si="381"/>
        <v/>
      </c>
      <c r="BI518" s="36" t="str">
        <f t="shared" si="382"/>
        <v/>
      </c>
      <c r="BJ518" s="36" t="str">
        <f t="shared" si="383"/>
        <v/>
      </c>
      <c r="BK518" s="36" t="str">
        <f t="shared" si="384"/>
        <v/>
      </c>
      <c r="BL518" s="36" t="str">
        <f t="shared" si="385"/>
        <v/>
      </c>
      <c r="BM518" s="36" t="str">
        <f t="shared" si="386"/>
        <v/>
      </c>
      <c r="BN518" s="38" t="e">
        <f t="shared" si="345"/>
        <v>#DIV/0!</v>
      </c>
      <c r="BO518" s="38" t="e">
        <f t="shared" si="346"/>
        <v>#DIV/0!</v>
      </c>
      <c r="BP518" s="39" t="str">
        <f t="shared" si="347"/>
        <v/>
      </c>
      <c r="BQ518" s="39" t="str">
        <f t="shared" si="348"/>
        <v/>
      </c>
      <c r="BR518" s="39" t="str">
        <f t="shared" si="349"/>
        <v/>
      </c>
      <c r="BS518" s="39" t="str">
        <f t="shared" si="350"/>
        <v/>
      </c>
      <c r="BT518" s="39" t="str">
        <f t="shared" si="351"/>
        <v/>
      </c>
      <c r="BU518" s="39" t="str">
        <f t="shared" si="352"/>
        <v/>
      </c>
      <c r="BV518" s="39" t="str">
        <f t="shared" si="353"/>
        <v/>
      </c>
      <c r="BW518" s="39" t="str">
        <f t="shared" si="354"/>
        <v/>
      </c>
      <c r="BX518" s="39" t="str">
        <f t="shared" si="355"/>
        <v/>
      </c>
      <c r="BY518" s="39" t="str">
        <f t="shared" si="356"/>
        <v/>
      </c>
      <c r="BZ518" s="39" t="str">
        <f t="shared" si="357"/>
        <v/>
      </c>
      <c r="CA518" s="39" t="str">
        <f t="shared" si="358"/>
        <v/>
      </c>
      <c r="CB518" s="39" t="str">
        <f t="shared" si="359"/>
        <v/>
      </c>
      <c r="CC518" s="39" t="str">
        <f t="shared" si="360"/>
        <v/>
      </c>
      <c r="CD518" s="39" t="str">
        <f t="shared" si="361"/>
        <v/>
      </c>
      <c r="CE518" s="39" t="str">
        <f t="shared" si="362"/>
        <v/>
      </c>
      <c r="CF518" s="39" t="str">
        <f t="shared" si="363"/>
        <v/>
      </c>
      <c r="CG518" s="39" t="str">
        <f t="shared" si="364"/>
        <v/>
      </c>
      <c r="CH518" s="39" t="str">
        <f t="shared" si="365"/>
        <v/>
      </c>
      <c r="CI518" s="39" t="str">
        <f t="shared" si="366"/>
        <v/>
      </c>
    </row>
    <row r="519" spans="1:87">
      <c r="A519" s="18"/>
      <c r="B519" s="15" t="str">
        <f>'Gene Table'!E518</f>
        <v>mmu-miR-1264-5p</v>
      </c>
      <c r="C519" s="15" t="str">
        <f>'Gene Table'!B518</f>
        <v>F12</v>
      </c>
      <c r="D519" s="16" t="str">
        <f>IF(SUM('Test Sample Data'!D$3:D$98)&gt;10,IF(AND(ISNUMBER('Test Sample Data'!D518),'Test Sample Data'!D518&lt;$B$1,'Test Sample Data'!D518&gt;0),'Test Sample Data'!D518,$B$1),"")</f>
        <v/>
      </c>
      <c r="E519" s="17" t="str">
        <f>IF(SUM('Test Sample Data'!E$3:E$98)&gt;10,IF(AND(ISNUMBER('Test Sample Data'!E518),'Test Sample Data'!E518&lt;$B$1,'Test Sample Data'!E518&gt;0),'Test Sample Data'!E518,$B$1),"")</f>
        <v/>
      </c>
      <c r="F519" s="17" t="str">
        <f>IF(SUM('Test Sample Data'!F$3:F$98)&gt;10,IF(AND(ISNUMBER('Test Sample Data'!F518),'Test Sample Data'!F518&lt;$B$1,'Test Sample Data'!F518&gt;0),'Test Sample Data'!F518,$B$1),"")</f>
        <v/>
      </c>
      <c r="G519" s="17" t="str">
        <f>IF(SUM('Test Sample Data'!G$3:G$98)&gt;10,IF(AND(ISNUMBER('Test Sample Data'!G518),'Test Sample Data'!G518&lt;$B$1,'Test Sample Data'!G518&gt;0),'Test Sample Data'!G518,$B$1),"")</f>
        <v/>
      </c>
      <c r="H519" s="17" t="str">
        <f>IF(SUM('Test Sample Data'!H$3:H$98)&gt;10,IF(AND(ISNUMBER('Test Sample Data'!H518),'Test Sample Data'!H518&lt;$B$1,'Test Sample Data'!H518&gt;0),'Test Sample Data'!H518,$B$1),"")</f>
        <v/>
      </c>
      <c r="I519" s="17" t="str">
        <f>IF(SUM('Test Sample Data'!I$3:I$98)&gt;10,IF(AND(ISNUMBER('Test Sample Data'!I518),'Test Sample Data'!I518&lt;$B$1,'Test Sample Data'!I518&gt;0),'Test Sample Data'!I518,$B$1),"")</f>
        <v/>
      </c>
      <c r="J519" s="17" t="str">
        <f>IF(SUM('Test Sample Data'!J$3:J$98)&gt;10,IF(AND(ISNUMBER('Test Sample Data'!J518),'Test Sample Data'!J518&lt;$B$1,'Test Sample Data'!J518&gt;0),'Test Sample Data'!J518,$B$1),"")</f>
        <v/>
      </c>
      <c r="K519" s="17" t="str">
        <f>IF(SUM('Test Sample Data'!K$3:K$98)&gt;10,IF(AND(ISNUMBER('Test Sample Data'!K518),'Test Sample Data'!K518&lt;$B$1,'Test Sample Data'!K518&gt;0),'Test Sample Data'!K518,$B$1),"")</f>
        <v/>
      </c>
      <c r="L519" s="17" t="str">
        <f>IF(SUM('Test Sample Data'!L$3:L$98)&gt;10,IF(AND(ISNUMBER('Test Sample Data'!L518),'Test Sample Data'!L518&lt;$B$1,'Test Sample Data'!L518&gt;0),'Test Sample Data'!L518,$B$1),"")</f>
        <v/>
      </c>
      <c r="M519" s="17" t="str">
        <f>IF(SUM('Test Sample Data'!M$3:M$98)&gt;10,IF(AND(ISNUMBER('Test Sample Data'!M518),'Test Sample Data'!M518&lt;$B$1,'Test Sample Data'!M518&gt;0),'Test Sample Data'!M518,$B$1),"")</f>
        <v/>
      </c>
      <c r="N519" s="17" t="str">
        <f>'Gene Table'!E518</f>
        <v>mmu-miR-1264-5p</v>
      </c>
      <c r="O519" s="17" t="str">
        <f>'Gene Table'!B518</f>
        <v>F12</v>
      </c>
      <c r="P519" s="17" t="str">
        <f>IF(SUM('Control Sample Data'!D$3:D$98)&gt;10,IF(AND(ISNUMBER('Control Sample Data'!D518),'Control Sample Data'!D518&lt;$B$1,'Control Sample Data'!D518&gt;0),'Control Sample Data'!D518,$B$1),"")</f>
        <v/>
      </c>
      <c r="Q519" s="17" t="str">
        <f>IF(SUM('Control Sample Data'!E$3:E$98)&gt;10,IF(AND(ISNUMBER('Control Sample Data'!E518),'Control Sample Data'!E518&lt;$B$1,'Control Sample Data'!E518&gt;0),'Control Sample Data'!E518,$B$1),"")</f>
        <v/>
      </c>
      <c r="R519" s="17" t="str">
        <f>IF(SUM('Control Sample Data'!F$3:F$98)&gt;10,IF(AND(ISNUMBER('Control Sample Data'!F518),'Control Sample Data'!F518&lt;$B$1,'Control Sample Data'!F518&gt;0),'Control Sample Data'!F518,$B$1),"")</f>
        <v/>
      </c>
      <c r="S519" s="17" t="str">
        <f>IF(SUM('Control Sample Data'!G$3:G$98)&gt;10,IF(AND(ISNUMBER('Control Sample Data'!G518),'Control Sample Data'!G518&lt;$B$1,'Control Sample Data'!G518&gt;0),'Control Sample Data'!G518,$B$1),"")</f>
        <v/>
      </c>
      <c r="T519" s="17" t="str">
        <f>IF(SUM('Control Sample Data'!H$3:H$98)&gt;10,IF(AND(ISNUMBER('Control Sample Data'!H518),'Control Sample Data'!H518&lt;$B$1,'Control Sample Data'!H518&gt;0),'Control Sample Data'!H518,$B$1),"")</f>
        <v/>
      </c>
      <c r="U519" s="17" t="str">
        <f>IF(SUM('Control Sample Data'!I$3:I$98)&gt;10,IF(AND(ISNUMBER('Control Sample Data'!I518),'Control Sample Data'!I518&lt;$B$1,'Control Sample Data'!I518&gt;0),'Control Sample Data'!I518,$B$1),"")</f>
        <v/>
      </c>
      <c r="V519" s="17" t="str">
        <f>IF(SUM('Control Sample Data'!J$3:J$98)&gt;10,IF(AND(ISNUMBER('Control Sample Data'!J518),'Control Sample Data'!J518&lt;$B$1,'Control Sample Data'!J518&gt;0),'Control Sample Data'!J518,$B$1),"")</f>
        <v/>
      </c>
      <c r="W519" s="17" t="str">
        <f>IF(SUM('Control Sample Data'!K$3:K$98)&gt;10,IF(AND(ISNUMBER('Control Sample Data'!K518),'Control Sample Data'!K518&lt;$B$1,'Control Sample Data'!K518&gt;0),'Control Sample Data'!K518,$B$1),"")</f>
        <v/>
      </c>
      <c r="X519" s="17" t="str">
        <f>IF(SUM('Control Sample Data'!L$3:L$98)&gt;10,IF(AND(ISNUMBER('Control Sample Data'!L518),'Control Sample Data'!L518&lt;$B$1,'Control Sample Data'!L518&gt;0),'Control Sample Data'!L518,$B$1),"")</f>
        <v/>
      </c>
      <c r="Y519" s="17" t="str">
        <f>IF(SUM('Control Sample Data'!M$3:M$98)&gt;10,IF(AND(ISNUMBER('Control Sample Data'!M518),'Control Sample Data'!M518&lt;$B$1,'Control Sample Data'!M518&gt;0),'Control Sample Data'!M518,$B$1),"")</f>
        <v/>
      </c>
      <c r="AT519" s="36" t="str">
        <f t="shared" si="367"/>
        <v/>
      </c>
      <c r="AU519" s="36" t="str">
        <f t="shared" si="368"/>
        <v/>
      </c>
      <c r="AV519" s="36" t="str">
        <f t="shared" si="369"/>
        <v/>
      </c>
      <c r="AW519" s="36" t="str">
        <f t="shared" si="370"/>
        <v/>
      </c>
      <c r="AX519" s="36" t="str">
        <f t="shared" si="371"/>
        <v/>
      </c>
      <c r="AY519" s="36" t="str">
        <f t="shared" si="372"/>
        <v/>
      </c>
      <c r="AZ519" s="36" t="str">
        <f t="shared" si="373"/>
        <v/>
      </c>
      <c r="BA519" s="36" t="str">
        <f t="shared" si="374"/>
        <v/>
      </c>
      <c r="BB519" s="36" t="str">
        <f t="shared" si="375"/>
        <v/>
      </c>
      <c r="BC519" s="36" t="str">
        <f t="shared" si="376"/>
        <v/>
      </c>
      <c r="BD519" s="36" t="str">
        <f t="shared" si="377"/>
        <v/>
      </c>
      <c r="BE519" s="36" t="str">
        <f t="shared" si="378"/>
        <v/>
      </c>
      <c r="BF519" s="36" t="str">
        <f t="shared" si="379"/>
        <v/>
      </c>
      <c r="BG519" s="36" t="str">
        <f t="shared" si="380"/>
        <v/>
      </c>
      <c r="BH519" s="36" t="str">
        <f t="shared" si="381"/>
        <v/>
      </c>
      <c r="BI519" s="36" t="str">
        <f t="shared" si="382"/>
        <v/>
      </c>
      <c r="BJ519" s="36" t="str">
        <f t="shared" si="383"/>
        <v/>
      </c>
      <c r="BK519" s="36" t="str">
        <f t="shared" si="384"/>
        <v/>
      </c>
      <c r="BL519" s="36" t="str">
        <f t="shared" si="385"/>
        <v/>
      </c>
      <c r="BM519" s="36" t="str">
        <f t="shared" si="386"/>
        <v/>
      </c>
      <c r="BN519" s="38" t="e">
        <f t="shared" si="345"/>
        <v>#DIV/0!</v>
      </c>
      <c r="BO519" s="38" t="e">
        <f t="shared" si="346"/>
        <v>#DIV/0!</v>
      </c>
      <c r="BP519" s="39" t="str">
        <f t="shared" si="347"/>
        <v/>
      </c>
      <c r="BQ519" s="39" t="str">
        <f t="shared" si="348"/>
        <v/>
      </c>
      <c r="BR519" s="39" t="str">
        <f t="shared" si="349"/>
        <v/>
      </c>
      <c r="BS519" s="39" t="str">
        <f t="shared" si="350"/>
        <v/>
      </c>
      <c r="BT519" s="39" t="str">
        <f t="shared" si="351"/>
        <v/>
      </c>
      <c r="BU519" s="39" t="str">
        <f t="shared" si="352"/>
        <v/>
      </c>
      <c r="BV519" s="39" t="str">
        <f t="shared" si="353"/>
        <v/>
      </c>
      <c r="BW519" s="39" t="str">
        <f t="shared" si="354"/>
        <v/>
      </c>
      <c r="BX519" s="39" t="str">
        <f t="shared" si="355"/>
        <v/>
      </c>
      <c r="BY519" s="39" t="str">
        <f t="shared" si="356"/>
        <v/>
      </c>
      <c r="BZ519" s="39" t="str">
        <f t="shared" si="357"/>
        <v/>
      </c>
      <c r="CA519" s="39" t="str">
        <f t="shared" si="358"/>
        <v/>
      </c>
      <c r="CB519" s="39" t="str">
        <f t="shared" si="359"/>
        <v/>
      </c>
      <c r="CC519" s="39" t="str">
        <f t="shared" si="360"/>
        <v/>
      </c>
      <c r="CD519" s="39" t="str">
        <f t="shared" si="361"/>
        <v/>
      </c>
      <c r="CE519" s="39" t="str">
        <f t="shared" si="362"/>
        <v/>
      </c>
      <c r="CF519" s="39" t="str">
        <f t="shared" si="363"/>
        <v/>
      </c>
      <c r="CG519" s="39" t="str">
        <f t="shared" si="364"/>
        <v/>
      </c>
      <c r="CH519" s="39" t="str">
        <f t="shared" si="365"/>
        <v/>
      </c>
      <c r="CI519" s="39" t="str">
        <f t="shared" si="366"/>
        <v/>
      </c>
    </row>
    <row r="520" spans="1:87">
      <c r="A520" s="18"/>
      <c r="B520" s="15" t="str">
        <f>'Gene Table'!E519</f>
        <v>mmu-miR-29c-5p</v>
      </c>
      <c r="C520" s="15" t="str">
        <f>'Gene Table'!B519</f>
        <v>F13</v>
      </c>
      <c r="D520" s="16" t="str">
        <f>IF(SUM('Test Sample Data'!D$3:D$98)&gt;10,IF(AND(ISNUMBER('Test Sample Data'!D519),'Test Sample Data'!D519&lt;$B$1,'Test Sample Data'!D519&gt;0),'Test Sample Data'!D519,$B$1),"")</f>
        <v/>
      </c>
      <c r="E520" s="17" t="str">
        <f>IF(SUM('Test Sample Data'!E$3:E$98)&gt;10,IF(AND(ISNUMBER('Test Sample Data'!E519),'Test Sample Data'!E519&lt;$B$1,'Test Sample Data'!E519&gt;0),'Test Sample Data'!E519,$B$1),"")</f>
        <v/>
      </c>
      <c r="F520" s="17" t="str">
        <f>IF(SUM('Test Sample Data'!F$3:F$98)&gt;10,IF(AND(ISNUMBER('Test Sample Data'!F519),'Test Sample Data'!F519&lt;$B$1,'Test Sample Data'!F519&gt;0),'Test Sample Data'!F519,$B$1),"")</f>
        <v/>
      </c>
      <c r="G520" s="17" t="str">
        <f>IF(SUM('Test Sample Data'!G$3:G$98)&gt;10,IF(AND(ISNUMBER('Test Sample Data'!G519),'Test Sample Data'!G519&lt;$B$1,'Test Sample Data'!G519&gt;0),'Test Sample Data'!G519,$B$1),"")</f>
        <v/>
      </c>
      <c r="H520" s="17" t="str">
        <f>IF(SUM('Test Sample Data'!H$3:H$98)&gt;10,IF(AND(ISNUMBER('Test Sample Data'!H519),'Test Sample Data'!H519&lt;$B$1,'Test Sample Data'!H519&gt;0),'Test Sample Data'!H519,$B$1),"")</f>
        <v/>
      </c>
      <c r="I520" s="17" t="str">
        <f>IF(SUM('Test Sample Data'!I$3:I$98)&gt;10,IF(AND(ISNUMBER('Test Sample Data'!I519),'Test Sample Data'!I519&lt;$B$1,'Test Sample Data'!I519&gt;0),'Test Sample Data'!I519,$B$1),"")</f>
        <v/>
      </c>
      <c r="J520" s="17" t="str">
        <f>IF(SUM('Test Sample Data'!J$3:J$98)&gt;10,IF(AND(ISNUMBER('Test Sample Data'!J519),'Test Sample Data'!J519&lt;$B$1,'Test Sample Data'!J519&gt;0),'Test Sample Data'!J519,$B$1),"")</f>
        <v/>
      </c>
      <c r="K520" s="17" t="str">
        <f>IF(SUM('Test Sample Data'!K$3:K$98)&gt;10,IF(AND(ISNUMBER('Test Sample Data'!K519),'Test Sample Data'!K519&lt;$B$1,'Test Sample Data'!K519&gt;0),'Test Sample Data'!K519,$B$1),"")</f>
        <v/>
      </c>
      <c r="L520" s="17" t="str">
        <f>IF(SUM('Test Sample Data'!L$3:L$98)&gt;10,IF(AND(ISNUMBER('Test Sample Data'!L519),'Test Sample Data'!L519&lt;$B$1,'Test Sample Data'!L519&gt;0),'Test Sample Data'!L519,$B$1),"")</f>
        <v/>
      </c>
      <c r="M520" s="17" t="str">
        <f>IF(SUM('Test Sample Data'!M$3:M$98)&gt;10,IF(AND(ISNUMBER('Test Sample Data'!M519),'Test Sample Data'!M519&lt;$B$1,'Test Sample Data'!M519&gt;0),'Test Sample Data'!M519,$B$1),"")</f>
        <v/>
      </c>
      <c r="N520" s="17" t="str">
        <f>'Gene Table'!E519</f>
        <v>mmu-miR-29c-5p</v>
      </c>
      <c r="O520" s="17" t="str">
        <f>'Gene Table'!B519</f>
        <v>F13</v>
      </c>
      <c r="P520" s="17" t="str">
        <f>IF(SUM('Control Sample Data'!D$3:D$98)&gt;10,IF(AND(ISNUMBER('Control Sample Data'!D519),'Control Sample Data'!D519&lt;$B$1,'Control Sample Data'!D519&gt;0),'Control Sample Data'!D519,$B$1),"")</f>
        <v/>
      </c>
      <c r="Q520" s="17" t="str">
        <f>IF(SUM('Control Sample Data'!E$3:E$98)&gt;10,IF(AND(ISNUMBER('Control Sample Data'!E519),'Control Sample Data'!E519&lt;$B$1,'Control Sample Data'!E519&gt;0),'Control Sample Data'!E519,$B$1),"")</f>
        <v/>
      </c>
      <c r="R520" s="17" t="str">
        <f>IF(SUM('Control Sample Data'!F$3:F$98)&gt;10,IF(AND(ISNUMBER('Control Sample Data'!F519),'Control Sample Data'!F519&lt;$B$1,'Control Sample Data'!F519&gt;0),'Control Sample Data'!F519,$B$1),"")</f>
        <v/>
      </c>
      <c r="S520" s="17" t="str">
        <f>IF(SUM('Control Sample Data'!G$3:G$98)&gt;10,IF(AND(ISNUMBER('Control Sample Data'!G519),'Control Sample Data'!G519&lt;$B$1,'Control Sample Data'!G519&gt;0),'Control Sample Data'!G519,$B$1),"")</f>
        <v/>
      </c>
      <c r="T520" s="17" t="str">
        <f>IF(SUM('Control Sample Data'!H$3:H$98)&gt;10,IF(AND(ISNUMBER('Control Sample Data'!H519),'Control Sample Data'!H519&lt;$B$1,'Control Sample Data'!H519&gt;0),'Control Sample Data'!H519,$B$1),"")</f>
        <v/>
      </c>
      <c r="U520" s="17" t="str">
        <f>IF(SUM('Control Sample Data'!I$3:I$98)&gt;10,IF(AND(ISNUMBER('Control Sample Data'!I519),'Control Sample Data'!I519&lt;$B$1,'Control Sample Data'!I519&gt;0),'Control Sample Data'!I519,$B$1),"")</f>
        <v/>
      </c>
      <c r="V520" s="17" t="str">
        <f>IF(SUM('Control Sample Data'!J$3:J$98)&gt;10,IF(AND(ISNUMBER('Control Sample Data'!J519),'Control Sample Data'!J519&lt;$B$1,'Control Sample Data'!J519&gt;0),'Control Sample Data'!J519,$B$1),"")</f>
        <v/>
      </c>
      <c r="W520" s="17" t="str">
        <f>IF(SUM('Control Sample Data'!K$3:K$98)&gt;10,IF(AND(ISNUMBER('Control Sample Data'!K519),'Control Sample Data'!K519&lt;$B$1,'Control Sample Data'!K519&gt;0),'Control Sample Data'!K519,$B$1),"")</f>
        <v/>
      </c>
      <c r="X520" s="17" t="str">
        <f>IF(SUM('Control Sample Data'!L$3:L$98)&gt;10,IF(AND(ISNUMBER('Control Sample Data'!L519),'Control Sample Data'!L519&lt;$B$1,'Control Sample Data'!L519&gt;0),'Control Sample Data'!L519,$B$1),"")</f>
        <v/>
      </c>
      <c r="Y520" s="17" t="str">
        <f>IF(SUM('Control Sample Data'!M$3:M$98)&gt;10,IF(AND(ISNUMBER('Control Sample Data'!M519),'Control Sample Data'!M519&lt;$B$1,'Control Sample Data'!M519&gt;0),'Control Sample Data'!M519,$B$1),"")</f>
        <v/>
      </c>
      <c r="AT520" s="36" t="str">
        <f t="shared" si="367"/>
        <v/>
      </c>
      <c r="AU520" s="36" t="str">
        <f t="shared" si="368"/>
        <v/>
      </c>
      <c r="AV520" s="36" t="str">
        <f t="shared" si="369"/>
        <v/>
      </c>
      <c r="AW520" s="36" t="str">
        <f t="shared" si="370"/>
        <v/>
      </c>
      <c r="AX520" s="36" t="str">
        <f t="shared" si="371"/>
        <v/>
      </c>
      <c r="AY520" s="36" t="str">
        <f t="shared" si="372"/>
        <v/>
      </c>
      <c r="AZ520" s="36" t="str">
        <f t="shared" si="373"/>
        <v/>
      </c>
      <c r="BA520" s="36" t="str">
        <f t="shared" si="374"/>
        <v/>
      </c>
      <c r="BB520" s="36" t="str">
        <f t="shared" si="375"/>
        <v/>
      </c>
      <c r="BC520" s="36" t="str">
        <f t="shared" si="376"/>
        <v/>
      </c>
      <c r="BD520" s="36" t="str">
        <f t="shared" si="377"/>
        <v/>
      </c>
      <c r="BE520" s="36" t="str">
        <f t="shared" si="378"/>
        <v/>
      </c>
      <c r="BF520" s="36" t="str">
        <f t="shared" si="379"/>
        <v/>
      </c>
      <c r="BG520" s="36" t="str">
        <f t="shared" si="380"/>
        <v/>
      </c>
      <c r="BH520" s="36" t="str">
        <f t="shared" si="381"/>
        <v/>
      </c>
      <c r="BI520" s="36" t="str">
        <f t="shared" si="382"/>
        <v/>
      </c>
      <c r="BJ520" s="36" t="str">
        <f t="shared" si="383"/>
        <v/>
      </c>
      <c r="BK520" s="36" t="str">
        <f t="shared" si="384"/>
        <v/>
      </c>
      <c r="BL520" s="36" t="str">
        <f t="shared" si="385"/>
        <v/>
      </c>
      <c r="BM520" s="36" t="str">
        <f t="shared" si="386"/>
        <v/>
      </c>
      <c r="BN520" s="38" t="e">
        <f t="shared" si="345"/>
        <v>#DIV/0!</v>
      </c>
      <c r="BO520" s="38" t="e">
        <f t="shared" si="346"/>
        <v>#DIV/0!</v>
      </c>
      <c r="BP520" s="39" t="str">
        <f t="shared" si="347"/>
        <v/>
      </c>
      <c r="BQ520" s="39" t="str">
        <f t="shared" si="348"/>
        <v/>
      </c>
      <c r="BR520" s="39" t="str">
        <f t="shared" si="349"/>
        <v/>
      </c>
      <c r="BS520" s="39" t="str">
        <f t="shared" si="350"/>
        <v/>
      </c>
      <c r="BT520" s="39" t="str">
        <f t="shared" si="351"/>
        <v/>
      </c>
      <c r="BU520" s="39" t="str">
        <f t="shared" si="352"/>
        <v/>
      </c>
      <c r="BV520" s="39" t="str">
        <f t="shared" si="353"/>
        <v/>
      </c>
      <c r="BW520" s="39" t="str">
        <f t="shared" si="354"/>
        <v/>
      </c>
      <c r="BX520" s="39" t="str">
        <f t="shared" si="355"/>
        <v/>
      </c>
      <c r="BY520" s="39" t="str">
        <f t="shared" si="356"/>
        <v/>
      </c>
      <c r="BZ520" s="39" t="str">
        <f t="shared" si="357"/>
        <v/>
      </c>
      <c r="CA520" s="39" t="str">
        <f t="shared" si="358"/>
        <v/>
      </c>
      <c r="CB520" s="39" t="str">
        <f t="shared" si="359"/>
        <v/>
      </c>
      <c r="CC520" s="39" t="str">
        <f t="shared" si="360"/>
        <v/>
      </c>
      <c r="CD520" s="39" t="str">
        <f t="shared" si="361"/>
        <v/>
      </c>
      <c r="CE520" s="39" t="str">
        <f t="shared" si="362"/>
        <v/>
      </c>
      <c r="CF520" s="39" t="str">
        <f t="shared" si="363"/>
        <v/>
      </c>
      <c r="CG520" s="39" t="str">
        <f t="shared" si="364"/>
        <v/>
      </c>
      <c r="CH520" s="39" t="str">
        <f t="shared" si="365"/>
        <v/>
      </c>
      <c r="CI520" s="39" t="str">
        <f t="shared" si="366"/>
        <v/>
      </c>
    </row>
    <row r="521" spans="1:87">
      <c r="A521" s="18"/>
      <c r="B521" s="15" t="str">
        <f>'Gene Table'!E520</f>
        <v>mmu-miR-1264-3p</v>
      </c>
      <c r="C521" s="15" t="str">
        <f>'Gene Table'!B520</f>
        <v>F14</v>
      </c>
      <c r="D521" s="16" t="str">
        <f>IF(SUM('Test Sample Data'!D$3:D$98)&gt;10,IF(AND(ISNUMBER('Test Sample Data'!D520),'Test Sample Data'!D520&lt;$B$1,'Test Sample Data'!D520&gt;0),'Test Sample Data'!D520,$B$1),"")</f>
        <v/>
      </c>
      <c r="E521" s="17" t="str">
        <f>IF(SUM('Test Sample Data'!E$3:E$98)&gt;10,IF(AND(ISNUMBER('Test Sample Data'!E520),'Test Sample Data'!E520&lt;$B$1,'Test Sample Data'!E520&gt;0),'Test Sample Data'!E520,$B$1),"")</f>
        <v/>
      </c>
      <c r="F521" s="17" t="str">
        <f>IF(SUM('Test Sample Data'!F$3:F$98)&gt;10,IF(AND(ISNUMBER('Test Sample Data'!F520),'Test Sample Data'!F520&lt;$B$1,'Test Sample Data'!F520&gt;0),'Test Sample Data'!F520,$B$1),"")</f>
        <v/>
      </c>
      <c r="G521" s="17" t="str">
        <f>IF(SUM('Test Sample Data'!G$3:G$98)&gt;10,IF(AND(ISNUMBER('Test Sample Data'!G520),'Test Sample Data'!G520&lt;$B$1,'Test Sample Data'!G520&gt;0),'Test Sample Data'!G520,$B$1),"")</f>
        <v/>
      </c>
      <c r="H521" s="17" t="str">
        <f>IF(SUM('Test Sample Data'!H$3:H$98)&gt;10,IF(AND(ISNUMBER('Test Sample Data'!H520),'Test Sample Data'!H520&lt;$B$1,'Test Sample Data'!H520&gt;0),'Test Sample Data'!H520,$B$1),"")</f>
        <v/>
      </c>
      <c r="I521" s="17" t="str">
        <f>IF(SUM('Test Sample Data'!I$3:I$98)&gt;10,IF(AND(ISNUMBER('Test Sample Data'!I520),'Test Sample Data'!I520&lt;$B$1,'Test Sample Data'!I520&gt;0),'Test Sample Data'!I520,$B$1),"")</f>
        <v/>
      </c>
      <c r="J521" s="17" t="str">
        <f>IF(SUM('Test Sample Data'!J$3:J$98)&gt;10,IF(AND(ISNUMBER('Test Sample Data'!J520),'Test Sample Data'!J520&lt;$B$1,'Test Sample Data'!J520&gt;0),'Test Sample Data'!J520,$B$1),"")</f>
        <v/>
      </c>
      <c r="K521" s="17" t="str">
        <f>IF(SUM('Test Sample Data'!K$3:K$98)&gt;10,IF(AND(ISNUMBER('Test Sample Data'!K520),'Test Sample Data'!K520&lt;$B$1,'Test Sample Data'!K520&gt;0),'Test Sample Data'!K520,$B$1),"")</f>
        <v/>
      </c>
      <c r="L521" s="17" t="str">
        <f>IF(SUM('Test Sample Data'!L$3:L$98)&gt;10,IF(AND(ISNUMBER('Test Sample Data'!L520),'Test Sample Data'!L520&lt;$B$1,'Test Sample Data'!L520&gt;0),'Test Sample Data'!L520,$B$1),"")</f>
        <v/>
      </c>
      <c r="M521" s="17" t="str">
        <f>IF(SUM('Test Sample Data'!M$3:M$98)&gt;10,IF(AND(ISNUMBER('Test Sample Data'!M520),'Test Sample Data'!M520&lt;$B$1,'Test Sample Data'!M520&gt;0),'Test Sample Data'!M520,$B$1),"")</f>
        <v/>
      </c>
      <c r="N521" s="17" t="str">
        <f>'Gene Table'!E520</f>
        <v>mmu-miR-1264-3p</v>
      </c>
      <c r="O521" s="17" t="str">
        <f>'Gene Table'!B520</f>
        <v>F14</v>
      </c>
      <c r="P521" s="17" t="str">
        <f>IF(SUM('Control Sample Data'!D$3:D$98)&gt;10,IF(AND(ISNUMBER('Control Sample Data'!D520),'Control Sample Data'!D520&lt;$B$1,'Control Sample Data'!D520&gt;0),'Control Sample Data'!D520,$B$1),"")</f>
        <v/>
      </c>
      <c r="Q521" s="17" t="str">
        <f>IF(SUM('Control Sample Data'!E$3:E$98)&gt;10,IF(AND(ISNUMBER('Control Sample Data'!E520),'Control Sample Data'!E520&lt;$B$1,'Control Sample Data'!E520&gt;0),'Control Sample Data'!E520,$B$1),"")</f>
        <v/>
      </c>
      <c r="R521" s="17" t="str">
        <f>IF(SUM('Control Sample Data'!F$3:F$98)&gt;10,IF(AND(ISNUMBER('Control Sample Data'!F520),'Control Sample Data'!F520&lt;$B$1,'Control Sample Data'!F520&gt;0),'Control Sample Data'!F520,$B$1),"")</f>
        <v/>
      </c>
      <c r="S521" s="17" t="str">
        <f>IF(SUM('Control Sample Data'!G$3:G$98)&gt;10,IF(AND(ISNUMBER('Control Sample Data'!G520),'Control Sample Data'!G520&lt;$B$1,'Control Sample Data'!G520&gt;0),'Control Sample Data'!G520,$B$1),"")</f>
        <v/>
      </c>
      <c r="T521" s="17" t="str">
        <f>IF(SUM('Control Sample Data'!H$3:H$98)&gt;10,IF(AND(ISNUMBER('Control Sample Data'!H520),'Control Sample Data'!H520&lt;$B$1,'Control Sample Data'!H520&gt;0),'Control Sample Data'!H520,$B$1),"")</f>
        <v/>
      </c>
      <c r="U521" s="17" t="str">
        <f>IF(SUM('Control Sample Data'!I$3:I$98)&gt;10,IF(AND(ISNUMBER('Control Sample Data'!I520),'Control Sample Data'!I520&lt;$B$1,'Control Sample Data'!I520&gt;0),'Control Sample Data'!I520,$B$1),"")</f>
        <v/>
      </c>
      <c r="V521" s="17" t="str">
        <f>IF(SUM('Control Sample Data'!J$3:J$98)&gt;10,IF(AND(ISNUMBER('Control Sample Data'!J520),'Control Sample Data'!J520&lt;$B$1,'Control Sample Data'!J520&gt;0),'Control Sample Data'!J520,$B$1),"")</f>
        <v/>
      </c>
      <c r="W521" s="17" t="str">
        <f>IF(SUM('Control Sample Data'!K$3:K$98)&gt;10,IF(AND(ISNUMBER('Control Sample Data'!K520),'Control Sample Data'!K520&lt;$B$1,'Control Sample Data'!K520&gt;0),'Control Sample Data'!K520,$B$1),"")</f>
        <v/>
      </c>
      <c r="X521" s="17" t="str">
        <f>IF(SUM('Control Sample Data'!L$3:L$98)&gt;10,IF(AND(ISNUMBER('Control Sample Data'!L520),'Control Sample Data'!L520&lt;$B$1,'Control Sample Data'!L520&gt;0),'Control Sample Data'!L520,$B$1),"")</f>
        <v/>
      </c>
      <c r="Y521" s="17" t="str">
        <f>IF(SUM('Control Sample Data'!M$3:M$98)&gt;10,IF(AND(ISNUMBER('Control Sample Data'!M520),'Control Sample Data'!M520&lt;$B$1,'Control Sample Data'!M520&gt;0),'Control Sample Data'!M520,$B$1),"")</f>
        <v/>
      </c>
      <c r="AT521" s="36" t="str">
        <f t="shared" si="367"/>
        <v/>
      </c>
      <c r="AU521" s="36" t="str">
        <f t="shared" si="368"/>
        <v/>
      </c>
      <c r="AV521" s="36" t="str">
        <f t="shared" si="369"/>
        <v/>
      </c>
      <c r="AW521" s="36" t="str">
        <f t="shared" si="370"/>
        <v/>
      </c>
      <c r="AX521" s="36" t="str">
        <f t="shared" si="371"/>
        <v/>
      </c>
      <c r="AY521" s="36" t="str">
        <f t="shared" si="372"/>
        <v/>
      </c>
      <c r="AZ521" s="36" t="str">
        <f t="shared" si="373"/>
        <v/>
      </c>
      <c r="BA521" s="36" t="str">
        <f t="shared" si="374"/>
        <v/>
      </c>
      <c r="BB521" s="36" t="str">
        <f t="shared" si="375"/>
        <v/>
      </c>
      <c r="BC521" s="36" t="str">
        <f t="shared" si="376"/>
        <v/>
      </c>
      <c r="BD521" s="36" t="str">
        <f t="shared" si="377"/>
        <v/>
      </c>
      <c r="BE521" s="36" t="str">
        <f t="shared" si="378"/>
        <v/>
      </c>
      <c r="BF521" s="36" t="str">
        <f t="shared" si="379"/>
        <v/>
      </c>
      <c r="BG521" s="36" t="str">
        <f t="shared" si="380"/>
        <v/>
      </c>
      <c r="BH521" s="36" t="str">
        <f t="shared" si="381"/>
        <v/>
      </c>
      <c r="BI521" s="36" t="str">
        <f t="shared" si="382"/>
        <v/>
      </c>
      <c r="BJ521" s="36" t="str">
        <f t="shared" si="383"/>
        <v/>
      </c>
      <c r="BK521" s="36" t="str">
        <f t="shared" si="384"/>
        <v/>
      </c>
      <c r="BL521" s="36" t="str">
        <f t="shared" si="385"/>
        <v/>
      </c>
      <c r="BM521" s="36" t="str">
        <f t="shared" si="386"/>
        <v/>
      </c>
      <c r="BN521" s="38" t="e">
        <f t="shared" si="345"/>
        <v>#DIV/0!</v>
      </c>
      <c r="BO521" s="38" t="e">
        <f t="shared" si="346"/>
        <v>#DIV/0!</v>
      </c>
      <c r="BP521" s="39" t="str">
        <f t="shared" si="347"/>
        <v/>
      </c>
      <c r="BQ521" s="39" t="str">
        <f t="shared" si="348"/>
        <v/>
      </c>
      <c r="BR521" s="39" t="str">
        <f t="shared" si="349"/>
        <v/>
      </c>
      <c r="BS521" s="39" t="str">
        <f t="shared" si="350"/>
        <v/>
      </c>
      <c r="BT521" s="39" t="str">
        <f t="shared" si="351"/>
        <v/>
      </c>
      <c r="BU521" s="39" t="str">
        <f t="shared" si="352"/>
        <v/>
      </c>
      <c r="BV521" s="39" t="str">
        <f t="shared" si="353"/>
        <v/>
      </c>
      <c r="BW521" s="39" t="str">
        <f t="shared" si="354"/>
        <v/>
      </c>
      <c r="BX521" s="39" t="str">
        <f t="shared" si="355"/>
        <v/>
      </c>
      <c r="BY521" s="39" t="str">
        <f t="shared" si="356"/>
        <v/>
      </c>
      <c r="BZ521" s="39" t="str">
        <f t="shared" si="357"/>
        <v/>
      </c>
      <c r="CA521" s="39" t="str">
        <f t="shared" si="358"/>
        <v/>
      </c>
      <c r="CB521" s="39" t="str">
        <f t="shared" si="359"/>
        <v/>
      </c>
      <c r="CC521" s="39" t="str">
        <f t="shared" si="360"/>
        <v/>
      </c>
      <c r="CD521" s="39" t="str">
        <f t="shared" si="361"/>
        <v/>
      </c>
      <c r="CE521" s="39" t="str">
        <f t="shared" si="362"/>
        <v/>
      </c>
      <c r="CF521" s="39" t="str">
        <f t="shared" si="363"/>
        <v/>
      </c>
      <c r="CG521" s="39" t="str">
        <f t="shared" si="364"/>
        <v/>
      </c>
      <c r="CH521" s="39" t="str">
        <f t="shared" si="365"/>
        <v/>
      </c>
      <c r="CI521" s="39" t="str">
        <f t="shared" si="366"/>
        <v/>
      </c>
    </row>
    <row r="522" spans="1:87">
      <c r="A522" s="18"/>
      <c r="B522" s="15" t="str">
        <f>'Gene Table'!E521</f>
        <v>mmu-miR-30a-3p</v>
      </c>
      <c r="C522" s="15" t="str">
        <f>'Gene Table'!B521</f>
        <v>F15</v>
      </c>
      <c r="D522" s="16" t="str">
        <f>IF(SUM('Test Sample Data'!D$3:D$98)&gt;10,IF(AND(ISNUMBER('Test Sample Data'!D521),'Test Sample Data'!D521&lt;$B$1,'Test Sample Data'!D521&gt;0),'Test Sample Data'!D521,$B$1),"")</f>
        <v/>
      </c>
      <c r="E522" s="17" t="str">
        <f>IF(SUM('Test Sample Data'!E$3:E$98)&gt;10,IF(AND(ISNUMBER('Test Sample Data'!E521),'Test Sample Data'!E521&lt;$B$1,'Test Sample Data'!E521&gt;0),'Test Sample Data'!E521,$B$1),"")</f>
        <v/>
      </c>
      <c r="F522" s="17" t="str">
        <f>IF(SUM('Test Sample Data'!F$3:F$98)&gt;10,IF(AND(ISNUMBER('Test Sample Data'!F521),'Test Sample Data'!F521&lt;$B$1,'Test Sample Data'!F521&gt;0),'Test Sample Data'!F521,$B$1),"")</f>
        <v/>
      </c>
      <c r="G522" s="17" t="str">
        <f>IF(SUM('Test Sample Data'!G$3:G$98)&gt;10,IF(AND(ISNUMBER('Test Sample Data'!G521),'Test Sample Data'!G521&lt;$B$1,'Test Sample Data'!G521&gt;0),'Test Sample Data'!G521,$B$1),"")</f>
        <v/>
      </c>
      <c r="H522" s="17" t="str">
        <f>IF(SUM('Test Sample Data'!H$3:H$98)&gt;10,IF(AND(ISNUMBER('Test Sample Data'!H521),'Test Sample Data'!H521&lt;$B$1,'Test Sample Data'!H521&gt;0),'Test Sample Data'!H521,$B$1),"")</f>
        <v/>
      </c>
      <c r="I522" s="17" t="str">
        <f>IF(SUM('Test Sample Data'!I$3:I$98)&gt;10,IF(AND(ISNUMBER('Test Sample Data'!I521),'Test Sample Data'!I521&lt;$B$1,'Test Sample Data'!I521&gt;0),'Test Sample Data'!I521,$B$1),"")</f>
        <v/>
      </c>
      <c r="J522" s="17" t="str">
        <f>IF(SUM('Test Sample Data'!J$3:J$98)&gt;10,IF(AND(ISNUMBER('Test Sample Data'!J521),'Test Sample Data'!J521&lt;$B$1,'Test Sample Data'!J521&gt;0),'Test Sample Data'!J521,$B$1),"")</f>
        <v/>
      </c>
      <c r="K522" s="17" t="str">
        <f>IF(SUM('Test Sample Data'!K$3:K$98)&gt;10,IF(AND(ISNUMBER('Test Sample Data'!K521),'Test Sample Data'!K521&lt;$B$1,'Test Sample Data'!K521&gt;0),'Test Sample Data'!K521,$B$1),"")</f>
        <v/>
      </c>
      <c r="L522" s="17" t="str">
        <f>IF(SUM('Test Sample Data'!L$3:L$98)&gt;10,IF(AND(ISNUMBER('Test Sample Data'!L521),'Test Sample Data'!L521&lt;$B$1,'Test Sample Data'!L521&gt;0),'Test Sample Data'!L521,$B$1),"")</f>
        <v/>
      </c>
      <c r="M522" s="17" t="str">
        <f>IF(SUM('Test Sample Data'!M$3:M$98)&gt;10,IF(AND(ISNUMBER('Test Sample Data'!M521),'Test Sample Data'!M521&lt;$B$1,'Test Sample Data'!M521&gt;0),'Test Sample Data'!M521,$B$1),"")</f>
        <v/>
      </c>
      <c r="N522" s="17" t="str">
        <f>'Gene Table'!E521</f>
        <v>mmu-miR-30a-3p</v>
      </c>
      <c r="O522" s="17" t="str">
        <f>'Gene Table'!B521</f>
        <v>F15</v>
      </c>
      <c r="P522" s="17" t="str">
        <f>IF(SUM('Control Sample Data'!D$3:D$98)&gt;10,IF(AND(ISNUMBER('Control Sample Data'!D521),'Control Sample Data'!D521&lt;$B$1,'Control Sample Data'!D521&gt;0),'Control Sample Data'!D521,$B$1),"")</f>
        <v/>
      </c>
      <c r="Q522" s="17" t="str">
        <f>IF(SUM('Control Sample Data'!E$3:E$98)&gt;10,IF(AND(ISNUMBER('Control Sample Data'!E521),'Control Sample Data'!E521&lt;$B$1,'Control Sample Data'!E521&gt;0),'Control Sample Data'!E521,$B$1),"")</f>
        <v/>
      </c>
      <c r="R522" s="17" t="str">
        <f>IF(SUM('Control Sample Data'!F$3:F$98)&gt;10,IF(AND(ISNUMBER('Control Sample Data'!F521),'Control Sample Data'!F521&lt;$B$1,'Control Sample Data'!F521&gt;0),'Control Sample Data'!F521,$B$1),"")</f>
        <v/>
      </c>
      <c r="S522" s="17" t="str">
        <f>IF(SUM('Control Sample Data'!G$3:G$98)&gt;10,IF(AND(ISNUMBER('Control Sample Data'!G521),'Control Sample Data'!G521&lt;$B$1,'Control Sample Data'!G521&gt;0),'Control Sample Data'!G521,$B$1),"")</f>
        <v/>
      </c>
      <c r="T522" s="17" t="str">
        <f>IF(SUM('Control Sample Data'!H$3:H$98)&gt;10,IF(AND(ISNUMBER('Control Sample Data'!H521),'Control Sample Data'!H521&lt;$B$1,'Control Sample Data'!H521&gt;0),'Control Sample Data'!H521,$B$1),"")</f>
        <v/>
      </c>
      <c r="U522" s="17" t="str">
        <f>IF(SUM('Control Sample Data'!I$3:I$98)&gt;10,IF(AND(ISNUMBER('Control Sample Data'!I521),'Control Sample Data'!I521&lt;$B$1,'Control Sample Data'!I521&gt;0),'Control Sample Data'!I521,$B$1),"")</f>
        <v/>
      </c>
      <c r="V522" s="17" t="str">
        <f>IF(SUM('Control Sample Data'!J$3:J$98)&gt;10,IF(AND(ISNUMBER('Control Sample Data'!J521),'Control Sample Data'!J521&lt;$B$1,'Control Sample Data'!J521&gt;0),'Control Sample Data'!J521,$B$1),"")</f>
        <v/>
      </c>
      <c r="W522" s="17" t="str">
        <f>IF(SUM('Control Sample Data'!K$3:K$98)&gt;10,IF(AND(ISNUMBER('Control Sample Data'!K521),'Control Sample Data'!K521&lt;$B$1,'Control Sample Data'!K521&gt;0),'Control Sample Data'!K521,$B$1),"")</f>
        <v/>
      </c>
      <c r="X522" s="17" t="str">
        <f>IF(SUM('Control Sample Data'!L$3:L$98)&gt;10,IF(AND(ISNUMBER('Control Sample Data'!L521),'Control Sample Data'!L521&lt;$B$1,'Control Sample Data'!L521&gt;0),'Control Sample Data'!L521,$B$1),"")</f>
        <v/>
      </c>
      <c r="Y522" s="17" t="str">
        <f>IF(SUM('Control Sample Data'!M$3:M$98)&gt;10,IF(AND(ISNUMBER('Control Sample Data'!M521),'Control Sample Data'!M521&lt;$B$1,'Control Sample Data'!M521&gt;0),'Control Sample Data'!M521,$B$1),"")</f>
        <v/>
      </c>
      <c r="AT522" s="36" t="str">
        <f t="shared" si="367"/>
        <v/>
      </c>
      <c r="AU522" s="36" t="str">
        <f t="shared" si="368"/>
        <v/>
      </c>
      <c r="AV522" s="36" t="str">
        <f t="shared" si="369"/>
        <v/>
      </c>
      <c r="AW522" s="36" t="str">
        <f t="shared" si="370"/>
        <v/>
      </c>
      <c r="AX522" s="36" t="str">
        <f t="shared" si="371"/>
        <v/>
      </c>
      <c r="AY522" s="36" t="str">
        <f t="shared" si="372"/>
        <v/>
      </c>
      <c r="AZ522" s="36" t="str">
        <f t="shared" si="373"/>
        <v/>
      </c>
      <c r="BA522" s="36" t="str">
        <f t="shared" si="374"/>
        <v/>
      </c>
      <c r="BB522" s="36" t="str">
        <f t="shared" si="375"/>
        <v/>
      </c>
      <c r="BC522" s="36" t="str">
        <f t="shared" si="376"/>
        <v/>
      </c>
      <c r="BD522" s="36" t="str">
        <f t="shared" si="377"/>
        <v/>
      </c>
      <c r="BE522" s="36" t="str">
        <f t="shared" si="378"/>
        <v/>
      </c>
      <c r="BF522" s="36" t="str">
        <f t="shared" si="379"/>
        <v/>
      </c>
      <c r="BG522" s="36" t="str">
        <f t="shared" si="380"/>
        <v/>
      </c>
      <c r="BH522" s="36" t="str">
        <f t="shared" si="381"/>
        <v/>
      </c>
      <c r="BI522" s="36" t="str">
        <f t="shared" si="382"/>
        <v/>
      </c>
      <c r="BJ522" s="36" t="str">
        <f t="shared" si="383"/>
        <v/>
      </c>
      <c r="BK522" s="36" t="str">
        <f t="shared" si="384"/>
        <v/>
      </c>
      <c r="BL522" s="36" t="str">
        <f t="shared" si="385"/>
        <v/>
      </c>
      <c r="BM522" s="36" t="str">
        <f t="shared" si="386"/>
        <v/>
      </c>
      <c r="BN522" s="38" t="e">
        <f t="shared" si="345"/>
        <v>#DIV/0!</v>
      </c>
      <c r="BO522" s="38" t="e">
        <f t="shared" si="346"/>
        <v>#DIV/0!</v>
      </c>
      <c r="BP522" s="39" t="str">
        <f t="shared" si="347"/>
        <v/>
      </c>
      <c r="BQ522" s="39" t="str">
        <f t="shared" si="348"/>
        <v/>
      </c>
      <c r="BR522" s="39" t="str">
        <f t="shared" si="349"/>
        <v/>
      </c>
      <c r="BS522" s="39" t="str">
        <f t="shared" si="350"/>
        <v/>
      </c>
      <c r="BT522" s="39" t="str">
        <f t="shared" si="351"/>
        <v/>
      </c>
      <c r="BU522" s="39" t="str">
        <f t="shared" si="352"/>
        <v/>
      </c>
      <c r="BV522" s="39" t="str">
        <f t="shared" si="353"/>
        <v/>
      </c>
      <c r="BW522" s="39" t="str">
        <f t="shared" si="354"/>
        <v/>
      </c>
      <c r="BX522" s="39" t="str">
        <f t="shared" si="355"/>
        <v/>
      </c>
      <c r="BY522" s="39" t="str">
        <f t="shared" si="356"/>
        <v/>
      </c>
      <c r="BZ522" s="39" t="str">
        <f t="shared" si="357"/>
        <v/>
      </c>
      <c r="CA522" s="39" t="str">
        <f t="shared" si="358"/>
        <v/>
      </c>
      <c r="CB522" s="39" t="str">
        <f t="shared" si="359"/>
        <v/>
      </c>
      <c r="CC522" s="39" t="str">
        <f t="shared" si="360"/>
        <v/>
      </c>
      <c r="CD522" s="39" t="str">
        <f t="shared" si="361"/>
        <v/>
      </c>
      <c r="CE522" s="39" t="str">
        <f t="shared" si="362"/>
        <v/>
      </c>
      <c r="CF522" s="39" t="str">
        <f t="shared" si="363"/>
        <v/>
      </c>
      <c r="CG522" s="39" t="str">
        <f t="shared" si="364"/>
        <v/>
      </c>
      <c r="CH522" s="39" t="str">
        <f t="shared" si="365"/>
        <v/>
      </c>
      <c r="CI522" s="39" t="str">
        <f t="shared" si="366"/>
        <v/>
      </c>
    </row>
    <row r="523" spans="1:87">
      <c r="A523" s="18"/>
      <c r="B523" s="15" t="str">
        <f>'Gene Table'!E522</f>
        <v>mmu-miR-1249-5p</v>
      </c>
      <c r="C523" s="15" t="str">
        <f>'Gene Table'!B522</f>
        <v>F16</v>
      </c>
      <c r="D523" s="16" t="str">
        <f>IF(SUM('Test Sample Data'!D$3:D$98)&gt;10,IF(AND(ISNUMBER('Test Sample Data'!D522),'Test Sample Data'!D522&lt;$B$1,'Test Sample Data'!D522&gt;0),'Test Sample Data'!D522,$B$1),"")</f>
        <v/>
      </c>
      <c r="E523" s="17" t="str">
        <f>IF(SUM('Test Sample Data'!E$3:E$98)&gt;10,IF(AND(ISNUMBER('Test Sample Data'!E522),'Test Sample Data'!E522&lt;$B$1,'Test Sample Data'!E522&gt;0),'Test Sample Data'!E522,$B$1),"")</f>
        <v/>
      </c>
      <c r="F523" s="17" t="str">
        <f>IF(SUM('Test Sample Data'!F$3:F$98)&gt;10,IF(AND(ISNUMBER('Test Sample Data'!F522),'Test Sample Data'!F522&lt;$B$1,'Test Sample Data'!F522&gt;0),'Test Sample Data'!F522,$B$1),"")</f>
        <v/>
      </c>
      <c r="G523" s="17" t="str">
        <f>IF(SUM('Test Sample Data'!G$3:G$98)&gt;10,IF(AND(ISNUMBER('Test Sample Data'!G522),'Test Sample Data'!G522&lt;$B$1,'Test Sample Data'!G522&gt;0),'Test Sample Data'!G522,$B$1),"")</f>
        <v/>
      </c>
      <c r="H523" s="17" t="str">
        <f>IF(SUM('Test Sample Data'!H$3:H$98)&gt;10,IF(AND(ISNUMBER('Test Sample Data'!H522),'Test Sample Data'!H522&lt;$B$1,'Test Sample Data'!H522&gt;0),'Test Sample Data'!H522,$B$1),"")</f>
        <v/>
      </c>
      <c r="I523" s="17" t="str">
        <f>IF(SUM('Test Sample Data'!I$3:I$98)&gt;10,IF(AND(ISNUMBER('Test Sample Data'!I522),'Test Sample Data'!I522&lt;$B$1,'Test Sample Data'!I522&gt;0),'Test Sample Data'!I522,$B$1),"")</f>
        <v/>
      </c>
      <c r="J523" s="17" t="str">
        <f>IF(SUM('Test Sample Data'!J$3:J$98)&gt;10,IF(AND(ISNUMBER('Test Sample Data'!J522),'Test Sample Data'!J522&lt;$B$1,'Test Sample Data'!J522&gt;0),'Test Sample Data'!J522,$B$1),"")</f>
        <v/>
      </c>
      <c r="K523" s="17" t="str">
        <f>IF(SUM('Test Sample Data'!K$3:K$98)&gt;10,IF(AND(ISNUMBER('Test Sample Data'!K522),'Test Sample Data'!K522&lt;$B$1,'Test Sample Data'!K522&gt;0),'Test Sample Data'!K522,$B$1),"")</f>
        <v/>
      </c>
      <c r="L523" s="17" t="str">
        <f>IF(SUM('Test Sample Data'!L$3:L$98)&gt;10,IF(AND(ISNUMBER('Test Sample Data'!L522),'Test Sample Data'!L522&lt;$B$1,'Test Sample Data'!L522&gt;0),'Test Sample Data'!L522,$B$1),"")</f>
        <v/>
      </c>
      <c r="M523" s="17" t="str">
        <f>IF(SUM('Test Sample Data'!M$3:M$98)&gt;10,IF(AND(ISNUMBER('Test Sample Data'!M522),'Test Sample Data'!M522&lt;$B$1,'Test Sample Data'!M522&gt;0),'Test Sample Data'!M522,$B$1),"")</f>
        <v/>
      </c>
      <c r="N523" s="17" t="str">
        <f>'Gene Table'!E522</f>
        <v>mmu-miR-1249-5p</v>
      </c>
      <c r="O523" s="17" t="str">
        <f>'Gene Table'!B522</f>
        <v>F16</v>
      </c>
      <c r="P523" s="17" t="str">
        <f>IF(SUM('Control Sample Data'!D$3:D$98)&gt;10,IF(AND(ISNUMBER('Control Sample Data'!D522),'Control Sample Data'!D522&lt;$B$1,'Control Sample Data'!D522&gt;0),'Control Sample Data'!D522,$B$1),"")</f>
        <v/>
      </c>
      <c r="Q523" s="17" t="str">
        <f>IF(SUM('Control Sample Data'!E$3:E$98)&gt;10,IF(AND(ISNUMBER('Control Sample Data'!E522),'Control Sample Data'!E522&lt;$B$1,'Control Sample Data'!E522&gt;0),'Control Sample Data'!E522,$B$1),"")</f>
        <v/>
      </c>
      <c r="R523" s="17" t="str">
        <f>IF(SUM('Control Sample Data'!F$3:F$98)&gt;10,IF(AND(ISNUMBER('Control Sample Data'!F522),'Control Sample Data'!F522&lt;$B$1,'Control Sample Data'!F522&gt;0),'Control Sample Data'!F522,$B$1),"")</f>
        <v/>
      </c>
      <c r="S523" s="17" t="str">
        <f>IF(SUM('Control Sample Data'!G$3:G$98)&gt;10,IF(AND(ISNUMBER('Control Sample Data'!G522),'Control Sample Data'!G522&lt;$B$1,'Control Sample Data'!G522&gt;0),'Control Sample Data'!G522,$B$1),"")</f>
        <v/>
      </c>
      <c r="T523" s="17" t="str">
        <f>IF(SUM('Control Sample Data'!H$3:H$98)&gt;10,IF(AND(ISNUMBER('Control Sample Data'!H522),'Control Sample Data'!H522&lt;$B$1,'Control Sample Data'!H522&gt;0),'Control Sample Data'!H522,$B$1),"")</f>
        <v/>
      </c>
      <c r="U523" s="17" t="str">
        <f>IF(SUM('Control Sample Data'!I$3:I$98)&gt;10,IF(AND(ISNUMBER('Control Sample Data'!I522),'Control Sample Data'!I522&lt;$B$1,'Control Sample Data'!I522&gt;0),'Control Sample Data'!I522,$B$1),"")</f>
        <v/>
      </c>
      <c r="V523" s="17" t="str">
        <f>IF(SUM('Control Sample Data'!J$3:J$98)&gt;10,IF(AND(ISNUMBER('Control Sample Data'!J522),'Control Sample Data'!J522&lt;$B$1,'Control Sample Data'!J522&gt;0),'Control Sample Data'!J522,$B$1),"")</f>
        <v/>
      </c>
      <c r="W523" s="17" t="str">
        <f>IF(SUM('Control Sample Data'!K$3:K$98)&gt;10,IF(AND(ISNUMBER('Control Sample Data'!K522),'Control Sample Data'!K522&lt;$B$1,'Control Sample Data'!K522&gt;0),'Control Sample Data'!K522,$B$1),"")</f>
        <v/>
      </c>
      <c r="X523" s="17" t="str">
        <f>IF(SUM('Control Sample Data'!L$3:L$98)&gt;10,IF(AND(ISNUMBER('Control Sample Data'!L522),'Control Sample Data'!L522&lt;$B$1,'Control Sample Data'!L522&gt;0),'Control Sample Data'!L522,$B$1),"")</f>
        <v/>
      </c>
      <c r="Y523" s="17" t="str">
        <f>IF(SUM('Control Sample Data'!M$3:M$98)&gt;10,IF(AND(ISNUMBER('Control Sample Data'!M522),'Control Sample Data'!M522&lt;$B$1,'Control Sample Data'!M522&gt;0),'Control Sample Data'!M522,$B$1),"")</f>
        <v/>
      </c>
      <c r="AT523" s="36" t="str">
        <f t="shared" si="367"/>
        <v/>
      </c>
      <c r="AU523" s="36" t="str">
        <f t="shared" si="368"/>
        <v/>
      </c>
      <c r="AV523" s="36" t="str">
        <f t="shared" si="369"/>
        <v/>
      </c>
      <c r="AW523" s="36" t="str">
        <f t="shared" si="370"/>
        <v/>
      </c>
      <c r="AX523" s="36" t="str">
        <f t="shared" si="371"/>
        <v/>
      </c>
      <c r="AY523" s="36" t="str">
        <f t="shared" si="372"/>
        <v/>
      </c>
      <c r="AZ523" s="36" t="str">
        <f t="shared" si="373"/>
        <v/>
      </c>
      <c r="BA523" s="36" t="str">
        <f t="shared" si="374"/>
        <v/>
      </c>
      <c r="BB523" s="36" t="str">
        <f t="shared" si="375"/>
        <v/>
      </c>
      <c r="BC523" s="36" t="str">
        <f t="shared" si="376"/>
        <v/>
      </c>
      <c r="BD523" s="36" t="str">
        <f t="shared" si="377"/>
        <v/>
      </c>
      <c r="BE523" s="36" t="str">
        <f t="shared" si="378"/>
        <v/>
      </c>
      <c r="BF523" s="36" t="str">
        <f t="shared" si="379"/>
        <v/>
      </c>
      <c r="BG523" s="36" t="str">
        <f t="shared" si="380"/>
        <v/>
      </c>
      <c r="BH523" s="36" t="str">
        <f t="shared" si="381"/>
        <v/>
      </c>
      <c r="BI523" s="36" t="str">
        <f t="shared" si="382"/>
        <v/>
      </c>
      <c r="BJ523" s="36" t="str">
        <f t="shared" si="383"/>
        <v/>
      </c>
      <c r="BK523" s="36" t="str">
        <f t="shared" si="384"/>
        <v/>
      </c>
      <c r="BL523" s="36" t="str">
        <f t="shared" si="385"/>
        <v/>
      </c>
      <c r="BM523" s="36" t="str">
        <f t="shared" si="386"/>
        <v/>
      </c>
      <c r="BN523" s="38" t="e">
        <f t="shared" si="345"/>
        <v>#DIV/0!</v>
      </c>
      <c r="BO523" s="38" t="e">
        <f t="shared" si="346"/>
        <v>#DIV/0!</v>
      </c>
      <c r="BP523" s="39" t="str">
        <f t="shared" si="347"/>
        <v/>
      </c>
      <c r="BQ523" s="39" t="str">
        <f t="shared" si="348"/>
        <v/>
      </c>
      <c r="BR523" s="39" t="str">
        <f t="shared" si="349"/>
        <v/>
      </c>
      <c r="BS523" s="39" t="str">
        <f t="shared" si="350"/>
        <v/>
      </c>
      <c r="BT523" s="39" t="str">
        <f t="shared" si="351"/>
        <v/>
      </c>
      <c r="BU523" s="39" t="str">
        <f t="shared" si="352"/>
        <v/>
      </c>
      <c r="BV523" s="39" t="str">
        <f t="shared" si="353"/>
        <v/>
      </c>
      <c r="BW523" s="39" t="str">
        <f t="shared" si="354"/>
        <v/>
      </c>
      <c r="BX523" s="39" t="str">
        <f t="shared" si="355"/>
        <v/>
      </c>
      <c r="BY523" s="39" t="str">
        <f t="shared" si="356"/>
        <v/>
      </c>
      <c r="BZ523" s="39" t="str">
        <f t="shared" si="357"/>
        <v/>
      </c>
      <c r="CA523" s="39" t="str">
        <f t="shared" si="358"/>
        <v/>
      </c>
      <c r="CB523" s="39" t="str">
        <f t="shared" si="359"/>
        <v/>
      </c>
      <c r="CC523" s="39" t="str">
        <f t="shared" si="360"/>
        <v/>
      </c>
      <c r="CD523" s="39" t="str">
        <f t="shared" si="361"/>
        <v/>
      </c>
      <c r="CE523" s="39" t="str">
        <f t="shared" si="362"/>
        <v/>
      </c>
      <c r="CF523" s="39" t="str">
        <f t="shared" si="363"/>
        <v/>
      </c>
      <c r="CG523" s="39" t="str">
        <f t="shared" si="364"/>
        <v/>
      </c>
      <c r="CH523" s="39" t="str">
        <f t="shared" si="365"/>
        <v/>
      </c>
      <c r="CI523" s="39" t="str">
        <f t="shared" si="366"/>
        <v/>
      </c>
    </row>
    <row r="524" spans="1:87">
      <c r="A524" s="18"/>
      <c r="B524" s="15" t="str">
        <f>'Gene Table'!E523</f>
        <v>mmu-miR-30c-1-3p</v>
      </c>
      <c r="C524" s="15" t="str">
        <f>'Gene Table'!B523</f>
        <v>F17</v>
      </c>
      <c r="D524" s="16" t="str">
        <f>IF(SUM('Test Sample Data'!D$3:D$98)&gt;10,IF(AND(ISNUMBER('Test Sample Data'!D523),'Test Sample Data'!D523&lt;$B$1,'Test Sample Data'!D523&gt;0),'Test Sample Data'!D523,$B$1),"")</f>
        <v/>
      </c>
      <c r="E524" s="17" t="str">
        <f>IF(SUM('Test Sample Data'!E$3:E$98)&gt;10,IF(AND(ISNUMBER('Test Sample Data'!E523),'Test Sample Data'!E523&lt;$B$1,'Test Sample Data'!E523&gt;0),'Test Sample Data'!E523,$B$1),"")</f>
        <v/>
      </c>
      <c r="F524" s="17" t="str">
        <f>IF(SUM('Test Sample Data'!F$3:F$98)&gt;10,IF(AND(ISNUMBER('Test Sample Data'!F523),'Test Sample Data'!F523&lt;$B$1,'Test Sample Data'!F523&gt;0),'Test Sample Data'!F523,$B$1),"")</f>
        <v/>
      </c>
      <c r="G524" s="17" t="str">
        <f>IF(SUM('Test Sample Data'!G$3:G$98)&gt;10,IF(AND(ISNUMBER('Test Sample Data'!G523),'Test Sample Data'!G523&lt;$B$1,'Test Sample Data'!G523&gt;0),'Test Sample Data'!G523,$B$1),"")</f>
        <v/>
      </c>
      <c r="H524" s="17" t="str">
        <f>IF(SUM('Test Sample Data'!H$3:H$98)&gt;10,IF(AND(ISNUMBER('Test Sample Data'!H523),'Test Sample Data'!H523&lt;$B$1,'Test Sample Data'!H523&gt;0),'Test Sample Data'!H523,$B$1),"")</f>
        <v/>
      </c>
      <c r="I524" s="17" t="str">
        <f>IF(SUM('Test Sample Data'!I$3:I$98)&gt;10,IF(AND(ISNUMBER('Test Sample Data'!I523),'Test Sample Data'!I523&lt;$B$1,'Test Sample Data'!I523&gt;0),'Test Sample Data'!I523,$B$1),"")</f>
        <v/>
      </c>
      <c r="J524" s="17" t="str">
        <f>IF(SUM('Test Sample Data'!J$3:J$98)&gt;10,IF(AND(ISNUMBER('Test Sample Data'!J523),'Test Sample Data'!J523&lt;$B$1,'Test Sample Data'!J523&gt;0),'Test Sample Data'!J523,$B$1),"")</f>
        <v/>
      </c>
      <c r="K524" s="17" t="str">
        <f>IF(SUM('Test Sample Data'!K$3:K$98)&gt;10,IF(AND(ISNUMBER('Test Sample Data'!K523),'Test Sample Data'!K523&lt;$B$1,'Test Sample Data'!K523&gt;0),'Test Sample Data'!K523,$B$1),"")</f>
        <v/>
      </c>
      <c r="L524" s="17" t="str">
        <f>IF(SUM('Test Sample Data'!L$3:L$98)&gt;10,IF(AND(ISNUMBER('Test Sample Data'!L523),'Test Sample Data'!L523&lt;$B$1,'Test Sample Data'!L523&gt;0),'Test Sample Data'!L523,$B$1),"")</f>
        <v/>
      </c>
      <c r="M524" s="17" t="str">
        <f>IF(SUM('Test Sample Data'!M$3:M$98)&gt;10,IF(AND(ISNUMBER('Test Sample Data'!M523),'Test Sample Data'!M523&lt;$B$1,'Test Sample Data'!M523&gt;0),'Test Sample Data'!M523,$B$1),"")</f>
        <v/>
      </c>
      <c r="N524" s="17" t="str">
        <f>'Gene Table'!E523</f>
        <v>mmu-miR-30c-1-3p</v>
      </c>
      <c r="O524" s="17" t="str">
        <f>'Gene Table'!B523</f>
        <v>F17</v>
      </c>
      <c r="P524" s="17" t="str">
        <f>IF(SUM('Control Sample Data'!D$3:D$98)&gt;10,IF(AND(ISNUMBER('Control Sample Data'!D523),'Control Sample Data'!D523&lt;$B$1,'Control Sample Data'!D523&gt;0),'Control Sample Data'!D523,$B$1),"")</f>
        <v/>
      </c>
      <c r="Q524" s="17" t="str">
        <f>IF(SUM('Control Sample Data'!E$3:E$98)&gt;10,IF(AND(ISNUMBER('Control Sample Data'!E523),'Control Sample Data'!E523&lt;$B$1,'Control Sample Data'!E523&gt;0),'Control Sample Data'!E523,$B$1),"")</f>
        <v/>
      </c>
      <c r="R524" s="17" t="str">
        <f>IF(SUM('Control Sample Data'!F$3:F$98)&gt;10,IF(AND(ISNUMBER('Control Sample Data'!F523),'Control Sample Data'!F523&lt;$B$1,'Control Sample Data'!F523&gt;0),'Control Sample Data'!F523,$B$1),"")</f>
        <v/>
      </c>
      <c r="S524" s="17" t="str">
        <f>IF(SUM('Control Sample Data'!G$3:G$98)&gt;10,IF(AND(ISNUMBER('Control Sample Data'!G523),'Control Sample Data'!G523&lt;$B$1,'Control Sample Data'!G523&gt;0),'Control Sample Data'!G523,$B$1),"")</f>
        <v/>
      </c>
      <c r="T524" s="17" t="str">
        <f>IF(SUM('Control Sample Data'!H$3:H$98)&gt;10,IF(AND(ISNUMBER('Control Sample Data'!H523),'Control Sample Data'!H523&lt;$B$1,'Control Sample Data'!H523&gt;0),'Control Sample Data'!H523,$B$1),"")</f>
        <v/>
      </c>
      <c r="U524" s="17" t="str">
        <f>IF(SUM('Control Sample Data'!I$3:I$98)&gt;10,IF(AND(ISNUMBER('Control Sample Data'!I523),'Control Sample Data'!I523&lt;$B$1,'Control Sample Data'!I523&gt;0),'Control Sample Data'!I523,$B$1),"")</f>
        <v/>
      </c>
      <c r="V524" s="17" t="str">
        <f>IF(SUM('Control Sample Data'!J$3:J$98)&gt;10,IF(AND(ISNUMBER('Control Sample Data'!J523),'Control Sample Data'!J523&lt;$B$1,'Control Sample Data'!J523&gt;0),'Control Sample Data'!J523,$B$1),"")</f>
        <v/>
      </c>
      <c r="W524" s="17" t="str">
        <f>IF(SUM('Control Sample Data'!K$3:K$98)&gt;10,IF(AND(ISNUMBER('Control Sample Data'!K523),'Control Sample Data'!K523&lt;$B$1,'Control Sample Data'!K523&gt;0),'Control Sample Data'!K523,$B$1),"")</f>
        <v/>
      </c>
      <c r="X524" s="17" t="str">
        <f>IF(SUM('Control Sample Data'!L$3:L$98)&gt;10,IF(AND(ISNUMBER('Control Sample Data'!L523),'Control Sample Data'!L523&lt;$B$1,'Control Sample Data'!L523&gt;0),'Control Sample Data'!L523,$B$1),"")</f>
        <v/>
      </c>
      <c r="Y524" s="17" t="str">
        <f>IF(SUM('Control Sample Data'!M$3:M$98)&gt;10,IF(AND(ISNUMBER('Control Sample Data'!M523),'Control Sample Data'!M523&lt;$B$1,'Control Sample Data'!M523&gt;0),'Control Sample Data'!M523,$B$1),"")</f>
        <v/>
      </c>
      <c r="AT524" s="36" t="str">
        <f t="shared" si="367"/>
        <v/>
      </c>
      <c r="AU524" s="36" t="str">
        <f t="shared" si="368"/>
        <v/>
      </c>
      <c r="AV524" s="36" t="str">
        <f t="shared" si="369"/>
        <v/>
      </c>
      <c r="AW524" s="36" t="str">
        <f t="shared" si="370"/>
        <v/>
      </c>
      <c r="AX524" s="36" t="str">
        <f t="shared" si="371"/>
        <v/>
      </c>
      <c r="AY524" s="36" t="str">
        <f t="shared" si="372"/>
        <v/>
      </c>
      <c r="AZ524" s="36" t="str">
        <f t="shared" si="373"/>
        <v/>
      </c>
      <c r="BA524" s="36" t="str">
        <f t="shared" si="374"/>
        <v/>
      </c>
      <c r="BB524" s="36" t="str">
        <f t="shared" si="375"/>
        <v/>
      </c>
      <c r="BC524" s="36" t="str">
        <f t="shared" si="376"/>
        <v/>
      </c>
      <c r="BD524" s="36" t="str">
        <f t="shared" si="377"/>
        <v/>
      </c>
      <c r="BE524" s="36" t="str">
        <f t="shared" si="378"/>
        <v/>
      </c>
      <c r="BF524" s="36" t="str">
        <f t="shared" si="379"/>
        <v/>
      </c>
      <c r="BG524" s="36" t="str">
        <f t="shared" si="380"/>
        <v/>
      </c>
      <c r="BH524" s="36" t="str">
        <f t="shared" si="381"/>
        <v/>
      </c>
      <c r="BI524" s="36" t="str">
        <f t="shared" si="382"/>
        <v/>
      </c>
      <c r="BJ524" s="36" t="str">
        <f t="shared" si="383"/>
        <v/>
      </c>
      <c r="BK524" s="36" t="str">
        <f t="shared" si="384"/>
        <v/>
      </c>
      <c r="BL524" s="36" t="str">
        <f t="shared" si="385"/>
        <v/>
      </c>
      <c r="BM524" s="36" t="str">
        <f t="shared" si="386"/>
        <v/>
      </c>
      <c r="BN524" s="38" t="e">
        <f t="shared" si="345"/>
        <v>#DIV/0!</v>
      </c>
      <c r="BO524" s="38" t="e">
        <f t="shared" si="346"/>
        <v>#DIV/0!</v>
      </c>
      <c r="BP524" s="39" t="str">
        <f t="shared" si="347"/>
        <v/>
      </c>
      <c r="BQ524" s="39" t="str">
        <f t="shared" si="348"/>
        <v/>
      </c>
      <c r="BR524" s="39" t="str">
        <f t="shared" si="349"/>
        <v/>
      </c>
      <c r="BS524" s="39" t="str">
        <f t="shared" si="350"/>
        <v/>
      </c>
      <c r="BT524" s="39" t="str">
        <f t="shared" si="351"/>
        <v/>
      </c>
      <c r="BU524" s="39" t="str">
        <f t="shared" si="352"/>
        <v/>
      </c>
      <c r="BV524" s="39" t="str">
        <f t="shared" si="353"/>
        <v/>
      </c>
      <c r="BW524" s="39" t="str">
        <f t="shared" si="354"/>
        <v/>
      </c>
      <c r="BX524" s="39" t="str">
        <f t="shared" si="355"/>
        <v/>
      </c>
      <c r="BY524" s="39" t="str">
        <f t="shared" si="356"/>
        <v/>
      </c>
      <c r="BZ524" s="39" t="str">
        <f t="shared" si="357"/>
        <v/>
      </c>
      <c r="CA524" s="39" t="str">
        <f t="shared" si="358"/>
        <v/>
      </c>
      <c r="CB524" s="39" t="str">
        <f t="shared" si="359"/>
        <v/>
      </c>
      <c r="CC524" s="39" t="str">
        <f t="shared" si="360"/>
        <v/>
      </c>
      <c r="CD524" s="39" t="str">
        <f t="shared" si="361"/>
        <v/>
      </c>
      <c r="CE524" s="39" t="str">
        <f t="shared" si="362"/>
        <v/>
      </c>
      <c r="CF524" s="39" t="str">
        <f t="shared" si="363"/>
        <v/>
      </c>
      <c r="CG524" s="39" t="str">
        <f t="shared" si="364"/>
        <v/>
      </c>
      <c r="CH524" s="39" t="str">
        <f t="shared" si="365"/>
        <v/>
      </c>
      <c r="CI524" s="39" t="str">
        <f t="shared" si="366"/>
        <v/>
      </c>
    </row>
    <row r="525" spans="1:87">
      <c r="A525" s="18"/>
      <c r="B525" s="15" t="str">
        <f>'Gene Table'!E524</f>
        <v>mmu-miR-1843-5p</v>
      </c>
      <c r="C525" s="15" t="str">
        <f>'Gene Table'!B524</f>
        <v>F18</v>
      </c>
      <c r="D525" s="16" t="str">
        <f>IF(SUM('Test Sample Data'!D$3:D$98)&gt;10,IF(AND(ISNUMBER('Test Sample Data'!D524),'Test Sample Data'!D524&lt;$B$1,'Test Sample Data'!D524&gt;0),'Test Sample Data'!D524,$B$1),"")</f>
        <v/>
      </c>
      <c r="E525" s="17" t="str">
        <f>IF(SUM('Test Sample Data'!E$3:E$98)&gt;10,IF(AND(ISNUMBER('Test Sample Data'!E524),'Test Sample Data'!E524&lt;$B$1,'Test Sample Data'!E524&gt;0),'Test Sample Data'!E524,$B$1),"")</f>
        <v/>
      </c>
      <c r="F525" s="17" t="str">
        <f>IF(SUM('Test Sample Data'!F$3:F$98)&gt;10,IF(AND(ISNUMBER('Test Sample Data'!F524),'Test Sample Data'!F524&lt;$B$1,'Test Sample Data'!F524&gt;0),'Test Sample Data'!F524,$B$1),"")</f>
        <v/>
      </c>
      <c r="G525" s="17" t="str">
        <f>IF(SUM('Test Sample Data'!G$3:G$98)&gt;10,IF(AND(ISNUMBER('Test Sample Data'!G524),'Test Sample Data'!G524&lt;$B$1,'Test Sample Data'!G524&gt;0),'Test Sample Data'!G524,$B$1),"")</f>
        <v/>
      </c>
      <c r="H525" s="17" t="str">
        <f>IF(SUM('Test Sample Data'!H$3:H$98)&gt;10,IF(AND(ISNUMBER('Test Sample Data'!H524),'Test Sample Data'!H524&lt;$B$1,'Test Sample Data'!H524&gt;0),'Test Sample Data'!H524,$B$1),"")</f>
        <v/>
      </c>
      <c r="I525" s="17" t="str">
        <f>IF(SUM('Test Sample Data'!I$3:I$98)&gt;10,IF(AND(ISNUMBER('Test Sample Data'!I524),'Test Sample Data'!I524&lt;$B$1,'Test Sample Data'!I524&gt;0),'Test Sample Data'!I524,$B$1),"")</f>
        <v/>
      </c>
      <c r="J525" s="17" t="str">
        <f>IF(SUM('Test Sample Data'!J$3:J$98)&gt;10,IF(AND(ISNUMBER('Test Sample Data'!J524),'Test Sample Data'!J524&lt;$B$1,'Test Sample Data'!J524&gt;0),'Test Sample Data'!J524,$B$1),"")</f>
        <v/>
      </c>
      <c r="K525" s="17" t="str">
        <f>IF(SUM('Test Sample Data'!K$3:K$98)&gt;10,IF(AND(ISNUMBER('Test Sample Data'!K524),'Test Sample Data'!K524&lt;$B$1,'Test Sample Data'!K524&gt;0),'Test Sample Data'!K524,$B$1),"")</f>
        <v/>
      </c>
      <c r="L525" s="17" t="str">
        <f>IF(SUM('Test Sample Data'!L$3:L$98)&gt;10,IF(AND(ISNUMBER('Test Sample Data'!L524),'Test Sample Data'!L524&lt;$B$1,'Test Sample Data'!L524&gt;0),'Test Sample Data'!L524,$B$1),"")</f>
        <v/>
      </c>
      <c r="M525" s="17" t="str">
        <f>IF(SUM('Test Sample Data'!M$3:M$98)&gt;10,IF(AND(ISNUMBER('Test Sample Data'!M524),'Test Sample Data'!M524&lt;$B$1,'Test Sample Data'!M524&gt;0),'Test Sample Data'!M524,$B$1),"")</f>
        <v/>
      </c>
      <c r="N525" s="17" t="str">
        <f>'Gene Table'!E524</f>
        <v>mmu-miR-1843-5p</v>
      </c>
      <c r="O525" s="17" t="str">
        <f>'Gene Table'!B524</f>
        <v>F18</v>
      </c>
      <c r="P525" s="17" t="str">
        <f>IF(SUM('Control Sample Data'!D$3:D$98)&gt;10,IF(AND(ISNUMBER('Control Sample Data'!D524),'Control Sample Data'!D524&lt;$B$1,'Control Sample Data'!D524&gt;0),'Control Sample Data'!D524,$B$1),"")</f>
        <v/>
      </c>
      <c r="Q525" s="17" t="str">
        <f>IF(SUM('Control Sample Data'!E$3:E$98)&gt;10,IF(AND(ISNUMBER('Control Sample Data'!E524),'Control Sample Data'!E524&lt;$B$1,'Control Sample Data'!E524&gt;0),'Control Sample Data'!E524,$B$1),"")</f>
        <v/>
      </c>
      <c r="R525" s="17" t="str">
        <f>IF(SUM('Control Sample Data'!F$3:F$98)&gt;10,IF(AND(ISNUMBER('Control Sample Data'!F524),'Control Sample Data'!F524&lt;$B$1,'Control Sample Data'!F524&gt;0),'Control Sample Data'!F524,$B$1),"")</f>
        <v/>
      </c>
      <c r="S525" s="17" t="str">
        <f>IF(SUM('Control Sample Data'!G$3:G$98)&gt;10,IF(AND(ISNUMBER('Control Sample Data'!G524),'Control Sample Data'!G524&lt;$B$1,'Control Sample Data'!G524&gt;0),'Control Sample Data'!G524,$B$1),"")</f>
        <v/>
      </c>
      <c r="T525" s="17" t="str">
        <f>IF(SUM('Control Sample Data'!H$3:H$98)&gt;10,IF(AND(ISNUMBER('Control Sample Data'!H524),'Control Sample Data'!H524&lt;$B$1,'Control Sample Data'!H524&gt;0),'Control Sample Data'!H524,$B$1),"")</f>
        <v/>
      </c>
      <c r="U525" s="17" t="str">
        <f>IF(SUM('Control Sample Data'!I$3:I$98)&gt;10,IF(AND(ISNUMBER('Control Sample Data'!I524),'Control Sample Data'!I524&lt;$B$1,'Control Sample Data'!I524&gt;0),'Control Sample Data'!I524,$B$1),"")</f>
        <v/>
      </c>
      <c r="V525" s="17" t="str">
        <f>IF(SUM('Control Sample Data'!J$3:J$98)&gt;10,IF(AND(ISNUMBER('Control Sample Data'!J524),'Control Sample Data'!J524&lt;$B$1,'Control Sample Data'!J524&gt;0),'Control Sample Data'!J524,$B$1),"")</f>
        <v/>
      </c>
      <c r="W525" s="17" t="str">
        <f>IF(SUM('Control Sample Data'!K$3:K$98)&gt;10,IF(AND(ISNUMBER('Control Sample Data'!K524),'Control Sample Data'!K524&lt;$B$1,'Control Sample Data'!K524&gt;0),'Control Sample Data'!K524,$B$1),"")</f>
        <v/>
      </c>
      <c r="X525" s="17" t="str">
        <f>IF(SUM('Control Sample Data'!L$3:L$98)&gt;10,IF(AND(ISNUMBER('Control Sample Data'!L524),'Control Sample Data'!L524&lt;$B$1,'Control Sample Data'!L524&gt;0),'Control Sample Data'!L524,$B$1),"")</f>
        <v/>
      </c>
      <c r="Y525" s="17" t="str">
        <f>IF(SUM('Control Sample Data'!M$3:M$98)&gt;10,IF(AND(ISNUMBER('Control Sample Data'!M524),'Control Sample Data'!M524&lt;$B$1,'Control Sample Data'!M524&gt;0),'Control Sample Data'!M524,$B$1),"")</f>
        <v/>
      </c>
      <c r="AT525" s="36" t="str">
        <f t="shared" si="367"/>
        <v/>
      </c>
      <c r="AU525" s="36" t="str">
        <f t="shared" si="368"/>
        <v/>
      </c>
      <c r="AV525" s="36" t="str">
        <f t="shared" si="369"/>
        <v/>
      </c>
      <c r="AW525" s="36" t="str">
        <f t="shared" si="370"/>
        <v/>
      </c>
      <c r="AX525" s="36" t="str">
        <f t="shared" si="371"/>
        <v/>
      </c>
      <c r="AY525" s="36" t="str">
        <f t="shared" si="372"/>
        <v/>
      </c>
      <c r="AZ525" s="36" t="str">
        <f t="shared" si="373"/>
        <v/>
      </c>
      <c r="BA525" s="36" t="str">
        <f t="shared" si="374"/>
        <v/>
      </c>
      <c r="BB525" s="36" t="str">
        <f t="shared" si="375"/>
        <v/>
      </c>
      <c r="BC525" s="36" t="str">
        <f t="shared" si="376"/>
        <v/>
      </c>
      <c r="BD525" s="36" t="str">
        <f t="shared" si="377"/>
        <v/>
      </c>
      <c r="BE525" s="36" t="str">
        <f t="shared" si="378"/>
        <v/>
      </c>
      <c r="BF525" s="36" t="str">
        <f t="shared" si="379"/>
        <v/>
      </c>
      <c r="BG525" s="36" t="str">
        <f t="shared" si="380"/>
        <v/>
      </c>
      <c r="BH525" s="36" t="str">
        <f t="shared" si="381"/>
        <v/>
      </c>
      <c r="BI525" s="36" t="str">
        <f t="shared" si="382"/>
        <v/>
      </c>
      <c r="BJ525" s="36" t="str">
        <f t="shared" si="383"/>
        <v/>
      </c>
      <c r="BK525" s="36" t="str">
        <f t="shared" si="384"/>
        <v/>
      </c>
      <c r="BL525" s="36" t="str">
        <f t="shared" si="385"/>
        <v/>
      </c>
      <c r="BM525" s="36" t="str">
        <f t="shared" si="386"/>
        <v/>
      </c>
      <c r="BN525" s="38" t="e">
        <f t="shared" si="345"/>
        <v>#DIV/0!</v>
      </c>
      <c r="BO525" s="38" t="e">
        <f t="shared" si="346"/>
        <v>#DIV/0!</v>
      </c>
      <c r="BP525" s="39" t="str">
        <f t="shared" si="347"/>
        <v/>
      </c>
      <c r="BQ525" s="39" t="str">
        <f t="shared" si="348"/>
        <v/>
      </c>
      <c r="BR525" s="39" t="str">
        <f t="shared" si="349"/>
        <v/>
      </c>
      <c r="BS525" s="39" t="str">
        <f t="shared" si="350"/>
        <v/>
      </c>
      <c r="BT525" s="39" t="str">
        <f t="shared" si="351"/>
        <v/>
      </c>
      <c r="BU525" s="39" t="str">
        <f t="shared" si="352"/>
        <v/>
      </c>
      <c r="BV525" s="39" t="str">
        <f t="shared" si="353"/>
        <v/>
      </c>
      <c r="BW525" s="39" t="str">
        <f t="shared" si="354"/>
        <v/>
      </c>
      <c r="BX525" s="39" t="str">
        <f t="shared" si="355"/>
        <v/>
      </c>
      <c r="BY525" s="39" t="str">
        <f t="shared" si="356"/>
        <v/>
      </c>
      <c r="BZ525" s="39" t="str">
        <f t="shared" si="357"/>
        <v/>
      </c>
      <c r="CA525" s="39" t="str">
        <f t="shared" si="358"/>
        <v/>
      </c>
      <c r="CB525" s="39" t="str">
        <f t="shared" si="359"/>
        <v/>
      </c>
      <c r="CC525" s="39" t="str">
        <f t="shared" si="360"/>
        <v/>
      </c>
      <c r="CD525" s="39" t="str">
        <f t="shared" si="361"/>
        <v/>
      </c>
      <c r="CE525" s="39" t="str">
        <f t="shared" si="362"/>
        <v/>
      </c>
      <c r="CF525" s="39" t="str">
        <f t="shared" si="363"/>
        <v/>
      </c>
      <c r="CG525" s="39" t="str">
        <f t="shared" si="364"/>
        <v/>
      </c>
      <c r="CH525" s="39" t="str">
        <f t="shared" si="365"/>
        <v/>
      </c>
      <c r="CI525" s="39" t="str">
        <f t="shared" si="366"/>
        <v/>
      </c>
    </row>
    <row r="526" spans="1:87">
      <c r="A526" s="18"/>
      <c r="B526" s="15" t="str">
        <f>'Gene Table'!E525</f>
        <v>mmu-miR-30e-3p</v>
      </c>
      <c r="C526" s="15" t="str">
        <f>'Gene Table'!B525</f>
        <v>F19</v>
      </c>
      <c r="D526" s="16" t="str">
        <f>IF(SUM('Test Sample Data'!D$3:D$98)&gt;10,IF(AND(ISNUMBER('Test Sample Data'!D525),'Test Sample Data'!D525&lt;$B$1,'Test Sample Data'!D525&gt;0),'Test Sample Data'!D525,$B$1),"")</f>
        <v/>
      </c>
      <c r="E526" s="17" t="str">
        <f>IF(SUM('Test Sample Data'!E$3:E$98)&gt;10,IF(AND(ISNUMBER('Test Sample Data'!E525),'Test Sample Data'!E525&lt;$B$1,'Test Sample Data'!E525&gt;0),'Test Sample Data'!E525,$B$1),"")</f>
        <v/>
      </c>
      <c r="F526" s="17" t="str">
        <f>IF(SUM('Test Sample Data'!F$3:F$98)&gt;10,IF(AND(ISNUMBER('Test Sample Data'!F525),'Test Sample Data'!F525&lt;$B$1,'Test Sample Data'!F525&gt;0),'Test Sample Data'!F525,$B$1),"")</f>
        <v/>
      </c>
      <c r="G526" s="17" t="str">
        <f>IF(SUM('Test Sample Data'!G$3:G$98)&gt;10,IF(AND(ISNUMBER('Test Sample Data'!G525),'Test Sample Data'!G525&lt;$B$1,'Test Sample Data'!G525&gt;0),'Test Sample Data'!G525,$B$1),"")</f>
        <v/>
      </c>
      <c r="H526" s="17" t="str">
        <f>IF(SUM('Test Sample Data'!H$3:H$98)&gt;10,IF(AND(ISNUMBER('Test Sample Data'!H525),'Test Sample Data'!H525&lt;$B$1,'Test Sample Data'!H525&gt;0),'Test Sample Data'!H525,$B$1),"")</f>
        <v/>
      </c>
      <c r="I526" s="17" t="str">
        <f>IF(SUM('Test Sample Data'!I$3:I$98)&gt;10,IF(AND(ISNUMBER('Test Sample Data'!I525),'Test Sample Data'!I525&lt;$B$1,'Test Sample Data'!I525&gt;0),'Test Sample Data'!I525,$B$1),"")</f>
        <v/>
      </c>
      <c r="J526" s="17" t="str">
        <f>IF(SUM('Test Sample Data'!J$3:J$98)&gt;10,IF(AND(ISNUMBER('Test Sample Data'!J525),'Test Sample Data'!J525&lt;$B$1,'Test Sample Data'!J525&gt;0),'Test Sample Data'!J525,$B$1),"")</f>
        <v/>
      </c>
      <c r="K526" s="17" t="str">
        <f>IF(SUM('Test Sample Data'!K$3:K$98)&gt;10,IF(AND(ISNUMBER('Test Sample Data'!K525),'Test Sample Data'!K525&lt;$B$1,'Test Sample Data'!K525&gt;0),'Test Sample Data'!K525,$B$1),"")</f>
        <v/>
      </c>
      <c r="L526" s="17" t="str">
        <f>IF(SUM('Test Sample Data'!L$3:L$98)&gt;10,IF(AND(ISNUMBER('Test Sample Data'!L525),'Test Sample Data'!L525&lt;$B$1,'Test Sample Data'!L525&gt;0),'Test Sample Data'!L525,$B$1),"")</f>
        <v/>
      </c>
      <c r="M526" s="17" t="str">
        <f>IF(SUM('Test Sample Data'!M$3:M$98)&gt;10,IF(AND(ISNUMBER('Test Sample Data'!M525),'Test Sample Data'!M525&lt;$B$1,'Test Sample Data'!M525&gt;0),'Test Sample Data'!M525,$B$1),"")</f>
        <v/>
      </c>
      <c r="N526" s="17" t="str">
        <f>'Gene Table'!E525</f>
        <v>mmu-miR-30e-3p</v>
      </c>
      <c r="O526" s="17" t="str">
        <f>'Gene Table'!B525</f>
        <v>F19</v>
      </c>
      <c r="P526" s="17" t="str">
        <f>IF(SUM('Control Sample Data'!D$3:D$98)&gt;10,IF(AND(ISNUMBER('Control Sample Data'!D525),'Control Sample Data'!D525&lt;$B$1,'Control Sample Data'!D525&gt;0),'Control Sample Data'!D525,$B$1),"")</f>
        <v/>
      </c>
      <c r="Q526" s="17" t="str">
        <f>IF(SUM('Control Sample Data'!E$3:E$98)&gt;10,IF(AND(ISNUMBER('Control Sample Data'!E525),'Control Sample Data'!E525&lt;$B$1,'Control Sample Data'!E525&gt;0),'Control Sample Data'!E525,$B$1),"")</f>
        <v/>
      </c>
      <c r="R526" s="17" t="str">
        <f>IF(SUM('Control Sample Data'!F$3:F$98)&gt;10,IF(AND(ISNUMBER('Control Sample Data'!F525),'Control Sample Data'!F525&lt;$B$1,'Control Sample Data'!F525&gt;0),'Control Sample Data'!F525,$B$1),"")</f>
        <v/>
      </c>
      <c r="S526" s="17" t="str">
        <f>IF(SUM('Control Sample Data'!G$3:G$98)&gt;10,IF(AND(ISNUMBER('Control Sample Data'!G525),'Control Sample Data'!G525&lt;$B$1,'Control Sample Data'!G525&gt;0),'Control Sample Data'!G525,$B$1),"")</f>
        <v/>
      </c>
      <c r="T526" s="17" t="str">
        <f>IF(SUM('Control Sample Data'!H$3:H$98)&gt;10,IF(AND(ISNUMBER('Control Sample Data'!H525),'Control Sample Data'!H525&lt;$B$1,'Control Sample Data'!H525&gt;0),'Control Sample Data'!H525,$B$1),"")</f>
        <v/>
      </c>
      <c r="U526" s="17" t="str">
        <f>IF(SUM('Control Sample Data'!I$3:I$98)&gt;10,IF(AND(ISNUMBER('Control Sample Data'!I525),'Control Sample Data'!I525&lt;$B$1,'Control Sample Data'!I525&gt;0),'Control Sample Data'!I525,$B$1),"")</f>
        <v/>
      </c>
      <c r="V526" s="17" t="str">
        <f>IF(SUM('Control Sample Data'!J$3:J$98)&gt;10,IF(AND(ISNUMBER('Control Sample Data'!J525),'Control Sample Data'!J525&lt;$B$1,'Control Sample Data'!J525&gt;0),'Control Sample Data'!J525,$B$1),"")</f>
        <v/>
      </c>
      <c r="W526" s="17" t="str">
        <f>IF(SUM('Control Sample Data'!K$3:K$98)&gt;10,IF(AND(ISNUMBER('Control Sample Data'!K525),'Control Sample Data'!K525&lt;$B$1,'Control Sample Data'!K525&gt;0),'Control Sample Data'!K525,$B$1),"")</f>
        <v/>
      </c>
      <c r="X526" s="17" t="str">
        <f>IF(SUM('Control Sample Data'!L$3:L$98)&gt;10,IF(AND(ISNUMBER('Control Sample Data'!L525),'Control Sample Data'!L525&lt;$B$1,'Control Sample Data'!L525&gt;0),'Control Sample Data'!L525,$B$1),"")</f>
        <v/>
      </c>
      <c r="Y526" s="17" t="str">
        <f>IF(SUM('Control Sample Data'!M$3:M$98)&gt;10,IF(AND(ISNUMBER('Control Sample Data'!M525),'Control Sample Data'!M525&lt;$B$1,'Control Sample Data'!M525&gt;0),'Control Sample Data'!M525,$B$1),"")</f>
        <v/>
      </c>
      <c r="AT526" s="36" t="str">
        <f t="shared" si="367"/>
        <v/>
      </c>
      <c r="AU526" s="36" t="str">
        <f t="shared" si="368"/>
        <v/>
      </c>
      <c r="AV526" s="36" t="str">
        <f t="shared" si="369"/>
        <v/>
      </c>
      <c r="AW526" s="36" t="str">
        <f t="shared" si="370"/>
        <v/>
      </c>
      <c r="AX526" s="36" t="str">
        <f t="shared" si="371"/>
        <v/>
      </c>
      <c r="AY526" s="36" t="str">
        <f t="shared" si="372"/>
        <v/>
      </c>
      <c r="AZ526" s="36" t="str">
        <f t="shared" si="373"/>
        <v/>
      </c>
      <c r="BA526" s="36" t="str">
        <f t="shared" si="374"/>
        <v/>
      </c>
      <c r="BB526" s="36" t="str">
        <f t="shared" si="375"/>
        <v/>
      </c>
      <c r="BC526" s="36" t="str">
        <f t="shared" si="376"/>
        <v/>
      </c>
      <c r="BD526" s="36" t="str">
        <f t="shared" si="377"/>
        <v/>
      </c>
      <c r="BE526" s="36" t="str">
        <f t="shared" si="378"/>
        <v/>
      </c>
      <c r="BF526" s="36" t="str">
        <f t="shared" si="379"/>
        <v/>
      </c>
      <c r="BG526" s="36" t="str">
        <f t="shared" si="380"/>
        <v/>
      </c>
      <c r="BH526" s="36" t="str">
        <f t="shared" si="381"/>
        <v/>
      </c>
      <c r="BI526" s="36" t="str">
        <f t="shared" si="382"/>
        <v/>
      </c>
      <c r="BJ526" s="36" t="str">
        <f t="shared" si="383"/>
        <v/>
      </c>
      <c r="BK526" s="36" t="str">
        <f t="shared" si="384"/>
        <v/>
      </c>
      <c r="BL526" s="36" t="str">
        <f t="shared" si="385"/>
        <v/>
      </c>
      <c r="BM526" s="36" t="str">
        <f t="shared" si="386"/>
        <v/>
      </c>
      <c r="BN526" s="38" t="e">
        <f t="shared" si="345"/>
        <v>#DIV/0!</v>
      </c>
      <c r="BO526" s="38" t="e">
        <f t="shared" si="346"/>
        <v>#DIV/0!</v>
      </c>
      <c r="BP526" s="39" t="str">
        <f t="shared" si="347"/>
        <v/>
      </c>
      <c r="BQ526" s="39" t="str">
        <f t="shared" si="348"/>
        <v/>
      </c>
      <c r="BR526" s="39" t="str">
        <f t="shared" si="349"/>
        <v/>
      </c>
      <c r="BS526" s="39" t="str">
        <f t="shared" si="350"/>
        <v/>
      </c>
      <c r="BT526" s="39" t="str">
        <f t="shared" si="351"/>
        <v/>
      </c>
      <c r="BU526" s="39" t="str">
        <f t="shared" si="352"/>
        <v/>
      </c>
      <c r="BV526" s="39" t="str">
        <f t="shared" si="353"/>
        <v/>
      </c>
      <c r="BW526" s="39" t="str">
        <f t="shared" si="354"/>
        <v/>
      </c>
      <c r="BX526" s="39" t="str">
        <f t="shared" si="355"/>
        <v/>
      </c>
      <c r="BY526" s="39" t="str">
        <f t="shared" si="356"/>
        <v/>
      </c>
      <c r="BZ526" s="39" t="str">
        <f t="shared" si="357"/>
        <v/>
      </c>
      <c r="CA526" s="39" t="str">
        <f t="shared" si="358"/>
        <v/>
      </c>
      <c r="CB526" s="39" t="str">
        <f t="shared" si="359"/>
        <v/>
      </c>
      <c r="CC526" s="39" t="str">
        <f t="shared" si="360"/>
        <v/>
      </c>
      <c r="CD526" s="39" t="str">
        <f t="shared" si="361"/>
        <v/>
      </c>
      <c r="CE526" s="39" t="str">
        <f t="shared" si="362"/>
        <v/>
      </c>
      <c r="CF526" s="39" t="str">
        <f t="shared" si="363"/>
        <v/>
      </c>
      <c r="CG526" s="39" t="str">
        <f t="shared" si="364"/>
        <v/>
      </c>
      <c r="CH526" s="39" t="str">
        <f t="shared" si="365"/>
        <v/>
      </c>
      <c r="CI526" s="39" t="str">
        <f t="shared" si="366"/>
        <v/>
      </c>
    </row>
    <row r="527" spans="1:87">
      <c r="A527" s="18"/>
      <c r="B527" s="15" t="str">
        <f>'Gene Table'!E526</f>
        <v>mmu-miR-1843-3p</v>
      </c>
      <c r="C527" s="15" t="str">
        <f>'Gene Table'!B526</f>
        <v>F20</v>
      </c>
      <c r="D527" s="16" t="str">
        <f>IF(SUM('Test Sample Data'!D$3:D$98)&gt;10,IF(AND(ISNUMBER('Test Sample Data'!D526),'Test Sample Data'!D526&lt;$B$1,'Test Sample Data'!D526&gt;0),'Test Sample Data'!D526,$B$1),"")</f>
        <v/>
      </c>
      <c r="E527" s="17" t="str">
        <f>IF(SUM('Test Sample Data'!E$3:E$98)&gt;10,IF(AND(ISNUMBER('Test Sample Data'!E526),'Test Sample Data'!E526&lt;$B$1,'Test Sample Data'!E526&gt;0),'Test Sample Data'!E526,$B$1),"")</f>
        <v/>
      </c>
      <c r="F527" s="17" t="str">
        <f>IF(SUM('Test Sample Data'!F$3:F$98)&gt;10,IF(AND(ISNUMBER('Test Sample Data'!F526),'Test Sample Data'!F526&lt;$B$1,'Test Sample Data'!F526&gt;0),'Test Sample Data'!F526,$B$1),"")</f>
        <v/>
      </c>
      <c r="G527" s="17" t="str">
        <f>IF(SUM('Test Sample Data'!G$3:G$98)&gt;10,IF(AND(ISNUMBER('Test Sample Data'!G526),'Test Sample Data'!G526&lt;$B$1,'Test Sample Data'!G526&gt;0),'Test Sample Data'!G526,$B$1),"")</f>
        <v/>
      </c>
      <c r="H527" s="17" t="str">
        <f>IF(SUM('Test Sample Data'!H$3:H$98)&gt;10,IF(AND(ISNUMBER('Test Sample Data'!H526),'Test Sample Data'!H526&lt;$B$1,'Test Sample Data'!H526&gt;0),'Test Sample Data'!H526,$B$1),"")</f>
        <v/>
      </c>
      <c r="I527" s="17" t="str">
        <f>IF(SUM('Test Sample Data'!I$3:I$98)&gt;10,IF(AND(ISNUMBER('Test Sample Data'!I526),'Test Sample Data'!I526&lt;$B$1,'Test Sample Data'!I526&gt;0),'Test Sample Data'!I526,$B$1),"")</f>
        <v/>
      </c>
      <c r="J527" s="17" t="str">
        <f>IF(SUM('Test Sample Data'!J$3:J$98)&gt;10,IF(AND(ISNUMBER('Test Sample Data'!J526),'Test Sample Data'!J526&lt;$B$1,'Test Sample Data'!J526&gt;0),'Test Sample Data'!J526,$B$1),"")</f>
        <v/>
      </c>
      <c r="K527" s="17" t="str">
        <f>IF(SUM('Test Sample Data'!K$3:K$98)&gt;10,IF(AND(ISNUMBER('Test Sample Data'!K526),'Test Sample Data'!K526&lt;$B$1,'Test Sample Data'!K526&gt;0),'Test Sample Data'!K526,$B$1),"")</f>
        <v/>
      </c>
      <c r="L527" s="17" t="str">
        <f>IF(SUM('Test Sample Data'!L$3:L$98)&gt;10,IF(AND(ISNUMBER('Test Sample Data'!L526),'Test Sample Data'!L526&lt;$B$1,'Test Sample Data'!L526&gt;0),'Test Sample Data'!L526,$B$1),"")</f>
        <v/>
      </c>
      <c r="M527" s="17" t="str">
        <f>IF(SUM('Test Sample Data'!M$3:M$98)&gt;10,IF(AND(ISNUMBER('Test Sample Data'!M526),'Test Sample Data'!M526&lt;$B$1,'Test Sample Data'!M526&gt;0),'Test Sample Data'!M526,$B$1),"")</f>
        <v/>
      </c>
      <c r="N527" s="17" t="str">
        <f>'Gene Table'!E526</f>
        <v>mmu-miR-1843-3p</v>
      </c>
      <c r="O527" s="17" t="str">
        <f>'Gene Table'!B526</f>
        <v>F20</v>
      </c>
      <c r="P527" s="17" t="str">
        <f>IF(SUM('Control Sample Data'!D$3:D$98)&gt;10,IF(AND(ISNUMBER('Control Sample Data'!D526),'Control Sample Data'!D526&lt;$B$1,'Control Sample Data'!D526&gt;0),'Control Sample Data'!D526,$B$1),"")</f>
        <v/>
      </c>
      <c r="Q527" s="17" t="str">
        <f>IF(SUM('Control Sample Data'!E$3:E$98)&gt;10,IF(AND(ISNUMBER('Control Sample Data'!E526),'Control Sample Data'!E526&lt;$B$1,'Control Sample Data'!E526&gt;0),'Control Sample Data'!E526,$B$1),"")</f>
        <v/>
      </c>
      <c r="R527" s="17" t="str">
        <f>IF(SUM('Control Sample Data'!F$3:F$98)&gt;10,IF(AND(ISNUMBER('Control Sample Data'!F526),'Control Sample Data'!F526&lt;$B$1,'Control Sample Data'!F526&gt;0),'Control Sample Data'!F526,$B$1),"")</f>
        <v/>
      </c>
      <c r="S527" s="17" t="str">
        <f>IF(SUM('Control Sample Data'!G$3:G$98)&gt;10,IF(AND(ISNUMBER('Control Sample Data'!G526),'Control Sample Data'!G526&lt;$B$1,'Control Sample Data'!G526&gt;0),'Control Sample Data'!G526,$B$1),"")</f>
        <v/>
      </c>
      <c r="T527" s="17" t="str">
        <f>IF(SUM('Control Sample Data'!H$3:H$98)&gt;10,IF(AND(ISNUMBER('Control Sample Data'!H526),'Control Sample Data'!H526&lt;$B$1,'Control Sample Data'!H526&gt;0),'Control Sample Data'!H526,$B$1),"")</f>
        <v/>
      </c>
      <c r="U527" s="17" t="str">
        <f>IF(SUM('Control Sample Data'!I$3:I$98)&gt;10,IF(AND(ISNUMBER('Control Sample Data'!I526),'Control Sample Data'!I526&lt;$B$1,'Control Sample Data'!I526&gt;0),'Control Sample Data'!I526,$B$1),"")</f>
        <v/>
      </c>
      <c r="V527" s="17" t="str">
        <f>IF(SUM('Control Sample Data'!J$3:J$98)&gt;10,IF(AND(ISNUMBER('Control Sample Data'!J526),'Control Sample Data'!J526&lt;$B$1,'Control Sample Data'!J526&gt;0),'Control Sample Data'!J526,$B$1),"")</f>
        <v/>
      </c>
      <c r="W527" s="17" t="str">
        <f>IF(SUM('Control Sample Data'!K$3:K$98)&gt;10,IF(AND(ISNUMBER('Control Sample Data'!K526),'Control Sample Data'!K526&lt;$B$1,'Control Sample Data'!K526&gt;0),'Control Sample Data'!K526,$B$1),"")</f>
        <v/>
      </c>
      <c r="X527" s="17" t="str">
        <f>IF(SUM('Control Sample Data'!L$3:L$98)&gt;10,IF(AND(ISNUMBER('Control Sample Data'!L526),'Control Sample Data'!L526&lt;$B$1,'Control Sample Data'!L526&gt;0),'Control Sample Data'!L526,$B$1),"")</f>
        <v/>
      </c>
      <c r="Y527" s="17" t="str">
        <f>IF(SUM('Control Sample Data'!M$3:M$98)&gt;10,IF(AND(ISNUMBER('Control Sample Data'!M526),'Control Sample Data'!M526&lt;$B$1,'Control Sample Data'!M526&gt;0),'Control Sample Data'!M526,$B$1),"")</f>
        <v/>
      </c>
      <c r="AT527" s="36" t="str">
        <f t="shared" si="367"/>
        <v/>
      </c>
      <c r="AU527" s="36" t="str">
        <f t="shared" si="368"/>
        <v/>
      </c>
      <c r="AV527" s="36" t="str">
        <f t="shared" si="369"/>
        <v/>
      </c>
      <c r="AW527" s="36" t="str">
        <f t="shared" si="370"/>
        <v/>
      </c>
      <c r="AX527" s="36" t="str">
        <f t="shared" si="371"/>
        <v/>
      </c>
      <c r="AY527" s="36" t="str">
        <f t="shared" si="372"/>
        <v/>
      </c>
      <c r="AZ527" s="36" t="str">
        <f t="shared" si="373"/>
        <v/>
      </c>
      <c r="BA527" s="36" t="str">
        <f t="shared" si="374"/>
        <v/>
      </c>
      <c r="BB527" s="36" t="str">
        <f t="shared" si="375"/>
        <v/>
      </c>
      <c r="BC527" s="36" t="str">
        <f t="shared" si="376"/>
        <v/>
      </c>
      <c r="BD527" s="36" t="str">
        <f t="shared" si="377"/>
        <v/>
      </c>
      <c r="BE527" s="36" t="str">
        <f t="shared" si="378"/>
        <v/>
      </c>
      <c r="BF527" s="36" t="str">
        <f t="shared" si="379"/>
        <v/>
      </c>
      <c r="BG527" s="36" t="str">
        <f t="shared" si="380"/>
        <v/>
      </c>
      <c r="BH527" s="36" t="str">
        <f t="shared" si="381"/>
        <v/>
      </c>
      <c r="BI527" s="36" t="str">
        <f t="shared" si="382"/>
        <v/>
      </c>
      <c r="BJ527" s="36" t="str">
        <f t="shared" si="383"/>
        <v/>
      </c>
      <c r="BK527" s="36" t="str">
        <f t="shared" si="384"/>
        <v/>
      </c>
      <c r="BL527" s="36" t="str">
        <f t="shared" si="385"/>
        <v/>
      </c>
      <c r="BM527" s="36" t="str">
        <f t="shared" si="386"/>
        <v/>
      </c>
      <c r="BN527" s="38" t="e">
        <f t="shared" si="345"/>
        <v>#DIV/0!</v>
      </c>
      <c r="BO527" s="38" t="e">
        <f t="shared" si="346"/>
        <v>#DIV/0!</v>
      </c>
      <c r="BP527" s="39" t="str">
        <f t="shared" si="347"/>
        <v/>
      </c>
      <c r="BQ527" s="39" t="str">
        <f t="shared" si="348"/>
        <v/>
      </c>
      <c r="BR527" s="39" t="str">
        <f t="shared" si="349"/>
        <v/>
      </c>
      <c r="BS527" s="39" t="str">
        <f t="shared" si="350"/>
        <v/>
      </c>
      <c r="BT527" s="39" t="str">
        <f t="shared" si="351"/>
        <v/>
      </c>
      <c r="BU527" s="39" t="str">
        <f t="shared" si="352"/>
        <v/>
      </c>
      <c r="BV527" s="39" t="str">
        <f t="shared" si="353"/>
        <v/>
      </c>
      <c r="BW527" s="39" t="str">
        <f t="shared" si="354"/>
        <v/>
      </c>
      <c r="BX527" s="39" t="str">
        <f t="shared" si="355"/>
        <v/>
      </c>
      <c r="BY527" s="39" t="str">
        <f t="shared" si="356"/>
        <v/>
      </c>
      <c r="BZ527" s="39" t="str">
        <f t="shared" si="357"/>
        <v/>
      </c>
      <c r="CA527" s="39" t="str">
        <f t="shared" si="358"/>
        <v/>
      </c>
      <c r="CB527" s="39" t="str">
        <f t="shared" si="359"/>
        <v/>
      </c>
      <c r="CC527" s="39" t="str">
        <f t="shared" si="360"/>
        <v/>
      </c>
      <c r="CD527" s="39" t="str">
        <f t="shared" si="361"/>
        <v/>
      </c>
      <c r="CE527" s="39" t="str">
        <f t="shared" si="362"/>
        <v/>
      </c>
      <c r="CF527" s="39" t="str">
        <f t="shared" si="363"/>
        <v/>
      </c>
      <c r="CG527" s="39" t="str">
        <f t="shared" si="364"/>
        <v/>
      </c>
      <c r="CH527" s="39" t="str">
        <f t="shared" si="365"/>
        <v/>
      </c>
      <c r="CI527" s="39" t="str">
        <f t="shared" si="366"/>
        <v/>
      </c>
    </row>
    <row r="528" spans="1:87">
      <c r="A528" s="18"/>
      <c r="B528" s="15" t="str">
        <f>'Gene Table'!E527</f>
        <v>mmu-miR-33-3p</v>
      </c>
      <c r="C528" s="15" t="str">
        <f>'Gene Table'!B527</f>
        <v>F21</v>
      </c>
      <c r="D528" s="16" t="str">
        <f>IF(SUM('Test Sample Data'!D$3:D$98)&gt;10,IF(AND(ISNUMBER('Test Sample Data'!D527),'Test Sample Data'!D527&lt;$B$1,'Test Sample Data'!D527&gt;0),'Test Sample Data'!D527,$B$1),"")</f>
        <v/>
      </c>
      <c r="E528" s="17" t="str">
        <f>IF(SUM('Test Sample Data'!E$3:E$98)&gt;10,IF(AND(ISNUMBER('Test Sample Data'!E527),'Test Sample Data'!E527&lt;$B$1,'Test Sample Data'!E527&gt;0),'Test Sample Data'!E527,$B$1),"")</f>
        <v/>
      </c>
      <c r="F528" s="17" t="str">
        <f>IF(SUM('Test Sample Data'!F$3:F$98)&gt;10,IF(AND(ISNUMBER('Test Sample Data'!F527),'Test Sample Data'!F527&lt;$B$1,'Test Sample Data'!F527&gt;0),'Test Sample Data'!F527,$B$1),"")</f>
        <v/>
      </c>
      <c r="G528" s="17" t="str">
        <f>IF(SUM('Test Sample Data'!G$3:G$98)&gt;10,IF(AND(ISNUMBER('Test Sample Data'!G527),'Test Sample Data'!G527&lt;$B$1,'Test Sample Data'!G527&gt;0),'Test Sample Data'!G527,$B$1),"")</f>
        <v/>
      </c>
      <c r="H528" s="17" t="str">
        <f>IF(SUM('Test Sample Data'!H$3:H$98)&gt;10,IF(AND(ISNUMBER('Test Sample Data'!H527),'Test Sample Data'!H527&lt;$B$1,'Test Sample Data'!H527&gt;0),'Test Sample Data'!H527,$B$1),"")</f>
        <v/>
      </c>
      <c r="I528" s="17" t="str">
        <f>IF(SUM('Test Sample Data'!I$3:I$98)&gt;10,IF(AND(ISNUMBER('Test Sample Data'!I527),'Test Sample Data'!I527&lt;$B$1,'Test Sample Data'!I527&gt;0),'Test Sample Data'!I527,$B$1),"")</f>
        <v/>
      </c>
      <c r="J528" s="17" t="str">
        <f>IF(SUM('Test Sample Data'!J$3:J$98)&gt;10,IF(AND(ISNUMBER('Test Sample Data'!J527),'Test Sample Data'!J527&lt;$B$1,'Test Sample Data'!J527&gt;0),'Test Sample Data'!J527,$B$1),"")</f>
        <v/>
      </c>
      <c r="K528" s="17" t="str">
        <f>IF(SUM('Test Sample Data'!K$3:K$98)&gt;10,IF(AND(ISNUMBER('Test Sample Data'!K527),'Test Sample Data'!K527&lt;$B$1,'Test Sample Data'!K527&gt;0),'Test Sample Data'!K527,$B$1),"")</f>
        <v/>
      </c>
      <c r="L528" s="17" t="str">
        <f>IF(SUM('Test Sample Data'!L$3:L$98)&gt;10,IF(AND(ISNUMBER('Test Sample Data'!L527),'Test Sample Data'!L527&lt;$B$1,'Test Sample Data'!L527&gt;0),'Test Sample Data'!L527,$B$1),"")</f>
        <v/>
      </c>
      <c r="M528" s="17" t="str">
        <f>IF(SUM('Test Sample Data'!M$3:M$98)&gt;10,IF(AND(ISNUMBER('Test Sample Data'!M527),'Test Sample Data'!M527&lt;$B$1,'Test Sample Data'!M527&gt;0),'Test Sample Data'!M527,$B$1),"")</f>
        <v/>
      </c>
      <c r="N528" s="17" t="str">
        <f>'Gene Table'!E527</f>
        <v>mmu-miR-33-3p</v>
      </c>
      <c r="O528" s="17" t="str">
        <f>'Gene Table'!B527</f>
        <v>F21</v>
      </c>
      <c r="P528" s="17" t="str">
        <f>IF(SUM('Control Sample Data'!D$3:D$98)&gt;10,IF(AND(ISNUMBER('Control Sample Data'!D527),'Control Sample Data'!D527&lt;$B$1,'Control Sample Data'!D527&gt;0),'Control Sample Data'!D527,$B$1),"")</f>
        <v/>
      </c>
      <c r="Q528" s="17" t="str">
        <f>IF(SUM('Control Sample Data'!E$3:E$98)&gt;10,IF(AND(ISNUMBER('Control Sample Data'!E527),'Control Sample Data'!E527&lt;$B$1,'Control Sample Data'!E527&gt;0),'Control Sample Data'!E527,$B$1),"")</f>
        <v/>
      </c>
      <c r="R528" s="17" t="str">
        <f>IF(SUM('Control Sample Data'!F$3:F$98)&gt;10,IF(AND(ISNUMBER('Control Sample Data'!F527),'Control Sample Data'!F527&lt;$B$1,'Control Sample Data'!F527&gt;0),'Control Sample Data'!F527,$B$1),"")</f>
        <v/>
      </c>
      <c r="S528" s="17" t="str">
        <f>IF(SUM('Control Sample Data'!G$3:G$98)&gt;10,IF(AND(ISNUMBER('Control Sample Data'!G527),'Control Sample Data'!G527&lt;$B$1,'Control Sample Data'!G527&gt;0),'Control Sample Data'!G527,$B$1),"")</f>
        <v/>
      </c>
      <c r="T528" s="17" t="str">
        <f>IF(SUM('Control Sample Data'!H$3:H$98)&gt;10,IF(AND(ISNUMBER('Control Sample Data'!H527),'Control Sample Data'!H527&lt;$B$1,'Control Sample Data'!H527&gt;0),'Control Sample Data'!H527,$B$1),"")</f>
        <v/>
      </c>
      <c r="U528" s="17" t="str">
        <f>IF(SUM('Control Sample Data'!I$3:I$98)&gt;10,IF(AND(ISNUMBER('Control Sample Data'!I527),'Control Sample Data'!I527&lt;$B$1,'Control Sample Data'!I527&gt;0),'Control Sample Data'!I527,$B$1),"")</f>
        <v/>
      </c>
      <c r="V528" s="17" t="str">
        <f>IF(SUM('Control Sample Data'!J$3:J$98)&gt;10,IF(AND(ISNUMBER('Control Sample Data'!J527),'Control Sample Data'!J527&lt;$B$1,'Control Sample Data'!J527&gt;0),'Control Sample Data'!J527,$B$1),"")</f>
        <v/>
      </c>
      <c r="W528" s="17" t="str">
        <f>IF(SUM('Control Sample Data'!K$3:K$98)&gt;10,IF(AND(ISNUMBER('Control Sample Data'!K527),'Control Sample Data'!K527&lt;$B$1,'Control Sample Data'!K527&gt;0),'Control Sample Data'!K527,$B$1),"")</f>
        <v/>
      </c>
      <c r="X528" s="17" t="str">
        <f>IF(SUM('Control Sample Data'!L$3:L$98)&gt;10,IF(AND(ISNUMBER('Control Sample Data'!L527),'Control Sample Data'!L527&lt;$B$1,'Control Sample Data'!L527&gt;0),'Control Sample Data'!L527,$B$1),"")</f>
        <v/>
      </c>
      <c r="Y528" s="17" t="str">
        <f>IF(SUM('Control Sample Data'!M$3:M$98)&gt;10,IF(AND(ISNUMBER('Control Sample Data'!M527),'Control Sample Data'!M527&lt;$B$1,'Control Sample Data'!M527&gt;0),'Control Sample Data'!M527,$B$1),"")</f>
        <v/>
      </c>
      <c r="AT528" s="36" t="str">
        <f t="shared" si="367"/>
        <v/>
      </c>
      <c r="AU528" s="36" t="str">
        <f t="shared" si="368"/>
        <v/>
      </c>
      <c r="AV528" s="36" t="str">
        <f t="shared" si="369"/>
        <v/>
      </c>
      <c r="AW528" s="36" t="str">
        <f t="shared" si="370"/>
        <v/>
      </c>
      <c r="AX528" s="36" t="str">
        <f t="shared" si="371"/>
        <v/>
      </c>
      <c r="AY528" s="36" t="str">
        <f t="shared" si="372"/>
        <v/>
      </c>
      <c r="AZ528" s="36" t="str">
        <f t="shared" si="373"/>
        <v/>
      </c>
      <c r="BA528" s="36" t="str">
        <f t="shared" si="374"/>
        <v/>
      </c>
      <c r="BB528" s="36" t="str">
        <f t="shared" si="375"/>
        <v/>
      </c>
      <c r="BC528" s="36" t="str">
        <f t="shared" si="376"/>
        <v/>
      </c>
      <c r="BD528" s="36" t="str">
        <f t="shared" si="377"/>
        <v/>
      </c>
      <c r="BE528" s="36" t="str">
        <f t="shared" si="378"/>
        <v/>
      </c>
      <c r="BF528" s="36" t="str">
        <f t="shared" si="379"/>
        <v/>
      </c>
      <c r="BG528" s="36" t="str">
        <f t="shared" si="380"/>
        <v/>
      </c>
      <c r="BH528" s="36" t="str">
        <f t="shared" si="381"/>
        <v/>
      </c>
      <c r="BI528" s="36" t="str">
        <f t="shared" si="382"/>
        <v/>
      </c>
      <c r="BJ528" s="36" t="str">
        <f t="shared" si="383"/>
        <v/>
      </c>
      <c r="BK528" s="36" t="str">
        <f t="shared" si="384"/>
        <v/>
      </c>
      <c r="BL528" s="36" t="str">
        <f t="shared" si="385"/>
        <v/>
      </c>
      <c r="BM528" s="36" t="str">
        <f t="shared" si="386"/>
        <v/>
      </c>
      <c r="BN528" s="38" t="e">
        <f t="shared" si="345"/>
        <v>#DIV/0!</v>
      </c>
      <c r="BO528" s="38" t="e">
        <f t="shared" si="346"/>
        <v>#DIV/0!</v>
      </c>
      <c r="BP528" s="39" t="str">
        <f t="shared" si="347"/>
        <v/>
      </c>
      <c r="BQ528" s="39" t="str">
        <f t="shared" si="348"/>
        <v/>
      </c>
      <c r="BR528" s="39" t="str">
        <f t="shared" si="349"/>
        <v/>
      </c>
      <c r="BS528" s="39" t="str">
        <f t="shared" si="350"/>
        <v/>
      </c>
      <c r="BT528" s="39" t="str">
        <f t="shared" si="351"/>
        <v/>
      </c>
      <c r="BU528" s="39" t="str">
        <f t="shared" si="352"/>
        <v/>
      </c>
      <c r="BV528" s="39" t="str">
        <f t="shared" si="353"/>
        <v/>
      </c>
      <c r="BW528" s="39" t="str">
        <f t="shared" si="354"/>
        <v/>
      </c>
      <c r="BX528" s="39" t="str">
        <f t="shared" si="355"/>
        <v/>
      </c>
      <c r="BY528" s="39" t="str">
        <f t="shared" si="356"/>
        <v/>
      </c>
      <c r="BZ528" s="39" t="str">
        <f t="shared" si="357"/>
        <v/>
      </c>
      <c r="CA528" s="39" t="str">
        <f t="shared" si="358"/>
        <v/>
      </c>
      <c r="CB528" s="39" t="str">
        <f t="shared" si="359"/>
        <v/>
      </c>
      <c r="CC528" s="39" t="str">
        <f t="shared" si="360"/>
        <v/>
      </c>
      <c r="CD528" s="39" t="str">
        <f t="shared" si="361"/>
        <v/>
      </c>
      <c r="CE528" s="39" t="str">
        <f t="shared" si="362"/>
        <v/>
      </c>
      <c r="CF528" s="39" t="str">
        <f t="shared" si="363"/>
        <v/>
      </c>
      <c r="CG528" s="39" t="str">
        <f t="shared" si="364"/>
        <v/>
      </c>
      <c r="CH528" s="39" t="str">
        <f t="shared" si="365"/>
        <v/>
      </c>
      <c r="CI528" s="39" t="str">
        <f t="shared" si="366"/>
        <v/>
      </c>
    </row>
    <row r="529" spans="1:87">
      <c r="A529" s="18"/>
      <c r="B529" s="15" t="str">
        <f>'Gene Table'!E528</f>
        <v>mmu-miR-344d-3-5p</v>
      </c>
      <c r="C529" s="15" t="str">
        <f>'Gene Table'!B528</f>
        <v>F22</v>
      </c>
      <c r="D529" s="16" t="str">
        <f>IF(SUM('Test Sample Data'!D$3:D$98)&gt;10,IF(AND(ISNUMBER('Test Sample Data'!D528),'Test Sample Data'!D528&lt;$B$1,'Test Sample Data'!D528&gt;0),'Test Sample Data'!D528,$B$1),"")</f>
        <v/>
      </c>
      <c r="E529" s="17" t="str">
        <f>IF(SUM('Test Sample Data'!E$3:E$98)&gt;10,IF(AND(ISNUMBER('Test Sample Data'!E528),'Test Sample Data'!E528&lt;$B$1,'Test Sample Data'!E528&gt;0),'Test Sample Data'!E528,$B$1),"")</f>
        <v/>
      </c>
      <c r="F529" s="17" t="str">
        <f>IF(SUM('Test Sample Data'!F$3:F$98)&gt;10,IF(AND(ISNUMBER('Test Sample Data'!F528),'Test Sample Data'!F528&lt;$B$1,'Test Sample Data'!F528&gt;0),'Test Sample Data'!F528,$B$1),"")</f>
        <v/>
      </c>
      <c r="G529" s="17" t="str">
        <f>IF(SUM('Test Sample Data'!G$3:G$98)&gt;10,IF(AND(ISNUMBER('Test Sample Data'!G528),'Test Sample Data'!G528&lt;$B$1,'Test Sample Data'!G528&gt;0),'Test Sample Data'!G528,$B$1),"")</f>
        <v/>
      </c>
      <c r="H529" s="17" t="str">
        <f>IF(SUM('Test Sample Data'!H$3:H$98)&gt;10,IF(AND(ISNUMBER('Test Sample Data'!H528),'Test Sample Data'!H528&lt;$B$1,'Test Sample Data'!H528&gt;0),'Test Sample Data'!H528,$B$1),"")</f>
        <v/>
      </c>
      <c r="I529" s="17" t="str">
        <f>IF(SUM('Test Sample Data'!I$3:I$98)&gt;10,IF(AND(ISNUMBER('Test Sample Data'!I528),'Test Sample Data'!I528&lt;$B$1,'Test Sample Data'!I528&gt;0),'Test Sample Data'!I528,$B$1),"")</f>
        <v/>
      </c>
      <c r="J529" s="17" t="str">
        <f>IF(SUM('Test Sample Data'!J$3:J$98)&gt;10,IF(AND(ISNUMBER('Test Sample Data'!J528),'Test Sample Data'!J528&lt;$B$1,'Test Sample Data'!J528&gt;0),'Test Sample Data'!J528,$B$1),"")</f>
        <v/>
      </c>
      <c r="K529" s="17" t="str">
        <f>IF(SUM('Test Sample Data'!K$3:K$98)&gt;10,IF(AND(ISNUMBER('Test Sample Data'!K528),'Test Sample Data'!K528&lt;$B$1,'Test Sample Data'!K528&gt;0),'Test Sample Data'!K528,$B$1),"")</f>
        <v/>
      </c>
      <c r="L529" s="17" t="str">
        <f>IF(SUM('Test Sample Data'!L$3:L$98)&gt;10,IF(AND(ISNUMBER('Test Sample Data'!L528),'Test Sample Data'!L528&lt;$B$1,'Test Sample Data'!L528&gt;0),'Test Sample Data'!L528,$B$1),"")</f>
        <v/>
      </c>
      <c r="M529" s="17" t="str">
        <f>IF(SUM('Test Sample Data'!M$3:M$98)&gt;10,IF(AND(ISNUMBER('Test Sample Data'!M528),'Test Sample Data'!M528&lt;$B$1,'Test Sample Data'!M528&gt;0),'Test Sample Data'!M528,$B$1),"")</f>
        <v/>
      </c>
      <c r="N529" s="17" t="str">
        <f>'Gene Table'!E528</f>
        <v>mmu-miR-344d-3-5p</v>
      </c>
      <c r="O529" s="17" t="str">
        <f>'Gene Table'!B528</f>
        <v>F22</v>
      </c>
      <c r="P529" s="17" t="str">
        <f>IF(SUM('Control Sample Data'!D$3:D$98)&gt;10,IF(AND(ISNUMBER('Control Sample Data'!D528),'Control Sample Data'!D528&lt;$B$1,'Control Sample Data'!D528&gt;0),'Control Sample Data'!D528,$B$1),"")</f>
        <v/>
      </c>
      <c r="Q529" s="17" t="str">
        <f>IF(SUM('Control Sample Data'!E$3:E$98)&gt;10,IF(AND(ISNUMBER('Control Sample Data'!E528),'Control Sample Data'!E528&lt;$B$1,'Control Sample Data'!E528&gt;0),'Control Sample Data'!E528,$B$1),"")</f>
        <v/>
      </c>
      <c r="R529" s="17" t="str">
        <f>IF(SUM('Control Sample Data'!F$3:F$98)&gt;10,IF(AND(ISNUMBER('Control Sample Data'!F528),'Control Sample Data'!F528&lt;$B$1,'Control Sample Data'!F528&gt;0),'Control Sample Data'!F528,$B$1),"")</f>
        <v/>
      </c>
      <c r="S529" s="17" t="str">
        <f>IF(SUM('Control Sample Data'!G$3:G$98)&gt;10,IF(AND(ISNUMBER('Control Sample Data'!G528),'Control Sample Data'!G528&lt;$B$1,'Control Sample Data'!G528&gt;0),'Control Sample Data'!G528,$B$1),"")</f>
        <v/>
      </c>
      <c r="T529" s="17" t="str">
        <f>IF(SUM('Control Sample Data'!H$3:H$98)&gt;10,IF(AND(ISNUMBER('Control Sample Data'!H528),'Control Sample Data'!H528&lt;$B$1,'Control Sample Data'!H528&gt;0),'Control Sample Data'!H528,$B$1),"")</f>
        <v/>
      </c>
      <c r="U529" s="17" t="str">
        <f>IF(SUM('Control Sample Data'!I$3:I$98)&gt;10,IF(AND(ISNUMBER('Control Sample Data'!I528),'Control Sample Data'!I528&lt;$B$1,'Control Sample Data'!I528&gt;0),'Control Sample Data'!I528,$B$1),"")</f>
        <v/>
      </c>
      <c r="V529" s="17" t="str">
        <f>IF(SUM('Control Sample Data'!J$3:J$98)&gt;10,IF(AND(ISNUMBER('Control Sample Data'!J528),'Control Sample Data'!J528&lt;$B$1,'Control Sample Data'!J528&gt;0),'Control Sample Data'!J528,$B$1),"")</f>
        <v/>
      </c>
      <c r="W529" s="17" t="str">
        <f>IF(SUM('Control Sample Data'!K$3:K$98)&gt;10,IF(AND(ISNUMBER('Control Sample Data'!K528),'Control Sample Data'!K528&lt;$B$1,'Control Sample Data'!K528&gt;0),'Control Sample Data'!K528,$B$1),"")</f>
        <v/>
      </c>
      <c r="X529" s="17" t="str">
        <f>IF(SUM('Control Sample Data'!L$3:L$98)&gt;10,IF(AND(ISNUMBER('Control Sample Data'!L528),'Control Sample Data'!L528&lt;$B$1,'Control Sample Data'!L528&gt;0),'Control Sample Data'!L528,$B$1),"")</f>
        <v/>
      </c>
      <c r="Y529" s="17" t="str">
        <f>IF(SUM('Control Sample Data'!M$3:M$98)&gt;10,IF(AND(ISNUMBER('Control Sample Data'!M528),'Control Sample Data'!M528&lt;$B$1,'Control Sample Data'!M528&gt;0),'Control Sample Data'!M528,$B$1),"")</f>
        <v/>
      </c>
      <c r="AT529" s="36" t="str">
        <f t="shared" si="367"/>
        <v/>
      </c>
      <c r="AU529" s="36" t="str">
        <f t="shared" si="368"/>
        <v/>
      </c>
      <c r="AV529" s="36" t="str">
        <f t="shared" si="369"/>
        <v/>
      </c>
      <c r="AW529" s="36" t="str">
        <f t="shared" si="370"/>
        <v/>
      </c>
      <c r="AX529" s="36" t="str">
        <f t="shared" si="371"/>
        <v/>
      </c>
      <c r="AY529" s="36" t="str">
        <f t="shared" si="372"/>
        <v/>
      </c>
      <c r="AZ529" s="36" t="str">
        <f t="shared" si="373"/>
        <v/>
      </c>
      <c r="BA529" s="36" t="str">
        <f t="shared" si="374"/>
        <v/>
      </c>
      <c r="BB529" s="36" t="str">
        <f t="shared" si="375"/>
        <v/>
      </c>
      <c r="BC529" s="36" t="str">
        <f t="shared" si="376"/>
        <v/>
      </c>
      <c r="BD529" s="36" t="str">
        <f t="shared" si="377"/>
        <v/>
      </c>
      <c r="BE529" s="36" t="str">
        <f t="shared" si="378"/>
        <v/>
      </c>
      <c r="BF529" s="36" t="str">
        <f t="shared" si="379"/>
        <v/>
      </c>
      <c r="BG529" s="36" t="str">
        <f t="shared" si="380"/>
        <v/>
      </c>
      <c r="BH529" s="36" t="str">
        <f t="shared" si="381"/>
        <v/>
      </c>
      <c r="BI529" s="36" t="str">
        <f t="shared" si="382"/>
        <v/>
      </c>
      <c r="BJ529" s="36" t="str">
        <f t="shared" si="383"/>
        <v/>
      </c>
      <c r="BK529" s="36" t="str">
        <f t="shared" si="384"/>
        <v/>
      </c>
      <c r="BL529" s="36" t="str">
        <f t="shared" si="385"/>
        <v/>
      </c>
      <c r="BM529" s="36" t="str">
        <f t="shared" si="386"/>
        <v/>
      </c>
      <c r="BN529" s="38" t="e">
        <f t="shared" si="345"/>
        <v>#DIV/0!</v>
      </c>
      <c r="BO529" s="38" t="e">
        <f t="shared" si="346"/>
        <v>#DIV/0!</v>
      </c>
      <c r="BP529" s="39" t="str">
        <f t="shared" si="347"/>
        <v/>
      </c>
      <c r="BQ529" s="39" t="str">
        <f t="shared" si="348"/>
        <v/>
      </c>
      <c r="BR529" s="39" t="str">
        <f t="shared" si="349"/>
        <v/>
      </c>
      <c r="BS529" s="39" t="str">
        <f t="shared" si="350"/>
        <v/>
      </c>
      <c r="BT529" s="39" t="str">
        <f t="shared" si="351"/>
        <v/>
      </c>
      <c r="BU529" s="39" t="str">
        <f t="shared" si="352"/>
        <v/>
      </c>
      <c r="BV529" s="39" t="str">
        <f t="shared" si="353"/>
        <v/>
      </c>
      <c r="BW529" s="39" t="str">
        <f t="shared" si="354"/>
        <v/>
      </c>
      <c r="BX529" s="39" t="str">
        <f t="shared" si="355"/>
        <v/>
      </c>
      <c r="BY529" s="39" t="str">
        <f t="shared" si="356"/>
        <v/>
      </c>
      <c r="BZ529" s="39" t="str">
        <f t="shared" si="357"/>
        <v/>
      </c>
      <c r="CA529" s="39" t="str">
        <f t="shared" si="358"/>
        <v/>
      </c>
      <c r="CB529" s="39" t="str">
        <f t="shared" si="359"/>
        <v/>
      </c>
      <c r="CC529" s="39" t="str">
        <f t="shared" si="360"/>
        <v/>
      </c>
      <c r="CD529" s="39" t="str">
        <f t="shared" si="361"/>
        <v/>
      </c>
      <c r="CE529" s="39" t="str">
        <f t="shared" si="362"/>
        <v/>
      </c>
      <c r="CF529" s="39" t="str">
        <f t="shared" si="363"/>
        <v/>
      </c>
      <c r="CG529" s="39" t="str">
        <f t="shared" si="364"/>
        <v/>
      </c>
      <c r="CH529" s="39" t="str">
        <f t="shared" si="365"/>
        <v/>
      </c>
      <c r="CI529" s="39" t="str">
        <f t="shared" si="366"/>
        <v/>
      </c>
    </row>
    <row r="530" spans="1:87">
      <c r="A530" s="18"/>
      <c r="B530" s="15" t="str">
        <f>'Gene Table'!E529</f>
        <v>mmu-miR-378-5p</v>
      </c>
      <c r="C530" s="15" t="str">
        <f>'Gene Table'!B529</f>
        <v>F23</v>
      </c>
      <c r="D530" s="16" t="str">
        <f>IF(SUM('Test Sample Data'!D$3:D$98)&gt;10,IF(AND(ISNUMBER('Test Sample Data'!D529),'Test Sample Data'!D529&lt;$B$1,'Test Sample Data'!D529&gt;0),'Test Sample Data'!D529,$B$1),"")</f>
        <v/>
      </c>
      <c r="E530" s="17" t="str">
        <f>IF(SUM('Test Sample Data'!E$3:E$98)&gt;10,IF(AND(ISNUMBER('Test Sample Data'!E529),'Test Sample Data'!E529&lt;$B$1,'Test Sample Data'!E529&gt;0),'Test Sample Data'!E529,$B$1),"")</f>
        <v/>
      </c>
      <c r="F530" s="17" t="str">
        <f>IF(SUM('Test Sample Data'!F$3:F$98)&gt;10,IF(AND(ISNUMBER('Test Sample Data'!F529),'Test Sample Data'!F529&lt;$B$1,'Test Sample Data'!F529&gt;0),'Test Sample Data'!F529,$B$1),"")</f>
        <v/>
      </c>
      <c r="G530" s="17" t="str">
        <f>IF(SUM('Test Sample Data'!G$3:G$98)&gt;10,IF(AND(ISNUMBER('Test Sample Data'!G529),'Test Sample Data'!G529&lt;$B$1,'Test Sample Data'!G529&gt;0),'Test Sample Data'!G529,$B$1),"")</f>
        <v/>
      </c>
      <c r="H530" s="17" t="str">
        <f>IF(SUM('Test Sample Data'!H$3:H$98)&gt;10,IF(AND(ISNUMBER('Test Sample Data'!H529),'Test Sample Data'!H529&lt;$B$1,'Test Sample Data'!H529&gt;0),'Test Sample Data'!H529,$B$1),"")</f>
        <v/>
      </c>
      <c r="I530" s="17" t="str">
        <f>IF(SUM('Test Sample Data'!I$3:I$98)&gt;10,IF(AND(ISNUMBER('Test Sample Data'!I529),'Test Sample Data'!I529&lt;$B$1,'Test Sample Data'!I529&gt;0),'Test Sample Data'!I529,$B$1),"")</f>
        <v/>
      </c>
      <c r="J530" s="17" t="str">
        <f>IF(SUM('Test Sample Data'!J$3:J$98)&gt;10,IF(AND(ISNUMBER('Test Sample Data'!J529),'Test Sample Data'!J529&lt;$B$1,'Test Sample Data'!J529&gt;0),'Test Sample Data'!J529,$B$1),"")</f>
        <v/>
      </c>
      <c r="K530" s="17" t="str">
        <f>IF(SUM('Test Sample Data'!K$3:K$98)&gt;10,IF(AND(ISNUMBER('Test Sample Data'!K529),'Test Sample Data'!K529&lt;$B$1,'Test Sample Data'!K529&gt;0),'Test Sample Data'!K529,$B$1),"")</f>
        <v/>
      </c>
      <c r="L530" s="17" t="str">
        <f>IF(SUM('Test Sample Data'!L$3:L$98)&gt;10,IF(AND(ISNUMBER('Test Sample Data'!L529),'Test Sample Data'!L529&lt;$B$1,'Test Sample Data'!L529&gt;0),'Test Sample Data'!L529,$B$1),"")</f>
        <v/>
      </c>
      <c r="M530" s="17" t="str">
        <f>IF(SUM('Test Sample Data'!M$3:M$98)&gt;10,IF(AND(ISNUMBER('Test Sample Data'!M529),'Test Sample Data'!M529&lt;$B$1,'Test Sample Data'!M529&gt;0),'Test Sample Data'!M529,$B$1),"")</f>
        <v/>
      </c>
      <c r="N530" s="17" t="str">
        <f>'Gene Table'!E529</f>
        <v>mmu-miR-378-5p</v>
      </c>
      <c r="O530" s="17" t="str">
        <f>'Gene Table'!B529</f>
        <v>F23</v>
      </c>
      <c r="P530" s="17" t="str">
        <f>IF(SUM('Control Sample Data'!D$3:D$98)&gt;10,IF(AND(ISNUMBER('Control Sample Data'!D529),'Control Sample Data'!D529&lt;$B$1,'Control Sample Data'!D529&gt;0),'Control Sample Data'!D529,$B$1),"")</f>
        <v/>
      </c>
      <c r="Q530" s="17" t="str">
        <f>IF(SUM('Control Sample Data'!E$3:E$98)&gt;10,IF(AND(ISNUMBER('Control Sample Data'!E529),'Control Sample Data'!E529&lt;$B$1,'Control Sample Data'!E529&gt;0),'Control Sample Data'!E529,$B$1),"")</f>
        <v/>
      </c>
      <c r="R530" s="17" t="str">
        <f>IF(SUM('Control Sample Data'!F$3:F$98)&gt;10,IF(AND(ISNUMBER('Control Sample Data'!F529),'Control Sample Data'!F529&lt;$B$1,'Control Sample Data'!F529&gt;0),'Control Sample Data'!F529,$B$1),"")</f>
        <v/>
      </c>
      <c r="S530" s="17" t="str">
        <f>IF(SUM('Control Sample Data'!G$3:G$98)&gt;10,IF(AND(ISNUMBER('Control Sample Data'!G529),'Control Sample Data'!G529&lt;$B$1,'Control Sample Data'!G529&gt;0),'Control Sample Data'!G529,$B$1),"")</f>
        <v/>
      </c>
      <c r="T530" s="17" t="str">
        <f>IF(SUM('Control Sample Data'!H$3:H$98)&gt;10,IF(AND(ISNUMBER('Control Sample Data'!H529),'Control Sample Data'!H529&lt;$B$1,'Control Sample Data'!H529&gt;0),'Control Sample Data'!H529,$B$1),"")</f>
        <v/>
      </c>
      <c r="U530" s="17" t="str">
        <f>IF(SUM('Control Sample Data'!I$3:I$98)&gt;10,IF(AND(ISNUMBER('Control Sample Data'!I529),'Control Sample Data'!I529&lt;$B$1,'Control Sample Data'!I529&gt;0),'Control Sample Data'!I529,$B$1),"")</f>
        <v/>
      </c>
      <c r="V530" s="17" t="str">
        <f>IF(SUM('Control Sample Data'!J$3:J$98)&gt;10,IF(AND(ISNUMBER('Control Sample Data'!J529),'Control Sample Data'!J529&lt;$B$1,'Control Sample Data'!J529&gt;0),'Control Sample Data'!J529,$B$1),"")</f>
        <v/>
      </c>
      <c r="W530" s="17" t="str">
        <f>IF(SUM('Control Sample Data'!K$3:K$98)&gt;10,IF(AND(ISNUMBER('Control Sample Data'!K529),'Control Sample Data'!K529&lt;$B$1,'Control Sample Data'!K529&gt;0),'Control Sample Data'!K529,$B$1),"")</f>
        <v/>
      </c>
      <c r="X530" s="17" t="str">
        <f>IF(SUM('Control Sample Data'!L$3:L$98)&gt;10,IF(AND(ISNUMBER('Control Sample Data'!L529),'Control Sample Data'!L529&lt;$B$1,'Control Sample Data'!L529&gt;0),'Control Sample Data'!L529,$B$1),"")</f>
        <v/>
      </c>
      <c r="Y530" s="17" t="str">
        <f>IF(SUM('Control Sample Data'!M$3:M$98)&gt;10,IF(AND(ISNUMBER('Control Sample Data'!M529),'Control Sample Data'!M529&lt;$B$1,'Control Sample Data'!M529&gt;0),'Control Sample Data'!M529,$B$1),"")</f>
        <v/>
      </c>
      <c r="AT530" s="36" t="str">
        <f t="shared" si="367"/>
        <v/>
      </c>
      <c r="AU530" s="36" t="str">
        <f t="shared" si="368"/>
        <v/>
      </c>
      <c r="AV530" s="36" t="str">
        <f t="shared" si="369"/>
        <v/>
      </c>
      <c r="AW530" s="36" t="str">
        <f t="shared" si="370"/>
        <v/>
      </c>
      <c r="AX530" s="36" t="str">
        <f t="shared" si="371"/>
        <v/>
      </c>
      <c r="AY530" s="36" t="str">
        <f t="shared" si="372"/>
        <v/>
      </c>
      <c r="AZ530" s="36" t="str">
        <f t="shared" si="373"/>
        <v/>
      </c>
      <c r="BA530" s="36" t="str">
        <f t="shared" si="374"/>
        <v/>
      </c>
      <c r="BB530" s="36" t="str">
        <f t="shared" si="375"/>
        <v/>
      </c>
      <c r="BC530" s="36" t="str">
        <f t="shared" si="376"/>
        <v/>
      </c>
      <c r="BD530" s="36" t="str">
        <f t="shared" si="377"/>
        <v/>
      </c>
      <c r="BE530" s="36" t="str">
        <f t="shared" si="378"/>
        <v/>
      </c>
      <c r="BF530" s="36" t="str">
        <f t="shared" si="379"/>
        <v/>
      </c>
      <c r="BG530" s="36" t="str">
        <f t="shared" si="380"/>
        <v/>
      </c>
      <c r="BH530" s="36" t="str">
        <f t="shared" si="381"/>
        <v/>
      </c>
      <c r="BI530" s="36" t="str">
        <f t="shared" si="382"/>
        <v/>
      </c>
      <c r="BJ530" s="36" t="str">
        <f t="shared" si="383"/>
        <v/>
      </c>
      <c r="BK530" s="36" t="str">
        <f t="shared" si="384"/>
        <v/>
      </c>
      <c r="BL530" s="36" t="str">
        <f t="shared" si="385"/>
        <v/>
      </c>
      <c r="BM530" s="36" t="str">
        <f t="shared" si="386"/>
        <v/>
      </c>
      <c r="BN530" s="38" t="e">
        <f t="shared" si="345"/>
        <v>#DIV/0!</v>
      </c>
      <c r="BO530" s="38" t="e">
        <f t="shared" si="346"/>
        <v>#DIV/0!</v>
      </c>
      <c r="BP530" s="39" t="str">
        <f t="shared" si="347"/>
        <v/>
      </c>
      <c r="BQ530" s="39" t="str">
        <f t="shared" si="348"/>
        <v/>
      </c>
      <c r="BR530" s="39" t="str">
        <f t="shared" si="349"/>
        <v/>
      </c>
      <c r="BS530" s="39" t="str">
        <f t="shared" si="350"/>
        <v/>
      </c>
      <c r="BT530" s="39" t="str">
        <f t="shared" si="351"/>
        <v/>
      </c>
      <c r="BU530" s="39" t="str">
        <f t="shared" si="352"/>
        <v/>
      </c>
      <c r="BV530" s="39" t="str">
        <f t="shared" si="353"/>
        <v/>
      </c>
      <c r="BW530" s="39" t="str">
        <f t="shared" si="354"/>
        <v/>
      </c>
      <c r="BX530" s="39" t="str">
        <f t="shared" si="355"/>
        <v/>
      </c>
      <c r="BY530" s="39" t="str">
        <f t="shared" si="356"/>
        <v/>
      </c>
      <c r="BZ530" s="39" t="str">
        <f t="shared" si="357"/>
        <v/>
      </c>
      <c r="CA530" s="39" t="str">
        <f t="shared" si="358"/>
        <v/>
      </c>
      <c r="CB530" s="39" t="str">
        <f t="shared" si="359"/>
        <v/>
      </c>
      <c r="CC530" s="39" t="str">
        <f t="shared" si="360"/>
        <v/>
      </c>
      <c r="CD530" s="39" t="str">
        <f t="shared" si="361"/>
        <v/>
      </c>
      <c r="CE530" s="39" t="str">
        <f t="shared" si="362"/>
        <v/>
      </c>
      <c r="CF530" s="39" t="str">
        <f t="shared" si="363"/>
        <v/>
      </c>
      <c r="CG530" s="39" t="str">
        <f t="shared" si="364"/>
        <v/>
      </c>
      <c r="CH530" s="39" t="str">
        <f t="shared" si="365"/>
        <v/>
      </c>
      <c r="CI530" s="39" t="str">
        <f t="shared" si="366"/>
        <v/>
      </c>
    </row>
    <row r="531" spans="1:87">
      <c r="A531" s="18"/>
      <c r="B531" s="15" t="str">
        <f>'Gene Table'!E530</f>
        <v>mmu-miR-344d-3p</v>
      </c>
      <c r="C531" s="15" t="str">
        <f>'Gene Table'!B530</f>
        <v>F24</v>
      </c>
      <c r="D531" s="16" t="str">
        <f>IF(SUM('Test Sample Data'!D$3:D$98)&gt;10,IF(AND(ISNUMBER('Test Sample Data'!D530),'Test Sample Data'!D530&lt;$B$1,'Test Sample Data'!D530&gt;0),'Test Sample Data'!D530,$B$1),"")</f>
        <v/>
      </c>
      <c r="E531" s="17" t="str">
        <f>IF(SUM('Test Sample Data'!E$3:E$98)&gt;10,IF(AND(ISNUMBER('Test Sample Data'!E530),'Test Sample Data'!E530&lt;$B$1,'Test Sample Data'!E530&gt;0),'Test Sample Data'!E530,$B$1),"")</f>
        <v/>
      </c>
      <c r="F531" s="17" t="str">
        <f>IF(SUM('Test Sample Data'!F$3:F$98)&gt;10,IF(AND(ISNUMBER('Test Sample Data'!F530),'Test Sample Data'!F530&lt;$B$1,'Test Sample Data'!F530&gt;0),'Test Sample Data'!F530,$B$1),"")</f>
        <v/>
      </c>
      <c r="G531" s="17" t="str">
        <f>IF(SUM('Test Sample Data'!G$3:G$98)&gt;10,IF(AND(ISNUMBER('Test Sample Data'!G530),'Test Sample Data'!G530&lt;$B$1,'Test Sample Data'!G530&gt;0),'Test Sample Data'!G530,$B$1),"")</f>
        <v/>
      </c>
      <c r="H531" s="17" t="str">
        <f>IF(SUM('Test Sample Data'!H$3:H$98)&gt;10,IF(AND(ISNUMBER('Test Sample Data'!H530),'Test Sample Data'!H530&lt;$B$1,'Test Sample Data'!H530&gt;0),'Test Sample Data'!H530,$B$1),"")</f>
        <v/>
      </c>
      <c r="I531" s="17" t="str">
        <f>IF(SUM('Test Sample Data'!I$3:I$98)&gt;10,IF(AND(ISNUMBER('Test Sample Data'!I530),'Test Sample Data'!I530&lt;$B$1,'Test Sample Data'!I530&gt;0),'Test Sample Data'!I530,$B$1),"")</f>
        <v/>
      </c>
      <c r="J531" s="17" t="str">
        <f>IF(SUM('Test Sample Data'!J$3:J$98)&gt;10,IF(AND(ISNUMBER('Test Sample Data'!J530),'Test Sample Data'!J530&lt;$B$1,'Test Sample Data'!J530&gt;0),'Test Sample Data'!J530,$B$1),"")</f>
        <v/>
      </c>
      <c r="K531" s="17" t="str">
        <f>IF(SUM('Test Sample Data'!K$3:K$98)&gt;10,IF(AND(ISNUMBER('Test Sample Data'!K530),'Test Sample Data'!K530&lt;$B$1,'Test Sample Data'!K530&gt;0),'Test Sample Data'!K530,$B$1),"")</f>
        <v/>
      </c>
      <c r="L531" s="17" t="str">
        <f>IF(SUM('Test Sample Data'!L$3:L$98)&gt;10,IF(AND(ISNUMBER('Test Sample Data'!L530),'Test Sample Data'!L530&lt;$B$1,'Test Sample Data'!L530&gt;0),'Test Sample Data'!L530,$B$1),"")</f>
        <v/>
      </c>
      <c r="M531" s="17" t="str">
        <f>IF(SUM('Test Sample Data'!M$3:M$98)&gt;10,IF(AND(ISNUMBER('Test Sample Data'!M530),'Test Sample Data'!M530&lt;$B$1,'Test Sample Data'!M530&gt;0),'Test Sample Data'!M530,$B$1),"")</f>
        <v/>
      </c>
      <c r="N531" s="17" t="str">
        <f>'Gene Table'!E530</f>
        <v>mmu-miR-344d-3p</v>
      </c>
      <c r="O531" s="17" t="str">
        <f>'Gene Table'!B530</f>
        <v>F24</v>
      </c>
      <c r="P531" s="17" t="str">
        <f>IF(SUM('Control Sample Data'!D$3:D$98)&gt;10,IF(AND(ISNUMBER('Control Sample Data'!D530),'Control Sample Data'!D530&lt;$B$1,'Control Sample Data'!D530&gt;0),'Control Sample Data'!D530,$B$1),"")</f>
        <v/>
      </c>
      <c r="Q531" s="17" t="str">
        <f>IF(SUM('Control Sample Data'!E$3:E$98)&gt;10,IF(AND(ISNUMBER('Control Sample Data'!E530),'Control Sample Data'!E530&lt;$B$1,'Control Sample Data'!E530&gt;0),'Control Sample Data'!E530,$B$1),"")</f>
        <v/>
      </c>
      <c r="R531" s="17" t="str">
        <f>IF(SUM('Control Sample Data'!F$3:F$98)&gt;10,IF(AND(ISNUMBER('Control Sample Data'!F530),'Control Sample Data'!F530&lt;$B$1,'Control Sample Data'!F530&gt;0),'Control Sample Data'!F530,$B$1),"")</f>
        <v/>
      </c>
      <c r="S531" s="17" t="str">
        <f>IF(SUM('Control Sample Data'!G$3:G$98)&gt;10,IF(AND(ISNUMBER('Control Sample Data'!G530),'Control Sample Data'!G530&lt;$B$1,'Control Sample Data'!G530&gt;0),'Control Sample Data'!G530,$B$1),"")</f>
        <v/>
      </c>
      <c r="T531" s="17" t="str">
        <f>IF(SUM('Control Sample Data'!H$3:H$98)&gt;10,IF(AND(ISNUMBER('Control Sample Data'!H530),'Control Sample Data'!H530&lt;$B$1,'Control Sample Data'!H530&gt;0),'Control Sample Data'!H530,$B$1),"")</f>
        <v/>
      </c>
      <c r="U531" s="17" t="str">
        <f>IF(SUM('Control Sample Data'!I$3:I$98)&gt;10,IF(AND(ISNUMBER('Control Sample Data'!I530),'Control Sample Data'!I530&lt;$B$1,'Control Sample Data'!I530&gt;0),'Control Sample Data'!I530,$B$1),"")</f>
        <v/>
      </c>
      <c r="V531" s="17" t="str">
        <f>IF(SUM('Control Sample Data'!J$3:J$98)&gt;10,IF(AND(ISNUMBER('Control Sample Data'!J530),'Control Sample Data'!J530&lt;$B$1,'Control Sample Data'!J530&gt;0),'Control Sample Data'!J530,$B$1),"")</f>
        <v/>
      </c>
      <c r="W531" s="17" t="str">
        <f>IF(SUM('Control Sample Data'!K$3:K$98)&gt;10,IF(AND(ISNUMBER('Control Sample Data'!K530),'Control Sample Data'!K530&lt;$B$1,'Control Sample Data'!K530&gt;0),'Control Sample Data'!K530,$B$1),"")</f>
        <v/>
      </c>
      <c r="X531" s="17" t="str">
        <f>IF(SUM('Control Sample Data'!L$3:L$98)&gt;10,IF(AND(ISNUMBER('Control Sample Data'!L530),'Control Sample Data'!L530&lt;$B$1,'Control Sample Data'!L530&gt;0),'Control Sample Data'!L530,$B$1),"")</f>
        <v/>
      </c>
      <c r="Y531" s="17" t="str">
        <f>IF(SUM('Control Sample Data'!M$3:M$98)&gt;10,IF(AND(ISNUMBER('Control Sample Data'!M530),'Control Sample Data'!M530&lt;$B$1,'Control Sample Data'!M530&gt;0),'Control Sample Data'!M530,$B$1),"")</f>
        <v/>
      </c>
      <c r="AT531" s="36" t="str">
        <f t="shared" si="367"/>
        <v/>
      </c>
      <c r="AU531" s="36" t="str">
        <f t="shared" si="368"/>
        <v/>
      </c>
      <c r="AV531" s="36" t="str">
        <f t="shared" si="369"/>
        <v/>
      </c>
      <c r="AW531" s="36" t="str">
        <f t="shared" si="370"/>
        <v/>
      </c>
      <c r="AX531" s="36" t="str">
        <f t="shared" si="371"/>
        <v/>
      </c>
      <c r="AY531" s="36" t="str">
        <f t="shared" si="372"/>
        <v/>
      </c>
      <c r="AZ531" s="36" t="str">
        <f t="shared" si="373"/>
        <v/>
      </c>
      <c r="BA531" s="36" t="str">
        <f t="shared" si="374"/>
        <v/>
      </c>
      <c r="BB531" s="36" t="str">
        <f t="shared" si="375"/>
        <v/>
      </c>
      <c r="BC531" s="36" t="str">
        <f t="shared" si="376"/>
        <v/>
      </c>
      <c r="BD531" s="36" t="str">
        <f t="shared" si="377"/>
        <v/>
      </c>
      <c r="BE531" s="36" t="str">
        <f t="shared" si="378"/>
        <v/>
      </c>
      <c r="BF531" s="36" t="str">
        <f t="shared" si="379"/>
        <v/>
      </c>
      <c r="BG531" s="36" t="str">
        <f t="shared" si="380"/>
        <v/>
      </c>
      <c r="BH531" s="36" t="str">
        <f t="shared" si="381"/>
        <v/>
      </c>
      <c r="BI531" s="36" t="str">
        <f t="shared" si="382"/>
        <v/>
      </c>
      <c r="BJ531" s="36" t="str">
        <f t="shared" si="383"/>
        <v/>
      </c>
      <c r="BK531" s="36" t="str">
        <f t="shared" si="384"/>
        <v/>
      </c>
      <c r="BL531" s="36" t="str">
        <f t="shared" si="385"/>
        <v/>
      </c>
      <c r="BM531" s="36" t="str">
        <f t="shared" si="386"/>
        <v/>
      </c>
      <c r="BN531" s="38" t="e">
        <f t="shared" si="345"/>
        <v>#DIV/0!</v>
      </c>
      <c r="BO531" s="38" t="e">
        <f t="shared" si="346"/>
        <v>#DIV/0!</v>
      </c>
      <c r="BP531" s="39" t="str">
        <f t="shared" si="347"/>
        <v/>
      </c>
      <c r="BQ531" s="39" t="str">
        <f t="shared" si="348"/>
        <v/>
      </c>
      <c r="BR531" s="39" t="str">
        <f t="shared" si="349"/>
        <v/>
      </c>
      <c r="BS531" s="39" t="str">
        <f t="shared" si="350"/>
        <v/>
      </c>
      <c r="BT531" s="39" t="str">
        <f t="shared" si="351"/>
        <v/>
      </c>
      <c r="BU531" s="39" t="str">
        <f t="shared" si="352"/>
        <v/>
      </c>
      <c r="BV531" s="39" t="str">
        <f t="shared" si="353"/>
        <v/>
      </c>
      <c r="BW531" s="39" t="str">
        <f t="shared" si="354"/>
        <v/>
      </c>
      <c r="BX531" s="39" t="str">
        <f t="shared" si="355"/>
        <v/>
      </c>
      <c r="BY531" s="39" t="str">
        <f t="shared" si="356"/>
        <v/>
      </c>
      <c r="BZ531" s="39" t="str">
        <f t="shared" si="357"/>
        <v/>
      </c>
      <c r="CA531" s="39" t="str">
        <f t="shared" si="358"/>
        <v/>
      </c>
      <c r="CB531" s="39" t="str">
        <f t="shared" si="359"/>
        <v/>
      </c>
      <c r="CC531" s="39" t="str">
        <f t="shared" si="360"/>
        <v/>
      </c>
      <c r="CD531" s="39" t="str">
        <f t="shared" si="361"/>
        <v/>
      </c>
      <c r="CE531" s="39" t="str">
        <f t="shared" si="362"/>
        <v/>
      </c>
      <c r="CF531" s="39" t="str">
        <f t="shared" si="363"/>
        <v/>
      </c>
      <c r="CG531" s="39" t="str">
        <f t="shared" si="364"/>
        <v/>
      </c>
      <c r="CH531" s="39" t="str">
        <f t="shared" si="365"/>
        <v/>
      </c>
      <c r="CI531" s="39" t="str">
        <f t="shared" si="366"/>
        <v/>
      </c>
    </row>
    <row r="532" spans="1:87">
      <c r="A532" s="18"/>
      <c r="B532" s="15" t="str">
        <f>'Gene Table'!E531</f>
        <v>mmu-miR-2142</v>
      </c>
      <c r="C532" s="15" t="str">
        <f>'Gene Table'!B531</f>
        <v>G01</v>
      </c>
      <c r="D532" s="16" t="str">
        <f>IF(SUM('Test Sample Data'!D$3:D$98)&gt;10,IF(AND(ISNUMBER('Test Sample Data'!D531),'Test Sample Data'!D531&lt;$B$1,'Test Sample Data'!D531&gt;0),'Test Sample Data'!D531,$B$1),"")</f>
        <v/>
      </c>
      <c r="E532" s="17" t="str">
        <f>IF(SUM('Test Sample Data'!E$3:E$98)&gt;10,IF(AND(ISNUMBER('Test Sample Data'!E531),'Test Sample Data'!E531&lt;$B$1,'Test Sample Data'!E531&gt;0),'Test Sample Data'!E531,$B$1),"")</f>
        <v/>
      </c>
      <c r="F532" s="17" t="str">
        <f>IF(SUM('Test Sample Data'!F$3:F$98)&gt;10,IF(AND(ISNUMBER('Test Sample Data'!F531),'Test Sample Data'!F531&lt;$B$1,'Test Sample Data'!F531&gt;0),'Test Sample Data'!F531,$B$1),"")</f>
        <v/>
      </c>
      <c r="G532" s="17" t="str">
        <f>IF(SUM('Test Sample Data'!G$3:G$98)&gt;10,IF(AND(ISNUMBER('Test Sample Data'!G531),'Test Sample Data'!G531&lt;$B$1,'Test Sample Data'!G531&gt;0),'Test Sample Data'!G531,$B$1),"")</f>
        <v/>
      </c>
      <c r="H532" s="17" t="str">
        <f>IF(SUM('Test Sample Data'!H$3:H$98)&gt;10,IF(AND(ISNUMBER('Test Sample Data'!H531),'Test Sample Data'!H531&lt;$B$1,'Test Sample Data'!H531&gt;0),'Test Sample Data'!H531,$B$1),"")</f>
        <v/>
      </c>
      <c r="I532" s="17" t="str">
        <f>IF(SUM('Test Sample Data'!I$3:I$98)&gt;10,IF(AND(ISNUMBER('Test Sample Data'!I531),'Test Sample Data'!I531&lt;$B$1,'Test Sample Data'!I531&gt;0),'Test Sample Data'!I531,$B$1),"")</f>
        <v/>
      </c>
      <c r="J532" s="17" t="str">
        <f>IF(SUM('Test Sample Data'!J$3:J$98)&gt;10,IF(AND(ISNUMBER('Test Sample Data'!J531),'Test Sample Data'!J531&lt;$B$1,'Test Sample Data'!J531&gt;0),'Test Sample Data'!J531,$B$1),"")</f>
        <v/>
      </c>
      <c r="K532" s="17" t="str">
        <f>IF(SUM('Test Sample Data'!K$3:K$98)&gt;10,IF(AND(ISNUMBER('Test Sample Data'!K531),'Test Sample Data'!K531&lt;$B$1,'Test Sample Data'!K531&gt;0),'Test Sample Data'!K531,$B$1),"")</f>
        <v/>
      </c>
      <c r="L532" s="17" t="str">
        <f>IF(SUM('Test Sample Data'!L$3:L$98)&gt;10,IF(AND(ISNUMBER('Test Sample Data'!L531),'Test Sample Data'!L531&lt;$B$1,'Test Sample Data'!L531&gt;0),'Test Sample Data'!L531,$B$1),"")</f>
        <v/>
      </c>
      <c r="M532" s="17" t="str">
        <f>IF(SUM('Test Sample Data'!M$3:M$98)&gt;10,IF(AND(ISNUMBER('Test Sample Data'!M531),'Test Sample Data'!M531&lt;$B$1,'Test Sample Data'!M531&gt;0),'Test Sample Data'!M531,$B$1),"")</f>
        <v/>
      </c>
      <c r="N532" s="17" t="str">
        <f>'Gene Table'!E531</f>
        <v>mmu-miR-2142</v>
      </c>
      <c r="O532" s="17" t="str">
        <f>'Gene Table'!B531</f>
        <v>G01</v>
      </c>
      <c r="P532" s="17" t="str">
        <f>IF(SUM('Control Sample Data'!D$3:D$98)&gt;10,IF(AND(ISNUMBER('Control Sample Data'!D531),'Control Sample Data'!D531&lt;$B$1,'Control Sample Data'!D531&gt;0),'Control Sample Data'!D531,$B$1),"")</f>
        <v/>
      </c>
      <c r="Q532" s="17" t="str">
        <f>IF(SUM('Control Sample Data'!E$3:E$98)&gt;10,IF(AND(ISNUMBER('Control Sample Data'!E531),'Control Sample Data'!E531&lt;$B$1,'Control Sample Data'!E531&gt;0),'Control Sample Data'!E531,$B$1),"")</f>
        <v/>
      </c>
      <c r="R532" s="17" t="str">
        <f>IF(SUM('Control Sample Data'!F$3:F$98)&gt;10,IF(AND(ISNUMBER('Control Sample Data'!F531),'Control Sample Data'!F531&lt;$B$1,'Control Sample Data'!F531&gt;0),'Control Sample Data'!F531,$B$1),"")</f>
        <v/>
      </c>
      <c r="S532" s="17" t="str">
        <f>IF(SUM('Control Sample Data'!G$3:G$98)&gt;10,IF(AND(ISNUMBER('Control Sample Data'!G531),'Control Sample Data'!G531&lt;$B$1,'Control Sample Data'!G531&gt;0),'Control Sample Data'!G531,$B$1),"")</f>
        <v/>
      </c>
      <c r="T532" s="17" t="str">
        <f>IF(SUM('Control Sample Data'!H$3:H$98)&gt;10,IF(AND(ISNUMBER('Control Sample Data'!H531),'Control Sample Data'!H531&lt;$B$1,'Control Sample Data'!H531&gt;0),'Control Sample Data'!H531,$B$1),"")</f>
        <v/>
      </c>
      <c r="U532" s="17" t="str">
        <f>IF(SUM('Control Sample Data'!I$3:I$98)&gt;10,IF(AND(ISNUMBER('Control Sample Data'!I531),'Control Sample Data'!I531&lt;$B$1,'Control Sample Data'!I531&gt;0),'Control Sample Data'!I531,$B$1),"")</f>
        <v/>
      </c>
      <c r="V532" s="17" t="str">
        <f>IF(SUM('Control Sample Data'!J$3:J$98)&gt;10,IF(AND(ISNUMBER('Control Sample Data'!J531),'Control Sample Data'!J531&lt;$B$1,'Control Sample Data'!J531&gt;0),'Control Sample Data'!J531,$B$1),"")</f>
        <v/>
      </c>
      <c r="W532" s="17" t="str">
        <f>IF(SUM('Control Sample Data'!K$3:K$98)&gt;10,IF(AND(ISNUMBER('Control Sample Data'!K531),'Control Sample Data'!K531&lt;$B$1,'Control Sample Data'!K531&gt;0),'Control Sample Data'!K531,$B$1),"")</f>
        <v/>
      </c>
      <c r="X532" s="17" t="str">
        <f>IF(SUM('Control Sample Data'!L$3:L$98)&gt;10,IF(AND(ISNUMBER('Control Sample Data'!L531),'Control Sample Data'!L531&lt;$B$1,'Control Sample Data'!L531&gt;0),'Control Sample Data'!L531,$B$1),"")</f>
        <v/>
      </c>
      <c r="Y532" s="17" t="str">
        <f>IF(SUM('Control Sample Data'!M$3:M$98)&gt;10,IF(AND(ISNUMBER('Control Sample Data'!M531),'Control Sample Data'!M531&lt;$B$1,'Control Sample Data'!M531&gt;0),'Control Sample Data'!M531,$B$1),"")</f>
        <v/>
      </c>
      <c r="AT532" s="36" t="str">
        <f t="shared" si="367"/>
        <v/>
      </c>
      <c r="AU532" s="36" t="str">
        <f t="shared" si="368"/>
        <v/>
      </c>
      <c r="AV532" s="36" t="str">
        <f t="shared" si="369"/>
        <v/>
      </c>
      <c r="AW532" s="36" t="str">
        <f t="shared" si="370"/>
        <v/>
      </c>
      <c r="AX532" s="36" t="str">
        <f t="shared" si="371"/>
        <v/>
      </c>
      <c r="AY532" s="36" t="str">
        <f t="shared" si="372"/>
        <v/>
      </c>
      <c r="AZ532" s="36" t="str">
        <f t="shared" si="373"/>
        <v/>
      </c>
      <c r="BA532" s="36" t="str">
        <f t="shared" si="374"/>
        <v/>
      </c>
      <c r="BB532" s="36" t="str">
        <f t="shared" si="375"/>
        <v/>
      </c>
      <c r="BC532" s="36" t="str">
        <f t="shared" si="376"/>
        <v/>
      </c>
      <c r="BD532" s="36" t="str">
        <f t="shared" si="377"/>
        <v/>
      </c>
      <c r="BE532" s="36" t="str">
        <f t="shared" si="378"/>
        <v/>
      </c>
      <c r="BF532" s="36" t="str">
        <f t="shared" si="379"/>
        <v/>
      </c>
      <c r="BG532" s="36" t="str">
        <f t="shared" si="380"/>
        <v/>
      </c>
      <c r="BH532" s="36" t="str">
        <f t="shared" si="381"/>
        <v/>
      </c>
      <c r="BI532" s="36" t="str">
        <f t="shared" si="382"/>
        <v/>
      </c>
      <c r="BJ532" s="36" t="str">
        <f t="shared" si="383"/>
        <v/>
      </c>
      <c r="BK532" s="36" t="str">
        <f t="shared" si="384"/>
        <v/>
      </c>
      <c r="BL532" s="36" t="str">
        <f t="shared" si="385"/>
        <v/>
      </c>
      <c r="BM532" s="36" t="str">
        <f t="shared" si="386"/>
        <v/>
      </c>
      <c r="BN532" s="38" t="e">
        <f t="shared" si="345"/>
        <v>#DIV/0!</v>
      </c>
      <c r="BO532" s="38" t="e">
        <f t="shared" si="346"/>
        <v>#DIV/0!</v>
      </c>
      <c r="BP532" s="39" t="str">
        <f t="shared" si="347"/>
        <v/>
      </c>
      <c r="BQ532" s="39" t="str">
        <f t="shared" si="348"/>
        <v/>
      </c>
      <c r="BR532" s="39" t="str">
        <f t="shared" si="349"/>
        <v/>
      </c>
      <c r="BS532" s="39" t="str">
        <f t="shared" si="350"/>
        <v/>
      </c>
      <c r="BT532" s="39" t="str">
        <f t="shared" si="351"/>
        <v/>
      </c>
      <c r="BU532" s="39" t="str">
        <f t="shared" si="352"/>
        <v/>
      </c>
      <c r="BV532" s="39" t="str">
        <f t="shared" si="353"/>
        <v/>
      </c>
      <c r="BW532" s="39" t="str">
        <f t="shared" si="354"/>
        <v/>
      </c>
      <c r="BX532" s="39" t="str">
        <f t="shared" si="355"/>
        <v/>
      </c>
      <c r="BY532" s="39" t="str">
        <f t="shared" si="356"/>
        <v/>
      </c>
      <c r="BZ532" s="39" t="str">
        <f t="shared" si="357"/>
        <v/>
      </c>
      <c r="CA532" s="39" t="str">
        <f t="shared" si="358"/>
        <v/>
      </c>
      <c r="CB532" s="39" t="str">
        <f t="shared" si="359"/>
        <v/>
      </c>
      <c r="CC532" s="39" t="str">
        <f t="shared" si="360"/>
        <v/>
      </c>
      <c r="CD532" s="39" t="str">
        <f t="shared" si="361"/>
        <v/>
      </c>
      <c r="CE532" s="39" t="str">
        <f t="shared" si="362"/>
        <v/>
      </c>
      <c r="CF532" s="39" t="str">
        <f t="shared" si="363"/>
        <v/>
      </c>
      <c r="CG532" s="39" t="str">
        <f t="shared" si="364"/>
        <v/>
      </c>
      <c r="CH532" s="39" t="str">
        <f t="shared" si="365"/>
        <v/>
      </c>
      <c r="CI532" s="39" t="str">
        <f t="shared" si="366"/>
        <v/>
      </c>
    </row>
    <row r="533" spans="1:87">
      <c r="A533" s="18"/>
      <c r="B533" s="15" t="str">
        <f>'Gene Table'!E532</f>
        <v>mmu-miR-466d-3p</v>
      </c>
      <c r="C533" s="15" t="str">
        <f>'Gene Table'!B532</f>
        <v>G02</v>
      </c>
      <c r="D533" s="16" t="str">
        <f>IF(SUM('Test Sample Data'!D$3:D$98)&gt;10,IF(AND(ISNUMBER('Test Sample Data'!D532),'Test Sample Data'!D532&lt;$B$1,'Test Sample Data'!D532&gt;0),'Test Sample Data'!D532,$B$1),"")</f>
        <v/>
      </c>
      <c r="E533" s="17" t="str">
        <f>IF(SUM('Test Sample Data'!E$3:E$98)&gt;10,IF(AND(ISNUMBER('Test Sample Data'!E532),'Test Sample Data'!E532&lt;$B$1,'Test Sample Data'!E532&gt;0),'Test Sample Data'!E532,$B$1),"")</f>
        <v/>
      </c>
      <c r="F533" s="17" t="str">
        <f>IF(SUM('Test Sample Data'!F$3:F$98)&gt;10,IF(AND(ISNUMBER('Test Sample Data'!F532),'Test Sample Data'!F532&lt;$B$1,'Test Sample Data'!F532&gt;0),'Test Sample Data'!F532,$B$1),"")</f>
        <v/>
      </c>
      <c r="G533" s="17" t="str">
        <f>IF(SUM('Test Sample Data'!G$3:G$98)&gt;10,IF(AND(ISNUMBER('Test Sample Data'!G532),'Test Sample Data'!G532&lt;$B$1,'Test Sample Data'!G532&gt;0),'Test Sample Data'!G532,$B$1),"")</f>
        <v/>
      </c>
      <c r="H533" s="17" t="str">
        <f>IF(SUM('Test Sample Data'!H$3:H$98)&gt;10,IF(AND(ISNUMBER('Test Sample Data'!H532),'Test Sample Data'!H532&lt;$B$1,'Test Sample Data'!H532&gt;0),'Test Sample Data'!H532,$B$1),"")</f>
        <v/>
      </c>
      <c r="I533" s="17" t="str">
        <f>IF(SUM('Test Sample Data'!I$3:I$98)&gt;10,IF(AND(ISNUMBER('Test Sample Data'!I532),'Test Sample Data'!I532&lt;$B$1,'Test Sample Data'!I532&gt;0),'Test Sample Data'!I532,$B$1),"")</f>
        <v/>
      </c>
      <c r="J533" s="17" t="str">
        <f>IF(SUM('Test Sample Data'!J$3:J$98)&gt;10,IF(AND(ISNUMBER('Test Sample Data'!J532),'Test Sample Data'!J532&lt;$B$1,'Test Sample Data'!J532&gt;0),'Test Sample Data'!J532,$B$1),"")</f>
        <v/>
      </c>
      <c r="K533" s="17" t="str">
        <f>IF(SUM('Test Sample Data'!K$3:K$98)&gt;10,IF(AND(ISNUMBER('Test Sample Data'!K532),'Test Sample Data'!K532&lt;$B$1,'Test Sample Data'!K532&gt;0),'Test Sample Data'!K532,$B$1),"")</f>
        <v/>
      </c>
      <c r="L533" s="17" t="str">
        <f>IF(SUM('Test Sample Data'!L$3:L$98)&gt;10,IF(AND(ISNUMBER('Test Sample Data'!L532),'Test Sample Data'!L532&lt;$B$1,'Test Sample Data'!L532&gt;0),'Test Sample Data'!L532,$B$1),"")</f>
        <v/>
      </c>
      <c r="M533" s="17" t="str">
        <f>IF(SUM('Test Sample Data'!M$3:M$98)&gt;10,IF(AND(ISNUMBER('Test Sample Data'!M532),'Test Sample Data'!M532&lt;$B$1,'Test Sample Data'!M532&gt;0),'Test Sample Data'!M532,$B$1),"")</f>
        <v/>
      </c>
      <c r="N533" s="17" t="str">
        <f>'Gene Table'!E532</f>
        <v>mmu-miR-466d-3p</v>
      </c>
      <c r="O533" s="17" t="str">
        <f>'Gene Table'!B532</f>
        <v>G02</v>
      </c>
      <c r="P533" s="17" t="str">
        <f>IF(SUM('Control Sample Data'!D$3:D$98)&gt;10,IF(AND(ISNUMBER('Control Sample Data'!D532),'Control Sample Data'!D532&lt;$B$1,'Control Sample Data'!D532&gt;0),'Control Sample Data'!D532,$B$1),"")</f>
        <v/>
      </c>
      <c r="Q533" s="17" t="str">
        <f>IF(SUM('Control Sample Data'!E$3:E$98)&gt;10,IF(AND(ISNUMBER('Control Sample Data'!E532),'Control Sample Data'!E532&lt;$B$1,'Control Sample Data'!E532&gt;0),'Control Sample Data'!E532,$B$1),"")</f>
        <v/>
      </c>
      <c r="R533" s="17" t="str">
        <f>IF(SUM('Control Sample Data'!F$3:F$98)&gt;10,IF(AND(ISNUMBER('Control Sample Data'!F532),'Control Sample Data'!F532&lt;$B$1,'Control Sample Data'!F532&gt;0),'Control Sample Data'!F532,$B$1),"")</f>
        <v/>
      </c>
      <c r="S533" s="17" t="str">
        <f>IF(SUM('Control Sample Data'!G$3:G$98)&gt;10,IF(AND(ISNUMBER('Control Sample Data'!G532),'Control Sample Data'!G532&lt;$B$1,'Control Sample Data'!G532&gt;0),'Control Sample Data'!G532,$B$1),"")</f>
        <v/>
      </c>
      <c r="T533" s="17" t="str">
        <f>IF(SUM('Control Sample Data'!H$3:H$98)&gt;10,IF(AND(ISNUMBER('Control Sample Data'!H532),'Control Sample Data'!H532&lt;$B$1,'Control Sample Data'!H532&gt;0),'Control Sample Data'!H532,$B$1),"")</f>
        <v/>
      </c>
      <c r="U533" s="17" t="str">
        <f>IF(SUM('Control Sample Data'!I$3:I$98)&gt;10,IF(AND(ISNUMBER('Control Sample Data'!I532),'Control Sample Data'!I532&lt;$B$1,'Control Sample Data'!I532&gt;0),'Control Sample Data'!I532,$B$1),"")</f>
        <v/>
      </c>
      <c r="V533" s="17" t="str">
        <f>IF(SUM('Control Sample Data'!J$3:J$98)&gt;10,IF(AND(ISNUMBER('Control Sample Data'!J532),'Control Sample Data'!J532&lt;$B$1,'Control Sample Data'!J532&gt;0),'Control Sample Data'!J532,$B$1),"")</f>
        <v/>
      </c>
      <c r="W533" s="17" t="str">
        <f>IF(SUM('Control Sample Data'!K$3:K$98)&gt;10,IF(AND(ISNUMBER('Control Sample Data'!K532),'Control Sample Data'!K532&lt;$B$1,'Control Sample Data'!K532&gt;0),'Control Sample Data'!K532,$B$1),"")</f>
        <v/>
      </c>
      <c r="X533" s="17" t="str">
        <f>IF(SUM('Control Sample Data'!L$3:L$98)&gt;10,IF(AND(ISNUMBER('Control Sample Data'!L532),'Control Sample Data'!L532&lt;$B$1,'Control Sample Data'!L532&gt;0),'Control Sample Data'!L532,$B$1),"")</f>
        <v/>
      </c>
      <c r="Y533" s="17" t="str">
        <f>IF(SUM('Control Sample Data'!M$3:M$98)&gt;10,IF(AND(ISNUMBER('Control Sample Data'!M532),'Control Sample Data'!M532&lt;$B$1,'Control Sample Data'!M532&gt;0),'Control Sample Data'!M532,$B$1),"")</f>
        <v/>
      </c>
      <c r="AT533" s="36" t="str">
        <f t="shared" si="367"/>
        <v/>
      </c>
      <c r="AU533" s="36" t="str">
        <f t="shared" si="368"/>
        <v/>
      </c>
      <c r="AV533" s="36" t="str">
        <f t="shared" si="369"/>
        <v/>
      </c>
      <c r="AW533" s="36" t="str">
        <f t="shared" si="370"/>
        <v/>
      </c>
      <c r="AX533" s="36" t="str">
        <f t="shared" si="371"/>
        <v/>
      </c>
      <c r="AY533" s="36" t="str">
        <f t="shared" si="372"/>
        <v/>
      </c>
      <c r="AZ533" s="36" t="str">
        <f t="shared" si="373"/>
        <v/>
      </c>
      <c r="BA533" s="36" t="str">
        <f t="shared" si="374"/>
        <v/>
      </c>
      <c r="BB533" s="36" t="str">
        <f t="shared" si="375"/>
        <v/>
      </c>
      <c r="BC533" s="36" t="str">
        <f t="shared" si="376"/>
        <v/>
      </c>
      <c r="BD533" s="36" t="str">
        <f t="shared" si="377"/>
        <v/>
      </c>
      <c r="BE533" s="36" t="str">
        <f t="shared" si="378"/>
        <v/>
      </c>
      <c r="BF533" s="36" t="str">
        <f t="shared" si="379"/>
        <v/>
      </c>
      <c r="BG533" s="36" t="str">
        <f t="shared" si="380"/>
        <v/>
      </c>
      <c r="BH533" s="36" t="str">
        <f t="shared" si="381"/>
        <v/>
      </c>
      <c r="BI533" s="36" t="str">
        <f t="shared" si="382"/>
        <v/>
      </c>
      <c r="BJ533" s="36" t="str">
        <f t="shared" si="383"/>
        <v/>
      </c>
      <c r="BK533" s="36" t="str">
        <f t="shared" si="384"/>
        <v/>
      </c>
      <c r="BL533" s="36" t="str">
        <f t="shared" si="385"/>
        <v/>
      </c>
      <c r="BM533" s="36" t="str">
        <f t="shared" si="386"/>
        <v/>
      </c>
      <c r="BN533" s="38" t="e">
        <f t="shared" si="345"/>
        <v>#DIV/0!</v>
      </c>
      <c r="BO533" s="38" t="e">
        <f t="shared" si="346"/>
        <v>#DIV/0!</v>
      </c>
      <c r="BP533" s="39" t="str">
        <f t="shared" si="347"/>
        <v/>
      </c>
      <c r="BQ533" s="39" t="str">
        <f t="shared" si="348"/>
        <v/>
      </c>
      <c r="BR533" s="39" t="str">
        <f t="shared" si="349"/>
        <v/>
      </c>
      <c r="BS533" s="39" t="str">
        <f t="shared" si="350"/>
        <v/>
      </c>
      <c r="BT533" s="39" t="str">
        <f t="shared" si="351"/>
        <v/>
      </c>
      <c r="BU533" s="39" t="str">
        <f t="shared" si="352"/>
        <v/>
      </c>
      <c r="BV533" s="39" t="str">
        <f t="shared" si="353"/>
        <v/>
      </c>
      <c r="BW533" s="39" t="str">
        <f t="shared" si="354"/>
        <v/>
      </c>
      <c r="BX533" s="39" t="str">
        <f t="shared" si="355"/>
        <v/>
      </c>
      <c r="BY533" s="39" t="str">
        <f t="shared" si="356"/>
        <v/>
      </c>
      <c r="BZ533" s="39" t="str">
        <f t="shared" si="357"/>
        <v/>
      </c>
      <c r="CA533" s="39" t="str">
        <f t="shared" si="358"/>
        <v/>
      </c>
      <c r="CB533" s="39" t="str">
        <f t="shared" si="359"/>
        <v/>
      </c>
      <c r="CC533" s="39" t="str">
        <f t="shared" si="360"/>
        <v/>
      </c>
      <c r="CD533" s="39" t="str">
        <f t="shared" si="361"/>
        <v/>
      </c>
      <c r="CE533" s="39" t="str">
        <f t="shared" si="362"/>
        <v/>
      </c>
      <c r="CF533" s="39" t="str">
        <f t="shared" si="363"/>
        <v/>
      </c>
      <c r="CG533" s="39" t="str">
        <f t="shared" si="364"/>
        <v/>
      </c>
      <c r="CH533" s="39" t="str">
        <f t="shared" si="365"/>
        <v/>
      </c>
      <c r="CI533" s="39" t="str">
        <f t="shared" si="366"/>
        <v/>
      </c>
    </row>
    <row r="534" spans="1:87">
      <c r="A534" s="18"/>
      <c r="B534" s="15" t="str">
        <f>'Gene Table'!E533</f>
        <v>mmu-miR-2143</v>
      </c>
      <c r="C534" s="15" t="str">
        <f>'Gene Table'!B533</f>
        <v>G03</v>
      </c>
      <c r="D534" s="16" t="str">
        <f>IF(SUM('Test Sample Data'!D$3:D$98)&gt;10,IF(AND(ISNUMBER('Test Sample Data'!D533),'Test Sample Data'!D533&lt;$B$1,'Test Sample Data'!D533&gt;0),'Test Sample Data'!D533,$B$1),"")</f>
        <v/>
      </c>
      <c r="E534" s="17" t="str">
        <f>IF(SUM('Test Sample Data'!E$3:E$98)&gt;10,IF(AND(ISNUMBER('Test Sample Data'!E533),'Test Sample Data'!E533&lt;$B$1,'Test Sample Data'!E533&gt;0),'Test Sample Data'!E533,$B$1),"")</f>
        <v/>
      </c>
      <c r="F534" s="17" t="str">
        <f>IF(SUM('Test Sample Data'!F$3:F$98)&gt;10,IF(AND(ISNUMBER('Test Sample Data'!F533),'Test Sample Data'!F533&lt;$B$1,'Test Sample Data'!F533&gt;0),'Test Sample Data'!F533,$B$1),"")</f>
        <v/>
      </c>
      <c r="G534" s="17" t="str">
        <f>IF(SUM('Test Sample Data'!G$3:G$98)&gt;10,IF(AND(ISNUMBER('Test Sample Data'!G533),'Test Sample Data'!G533&lt;$B$1,'Test Sample Data'!G533&gt;0),'Test Sample Data'!G533,$B$1),"")</f>
        <v/>
      </c>
      <c r="H534" s="17" t="str">
        <f>IF(SUM('Test Sample Data'!H$3:H$98)&gt;10,IF(AND(ISNUMBER('Test Sample Data'!H533),'Test Sample Data'!H533&lt;$B$1,'Test Sample Data'!H533&gt;0),'Test Sample Data'!H533,$B$1),"")</f>
        <v/>
      </c>
      <c r="I534" s="17" t="str">
        <f>IF(SUM('Test Sample Data'!I$3:I$98)&gt;10,IF(AND(ISNUMBER('Test Sample Data'!I533),'Test Sample Data'!I533&lt;$B$1,'Test Sample Data'!I533&gt;0),'Test Sample Data'!I533,$B$1),"")</f>
        <v/>
      </c>
      <c r="J534" s="17" t="str">
        <f>IF(SUM('Test Sample Data'!J$3:J$98)&gt;10,IF(AND(ISNUMBER('Test Sample Data'!J533),'Test Sample Data'!J533&lt;$B$1,'Test Sample Data'!J533&gt;0),'Test Sample Data'!J533,$B$1),"")</f>
        <v/>
      </c>
      <c r="K534" s="17" t="str">
        <f>IF(SUM('Test Sample Data'!K$3:K$98)&gt;10,IF(AND(ISNUMBER('Test Sample Data'!K533),'Test Sample Data'!K533&lt;$B$1,'Test Sample Data'!K533&gt;0),'Test Sample Data'!K533,$B$1),"")</f>
        <v/>
      </c>
      <c r="L534" s="17" t="str">
        <f>IF(SUM('Test Sample Data'!L$3:L$98)&gt;10,IF(AND(ISNUMBER('Test Sample Data'!L533),'Test Sample Data'!L533&lt;$B$1,'Test Sample Data'!L533&gt;0),'Test Sample Data'!L533,$B$1),"")</f>
        <v/>
      </c>
      <c r="M534" s="17" t="str">
        <f>IF(SUM('Test Sample Data'!M$3:M$98)&gt;10,IF(AND(ISNUMBER('Test Sample Data'!M533),'Test Sample Data'!M533&lt;$B$1,'Test Sample Data'!M533&gt;0),'Test Sample Data'!M533,$B$1),"")</f>
        <v/>
      </c>
      <c r="N534" s="17" t="str">
        <f>'Gene Table'!E533</f>
        <v>mmu-miR-2143</v>
      </c>
      <c r="O534" s="17" t="str">
        <f>'Gene Table'!B533</f>
        <v>G03</v>
      </c>
      <c r="P534" s="17" t="str">
        <f>IF(SUM('Control Sample Data'!D$3:D$98)&gt;10,IF(AND(ISNUMBER('Control Sample Data'!D533),'Control Sample Data'!D533&lt;$B$1,'Control Sample Data'!D533&gt;0),'Control Sample Data'!D533,$B$1),"")</f>
        <v/>
      </c>
      <c r="Q534" s="17" t="str">
        <f>IF(SUM('Control Sample Data'!E$3:E$98)&gt;10,IF(AND(ISNUMBER('Control Sample Data'!E533),'Control Sample Data'!E533&lt;$B$1,'Control Sample Data'!E533&gt;0),'Control Sample Data'!E533,$B$1),"")</f>
        <v/>
      </c>
      <c r="R534" s="17" t="str">
        <f>IF(SUM('Control Sample Data'!F$3:F$98)&gt;10,IF(AND(ISNUMBER('Control Sample Data'!F533),'Control Sample Data'!F533&lt;$B$1,'Control Sample Data'!F533&gt;0),'Control Sample Data'!F533,$B$1),"")</f>
        <v/>
      </c>
      <c r="S534" s="17" t="str">
        <f>IF(SUM('Control Sample Data'!G$3:G$98)&gt;10,IF(AND(ISNUMBER('Control Sample Data'!G533),'Control Sample Data'!G533&lt;$B$1,'Control Sample Data'!G533&gt;0),'Control Sample Data'!G533,$B$1),"")</f>
        <v/>
      </c>
      <c r="T534" s="17" t="str">
        <f>IF(SUM('Control Sample Data'!H$3:H$98)&gt;10,IF(AND(ISNUMBER('Control Sample Data'!H533),'Control Sample Data'!H533&lt;$B$1,'Control Sample Data'!H533&gt;0),'Control Sample Data'!H533,$B$1),"")</f>
        <v/>
      </c>
      <c r="U534" s="17" t="str">
        <f>IF(SUM('Control Sample Data'!I$3:I$98)&gt;10,IF(AND(ISNUMBER('Control Sample Data'!I533),'Control Sample Data'!I533&lt;$B$1,'Control Sample Data'!I533&gt;0),'Control Sample Data'!I533,$B$1),"")</f>
        <v/>
      </c>
      <c r="V534" s="17" t="str">
        <f>IF(SUM('Control Sample Data'!J$3:J$98)&gt;10,IF(AND(ISNUMBER('Control Sample Data'!J533),'Control Sample Data'!J533&lt;$B$1,'Control Sample Data'!J533&gt;0),'Control Sample Data'!J533,$B$1),"")</f>
        <v/>
      </c>
      <c r="W534" s="17" t="str">
        <f>IF(SUM('Control Sample Data'!K$3:K$98)&gt;10,IF(AND(ISNUMBER('Control Sample Data'!K533),'Control Sample Data'!K533&lt;$B$1,'Control Sample Data'!K533&gt;0),'Control Sample Data'!K533,$B$1),"")</f>
        <v/>
      </c>
      <c r="X534" s="17" t="str">
        <f>IF(SUM('Control Sample Data'!L$3:L$98)&gt;10,IF(AND(ISNUMBER('Control Sample Data'!L533),'Control Sample Data'!L533&lt;$B$1,'Control Sample Data'!L533&gt;0),'Control Sample Data'!L533,$B$1),"")</f>
        <v/>
      </c>
      <c r="Y534" s="17" t="str">
        <f>IF(SUM('Control Sample Data'!M$3:M$98)&gt;10,IF(AND(ISNUMBER('Control Sample Data'!M533),'Control Sample Data'!M533&lt;$B$1,'Control Sample Data'!M533&gt;0),'Control Sample Data'!M533,$B$1),"")</f>
        <v/>
      </c>
      <c r="AT534" s="36" t="str">
        <f t="shared" si="367"/>
        <v/>
      </c>
      <c r="AU534" s="36" t="str">
        <f t="shared" si="368"/>
        <v/>
      </c>
      <c r="AV534" s="36" t="str">
        <f t="shared" si="369"/>
        <v/>
      </c>
      <c r="AW534" s="36" t="str">
        <f t="shared" si="370"/>
        <v/>
      </c>
      <c r="AX534" s="36" t="str">
        <f t="shared" si="371"/>
        <v/>
      </c>
      <c r="AY534" s="36" t="str">
        <f t="shared" si="372"/>
        <v/>
      </c>
      <c r="AZ534" s="36" t="str">
        <f t="shared" si="373"/>
        <v/>
      </c>
      <c r="BA534" s="36" t="str">
        <f t="shared" si="374"/>
        <v/>
      </c>
      <c r="BB534" s="36" t="str">
        <f t="shared" si="375"/>
        <v/>
      </c>
      <c r="BC534" s="36" t="str">
        <f t="shared" si="376"/>
        <v/>
      </c>
      <c r="BD534" s="36" t="str">
        <f t="shared" si="377"/>
        <v/>
      </c>
      <c r="BE534" s="36" t="str">
        <f t="shared" si="378"/>
        <v/>
      </c>
      <c r="BF534" s="36" t="str">
        <f t="shared" si="379"/>
        <v/>
      </c>
      <c r="BG534" s="36" t="str">
        <f t="shared" si="380"/>
        <v/>
      </c>
      <c r="BH534" s="36" t="str">
        <f t="shared" si="381"/>
        <v/>
      </c>
      <c r="BI534" s="36" t="str">
        <f t="shared" si="382"/>
        <v/>
      </c>
      <c r="BJ534" s="36" t="str">
        <f t="shared" si="383"/>
        <v/>
      </c>
      <c r="BK534" s="36" t="str">
        <f t="shared" si="384"/>
        <v/>
      </c>
      <c r="BL534" s="36" t="str">
        <f t="shared" si="385"/>
        <v/>
      </c>
      <c r="BM534" s="36" t="str">
        <f t="shared" si="386"/>
        <v/>
      </c>
      <c r="BN534" s="38" t="e">
        <f t="shared" si="345"/>
        <v>#DIV/0!</v>
      </c>
      <c r="BO534" s="38" t="e">
        <f t="shared" si="346"/>
        <v>#DIV/0!</v>
      </c>
      <c r="BP534" s="39" t="str">
        <f t="shared" si="347"/>
        <v/>
      </c>
      <c r="BQ534" s="39" t="str">
        <f t="shared" si="348"/>
        <v/>
      </c>
      <c r="BR534" s="39" t="str">
        <f t="shared" si="349"/>
        <v/>
      </c>
      <c r="BS534" s="39" t="str">
        <f t="shared" si="350"/>
        <v/>
      </c>
      <c r="BT534" s="39" t="str">
        <f t="shared" si="351"/>
        <v/>
      </c>
      <c r="BU534" s="39" t="str">
        <f t="shared" si="352"/>
        <v/>
      </c>
      <c r="BV534" s="39" t="str">
        <f t="shared" si="353"/>
        <v/>
      </c>
      <c r="BW534" s="39" t="str">
        <f t="shared" si="354"/>
        <v/>
      </c>
      <c r="BX534" s="39" t="str">
        <f t="shared" si="355"/>
        <v/>
      </c>
      <c r="BY534" s="39" t="str">
        <f t="shared" si="356"/>
        <v/>
      </c>
      <c r="BZ534" s="39" t="str">
        <f t="shared" si="357"/>
        <v/>
      </c>
      <c r="CA534" s="39" t="str">
        <f t="shared" si="358"/>
        <v/>
      </c>
      <c r="CB534" s="39" t="str">
        <f t="shared" si="359"/>
        <v/>
      </c>
      <c r="CC534" s="39" t="str">
        <f t="shared" si="360"/>
        <v/>
      </c>
      <c r="CD534" s="39" t="str">
        <f t="shared" si="361"/>
        <v/>
      </c>
      <c r="CE534" s="39" t="str">
        <f t="shared" si="362"/>
        <v/>
      </c>
      <c r="CF534" s="39" t="str">
        <f t="shared" si="363"/>
        <v/>
      </c>
      <c r="CG534" s="39" t="str">
        <f t="shared" si="364"/>
        <v/>
      </c>
      <c r="CH534" s="39" t="str">
        <f t="shared" si="365"/>
        <v/>
      </c>
      <c r="CI534" s="39" t="str">
        <f t="shared" si="366"/>
        <v/>
      </c>
    </row>
    <row r="535" spans="1:87">
      <c r="A535" s="18"/>
      <c r="B535" s="15" t="str">
        <f>'Gene Table'!E534</f>
        <v>mmu-miR-466e-5p</v>
      </c>
      <c r="C535" s="15" t="str">
        <f>'Gene Table'!B534</f>
        <v>G04</v>
      </c>
      <c r="D535" s="16" t="str">
        <f>IF(SUM('Test Sample Data'!D$3:D$98)&gt;10,IF(AND(ISNUMBER('Test Sample Data'!D534),'Test Sample Data'!D534&lt;$B$1,'Test Sample Data'!D534&gt;0),'Test Sample Data'!D534,$B$1),"")</f>
        <v/>
      </c>
      <c r="E535" s="17" t="str">
        <f>IF(SUM('Test Sample Data'!E$3:E$98)&gt;10,IF(AND(ISNUMBER('Test Sample Data'!E534),'Test Sample Data'!E534&lt;$B$1,'Test Sample Data'!E534&gt;0),'Test Sample Data'!E534,$B$1),"")</f>
        <v/>
      </c>
      <c r="F535" s="17" t="str">
        <f>IF(SUM('Test Sample Data'!F$3:F$98)&gt;10,IF(AND(ISNUMBER('Test Sample Data'!F534),'Test Sample Data'!F534&lt;$B$1,'Test Sample Data'!F534&gt;0),'Test Sample Data'!F534,$B$1),"")</f>
        <v/>
      </c>
      <c r="G535" s="17" t="str">
        <f>IF(SUM('Test Sample Data'!G$3:G$98)&gt;10,IF(AND(ISNUMBER('Test Sample Data'!G534),'Test Sample Data'!G534&lt;$B$1,'Test Sample Data'!G534&gt;0),'Test Sample Data'!G534,$B$1),"")</f>
        <v/>
      </c>
      <c r="H535" s="17" t="str">
        <f>IF(SUM('Test Sample Data'!H$3:H$98)&gt;10,IF(AND(ISNUMBER('Test Sample Data'!H534),'Test Sample Data'!H534&lt;$B$1,'Test Sample Data'!H534&gt;0),'Test Sample Data'!H534,$B$1),"")</f>
        <v/>
      </c>
      <c r="I535" s="17" t="str">
        <f>IF(SUM('Test Sample Data'!I$3:I$98)&gt;10,IF(AND(ISNUMBER('Test Sample Data'!I534),'Test Sample Data'!I534&lt;$B$1,'Test Sample Data'!I534&gt;0),'Test Sample Data'!I534,$B$1),"")</f>
        <v/>
      </c>
      <c r="J535" s="17" t="str">
        <f>IF(SUM('Test Sample Data'!J$3:J$98)&gt;10,IF(AND(ISNUMBER('Test Sample Data'!J534),'Test Sample Data'!J534&lt;$B$1,'Test Sample Data'!J534&gt;0),'Test Sample Data'!J534,$B$1),"")</f>
        <v/>
      </c>
      <c r="K535" s="17" t="str">
        <f>IF(SUM('Test Sample Data'!K$3:K$98)&gt;10,IF(AND(ISNUMBER('Test Sample Data'!K534),'Test Sample Data'!K534&lt;$B$1,'Test Sample Data'!K534&gt;0),'Test Sample Data'!K534,$B$1),"")</f>
        <v/>
      </c>
      <c r="L535" s="17" t="str">
        <f>IF(SUM('Test Sample Data'!L$3:L$98)&gt;10,IF(AND(ISNUMBER('Test Sample Data'!L534),'Test Sample Data'!L534&lt;$B$1,'Test Sample Data'!L534&gt;0),'Test Sample Data'!L534,$B$1),"")</f>
        <v/>
      </c>
      <c r="M535" s="17" t="str">
        <f>IF(SUM('Test Sample Data'!M$3:M$98)&gt;10,IF(AND(ISNUMBER('Test Sample Data'!M534),'Test Sample Data'!M534&lt;$B$1,'Test Sample Data'!M534&gt;0),'Test Sample Data'!M534,$B$1),"")</f>
        <v/>
      </c>
      <c r="N535" s="17" t="str">
        <f>'Gene Table'!E534</f>
        <v>mmu-miR-466e-5p</v>
      </c>
      <c r="O535" s="17" t="str">
        <f>'Gene Table'!B534</f>
        <v>G04</v>
      </c>
      <c r="P535" s="17" t="str">
        <f>IF(SUM('Control Sample Data'!D$3:D$98)&gt;10,IF(AND(ISNUMBER('Control Sample Data'!D534),'Control Sample Data'!D534&lt;$B$1,'Control Sample Data'!D534&gt;0),'Control Sample Data'!D534,$B$1),"")</f>
        <v/>
      </c>
      <c r="Q535" s="17" t="str">
        <f>IF(SUM('Control Sample Data'!E$3:E$98)&gt;10,IF(AND(ISNUMBER('Control Sample Data'!E534),'Control Sample Data'!E534&lt;$B$1,'Control Sample Data'!E534&gt;0),'Control Sample Data'!E534,$B$1),"")</f>
        <v/>
      </c>
      <c r="R535" s="17" t="str">
        <f>IF(SUM('Control Sample Data'!F$3:F$98)&gt;10,IF(AND(ISNUMBER('Control Sample Data'!F534),'Control Sample Data'!F534&lt;$B$1,'Control Sample Data'!F534&gt;0),'Control Sample Data'!F534,$B$1),"")</f>
        <v/>
      </c>
      <c r="S535" s="17" t="str">
        <f>IF(SUM('Control Sample Data'!G$3:G$98)&gt;10,IF(AND(ISNUMBER('Control Sample Data'!G534),'Control Sample Data'!G534&lt;$B$1,'Control Sample Data'!G534&gt;0),'Control Sample Data'!G534,$B$1),"")</f>
        <v/>
      </c>
      <c r="T535" s="17" t="str">
        <f>IF(SUM('Control Sample Data'!H$3:H$98)&gt;10,IF(AND(ISNUMBER('Control Sample Data'!H534),'Control Sample Data'!H534&lt;$B$1,'Control Sample Data'!H534&gt;0),'Control Sample Data'!H534,$B$1),"")</f>
        <v/>
      </c>
      <c r="U535" s="17" t="str">
        <f>IF(SUM('Control Sample Data'!I$3:I$98)&gt;10,IF(AND(ISNUMBER('Control Sample Data'!I534),'Control Sample Data'!I534&lt;$B$1,'Control Sample Data'!I534&gt;0),'Control Sample Data'!I534,$B$1),"")</f>
        <v/>
      </c>
      <c r="V535" s="17" t="str">
        <f>IF(SUM('Control Sample Data'!J$3:J$98)&gt;10,IF(AND(ISNUMBER('Control Sample Data'!J534),'Control Sample Data'!J534&lt;$B$1,'Control Sample Data'!J534&gt;0),'Control Sample Data'!J534,$B$1),"")</f>
        <v/>
      </c>
      <c r="W535" s="17" t="str">
        <f>IF(SUM('Control Sample Data'!K$3:K$98)&gt;10,IF(AND(ISNUMBER('Control Sample Data'!K534),'Control Sample Data'!K534&lt;$B$1,'Control Sample Data'!K534&gt;0),'Control Sample Data'!K534,$B$1),"")</f>
        <v/>
      </c>
      <c r="X535" s="17" t="str">
        <f>IF(SUM('Control Sample Data'!L$3:L$98)&gt;10,IF(AND(ISNUMBER('Control Sample Data'!L534),'Control Sample Data'!L534&lt;$B$1,'Control Sample Data'!L534&gt;0),'Control Sample Data'!L534,$B$1),"")</f>
        <v/>
      </c>
      <c r="Y535" s="17" t="str">
        <f>IF(SUM('Control Sample Data'!M$3:M$98)&gt;10,IF(AND(ISNUMBER('Control Sample Data'!M534),'Control Sample Data'!M534&lt;$B$1,'Control Sample Data'!M534&gt;0),'Control Sample Data'!M534,$B$1),"")</f>
        <v/>
      </c>
      <c r="AT535" s="36" t="str">
        <f t="shared" si="367"/>
        <v/>
      </c>
      <c r="AU535" s="36" t="str">
        <f t="shared" si="368"/>
        <v/>
      </c>
      <c r="AV535" s="36" t="str">
        <f t="shared" si="369"/>
        <v/>
      </c>
      <c r="AW535" s="36" t="str">
        <f t="shared" si="370"/>
        <v/>
      </c>
      <c r="AX535" s="36" t="str">
        <f t="shared" si="371"/>
        <v/>
      </c>
      <c r="AY535" s="36" t="str">
        <f t="shared" si="372"/>
        <v/>
      </c>
      <c r="AZ535" s="36" t="str">
        <f t="shared" si="373"/>
        <v/>
      </c>
      <c r="BA535" s="36" t="str">
        <f t="shared" si="374"/>
        <v/>
      </c>
      <c r="BB535" s="36" t="str">
        <f t="shared" si="375"/>
        <v/>
      </c>
      <c r="BC535" s="36" t="str">
        <f t="shared" si="376"/>
        <v/>
      </c>
      <c r="BD535" s="36" t="str">
        <f t="shared" si="377"/>
        <v/>
      </c>
      <c r="BE535" s="36" t="str">
        <f t="shared" si="378"/>
        <v/>
      </c>
      <c r="BF535" s="36" t="str">
        <f t="shared" si="379"/>
        <v/>
      </c>
      <c r="BG535" s="36" t="str">
        <f t="shared" si="380"/>
        <v/>
      </c>
      <c r="BH535" s="36" t="str">
        <f t="shared" si="381"/>
        <v/>
      </c>
      <c r="BI535" s="36" t="str">
        <f t="shared" si="382"/>
        <v/>
      </c>
      <c r="BJ535" s="36" t="str">
        <f t="shared" si="383"/>
        <v/>
      </c>
      <c r="BK535" s="36" t="str">
        <f t="shared" si="384"/>
        <v/>
      </c>
      <c r="BL535" s="36" t="str">
        <f t="shared" si="385"/>
        <v/>
      </c>
      <c r="BM535" s="36" t="str">
        <f t="shared" si="386"/>
        <v/>
      </c>
      <c r="BN535" s="38" t="e">
        <f t="shared" si="345"/>
        <v>#DIV/0!</v>
      </c>
      <c r="BO535" s="38" t="e">
        <f t="shared" si="346"/>
        <v>#DIV/0!</v>
      </c>
      <c r="BP535" s="39" t="str">
        <f t="shared" si="347"/>
        <v/>
      </c>
      <c r="BQ535" s="39" t="str">
        <f t="shared" si="348"/>
        <v/>
      </c>
      <c r="BR535" s="39" t="str">
        <f t="shared" si="349"/>
        <v/>
      </c>
      <c r="BS535" s="39" t="str">
        <f t="shared" si="350"/>
        <v/>
      </c>
      <c r="BT535" s="39" t="str">
        <f t="shared" si="351"/>
        <v/>
      </c>
      <c r="BU535" s="39" t="str">
        <f t="shared" si="352"/>
        <v/>
      </c>
      <c r="BV535" s="39" t="str">
        <f t="shared" si="353"/>
        <v/>
      </c>
      <c r="BW535" s="39" t="str">
        <f t="shared" si="354"/>
        <v/>
      </c>
      <c r="BX535" s="39" t="str">
        <f t="shared" si="355"/>
        <v/>
      </c>
      <c r="BY535" s="39" t="str">
        <f t="shared" si="356"/>
        <v/>
      </c>
      <c r="BZ535" s="39" t="str">
        <f t="shared" si="357"/>
        <v/>
      </c>
      <c r="CA535" s="39" t="str">
        <f t="shared" si="358"/>
        <v/>
      </c>
      <c r="CB535" s="39" t="str">
        <f t="shared" si="359"/>
        <v/>
      </c>
      <c r="CC535" s="39" t="str">
        <f t="shared" si="360"/>
        <v/>
      </c>
      <c r="CD535" s="39" t="str">
        <f t="shared" si="361"/>
        <v/>
      </c>
      <c r="CE535" s="39" t="str">
        <f t="shared" si="362"/>
        <v/>
      </c>
      <c r="CF535" s="39" t="str">
        <f t="shared" si="363"/>
        <v/>
      </c>
      <c r="CG535" s="39" t="str">
        <f t="shared" si="364"/>
        <v/>
      </c>
      <c r="CH535" s="39" t="str">
        <f t="shared" si="365"/>
        <v/>
      </c>
      <c r="CI535" s="39" t="str">
        <f t="shared" si="366"/>
        <v/>
      </c>
    </row>
    <row r="536" spans="1:87">
      <c r="A536" s="18"/>
      <c r="B536" s="15" t="str">
        <f>'Gene Table'!E535</f>
        <v>mmu-miR-2144</v>
      </c>
      <c r="C536" s="15" t="str">
        <f>'Gene Table'!B535</f>
        <v>G05</v>
      </c>
      <c r="D536" s="16" t="str">
        <f>IF(SUM('Test Sample Data'!D$3:D$98)&gt;10,IF(AND(ISNUMBER('Test Sample Data'!D535),'Test Sample Data'!D535&lt;$B$1,'Test Sample Data'!D535&gt;0),'Test Sample Data'!D535,$B$1),"")</f>
        <v/>
      </c>
      <c r="E536" s="17" t="str">
        <f>IF(SUM('Test Sample Data'!E$3:E$98)&gt;10,IF(AND(ISNUMBER('Test Sample Data'!E535),'Test Sample Data'!E535&lt;$B$1,'Test Sample Data'!E535&gt;0),'Test Sample Data'!E535,$B$1),"")</f>
        <v/>
      </c>
      <c r="F536" s="17" t="str">
        <f>IF(SUM('Test Sample Data'!F$3:F$98)&gt;10,IF(AND(ISNUMBER('Test Sample Data'!F535),'Test Sample Data'!F535&lt;$B$1,'Test Sample Data'!F535&gt;0),'Test Sample Data'!F535,$B$1),"")</f>
        <v/>
      </c>
      <c r="G536" s="17" t="str">
        <f>IF(SUM('Test Sample Data'!G$3:G$98)&gt;10,IF(AND(ISNUMBER('Test Sample Data'!G535),'Test Sample Data'!G535&lt;$B$1,'Test Sample Data'!G535&gt;0),'Test Sample Data'!G535,$B$1),"")</f>
        <v/>
      </c>
      <c r="H536" s="17" t="str">
        <f>IF(SUM('Test Sample Data'!H$3:H$98)&gt;10,IF(AND(ISNUMBER('Test Sample Data'!H535),'Test Sample Data'!H535&lt;$B$1,'Test Sample Data'!H535&gt;0),'Test Sample Data'!H535,$B$1),"")</f>
        <v/>
      </c>
      <c r="I536" s="17" t="str">
        <f>IF(SUM('Test Sample Data'!I$3:I$98)&gt;10,IF(AND(ISNUMBER('Test Sample Data'!I535),'Test Sample Data'!I535&lt;$B$1,'Test Sample Data'!I535&gt;0),'Test Sample Data'!I535,$B$1),"")</f>
        <v/>
      </c>
      <c r="J536" s="17" t="str">
        <f>IF(SUM('Test Sample Data'!J$3:J$98)&gt;10,IF(AND(ISNUMBER('Test Sample Data'!J535),'Test Sample Data'!J535&lt;$B$1,'Test Sample Data'!J535&gt;0),'Test Sample Data'!J535,$B$1),"")</f>
        <v/>
      </c>
      <c r="K536" s="17" t="str">
        <f>IF(SUM('Test Sample Data'!K$3:K$98)&gt;10,IF(AND(ISNUMBER('Test Sample Data'!K535),'Test Sample Data'!K535&lt;$B$1,'Test Sample Data'!K535&gt;0),'Test Sample Data'!K535,$B$1),"")</f>
        <v/>
      </c>
      <c r="L536" s="17" t="str">
        <f>IF(SUM('Test Sample Data'!L$3:L$98)&gt;10,IF(AND(ISNUMBER('Test Sample Data'!L535),'Test Sample Data'!L535&lt;$B$1,'Test Sample Data'!L535&gt;0),'Test Sample Data'!L535,$B$1),"")</f>
        <v/>
      </c>
      <c r="M536" s="17" t="str">
        <f>IF(SUM('Test Sample Data'!M$3:M$98)&gt;10,IF(AND(ISNUMBER('Test Sample Data'!M535),'Test Sample Data'!M535&lt;$B$1,'Test Sample Data'!M535&gt;0),'Test Sample Data'!M535,$B$1),"")</f>
        <v/>
      </c>
      <c r="N536" s="17" t="str">
        <f>'Gene Table'!E535</f>
        <v>mmu-miR-2144</v>
      </c>
      <c r="O536" s="17" t="str">
        <f>'Gene Table'!B535</f>
        <v>G05</v>
      </c>
      <c r="P536" s="17" t="str">
        <f>IF(SUM('Control Sample Data'!D$3:D$98)&gt;10,IF(AND(ISNUMBER('Control Sample Data'!D535),'Control Sample Data'!D535&lt;$B$1,'Control Sample Data'!D535&gt;0),'Control Sample Data'!D535,$B$1),"")</f>
        <v/>
      </c>
      <c r="Q536" s="17" t="str">
        <f>IF(SUM('Control Sample Data'!E$3:E$98)&gt;10,IF(AND(ISNUMBER('Control Sample Data'!E535),'Control Sample Data'!E535&lt;$B$1,'Control Sample Data'!E535&gt;0),'Control Sample Data'!E535,$B$1),"")</f>
        <v/>
      </c>
      <c r="R536" s="17" t="str">
        <f>IF(SUM('Control Sample Data'!F$3:F$98)&gt;10,IF(AND(ISNUMBER('Control Sample Data'!F535),'Control Sample Data'!F535&lt;$B$1,'Control Sample Data'!F535&gt;0),'Control Sample Data'!F535,$B$1),"")</f>
        <v/>
      </c>
      <c r="S536" s="17" t="str">
        <f>IF(SUM('Control Sample Data'!G$3:G$98)&gt;10,IF(AND(ISNUMBER('Control Sample Data'!G535),'Control Sample Data'!G535&lt;$B$1,'Control Sample Data'!G535&gt;0),'Control Sample Data'!G535,$B$1),"")</f>
        <v/>
      </c>
      <c r="T536" s="17" t="str">
        <f>IF(SUM('Control Sample Data'!H$3:H$98)&gt;10,IF(AND(ISNUMBER('Control Sample Data'!H535),'Control Sample Data'!H535&lt;$B$1,'Control Sample Data'!H535&gt;0),'Control Sample Data'!H535,$B$1),"")</f>
        <v/>
      </c>
      <c r="U536" s="17" t="str">
        <f>IF(SUM('Control Sample Data'!I$3:I$98)&gt;10,IF(AND(ISNUMBER('Control Sample Data'!I535),'Control Sample Data'!I535&lt;$B$1,'Control Sample Data'!I535&gt;0),'Control Sample Data'!I535,$B$1),"")</f>
        <v/>
      </c>
      <c r="V536" s="17" t="str">
        <f>IF(SUM('Control Sample Data'!J$3:J$98)&gt;10,IF(AND(ISNUMBER('Control Sample Data'!J535),'Control Sample Data'!J535&lt;$B$1,'Control Sample Data'!J535&gt;0),'Control Sample Data'!J535,$B$1),"")</f>
        <v/>
      </c>
      <c r="W536" s="17" t="str">
        <f>IF(SUM('Control Sample Data'!K$3:K$98)&gt;10,IF(AND(ISNUMBER('Control Sample Data'!K535),'Control Sample Data'!K535&lt;$B$1,'Control Sample Data'!K535&gt;0),'Control Sample Data'!K535,$B$1),"")</f>
        <v/>
      </c>
      <c r="X536" s="17" t="str">
        <f>IF(SUM('Control Sample Data'!L$3:L$98)&gt;10,IF(AND(ISNUMBER('Control Sample Data'!L535),'Control Sample Data'!L535&lt;$B$1,'Control Sample Data'!L535&gt;0),'Control Sample Data'!L535,$B$1),"")</f>
        <v/>
      </c>
      <c r="Y536" s="17" t="str">
        <f>IF(SUM('Control Sample Data'!M$3:M$98)&gt;10,IF(AND(ISNUMBER('Control Sample Data'!M535),'Control Sample Data'!M535&lt;$B$1,'Control Sample Data'!M535&gt;0),'Control Sample Data'!M535,$B$1),"")</f>
        <v/>
      </c>
      <c r="AT536" s="36" t="str">
        <f t="shared" si="367"/>
        <v/>
      </c>
      <c r="AU536" s="36" t="str">
        <f t="shared" si="368"/>
        <v/>
      </c>
      <c r="AV536" s="36" t="str">
        <f t="shared" si="369"/>
        <v/>
      </c>
      <c r="AW536" s="36" t="str">
        <f t="shared" si="370"/>
        <v/>
      </c>
      <c r="AX536" s="36" t="str">
        <f t="shared" si="371"/>
        <v/>
      </c>
      <c r="AY536" s="36" t="str">
        <f t="shared" si="372"/>
        <v/>
      </c>
      <c r="AZ536" s="36" t="str">
        <f t="shared" si="373"/>
        <v/>
      </c>
      <c r="BA536" s="36" t="str">
        <f t="shared" si="374"/>
        <v/>
      </c>
      <c r="BB536" s="36" t="str">
        <f t="shared" si="375"/>
        <v/>
      </c>
      <c r="BC536" s="36" t="str">
        <f t="shared" si="376"/>
        <v/>
      </c>
      <c r="BD536" s="36" t="str">
        <f t="shared" si="377"/>
        <v/>
      </c>
      <c r="BE536" s="36" t="str">
        <f t="shared" si="378"/>
        <v/>
      </c>
      <c r="BF536" s="36" t="str">
        <f t="shared" si="379"/>
        <v/>
      </c>
      <c r="BG536" s="36" t="str">
        <f t="shared" si="380"/>
        <v/>
      </c>
      <c r="BH536" s="36" t="str">
        <f t="shared" si="381"/>
        <v/>
      </c>
      <c r="BI536" s="36" t="str">
        <f t="shared" si="382"/>
        <v/>
      </c>
      <c r="BJ536" s="36" t="str">
        <f t="shared" si="383"/>
        <v/>
      </c>
      <c r="BK536" s="36" t="str">
        <f t="shared" si="384"/>
        <v/>
      </c>
      <c r="BL536" s="36" t="str">
        <f t="shared" si="385"/>
        <v/>
      </c>
      <c r="BM536" s="36" t="str">
        <f t="shared" si="386"/>
        <v/>
      </c>
      <c r="BN536" s="38" t="e">
        <f t="shared" si="345"/>
        <v>#DIV/0!</v>
      </c>
      <c r="BO536" s="38" t="e">
        <f t="shared" si="346"/>
        <v>#DIV/0!</v>
      </c>
      <c r="BP536" s="39" t="str">
        <f t="shared" si="347"/>
        <v/>
      </c>
      <c r="BQ536" s="39" t="str">
        <f t="shared" si="348"/>
        <v/>
      </c>
      <c r="BR536" s="39" t="str">
        <f t="shared" si="349"/>
        <v/>
      </c>
      <c r="BS536" s="39" t="str">
        <f t="shared" si="350"/>
        <v/>
      </c>
      <c r="BT536" s="39" t="str">
        <f t="shared" si="351"/>
        <v/>
      </c>
      <c r="BU536" s="39" t="str">
        <f t="shared" si="352"/>
        <v/>
      </c>
      <c r="BV536" s="39" t="str">
        <f t="shared" si="353"/>
        <v/>
      </c>
      <c r="BW536" s="39" t="str">
        <f t="shared" si="354"/>
        <v/>
      </c>
      <c r="BX536" s="39" t="str">
        <f t="shared" si="355"/>
        <v/>
      </c>
      <c r="BY536" s="39" t="str">
        <f t="shared" si="356"/>
        <v/>
      </c>
      <c r="BZ536" s="39" t="str">
        <f t="shared" si="357"/>
        <v/>
      </c>
      <c r="CA536" s="39" t="str">
        <f t="shared" si="358"/>
        <v/>
      </c>
      <c r="CB536" s="39" t="str">
        <f t="shared" si="359"/>
        <v/>
      </c>
      <c r="CC536" s="39" t="str">
        <f t="shared" si="360"/>
        <v/>
      </c>
      <c r="CD536" s="39" t="str">
        <f t="shared" si="361"/>
        <v/>
      </c>
      <c r="CE536" s="39" t="str">
        <f t="shared" si="362"/>
        <v/>
      </c>
      <c r="CF536" s="39" t="str">
        <f t="shared" si="363"/>
        <v/>
      </c>
      <c r="CG536" s="39" t="str">
        <f t="shared" si="364"/>
        <v/>
      </c>
      <c r="CH536" s="39" t="str">
        <f t="shared" si="365"/>
        <v/>
      </c>
      <c r="CI536" s="39" t="str">
        <f t="shared" si="366"/>
        <v/>
      </c>
    </row>
    <row r="537" spans="1:87">
      <c r="A537" s="18"/>
      <c r="B537" s="15" t="str">
        <f>'Gene Table'!E536</f>
        <v>mmu-miR-466f-5p</v>
      </c>
      <c r="C537" s="15" t="str">
        <f>'Gene Table'!B536</f>
        <v>G06</v>
      </c>
      <c r="D537" s="16" t="str">
        <f>IF(SUM('Test Sample Data'!D$3:D$98)&gt;10,IF(AND(ISNUMBER('Test Sample Data'!D536),'Test Sample Data'!D536&lt;$B$1,'Test Sample Data'!D536&gt;0),'Test Sample Data'!D536,$B$1),"")</f>
        <v/>
      </c>
      <c r="E537" s="17" t="str">
        <f>IF(SUM('Test Sample Data'!E$3:E$98)&gt;10,IF(AND(ISNUMBER('Test Sample Data'!E536),'Test Sample Data'!E536&lt;$B$1,'Test Sample Data'!E536&gt;0),'Test Sample Data'!E536,$B$1),"")</f>
        <v/>
      </c>
      <c r="F537" s="17" t="str">
        <f>IF(SUM('Test Sample Data'!F$3:F$98)&gt;10,IF(AND(ISNUMBER('Test Sample Data'!F536),'Test Sample Data'!F536&lt;$B$1,'Test Sample Data'!F536&gt;0),'Test Sample Data'!F536,$B$1),"")</f>
        <v/>
      </c>
      <c r="G537" s="17" t="str">
        <f>IF(SUM('Test Sample Data'!G$3:G$98)&gt;10,IF(AND(ISNUMBER('Test Sample Data'!G536),'Test Sample Data'!G536&lt;$B$1,'Test Sample Data'!G536&gt;0),'Test Sample Data'!G536,$B$1),"")</f>
        <v/>
      </c>
      <c r="H537" s="17" t="str">
        <f>IF(SUM('Test Sample Data'!H$3:H$98)&gt;10,IF(AND(ISNUMBER('Test Sample Data'!H536),'Test Sample Data'!H536&lt;$B$1,'Test Sample Data'!H536&gt;0),'Test Sample Data'!H536,$B$1),"")</f>
        <v/>
      </c>
      <c r="I537" s="17" t="str">
        <f>IF(SUM('Test Sample Data'!I$3:I$98)&gt;10,IF(AND(ISNUMBER('Test Sample Data'!I536),'Test Sample Data'!I536&lt;$B$1,'Test Sample Data'!I536&gt;0),'Test Sample Data'!I536,$B$1),"")</f>
        <v/>
      </c>
      <c r="J537" s="17" t="str">
        <f>IF(SUM('Test Sample Data'!J$3:J$98)&gt;10,IF(AND(ISNUMBER('Test Sample Data'!J536),'Test Sample Data'!J536&lt;$B$1,'Test Sample Data'!J536&gt;0),'Test Sample Data'!J536,$B$1),"")</f>
        <v/>
      </c>
      <c r="K537" s="17" t="str">
        <f>IF(SUM('Test Sample Data'!K$3:K$98)&gt;10,IF(AND(ISNUMBER('Test Sample Data'!K536),'Test Sample Data'!K536&lt;$B$1,'Test Sample Data'!K536&gt;0),'Test Sample Data'!K536,$B$1),"")</f>
        <v/>
      </c>
      <c r="L537" s="17" t="str">
        <f>IF(SUM('Test Sample Data'!L$3:L$98)&gt;10,IF(AND(ISNUMBER('Test Sample Data'!L536),'Test Sample Data'!L536&lt;$B$1,'Test Sample Data'!L536&gt;0),'Test Sample Data'!L536,$B$1),"")</f>
        <v/>
      </c>
      <c r="M537" s="17" t="str">
        <f>IF(SUM('Test Sample Data'!M$3:M$98)&gt;10,IF(AND(ISNUMBER('Test Sample Data'!M536),'Test Sample Data'!M536&lt;$B$1,'Test Sample Data'!M536&gt;0),'Test Sample Data'!M536,$B$1),"")</f>
        <v/>
      </c>
      <c r="N537" s="17" t="str">
        <f>'Gene Table'!E536</f>
        <v>mmu-miR-466f-5p</v>
      </c>
      <c r="O537" s="17" t="str">
        <f>'Gene Table'!B536</f>
        <v>G06</v>
      </c>
      <c r="P537" s="17" t="str">
        <f>IF(SUM('Control Sample Data'!D$3:D$98)&gt;10,IF(AND(ISNUMBER('Control Sample Data'!D536),'Control Sample Data'!D536&lt;$B$1,'Control Sample Data'!D536&gt;0),'Control Sample Data'!D536,$B$1),"")</f>
        <v/>
      </c>
      <c r="Q537" s="17" t="str">
        <f>IF(SUM('Control Sample Data'!E$3:E$98)&gt;10,IF(AND(ISNUMBER('Control Sample Data'!E536),'Control Sample Data'!E536&lt;$B$1,'Control Sample Data'!E536&gt;0),'Control Sample Data'!E536,$B$1),"")</f>
        <v/>
      </c>
      <c r="R537" s="17" t="str">
        <f>IF(SUM('Control Sample Data'!F$3:F$98)&gt;10,IF(AND(ISNUMBER('Control Sample Data'!F536),'Control Sample Data'!F536&lt;$B$1,'Control Sample Data'!F536&gt;0),'Control Sample Data'!F536,$B$1),"")</f>
        <v/>
      </c>
      <c r="S537" s="17" t="str">
        <f>IF(SUM('Control Sample Data'!G$3:G$98)&gt;10,IF(AND(ISNUMBER('Control Sample Data'!G536),'Control Sample Data'!G536&lt;$B$1,'Control Sample Data'!G536&gt;0),'Control Sample Data'!G536,$B$1),"")</f>
        <v/>
      </c>
      <c r="T537" s="17" t="str">
        <f>IF(SUM('Control Sample Data'!H$3:H$98)&gt;10,IF(AND(ISNUMBER('Control Sample Data'!H536),'Control Sample Data'!H536&lt;$B$1,'Control Sample Data'!H536&gt;0),'Control Sample Data'!H536,$B$1),"")</f>
        <v/>
      </c>
      <c r="U537" s="17" t="str">
        <f>IF(SUM('Control Sample Data'!I$3:I$98)&gt;10,IF(AND(ISNUMBER('Control Sample Data'!I536),'Control Sample Data'!I536&lt;$B$1,'Control Sample Data'!I536&gt;0),'Control Sample Data'!I536,$B$1),"")</f>
        <v/>
      </c>
      <c r="V537" s="17" t="str">
        <f>IF(SUM('Control Sample Data'!J$3:J$98)&gt;10,IF(AND(ISNUMBER('Control Sample Data'!J536),'Control Sample Data'!J536&lt;$B$1,'Control Sample Data'!J536&gt;0),'Control Sample Data'!J536,$B$1),"")</f>
        <v/>
      </c>
      <c r="W537" s="17" t="str">
        <f>IF(SUM('Control Sample Data'!K$3:K$98)&gt;10,IF(AND(ISNUMBER('Control Sample Data'!K536),'Control Sample Data'!K536&lt;$B$1,'Control Sample Data'!K536&gt;0),'Control Sample Data'!K536,$B$1),"")</f>
        <v/>
      </c>
      <c r="X537" s="17" t="str">
        <f>IF(SUM('Control Sample Data'!L$3:L$98)&gt;10,IF(AND(ISNUMBER('Control Sample Data'!L536),'Control Sample Data'!L536&lt;$B$1,'Control Sample Data'!L536&gt;0),'Control Sample Data'!L536,$B$1),"")</f>
        <v/>
      </c>
      <c r="Y537" s="17" t="str">
        <f>IF(SUM('Control Sample Data'!M$3:M$98)&gt;10,IF(AND(ISNUMBER('Control Sample Data'!M536),'Control Sample Data'!M536&lt;$B$1,'Control Sample Data'!M536&gt;0),'Control Sample Data'!M536,$B$1),"")</f>
        <v/>
      </c>
      <c r="AT537" s="36" t="str">
        <f t="shared" si="367"/>
        <v/>
      </c>
      <c r="AU537" s="36" t="str">
        <f t="shared" si="368"/>
        <v/>
      </c>
      <c r="AV537" s="36" t="str">
        <f t="shared" si="369"/>
        <v/>
      </c>
      <c r="AW537" s="36" t="str">
        <f t="shared" si="370"/>
        <v/>
      </c>
      <c r="AX537" s="36" t="str">
        <f t="shared" si="371"/>
        <v/>
      </c>
      <c r="AY537" s="36" t="str">
        <f t="shared" si="372"/>
        <v/>
      </c>
      <c r="AZ537" s="36" t="str">
        <f t="shared" si="373"/>
        <v/>
      </c>
      <c r="BA537" s="36" t="str">
        <f t="shared" si="374"/>
        <v/>
      </c>
      <c r="BB537" s="36" t="str">
        <f t="shared" si="375"/>
        <v/>
      </c>
      <c r="BC537" s="36" t="str">
        <f t="shared" si="376"/>
        <v/>
      </c>
      <c r="BD537" s="36" t="str">
        <f t="shared" si="377"/>
        <v/>
      </c>
      <c r="BE537" s="36" t="str">
        <f t="shared" si="378"/>
        <v/>
      </c>
      <c r="BF537" s="36" t="str">
        <f t="shared" si="379"/>
        <v/>
      </c>
      <c r="BG537" s="36" t="str">
        <f t="shared" si="380"/>
        <v/>
      </c>
      <c r="BH537" s="36" t="str">
        <f t="shared" si="381"/>
        <v/>
      </c>
      <c r="BI537" s="36" t="str">
        <f t="shared" si="382"/>
        <v/>
      </c>
      <c r="BJ537" s="36" t="str">
        <f t="shared" si="383"/>
        <v/>
      </c>
      <c r="BK537" s="36" t="str">
        <f t="shared" si="384"/>
        <v/>
      </c>
      <c r="BL537" s="36" t="str">
        <f t="shared" si="385"/>
        <v/>
      </c>
      <c r="BM537" s="36" t="str">
        <f t="shared" si="386"/>
        <v/>
      </c>
      <c r="BN537" s="38" t="e">
        <f t="shared" si="345"/>
        <v>#DIV/0!</v>
      </c>
      <c r="BO537" s="38" t="e">
        <f t="shared" si="346"/>
        <v>#DIV/0!</v>
      </c>
      <c r="BP537" s="39" t="str">
        <f t="shared" si="347"/>
        <v/>
      </c>
      <c r="BQ537" s="39" t="str">
        <f t="shared" si="348"/>
        <v/>
      </c>
      <c r="BR537" s="39" t="str">
        <f t="shared" si="349"/>
        <v/>
      </c>
      <c r="BS537" s="39" t="str">
        <f t="shared" si="350"/>
        <v/>
      </c>
      <c r="BT537" s="39" t="str">
        <f t="shared" si="351"/>
        <v/>
      </c>
      <c r="BU537" s="39" t="str">
        <f t="shared" si="352"/>
        <v/>
      </c>
      <c r="BV537" s="39" t="str">
        <f t="shared" si="353"/>
        <v/>
      </c>
      <c r="BW537" s="39" t="str">
        <f t="shared" si="354"/>
        <v/>
      </c>
      <c r="BX537" s="39" t="str">
        <f t="shared" si="355"/>
        <v/>
      </c>
      <c r="BY537" s="39" t="str">
        <f t="shared" si="356"/>
        <v/>
      </c>
      <c r="BZ537" s="39" t="str">
        <f t="shared" si="357"/>
        <v/>
      </c>
      <c r="CA537" s="39" t="str">
        <f t="shared" si="358"/>
        <v/>
      </c>
      <c r="CB537" s="39" t="str">
        <f t="shared" si="359"/>
        <v/>
      </c>
      <c r="CC537" s="39" t="str">
        <f t="shared" si="360"/>
        <v/>
      </c>
      <c r="CD537" s="39" t="str">
        <f t="shared" si="361"/>
        <v/>
      </c>
      <c r="CE537" s="39" t="str">
        <f t="shared" si="362"/>
        <v/>
      </c>
      <c r="CF537" s="39" t="str">
        <f t="shared" si="363"/>
        <v/>
      </c>
      <c r="CG537" s="39" t="str">
        <f t="shared" si="364"/>
        <v/>
      </c>
      <c r="CH537" s="39" t="str">
        <f t="shared" si="365"/>
        <v/>
      </c>
      <c r="CI537" s="39" t="str">
        <f t="shared" si="366"/>
        <v/>
      </c>
    </row>
    <row r="538" spans="1:87">
      <c r="A538" s="18"/>
      <c r="B538" s="15" t="str">
        <f>'Gene Table'!E537</f>
        <v>mmu-miR-2145</v>
      </c>
      <c r="C538" s="15" t="str">
        <f>'Gene Table'!B537</f>
        <v>G07</v>
      </c>
      <c r="D538" s="16" t="str">
        <f>IF(SUM('Test Sample Data'!D$3:D$98)&gt;10,IF(AND(ISNUMBER('Test Sample Data'!D537),'Test Sample Data'!D537&lt;$B$1,'Test Sample Data'!D537&gt;0),'Test Sample Data'!D537,$B$1),"")</f>
        <v/>
      </c>
      <c r="E538" s="17" t="str">
        <f>IF(SUM('Test Sample Data'!E$3:E$98)&gt;10,IF(AND(ISNUMBER('Test Sample Data'!E537),'Test Sample Data'!E537&lt;$B$1,'Test Sample Data'!E537&gt;0),'Test Sample Data'!E537,$B$1),"")</f>
        <v/>
      </c>
      <c r="F538" s="17" t="str">
        <f>IF(SUM('Test Sample Data'!F$3:F$98)&gt;10,IF(AND(ISNUMBER('Test Sample Data'!F537),'Test Sample Data'!F537&lt;$B$1,'Test Sample Data'!F537&gt;0),'Test Sample Data'!F537,$B$1),"")</f>
        <v/>
      </c>
      <c r="G538" s="17" t="str">
        <f>IF(SUM('Test Sample Data'!G$3:G$98)&gt;10,IF(AND(ISNUMBER('Test Sample Data'!G537),'Test Sample Data'!G537&lt;$B$1,'Test Sample Data'!G537&gt;0),'Test Sample Data'!G537,$B$1),"")</f>
        <v/>
      </c>
      <c r="H538" s="17" t="str">
        <f>IF(SUM('Test Sample Data'!H$3:H$98)&gt;10,IF(AND(ISNUMBER('Test Sample Data'!H537),'Test Sample Data'!H537&lt;$B$1,'Test Sample Data'!H537&gt;0),'Test Sample Data'!H537,$B$1),"")</f>
        <v/>
      </c>
      <c r="I538" s="17" t="str">
        <f>IF(SUM('Test Sample Data'!I$3:I$98)&gt;10,IF(AND(ISNUMBER('Test Sample Data'!I537),'Test Sample Data'!I537&lt;$B$1,'Test Sample Data'!I537&gt;0),'Test Sample Data'!I537,$B$1),"")</f>
        <v/>
      </c>
      <c r="J538" s="17" t="str">
        <f>IF(SUM('Test Sample Data'!J$3:J$98)&gt;10,IF(AND(ISNUMBER('Test Sample Data'!J537),'Test Sample Data'!J537&lt;$B$1,'Test Sample Data'!J537&gt;0),'Test Sample Data'!J537,$B$1),"")</f>
        <v/>
      </c>
      <c r="K538" s="17" t="str">
        <f>IF(SUM('Test Sample Data'!K$3:K$98)&gt;10,IF(AND(ISNUMBER('Test Sample Data'!K537),'Test Sample Data'!K537&lt;$B$1,'Test Sample Data'!K537&gt;0),'Test Sample Data'!K537,$B$1),"")</f>
        <v/>
      </c>
      <c r="L538" s="17" t="str">
        <f>IF(SUM('Test Sample Data'!L$3:L$98)&gt;10,IF(AND(ISNUMBER('Test Sample Data'!L537),'Test Sample Data'!L537&lt;$B$1,'Test Sample Data'!L537&gt;0),'Test Sample Data'!L537,$B$1),"")</f>
        <v/>
      </c>
      <c r="M538" s="17" t="str">
        <f>IF(SUM('Test Sample Data'!M$3:M$98)&gt;10,IF(AND(ISNUMBER('Test Sample Data'!M537),'Test Sample Data'!M537&lt;$B$1,'Test Sample Data'!M537&gt;0),'Test Sample Data'!M537,$B$1),"")</f>
        <v/>
      </c>
      <c r="N538" s="17" t="str">
        <f>'Gene Table'!E537</f>
        <v>mmu-miR-2145</v>
      </c>
      <c r="O538" s="17" t="str">
        <f>'Gene Table'!B537</f>
        <v>G07</v>
      </c>
      <c r="P538" s="17" t="str">
        <f>IF(SUM('Control Sample Data'!D$3:D$98)&gt;10,IF(AND(ISNUMBER('Control Sample Data'!D537),'Control Sample Data'!D537&lt;$B$1,'Control Sample Data'!D537&gt;0),'Control Sample Data'!D537,$B$1),"")</f>
        <v/>
      </c>
      <c r="Q538" s="17" t="str">
        <f>IF(SUM('Control Sample Data'!E$3:E$98)&gt;10,IF(AND(ISNUMBER('Control Sample Data'!E537),'Control Sample Data'!E537&lt;$B$1,'Control Sample Data'!E537&gt;0),'Control Sample Data'!E537,$B$1),"")</f>
        <v/>
      </c>
      <c r="R538" s="17" t="str">
        <f>IF(SUM('Control Sample Data'!F$3:F$98)&gt;10,IF(AND(ISNUMBER('Control Sample Data'!F537),'Control Sample Data'!F537&lt;$B$1,'Control Sample Data'!F537&gt;0),'Control Sample Data'!F537,$B$1),"")</f>
        <v/>
      </c>
      <c r="S538" s="17" t="str">
        <f>IF(SUM('Control Sample Data'!G$3:G$98)&gt;10,IF(AND(ISNUMBER('Control Sample Data'!G537),'Control Sample Data'!G537&lt;$B$1,'Control Sample Data'!G537&gt;0),'Control Sample Data'!G537,$B$1),"")</f>
        <v/>
      </c>
      <c r="T538" s="17" t="str">
        <f>IF(SUM('Control Sample Data'!H$3:H$98)&gt;10,IF(AND(ISNUMBER('Control Sample Data'!H537),'Control Sample Data'!H537&lt;$B$1,'Control Sample Data'!H537&gt;0),'Control Sample Data'!H537,$B$1),"")</f>
        <v/>
      </c>
      <c r="U538" s="17" t="str">
        <f>IF(SUM('Control Sample Data'!I$3:I$98)&gt;10,IF(AND(ISNUMBER('Control Sample Data'!I537),'Control Sample Data'!I537&lt;$B$1,'Control Sample Data'!I537&gt;0),'Control Sample Data'!I537,$B$1),"")</f>
        <v/>
      </c>
      <c r="V538" s="17" t="str">
        <f>IF(SUM('Control Sample Data'!J$3:J$98)&gt;10,IF(AND(ISNUMBER('Control Sample Data'!J537),'Control Sample Data'!J537&lt;$B$1,'Control Sample Data'!J537&gt;0),'Control Sample Data'!J537,$B$1),"")</f>
        <v/>
      </c>
      <c r="W538" s="17" t="str">
        <f>IF(SUM('Control Sample Data'!K$3:K$98)&gt;10,IF(AND(ISNUMBER('Control Sample Data'!K537),'Control Sample Data'!K537&lt;$B$1,'Control Sample Data'!K537&gt;0),'Control Sample Data'!K537,$B$1),"")</f>
        <v/>
      </c>
      <c r="X538" s="17" t="str">
        <f>IF(SUM('Control Sample Data'!L$3:L$98)&gt;10,IF(AND(ISNUMBER('Control Sample Data'!L537),'Control Sample Data'!L537&lt;$B$1,'Control Sample Data'!L537&gt;0),'Control Sample Data'!L537,$B$1),"")</f>
        <v/>
      </c>
      <c r="Y538" s="17" t="str">
        <f>IF(SUM('Control Sample Data'!M$3:M$98)&gt;10,IF(AND(ISNUMBER('Control Sample Data'!M537),'Control Sample Data'!M537&lt;$B$1,'Control Sample Data'!M537&gt;0),'Control Sample Data'!M537,$B$1),"")</f>
        <v/>
      </c>
      <c r="AT538" s="36" t="str">
        <f t="shared" si="367"/>
        <v/>
      </c>
      <c r="AU538" s="36" t="str">
        <f t="shared" si="368"/>
        <v/>
      </c>
      <c r="AV538" s="36" t="str">
        <f t="shared" si="369"/>
        <v/>
      </c>
      <c r="AW538" s="36" t="str">
        <f t="shared" si="370"/>
        <v/>
      </c>
      <c r="AX538" s="36" t="str">
        <f t="shared" si="371"/>
        <v/>
      </c>
      <c r="AY538" s="36" t="str">
        <f t="shared" si="372"/>
        <v/>
      </c>
      <c r="AZ538" s="36" t="str">
        <f t="shared" si="373"/>
        <v/>
      </c>
      <c r="BA538" s="36" t="str">
        <f t="shared" si="374"/>
        <v/>
      </c>
      <c r="BB538" s="36" t="str">
        <f t="shared" si="375"/>
        <v/>
      </c>
      <c r="BC538" s="36" t="str">
        <f t="shared" si="376"/>
        <v/>
      </c>
      <c r="BD538" s="36" t="str">
        <f t="shared" si="377"/>
        <v/>
      </c>
      <c r="BE538" s="36" t="str">
        <f t="shared" si="378"/>
        <v/>
      </c>
      <c r="BF538" s="36" t="str">
        <f t="shared" si="379"/>
        <v/>
      </c>
      <c r="BG538" s="36" t="str">
        <f t="shared" si="380"/>
        <v/>
      </c>
      <c r="BH538" s="36" t="str">
        <f t="shared" si="381"/>
        <v/>
      </c>
      <c r="BI538" s="36" t="str">
        <f t="shared" si="382"/>
        <v/>
      </c>
      <c r="BJ538" s="36" t="str">
        <f t="shared" si="383"/>
        <v/>
      </c>
      <c r="BK538" s="36" t="str">
        <f t="shared" si="384"/>
        <v/>
      </c>
      <c r="BL538" s="36" t="str">
        <f t="shared" si="385"/>
        <v/>
      </c>
      <c r="BM538" s="36" t="str">
        <f t="shared" si="386"/>
        <v/>
      </c>
      <c r="BN538" s="38" t="e">
        <f t="shared" si="345"/>
        <v>#DIV/0!</v>
      </c>
      <c r="BO538" s="38" t="e">
        <f t="shared" si="346"/>
        <v>#DIV/0!</v>
      </c>
      <c r="BP538" s="39" t="str">
        <f t="shared" si="347"/>
        <v/>
      </c>
      <c r="BQ538" s="39" t="str">
        <f t="shared" si="348"/>
        <v/>
      </c>
      <c r="BR538" s="39" t="str">
        <f t="shared" si="349"/>
        <v/>
      </c>
      <c r="BS538" s="39" t="str">
        <f t="shared" si="350"/>
        <v/>
      </c>
      <c r="BT538" s="39" t="str">
        <f t="shared" si="351"/>
        <v/>
      </c>
      <c r="BU538" s="39" t="str">
        <f t="shared" si="352"/>
        <v/>
      </c>
      <c r="BV538" s="39" t="str">
        <f t="shared" si="353"/>
        <v/>
      </c>
      <c r="BW538" s="39" t="str">
        <f t="shared" si="354"/>
        <v/>
      </c>
      <c r="BX538" s="39" t="str">
        <f t="shared" si="355"/>
        <v/>
      </c>
      <c r="BY538" s="39" t="str">
        <f t="shared" si="356"/>
        <v/>
      </c>
      <c r="BZ538" s="39" t="str">
        <f t="shared" si="357"/>
        <v/>
      </c>
      <c r="CA538" s="39" t="str">
        <f t="shared" si="358"/>
        <v/>
      </c>
      <c r="CB538" s="39" t="str">
        <f t="shared" si="359"/>
        <v/>
      </c>
      <c r="CC538" s="39" t="str">
        <f t="shared" si="360"/>
        <v/>
      </c>
      <c r="CD538" s="39" t="str">
        <f t="shared" si="361"/>
        <v/>
      </c>
      <c r="CE538" s="39" t="str">
        <f t="shared" si="362"/>
        <v/>
      </c>
      <c r="CF538" s="39" t="str">
        <f t="shared" si="363"/>
        <v/>
      </c>
      <c r="CG538" s="39" t="str">
        <f t="shared" si="364"/>
        <v/>
      </c>
      <c r="CH538" s="39" t="str">
        <f t="shared" si="365"/>
        <v/>
      </c>
      <c r="CI538" s="39" t="str">
        <f t="shared" si="366"/>
        <v/>
      </c>
    </row>
    <row r="539" spans="1:87">
      <c r="A539" s="18"/>
      <c r="B539" s="15" t="str">
        <f>'Gene Table'!E538</f>
        <v>mmu-miR-466f</v>
      </c>
      <c r="C539" s="15" t="str">
        <f>'Gene Table'!B538</f>
        <v>G08</v>
      </c>
      <c r="D539" s="16" t="str">
        <f>IF(SUM('Test Sample Data'!D$3:D$98)&gt;10,IF(AND(ISNUMBER('Test Sample Data'!D538),'Test Sample Data'!D538&lt;$B$1,'Test Sample Data'!D538&gt;0),'Test Sample Data'!D538,$B$1),"")</f>
        <v/>
      </c>
      <c r="E539" s="17" t="str">
        <f>IF(SUM('Test Sample Data'!E$3:E$98)&gt;10,IF(AND(ISNUMBER('Test Sample Data'!E538),'Test Sample Data'!E538&lt;$B$1,'Test Sample Data'!E538&gt;0),'Test Sample Data'!E538,$B$1),"")</f>
        <v/>
      </c>
      <c r="F539" s="17" t="str">
        <f>IF(SUM('Test Sample Data'!F$3:F$98)&gt;10,IF(AND(ISNUMBER('Test Sample Data'!F538),'Test Sample Data'!F538&lt;$B$1,'Test Sample Data'!F538&gt;0),'Test Sample Data'!F538,$B$1),"")</f>
        <v/>
      </c>
      <c r="G539" s="17" t="str">
        <f>IF(SUM('Test Sample Data'!G$3:G$98)&gt;10,IF(AND(ISNUMBER('Test Sample Data'!G538),'Test Sample Data'!G538&lt;$B$1,'Test Sample Data'!G538&gt;0),'Test Sample Data'!G538,$B$1),"")</f>
        <v/>
      </c>
      <c r="H539" s="17" t="str">
        <f>IF(SUM('Test Sample Data'!H$3:H$98)&gt;10,IF(AND(ISNUMBER('Test Sample Data'!H538),'Test Sample Data'!H538&lt;$B$1,'Test Sample Data'!H538&gt;0),'Test Sample Data'!H538,$B$1),"")</f>
        <v/>
      </c>
      <c r="I539" s="17" t="str">
        <f>IF(SUM('Test Sample Data'!I$3:I$98)&gt;10,IF(AND(ISNUMBER('Test Sample Data'!I538),'Test Sample Data'!I538&lt;$B$1,'Test Sample Data'!I538&gt;0),'Test Sample Data'!I538,$B$1),"")</f>
        <v/>
      </c>
      <c r="J539" s="17" t="str">
        <f>IF(SUM('Test Sample Data'!J$3:J$98)&gt;10,IF(AND(ISNUMBER('Test Sample Data'!J538),'Test Sample Data'!J538&lt;$B$1,'Test Sample Data'!J538&gt;0),'Test Sample Data'!J538,$B$1),"")</f>
        <v/>
      </c>
      <c r="K539" s="17" t="str">
        <f>IF(SUM('Test Sample Data'!K$3:K$98)&gt;10,IF(AND(ISNUMBER('Test Sample Data'!K538),'Test Sample Data'!K538&lt;$B$1,'Test Sample Data'!K538&gt;0),'Test Sample Data'!K538,$B$1),"")</f>
        <v/>
      </c>
      <c r="L539" s="17" t="str">
        <f>IF(SUM('Test Sample Data'!L$3:L$98)&gt;10,IF(AND(ISNUMBER('Test Sample Data'!L538),'Test Sample Data'!L538&lt;$B$1,'Test Sample Data'!L538&gt;0),'Test Sample Data'!L538,$B$1),"")</f>
        <v/>
      </c>
      <c r="M539" s="17" t="str">
        <f>IF(SUM('Test Sample Data'!M$3:M$98)&gt;10,IF(AND(ISNUMBER('Test Sample Data'!M538),'Test Sample Data'!M538&lt;$B$1,'Test Sample Data'!M538&gt;0),'Test Sample Data'!M538,$B$1),"")</f>
        <v/>
      </c>
      <c r="N539" s="17" t="str">
        <f>'Gene Table'!E538</f>
        <v>mmu-miR-466f</v>
      </c>
      <c r="O539" s="17" t="str">
        <f>'Gene Table'!B538</f>
        <v>G08</v>
      </c>
      <c r="P539" s="17" t="str">
        <f>IF(SUM('Control Sample Data'!D$3:D$98)&gt;10,IF(AND(ISNUMBER('Control Sample Data'!D538),'Control Sample Data'!D538&lt;$B$1,'Control Sample Data'!D538&gt;0),'Control Sample Data'!D538,$B$1),"")</f>
        <v/>
      </c>
      <c r="Q539" s="17" t="str">
        <f>IF(SUM('Control Sample Data'!E$3:E$98)&gt;10,IF(AND(ISNUMBER('Control Sample Data'!E538),'Control Sample Data'!E538&lt;$B$1,'Control Sample Data'!E538&gt;0),'Control Sample Data'!E538,$B$1),"")</f>
        <v/>
      </c>
      <c r="R539" s="17" t="str">
        <f>IF(SUM('Control Sample Data'!F$3:F$98)&gt;10,IF(AND(ISNUMBER('Control Sample Data'!F538),'Control Sample Data'!F538&lt;$B$1,'Control Sample Data'!F538&gt;0),'Control Sample Data'!F538,$B$1),"")</f>
        <v/>
      </c>
      <c r="S539" s="17" t="str">
        <f>IF(SUM('Control Sample Data'!G$3:G$98)&gt;10,IF(AND(ISNUMBER('Control Sample Data'!G538),'Control Sample Data'!G538&lt;$B$1,'Control Sample Data'!G538&gt;0),'Control Sample Data'!G538,$B$1),"")</f>
        <v/>
      </c>
      <c r="T539" s="17" t="str">
        <f>IF(SUM('Control Sample Data'!H$3:H$98)&gt;10,IF(AND(ISNUMBER('Control Sample Data'!H538),'Control Sample Data'!H538&lt;$B$1,'Control Sample Data'!H538&gt;0),'Control Sample Data'!H538,$B$1),"")</f>
        <v/>
      </c>
      <c r="U539" s="17" t="str">
        <f>IF(SUM('Control Sample Data'!I$3:I$98)&gt;10,IF(AND(ISNUMBER('Control Sample Data'!I538),'Control Sample Data'!I538&lt;$B$1,'Control Sample Data'!I538&gt;0),'Control Sample Data'!I538,$B$1),"")</f>
        <v/>
      </c>
      <c r="V539" s="17" t="str">
        <f>IF(SUM('Control Sample Data'!J$3:J$98)&gt;10,IF(AND(ISNUMBER('Control Sample Data'!J538),'Control Sample Data'!J538&lt;$B$1,'Control Sample Data'!J538&gt;0),'Control Sample Data'!J538,$B$1),"")</f>
        <v/>
      </c>
      <c r="W539" s="17" t="str">
        <f>IF(SUM('Control Sample Data'!K$3:K$98)&gt;10,IF(AND(ISNUMBER('Control Sample Data'!K538),'Control Sample Data'!K538&lt;$B$1,'Control Sample Data'!K538&gt;0),'Control Sample Data'!K538,$B$1),"")</f>
        <v/>
      </c>
      <c r="X539" s="17" t="str">
        <f>IF(SUM('Control Sample Data'!L$3:L$98)&gt;10,IF(AND(ISNUMBER('Control Sample Data'!L538),'Control Sample Data'!L538&lt;$B$1,'Control Sample Data'!L538&gt;0),'Control Sample Data'!L538,$B$1),"")</f>
        <v/>
      </c>
      <c r="Y539" s="17" t="str">
        <f>IF(SUM('Control Sample Data'!M$3:M$98)&gt;10,IF(AND(ISNUMBER('Control Sample Data'!M538),'Control Sample Data'!M538&lt;$B$1,'Control Sample Data'!M538&gt;0),'Control Sample Data'!M538,$B$1),"")</f>
        <v/>
      </c>
      <c r="AT539" s="36" t="str">
        <f t="shared" si="367"/>
        <v/>
      </c>
      <c r="AU539" s="36" t="str">
        <f t="shared" si="368"/>
        <v/>
      </c>
      <c r="AV539" s="36" t="str">
        <f t="shared" si="369"/>
        <v/>
      </c>
      <c r="AW539" s="36" t="str">
        <f t="shared" si="370"/>
        <v/>
      </c>
      <c r="AX539" s="36" t="str">
        <f t="shared" si="371"/>
        <v/>
      </c>
      <c r="AY539" s="36" t="str">
        <f t="shared" si="372"/>
        <v/>
      </c>
      <c r="AZ539" s="36" t="str">
        <f t="shared" si="373"/>
        <v/>
      </c>
      <c r="BA539" s="36" t="str">
        <f t="shared" si="374"/>
        <v/>
      </c>
      <c r="BB539" s="36" t="str">
        <f t="shared" si="375"/>
        <v/>
      </c>
      <c r="BC539" s="36" t="str">
        <f t="shared" si="376"/>
        <v/>
      </c>
      <c r="BD539" s="36" t="str">
        <f t="shared" si="377"/>
        <v/>
      </c>
      <c r="BE539" s="36" t="str">
        <f t="shared" si="378"/>
        <v/>
      </c>
      <c r="BF539" s="36" t="str">
        <f t="shared" si="379"/>
        <v/>
      </c>
      <c r="BG539" s="36" t="str">
        <f t="shared" si="380"/>
        <v/>
      </c>
      <c r="BH539" s="36" t="str">
        <f t="shared" si="381"/>
        <v/>
      </c>
      <c r="BI539" s="36" t="str">
        <f t="shared" si="382"/>
        <v/>
      </c>
      <c r="BJ539" s="36" t="str">
        <f t="shared" si="383"/>
        <v/>
      </c>
      <c r="BK539" s="36" t="str">
        <f t="shared" si="384"/>
        <v/>
      </c>
      <c r="BL539" s="36" t="str">
        <f t="shared" si="385"/>
        <v/>
      </c>
      <c r="BM539" s="36" t="str">
        <f t="shared" si="386"/>
        <v/>
      </c>
      <c r="BN539" s="38" t="e">
        <f t="shared" si="345"/>
        <v>#DIV/0!</v>
      </c>
      <c r="BO539" s="38" t="e">
        <f t="shared" si="346"/>
        <v>#DIV/0!</v>
      </c>
      <c r="BP539" s="39" t="str">
        <f t="shared" si="347"/>
        <v/>
      </c>
      <c r="BQ539" s="39" t="str">
        <f t="shared" si="348"/>
        <v/>
      </c>
      <c r="BR539" s="39" t="str">
        <f t="shared" si="349"/>
        <v/>
      </c>
      <c r="BS539" s="39" t="str">
        <f t="shared" si="350"/>
        <v/>
      </c>
      <c r="BT539" s="39" t="str">
        <f t="shared" si="351"/>
        <v/>
      </c>
      <c r="BU539" s="39" t="str">
        <f t="shared" si="352"/>
        <v/>
      </c>
      <c r="BV539" s="39" t="str">
        <f t="shared" si="353"/>
        <v/>
      </c>
      <c r="BW539" s="39" t="str">
        <f t="shared" si="354"/>
        <v/>
      </c>
      <c r="BX539" s="39" t="str">
        <f t="shared" si="355"/>
        <v/>
      </c>
      <c r="BY539" s="39" t="str">
        <f t="shared" si="356"/>
        <v/>
      </c>
      <c r="BZ539" s="39" t="str">
        <f t="shared" si="357"/>
        <v/>
      </c>
      <c r="CA539" s="39" t="str">
        <f t="shared" si="358"/>
        <v/>
      </c>
      <c r="CB539" s="39" t="str">
        <f t="shared" si="359"/>
        <v/>
      </c>
      <c r="CC539" s="39" t="str">
        <f t="shared" si="360"/>
        <v/>
      </c>
      <c r="CD539" s="39" t="str">
        <f t="shared" si="361"/>
        <v/>
      </c>
      <c r="CE539" s="39" t="str">
        <f t="shared" si="362"/>
        <v/>
      </c>
      <c r="CF539" s="39" t="str">
        <f t="shared" si="363"/>
        <v/>
      </c>
      <c r="CG539" s="39" t="str">
        <f t="shared" si="364"/>
        <v/>
      </c>
      <c r="CH539" s="39" t="str">
        <f t="shared" si="365"/>
        <v/>
      </c>
      <c r="CI539" s="39" t="str">
        <f t="shared" si="366"/>
        <v/>
      </c>
    </row>
    <row r="540" spans="1:87">
      <c r="A540" s="18"/>
      <c r="B540" s="15" t="str">
        <f>'Gene Table'!E539</f>
        <v>mmu-miR-2146</v>
      </c>
      <c r="C540" s="15" t="str">
        <f>'Gene Table'!B539</f>
        <v>G09</v>
      </c>
      <c r="D540" s="16" t="str">
        <f>IF(SUM('Test Sample Data'!D$3:D$98)&gt;10,IF(AND(ISNUMBER('Test Sample Data'!D539),'Test Sample Data'!D539&lt;$B$1,'Test Sample Data'!D539&gt;0),'Test Sample Data'!D539,$B$1),"")</f>
        <v/>
      </c>
      <c r="E540" s="17" t="str">
        <f>IF(SUM('Test Sample Data'!E$3:E$98)&gt;10,IF(AND(ISNUMBER('Test Sample Data'!E539),'Test Sample Data'!E539&lt;$B$1,'Test Sample Data'!E539&gt;0),'Test Sample Data'!E539,$B$1),"")</f>
        <v/>
      </c>
      <c r="F540" s="17" t="str">
        <f>IF(SUM('Test Sample Data'!F$3:F$98)&gt;10,IF(AND(ISNUMBER('Test Sample Data'!F539),'Test Sample Data'!F539&lt;$B$1,'Test Sample Data'!F539&gt;0),'Test Sample Data'!F539,$B$1),"")</f>
        <v/>
      </c>
      <c r="G540" s="17" t="str">
        <f>IF(SUM('Test Sample Data'!G$3:G$98)&gt;10,IF(AND(ISNUMBER('Test Sample Data'!G539),'Test Sample Data'!G539&lt;$B$1,'Test Sample Data'!G539&gt;0),'Test Sample Data'!G539,$B$1),"")</f>
        <v/>
      </c>
      <c r="H540" s="17" t="str">
        <f>IF(SUM('Test Sample Data'!H$3:H$98)&gt;10,IF(AND(ISNUMBER('Test Sample Data'!H539),'Test Sample Data'!H539&lt;$B$1,'Test Sample Data'!H539&gt;0),'Test Sample Data'!H539,$B$1),"")</f>
        <v/>
      </c>
      <c r="I540" s="17" t="str">
        <f>IF(SUM('Test Sample Data'!I$3:I$98)&gt;10,IF(AND(ISNUMBER('Test Sample Data'!I539),'Test Sample Data'!I539&lt;$B$1,'Test Sample Data'!I539&gt;0),'Test Sample Data'!I539,$B$1),"")</f>
        <v/>
      </c>
      <c r="J540" s="17" t="str">
        <f>IF(SUM('Test Sample Data'!J$3:J$98)&gt;10,IF(AND(ISNUMBER('Test Sample Data'!J539),'Test Sample Data'!J539&lt;$B$1,'Test Sample Data'!J539&gt;0),'Test Sample Data'!J539,$B$1),"")</f>
        <v/>
      </c>
      <c r="K540" s="17" t="str">
        <f>IF(SUM('Test Sample Data'!K$3:K$98)&gt;10,IF(AND(ISNUMBER('Test Sample Data'!K539),'Test Sample Data'!K539&lt;$B$1,'Test Sample Data'!K539&gt;0),'Test Sample Data'!K539,$B$1),"")</f>
        <v/>
      </c>
      <c r="L540" s="17" t="str">
        <f>IF(SUM('Test Sample Data'!L$3:L$98)&gt;10,IF(AND(ISNUMBER('Test Sample Data'!L539),'Test Sample Data'!L539&lt;$B$1,'Test Sample Data'!L539&gt;0),'Test Sample Data'!L539,$B$1),"")</f>
        <v/>
      </c>
      <c r="M540" s="17" t="str">
        <f>IF(SUM('Test Sample Data'!M$3:M$98)&gt;10,IF(AND(ISNUMBER('Test Sample Data'!M539),'Test Sample Data'!M539&lt;$B$1,'Test Sample Data'!M539&gt;0),'Test Sample Data'!M539,$B$1),"")</f>
        <v/>
      </c>
      <c r="N540" s="17" t="str">
        <f>'Gene Table'!E539</f>
        <v>mmu-miR-2146</v>
      </c>
      <c r="O540" s="17" t="str">
        <f>'Gene Table'!B539</f>
        <v>G09</v>
      </c>
      <c r="P540" s="17" t="str">
        <f>IF(SUM('Control Sample Data'!D$3:D$98)&gt;10,IF(AND(ISNUMBER('Control Sample Data'!D539),'Control Sample Data'!D539&lt;$B$1,'Control Sample Data'!D539&gt;0),'Control Sample Data'!D539,$B$1),"")</f>
        <v/>
      </c>
      <c r="Q540" s="17" t="str">
        <f>IF(SUM('Control Sample Data'!E$3:E$98)&gt;10,IF(AND(ISNUMBER('Control Sample Data'!E539),'Control Sample Data'!E539&lt;$B$1,'Control Sample Data'!E539&gt;0),'Control Sample Data'!E539,$B$1),"")</f>
        <v/>
      </c>
      <c r="R540" s="17" t="str">
        <f>IF(SUM('Control Sample Data'!F$3:F$98)&gt;10,IF(AND(ISNUMBER('Control Sample Data'!F539),'Control Sample Data'!F539&lt;$B$1,'Control Sample Data'!F539&gt;0),'Control Sample Data'!F539,$B$1),"")</f>
        <v/>
      </c>
      <c r="S540" s="17" t="str">
        <f>IF(SUM('Control Sample Data'!G$3:G$98)&gt;10,IF(AND(ISNUMBER('Control Sample Data'!G539),'Control Sample Data'!G539&lt;$B$1,'Control Sample Data'!G539&gt;0),'Control Sample Data'!G539,$B$1),"")</f>
        <v/>
      </c>
      <c r="T540" s="17" t="str">
        <f>IF(SUM('Control Sample Data'!H$3:H$98)&gt;10,IF(AND(ISNUMBER('Control Sample Data'!H539),'Control Sample Data'!H539&lt;$B$1,'Control Sample Data'!H539&gt;0),'Control Sample Data'!H539,$B$1),"")</f>
        <v/>
      </c>
      <c r="U540" s="17" t="str">
        <f>IF(SUM('Control Sample Data'!I$3:I$98)&gt;10,IF(AND(ISNUMBER('Control Sample Data'!I539),'Control Sample Data'!I539&lt;$B$1,'Control Sample Data'!I539&gt;0),'Control Sample Data'!I539,$B$1),"")</f>
        <v/>
      </c>
      <c r="V540" s="17" t="str">
        <f>IF(SUM('Control Sample Data'!J$3:J$98)&gt;10,IF(AND(ISNUMBER('Control Sample Data'!J539),'Control Sample Data'!J539&lt;$B$1,'Control Sample Data'!J539&gt;0),'Control Sample Data'!J539,$B$1),"")</f>
        <v/>
      </c>
      <c r="W540" s="17" t="str">
        <f>IF(SUM('Control Sample Data'!K$3:K$98)&gt;10,IF(AND(ISNUMBER('Control Sample Data'!K539),'Control Sample Data'!K539&lt;$B$1,'Control Sample Data'!K539&gt;0),'Control Sample Data'!K539,$B$1),"")</f>
        <v/>
      </c>
      <c r="X540" s="17" t="str">
        <f>IF(SUM('Control Sample Data'!L$3:L$98)&gt;10,IF(AND(ISNUMBER('Control Sample Data'!L539),'Control Sample Data'!L539&lt;$B$1,'Control Sample Data'!L539&gt;0),'Control Sample Data'!L539,$B$1),"")</f>
        <v/>
      </c>
      <c r="Y540" s="17" t="str">
        <f>IF(SUM('Control Sample Data'!M$3:M$98)&gt;10,IF(AND(ISNUMBER('Control Sample Data'!M539),'Control Sample Data'!M539&lt;$B$1,'Control Sample Data'!M539&gt;0),'Control Sample Data'!M539,$B$1),"")</f>
        <v/>
      </c>
      <c r="AT540" s="36" t="str">
        <f t="shared" si="367"/>
        <v/>
      </c>
      <c r="AU540" s="36" t="str">
        <f t="shared" si="368"/>
        <v/>
      </c>
      <c r="AV540" s="36" t="str">
        <f t="shared" si="369"/>
        <v/>
      </c>
      <c r="AW540" s="36" t="str">
        <f t="shared" si="370"/>
        <v/>
      </c>
      <c r="AX540" s="36" t="str">
        <f t="shared" si="371"/>
        <v/>
      </c>
      <c r="AY540" s="36" t="str">
        <f t="shared" si="372"/>
        <v/>
      </c>
      <c r="AZ540" s="36" t="str">
        <f t="shared" si="373"/>
        <v/>
      </c>
      <c r="BA540" s="36" t="str">
        <f t="shared" si="374"/>
        <v/>
      </c>
      <c r="BB540" s="36" t="str">
        <f t="shared" si="375"/>
        <v/>
      </c>
      <c r="BC540" s="36" t="str">
        <f t="shared" si="376"/>
        <v/>
      </c>
      <c r="BD540" s="36" t="str">
        <f t="shared" si="377"/>
        <v/>
      </c>
      <c r="BE540" s="36" t="str">
        <f t="shared" si="378"/>
        <v/>
      </c>
      <c r="BF540" s="36" t="str">
        <f t="shared" si="379"/>
        <v/>
      </c>
      <c r="BG540" s="36" t="str">
        <f t="shared" si="380"/>
        <v/>
      </c>
      <c r="BH540" s="36" t="str">
        <f t="shared" si="381"/>
        <v/>
      </c>
      <c r="BI540" s="36" t="str">
        <f t="shared" si="382"/>
        <v/>
      </c>
      <c r="BJ540" s="36" t="str">
        <f t="shared" si="383"/>
        <v/>
      </c>
      <c r="BK540" s="36" t="str">
        <f t="shared" si="384"/>
        <v/>
      </c>
      <c r="BL540" s="36" t="str">
        <f t="shared" si="385"/>
        <v/>
      </c>
      <c r="BM540" s="36" t="str">
        <f t="shared" si="386"/>
        <v/>
      </c>
      <c r="BN540" s="38" t="e">
        <f t="shared" si="345"/>
        <v>#DIV/0!</v>
      </c>
      <c r="BO540" s="38" t="e">
        <f t="shared" si="346"/>
        <v>#DIV/0!</v>
      </c>
      <c r="BP540" s="39" t="str">
        <f t="shared" si="347"/>
        <v/>
      </c>
      <c r="BQ540" s="39" t="str">
        <f t="shared" si="348"/>
        <v/>
      </c>
      <c r="BR540" s="39" t="str">
        <f t="shared" si="349"/>
        <v/>
      </c>
      <c r="BS540" s="39" t="str">
        <f t="shared" si="350"/>
        <v/>
      </c>
      <c r="BT540" s="39" t="str">
        <f t="shared" si="351"/>
        <v/>
      </c>
      <c r="BU540" s="39" t="str">
        <f t="shared" si="352"/>
        <v/>
      </c>
      <c r="BV540" s="39" t="str">
        <f t="shared" si="353"/>
        <v/>
      </c>
      <c r="BW540" s="39" t="str">
        <f t="shared" si="354"/>
        <v/>
      </c>
      <c r="BX540" s="39" t="str">
        <f t="shared" si="355"/>
        <v/>
      </c>
      <c r="BY540" s="39" t="str">
        <f t="shared" si="356"/>
        <v/>
      </c>
      <c r="BZ540" s="39" t="str">
        <f t="shared" si="357"/>
        <v/>
      </c>
      <c r="CA540" s="39" t="str">
        <f t="shared" si="358"/>
        <v/>
      </c>
      <c r="CB540" s="39" t="str">
        <f t="shared" si="359"/>
        <v/>
      </c>
      <c r="CC540" s="39" t="str">
        <f t="shared" si="360"/>
        <v/>
      </c>
      <c r="CD540" s="39" t="str">
        <f t="shared" si="361"/>
        <v/>
      </c>
      <c r="CE540" s="39" t="str">
        <f t="shared" si="362"/>
        <v/>
      </c>
      <c r="CF540" s="39" t="str">
        <f t="shared" si="363"/>
        <v/>
      </c>
      <c r="CG540" s="39" t="str">
        <f t="shared" si="364"/>
        <v/>
      </c>
      <c r="CH540" s="39" t="str">
        <f t="shared" si="365"/>
        <v/>
      </c>
      <c r="CI540" s="39" t="str">
        <f t="shared" si="366"/>
        <v/>
      </c>
    </row>
    <row r="541" spans="1:87">
      <c r="A541" s="18"/>
      <c r="B541" s="15" t="str">
        <f>'Gene Table'!E540</f>
        <v>mmu-miR-466h-5p</v>
      </c>
      <c r="C541" s="15" t="str">
        <f>'Gene Table'!B540</f>
        <v>G10</v>
      </c>
      <c r="D541" s="16" t="str">
        <f>IF(SUM('Test Sample Data'!D$3:D$98)&gt;10,IF(AND(ISNUMBER('Test Sample Data'!D540),'Test Sample Data'!D540&lt;$B$1,'Test Sample Data'!D540&gt;0),'Test Sample Data'!D540,$B$1),"")</f>
        <v/>
      </c>
      <c r="E541" s="17" t="str">
        <f>IF(SUM('Test Sample Data'!E$3:E$98)&gt;10,IF(AND(ISNUMBER('Test Sample Data'!E540),'Test Sample Data'!E540&lt;$B$1,'Test Sample Data'!E540&gt;0),'Test Sample Data'!E540,$B$1),"")</f>
        <v/>
      </c>
      <c r="F541" s="17" t="str">
        <f>IF(SUM('Test Sample Data'!F$3:F$98)&gt;10,IF(AND(ISNUMBER('Test Sample Data'!F540),'Test Sample Data'!F540&lt;$B$1,'Test Sample Data'!F540&gt;0),'Test Sample Data'!F540,$B$1),"")</f>
        <v/>
      </c>
      <c r="G541" s="17" t="str">
        <f>IF(SUM('Test Sample Data'!G$3:G$98)&gt;10,IF(AND(ISNUMBER('Test Sample Data'!G540),'Test Sample Data'!G540&lt;$B$1,'Test Sample Data'!G540&gt;0),'Test Sample Data'!G540,$B$1),"")</f>
        <v/>
      </c>
      <c r="H541" s="17" t="str">
        <f>IF(SUM('Test Sample Data'!H$3:H$98)&gt;10,IF(AND(ISNUMBER('Test Sample Data'!H540),'Test Sample Data'!H540&lt;$B$1,'Test Sample Data'!H540&gt;0),'Test Sample Data'!H540,$B$1),"")</f>
        <v/>
      </c>
      <c r="I541" s="17" t="str">
        <f>IF(SUM('Test Sample Data'!I$3:I$98)&gt;10,IF(AND(ISNUMBER('Test Sample Data'!I540),'Test Sample Data'!I540&lt;$B$1,'Test Sample Data'!I540&gt;0),'Test Sample Data'!I540,$B$1),"")</f>
        <v/>
      </c>
      <c r="J541" s="17" t="str">
        <f>IF(SUM('Test Sample Data'!J$3:J$98)&gt;10,IF(AND(ISNUMBER('Test Sample Data'!J540),'Test Sample Data'!J540&lt;$B$1,'Test Sample Data'!J540&gt;0),'Test Sample Data'!J540,$B$1),"")</f>
        <v/>
      </c>
      <c r="K541" s="17" t="str">
        <f>IF(SUM('Test Sample Data'!K$3:K$98)&gt;10,IF(AND(ISNUMBER('Test Sample Data'!K540),'Test Sample Data'!K540&lt;$B$1,'Test Sample Data'!K540&gt;0),'Test Sample Data'!K540,$B$1),"")</f>
        <v/>
      </c>
      <c r="L541" s="17" t="str">
        <f>IF(SUM('Test Sample Data'!L$3:L$98)&gt;10,IF(AND(ISNUMBER('Test Sample Data'!L540),'Test Sample Data'!L540&lt;$B$1,'Test Sample Data'!L540&gt;0),'Test Sample Data'!L540,$B$1),"")</f>
        <v/>
      </c>
      <c r="M541" s="17" t="str">
        <f>IF(SUM('Test Sample Data'!M$3:M$98)&gt;10,IF(AND(ISNUMBER('Test Sample Data'!M540),'Test Sample Data'!M540&lt;$B$1,'Test Sample Data'!M540&gt;0),'Test Sample Data'!M540,$B$1),"")</f>
        <v/>
      </c>
      <c r="N541" s="17" t="str">
        <f>'Gene Table'!E540</f>
        <v>mmu-miR-466h-5p</v>
      </c>
      <c r="O541" s="17" t="str">
        <f>'Gene Table'!B540</f>
        <v>G10</v>
      </c>
      <c r="P541" s="17" t="str">
        <f>IF(SUM('Control Sample Data'!D$3:D$98)&gt;10,IF(AND(ISNUMBER('Control Sample Data'!D540),'Control Sample Data'!D540&lt;$B$1,'Control Sample Data'!D540&gt;0),'Control Sample Data'!D540,$B$1),"")</f>
        <v/>
      </c>
      <c r="Q541" s="17" t="str">
        <f>IF(SUM('Control Sample Data'!E$3:E$98)&gt;10,IF(AND(ISNUMBER('Control Sample Data'!E540),'Control Sample Data'!E540&lt;$B$1,'Control Sample Data'!E540&gt;0),'Control Sample Data'!E540,$B$1),"")</f>
        <v/>
      </c>
      <c r="R541" s="17" t="str">
        <f>IF(SUM('Control Sample Data'!F$3:F$98)&gt;10,IF(AND(ISNUMBER('Control Sample Data'!F540),'Control Sample Data'!F540&lt;$B$1,'Control Sample Data'!F540&gt;0),'Control Sample Data'!F540,$B$1),"")</f>
        <v/>
      </c>
      <c r="S541" s="17" t="str">
        <f>IF(SUM('Control Sample Data'!G$3:G$98)&gt;10,IF(AND(ISNUMBER('Control Sample Data'!G540),'Control Sample Data'!G540&lt;$B$1,'Control Sample Data'!G540&gt;0),'Control Sample Data'!G540,$B$1),"")</f>
        <v/>
      </c>
      <c r="T541" s="17" t="str">
        <f>IF(SUM('Control Sample Data'!H$3:H$98)&gt;10,IF(AND(ISNUMBER('Control Sample Data'!H540),'Control Sample Data'!H540&lt;$B$1,'Control Sample Data'!H540&gt;0),'Control Sample Data'!H540,$B$1),"")</f>
        <v/>
      </c>
      <c r="U541" s="17" t="str">
        <f>IF(SUM('Control Sample Data'!I$3:I$98)&gt;10,IF(AND(ISNUMBER('Control Sample Data'!I540),'Control Sample Data'!I540&lt;$B$1,'Control Sample Data'!I540&gt;0),'Control Sample Data'!I540,$B$1),"")</f>
        <v/>
      </c>
      <c r="V541" s="17" t="str">
        <f>IF(SUM('Control Sample Data'!J$3:J$98)&gt;10,IF(AND(ISNUMBER('Control Sample Data'!J540),'Control Sample Data'!J540&lt;$B$1,'Control Sample Data'!J540&gt;0),'Control Sample Data'!J540,$B$1),"")</f>
        <v/>
      </c>
      <c r="W541" s="17" t="str">
        <f>IF(SUM('Control Sample Data'!K$3:K$98)&gt;10,IF(AND(ISNUMBER('Control Sample Data'!K540),'Control Sample Data'!K540&lt;$B$1,'Control Sample Data'!K540&gt;0),'Control Sample Data'!K540,$B$1),"")</f>
        <v/>
      </c>
      <c r="X541" s="17" t="str">
        <f>IF(SUM('Control Sample Data'!L$3:L$98)&gt;10,IF(AND(ISNUMBER('Control Sample Data'!L540),'Control Sample Data'!L540&lt;$B$1,'Control Sample Data'!L540&gt;0),'Control Sample Data'!L540,$B$1),"")</f>
        <v/>
      </c>
      <c r="Y541" s="17" t="str">
        <f>IF(SUM('Control Sample Data'!M$3:M$98)&gt;10,IF(AND(ISNUMBER('Control Sample Data'!M540),'Control Sample Data'!M540&lt;$B$1,'Control Sample Data'!M540&gt;0),'Control Sample Data'!M540,$B$1),"")</f>
        <v/>
      </c>
      <c r="AT541" s="36" t="str">
        <f t="shared" si="367"/>
        <v/>
      </c>
      <c r="AU541" s="36" t="str">
        <f t="shared" si="368"/>
        <v/>
      </c>
      <c r="AV541" s="36" t="str">
        <f t="shared" si="369"/>
        <v/>
      </c>
      <c r="AW541" s="36" t="str">
        <f t="shared" si="370"/>
        <v/>
      </c>
      <c r="AX541" s="36" t="str">
        <f t="shared" si="371"/>
        <v/>
      </c>
      <c r="AY541" s="36" t="str">
        <f t="shared" si="372"/>
        <v/>
      </c>
      <c r="AZ541" s="36" t="str">
        <f t="shared" si="373"/>
        <v/>
      </c>
      <c r="BA541" s="36" t="str">
        <f t="shared" si="374"/>
        <v/>
      </c>
      <c r="BB541" s="36" t="str">
        <f t="shared" si="375"/>
        <v/>
      </c>
      <c r="BC541" s="36" t="str">
        <f t="shared" si="376"/>
        <v/>
      </c>
      <c r="BD541" s="36" t="str">
        <f t="shared" si="377"/>
        <v/>
      </c>
      <c r="BE541" s="36" t="str">
        <f t="shared" si="378"/>
        <v/>
      </c>
      <c r="BF541" s="36" t="str">
        <f t="shared" si="379"/>
        <v/>
      </c>
      <c r="BG541" s="36" t="str">
        <f t="shared" si="380"/>
        <v/>
      </c>
      <c r="BH541" s="36" t="str">
        <f t="shared" si="381"/>
        <v/>
      </c>
      <c r="BI541" s="36" t="str">
        <f t="shared" si="382"/>
        <v/>
      </c>
      <c r="BJ541" s="36" t="str">
        <f t="shared" si="383"/>
        <v/>
      </c>
      <c r="BK541" s="36" t="str">
        <f t="shared" si="384"/>
        <v/>
      </c>
      <c r="BL541" s="36" t="str">
        <f t="shared" si="385"/>
        <v/>
      </c>
      <c r="BM541" s="36" t="str">
        <f t="shared" si="386"/>
        <v/>
      </c>
      <c r="BN541" s="38" t="e">
        <f t="shared" si="345"/>
        <v>#DIV/0!</v>
      </c>
      <c r="BO541" s="38" t="e">
        <f t="shared" si="346"/>
        <v>#DIV/0!</v>
      </c>
      <c r="BP541" s="39" t="str">
        <f t="shared" si="347"/>
        <v/>
      </c>
      <c r="BQ541" s="39" t="str">
        <f t="shared" si="348"/>
        <v/>
      </c>
      <c r="BR541" s="39" t="str">
        <f t="shared" si="349"/>
        <v/>
      </c>
      <c r="BS541" s="39" t="str">
        <f t="shared" si="350"/>
        <v/>
      </c>
      <c r="BT541" s="39" t="str">
        <f t="shared" si="351"/>
        <v/>
      </c>
      <c r="BU541" s="39" t="str">
        <f t="shared" si="352"/>
        <v/>
      </c>
      <c r="BV541" s="39" t="str">
        <f t="shared" si="353"/>
        <v/>
      </c>
      <c r="BW541" s="39" t="str">
        <f t="shared" si="354"/>
        <v/>
      </c>
      <c r="BX541" s="39" t="str">
        <f t="shared" si="355"/>
        <v/>
      </c>
      <c r="BY541" s="39" t="str">
        <f t="shared" si="356"/>
        <v/>
      </c>
      <c r="BZ541" s="39" t="str">
        <f t="shared" si="357"/>
        <v/>
      </c>
      <c r="CA541" s="39" t="str">
        <f t="shared" si="358"/>
        <v/>
      </c>
      <c r="CB541" s="39" t="str">
        <f t="shared" si="359"/>
        <v/>
      </c>
      <c r="CC541" s="39" t="str">
        <f t="shared" si="360"/>
        <v/>
      </c>
      <c r="CD541" s="39" t="str">
        <f t="shared" si="361"/>
        <v/>
      </c>
      <c r="CE541" s="39" t="str">
        <f t="shared" si="362"/>
        <v/>
      </c>
      <c r="CF541" s="39" t="str">
        <f t="shared" si="363"/>
        <v/>
      </c>
      <c r="CG541" s="39" t="str">
        <f t="shared" si="364"/>
        <v/>
      </c>
      <c r="CH541" s="39" t="str">
        <f t="shared" si="365"/>
        <v/>
      </c>
      <c r="CI541" s="39" t="str">
        <f t="shared" si="366"/>
        <v/>
      </c>
    </row>
    <row r="542" spans="1:87">
      <c r="A542" s="18"/>
      <c r="B542" s="15" t="str">
        <f>'Gene Table'!E541</f>
        <v>mmu-miR-2182</v>
      </c>
      <c r="C542" s="15" t="str">
        <f>'Gene Table'!B541</f>
        <v>G11</v>
      </c>
      <c r="D542" s="16" t="str">
        <f>IF(SUM('Test Sample Data'!D$3:D$98)&gt;10,IF(AND(ISNUMBER('Test Sample Data'!D541),'Test Sample Data'!D541&lt;$B$1,'Test Sample Data'!D541&gt;0),'Test Sample Data'!D541,$B$1),"")</f>
        <v/>
      </c>
      <c r="E542" s="17" t="str">
        <f>IF(SUM('Test Sample Data'!E$3:E$98)&gt;10,IF(AND(ISNUMBER('Test Sample Data'!E541),'Test Sample Data'!E541&lt;$B$1,'Test Sample Data'!E541&gt;0),'Test Sample Data'!E541,$B$1),"")</f>
        <v/>
      </c>
      <c r="F542" s="17" t="str">
        <f>IF(SUM('Test Sample Data'!F$3:F$98)&gt;10,IF(AND(ISNUMBER('Test Sample Data'!F541),'Test Sample Data'!F541&lt;$B$1,'Test Sample Data'!F541&gt;0),'Test Sample Data'!F541,$B$1),"")</f>
        <v/>
      </c>
      <c r="G542" s="17" t="str">
        <f>IF(SUM('Test Sample Data'!G$3:G$98)&gt;10,IF(AND(ISNUMBER('Test Sample Data'!G541),'Test Sample Data'!G541&lt;$B$1,'Test Sample Data'!G541&gt;0),'Test Sample Data'!G541,$B$1),"")</f>
        <v/>
      </c>
      <c r="H542" s="17" t="str">
        <f>IF(SUM('Test Sample Data'!H$3:H$98)&gt;10,IF(AND(ISNUMBER('Test Sample Data'!H541),'Test Sample Data'!H541&lt;$B$1,'Test Sample Data'!H541&gt;0),'Test Sample Data'!H541,$B$1),"")</f>
        <v/>
      </c>
      <c r="I542" s="17" t="str">
        <f>IF(SUM('Test Sample Data'!I$3:I$98)&gt;10,IF(AND(ISNUMBER('Test Sample Data'!I541),'Test Sample Data'!I541&lt;$B$1,'Test Sample Data'!I541&gt;0),'Test Sample Data'!I541,$B$1),"")</f>
        <v/>
      </c>
      <c r="J542" s="17" t="str">
        <f>IF(SUM('Test Sample Data'!J$3:J$98)&gt;10,IF(AND(ISNUMBER('Test Sample Data'!J541),'Test Sample Data'!J541&lt;$B$1,'Test Sample Data'!J541&gt;0),'Test Sample Data'!J541,$B$1),"")</f>
        <v/>
      </c>
      <c r="K542" s="17" t="str">
        <f>IF(SUM('Test Sample Data'!K$3:K$98)&gt;10,IF(AND(ISNUMBER('Test Sample Data'!K541),'Test Sample Data'!K541&lt;$B$1,'Test Sample Data'!K541&gt;0),'Test Sample Data'!K541,$B$1),"")</f>
        <v/>
      </c>
      <c r="L542" s="17" t="str">
        <f>IF(SUM('Test Sample Data'!L$3:L$98)&gt;10,IF(AND(ISNUMBER('Test Sample Data'!L541),'Test Sample Data'!L541&lt;$B$1,'Test Sample Data'!L541&gt;0),'Test Sample Data'!L541,$B$1),"")</f>
        <v/>
      </c>
      <c r="M542" s="17" t="str">
        <f>IF(SUM('Test Sample Data'!M$3:M$98)&gt;10,IF(AND(ISNUMBER('Test Sample Data'!M541),'Test Sample Data'!M541&lt;$B$1,'Test Sample Data'!M541&gt;0),'Test Sample Data'!M541,$B$1),"")</f>
        <v/>
      </c>
      <c r="N542" s="17" t="str">
        <f>'Gene Table'!E541</f>
        <v>mmu-miR-2182</v>
      </c>
      <c r="O542" s="17" t="str">
        <f>'Gene Table'!B541</f>
        <v>G11</v>
      </c>
      <c r="P542" s="17" t="str">
        <f>IF(SUM('Control Sample Data'!D$3:D$98)&gt;10,IF(AND(ISNUMBER('Control Sample Data'!D541),'Control Sample Data'!D541&lt;$B$1,'Control Sample Data'!D541&gt;0),'Control Sample Data'!D541,$B$1),"")</f>
        <v/>
      </c>
      <c r="Q542" s="17" t="str">
        <f>IF(SUM('Control Sample Data'!E$3:E$98)&gt;10,IF(AND(ISNUMBER('Control Sample Data'!E541),'Control Sample Data'!E541&lt;$B$1,'Control Sample Data'!E541&gt;0),'Control Sample Data'!E541,$B$1),"")</f>
        <v/>
      </c>
      <c r="R542" s="17" t="str">
        <f>IF(SUM('Control Sample Data'!F$3:F$98)&gt;10,IF(AND(ISNUMBER('Control Sample Data'!F541),'Control Sample Data'!F541&lt;$B$1,'Control Sample Data'!F541&gt;0),'Control Sample Data'!F541,$B$1),"")</f>
        <v/>
      </c>
      <c r="S542" s="17" t="str">
        <f>IF(SUM('Control Sample Data'!G$3:G$98)&gt;10,IF(AND(ISNUMBER('Control Sample Data'!G541),'Control Sample Data'!G541&lt;$B$1,'Control Sample Data'!G541&gt;0),'Control Sample Data'!G541,$B$1),"")</f>
        <v/>
      </c>
      <c r="T542" s="17" t="str">
        <f>IF(SUM('Control Sample Data'!H$3:H$98)&gt;10,IF(AND(ISNUMBER('Control Sample Data'!H541),'Control Sample Data'!H541&lt;$B$1,'Control Sample Data'!H541&gt;0),'Control Sample Data'!H541,$B$1),"")</f>
        <v/>
      </c>
      <c r="U542" s="17" t="str">
        <f>IF(SUM('Control Sample Data'!I$3:I$98)&gt;10,IF(AND(ISNUMBER('Control Sample Data'!I541),'Control Sample Data'!I541&lt;$B$1,'Control Sample Data'!I541&gt;0),'Control Sample Data'!I541,$B$1),"")</f>
        <v/>
      </c>
      <c r="V542" s="17" t="str">
        <f>IF(SUM('Control Sample Data'!J$3:J$98)&gt;10,IF(AND(ISNUMBER('Control Sample Data'!J541),'Control Sample Data'!J541&lt;$B$1,'Control Sample Data'!J541&gt;0),'Control Sample Data'!J541,$B$1),"")</f>
        <v/>
      </c>
      <c r="W542" s="17" t="str">
        <f>IF(SUM('Control Sample Data'!K$3:K$98)&gt;10,IF(AND(ISNUMBER('Control Sample Data'!K541),'Control Sample Data'!K541&lt;$B$1,'Control Sample Data'!K541&gt;0),'Control Sample Data'!K541,$B$1),"")</f>
        <v/>
      </c>
      <c r="X542" s="17" t="str">
        <f>IF(SUM('Control Sample Data'!L$3:L$98)&gt;10,IF(AND(ISNUMBER('Control Sample Data'!L541),'Control Sample Data'!L541&lt;$B$1,'Control Sample Data'!L541&gt;0),'Control Sample Data'!L541,$B$1),"")</f>
        <v/>
      </c>
      <c r="Y542" s="17" t="str">
        <f>IF(SUM('Control Sample Data'!M$3:M$98)&gt;10,IF(AND(ISNUMBER('Control Sample Data'!M541),'Control Sample Data'!M541&lt;$B$1,'Control Sample Data'!M541&gt;0),'Control Sample Data'!M541,$B$1),"")</f>
        <v/>
      </c>
      <c r="AT542" s="36" t="str">
        <f t="shared" si="367"/>
        <v/>
      </c>
      <c r="AU542" s="36" t="str">
        <f t="shared" si="368"/>
        <v/>
      </c>
      <c r="AV542" s="36" t="str">
        <f t="shared" si="369"/>
        <v/>
      </c>
      <c r="AW542" s="36" t="str">
        <f t="shared" si="370"/>
        <v/>
      </c>
      <c r="AX542" s="36" t="str">
        <f t="shared" si="371"/>
        <v/>
      </c>
      <c r="AY542" s="36" t="str">
        <f t="shared" si="372"/>
        <v/>
      </c>
      <c r="AZ542" s="36" t="str">
        <f t="shared" si="373"/>
        <v/>
      </c>
      <c r="BA542" s="36" t="str">
        <f t="shared" si="374"/>
        <v/>
      </c>
      <c r="BB542" s="36" t="str">
        <f t="shared" si="375"/>
        <v/>
      </c>
      <c r="BC542" s="36" t="str">
        <f t="shared" si="376"/>
        <v/>
      </c>
      <c r="BD542" s="36" t="str">
        <f t="shared" si="377"/>
        <v/>
      </c>
      <c r="BE542" s="36" t="str">
        <f t="shared" si="378"/>
        <v/>
      </c>
      <c r="BF542" s="36" t="str">
        <f t="shared" si="379"/>
        <v/>
      </c>
      <c r="BG542" s="36" t="str">
        <f t="shared" si="380"/>
        <v/>
      </c>
      <c r="BH542" s="36" t="str">
        <f t="shared" si="381"/>
        <v/>
      </c>
      <c r="BI542" s="36" t="str">
        <f t="shared" si="382"/>
        <v/>
      </c>
      <c r="BJ542" s="36" t="str">
        <f t="shared" si="383"/>
        <v/>
      </c>
      <c r="BK542" s="36" t="str">
        <f t="shared" si="384"/>
        <v/>
      </c>
      <c r="BL542" s="36" t="str">
        <f t="shared" si="385"/>
        <v/>
      </c>
      <c r="BM542" s="36" t="str">
        <f t="shared" si="386"/>
        <v/>
      </c>
      <c r="BN542" s="38" t="e">
        <f t="shared" si="345"/>
        <v>#DIV/0!</v>
      </c>
      <c r="BO542" s="38" t="e">
        <f t="shared" si="346"/>
        <v>#DIV/0!</v>
      </c>
      <c r="BP542" s="39" t="str">
        <f t="shared" si="347"/>
        <v/>
      </c>
      <c r="BQ542" s="39" t="str">
        <f t="shared" si="348"/>
        <v/>
      </c>
      <c r="BR542" s="39" t="str">
        <f t="shared" si="349"/>
        <v/>
      </c>
      <c r="BS542" s="39" t="str">
        <f t="shared" si="350"/>
        <v/>
      </c>
      <c r="BT542" s="39" t="str">
        <f t="shared" si="351"/>
        <v/>
      </c>
      <c r="BU542" s="39" t="str">
        <f t="shared" si="352"/>
        <v/>
      </c>
      <c r="BV542" s="39" t="str">
        <f t="shared" si="353"/>
        <v/>
      </c>
      <c r="BW542" s="39" t="str">
        <f t="shared" si="354"/>
        <v/>
      </c>
      <c r="BX542" s="39" t="str">
        <f t="shared" si="355"/>
        <v/>
      </c>
      <c r="BY542" s="39" t="str">
        <f t="shared" si="356"/>
        <v/>
      </c>
      <c r="BZ542" s="39" t="str">
        <f t="shared" si="357"/>
        <v/>
      </c>
      <c r="CA542" s="39" t="str">
        <f t="shared" si="358"/>
        <v/>
      </c>
      <c r="CB542" s="39" t="str">
        <f t="shared" si="359"/>
        <v/>
      </c>
      <c r="CC542" s="39" t="str">
        <f t="shared" si="360"/>
        <v/>
      </c>
      <c r="CD542" s="39" t="str">
        <f t="shared" si="361"/>
        <v/>
      </c>
      <c r="CE542" s="39" t="str">
        <f t="shared" si="362"/>
        <v/>
      </c>
      <c r="CF542" s="39" t="str">
        <f t="shared" si="363"/>
        <v/>
      </c>
      <c r="CG542" s="39" t="str">
        <f t="shared" si="364"/>
        <v/>
      </c>
      <c r="CH542" s="39" t="str">
        <f t="shared" si="365"/>
        <v/>
      </c>
      <c r="CI542" s="39" t="str">
        <f t="shared" si="366"/>
        <v/>
      </c>
    </row>
    <row r="543" spans="1:87">
      <c r="A543" s="18"/>
      <c r="B543" s="15" t="str">
        <f>'Gene Table'!E542</f>
        <v>mmu-miR-466j</v>
      </c>
      <c r="C543" s="15" t="str">
        <f>'Gene Table'!B542</f>
        <v>G12</v>
      </c>
      <c r="D543" s="16" t="str">
        <f>IF(SUM('Test Sample Data'!D$3:D$98)&gt;10,IF(AND(ISNUMBER('Test Sample Data'!D542),'Test Sample Data'!D542&lt;$B$1,'Test Sample Data'!D542&gt;0),'Test Sample Data'!D542,$B$1),"")</f>
        <v/>
      </c>
      <c r="E543" s="17" t="str">
        <f>IF(SUM('Test Sample Data'!E$3:E$98)&gt;10,IF(AND(ISNUMBER('Test Sample Data'!E542),'Test Sample Data'!E542&lt;$B$1,'Test Sample Data'!E542&gt;0),'Test Sample Data'!E542,$B$1),"")</f>
        <v/>
      </c>
      <c r="F543" s="17" t="str">
        <f>IF(SUM('Test Sample Data'!F$3:F$98)&gt;10,IF(AND(ISNUMBER('Test Sample Data'!F542),'Test Sample Data'!F542&lt;$B$1,'Test Sample Data'!F542&gt;0),'Test Sample Data'!F542,$B$1),"")</f>
        <v/>
      </c>
      <c r="G543" s="17" t="str">
        <f>IF(SUM('Test Sample Data'!G$3:G$98)&gt;10,IF(AND(ISNUMBER('Test Sample Data'!G542),'Test Sample Data'!G542&lt;$B$1,'Test Sample Data'!G542&gt;0),'Test Sample Data'!G542,$B$1),"")</f>
        <v/>
      </c>
      <c r="H543" s="17" t="str">
        <f>IF(SUM('Test Sample Data'!H$3:H$98)&gt;10,IF(AND(ISNUMBER('Test Sample Data'!H542),'Test Sample Data'!H542&lt;$B$1,'Test Sample Data'!H542&gt;0),'Test Sample Data'!H542,$B$1),"")</f>
        <v/>
      </c>
      <c r="I543" s="17" t="str">
        <f>IF(SUM('Test Sample Data'!I$3:I$98)&gt;10,IF(AND(ISNUMBER('Test Sample Data'!I542),'Test Sample Data'!I542&lt;$B$1,'Test Sample Data'!I542&gt;0),'Test Sample Data'!I542,$B$1),"")</f>
        <v/>
      </c>
      <c r="J543" s="17" t="str">
        <f>IF(SUM('Test Sample Data'!J$3:J$98)&gt;10,IF(AND(ISNUMBER('Test Sample Data'!J542),'Test Sample Data'!J542&lt;$B$1,'Test Sample Data'!J542&gt;0),'Test Sample Data'!J542,$B$1),"")</f>
        <v/>
      </c>
      <c r="K543" s="17" t="str">
        <f>IF(SUM('Test Sample Data'!K$3:K$98)&gt;10,IF(AND(ISNUMBER('Test Sample Data'!K542),'Test Sample Data'!K542&lt;$B$1,'Test Sample Data'!K542&gt;0),'Test Sample Data'!K542,$B$1),"")</f>
        <v/>
      </c>
      <c r="L543" s="17" t="str">
        <f>IF(SUM('Test Sample Data'!L$3:L$98)&gt;10,IF(AND(ISNUMBER('Test Sample Data'!L542),'Test Sample Data'!L542&lt;$B$1,'Test Sample Data'!L542&gt;0),'Test Sample Data'!L542,$B$1),"")</f>
        <v/>
      </c>
      <c r="M543" s="17" t="str">
        <f>IF(SUM('Test Sample Data'!M$3:M$98)&gt;10,IF(AND(ISNUMBER('Test Sample Data'!M542),'Test Sample Data'!M542&lt;$B$1,'Test Sample Data'!M542&gt;0),'Test Sample Data'!M542,$B$1),"")</f>
        <v/>
      </c>
      <c r="N543" s="17" t="str">
        <f>'Gene Table'!E542</f>
        <v>mmu-miR-466j</v>
      </c>
      <c r="O543" s="17" t="str">
        <f>'Gene Table'!B542</f>
        <v>G12</v>
      </c>
      <c r="P543" s="17" t="str">
        <f>IF(SUM('Control Sample Data'!D$3:D$98)&gt;10,IF(AND(ISNUMBER('Control Sample Data'!D542),'Control Sample Data'!D542&lt;$B$1,'Control Sample Data'!D542&gt;0),'Control Sample Data'!D542,$B$1),"")</f>
        <v/>
      </c>
      <c r="Q543" s="17" t="str">
        <f>IF(SUM('Control Sample Data'!E$3:E$98)&gt;10,IF(AND(ISNUMBER('Control Sample Data'!E542),'Control Sample Data'!E542&lt;$B$1,'Control Sample Data'!E542&gt;0),'Control Sample Data'!E542,$B$1),"")</f>
        <v/>
      </c>
      <c r="R543" s="17" t="str">
        <f>IF(SUM('Control Sample Data'!F$3:F$98)&gt;10,IF(AND(ISNUMBER('Control Sample Data'!F542),'Control Sample Data'!F542&lt;$B$1,'Control Sample Data'!F542&gt;0),'Control Sample Data'!F542,$B$1),"")</f>
        <v/>
      </c>
      <c r="S543" s="17" t="str">
        <f>IF(SUM('Control Sample Data'!G$3:G$98)&gt;10,IF(AND(ISNUMBER('Control Sample Data'!G542),'Control Sample Data'!G542&lt;$B$1,'Control Sample Data'!G542&gt;0),'Control Sample Data'!G542,$B$1),"")</f>
        <v/>
      </c>
      <c r="T543" s="17" t="str">
        <f>IF(SUM('Control Sample Data'!H$3:H$98)&gt;10,IF(AND(ISNUMBER('Control Sample Data'!H542),'Control Sample Data'!H542&lt;$B$1,'Control Sample Data'!H542&gt;0),'Control Sample Data'!H542,$B$1),"")</f>
        <v/>
      </c>
      <c r="U543" s="17" t="str">
        <f>IF(SUM('Control Sample Data'!I$3:I$98)&gt;10,IF(AND(ISNUMBER('Control Sample Data'!I542),'Control Sample Data'!I542&lt;$B$1,'Control Sample Data'!I542&gt;0),'Control Sample Data'!I542,$B$1),"")</f>
        <v/>
      </c>
      <c r="V543" s="17" t="str">
        <f>IF(SUM('Control Sample Data'!J$3:J$98)&gt;10,IF(AND(ISNUMBER('Control Sample Data'!J542),'Control Sample Data'!J542&lt;$B$1,'Control Sample Data'!J542&gt;0),'Control Sample Data'!J542,$B$1),"")</f>
        <v/>
      </c>
      <c r="W543" s="17" t="str">
        <f>IF(SUM('Control Sample Data'!K$3:K$98)&gt;10,IF(AND(ISNUMBER('Control Sample Data'!K542),'Control Sample Data'!K542&lt;$B$1,'Control Sample Data'!K542&gt;0),'Control Sample Data'!K542,$B$1),"")</f>
        <v/>
      </c>
      <c r="X543" s="17" t="str">
        <f>IF(SUM('Control Sample Data'!L$3:L$98)&gt;10,IF(AND(ISNUMBER('Control Sample Data'!L542),'Control Sample Data'!L542&lt;$B$1,'Control Sample Data'!L542&gt;0),'Control Sample Data'!L542,$B$1),"")</f>
        <v/>
      </c>
      <c r="Y543" s="17" t="str">
        <f>IF(SUM('Control Sample Data'!M$3:M$98)&gt;10,IF(AND(ISNUMBER('Control Sample Data'!M542),'Control Sample Data'!M542&lt;$B$1,'Control Sample Data'!M542&gt;0),'Control Sample Data'!M542,$B$1),"")</f>
        <v/>
      </c>
      <c r="AT543" s="36" t="str">
        <f t="shared" si="367"/>
        <v/>
      </c>
      <c r="AU543" s="36" t="str">
        <f t="shared" si="368"/>
        <v/>
      </c>
      <c r="AV543" s="36" t="str">
        <f t="shared" si="369"/>
        <v/>
      </c>
      <c r="AW543" s="36" t="str">
        <f t="shared" si="370"/>
        <v/>
      </c>
      <c r="AX543" s="36" t="str">
        <f t="shared" si="371"/>
        <v/>
      </c>
      <c r="AY543" s="36" t="str">
        <f t="shared" si="372"/>
        <v/>
      </c>
      <c r="AZ543" s="36" t="str">
        <f t="shared" si="373"/>
        <v/>
      </c>
      <c r="BA543" s="36" t="str">
        <f t="shared" si="374"/>
        <v/>
      </c>
      <c r="BB543" s="36" t="str">
        <f t="shared" si="375"/>
        <v/>
      </c>
      <c r="BC543" s="36" t="str">
        <f t="shared" si="376"/>
        <v/>
      </c>
      <c r="BD543" s="36" t="str">
        <f t="shared" si="377"/>
        <v/>
      </c>
      <c r="BE543" s="36" t="str">
        <f t="shared" si="378"/>
        <v/>
      </c>
      <c r="BF543" s="36" t="str">
        <f t="shared" si="379"/>
        <v/>
      </c>
      <c r="BG543" s="36" t="str">
        <f t="shared" si="380"/>
        <v/>
      </c>
      <c r="BH543" s="36" t="str">
        <f t="shared" si="381"/>
        <v/>
      </c>
      <c r="BI543" s="36" t="str">
        <f t="shared" si="382"/>
        <v/>
      </c>
      <c r="BJ543" s="36" t="str">
        <f t="shared" si="383"/>
        <v/>
      </c>
      <c r="BK543" s="36" t="str">
        <f t="shared" si="384"/>
        <v/>
      </c>
      <c r="BL543" s="36" t="str">
        <f t="shared" si="385"/>
        <v/>
      </c>
      <c r="BM543" s="36" t="str">
        <f t="shared" si="386"/>
        <v/>
      </c>
      <c r="BN543" s="38" t="e">
        <f t="shared" si="345"/>
        <v>#DIV/0!</v>
      </c>
      <c r="BO543" s="38" t="e">
        <f t="shared" si="346"/>
        <v>#DIV/0!</v>
      </c>
      <c r="BP543" s="39" t="str">
        <f t="shared" si="347"/>
        <v/>
      </c>
      <c r="BQ543" s="39" t="str">
        <f t="shared" si="348"/>
        <v/>
      </c>
      <c r="BR543" s="39" t="str">
        <f t="shared" si="349"/>
        <v/>
      </c>
      <c r="BS543" s="39" t="str">
        <f t="shared" si="350"/>
        <v/>
      </c>
      <c r="BT543" s="39" t="str">
        <f t="shared" si="351"/>
        <v/>
      </c>
      <c r="BU543" s="39" t="str">
        <f t="shared" si="352"/>
        <v/>
      </c>
      <c r="BV543" s="39" t="str">
        <f t="shared" si="353"/>
        <v/>
      </c>
      <c r="BW543" s="39" t="str">
        <f t="shared" si="354"/>
        <v/>
      </c>
      <c r="BX543" s="39" t="str">
        <f t="shared" si="355"/>
        <v/>
      </c>
      <c r="BY543" s="39" t="str">
        <f t="shared" si="356"/>
        <v/>
      </c>
      <c r="BZ543" s="39" t="str">
        <f t="shared" si="357"/>
        <v/>
      </c>
      <c r="CA543" s="39" t="str">
        <f t="shared" si="358"/>
        <v/>
      </c>
      <c r="CB543" s="39" t="str">
        <f t="shared" si="359"/>
        <v/>
      </c>
      <c r="CC543" s="39" t="str">
        <f t="shared" si="360"/>
        <v/>
      </c>
      <c r="CD543" s="39" t="str">
        <f t="shared" si="361"/>
        <v/>
      </c>
      <c r="CE543" s="39" t="str">
        <f t="shared" si="362"/>
        <v/>
      </c>
      <c r="CF543" s="39" t="str">
        <f t="shared" si="363"/>
        <v/>
      </c>
      <c r="CG543" s="39" t="str">
        <f t="shared" si="364"/>
        <v/>
      </c>
      <c r="CH543" s="39" t="str">
        <f t="shared" si="365"/>
        <v/>
      </c>
      <c r="CI543" s="39" t="str">
        <f t="shared" si="366"/>
        <v/>
      </c>
    </row>
    <row r="544" spans="1:87">
      <c r="A544" s="18"/>
      <c r="B544" s="15" t="str">
        <f>'Gene Table'!E543</f>
        <v>mmu-miR-2183</v>
      </c>
      <c r="C544" s="15" t="str">
        <f>'Gene Table'!B543</f>
        <v>G13</v>
      </c>
      <c r="D544" s="16" t="str">
        <f>IF(SUM('Test Sample Data'!D$3:D$98)&gt;10,IF(AND(ISNUMBER('Test Sample Data'!D543),'Test Sample Data'!D543&lt;$B$1,'Test Sample Data'!D543&gt;0),'Test Sample Data'!D543,$B$1),"")</f>
        <v/>
      </c>
      <c r="E544" s="17" t="str">
        <f>IF(SUM('Test Sample Data'!E$3:E$98)&gt;10,IF(AND(ISNUMBER('Test Sample Data'!E543),'Test Sample Data'!E543&lt;$B$1,'Test Sample Data'!E543&gt;0),'Test Sample Data'!E543,$B$1),"")</f>
        <v/>
      </c>
      <c r="F544" s="17" t="str">
        <f>IF(SUM('Test Sample Data'!F$3:F$98)&gt;10,IF(AND(ISNUMBER('Test Sample Data'!F543),'Test Sample Data'!F543&lt;$B$1,'Test Sample Data'!F543&gt;0),'Test Sample Data'!F543,$B$1),"")</f>
        <v/>
      </c>
      <c r="G544" s="17" t="str">
        <f>IF(SUM('Test Sample Data'!G$3:G$98)&gt;10,IF(AND(ISNUMBER('Test Sample Data'!G543),'Test Sample Data'!G543&lt;$B$1,'Test Sample Data'!G543&gt;0),'Test Sample Data'!G543,$B$1),"")</f>
        <v/>
      </c>
      <c r="H544" s="17" t="str">
        <f>IF(SUM('Test Sample Data'!H$3:H$98)&gt;10,IF(AND(ISNUMBER('Test Sample Data'!H543),'Test Sample Data'!H543&lt;$B$1,'Test Sample Data'!H543&gt;0),'Test Sample Data'!H543,$B$1),"")</f>
        <v/>
      </c>
      <c r="I544" s="17" t="str">
        <f>IF(SUM('Test Sample Data'!I$3:I$98)&gt;10,IF(AND(ISNUMBER('Test Sample Data'!I543),'Test Sample Data'!I543&lt;$B$1,'Test Sample Data'!I543&gt;0),'Test Sample Data'!I543,$B$1),"")</f>
        <v/>
      </c>
      <c r="J544" s="17" t="str">
        <f>IF(SUM('Test Sample Data'!J$3:J$98)&gt;10,IF(AND(ISNUMBER('Test Sample Data'!J543),'Test Sample Data'!J543&lt;$B$1,'Test Sample Data'!J543&gt;0),'Test Sample Data'!J543,$B$1),"")</f>
        <v/>
      </c>
      <c r="K544" s="17" t="str">
        <f>IF(SUM('Test Sample Data'!K$3:K$98)&gt;10,IF(AND(ISNUMBER('Test Sample Data'!K543),'Test Sample Data'!K543&lt;$B$1,'Test Sample Data'!K543&gt;0),'Test Sample Data'!K543,$B$1),"")</f>
        <v/>
      </c>
      <c r="L544" s="17" t="str">
        <f>IF(SUM('Test Sample Data'!L$3:L$98)&gt;10,IF(AND(ISNUMBER('Test Sample Data'!L543),'Test Sample Data'!L543&lt;$B$1,'Test Sample Data'!L543&gt;0),'Test Sample Data'!L543,$B$1),"")</f>
        <v/>
      </c>
      <c r="M544" s="17" t="str">
        <f>IF(SUM('Test Sample Data'!M$3:M$98)&gt;10,IF(AND(ISNUMBER('Test Sample Data'!M543),'Test Sample Data'!M543&lt;$B$1,'Test Sample Data'!M543&gt;0),'Test Sample Data'!M543,$B$1),"")</f>
        <v/>
      </c>
      <c r="N544" s="17" t="str">
        <f>'Gene Table'!E543</f>
        <v>mmu-miR-2183</v>
      </c>
      <c r="O544" s="17" t="str">
        <f>'Gene Table'!B543</f>
        <v>G13</v>
      </c>
      <c r="P544" s="17" t="str">
        <f>IF(SUM('Control Sample Data'!D$3:D$98)&gt;10,IF(AND(ISNUMBER('Control Sample Data'!D543),'Control Sample Data'!D543&lt;$B$1,'Control Sample Data'!D543&gt;0),'Control Sample Data'!D543,$B$1),"")</f>
        <v/>
      </c>
      <c r="Q544" s="17" t="str">
        <f>IF(SUM('Control Sample Data'!E$3:E$98)&gt;10,IF(AND(ISNUMBER('Control Sample Data'!E543),'Control Sample Data'!E543&lt;$B$1,'Control Sample Data'!E543&gt;0),'Control Sample Data'!E543,$B$1),"")</f>
        <v/>
      </c>
      <c r="R544" s="17" t="str">
        <f>IF(SUM('Control Sample Data'!F$3:F$98)&gt;10,IF(AND(ISNUMBER('Control Sample Data'!F543),'Control Sample Data'!F543&lt;$B$1,'Control Sample Data'!F543&gt;0),'Control Sample Data'!F543,$B$1),"")</f>
        <v/>
      </c>
      <c r="S544" s="17" t="str">
        <f>IF(SUM('Control Sample Data'!G$3:G$98)&gt;10,IF(AND(ISNUMBER('Control Sample Data'!G543),'Control Sample Data'!G543&lt;$B$1,'Control Sample Data'!G543&gt;0),'Control Sample Data'!G543,$B$1),"")</f>
        <v/>
      </c>
      <c r="T544" s="17" t="str">
        <f>IF(SUM('Control Sample Data'!H$3:H$98)&gt;10,IF(AND(ISNUMBER('Control Sample Data'!H543),'Control Sample Data'!H543&lt;$B$1,'Control Sample Data'!H543&gt;0),'Control Sample Data'!H543,$B$1),"")</f>
        <v/>
      </c>
      <c r="U544" s="17" t="str">
        <f>IF(SUM('Control Sample Data'!I$3:I$98)&gt;10,IF(AND(ISNUMBER('Control Sample Data'!I543),'Control Sample Data'!I543&lt;$B$1,'Control Sample Data'!I543&gt;0),'Control Sample Data'!I543,$B$1),"")</f>
        <v/>
      </c>
      <c r="V544" s="17" t="str">
        <f>IF(SUM('Control Sample Data'!J$3:J$98)&gt;10,IF(AND(ISNUMBER('Control Sample Data'!J543),'Control Sample Data'!J543&lt;$B$1,'Control Sample Data'!J543&gt;0),'Control Sample Data'!J543,$B$1),"")</f>
        <v/>
      </c>
      <c r="W544" s="17" t="str">
        <f>IF(SUM('Control Sample Data'!K$3:K$98)&gt;10,IF(AND(ISNUMBER('Control Sample Data'!K543),'Control Sample Data'!K543&lt;$B$1,'Control Sample Data'!K543&gt;0),'Control Sample Data'!K543,$B$1),"")</f>
        <v/>
      </c>
      <c r="X544" s="17" t="str">
        <f>IF(SUM('Control Sample Data'!L$3:L$98)&gt;10,IF(AND(ISNUMBER('Control Sample Data'!L543),'Control Sample Data'!L543&lt;$B$1,'Control Sample Data'!L543&gt;0),'Control Sample Data'!L543,$B$1),"")</f>
        <v/>
      </c>
      <c r="Y544" s="17" t="str">
        <f>IF(SUM('Control Sample Data'!M$3:M$98)&gt;10,IF(AND(ISNUMBER('Control Sample Data'!M543),'Control Sample Data'!M543&lt;$B$1,'Control Sample Data'!M543&gt;0),'Control Sample Data'!M543,$B$1),"")</f>
        <v/>
      </c>
      <c r="AT544" s="36" t="str">
        <f t="shared" si="367"/>
        <v/>
      </c>
      <c r="AU544" s="36" t="str">
        <f t="shared" si="368"/>
        <v/>
      </c>
      <c r="AV544" s="36" t="str">
        <f t="shared" si="369"/>
        <v/>
      </c>
      <c r="AW544" s="36" t="str">
        <f t="shared" si="370"/>
        <v/>
      </c>
      <c r="AX544" s="36" t="str">
        <f t="shared" si="371"/>
        <v/>
      </c>
      <c r="AY544" s="36" t="str">
        <f t="shared" si="372"/>
        <v/>
      </c>
      <c r="AZ544" s="36" t="str">
        <f t="shared" si="373"/>
        <v/>
      </c>
      <c r="BA544" s="36" t="str">
        <f t="shared" si="374"/>
        <v/>
      </c>
      <c r="BB544" s="36" t="str">
        <f t="shared" si="375"/>
        <v/>
      </c>
      <c r="BC544" s="36" t="str">
        <f t="shared" si="376"/>
        <v/>
      </c>
      <c r="BD544" s="36" t="str">
        <f t="shared" si="377"/>
        <v/>
      </c>
      <c r="BE544" s="36" t="str">
        <f t="shared" si="378"/>
        <v/>
      </c>
      <c r="BF544" s="36" t="str">
        <f t="shared" si="379"/>
        <v/>
      </c>
      <c r="BG544" s="36" t="str">
        <f t="shared" si="380"/>
        <v/>
      </c>
      <c r="BH544" s="36" t="str">
        <f t="shared" si="381"/>
        <v/>
      </c>
      <c r="BI544" s="36" t="str">
        <f t="shared" si="382"/>
        <v/>
      </c>
      <c r="BJ544" s="36" t="str">
        <f t="shared" si="383"/>
        <v/>
      </c>
      <c r="BK544" s="36" t="str">
        <f t="shared" si="384"/>
        <v/>
      </c>
      <c r="BL544" s="36" t="str">
        <f t="shared" si="385"/>
        <v/>
      </c>
      <c r="BM544" s="36" t="str">
        <f t="shared" si="386"/>
        <v/>
      </c>
      <c r="BN544" s="38" t="e">
        <f t="shared" si="345"/>
        <v>#DIV/0!</v>
      </c>
      <c r="BO544" s="38" t="e">
        <f t="shared" si="346"/>
        <v>#DIV/0!</v>
      </c>
      <c r="BP544" s="39" t="str">
        <f t="shared" si="347"/>
        <v/>
      </c>
      <c r="BQ544" s="39" t="str">
        <f t="shared" si="348"/>
        <v/>
      </c>
      <c r="BR544" s="39" t="str">
        <f t="shared" si="349"/>
        <v/>
      </c>
      <c r="BS544" s="39" t="str">
        <f t="shared" si="350"/>
        <v/>
      </c>
      <c r="BT544" s="39" t="str">
        <f t="shared" si="351"/>
        <v/>
      </c>
      <c r="BU544" s="39" t="str">
        <f t="shared" si="352"/>
        <v/>
      </c>
      <c r="BV544" s="39" t="str">
        <f t="shared" si="353"/>
        <v/>
      </c>
      <c r="BW544" s="39" t="str">
        <f t="shared" si="354"/>
        <v/>
      </c>
      <c r="BX544" s="39" t="str">
        <f t="shared" si="355"/>
        <v/>
      </c>
      <c r="BY544" s="39" t="str">
        <f t="shared" si="356"/>
        <v/>
      </c>
      <c r="BZ544" s="39" t="str">
        <f t="shared" si="357"/>
        <v/>
      </c>
      <c r="CA544" s="39" t="str">
        <f t="shared" si="358"/>
        <v/>
      </c>
      <c r="CB544" s="39" t="str">
        <f t="shared" si="359"/>
        <v/>
      </c>
      <c r="CC544" s="39" t="str">
        <f t="shared" si="360"/>
        <v/>
      </c>
      <c r="CD544" s="39" t="str">
        <f t="shared" si="361"/>
        <v/>
      </c>
      <c r="CE544" s="39" t="str">
        <f t="shared" si="362"/>
        <v/>
      </c>
      <c r="CF544" s="39" t="str">
        <f t="shared" si="363"/>
        <v/>
      </c>
      <c r="CG544" s="39" t="str">
        <f t="shared" si="364"/>
        <v/>
      </c>
      <c r="CH544" s="39" t="str">
        <f t="shared" si="365"/>
        <v/>
      </c>
      <c r="CI544" s="39" t="str">
        <f t="shared" si="366"/>
        <v/>
      </c>
    </row>
    <row r="545" spans="1:87">
      <c r="A545" s="18"/>
      <c r="B545" s="15" t="str">
        <f>'Gene Table'!E544</f>
        <v>mmu-miR-467a-5p</v>
      </c>
      <c r="C545" s="15" t="str">
        <f>'Gene Table'!B544</f>
        <v>G14</v>
      </c>
      <c r="D545" s="16" t="str">
        <f>IF(SUM('Test Sample Data'!D$3:D$98)&gt;10,IF(AND(ISNUMBER('Test Sample Data'!D544),'Test Sample Data'!D544&lt;$B$1,'Test Sample Data'!D544&gt;0),'Test Sample Data'!D544,$B$1),"")</f>
        <v/>
      </c>
      <c r="E545" s="17" t="str">
        <f>IF(SUM('Test Sample Data'!E$3:E$98)&gt;10,IF(AND(ISNUMBER('Test Sample Data'!E544),'Test Sample Data'!E544&lt;$B$1,'Test Sample Data'!E544&gt;0),'Test Sample Data'!E544,$B$1),"")</f>
        <v/>
      </c>
      <c r="F545" s="17" t="str">
        <f>IF(SUM('Test Sample Data'!F$3:F$98)&gt;10,IF(AND(ISNUMBER('Test Sample Data'!F544),'Test Sample Data'!F544&lt;$B$1,'Test Sample Data'!F544&gt;0),'Test Sample Data'!F544,$B$1),"")</f>
        <v/>
      </c>
      <c r="G545" s="17" t="str">
        <f>IF(SUM('Test Sample Data'!G$3:G$98)&gt;10,IF(AND(ISNUMBER('Test Sample Data'!G544),'Test Sample Data'!G544&lt;$B$1,'Test Sample Data'!G544&gt;0),'Test Sample Data'!G544,$B$1),"")</f>
        <v/>
      </c>
      <c r="H545" s="17" t="str">
        <f>IF(SUM('Test Sample Data'!H$3:H$98)&gt;10,IF(AND(ISNUMBER('Test Sample Data'!H544),'Test Sample Data'!H544&lt;$B$1,'Test Sample Data'!H544&gt;0),'Test Sample Data'!H544,$B$1),"")</f>
        <v/>
      </c>
      <c r="I545" s="17" t="str">
        <f>IF(SUM('Test Sample Data'!I$3:I$98)&gt;10,IF(AND(ISNUMBER('Test Sample Data'!I544),'Test Sample Data'!I544&lt;$B$1,'Test Sample Data'!I544&gt;0),'Test Sample Data'!I544,$B$1),"")</f>
        <v/>
      </c>
      <c r="J545" s="17" t="str">
        <f>IF(SUM('Test Sample Data'!J$3:J$98)&gt;10,IF(AND(ISNUMBER('Test Sample Data'!J544),'Test Sample Data'!J544&lt;$B$1,'Test Sample Data'!J544&gt;0),'Test Sample Data'!J544,$B$1),"")</f>
        <v/>
      </c>
      <c r="K545" s="17" t="str">
        <f>IF(SUM('Test Sample Data'!K$3:K$98)&gt;10,IF(AND(ISNUMBER('Test Sample Data'!K544),'Test Sample Data'!K544&lt;$B$1,'Test Sample Data'!K544&gt;0),'Test Sample Data'!K544,$B$1),"")</f>
        <v/>
      </c>
      <c r="L545" s="17" t="str">
        <f>IF(SUM('Test Sample Data'!L$3:L$98)&gt;10,IF(AND(ISNUMBER('Test Sample Data'!L544),'Test Sample Data'!L544&lt;$B$1,'Test Sample Data'!L544&gt;0),'Test Sample Data'!L544,$B$1),"")</f>
        <v/>
      </c>
      <c r="M545" s="17" t="str">
        <f>IF(SUM('Test Sample Data'!M$3:M$98)&gt;10,IF(AND(ISNUMBER('Test Sample Data'!M544),'Test Sample Data'!M544&lt;$B$1,'Test Sample Data'!M544&gt;0),'Test Sample Data'!M544,$B$1),"")</f>
        <v/>
      </c>
      <c r="N545" s="17" t="str">
        <f>'Gene Table'!E544</f>
        <v>mmu-miR-467a-5p</v>
      </c>
      <c r="O545" s="17" t="str">
        <f>'Gene Table'!B544</f>
        <v>G14</v>
      </c>
      <c r="P545" s="17" t="str">
        <f>IF(SUM('Control Sample Data'!D$3:D$98)&gt;10,IF(AND(ISNUMBER('Control Sample Data'!D544),'Control Sample Data'!D544&lt;$B$1,'Control Sample Data'!D544&gt;0),'Control Sample Data'!D544,$B$1),"")</f>
        <v/>
      </c>
      <c r="Q545" s="17" t="str">
        <f>IF(SUM('Control Sample Data'!E$3:E$98)&gt;10,IF(AND(ISNUMBER('Control Sample Data'!E544),'Control Sample Data'!E544&lt;$B$1,'Control Sample Data'!E544&gt;0),'Control Sample Data'!E544,$B$1),"")</f>
        <v/>
      </c>
      <c r="R545" s="17" t="str">
        <f>IF(SUM('Control Sample Data'!F$3:F$98)&gt;10,IF(AND(ISNUMBER('Control Sample Data'!F544),'Control Sample Data'!F544&lt;$B$1,'Control Sample Data'!F544&gt;0),'Control Sample Data'!F544,$B$1),"")</f>
        <v/>
      </c>
      <c r="S545" s="17" t="str">
        <f>IF(SUM('Control Sample Data'!G$3:G$98)&gt;10,IF(AND(ISNUMBER('Control Sample Data'!G544),'Control Sample Data'!G544&lt;$B$1,'Control Sample Data'!G544&gt;0),'Control Sample Data'!G544,$B$1),"")</f>
        <v/>
      </c>
      <c r="T545" s="17" t="str">
        <f>IF(SUM('Control Sample Data'!H$3:H$98)&gt;10,IF(AND(ISNUMBER('Control Sample Data'!H544),'Control Sample Data'!H544&lt;$B$1,'Control Sample Data'!H544&gt;0),'Control Sample Data'!H544,$B$1),"")</f>
        <v/>
      </c>
      <c r="U545" s="17" t="str">
        <f>IF(SUM('Control Sample Data'!I$3:I$98)&gt;10,IF(AND(ISNUMBER('Control Sample Data'!I544),'Control Sample Data'!I544&lt;$B$1,'Control Sample Data'!I544&gt;0),'Control Sample Data'!I544,$B$1),"")</f>
        <v/>
      </c>
      <c r="V545" s="17" t="str">
        <f>IF(SUM('Control Sample Data'!J$3:J$98)&gt;10,IF(AND(ISNUMBER('Control Sample Data'!J544),'Control Sample Data'!J544&lt;$B$1,'Control Sample Data'!J544&gt;0),'Control Sample Data'!J544,$B$1),"")</f>
        <v/>
      </c>
      <c r="W545" s="17" t="str">
        <f>IF(SUM('Control Sample Data'!K$3:K$98)&gt;10,IF(AND(ISNUMBER('Control Sample Data'!K544),'Control Sample Data'!K544&lt;$B$1,'Control Sample Data'!K544&gt;0),'Control Sample Data'!K544,$B$1),"")</f>
        <v/>
      </c>
      <c r="X545" s="17" t="str">
        <f>IF(SUM('Control Sample Data'!L$3:L$98)&gt;10,IF(AND(ISNUMBER('Control Sample Data'!L544),'Control Sample Data'!L544&lt;$B$1,'Control Sample Data'!L544&gt;0),'Control Sample Data'!L544,$B$1),"")</f>
        <v/>
      </c>
      <c r="Y545" s="17" t="str">
        <f>IF(SUM('Control Sample Data'!M$3:M$98)&gt;10,IF(AND(ISNUMBER('Control Sample Data'!M544),'Control Sample Data'!M544&lt;$B$1,'Control Sample Data'!M544&gt;0),'Control Sample Data'!M544,$B$1),"")</f>
        <v/>
      </c>
      <c r="AT545" s="36" t="str">
        <f t="shared" si="367"/>
        <v/>
      </c>
      <c r="AU545" s="36" t="str">
        <f t="shared" si="368"/>
        <v/>
      </c>
      <c r="AV545" s="36" t="str">
        <f t="shared" si="369"/>
        <v/>
      </c>
      <c r="AW545" s="36" t="str">
        <f t="shared" si="370"/>
        <v/>
      </c>
      <c r="AX545" s="36" t="str">
        <f t="shared" si="371"/>
        <v/>
      </c>
      <c r="AY545" s="36" t="str">
        <f t="shared" si="372"/>
        <v/>
      </c>
      <c r="AZ545" s="36" t="str">
        <f t="shared" si="373"/>
        <v/>
      </c>
      <c r="BA545" s="36" t="str">
        <f t="shared" si="374"/>
        <v/>
      </c>
      <c r="BB545" s="36" t="str">
        <f t="shared" si="375"/>
        <v/>
      </c>
      <c r="BC545" s="36" t="str">
        <f t="shared" si="376"/>
        <v/>
      </c>
      <c r="BD545" s="36" t="str">
        <f t="shared" si="377"/>
        <v/>
      </c>
      <c r="BE545" s="36" t="str">
        <f t="shared" si="378"/>
        <v/>
      </c>
      <c r="BF545" s="36" t="str">
        <f t="shared" si="379"/>
        <v/>
      </c>
      <c r="BG545" s="36" t="str">
        <f t="shared" si="380"/>
        <v/>
      </c>
      <c r="BH545" s="36" t="str">
        <f t="shared" si="381"/>
        <v/>
      </c>
      <c r="BI545" s="36" t="str">
        <f t="shared" si="382"/>
        <v/>
      </c>
      <c r="BJ545" s="36" t="str">
        <f t="shared" si="383"/>
        <v/>
      </c>
      <c r="BK545" s="36" t="str">
        <f t="shared" si="384"/>
        <v/>
      </c>
      <c r="BL545" s="36" t="str">
        <f t="shared" si="385"/>
        <v/>
      </c>
      <c r="BM545" s="36" t="str">
        <f t="shared" si="386"/>
        <v/>
      </c>
      <c r="BN545" s="38" t="e">
        <f t="shared" si="345"/>
        <v>#DIV/0!</v>
      </c>
      <c r="BO545" s="38" t="e">
        <f t="shared" si="346"/>
        <v>#DIV/0!</v>
      </c>
      <c r="BP545" s="39" t="str">
        <f t="shared" si="347"/>
        <v/>
      </c>
      <c r="BQ545" s="39" t="str">
        <f t="shared" si="348"/>
        <v/>
      </c>
      <c r="BR545" s="39" t="str">
        <f t="shared" si="349"/>
        <v/>
      </c>
      <c r="BS545" s="39" t="str">
        <f t="shared" si="350"/>
        <v/>
      </c>
      <c r="BT545" s="39" t="str">
        <f t="shared" si="351"/>
        <v/>
      </c>
      <c r="BU545" s="39" t="str">
        <f t="shared" si="352"/>
        <v/>
      </c>
      <c r="BV545" s="39" t="str">
        <f t="shared" si="353"/>
        <v/>
      </c>
      <c r="BW545" s="39" t="str">
        <f t="shared" si="354"/>
        <v/>
      </c>
      <c r="BX545" s="39" t="str">
        <f t="shared" si="355"/>
        <v/>
      </c>
      <c r="BY545" s="39" t="str">
        <f t="shared" si="356"/>
        <v/>
      </c>
      <c r="BZ545" s="39" t="str">
        <f t="shared" si="357"/>
        <v/>
      </c>
      <c r="CA545" s="39" t="str">
        <f t="shared" si="358"/>
        <v/>
      </c>
      <c r="CB545" s="39" t="str">
        <f t="shared" si="359"/>
        <v/>
      </c>
      <c r="CC545" s="39" t="str">
        <f t="shared" si="360"/>
        <v/>
      </c>
      <c r="CD545" s="39" t="str">
        <f t="shared" si="361"/>
        <v/>
      </c>
      <c r="CE545" s="39" t="str">
        <f t="shared" si="362"/>
        <v/>
      </c>
      <c r="CF545" s="39" t="str">
        <f t="shared" si="363"/>
        <v/>
      </c>
      <c r="CG545" s="39" t="str">
        <f t="shared" si="364"/>
        <v/>
      </c>
      <c r="CH545" s="39" t="str">
        <f t="shared" si="365"/>
        <v/>
      </c>
      <c r="CI545" s="39" t="str">
        <f t="shared" si="366"/>
        <v/>
      </c>
    </row>
    <row r="546" spans="1:87">
      <c r="A546" s="18"/>
      <c r="B546" s="15" t="str">
        <f>'Gene Table'!E545</f>
        <v>mmu-miR-767</v>
      </c>
      <c r="C546" s="15" t="str">
        <f>'Gene Table'!B545</f>
        <v>G15</v>
      </c>
      <c r="D546" s="16" t="str">
        <f>IF(SUM('Test Sample Data'!D$3:D$98)&gt;10,IF(AND(ISNUMBER('Test Sample Data'!D545),'Test Sample Data'!D545&lt;$B$1,'Test Sample Data'!D545&gt;0),'Test Sample Data'!D545,$B$1),"")</f>
        <v/>
      </c>
      <c r="E546" s="17" t="str">
        <f>IF(SUM('Test Sample Data'!E$3:E$98)&gt;10,IF(AND(ISNUMBER('Test Sample Data'!E545),'Test Sample Data'!E545&lt;$B$1,'Test Sample Data'!E545&gt;0),'Test Sample Data'!E545,$B$1),"")</f>
        <v/>
      </c>
      <c r="F546" s="17" t="str">
        <f>IF(SUM('Test Sample Data'!F$3:F$98)&gt;10,IF(AND(ISNUMBER('Test Sample Data'!F545),'Test Sample Data'!F545&lt;$B$1,'Test Sample Data'!F545&gt;0),'Test Sample Data'!F545,$B$1),"")</f>
        <v/>
      </c>
      <c r="G546" s="17" t="str">
        <f>IF(SUM('Test Sample Data'!G$3:G$98)&gt;10,IF(AND(ISNUMBER('Test Sample Data'!G545),'Test Sample Data'!G545&lt;$B$1,'Test Sample Data'!G545&gt;0),'Test Sample Data'!G545,$B$1),"")</f>
        <v/>
      </c>
      <c r="H546" s="17" t="str">
        <f>IF(SUM('Test Sample Data'!H$3:H$98)&gt;10,IF(AND(ISNUMBER('Test Sample Data'!H545),'Test Sample Data'!H545&lt;$B$1,'Test Sample Data'!H545&gt;0),'Test Sample Data'!H545,$B$1),"")</f>
        <v/>
      </c>
      <c r="I546" s="17" t="str">
        <f>IF(SUM('Test Sample Data'!I$3:I$98)&gt;10,IF(AND(ISNUMBER('Test Sample Data'!I545),'Test Sample Data'!I545&lt;$B$1,'Test Sample Data'!I545&gt;0),'Test Sample Data'!I545,$B$1),"")</f>
        <v/>
      </c>
      <c r="J546" s="17" t="str">
        <f>IF(SUM('Test Sample Data'!J$3:J$98)&gt;10,IF(AND(ISNUMBER('Test Sample Data'!J545),'Test Sample Data'!J545&lt;$B$1,'Test Sample Data'!J545&gt;0),'Test Sample Data'!J545,$B$1),"")</f>
        <v/>
      </c>
      <c r="K546" s="17" t="str">
        <f>IF(SUM('Test Sample Data'!K$3:K$98)&gt;10,IF(AND(ISNUMBER('Test Sample Data'!K545),'Test Sample Data'!K545&lt;$B$1,'Test Sample Data'!K545&gt;0),'Test Sample Data'!K545,$B$1),"")</f>
        <v/>
      </c>
      <c r="L546" s="17" t="str">
        <f>IF(SUM('Test Sample Data'!L$3:L$98)&gt;10,IF(AND(ISNUMBER('Test Sample Data'!L545),'Test Sample Data'!L545&lt;$B$1,'Test Sample Data'!L545&gt;0),'Test Sample Data'!L545,$B$1),"")</f>
        <v/>
      </c>
      <c r="M546" s="17" t="str">
        <f>IF(SUM('Test Sample Data'!M$3:M$98)&gt;10,IF(AND(ISNUMBER('Test Sample Data'!M545),'Test Sample Data'!M545&lt;$B$1,'Test Sample Data'!M545&gt;0),'Test Sample Data'!M545,$B$1),"")</f>
        <v/>
      </c>
      <c r="N546" s="17" t="str">
        <f>'Gene Table'!E545</f>
        <v>mmu-miR-767</v>
      </c>
      <c r="O546" s="17" t="str">
        <f>'Gene Table'!B545</f>
        <v>G15</v>
      </c>
      <c r="P546" s="17" t="str">
        <f>IF(SUM('Control Sample Data'!D$3:D$98)&gt;10,IF(AND(ISNUMBER('Control Sample Data'!D545),'Control Sample Data'!D545&lt;$B$1,'Control Sample Data'!D545&gt;0),'Control Sample Data'!D545,$B$1),"")</f>
        <v/>
      </c>
      <c r="Q546" s="17" t="str">
        <f>IF(SUM('Control Sample Data'!E$3:E$98)&gt;10,IF(AND(ISNUMBER('Control Sample Data'!E545),'Control Sample Data'!E545&lt;$B$1,'Control Sample Data'!E545&gt;0),'Control Sample Data'!E545,$B$1),"")</f>
        <v/>
      </c>
      <c r="R546" s="17" t="str">
        <f>IF(SUM('Control Sample Data'!F$3:F$98)&gt;10,IF(AND(ISNUMBER('Control Sample Data'!F545),'Control Sample Data'!F545&lt;$B$1,'Control Sample Data'!F545&gt;0),'Control Sample Data'!F545,$B$1),"")</f>
        <v/>
      </c>
      <c r="S546" s="17" t="str">
        <f>IF(SUM('Control Sample Data'!G$3:G$98)&gt;10,IF(AND(ISNUMBER('Control Sample Data'!G545),'Control Sample Data'!G545&lt;$B$1,'Control Sample Data'!G545&gt;0),'Control Sample Data'!G545,$B$1),"")</f>
        <v/>
      </c>
      <c r="T546" s="17" t="str">
        <f>IF(SUM('Control Sample Data'!H$3:H$98)&gt;10,IF(AND(ISNUMBER('Control Sample Data'!H545),'Control Sample Data'!H545&lt;$B$1,'Control Sample Data'!H545&gt;0),'Control Sample Data'!H545,$B$1),"")</f>
        <v/>
      </c>
      <c r="U546" s="17" t="str">
        <f>IF(SUM('Control Sample Data'!I$3:I$98)&gt;10,IF(AND(ISNUMBER('Control Sample Data'!I545),'Control Sample Data'!I545&lt;$B$1,'Control Sample Data'!I545&gt;0),'Control Sample Data'!I545,$B$1),"")</f>
        <v/>
      </c>
      <c r="V546" s="17" t="str">
        <f>IF(SUM('Control Sample Data'!J$3:J$98)&gt;10,IF(AND(ISNUMBER('Control Sample Data'!J545),'Control Sample Data'!J545&lt;$B$1,'Control Sample Data'!J545&gt;0),'Control Sample Data'!J545,$B$1),"")</f>
        <v/>
      </c>
      <c r="W546" s="17" t="str">
        <f>IF(SUM('Control Sample Data'!K$3:K$98)&gt;10,IF(AND(ISNUMBER('Control Sample Data'!K545),'Control Sample Data'!K545&lt;$B$1,'Control Sample Data'!K545&gt;0),'Control Sample Data'!K545,$B$1),"")</f>
        <v/>
      </c>
      <c r="X546" s="17" t="str">
        <f>IF(SUM('Control Sample Data'!L$3:L$98)&gt;10,IF(AND(ISNUMBER('Control Sample Data'!L545),'Control Sample Data'!L545&lt;$B$1,'Control Sample Data'!L545&gt;0),'Control Sample Data'!L545,$B$1),"")</f>
        <v/>
      </c>
      <c r="Y546" s="17" t="str">
        <f>IF(SUM('Control Sample Data'!M$3:M$98)&gt;10,IF(AND(ISNUMBER('Control Sample Data'!M545),'Control Sample Data'!M545&lt;$B$1,'Control Sample Data'!M545&gt;0),'Control Sample Data'!M545,$B$1),"")</f>
        <v/>
      </c>
      <c r="AT546" s="36" t="str">
        <f t="shared" si="367"/>
        <v/>
      </c>
      <c r="AU546" s="36" t="str">
        <f t="shared" si="368"/>
        <v/>
      </c>
      <c r="AV546" s="36" t="str">
        <f t="shared" si="369"/>
        <v/>
      </c>
      <c r="AW546" s="36" t="str">
        <f t="shared" si="370"/>
        <v/>
      </c>
      <c r="AX546" s="36" t="str">
        <f t="shared" si="371"/>
        <v/>
      </c>
      <c r="AY546" s="36" t="str">
        <f t="shared" si="372"/>
        <v/>
      </c>
      <c r="AZ546" s="36" t="str">
        <f t="shared" si="373"/>
        <v/>
      </c>
      <c r="BA546" s="36" t="str">
        <f t="shared" si="374"/>
        <v/>
      </c>
      <c r="BB546" s="36" t="str">
        <f t="shared" si="375"/>
        <v/>
      </c>
      <c r="BC546" s="36" t="str">
        <f t="shared" si="376"/>
        <v/>
      </c>
      <c r="BD546" s="36" t="str">
        <f t="shared" si="377"/>
        <v/>
      </c>
      <c r="BE546" s="36" t="str">
        <f t="shared" si="378"/>
        <v/>
      </c>
      <c r="BF546" s="36" t="str">
        <f t="shared" si="379"/>
        <v/>
      </c>
      <c r="BG546" s="36" t="str">
        <f t="shared" si="380"/>
        <v/>
      </c>
      <c r="BH546" s="36" t="str">
        <f t="shared" si="381"/>
        <v/>
      </c>
      <c r="BI546" s="36" t="str">
        <f t="shared" si="382"/>
        <v/>
      </c>
      <c r="BJ546" s="36" t="str">
        <f t="shared" si="383"/>
        <v/>
      </c>
      <c r="BK546" s="36" t="str">
        <f t="shared" si="384"/>
        <v/>
      </c>
      <c r="BL546" s="36" t="str">
        <f t="shared" si="385"/>
        <v/>
      </c>
      <c r="BM546" s="36" t="str">
        <f t="shared" si="386"/>
        <v/>
      </c>
      <c r="BN546" s="38" t="e">
        <f t="shared" si="345"/>
        <v>#DIV/0!</v>
      </c>
      <c r="BO546" s="38" t="e">
        <f t="shared" si="346"/>
        <v>#DIV/0!</v>
      </c>
      <c r="BP546" s="39" t="str">
        <f t="shared" si="347"/>
        <v/>
      </c>
      <c r="BQ546" s="39" t="str">
        <f t="shared" si="348"/>
        <v/>
      </c>
      <c r="BR546" s="39" t="str">
        <f t="shared" si="349"/>
        <v/>
      </c>
      <c r="BS546" s="39" t="str">
        <f t="shared" si="350"/>
        <v/>
      </c>
      <c r="BT546" s="39" t="str">
        <f t="shared" si="351"/>
        <v/>
      </c>
      <c r="BU546" s="39" t="str">
        <f t="shared" si="352"/>
        <v/>
      </c>
      <c r="BV546" s="39" t="str">
        <f t="shared" si="353"/>
        <v/>
      </c>
      <c r="BW546" s="39" t="str">
        <f t="shared" si="354"/>
        <v/>
      </c>
      <c r="BX546" s="39" t="str">
        <f t="shared" si="355"/>
        <v/>
      </c>
      <c r="BY546" s="39" t="str">
        <f t="shared" si="356"/>
        <v/>
      </c>
      <c r="BZ546" s="39" t="str">
        <f t="shared" si="357"/>
        <v/>
      </c>
      <c r="CA546" s="39" t="str">
        <f t="shared" si="358"/>
        <v/>
      </c>
      <c r="CB546" s="39" t="str">
        <f t="shared" si="359"/>
        <v/>
      </c>
      <c r="CC546" s="39" t="str">
        <f t="shared" si="360"/>
        <v/>
      </c>
      <c r="CD546" s="39" t="str">
        <f t="shared" si="361"/>
        <v/>
      </c>
      <c r="CE546" s="39" t="str">
        <f t="shared" si="362"/>
        <v/>
      </c>
      <c r="CF546" s="39" t="str">
        <f t="shared" si="363"/>
        <v/>
      </c>
      <c r="CG546" s="39" t="str">
        <f t="shared" si="364"/>
        <v/>
      </c>
      <c r="CH546" s="39" t="str">
        <f t="shared" si="365"/>
        <v/>
      </c>
      <c r="CI546" s="39" t="str">
        <f t="shared" si="366"/>
        <v/>
      </c>
    </row>
    <row r="547" spans="1:87">
      <c r="A547" s="18"/>
      <c r="B547" s="15" t="str">
        <f>'Gene Table'!E546</f>
        <v>mmu-miR-467c-5p</v>
      </c>
      <c r="C547" s="15" t="str">
        <f>'Gene Table'!B546</f>
        <v>G16</v>
      </c>
      <c r="D547" s="16" t="str">
        <f>IF(SUM('Test Sample Data'!D$3:D$98)&gt;10,IF(AND(ISNUMBER('Test Sample Data'!D546),'Test Sample Data'!D546&lt;$B$1,'Test Sample Data'!D546&gt;0),'Test Sample Data'!D546,$B$1),"")</f>
        <v/>
      </c>
      <c r="E547" s="17" t="str">
        <f>IF(SUM('Test Sample Data'!E$3:E$98)&gt;10,IF(AND(ISNUMBER('Test Sample Data'!E546),'Test Sample Data'!E546&lt;$B$1,'Test Sample Data'!E546&gt;0),'Test Sample Data'!E546,$B$1),"")</f>
        <v/>
      </c>
      <c r="F547" s="17" t="str">
        <f>IF(SUM('Test Sample Data'!F$3:F$98)&gt;10,IF(AND(ISNUMBER('Test Sample Data'!F546),'Test Sample Data'!F546&lt;$B$1,'Test Sample Data'!F546&gt;0),'Test Sample Data'!F546,$B$1),"")</f>
        <v/>
      </c>
      <c r="G547" s="17" t="str">
        <f>IF(SUM('Test Sample Data'!G$3:G$98)&gt;10,IF(AND(ISNUMBER('Test Sample Data'!G546),'Test Sample Data'!G546&lt;$B$1,'Test Sample Data'!G546&gt;0),'Test Sample Data'!G546,$B$1),"")</f>
        <v/>
      </c>
      <c r="H547" s="17" t="str">
        <f>IF(SUM('Test Sample Data'!H$3:H$98)&gt;10,IF(AND(ISNUMBER('Test Sample Data'!H546),'Test Sample Data'!H546&lt;$B$1,'Test Sample Data'!H546&gt;0),'Test Sample Data'!H546,$B$1),"")</f>
        <v/>
      </c>
      <c r="I547" s="17" t="str">
        <f>IF(SUM('Test Sample Data'!I$3:I$98)&gt;10,IF(AND(ISNUMBER('Test Sample Data'!I546),'Test Sample Data'!I546&lt;$B$1,'Test Sample Data'!I546&gt;0),'Test Sample Data'!I546,$B$1),"")</f>
        <v/>
      </c>
      <c r="J547" s="17" t="str">
        <f>IF(SUM('Test Sample Data'!J$3:J$98)&gt;10,IF(AND(ISNUMBER('Test Sample Data'!J546),'Test Sample Data'!J546&lt;$B$1,'Test Sample Data'!J546&gt;0),'Test Sample Data'!J546,$B$1),"")</f>
        <v/>
      </c>
      <c r="K547" s="17" t="str">
        <f>IF(SUM('Test Sample Data'!K$3:K$98)&gt;10,IF(AND(ISNUMBER('Test Sample Data'!K546),'Test Sample Data'!K546&lt;$B$1,'Test Sample Data'!K546&gt;0),'Test Sample Data'!K546,$B$1),"")</f>
        <v/>
      </c>
      <c r="L547" s="17" t="str">
        <f>IF(SUM('Test Sample Data'!L$3:L$98)&gt;10,IF(AND(ISNUMBER('Test Sample Data'!L546),'Test Sample Data'!L546&lt;$B$1,'Test Sample Data'!L546&gt;0),'Test Sample Data'!L546,$B$1),"")</f>
        <v/>
      </c>
      <c r="M547" s="17" t="str">
        <f>IF(SUM('Test Sample Data'!M$3:M$98)&gt;10,IF(AND(ISNUMBER('Test Sample Data'!M546),'Test Sample Data'!M546&lt;$B$1,'Test Sample Data'!M546&gt;0),'Test Sample Data'!M546,$B$1),"")</f>
        <v/>
      </c>
      <c r="N547" s="17" t="str">
        <f>'Gene Table'!E546</f>
        <v>mmu-miR-467c-5p</v>
      </c>
      <c r="O547" s="17" t="str">
        <f>'Gene Table'!B546</f>
        <v>G16</v>
      </c>
      <c r="P547" s="17" t="str">
        <f>IF(SUM('Control Sample Data'!D$3:D$98)&gt;10,IF(AND(ISNUMBER('Control Sample Data'!D546),'Control Sample Data'!D546&lt;$B$1,'Control Sample Data'!D546&gt;0),'Control Sample Data'!D546,$B$1),"")</f>
        <v/>
      </c>
      <c r="Q547" s="17" t="str">
        <f>IF(SUM('Control Sample Data'!E$3:E$98)&gt;10,IF(AND(ISNUMBER('Control Sample Data'!E546),'Control Sample Data'!E546&lt;$B$1,'Control Sample Data'!E546&gt;0),'Control Sample Data'!E546,$B$1),"")</f>
        <v/>
      </c>
      <c r="R547" s="17" t="str">
        <f>IF(SUM('Control Sample Data'!F$3:F$98)&gt;10,IF(AND(ISNUMBER('Control Sample Data'!F546),'Control Sample Data'!F546&lt;$B$1,'Control Sample Data'!F546&gt;0),'Control Sample Data'!F546,$B$1),"")</f>
        <v/>
      </c>
      <c r="S547" s="17" t="str">
        <f>IF(SUM('Control Sample Data'!G$3:G$98)&gt;10,IF(AND(ISNUMBER('Control Sample Data'!G546),'Control Sample Data'!G546&lt;$B$1,'Control Sample Data'!G546&gt;0),'Control Sample Data'!G546,$B$1),"")</f>
        <v/>
      </c>
      <c r="T547" s="17" t="str">
        <f>IF(SUM('Control Sample Data'!H$3:H$98)&gt;10,IF(AND(ISNUMBER('Control Sample Data'!H546),'Control Sample Data'!H546&lt;$B$1,'Control Sample Data'!H546&gt;0),'Control Sample Data'!H546,$B$1),"")</f>
        <v/>
      </c>
      <c r="U547" s="17" t="str">
        <f>IF(SUM('Control Sample Data'!I$3:I$98)&gt;10,IF(AND(ISNUMBER('Control Sample Data'!I546),'Control Sample Data'!I546&lt;$B$1,'Control Sample Data'!I546&gt;0),'Control Sample Data'!I546,$B$1),"")</f>
        <v/>
      </c>
      <c r="V547" s="17" t="str">
        <f>IF(SUM('Control Sample Data'!J$3:J$98)&gt;10,IF(AND(ISNUMBER('Control Sample Data'!J546),'Control Sample Data'!J546&lt;$B$1,'Control Sample Data'!J546&gt;0),'Control Sample Data'!J546,$B$1),"")</f>
        <v/>
      </c>
      <c r="W547" s="17" t="str">
        <f>IF(SUM('Control Sample Data'!K$3:K$98)&gt;10,IF(AND(ISNUMBER('Control Sample Data'!K546),'Control Sample Data'!K546&lt;$B$1,'Control Sample Data'!K546&gt;0),'Control Sample Data'!K546,$B$1),"")</f>
        <v/>
      </c>
      <c r="X547" s="17" t="str">
        <f>IF(SUM('Control Sample Data'!L$3:L$98)&gt;10,IF(AND(ISNUMBER('Control Sample Data'!L546),'Control Sample Data'!L546&lt;$B$1,'Control Sample Data'!L546&gt;0),'Control Sample Data'!L546,$B$1),"")</f>
        <v/>
      </c>
      <c r="Y547" s="17" t="str">
        <f>IF(SUM('Control Sample Data'!M$3:M$98)&gt;10,IF(AND(ISNUMBER('Control Sample Data'!M546),'Control Sample Data'!M546&lt;$B$1,'Control Sample Data'!M546&gt;0),'Control Sample Data'!M546,$B$1),"")</f>
        <v/>
      </c>
      <c r="AT547" s="36" t="str">
        <f t="shared" si="367"/>
        <v/>
      </c>
      <c r="AU547" s="36" t="str">
        <f t="shared" si="368"/>
        <v/>
      </c>
      <c r="AV547" s="36" t="str">
        <f t="shared" si="369"/>
        <v/>
      </c>
      <c r="AW547" s="36" t="str">
        <f t="shared" si="370"/>
        <v/>
      </c>
      <c r="AX547" s="36" t="str">
        <f t="shared" si="371"/>
        <v/>
      </c>
      <c r="AY547" s="36" t="str">
        <f t="shared" si="372"/>
        <v/>
      </c>
      <c r="AZ547" s="36" t="str">
        <f t="shared" si="373"/>
        <v/>
      </c>
      <c r="BA547" s="36" t="str">
        <f t="shared" si="374"/>
        <v/>
      </c>
      <c r="BB547" s="36" t="str">
        <f t="shared" si="375"/>
        <v/>
      </c>
      <c r="BC547" s="36" t="str">
        <f t="shared" si="376"/>
        <v/>
      </c>
      <c r="BD547" s="36" t="str">
        <f t="shared" si="377"/>
        <v/>
      </c>
      <c r="BE547" s="36" t="str">
        <f t="shared" si="378"/>
        <v/>
      </c>
      <c r="BF547" s="36" t="str">
        <f t="shared" si="379"/>
        <v/>
      </c>
      <c r="BG547" s="36" t="str">
        <f t="shared" si="380"/>
        <v/>
      </c>
      <c r="BH547" s="36" t="str">
        <f t="shared" si="381"/>
        <v/>
      </c>
      <c r="BI547" s="36" t="str">
        <f t="shared" si="382"/>
        <v/>
      </c>
      <c r="BJ547" s="36" t="str">
        <f t="shared" si="383"/>
        <v/>
      </c>
      <c r="BK547" s="36" t="str">
        <f t="shared" si="384"/>
        <v/>
      </c>
      <c r="BL547" s="36" t="str">
        <f t="shared" si="385"/>
        <v/>
      </c>
      <c r="BM547" s="36" t="str">
        <f t="shared" si="386"/>
        <v/>
      </c>
      <c r="BN547" s="38" t="e">
        <f t="shared" si="345"/>
        <v>#DIV/0!</v>
      </c>
      <c r="BO547" s="38" t="e">
        <f t="shared" si="346"/>
        <v>#DIV/0!</v>
      </c>
      <c r="BP547" s="39" t="str">
        <f t="shared" si="347"/>
        <v/>
      </c>
      <c r="BQ547" s="39" t="str">
        <f t="shared" si="348"/>
        <v/>
      </c>
      <c r="BR547" s="39" t="str">
        <f t="shared" si="349"/>
        <v/>
      </c>
      <c r="BS547" s="39" t="str">
        <f t="shared" si="350"/>
        <v/>
      </c>
      <c r="BT547" s="39" t="str">
        <f t="shared" si="351"/>
        <v/>
      </c>
      <c r="BU547" s="39" t="str">
        <f t="shared" si="352"/>
        <v/>
      </c>
      <c r="BV547" s="39" t="str">
        <f t="shared" si="353"/>
        <v/>
      </c>
      <c r="BW547" s="39" t="str">
        <f t="shared" si="354"/>
        <v/>
      </c>
      <c r="BX547" s="39" t="str">
        <f t="shared" si="355"/>
        <v/>
      </c>
      <c r="BY547" s="39" t="str">
        <f t="shared" si="356"/>
        <v/>
      </c>
      <c r="BZ547" s="39" t="str">
        <f t="shared" si="357"/>
        <v/>
      </c>
      <c r="CA547" s="39" t="str">
        <f t="shared" si="358"/>
        <v/>
      </c>
      <c r="CB547" s="39" t="str">
        <f t="shared" si="359"/>
        <v/>
      </c>
      <c r="CC547" s="39" t="str">
        <f t="shared" si="360"/>
        <v/>
      </c>
      <c r="CD547" s="39" t="str">
        <f t="shared" si="361"/>
        <v/>
      </c>
      <c r="CE547" s="39" t="str">
        <f t="shared" si="362"/>
        <v/>
      </c>
      <c r="CF547" s="39" t="str">
        <f t="shared" si="363"/>
        <v/>
      </c>
      <c r="CG547" s="39" t="str">
        <f t="shared" si="364"/>
        <v/>
      </c>
      <c r="CH547" s="39" t="str">
        <f t="shared" si="365"/>
        <v/>
      </c>
      <c r="CI547" s="39" t="str">
        <f t="shared" si="366"/>
        <v/>
      </c>
    </row>
    <row r="548" spans="1:87">
      <c r="A548" s="18"/>
      <c r="B548" s="15" t="str">
        <f>'Gene Table'!E547</f>
        <v>mmu-miR-1933-3p</v>
      </c>
      <c r="C548" s="15" t="str">
        <f>'Gene Table'!B547</f>
        <v>G17</v>
      </c>
      <c r="D548" s="16" t="str">
        <f>IF(SUM('Test Sample Data'!D$3:D$98)&gt;10,IF(AND(ISNUMBER('Test Sample Data'!D547),'Test Sample Data'!D547&lt;$B$1,'Test Sample Data'!D547&gt;0),'Test Sample Data'!D547,$B$1),"")</f>
        <v/>
      </c>
      <c r="E548" s="17" t="str">
        <f>IF(SUM('Test Sample Data'!E$3:E$98)&gt;10,IF(AND(ISNUMBER('Test Sample Data'!E547),'Test Sample Data'!E547&lt;$B$1,'Test Sample Data'!E547&gt;0),'Test Sample Data'!E547,$B$1),"")</f>
        <v/>
      </c>
      <c r="F548" s="17" t="str">
        <f>IF(SUM('Test Sample Data'!F$3:F$98)&gt;10,IF(AND(ISNUMBER('Test Sample Data'!F547),'Test Sample Data'!F547&lt;$B$1,'Test Sample Data'!F547&gt;0),'Test Sample Data'!F547,$B$1),"")</f>
        <v/>
      </c>
      <c r="G548" s="17" t="str">
        <f>IF(SUM('Test Sample Data'!G$3:G$98)&gt;10,IF(AND(ISNUMBER('Test Sample Data'!G547),'Test Sample Data'!G547&lt;$B$1,'Test Sample Data'!G547&gt;0),'Test Sample Data'!G547,$B$1),"")</f>
        <v/>
      </c>
      <c r="H548" s="17" t="str">
        <f>IF(SUM('Test Sample Data'!H$3:H$98)&gt;10,IF(AND(ISNUMBER('Test Sample Data'!H547),'Test Sample Data'!H547&lt;$B$1,'Test Sample Data'!H547&gt;0),'Test Sample Data'!H547,$B$1),"")</f>
        <v/>
      </c>
      <c r="I548" s="17" t="str">
        <f>IF(SUM('Test Sample Data'!I$3:I$98)&gt;10,IF(AND(ISNUMBER('Test Sample Data'!I547),'Test Sample Data'!I547&lt;$B$1,'Test Sample Data'!I547&gt;0),'Test Sample Data'!I547,$B$1),"")</f>
        <v/>
      </c>
      <c r="J548" s="17" t="str">
        <f>IF(SUM('Test Sample Data'!J$3:J$98)&gt;10,IF(AND(ISNUMBER('Test Sample Data'!J547),'Test Sample Data'!J547&lt;$B$1,'Test Sample Data'!J547&gt;0),'Test Sample Data'!J547,$B$1),"")</f>
        <v/>
      </c>
      <c r="K548" s="17" t="str">
        <f>IF(SUM('Test Sample Data'!K$3:K$98)&gt;10,IF(AND(ISNUMBER('Test Sample Data'!K547),'Test Sample Data'!K547&lt;$B$1,'Test Sample Data'!K547&gt;0),'Test Sample Data'!K547,$B$1),"")</f>
        <v/>
      </c>
      <c r="L548" s="17" t="str">
        <f>IF(SUM('Test Sample Data'!L$3:L$98)&gt;10,IF(AND(ISNUMBER('Test Sample Data'!L547),'Test Sample Data'!L547&lt;$B$1,'Test Sample Data'!L547&gt;0),'Test Sample Data'!L547,$B$1),"")</f>
        <v/>
      </c>
      <c r="M548" s="17" t="str">
        <f>IF(SUM('Test Sample Data'!M$3:M$98)&gt;10,IF(AND(ISNUMBER('Test Sample Data'!M547),'Test Sample Data'!M547&lt;$B$1,'Test Sample Data'!M547&gt;0),'Test Sample Data'!M547,$B$1),"")</f>
        <v/>
      </c>
      <c r="N548" s="17" t="str">
        <f>'Gene Table'!E547</f>
        <v>mmu-miR-1933-3p</v>
      </c>
      <c r="O548" s="17" t="str">
        <f>'Gene Table'!B547</f>
        <v>G17</v>
      </c>
      <c r="P548" s="17" t="str">
        <f>IF(SUM('Control Sample Data'!D$3:D$98)&gt;10,IF(AND(ISNUMBER('Control Sample Data'!D547),'Control Sample Data'!D547&lt;$B$1,'Control Sample Data'!D547&gt;0),'Control Sample Data'!D547,$B$1),"")</f>
        <v/>
      </c>
      <c r="Q548" s="17" t="str">
        <f>IF(SUM('Control Sample Data'!E$3:E$98)&gt;10,IF(AND(ISNUMBER('Control Sample Data'!E547),'Control Sample Data'!E547&lt;$B$1,'Control Sample Data'!E547&gt;0),'Control Sample Data'!E547,$B$1),"")</f>
        <v/>
      </c>
      <c r="R548" s="17" t="str">
        <f>IF(SUM('Control Sample Data'!F$3:F$98)&gt;10,IF(AND(ISNUMBER('Control Sample Data'!F547),'Control Sample Data'!F547&lt;$B$1,'Control Sample Data'!F547&gt;0),'Control Sample Data'!F547,$B$1),"")</f>
        <v/>
      </c>
      <c r="S548" s="17" t="str">
        <f>IF(SUM('Control Sample Data'!G$3:G$98)&gt;10,IF(AND(ISNUMBER('Control Sample Data'!G547),'Control Sample Data'!G547&lt;$B$1,'Control Sample Data'!G547&gt;0),'Control Sample Data'!G547,$B$1),"")</f>
        <v/>
      </c>
      <c r="T548" s="17" t="str">
        <f>IF(SUM('Control Sample Data'!H$3:H$98)&gt;10,IF(AND(ISNUMBER('Control Sample Data'!H547),'Control Sample Data'!H547&lt;$B$1,'Control Sample Data'!H547&gt;0),'Control Sample Data'!H547,$B$1),"")</f>
        <v/>
      </c>
      <c r="U548" s="17" t="str">
        <f>IF(SUM('Control Sample Data'!I$3:I$98)&gt;10,IF(AND(ISNUMBER('Control Sample Data'!I547),'Control Sample Data'!I547&lt;$B$1,'Control Sample Data'!I547&gt;0),'Control Sample Data'!I547,$B$1),"")</f>
        <v/>
      </c>
      <c r="V548" s="17" t="str">
        <f>IF(SUM('Control Sample Data'!J$3:J$98)&gt;10,IF(AND(ISNUMBER('Control Sample Data'!J547),'Control Sample Data'!J547&lt;$B$1,'Control Sample Data'!J547&gt;0),'Control Sample Data'!J547,$B$1),"")</f>
        <v/>
      </c>
      <c r="W548" s="17" t="str">
        <f>IF(SUM('Control Sample Data'!K$3:K$98)&gt;10,IF(AND(ISNUMBER('Control Sample Data'!K547),'Control Sample Data'!K547&lt;$B$1,'Control Sample Data'!K547&gt;0),'Control Sample Data'!K547,$B$1),"")</f>
        <v/>
      </c>
      <c r="X548" s="17" t="str">
        <f>IF(SUM('Control Sample Data'!L$3:L$98)&gt;10,IF(AND(ISNUMBER('Control Sample Data'!L547),'Control Sample Data'!L547&lt;$B$1,'Control Sample Data'!L547&gt;0),'Control Sample Data'!L547,$B$1),"")</f>
        <v/>
      </c>
      <c r="Y548" s="17" t="str">
        <f>IF(SUM('Control Sample Data'!M$3:M$98)&gt;10,IF(AND(ISNUMBER('Control Sample Data'!M547),'Control Sample Data'!M547&lt;$B$1,'Control Sample Data'!M547&gt;0),'Control Sample Data'!M547,$B$1),"")</f>
        <v/>
      </c>
      <c r="AT548" s="36" t="str">
        <f t="shared" si="367"/>
        <v/>
      </c>
      <c r="AU548" s="36" t="str">
        <f t="shared" si="368"/>
        <v/>
      </c>
      <c r="AV548" s="36" t="str">
        <f t="shared" si="369"/>
        <v/>
      </c>
      <c r="AW548" s="36" t="str">
        <f t="shared" si="370"/>
        <v/>
      </c>
      <c r="AX548" s="36" t="str">
        <f t="shared" si="371"/>
        <v/>
      </c>
      <c r="AY548" s="36" t="str">
        <f t="shared" si="372"/>
        <v/>
      </c>
      <c r="AZ548" s="36" t="str">
        <f t="shared" si="373"/>
        <v/>
      </c>
      <c r="BA548" s="36" t="str">
        <f t="shared" si="374"/>
        <v/>
      </c>
      <c r="BB548" s="36" t="str">
        <f t="shared" si="375"/>
        <v/>
      </c>
      <c r="BC548" s="36" t="str">
        <f t="shared" si="376"/>
        <v/>
      </c>
      <c r="BD548" s="36" t="str">
        <f t="shared" si="377"/>
        <v/>
      </c>
      <c r="BE548" s="36" t="str">
        <f t="shared" si="378"/>
        <v/>
      </c>
      <c r="BF548" s="36" t="str">
        <f t="shared" si="379"/>
        <v/>
      </c>
      <c r="BG548" s="36" t="str">
        <f t="shared" si="380"/>
        <v/>
      </c>
      <c r="BH548" s="36" t="str">
        <f t="shared" si="381"/>
        <v/>
      </c>
      <c r="BI548" s="36" t="str">
        <f t="shared" si="382"/>
        <v/>
      </c>
      <c r="BJ548" s="36" t="str">
        <f t="shared" si="383"/>
        <v/>
      </c>
      <c r="BK548" s="36" t="str">
        <f t="shared" si="384"/>
        <v/>
      </c>
      <c r="BL548" s="36" t="str">
        <f t="shared" si="385"/>
        <v/>
      </c>
      <c r="BM548" s="36" t="str">
        <f t="shared" si="386"/>
        <v/>
      </c>
      <c r="BN548" s="38" t="e">
        <f t="shared" si="345"/>
        <v>#DIV/0!</v>
      </c>
      <c r="BO548" s="38" t="e">
        <f t="shared" si="346"/>
        <v>#DIV/0!</v>
      </c>
      <c r="BP548" s="39" t="str">
        <f t="shared" si="347"/>
        <v/>
      </c>
      <c r="BQ548" s="39" t="str">
        <f t="shared" si="348"/>
        <v/>
      </c>
      <c r="BR548" s="39" t="str">
        <f t="shared" si="349"/>
        <v/>
      </c>
      <c r="BS548" s="39" t="str">
        <f t="shared" si="350"/>
        <v/>
      </c>
      <c r="BT548" s="39" t="str">
        <f t="shared" si="351"/>
        <v/>
      </c>
      <c r="BU548" s="39" t="str">
        <f t="shared" si="352"/>
        <v/>
      </c>
      <c r="BV548" s="39" t="str">
        <f t="shared" si="353"/>
        <v/>
      </c>
      <c r="BW548" s="39" t="str">
        <f t="shared" si="354"/>
        <v/>
      </c>
      <c r="BX548" s="39" t="str">
        <f t="shared" si="355"/>
        <v/>
      </c>
      <c r="BY548" s="39" t="str">
        <f t="shared" si="356"/>
        <v/>
      </c>
      <c r="BZ548" s="39" t="str">
        <f t="shared" si="357"/>
        <v/>
      </c>
      <c r="CA548" s="39" t="str">
        <f t="shared" si="358"/>
        <v/>
      </c>
      <c r="CB548" s="39" t="str">
        <f t="shared" si="359"/>
        <v/>
      </c>
      <c r="CC548" s="39" t="str">
        <f t="shared" si="360"/>
        <v/>
      </c>
      <c r="CD548" s="39" t="str">
        <f t="shared" si="361"/>
        <v/>
      </c>
      <c r="CE548" s="39" t="str">
        <f t="shared" si="362"/>
        <v/>
      </c>
      <c r="CF548" s="39" t="str">
        <f t="shared" si="363"/>
        <v/>
      </c>
      <c r="CG548" s="39" t="str">
        <f t="shared" si="364"/>
        <v/>
      </c>
      <c r="CH548" s="39" t="str">
        <f t="shared" si="365"/>
        <v/>
      </c>
      <c r="CI548" s="39" t="str">
        <f t="shared" si="366"/>
        <v/>
      </c>
    </row>
    <row r="549" spans="1:87">
      <c r="A549" s="18"/>
      <c r="B549" s="15" t="str">
        <f>'Gene Table'!E548</f>
        <v>mmu-miR-467e-5p</v>
      </c>
      <c r="C549" s="15" t="str">
        <f>'Gene Table'!B548</f>
        <v>G18</v>
      </c>
      <c r="D549" s="16" t="str">
        <f>IF(SUM('Test Sample Data'!D$3:D$98)&gt;10,IF(AND(ISNUMBER('Test Sample Data'!D548),'Test Sample Data'!D548&lt;$B$1,'Test Sample Data'!D548&gt;0),'Test Sample Data'!D548,$B$1),"")</f>
        <v/>
      </c>
      <c r="E549" s="17" t="str">
        <f>IF(SUM('Test Sample Data'!E$3:E$98)&gt;10,IF(AND(ISNUMBER('Test Sample Data'!E548),'Test Sample Data'!E548&lt;$B$1,'Test Sample Data'!E548&gt;0),'Test Sample Data'!E548,$B$1),"")</f>
        <v/>
      </c>
      <c r="F549" s="17" t="str">
        <f>IF(SUM('Test Sample Data'!F$3:F$98)&gt;10,IF(AND(ISNUMBER('Test Sample Data'!F548),'Test Sample Data'!F548&lt;$B$1,'Test Sample Data'!F548&gt;0),'Test Sample Data'!F548,$B$1),"")</f>
        <v/>
      </c>
      <c r="G549" s="17" t="str">
        <f>IF(SUM('Test Sample Data'!G$3:G$98)&gt;10,IF(AND(ISNUMBER('Test Sample Data'!G548),'Test Sample Data'!G548&lt;$B$1,'Test Sample Data'!G548&gt;0),'Test Sample Data'!G548,$B$1),"")</f>
        <v/>
      </c>
      <c r="H549" s="17" t="str">
        <f>IF(SUM('Test Sample Data'!H$3:H$98)&gt;10,IF(AND(ISNUMBER('Test Sample Data'!H548),'Test Sample Data'!H548&lt;$B$1,'Test Sample Data'!H548&gt;0),'Test Sample Data'!H548,$B$1),"")</f>
        <v/>
      </c>
      <c r="I549" s="17" t="str">
        <f>IF(SUM('Test Sample Data'!I$3:I$98)&gt;10,IF(AND(ISNUMBER('Test Sample Data'!I548),'Test Sample Data'!I548&lt;$B$1,'Test Sample Data'!I548&gt;0),'Test Sample Data'!I548,$B$1),"")</f>
        <v/>
      </c>
      <c r="J549" s="17" t="str">
        <f>IF(SUM('Test Sample Data'!J$3:J$98)&gt;10,IF(AND(ISNUMBER('Test Sample Data'!J548),'Test Sample Data'!J548&lt;$B$1,'Test Sample Data'!J548&gt;0),'Test Sample Data'!J548,$B$1),"")</f>
        <v/>
      </c>
      <c r="K549" s="17" t="str">
        <f>IF(SUM('Test Sample Data'!K$3:K$98)&gt;10,IF(AND(ISNUMBER('Test Sample Data'!K548),'Test Sample Data'!K548&lt;$B$1,'Test Sample Data'!K548&gt;0),'Test Sample Data'!K548,$B$1),"")</f>
        <v/>
      </c>
      <c r="L549" s="17" t="str">
        <f>IF(SUM('Test Sample Data'!L$3:L$98)&gt;10,IF(AND(ISNUMBER('Test Sample Data'!L548),'Test Sample Data'!L548&lt;$B$1,'Test Sample Data'!L548&gt;0),'Test Sample Data'!L548,$B$1),"")</f>
        <v/>
      </c>
      <c r="M549" s="17" t="str">
        <f>IF(SUM('Test Sample Data'!M$3:M$98)&gt;10,IF(AND(ISNUMBER('Test Sample Data'!M548),'Test Sample Data'!M548&lt;$B$1,'Test Sample Data'!M548&gt;0),'Test Sample Data'!M548,$B$1),"")</f>
        <v/>
      </c>
      <c r="N549" s="17" t="str">
        <f>'Gene Table'!E548</f>
        <v>mmu-miR-467e-5p</v>
      </c>
      <c r="O549" s="17" t="str">
        <f>'Gene Table'!B548</f>
        <v>G18</v>
      </c>
      <c r="P549" s="17" t="str">
        <f>IF(SUM('Control Sample Data'!D$3:D$98)&gt;10,IF(AND(ISNUMBER('Control Sample Data'!D548),'Control Sample Data'!D548&lt;$B$1,'Control Sample Data'!D548&gt;0),'Control Sample Data'!D548,$B$1),"")</f>
        <v/>
      </c>
      <c r="Q549" s="17" t="str">
        <f>IF(SUM('Control Sample Data'!E$3:E$98)&gt;10,IF(AND(ISNUMBER('Control Sample Data'!E548),'Control Sample Data'!E548&lt;$B$1,'Control Sample Data'!E548&gt;0),'Control Sample Data'!E548,$B$1),"")</f>
        <v/>
      </c>
      <c r="R549" s="17" t="str">
        <f>IF(SUM('Control Sample Data'!F$3:F$98)&gt;10,IF(AND(ISNUMBER('Control Sample Data'!F548),'Control Sample Data'!F548&lt;$B$1,'Control Sample Data'!F548&gt;0),'Control Sample Data'!F548,$B$1),"")</f>
        <v/>
      </c>
      <c r="S549" s="17" t="str">
        <f>IF(SUM('Control Sample Data'!G$3:G$98)&gt;10,IF(AND(ISNUMBER('Control Sample Data'!G548),'Control Sample Data'!G548&lt;$B$1,'Control Sample Data'!G548&gt;0),'Control Sample Data'!G548,$B$1),"")</f>
        <v/>
      </c>
      <c r="T549" s="17" t="str">
        <f>IF(SUM('Control Sample Data'!H$3:H$98)&gt;10,IF(AND(ISNUMBER('Control Sample Data'!H548),'Control Sample Data'!H548&lt;$B$1,'Control Sample Data'!H548&gt;0),'Control Sample Data'!H548,$B$1),"")</f>
        <v/>
      </c>
      <c r="U549" s="17" t="str">
        <f>IF(SUM('Control Sample Data'!I$3:I$98)&gt;10,IF(AND(ISNUMBER('Control Sample Data'!I548),'Control Sample Data'!I548&lt;$B$1,'Control Sample Data'!I548&gt;0),'Control Sample Data'!I548,$B$1),"")</f>
        <v/>
      </c>
      <c r="V549" s="17" t="str">
        <f>IF(SUM('Control Sample Data'!J$3:J$98)&gt;10,IF(AND(ISNUMBER('Control Sample Data'!J548),'Control Sample Data'!J548&lt;$B$1,'Control Sample Data'!J548&gt;0),'Control Sample Data'!J548,$B$1),"")</f>
        <v/>
      </c>
      <c r="W549" s="17" t="str">
        <f>IF(SUM('Control Sample Data'!K$3:K$98)&gt;10,IF(AND(ISNUMBER('Control Sample Data'!K548),'Control Sample Data'!K548&lt;$B$1,'Control Sample Data'!K548&gt;0),'Control Sample Data'!K548,$B$1),"")</f>
        <v/>
      </c>
      <c r="X549" s="17" t="str">
        <f>IF(SUM('Control Sample Data'!L$3:L$98)&gt;10,IF(AND(ISNUMBER('Control Sample Data'!L548),'Control Sample Data'!L548&lt;$B$1,'Control Sample Data'!L548&gt;0),'Control Sample Data'!L548,$B$1),"")</f>
        <v/>
      </c>
      <c r="Y549" s="17" t="str">
        <f>IF(SUM('Control Sample Data'!M$3:M$98)&gt;10,IF(AND(ISNUMBER('Control Sample Data'!M548),'Control Sample Data'!M548&lt;$B$1,'Control Sample Data'!M548&gt;0),'Control Sample Data'!M548,$B$1),"")</f>
        <v/>
      </c>
      <c r="AT549" s="36" t="str">
        <f t="shared" si="367"/>
        <v/>
      </c>
      <c r="AU549" s="36" t="str">
        <f t="shared" si="368"/>
        <v/>
      </c>
      <c r="AV549" s="36" t="str">
        <f t="shared" si="369"/>
        <v/>
      </c>
      <c r="AW549" s="36" t="str">
        <f t="shared" si="370"/>
        <v/>
      </c>
      <c r="AX549" s="36" t="str">
        <f t="shared" si="371"/>
        <v/>
      </c>
      <c r="AY549" s="36" t="str">
        <f t="shared" si="372"/>
        <v/>
      </c>
      <c r="AZ549" s="36" t="str">
        <f t="shared" si="373"/>
        <v/>
      </c>
      <c r="BA549" s="36" t="str">
        <f t="shared" si="374"/>
        <v/>
      </c>
      <c r="BB549" s="36" t="str">
        <f t="shared" si="375"/>
        <v/>
      </c>
      <c r="BC549" s="36" t="str">
        <f t="shared" si="376"/>
        <v/>
      </c>
      <c r="BD549" s="36" t="str">
        <f t="shared" si="377"/>
        <v/>
      </c>
      <c r="BE549" s="36" t="str">
        <f t="shared" si="378"/>
        <v/>
      </c>
      <c r="BF549" s="36" t="str">
        <f t="shared" si="379"/>
        <v/>
      </c>
      <c r="BG549" s="36" t="str">
        <f t="shared" si="380"/>
        <v/>
      </c>
      <c r="BH549" s="36" t="str">
        <f t="shared" si="381"/>
        <v/>
      </c>
      <c r="BI549" s="36" t="str">
        <f t="shared" si="382"/>
        <v/>
      </c>
      <c r="BJ549" s="36" t="str">
        <f t="shared" si="383"/>
        <v/>
      </c>
      <c r="BK549" s="36" t="str">
        <f t="shared" si="384"/>
        <v/>
      </c>
      <c r="BL549" s="36" t="str">
        <f t="shared" si="385"/>
        <v/>
      </c>
      <c r="BM549" s="36" t="str">
        <f t="shared" si="386"/>
        <v/>
      </c>
      <c r="BN549" s="38" t="e">
        <f t="shared" si="345"/>
        <v>#DIV/0!</v>
      </c>
      <c r="BO549" s="38" t="e">
        <f t="shared" si="346"/>
        <v>#DIV/0!</v>
      </c>
      <c r="BP549" s="39" t="str">
        <f t="shared" si="347"/>
        <v/>
      </c>
      <c r="BQ549" s="39" t="str">
        <f t="shared" si="348"/>
        <v/>
      </c>
      <c r="BR549" s="39" t="str">
        <f t="shared" si="349"/>
        <v/>
      </c>
      <c r="BS549" s="39" t="str">
        <f t="shared" si="350"/>
        <v/>
      </c>
      <c r="BT549" s="39" t="str">
        <f t="shared" si="351"/>
        <v/>
      </c>
      <c r="BU549" s="39" t="str">
        <f t="shared" si="352"/>
        <v/>
      </c>
      <c r="BV549" s="39" t="str">
        <f t="shared" si="353"/>
        <v/>
      </c>
      <c r="BW549" s="39" t="str">
        <f t="shared" si="354"/>
        <v/>
      </c>
      <c r="BX549" s="39" t="str">
        <f t="shared" si="355"/>
        <v/>
      </c>
      <c r="BY549" s="39" t="str">
        <f t="shared" si="356"/>
        <v/>
      </c>
      <c r="BZ549" s="39" t="str">
        <f t="shared" si="357"/>
        <v/>
      </c>
      <c r="CA549" s="39" t="str">
        <f t="shared" si="358"/>
        <v/>
      </c>
      <c r="CB549" s="39" t="str">
        <f t="shared" si="359"/>
        <v/>
      </c>
      <c r="CC549" s="39" t="str">
        <f t="shared" si="360"/>
        <v/>
      </c>
      <c r="CD549" s="39" t="str">
        <f t="shared" si="361"/>
        <v/>
      </c>
      <c r="CE549" s="39" t="str">
        <f t="shared" si="362"/>
        <v/>
      </c>
      <c r="CF549" s="39" t="str">
        <f t="shared" si="363"/>
        <v/>
      </c>
      <c r="CG549" s="39" t="str">
        <f t="shared" si="364"/>
        <v/>
      </c>
      <c r="CH549" s="39" t="str">
        <f t="shared" si="365"/>
        <v/>
      </c>
      <c r="CI549" s="39" t="str">
        <f t="shared" si="366"/>
        <v/>
      </c>
    </row>
    <row r="550" spans="1:87">
      <c r="A550" s="18"/>
      <c r="B550" s="15" t="str">
        <f>'Gene Table'!E549</f>
        <v>mmu-miR-1941-3p</v>
      </c>
      <c r="C550" s="15" t="str">
        <f>'Gene Table'!B549</f>
        <v>G19</v>
      </c>
      <c r="D550" s="16" t="str">
        <f>IF(SUM('Test Sample Data'!D$3:D$98)&gt;10,IF(AND(ISNUMBER('Test Sample Data'!D549),'Test Sample Data'!D549&lt;$B$1,'Test Sample Data'!D549&gt;0),'Test Sample Data'!D549,$B$1),"")</f>
        <v/>
      </c>
      <c r="E550" s="17" t="str">
        <f>IF(SUM('Test Sample Data'!E$3:E$98)&gt;10,IF(AND(ISNUMBER('Test Sample Data'!E549),'Test Sample Data'!E549&lt;$B$1,'Test Sample Data'!E549&gt;0),'Test Sample Data'!E549,$B$1),"")</f>
        <v/>
      </c>
      <c r="F550" s="17" t="str">
        <f>IF(SUM('Test Sample Data'!F$3:F$98)&gt;10,IF(AND(ISNUMBER('Test Sample Data'!F549),'Test Sample Data'!F549&lt;$B$1,'Test Sample Data'!F549&gt;0),'Test Sample Data'!F549,$B$1),"")</f>
        <v/>
      </c>
      <c r="G550" s="17" t="str">
        <f>IF(SUM('Test Sample Data'!G$3:G$98)&gt;10,IF(AND(ISNUMBER('Test Sample Data'!G549),'Test Sample Data'!G549&lt;$B$1,'Test Sample Data'!G549&gt;0),'Test Sample Data'!G549,$B$1),"")</f>
        <v/>
      </c>
      <c r="H550" s="17" t="str">
        <f>IF(SUM('Test Sample Data'!H$3:H$98)&gt;10,IF(AND(ISNUMBER('Test Sample Data'!H549),'Test Sample Data'!H549&lt;$B$1,'Test Sample Data'!H549&gt;0),'Test Sample Data'!H549,$B$1),"")</f>
        <v/>
      </c>
      <c r="I550" s="17" t="str">
        <f>IF(SUM('Test Sample Data'!I$3:I$98)&gt;10,IF(AND(ISNUMBER('Test Sample Data'!I549),'Test Sample Data'!I549&lt;$B$1,'Test Sample Data'!I549&gt;0),'Test Sample Data'!I549,$B$1),"")</f>
        <v/>
      </c>
      <c r="J550" s="17" t="str">
        <f>IF(SUM('Test Sample Data'!J$3:J$98)&gt;10,IF(AND(ISNUMBER('Test Sample Data'!J549),'Test Sample Data'!J549&lt;$B$1,'Test Sample Data'!J549&gt;0),'Test Sample Data'!J549,$B$1),"")</f>
        <v/>
      </c>
      <c r="K550" s="17" t="str">
        <f>IF(SUM('Test Sample Data'!K$3:K$98)&gt;10,IF(AND(ISNUMBER('Test Sample Data'!K549),'Test Sample Data'!K549&lt;$B$1,'Test Sample Data'!K549&gt;0),'Test Sample Data'!K549,$B$1),"")</f>
        <v/>
      </c>
      <c r="L550" s="17" t="str">
        <f>IF(SUM('Test Sample Data'!L$3:L$98)&gt;10,IF(AND(ISNUMBER('Test Sample Data'!L549),'Test Sample Data'!L549&lt;$B$1,'Test Sample Data'!L549&gt;0),'Test Sample Data'!L549,$B$1),"")</f>
        <v/>
      </c>
      <c r="M550" s="17" t="str">
        <f>IF(SUM('Test Sample Data'!M$3:M$98)&gt;10,IF(AND(ISNUMBER('Test Sample Data'!M549),'Test Sample Data'!M549&lt;$B$1,'Test Sample Data'!M549&gt;0),'Test Sample Data'!M549,$B$1),"")</f>
        <v/>
      </c>
      <c r="N550" s="17" t="str">
        <f>'Gene Table'!E549</f>
        <v>mmu-miR-1941-3p</v>
      </c>
      <c r="O550" s="17" t="str">
        <f>'Gene Table'!B549</f>
        <v>G19</v>
      </c>
      <c r="P550" s="17" t="str">
        <f>IF(SUM('Control Sample Data'!D$3:D$98)&gt;10,IF(AND(ISNUMBER('Control Sample Data'!D549),'Control Sample Data'!D549&lt;$B$1,'Control Sample Data'!D549&gt;0),'Control Sample Data'!D549,$B$1),"")</f>
        <v/>
      </c>
      <c r="Q550" s="17" t="str">
        <f>IF(SUM('Control Sample Data'!E$3:E$98)&gt;10,IF(AND(ISNUMBER('Control Sample Data'!E549),'Control Sample Data'!E549&lt;$B$1,'Control Sample Data'!E549&gt;0),'Control Sample Data'!E549,$B$1),"")</f>
        <v/>
      </c>
      <c r="R550" s="17" t="str">
        <f>IF(SUM('Control Sample Data'!F$3:F$98)&gt;10,IF(AND(ISNUMBER('Control Sample Data'!F549),'Control Sample Data'!F549&lt;$B$1,'Control Sample Data'!F549&gt;0),'Control Sample Data'!F549,$B$1),"")</f>
        <v/>
      </c>
      <c r="S550" s="17" t="str">
        <f>IF(SUM('Control Sample Data'!G$3:G$98)&gt;10,IF(AND(ISNUMBER('Control Sample Data'!G549),'Control Sample Data'!G549&lt;$B$1,'Control Sample Data'!G549&gt;0),'Control Sample Data'!G549,$B$1),"")</f>
        <v/>
      </c>
      <c r="T550" s="17" t="str">
        <f>IF(SUM('Control Sample Data'!H$3:H$98)&gt;10,IF(AND(ISNUMBER('Control Sample Data'!H549),'Control Sample Data'!H549&lt;$B$1,'Control Sample Data'!H549&gt;0),'Control Sample Data'!H549,$B$1),"")</f>
        <v/>
      </c>
      <c r="U550" s="17" t="str">
        <f>IF(SUM('Control Sample Data'!I$3:I$98)&gt;10,IF(AND(ISNUMBER('Control Sample Data'!I549),'Control Sample Data'!I549&lt;$B$1,'Control Sample Data'!I549&gt;0),'Control Sample Data'!I549,$B$1),"")</f>
        <v/>
      </c>
      <c r="V550" s="17" t="str">
        <f>IF(SUM('Control Sample Data'!J$3:J$98)&gt;10,IF(AND(ISNUMBER('Control Sample Data'!J549),'Control Sample Data'!J549&lt;$B$1,'Control Sample Data'!J549&gt;0),'Control Sample Data'!J549,$B$1),"")</f>
        <v/>
      </c>
      <c r="W550" s="17" t="str">
        <f>IF(SUM('Control Sample Data'!K$3:K$98)&gt;10,IF(AND(ISNUMBER('Control Sample Data'!K549),'Control Sample Data'!K549&lt;$B$1,'Control Sample Data'!K549&gt;0),'Control Sample Data'!K549,$B$1),"")</f>
        <v/>
      </c>
      <c r="X550" s="17" t="str">
        <f>IF(SUM('Control Sample Data'!L$3:L$98)&gt;10,IF(AND(ISNUMBER('Control Sample Data'!L549),'Control Sample Data'!L549&lt;$B$1,'Control Sample Data'!L549&gt;0),'Control Sample Data'!L549,$B$1),"")</f>
        <v/>
      </c>
      <c r="Y550" s="17" t="str">
        <f>IF(SUM('Control Sample Data'!M$3:M$98)&gt;10,IF(AND(ISNUMBER('Control Sample Data'!M549),'Control Sample Data'!M549&lt;$B$1,'Control Sample Data'!M549&gt;0),'Control Sample Data'!M549,$B$1),"")</f>
        <v/>
      </c>
      <c r="AT550" s="36" t="str">
        <f t="shared" si="367"/>
        <v/>
      </c>
      <c r="AU550" s="36" t="str">
        <f t="shared" si="368"/>
        <v/>
      </c>
      <c r="AV550" s="36" t="str">
        <f t="shared" si="369"/>
        <v/>
      </c>
      <c r="AW550" s="36" t="str">
        <f t="shared" si="370"/>
        <v/>
      </c>
      <c r="AX550" s="36" t="str">
        <f t="shared" si="371"/>
        <v/>
      </c>
      <c r="AY550" s="36" t="str">
        <f t="shared" si="372"/>
        <v/>
      </c>
      <c r="AZ550" s="36" t="str">
        <f t="shared" si="373"/>
        <v/>
      </c>
      <c r="BA550" s="36" t="str">
        <f t="shared" si="374"/>
        <v/>
      </c>
      <c r="BB550" s="36" t="str">
        <f t="shared" si="375"/>
        <v/>
      </c>
      <c r="BC550" s="36" t="str">
        <f t="shared" si="376"/>
        <v/>
      </c>
      <c r="BD550" s="36" t="str">
        <f t="shared" si="377"/>
        <v/>
      </c>
      <c r="BE550" s="36" t="str">
        <f t="shared" si="378"/>
        <v/>
      </c>
      <c r="BF550" s="36" t="str">
        <f t="shared" si="379"/>
        <v/>
      </c>
      <c r="BG550" s="36" t="str">
        <f t="shared" si="380"/>
        <v/>
      </c>
      <c r="BH550" s="36" t="str">
        <f t="shared" si="381"/>
        <v/>
      </c>
      <c r="BI550" s="36" t="str">
        <f t="shared" si="382"/>
        <v/>
      </c>
      <c r="BJ550" s="36" t="str">
        <f t="shared" si="383"/>
        <v/>
      </c>
      <c r="BK550" s="36" t="str">
        <f t="shared" si="384"/>
        <v/>
      </c>
      <c r="BL550" s="36" t="str">
        <f t="shared" si="385"/>
        <v/>
      </c>
      <c r="BM550" s="36" t="str">
        <f t="shared" si="386"/>
        <v/>
      </c>
      <c r="BN550" s="38" t="e">
        <f t="shared" si="345"/>
        <v>#DIV/0!</v>
      </c>
      <c r="BO550" s="38" t="e">
        <f t="shared" si="346"/>
        <v>#DIV/0!</v>
      </c>
      <c r="BP550" s="39" t="str">
        <f t="shared" si="347"/>
        <v/>
      </c>
      <c r="BQ550" s="39" t="str">
        <f t="shared" si="348"/>
        <v/>
      </c>
      <c r="BR550" s="39" t="str">
        <f t="shared" si="349"/>
        <v/>
      </c>
      <c r="BS550" s="39" t="str">
        <f t="shared" si="350"/>
        <v/>
      </c>
      <c r="BT550" s="39" t="str">
        <f t="shared" si="351"/>
        <v/>
      </c>
      <c r="BU550" s="39" t="str">
        <f t="shared" si="352"/>
        <v/>
      </c>
      <c r="BV550" s="39" t="str">
        <f t="shared" si="353"/>
        <v/>
      </c>
      <c r="BW550" s="39" t="str">
        <f t="shared" si="354"/>
        <v/>
      </c>
      <c r="BX550" s="39" t="str">
        <f t="shared" si="355"/>
        <v/>
      </c>
      <c r="BY550" s="39" t="str">
        <f t="shared" si="356"/>
        <v/>
      </c>
      <c r="BZ550" s="39" t="str">
        <f t="shared" si="357"/>
        <v/>
      </c>
      <c r="CA550" s="39" t="str">
        <f t="shared" si="358"/>
        <v/>
      </c>
      <c r="CB550" s="39" t="str">
        <f t="shared" si="359"/>
        <v/>
      </c>
      <c r="CC550" s="39" t="str">
        <f t="shared" si="360"/>
        <v/>
      </c>
      <c r="CD550" s="39" t="str">
        <f t="shared" si="361"/>
        <v/>
      </c>
      <c r="CE550" s="39" t="str">
        <f t="shared" si="362"/>
        <v/>
      </c>
      <c r="CF550" s="39" t="str">
        <f t="shared" si="363"/>
        <v/>
      </c>
      <c r="CG550" s="39" t="str">
        <f t="shared" si="364"/>
        <v/>
      </c>
      <c r="CH550" s="39" t="str">
        <f t="shared" si="365"/>
        <v/>
      </c>
      <c r="CI550" s="39" t="str">
        <f t="shared" si="366"/>
        <v/>
      </c>
    </row>
    <row r="551" spans="1:87">
      <c r="A551" s="18"/>
      <c r="B551" s="15" t="str">
        <f>'Gene Table'!E550</f>
        <v>mmu-miR-467h</v>
      </c>
      <c r="C551" s="15" t="str">
        <f>'Gene Table'!B550</f>
        <v>G20</v>
      </c>
      <c r="D551" s="16" t="str">
        <f>IF(SUM('Test Sample Data'!D$3:D$98)&gt;10,IF(AND(ISNUMBER('Test Sample Data'!D550),'Test Sample Data'!D550&lt;$B$1,'Test Sample Data'!D550&gt;0),'Test Sample Data'!D550,$B$1),"")</f>
        <v/>
      </c>
      <c r="E551" s="17" t="str">
        <f>IF(SUM('Test Sample Data'!E$3:E$98)&gt;10,IF(AND(ISNUMBER('Test Sample Data'!E550),'Test Sample Data'!E550&lt;$B$1,'Test Sample Data'!E550&gt;0),'Test Sample Data'!E550,$B$1),"")</f>
        <v/>
      </c>
      <c r="F551" s="17" t="str">
        <f>IF(SUM('Test Sample Data'!F$3:F$98)&gt;10,IF(AND(ISNUMBER('Test Sample Data'!F550),'Test Sample Data'!F550&lt;$B$1,'Test Sample Data'!F550&gt;0),'Test Sample Data'!F550,$B$1),"")</f>
        <v/>
      </c>
      <c r="G551" s="17" t="str">
        <f>IF(SUM('Test Sample Data'!G$3:G$98)&gt;10,IF(AND(ISNUMBER('Test Sample Data'!G550),'Test Sample Data'!G550&lt;$B$1,'Test Sample Data'!G550&gt;0),'Test Sample Data'!G550,$B$1),"")</f>
        <v/>
      </c>
      <c r="H551" s="17" t="str">
        <f>IF(SUM('Test Sample Data'!H$3:H$98)&gt;10,IF(AND(ISNUMBER('Test Sample Data'!H550),'Test Sample Data'!H550&lt;$B$1,'Test Sample Data'!H550&gt;0),'Test Sample Data'!H550,$B$1),"")</f>
        <v/>
      </c>
      <c r="I551" s="17" t="str">
        <f>IF(SUM('Test Sample Data'!I$3:I$98)&gt;10,IF(AND(ISNUMBER('Test Sample Data'!I550),'Test Sample Data'!I550&lt;$B$1,'Test Sample Data'!I550&gt;0),'Test Sample Data'!I550,$B$1),"")</f>
        <v/>
      </c>
      <c r="J551" s="17" t="str">
        <f>IF(SUM('Test Sample Data'!J$3:J$98)&gt;10,IF(AND(ISNUMBER('Test Sample Data'!J550),'Test Sample Data'!J550&lt;$B$1,'Test Sample Data'!J550&gt;0),'Test Sample Data'!J550,$B$1),"")</f>
        <v/>
      </c>
      <c r="K551" s="17" t="str">
        <f>IF(SUM('Test Sample Data'!K$3:K$98)&gt;10,IF(AND(ISNUMBER('Test Sample Data'!K550),'Test Sample Data'!K550&lt;$B$1,'Test Sample Data'!K550&gt;0),'Test Sample Data'!K550,$B$1),"")</f>
        <v/>
      </c>
      <c r="L551" s="17" t="str">
        <f>IF(SUM('Test Sample Data'!L$3:L$98)&gt;10,IF(AND(ISNUMBER('Test Sample Data'!L550),'Test Sample Data'!L550&lt;$B$1,'Test Sample Data'!L550&gt;0),'Test Sample Data'!L550,$B$1),"")</f>
        <v/>
      </c>
      <c r="M551" s="17" t="str">
        <f>IF(SUM('Test Sample Data'!M$3:M$98)&gt;10,IF(AND(ISNUMBER('Test Sample Data'!M550),'Test Sample Data'!M550&lt;$B$1,'Test Sample Data'!M550&gt;0),'Test Sample Data'!M550,$B$1),"")</f>
        <v/>
      </c>
      <c r="N551" s="17" t="str">
        <f>'Gene Table'!E550</f>
        <v>mmu-miR-467h</v>
      </c>
      <c r="O551" s="17" t="str">
        <f>'Gene Table'!B550</f>
        <v>G20</v>
      </c>
      <c r="P551" s="17" t="str">
        <f>IF(SUM('Control Sample Data'!D$3:D$98)&gt;10,IF(AND(ISNUMBER('Control Sample Data'!D550),'Control Sample Data'!D550&lt;$B$1,'Control Sample Data'!D550&gt;0),'Control Sample Data'!D550,$B$1),"")</f>
        <v/>
      </c>
      <c r="Q551" s="17" t="str">
        <f>IF(SUM('Control Sample Data'!E$3:E$98)&gt;10,IF(AND(ISNUMBER('Control Sample Data'!E550),'Control Sample Data'!E550&lt;$B$1,'Control Sample Data'!E550&gt;0),'Control Sample Data'!E550,$B$1),"")</f>
        <v/>
      </c>
      <c r="R551" s="17" t="str">
        <f>IF(SUM('Control Sample Data'!F$3:F$98)&gt;10,IF(AND(ISNUMBER('Control Sample Data'!F550),'Control Sample Data'!F550&lt;$B$1,'Control Sample Data'!F550&gt;0),'Control Sample Data'!F550,$B$1),"")</f>
        <v/>
      </c>
      <c r="S551" s="17" t="str">
        <f>IF(SUM('Control Sample Data'!G$3:G$98)&gt;10,IF(AND(ISNUMBER('Control Sample Data'!G550),'Control Sample Data'!G550&lt;$B$1,'Control Sample Data'!G550&gt;0),'Control Sample Data'!G550,$B$1),"")</f>
        <v/>
      </c>
      <c r="T551" s="17" t="str">
        <f>IF(SUM('Control Sample Data'!H$3:H$98)&gt;10,IF(AND(ISNUMBER('Control Sample Data'!H550),'Control Sample Data'!H550&lt;$B$1,'Control Sample Data'!H550&gt;0),'Control Sample Data'!H550,$B$1),"")</f>
        <v/>
      </c>
      <c r="U551" s="17" t="str">
        <f>IF(SUM('Control Sample Data'!I$3:I$98)&gt;10,IF(AND(ISNUMBER('Control Sample Data'!I550),'Control Sample Data'!I550&lt;$B$1,'Control Sample Data'!I550&gt;0),'Control Sample Data'!I550,$B$1),"")</f>
        <v/>
      </c>
      <c r="V551" s="17" t="str">
        <f>IF(SUM('Control Sample Data'!J$3:J$98)&gt;10,IF(AND(ISNUMBER('Control Sample Data'!J550),'Control Sample Data'!J550&lt;$B$1,'Control Sample Data'!J550&gt;0),'Control Sample Data'!J550,$B$1),"")</f>
        <v/>
      </c>
      <c r="W551" s="17" t="str">
        <f>IF(SUM('Control Sample Data'!K$3:K$98)&gt;10,IF(AND(ISNUMBER('Control Sample Data'!K550),'Control Sample Data'!K550&lt;$B$1,'Control Sample Data'!K550&gt;0),'Control Sample Data'!K550,$B$1),"")</f>
        <v/>
      </c>
      <c r="X551" s="17" t="str">
        <f>IF(SUM('Control Sample Data'!L$3:L$98)&gt;10,IF(AND(ISNUMBER('Control Sample Data'!L550),'Control Sample Data'!L550&lt;$B$1,'Control Sample Data'!L550&gt;0),'Control Sample Data'!L550,$B$1),"")</f>
        <v/>
      </c>
      <c r="Y551" s="17" t="str">
        <f>IF(SUM('Control Sample Data'!M$3:M$98)&gt;10,IF(AND(ISNUMBER('Control Sample Data'!M550),'Control Sample Data'!M550&lt;$B$1,'Control Sample Data'!M550&gt;0),'Control Sample Data'!M550,$B$1),"")</f>
        <v/>
      </c>
      <c r="AT551" s="36" t="str">
        <f t="shared" si="367"/>
        <v/>
      </c>
      <c r="AU551" s="36" t="str">
        <f t="shared" si="368"/>
        <v/>
      </c>
      <c r="AV551" s="36" t="str">
        <f t="shared" si="369"/>
        <v/>
      </c>
      <c r="AW551" s="36" t="str">
        <f t="shared" si="370"/>
        <v/>
      </c>
      <c r="AX551" s="36" t="str">
        <f t="shared" si="371"/>
        <v/>
      </c>
      <c r="AY551" s="36" t="str">
        <f t="shared" si="372"/>
        <v/>
      </c>
      <c r="AZ551" s="36" t="str">
        <f t="shared" si="373"/>
        <v/>
      </c>
      <c r="BA551" s="36" t="str">
        <f t="shared" si="374"/>
        <v/>
      </c>
      <c r="BB551" s="36" t="str">
        <f t="shared" si="375"/>
        <v/>
      </c>
      <c r="BC551" s="36" t="str">
        <f t="shared" si="376"/>
        <v/>
      </c>
      <c r="BD551" s="36" t="str">
        <f t="shared" si="377"/>
        <v/>
      </c>
      <c r="BE551" s="36" t="str">
        <f t="shared" si="378"/>
        <v/>
      </c>
      <c r="BF551" s="36" t="str">
        <f t="shared" si="379"/>
        <v/>
      </c>
      <c r="BG551" s="36" t="str">
        <f t="shared" si="380"/>
        <v/>
      </c>
      <c r="BH551" s="36" t="str">
        <f t="shared" si="381"/>
        <v/>
      </c>
      <c r="BI551" s="36" t="str">
        <f t="shared" si="382"/>
        <v/>
      </c>
      <c r="BJ551" s="36" t="str">
        <f t="shared" si="383"/>
        <v/>
      </c>
      <c r="BK551" s="36" t="str">
        <f t="shared" si="384"/>
        <v/>
      </c>
      <c r="BL551" s="36" t="str">
        <f t="shared" si="385"/>
        <v/>
      </c>
      <c r="BM551" s="36" t="str">
        <f t="shared" si="386"/>
        <v/>
      </c>
      <c r="BN551" s="38" t="e">
        <f t="shared" si="345"/>
        <v>#DIV/0!</v>
      </c>
      <c r="BO551" s="38" t="e">
        <f t="shared" si="346"/>
        <v>#DIV/0!</v>
      </c>
      <c r="BP551" s="39" t="str">
        <f t="shared" si="347"/>
        <v/>
      </c>
      <c r="BQ551" s="39" t="str">
        <f t="shared" si="348"/>
        <v/>
      </c>
      <c r="BR551" s="39" t="str">
        <f t="shared" si="349"/>
        <v/>
      </c>
      <c r="BS551" s="39" t="str">
        <f t="shared" si="350"/>
        <v/>
      </c>
      <c r="BT551" s="39" t="str">
        <f t="shared" si="351"/>
        <v/>
      </c>
      <c r="BU551" s="39" t="str">
        <f t="shared" si="352"/>
        <v/>
      </c>
      <c r="BV551" s="39" t="str">
        <f t="shared" si="353"/>
        <v/>
      </c>
      <c r="BW551" s="39" t="str">
        <f t="shared" si="354"/>
        <v/>
      </c>
      <c r="BX551" s="39" t="str">
        <f t="shared" si="355"/>
        <v/>
      </c>
      <c r="BY551" s="39" t="str">
        <f t="shared" si="356"/>
        <v/>
      </c>
      <c r="BZ551" s="39" t="str">
        <f t="shared" si="357"/>
        <v/>
      </c>
      <c r="CA551" s="39" t="str">
        <f t="shared" si="358"/>
        <v/>
      </c>
      <c r="CB551" s="39" t="str">
        <f t="shared" si="359"/>
        <v/>
      </c>
      <c r="CC551" s="39" t="str">
        <f t="shared" si="360"/>
        <v/>
      </c>
      <c r="CD551" s="39" t="str">
        <f t="shared" si="361"/>
        <v/>
      </c>
      <c r="CE551" s="39" t="str">
        <f t="shared" si="362"/>
        <v/>
      </c>
      <c r="CF551" s="39" t="str">
        <f t="shared" si="363"/>
        <v/>
      </c>
      <c r="CG551" s="39" t="str">
        <f t="shared" si="364"/>
        <v/>
      </c>
      <c r="CH551" s="39" t="str">
        <f t="shared" si="365"/>
        <v/>
      </c>
      <c r="CI551" s="39" t="str">
        <f t="shared" si="366"/>
        <v/>
      </c>
    </row>
    <row r="552" spans="1:87">
      <c r="A552" s="18"/>
      <c r="B552" s="15" t="str">
        <f>'Gene Table'!E551</f>
        <v>mmu-miR-1839-3p</v>
      </c>
      <c r="C552" s="15" t="str">
        <f>'Gene Table'!B551</f>
        <v>G21</v>
      </c>
      <c r="D552" s="16" t="str">
        <f>IF(SUM('Test Sample Data'!D$3:D$98)&gt;10,IF(AND(ISNUMBER('Test Sample Data'!D551),'Test Sample Data'!D551&lt;$B$1,'Test Sample Data'!D551&gt;0),'Test Sample Data'!D551,$B$1),"")</f>
        <v/>
      </c>
      <c r="E552" s="17" t="str">
        <f>IF(SUM('Test Sample Data'!E$3:E$98)&gt;10,IF(AND(ISNUMBER('Test Sample Data'!E551),'Test Sample Data'!E551&lt;$B$1,'Test Sample Data'!E551&gt;0),'Test Sample Data'!E551,$B$1),"")</f>
        <v/>
      </c>
      <c r="F552" s="17" t="str">
        <f>IF(SUM('Test Sample Data'!F$3:F$98)&gt;10,IF(AND(ISNUMBER('Test Sample Data'!F551),'Test Sample Data'!F551&lt;$B$1,'Test Sample Data'!F551&gt;0),'Test Sample Data'!F551,$B$1),"")</f>
        <v/>
      </c>
      <c r="G552" s="17" t="str">
        <f>IF(SUM('Test Sample Data'!G$3:G$98)&gt;10,IF(AND(ISNUMBER('Test Sample Data'!G551),'Test Sample Data'!G551&lt;$B$1,'Test Sample Data'!G551&gt;0),'Test Sample Data'!G551,$B$1),"")</f>
        <v/>
      </c>
      <c r="H552" s="17" t="str">
        <f>IF(SUM('Test Sample Data'!H$3:H$98)&gt;10,IF(AND(ISNUMBER('Test Sample Data'!H551),'Test Sample Data'!H551&lt;$B$1,'Test Sample Data'!H551&gt;0),'Test Sample Data'!H551,$B$1),"")</f>
        <v/>
      </c>
      <c r="I552" s="17" t="str">
        <f>IF(SUM('Test Sample Data'!I$3:I$98)&gt;10,IF(AND(ISNUMBER('Test Sample Data'!I551),'Test Sample Data'!I551&lt;$B$1,'Test Sample Data'!I551&gt;0),'Test Sample Data'!I551,$B$1),"")</f>
        <v/>
      </c>
      <c r="J552" s="17" t="str">
        <f>IF(SUM('Test Sample Data'!J$3:J$98)&gt;10,IF(AND(ISNUMBER('Test Sample Data'!J551),'Test Sample Data'!J551&lt;$B$1,'Test Sample Data'!J551&gt;0),'Test Sample Data'!J551,$B$1),"")</f>
        <v/>
      </c>
      <c r="K552" s="17" t="str">
        <f>IF(SUM('Test Sample Data'!K$3:K$98)&gt;10,IF(AND(ISNUMBER('Test Sample Data'!K551),'Test Sample Data'!K551&lt;$B$1,'Test Sample Data'!K551&gt;0),'Test Sample Data'!K551,$B$1),"")</f>
        <v/>
      </c>
      <c r="L552" s="17" t="str">
        <f>IF(SUM('Test Sample Data'!L$3:L$98)&gt;10,IF(AND(ISNUMBER('Test Sample Data'!L551),'Test Sample Data'!L551&lt;$B$1,'Test Sample Data'!L551&gt;0),'Test Sample Data'!L551,$B$1),"")</f>
        <v/>
      </c>
      <c r="M552" s="17" t="str">
        <f>IF(SUM('Test Sample Data'!M$3:M$98)&gt;10,IF(AND(ISNUMBER('Test Sample Data'!M551),'Test Sample Data'!M551&lt;$B$1,'Test Sample Data'!M551&gt;0),'Test Sample Data'!M551,$B$1),"")</f>
        <v/>
      </c>
      <c r="N552" s="17" t="str">
        <f>'Gene Table'!E551</f>
        <v>mmu-miR-1839-3p</v>
      </c>
      <c r="O552" s="17" t="str">
        <f>'Gene Table'!B551</f>
        <v>G21</v>
      </c>
      <c r="P552" s="17" t="str">
        <f>IF(SUM('Control Sample Data'!D$3:D$98)&gt;10,IF(AND(ISNUMBER('Control Sample Data'!D551),'Control Sample Data'!D551&lt;$B$1,'Control Sample Data'!D551&gt;0),'Control Sample Data'!D551,$B$1),"")</f>
        <v/>
      </c>
      <c r="Q552" s="17" t="str">
        <f>IF(SUM('Control Sample Data'!E$3:E$98)&gt;10,IF(AND(ISNUMBER('Control Sample Data'!E551),'Control Sample Data'!E551&lt;$B$1,'Control Sample Data'!E551&gt;0),'Control Sample Data'!E551,$B$1),"")</f>
        <v/>
      </c>
      <c r="R552" s="17" t="str">
        <f>IF(SUM('Control Sample Data'!F$3:F$98)&gt;10,IF(AND(ISNUMBER('Control Sample Data'!F551),'Control Sample Data'!F551&lt;$B$1,'Control Sample Data'!F551&gt;0),'Control Sample Data'!F551,$B$1),"")</f>
        <v/>
      </c>
      <c r="S552" s="17" t="str">
        <f>IF(SUM('Control Sample Data'!G$3:G$98)&gt;10,IF(AND(ISNUMBER('Control Sample Data'!G551),'Control Sample Data'!G551&lt;$B$1,'Control Sample Data'!G551&gt;0),'Control Sample Data'!G551,$B$1),"")</f>
        <v/>
      </c>
      <c r="T552" s="17" t="str">
        <f>IF(SUM('Control Sample Data'!H$3:H$98)&gt;10,IF(AND(ISNUMBER('Control Sample Data'!H551),'Control Sample Data'!H551&lt;$B$1,'Control Sample Data'!H551&gt;0),'Control Sample Data'!H551,$B$1),"")</f>
        <v/>
      </c>
      <c r="U552" s="17" t="str">
        <f>IF(SUM('Control Sample Data'!I$3:I$98)&gt;10,IF(AND(ISNUMBER('Control Sample Data'!I551),'Control Sample Data'!I551&lt;$B$1,'Control Sample Data'!I551&gt;0),'Control Sample Data'!I551,$B$1),"")</f>
        <v/>
      </c>
      <c r="V552" s="17" t="str">
        <f>IF(SUM('Control Sample Data'!J$3:J$98)&gt;10,IF(AND(ISNUMBER('Control Sample Data'!J551),'Control Sample Data'!J551&lt;$B$1,'Control Sample Data'!J551&gt;0),'Control Sample Data'!J551,$B$1),"")</f>
        <v/>
      </c>
      <c r="W552" s="17" t="str">
        <f>IF(SUM('Control Sample Data'!K$3:K$98)&gt;10,IF(AND(ISNUMBER('Control Sample Data'!K551),'Control Sample Data'!K551&lt;$B$1,'Control Sample Data'!K551&gt;0),'Control Sample Data'!K551,$B$1),"")</f>
        <v/>
      </c>
      <c r="X552" s="17" t="str">
        <f>IF(SUM('Control Sample Data'!L$3:L$98)&gt;10,IF(AND(ISNUMBER('Control Sample Data'!L551),'Control Sample Data'!L551&lt;$B$1,'Control Sample Data'!L551&gt;0),'Control Sample Data'!L551,$B$1),"")</f>
        <v/>
      </c>
      <c r="Y552" s="17" t="str">
        <f>IF(SUM('Control Sample Data'!M$3:M$98)&gt;10,IF(AND(ISNUMBER('Control Sample Data'!M551),'Control Sample Data'!M551&lt;$B$1,'Control Sample Data'!M551&gt;0),'Control Sample Data'!M551,$B$1),"")</f>
        <v/>
      </c>
      <c r="AT552" s="36" t="str">
        <f t="shared" si="367"/>
        <v/>
      </c>
      <c r="AU552" s="36" t="str">
        <f t="shared" si="368"/>
        <v/>
      </c>
      <c r="AV552" s="36" t="str">
        <f t="shared" si="369"/>
        <v/>
      </c>
      <c r="AW552" s="36" t="str">
        <f t="shared" si="370"/>
        <v/>
      </c>
      <c r="AX552" s="36" t="str">
        <f t="shared" si="371"/>
        <v/>
      </c>
      <c r="AY552" s="36" t="str">
        <f t="shared" si="372"/>
        <v/>
      </c>
      <c r="AZ552" s="36" t="str">
        <f t="shared" si="373"/>
        <v/>
      </c>
      <c r="BA552" s="36" t="str">
        <f t="shared" si="374"/>
        <v/>
      </c>
      <c r="BB552" s="36" t="str">
        <f t="shared" si="375"/>
        <v/>
      </c>
      <c r="BC552" s="36" t="str">
        <f t="shared" si="376"/>
        <v/>
      </c>
      <c r="BD552" s="36" t="str">
        <f t="shared" si="377"/>
        <v/>
      </c>
      <c r="BE552" s="36" t="str">
        <f t="shared" si="378"/>
        <v/>
      </c>
      <c r="BF552" s="36" t="str">
        <f t="shared" si="379"/>
        <v/>
      </c>
      <c r="BG552" s="36" t="str">
        <f t="shared" si="380"/>
        <v/>
      </c>
      <c r="BH552" s="36" t="str">
        <f t="shared" si="381"/>
        <v/>
      </c>
      <c r="BI552" s="36" t="str">
        <f t="shared" si="382"/>
        <v/>
      </c>
      <c r="BJ552" s="36" t="str">
        <f t="shared" si="383"/>
        <v/>
      </c>
      <c r="BK552" s="36" t="str">
        <f t="shared" si="384"/>
        <v/>
      </c>
      <c r="BL552" s="36" t="str">
        <f t="shared" si="385"/>
        <v/>
      </c>
      <c r="BM552" s="36" t="str">
        <f t="shared" si="386"/>
        <v/>
      </c>
      <c r="BN552" s="38" t="e">
        <f t="shared" si="345"/>
        <v>#DIV/0!</v>
      </c>
      <c r="BO552" s="38" t="e">
        <f t="shared" si="346"/>
        <v>#DIV/0!</v>
      </c>
      <c r="BP552" s="39" t="str">
        <f t="shared" si="347"/>
        <v/>
      </c>
      <c r="BQ552" s="39" t="str">
        <f t="shared" si="348"/>
        <v/>
      </c>
      <c r="BR552" s="39" t="str">
        <f t="shared" si="349"/>
        <v/>
      </c>
      <c r="BS552" s="39" t="str">
        <f t="shared" si="350"/>
        <v/>
      </c>
      <c r="BT552" s="39" t="str">
        <f t="shared" si="351"/>
        <v/>
      </c>
      <c r="BU552" s="39" t="str">
        <f t="shared" si="352"/>
        <v/>
      </c>
      <c r="BV552" s="39" t="str">
        <f t="shared" si="353"/>
        <v/>
      </c>
      <c r="BW552" s="39" t="str">
        <f t="shared" si="354"/>
        <v/>
      </c>
      <c r="BX552" s="39" t="str">
        <f t="shared" si="355"/>
        <v/>
      </c>
      <c r="BY552" s="39" t="str">
        <f t="shared" si="356"/>
        <v/>
      </c>
      <c r="BZ552" s="39" t="str">
        <f t="shared" si="357"/>
        <v/>
      </c>
      <c r="CA552" s="39" t="str">
        <f t="shared" si="358"/>
        <v/>
      </c>
      <c r="CB552" s="39" t="str">
        <f t="shared" si="359"/>
        <v/>
      </c>
      <c r="CC552" s="39" t="str">
        <f t="shared" si="360"/>
        <v/>
      </c>
      <c r="CD552" s="39" t="str">
        <f t="shared" si="361"/>
        <v/>
      </c>
      <c r="CE552" s="39" t="str">
        <f t="shared" si="362"/>
        <v/>
      </c>
      <c r="CF552" s="39" t="str">
        <f t="shared" si="363"/>
        <v/>
      </c>
      <c r="CG552" s="39" t="str">
        <f t="shared" si="364"/>
        <v/>
      </c>
      <c r="CH552" s="39" t="str">
        <f t="shared" si="365"/>
        <v/>
      </c>
      <c r="CI552" s="39" t="str">
        <f t="shared" si="366"/>
        <v/>
      </c>
    </row>
    <row r="553" spans="1:87">
      <c r="A553" s="18"/>
      <c r="B553" s="15" t="str">
        <f>'Gene Table'!E552</f>
        <v>mmu-miR-669d-5p</v>
      </c>
      <c r="C553" s="15" t="str">
        <f>'Gene Table'!B552</f>
        <v>G22</v>
      </c>
      <c r="D553" s="16" t="str">
        <f>IF(SUM('Test Sample Data'!D$3:D$98)&gt;10,IF(AND(ISNUMBER('Test Sample Data'!D552),'Test Sample Data'!D552&lt;$B$1,'Test Sample Data'!D552&gt;0),'Test Sample Data'!D552,$B$1),"")</f>
        <v/>
      </c>
      <c r="E553" s="17" t="str">
        <f>IF(SUM('Test Sample Data'!E$3:E$98)&gt;10,IF(AND(ISNUMBER('Test Sample Data'!E552),'Test Sample Data'!E552&lt;$B$1,'Test Sample Data'!E552&gt;0),'Test Sample Data'!E552,$B$1),"")</f>
        <v/>
      </c>
      <c r="F553" s="17" t="str">
        <f>IF(SUM('Test Sample Data'!F$3:F$98)&gt;10,IF(AND(ISNUMBER('Test Sample Data'!F552),'Test Sample Data'!F552&lt;$B$1,'Test Sample Data'!F552&gt;0),'Test Sample Data'!F552,$B$1),"")</f>
        <v/>
      </c>
      <c r="G553" s="17" t="str">
        <f>IF(SUM('Test Sample Data'!G$3:G$98)&gt;10,IF(AND(ISNUMBER('Test Sample Data'!G552),'Test Sample Data'!G552&lt;$B$1,'Test Sample Data'!G552&gt;0),'Test Sample Data'!G552,$B$1),"")</f>
        <v/>
      </c>
      <c r="H553" s="17" t="str">
        <f>IF(SUM('Test Sample Data'!H$3:H$98)&gt;10,IF(AND(ISNUMBER('Test Sample Data'!H552),'Test Sample Data'!H552&lt;$B$1,'Test Sample Data'!H552&gt;0),'Test Sample Data'!H552,$B$1),"")</f>
        <v/>
      </c>
      <c r="I553" s="17" t="str">
        <f>IF(SUM('Test Sample Data'!I$3:I$98)&gt;10,IF(AND(ISNUMBER('Test Sample Data'!I552),'Test Sample Data'!I552&lt;$B$1,'Test Sample Data'!I552&gt;0),'Test Sample Data'!I552,$B$1),"")</f>
        <v/>
      </c>
      <c r="J553" s="17" t="str">
        <f>IF(SUM('Test Sample Data'!J$3:J$98)&gt;10,IF(AND(ISNUMBER('Test Sample Data'!J552),'Test Sample Data'!J552&lt;$B$1,'Test Sample Data'!J552&gt;0),'Test Sample Data'!J552,$B$1),"")</f>
        <v/>
      </c>
      <c r="K553" s="17" t="str">
        <f>IF(SUM('Test Sample Data'!K$3:K$98)&gt;10,IF(AND(ISNUMBER('Test Sample Data'!K552),'Test Sample Data'!K552&lt;$B$1,'Test Sample Data'!K552&gt;0),'Test Sample Data'!K552,$B$1),"")</f>
        <v/>
      </c>
      <c r="L553" s="17" t="str">
        <f>IF(SUM('Test Sample Data'!L$3:L$98)&gt;10,IF(AND(ISNUMBER('Test Sample Data'!L552),'Test Sample Data'!L552&lt;$B$1,'Test Sample Data'!L552&gt;0),'Test Sample Data'!L552,$B$1),"")</f>
        <v/>
      </c>
      <c r="M553" s="17" t="str">
        <f>IF(SUM('Test Sample Data'!M$3:M$98)&gt;10,IF(AND(ISNUMBER('Test Sample Data'!M552),'Test Sample Data'!M552&lt;$B$1,'Test Sample Data'!M552&gt;0),'Test Sample Data'!M552,$B$1),"")</f>
        <v/>
      </c>
      <c r="N553" s="17" t="str">
        <f>'Gene Table'!E552</f>
        <v>mmu-miR-669d-5p</v>
      </c>
      <c r="O553" s="17" t="str">
        <f>'Gene Table'!B552</f>
        <v>G22</v>
      </c>
      <c r="P553" s="17" t="str">
        <f>IF(SUM('Control Sample Data'!D$3:D$98)&gt;10,IF(AND(ISNUMBER('Control Sample Data'!D552),'Control Sample Data'!D552&lt;$B$1,'Control Sample Data'!D552&gt;0),'Control Sample Data'!D552,$B$1),"")</f>
        <v/>
      </c>
      <c r="Q553" s="17" t="str">
        <f>IF(SUM('Control Sample Data'!E$3:E$98)&gt;10,IF(AND(ISNUMBER('Control Sample Data'!E552),'Control Sample Data'!E552&lt;$B$1,'Control Sample Data'!E552&gt;0),'Control Sample Data'!E552,$B$1),"")</f>
        <v/>
      </c>
      <c r="R553" s="17" t="str">
        <f>IF(SUM('Control Sample Data'!F$3:F$98)&gt;10,IF(AND(ISNUMBER('Control Sample Data'!F552),'Control Sample Data'!F552&lt;$B$1,'Control Sample Data'!F552&gt;0),'Control Sample Data'!F552,$B$1),"")</f>
        <v/>
      </c>
      <c r="S553" s="17" t="str">
        <f>IF(SUM('Control Sample Data'!G$3:G$98)&gt;10,IF(AND(ISNUMBER('Control Sample Data'!G552),'Control Sample Data'!G552&lt;$B$1,'Control Sample Data'!G552&gt;0),'Control Sample Data'!G552,$B$1),"")</f>
        <v/>
      </c>
      <c r="T553" s="17" t="str">
        <f>IF(SUM('Control Sample Data'!H$3:H$98)&gt;10,IF(AND(ISNUMBER('Control Sample Data'!H552),'Control Sample Data'!H552&lt;$B$1,'Control Sample Data'!H552&gt;0),'Control Sample Data'!H552,$B$1),"")</f>
        <v/>
      </c>
      <c r="U553" s="17" t="str">
        <f>IF(SUM('Control Sample Data'!I$3:I$98)&gt;10,IF(AND(ISNUMBER('Control Sample Data'!I552),'Control Sample Data'!I552&lt;$B$1,'Control Sample Data'!I552&gt;0),'Control Sample Data'!I552,$B$1),"")</f>
        <v/>
      </c>
      <c r="V553" s="17" t="str">
        <f>IF(SUM('Control Sample Data'!J$3:J$98)&gt;10,IF(AND(ISNUMBER('Control Sample Data'!J552),'Control Sample Data'!J552&lt;$B$1,'Control Sample Data'!J552&gt;0),'Control Sample Data'!J552,$B$1),"")</f>
        <v/>
      </c>
      <c r="W553" s="17" t="str">
        <f>IF(SUM('Control Sample Data'!K$3:K$98)&gt;10,IF(AND(ISNUMBER('Control Sample Data'!K552),'Control Sample Data'!K552&lt;$B$1,'Control Sample Data'!K552&gt;0),'Control Sample Data'!K552,$B$1),"")</f>
        <v/>
      </c>
      <c r="X553" s="17" t="str">
        <f>IF(SUM('Control Sample Data'!L$3:L$98)&gt;10,IF(AND(ISNUMBER('Control Sample Data'!L552),'Control Sample Data'!L552&lt;$B$1,'Control Sample Data'!L552&gt;0),'Control Sample Data'!L552,$B$1),"")</f>
        <v/>
      </c>
      <c r="Y553" s="17" t="str">
        <f>IF(SUM('Control Sample Data'!M$3:M$98)&gt;10,IF(AND(ISNUMBER('Control Sample Data'!M552),'Control Sample Data'!M552&lt;$B$1,'Control Sample Data'!M552&gt;0),'Control Sample Data'!M552,$B$1),"")</f>
        <v/>
      </c>
      <c r="AT553" s="36" t="str">
        <f t="shared" si="367"/>
        <v/>
      </c>
      <c r="AU553" s="36" t="str">
        <f t="shared" si="368"/>
        <v/>
      </c>
      <c r="AV553" s="36" t="str">
        <f t="shared" si="369"/>
        <v/>
      </c>
      <c r="AW553" s="36" t="str">
        <f t="shared" si="370"/>
        <v/>
      </c>
      <c r="AX553" s="36" t="str">
        <f t="shared" si="371"/>
        <v/>
      </c>
      <c r="AY553" s="36" t="str">
        <f t="shared" si="372"/>
        <v/>
      </c>
      <c r="AZ553" s="36" t="str">
        <f t="shared" si="373"/>
        <v/>
      </c>
      <c r="BA553" s="36" t="str">
        <f t="shared" si="374"/>
        <v/>
      </c>
      <c r="BB553" s="36" t="str">
        <f t="shared" si="375"/>
        <v/>
      </c>
      <c r="BC553" s="36" t="str">
        <f t="shared" si="376"/>
        <v/>
      </c>
      <c r="BD553" s="36" t="str">
        <f t="shared" si="377"/>
        <v/>
      </c>
      <c r="BE553" s="36" t="str">
        <f t="shared" si="378"/>
        <v/>
      </c>
      <c r="BF553" s="36" t="str">
        <f t="shared" si="379"/>
        <v/>
      </c>
      <c r="BG553" s="36" t="str">
        <f t="shared" si="380"/>
        <v/>
      </c>
      <c r="BH553" s="36" t="str">
        <f t="shared" si="381"/>
        <v/>
      </c>
      <c r="BI553" s="36" t="str">
        <f t="shared" si="382"/>
        <v/>
      </c>
      <c r="BJ553" s="36" t="str">
        <f t="shared" si="383"/>
        <v/>
      </c>
      <c r="BK553" s="36" t="str">
        <f t="shared" si="384"/>
        <v/>
      </c>
      <c r="BL553" s="36" t="str">
        <f t="shared" si="385"/>
        <v/>
      </c>
      <c r="BM553" s="36" t="str">
        <f t="shared" si="386"/>
        <v/>
      </c>
      <c r="BN553" s="38" t="e">
        <f t="shared" si="345"/>
        <v>#DIV/0!</v>
      </c>
      <c r="BO553" s="38" t="e">
        <f t="shared" si="346"/>
        <v>#DIV/0!</v>
      </c>
      <c r="BP553" s="39" t="str">
        <f t="shared" si="347"/>
        <v/>
      </c>
      <c r="BQ553" s="39" t="str">
        <f t="shared" si="348"/>
        <v/>
      </c>
      <c r="BR553" s="39" t="str">
        <f t="shared" si="349"/>
        <v/>
      </c>
      <c r="BS553" s="39" t="str">
        <f t="shared" si="350"/>
        <v/>
      </c>
      <c r="BT553" s="39" t="str">
        <f t="shared" si="351"/>
        <v/>
      </c>
      <c r="BU553" s="39" t="str">
        <f t="shared" si="352"/>
        <v/>
      </c>
      <c r="BV553" s="39" t="str">
        <f t="shared" si="353"/>
        <v/>
      </c>
      <c r="BW553" s="39" t="str">
        <f t="shared" si="354"/>
        <v/>
      </c>
      <c r="BX553" s="39" t="str">
        <f t="shared" si="355"/>
        <v/>
      </c>
      <c r="BY553" s="39" t="str">
        <f t="shared" si="356"/>
        <v/>
      </c>
      <c r="BZ553" s="39" t="str">
        <f t="shared" si="357"/>
        <v/>
      </c>
      <c r="CA553" s="39" t="str">
        <f t="shared" si="358"/>
        <v/>
      </c>
      <c r="CB553" s="39" t="str">
        <f t="shared" si="359"/>
        <v/>
      </c>
      <c r="CC553" s="39" t="str">
        <f t="shared" si="360"/>
        <v/>
      </c>
      <c r="CD553" s="39" t="str">
        <f t="shared" si="361"/>
        <v/>
      </c>
      <c r="CE553" s="39" t="str">
        <f t="shared" si="362"/>
        <v/>
      </c>
      <c r="CF553" s="39" t="str">
        <f t="shared" si="363"/>
        <v/>
      </c>
      <c r="CG553" s="39" t="str">
        <f t="shared" si="364"/>
        <v/>
      </c>
      <c r="CH553" s="39" t="str">
        <f t="shared" si="365"/>
        <v/>
      </c>
      <c r="CI553" s="39" t="str">
        <f t="shared" si="366"/>
        <v/>
      </c>
    </row>
    <row r="554" spans="1:87">
      <c r="A554" s="18"/>
      <c r="B554" s="15" t="str">
        <f>'Gene Table'!E553</f>
        <v>mmu-let-7d-5p</v>
      </c>
      <c r="C554" s="15" t="str">
        <f>'Gene Table'!B553</f>
        <v>G23</v>
      </c>
      <c r="D554" s="16" t="str">
        <f>IF(SUM('Test Sample Data'!D$3:D$98)&gt;10,IF(AND(ISNUMBER('Test Sample Data'!D553),'Test Sample Data'!D553&lt;$B$1,'Test Sample Data'!D553&gt;0),'Test Sample Data'!D553,$B$1),"")</f>
        <v/>
      </c>
      <c r="E554" s="17" t="str">
        <f>IF(SUM('Test Sample Data'!E$3:E$98)&gt;10,IF(AND(ISNUMBER('Test Sample Data'!E553),'Test Sample Data'!E553&lt;$B$1,'Test Sample Data'!E553&gt;0),'Test Sample Data'!E553,$B$1),"")</f>
        <v/>
      </c>
      <c r="F554" s="17" t="str">
        <f>IF(SUM('Test Sample Data'!F$3:F$98)&gt;10,IF(AND(ISNUMBER('Test Sample Data'!F553),'Test Sample Data'!F553&lt;$B$1,'Test Sample Data'!F553&gt;0),'Test Sample Data'!F553,$B$1),"")</f>
        <v/>
      </c>
      <c r="G554" s="17" t="str">
        <f>IF(SUM('Test Sample Data'!G$3:G$98)&gt;10,IF(AND(ISNUMBER('Test Sample Data'!G553),'Test Sample Data'!G553&lt;$B$1,'Test Sample Data'!G553&gt;0),'Test Sample Data'!G553,$B$1),"")</f>
        <v/>
      </c>
      <c r="H554" s="17" t="str">
        <f>IF(SUM('Test Sample Data'!H$3:H$98)&gt;10,IF(AND(ISNUMBER('Test Sample Data'!H553),'Test Sample Data'!H553&lt;$B$1,'Test Sample Data'!H553&gt;0),'Test Sample Data'!H553,$B$1),"")</f>
        <v/>
      </c>
      <c r="I554" s="17" t="str">
        <f>IF(SUM('Test Sample Data'!I$3:I$98)&gt;10,IF(AND(ISNUMBER('Test Sample Data'!I553),'Test Sample Data'!I553&lt;$B$1,'Test Sample Data'!I553&gt;0),'Test Sample Data'!I553,$B$1),"")</f>
        <v/>
      </c>
      <c r="J554" s="17" t="str">
        <f>IF(SUM('Test Sample Data'!J$3:J$98)&gt;10,IF(AND(ISNUMBER('Test Sample Data'!J553),'Test Sample Data'!J553&lt;$B$1,'Test Sample Data'!J553&gt;0),'Test Sample Data'!J553,$B$1),"")</f>
        <v/>
      </c>
      <c r="K554" s="17" t="str">
        <f>IF(SUM('Test Sample Data'!K$3:K$98)&gt;10,IF(AND(ISNUMBER('Test Sample Data'!K553),'Test Sample Data'!K553&lt;$B$1,'Test Sample Data'!K553&gt;0),'Test Sample Data'!K553,$B$1),"")</f>
        <v/>
      </c>
      <c r="L554" s="17" t="str">
        <f>IF(SUM('Test Sample Data'!L$3:L$98)&gt;10,IF(AND(ISNUMBER('Test Sample Data'!L553),'Test Sample Data'!L553&lt;$B$1,'Test Sample Data'!L553&gt;0),'Test Sample Data'!L553,$B$1),"")</f>
        <v/>
      </c>
      <c r="M554" s="17" t="str">
        <f>IF(SUM('Test Sample Data'!M$3:M$98)&gt;10,IF(AND(ISNUMBER('Test Sample Data'!M553),'Test Sample Data'!M553&lt;$B$1,'Test Sample Data'!M553&gt;0),'Test Sample Data'!M553,$B$1),"")</f>
        <v/>
      </c>
      <c r="N554" s="17" t="str">
        <f>'Gene Table'!E553</f>
        <v>mmu-let-7d-5p</v>
      </c>
      <c r="O554" s="17" t="str">
        <f>'Gene Table'!B553</f>
        <v>G23</v>
      </c>
      <c r="P554" s="17" t="str">
        <f>IF(SUM('Control Sample Data'!D$3:D$98)&gt;10,IF(AND(ISNUMBER('Control Sample Data'!D553),'Control Sample Data'!D553&lt;$B$1,'Control Sample Data'!D553&gt;0),'Control Sample Data'!D553,$B$1),"")</f>
        <v/>
      </c>
      <c r="Q554" s="17" t="str">
        <f>IF(SUM('Control Sample Data'!E$3:E$98)&gt;10,IF(AND(ISNUMBER('Control Sample Data'!E553),'Control Sample Data'!E553&lt;$B$1,'Control Sample Data'!E553&gt;0),'Control Sample Data'!E553,$B$1),"")</f>
        <v/>
      </c>
      <c r="R554" s="17" t="str">
        <f>IF(SUM('Control Sample Data'!F$3:F$98)&gt;10,IF(AND(ISNUMBER('Control Sample Data'!F553),'Control Sample Data'!F553&lt;$B$1,'Control Sample Data'!F553&gt;0),'Control Sample Data'!F553,$B$1),"")</f>
        <v/>
      </c>
      <c r="S554" s="17" t="str">
        <f>IF(SUM('Control Sample Data'!G$3:G$98)&gt;10,IF(AND(ISNUMBER('Control Sample Data'!G553),'Control Sample Data'!G553&lt;$B$1,'Control Sample Data'!G553&gt;0),'Control Sample Data'!G553,$B$1),"")</f>
        <v/>
      </c>
      <c r="T554" s="17" t="str">
        <f>IF(SUM('Control Sample Data'!H$3:H$98)&gt;10,IF(AND(ISNUMBER('Control Sample Data'!H553),'Control Sample Data'!H553&lt;$B$1,'Control Sample Data'!H553&gt;0),'Control Sample Data'!H553,$B$1),"")</f>
        <v/>
      </c>
      <c r="U554" s="17" t="str">
        <f>IF(SUM('Control Sample Data'!I$3:I$98)&gt;10,IF(AND(ISNUMBER('Control Sample Data'!I553),'Control Sample Data'!I553&lt;$B$1,'Control Sample Data'!I553&gt;0),'Control Sample Data'!I553,$B$1),"")</f>
        <v/>
      </c>
      <c r="V554" s="17" t="str">
        <f>IF(SUM('Control Sample Data'!J$3:J$98)&gt;10,IF(AND(ISNUMBER('Control Sample Data'!J553),'Control Sample Data'!J553&lt;$B$1,'Control Sample Data'!J553&gt;0),'Control Sample Data'!J553,$B$1),"")</f>
        <v/>
      </c>
      <c r="W554" s="17" t="str">
        <f>IF(SUM('Control Sample Data'!K$3:K$98)&gt;10,IF(AND(ISNUMBER('Control Sample Data'!K553),'Control Sample Data'!K553&lt;$B$1,'Control Sample Data'!K553&gt;0),'Control Sample Data'!K553,$B$1),"")</f>
        <v/>
      </c>
      <c r="X554" s="17" t="str">
        <f>IF(SUM('Control Sample Data'!L$3:L$98)&gt;10,IF(AND(ISNUMBER('Control Sample Data'!L553),'Control Sample Data'!L553&lt;$B$1,'Control Sample Data'!L553&gt;0),'Control Sample Data'!L553,$B$1),"")</f>
        <v/>
      </c>
      <c r="Y554" s="17" t="str">
        <f>IF(SUM('Control Sample Data'!M$3:M$98)&gt;10,IF(AND(ISNUMBER('Control Sample Data'!M553),'Control Sample Data'!M553&lt;$B$1,'Control Sample Data'!M553&gt;0),'Control Sample Data'!M553,$B$1),"")</f>
        <v/>
      </c>
      <c r="AT554" s="36" t="str">
        <f t="shared" si="367"/>
        <v/>
      </c>
      <c r="AU554" s="36" t="str">
        <f t="shared" si="368"/>
        <v/>
      </c>
      <c r="AV554" s="36" t="str">
        <f t="shared" si="369"/>
        <v/>
      </c>
      <c r="AW554" s="36" t="str">
        <f t="shared" si="370"/>
        <v/>
      </c>
      <c r="AX554" s="36" t="str">
        <f t="shared" si="371"/>
        <v/>
      </c>
      <c r="AY554" s="36" t="str">
        <f t="shared" si="372"/>
        <v/>
      </c>
      <c r="AZ554" s="36" t="str">
        <f t="shared" si="373"/>
        <v/>
      </c>
      <c r="BA554" s="36" t="str">
        <f t="shared" si="374"/>
        <v/>
      </c>
      <c r="BB554" s="36" t="str">
        <f t="shared" si="375"/>
        <v/>
      </c>
      <c r="BC554" s="36" t="str">
        <f t="shared" si="376"/>
        <v/>
      </c>
      <c r="BD554" s="36" t="str">
        <f t="shared" si="377"/>
        <v/>
      </c>
      <c r="BE554" s="36" t="str">
        <f t="shared" si="378"/>
        <v/>
      </c>
      <c r="BF554" s="36" t="str">
        <f t="shared" si="379"/>
        <v/>
      </c>
      <c r="BG554" s="36" t="str">
        <f t="shared" si="380"/>
        <v/>
      </c>
      <c r="BH554" s="36" t="str">
        <f t="shared" si="381"/>
        <v/>
      </c>
      <c r="BI554" s="36" t="str">
        <f t="shared" si="382"/>
        <v/>
      </c>
      <c r="BJ554" s="36" t="str">
        <f t="shared" si="383"/>
        <v/>
      </c>
      <c r="BK554" s="36" t="str">
        <f t="shared" si="384"/>
        <v/>
      </c>
      <c r="BL554" s="36" t="str">
        <f t="shared" si="385"/>
        <v/>
      </c>
      <c r="BM554" s="36" t="str">
        <f t="shared" si="386"/>
        <v/>
      </c>
      <c r="BN554" s="38" t="e">
        <f t="shared" si="345"/>
        <v>#DIV/0!</v>
      </c>
      <c r="BO554" s="38" t="e">
        <f t="shared" si="346"/>
        <v>#DIV/0!</v>
      </c>
      <c r="BP554" s="39" t="str">
        <f t="shared" si="347"/>
        <v/>
      </c>
      <c r="BQ554" s="39" t="str">
        <f t="shared" si="348"/>
        <v/>
      </c>
      <c r="BR554" s="39" t="str">
        <f t="shared" si="349"/>
        <v/>
      </c>
      <c r="BS554" s="39" t="str">
        <f t="shared" si="350"/>
        <v/>
      </c>
      <c r="BT554" s="39" t="str">
        <f t="shared" si="351"/>
        <v/>
      </c>
      <c r="BU554" s="39" t="str">
        <f t="shared" si="352"/>
        <v/>
      </c>
      <c r="BV554" s="39" t="str">
        <f t="shared" si="353"/>
        <v/>
      </c>
      <c r="BW554" s="39" t="str">
        <f t="shared" si="354"/>
        <v/>
      </c>
      <c r="BX554" s="39" t="str">
        <f t="shared" si="355"/>
        <v/>
      </c>
      <c r="BY554" s="39" t="str">
        <f t="shared" si="356"/>
        <v/>
      </c>
      <c r="BZ554" s="39" t="str">
        <f t="shared" si="357"/>
        <v/>
      </c>
      <c r="CA554" s="39" t="str">
        <f t="shared" si="358"/>
        <v/>
      </c>
      <c r="CB554" s="39" t="str">
        <f t="shared" si="359"/>
        <v/>
      </c>
      <c r="CC554" s="39" t="str">
        <f t="shared" si="360"/>
        <v/>
      </c>
      <c r="CD554" s="39" t="str">
        <f t="shared" si="361"/>
        <v/>
      </c>
      <c r="CE554" s="39" t="str">
        <f t="shared" si="362"/>
        <v/>
      </c>
      <c r="CF554" s="39" t="str">
        <f t="shared" si="363"/>
        <v/>
      </c>
      <c r="CG554" s="39" t="str">
        <f t="shared" si="364"/>
        <v/>
      </c>
      <c r="CH554" s="39" t="str">
        <f t="shared" si="365"/>
        <v/>
      </c>
      <c r="CI554" s="39" t="str">
        <f t="shared" si="366"/>
        <v/>
      </c>
    </row>
    <row r="555" spans="1:87">
      <c r="A555" s="18"/>
      <c r="B555" s="15" t="str">
        <f>'Gene Table'!E554</f>
        <v>mmu-miR-883a-3p</v>
      </c>
      <c r="C555" s="15" t="str">
        <f>'Gene Table'!B554</f>
        <v>G24</v>
      </c>
      <c r="D555" s="16" t="str">
        <f>IF(SUM('Test Sample Data'!D$3:D$98)&gt;10,IF(AND(ISNUMBER('Test Sample Data'!D554),'Test Sample Data'!D554&lt;$B$1,'Test Sample Data'!D554&gt;0),'Test Sample Data'!D554,$B$1),"")</f>
        <v/>
      </c>
      <c r="E555" s="17" t="str">
        <f>IF(SUM('Test Sample Data'!E$3:E$98)&gt;10,IF(AND(ISNUMBER('Test Sample Data'!E554),'Test Sample Data'!E554&lt;$B$1,'Test Sample Data'!E554&gt;0),'Test Sample Data'!E554,$B$1),"")</f>
        <v/>
      </c>
      <c r="F555" s="17" t="str">
        <f>IF(SUM('Test Sample Data'!F$3:F$98)&gt;10,IF(AND(ISNUMBER('Test Sample Data'!F554),'Test Sample Data'!F554&lt;$B$1,'Test Sample Data'!F554&gt;0),'Test Sample Data'!F554,$B$1),"")</f>
        <v/>
      </c>
      <c r="G555" s="17" t="str">
        <f>IF(SUM('Test Sample Data'!G$3:G$98)&gt;10,IF(AND(ISNUMBER('Test Sample Data'!G554),'Test Sample Data'!G554&lt;$B$1,'Test Sample Data'!G554&gt;0),'Test Sample Data'!G554,$B$1),"")</f>
        <v/>
      </c>
      <c r="H555" s="17" t="str">
        <f>IF(SUM('Test Sample Data'!H$3:H$98)&gt;10,IF(AND(ISNUMBER('Test Sample Data'!H554),'Test Sample Data'!H554&lt;$B$1,'Test Sample Data'!H554&gt;0),'Test Sample Data'!H554,$B$1),"")</f>
        <v/>
      </c>
      <c r="I555" s="17" t="str">
        <f>IF(SUM('Test Sample Data'!I$3:I$98)&gt;10,IF(AND(ISNUMBER('Test Sample Data'!I554),'Test Sample Data'!I554&lt;$B$1,'Test Sample Data'!I554&gt;0),'Test Sample Data'!I554,$B$1),"")</f>
        <v/>
      </c>
      <c r="J555" s="17" t="str">
        <f>IF(SUM('Test Sample Data'!J$3:J$98)&gt;10,IF(AND(ISNUMBER('Test Sample Data'!J554),'Test Sample Data'!J554&lt;$B$1,'Test Sample Data'!J554&gt;0),'Test Sample Data'!J554,$B$1),"")</f>
        <v/>
      </c>
      <c r="K555" s="17" t="str">
        <f>IF(SUM('Test Sample Data'!K$3:K$98)&gt;10,IF(AND(ISNUMBER('Test Sample Data'!K554),'Test Sample Data'!K554&lt;$B$1,'Test Sample Data'!K554&gt;0),'Test Sample Data'!K554,$B$1),"")</f>
        <v/>
      </c>
      <c r="L555" s="17" t="str">
        <f>IF(SUM('Test Sample Data'!L$3:L$98)&gt;10,IF(AND(ISNUMBER('Test Sample Data'!L554),'Test Sample Data'!L554&lt;$B$1,'Test Sample Data'!L554&gt;0),'Test Sample Data'!L554,$B$1),"")</f>
        <v/>
      </c>
      <c r="M555" s="17" t="str">
        <f>IF(SUM('Test Sample Data'!M$3:M$98)&gt;10,IF(AND(ISNUMBER('Test Sample Data'!M554),'Test Sample Data'!M554&lt;$B$1,'Test Sample Data'!M554&gt;0),'Test Sample Data'!M554,$B$1),"")</f>
        <v/>
      </c>
      <c r="N555" s="17" t="str">
        <f>'Gene Table'!E554</f>
        <v>mmu-miR-883a-3p</v>
      </c>
      <c r="O555" s="17" t="str">
        <f>'Gene Table'!B554</f>
        <v>G24</v>
      </c>
      <c r="P555" s="17" t="str">
        <f>IF(SUM('Control Sample Data'!D$3:D$98)&gt;10,IF(AND(ISNUMBER('Control Sample Data'!D554),'Control Sample Data'!D554&lt;$B$1,'Control Sample Data'!D554&gt;0),'Control Sample Data'!D554,$B$1),"")</f>
        <v/>
      </c>
      <c r="Q555" s="17" t="str">
        <f>IF(SUM('Control Sample Data'!E$3:E$98)&gt;10,IF(AND(ISNUMBER('Control Sample Data'!E554),'Control Sample Data'!E554&lt;$B$1,'Control Sample Data'!E554&gt;0),'Control Sample Data'!E554,$B$1),"")</f>
        <v/>
      </c>
      <c r="R555" s="17" t="str">
        <f>IF(SUM('Control Sample Data'!F$3:F$98)&gt;10,IF(AND(ISNUMBER('Control Sample Data'!F554),'Control Sample Data'!F554&lt;$B$1,'Control Sample Data'!F554&gt;0),'Control Sample Data'!F554,$B$1),"")</f>
        <v/>
      </c>
      <c r="S555" s="17" t="str">
        <f>IF(SUM('Control Sample Data'!G$3:G$98)&gt;10,IF(AND(ISNUMBER('Control Sample Data'!G554),'Control Sample Data'!G554&lt;$B$1,'Control Sample Data'!G554&gt;0),'Control Sample Data'!G554,$B$1),"")</f>
        <v/>
      </c>
      <c r="T555" s="17" t="str">
        <f>IF(SUM('Control Sample Data'!H$3:H$98)&gt;10,IF(AND(ISNUMBER('Control Sample Data'!H554),'Control Sample Data'!H554&lt;$B$1,'Control Sample Data'!H554&gt;0),'Control Sample Data'!H554,$B$1),"")</f>
        <v/>
      </c>
      <c r="U555" s="17" t="str">
        <f>IF(SUM('Control Sample Data'!I$3:I$98)&gt;10,IF(AND(ISNUMBER('Control Sample Data'!I554),'Control Sample Data'!I554&lt;$B$1,'Control Sample Data'!I554&gt;0),'Control Sample Data'!I554,$B$1),"")</f>
        <v/>
      </c>
      <c r="V555" s="17" t="str">
        <f>IF(SUM('Control Sample Data'!J$3:J$98)&gt;10,IF(AND(ISNUMBER('Control Sample Data'!J554),'Control Sample Data'!J554&lt;$B$1,'Control Sample Data'!J554&gt;0),'Control Sample Data'!J554,$B$1),"")</f>
        <v/>
      </c>
      <c r="W555" s="17" t="str">
        <f>IF(SUM('Control Sample Data'!K$3:K$98)&gt;10,IF(AND(ISNUMBER('Control Sample Data'!K554),'Control Sample Data'!K554&lt;$B$1,'Control Sample Data'!K554&gt;0),'Control Sample Data'!K554,$B$1),"")</f>
        <v/>
      </c>
      <c r="X555" s="17" t="str">
        <f>IF(SUM('Control Sample Data'!L$3:L$98)&gt;10,IF(AND(ISNUMBER('Control Sample Data'!L554),'Control Sample Data'!L554&lt;$B$1,'Control Sample Data'!L554&gt;0),'Control Sample Data'!L554,$B$1),"")</f>
        <v/>
      </c>
      <c r="Y555" s="17" t="str">
        <f>IF(SUM('Control Sample Data'!M$3:M$98)&gt;10,IF(AND(ISNUMBER('Control Sample Data'!M554),'Control Sample Data'!M554&lt;$B$1,'Control Sample Data'!M554&gt;0),'Control Sample Data'!M554,$B$1),"")</f>
        <v/>
      </c>
      <c r="AT555" s="36" t="str">
        <f t="shared" si="367"/>
        <v/>
      </c>
      <c r="AU555" s="36" t="str">
        <f t="shared" si="368"/>
        <v/>
      </c>
      <c r="AV555" s="36" t="str">
        <f t="shared" si="369"/>
        <v/>
      </c>
      <c r="AW555" s="36" t="str">
        <f t="shared" si="370"/>
        <v/>
      </c>
      <c r="AX555" s="36" t="str">
        <f t="shared" si="371"/>
        <v/>
      </c>
      <c r="AY555" s="36" t="str">
        <f t="shared" si="372"/>
        <v/>
      </c>
      <c r="AZ555" s="36" t="str">
        <f t="shared" si="373"/>
        <v/>
      </c>
      <c r="BA555" s="36" t="str">
        <f t="shared" si="374"/>
        <v/>
      </c>
      <c r="BB555" s="36" t="str">
        <f t="shared" si="375"/>
        <v/>
      </c>
      <c r="BC555" s="36" t="str">
        <f t="shared" si="376"/>
        <v/>
      </c>
      <c r="BD555" s="36" t="str">
        <f t="shared" si="377"/>
        <v/>
      </c>
      <c r="BE555" s="36" t="str">
        <f t="shared" si="378"/>
        <v/>
      </c>
      <c r="BF555" s="36" t="str">
        <f t="shared" si="379"/>
        <v/>
      </c>
      <c r="BG555" s="36" t="str">
        <f t="shared" si="380"/>
        <v/>
      </c>
      <c r="BH555" s="36" t="str">
        <f t="shared" si="381"/>
        <v/>
      </c>
      <c r="BI555" s="36" t="str">
        <f t="shared" si="382"/>
        <v/>
      </c>
      <c r="BJ555" s="36" t="str">
        <f t="shared" si="383"/>
        <v/>
      </c>
      <c r="BK555" s="36" t="str">
        <f t="shared" si="384"/>
        <v/>
      </c>
      <c r="BL555" s="36" t="str">
        <f t="shared" si="385"/>
        <v/>
      </c>
      <c r="BM555" s="36" t="str">
        <f t="shared" si="386"/>
        <v/>
      </c>
      <c r="BN555" s="38" t="e">
        <f t="shared" si="345"/>
        <v>#DIV/0!</v>
      </c>
      <c r="BO555" s="38" t="e">
        <f t="shared" si="346"/>
        <v>#DIV/0!</v>
      </c>
      <c r="BP555" s="39" t="str">
        <f t="shared" si="347"/>
        <v/>
      </c>
      <c r="BQ555" s="39" t="str">
        <f t="shared" si="348"/>
        <v/>
      </c>
      <c r="BR555" s="39" t="str">
        <f t="shared" si="349"/>
        <v/>
      </c>
      <c r="BS555" s="39" t="str">
        <f t="shared" si="350"/>
        <v/>
      </c>
      <c r="BT555" s="39" t="str">
        <f t="shared" si="351"/>
        <v/>
      </c>
      <c r="BU555" s="39" t="str">
        <f t="shared" si="352"/>
        <v/>
      </c>
      <c r="BV555" s="39" t="str">
        <f t="shared" si="353"/>
        <v/>
      </c>
      <c r="BW555" s="39" t="str">
        <f t="shared" si="354"/>
        <v/>
      </c>
      <c r="BX555" s="39" t="str">
        <f t="shared" si="355"/>
        <v/>
      </c>
      <c r="BY555" s="39" t="str">
        <f t="shared" si="356"/>
        <v/>
      </c>
      <c r="BZ555" s="39" t="str">
        <f t="shared" si="357"/>
        <v/>
      </c>
      <c r="CA555" s="39" t="str">
        <f t="shared" si="358"/>
        <v/>
      </c>
      <c r="CB555" s="39" t="str">
        <f t="shared" si="359"/>
        <v/>
      </c>
      <c r="CC555" s="39" t="str">
        <f t="shared" si="360"/>
        <v/>
      </c>
      <c r="CD555" s="39" t="str">
        <f t="shared" si="361"/>
        <v/>
      </c>
      <c r="CE555" s="39" t="str">
        <f t="shared" si="362"/>
        <v/>
      </c>
      <c r="CF555" s="39" t="str">
        <f t="shared" si="363"/>
        <v/>
      </c>
      <c r="CG555" s="39" t="str">
        <f t="shared" si="364"/>
        <v/>
      </c>
      <c r="CH555" s="39" t="str">
        <f t="shared" si="365"/>
        <v/>
      </c>
      <c r="CI555" s="39" t="str">
        <f t="shared" si="366"/>
        <v/>
      </c>
    </row>
    <row r="556" spans="1:87">
      <c r="A556" s="18"/>
      <c r="B556" s="15" t="str">
        <f>'Gene Table'!E555</f>
        <v>mmu-miR-455-5p</v>
      </c>
      <c r="C556" s="15" t="str">
        <f>'Gene Table'!B555</f>
        <v>H01</v>
      </c>
      <c r="D556" s="16" t="str">
        <f>IF(SUM('Test Sample Data'!D$3:D$98)&gt;10,IF(AND(ISNUMBER('Test Sample Data'!D555),'Test Sample Data'!D555&lt;$B$1,'Test Sample Data'!D555&gt;0),'Test Sample Data'!D555,$B$1),"")</f>
        <v/>
      </c>
      <c r="E556" s="17" t="str">
        <f>IF(SUM('Test Sample Data'!E$3:E$98)&gt;10,IF(AND(ISNUMBER('Test Sample Data'!E555),'Test Sample Data'!E555&lt;$B$1,'Test Sample Data'!E555&gt;0),'Test Sample Data'!E555,$B$1),"")</f>
        <v/>
      </c>
      <c r="F556" s="17" t="str">
        <f>IF(SUM('Test Sample Data'!F$3:F$98)&gt;10,IF(AND(ISNUMBER('Test Sample Data'!F555),'Test Sample Data'!F555&lt;$B$1,'Test Sample Data'!F555&gt;0),'Test Sample Data'!F555,$B$1),"")</f>
        <v/>
      </c>
      <c r="G556" s="17" t="str">
        <f>IF(SUM('Test Sample Data'!G$3:G$98)&gt;10,IF(AND(ISNUMBER('Test Sample Data'!G555),'Test Sample Data'!G555&lt;$B$1,'Test Sample Data'!G555&gt;0),'Test Sample Data'!G555,$B$1),"")</f>
        <v/>
      </c>
      <c r="H556" s="17" t="str">
        <f>IF(SUM('Test Sample Data'!H$3:H$98)&gt;10,IF(AND(ISNUMBER('Test Sample Data'!H555),'Test Sample Data'!H555&lt;$B$1,'Test Sample Data'!H555&gt;0),'Test Sample Data'!H555,$B$1),"")</f>
        <v/>
      </c>
      <c r="I556" s="17" t="str">
        <f>IF(SUM('Test Sample Data'!I$3:I$98)&gt;10,IF(AND(ISNUMBER('Test Sample Data'!I555),'Test Sample Data'!I555&lt;$B$1,'Test Sample Data'!I555&gt;0),'Test Sample Data'!I555,$B$1),"")</f>
        <v/>
      </c>
      <c r="J556" s="17" t="str">
        <f>IF(SUM('Test Sample Data'!J$3:J$98)&gt;10,IF(AND(ISNUMBER('Test Sample Data'!J555),'Test Sample Data'!J555&lt;$B$1,'Test Sample Data'!J555&gt;0),'Test Sample Data'!J555,$B$1),"")</f>
        <v/>
      </c>
      <c r="K556" s="17" t="str">
        <f>IF(SUM('Test Sample Data'!K$3:K$98)&gt;10,IF(AND(ISNUMBER('Test Sample Data'!K555),'Test Sample Data'!K555&lt;$B$1,'Test Sample Data'!K555&gt;0),'Test Sample Data'!K555,$B$1),"")</f>
        <v/>
      </c>
      <c r="L556" s="17" t="str">
        <f>IF(SUM('Test Sample Data'!L$3:L$98)&gt;10,IF(AND(ISNUMBER('Test Sample Data'!L555),'Test Sample Data'!L555&lt;$B$1,'Test Sample Data'!L555&gt;0),'Test Sample Data'!L555,$B$1),"")</f>
        <v/>
      </c>
      <c r="M556" s="17" t="str">
        <f>IF(SUM('Test Sample Data'!M$3:M$98)&gt;10,IF(AND(ISNUMBER('Test Sample Data'!M555),'Test Sample Data'!M555&lt;$B$1,'Test Sample Data'!M555&gt;0),'Test Sample Data'!M555,$B$1),"")</f>
        <v/>
      </c>
      <c r="N556" s="17" t="str">
        <f>'Gene Table'!E555</f>
        <v>mmu-miR-455-5p</v>
      </c>
      <c r="O556" s="17" t="str">
        <f>'Gene Table'!B555</f>
        <v>H01</v>
      </c>
      <c r="P556" s="17" t="str">
        <f>IF(SUM('Control Sample Data'!D$3:D$98)&gt;10,IF(AND(ISNUMBER('Control Sample Data'!D555),'Control Sample Data'!D555&lt;$B$1,'Control Sample Data'!D555&gt;0),'Control Sample Data'!D555,$B$1),"")</f>
        <v/>
      </c>
      <c r="Q556" s="17" t="str">
        <f>IF(SUM('Control Sample Data'!E$3:E$98)&gt;10,IF(AND(ISNUMBER('Control Sample Data'!E555),'Control Sample Data'!E555&lt;$B$1,'Control Sample Data'!E555&gt;0),'Control Sample Data'!E555,$B$1),"")</f>
        <v/>
      </c>
      <c r="R556" s="17" t="str">
        <f>IF(SUM('Control Sample Data'!F$3:F$98)&gt;10,IF(AND(ISNUMBER('Control Sample Data'!F555),'Control Sample Data'!F555&lt;$B$1,'Control Sample Data'!F555&gt;0),'Control Sample Data'!F555,$B$1),"")</f>
        <v/>
      </c>
      <c r="S556" s="17" t="str">
        <f>IF(SUM('Control Sample Data'!G$3:G$98)&gt;10,IF(AND(ISNUMBER('Control Sample Data'!G555),'Control Sample Data'!G555&lt;$B$1,'Control Sample Data'!G555&gt;0),'Control Sample Data'!G555,$B$1),"")</f>
        <v/>
      </c>
      <c r="T556" s="17" t="str">
        <f>IF(SUM('Control Sample Data'!H$3:H$98)&gt;10,IF(AND(ISNUMBER('Control Sample Data'!H555),'Control Sample Data'!H555&lt;$B$1,'Control Sample Data'!H555&gt;0),'Control Sample Data'!H555,$B$1),"")</f>
        <v/>
      </c>
      <c r="U556" s="17" t="str">
        <f>IF(SUM('Control Sample Data'!I$3:I$98)&gt;10,IF(AND(ISNUMBER('Control Sample Data'!I555),'Control Sample Data'!I555&lt;$B$1,'Control Sample Data'!I555&gt;0),'Control Sample Data'!I555,$B$1),"")</f>
        <v/>
      </c>
      <c r="V556" s="17" t="str">
        <f>IF(SUM('Control Sample Data'!J$3:J$98)&gt;10,IF(AND(ISNUMBER('Control Sample Data'!J555),'Control Sample Data'!J555&lt;$B$1,'Control Sample Data'!J555&gt;0),'Control Sample Data'!J555,$B$1),"")</f>
        <v/>
      </c>
      <c r="W556" s="17" t="str">
        <f>IF(SUM('Control Sample Data'!K$3:K$98)&gt;10,IF(AND(ISNUMBER('Control Sample Data'!K555),'Control Sample Data'!K555&lt;$B$1,'Control Sample Data'!K555&gt;0),'Control Sample Data'!K555,$B$1),"")</f>
        <v/>
      </c>
      <c r="X556" s="17" t="str">
        <f>IF(SUM('Control Sample Data'!L$3:L$98)&gt;10,IF(AND(ISNUMBER('Control Sample Data'!L555),'Control Sample Data'!L555&lt;$B$1,'Control Sample Data'!L555&gt;0),'Control Sample Data'!L555,$B$1),"")</f>
        <v/>
      </c>
      <c r="Y556" s="17" t="str">
        <f>IF(SUM('Control Sample Data'!M$3:M$98)&gt;10,IF(AND(ISNUMBER('Control Sample Data'!M555),'Control Sample Data'!M555&lt;$B$1,'Control Sample Data'!M555&gt;0),'Control Sample Data'!M555,$B$1),"")</f>
        <v/>
      </c>
      <c r="AT556" s="36" t="str">
        <f t="shared" si="367"/>
        <v/>
      </c>
      <c r="AU556" s="36" t="str">
        <f t="shared" si="368"/>
        <v/>
      </c>
      <c r="AV556" s="36" t="str">
        <f t="shared" si="369"/>
        <v/>
      </c>
      <c r="AW556" s="36" t="str">
        <f t="shared" si="370"/>
        <v/>
      </c>
      <c r="AX556" s="36" t="str">
        <f t="shared" si="371"/>
        <v/>
      </c>
      <c r="AY556" s="36" t="str">
        <f t="shared" si="372"/>
        <v/>
      </c>
      <c r="AZ556" s="36" t="str">
        <f t="shared" si="373"/>
        <v/>
      </c>
      <c r="BA556" s="36" t="str">
        <f t="shared" si="374"/>
        <v/>
      </c>
      <c r="BB556" s="36" t="str">
        <f t="shared" si="375"/>
        <v/>
      </c>
      <c r="BC556" s="36" t="str">
        <f t="shared" si="376"/>
        <v/>
      </c>
      <c r="BD556" s="36" t="str">
        <f t="shared" si="377"/>
        <v/>
      </c>
      <c r="BE556" s="36" t="str">
        <f t="shared" si="378"/>
        <v/>
      </c>
      <c r="BF556" s="36" t="str">
        <f t="shared" si="379"/>
        <v/>
      </c>
      <c r="BG556" s="36" t="str">
        <f t="shared" si="380"/>
        <v/>
      </c>
      <c r="BH556" s="36" t="str">
        <f t="shared" si="381"/>
        <v/>
      </c>
      <c r="BI556" s="36" t="str">
        <f t="shared" si="382"/>
        <v/>
      </c>
      <c r="BJ556" s="36" t="str">
        <f t="shared" si="383"/>
        <v/>
      </c>
      <c r="BK556" s="36" t="str">
        <f t="shared" si="384"/>
        <v/>
      </c>
      <c r="BL556" s="36" t="str">
        <f t="shared" si="385"/>
        <v/>
      </c>
      <c r="BM556" s="36" t="str">
        <f t="shared" si="386"/>
        <v/>
      </c>
      <c r="BN556" s="38" t="e">
        <f t="shared" si="345"/>
        <v>#DIV/0!</v>
      </c>
      <c r="BO556" s="38" t="e">
        <f t="shared" si="346"/>
        <v>#DIV/0!</v>
      </c>
      <c r="BP556" s="39" t="str">
        <f t="shared" si="347"/>
        <v/>
      </c>
      <c r="BQ556" s="39" t="str">
        <f t="shared" si="348"/>
        <v/>
      </c>
      <c r="BR556" s="39" t="str">
        <f t="shared" si="349"/>
        <v/>
      </c>
      <c r="BS556" s="39" t="str">
        <f t="shared" si="350"/>
        <v/>
      </c>
      <c r="BT556" s="39" t="str">
        <f t="shared" si="351"/>
        <v/>
      </c>
      <c r="BU556" s="39" t="str">
        <f t="shared" si="352"/>
        <v/>
      </c>
      <c r="BV556" s="39" t="str">
        <f t="shared" si="353"/>
        <v/>
      </c>
      <c r="BW556" s="39" t="str">
        <f t="shared" si="354"/>
        <v/>
      </c>
      <c r="BX556" s="39" t="str">
        <f t="shared" si="355"/>
        <v/>
      </c>
      <c r="BY556" s="39" t="str">
        <f t="shared" si="356"/>
        <v/>
      </c>
      <c r="BZ556" s="39" t="str">
        <f t="shared" si="357"/>
        <v/>
      </c>
      <c r="CA556" s="39" t="str">
        <f t="shared" si="358"/>
        <v/>
      </c>
      <c r="CB556" s="39" t="str">
        <f t="shared" si="359"/>
        <v/>
      </c>
      <c r="CC556" s="39" t="str">
        <f t="shared" si="360"/>
        <v/>
      </c>
      <c r="CD556" s="39" t="str">
        <f t="shared" si="361"/>
        <v/>
      </c>
      <c r="CE556" s="39" t="str">
        <f t="shared" si="362"/>
        <v/>
      </c>
      <c r="CF556" s="39" t="str">
        <f t="shared" si="363"/>
        <v/>
      </c>
      <c r="CG556" s="39" t="str">
        <f t="shared" si="364"/>
        <v/>
      </c>
      <c r="CH556" s="39" t="str">
        <f t="shared" si="365"/>
        <v/>
      </c>
      <c r="CI556" s="39" t="str">
        <f t="shared" si="366"/>
        <v/>
      </c>
    </row>
    <row r="557" spans="1:87">
      <c r="A557" s="18"/>
      <c r="B557" s="15" t="str">
        <f>'Gene Table'!E556</f>
        <v>mmu-miR-3059-5p</v>
      </c>
      <c r="C557" s="15" t="str">
        <f>'Gene Table'!B556</f>
        <v>H02</v>
      </c>
      <c r="D557" s="16" t="str">
        <f>IF(SUM('Test Sample Data'!D$3:D$98)&gt;10,IF(AND(ISNUMBER('Test Sample Data'!D556),'Test Sample Data'!D556&lt;$B$1,'Test Sample Data'!D556&gt;0),'Test Sample Data'!D556,$B$1),"")</f>
        <v/>
      </c>
      <c r="E557" s="17" t="str">
        <f>IF(SUM('Test Sample Data'!E$3:E$98)&gt;10,IF(AND(ISNUMBER('Test Sample Data'!E556),'Test Sample Data'!E556&lt;$B$1,'Test Sample Data'!E556&gt;0),'Test Sample Data'!E556,$B$1),"")</f>
        <v/>
      </c>
      <c r="F557" s="17" t="str">
        <f>IF(SUM('Test Sample Data'!F$3:F$98)&gt;10,IF(AND(ISNUMBER('Test Sample Data'!F556),'Test Sample Data'!F556&lt;$B$1,'Test Sample Data'!F556&gt;0),'Test Sample Data'!F556,$B$1),"")</f>
        <v/>
      </c>
      <c r="G557" s="17" t="str">
        <f>IF(SUM('Test Sample Data'!G$3:G$98)&gt;10,IF(AND(ISNUMBER('Test Sample Data'!G556),'Test Sample Data'!G556&lt;$B$1,'Test Sample Data'!G556&gt;0),'Test Sample Data'!G556,$B$1),"")</f>
        <v/>
      </c>
      <c r="H557" s="17" t="str">
        <f>IF(SUM('Test Sample Data'!H$3:H$98)&gt;10,IF(AND(ISNUMBER('Test Sample Data'!H556),'Test Sample Data'!H556&lt;$B$1,'Test Sample Data'!H556&gt;0),'Test Sample Data'!H556,$B$1),"")</f>
        <v/>
      </c>
      <c r="I557" s="17" t="str">
        <f>IF(SUM('Test Sample Data'!I$3:I$98)&gt;10,IF(AND(ISNUMBER('Test Sample Data'!I556),'Test Sample Data'!I556&lt;$B$1,'Test Sample Data'!I556&gt;0),'Test Sample Data'!I556,$B$1),"")</f>
        <v/>
      </c>
      <c r="J557" s="17" t="str">
        <f>IF(SUM('Test Sample Data'!J$3:J$98)&gt;10,IF(AND(ISNUMBER('Test Sample Data'!J556),'Test Sample Data'!J556&lt;$B$1,'Test Sample Data'!J556&gt;0),'Test Sample Data'!J556,$B$1),"")</f>
        <v/>
      </c>
      <c r="K557" s="17" t="str">
        <f>IF(SUM('Test Sample Data'!K$3:K$98)&gt;10,IF(AND(ISNUMBER('Test Sample Data'!K556),'Test Sample Data'!K556&lt;$B$1,'Test Sample Data'!K556&gt;0),'Test Sample Data'!K556,$B$1),"")</f>
        <v/>
      </c>
      <c r="L557" s="17" t="str">
        <f>IF(SUM('Test Sample Data'!L$3:L$98)&gt;10,IF(AND(ISNUMBER('Test Sample Data'!L556),'Test Sample Data'!L556&lt;$B$1,'Test Sample Data'!L556&gt;0),'Test Sample Data'!L556,$B$1),"")</f>
        <v/>
      </c>
      <c r="M557" s="17" t="str">
        <f>IF(SUM('Test Sample Data'!M$3:M$98)&gt;10,IF(AND(ISNUMBER('Test Sample Data'!M556),'Test Sample Data'!M556&lt;$B$1,'Test Sample Data'!M556&gt;0),'Test Sample Data'!M556,$B$1),"")</f>
        <v/>
      </c>
      <c r="N557" s="17" t="str">
        <f>'Gene Table'!E556</f>
        <v>mmu-miR-3059-5p</v>
      </c>
      <c r="O557" s="17" t="str">
        <f>'Gene Table'!B556</f>
        <v>H02</v>
      </c>
      <c r="P557" s="17" t="str">
        <f>IF(SUM('Control Sample Data'!D$3:D$98)&gt;10,IF(AND(ISNUMBER('Control Sample Data'!D556),'Control Sample Data'!D556&lt;$B$1,'Control Sample Data'!D556&gt;0),'Control Sample Data'!D556,$B$1),"")</f>
        <v/>
      </c>
      <c r="Q557" s="17" t="str">
        <f>IF(SUM('Control Sample Data'!E$3:E$98)&gt;10,IF(AND(ISNUMBER('Control Sample Data'!E556),'Control Sample Data'!E556&lt;$B$1,'Control Sample Data'!E556&gt;0),'Control Sample Data'!E556,$B$1),"")</f>
        <v/>
      </c>
      <c r="R557" s="17" t="str">
        <f>IF(SUM('Control Sample Data'!F$3:F$98)&gt;10,IF(AND(ISNUMBER('Control Sample Data'!F556),'Control Sample Data'!F556&lt;$B$1,'Control Sample Data'!F556&gt;0),'Control Sample Data'!F556,$B$1),"")</f>
        <v/>
      </c>
      <c r="S557" s="17" t="str">
        <f>IF(SUM('Control Sample Data'!G$3:G$98)&gt;10,IF(AND(ISNUMBER('Control Sample Data'!G556),'Control Sample Data'!G556&lt;$B$1,'Control Sample Data'!G556&gt;0),'Control Sample Data'!G556,$B$1),"")</f>
        <v/>
      </c>
      <c r="T557" s="17" t="str">
        <f>IF(SUM('Control Sample Data'!H$3:H$98)&gt;10,IF(AND(ISNUMBER('Control Sample Data'!H556),'Control Sample Data'!H556&lt;$B$1,'Control Sample Data'!H556&gt;0),'Control Sample Data'!H556,$B$1),"")</f>
        <v/>
      </c>
      <c r="U557" s="17" t="str">
        <f>IF(SUM('Control Sample Data'!I$3:I$98)&gt;10,IF(AND(ISNUMBER('Control Sample Data'!I556),'Control Sample Data'!I556&lt;$B$1,'Control Sample Data'!I556&gt;0),'Control Sample Data'!I556,$B$1),"")</f>
        <v/>
      </c>
      <c r="V557" s="17" t="str">
        <f>IF(SUM('Control Sample Data'!J$3:J$98)&gt;10,IF(AND(ISNUMBER('Control Sample Data'!J556),'Control Sample Data'!J556&lt;$B$1,'Control Sample Data'!J556&gt;0),'Control Sample Data'!J556,$B$1),"")</f>
        <v/>
      </c>
      <c r="W557" s="17" t="str">
        <f>IF(SUM('Control Sample Data'!K$3:K$98)&gt;10,IF(AND(ISNUMBER('Control Sample Data'!K556),'Control Sample Data'!K556&lt;$B$1,'Control Sample Data'!K556&gt;0),'Control Sample Data'!K556,$B$1),"")</f>
        <v/>
      </c>
      <c r="X557" s="17" t="str">
        <f>IF(SUM('Control Sample Data'!L$3:L$98)&gt;10,IF(AND(ISNUMBER('Control Sample Data'!L556),'Control Sample Data'!L556&lt;$B$1,'Control Sample Data'!L556&gt;0),'Control Sample Data'!L556,$B$1),"")</f>
        <v/>
      </c>
      <c r="Y557" s="17" t="str">
        <f>IF(SUM('Control Sample Data'!M$3:M$98)&gt;10,IF(AND(ISNUMBER('Control Sample Data'!M556),'Control Sample Data'!M556&lt;$B$1,'Control Sample Data'!M556&gt;0),'Control Sample Data'!M556,$B$1),"")</f>
        <v/>
      </c>
      <c r="AT557" s="36" t="str">
        <f t="shared" si="367"/>
        <v/>
      </c>
      <c r="AU557" s="36" t="str">
        <f t="shared" si="368"/>
        <v/>
      </c>
      <c r="AV557" s="36" t="str">
        <f t="shared" si="369"/>
        <v/>
      </c>
      <c r="AW557" s="36" t="str">
        <f t="shared" si="370"/>
        <v/>
      </c>
      <c r="AX557" s="36" t="str">
        <f t="shared" si="371"/>
        <v/>
      </c>
      <c r="AY557" s="36" t="str">
        <f t="shared" si="372"/>
        <v/>
      </c>
      <c r="AZ557" s="36" t="str">
        <f t="shared" si="373"/>
        <v/>
      </c>
      <c r="BA557" s="36" t="str">
        <f t="shared" si="374"/>
        <v/>
      </c>
      <c r="BB557" s="36" t="str">
        <f t="shared" si="375"/>
        <v/>
      </c>
      <c r="BC557" s="36" t="str">
        <f t="shared" si="376"/>
        <v/>
      </c>
      <c r="BD557" s="36" t="str">
        <f t="shared" si="377"/>
        <v/>
      </c>
      <c r="BE557" s="36" t="str">
        <f t="shared" si="378"/>
        <v/>
      </c>
      <c r="BF557" s="36" t="str">
        <f t="shared" si="379"/>
        <v/>
      </c>
      <c r="BG557" s="36" t="str">
        <f t="shared" si="380"/>
        <v/>
      </c>
      <c r="BH557" s="36" t="str">
        <f t="shared" si="381"/>
        <v/>
      </c>
      <c r="BI557" s="36" t="str">
        <f t="shared" si="382"/>
        <v/>
      </c>
      <c r="BJ557" s="36" t="str">
        <f t="shared" si="383"/>
        <v/>
      </c>
      <c r="BK557" s="36" t="str">
        <f t="shared" si="384"/>
        <v/>
      </c>
      <c r="BL557" s="36" t="str">
        <f t="shared" si="385"/>
        <v/>
      </c>
      <c r="BM557" s="36" t="str">
        <f t="shared" si="386"/>
        <v/>
      </c>
      <c r="BN557" s="38" t="e">
        <f t="shared" si="345"/>
        <v>#DIV/0!</v>
      </c>
      <c r="BO557" s="38" t="e">
        <f t="shared" si="346"/>
        <v>#DIV/0!</v>
      </c>
      <c r="BP557" s="39" t="str">
        <f t="shared" si="347"/>
        <v/>
      </c>
      <c r="BQ557" s="39" t="str">
        <f t="shared" si="348"/>
        <v/>
      </c>
      <c r="BR557" s="39" t="str">
        <f t="shared" si="349"/>
        <v/>
      </c>
      <c r="BS557" s="39" t="str">
        <f t="shared" si="350"/>
        <v/>
      </c>
      <c r="BT557" s="39" t="str">
        <f t="shared" si="351"/>
        <v/>
      </c>
      <c r="BU557" s="39" t="str">
        <f t="shared" si="352"/>
        <v/>
      </c>
      <c r="BV557" s="39" t="str">
        <f t="shared" si="353"/>
        <v/>
      </c>
      <c r="BW557" s="39" t="str">
        <f t="shared" si="354"/>
        <v/>
      </c>
      <c r="BX557" s="39" t="str">
        <f t="shared" si="355"/>
        <v/>
      </c>
      <c r="BY557" s="39" t="str">
        <f t="shared" si="356"/>
        <v/>
      </c>
      <c r="BZ557" s="39" t="str">
        <f t="shared" si="357"/>
        <v/>
      </c>
      <c r="CA557" s="39" t="str">
        <f t="shared" si="358"/>
        <v/>
      </c>
      <c r="CB557" s="39" t="str">
        <f t="shared" si="359"/>
        <v/>
      </c>
      <c r="CC557" s="39" t="str">
        <f t="shared" si="360"/>
        <v/>
      </c>
      <c r="CD557" s="39" t="str">
        <f t="shared" si="361"/>
        <v/>
      </c>
      <c r="CE557" s="39" t="str">
        <f t="shared" si="362"/>
        <v/>
      </c>
      <c r="CF557" s="39" t="str">
        <f t="shared" si="363"/>
        <v/>
      </c>
      <c r="CG557" s="39" t="str">
        <f t="shared" si="364"/>
        <v/>
      </c>
      <c r="CH557" s="39" t="str">
        <f t="shared" si="365"/>
        <v/>
      </c>
      <c r="CI557" s="39" t="str">
        <f t="shared" si="366"/>
        <v/>
      </c>
    </row>
    <row r="558" spans="1:87">
      <c r="A558" s="18"/>
      <c r="B558" s="15" t="str">
        <f>'Gene Table'!E557</f>
        <v>mmu-miR-708-3p</v>
      </c>
      <c r="C558" s="15" t="str">
        <f>'Gene Table'!B557</f>
        <v>H03</v>
      </c>
      <c r="D558" s="16" t="str">
        <f>IF(SUM('Test Sample Data'!D$3:D$98)&gt;10,IF(AND(ISNUMBER('Test Sample Data'!D557),'Test Sample Data'!D557&lt;$B$1,'Test Sample Data'!D557&gt;0),'Test Sample Data'!D557,$B$1),"")</f>
        <v/>
      </c>
      <c r="E558" s="17" t="str">
        <f>IF(SUM('Test Sample Data'!E$3:E$98)&gt;10,IF(AND(ISNUMBER('Test Sample Data'!E557),'Test Sample Data'!E557&lt;$B$1,'Test Sample Data'!E557&gt;0),'Test Sample Data'!E557,$B$1),"")</f>
        <v/>
      </c>
      <c r="F558" s="17" t="str">
        <f>IF(SUM('Test Sample Data'!F$3:F$98)&gt;10,IF(AND(ISNUMBER('Test Sample Data'!F557),'Test Sample Data'!F557&lt;$B$1,'Test Sample Data'!F557&gt;0),'Test Sample Data'!F557,$B$1),"")</f>
        <v/>
      </c>
      <c r="G558" s="17" t="str">
        <f>IF(SUM('Test Sample Data'!G$3:G$98)&gt;10,IF(AND(ISNUMBER('Test Sample Data'!G557),'Test Sample Data'!G557&lt;$B$1,'Test Sample Data'!G557&gt;0),'Test Sample Data'!G557,$B$1),"")</f>
        <v/>
      </c>
      <c r="H558" s="17" t="str">
        <f>IF(SUM('Test Sample Data'!H$3:H$98)&gt;10,IF(AND(ISNUMBER('Test Sample Data'!H557),'Test Sample Data'!H557&lt;$B$1,'Test Sample Data'!H557&gt;0),'Test Sample Data'!H557,$B$1),"")</f>
        <v/>
      </c>
      <c r="I558" s="17" t="str">
        <f>IF(SUM('Test Sample Data'!I$3:I$98)&gt;10,IF(AND(ISNUMBER('Test Sample Data'!I557),'Test Sample Data'!I557&lt;$B$1,'Test Sample Data'!I557&gt;0),'Test Sample Data'!I557,$B$1),"")</f>
        <v/>
      </c>
      <c r="J558" s="17" t="str">
        <f>IF(SUM('Test Sample Data'!J$3:J$98)&gt;10,IF(AND(ISNUMBER('Test Sample Data'!J557),'Test Sample Data'!J557&lt;$B$1,'Test Sample Data'!J557&gt;0),'Test Sample Data'!J557,$B$1),"")</f>
        <v/>
      </c>
      <c r="K558" s="17" t="str">
        <f>IF(SUM('Test Sample Data'!K$3:K$98)&gt;10,IF(AND(ISNUMBER('Test Sample Data'!K557),'Test Sample Data'!K557&lt;$B$1,'Test Sample Data'!K557&gt;0),'Test Sample Data'!K557,$B$1),"")</f>
        <v/>
      </c>
      <c r="L558" s="17" t="str">
        <f>IF(SUM('Test Sample Data'!L$3:L$98)&gt;10,IF(AND(ISNUMBER('Test Sample Data'!L557),'Test Sample Data'!L557&lt;$B$1,'Test Sample Data'!L557&gt;0),'Test Sample Data'!L557,$B$1),"")</f>
        <v/>
      </c>
      <c r="M558" s="17" t="str">
        <f>IF(SUM('Test Sample Data'!M$3:M$98)&gt;10,IF(AND(ISNUMBER('Test Sample Data'!M557),'Test Sample Data'!M557&lt;$B$1,'Test Sample Data'!M557&gt;0),'Test Sample Data'!M557,$B$1),"")</f>
        <v/>
      </c>
      <c r="N558" s="17" t="str">
        <f>'Gene Table'!E557</f>
        <v>mmu-miR-708-3p</v>
      </c>
      <c r="O558" s="17" t="str">
        <f>'Gene Table'!B557</f>
        <v>H03</v>
      </c>
      <c r="P558" s="17" t="str">
        <f>IF(SUM('Control Sample Data'!D$3:D$98)&gt;10,IF(AND(ISNUMBER('Control Sample Data'!D557),'Control Sample Data'!D557&lt;$B$1,'Control Sample Data'!D557&gt;0),'Control Sample Data'!D557,$B$1),"")</f>
        <v/>
      </c>
      <c r="Q558" s="17" t="str">
        <f>IF(SUM('Control Sample Data'!E$3:E$98)&gt;10,IF(AND(ISNUMBER('Control Sample Data'!E557),'Control Sample Data'!E557&lt;$B$1,'Control Sample Data'!E557&gt;0),'Control Sample Data'!E557,$B$1),"")</f>
        <v/>
      </c>
      <c r="R558" s="17" t="str">
        <f>IF(SUM('Control Sample Data'!F$3:F$98)&gt;10,IF(AND(ISNUMBER('Control Sample Data'!F557),'Control Sample Data'!F557&lt;$B$1,'Control Sample Data'!F557&gt;0),'Control Sample Data'!F557,$B$1),"")</f>
        <v/>
      </c>
      <c r="S558" s="17" t="str">
        <f>IF(SUM('Control Sample Data'!G$3:G$98)&gt;10,IF(AND(ISNUMBER('Control Sample Data'!G557),'Control Sample Data'!G557&lt;$B$1,'Control Sample Data'!G557&gt;0),'Control Sample Data'!G557,$B$1),"")</f>
        <v/>
      </c>
      <c r="T558" s="17" t="str">
        <f>IF(SUM('Control Sample Data'!H$3:H$98)&gt;10,IF(AND(ISNUMBER('Control Sample Data'!H557),'Control Sample Data'!H557&lt;$B$1,'Control Sample Data'!H557&gt;0),'Control Sample Data'!H557,$B$1),"")</f>
        <v/>
      </c>
      <c r="U558" s="17" t="str">
        <f>IF(SUM('Control Sample Data'!I$3:I$98)&gt;10,IF(AND(ISNUMBER('Control Sample Data'!I557),'Control Sample Data'!I557&lt;$B$1,'Control Sample Data'!I557&gt;0),'Control Sample Data'!I557,$B$1),"")</f>
        <v/>
      </c>
      <c r="V558" s="17" t="str">
        <f>IF(SUM('Control Sample Data'!J$3:J$98)&gt;10,IF(AND(ISNUMBER('Control Sample Data'!J557),'Control Sample Data'!J557&lt;$B$1,'Control Sample Data'!J557&gt;0),'Control Sample Data'!J557,$B$1),"")</f>
        <v/>
      </c>
      <c r="W558" s="17" t="str">
        <f>IF(SUM('Control Sample Data'!K$3:K$98)&gt;10,IF(AND(ISNUMBER('Control Sample Data'!K557),'Control Sample Data'!K557&lt;$B$1,'Control Sample Data'!K557&gt;0),'Control Sample Data'!K557,$B$1),"")</f>
        <v/>
      </c>
      <c r="X558" s="17" t="str">
        <f>IF(SUM('Control Sample Data'!L$3:L$98)&gt;10,IF(AND(ISNUMBER('Control Sample Data'!L557),'Control Sample Data'!L557&lt;$B$1,'Control Sample Data'!L557&gt;0),'Control Sample Data'!L557,$B$1),"")</f>
        <v/>
      </c>
      <c r="Y558" s="17" t="str">
        <f>IF(SUM('Control Sample Data'!M$3:M$98)&gt;10,IF(AND(ISNUMBER('Control Sample Data'!M557),'Control Sample Data'!M557&lt;$B$1,'Control Sample Data'!M557&gt;0),'Control Sample Data'!M557,$B$1),"")</f>
        <v/>
      </c>
      <c r="AT558" s="36" t="str">
        <f t="shared" si="367"/>
        <v/>
      </c>
      <c r="AU558" s="36" t="str">
        <f t="shared" si="368"/>
        <v/>
      </c>
      <c r="AV558" s="36" t="str">
        <f t="shared" si="369"/>
        <v/>
      </c>
      <c r="AW558" s="36" t="str">
        <f t="shared" si="370"/>
        <v/>
      </c>
      <c r="AX558" s="36" t="str">
        <f t="shared" si="371"/>
        <v/>
      </c>
      <c r="AY558" s="36" t="str">
        <f t="shared" si="372"/>
        <v/>
      </c>
      <c r="AZ558" s="36" t="str">
        <f t="shared" si="373"/>
        <v/>
      </c>
      <c r="BA558" s="36" t="str">
        <f t="shared" si="374"/>
        <v/>
      </c>
      <c r="BB558" s="36" t="str">
        <f t="shared" si="375"/>
        <v/>
      </c>
      <c r="BC558" s="36" t="str">
        <f t="shared" si="376"/>
        <v/>
      </c>
      <c r="BD558" s="36" t="str">
        <f t="shared" si="377"/>
        <v/>
      </c>
      <c r="BE558" s="36" t="str">
        <f t="shared" si="378"/>
        <v/>
      </c>
      <c r="BF558" s="36" t="str">
        <f t="shared" si="379"/>
        <v/>
      </c>
      <c r="BG558" s="36" t="str">
        <f t="shared" si="380"/>
        <v/>
      </c>
      <c r="BH558" s="36" t="str">
        <f t="shared" si="381"/>
        <v/>
      </c>
      <c r="BI558" s="36" t="str">
        <f t="shared" si="382"/>
        <v/>
      </c>
      <c r="BJ558" s="36" t="str">
        <f t="shared" si="383"/>
        <v/>
      </c>
      <c r="BK558" s="36" t="str">
        <f t="shared" si="384"/>
        <v/>
      </c>
      <c r="BL558" s="36" t="str">
        <f t="shared" si="385"/>
        <v/>
      </c>
      <c r="BM558" s="36" t="str">
        <f t="shared" si="386"/>
        <v/>
      </c>
      <c r="BN558" s="38" t="e">
        <f t="shared" si="345"/>
        <v>#DIV/0!</v>
      </c>
      <c r="BO558" s="38" t="e">
        <f t="shared" si="346"/>
        <v>#DIV/0!</v>
      </c>
      <c r="BP558" s="39" t="str">
        <f t="shared" si="347"/>
        <v/>
      </c>
      <c r="BQ558" s="39" t="str">
        <f t="shared" si="348"/>
        <v/>
      </c>
      <c r="BR558" s="39" t="str">
        <f t="shared" si="349"/>
        <v/>
      </c>
      <c r="BS558" s="39" t="str">
        <f t="shared" si="350"/>
        <v/>
      </c>
      <c r="BT558" s="39" t="str">
        <f t="shared" si="351"/>
        <v/>
      </c>
      <c r="BU558" s="39" t="str">
        <f t="shared" si="352"/>
        <v/>
      </c>
      <c r="BV558" s="39" t="str">
        <f t="shared" si="353"/>
        <v/>
      </c>
      <c r="BW558" s="39" t="str">
        <f t="shared" si="354"/>
        <v/>
      </c>
      <c r="BX558" s="39" t="str">
        <f t="shared" si="355"/>
        <v/>
      </c>
      <c r="BY558" s="39" t="str">
        <f t="shared" si="356"/>
        <v/>
      </c>
      <c r="BZ558" s="39" t="str">
        <f t="shared" si="357"/>
        <v/>
      </c>
      <c r="CA558" s="39" t="str">
        <f t="shared" si="358"/>
        <v/>
      </c>
      <c r="CB558" s="39" t="str">
        <f t="shared" si="359"/>
        <v/>
      </c>
      <c r="CC558" s="39" t="str">
        <f t="shared" si="360"/>
        <v/>
      </c>
      <c r="CD558" s="39" t="str">
        <f t="shared" si="361"/>
        <v/>
      </c>
      <c r="CE558" s="39" t="str">
        <f t="shared" si="362"/>
        <v/>
      </c>
      <c r="CF558" s="39" t="str">
        <f t="shared" si="363"/>
        <v/>
      </c>
      <c r="CG558" s="39" t="str">
        <f t="shared" si="364"/>
        <v/>
      </c>
      <c r="CH558" s="39" t="str">
        <f t="shared" si="365"/>
        <v/>
      </c>
      <c r="CI558" s="39" t="str">
        <f t="shared" si="366"/>
        <v/>
      </c>
    </row>
    <row r="559" spans="1:87">
      <c r="A559" s="18"/>
      <c r="B559" s="15" t="str">
        <f>'Gene Table'!E558</f>
        <v>mmu-miR-3058-5p</v>
      </c>
      <c r="C559" s="15" t="str">
        <f>'Gene Table'!B558</f>
        <v>H04</v>
      </c>
      <c r="D559" s="16" t="str">
        <f>IF(SUM('Test Sample Data'!D$3:D$98)&gt;10,IF(AND(ISNUMBER('Test Sample Data'!D558),'Test Sample Data'!D558&lt;$B$1,'Test Sample Data'!D558&gt;0),'Test Sample Data'!D558,$B$1),"")</f>
        <v/>
      </c>
      <c r="E559" s="17" t="str">
        <f>IF(SUM('Test Sample Data'!E$3:E$98)&gt;10,IF(AND(ISNUMBER('Test Sample Data'!E558),'Test Sample Data'!E558&lt;$B$1,'Test Sample Data'!E558&gt;0),'Test Sample Data'!E558,$B$1),"")</f>
        <v/>
      </c>
      <c r="F559" s="17" t="str">
        <f>IF(SUM('Test Sample Data'!F$3:F$98)&gt;10,IF(AND(ISNUMBER('Test Sample Data'!F558),'Test Sample Data'!F558&lt;$B$1,'Test Sample Data'!F558&gt;0),'Test Sample Data'!F558,$B$1),"")</f>
        <v/>
      </c>
      <c r="G559" s="17" t="str">
        <f>IF(SUM('Test Sample Data'!G$3:G$98)&gt;10,IF(AND(ISNUMBER('Test Sample Data'!G558),'Test Sample Data'!G558&lt;$B$1,'Test Sample Data'!G558&gt;0),'Test Sample Data'!G558,$B$1),"")</f>
        <v/>
      </c>
      <c r="H559" s="17" t="str">
        <f>IF(SUM('Test Sample Data'!H$3:H$98)&gt;10,IF(AND(ISNUMBER('Test Sample Data'!H558),'Test Sample Data'!H558&lt;$B$1,'Test Sample Data'!H558&gt;0),'Test Sample Data'!H558,$B$1),"")</f>
        <v/>
      </c>
      <c r="I559" s="17" t="str">
        <f>IF(SUM('Test Sample Data'!I$3:I$98)&gt;10,IF(AND(ISNUMBER('Test Sample Data'!I558),'Test Sample Data'!I558&lt;$B$1,'Test Sample Data'!I558&gt;0),'Test Sample Data'!I558,$B$1),"")</f>
        <v/>
      </c>
      <c r="J559" s="17" t="str">
        <f>IF(SUM('Test Sample Data'!J$3:J$98)&gt;10,IF(AND(ISNUMBER('Test Sample Data'!J558),'Test Sample Data'!J558&lt;$B$1,'Test Sample Data'!J558&gt;0),'Test Sample Data'!J558,$B$1),"")</f>
        <v/>
      </c>
      <c r="K559" s="17" t="str">
        <f>IF(SUM('Test Sample Data'!K$3:K$98)&gt;10,IF(AND(ISNUMBER('Test Sample Data'!K558),'Test Sample Data'!K558&lt;$B$1,'Test Sample Data'!K558&gt;0),'Test Sample Data'!K558,$B$1),"")</f>
        <v/>
      </c>
      <c r="L559" s="17" t="str">
        <f>IF(SUM('Test Sample Data'!L$3:L$98)&gt;10,IF(AND(ISNUMBER('Test Sample Data'!L558),'Test Sample Data'!L558&lt;$B$1,'Test Sample Data'!L558&gt;0),'Test Sample Data'!L558,$B$1),"")</f>
        <v/>
      </c>
      <c r="M559" s="17" t="str">
        <f>IF(SUM('Test Sample Data'!M$3:M$98)&gt;10,IF(AND(ISNUMBER('Test Sample Data'!M558),'Test Sample Data'!M558&lt;$B$1,'Test Sample Data'!M558&gt;0),'Test Sample Data'!M558,$B$1),"")</f>
        <v/>
      </c>
      <c r="N559" s="17" t="str">
        <f>'Gene Table'!E558</f>
        <v>mmu-miR-3058-5p</v>
      </c>
      <c r="O559" s="17" t="str">
        <f>'Gene Table'!B558</f>
        <v>H04</v>
      </c>
      <c r="P559" s="17" t="str">
        <f>IF(SUM('Control Sample Data'!D$3:D$98)&gt;10,IF(AND(ISNUMBER('Control Sample Data'!D558),'Control Sample Data'!D558&lt;$B$1,'Control Sample Data'!D558&gt;0),'Control Sample Data'!D558,$B$1),"")</f>
        <v/>
      </c>
      <c r="Q559" s="17" t="str">
        <f>IF(SUM('Control Sample Data'!E$3:E$98)&gt;10,IF(AND(ISNUMBER('Control Sample Data'!E558),'Control Sample Data'!E558&lt;$B$1,'Control Sample Data'!E558&gt;0),'Control Sample Data'!E558,$B$1),"")</f>
        <v/>
      </c>
      <c r="R559" s="17" t="str">
        <f>IF(SUM('Control Sample Data'!F$3:F$98)&gt;10,IF(AND(ISNUMBER('Control Sample Data'!F558),'Control Sample Data'!F558&lt;$B$1,'Control Sample Data'!F558&gt;0),'Control Sample Data'!F558,$B$1),"")</f>
        <v/>
      </c>
      <c r="S559" s="17" t="str">
        <f>IF(SUM('Control Sample Data'!G$3:G$98)&gt;10,IF(AND(ISNUMBER('Control Sample Data'!G558),'Control Sample Data'!G558&lt;$B$1,'Control Sample Data'!G558&gt;0),'Control Sample Data'!G558,$B$1),"")</f>
        <v/>
      </c>
      <c r="T559" s="17" t="str">
        <f>IF(SUM('Control Sample Data'!H$3:H$98)&gt;10,IF(AND(ISNUMBER('Control Sample Data'!H558),'Control Sample Data'!H558&lt;$B$1,'Control Sample Data'!H558&gt;0),'Control Sample Data'!H558,$B$1),"")</f>
        <v/>
      </c>
      <c r="U559" s="17" t="str">
        <f>IF(SUM('Control Sample Data'!I$3:I$98)&gt;10,IF(AND(ISNUMBER('Control Sample Data'!I558),'Control Sample Data'!I558&lt;$B$1,'Control Sample Data'!I558&gt;0),'Control Sample Data'!I558,$B$1),"")</f>
        <v/>
      </c>
      <c r="V559" s="17" t="str">
        <f>IF(SUM('Control Sample Data'!J$3:J$98)&gt;10,IF(AND(ISNUMBER('Control Sample Data'!J558),'Control Sample Data'!J558&lt;$B$1,'Control Sample Data'!J558&gt;0),'Control Sample Data'!J558,$B$1),"")</f>
        <v/>
      </c>
      <c r="W559" s="17" t="str">
        <f>IF(SUM('Control Sample Data'!K$3:K$98)&gt;10,IF(AND(ISNUMBER('Control Sample Data'!K558),'Control Sample Data'!K558&lt;$B$1,'Control Sample Data'!K558&gt;0),'Control Sample Data'!K558,$B$1),"")</f>
        <v/>
      </c>
      <c r="X559" s="17" t="str">
        <f>IF(SUM('Control Sample Data'!L$3:L$98)&gt;10,IF(AND(ISNUMBER('Control Sample Data'!L558),'Control Sample Data'!L558&lt;$B$1,'Control Sample Data'!L558&gt;0),'Control Sample Data'!L558,$B$1),"")</f>
        <v/>
      </c>
      <c r="Y559" s="17" t="str">
        <f>IF(SUM('Control Sample Data'!M$3:M$98)&gt;10,IF(AND(ISNUMBER('Control Sample Data'!M558),'Control Sample Data'!M558&lt;$B$1,'Control Sample Data'!M558&gt;0),'Control Sample Data'!M558,$B$1),"")</f>
        <v/>
      </c>
      <c r="AT559" s="36" t="str">
        <f t="shared" si="367"/>
        <v/>
      </c>
      <c r="AU559" s="36" t="str">
        <f t="shared" si="368"/>
        <v/>
      </c>
      <c r="AV559" s="36" t="str">
        <f t="shared" si="369"/>
        <v/>
      </c>
      <c r="AW559" s="36" t="str">
        <f t="shared" si="370"/>
        <v/>
      </c>
      <c r="AX559" s="36" t="str">
        <f t="shared" si="371"/>
        <v/>
      </c>
      <c r="AY559" s="36" t="str">
        <f t="shared" si="372"/>
        <v/>
      </c>
      <c r="AZ559" s="36" t="str">
        <f t="shared" si="373"/>
        <v/>
      </c>
      <c r="BA559" s="36" t="str">
        <f t="shared" si="374"/>
        <v/>
      </c>
      <c r="BB559" s="36" t="str">
        <f t="shared" si="375"/>
        <v/>
      </c>
      <c r="BC559" s="36" t="str">
        <f t="shared" si="376"/>
        <v/>
      </c>
      <c r="BD559" s="36" t="str">
        <f t="shared" si="377"/>
        <v/>
      </c>
      <c r="BE559" s="36" t="str">
        <f t="shared" si="378"/>
        <v/>
      </c>
      <c r="BF559" s="36" t="str">
        <f t="shared" si="379"/>
        <v/>
      </c>
      <c r="BG559" s="36" t="str">
        <f t="shared" si="380"/>
        <v/>
      </c>
      <c r="BH559" s="36" t="str">
        <f t="shared" si="381"/>
        <v/>
      </c>
      <c r="BI559" s="36" t="str">
        <f t="shared" si="382"/>
        <v/>
      </c>
      <c r="BJ559" s="36" t="str">
        <f t="shared" si="383"/>
        <v/>
      </c>
      <c r="BK559" s="36" t="str">
        <f t="shared" si="384"/>
        <v/>
      </c>
      <c r="BL559" s="36" t="str">
        <f t="shared" si="385"/>
        <v/>
      </c>
      <c r="BM559" s="36" t="str">
        <f t="shared" si="386"/>
        <v/>
      </c>
      <c r="BN559" s="38" t="e">
        <f t="shared" si="345"/>
        <v>#DIV/0!</v>
      </c>
      <c r="BO559" s="38" t="e">
        <f t="shared" si="346"/>
        <v>#DIV/0!</v>
      </c>
      <c r="BP559" s="39" t="str">
        <f t="shared" si="347"/>
        <v/>
      </c>
      <c r="BQ559" s="39" t="str">
        <f t="shared" si="348"/>
        <v/>
      </c>
      <c r="BR559" s="39" t="str">
        <f t="shared" si="349"/>
        <v/>
      </c>
      <c r="BS559" s="39" t="str">
        <f t="shared" si="350"/>
        <v/>
      </c>
      <c r="BT559" s="39" t="str">
        <f t="shared" si="351"/>
        <v/>
      </c>
      <c r="BU559" s="39" t="str">
        <f t="shared" si="352"/>
        <v/>
      </c>
      <c r="BV559" s="39" t="str">
        <f t="shared" si="353"/>
        <v/>
      </c>
      <c r="BW559" s="39" t="str">
        <f t="shared" si="354"/>
        <v/>
      </c>
      <c r="BX559" s="39" t="str">
        <f t="shared" si="355"/>
        <v/>
      </c>
      <c r="BY559" s="39" t="str">
        <f t="shared" si="356"/>
        <v/>
      </c>
      <c r="BZ559" s="39" t="str">
        <f t="shared" si="357"/>
        <v/>
      </c>
      <c r="CA559" s="39" t="str">
        <f t="shared" si="358"/>
        <v/>
      </c>
      <c r="CB559" s="39" t="str">
        <f t="shared" si="359"/>
        <v/>
      </c>
      <c r="CC559" s="39" t="str">
        <f t="shared" si="360"/>
        <v/>
      </c>
      <c r="CD559" s="39" t="str">
        <f t="shared" si="361"/>
        <v/>
      </c>
      <c r="CE559" s="39" t="str">
        <f t="shared" si="362"/>
        <v/>
      </c>
      <c r="CF559" s="39" t="str">
        <f t="shared" si="363"/>
        <v/>
      </c>
      <c r="CG559" s="39" t="str">
        <f t="shared" si="364"/>
        <v/>
      </c>
      <c r="CH559" s="39" t="str">
        <f t="shared" si="365"/>
        <v/>
      </c>
      <c r="CI559" s="39" t="str">
        <f t="shared" si="366"/>
        <v/>
      </c>
    </row>
    <row r="560" spans="1:87">
      <c r="A560" s="18"/>
      <c r="B560" s="15" t="str">
        <f>'Gene Table'!E559</f>
        <v>mmu-miR-7a-1-3p</v>
      </c>
      <c r="C560" s="15" t="str">
        <f>'Gene Table'!B559</f>
        <v>H05</v>
      </c>
      <c r="D560" s="16" t="str">
        <f>IF(SUM('Test Sample Data'!D$3:D$98)&gt;10,IF(AND(ISNUMBER('Test Sample Data'!D559),'Test Sample Data'!D559&lt;$B$1,'Test Sample Data'!D559&gt;0),'Test Sample Data'!D559,$B$1),"")</f>
        <v/>
      </c>
      <c r="E560" s="17" t="str">
        <f>IF(SUM('Test Sample Data'!E$3:E$98)&gt;10,IF(AND(ISNUMBER('Test Sample Data'!E559),'Test Sample Data'!E559&lt;$B$1,'Test Sample Data'!E559&gt;0),'Test Sample Data'!E559,$B$1),"")</f>
        <v/>
      </c>
      <c r="F560" s="17" t="str">
        <f>IF(SUM('Test Sample Data'!F$3:F$98)&gt;10,IF(AND(ISNUMBER('Test Sample Data'!F559),'Test Sample Data'!F559&lt;$B$1,'Test Sample Data'!F559&gt;0),'Test Sample Data'!F559,$B$1),"")</f>
        <v/>
      </c>
      <c r="G560" s="17" t="str">
        <f>IF(SUM('Test Sample Data'!G$3:G$98)&gt;10,IF(AND(ISNUMBER('Test Sample Data'!G559),'Test Sample Data'!G559&lt;$B$1,'Test Sample Data'!G559&gt;0),'Test Sample Data'!G559,$B$1),"")</f>
        <v/>
      </c>
      <c r="H560" s="17" t="str">
        <f>IF(SUM('Test Sample Data'!H$3:H$98)&gt;10,IF(AND(ISNUMBER('Test Sample Data'!H559),'Test Sample Data'!H559&lt;$B$1,'Test Sample Data'!H559&gt;0),'Test Sample Data'!H559,$B$1),"")</f>
        <v/>
      </c>
      <c r="I560" s="17" t="str">
        <f>IF(SUM('Test Sample Data'!I$3:I$98)&gt;10,IF(AND(ISNUMBER('Test Sample Data'!I559),'Test Sample Data'!I559&lt;$B$1,'Test Sample Data'!I559&gt;0),'Test Sample Data'!I559,$B$1),"")</f>
        <v/>
      </c>
      <c r="J560" s="17" t="str">
        <f>IF(SUM('Test Sample Data'!J$3:J$98)&gt;10,IF(AND(ISNUMBER('Test Sample Data'!J559),'Test Sample Data'!J559&lt;$B$1,'Test Sample Data'!J559&gt;0),'Test Sample Data'!J559,$B$1),"")</f>
        <v/>
      </c>
      <c r="K560" s="17" t="str">
        <f>IF(SUM('Test Sample Data'!K$3:K$98)&gt;10,IF(AND(ISNUMBER('Test Sample Data'!K559),'Test Sample Data'!K559&lt;$B$1,'Test Sample Data'!K559&gt;0),'Test Sample Data'!K559,$B$1),"")</f>
        <v/>
      </c>
      <c r="L560" s="17" t="str">
        <f>IF(SUM('Test Sample Data'!L$3:L$98)&gt;10,IF(AND(ISNUMBER('Test Sample Data'!L559),'Test Sample Data'!L559&lt;$B$1,'Test Sample Data'!L559&gt;0),'Test Sample Data'!L559,$B$1),"")</f>
        <v/>
      </c>
      <c r="M560" s="17" t="str">
        <f>IF(SUM('Test Sample Data'!M$3:M$98)&gt;10,IF(AND(ISNUMBER('Test Sample Data'!M559),'Test Sample Data'!M559&lt;$B$1,'Test Sample Data'!M559&gt;0),'Test Sample Data'!M559,$B$1),"")</f>
        <v/>
      </c>
      <c r="N560" s="17" t="str">
        <f>'Gene Table'!E559</f>
        <v>mmu-miR-7a-1-3p</v>
      </c>
      <c r="O560" s="17" t="str">
        <f>'Gene Table'!B559</f>
        <v>H05</v>
      </c>
      <c r="P560" s="17" t="str">
        <f>IF(SUM('Control Sample Data'!D$3:D$98)&gt;10,IF(AND(ISNUMBER('Control Sample Data'!D559),'Control Sample Data'!D559&lt;$B$1,'Control Sample Data'!D559&gt;0),'Control Sample Data'!D559,$B$1),"")</f>
        <v/>
      </c>
      <c r="Q560" s="17" t="str">
        <f>IF(SUM('Control Sample Data'!E$3:E$98)&gt;10,IF(AND(ISNUMBER('Control Sample Data'!E559),'Control Sample Data'!E559&lt;$B$1,'Control Sample Data'!E559&gt;0),'Control Sample Data'!E559,$B$1),"")</f>
        <v/>
      </c>
      <c r="R560" s="17" t="str">
        <f>IF(SUM('Control Sample Data'!F$3:F$98)&gt;10,IF(AND(ISNUMBER('Control Sample Data'!F559),'Control Sample Data'!F559&lt;$B$1,'Control Sample Data'!F559&gt;0),'Control Sample Data'!F559,$B$1),"")</f>
        <v/>
      </c>
      <c r="S560" s="17" t="str">
        <f>IF(SUM('Control Sample Data'!G$3:G$98)&gt;10,IF(AND(ISNUMBER('Control Sample Data'!G559),'Control Sample Data'!G559&lt;$B$1,'Control Sample Data'!G559&gt;0),'Control Sample Data'!G559,$B$1),"")</f>
        <v/>
      </c>
      <c r="T560" s="17" t="str">
        <f>IF(SUM('Control Sample Data'!H$3:H$98)&gt;10,IF(AND(ISNUMBER('Control Sample Data'!H559),'Control Sample Data'!H559&lt;$B$1,'Control Sample Data'!H559&gt;0),'Control Sample Data'!H559,$B$1),"")</f>
        <v/>
      </c>
      <c r="U560" s="17" t="str">
        <f>IF(SUM('Control Sample Data'!I$3:I$98)&gt;10,IF(AND(ISNUMBER('Control Sample Data'!I559),'Control Sample Data'!I559&lt;$B$1,'Control Sample Data'!I559&gt;0),'Control Sample Data'!I559,$B$1),"")</f>
        <v/>
      </c>
      <c r="V560" s="17" t="str">
        <f>IF(SUM('Control Sample Data'!J$3:J$98)&gt;10,IF(AND(ISNUMBER('Control Sample Data'!J559),'Control Sample Data'!J559&lt;$B$1,'Control Sample Data'!J559&gt;0),'Control Sample Data'!J559,$B$1),"")</f>
        <v/>
      </c>
      <c r="W560" s="17" t="str">
        <f>IF(SUM('Control Sample Data'!K$3:K$98)&gt;10,IF(AND(ISNUMBER('Control Sample Data'!K559),'Control Sample Data'!K559&lt;$B$1,'Control Sample Data'!K559&gt;0),'Control Sample Data'!K559,$B$1),"")</f>
        <v/>
      </c>
      <c r="X560" s="17" t="str">
        <f>IF(SUM('Control Sample Data'!L$3:L$98)&gt;10,IF(AND(ISNUMBER('Control Sample Data'!L559),'Control Sample Data'!L559&lt;$B$1,'Control Sample Data'!L559&gt;0),'Control Sample Data'!L559,$B$1),"")</f>
        <v/>
      </c>
      <c r="Y560" s="17" t="str">
        <f>IF(SUM('Control Sample Data'!M$3:M$98)&gt;10,IF(AND(ISNUMBER('Control Sample Data'!M559),'Control Sample Data'!M559&lt;$B$1,'Control Sample Data'!M559&gt;0),'Control Sample Data'!M559,$B$1),"")</f>
        <v/>
      </c>
      <c r="AT560" s="36" t="str">
        <f t="shared" si="367"/>
        <v/>
      </c>
      <c r="AU560" s="36" t="str">
        <f t="shared" si="368"/>
        <v/>
      </c>
      <c r="AV560" s="36" t="str">
        <f t="shared" si="369"/>
        <v/>
      </c>
      <c r="AW560" s="36" t="str">
        <f t="shared" si="370"/>
        <v/>
      </c>
      <c r="AX560" s="36" t="str">
        <f t="shared" si="371"/>
        <v/>
      </c>
      <c r="AY560" s="36" t="str">
        <f t="shared" si="372"/>
        <v/>
      </c>
      <c r="AZ560" s="36" t="str">
        <f t="shared" si="373"/>
        <v/>
      </c>
      <c r="BA560" s="36" t="str">
        <f t="shared" si="374"/>
        <v/>
      </c>
      <c r="BB560" s="36" t="str">
        <f t="shared" si="375"/>
        <v/>
      </c>
      <c r="BC560" s="36" t="str">
        <f t="shared" si="376"/>
        <v/>
      </c>
      <c r="BD560" s="36" t="str">
        <f t="shared" si="377"/>
        <v/>
      </c>
      <c r="BE560" s="36" t="str">
        <f t="shared" si="378"/>
        <v/>
      </c>
      <c r="BF560" s="36" t="str">
        <f t="shared" si="379"/>
        <v/>
      </c>
      <c r="BG560" s="36" t="str">
        <f t="shared" si="380"/>
        <v/>
      </c>
      <c r="BH560" s="36" t="str">
        <f t="shared" si="381"/>
        <v/>
      </c>
      <c r="BI560" s="36" t="str">
        <f t="shared" si="382"/>
        <v/>
      </c>
      <c r="BJ560" s="36" t="str">
        <f t="shared" si="383"/>
        <v/>
      </c>
      <c r="BK560" s="36" t="str">
        <f t="shared" si="384"/>
        <v/>
      </c>
      <c r="BL560" s="36" t="str">
        <f t="shared" si="385"/>
        <v/>
      </c>
      <c r="BM560" s="36" t="str">
        <f t="shared" si="386"/>
        <v/>
      </c>
      <c r="BN560" s="38" t="e">
        <f t="shared" si="345"/>
        <v>#DIV/0!</v>
      </c>
      <c r="BO560" s="38" t="e">
        <f t="shared" si="346"/>
        <v>#DIV/0!</v>
      </c>
      <c r="BP560" s="39" t="str">
        <f t="shared" si="347"/>
        <v/>
      </c>
      <c r="BQ560" s="39" t="str">
        <f t="shared" si="348"/>
        <v/>
      </c>
      <c r="BR560" s="39" t="str">
        <f t="shared" si="349"/>
        <v/>
      </c>
      <c r="BS560" s="39" t="str">
        <f t="shared" si="350"/>
        <v/>
      </c>
      <c r="BT560" s="39" t="str">
        <f t="shared" si="351"/>
        <v/>
      </c>
      <c r="BU560" s="39" t="str">
        <f t="shared" si="352"/>
        <v/>
      </c>
      <c r="BV560" s="39" t="str">
        <f t="shared" si="353"/>
        <v/>
      </c>
      <c r="BW560" s="39" t="str">
        <f t="shared" si="354"/>
        <v/>
      </c>
      <c r="BX560" s="39" t="str">
        <f t="shared" si="355"/>
        <v/>
      </c>
      <c r="BY560" s="39" t="str">
        <f t="shared" si="356"/>
        <v/>
      </c>
      <c r="BZ560" s="39" t="str">
        <f t="shared" si="357"/>
        <v/>
      </c>
      <c r="CA560" s="39" t="str">
        <f t="shared" si="358"/>
        <v/>
      </c>
      <c r="CB560" s="39" t="str">
        <f t="shared" si="359"/>
        <v/>
      </c>
      <c r="CC560" s="39" t="str">
        <f t="shared" si="360"/>
        <v/>
      </c>
      <c r="CD560" s="39" t="str">
        <f t="shared" si="361"/>
        <v/>
      </c>
      <c r="CE560" s="39" t="str">
        <f t="shared" si="362"/>
        <v/>
      </c>
      <c r="CF560" s="39" t="str">
        <f t="shared" si="363"/>
        <v/>
      </c>
      <c r="CG560" s="39" t="str">
        <f t="shared" si="364"/>
        <v/>
      </c>
      <c r="CH560" s="39" t="str">
        <f t="shared" si="365"/>
        <v/>
      </c>
      <c r="CI560" s="39" t="str">
        <f t="shared" si="366"/>
        <v/>
      </c>
    </row>
    <row r="561" spans="1:87">
      <c r="A561" s="18"/>
      <c r="B561" s="15" t="str">
        <f>'Gene Table'!E560</f>
        <v>mmu-miR-3058-3p</v>
      </c>
      <c r="C561" s="15" t="str">
        <f>'Gene Table'!B560</f>
        <v>H06</v>
      </c>
      <c r="D561" s="16" t="str">
        <f>IF(SUM('Test Sample Data'!D$3:D$98)&gt;10,IF(AND(ISNUMBER('Test Sample Data'!D560),'Test Sample Data'!D560&lt;$B$1,'Test Sample Data'!D560&gt;0),'Test Sample Data'!D560,$B$1),"")</f>
        <v/>
      </c>
      <c r="E561" s="17" t="str">
        <f>IF(SUM('Test Sample Data'!E$3:E$98)&gt;10,IF(AND(ISNUMBER('Test Sample Data'!E560),'Test Sample Data'!E560&lt;$B$1,'Test Sample Data'!E560&gt;0),'Test Sample Data'!E560,$B$1),"")</f>
        <v/>
      </c>
      <c r="F561" s="17" t="str">
        <f>IF(SUM('Test Sample Data'!F$3:F$98)&gt;10,IF(AND(ISNUMBER('Test Sample Data'!F560),'Test Sample Data'!F560&lt;$B$1,'Test Sample Data'!F560&gt;0),'Test Sample Data'!F560,$B$1),"")</f>
        <v/>
      </c>
      <c r="G561" s="17" t="str">
        <f>IF(SUM('Test Sample Data'!G$3:G$98)&gt;10,IF(AND(ISNUMBER('Test Sample Data'!G560),'Test Sample Data'!G560&lt;$B$1,'Test Sample Data'!G560&gt;0),'Test Sample Data'!G560,$B$1),"")</f>
        <v/>
      </c>
      <c r="H561" s="17" t="str">
        <f>IF(SUM('Test Sample Data'!H$3:H$98)&gt;10,IF(AND(ISNUMBER('Test Sample Data'!H560),'Test Sample Data'!H560&lt;$B$1,'Test Sample Data'!H560&gt;0),'Test Sample Data'!H560,$B$1),"")</f>
        <v/>
      </c>
      <c r="I561" s="17" t="str">
        <f>IF(SUM('Test Sample Data'!I$3:I$98)&gt;10,IF(AND(ISNUMBER('Test Sample Data'!I560),'Test Sample Data'!I560&lt;$B$1,'Test Sample Data'!I560&gt;0),'Test Sample Data'!I560,$B$1),"")</f>
        <v/>
      </c>
      <c r="J561" s="17" t="str">
        <f>IF(SUM('Test Sample Data'!J$3:J$98)&gt;10,IF(AND(ISNUMBER('Test Sample Data'!J560),'Test Sample Data'!J560&lt;$B$1,'Test Sample Data'!J560&gt;0),'Test Sample Data'!J560,$B$1),"")</f>
        <v/>
      </c>
      <c r="K561" s="17" t="str">
        <f>IF(SUM('Test Sample Data'!K$3:K$98)&gt;10,IF(AND(ISNUMBER('Test Sample Data'!K560),'Test Sample Data'!K560&lt;$B$1,'Test Sample Data'!K560&gt;0),'Test Sample Data'!K560,$B$1),"")</f>
        <v/>
      </c>
      <c r="L561" s="17" t="str">
        <f>IF(SUM('Test Sample Data'!L$3:L$98)&gt;10,IF(AND(ISNUMBER('Test Sample Data'!L560),'Test Sample Data'!L560&lt;$B$1,'Test Sample Data'!L560&gt;0),'Test Sample Data'!L560,$B$1),"")</f>
        <v/>
      </c>
      <c r="M561" s="17" t="str">
        <f>IF(SUM('Test Sample Data'!M$3:M$98)&gt;10,IF(AND(ISNUMBER('Test Sample Data'!M560),'Test Sample Data'!M560&lt;$B$1,'Test Sample Data'!M560&gt;0),'Test Sample Data'!M560,$B$1),"")</f>
        <v/>
      </c>
      <c r="N561" s="17" t="str">
        <f>'Gene Table'!E560</f>
        <v>mmu-miR-3058-3p</v>
      </c>
      <c r="O561" s="17" t="str">
        <f>'Gene Table'!B560</f>
        <v>H06</v>
      </c>
      <c r="P561" s="17" t="str">
        <f>IF(SUM('Control Sample Data'!D$3:D$98)&gt;10,IF(AND(ISNUMBER('Control Sample Data'!D560),'Control Sample Data'!D560&lt;$B$1,'Control Sample Data'!D560&gt;0),'Control Sample Data'!D560,$B$1),"")</f>
        <v/>
      </c>
      <c r="Q561" s="17" t="str">
        <f>IF(SUM('Control Sample Data'!E$3:E$98)&gt;10,IF(AND(ISNUMBER('Control Sample Data'!E560),'Control Sample Data'!E560&lt;$B$1,'Control Sample Data'!E560&gt;0),'Control Sample Data'!E560,$B$1),"")</f>
        <v/>
      </c>
      <c r="R561" s="17" t="str">
        <f>IF(SUM('Control Sample Data'!F$3:F$98)&gt;10,IF(AND(ISNUMBER('Control Sample Data'!F560),'Control Sample Data'!F560&lt;$B$1,'Control Sample Data'!F560&gt;0),'Control Sample Data'!F560,$B$1),"")</f>
        <v/>
      </c>
      <c r="S561" s="17" t="str">
        <f>IF(SUM('Control Sample Data'!G$3:G$98)&gt;10,IF(AND(ISNUMBER('Control Sample Data'!G560),'Control Sample Data'!G560&lt;$B$1,'Control Sample Data'!G560&gt;0),'Control Sample Data'!G560,$B$1),"")</f>
        <v/>
      </c>
      <c r="T561" s="17" t="str">
        <f>IF(SUM('Control Sample Data'!H$3:H$98)&gt;10,IF(AND(ISNUMBER('Control Sample Data'!H560),'Control Sample Data'!H560&lt;$B$1,'Control Sample Data'!H560&gt;0),'Control Sample Data'!H560,$B$1),"")</f>
        <v/>
      </c>
      <c r="U561" s="17" t="str">
        <f>IF(SUM('Control Sample Data'!I$3:I$98)&gt;10,IF(AND(ISNUMBER('Control Sample Data'!I560),'Control Sample Data'!I560&lt;$B$1,'Control Sample Data'!I560&gt;0),'Control Sample Data'!I560,$B$1),"")</f>
        <v/>
      </c>
      <c r="V561" s="17" t="str">
        <f>IF(SUM('Control Sample Data'!J$3:J$98)&gt;10,IF(AND(ISNUMBER('Control Sample Data'!J560),'Control Sample Data'!J560&lt;$B$1,'Control Sample Data'!J560&gt;0),'Control Sample Data'!J560,$B$1),"")</f>
        <v/>
      </c>
      <c r="W561" s="17" t="str">
        <f>IF(SUM('Control Sample Data'!K$3:K$98)&gt;10,IF(AND(ISNUMBER('Control Sample Data'!K560),'Control Sample Data'!K560&lt;$B$1,'Control Sample Data'!K560&gt;0),'Control Sample Data'!K560,$B$1),"")</f>
        <v/>
      </c>
      <c r="X561" s="17" t="str">
        <f>IF(SUM('Control Sample Data'!L$3:L$98)&gt;10,IF(AND(ISNUMBER('Control Sample Data'!L560),'Control Sample Data'!L560&lt;$B$1,'Control Sample Data'!L560&gt;0),'Control Sample Data'!L560,$B$1),"")</f>
        <v/>
      </c>
      <c r="Y561" s="17" t="str">
        <f>IF(SUM('Control Sample Data'!M$3:M$98)&gt;10,IF(AND(ISNUMBER('Control Sample Data'!M560),'Control Sample Data'!M560&lt;$B$1,'Control Sample Data'!M560&gt;0),'Control Sample Data'!M560,$B$1),"")</f>
        <v/>
      </c>
      <c r="AT561" s="36" t="str">
        <f t="shared" si="367"/>
        <v/>
      </c>
      <c r="AU561" s="36" t="str">
        <f t="shared" si="368"/>
        <v/>
      </c>
      <c r="AV561" s="36" t="str">
        <f t="shared" si="369"/>
        <v/>
      </c>
      <c r="AW561" s="36" t="str">
        <f t="shared" si="370"/>
        <v/>
      </c>
      <c r="AX561" s="36" t="str">
        <f t="shared" si="371"/>
        <v/>
      </c>
      <c r="AY561" s="36" t="str">
        <f t="shared" si="372"/>
        <v/>
      </c>
      <c r="AZ561" s="36" t="str">
        <f t="shared" si="373"/>
        <v/>
      </c>
      <c r="BA561" s="36" t="str">
        <f t="shared" si="374"/>
        <v/>
      </c>
      <c r="BB561" s="36" t="str">
        <f t="shared" si="375"/>
        <v/>
      </c>
      <c r="BC561" s="36" t="str">
        <f t="shared" si="376"/>
        <v/>
      </c>
      <c r="BD561" s="36" t="str">
        <f t="shared" si="377"/>
        <v/>
      </c>
      <c r="BE561" s="36" t="str">
        <f t="shared" si="378"/>
        <v/>
      </c>
      <c r="BF561" s="36" t="str">
        <f t="shared" si="379"/>
        <v/>
      </c>
      <c r="BG561" s="36" t="str">
        <f t="shared" si="380"/>
        <v/>
      </c>
      <c r="BH561" s="36" t="str">
        <f t="shared" si="381"/>
        <v/>
      </c>
      <c r="BI561" s="36" t="str">
        <f t="shared" si="382"/>
        <v/>
      </c>
      <c r="BJ561" s="36" t="str">
        <f t="shared" si="383"/>
        <v/>
      </c>
      <c r="BK561" s="36" t="str">
        <f t="shared" si="384"/>
        <v/>
      </c>
      <c r="BL561" s="36" t="str">
        <f t="shared" si="385"/>
        <v/>
      </c>
      <c r="BM561" s="36" t="str">
        <f t="shared" si="386"/>
        <v/>
      </c>
      <c r="BN561" s="38" t="e">
        <f t="shared" si="345"/>
        <v>#DIV/0!</v>
      </c>
      <c r="BO561" s="38" t="e">
        <f t="shared" si="346"/>
        <v>#DIV/0!</v>
      </c>
      <c r="BP561" s="39" t="str">
        <f t="shared" si="347"/>
        <v/>
      </c>
      <c r="BQ561" s="39" t="str">
        <f t="shared" si="348"/>
        <v/>
      </c>
      <c r="BR561" s="39" t="str">
        <f t="shared" si="349"/>
        <v/>
      </c>
      <c r="BS561" s="39" t="str">
        <f t="shared" si="350"/>
        <v/>
      </c>
      <c r="BT561" s="39" t="str">
        <f t="shared" si="351"/>
        <v/>
      </c>
      <c r="BU561" s="39" t="str">
        <f t="shared" si="352"/>
        <v/>
      </c>
      <c r="BV561" s="39" t="str">
        <f t="shared" si="353"/>
        <v/>
      </c>
      <c r="BW561" s="39" t="str">
        <f t="shared" si="354"/>
        <v/>
      </c>
      <c r="BX561" s="39" t="str">
        <f t="shared" si="355"/>
        <v/>
      </c>
      <c r="BY561" s="39" t="str">
        <f t="shared" si="356"/>
        <v/>
      </c>
      <c r="BZ561" s="39" t="str">
        <f t="shared" si="357"/>
        <v/>
      </c>
      <c r="CA561" s="39" t="str">
        <f t="shared" si="358"/>
        <v/>
      </c>
      <c r="CB561" s="39" t="str">
        <f t="shared" si="359"/>
        <v/>
      </c>
      <c r="CC561" s="39" t="str">
        <f t="shared" si="360"/>
        <v/>
      </c>
      <c r="CD561" s="39" t="str">
        <f t="shared" si="361"/>
        <v/>
      </c>
      <c r="CE561" s="39" t="str">
        <f t="shared" si="362"/>
        <v/>
      </c>
      <c r="CF561" s="39" t="str">
        <f t="shared" si="363"/>
        <v/>
      </c>
      <c r="CG561" s="39" t="str">
        <f t="shared" si="364"/>
        <v/>
      </c>
      <c r="CH561" s="39" t="str">
        <f t="shared" si="365"/>
        <v/>
      </c>
      <c r="CI561" s="39" t="str">
        <f t="shared" si="366"/>
        <v/>
      </c>
    </row>
    <row r="562" spans="1:87">
      <c r="A562" s="18"/>
      <c r="B562" s="15" t="str">
        <f>'Gene Table'!E561</f>
        <v>mmu-miR-744-3p</v>
      </c>
      <c r="C562" s="15" t="str">
        <f>'Gene Table'!B561</f>
        <v>H07</v>
      </c>
      <c r="D562" s="16" t="str">
        <f>IF(SUM('Test Sample Data'!D$3:D$98)&gt;10,IF(AND(ISNUMBER('Test Sample Data'!D561),'Test Sample Data'!D561&lt;$B$1,'Test Sample Data'!D561&gt;0),'Test Sample Data'!D561,$B$1),"")</f>
        <v/>
      </c>
      <c r="E562" s="17" t="str">
        <f>IF(SUM('Test Sample Data'!E$3:E$98)&gt;10,IF(AND(ISNUMBER('Test Sample Data'!E561),'Test Sample Data'!E561&lt;$B$1,'Test Sample Data'!E561&gt;0),'Test Sample Data'!E561,$B$1),"")</f>
        <v/>
      </c>
      <c r="F562" s="17" t="str">
        <f>IF(SUM('Test Sample Data'!F$3:F$98)&gt;10,IF(AND(ISNUMBER('Test Sample Data'!F561),'Test Sample Data'!F561&lt;$B$1,'Test Sample Data'!F561&gt;0),'Test Sample Data'!F561,$B$1),"")</f>
        <v/>
      </c>
      <c r="G562" s="17" t="str">
        <f>IF(SUM('Test Sample Data'!G$3:G$98)&gt;10,IF(AND(ISNUMBER('Test Sample Data'!G561),'Test Sample Data'!G561&lt;$B$1,'Test Sample Data'!G561&gt;0),'Test Sample Data'!G561,$B$1),"")</f>
        <v/>
      </c>
      <c r="H562" s="17" t="str">
        <f>IF(SUM('Test Sample Data'!H$3:H$98)&gt;10,IF(AND(ISNUMBER('Test Sample Data'!H561),'Test Sample Data'!H561&lt;$B$1,'Test Sample Data'!H561&gt;0),'Test Sample Data'!H561,$B$1),"")</f>
        <v/>
      </c>
      <c r="I562" s="17" t="str">
        <f>IF(SUM('Test Sample Data'!I$3:I$98)&gt;10,IF(AND(ISNUMBER('Test Sample Data'!I561),'Test Sample Data'!I561&lt;$B$1,'Test Sample Data'!I561&gt;0),'Test Sample Data'!I561,$B$1),"")</f>
        <v/>
      </c>
      <c r="J562" s="17" t="str">
        <f>IF(SUM('Test Sample Data'!J$3:J$98)&gt;10,IF(AND(ISNUMBER('Test Sample Data'!J561),'Test Sample Data'!J561&lt;$B$1,'Test Sample Data'!J561&gt;0),'Test Sample Data'!J561,$B$1),"")</f>
        <v/>
      </c>
      <c r="K562" s="17" t="str">
        <f>IF(SUM('Test Sample Data'!K$3:K$98)&gt;10,IF(AND(ISNUMBER('Test Sample Data'!K561),'Test Sample Data'!K561&lt;$B$1,'Test Sample Data'!K561&gt;0),'Test Sample Data'!K561,$B$1),"")</f>
        <v/>
      </c>
      <c r="L562" s="17" t="str">
        <f>IF(SUM('Test Sample Data'!L$3:L$98)&gt;10,IF(AND(ISNUMBER('Test Sample Data'!L561),'Test Sample Data'!L561&lt;$B$1,'Test Sample Data'!L561&gt;0),'Test Sample Data'!L561,$B$1),"")</f>
        <v/>
      </c>
      <c r="M562" s="17" t="str">
        <f>IF(SUM('Test Sample Data'!M$3:M$98)&gt;10,IF(AND(ISNUMBER('Test Sample Data'!M561),'Test Sample Data'!M561&lt;$B$1,'Test Sample Data'!M561&gt;0),'Test Sample Data'!M561,$B$1),"")</f>
        <v/>
      </c>
      <c r="N562" s="17" t="str">
        <f>'Gene Table'!E561</f>
        <v>mmu-miR-744-3p</v>
      </c>
      <c r="O562" s="17" t="str">
        <f>'Gene Table'!B561</f>
        <v>H07</v>
      </c>
      <c r="P562" s="17" t="str">
        <f>IF(SUM('Control Sample Data'!D$3:D$98)&gt;10,IF(AND(ISNUMBER('Control Sample Data'!D561),'Control Sample Data'!D561&lt;$B$1,'Control Sample Data'!D561&gt;0),'Control Sample Data'!D561,$B$1),"")</f>
        <v/>
      </c>
      <c r="Q562" s="17" t="str">
        <f>IF(SUM('Control Sample Data'!E$3:E$98)&gt;10,IF(AND(ISNUMBER('Control Sample Data'!E561),'Control Sample Data'!E561&lt;$B$1,'Control Sample Data'!E561&gt;0),'Control Sample Data'!E561,$B$1),"")</f>
        <v/>
      </c>
      <c r="R562" s="17" t="str">
        <f>IF(SUM('Control Sample Data'!F$3:F$98)&gt;10,IF(AND(ISNUMBER('Control Sample Data'!F561),'Control Sample Data'!F561&lt;$B$1,'Control Sample Data'!F561&gt;0),'Control Sample Data'!F561,$B$1),"")</f>
        <v/>
      </c>
      <c r="S562" s="17" t="str">
        <f>IF(SUM('Control Sample Data'!G$3:G$98)&gt;10,IF(AND(ISNUMBER('Control Sample Data'!G561),'Control Sample Data'!G561&lt;$B$1,'Control Sample Data'!G561&gt;0),'Control Sample Data'!G561,$B$1),"")</f>
        <v/>
      </c>
      <c r="T562" s="17" t="str">
        <f>IF(SUM('Control Sample Data'!H$3:H$98)&gt;10,IF(AND(ISNUMBER('Control Sample Data'!H561),'Control Sample Data'!H561&lt;$B$1,'Control Sample Data'!H561&gt;0),'Control Sample Data'!H561,$B$1),"")</f>
        <v/>
      </c>
      <c r="U562" s="17" t="str">
        <f>IF(SUM('Control Sample Data'!I$3:I$98)&gt;10,IF(AND(ISNUMBER('Control Sample Data'!I561),'Control Sample Data'!I561&lt;$B$1,'Control Sample Data'!I561&gt;0),'Control Sample Data'!I561,$B$1),"")</f>
        <v/>
      </c>
      <c r="V562" s="17" t="str">
        <f>IF(SUM('Control Sample Data'!J$3:J$98)&gt;10,IF(AND(ISNUMBER('Control Sample Data'!J561),'Control Sample Data'!J561&lt;$B$1,'Control Sample Data'!J561&gt;0),'Control Sample Data'!J561,$B$1),"")</f>
        <v/>
      </c>
      <c r="W562" s="17" t="str">
        <f>IF(SUM('Control Sample Data'!K$3:K$98)&gt;10,IF(AND(ISNUMBER('Control Sample Data'!K561),'Control Sample Data'!K561&lt;$B$1,'Control Sample Data'!K561&gt;0),'Control Sample Data'!K561,$B$1),"")</f>
        <v/>
      </c>
      <c r="X562" s="17" t="str">
        <f>IF(SUM('Control Sample Data'!L$3:L$98)&gt;10,IF(AND(ISNUMBER('Control Sample Data'!L561),'Control Sample Data'!L561&lt;$B$1,'Control Sample Data'!L561&gt;0),'Control Sample Data'!L561,$B$1),"")</f>
        <v/>
      </c>
      <c r="Y562" s="17" t="str">
        <f>IF(SUM('Control Sample Data'!M$3:M$98)&gt;10,IF(AND(ISNUMBER('Control Sample Data'!M561),'Control Sample Data'!M561&lt;$B$1,'Control Sample Data'!M561&gt;0),'Control Sample Data'!M561,$B$1),"")</f>
        <v/>
      </c>
      <c r="AT562" s="36" t="str">
        <f t="shared" si="367"/>
        <v/>
      </c>
      <c r="AU562" s="36" t="str">
        <f t="shared" si="368"/>
        <v/>
      </c>
      <c r="AV562" s="36" t="str">
        <f t="shared" si="369"/>
        <v/>
      </c>
      <c r="AW562" s="36" t="str">
        <f t="shared" si="370"/>
        <v/>
      </c>
      <c r="AX562" s="36" t="str">
        <f t="shared" si="371"/>
        <v/>
      </c>
      <c r="AY562" s="36" t="str">
        <f t="shared" si="372"/>
        <v/>
      </c>
      <c r="AZ562" s="36" t="str">
        <f t="shared" si="373"/>
        <v/>
      </c>
      <c r="BA562" s="36" t="str">
        <f t="shared" si="374"/>
        <v/>
      </c>
      <c r="BB562" s="36" t="str">
        <f t="shared" si="375"/>
        <v/>
      </c>
      <c r="BC562" s="36" t="str">
        <f t="shared" si="376"/>
        <v/>
      </c>
      <c r="BD562" s="36" t="str">
        <f t="shared" si="377"/>
        <v/>
      </c>
      <c r="BE562" s="36" t="str">
        <f t="shared" si="378"/>
        <v/>
      </c>
      <c r="BF562" s="36" t="str">
        <f t="shared" si="379"/>
        <v/>
      </c>
      <c r="BG562" s="36" t="str">
        <f t="shared" si="380"/>
        <v/>
      </c>
      <c r="BH562" s="36" t="str">
        <f t="shared" si="381"/>
        <v/>
      </c>
      <c r="BI562" s="36" t="str">
        <f t="shared" si="382"/>
        <v/>
      </c>
      <c r="BJ562" s="36" t="str">
        <f t="shared" si="383"/>
        <v/>
      </c>
      <c r="BK562" s="36" t="str">
        <f t="shared" si="384"/>
        <v/>
      </c>
      <c r="BL562" s="36" t="str">
        <f t="shared" si="385"/>
        <v/>
      </c>
      <c r="BM562" s="36" t="str">
        <f t="shared" si="386"/>
        <v/>
      </c>
      <c r="BN562" s="38" t="e">
        <f t="shared" si="345"/>
        <v>#DIV/0!</v>
      </c>
      <c r="BO562" s="38" t="e">
        <f t="shared" si="346"/>
        <v>#DIV/0!</v>
      </c>
      <c r="BP562" s="39" t="str">
        <f t="shared" si="347"/>
        <v/>
      </c>
      <c r="BQ562" s="39" t="str">
        <f t="shared" si="348"/>
        <v/>
      </c>
      <c r="BR562" s="39" t="str">
        <f t="shared" si="349"/>
        <v/>
      </c>
      <c r="BS562" s="39" t="str">
        <f t="shared" si="350"/>
        <v/>
      </c>
      <c r="BT562" s="39" t="str">
        <f t="shared" si="351"/>
        <v/>
      </c>
      <c r="BU562" s="39" t="str">
        <f t="shared" si="352"/>
        <v/>
      </c>
      <c r="BV562" s="39" t="str">
        <f t="shared" si="353"/>
        <v/>
      </c>
      <c r="BW562" s="39" t="str">
        <f t="shared" si="354"/>
        <v/>
      </c>
      <c r="BX562" s="39" t="str">
        <f t="shared" si="355"/>
        <v/>
      </c>
      <c r="BY562" s="39" t="str">
        <f t="shared" si="356"/>
        <v/>
      </c>
      <c r="BZ562" s="39" t="str">
        <f t="shared" si="357"/>
        <v/>
      </c>
      <c r="CA562" s="39" t="str">
        <f t="shared" si="358"/>
        <v/>
      </c>
      <c r="CB562" s="39" t="str">
        <f t="shared" si="359"/>
        <v/>
      </c>
      <c r="CC562" s="39" t="str">
        <f t="shared" si="360"/>
        <v/>
      </c>
      <c r="CD562" s="39" t="str">
        <f t="shared" si="361"/>
        <v/>
      </c>
      <c r="CE562" s="39" t="str">
        <f t="shared" si="362"/>
        <v/>
      </c>
      <c r="CF562" s="39" t="str">
        <f t="shared" si="363"/>
        <v/>
      </c>
      <c r="CG562" s="39" t="str">
        <f t="shared" si="364"/>
        <v/>
      </c>
      <c r="CH562" s="39" t="str">
        <f t="shared" si="365"/>
        <v/>
      </c>
      <c r="CI562" s="39" t="str">
        <f t="shared" si="366"/>
        <v/>
      </c>
    </row>
    <row r="563" spans="1:87">
      <c r="A563" s="18"/>
      <c r="B563" s="15" t="str">
        <f>'Gene Table'!E562</f>
        <v>mmu-miR-3106-5p</v>
      </c>
      <c r="C563" s="15" t="str">
        <f>'Gene Table'!B562</f>
        <v>H08</v>
      </c>
      <c r="D563" s="16" t="str">
        <f>IF(SUM('Test Sample Data'!D$3:D$98)&gt;10,IF(AND(ISNUMBER('Test Sample Data'!D562),'Test Sample Data'!D562&lt;$B$1,'Test Sample Data'!D562&gt;0),'Test Sample Data'!D562,$B$1),"")</f>
        <v/>
      </c>
      <c r="E563" s="17" t="str">
        <f>IF(SUM('Test Sample Data'!E$3:E$98)&gt;10,IF(AND(ISNUMBER('Test Sample Data'!E562),'Test Sample Data'!E562&lt;$B$1,'Test Sample Data'!E562&gt;0),'Test Sample Data'!E562,$B$1),"")</f>
        <v/>
      </c>
      <c r="F563" s="17" t="str">
        <f>IF(SUM('Test Sample Data'!F$3:F$98)&gt;10,IF(AND(ISNUMBER('Test Sample Data'!F562),'Test Sample Data'!F562&lt;$B$1,'Test Sample Data'!F562&gt;0),'Test Sample Data'!F562,$B$1),"")</f>
        <v/>
      </c>
      <c r="G563" s="17" t="str">
        <f>IF(SUM('Test Sample Data'!G$3:G$98)&gt;10,IF(AND(ISNUMBER('Test Sample Data'!G562),'Test Sample Data'!G562&lt;$B$1,'Test Sample Data'!G562&gt;0),'Test Sample Data'!G562,$B$1),"")</f>
        <v/>
      </c>
      <c r="H563" s="17" t="str">
        <f>IF(SUM('Test Sample Data'!H$3:H$98)&gt;10,IF(AND(ISNUMBER('Test Sample Data'!H562),'Test Sample Data'!H562&lt;$B$1,'Test Sample Data'!H562&gt;0),'Test Sample Data'!H562,$B$1),"")</f>
        <v/>
      </c>
      <c r="I563" s="17" t="str">
        <f>IF(SUM('Test Sample Data'!I$3:I$98)&gt;10,IF(AND(ISNUMBER('Test Sample Data'!I562),'Test Sample Data'!I562&lt;$B$1,'Test Sample Data'!I562&gt;0),'Test Sample Data'!I562,$B$1),"")</f>
        <v/>
      </c>
      <c r="J563" s="17" t="str">
        <f>IF(SUM('Test Sample Data'!J$3:J$98)&gt;10,IF(AND(ISNUMBER('Test Sample Data'!J562),'Test Sample Data'!J562&lt;$B$1,'Test Sample Data'!J562&gt;0),'Test Sample Data'!J562,$B$1),"")</f>
        <v/>
      </c>
      <c r="K563" s="17" t="str">
        <f>IF(SUM('Test Sample Data'!K$3:K$98)&gt;10,IF(AND(ISNUMBER('Test Sample Data'!K562),'Test Sample Data'!K562&lt;$B$1,'Test Sample Data'!K562&gt;0),'Test Sample Data'!K562,$B$1),"")</f>
        <v/>
      </c>
      <c r="L563" s="17" t="str">
        <f>IF(SUM('Test Sample Data'!L$3:L$98)&gt;10,IF(AND(ISNUMBER('Test Sample Data'!L562),'Test Sample Data'!L562&lt;$B$1,'Test Sample Data'!L562&gt;0),'Test Sample Data'!L562,$B$1),"")</f>
        <v/>
      </c>
      <c r="M563" s="17" t="str">
        <f>IF(SUM('Test Sample Data'!M$3:M$98)&gt;10,IF(AND(ISNUMBER('Test Sample Data'!M562),'Test Sample Data'!M562&lt;$B$1,'Test Sample Data'!M562&gt;0),'Test Sample Data'!M562,$B$1),"")</f>
        <v/>
      </c>
      <c r="N563" s="17" t="str">
        <f>'Gene Table'!E562</f>
        <v>mmu-miR-3106-5p</v>
      </c>
      <c r="O563" s="17" t="str">
        <f>'Gene Table'!B562</f>
        <v>H08</v>
      </c>
      <c r="P563" s="17" t="str">
        <f>IF(SUM('Control Sample Data'!D$3:D$98)&gt;10,IF(AND(ISNUMBER('Control Sample Data'!D562),'Control Sample Data'!D562&lt;$B$1,'Control Sample Data'!D562&gt;0),'Control Sample Data'!D562,$B$1),"")</f>
        <v/>
      </c>
      <c r="Q563" s="17" t="str">
        <f>IF(SUM('Control Sample Data'!E$3:E$98)&gt;10,IF(AND(ISNUMBER('Control Sample Data'!E562),'Control Sample Data'!E562&lt;$B$1,'Control Sample Data'!E562&gt;0),'Control Sample Data'!E562,$B$1),"")</f>
        <v/>
      </c>
      <c r="R563" s="17" t="str">
        <f>IF(SUM('Control Sample Data'!F$3:F$98)&gt;10,IF(AND(ISNUMBER('Control Sample Data'!F562),'Control Sample Data'!F562&lt;$B$1,'Control Sample Data'!F562&gt;0),'Control Sample Data'!F562,$B$1),"")</f>
        <v/>
      </c>
      <c r="S563" s="17" t="str">
        <f>IF(SUM('Control Sample Data'!G$3:G$98)&gt;10,IF(AND(ISNUMBER('Control Sample Data'!G562),'Control Sample Data'!G562&lt;$B$1,'Control Sample Data'!G562&gt;0),'Control Sample Data'!G562,$B$1),"")</f>
        <v/>
      </c>
      <c r="T563" s="17" t="str">
        <f>IF(SUM('Control Sample Data'!H$3:H$98)&gt;10,IF(AND(ISNUMBER('Control Sample Data'!H562),'Control Sample Data'!H562&lt;$B$1,'Control Sample Data'!H562&gt;0),'Control Sample Data'!H562,$B$1),"")</f>
        <v/>
      </c>
      <c r="U563" s="17" t="str">
        <f>IF(SUM('Control Sample Data'!I$3:I$98)&gt;10,IF(AND(ISNUMBER('Control Sample Data'!I562),'Control Sample Data'!I562&lt;$B$1,'Control Sample Data'!I562&gt;0),'Control Sample Data'!I562,$B$1),"")</f>
        <v/>
      </c>
      <c r="V563" s="17" t="str">
        <f>IF(SUM('Control Sample Data'!J$3:J$98)&gt;10,IF(AND(ISNUMBER('Control Sample Data'!J562),'Control Sample Data'!J562&lt;$B$1,'Control Sample Data'!J562&gt;0),'Control Sample Data'!J562,$B$1),"")</f>
        <v/>
      </c>
      <c r="W563" s="17" t="str">
        <f>IF(SUM('Control Sample Data'!K$3:K$98)&gt;10,IF(AND(ISNUMBER('Control Sample Data'!K562),'Control Sample Data'!K562&lt;$B$1,'Control Sample Data'!K562&gt;0),'Control Sample Data'!K562,$B$1),"")</f>
        <v/>
      </c>
      <c r="X563" s="17" t="str">
        <f>IF(SUM('Control Sample Data'!L$3:L$98)&gt;10,IF(AND(ISNUMBER('Control Sample Data'!L562),'Control Sample Data'!L562&lt;$B$1,'Control Sample Data'!L562&gt;0),'Control Sample Data'!L562,$B$1),"")</f>
        <v/>
      </c>
      <c r="Y563" s="17" t="str">
        <f>IF(SUM('Control Sample Data'!M$3:M$98)&gt;10,IF(AND(ISNUMBER('Control Sample Data'!M562),'Control Sample Data'!M562&lt;$B$1,'Control Sample Data'!M562&gt;0),'Control Sample Data'!M562,$B$1),"")</f>
        <v/>
      </c>
      <c r="AT563" s="36" t="str">
        <f t="shared" si="367"/>
        <v/>
      </c>
      <c r="AU563" s="36" t="str">
        <f t="shared" si="368"/>
        <v/>
      </c>
      <c r="AV563" s="36" t="str">
        <f t="shared" si="369"/>
        <v/>
      </c>
      <c r="AW563" s="36" t="str">
        <f t="shared" si="370"/>
        <v/>
      </c>
      <c r="AX563" s="36" t="str">
        <f t="shared" si="371"/>
        <v/>
      </c>
      <c r="AY563" s="36" t="str">
        <f t="shared" si="372"/>
        <v/>
      </c>
      <c r="AZ563" s="36" t="str">
        <f t="shared" si="373"/>
        <v/>
      </c>
      <c r="BA563" s="36" t="str">
        <f t="shared" si="374"/>
        <v/>
      </c>
      <c r="BB563" s="36" t="str">
        <f t="shared" si="375"/>
        <v/>
      </c>
      <c r="BC563" s="36" t="str">
        <f t="shared" si="376"/>
        <v/>
      </c>
      <c r="BD563" s="36" t="str">
        <f t="shared" si="377"/>
        <v/>
      </c>
      <c r="BE563" s="36" t="str">
        <f t="shared" si="378"/>
        <v/>
      </c>
      <c r="BF563" s="36" t="str">
        <f t="shared" si="379"/>
        <v/>
      </c>
      <c r="BG563" s="36" t="str">
        <f t="shared" si="380"/>
        <v/>
      </c>
      <c r="BH563" s="36" t="str">
        <f t="shared" si="381"/>
        <v/>
      </c>
      <c r="BI563" s="36" t="str">
        <f t="shared" si="382"/>
        <v/>
      </c>
      <c r="BJ563" s="36" t="str">
        <f t="shared" si="383"/>
        <v/>
      </c>
      <c r="BK563" s="36" t="str">
        <f t="shared" si="384"/>
        <v/>
      </c>
      <c r="BL563" s="36" t="str">
        <f t="shared" si="385"/>
        <v/>
      </c>
      <c r="BM563" s="36" t="str">
        <f t="shared" si="386"/>
        <v/>
      </c>
      <c r="BN563" s="38" t="e">
        <f t="shared" si="345"/>
        <v>#DIV/0!</v>
      </c>
      <c r="BO563" s="38" t="e">
        <f t="shared" si="346"/>
        <v>#DIV/0!</v>
      </c>
      <c r="BP563" s="39" t="str">
        <f t="shared" si="347"/>
        <v/>
      </c>
      <c r="BQ563" s="39" t="str">
        <f t="shared" si="348"/>
        <v/>
      </c>
      <c r="BR563" s="39" t="str">
        <f t="shared" si="349"/>
        <v/>
      </c>
      <c r="BS563" s="39" t="str">
        <f t="shared" si="350"/>
        <v/>
      </c>
      <c r="BT563" s="39" t="str">
        <f t="shared" si="351"/>
        <v/>
      </c>
      <c r="BU563" s="39" t="str">
        <f t="shared" si="352"/>
        <v/>
      </c>
      <c r="BV563" s="39" t="str">
        <f t="shared" si="353"/>
        <v/>
      </c>
      <c r="BW563" s="39" t="str">
        <f t="shared" si="354"/>
        <v/>
      </c>
      <c r="BX563" s="39" t="str">
        <f t="shared" si="355"/>
        <v/>
      </c>
      <c r="BY563" s="39" t="str">
        <f t="shared" si="356"/>
        <v/>
      </c>
      <c r="BZ563" s="39" t="str">
        <f t="shared" si="357"/>
        <v/>
      </c>
      <c r="CA563" s="39" t="str">
        <f t="shared" si="358"/>
        <v/>
      </c>
      <c r="CB563" s="39" t="str">
        <f t="shared" si="359"/>
        <v/>
      </c>
      <c r="CC563" s="39" t="str">
        <f t="shared" si="360"/>
        <v/>
      </c>
      <c r="CD563" s="39" t="str">
        <f t="shared" si="361"/>
        <v/>
      </c>
      <c r="CE563" s="39" t="str">
        <f t="shared" si="362"/>
        <v/>
      </c>
      <c r="CF563" s="39" t="str">
        <f t="shared" si="363"/>
        <v/>
      </c>
      <c r="CG563" s="39" t="str">
        <f t="shared" si="364"/>
        <v/>
      </c>
      <c r="CH563" s="39" t="str">
        <f t="shared" si="365"/>
        <v/>
      </c>
      <c r="CI563" s="39" t="str">
        <f t="shared" si="366"/>
        <v/>
      </c>
    </row>
    <row r="564" spans="1:87">
      <c r="A564" s="18"/>
      <c r="B564" s="15" t="str">
        <f>'Gene Table'!E563</f>
        <v>mmu-miR-9-3p</v>
      </c>
      <c r="C564" s="15" t="str">
        <f>'Gene Table'!B563</f>
        <v>H09</v>
      </c>
      <c r="D564" s="16" t="str">
        <f>IF(SUM('Test Sample Data'!D$3:D$98)&gt;10,IF(AND(ISNUMBER('Test Sample Data'!D563),'Test Sample Data'!D563&lt;$B$1,'Test Sample Data'!D563&gt;0),'Test Sample Data'!D563,$B$1),"")</f>
        <v/>
      </c>
      <c r="E564" s="17" t="str">
        <f>IF(SUM('Test Sample Data'!E$3:E$98)&gt;10,IF(AND(ISNUMBER('Test Sample Data'!E563),'Test Sample Data'!E563&lt;$B$1,'Test Sample Data'!E563&gt;0),'Test Sample Data'!E563,$B$1),"")</f>
        <v/>
      </c>
      <c r="F564" s="17" t="str">
        <f>IF(SUM('Test Sample Data'!F$3:F$98)&gt;10,IF(AND(ISNUMBER('Test Sample Data'!F563),'Test Sample Data'!F563&lt;$B$1,'Test Sample Data'!F563&gt;0),'Test Sample Data'!F563,$B$1),"")</f>
        <v/>
      </c>
      <c r="G564" s="17" t="str">
        <f>IF(SUM('Test Sample Data'!G$3:G$98)&gt;10,IF(AND(ISNUMBER('Test Sample Data'!G563),'Test Sample Data'!G563&lt;$B$1,'Test Sample Data'!G563&gt;0),'Test Sample Data'!G563,$B$1),"")</f>
        <v/>
      </c>
      <c r="H564" s="17" t="str">
        <f>IF(SUM('Test Sample Data'!H$3:H$98)&gt;10,IF(AND(ISNUMBER('Test Sample Data'!H563),'Test Sample Data'!H563&lt;$B$1,'Test Sample Data'!H563&gt;0),'Test Sample Data'!H563,$B$1),"")</f>
        <v/>
      </c>
      <c r="I564" s="17" t="str">
        <f>IF(SUM('Test Sample Data'!I$3:I$98)&gt;10,IF(AND(ISNUMBER('Test Sample Data'!I563),'Test Sample Data'!I563&lt;$B$1,'Test Sample Data'!I563&gt;0),'Test Sample Data'!I563,$B$1),"")</f>
        <v/>
      </c>
      <c r="J564" s="17" t="str">
        <f>IF(SUM('Test Sample Data'!J$3:J$98)&gt;10,IF(AND(ISNUMBER('Test Sample Data'!J563),'Test Sample Data'!J563&lt;$B$1,'Test Sample Data'!J563&gt;0),'Test Sample Data'!J563,$B$1),"")</f>
        <v/>
      </c>
      <c r="K564" s="17" t="str">
        <f>IF(SUM('Test Sample Data'!K$3:K$98)&gt;10,IF(AND(ISNUMBER('Test Sample Data'!K563),'Test Sample Data'!K563&lt;$B$1,'Test Sample Data'!K563&gt;0),'Test Sample Data'!K563,$B$1),"")</f>
        <v/>
      </c>
      <c r="L564" s="17" t="str">
        <f>IF(SUM('Test Sample Data'!L$3:L$98)&gt;10,IF(AND(ISNUMBER('Test Sample Data'!L563),'Test Sample Data'!L563&lt;$B$1,'Test Sample Data'!L563&gt;0),'Test Sample Data'!L563,$B$1),"")</f>
        <v/>
      </c>
      <c r="M564" s="17" t="str">
        <f>IF(SUM('Test Sample Data'!M$3:M$98)&gt;10,IF(AND(ISNUMBER('Test Sample Data'!M563),'Test Sample Data'!M563&lt;$B$1,'Test Sample Data'!M563&gt;0),'Test Sample Data'!M563,$B$1),"")</f>
        <v/>
      </c>
      <c r="N564" s="17" t="str">
        <f>'Gene Table'!E563</f>
        <v>mmu-miR-9-3p</v>
      </c>
      <c r="O564" s="17" t="str">
        <f>'Gene Table'!B563</f>
        <v>H09</v>
      </c>
      <c r="P564" s="17" t="str">
        <f>IF(SUM('Control Sample Data'!D$3:D$98)&gt;10,IF(AND(ISNUMBER('Control Sample Data'!D563),'Control Sample Data'!D563&lt;$B$1,'Control Sample Data'!D563&gt;0),'Control Sample Data'!D563,$B$1),"")</f>
        <v/>
      </c>
      <c r="Q564" s="17" t="str">
        <f>IF(SUM('Control Sample Data'!E$3:E$98)&gt;10,IF(AND(ISNUMBER('Control Sample Data'!E563),'Control Sample Data'!E563&lt;$B$1,'Control Sample Data'!E563&gt;0),'Control Sample Data'!E563,$B$1),"")</f>
        <v/>
      </c>
      <c r="R564" s="17" t="str">
        <f>IF(SUM('Control Sample Data'!F$3:F$98)&gt;10,IF(AND(ISNUMBER('Control Sample Data'!F563),'Control Sample Data'!F563&lt;$B$1,'Control Sample Data'!F563&gt;0),'Control Sample Data'!F563,$B$1),"")</f>
        <v/>
      </c>
      <c r="S564" s="17" t="str">
        <f>IF(SUM('Control Sample Data'!G$3:G$98)&gt;10,IF(AND(ISNUMBER('Control Sample Data'!G563),'Control Sample Data'!G563&lt;$B$1,'Control Sample Data'!G563&gt;0),'Control Sample Data'!G563,$B$1),"")</f>
        <v/>
      </c>
      <c r="T564" s="17" t="str">
        <f>IF(SUM('Control Sample Data'!H$3:H$98)&gt;10,IF(AND(ISNUMBER('Control Sample Data'!H563),'Control Sample Data'!H563&lt;$B$1,'Control Sample Data'!H563&gt;0),'Control Sample Data'!H563,$B$1),"")</f>
        <v/>
      </c>
      <c r="U564" s="17" t="str">
        <f>IF(SUM('Control Sample Data'!I$3:I$98)&gt;10,IF(AND(ISNUMBER('Control Sample Data'!I563),'Control Sample Data'!I563&lt;$B$1,'Control Sample Data'!I563&gt;0),'Control Sample Data'!I563,$B$1),"")</f>
        <v/>
      </c>
      <c r="V564" s="17" t="str">
        <f>IF(SUM('Control Sample Data'!J$3:J$98)&gt;10,IF(AND(ISNUMBER('Control Sample Data'!J563),'Control Sample Data'!J563&lt;$B$1,'Control Sample Data'!J563&gt;0),'Control Sample Data'!J563,$B$1),"")</f>
        <v/>
      </c>
      <c r="W564" s="17" t="str">
        <f>IF(SUM('Control Sample Data'!K$3:K$98)&gt;10,IF(AND(ISNUMBER('Control Sample Data'!K563),'Control Sample Data'!K563&lt;$B$1,'Control Sample Data'!K563&gt;0),'Control Sample Data'!K563,$B$1),"")</f>
        <v/>
      </c>
      <c r="X564" s="17" t="str">
        <f>IF(SUM('Control Sample Data'!L$3:L$98)&gt;10,IF(AND(ISNUMBER('Control Sample Data'!L563),'Control Sample Data'!L563&lt;$B$1,'Control Sample Data'!L563&gt;0),'Control Sample Data'!L563,$B$1),"")</f>
        <v/>
      </c>
      <c r="Y564" s="17" t="str">
        <f>IF(SUM('Control Sample Data'!M$3:M$98)&gt;10,IF(AND(ISNUMBER('Control Sample Data'!M563),'Control Sample Data'!M563&lt;$B$1,'Control Sample Data'!M563&gt;0),'Control Sample Data'!M563,$B$1),"")</f>
        <v/>
      </c>
      <c r="AT564" s="36" t="str">
        <f t="shared" si="367"/>
        <v/>
      </c>
      <c r="AU564" s="36" t="str">
        <f t="shared" si="368"/>
        <v/>
      </c>
      <c r="AV564" s="36" t="str">
        <f t="shared" si="369"/>
        <v/>
      </c>
      <c r="AW564" s="36" t="str">
        <f t="shared" si="370"/>
        <v/>
      </c>
      <c r="AX564" s="36" t="str">
        <f t="shared" si="371"/>
        <v/>
      </c>
      <c r="AY564" s="36" t="str">
        <f t="shared" si="372"/>
        <v/>
      </c>
      <c r="AZ564" s="36" t="str">
        <f t="shared" si="373"/>
        <v/>
      </c>
      <c r="BA564" s="36" t="str">
        <f t="shared" si="374"/>
        <v/>
      </c>
      <c r="BB564" s="36" t="str">
        <f t="shared" si="375"/>
        <v/>
      </c>
      <c r="BC564" s="36" t="str">
        <f t="shared" si="376"/>
        <v/>
      </c>
      <c r="BD564" s="36" t="str">
        <f t="shared" si="377"/>
        <v/>
      </c>
      <c r="BE564" s="36" t="str">
        <f t="shared" si="378"/>
        <v/>
      </c>
      <c r="BF564" s="36" t="str">
        <f t="shared" si="379"/>
        <v/>
      </c>
      <c r="BG564" s="36" t="str">
        <f t="shared" si="380"/>
        <v/>
      </c>
      <c r="BH564" s="36" t="str">
        <f t="shared" si="381"/>
        <v/>
      </c>
      <c r="BI564" s="36" t="str">
        <f t="shared" si="382"/>
        <v/>
      </c>
      <c r="BJ564" s="36" t="str">
        <f t="shared" si="383"/>
        <v/>
      </c>
      <c r="BK564" s="36" t="str">
        <f t="shared" si="384"/>
        <v/>
      </c>
      <c r="BL564" s="36" t="str">
        <f t="shared" si="385"/>
        <v/>
      </c>
      <c r="BM564" s="36" t="str">
        <f t="shared" si="386"/>
        <v/>
      </c>
      <c r="BN564" s="38" t="e">
        <f t="shared" si="345"/>
        <v>#DIV/0!</v>
      </c>
      <c r="BO564" s="38" t="e">
        <f t="shared" si="346"/>
        <v>#DIV/0!</v>
      </c>
      <c r="BP564" s="39" t="str">
        <f t="shared" si="347"/>
        <v/>
      </c>
      <c r="BQ564" s="39" t="str">
        <f t="shared" si="348"/>
        <v/>
      </c>
      <c r="BR564" s="39" t="str">
        <f t="shared" si="349"/>
        <v/>
      </c>
      <c r="BS564" s="39" t="str">
        <f t="shared" si="350"/>
        <v/>
      </c>
      <c r="BT564" s="39" t="str">
        <f t="shared" si="351"/>
        <v/>
      </c>
      <c r="BU564" s="39" t="str">
        <f t="shared" si="352"/>
        <v/>
      </c>
      <c r="BV564" s="39" t="str">
        <f t="shared" si="353"/>
        <v/>
      </c>
      <c r="BW564" s="39" t="str">
        <f t="shared" si="354"/>
        <v/>
      </c>
      <c r="BX564" s="39" t="str">
        <f t="shared" si="355"/>
        <v/>
      </c>
      <c r="BY564" s="39" t="str">
        <f t="shared" si="356"/>
        <v/>
      </c>
      <c r="BZ564" s="39" t="str">
        <f t="shared" si="357"/>
        <v/>
      </c>
      <c r="CA564" s="39" t="str">
        <f t="shared" si="358"/>
        <v/>
      </c>
      <c r="CB564" s="39" t="str">
        <f t="shared" si="359"/>
        <v/>
      </c>
      <c r="CC564" s="39" t="str">
        <f t="shared" si="360"/>
        <v/>
      </c>
      <c r="CD564" s="39" t="str">
        <f t="shared" si="361"/>
        <v/>
      </c>
      <c r="CE564" s="39" t="str">
        <f t="shared" si="362"/>
        <v/>
      </c>
      <c r="CF564" s="39" t="str">
        <f t="shared" si="363"/>
        <v/>
      </c>
      <c r="CG564" s="39" t="str">
        <f t="shared" si="364"/>
        <v/>
      </c>
      <c r="CH564" s="39" t="str">
        <f t="shared" si="365"/>
        <v/>
      </c>
      <c r="CI564" s="39" t="str">
        <f t="shared" si="366"/>
        <v/>
      </c>
    </row>
    <row r="565" spans="1:87">
      <c r="A565" s="18"/>
      <c r="B565" s="15" t="str">
        <f>'Gene Table'!E564</f>
        <v>mmu-miR-3106-3p</v>
      </c>
      <c r="C565" s="15" t="str">
        <f>'Gene Table'!B564</f>
        <v>H10</v>
      </c>
      <c r="D565" s="16" t="str">
        <f>IF(SUM('Test Sample Data'!D$3:D$98)&gt;10,IF(AND(ISNUMBER('Test Sample Data'!D564),'Test Sample Data'!D564&lt;$B$1,'Test Sample Data'!D564&gt;0),'Test Sample Data'!D564,$B$1),"")</f>
        <v/>
      </c>
      <c r="E565" s="17" t="str">
        <f>IF(SUM('Test Sample Data'!E$3:E$98)&gt;10,IF(AND(ISNUMBER('Test Sample Data'!E564),'Test Sample Data'!E564&lt;$B$1,'Test Sample Data'!E564&gt;0),'Test Sample Data'!E564,$B$1),"")</f>
        <v/>
      </c>
      <c r="F565" s="17" t="str">
        <f>IF(SUM('Test Sample Data'!F$3:F$98)&gt;10,IF(AND(ISNUMBER('Test Sample Data'!F564),'Test Sample Data'!F564&lt;$B$1,'Test Sample Data'!F564&gt;0),'Test Sample Data'!F564,$B$1),"")</f>
        <v/>
      </c>
      <c r="G565" s="17" t="str">
        <f>IF(SUM('Test Sample Data'!G$3:G$98)&gt;10,IF(AND(ISNUMBER('Test Sample Data'!G564),'Test Sample Data'!G564&lt;$B$1,'Test Sample Data'!G564&gt;0),'Test Sample Data'!G564,$B$1),"")</f>
        <v/>
      </c>
      <c r="H565" s="17" t="str">
        <f>IF(SUM('Test Sample Data'!H$3:H$98)&gt;10,IF(AND(ISNUMBER('Test Sample Data'!H564),'Test Sample Data'!H564&lt;$B$1,'Test Sample Data'!H564&gt;0),'Test Sample Data'!H564,$B$1),"")</f>
        <v/>
      </c>
      <c r="I565" s="17" t="str">
        <f>IF(SUM('Test Sample Data'!I$3:I$98)&gt;10,IF(AND(ISNUMBER('Test Sample Data'!I564),'Test Sample Data'!I564&lt;$B$1,'Test Sample Data'!I564&gt;0),'Test Sample Data'!I564,$B$1),"")</f>
        <v/>
      </c>
      <c r="J565" s="17" t="str">
        <f>IF(SUM('Test Sample Data'!J$3:J$98)&gt;10,IF(AND(ISNUMBER('Test Sample Data'!J564),'Test Sample Data'!J564&lt;$B$1,'Test Sample Data'!J564&gt;0),'Test Sample Data'!J564,$B$1),"")</f>
        <v/>
      </c>
      <c r="K565" s="17" t="str">
        <f>IF(SUM('Test Sample Data'!K$3:K$98)&gt;10,IF(AND(ISNUMBER('Test Sample Data'!K564),'Test Sample Data'!K564&lt;$B$1,'Test Sample Data'!K564&gt;0),'Test Sample Data'!K564,$B$1),"")</f>
        <v/>
      </c>
      <c r="L565" s="17" t="str">
        <f>IF(SUM('Test Sample Data'!L$3:L$98)&gt;10,IF(AND(ISNUMBER('Test Sample Data'!L564),'Test Sample Data'!L564&lt;$B$1,'Test Sample Data'!L564&gt;0),'Test Sample Data'!L564,$B$1),"")</f>
        <v/>
      </c>
      <c r="M565" s="17" t="str">
        <f>IF(SUM('Test Sample Data'!M$3:M$98)&gt;10,IF(AND(ISNUMBER('Test Sample Data'!M564),'Test Sample Data'!M564&lt;$B$1,'Test Sample Data'!M564&gt;0),'Test Sample Data'!M564,$B$1),"")</f>
        <v/>
      </c>
      <c r="N565" s="17" t="str">
        <f>'Gene Table'!E564</f>
        <v>mmu-miR-3106-3p</v>
      </c>
      <c r="O565" s="17" t="str">
        <f>'Gene Table'!B564</f>
        <v>H10</v>
      </c>
      <c r="P565" s="17" t="str">
        <f>IF(SUM('Control Sample Data'!D$3:D$98)&gt;10,IF(AND(ISNUMBER('Control Sample Data'!D564),'Control Sample Data'!D564&lt;$B$1,'Control Sample Data'!D564&gt;0),'Control Sample Data'!D564,$B$1),"")</f>
        <v/>
      </c>
      <c r="Q565" s="17" t="str">
        <f>IF(SUM('Control Sample Data'!E$3:E$98)&gt;10,IF(AND(ISNUMBER('Control Sample Data'!E564),'Control Sample Data'!E564&lt;$B$1,'Control Sample Data'!E564&gt;0),'Control Sample Data'!E564,$B$1),"")</f>
        <v/>
      </c>
      <c r="R565" s="17" t="str">
        <f>IF(SUM('Control Sample Data'!F$3:F$98)&gt;10,IF(AND(ISNUMBER('Control Sample Data'!F564),'Control Sample Data'!F564&lt;$B$1,'Control Sample Data'!F564&gt;0),'Control Sample Data'!F564,$B$1),"")</f>
        <v/>
      </c>
      <c r="S565" s="17" t="str">
        <f>IF(SUM('Control Sample Data'!G$3:G$98)&gt;10,IF(AND(ISNUMBER('Control Sample Data'!G564),'Control Sample Data'!G564&lt;$B$1,'Control Sample Data'!G564&gt;0),'Control Sample Data'!G564,$B$1),"")</f>
        <v/>
      </c>
      <c r="T565" s="17" t="str">
        <f>IF(SUM('Control Sample Data'!H$3:H$98)&gt;10,IF(AND(ISNUMBER('Control Sample Data'!H564),'Control Sample Data'!H564&lt;$B$1,'Control Sample Data'!H564&gt;0),'Control Sample Data'!H564,$B$1),"")</f>
        <v/>
      </c>
      <c r="U565" s="17" t="str">
        <f>IF(SUM('Control Sample Data'!I$3:I$98)&gt;10,IF(AND(ISNUMBER('Control Sample Data'!I564),'Control Sample Data'!I564&lt;$B$1,'Control Sample Data'!I564&gt;0),'Control Sample Data'!I564,$B$1),"")</f>
        <v/>
      </c>
      <c r="V565" s="17" t="str">
        <f>IF(SUM('Control Sample Data'!J$3:J$98)&gt;10,IF(AND(ISNUMBER('Control Sample Data'!J564),'Control Sample Data'!J564&lt;$B$1,'Control Sample Data'!J564&gt;0),'Control Sample Data'!J564,$B$1),"")</f>
        <v/>
      </c>
      <c r="W565" s="17" t="str">
        <f>IF(SUM('Control Sample Data'!K$3:K$98)&gt;10,IF(AND(ISNUMBER('Control Sample Data'!K564),'Control Sample Data'!K564&lt;$B$1,'Control Sample Data'!K564&gt;0),'Control Sample Data'!K564,$B$1),"")</f>
        <v/>
      </c>
      <c r="X565" s="17" t="str">
        <f>IF(SUM('Control Sample Data'!L$3:L$98)&gt;10,IF(AND(ISNUMBER('Control Sample Data'!L564),'Control Sample Data'!L564&lt;$B$1,'Control Sample Data'!L564&gt;0),'Control Sample Data'!L564,$B$1),"")</f>
        <v/>
      </c>
      <c r="Y565" s="17" t="str">
        <f>IF(SUM('Control Sample Data'!M$3:M$98)&gt;10,IF(AND(ISNUMBER('Control Sample Data'!M564),'Control Sample Data'!M564&lt;$B$1,'Control Sample Data'!M564&gt;0),'Control Sample Data'!M564,$B$1),"")</f>
        <v/>
      </c>
      <c r="AT565" s="36" t="str">
        <f t="shared" si="367"/>
        <v/>
      </c>
      <c r="AU565" s="36" t="str">
        <f t="shared" si="368"/>
        <v/>
      </c>
      <c r="AV565" s="36" t="str">
        <f t="shared" si="369"/>
        <v/>
      </c>
      <c r="AW565" s="36" t="str">
        <f t="shared" si="370"/>
        <v/>
      </c>
      <c r="AX565" s="36" t="str">
        <f t="shared" si="371"/>
        <v/>
      </c>
      <c r="AY565" s="36" t="str">
        <f t="shared" si="372"/>
        <v/>
      </c>
      <c r="AZ565" s="36" t="str">
        <f t="shared" si="373"/>
        <v/>
      </c>
      <c r="BA565" s="36" t="str">
        <f t="shared" si="374"/>
        <v/>
      </c>
      <c r="BB565" s="36" t="str">
        <f t="shared" si="375"/>
        <v/>
      </c>
      <c r="BC565" s="36" t="str">
        <f t="shared" si="376"/>
        <v/>
      </c>
      <c r="BD565" s="36" t="str">
        <f t="shared" si="377"/>
        <v/>
      </c>
      <c r="BE565" s="36" t="str">
        <f t="shared" si="378"/>
        <v/>
      </c>
      <c r="BF565" s="36" t="str">
        <f t="shared" si="379"/>
        <v/>
      </c>
      <c r="BG565" s="36" t="str">
        <f t="shared" si="380"/>
        <v/>
      </c>
      <c r="BH565" s="36" t="str">
        <f t="shared" si="381"/>
        <v/>
      </c>
      <c r="BI565" s="36" t="str">
        <f t="shared" si="382"/>
        <v/>
      </c>
      <c r="BJ565" s="36" t="str">
        <f t="shared" si="383"/>
        <v/>
      </c>
      <c r="BK565" s="36" t="str">
        <f t="shared" si="384"/>
        <v/>
      </c>
      <c r="BL565" s="36" t="str">
        <f t="shared" si="385"/>
        <v/>
      </c>
      <c r="BM565" s="36" t="str">
        <f t="shared" si="386"/>
        <v/>
      </c>
      <c r="BN565" s="38" t="e">
        <f t="shared" si="345"/>
        <v>#DIV/0!</v>
      </c>
      <c r="BO565" s="38" t="e">
        <f t="shared" si="346"/>
        <v>#DIV/0!</v>
      </c>
      <c r="BP565" s="39" t="str">
        <f t="shared" si="347"/>
        <v/>
      </c>
      <c r="BQ565" s="39" t="str">
        <f t="shared" si="348"/>
        <v/>
      </c>
      <c r="BR565" s="39" t="str">
        <f t="shared" si="349"/>
        <v/>
      </c>
      <c r="BS565" s="39" t="str">
        <f t="shared" si="350"/>
        <v/>
      </c>
      <c r="BT565" s="39" t="str">
        <f t="shared" si="351"/>
        <v/>
      </c>
      <c r="BU565" s="39" t="str">
        <f t="shared" si="352"/>
        <v/>
      </c>
      <c r="BV565" s="39" t="str">
        <f t="shared" si="353"/>
        <v/>
      </c>
      <c r="BW565" s="39" t="str">
        <f t="shared" si="354"/>
        <v/>
      </c>
      <c r="BX565" s="39" t="str">
        <f t="shared" si="355"/>
        <v/>
      </c>
      <c r="BY565" s="39" t="str">
        <f t="shared" si="356"/>
        <v/>
      </c>
      <c r="BZ565" s="39" t="str">
        <f t="shared" si="357"/>
        <v/>
      </c>
      <c r="CA565" s="39" t="str">
        <f t="shared" si="358"/>
        <v/>
      </c>
      <c r="CB565" s="39" t="str">
        <f t="shared" si="359"/>
        <v/>
      </c>
      <c r="CC565" s="39" t="str">
        <f t="shared" si="360"/>
        <v/>
      </c>
      <c r="CD565" s="39" t="str">
        <f t="shared" si="361"/>
        <v/>
      </c>
      <c r="CE565" s="39" t="str">
        <f t="shared" si="362"/>
        <v/>
      </c>
      <c r="CF565" s="39" t="str">
        <f t="shared" si="363"/>
        <v/>
      </c>
      <c r="CG565" s="39" t="str">
        <f t="shared" si="364"/>
        <v/>
      </c>
      <c r="CH565" s="39" t="str">
        <f t="shared" si="365"/>
        <v/>
      </c>
      <c r="CI565" s="39" t="str">
        <f t="shared" si="366"/>
        <v/>
      </c>
    </row>
    <row r="566" spans="1:87">
      <c r="A566" s="18"/>
      <c r="B566" s="15" t="str">
        <f>'Gene Table'!E565</f>
        <v>mmu-miR-93-3p</v>
      </c>
      <c r="C566" s="15" t="str">
        <f>'Gene Table'!B565</f>
        <v>H11</v>
      </c>
      <c r="D566" s="16" t="str">
        <f>IF(SUM('Test Sample Data'!D$3:D$98)&gt;10,IF(AND(ISNUMBER('Test Sample Data'!D565),'Test Sample Data'!D565&lt;$B$1,'Test Sample Data'!D565&gt;0),'Test Sample Data'!D565,$B$1),"")</f>
        <v/>
      </c>
      <c r="E566" s="17" t="str">
        <f>IF(SUM('Test Sample Data'!E$3:E$98)&gt;10,IF(AND(ISNUMBER('Test Sample Data'!E565),'Test Sample Data'!E565&lt;$B$1,'Test Sample Data'!E565&gt;0),'Test Sample Data'!E565,$B$1),"")</f>
        <v/>
      </c>
      <c r="F566" s="17" t="str">
        <f>IF(SUM('Test Sample Data'!F$3:F$98)&gt;10,IF(AND(ISNUMBER('Test Sample Data'!F565),'Test Sample Data'!F565&lt;$B$1,'Test Sample Data'!F565&gt;0),'Test Sample Data'!F565,$B$1),"")</f>
        <v/>
      </c>
      <c r="G566" s="17" t="str">
        <f>IF(SUM('Test Sample Data'!G$3:G$98)&gt;10,IF(AND(ISNUMBER('Test Sample Data'!G565),'Test Sample Data'!G565&lt;$B$1,'Test Sample Data'!G565&gt;0),'Test Sample Data'!G565,$B$1),"")</f>
        <v/>
      </c>
      <c r="H566" s="17" t="str">
        <f>IF(SUM('Test Sample Data'!H$3:H$98)&gt;10,IF(AND(ISNUMBER('Test Sample Data'!H565),'Test Sample Data'!H565&lt;$B$1,'Test Sample Data'!H565&gt;0),'Test Sample Data'!H565,$B$1),"")</f>
        <v/>
      </c>
      <c r="I566" s="17" t="str">
        <f>IF(SUM('Test Sample Data'!I$3:I$98)&gt;10,IF(AND(ISNUMBER('Test Sample Data'!I565),'Test Sample Data'!I565&lt;$B$1,'Test Sample Data'!I565&gt;0),'Test Sample Data'!I565,$B$1),"")</f>
        <v/>
      </c>
      <c r="J566" s="17" t="str">
        <f>IF(SUM('Test Sample Data'!J$3:J$98)&gt;10,IF(AND(ISNUMBER('Test Sample Data'!J565),'Test Sample Data'!J565&lt;$B$1,'Test Sample Data'!J565&gt;0),'Test Sample Data'!J565,$B$1),"")</f>
        <v/>
      </c>
      <c r="K566" s="17" t="str">
        <f>IF(SUM('Test Sample Data'!K$3:K$98)&gt;10,IF(AND(ISNUMBER('Test Sample Data'!K565),'Test Sample Data'!K565&lt;$B$1,'Test Sample Data'!K565&gt;0),'Test Sample Data'!K565,$B$1),"")</f>
        <v/>
      </c>
      <c r="L566" s="17" t="str">
        <f>IF(SUM('Test Sample Data'!L$3:L$98)&gt;10,IF(AND(ISNUMBER('Test Sample Data'!L565),'Test Sample Data'!L565&lt;$B$1,'Test Sample Data'!L565&gt;0),'Test Sample Data'!L565,$B$1),"")</f>
        <v/>
      </c>
      <c r="M566" s="17" t="str">
        <f>IF(SUM('Test Sample Data'!M$3:M$98)&gt;10,IF(AND(ISNUMBER('Test Sample Data'!M565),'Test Sample Data'!M565&lt;$B$1,'Test Sample Data'!M565&gt;0),'Test Sample Data'!M565,$B$1),"")</f>
        <v/>
      </c>
      <c r="N566" s="17" t="str">
        <f>'Gene Table'!E565</f>
        <v>mmu-miR-93-3p</v>
      </c>
      <c r="O566" s="17" t="str">
        <f>'Gene Table'!B565</f>
        <v>H11</v>
      </c>
      <c r="P566" s="17" t="str">
        <f>IF(SUM('Control Sample Data'!D$3:D$98)&gt;10,IF(AND(ISNUMBER('Control Sample Data'!D565),'Control Sample Data'!D565&lt;$B$1,'Control Sample Data'!D565&gt;0),'Control Sample Data'!D565,$B$1),"")</f>
        <v/>
      </c>
      <c r="Q566" s="17" t="str">
        <f>IF(SUM('Control Sample Data'!E$3:E$98)&gt;10,IF(AND(ISNUMBER('Control Sample Data'!E565),'Control Sample Data'!E565&lt;$B$1,'Control Sample Data'!E565&gt;0),'Control Sample Data'!E565,$B$1),"")</f>
        <v/>
      </c>
      <c r="R566" s="17" t="str">
        <f>IF(SUM('Control Sample Data'!F$3:F$98)&gt;10,IF(AND(ISNUMBER('Control Sample Data'!F565),'Control Sample Data'!F565&lt;$B$1,'Control Sample Data'!F565&gt;0),'Control Sample Data'!F565,$B$1),"")</f>
        <v/>
      </c>
      <c r="S566" s="17" t="str">
        <f>IF(SUM('Control Sample Data'!G$3:G$98)&gt;10,IF(AND(ISNUMBER('Control Sample Data'!G565),'Control Sample Data'!G565&lt;$B$1,'Control Sample Data'!G565&gt;0),'Control Sample Data'!G565,$B$1),"")</f>
        <v/>
      </c>
      <c r="T566" s="17" t="str">
        <f>IF(SUM('Control Sample Data'!H$3:H$98)&gt;10,IF(AND(ISNUMBER('Control Sample Data'!H565),'Control Sample Data'!H565&lt;$B$1,'Control Sample Data'!H565&gt;0),'Control Sample Data'!H565,$B$1),"")</f>
        <v/>
      </c>
      <c r="U566" s="17" t="str">
        <f>IF(SUM('Control Sample Data'!I$3:I$98)&gt;10,IF(AND(ISNUMBER('Control Sample Data'!I565),'Control Sample Data'!I565&lt;$B$1,'Control Sample Data'!I565&gt;0),'Control Sample Data'!I565,$B$1),"")</f>
        <v/>
      </c>
      <c r="V566" s="17" t="str">
        <f>IF(SUM('Control Sample Data'!J$3:J$98)&gt;10,IF(AND(ISNUMBER('Control Sample Data'!J565),'Control Sample Data'!J565&lt;$B$1,'Control Sample Data'!J565&gt;0),'Control Sample Data'!J565,$B$1),"")</f>
        <v/>
      </c>
      <c r="W566" s="17" t="str">
        <f>IF(SUM('Control Sample Data'!K$3:K$98)&gt;10,IF(AND(ISNUMBER('Control Sample Data'!K565),'Control Sample Data'!K565&lt;$B$1,'Control Sample Data'!K565&gt;0),'Control Sample Data'!K565,$B$1),"")</f>
        <v/>
      </c>
      <c r="X566" s="17" t="str">
        <f>IF(SUM('Control Sample Data'!L$3:L$98)&gt;10,IF(AND(ISNUMBER('Control Sample Data'!L565),'Control Sample Data'!L565&lt;$B$1,'Control Sample Data'!L565&gt;0),'Control Sample Data'!L565,$B$1),"")</f>
        <v/>
      </c>
      <c r="Y566" s="17" t="str">
        <f>IF(SUM('Control Sample Data'!M$3:M$98)&gt;10,IF(AND(ISNUMBER('Control Sample Data'!M565),'Control Sample Data'!M565&lt;$B$1,'Control Sample Data'!M565&gt;0),'Control Sample Data'!M565,$B$1),"")</f>
        <v/>
      </c>
      <c r="AT566" s="36" t="str">
        <f t="shared" si="367"/>
        <v/>
      </c>
      <c r="AU566" s="36" t="str">
        <f t="shared" si="368"/>
        <v/>
      </c>
      <c r="AV566" s="36" t="str">
        <f t="shared" si="369"/>
        <v/>
      </c>
      <c r="AW566" s="36" t="str">
        <f t="shared" si="370"/>
        <v/>
      </c>
      <c r="AX566" s="36" t="str">
        <f t="shared" si="371"/>
        <v/>
      </c>
      <c r="AY566" s="36" t="str">
        <f t="shared" si="372"/>
        <v/>
      </c>
      <c r="AZ566" s="36" t="str">
        <f t="shared" si="373"/>
        <v/>
      </c>
      <c r="BA566" s="36" t="str">
        <f t="shared" si="374"/>
        <v/>
      </c>
      <c r="BB566" s="36" t="str">
        <f t="shared" si="375"/>
        <v/>
      </c>
      <c r="BC566" s="36" t="str">
        <f t="shared" si="376"/>
        <v/>
      </c>
      <c r="BD566" s="36" t="str">
        <f t="shared" si="377"/>
        <v/>
      </c>
      <c r="BE566" s="36" t="str">
        <f t="shared" si="378"/>
        <v/>
      </c>
      <c r="BF566" s="36" t="str">
        <f t="shared" si="379"/>
        <v/>
      </c>
      <c r="BG566" s="36" t="str">
        <f t="shared" si="380"/>
        <v/>
      </c>
      <c r="BH566" s="36" t="str">
        <f t="shared" si="381"/>
        <v/>
      </c>
      <c r="BI566" s="36" t="str">
        <f t="shared" si="382"/>
        <v/>
      </c>
      <c r="BJ566" s="36" t="str">
        <f t="shared" si="383"/>
        <v/>
      </c>
      <c r="BK566" s="36" t="str">
        <f t="shared" si="384"/>
        <v/>
      </c>
      <c r="BL566" s="36" t="str">
        <f t="shared" si="385"/>
        <v/>
      </c>
      <c r="BM566" s="36" t="str">
        <f t="shared" si="386"/>
        <v/>
      </c>
      <c r="BN566" s="38" t="e">
        <f t="shared" si="345"/>
        <v>#DIV/0!</v>
      </c>
      <c r="BO566" s="38" t="e">
        <f t="shared" si="346"/>
        <v>#DIV/0!</v>
      </c>
      <c r="BP566" s="39" t="str">
        <f t="shared" si="347"/>
        <v/>
      </c>
      <c r="BQ566" s="39" t="str">
        <f t="shared" si="348"/>
        <v/>
      </c>
      <c r="BR566" s="39" t="str">
        <f t="shared" si="349"/>
        <v/>
      </c>
      <c r="BS566" s="39" t="str">
        <f t="shared" si="350"/>
        <v/>
      </c>
      <c r="BT566" s="39" t="str">
        <f t="shared" si="351"/>
        <v/>
      </c>
      <c r="BU566" s="39" t="str">
        <f t="shared" si="352"/>
        <v/>
      </c>
      <c r="BV566" s="39" t="str">
        <f t="shared" si="353"/>
        <v/>
      </c>
      <c r="BW566" s="39" t="str">
        <f t="shared" si="354"/>
        <v/>
      </c>
      <c r="BX566" s="39" t="str">
        <f t="shared" si="355"/>
        <v/>
      </c>
      <c r="BY566" s="39" t="str">
        <f t="shared" si="356"/>
        <v/>
      </c>
      <c r="BZ566" s="39" t="str">
        <f t="shared" si="357"/>
        <v/>
      </c>
      <c r="CA566" s="39" t="str">
        <f t="shared" si="358"/>
        <v/>
      </c>
      <c r="CB566" s="39" t="str">
        <f t="shared" si="359"/>
        <v/>
      </c>
      <c r="CC566" s="39" t="str">
        <f t="shared" si="360"/>
        <v/>
      </c>
      <c r="CD566" s="39" t="str">
        <f t="shared" si="361"/>
        <v/>
      </c>
      <c r="CE566" s="39" t="str">
        <f t="shared" si="362"/>
        <v/>
      </c>
      <c r="CF566" s="39" t="str">
        <f t="shared" si="363"/>
        <v/>
      </c>
      <c r="CG566" s="39" t="str">
        <f t="shared" si="364"/>
        <v/>
      </c>
      <c r="CH566" s="39" t="str">
        <f t="shared" si="365"/>
        <v/>
      </c>
      <c r="CI566" s="39" t="str">
        <f t="shared" si="366"/>
        <v/>
      </c>
    </row>
    <row r="567" spans="1:87">
      <c r="A567" s="18"/>
      <c r="B567" s="15" t="str">
        <f>'Gene Table'!E566</f>
        <v>mmu-miR-344d-1-5p</v>
      </c>
      <c r="C567" s="15" t="str">
        <f>'Gene Table'!B566</f>
        <v>H12</v>
      </c>
      <c r="D567" s="16" t="str">
        <f>IF(SUM('Test Sample Data'!D$3:D$98)&gt;10,IF(AND(ISNUMBER('Test Sample Data'!D566),'Test Sample Data'!D566&lt;$B$1,'Test Sample Data'!D566&gt;0),'Test Sample Data'!D566,$B$1),"")</f>
        <v/>
      </c>
      <c r="E567" s="17" t="str">
        <f>IF(SUM('Test Sample Data'!E$3:E$98)&gt;10,IF(AND(ISNUMBER('Test Sample Data'!E566),'Test Sample Data'!E566&lt;$B$1,'Test Sample Data'!E566&gt;0),'Test Sample Data'!E566,$B$1),"")</f>
        <v/>
      </c>
      <c r="F567" s="17" t="str">
        <f>IF(SUM('Test Sample Data'!F$3:F$98)&gt;10,IF(AND(ISNUMBER('Test Sample Data'!F566),'Test Sample Data'!F566&lt;$B$1,'Test Sample Data'!F566&gt;0),'Test Sample Data'!F566,$B$1),"")</f>
        <v/>
      </c>
      <c r="G567" s="17" t="str">
        <f>IF(SUM('Test Sample Data'!G$3:G$98)&gt;10,IF(AND(ISNUMBER('Test Sample Data'!G566),'Test Sample Data'!G566&lt;$B$1,'Test Sample Data'!G566&gt;0),'Test Sample Data'!G566,$B$1),"")</f>
        <v/>
      </c>
      <c r="H567" s="17" t="str">
        <f>IF(SUM('Test Sample Data'!H$3:H$98)&gt;10,IF(AND(ISNUMBER('Test Sample Data'!H566),'Test Sample Data'!H566&lt;$B$1,'Test Sample Data'!H566&gt;0),'Test Sample Data'!H566,$B$1),"")</f>
        <v/>
      </c>
      <c r="I567" s="17" t="str">
        <f>IF(SUM('Test Sample Data'!I$3:I$98)&gt;10,IF(AND(ISNUMBER('Test Sample Data'!I566),'Test Sample Data'!I566&lt;$B$1,'Test Sample Data'!I566&gt;0),'Test Sample Data'!I566,$B$1),"")</f>
        <v/>
      </c>
      <c r="J567" s="17" t="str">
        <f>IF(SUM('Test Sample Data'!J$3:J$98)&gt;10,IF(AND(ISNUMBER('Test Sample Data'!J566),'Test Sample Data'!J566&lt;$B$1,'Test Sample Data'!J566&gt;0),'Test Sample Data'!J566,$B$1),"")</f>
        <v/>
      </c>
      <c r="K567" s="17" t="str">
        <f>IF(SUM('Test Sample Data'!K$3:K$98)&gt;10,IF(AND(ISNUMBER('Test Sample Data'!K566),'Test Sample Data'!K566&lt;$B$1,'Test Sample Data'!K566&gt;0),'Test Sample Data'!K566,$B$1),"")</f>
        <v/>
      </c>
      <c r="L567" s="17" t="str">
        <f>IF(SUM('Test Sample Data'!L$3:L$98)&gt;10,IF(AND(ISNUMBER('Test Sample Data'!L566),'Test Sample Data'!L566&lt;$B$1,'Test Sample Data'!L566&gt;0),'Test Sample Data'!L566,$B$1),"")</f>
        <v/>
      </c>
      <c r="M567" s="17" t="str">
        <f>IF(SUM('Test Sample Data'!M$3:M$98)&gt;10,IF(AND(ISNUMBER('Test Sample Data'!M566),'Test Sample Data'!M566&lt;$B$1,'Test Sample Data'!M566&gt;0),'Test Sample Data'!M566,$B$1),"")</f>
        <v/>
      </c>
      <c r="N567" s="17" t="str">
        <f>'Gene Table'!E566</f>
        <v>mmu-miR-344d-1-5p</v>
      </c>
      <c r="O567" s="17" t="str">
        <f>'Gene Table'!B566</f>
        <v>H12</v>
      </c>
      <c r="P567" s="17" t="str">
        <f>IF(SUM('Control Sample Data'!D$3:D$98)&gt;10,IF(AND(ISNUMBER('Control Sample Data'!D566),'Control Sample Data'!D566&lt;$B$1,'Control Sample Data'!D566&gt;0),'Control Sample Data'!D566,$B$1),"")</f>
        <v/>
      </c>
      <c r="Q567" s="17" t="str">
        <f>IF(SUM('Control Sample Data'!E$3:E$98)&gt;10,IF(AND(ISNUMBER('Control Sample Data'!E566),'Control Sample Data'!E566&lt;$B$1,'Control Sample Data'!E566&gt;0),'Control Sample Data'!E566,$B$1),"")</f>
        <v/>
      </c>
      <c r="R567" s="17" t="str">
        <f>IF(SUM('Control Sample Data'!F$3:F$98)&gt;10,IF(AND(ISNUMBER('Control Sample Data'!F566),'Control Sample Data'!F566&lt;$B$1,'Control Sample Data'!F566&gt;0),'Control Sample Data'!F566,$B$1),"")</f>
        <v/>
      </c>
      <c r="S567" s="17" t="str">
        <f>IF(SUM('Control Sample Data'!G$3:G$98)&gt;10,IF(AND(ISNUMBER('Control Sample Data'!G566),'Control Sample Data'!G566&lt;$B$1,'Control Sample Data'!G566&gt;0),'Control Sample Data'!G566,$B$1),"")</f>
        <v/>
      </c>
      <c r="T567" s="17" t="str">
        <f>IF(SUM('Control Sample Data'!H$3:H$98)&gt;10,IF(AND(ISNUMBER('Control Sample Data'!H566),'Control Sample Data'!H566&lt;$B$1,'Control Sample Data'!H566&gt;0),'Control Sample Data'!H566,$B$1),"")</f>
        <v/>
      </c>
      <c r="U567" s="17" t="str">
        <f>IF(SUM('Control Sample Data'!I$3:I$98)&gt;10,IF(AND(ISNUMBER('Control Sample Data'!I566),'Control Sample Data'!I566&lt;$B$1,'Control Sample Data'!I566&gt;0),'Control Sample Data'!I566,$B$1),"")</f>
        <v/>
      </c>
      <c r="V567" s="17" t="str">
        <f>IF(SUM('Control Sample Data'!J$3:J$98)&gt;10,IF(AND(ISNUMBER('Control Sample Data'!J566),'Control Sample Data'!J566&lt;$B$1,'Control Sample Data'!J566&gt;0),'Control Sample Data'!J566,$B$1),"")</f>
        <v/>
      </c>
      <c r="W567" s="17" t="str">
        <f>IF(SUM('Control Sample Data'!K$3:K$98)&gt;10,IF(AND(ISNUMBER('Control Sample Data'!K566),'Control Sample Data'!K566&lt;$B$1,'Control Sample Data'!K566&gt;0),'Control Sample Data'!K566,$B$1),"")</f>
        <v/>
      </c>
      <c r="X567" s="17" t="str">
        <f>IF(SUM('Control Sample Data'!L$3:L$98)&gt;10,IF(AND(ISNUMBER('Control Sample Data'!L566),'Control Sample Data'!L566&lt;$B$1,'Control Sample Data'!L566&gt;0),'Control Sample Data'!L566,$B$1),"")</f>
        <v/>
      </c>
      <c r="Y567" s="17" t="str">
        <f>IF(SUM('Control Sample Data'!M$3:M$98)&gt;10,IF(AND(ISNUMBER('Control Sample Data'!M566),'Control Sample Data'!M566&lt;$B$1,'Control Sample Data'!M566&gt;0),'Control Sample Data'!M566,$B$1),"")</f>
        <v/>
      </c>
      <c r="AT567" s="36" t="str">
        <f t="shared" si="367"/>
        <v/>
      </c>
      <c r="AU567" s="36" t="str">
        <f t="shared" si="368"/>
        <v/>
      </c>
      <c r="AV567" s="36" t="str">
        <f t="shared" si="369"/>
        <v/>
      </c>
      <c r="AW567" s="36" t="str">
        <f t="shared" si="370"/>
        <v/>
      </c>
      <c r="AX567" s="36" t="str">
        <f t="shared" si="371"/>
        <v/>
      </c>
      <c r="AY567" s="36" t="str">
        <f t="shared" si="372"/>
        <v/>
      </c>
      <c r="AZ567" s="36" t="str">
        <f t="shared" si="373"/>
        <v/>
      </c>
      <c r="BA567" s="36" t="str">
        <f t="shared" si="374"/>
        <v/>
      </c>
      <c r="BB567" s="36" t="str">
        <f t="shared" si="375"/>
        <v/>
      </c>
      <c r="BC567" s="36" t="str">
        <f t="shared" si="376"/>
        <v/>
      </c>
      <c r="BD567" s="36" t="str">
        <f t="shared" si="377"/>
        <v/>
      </c>
      <c r="BE567" s="36" t="str">
        <f t="shared" si="378"/>
        <v/>
      </c>
      <c r="BF567" s="36" t="str">
        <f t="shared" si="379"/>
        <v/>
      </c>
      <c r="BG567" s="36" t="str">
        <f t="shared" si="380"/>
        <v/>
      </c>
      <c r="BH567" s="36" t="str">
        <f t="shared" si="381"/>
        <v/>
      </c>
      <c r="BI567" s="36" t="str">
        <f t="shared" si="382"/>
        <v/>
      </c>
      <c r="BJ567" s="36" t="str">
        <f t="shared" si="383"/>
        <v/>
      </c>
      <c r="BK567" s="36" t="str">
        <f t="shared" si="384"/>
        <v/>
      </c>
      <c r="BL567" s="36" t="str">
        <f t="shared" si="385"/>
        <v/>
      </c>
      <c r="BM567" s="36" t="str">
        <f t="shared" si="386"/>
        <v/>
      </c>
      <c r="BN567" s="38" t="e">
        <f t="shared" si="345"/>
        <v>#DIV/0!</v>
      </c>
      <c r="BO567" s="38" t="e">
        <f t="shared" si="346"/>
        <v>#DIV/0!</v>
      </c>
      <c r="BP567" s="39" t="str">
        <f t="shared" si="347"/>
        <v/>
      </c>
      <c r="BQ567" s="39" t="str">
        <f t="shared" si="348"/>
        <v/>
      </c>
      <c r="BR567" s="39" t="str">
        <f t="shared" si="349"/>
        <v/>
      </c>
      <c r="BS567" s="39" t="str">
        <f t="shared" si="350"/>
        <v/>
      </c>
      <c r="BT567" s="39" t="str">
        <f t="shared" si="351"/>
        <v/>
      </c>
      <c r="BU567" s="39" t="str">
        <f t="shared" si="352"/>
        <v/>
      </c>
      <c r="BV567" s="39" t="str">
        <f t="shared" si="353"/>
        <v/>
      </c>
      <c r="BW567" s="39" t="str">
        <f t="shared" si="354"/>
        <v/>
      </c>
      <c r="BX567" s="39" t="str">
        <f t="shared" si="355"/>
        <v/>
      </c>
      <c r="BY567" s="39" t="str">
        <f t="shared" si="356"/>
        <v/>
      </c>
      <c r="BZ567" s="39" t="str">
        <f t="shared" si="357"/>
        <v/>
      </c>
      <c r="CA567" s="39" t="str">
        <f t="shared" si="358"/>
        <v/>
      </c>
      <c r="CB567" s="39" t="str">
        <f t="shared" si="359"/>
        <v/>
      </c>
      <c r="CC567" s="39" t="str">
        <f t="shared" si="360"/>
        <v/>
      </c>
      <c r="CD567" s="39" t="str">
        <f t="shared" si="361"/>
        <v/>
      </c>
      <c r="CE567" s="39" t="str">
        <f t="shared" si="362"/>
        <v/>
      </c>
      <c r="CF567" s="39" t="str">
        <f t="shared" si="363"/>
        <v/>
      </c>
      <c r="CG567" s="39" t="str">
        <f t="shared" si="364"/>
        <v/>
      </c>
      <c r="CH567" s="39" t="str">
        <f t="shared" si="365"/>
        <v/>
      </c>
      <c r="CI567" s="39" t="str">
        <f t="shared" si="366"/>
        <v/>
      </c>
    </row>
    <row r="568" spans="1:87">
      <c r="A568" s="18"/>
      <c r="B568" s="15" t="str">
        <f>'Gene Table'!E567</f>
        <v>mmu-miR-99b-3p</v>
      </c>
      <c r="C568" s="15" t="str">
        <f>'Gene Table'!B567</f>
        <v>H13</v>
      </c>
      <c r="D568" s="16" t="str">
        <f>IF(SUM('Test Sample Data'!D$3:D$98)&gt;10,IF(AND(ISNUMBER('Test Sample Data'!D567),'Test Sample Data'!D567&lt;$B$1,'Test Sample Data'!D567&gt;0),'Test Sample Data'!D567,$B$1),"")</f>
        <v/>
      </c>
      <c r="E568" s="17" t="str">
        <f>IF(SUM('Test Sample Data'!E$3:E$98)&gt;10,IF(AND(ISNUMBER('Test Sample Data'!E567),'Test Sample Data'!E567&lt;$B$1,'Test Sample Data'!E567&gt;0),'Test Sample Data'!E567,$B$1),"")</f>
        <v/>
      </c>
      <c r="F568" s="17" t="str">
        <f>IF(SUM('Test Sample Data'!F$3:F$98)&gt;10,IF(AND(ISNUMBER('Test Sample Data'!F567),'Test Sample Data'!F567&lt;$B$1,'Test Sample Data'!F567&gt;0),'Test Sample Data'!F567,$B$1),"")</f>
        <v/>
      </c>
      <c r="G568" s="17" t="str">
        <f>IF(SUM('Test Sample Data'!G$3:G$98)&gt;10,IF(AND(ISNUMBER('Test Sample Data'!G567),'Test Sample Data'!G567&lt;$B$1,'Test Sample Data'!G567&gt;0),'Test Sample Data'!G567,$B$1),"")</f>
        <v/>
      </c>
      <c r="H568" s="17" t="str">
        <f>IF(SUM('Test Sample Data'!H$3:H$98)&gt;10,IF(AND(ISNUMBER('Test Sample Data'!H567),'Test Sample Data'!H567&lt;$B$1,'Test Sample Data'!H567&gt;0),'Test Sample Data'!H567,$B$1),"")</f>
        <v/>
      </c>
      <c r="I568" s="17" t="str">
        <f>IF(SUM('Test Sample Data'!I$3:I$98)&gt;10,IF(AND(ISNUMBER('Test Sample Data'!I567),'Test Sample Data'!I567&lt;$B$1,'Test Sample Data'!I567&gt;0),'Test Sample Data'!I567,$B$1),"")</f>
        <v/>
      </c>
      <c r="J568" s="17" t="str">
        <f>IF(SUM('Test Sample Data'!J$3:J$98)&gt;10,IF(AND(ISNUMBER('Test Sample Data'!J567),'Test Sample Data'!J567&lt;$B$1,'Test Sample Data'!J567&gt;0),'Test Sample Data'!J567,$B$1),"")</f>
        <v/>
      </c>
      <c r="K568" s="17" t="str">
        <f>IF(SUM('Test Sample Data'!K$3:K$98)&gt;10,IF(AND(ISNUMBER('Test Sample Data'!K567),'Test Sample Data'!K567&lt;$B$1,'Test Sample Data'!K567&gt;0),'Test Sample Data'!K567,$B$1),"")</f>
        <v/>
      </c>
      <c r="L568" s="17" t="str">
        <f>IF(SUM('Test Sample Data'!L$3:L$98)&gt;10,IF(AND(ISNUMBER('Test Sample Data'!L567),'Test Sample Data'!L567&lt;$B$1,'Test Sample Data'!L567&gt;0),'Test Sample Data'!L567,$B$1),"")</f>
        <v/>
      </c>
      <c r="M568" s="17" t="str">
        <f>IF(SUM('Test Sample Data'!M$3:M$98)&gt;10,IF(AND(ISNUMBER('Test Sample Data'!M567),'Test Sample Data'!M567&lt;$B$1,'Test Sample Data'!M567&gt;0),'Test Sample Data'!M567,$B$1),"")</f>
        <v/>
      </c>
      <c r="N568" s="17" t="str">
        <f>'Gene Table'!E567</f>
        <v>mmu-miR-99b-3p</v>
      </c>
      <c r="O568" s="17" t="str">
        <f>'Gene Table'!B567</f>
        <v>H13</v>
      </c>
      <c r="P568" s="17" t="str">
        <f>IF(SUM('Control Sample Data'!D$3:D$98)&gt;10,IF(AND(ISNUMBER('Control Sample Data'!D567),'Control Sample Data'!D567&lt;$B$1,'Control Sample Data'!D567&gt;0),'Control Sample Data'!D567,$B$1),"")</f>
        <v/>
      </c>
      <c r="Q568" s="17" t="str">
        <f>IF(SUM('Control Sample Data'!E$3:E$98)&gt;10,IF(AND(ISNUMBER('Control Sample Data'!E567),'Control Sample Data'!E567&lt;$B$1,'Control Sample Data'!E567&gt;0),'Control Sample Data'!E567,$B$1),"")</f>
        <v/>
      </c>
      <c r="R568" s="17" t="str">
        <f>IF(SUM('Control Sample Data'!F$3:F$98)&gt;10,IF(AND(ISNUMBER('Control Sample Data'!F567),'Control Sample Data'!F567&lt;$B$1,'Control Sample Data'!F567&gt;0),'Control Sample Data'!F567,$B$1),"")</f>
        <v/>
      </c>
      <c r="S568" s="17" t="str">
        <f>IF(SUM('Control Sample Data'!G$3:G$98)&gt;10,IF(AND(ISNUMBER('Control Sample Data'!G567),'Control Sample Data'!G567&lt;$B$1,'Control Sample Data'!G567&gt;0),'Control Sample Data'!G567,$B$1),"")</f>
        <v/>
      </c>
      <c r="T568" s="17" t="str">
        <f>IF(SUM('Control Sample Data'!H$3:H$98)&gt;10,IF(AND(ISNUMBER('Control Sample Data'!H567),'Control Sample Data'!H567&lt;$B$1,'Control Sample Data'!H567&gt;0),'Control Sample Data'!H567,$B$1),"")</f>
        <v/>
      </c>
      <c r="U568" s="17" t="str">
        <f>IF(SUM('Control Sample Data'!I$3:I$98)&gt;10,IF(AND(ISNUMBER('Control Sample Data'!I567),'Control Sample Data'!I567&lt;$B$1,'Control Sample Data'!I567&gt;0),'Control Sample Data'!I567,$B$1),"")</f>
        <v/>
      </c>
      <c r="V568" s="17" t="str">
        <f>IF(SUM('Control Sample Data'!J$3:J$98)&gt;10,IF(AND(ISNUMBER('Control Sample Data'!J567),'Control Sample Data'!J567&lt;$B$1,'Control Sample Data'!J567&gt;0),'Control Sample Data'!J567,$B$1),"")</f>
        <v/>
      </c>
      <c r="W568" s="17" t="str">
        <f>IF(SUM('Control Sample Data'!K$3:K$98)&gt;10,IF(AND(ISNUMBER('Control Sample Data'!K567),'Control Sample Data'!K567&lt;$B$1,'Control Sample Data'!K567&gt;0),'Control Sample Data'!K567,$B$1),"")</f>
        <v/>
      </c>
      <c r="X568" s="17" t="str">
        <f>IF(SUM('Control Sample Data'!L$3:L$98)&gt;10,IF(AND(ISNUMBER('Control Sample Data'!L567),'Control Sample Data'!L567&lt;$B$1,'Control Sample Data'!L567&gt;0),'Control Sample Data'!L567,$B$1),"")</f>
        <v/>
      </c>
      <c r="Y568" s="17" t="str">
        <f>IF(SUM('Control Sample Data'!M$3:M$98)&gt;10,IF(AND(ISNUMBER('Control Sample Data'!M567),'Control Sample Data'!M567&lt;$B$1,'Control Sample Data'!M567&gt;0),'Control Sample Data'!M567,$B$1),"")</f>
        <v/>
      </c>
      <c r="AT568" s="36" t="str">
        <f t="shared" si="367"/>
        <v/>
      </c>
      <c r="AU568" s="36" t="str">
        <f t="shared" si="368"/>
        <v/>
      </c>
      <c r="AV568" s="36" t="str">
        <f t="shared" si="369"/>
        <v/>
      </c>
      <c r="AW568" s="36" t="str">
        <f t="shared" si="370"/>
        <v/>
      </c>
      <c r="AX568" s="36" t="str">
        <f t="shared" si="371"/>
        <v/>
      </c>
      <c r="AY568" s="36" t="str">
        <f t="shared" si="372"/>
        <v/>
      </c>
      <c r="AZ568" s="36" t="str">
        <f t="shared" si="373"/>
        <v/>
      </c>
      <c r="BA568" s="36" t="str">
        <f t="shared" si="374"/>
        <v/>
      </c>
      <c r="BB568" s="36" t="str">
        <f t="shared" si="375"/>
        <v/>
      </c>
      <c r="BC568" s="36" t="str">
        <f t="shared" si="376"/>
        <v/>
      </c>
      <c r="BD568" s="36" t="str">
        <f t="shared" si="377"/>
        <v/>
      </c>
      <c r="BE568" s="36" t="str">
        <f t="shared" si="378"/>
        <v/>
      </c>
      <c r="BF568" s="36" t="str">
        <f t="shared" si="379"/>
        <v/>
      </c>
      <c r="BG568" s="36" t="str">
        <f t="shared" si="380"/>
        <v/>
      </c>
      <c r="BH568" s="36" t="str">
        <f t="shared" si="381"/>
        <v/>
      </c>
      <c r="BI568" s="36" t="str">
        <f t="shared" si="382"/>
        <v/>
      </c>
      <c r="BJ568" s="36" t="str">
        <f t="shared" si="383"/>
        <v/>
      </c>
      <c r="BK568" s="36" t="str">
        <f t="shared" si="384"/>
        <v/>
      </c>
      <c r="BL568" s="36" t="str">
        <f t="shared" si="385"/>
        <v/>
      </c>
      <c r="BM568" s="36" t="str">
        <f t="shared" si="386"/>
        <v/>
      </c>
      <c r="BN568" s="38" t="e">
        <f t="shared" si="345"/>
        <v>#DIV/0!</v>
      </c>
      <c r="BO568" s="38" t="e">
        <f t="shared" si="346"/>
        <v>#DIV/0!</v>
      </c>
      <c r="BP568" s="39" t="str">
        <f t="shared" si="347"/>
        <v/>
      </c>
      <c r="BQ568" s="39" t="str">
        <f t="shared" si="348"/>
        <v/>
      </c>
      <c r="BR568" s="39" t="str">
        <f t="shared" si="349"/>
        <v/>
      </c>
      <c r="BS568" s="39" t="str">
        <f t="shared" si="350"/>
        <v/>
      </c>
      <c r="BT568" s="39" t="str">
        <f t="shared" si="351"/>
        <v/>
      </c>
      <c r="BU568" s="39" t="str">
        <f t="shared" si="352"/>
        <v/>
      </c>
      <c r="BV568" s="39" t="str">
        <f t="shared" si="353"/>
        <v/>
      </c>
      <c r="BW568" s="39" t="str">
        <f t="shared" si="354"/>
        <v/>
      </c>
      <c r="BX568" s="39" t="str">
        <f t="shared" si="355"/>
        <v/>
      </c>
      <c r="BY568" s="39" t="str">
        <f t="shared" si="356"/>
        <v/>
      </c>
      <c r="BZ568" s="39" t="str">
        <f t="shared" si="357"/>
        <v/>
      </c>
      <c r="CA568" s="39" t="str">
        <f t="shared" si="358"/>
        <v/>
      </c>
      <c r="CB568" s="39" t="str">
        <f t="shared" si="359"/>
        <v/>
      </c>
      <c r="CC568" s="39" t="str">
        <f t="shared" si="360"/>
        <v/>
      </c>
      <c r="CD568" s="39" t="str">
        <f t="shared" si="361"/>
        <v/>
      </c>
      <c r="CE568" s="39" t="str">
        <f t="shared" si="362"/>
        <v/>
      </c>
      <c r="CF568" s="39" t="str">
        <f t="shared" si="363"/>
        <v/>
      </c>
      <c r="CG568" s="39" t="str">
        <f t="shared" si="364"/>
        <v/>
      </c>
      <c r="CH568" s="39" t="str">
        <f t="shared" si="365"/>
        <v/>
      </c>
      <c r="CI568" s="39" t="str">
        <f t="shared" si="366"/>
        <v/>
      </c>
    </row>
    <row r="569" spans="1:87">
      <c r="A569" s="18"/>
      <c r="B569" s="15" t="str">
        <f>'Gene Table'!E568</f>
        <v>mmu-miR-344d-2-5p</v>
      </c>
      <c r="C569" s="15" t="str">
        <f>'Gene Table'!B568</f>
        <v>H14</v>
      </c>
      <c r="D569" s="16" t="str">
        <f>IF(SUM('Test Sample Data'!D$3:D$98)&gt;10,IF(AND(ISNUMBER('Test Sample Data'!D568),'Test Sample Data'!D568&lt;$B$1,'Test Sample Data'!D568&gt;0),'Test Sample Data'!D568,$B$1),"")</f>
        <v/>
      </c>
      <c r="E569" s="17" t="str">
        <f>IF(SUM('Test Sample Data'!E$3:E$98)&gt;10,IF(AND(ISNUMBER('Test Sample Data'!E568),'Test Sample Data'!E568&lt;$B$1,'Test Sample Data'!E568&gt;0),'Test Sample Data'!E568,$B$1),"")</f>
        <v/>
      </c>
      <c r="F569" s="17" t="str">
        <f>IF(SUM('Test Sample Data'!F$3:F$98)&gt;10,IF(AND(ISNUMBER('Test Sample Data'!F568),'Test Sample Data'!F568&lt;$B$1,'Test Sample Data'!F568&gt;0),'Test Sample Data'!F568,$B$1),"")</f>
        <v/>
      </c>
      <c r="G569" s="17" t="str">
        <f>IF(SUM('Test Sample Data'!G$3:G$98)&gt;10,IF(AND(ISNUMBER('Test Sample Data'!G568),'Test Sample Data'!G568&lt;$B$1,'Test Sample Data'!G568&gt;0),'Test Sample Data'!G568,$B$1),"")</f>
        <v/>
      </c>
      <c r="H569" s="17" t="str">
        <f>IF(SUM('Test Sample Data'!H$3:H$98)&gt;10,IF(AND(ISNUMBER('Test Sample Data'!H568),'Test Sample Data'!H568&lt;$B$1,'Test Sample Data'!H568&gt;0),'Test Sample Data'!H568,$B$1),"")</f>
        <v/>
      </c>
      <c r="I569" s="17" t="str">
        <f>IF(SUM('Test Sample Data'!I$3:I$98)&gt;10,IF(AND(ISNUMBER('Test Sample Data'!I568),'Test Sample Data'!I568&lt;$B$1,'Test Sample Data'!I568&gt;0),'Test Sample Data'!I568,$B$1),"")</f>
        <v/>
      </c>
      <c r="J569" s="17" t="str">
        <f>IF(SUM('Test Sample Data'!J$3:J$98)&gt;10,IF(AND(ISNUMBER('Test Sample Data'!J568),'Test Sample Data'!J568&lt;$B$1,'Test Sample Data'!J568&gt;0),'Test Sample Data'!J568,$B$1),"")</f>
        <v/>
      </c>
      <c r="K569" s="17" t="str">
        <f>IF(SUM('Test Sample Data'!K$3:K$98)&gt;10,IF(AND(ISNUMBER('Test Sample Data'!K568),'Test Sample Data'!K568&lt;$B$1,'Test Sample Data'!K568&gt;0),'Test Sample Data'!K568,$B$1),"")</f>
        <v/>
      </c>
      <c r="L569" s="17" t="str">
        <f>IF(SUM('Test Sample Data'!L$3:L$98)&gt;10,IF(AND(ISNUMBER('Test Sample Data'!L568),'Test Sample Data'!L568&lt;$B$1,'Test Sample Data'!L568&gt;0),'Test Sample Data'!L568,$B$1),"")</f>
        <v/>
      </c>
      <c r="M569" s="17" t="str">
        <f>IF(SUM('Test Sample Data'!M$3:M$98)&gt;10,IF(AND(ISNUMBER('Test Sample Data'!M568),'Test Sample Data'!M568&lt;$B$1,'Test Sample Data'!M568&gt;0),'Test Sample Data'!M568,$B$1),"")</f>
        <v/>
      </c>
      <c r="N569" s="17" t="str">
        <f>'Gene Table'!E568</f>
        <v>mmu-miR-344d-2-5p</v>
      </c>
      <c r="O569" s="17" t="str">
        <f>'Gene Table'!B568</f>
        <v>H14</v>
      </c>
      <c r="P569" s="17" t="str">
        <f>IF(SUM('Control Sample Data'!D$3:D$98)&gt;10,IF(AND(ISNUMBER('Control Sample Data'!D568),'Control Sample Data'!D568&lt;$B$1,'Control Sample Data'!D568&gt;0),'Control Sample Data'!D568,$B$1),"")</f>
        <v/>
      </c>
      <c r="Q569" s="17" t="str">
        <f>IF(SUM('Control Sample Data'!E$3:E$98)&gt;10,IF(AND(ISNUMBER('Control Sample Data'!E568),'Control Sample Data'!E568&lt;$B$1,'Control Sample Data'!E568&gt;0),'Control Sample Data'!E568,$B$1),"")</f>
        <v/>
      </c>
      <c r="R569" s="17" t="str">
        <f>IF(SUM('Control Sample Data'!F$3:F$98)&gt;10,IF(AND(ISNUMBER('Control Sample Data'!F568),'Control Sample Data'!F568&lt;$B$1,'Control Sample Data'!F568&gt;0),'Control Sample Data'!F568,$B$1),"")</f>
        <v/>
      </c>
      <c r="S569" s="17" t="str">
        <f>IF(SUM('Control Sample Data'!G$3:G$98)&gt;10,IF(AND(ISNUMBER('Control Sample Data'!G568),'Control Sample Data'!G568&lt;$B$1,'Control Sample Data'!G568&gt;0),'Control Sample Data'!G568,$B$1),"")</f>
        <v/>
      </c>
      <c r="T569" s="17" t="str">
        <f>IF(SUM('Control Sample Data'!H$3:H$98)&gt;10,IF(AND(ISNUMBER('Control Sample Data'!H568),'Control Sample Data'!H568&lt;$B$1,'Control Sample Data'!H568&gt;0),'Control Sample Data'!H568,$B$1),"")</f>
        <v/>
      </c>
      <c r="U569" s="17" t="str">
        <f>IF(SUM('Control Sample Data'!I$3:I$98)&gt;10,IF(AND(ISNUMBER('Control Sample Data'!I568),'Control Sample Data'!I568&lt;$B$1,'Control Sample Data'!I568&gt;0),'Control Sample Data'!I568,$B$1),"")</f>
        <v/>
      </c>
      <c r="V569" s="17" t="str">
        <f>IF(SUM('Control Sample Data'!J$3:J$98)&gt;10,IF(AND(ISNUMBER('Control Sample Data'!J568),'Control Sample Data'!J568&lt;$B$1,'Control Sample Data'!J568&gt;0),'Control Sample Data'!J568,$B$1),"")</f>
        <v/>
      </c>
      <c r="W569" s="17" t="str">
        <f>IF(SUM('Control Sample Data'!K$3:K$98)&gt;10,IF(AND(ISNUMBER('Control Sample Data'!K568),'Control Sample Data'!K568&lt;$B$1,'Control Sample Data'!K568&gt;0),'Control Sample Data'!K568,$B$1),"")</f>
        <v/>
      </c>
      <c r="X569" s="17" t="str">
        <f>IF(SUM('Control Sample Data'!L$3:L$98)&gt;10,IF(AND(ISNUMBER('Control Sample Data'!L568),'Control Sample Data'!L568&lt;$B$1,'Control Sample Data'!L568&gt;0),'Control Sample Data'!L568,$B$1),"")</f>
        <v/>
      </c>
      <c r="Y569" s="17" t="str">
        <f>IF(SUM('Control Sample Data'!M$3:M$98)&gt;10,IF(AND(ISNUMBER('Control Sample Data'!M568),'Control Sample Data'!M568&lt;$B$1,'Control Sample Data'!M568&gt;0),'Control Sample Data'!M568,$B$1),"")</f>
        <v/>
      </c>
      <c r="AT569" s="36" t="str">
        <f t="shared" si="367"/>
        <v/>
      </c>
      <c r="AU569" s="36" t="str">
        <f t="shared" si="368"/>
        <v/>
      </c>
      <c r="AV569" s="36" t="str">
        <f t="shared" si="369"/>
        <v/>
      </c>
      <c r="AW569" s="36" t="str">
        <f t="shared" si="370"/>
        <v/>
      </c>
      <c r="AX569" s="36" t="str">
        <f t="shared" si="371"/>
        <v/>
      </c>
      <c r="AY569" s="36" t="str">
        <f t="shared" si="372"/>
        <v/>
      </c>
      <c r="AZ569" s="36" t="str">
        <f t="shared" si="373"/>
        <v/>
      </c>
      <c r="BA569" s="36" t="str">
        <f t="shared" si="374"/>
        <v/>
      </c>
      <c r="BB569" s="36" t="str">
        <f t="shared" si="375"/>
        <v/>
      </c>
      <c r="BC569" s="36" t="str">
        <f t="shared" si="376"/>
        <v/>
      </c>
      <c r="BD569" s="36" t="str">
        <f t="shared" si="377"/>
        <v/>
      </c>
      <c r="BE569" s="36" t="str">
        <f t="shared" si="378"/>
        <v/>
      </c>
      <c r="BF569" s="36" t="str">
        <f t="shared" si="379"/>
        <v/>
      </c>
      <c r="BG569" s="36" t="str">
        <f t="shared" si="380"/>
        <v/>
      </c>
      <c r="BH569" s="36" t="str">
        <f t="shared" si="381"/>
        <v/>
      </c>
      <c r="BI569" s="36" t="str">
        <f t="shared" si="382"/>
        <v/>
      </c>
      <c r="BJ569" s="36" t="str">
        <f t="shared" si="383"/>
        <v/>
      </c>
      <c r="BK569" s="36" t="str">
        <f t="shared" si="384"/>
        <v/>
      </c>
      <c r="BL569" s="36" t="str">
        <f t="shared" si="385"/>
        <v/>
      </c>
      <c r="BM569" s="36" t="str">
        <f t="shared" si="386"/>
        <v/>
      </c>
      <c r="BN569" s="38" t="e">
        <f t="shared" si="345"/>
        <v>#DIV/0!</v>
      </c>
      <c r="BO569" s="38" t="e">
        <f t="shared" si="346"/>
        <v>#DIV/0!</v>
      </c>
      <c r="BP569" s="39" t="str">
        <f t="shared" si="347"/>
        <v/>
      </c>
      <c r="BQ569" s="39" t="str">
        <f t="shared" si="348"/>
        <v/>
      </c>
      <c r="BR569" s="39" t="str">
        <f t="shared" si="349"/>
        <v/>
      </c>
      <c r="BS569" s="39" t="str">
        <f t="shared" si="350"/>
        <v/>
      </c>
      <c r="BT569" s="39" t="str">
        <f t="shared" si="351"/>
        <v/>
      </c>
      <c r="BU569" s="39" t="str">
        <f t="shared" si="352"/>
        <v/>
      </c>
      <c r="BV569" s="39" t="str">
        <f t="shared" si="353"/>
        <v/>
      </c>
      <c r="BW569" s="39" t="str">
        <f t="shared" si="354"/>
        <v/>
      </c>
      <c r="BX569" s="39" t="str">
        <f t="shared" si="355"/>
        <v/>
      </c>
      <c r="BY569" s="39" t="str">
        <f t="shared" si="356"/>
        <v/>
      </c>
      <c r="BZ569" s="39" t="str">
        <f t="shared" si="357"/>
        <v/>
      </c>
      <c r="CA569" s="39" t="str">
        <f t="shared" si="358"/>
        <v/>
      </c>
      <c r="CB569" s="39" t="str">
        <f t="shared" si="359"/>
        <v/>
      </c>
      <c r="CC569" s="39" t="str">
        <f t="shared" si="360"/>
        <v/>
      </c>
      <c r="CD569" s="39" t="str">
        <f t="shared" si="361"/>
        <v/>
      </c>
      <c r="CE569" s="39" t="str">
        <f t="shared" si="362"/>
        <v/>
      </c>
      <c r="CF569" s="39" t="str">
        <f t="shared" si="363"/>
        <v/>
      </c>
      <c r="CG569" s="39" t="str">
        <f t="shared" si="364"/>
        <v/>
      </c>
      <c r="CH569" s="39" t="str">
        <f t="shared" si="365"/>
        <v/>
      </c>
      <c r="CI569" s="39" t="str">
        <f t="shared" si="366"/>
        <v/>
      </c>
    </row>
    <row r="570" spans="1:87">
      <c r="A570" s="18"/>
      <c r="B570" s="15" t="str">
        <f>'Gene Table'!E569</f>
        <v>mmu-miR-3074-1-3p</v>
      </c>
      <c r="C570" s="15" t="str">
        <f>'Gene Table'!B569</f>
        <v>H15</v>
      </c>
      <c r="D570" s="16" t="str">
        <f>IF(SUM('Test Sample Data'!D$3:D$98)&gt;10,IF(AND(ISNUMBER('Test Sample Data'!D569),'Test Sample Data'!D569&lt;$B$1,'Test Sample Data'!D569&gt;0),'Test Sample Data'!D569,$B$1),"")</f>
        <v/>
      </c>
      <c r="E570" s="17" t="str">
        <f>IF(SUM('Test Sample Data'!E$3:E$98)&gt;10,IF(AND(ISNUMBER('Test Sample Data'!E569),'Test Sample Data'!E569&lt;$B$1,'Test Sample Data'!E569&gt;0),'Test Sample Data'!E569,$B$1),"")</f>
        <v/>
      </c>
      <c r="F570" s="17" t="str">
        <f>IF(SUM('Test Sample Data'!F$3:F$98)&gt;10,IF(AND(ISNUMBER('Test Sample Data'!F569),'Test Sample Data'!F569&lt;$B$1,'Test Sample Data'!F569&gt;0),'Test Sample Data'!F569,$B$1),"")</f>
        <v/>
      </c>
      <c r="G570" s="17" t="str">
        <f>IF(SUM('Test Sample Data'!G$3:G$98)&gt;10,IF(AND(ISNUMBER('Test Sample Data'!G569),'Test Sample Data'!G569&lt;$B$1,'Test Sample Data'!G569&gt;0),'Test Sample Data'!G569,$B$1),"")</f>
        <v/>
      </c>
      <c r="H570" s="17" t="str">
        <f>IF(SUM('Test Sample Data'!H$3:H$98)&gt;10,IF(AND(ISNUMBER('Test Sample Data'!H569),'Test Sample Data'!H569&lt;$B$1,'Test Sample Data'!H569&gt;0),'Test Sample Data'!H569,$B$1),"")</f>
        <v/>
      </c>
      <c r="I570" s="17" t="str">
        <f>IF(SUM('Test Sample Data'!I$3:I$98)&gt;10,IF(AND(ISNUMBER('Test Sample Data'!I569),'Test Sample Data'!I569&lt;$B$1,'Test Sample Data'!I569&gt;0),'Test Sample Data'!I569,$B$1),"")</f>
        <v/>
      </c>
      <c r="J570" s="17" t="str">
        <f>IF(SUM('Test Sample Data'!J$3:J$98)&gt;10,IF(AND(ISNUMBER('Test Sample Data'!J569),'Test Sample Data'!J569&lt;$B$1,'Test Sample Data'!J569&gt;0),'Test Sample Data'!J569,$B$1),"")</f>
        <v/>
      </c>
      <c r="K570" s="17" t="str">
        <f>IF(SUM('Test Sample Data'!K$3:K$98)&gt;10,IF(AND(ISNUMBER('Test Sample Data'!K569),'Test Sample Data'!K569&lt;$B$1,'Test Sample Data'!K569&gt;0),'Test Sample Data'!K569,$B$1),"")</f>
        <v/>
      </c>
      <c r="L570" s="17" t="str">
        <f>IF(SUM('Test Sample Data'!L$3:L$98)&gt;10,IF(AND(ISNUMBER('Test Sample Data'!L569),'Test Sample Data'!L569&lt;$B$1,'Test Sample Data'!L569&gt;0),'Test Sample Data'!L569,$B$1),"")</f>
        <v/>
      </c>
      <c r="M570" s="17" t="str">
        <f>IF(SUM('Test Sample Data'!M$3:M$98)&gt;10,IF(AND(ISNUMBER('Test Sample Data'!M569),'Test Sample Data'!M569&lt;$B$1,'Test Sample Data'!M569&gt;0),'Test Sample Data'!M569,$B$1),"")</f>
        <v/>
      </c>
      <c r="N570" s="17" t="str">
        <f>'Gene Table'!E569</f>
        <v>mmu-miR-3074-1-3p</v>
      </c>
      <c r="O570" s="17" t="str">
        <f>'Gene Table'!B569</f>
        <v>H15</v>
      </c>
      <c r="P570" s="17" t="str">
        <f>IF(SUM('Control Sample Data'!D$3:D$98)&gt;10,IF(AND(ISNUMBER('Control Sample Data'!D569),'Control Sample Data'!D569&lt;$B$1,'Control Sample Data'!D569&gt;0),'Control Sample Data'!D569,$B$1),"")</f>
        <v/>
      </c>
      <c r="Q570" s="17" t="str">
        <f>IF(SUM('Control Sample Data'!E$3:E$98)&gt;10,IF(AND(ISNUMBER('Control Sample Data'!E569),'Control Sample Data'!E569&lt;$B$1,'Control Sample Data'!E569&gt;0),'Control Sample Data'!E569,$B$1),"")</f>
        <v/>
      </c>
      <c r="R570" s="17" t="str">
        <f>IF(SUM('Control Sample Data'!F$3:F$98)&gt;10,IF(AND(ISNUMBER('Control Sample Data'!F569),'Control Sample Data'!F569&lt;$B$1,'Control Sample Data'!F569&gt;0),'Control Sample Data'!F569,$B$1),"")</f>
        <v/>
      </c>
      <c r="S570" s="17" t="str">
        <f>IF(SUM('Control Sample Data'!G$3:G$98)&gt;10,IF(AND(ISNUMBER('Control Sample Data'!G569),'Control Sample Data'!G569&lt;$B$1,'Control Sample Data'!G569&gt;0),'Control Sample Data'!G569,$B$1),"")</f>
        <v/>
      </c>
      <c r="T570" s="17" t="str">
        <f>IF(SUM('Control Sample Data'!H$3:H$98)&gt;10,IF(AND(ISNUMBER('Control Sample Data'!H569),'Control Sample Data'!H569&lt;$B$1,'Control Sample Data'!H569&gt;0),'Control Sample Data'!H569,$B$1),"")</f>
        <v/>
      </c>
      <c r="U570" s="17" t="str">
        <f>IF(SUM('Control Sample Data'!I$3:I$98)&gt;10,IF(AND(ISNUMBER('Control Sample Data'!I569),'Control Sample Data'!I569&lt;$B$1,'Control Sample Data'!I569&gt;0),'Control Sample Data'!I569,$B$1),"")</f>
        <v/>
      </c>
      <c r="V570" s="17" t="str">
        <f>IF(SUM('Control Sample Data'!J$3:J$98)&gt;10,IF(AND(ISNUMBER('Control Sample Data'!J569),'Control Sample Data'!J569&lt;$B$1,'Control Sample Data'!J569&gt;0),'Control Sample Data'!J569,$B$1),"")</f>
        <v/>
      </c>
      <c r="W570" s="17" t="str">
        <f>IF(SUM('Control Sample Data'!K$3:K$98)&gt;10,IF(AND(ISNUMBER('Control Sample Data'!K569),'Control Sample Data'!K569&lt;$B$1,'Control Sample Data'!K569&gt;0),'Control Sample Data'!K569,$B$1),"")</f>
        <v/>
      </c>
      <c r="X570" s="17" t="str">
        <f>IF(SUM('Control Sample Data'!L$3:L$98)&gt;10,IF(AND(ISNUMBER('Control Sample Data'!L569),'Control Sample Data'!L569&lt;$B$1,'Control Sample Data'!L569&gt;0),'Control Sample Data'!L569,$B$1),"")</f>
        <v/>
      </c>
      <c r="Y570" s="17" t="str">
        <f>IF(SUM('Control Sample Data'!M$3:M$98)&gt;10,IF(AND(ISNUMBER('Control Sample Data'!M569),'Control Sample Data'!M569&lt;$B$1,'Control Sample Data'!M569&gt;0),'Control Sample Data'!M569,$B$1),"")</f>
        <v/>
      </c>
      <c r="AT570" s="36" t="str">
        <f t="shared" si="367"/>
        <v/>
      </c>
      <c r="AU570" s="36" t="str">
        <f t="shared" si="368"/>
        <v/>
      </c>
      <c r="AV570" s="36" t="str">
        <f t="shared" si="369"/>
        <v/>
      </c>
      <c r="AW570" s="36" t="str">
        <f t="shared" si="370"/>
        <v/>
      </c>
      <c r="AX570" s="36" t="str">
        <f t="shared" si="371"/>
        <v/>
      </c>
      <c r="AY570" s="36" t="str">
        <f t="shared" si="372"/>
        <v/>
      </c>
      <c r="AZ570" s="36" t="str">
        <f t="shared" si="373"/>
        <v/>
      </c>
      <c r="BA570" s="36" t="str">
        <f t="shared" si="374"/>
        <v/>
      </c>
      <c r="BB570" s="36" t="str">
        <f t="shared" si="375"/>
        <v/>
      </c>
      <c r="BC570" s="36" t="str">
        <f t="shared" si="376"/>
        <v/>
      </c>
      <c r="BD570" s="36" t="str">
        <f t="shared" si="377"/>
        <v/>
      </c>
      <c r="BE570" s="36" t="str">
        <f t="shared" si="378"/>
        <v/>
      </c>
      <c r="BF570" s="36" t="str">
        <f t="shared" si="379"/>
        <v/>
      </c>
      <c r="BG570" s="36" t="str">
        <f t="shared" si="380"/>
        <v/>
      </c>
      <c r="BH570" s="36" t="str">
        <f t="shared" si="381"/>
        <v/>
      </c>
      <c r="BI570" s="36" t="str">
        <f t="shared" si="382"/>
        <v/>
      </c>
      <c r="BJ570" s="36" t="str">
        <f t="shared" si="383"/>
        <v/>
      </c>
      <c r="BK570" s="36" t="str">
        <f t="shared" si="384"/>
        <v/>
      </c>
      <c r="BL570" s="36" t="str">
        <f t="shared" si="385"/>
        <v/>
      </c>
      <c r="BM570" s="36" t="str">
        <f t="shared" si="386"/>
        <v/>
      </c>
      <c r="BN570" s="38" t="e">
        <f t="shared" si="345"/>
        <v>#DIV/0!</v>
      </c>
      <c r="BO570" s="38" t="e">
        <f t="shared" si="346"/>
        <v>#DIV/0!</v>
      </c>
      <c r="BP570" s="39" t="str">
        <f t="shared" si="347"/>
        <v/>
      </c>
      <c r="BQ570" s="39" t="str">
        <f t="shared" si="348"/>
        <v/>
      </c>
      <c r="BR570" s="39" t="str">
        <f t="shared" si="349"/>
        <v/>
      </c>
      <c r="BS570" s="39" t="str">
        <f t="shared" si="350"/>
        <v/>
      </c>
      <c r="BT570" s="39" t="str">
        <f t="shared" si="351"/>
        <v/>
      </c>
      <c r="BU570" s="39" t="str">
        <f t="shared" si="352"/>
        <v/>
      </c>
      <c r="BV570" s="39" t="str">
        <f t="shared" si="353"/>
        <v/>
      </c>
      <c r="BW570" s="39" t="str">
        <f t="shared" si="354"/>
        <v/>
      </c>
      <c r="BX570" s="39" t="str">
        <f t="shared" si="355"/>
        <v/>
      </c>
      <c r="BY570" s="39" t="str">
        <f t="shared" si="356"/>
        <v/>
      </c>
      <c r="BZ570" s="39" t="str">
        <f t="shared" si="357"/>
        <v/>
      </c>
      <c r="CA570" s="39" t="str">
        <f t="shared" si="358"/>
        <v/>
      </c>
      <c r="CB570" s="39" t="str">
        <f t="shared" si="359"/>
        <v/>
      </c>
      <c r="CC570" s="39" t="str">
        <f t="shared" si="360"/>
        <v/>
      </c>
      <c r="CD570" s="39" t="str">
        <f t="shared" si="361"/>
        <v/>
      </c>
      <c r="CE570" s="39" t="str">
        <f t="shared" si="362"/>
        <v/>
      </c>
      <c r="CF570" s="39" t="str">
        <f t="shared" si="363"/>
        <v/>
      </c>
      <c r="CG570" s="39" t="str">
        <f t="shared" si="364"/>
        <v/>
      </c>
      <c r="CH570" s="39" t="str">
        <f t="shared" si="365"/>
        <v/>
      </c>
      <c r="CI570" s="39" t="str">
        <f t="shared" si="366"/>
        <v/>
      </c>
    </row>
    <row r="571" spans="1:87">
      <c r="A571" s="18"/>
      <c r="B571" s="15" t="str">
        <f>'Gene Table'!E570</f>
        <v>mmu-miR-3057-5p</v>
      </c>
      <c r="C571" s="15" t="str">
        <f>'Gene Table'!B570</f>
        <v>H16</v>
      </c>
      <c r="D571" s="16" t="str">
        <f>IF(SUM('Test Sample Data'!D$3:D$98)&gt;10,IF(AND(ISNUMBER('Test Sample Data'!D570),'Test Sample Data'!D570&lt;$B$1,'Test Sample Data'!D570&gt;0),'Test Sample Data'!D570,$B$1),"")</f>
        <v/>
      </c>
      <c r="E571" s="17" t="str">
        <f>IF(SUM('Test Sample Data'!E$3:E$98)&gt;10,IF(AND(ISNUMBER('Test Sample Data'!E570),'Test Sample Data'!E570&lt;$B$1,'Test Sample Data'!E570&gt;0),'Test Sample Data'!E570,$B$1),"")</f>
        <v/>
      </c>
      <c r="F571" s="17" t="str">
        <f>IF(SUM('Test Sample Data'!F$3:F$98)&gt;10,IF(AND(ISNUMBER('Test Sample Data'!F570),'Test Sample Data'!F570&lt;$B$1,'Test Sample Data'!F570&gt;0),'Test Sample Data'!F570,$B$1),"")</f>
        <v/>
      </c>
      <c r="G571" s="17" t="str">
        <f>IF(SUM('Test Sample Data'!G$3:G$98)&gt;10,IF(AND(ISNUMBER('Test Sample Data'!G570),'Test Sample Data'!G570&lt;$B$1,'Test Sample Data'!G570&gt;0),'Test Sample Data'!G570,$B$1),"")</f>
        <v/>
      </c>
      <c r="H571" s="17" t="str">
        <f>IF(SUM('Test Sample Data'!H$3:H$98)&gt;10,IF(AND(ISNUMBER('Test Sample Data'!H570),'Test Sample Data'!H570&lt;$B$1,'Test Sample Data'!H570&gt;0),'Test Sample Data'!H570,$B$1),"")</f>
        <v/>
      </c>
      <c r="I571" s="17" t="str">
        <f>IF(SUM('Test Sample Data'!I$3:I$98)&gt;10,IF(AND(ISNUMBER('Test Sample Data'!I570),'Test Sample Data'!I570&lt;$B$1,'Test Sample Data'!I570&gt;0),'Test Sample Data'!I570,$B$1),"")</f>
        <v/>
      </c>
      <c r="J571" s="17" t="str">
        <f>IF(SUM('Test Sample Data'!J$3:J$98)&gt;10,IF(AND(ISNUMBER('Test Sample Data'!J570),'Test Sample Data'!J570&lt;$B$1,'Test Sample Data'!J570&gt;0),'Test Sample Data'!J570,$B$1),"")</f>
        <v/>
      </c>
      <c r="K571" s="17" t="str">
        <f>IF(SUM('Test Sample Data'!K$3:K$98)&gt;10,IF(AND(ISNUMBER('Test Sample Data'!K570),'Test Sample Data'!K570&lt;$B$1,'Test Sample Data'!K570&gt;0),'Test Sample Data'!K570,$B$1),"")</f>
        <v/>
      </c>
      <c r="L571" s="17" t="str">
        <f>IF(SUM('Test Sample Data'!L$3:L$98)&gt;10,IF(AND(ISNUMBER('Test Sample Data'!L570),'Test Sample Data'!L570&lt;$B$1,'Test Sample Data'!L570&gt;0),'Test Sample Data'!L570,$B$1),"")</f>
        <v/>
      </c>
      <c r="M571" s="17" t="str">
        <f>IF(SUM('Test Sample Data'!M$3:M$98)&gt;10,IF(AND(ISNUMBER('Test Sample Data'!M570),'Test Sample Data'!M570&lt;$B$1,'Test Sample Data'!M570&gt;0),'Test Sample Data'!M570,$B$1),"")</f>
        <v/>
      </c>
      <c r="N571" s="17" t="str">
        <f>'Gene Table'!E570</f>
        <v>mmu-miR-3057-5p</v>
      </c>
      <c r="O571" s="17" t="str">
        <f>'Gene Table'!B570</f>
        <v>H16</v>
      </c>
      <c r="P571" s="17" t="str">
        <f>IF(SUM('Control Sample Data'!D$3:D$98)&gt;10,IF(AND(ISNUMBER('Control Sample Data'!D570),'Control Sample Data'!D570&lt;$B$1,'Control Sample Data'!D570&gt;0),'Control Sample Data'!D570,$B$1),"")</f>
        <v/>
      </c>
      <c r="Q571" s="17" t="str">
        <f>IF(SUM('Control Sample Data'!E$3:E$98)&gt;10,IF(AND(ISNUMBER('Control Sample Data'!E570),'Control Sample Data'!E570&lt;$B$1,'Control Sample Data'!E570&gt;0),'Control Sample Data'!E570,$B$1),"")</f>
        <v/>
      </c>
      <c r="R571" s="17" t="str">
        <f>IF(SUM('Control Sample Data'!F$3:F$98)&gt;10,IF(AND(ISNUMBER('Control Sample Data'!F570),'Control Sample Data'!F570&lt;$B$1,'Control Sample Data'!F570&gt;0),'Control Sample Data'!F570,$B$1),"")</f>
        <v/>
      </c>
      <c r="S571" s="17" t="str">
        <f>IF(SUM('Control Sample Data'!G$3:G$98)&gt;10,IF(AND(ISNUMBER('Control Sample Data'!G570),'Control Sample Data'!G570&lt;$B$1,'Control Sample Data'!G570&gt;0),'Control Sample Data'!G570,$B$1),"")</f>
        <v/>
      </c>
      <c r="T571" s="17" t="str">
        <f>IF(SUM('Control Sample Data'!H$3:H$98)&gt;10,IF(AND(ISNUMBER('Control Sample Data'!H570),'Control Sample Data'!H570&lt;$B$1,'Control Sample Data'!H570&gt;0),'Control Sample Data'!H570,$B$1),"")</f>
        <v/>
      </c>
      <c r="U571" s="17" t="str">
        <f>IF(SUM('Control Sample Data'!I$3:I$98)&gt;10,IF(AND(ISNUMBER('Control Sample Data'!I570),'Control Sample Data'!I570&lt;$B$1,'Control Sample Data'!I570&gt;0),'Control Sample Data'!I570,$B$1),"")</f>
        <v/>
      </c>
      <c r="V571" s="17" t="str">
        <f>IF(SUM('Control Sample Data'!J$3:J$98)&gt;10,IF(AND(ISNUMBER('Control Sample Data'!J570),'Control Sample Data'!J570&lt;$B$1,'Control Sample Data'!J570&gt;0),'Control Sample Data'!J570,$B$1),"")</f>
        <v/>
      </c>
      <c r="W571" s="17" t="str">
        <f>IF(SUM('Control Sample Data'!K$3:K$98)&gt;10,IF(AND(ISNUMBER('Control Sample Data'!K570),'Control Sample Data'!K570&lt;$B$1,'Control Sample Data'!K570&gt;0),'Control Sample Data'!K570,$B$1),"")</f>
        <v/>
      </c>
      <c r="X571" s="17" t="str">
        <f>IF(SUM('Control Sample Data'!L$3:L$98)&gt;10,IF(AND(ISNUMBER('Control Sample Data'!L570),'Control Sample Data'!L570&lt;$B$1,'Control Sample Data'!L570&gt;0),'Control Sample Data'!L570,$B$1),"")</f>
        <v/>
      </c>
      <c r="Y571" s="17" t="str">
        <f>IF(SUM('Control Sample Data'!M$3:M$98)&gt;10,IF(AND(ISNUMBER('Control Sample Data'!M570),'Control Sample Data'!M570&lt;$B$1,'Control Sample Data'!M570&gt;0),'Control Sample Data'!M570,$B$1),"")</f>
        <v/>
      </c>
      <c r="AT571" s="36" t="str">
        <f t="shared" si="367"/>
        <v/>
      </c>
      <c r="AU571" s="36" t="str">
        <f t="shared" si="368"/>
        <v/>
      </c>
      <c r="AV571" s="36" t="str">
        <f t="shared" si="369"/>
        <v/>
      </c>
      <c r="AW571" s="36" t="str">
        <f t="shared" si="370"/>
        <v/>
      </c>
      <c r="AX571" s="36" t="str">
        <f t="shared" si="371"/>
        <v/>
      </c>
      <c r="AY571" s="36" t="str">
        <f t="shared" si="372"/>
        <v/>
      </c>
      <c r="AZ571" s="36" t="str">
        <f t="shared" si="373"/>
        <v/>
      </c>
      <c r="BA571" s="36" t="str">
        <f t="shared" si="374"/>
        <v/>
      </c>
      <c r="BB571" s="36" t="str">
        <f t="shared" si="375"/>
        <v/>
      </c>
      <c r="BC571" s="36" t="str">
        <f t="shared" si="376"/>
        <v/>
      </c>
      <c r="BD571" s="36" t="str">
        <f t="shared" si="377"/>
        <v/>
      </c>
      <c r="BE571" s="36" t="str">
        <f t="shared" si="378"/>
        <v/>
      </c>
      <c r="BF571" s="36" t="str">
        <f t="shared" si="379"/>
        <v/>
      </c>
      <c r="BG571" s="36" t="str">
        <f t="shared" si="380"/>
        <v/>
      </c>
      <c r="BH571" s="36" t="str">
        <f t="shared" si="381"/>
        <v/>
      </c>
      <c r="BI571" s="36" t="str">
        <f t="shared" si="382"/>
        <v/>
      </c>
      <c r="BJ571" s="36" t="str">
        <f t="shared" si="383"/>
        <v/>
      </c>
      <c r="BK571" s="36" t="str">
        <f t="shared" si="384"/>
        <v/>
      </c>
      <c r="BL571" s="36" t="str">
        <f t="shared" si="385"/>
        <v/>
      </c>
      <c r="BM571" s="36" t="str">
        <f t="shared" si="386"/>
        <v/>
      </c>
      <c r="BN571" s="38" t="e">
        <f t="shared" si="345"/>
        <v>#DIV/0!</v>
      </c>
      <c r="BO571" s="38" t="e">
        <f t="shared" si="346"/>
        <v>#DIV/0!</v>
      </c>
      <c r="BP571" s="39" t="str">
        <f t="shared" si="347"/>
        <v/>
      </c>
      <c r="BQ571" s="39" t="str">
        <f t="shared" si="348"/>
        <v/>
      </c>
      <c r="BR571" s="39" t="str">
        <f t="shared" si="349"/>
        <v/>
      </c>
      <c r="BS571" s="39" t="str">
        <f t="shared" si="350"/>
        <v/>
      </c>
      <c r="BT571" s="39" t="str">
        <f t="shared" si="351"/>
        <v/>
      </c>
      <c r="BU571" s="39" t="str">
        <f t="shared" si="352"/>
        <v/>
      </c>
      <c r="BV571" s="39" t="str">
        <f t="shared" si="353"/>
        <v/>
      </c>
      <c r="BW571" s="39" t="str">
        <f t="shared" si="354"/>
        <v/>
      </c>
      <c r="BX571" s="39" t="str">
        <f t="shared" si="355"/>
        <v/>
      </c>
      <c r="BY571" s="39" t="str">
        <f t="shared" si="356"/>
        <v/>
      </c>
      <c r="BZ571" s="39" t="str">
        <f t="shared" si="357"/>
        <v/>
      </c>
      <c r="CA571" s="39" t="str">
        <f t="shared" si="358"/>
        <v/>
      </c>
      <c r="CB571" s="39" t="str">
        <f t="shared" si="359"/>
        <v/>
      </c>
      <c r="CC571" s="39" t="str">
        <f t="shared" si="360"/>
        <v/>
      </c>
      <c r="CD571" s="39" t="str">
        <f t="shared" si="361"/>
        <v/>
      </c>
      <c r="CE571" s="39" t="str">
        <f t="shared" si="362"/>
        <v/>
      </c>
      <c r="CF571" s="39" t="str">
        <f t="shared" si="363"/>
        <v/>
      </c>
      <c r="CG571" s="39" t="str">
        <f t="shared" si="364"/>
        <v/>
      </c>
      <c r="CH571" s="39" t="str">
        <f t="shared" si="365"/>
        <v/>
      </c>
      <c r="CI571" s="39" t="str">
        <f t="shared" si="366"/>
        <v/>
      </c>
    </row>
    <row r="572" spans="1:87">
      <c r="A572" s="18"/>
      <c r="B572" s="15" t="str">
        <f>'Gene Table'!E571</f>
        <v>mmu-let-7c-1-3p</v>
      </c>
      <c r="C572" s="15" t="str">
        <f>'Gene Table'!B571</f>
        <v>H17</v>
      </c>
      <c r="D572" s="16" t="str">
        <f>IF(SUM('Test Sample Data'!D$3:D$98)&gt;10,IF(AND(ISNUMBER('Test Sample Data'!D571),'Test Sample Data'!D571&lt;$B$1,'Test Sample Data'!D571&gt;0),'Test Sample Data'!D571,$B$1),"")</f>
        <v/>
      </c>
      <c r="E572" s="17" t="str">
        <f>IF(SUM('Test Sample Data'!E$3:E$98)&gt;10,IF(AND(ISNUMBER('Test Sample Data'!E571),'Test Sample Data'!E571&lt;$B$1,'Test Sample Data'!E571&gt;0),'Test Sample Data'!E571,$B$1),"")</f>
        <v/>
      </c>
      <c r="F572" s="17" t="str">
        <f>IF(SUM('Test Sample Data'!F$3:F$98)&gt;10,IF(AND(ISNUMBER('Test Sample Data'!F571),'Test Sample Data'!F571&lt;$B$1,'Test Sample Data'!F571&gt;0),'Test Sample Data'!F571,$B$1),"")</f>
        <v/>
      </c>
      <c r="G572" s="17" t="str">
        <f>IF(SUM('Test Sample Data'!G$3:G$98)&gt;10,IF(AND(ISNUMBER('Test Sample Data'!G571),'Test Sample Data'!G571&lt;$B$1,'Test Sample Data'!G571&gt;0),'Test Sample Data'!G571,$B$1),"")</f>
        <v/>
      </c>
      <c r="H572" s="17" t="str">
        <f>IF(SUM('Test Sample Data'!H$3:H$98)&gt;10,IF(AND(ISNUMBER('Test Sample Data'!H571),'Test Sample Data'!H571&lt;$B$1,'Test Sample Data'!H571&gt;0),'Test Sample Data'!H571,$B$1),"")</f>
        <v/>
      </c>
      <c r="I572" s="17" t="str">
        <f>IF(SUM('Test Sample Data'!I$3:I$98)&gt;10,IF(AND(ISNUMBER('Test Sample Data'!I571),'Test Sample Data'!I571&lt;$B$1,'Test Sample Data'!I571&gt;0),'Test Sample Data'!I571,$B$1),"")</f>
        <v/>
      </c>
      <c r="J572" s="17" t="str">
        <f>IF(SUM('Test Sample Data'!J$3:J$98)&gt;10,IF(AND(ISNUMBER('Test Sample Data'!J571),'Test Sample Data'!J571&lt;$B$1,'Test Sample Data'!J571&gt;0),'Test Sample Data'!J571,$B$1),"")</f>
        <v/>
      </c>
      <c r="K572" s="17" t="str">
        <f>IF(SUM('Test Sample Data'!K$3:K$98)&gt;10,IF(AND(ISNUMBER('Test Sample Data'!K571),'Test Sample Data'!K571&lt;$B$1,'Test Sample Data'!K571&gt;0),'Test Sample Data'!K571,$B$1),"")</f>
        <v/>
      </c>
      <c r="L572" s="17" t="str">
        <f>IF(SUM('Test Sample Data'!L$3:L$98)&gt;10,IF(AND(ISNUMBER('Test Sample Data'!L571),'Test Sample Data'!L571&lt;$B$1,'Test Sample Data'!L571&gt;0),'Test Sample Data'!L571,$B$1),"")</f>
        <v/>
      </c>
      <c r="M572" s="17" t="str">
        <f>IF(SUM('Test Sample Data'!M$3:M$98)&gt;10,IF(AND(ISNUMBER('Test Sample Data'!M571),'Test Sample Data'!M571&lt;$B$1,'Test Sample Data'!M571&gt;0),'Test Sample Data'!M571,$B$1),"")</f>
        <v/>
      </c>
      <c r="N572" s="17" t="str">
        <f>'Gene Table'!E571</f>
        <v>mmu-let-7c-1-3p</v>
      </c>
      <c r="O572" s="17" t="str">
        <f>'Gene Table'!B571</f>
        <v>H17</v>
      </c>
      <c r="P572" s="17" t="str">
        <f>IF(SUM('Control Sample Data'!D$3:D$98)&gt;10,IF(AND(ISNUMBER('Control Sample Data'!D571),'Control Sample Data'!D571&lt;$B$1,'Control Sample Data'!D571&gt;0),'Control Sample Data'!D571,$B$1),"")</f>
        <v/>
      </c>
      <c r="Q572" s="17" t="str">
        <f>IF(SUM('Control Sample Data'!E$3:E$98)&gt;10,IF(AND(ISNUMBER('Control Sample Data'!E571),'Control Sample Data'!E571&lt;$B$1,'Control Sample Data'!E571&gt;0),'Control Sample Data'!E571,$B$1),"")</f>
        <v/>
      </c>
      <c r="R572" s="17" t="str">
        <f>IF(SUM('Control Sample Data'!F$3:F$98)&gt;10,IF(AND(ISNUMBER('Control Sample Data'!F571),'Control Sample Data'!F571&lt;$B$1,'Control Sample Data'!F571&gt;0),'Control Sample Data'!F571,$B$1),"")</f>
        <v/>
      </c>
      <c r="S572" s="17" t="str">
        <f>IF(SUM('Control Sample Data'!G$3:G$98)&gt;10,IF(AND(ISNUMBER('Control Sample Data'!G571),'Control Sample Data'!G571&lt;$B$1,'Control Sample Data'!G571&gt;0),'Control Sample Data'!G571,$B$1),"")</f>
        <v/>
      </c>
      <c r="T572" s="17" t="str">
        <f>IF(SUM('Control Sample Data'!H$3:H$98)&gt;10,IF(AND(ISNUMBER('Control Sample Data'!H571),'Control Sample Data'!H571&lt;$B$1,'Control Sample Data'!H571&gt;0),'Control Sample Data'!H571,$B$1),"")</f>
        <v/>
      </c>
      <c r="U572" s="17" t="str">
        <f>IF(SUM('Control Sample Data'!I$3:I$98)&gt;10,IF(AND(ISNUMBER('Control Sample Data'!I571),'Control Sample Data'!I571&lt;$B$1,'Control Sample Data'!I571&gt;0),'Control Sample Data'!I571,$B$1),"")</f>
        <v/>
      </c>
      <c r="V572" s="17" t="str">
        <f>IF(SUM('Control Sample Data'!J$3:J$98)&gt;10,IF(AND(ISNUMBER('Control Sample Data'!J571),'Control Sample Data'!J571&lt;$B$1,'Control Sample Data'!J571&gt;0),'Control Sample Data'!J571,$B$1),"")</f>
        <v/>
      </c>
      <c r="W572" s="17" t="str">
        <f>IF(SUM('Control Sample Data'!K$3:K$98)&gt;10,IF(AND(ISNUMBER('Control Sample Data'!K571),'Control Sample Data'!K571&lt;$B$1,'Control Sample Data'!K571&gt;0),'Control Sample Data'!K571,$B$1),"")</f>
        <v/>
      </c>
      <c r="X572" s="17" t="str">
        <f>IF(SUM('Control Sample Data'!L$3:L$98)&gt;10,IF(AND(ISNUMBER('Control Sample Data'!L571),'Control Sample Data'!L571&lt;$B$1,'Control Sample Data'!L571&gt;0),'Control Sample Data'!L571,$B$1),"")</f>
        <v/>
      </c>
      <c r="Y572" s="17" t="str">
        <f>IF(SUM('Control Sample Data'!M$3:M$98)&gt;10,IF(AND(ISNUMBER('Control Sample Data'!M571),'Control Sample Data'!M571&lt;$B$1,'Control Sample Data'!M571&gt;0),'Control Sample Data'!M571,$B$1),"")</f>
        <v/>
      </c>
      <c r="AT572" s="36" t="str">
        <f t="shared" si="367"/>
        <v/>
      </c>
      <c r="AU572" s="36" t="str">
        <f t="shared" si="368"/>
        <v/>
      </c>
      <c r="AV572" s="36" t="str">
        <f t="shared" si="369"/>
        <v/>
      </c>
      <c r="AW572" s="36" t="str">
        <f t="shared" si="370"/>
        <v/>
      </c>
      <c r="AX572" s="36" t="str">
        <f t="shared" si="371"/>
        <v/>
      </c>
      <c r="AY572" s="36" t="str">
        <f t="shared" si="372"/>
        <v/>
      </c>
      <c r="AZ572" s="36" t="str">
        <f t="shared" si="373"/>
        <v/>
      </c>
      <c r="BA572" s="36" t="str">
        <f t="shared" si="374"/>
        <v/>
      </c>
      <c r="BB572" s="36" t="str">
        <f t="shared" si="375"/>
        <v/>
      </c>
      <c r="BC572" s="36" t="str">
        <f t="shared" si="376"/>
        <v/>
      </c>
      <c r="BD572" s="36" t="str">
        <f t="shared" si="377"/>
        <v/>
      </c>
      <c r="BE572" s="36" t="str">
        <f t="shared" si="378"/>
        <v/>
      </c>
      <c r="BF572" s="36" t="str">
        <f t="shared" si="379"/>
        <v/>
      </c>
      <c r="BG572" s="36" t="str">
        <f t="shared" si="380"/>
        <v/>
      </c>
      <c r="BH572" s="36" t="str">
        <f t="shared" si="381"/>
        <v/>
      </c>
      <c r="BI572" s="36" t="str">
        <f t="shared" si="382"/>
        <v/>
      </c>
      <c r="BJ572" s="36" t="str">
        <f t="shared" si="383"/>
        <v/>
      </c>
      <c r="BK572" s="36" t="str">
        <f t="shared" si="384"/>
        <v/>
      </c>
      <c r="BL572" s="36" t="str">
        <f t="shared" si="385"/>
        <v/>
      </c>
      <c r="BM572" s="36" t="str">
        <f t="shared" si="386"/>
        <v/>
      </c>
      <c r="BN572" s="38" t="e">
        <f t="shared" si="345"/>
        <v>#DIV/0!</v>
      </c>
      <c r="BO572" s="38" t="e">
        <f t="shared" si="346"/>
        <v>#DIV/0!</v>
      </c>
      <c r="BP572" s="39" t="str">
        <f t="shared" si="347"/>
        <v/>
      </c>
      <c r="BQ572" s="39" t="str">
        <f t="shared" si="348"/>
        <v/>
      </c>
      <c r="BR572" s="39" t="str">
        <f t="shared" si="349"/>
        <v/>
      </c>
      <c r="BS572" s="39" t="str">
        <f t="shared" si="350"/>
        <v/>
      </c>
      <c r="BT572" s="39" t="str">
        <f t="shared" si="351"/>
        <v/>
      </c>
      <c r="BU572" s="39" t="str">
        <f t="shared" si="352"/>
        <v/>
      </c>
      <c r="BV572" s="39" t="str">
        <f t="shared" si="353"/>
        <v/>
      </c>
      <c r="BW572" s="39" t="str">
        <f t="shared" si="354"/>
        <v/>
      </c>
      <c r="BX572" s="39" t="str">
        <f t="shared" si="355"/>
        <v/>
      </c>
      <c r="BY572" s="39" t="str">
        <f t="shared" si="356"/>
        <v/>
      </c>
      <c r="BZ572" s="39" t="str">
        <f t="shared" si="357"/>
        <v/>
      </c>
      <c r="CA572" s="39" t="str">
        <f t="shared" si="358"/>
        <v/>
      </c>
      <c r="CB572" s="39" t="str">
        <f t="shared" si="359"/>
        <v/>
      </c>
      <c r="CC572" s="39" t="str">
        <f t="shared" si="360"/>
        <v/>
      </c>
      <c r="CD572" s="39" t="str">
        <f t="shared" si="361"/>
        <v/>
      </c>
      <c r="CE572" s="39" t="str">
        <f t="shared" si="362"/>
        <v/>
      </c>
      <c r="CF572" s="39" t="str">
        <f t="shared" si="363"/>
        <v/>
      </c>
      <c r="CG572" s="39" t="str">
        <f t="shared" si="364"/>
        <v/>
      </c>
      <c r="CH572" s="39" t="str">
        <f t="shared" si="365"/>
        <v/>
      </c>
      <c r="CI572" s="39" t="str">
        <f t="shared" si="366"/>
        <v/>
      </c>
    </row>
    <row r="573" spans="1:87">
      <c r="A573" s="18"/>
      <c r="B573" s="15" t="str">
        <f>'Gene Table'!E572</f>
        <v>mmu-miR-3057-3p</v>
      </c>
      <c r="C573" s="15" t="str">
        <f>'Gene Table'!B572</f>
        <v>H18</v>
      </c>
      <c r="D573" s="16" t="str">
        <f>IF(SUM('Test Sample Data'!D$3:D$98)&gt;10,IF(AND(ISNUMBER('Test Sample Data'!D572),'Test Sample Data'!D572&lt;$B$1,'Test Sample Data'!D572&gt;0),'Test Sample Data'!D572,$B$1),"")</f>
        <v/>
      </c>
      <c r="E573" s="17" t="str">
        <f>IF(SUM('Test Sample Data'!E$3:E$98)&gt;10,IF(AND(ISNUMBER('Test Sample Data'!E572),'Test Sample Data'!E572&lt;$B$1,'Test Sample Data'!E572&gt;0),'Test Sample Data'!E572,$B$1),"")</f>
        <v/>
      </c>
      <c r="F573" s="17" t="str">
        <f>IF(SUM('Test Sample Data'!F$3:F$98)&gt;10,IF(AND(ISNUMBER('Test Sample Data'!F572),'Test Sample Data'!F572&lt;$B$1,'Test Sample Data'!F572&gt;0),'Test Sample Data'!F572,$B$1),"")</f>
        <v/>
      </c>
      <c r="G573" s="17" t="str">
        <f>IF(SUM('Test Sample Data'!G$3:G$98)&gt;10,IF(AND(ISNUMBER('Test Sample Data'!G572),'Test Sample Data'!G572&lt;$B$1,'Test Sample Data'!G572&gt;0),'Test Sample Data'!G572,$B$1),"")</f>
        <v/>
      </c>
      <c r="H573" s="17" t="str">
        <f>IF(SUM('Test Sample Data'!H$3:H$98)&gt;10,IF(AND(ISNUMBER('Test Sample Data'!H572),'Test Sample Data'!H572&lt;$B$1,'Test Sample Data'!H572&gt;0),'Test Sample Data'!H572,$B$1),"")</f>
        <v/>
      </c>
      <c r="I573" s="17" t="str">
        <f>IF(SUM('Test Sample Data'!I$3:I$98)&gt;10,IF(AND(ISNUMBER('Test Sample Data'!I572),'Test Sample Data'!I572&lt;$B$1,'Test Sample Data'!I572&gt;0),'Test Sample Data'!I572,$B$1),"")</f>
        <v/>
      </c>
      <c r="J573" s="17" t="str">
        <f>IF(SUM('Test Sample Data'!J$3:J$98)&gt;10,IF(AND(ISNUMBER('Test Sample Data'!J572),'Test Sample Data'!J572&lt;$B$1,'Test Sample Data'!J572&gt;0),'Test Sample Data'!J572,$B$1),"")</f>
        <v/>
      </c>
      <c r="K573" s="17" t="str">
        <f>IF(SUM('Test Sample Data'!K$3:K$98)&gt;10,IF(AND(ISNUMBER('Test Sample Data'!K572),'Test Sample Data'!K572&lt;$B$1,'Test Sample Data'!K572&gt;0),'Test Sample Data'!K572,$B$1),"")</f>
        <v/>
      </c>
      <c r="L573" s="17" t="str">
        <f>IF(SUM('Test Sample Data'!L$3:L$98)&gt;10,IF(AND(ISNUMBER('Test Sample Data'!L572),'Test Sample Data'!L572&lt;$B$1,'Test Sample Data'!L572&gt;0),'Test Sample Data'!L572,$B$1),"")</f>
        <v/>
      </c>
      <c r="M573" s="17" t="str">
        <f>IF(SUM('Test Sample Data'!M$3:M$98)&gt;10,IF(AND(ISNUMBER('Test Sample Data'!M572),'Test Sample Data'!M572&lt;$B$1,'Test Sample Data'!M572&gt;0),'Test Sample Data'!M572,$B$1),"")</f>
        <v/>
      </c>
      <c r="N573" s="17" t="str">
        <f>'Gene Table'!E572</f>
        <v>mmu-miR-3057-3p</v>
      </c>
      <c r="O573" s="17" t="str">
        <f>'Gene Table'!B572</f>
        <v>H18</v>
      </c>
      <c r="P573" s="17" t="str">
        <f>IF(SUM('Control Sample Data'!D$3:D$98)&gt;10,IF(AND(ISNUMBER('Control Sample Data'!D572),'Control Sample Data'!D572&lt;$B$1,'Control Sample Data'!D572&gt;0),'Control Sample Data'!D572,$B$1),"")</f>
        <v/>
      </c>
      <c r="Q573" s="17" t="str">
        <f>IF(SUM('Control Sample Data'!E$3:E$98)&gt;10,IF(AND(ISNUMBER('Control Sample Data'!E572),'Control Sample Data'!E572&lt;$B$1,'Control Sample Data'!E572&gt;0),'Control Sample Data'!E572,$B$1),"")</f>
        <v/>
      </c>
      <c r="R573" s="17" t="str">
        <f>IF(SUM('Control Sample Data'!F$3:F$98)&gt;10,IF(AND(ISNUMBER('Control Sample Data'!F572),'Control Sample Data'!F572&lt;$B$1,'Control Sample Data'!F572&gt;0),'Control Sample Data'!F572,$B$1),"")</f>
        <v/>
      </c>
      <c r="S573" s="17" t="str">
        <f>IF(SUM('Control Sample Data'!G$3:G$98)&gt;10,IF(AND(ISNUMBER('Control Sample Data'!G572),'Control Sample Data'!G572&lt;$B$1,'Control Sample Data'!G572&gt;0),'Control Sample Data'!G572,$B$1),"")</f>
        <v/>
      </c>
      <c r="T573" s="17" t="str">
        <f>IF(SUM('Control Sample Data'!H$3:H$98)&gt;10,IF(AND(ISNUMBER('Control Sample Data'!H572),'Control Sample Data'!H572&lt;$B$1,'Control Sample Data'!H572&gt;0),'Control Sample Data'!H572,$B$1),"")</f>
        <v/>
      </c>
      <c r="U573" s="17" t="str">
        <f>IF(SUM('Control Sample Data'!I$3:I$98)&gt;10,IF(AND(ISNUMBER('Control Sample Data'!I572),'Control Sample Data'!I572&lt;$B$1,'Control Sample Data'!I572&gt;0),'Control Sample Data'!I572,$B$1),"")</f>
        <v/>
      </c>
      <c r="V573" s="17" t="str">
        <f>IF(SUM('Control Sample Data'!J$3:J$98)&gt;10,IF(AND(ISNUMBER('Control Sample Data'!J572),'Control Sample Data'!J572&lt;$B$1,'Control Sample Data'!J572&gt;0),'Control Sample Data'!J572,$B$1),"")</f>
        <v/>
      </c>
      <c r="W573" s="17" t="str">
        <f>IF(SUM('Control Sample Data'!K$3:K$98)&gt;10,IF(AND(ISNUMBER('Control Sample Data'!K572),'Control Sample Data'!K572&lt;$B$1,'Control Sample Data'!K572&gt;0),'Control Sample Data'!K572,$B$1),"")</f>
        <v/>
      </c>
      <c r="X573" s="17" t="str">
        <f>IF(SUM('Control Sample Data'!L$3:L$98)&gt;10,IF(AND(ISNUMBER('Control Sample Data'!L572),'Control Sample Data'!L572&lt;$B$1,'Control Sample Data'!L572&gt;0),'Control Sample Data'!L572,$B$1),"")</f>
        <v/>
      </c>
      <c r="Y573" s="17" t="str">
        <f>IF(SUM('Control Sample Data'!M$3:M$98)&gt;10,IF(AND(ISNUMBER('Control Sample Data'!M572),'Control Sample Data'!M572&lt;$B$1,'Control Sample Data'!M572&gt;0),'Control Sample Data'!M572,$B$1),"")</f>
        <v/>
      </c>
      <c r="AT573" s="36" t="str">
        <f t="shared" si="367"/>
        <v/>
      </c>
      <c r="AU573" s="36" t="str">
        <f t="shared" si="368"/>
        <v/>
      </c>
      <c r="AV573" s="36" t="str">
        <f t="shared" si="369"/>
        <v/>
      </c>
      <c r="AW573" s="36" t="str">
        <f t="shared" si="370"/>
        <v/>
      </c>
      <c r="AX573" s="36" t="str">
        <f t="shared" si="371"/>
        <v/>
      </c>
      <c r="AY573" s="36" t="str">
        <f t="shared" si="372"/>
        <v/>
      </c>
      <c r="AZ573" s="36" t="str">
        <f t="shared" si="373"/>
        <v/>
      </c>
      <c r="BA573" s="36" t="str">
        <f t="shared" si="374"/>
        <v/>
      </c>
      <c r="BB573" s="36" t="str">
        <f t="shared" si="375"/>
        <v/>
      </c>
      <c r="BC573" s="36" t="str">
        <f t="shared" si="376"/>
        <v/>
      </c>
      <c r="BD573" s="36" t="str">
        <f t="shared" si="377"/>
        <v/>
      </c>
      <c r="BE573" s="36" t="str">
        <f t="shared" si="378"/>
        <v/>
      </c>
      <c r="BF573" s="36" t="str">
        <f t="shared" si="379"/>
        <v/>
      </c>
      <c r="BG573" s="36" t="str">
        <f t="shared" si="380"/>
        <v/>
      </c>
      <c r="BH573" s="36" t="str">
        <f t="shared" si="381"/>
        <v/>
      </c>
      <c r="BI573" s="36" t="str">
        <f t="shared" si="382"/>
        <v/>
      </c>
      <c r="BJ573" s="36" t="str">
        <f t="shared" si="383"/>
        <v/>
      </c>
      <c r="BK573" s="36" t="str">
        <f t="shared" si="384"/>
        <v/>
      </c>
      <c r="BL573" s="36" t="str">
        <f t="shared" si="385"/>
        <v/>
      </c>
      <c r="BM573" s="36" t="str">
        <f t="shared" si="386"/>
        <v/>
      </c>
      <c r="BN573" s="38" t="e">
        <f t="shared" si="345"/>
        <v>#DIV/0!</v>
      </c>
      <c r="BO573" s="38" t="e">
        <f t="shared" si="346"/>
        <v>#DIV/0!</v>
      </c>
      <c r="BP573" s="39" t="str">
        <f t="shared" si="347"/>
        <v/>
      </c>
      <c r="BQ573" s="39" t="str">
        <f t="shared" si="348"/>
        <v/>
      </c>
      <c r="BR573" s="39" t="str">
        <f t="shared" si="349"/>
        <v/>
      </c>
      <c r="BS573" s="39" t="str">
        <f t="shared" si="350"/>
        <v/>
      </c>
      <c r="BT573" s="39" t="str">
        <f t="shared" si="351"/>
        <v/>
      </c>
      <c r="BU573" s="39" t="str">
        <f t="shared" si="352"/>
        <v/>
      </c>
      <c r="BV573" s="39" t="str">
        <f t="shared" si="353"/>
        <v/>
      </c>
      <c r="BW573" s="39" t="str">
        <f t="shared" si="354"/>
        <v/>
      </c>
      <c r="BX573" s="39" t="str">
        <f t="shared" si="355"/>
        <v/>
      </c>
      <c r="BY573" s="39" t="str">
        <f t="shared" si="356"/>
        <v/>
      </c>
      <c r="BZ573" s="39" t="str">
        <f t="shared" si="357"/>
        <v/>
      </c>
      <c r="CA573" s="39" t="str">
        <f t="shared" si="358"/>
        <v/>
      </c>
      <c r="CB573" s="39" t="str">
        <f t="shared" si="359"/>
        <v/>
      </c>
      <c r="CC573" s="39" t="str">
        <f t="shared" si="360"/>
        <v/>
      </c>
      <c r="CD573" s="39" t="str">
        <f t="shared" si="361"/>
        <v/>
      </c>
      <c r="CE573" s="39" t="str">
        <f t="shared" si="362"/>
        <v/>
      </c>
      <c r="CF573" s="39" t="str">
        <f t="shared" si="363"/>
        <v/>
      </c>
      <c r="CG573" s="39" t="str">
        <f t="shared" si="364"/>
        <v/>
      </c>
      <c r="CH573" s="39" t="str">
        <f t="shared" si="365"/>
        <v/>
      </c>
      <c r="CI573" s="39" t="str">
        <f t="shared" si="366"/>
        <v/>
      </c>
    </row>
    <row r="574" spans="1:87">
      <c r="A574" s="18"/>
      <c r="B574" s="15" t="str">
        <f>'Gene Table'!E573</f>
        <v>mmu-let-7c-2-3p</v>
      </c>
      <c r="C574" s="15" t="str">
        <f>'Gene Table'!B573</f>
        <v>H19</v>
      </c>
      <c r="D574" s="16" t="str">
        <f>IF(SUM('Test Sample Data'!D$3:D$98)&gt;10,IF(AND(ISNUMBER('Test Sample Data'!D573),'Test Sample Data'!D573&lt;$B$1,'Test Sample Data'!D573&gt;0),'Test Sample Data'!D573,$B$1),"")</f>
        <v/>
      </c>
      <c r="E574" s="17" t="str">
        <f>IF(SUM('Test Sample Data'!E$3:E$98)&gt;10,IF(AND(ISNUMBER('Test Sample Data'!E573),'Test Sample Data'!E573&lt;$B$1,'Test Sample Data'!E573&gt;0),'Test Sample Data'!E573,$B$1),"")</f>
        <v/>
      </c>
      <c r="F574" s="17" t="str">
        <f>IF(SUM('Test Sample Data'!F$3:F$98)&gt;10,IF(AND(ISNUMBER('Test Sample Data'!F573),'Test Sample Data'!F573&lt;$B$1,'Test Sample Data'!F573&gt;0),'Test Sample Data'!F573,$B$1),"")</f>
        <v/>
      </c>
      <c r="G574" s="17" t="str">
        <f>IF(SUM('Test Sample Data'!G$3:G$98)&gt;10,IF(AND(ISNUMBER('Test Sample Data'!G573),'Test Sample Data'!G573&lt;$B$1,'Test Sample Data'!G573&gt;0),'Test Sample Data'!G573,$B$1),"")</f>
        <v/>
      </c>
      <c r="H574" s="17" t="str">
        <f>IF(SUM('Test Sample Data'!H$3:H$98)&gt;10,IF(AND(ISNUMBER('Test Sample Data'!H573),'Test Sample Data'!H573&lt;$B$1,'Test Sample Data'!H573&gt;0),'Test Sample Data'!H573,$B$1),"")</f>
        <v/>
      </c>
      <c r="I574" s="17" t="str">
        <f>IF(SUM('Test Sample Data'!I$3:I$98)&gt;10,IF(AND(ISNUMBER('Test Sample Data'!I573),'Test Sample Data'!I573&lt;$B$1,'Test Sample Data'!I573&gt;0),'Test Sample Data'!I573,$B$1),"")</f>
        <v/>
      </c>
      <c r="J574" s="17" t="str">
        <f>IF(SUM('Test Sample Data'!J$3:J$98)&gt;10,IF(AND(ISNUMBER('Test Sample Data'!J573),'Test Sample Data'!J573&lt;$B$1,'Test Sample Data'!J573&gt;0),'Test Sample Data'!J573,$B$1),"")</f>
        <v/>
      </c>
      <c r="K574" s="17" t="str">
        <f>IF(SUM('Test Sample Data'!K$3:K$98)&gt;10,IF(AND(ISNUMBER('Test Sample Data'!K573),'Test Sample Data'!K573&lt;$B$1,'Test Sample Data'!K573&gt;0),'Test Sample Data'!K573,$B$1),"")</f>
        <v/>
      </c>
      <c r="L574" s="17" t="str">
        <f>IF(SUM('Test Sample Data'!L$3:L$98)&gt;10,IF(AND(ISNUMBER('Test Sample Data'!L573),'Test Sample Data'!L573&lt;$B$1,'Test Sample Data'!L573&gt;0),'Test Sample Data'!L573,$B$1),"")</f>
        <v/>
      </c>
      <c r="M574" s="17" t="str">
        <f>IF(SUM('Test Sample Data'!M$3:M$98)&gt;10,IF(AND(ISNUMBER('Test Sample Data'!M573),'Test Sample Data'!M573&lt;$B$1,'Test Sample Data'!M573&gt;0),'Test Sample Data'!M573,$B$1),"")</f>
        <v/>
      </c>
      <c r="N574" s="17" t="str">
        <f>'Gene Table'!E573</f>
        <v>mmu-let-7c-2-3p</v>
      </c>
      <c r="O574" s="17" t="str">
        <f>'Gene Table'!B573</f>
        <v>H19</v>
      </c>
      <c r="P574" s="17" t="str">
        <f>IF(SUM('Control Sample Data'!D$3:D$98)&gt;10,IF(AND(ISNUMBER('Control Sample Data'!D573),'Control Sample Data'!D573&lt;$B$1,'Control Sample Data'!D573&gt;0),'Control Sample Data'!D573,$B$1),"")</f>
        <v/>
      </c>
      <c r="Q574" s="17" t="str">
        <f>IF(SUM('Control Sample Data'!E$3:E$98)&gt;10,IF(AND(ISNUMBER('Control Sample Data'!E573),'Control Sample Data'!E573&lt;$B$1,'Control Sample Data'!E573&gt;0),'Control Sample Data'!E573,$B$1),"")</f>
        <v/>
      </c>
      <c r="R574" s="17" t="str">
        <f>IF(SUM('Control Sample Data'!F$3:F$98)&gt;10,IF(AND(ISNUMBER('Control Sample Data'!F573),'Control Sample Data'!F573&lt;$B$1,'Control Sample Data'!F573&gt;0),'Control Sample Data'!F573,$B$1),"")</f>
        <v/>
      </c>
      <c r="S574" s="17" t="str">
        <f>IF(SUM('Control Sample Data'!G$3:G$98)&gt;10,IF(AND(ISNUMBER('Control Sample Data'!G573),'Control Sample Data'!G573&lt;$B$1,'Control Sample Data'!G573&gt;0),'Control Sample Data'!G573,$B$1),"")</f>
        <v/>
      </c>
      <c r="T574" s="17" t="str">
        <f>IF(SUM('Control Sample Data'!H$3:H$98)&gt;10,IF(AND(ISNUMBER('Control Sample Data'!H573),'Control Sample Data'!H573&lt;$B$1,'Control Sample Data'!H573&gt;0),'Control Sample Data'!H573,$B$1),"")</f>
        <v/>
      </c>
      <c r="U574" s="17" t="str">
        <f>IF(SUM('Control Sample Data'!I$3:I$98)&gt;10,IF(AND(ISNUMBER('Control Sample Data'!I573),'Control Sample Data'!I573&lt;$B$1,'Control Sample Data'!I573&gt;0),'Control Sample Data'!I573,$B$1),"")</f>
        <v/>
      </c>
      <c r="V574" s="17" t="str">
        <f>IF(SUM('Control Sample Data'!J$3:J$98)&gt;10,IF(AND(ISNUMBER('Control Sample Data'!J573),'Control Sample Data'!J573&lt;$B$1,'Control Sample Data'!J573&gt;0),'Control Sample Data'!J573,$B$1),"")</f>
        <v/>
      </c>
      <c r="W574" s="17" t="str">
        <f>IF(SUM('Control Sample Data'!K$3:K$98)&gt;10,IF(AND(ISNUMBER('Control Sample Data'!K573),'Control Sample Data'!K573&lt;$B$1,'Control Sample Data'!K573&gt;0),'Control Sample Data'!K573,$B$1),"")</f>
        <v/>
      </c>
      <c r="X574" s="17" t="str">
        <f>IF(SUM('Control Sample Data'!L$3:L$98)&gt;10,IF(AND(ISNUMBER('Control Sample Data'!L573),'Control Sample Data'!L573&lt;$B$1,'Control Sample Data'!L573&gt;0),'Control Sample Data'!L573,$B$1),"")</f>
        <v/>
      </c>
      <c r="Y574" s="17" t="str">
        <f>IF(SUM('Control Sample Data'!M$3:M$98)&gt;10,IF(AND(ISNUMBER('Control Sample Data'!M573),'Control Sample Data'!M573&lt;$B$1,'Control Sample Data'!M573&gt;0),'Control Sample Data'!M573,$B$1),"")</f>
        <v/>
      </c>
      <c r="AT574" s="36" t="str">
        <f t="shared" si="367"/>
        <v/>
      </c>
      <c r="AU574" s="36" t="str">
        <f t="shared" si="368"/>
        <v/>
      </c>
      <c r="AV574" s="36" t="str">
        <f t="shared" si="369"/>
        <v/>
      </c>
      <c r="AW574" s="36" t="str">
        <f t="shared" si="370"/>
        <v/>
      </c>
      <c r="AX574" s="36" t="str">
        <f t="shared" si="371"/>
        <v/>
      </c>
      <c r="AY574" s="36" t="str">
        <f t="shared" si="372"/>
        <v/>
      </c>
      <c r="AZ574" s="36" t="str">
        <f t="shared" si="373"/>
        <v/>
      </c>
      <c r="BA574" s="36" t="str">
        <f t="shared" si="374"/>
        <v/>
      </c>
      <c r="BB574" s="36" t="str">
        <f t="shared" si="375"/>
        <v/>
      </c>
      <c r="BC574" s="36" t="str">
        <f t="shared" si="376"/>
        <v/>
      </c>
      <c r="BD574" s="36" t="str">
        <f t="shared" si="377"/>
        <v/>
      </c>
      <c r="BE574" s="36" t="str">
        <f t="shared" si="378"/>
        <v/>
      </c>
      <c r="BF574" s="36" t="str">
        <f t="shared" si="379"/>
        <v/>
      </c>
      <c r="BG574" s="36" t="str">
        <f t="shared" si="380"/>
        <v/>
      </c>
      <c r="BH574" s="36" t="str">
        <f t="shared" si="381"/>
        <v/>
      </c>
      <c r="BI574" s="36" t="str">
        <f t="shared" si="382"/>
        <v/>
      </c>
      <c r="BJ574" s="36" t="str">
        <f t="shared" si="383"/>
        <v/>
      </c>
      <c r="BK574" s="36" t="str">
        <f t="shared" si="384"/>
        <v/>
      </c>
      <c r="BL574" s="36" t="str">
        <f t="shared" si="385"/>
        <v/>
      </c>
      <c r="BM574" s="36" t="str">
        <f t="shared" si="386"/>
        <v/>
      </c>
      <c r="BN574" s="38" t="e">
        <f t="shared" si="345"/>
        <v>#DIV/0!</v>
      </c>
      <c r="BO574" s="38" t="e">
        <f t="shared" si="346"/>
        <v>#DIV/0!</v>
      </c>
      <c r="BP574" s="39" t="str">
        <f t="shared" si="347"/>
        <v/>
      </c>
      <c r="BQ574" s="39" t="str">
        <f t="shared" si="348"/>
        <v/>
      </c>
      <c r="BR574" s="39" t="str">
        <f t="shared" si="349"/>
        <v/>
      </c>
      <c r="BS574" s="39" t="str">
        <f t="shared" si="350"/>
        <v/>
      </c>
      <c r="BT574" s="39" t="str">
        <f t="shared" si="351"/>
        <v/>
      </c>
      <c r="BU574" s="39" t="str">
        <f t="shared" si="352"/>
        <v/>
      </c>
      <c r="BV574" s="39" t="str">
        <f t="shared" si="353"/>
        <v/>
      </c>
      <c r="BW574" s="39" t="str">
        <f t="shared" si="354"/>
        <v/>
      </c>
      <c r="BX574" s="39" t="str">
        <f t="shared" si="355"/>
        <v/>
      </c>
      <c r="BY574" s="39" t="str">
        <f t="shared" si="356"/>
        <v/>
      </c>
      <c r="BZ574" s="39" t="str">
        <f t="shared" si="357"/>
        <v/>
      </c>
      <c r="CA574" s="39" t="str">
        <f t="shared" si="358"/>
        <v/>
      </c>
      <c r="CB574" s="39" t="str">
        <f t="shared" si="359"/>
        <v/>
      </c>
      <c r="CC574" s="39" t="str">
        <f t="shared" si="360"/>
        <v/>
      </c>
      <c r="CD574" s="39" t="str">
        <f t="shared" si="361"/>
        <v/>
      </c>
      <c r="CE574" s="39" t="str">
        <f t="shared" si="362"/>
        <v/>
      </c>
      <c r="CF574" s="39" t="str">
        <f t="shared" si="363"/>
        <v/>
      </c>
      <c r="CG574" s="39" t="str">
        <f t="shared" si="364"/>
        <v/>
      </c>
      <c r="CH574" s="39" t="str">
        <f t="shared" si="365"/>
        <v/>
      </c>
      <c r="CI574" s="39" t="str">
        <f t="shared" si="366"/>
        <v/>
      </c>
    </row>
    <row r="575" spans="1:87">
      <c r="A575" s="18"/>
      <c r="B575" s="15" t="str">
        <f>'Gene Table'!E574</f>
        <v>mmu-miR-1251-3p</v>
      </c>
      <c r="C575" s="15" t="str">
        <f>'Gene Table'!B574</f>
        <v>H20</v>
      </c>
      <c r="D575" s="16" t="str">
        <f>IF(SUM('Test Sample Data'!D$3:D$98)&gt;10,IF(AND(ISNUMBER('Test Sample Data'!D574),'Test Sample Data'!D574&lt;$B$1,'Test Sample Data'!D574&gt;0),'Test Sample Data'!D574,$B$1),"")</f>
        <v/>
      </c>
      <c r="E575" s="17" t="str">
        <f>IF(SUM('Test Sample Data'!E$3:E$98)&gt;10,IF(AND(ISNUMBER('Test Sample Data'!E574),'Test Sample Data'!E574&lt;$B$1,'Test Sample Data'!E574&gt;0),'Test Sample Data'!E574,$B$1),"")</f>
        <v/>
      </c>
      <c r="F575" s="17" t="str">
        <f>IF(SUM('Test Sample Data'!F$3:F$98)&gt;10,IF(AND(ISNUMBER('Test Sample Data'!F574),'Test Sample Data'!F574&lt;$B$1,'Test Sample Data'!F574&gt;0),'Test Sample Data'!F574,$B$1),"")</f>
        <v/>
      </c>
      <c r="G575" s="17" t="str">
        <f>IF(SUM('Test Sample Data'!G$3:G$98)&gt;10,IF(AND(ISNUMBER('Test Sample Data'!G574),'Test Sample Data'!G574&lt;$B$1,'Test Sample Data'!G574&gt;0),'Test Sample Data'!G574,$B$1),"")</f>
        <v/>
      </c>
      <c r="H575" s="17" t="str">
        <f>IF(SUM('Test Sample Data'!H$3:H$98)&gt;10,IF(AND(ISNUMBER('Test Sample Data'!H574),'Test Sample Data'!H574&lt;$B$1,'Test Sample Data'!H574&gt;0),'Test Sample Data'!H574,$B$1),"")</f>
        <v/>
      </c>
      <c r="I575" s="17" t="str">
        <f>IF(SUM('Test Sample Data'!I$3:I$98)&gt;10,IF(AND(ISNUMBER('Test Sample Data'!I574),'Test Sample Data'!I574&lt;$B$1,'Test Sample Data'!I574&gt;0),'Test Sample Data'!I574,$B$1),"")</f>
        <v/>
      </c>
      <c r="J575" s="17" t="str">
        <f>IF(SUM('Test Sample Data'!J$3:J$98)&gt;10,IF(AND(ISNUMBER('Test Sample Data'!J574),'Test Sample Data'!J574&lt;$B$1,'Test Sample Data'!J574&gt;0),'Test Sample Data'!J574,$B$1),"")</f>
        <v/>
      </c>
      <c r="K575" s="17" t="str">
        <f>IF(SUM('Test Sample Data'!K$3:K$98)&gt;10,IF(AND(ISNUMBER('Test Sample Data'!K574),'Test Sample Data'!K574&lt;$B$1,'Test Sample Data'!K574&gt;0),'Test Sample Data'!K574,$B$1),"")</f>
        <v/>
      </c>
      <c r="L575" s="17" t="str">
        <f>IF(SUM('Test Sample Data'!L$3:L$98)&gt;10,IF(AND(ISNUMBER('Test Sample Data'!L574),'Test Sample Data'!L574&lt;$B$1,'Test Sample Data'!L574&gt;0),'Test Sample Data'!L574,$B$1),"")</f>
        <v/>
      </c>
      <c r="M575" s="17" t="str">
        <f>IF(SUM('Test Sample Data'!M$3:M$98)&gt;10,IF(AND(ISNUMBER('Test Sample Data'!M574),'Test Sample Data'!M574&lt;$B$1,'Test Sample Data'!M574&gt;0),'Test Sample Data'!M574,$B$1),"")</f>
        <v/>
      </c>
      <c r="N575" s="17" t="str">
        <f>'Gene Table'!E574</f>
        <v>mmu-miR-1251-3p</v>
      </c>
      <c r="O575" s="17" t="str">
        <f>'Gene Table'!B574</f>
        <v>H20</v>
      </c>
      <c r="P575" s="17" t="str">
        <f>IF(SUM('Control Sample Data'!D$3:D$98)&gt;10,IF(AND(ISNUMBER('Control Sample Data'!D574),'Control Sample Data'!D574&lt;$B$1,'Control Sample Data'!D574&gt;0),'Control Sample Data'!D574,$B$1),"")</f>
        <v/>
      </c>
      <c r="Q575" s="17" t="str">
        <f>IF(SUM('Control Sample Data'!E$3:E$98)&gt;10,IF(AND(ISNUMBER('Control Sample Data'!E574),'Control Sample Data'!E574&lt;$B$1,'Control Sample Data'!E574&gt;0),'Control Sample Data'!E574,$B$1),"")</f>
        <v/>
      </c>
      <c r="R575" s="17" t="str">
        <f>IF(SUM('Control Sample Data'!F$3:F$98)&gt;10,IF(AND(ISNUMBER('Control Sample Data'!F574),'Control Sample Data'!F574&lt;$B$1,'Control Sample Data'!F574&gt;0),'Control Sample Data'!F574,$B$1),"")</f>
        <v/>
      </c>
      <c r="S575" s="17" t="str">
        <f>IF(SUM('Control Sample Data'!G$3:G$98)&gt;10,IF(AND(ISNUMBER('Control Sample Data'!G574),'Control Sample Data'!G574&lt;$B$1,'Control Sample Data'!G574&gt;0),'Control Sample Data'!G574,$B$1),"")</f>
        <v/>
      </c>
      <c r="T575" s="17" t="str">
        <f>IF(SUM('Control Sample Data'!H$3:H$98)&gt;10,IF(AND(ISNUMBER('Control Sample Data'!H574),'Control Sample Data'!H574&lt;$B$1,'Control Sample Data'!H574&gt;0),'Control Sample Data'!H574,$B$1),"")</f>
        <v/>
      </c>
      <c r="U575" s="17" t="str">
        <f>IF(SUM('Control Sample Data'!I$3:I$98)&gt;10,IF(AND(ISNUMBER('Control Sample Data'!I574),'Control Sample Data'!I574&lt;$B$1,'Control Sample Data'!I574&gt;0),'Control Sample Data'!I574,$B$1),"")</f>
        <v/>
      </c>
      <c r="V575" s="17" t="str">
        <f>IF(SUM('Control Sample Data'!J$3:J$98)&gt;10,IF(AND(ISNUMBER('Control Sample Data'!J574),'Control Sample Data'!J574&lt;$B$1,'Control Sample Data'!J574&gt;0),'Control Sample Data'!J574,$B$1),"")</f>
        <v/>
      </c>
      <c r="W575" s="17" t="str">
        <f>IF(SUM('Control Sample Data'!K$3:K$98)&gt;10,IF(AND(ISNUMBER('Control Sample Data'!K574),'Control Sample Data'!K574&lt;$B$1,'Control Sample Data'!K574&gt;0),'Control Sample Data'!K574,$B$1),"")</f>
        <v/>
      </c>
      <c r="X575" s="17" t="str">
        <f>IF(SUM('Control Sample Data'!L$3:L$98)&gt;10,IF(AND(ISNUMBER('Control Sample Data'!L574),'Control Sample Data'!L574&lt;$B$1,'Control Sample Data'!L574&gt;0),'Control Sample Data'!L574,$B$1),"")</f>
        <v/>
      </c>
      <c r="Y575" s="17" t="str">
        <f>IF(SUM('Control Sample Data'!M$3:M$98)&gt;10,IF(AND(ISNUMBER('Control Sample Data'!M574),'Control Sample Data'!M574&lt;$B$1,'Control Sample Data'!M574&gt;0),'Control Sample Data'!M574,$B$1),"")</f>
        <v/>
      </c>
      <c r="AT575" s="36" t="str">
        <f t="shared" si="367"/>
        <v/>
      </c>
      <c r="AU575" s="36" t="str">
        <f t="shared" si="368"/>
        <v/>
      </c>
      <c r="AV575" s="36" t="str">
        <f t="shared" si="369"/>
        <v/>
      </c>
      <c r="AW575" s="36" t="str">
        <f t="shared" si="370"/>
        <v/>
      </c>
      <c r="AX575" s="36" t="str">
        <f t="shared" si="371"/>
        <v/>
      </c>
      <c r="AY575" s="36" t="str">
        <f t="shared" si="372"/>
        <v/>
      </c>
      <c r="AZ575" s="36" t="str">
        <f t="shared" si="373"/>
        <v/>
      </c>
      <c r="BA575" s="36" t="str">
        <f t="shared" si="374"/>
        <v/>
      </c>
      <c r="BB575" s="36" t="str">
        <f t="shared" si="375"/>
        <v/>
      </c>
      <c r="BC575" s="36" t="str">
        <f t="shared" si="376"/>
        <v/>
      </c>
      <c r="BD575" s="36" t="str">
        <f t="shared" si="377"/>
        <v/>
      </c>
      <c r="BE575" s="36" t="str">
        <f t="shared" si="378"/>
        <v/>
      </c>
      <c r="BF575" s="36" t="str">
        <f t="shared" si="379"/>
        <v/>
      </c>
      <c r="BG575" s="36" t="str">
        <f t="shared" si="380"/>
        <v/>
      </c>
      <c r="BH575" s="36" t="str">
        <f t="shared" si="381"/>
        <v/>
      </c>
      <c r="BI575" s="36" t="str">
        <f t="shared" si="382"/>
        <v/>
      </c>
      <c r="BJ575" s="36" t="str">
        <f t="shared" si="383"/>
        <v/>
      </c>
      <c r="BK575" s="36" t="str">
        <f t="shared" si="384"/>
        <v/>
      </c>
      <c r="BL575" s="36" t="str">
        <f t="shared" si="385"/>
        <v/>
      </c>
      <c r="BM575" s="36" t="str">
        <f t="shared" si="386"/>
        <v/>
      </c>
      <c r="BN575" s="38" t="e">
        <f t="shared" si="345"/>
        <v>#DIV/0!</v>
      </c>
      <c r="BO575" s="38" t="e">
        <f t="shared" si="346"/>
        <v>#DIV/0!</v>
      </c>
      <c r="BP575" s="39" t="str">
        <f t="shared" si="347"/>
        <v/>
      </c>
      <c r="BQ575" s="39" t="str">
        <f t="shared" si="348"/>
        <v/>
      </c>
      <c r="BR575" s="39" t="str">
        <f t="shared" si="349"/>
        <v/>
      </c>
      <c r="BS575" s="39" t="str">
        <f t="shared" si="350"/>
        <v/>
      </c>
      <c r="BT575" s="39" t="str">
        <f t="shared" si="351"/>
        <v/>
      </c>
      <c r="BU575" s="39" t="str">
        <f t="shared" si="352"/>
        <v/>
      </c>
      <c r="BV575" s="39" t="str">
        <f t="shared" si="353"/>
        <v/>
      </c>
      <c r="BW575" s="39" t="str">
        <f t="shared" si="354"/>
        <v/>
      </c>
      <c r="BX575" s="39" t="str">
        <f t="shared" si="355"/>
        <v/>
      </c>
      <c r="BY575" s="39" t="str">
        <f t="shared" si="356"/>
        <v/>
      </c>
      <c r="BZ575" s="39" t="str">
        <f t="shared" si="357"/>
        <v/>
      </c>
      <c r="CA575" s="39" t="str">
        <f t="shared" si="358"/>
        <v/>
      </c>
      <c r="CB575" s="39" t="str">
        <f t="shared" si="359"/>
        <v/>
      </c>
      <c r="CC575" s="39" t="str">
        <f t="shared" si="360"/>
        <v/>
      </c>
      <c r="CD575" s="39" t="str">
        <f t="shared" si="361"/>
        <v/>
      </c>
      <c r="CE575" s="39" t="str">
        <f t="shared" si="362"/>
        <v/>
      </c>
      <c r="CF575" s="39" t="str">
        <f t="shared" si="363"/>
        <v/>
      </c>
      <c r="CG575" s="39" t="str">
        <f t="shared" si="364"/>
        <v/>
      </c>
      <c r="CH575" s="39" t="str">
        <f t="shared" si="365"/>
        <v/>
      </c>
      <c r="CI575" s="39" t="str">
        <f t="shared" si="366"/>
        <v/>
      </c>
    </row>
    <row r="576" spans="1:87">
      <c r="A576" s="18"/>
      <c r="B576" s="15" t="str">
        <f>'Gene Table'!E575</f>
        <v>mmu-let-7g-3p</v>
      </c>
      <c r="C576" s="15" t="str">
        <f>'Gene Table'!B575</f>
        <v>H21</v>
      </c>
      <c r="D576" s="16" t="str">
        <f>IF(SUM('Test Sample Data'!D$3:D$98)&gt;10,IF(AND(ISNUMBER('Test Sample Data'!D575),'Test Sample Data'!D575&lt;$B$1,'Test Sample Data'!D575&gt;0),'Test Sample Data'!D575,$B$1),"")</f>
        <v/>
      </c>
      <c r="E576" s="17" t="str">
        <f>IF(SUM('Test Sample Data'!E$3:E$98)&gt;10,IF(AND(ISNUMBER('Test Sample Data'!E575),'Test Sample Data'!E575&lt;$B$1,'Test Sample Data'!E575&gt;0),'Test Sample Data'!E575,$B$1),"")</f>
        <v/>
      </c>
      <c r="F576" s="17" t="str">
        <f>IF(SUM('Test Sample Data'!F$3:F$98)&gt;10,IF(AND(ISNUMBER('Test Sample Data'!F575),'Test Sample Data'!F575&lt;$B$1,'Test Sample Data'!F575&gt;0),'Test Sample Data'!F575,$B$1),"")</f>
        <v/>
      </c>
      <c r="G576" s="17" t="str">
        <f>IF(SUM('Test Sample Data'!G$3:G$98)&gt;10,IF(AND(ISNUMBER('Test Sample Data'!G575),'Test Sample Data'!G575&lt;$B$1,'Test Sample Data'!G575&gt;0),'Test Sample Data'!G575,$B$1),"")</f>
        <v/>
      </c>
      <c r="H576" s="17" t="str">
        <f>IF(SUM('Test Sample Data'!H$3:H$98)&gt;10,IF(AND(ISNUMBER('Test Sample Data'!H575),'Test Sample Data'!H575&lt;$B$1,'Test Sample Data'!H575&gt;0),'Test Sample Data'!H575,$B$1),"")</f>
        <v/>
      </c>
      <c r="I576" s="17" t="str">
        <f>IF(SUM('Test Sample Data'!I$3:I$98)&gt;10,IF(AND(ISNUMBER('Test Sample Data'!I575),'Test Sample Data'!I575&lt;$B$1,'Test Sample Data'!I575&gt;0),'Test Sample Data'!I575,$B$1),"")</f>
        <v/>
      </c>
      <c r="J576" s="17" t="str">
        <f>IF(SUM('Test Sample Data'!J$3:J$98)&gt;10,IF(AND(ISNUMBER('Test Sample Data'!J575),'Test Sample Data'!J575&lt;$B$1,'Test Sample Data'!J575&gt;0),'Test Sample Data'!J575,$B$1),"")</f>
        <v/>
      </c>
      <c r="K576" s="17" t="str">
        <f>IF(SUM('Test Sample Data'!K$3:K$98)&gt;10,IF(AND(ISNUMBER('Test Sample Data'!K575),'Test Sample Data'!K575&lt;$B$1,'Test Sample Data'!K575&gt;0),'Test Sample Data'!K575,$B$1),"")</f>
        <v/>
      </c>
      <c r="L576" s="17" t="str">
        <f>IF(SUM('Test Sample Data'!L$3:L$98)&gt;10,IF(AND(ISNUMBER('Test Sample Data'!L575),'Test Sample Data'!L575&lt;$B$1,'Test Sample Data'!L575&gt;0),'Test Sample Data'!L575,$B$1),"")</f>
        <v/>
      </c>
      <c r="M576" s="17" t="str">
        <f>IF(SUM('Test Sample Data'!M$3:M$98)&gt;10,IF(AND(ISNUMBER('Test Sample Data'!M575),'Test Sample Data'!M575&lt;$B$1,'Test Sample Data'!M575&gt;0),'Test Sample Data'!M575,$B$1),"")</f>
        <v/>
      </c>
      <c r="N576" s="17" t="str">
        <f>'Gene Table'!E575</f>
        <v>mmu-let-7g-3p</v>
      </c>
      <c r="O576" s="17" t="str">
        <f>'Gene Table'!B575</f>
        <v>H21</v>
      </c>
      <c r="P576" s="17" t="str">
        <f>IF(SUM('Control Sample Data'!D$3:D$98)&gt;10,IF(AND(ISNUMBER('Control Sample Data'!D575),'Control Sample Data'!D575&lt;$B$1,'Control Sample Data'!D575&gt;0),'Control Sample Data'!D575,$B$1),"")</f>
        <v/>
      </c>
      <c r="Q576" s="17" t="str">
        <f>IF(SUM('Control Sample Data'!E$3:E$98)&gt;10,IF(AND(ISNUMBER('Control Sample Data'!E575),'Control Sample Data'!E575&lt;$B$1,'Control Sample Data'!E575&gt;0),'Control Sample Data'!E575,$B$1),"")</f>
        <v/>
      </c>
      <c r="R576" s="17" t="str">
        <f>IF(SUM('Control Sample Data'!F$3:F$98)&gt;10,IF(AND(ISNUMBER('Control Sample Data'!F575),'Control Sample Data'!F575&lt;$B$1,'Control Sample Data'!F575&gt;0),'Control Sample Data'!F575,$B$1),"")</f>
        <v/>
      </c>
      <c r="S576" s="17" t="str">
        <f>IF(SUM('Control Sample Data'!G$3:G$98)&gt;10,IF(AND(ISNUMBER('Control Sample Data'!G575),'Control Sample Data'!G575&lt;$B$1,'Control Sample Data'!G575&gt;0),'Control Sample Data'!G575,$B$1),"")</f>
        <v/>
      </c>
      <c r="T576" s="17" t="str">
        <f>IF(SUM('Control Sample Data'!H$3:H$98)&gt;10,IF(AND(ISNUMBER('Control Sample Data'!H575),'Control Sample Data'!H575&lt;$B$1,'Control Sample Data'!H575&gt;0),'Control Sample Data'!H575,$B$1),"")</f>
        <v/>
      </c>
      <c r="U576" s="17" t="str">
        <f>IF(SUM('Control Sample Data'!I$3:I$98)&gt;10,IF(AND(ISNUMBER('Control Sample Data'!I575),'Control Sample Data'!I575&lt;$B$1,'Control Sample Data'!I575&gt;0),'Control Sample Data'!I575,$B$1),"")</f>
        <v/>
      </c>
      <c r="V576" s="17" t="str">
        <f>IF(SUM('Control Sample Data'!J$3:J$98)&gt;10,IF(AND(ISNUMBER('Control Sample Data'!J575),'Control Sample Data'!J575&lt;$B$1,'Control Sample Data'!J575&gt;0),'Control Sample Data'!J575,$B$1),"")</f>
        <v/>
      </c>
      <c r="W576" s="17" t="str">
        <f>IF(SUM('Control Sample Data'!K$3:K$98)&gt;10,IF(AND(ISNUMBER('Control Sample Data'!K575),'Control Sample Data'!K575&lt;$B$1,'Control Sample Data'!K575&gt;0),'Control Sample Data'!K575,$B$1),"")</f>
        <v/>
      </c>
      <c r="X576" s="17" t="str">
        <f>IF(SUM('Control Sample Data'!L$3:L$98)&gt;10,IF(AND(ISNUMBER('Control Sample Data'!L575),'Control Sample Data'!L575&lt;$B$1,'Control Sample Data'!L575&gt;0),'Control Sample Data'!L575,$B$1),"")</f>
        <v/>
      </c>
      <c r="Y576" s="17" t="str">
        <f>IF(SUM('Control Sample Data'!M$3:M$98)&gt;10,IF(AND(ISNUMBER('Control Sample Data'!M575),'Control Sample Data'!M575&lt;$B$1,'Control Sample Data'!M575&gt;0),'Control Sample Data'!M575,$B$1),"")</f>
        <v/>
      </c>
      <c r="AT576" s="36" t="str">
        <f t="shared" si="367"/>
        <v/>
      </c>
      <c r="AU576" s="36" t="str">
        <f t="shared" si="368"/>
        <v/>
      </c>
      <c r="AV576" s="36" t="str">
        <f t="shared" si="369"/>
        <v/>
      </c>
      <c r="AW576" s="36" t="str">
        <f t="shared" si="370"/>
        <v/>
      </c>
      <c r="AX576" s="36" t="str">
        <f t="shared" si="371"/>
        <v/>
      </c>
      <c r="AY576" s="36" t="str">
        <f t="shared" si="372"/>
        <v/>
      </c>
      <c r="AZ576" s="36" t="str">
        <f t="shared" si="373"/>
        <v/>
      </c>
      <c r="BA576" s="36" t="str">
        <f t="shared" si="374"/>
        <v/>
      </c>
      <c r="BB576" s="36" t="str">
        <f t="shared" si="375"/>
        <v/>
      </c>
      <c r="BC576" s="36" t="str">
        <f t="shared" si="376"/>
        <v/>
      </c>
      <c r="BD576" s="36" t="str">
        <f t="shared" si="377"/>
        <v/>
      </c>
      <c r="BE576" s="36" t="str">
        <f t="shared" si="378"/>
        <v/>
      </c>
      <c r="BF576" s="36" t="str">
        <f t="shared" si="379"/>
        <v/>
      </c>
      <c r="BG576" s="36" t="str">
        <f t="shared" si="380"/>
        <v/>
      </c>
      <c r="BH576" s="36" t="str">
        <f t="shared" si="381"/>
        <v/>
      </c>
      <c r="BI576" s="36" t="str">
        <f t="shared" si="382"/>
        <v/>
      </c>
      <c r="BJ576" s="36" t="str">
        <f t="shared" si="383"/>
        <v/>
      </c>
      <c r="BK576" s="36" t="str">
        <f t="shared" si="384"/>
        <v/>
      </c>
      <c r="BL576" s="36" t="str">
        <f t="shared" si="385"/>
        <v/>
      </c>
      <c r="BM576" s="36" t="str">
        <f t="shared" si="386"/>
        <v/>
      </c>
      <c r="BN576" s="38" t="e">
        <f t="shared" si="345"/>
        <v>#DIV/0!</v>
      </c>
      <c r="BO576" s="38" t="e">
        <f t="shared" si="346"/>
        <v>#DIV/0!</v>
      </c>
      <c r="BP576" s="39" t="str">
        <f t="shared" si="347"/>
        <v/>
      </c>
      <c r="BQ576" s="39" t="str">
        <f t="shared" si="348"/>
        <v/>
      </c>
      <c r="BR576" s="39" t="str">
        <f t="shared" si="349"/>
        <v/>
      </c>
      <c r="BS576" s="39" t="str">
        <f t="shared" si="350"/>
        <v/>
      </c>
      <c r="BT576" s="39" t="str">
        <f t="shared" si="351"/>
        <v/>
      </c>
      <c r="BU576" s="39" t="str">
        <f t="shared" si="352"/>
        <v/>
      </c>
      <c r="BV576" s="39" t="str">
        <f t="shared" si="353"/>
        <v/>
      </c>
      <c r="BW576" s="39" t="str">
        <f t="shared" si="354"/>
        <v/>
      </c>
      <c r="BX576" s="39" t="str">
        <f t="shared" si="355"/>
        <v/>
      </c>
      <c r="BY576" s="39" t="str">
        <f t="shared" si="356"/>
        <v/>
      </c>
      <c r="BZ576" s="39" t="str">
        <f t="shared" si="357"/>
        <v/>
      </c>
      <c r="CA576" s="39" t="str">
        <f t="shared" si="358"/>
        <v/>
      </c>
      <c r="CB576" s="39" t="str">
        <f t="shared" si="359"/>
        <v/>
      </c>
      <c r="CC576" s="39" t="str">
        <f t="shared" si="360"/>
        <v/>
      </c>
      <c r="CD576" s="39" t="str">
        <f t="shared" si="361"/>
        <v/>
      </c>
      <c r="CE576" s="39" t="str">
        <f t="shared" si="362"/>
        <v/>
      </c>
      <c r="CF576" s="39" t="str">
        <f t="shared" si="363"/>
        <v/>
      </c>
      <c r="CG576" s="39" t="str">
        <f t="shared" si="364"/>
        <v/>
      </c>
      <c r="CH576" s="39" t="str">
        <f t="shared" si="365"/>
        <v/>
      </c>
      <c r="CI576" s="39" t="str">
        <f t="shared" si="366"/>
        <v/>
      </c>
    </row>
    <row r="577" spans="1:87">
      <c r="A577" s="18"/>
      <c r="B577" s="15" t="str">
        <f>'Gene Table'!E576</f>
        <v>mmu-miR-3060-5p</v>
      </c>
      <c r="C577" s="15" t="str">
        <f>'Gene Table'!B576</f>
        <v>H22</v>
      </c>
      <c r="D577" s="16" t="str">
        <f>IF(SUM('Test Sample Data'!D$3:D$98)&gt;10,IF(AND(ISNUMBER('Test Sample Data'!D576),'Test Sample Data'!D576&lt;$B$1,'Test Sample Data'!D576&gt;0),'Test Sample Data'!D576,$B$1),"")</f>
        <v/>
      </c>
      <c r="E577" s="17" t="str">
        <f>IF(SUM('Test Sample Data'!E$3:E$98)&gt;10,IF(AND(ISNUMBER('Test Sample Data'!E576),'Test Sample Data'!E576&lt;$B$1,'Test Sample Data'!E576&gt;0),'Test Sample Data'!E576,$B$1),"")</f>
        <v/>
      </c>
      <c r="F577" s="17" t="str">
        <f>IF(SUM('Test Sample Data'!F$3:F$98)&gt;10,IF(AND(ISNUMBER('Test Sample Data'!F576),'Test Sample Data'!F576&lt;$B$1,'Test Sample Data'!F576&gt;0),'Test Sample Data'!F576,$B$1),"")</f>
        <v/>
      </c>
      <c r="G577" s="17" t="str">
        <f>IF(SUM('Test Sample Data'!G$3:G$98)&gt;10,IF(AND(ISNUMBER('Test Sample Data'!G576),'Test Sample Data'!G576&lt;$B$1,'Test Sample Data'!G576&gt;0),'Test Sample Data'!G576,$B$1),"")</f>
        <v/>
      </c>
      <c r="H577" s="17" t="str">
        <f>IF(SUM('Test Sample Data'!H$3:H$98)&gt;10,IF(AND(ISNUMBER('Test Sample Data'!H576),'Test Sample Data'!H576&lt;$B$1,'Test Sample Data'!H576&gt;0),'Test Sample Data'!H576,$B$1),"")</f>
        <v/>
      </c>
      <c r="I577" s="17" t="str">
        <f>IF(SUM('Test Sample Data'!I$3:I$98)&gt;10,IF(AND(ISNUMBER('Test Sample Data'!I576),'Test Sample Data'!I576&lt;$B$1,'Test Sample Data'!I576&gt;0),'Test Sample Data'!I576,$B$1),"")</f>
        <v/>
      </c>
      <c r="J577" s="17" t="str">
        <f>IF(SUM('Test Sample Data'!J$3:J$98)&gt;10,IF(AND(ISNUMBER('Test Sample Data'!J576),'Test Sample Data'!J576&lt;$B$1,'Test Sample Data'!J576&gt;0),'Test Sample Data'!J576,$B$1),"")</f>
        <v/>
      </c>
      <c r="K577" s="17" t="str">
        <f>IF(SUM('Test Sample Data'!K$3:K$98)&gt;10,IF(AND(ISNUMBER('Test Sample Data'!K576),'Test Sample Data'!K576&lt;$B$1,'Test Sample Data'!K576&gt;0),'Test Sample Data'!K576,$B$1),"")</f>
        <v/>
      </c>
      <c r="L577" s="17" t="str">
        <f>IF(SUM('Test Sample Data'!L$3:L$98)&gt;10,IF(AND(ISNUMBER('Test Sample Data'!L576),'Test Sample Data'!L576&lt;$B$1,'Test Sample Data'!L576&gt;0),'Test Sample Data'!L576,$B$1),"")</f>
        <v/>
      </c>
      <c r="M577" s="17" t="str">
        <f>IF(SUM('Test Sample Data'!M$3:M$98)&gt;10,IF(AND(ISNUMBER('Test Sample Data'!M576),'Test Sample Data'!M576&lt;$B$1,'Test Sample Data'!M576&gt;0),'Test Sample Data'!M576,$B$1),"")</f>
        <v/>
      </c>
      <c r="N577" s="17" t="str">
        <f>'Gene Table'!E576</f>
        <v>mmu-miR-3060-5p</v>
      </c>
      <c r="O577" s="17" t="str">
        <f>'Gene Table'!B576</f>
        <v>H22</v>
      </c>
      <c r="P577" s="17" t="str">
        <f>IF(SUM('Control Sample Data'!D$3:D$98)&gt;10,IF(AND(ISNUMBER('Control Sample Data'!D576),'Control Sample Data'!D576&lt;$B$1,'Control Sample Data'!D576&gt;0),'Control Sample Data'!D576,$B$1),"")</f>
        <v/>
      </c>
      <c r="Q577" s="17" t="str">
        <f>IF(SUM('Control Sample Data'!E$3:E$98)&gt;10,IF(AND(ISNUMBER('Control Sample Data'!E576),'Control Sample Data'!E576&lt;$B$1,'Control Sample Data'!E576&gt;0),'Control Sample Data'!E576,$B$1),"")</f>
        <v/>
      </c>
      <c r="R577" s="17" t="str">
        <f>IF(SUM('Control Sample Data'!F$3:F$98)&gt;10,IF(AND(ISNUMBER('Control Sample Data'!F576),'Control Sample Data'!F576&lt;$B$1,'Control Sample Data'!F576&gt;0),'Control Sample Data'!F576,$B$1),"")</f>
        <v/>
      </c>
      <c r="S577" s="17" t="str">
        <f>IF(SUM('Control Sample Data'!G$3:G$98)&gt;10,IF(AND(ISNUMBER('Control Sample Data'!G576),'Control Sample Data'!G576&lt;$B$1,'Control Sample Data'!G576&gt;0),'Control Sample Data'!G576,$B$1),"")</f>
        <v/>
      </c>
      <c r="T577" s="17" t="str">
        <f>IF(SUM('Control Sample Data'!H$3:H$98)&gt;10,IF(AND(ISNUMBER('Control Sample Data'!H576),'Control Sample Data'!H576&lt;$B$1,'Control Sample Data'!H576&gt;0),'Control Sample Data'!H576,$B$1),"")</f>
        <v/>
      </c>
      <c r="U577" s="17" t="str">
        <f>IF(SUM('Control Sample Data'!I$3:I$98)&gt;10,IF(AND(ISNUMBER('Control Sample Data'!I576),'Control Sample Data'!I576&lt;$B$1,'Control Sample Data'!I576&gt;0),'Control Sample Data'!I576,$B$1),"")</f>
        <v/>
      </c>
      <c r="V577" s="17" t="str">
        <f>IF(SUM('Control Sample Data'!J$3:J$98)&gt;10,IF(AND(ISNUMBER('Control Sample Data'!J576),'Control Sample Data'!J576&lt;$B$1,'Control Sample Data'!J576&gt;0),'Control Sample Data'!J576,$B$1),"")</f>
        <v/>
      </c>
      <c r="W577" s="17" t="str">
        <f>IF(SUM('Control Sample Data'!K$3:K$98)&gt;10,IF(AND(ISNUMBER('Control Sample Data'!K576),'Control Sample Data'!K576&lt;$B$1,'Control Sample Data'!K576&gt;0),'Control Sample Data'!K576,$B$1),"")</f>
        <v/>
      </c>
      <c r="X577" s="17" t="str">
        <f>IF(SUM('Control Sample Data'!L$3:L$98)&gt;10,IF(AND(ISNUMBER('Control Sample Data'!L576),'Control Sample Data'!L576&lt;$B$1,'Control Sample Data'!L576&gt;0),'Control Sample Data'!L576,$B$1),"")</f>
        <v/>
      </c>
      <c r="Y577" s="17" t="str">
        <f>IF(SUM('Control Sample Data'!M$3:M$98)&gt;10,IF(AND(ISNUMBER('Control Sample Data'!M576),'Control Sample Data'!M576&lt;$B$1,'Control Sample Data'!M576&gt;0),'Control Sample Data'!M576,$B$1),"")</f>
        <v/>
      </c>
      <c r="AT577" s="36" t="str">
        <f t="shared" si="367"/>
        <v/>
      </c>
      <c r="AU577" s="36" t="str">
        <f t="shared" si="368"/>
        <v/>
      </c>
      <c r="AV577" s="36" t="str">
        <f t="shared" si="369"/>
        <v/>
      </c>
      <c r="AW577" s="36" t="str">
        <f t="shared" si="370"/>
        <v/>
      </c>
      <c r="AX577" s="36" t="str">
        <f t="shared" si="371"/>
        <v/>
      </c>
      <c r="AY577" s="36" t="str">
        <f t="shared" si="372"/>
        <v/>
      </c>
      <c r="AZ577" s="36" t="str">
        <f t="shared" si="373"/>
        <v/>
      </c>
      <c r="BA577" s="36" t="str">
        <f t="shared" si="374"/>
        <v/>
      </c>
      <c r="BB577" s="36" t="str">
        <f t="shared" si="375"/>
        <v/>
      </c>
      <c r="BC577" s="36" t="str">
        <f t="shared" si="376"/>
        <v/>
      </c>
      <c r="BD577" s="36" t="str">
        <f t="shared" si="377"/>
        <v/>
      </c>
      <c r="BE577" s="36" t="str">
        <f t="shared" si="378"/>
        <v/>
      </c>
      <c r="BF577" s="36" t="str">
        <f t="shared" si="379"/>
        <v/>
      </c>
      <c r="BG577" s="36" t="str">
        <f t="shared" si="380"/>
        <v/>
      </c>
      <c r="BH577" s="36" t="str">
        <f t="shared" si="381"/>
        <v/>
      </c>
      <c r="BI577" s="36" t="str">
        <f t="shared" si="382"/>
        <v/>
      </c>
      <c r="BJ577" s="36" t="str">
        <f t="shared" si="383"/>
        <v/>
      </c>
      <c r="BK577" s="36" t="str">
        <f t="shared" si="384"/>
        <v/>
      </c>
      <c r="BL577" s="36" t="str">
        <f t="shared" si="385"/>
        <v/>
      </c>
      <c r="BM577" s="36" t="str">
        <f t="shared" si="386"/>
        <v/>
      </c>
      <c r="BN577" s="38" t="e">
        <f t="shared" si="345"/>
        <v>#DIV/0!</v>
      </c>
      <c r="BO577" s="38" t="e">
        <f t="shared" si="346"/>
        <v>#DIV/0!</v>
      </c>
      <c r="BP577" s="39" t="str">
        <f t="shared" si="347"/>
        <v/>
      </c>
      <c r="BQ577" s="39" t="str">
        <f t="shared" si="348"/>
        <v/>
      </c>
      <c r="BR577" s="39" t="str">
        <f t="shared" si="349"/>
        <v/>
      </c>
      <c r="BS577" s="39" t="str">
        <f t="shared" si="350"/>
        <v/>
      </c>
      <c r="BT577" s="39" t="str">
        <f t="shared" si="351"/>
        <v/>
      </c>
      <c r="BU577" s="39" t="str">
        <f t="shared" si="352"/>
        <v/>
      </c>
      <c r="BV577" s="39" t="str">
        <f t="shared" si="353"/>
        <v/>
      </c>
      <c r="BW577" s="39" t="str">
        <f t="shared" si="354"/>
        <v/>
      </c>
      <c r="BX577" s="39" t="str">
        <f t="shared" si="355"/>
        <v/>
      </c>
      <c r="BY577" s="39" t="str">
        <f t="shared" si="356"/>
        <v/>
      </c>
      <c r="BZ577" s="39" t="str">
        <f t="shared" si="357"/>
        <v/>
      </c>
      <c r="CA577" s="39" t="str">
        <f t="shared" si="358"/>
        <v/>
      </c>
      <c r="CB577" s="39" t="str">
        <f t="shared" si="359"/>
        <v/>
      </c>
      <c r="CC577" s="39" t="str">
        <f t="shared" si="360"/>
        <v/>
      </c>
      <c r="CD577" s="39" t="str">
        <f t="shared" si="361"/>
        <v/>
      </c>
      <c r="CE577" s="39" t="str">
        <f t="shared" si="362"/>
        <v/>
      </c>
      <c r="CF577" s="39" t="str">
        <f t="shared" si="363"/>
        <v/>
      </c>
      <c r="CG577" s="39" t="str">
        <f t="shared" si="364"/>
        <v/>
      </c>
      <c r="CH577" s="39" t="str">
        <f t="shared" si="365"/>
        <v/>
      </c>
      <c r="CI577" s="39" t="str">
        <f t="shared" si="366"/>
        <v/>
      </c>
    </row>
    <row r="578" spans="1:87">
      <c r="A578" s="18"/>
      <c r="B578" s="15" t="str">
        <f>'Gene Table'!E577</f>
        <v>mmu-miR-10b-3p</v>
      </c>
      <c r="C578" s="15" t="str">
        <f>'Gene Table'!B577</f>
        <v>H23</v>
      </c>
      <c r="D578" s="16" t="str">
        <f>IF(SUM('Test Sample Data'!D$3:D$98)&gt;10,IF(AND(ISNUMBER('Test Sample Data'!D577),'Test Sample Data'!D577&lt;$B$1,'Test Sample Data'!D577&gt;0),'Test Sample Data'!D577,$B$1),"")</f>
        <v/>
      </c>
      <c r="E578" s="17" t="str">
        <f>IF(SUM('Test Sample Data'!E$3:E$98)&gt;10,IF(AND(ISNUMBER('Test Sample Data'!E577),'Test Sample Data'!E577&lt;$B$1,'Test Sample Data'!E577&gt;0),'Test Sample Data'!E577,$B$1),"")</f>
        <v/>
      </c>
      <c r="F578" s="17" t="str">
        <f>IF(SUM('Test Sample Data'!F$3:F$98)&gt;10,IF(AND(ISNUMBER('Test Sample Data'!F577),'Test Sample Data'!F577&lt;$B$1,'Test Sample Data'!F577&gt;0),'Test Sample Data'!F577,$B$1),"")</f>
        <v/>
      </c>
      <c r="G578" s="17" t="str">
        <f>IF(SUM('Test Sample Data'!G$3:G$98)&gt;10,IF(AND(ISNUMBER('Test Sample Data'!G577),'Test Sample Data'!G577&lt;$B$1,'Test Sample Data'!G577&gt;0),'Test Sample Data'!G577,$B$1),"")</f>
        <v/>
      </c>
      <c r="H578" s="17" t="str">
        <f>IF(SUM('Test Sample Data'!H$3:H$98)&gt;10,IF(AND(ISNUMBER('Test Sample Data'!H577),'Test Sample Data'!H577&lt;$B$1,'Test Sample Data'!H577&gt;0),'Test Sample Data'!H577,$B$1),"")</f>
        <v/>
      </c>
      <c r="I578" s="17" t="str">
        <f>IF(SUM('Test Sample Data'!I$3:I$98)&gt;10,IF(AND(ISNUMBER('Test Sample Data'!I577),'Test Sample Data'!I577&lt;$B$1,'Test Sample Data'!I577&gt;0),'Test Sample Data'!I577,$B$1),"")</f>
        <v/>
      </c>
      <c r="J578" s="17" t="str">
        <f>IF(SUM('Test Sample Data'!J$3:J$98)&gt;10,IF(AND(ISNUMBER('Test Sample Data'!J577),'Test Sample Data'!J577&lt;$B$1,'Test Sample Data'!J577&gt;0),'Test Sample Data'!J577,$B$1),"")</f>
        <v/>
      </c>
      <c r="K578" s="17" t="str">
        <f>IF(SUM('Test Sample Data'!K$3:K$98)&gt;10,IF(AND(ISNUMBER('Test Sample Data'!K577),'Test Sample Data'!K577&lt;$B$1,'Test Sample Data'!K577&gt;0),'Test Sample Data'!K577,$B$1),"")</f>
        <v/>
      </c>
      <c r="L578" s="17" t="str">
        <f>IF(SUM('Test Sample Data'!L$3:L$98)&gt;10,IF(AND(ISNUMBER('Test Sample Data'!L577),'Test Sample Data'!L577&lt;$B$1,'Test Sample Data'!L577&gt;0),'Test Sample Data'!L577,$B$1),"")</f>
        <v/>
      </c>
      <c r="M578" s="17" t="str">
        <f>IF(SUM('Test Sample Data'!M$3:M$98)&gt;10,IF(AND(ISNUMBER('Test Sample Data'!M577),'Test Sample Data'!M577&lt;$B$1,'Test Sample Data'!M577&gt;0),'Test Sample Data'!M577,$B$1),"")</f>
        <v/>
      </c>
      <c r="N578" s="17" t="str">
        <f>'Gene Table'!E577</f>
        <v>mmu-miR-10b-3p</v>
      </c>
      <c r="O578" s="17" t="str">
        <f>'Gene Table'!B577</f>
        <v>H23</v>
      </c>
      <c r="P578" s="17" t="str">
        <f>IF(SUM('Control Sample Data'!D$3:D$98)&gt;10,IF(AND(ISNUMBER('Control Sample Data'!D577),'Control Sample Data'!D577&lt;$B$1,'Control Sample Data'!D577&gt;0),'Control Sample Data'!D577,$B$1),"")</f>
        <v/>
      </c>
      <c r="Q578" s="17" t="str">
        <f>IF(SUM('Control Sample Data'!E$3:E$98)&gt;10,IF(AND(ISNUMBER('Control Sample Data'!E577),'Control Sample Data'!E577&lt;$B$1,'Control Sample Data'!E577&gt;0),'Control Sample Data'!E577,$B$1),"")</f>
        <v/>
      </c>
      <c r="R578" s="17" t="str">
        <f>IF(SUM('Control Sample Data'!F$3:F$98)&gt;10,IF(AND(ISNUMBER('Control Sample Data'!F577),'Control Sample Data'!F577&lt;$B$1,'Control Sample Data'!F577&gt;0),'Control Sample Data'!F577,$B$1),"")</f>
        <v/>
      </c>
      <c r="S578" s="17" t="str">
        <f>IF(SUM('Control Sample Data'!G$3:G$98)&gt;10,IF(AND(ISNUMBER('Control Sample Data'!G577),'Control Sample Data'!G577&lt;$B$1,'Control Sample Data'!G577&gt;0),'Control Sample Data'!G577,$B$1),"")</f>
        <v/>
      </c>
      <c r="T578" s="17" t="str">
        <f>IF(SUM('Control Sample Data'!H$3:H$98)&gt;10,IF(AND(ISNUMBER('Control Sample Data'!H577),'Control Sample Data'!H577&lt;$B$1,'Control Sample Data'!H577&gt;0),'Control Sample Data'!H577,$B$1),"")</f>
        <v/>
      </c>
      <c r="U578" s="17" t="str">
        <f>IF(SUM('Control Sample Data'!I$3:I$98)&gt;10,IF(AND(ISNUMBER('Control Sample Data'!I577),'Control Sample Data'!I577&lt;$B$1,'Control Sample Data'!I577&gt;0),'Control Sample Data'!I577,$B$1),"")</f>
        <v/>
      </c>
      <c r="V578" s="17" t="str">
        <f>IF(SUM('Control Sample Data'!J$3:J$98)&gt;10,IF(AND(ISNUMBER('Control Sample Data'!J577),'Control Sample Data'!J577&lt;$B$1,'Control Sample Data'!J577&gt;0),'Control Sample Data'!J577,$B$1),"")</f>
        <v/>
      </c>
      <c r="W578" s="17" t="str">
        <f>IF(SUM('Control Sample Data'!K$3:K$98)&gt;10,IF(AND(ISNUMBER('Control Sample Data'!K577),'Control Sample Data'!K577&lt;$B$1,'Control Sample Data'!K577&gt;0),'Control Sample Data'!K577,$B$1),"")</f>
        <v/>
      </c>
      <c r="X578" s="17" t="str">
        <f>IF(SUM('Control Sample Data'!L$3:L$98)&gt;10,IF(AND(ISNUMBER('Control Sample Data'!L577),'Control Sample Data'!L577&lt;$B$1,'Control Sample Data'!L577&gt;0),'Control Sample Data'!L577,$B$1),"")</f>
        <v/>
      </c>
      <c r="Y578" s="17" t="str">
        <f>IF(SUM('Control Sample Data'!M$3:M$98)&gt;10,IF(AND(ISNUMBER('Control Sample Data'!M577),'Control Sample Data'!M577&lt;$B$1,'Control Sample Data'!M577&gt;0),'Control Sample Data'!M577,$B$1),"")</f>
        <v/>
      </c>
      <c r="AT578" s="36" t="str">
        <f t="shared" si="367"/>
        <v/>
      </c>
      <c r="AU578" s="36" t="str">
        <f t="shared" si="368"/>
        <v/>
      </c>
      <c r="AV578" s="36" t="str">
        <f t="shared" si="369"/>
        <v/>
      </c>
      <c r="AW578" s="36" t="str">
        <f t="shared" si="370"/>
        <v/>
      </c>
      <c r="AX578" s="36" t="str">
        <f t="shared" si="371"/>
        <v/>
      </c>
      <c r="AY578" s="36" t="str">
        <f t="shared" si="372"/>
        <v/>
      </c>
      <c r="AZ578" s="36" t="str">
        <f t="shared" si="373"/>
        <v/>
      </c>
      <c r="BA578" s="36" t="str">
        <f t="shared" si="374"/>
        <v/>
      </c>
      <c r="BB578" s="36" t="str">
        <f t="shared" si="375"/>
        <v/>
      </c>
      <c r="BC578" s="36" t="str">
        <f t="shared" si="376"/>
        <v/>
      </c>
      <c r="BD578" s="36" t="str">
        <f t="shared" si="377"/>
        <v/>
      </c>
      <c r="BE578" s="36" t="str">
        <f t="shared" si="378"/>
        <v/>
      </c>
      <c r="BF578" s="36" t="str">
        <f t="shared" si="379"/>
        <v/>
      </c>
      <c r="BG578" s="36" t="str">
        <f t="shared" si="380"/>
        <v/>
      </c>
      <c r="BH578" s="36" t="str">
        <f t="shared" si="381"/>
        <v/>
      </c>
      <c r="BI578" s="36" t="str">
        <f t="shared" si="382"/>
        <v/>
      </c>
      <c r="BJ578" s="36" t="str">
        <f t="shared" si="383"/>
        <v/>
      </c>
      <c r="BK578" s="36" t="str">
        <f t="shared" si="384"/>
        <v/>
      </c>
      <c r="BL578" s="36" t="str">
        <f t="shared" si="385"/>
        <v/>
      </c>
      <c r="BM578" s="36" t="str">
        <f t="shared" si="386"/>
        <v/>
      </c>
      <c r="BN578" s="38" t="e">
        <f t="shared" si="345"/>
        <v>#DIV/0!</v>
      </c>
      <c r="BO578" s="38" t="e">
        <f t="shared" si="346"/>
        <v>#DIV/0!</v>
      </c>
      <c r="BP578" s="39" t="str">
        <f t="shared" si="347"/>
        <v/>
      </c>
      <c r="BQ578" s="39" t="str">
        <f t="shared" si="348"/>
        <v/>
      </c>
      <c r="BR578" s="39" t="str">
        <f t="shared" si="349"/>
        <v/>
      </c>
      <c r="BS578" s="39" t="str">
        <f t="shared" si="350"/>
        <v/>
      </c>
      <c r="BT578" s="39" t="str">
        <f t="shared" si="351"/>
        <v/>
      </c>
      <c r="BU578" s="39" t="str">
        <f t="shared" si="352"/>
        <v/>
      </c>
      <c r="BV578" s="39" t="str">
        <f t="shared" si="353"/>
        <v/>
      </c>
      <c r="BW578" s="39" t="str">
        <f t="shared" si="354"/>
        <v/>
      </c>
      <c r="BX578" s="39" t="str">
        <f t="shared" si="355"/>
        <v/>
      </c>
      <c r="BY578" s="39" t="str">
        <f t="shared" si="356"/>
        <v/>
      </c>
      <c r="BZ578" s="39" t="str">
        <f t="shared" si="357"/>
        <v/>
      </c>
      <c r="CA578" s="39" t="str">
        <f t="shared" si="358"/>
        <v/>
      </c>
      <c r="CB578" s="39" t="str">
        <f t="shared" si="359"/>
        <v/>
      </c>
      <c r="CC578" s="39" t="str">
        <f t="shared" si="360"/>
        <v/>
      </c>
      <c r="CD578" s="39" t="str">
        <f t="shared" si="361"/>
        <v/>
      </c>
      <c r="CE578" s="39" t="str">
        <f t="shared" si="362"/>
        <v/>
      </c>
      <c r="CF578" s="39" t="str">
        <f t="shared" si="363"/>
        <v/>
      </c>
      <c r="CG578" s="39" t="str">
        <f t="shared" si="364"/>
        <v/>
      </c>
      <c r="CH578" s="39" t="str">
        <f t="shared" si="365"/>
        <v/>
      </c>
      <c r="CI578" s="39" t="str">
        <f t="shared" si="366"/>
        <v/>
      </c>
    </row>
    <row r="579" spans="1:87">
      <c r="A579" s="18"/>
      <c r="B579" s="15" t="str">
        <f>'Gene Table'!E578</f>
        <v>mmu-miR-3060-3p</v>
      </c>
      <c r="C579" s="15" t="str">
        <f>'Gene Table'!B578</f>
        <v>H24</v>
      </c>
      <c r="D579" s="16" t="str">
        <f>IF(SUM('Test Sample Data'!D$3:D$98)&gt;10,IF(AND(ISNUMBER('Test Sample Data'!D578),'Test Sample Data'!D578&lt;$B$1,'Test Sample Data'!D578&gt;0),'Test Sample Data'!D578,$B$1),"")</f>
        <v/>
      </c>
      <c r="E579" s="17" t="str">
        <f>IF(SUM('Test Sample Data'!E$3:E$98)&gt;10,IF(AND(ISNUMBER('Test Sample Data'!E578),'Test Sample Data'!E578&lt;$B$1,'Test Sample Data'!E578&gt;0),'Test Sample Data'!E578,$B$1),"")</f>
        <v/>
      </c>
      <c r="F579" s="17" t="str">
        <f>IF(SUM('Test Sample Data'!F$3:F$98)&gt;10,IF(AND(ISNUMBER('Test Sample Data'!F578),'Test Sample Data'!F578&lt;$B$1,'Test Sample Data'!F578&gt;0),'Test Sample Data'!F578,$B$1),"")</f>
        <v/>
      </c>
      <c r="G579" s="17" t="str">
        <f>IF(SUM('Test Sample Data'!G$3:G$98)&gt;10,IF(AND(ISNUMBER('Test Sample Data'!G578),'Test Sample Data'!G578&lt;$B$1,'Test Sample Data'!G578&gt;0),'Test Sample Data'!G578,$B$1),"")</f>
        <v/>
      </c>
      <c r="H579" s="17" t="str">
        <f>IF(SUM('Test Sample Data'!H$3:H$98)&gt;10,IF(AND(ISNUMBER('Test Sample Data'!H578),'Test Sample Data'!H578&lt;$B$1,'Test Sample Data'!H578&gt;0),'Test Sample Data'!H578,$B$1),"")</f>
        <v/>
      </c>
      <c r="I579" s="17" t="str">
        <f>IF(SUM('Test Sample Data'!I$3:I$98)&gt;10,IF(AND(ISNUMBER('Test Sample Data'!I578),'Test Sample Data'!I578&lt;$B$1,'Test Sample Data'!I578&gt;0),'Test Sample Data'!I578,$B$1),"")</f>
        <v/>
      </c>
      <c r="J579" s="17" t="str">
        <f>IF(SUM('Test Sample Data'!J$3:J$98)&gt;10,IF(AND(ISNUMBER('Test Sample Data'!J578),'Test Sample Data'!J578&lt;$B$1,'Test Sample Data'!J578&gt;0),'Test Sample Data'!J578,$B$1),"")</f>
        <v/>
      </c>
      <c r="K579" s="17" t="str">
        <f>IF(SUM('Test Sample Data'!K$3:K$98)&gt;10,IF(AND(ISNUMBER('Test Sample Data'!K578),'Test Sample Data'!K578&lt;$B$1,'Test Sample Data'!K578&gt;0),'Test Sample Data'!K578,$B$1),"")</f>
        <v/>
      </c>
      <c r="L579" s="17" t="str">
        <f>IF(SUM('Test Sample Data'!L$3:L$98)&gt;10,IF(AND(ISNUMBER('Test Sample Data'!L578),'Test Sample Data'!L578&lt;$B$1,'Test Sample Data'!L578&gt;0),'Test Sample Data'!L578,$B$1),"")</f>
        <v/>
      </c>
      <c r="M579" s="17" t="str">
        <f>IF(SUM('Test Sample Data'!M$3:M$98)&gt;10,IF(AND(ISNUMBER('Test Sample Data'!M578),'Test Sample Data'!M578&lt;$B$1,'Test Sample Data'!M578&gt;0),'Test Sample Data'!M578,$B$1),"")</f>
        <v/>
      </c>
      <c r="N579" s="17" t="str">
        <f>'Gene Table'!E578</f>
        <v>mmu-miR-3060-3p</v>
      </c>
      <c r="O579" s="17" t="str">
        <f>'Gene Table'!B578</f>
        <v>H24</v>
      </c>
      <c r="P579" s="17" t="str">
        <f>IF(SUM('Control Sample Data'!D$3:D$98)&gt;10,IF(AND(ISNUMBER('Control Sample Data'!D578),'Control Sample Data'!D578&lt;$B$1,'Control Sample Data'!D578&gt;0),'Control Sample Data'!D578,$B$1),"")</f>
        <v/>
      </c>
      <c r="Q579" s="17" t="str">
        <f>IF(SUM('Control Sample Data'!E$3:E$98)&gt;10,IF(AND(ISNUMBER('Control Sample Data'!E578),'Control Sample Data'!E578&lt;$B$1,'Control Sample Data'!E578&gt;0),'Control Sample Data'!E578,$B$1),"")</f>
        <v/>
      </c>
      <c r="R579" s="17" t="str">
        <f>IF(SUM('Control Sample Data'!F$3:F$98)&gt;10,IF(AND(ISNUMBER('Control Sample Data'!F578),'Control Sample Data'!F578&lt;$B$1,'Control Sample Data'!F578&gt;0),'Control Sample Data'!F578,$B$1),"")</f>
        <v/>
      </c>
      <c r="S579" s="17" t="str">
        <f>IF(SUM('Control Sample Data'!G$3:G$98)&gt;10,IF(AND(ISNUMBER('Control Sample Data'!G578),'Control Sample Data'!G578&lt;$B$1,'Control Sample Data'!G578&gt;0),'Control Sample Data'!G578,$B$1),"")</f>
        <v/>
      </c>
      <c r="T579" s="17" t="str">
        <f>IF(SUM('Control Sample Data'!H$3:H$98)&gt;10,IF(AND(ISNUMBER('Control Sample Data'!H578),'Control Sample Data'!H578&lt;$B$1,'Control Sample Data'!H578&gt;0),'Control Sample Data'!H578,$B$1),"")</f>
        <v/>
      </c>
      <c r="U579" s="17" t="str">
        <f>IF(SUM('Control Sample Data'!I$3:I$98)&gt;10,IF(AND(ISNUMBER('Control Sample Data'!I578),'Control Sample Data'!I578&lt;$B$1,'Control Sample Data'!I578&gt;0),'Control Sample Data'!I578,$B$1),"")</f>
        <v/>
      </c>
      <c r="V579" s="17" t="str">
        <f>IF(SUM('Control Sample Data'!J$3:J$98)&gt;10,IF(AND(ISNUMBER('Control Sample Data'!J578),'Control Sample Data'!J578&lt;$B$1,'Control Sample Data'!J578&gt;0),'Control Sample Data'!J578,$B$1),"")</f>
        <v/>
      </c>
      <c r="W579" s="17" t="str">
        <f>IF(SUM('Control Sample Data'!K$3:K$98)&gt;10,IF(AND(ISNUMBER('Control Sample Data'!K578),'Control Sample Data'!K578&lt;$B$1,'Control Sample Data'!K578&gt;0),'Control Sample Data'!K578,$B$1),"")</f>
        <v/>
      </c>
      <c r="X579" s="17" t="str">
        <f>IF(SUM('Control Sample Data'!L$3:L$98)&gt;10,IF(AND(ISNUMBER('Control Sample Data'!L578),'Control Sample Data'!L578&lt;$B$1,'Control Sample Data'!L578&gt;0),'Control Sample Data'!L578,$B$1),"")</f>
        <v/>
      </c>
      <c r="Y579" s="17" t="str">
        <f>IF(SUM('Control Sample Data'!M$3:M$98)&gt;10,IF(AND(ISNUMBER('Control Sample Data'!M578),'Control Sample Data'!M578&lt;$B$1,'Control Sample Data'!M578&gt;0),'Control Sample Data'!M578,$B$1),"")</f>
        <v/>
      </c>
      <c r="AT579" s="36" t="str">
        <f t="shared" si="367"/>
        <v/>
      </c>
      <c r="AU579" s="36" t="str">
        <f t="shared" si="368"/>
        <v/>
      </c>
      <c r="AV579" s="36" t="str">
        <f t="shared" si="369"/>
        <v/>
      </c>
      <c r="AW579" s="36" t="str">
        <f t="shared" si="370"/>
        <v/>
      </c>
      <c r="AX579" s="36" t="str">
        <f t="shared" si="371"/>
        <v/>
      </c>
      <c r="AY579" s="36" t="str">
        <f t="shared" si="372"/>
        <v/>
      </c>
      <c r="AZ579" s="36" t="str">
        <f t="shared" si="373"/>
        <v/>
      </c>
      <c r="BA579" s="36" t="str">
        <f t="shared" si="374"/>
        <v/>
      </c>
      <c r="BB579" s="36" t="str">
        <f t="shared" si="375"/>
        <v/>
      </c>
      <c r="BC579" s="36" t="str">
        <f t="shared" si="376"/>
        <v/>
      </c>
      <c r="BD579" s="36" t="str">
        <f t="shared" si="377"/>
        <v/>
      </c>
      <c r="BE579" s="36" t="str">
        <f t="shared" si="378"/>
        <v/>
      </c>
      <c r="BF579" s="36" t="str">
        <f t="shared" si="379"/>
        <v/>
      </c>
      <c r="BG579" s="36" t="str">
        <f t="shared" si="380"/>
        <v/>
      </c>
      <c r="BH579" s="36" t="str">
        <f t="shared" si="381"/>
        <v/>
      </c>
      <c r="BI579" s="36" t="str">
        <f t="shared" si="382"/>
        <v/>
      </c>
      <c r="BJ579" s="36" t="str">
        <f t="shared" si="383"/>
        <v/>
      </c>
      <c r="BK579" s="36" t="str">
        <f t="shared" si="384"/>
        <v/>
      </c>
      <c r="BL579" s="36" t="str">
        <f t="shared" si="385"/>
        <v/>
      </c>
      <c r="BM579" s="36" t="str">
        <f t="shared" si="386"/>
        <v/>
      </c>
      <c r="BN579" s="38" t="e">
        <f t="shared" si="345"/>
        <v>#DIV/0!</v>
      </c>
      <c r="BO579" s="38" t="e">
        <f t="shared" si="346"/>
        <v>#DIV/0!</v>
      </c>
      <c r="BP579" s="39" t="str">
        <f t="shared" si="347"/>
        <v/>
      </c>
      <c r="BQ579" s="39" t="str">
        <f t="shared" si="348"/>
        <v/>
      </c>
      <c r="BR579" s="39" t="str">
        <f t="shared" si="349"/>
        <v/>
      </c>
      <c r="BS579" s="39" t="str">
        <f t="shared" si="350"/>
        <v/>
      </c>
      <c r="BT579" s="39" t="str">
        <f t="shared" si="351"/>
        <v/>
      </c>
      <c r="BU579" s="39" t="str">
        <f t="shared" si="352"/>
        <v/>
      </c>
      <c r="BV579" s="39" t="str">
        <f t="shared" si="353"/>
        <v/>
      </c>
      <c r="BW579" s="39" t="str">
        <f t="shared" si="354"/>
        <v/>
      </c>
      <c r="BX579" s="39" t="str">
        <f t="shared" si="355"/>
        <v/>
      </c>
      <c r="BY579" s="39" t="str">
        <f t="shared" si="356"/>
        <v/>
      </c>
      <c r="BZ579" s="39" t="str">
        <f t="shared" si="357"/>
        <v/>
      </c>
      <c r="CA579" s="39" t="str">
        <f t="shared" si="358"/>
        <v/>
      </c>
      <c r="CB579" s="39" t="str">
        <f t="shared" si="359"/>
        <v/>
      </c>
      <c r="CC579" s="39" t="str">
        <f t="shared" si="360"/>
        <v/>
      </c>
      <c r="CD579" s="39" t="str">
        <f t="shared" si="361"/>
        <v/>
      </c>
      <c r="CE579" s="39" t="str">
        <f t="shared" si="362"/>
        <v/>
      </c>
      <c r="CF579" s="39" t="str">
        <f t="shared" si="363"/>
        <v/>
      </c>
      <c r="CG579" s="39" t="str">
        <f t="shared" si="364"/>
        <v/>
      </c>
      <c r="CH579" s="39" t="str">
        <f t="shared" si="365"/>
        <v/>
      </c>
      <c r="CI579" s="39" t="str">
        <f t="shared" si="366"/>
        <v/>
      </c>
    </row>
    <row r="580" spans="1:87">
      <c r="A580" s="18"/>
      <c r="B580" s="15" t="str">
        <f>'Gene Table'!E579</f>
        <v>mmu-let-7g-5p</v>
      </c>
      <c r="C580" s="15" t="str">
        <f>'Gene Table'!B579</f>
        <v>I01</v>
      </c>
      <c r="D580" s="16" t="str">
        <f>IF(SUM('Test Sample Data'!D$3:D$98)&gt;10,IF(AND(ISNUMBER('Test Sample Data'!D579),'Test Sample Data'!D579&lt;$B$1,'Test Sample Data'!D579&gt;0),'Test Sample Data'!D579,$B$1),"")</f>
        <v/>
      </c>
      <c r="E580" s="17" t="str">
        <f>IF(SUM('Test Sample Data'!E$3:E$98)&gt;10,IF(AND(ISNUMBER('Test Sample Data'!E579),'Test Sample Data'!E579&lt;$B$1,'Test Sample Data'!E579&gt;0),'Test Sample Data'!E579,$B$1),"")</f>
        <v/>
      </c>
      <c r="F580" s="17" t="str">
        <f>IF(SUM('Test Sample Data'!F$3:F$98)&gt;10,IF(AND(ISNUMBER('Test Sample Data'!F579),'Test Sample Data'!F579&lt;$B$1,'Test Sample Data'!F579&gt;0),'Test Sample Data'!F579,$B$1),"")</f>
        <v/>
      </c>
      <c r="G580" s="17" t="str">
        <f>IF(SUM('Test Sample Data'!G$3:G$98)&gt;10,IF(AND(ISNUMBER('Test Sample Data'!G579),'Test Sample Data'!G579&lt;$B$1,'Test Sample Data'!G579&gt;0),'Test Sample Data'!G579,$B$1),"")</f>
        <v/>
      </c>
      <c r="H580" s="17" t="str">
        <f>IF(SUM('Test Sample Data'!H$3:H$98)&gt;10,IF(AND(ISNUMBER('Test Sample Data'!H579),'Test Sample Data'!H579&lt;$B$1,'Test Sample Data'!H579&gt;0),'Test Sample Data'!H579,$B$1),"")</f>
        <v/>
      </c>
      <c r="I580" s="17" t="str">
        <f>IF(SUM('Test Sample Data'!I$3:I$98)&gt;10,IF(AND(ISNUMBER('Test Sample Data'!I579),'Test Sample Data'!I579&lt;$B$1,'Test Sample Data'!I579&gt;0),'Test Sample Data'!I579,$B$1),"")</f>
        <v/>
      </c>
      <c r="J580" s="17" t="str">
        <f>IF(SUM('Test Sample Data'!J$3:J$98)&gt;10,IF(AND(ISNUMBER('Test Sample Data'!J579),'Test Sample Data'!J579&lt;$B$1,'Test Sample Data'!J579&gt;0),'Test Sample Data'!J579,$B$1),"")</f>
        <v/>
      </c>
      <c r="K580" s="17" t="str">
        <f>IF(SUM('Test Sample Data'!K$3:K$98)&gt;10,IF(AND(ISNUMBER('Test Sample Data'!K579),'Test Sample Data'!K579&lt;$B$1,'Test Sample Data'!K579&gt;0),'Test Sample Data'!K579,$B$1),"")</f>
        <v/>
      </c>
      <c r="L580" s="17" t="str">
        <f>IF(SUM('Test Sample Data'!L$3:L$98)&gt;10,IF(AND(ISNUMBER('Test Sample Data'!L579),'Test Sample Data'!L579&lt;$B$1,'Test Sample Data'!L579&gt;0),'Test Sample Data'!L579,$B$1),"")</f>
        <v/>
      </c>
      <c r="M580" s="17" t="str">
        <f>IF(SUM('Test Sample Data'!M$3:M$98)&gt;10,IF(AND(ISNUMBER('Test Sample Data'!M579),'Test Sample Data'!M579&lt;$B$1,'Test Sample Data'!M579&gt;0),'Test Sample Data'!M579,$B$1),"")</f>
        <v/>
      </c>
      <c r="N580" s="17" t="str">
        <f>'Gene Table'!E579</f>
        <v>mmu-let-7g-5p</v>
      </c>
      <c r="O580" s="17" t="str">
        <f>'Gene Table'!B579</f>
        <v>I01</v>
      </c>
      <c r="P580" s="17" t="str">
        <f>IF(SUM('Control Sample Data'!D$3:D$98)&gt;10,IF(AND(ISNUMBER('Control Sample Data'!D579),'Control Sample Data'!D579&lt;$B$1,'Control Sample Data'!D579&gt;0),'Control Sample Data'!D579,$B$1),"")</f>
        <v/>
      </c>
      <c r="Q580" s="17" t="str">
        <f>IF(SUM('Control Sample Data'!E$3:E$98)&gt;10,IF(AND(ISNUMBER('Control Sample Data'!E579),'Control Sample Data'!E579&lt;$B$1,'Control Sample Data'!E579&gt;0),'Control Sample Data'!E579,$B$1),"")</f>
        <v/>
      </c>
      <c r="R580" s="17" t="str">
        <f>IF(SUM('Control Sample Data'!F$3:F$98)&gt;10,IF(AND(ISNUMBER('Control Sample Data'!F579),'Control Sample Data'!F579&lt;$B$1,'Control Sample Data'!F579&gt;0),'Control Sample Data'!F579,$B$1),"")</f>
        <v/>
      </c>
      <c r="S580" s="17" t="str">
        <f>IF(SUM('Control Sample Data'!G$3:G$98)&gt;10,IF(AND(ISNUMBER('Control Sample Data'!G579),'Control Sample Data'!G579&lt;$B$1,'Control Sample Data'!G579&gt;0),'Control Sample Data'!G579,$B$1),"")</f>
        <v/>
      </c>
      <c r="T580" s="17" t="str">
        <f>IF(SUM('Control Sample Data'!H$3:H$98)&gt;10,IF(AND(ISNUMBER('Control Sample Data'!H579),'Control Sample Data'!H579&lt;$B$1,'Control Sample Data'!H579&gt;0),'Control Sample Data'!H579,$B$1),"")</f>
        <v/>
      </c>
      <c r="U580" s="17" t="str">
        <f>IF(SUM('Control Sample Data'!I$3:I$98)&gt;10,IF(AND(ISNUMBER('Control Sample Data'!I579),'Control Sample Data'!I579&lt;$B$1,'Control Sample Data'!I579&gt;0),'Control Sample Data'!I579,$B$1),"")</f>
        <v/>
      </c>
      <c r="V580" s="17" t="str">
        <f>IF(SUM('Control Sample Data'!J$3:J$98)&gt;10,IF(AND(ISNUMBER('Control Sample Data'!J579),'Control Sample Data'!J579&lt;$B$1,'Control Sample Data'!J579&gt;0),'Control Sample Data'!J579,$B$1),"")</f>
        <v/>
      </c>
      <c r="W580" s="17" t="str">
        <f>IF(SUM('Control Sample Data'!K$3:K$98)&gt;10,IF(AND(ISNUMBER('Control Sample Data'!K579),'Control Sample Data'!K579&lt;$B$1,'Control Sample Data'!K579&gt;0),'Control Sample Data'!K579,$B$1),"")</f>
        <v/>
      </c>
      <c r="X580" s="17" t="str">
        <f>IF(SUM('Control Sample Data'!L$3:L$98)&gt;10,IF(AND(ISNUMBER('Control Sample Data'!L579),'Control Sample Data'!L579&lt;$B$1,'Control Sample Data'!L579&gt;0),'Control Sample Data'!L579,$B$1),"")</f>
        <v/>
      </c>
      <c r="Y580" s="17" t="str">
        <f>IF(SUM('Control Sample Data'!M$3:M$98)&gt;10,IF(AND(ISNUMBER('Control Sample Data'!M579),'Control Sample Data'!M579&lt;$B$1,'Control Sample Data'!M579&gt;0),'Control Sample Data'!M579,$B$1),"")</f>
        <v/>
      </c>
      <c r="AT580" s="36" t="str">
        <f t="shared" si="367"/>
        <v/>
      </c>
      <c r="AU580" s="36" t="str">
        <f t="shared" si="368"/>
        <v/>
      </c>
      <c r="AV580" s="36" t="str">
        <f t="shared" si="369"/>
        <v/>
      </c>
      <c r="AW580" s="36" t="str">
        <f t="shared" si="370"/>
        <v/>
      </c>
      <c r="AX580" s="36" t="str">
        <f t="shared" si="371"/>
        <v/>
      </c>
      <c r="AY580" s="36" t="str">
        <f t="shared" si="372"/>
        <v/>
      </c>
      <c r="AZ580" s="36" t="str">
        <f t="shared" si="373"/>
        <v/>
      </c>
      <c r="BA580" s="36" t="str">
        <f t="shared" si="374"/>
        <v/>
      </c>
      <c r="BB580" s="36" t="str">
        <f t="shared" si="375"/>
        <v/>
      </c>
      <c r="BC580" s="36" t="str">
        <f t="shared" si="376"/>
        <v/>
      </c>
      <c r="BD580" s="36" t="str">
        <f t="shared" si="377"/>
        <v/>
      </c>
      <c r="BE580" s="36" t="str">
        <f t="shared" si="378"/>
        <v/>
      </c>
      <c r="BF580" s="36" t="str">
        <f t="shared" si="379"/>
        <v/>
      </c>
      <c r="BG580" s="36" t="str">
        <f t="shared" si="380"/>
        <v/>
      </c>
      <c r="BH580" s="36" t="str">
        <f t="shared" si="381"/>
        <v/>
      </c>
      <c r="BI580" s="36" t="str">
        <f t="shared" si="382"/>
        <v/>
      </c>
      <c r="BJ580" s="36" t="str">
        <f t="shared" si="383"/>
        <v/>
      </c>
      <c r="BK580" s="36" t="str">
        <f t="shared" si="384"/>
        <v/>
      </c>
      <c r="BL580" s="36" t="str">
        <f t="shared" si="385"/>
        <v/>
      </c>
      <c r="BM580" s="36" t="str">
        <f t="shared" si="386"/>
        <v/>
      </c>
      <c r="BN580" s="38" t="e">
        <f t="shared" ref="BN580:BN643" si="387">AVERAGE(AT580:BC580)</f>
        <v>#DIV/0!</v>
      </c>
      <c r="BO580" s="38" t="e">
        <f t="shared" ref="BO580:BO643" si="388">AVERAGE(BD580:BM580)</f>
        <v>#DIV/0!</v>
      </c>
      <c r="BP580" s="39" t="str">
        <f t="shared" ref="BP580:BP643" si="389">IF(ISNUMBER(AT580),POWER(2,-AT580),"")</f>
        <v/>
      </c>
      <c r="BQ580" s="39" t="str">
        <f t="shared" ref="BQ580:BQ643" si="390">IF(ISNUMBER(AU580),POWER(2,-AU580),"")</f>
        <v/>
      </c>
      <c r="BR580" s="39" t="str">
        <f t="shared" ref="BR580:BR643" si="391">IF(ISNUMBER(AV580),POWER(2,-AV580),"")</f>
        <v/>
      </c>
      <c r="BS580" s="39" t="str">
        <f t="shared" ref="BS580:BS643" si="392">IF(ISNUMBER(AW580),POWER(2,-AW580),"")</f>
        <v/>
      </c>
      <c r="BT580" s="39" t="str">
        <f t="shared" ref="BT580:BT643" si="393">IF(ISNUMBER(AX580),POWER(2,-AX580),"")</f>
        <v/>
      </c>
      <c r="BU580" s="39" t="str">
        <f t="shared" ref="BU580:BU643" si="394">IF(ISNUMBER(AY580),POWER(2,-AY580),"")</f>
        <v/>
      </c>
      <c r="BV580" s="39" t="str">
        <f t="shared" ref="BV580:BV643" si="395">IF(ISNUMBER(AZ580),POWER(2,-AZ580),"")</f>
        <v/>
      </c>
      <c r="BW580" s="39" t="str">
        <f t="shared" ref="BW580:BW643" si="396">IF(ISNUMBER(BA580),POWER(2,-BA580),"")</f>
        <v/>
      </c>
      <c r="BX580" s="39" t="str">
        <f t="shared" ref="BX580:BX643" si="397">IF(ISNUMBER(BB580),POWER(2,-BB580),"")</f>
        <v/>
      </c>
      <c r="BY580" s="39" t="str">
        <f t="shared" ref="BY580:BY643" si="398">IF(ISNUMBER(BC580),POWER(2,-BC580),"")</f>
        <v/>
      </c>
      <c r="BZ580" s="39" t="str">
        <f t="shared" ref="BZ580:BZ643" si="399">IF(ISNUMBER(BD580),POWER(2,-BD580),"")</f>
        <v/>
      </c>
      <c r="CA580" s="39" t="str">
        <f t="shared" ref="CA580:CA643" si="400">IF(ISNUMBER(BE580),POWER(2,-BE580),"")</f>
        <v/>
      </c>
      <c r="CB580" s="39" t="str">
        <f t="shared" ref="CB580:CB643" si="401">IF(ISNUMBER(BF580),POWER(2,-BF580),"")</f>
        <v/>
      </c>
      <c r="CC580" s="39" t="str">
        <f t="shared" ref="CC580:CC643" si="402">IF(ISNUMBER(BG580),POWER(2,-BG580),"")</f>
        <v/>
      </c>
      <c r="CD580" s="39" t="str">
        <f t="shared" ref="CD580:CD643" si="403">IF(ISNUMBER(BH580),POWER(2,-BH580),"")</f>
        <v/>
      </c>
      <c r="CE580" s="39" t="str">
        <f t="shared" ref="CE580:CE643" si="404">IF(ISNUMBER(BI580),POWER(2,-BI580),"")</f>
        <v/>
      </c>
      <c r="CF580" s="39" t="str">
        <f t="shared" ref="CF580:CF643" si="405">IF(ISNUMBER(BJ580),POWER(2,-BJ580),"")</f>
        <v/>
      </c>
      <c r="CG580" s="39" t="str">
        <f t="shared" ref="CG580:CG643" si="406">IF(ISNUMBER(BK580),POWER(2,-BK580),"")</f>
        <v/>
      </c>
      <c r="CH580" s="39" t="str">
        <f t="shared" ref="CH580:CH643" si="407">IF(ISNUMBER(BL580),POWER(2,-BL580),"")</f>
        <v/>
      </c>
      <c r="CI580" s="39" t="str">
        <f t="shared" ref="CI580:CI643" si="408">IF(ISNUMBER(BM580),POWER(2,-BM580),"")</f>
        <v/>
      </c>
    </row>
    <row r="581" spans="1:87">
      <c r="A581" s="18"/>
      <c r="B581" s="15" t="str">
        <f>'Gene Table'!E580</f>
        <v>mmu-miR-883b-3p</v>
      </c>
      <c r="C581" s="15" t="str">
        <f>'Gene Table'!B580</f>
        <v>I02</v>
      </c>
      <c r="D581" s="16" t="str">
        <f>IF(SUM('Test Sample Data'!D$3:D$98)&gt;10,IF(AND(ISNUMBER('Test Sample Data'!D580),'Test Sample Data'!D580&lt;$B$1,'Test Sample Data'!D580&gt;0),'Test Sample Data'!D580,$B$1),"")</f>
        <v/>
      </c>
      <c r="E581" s="17" t="str">
        <f>IF(SUM('Test Sample Data'!E$3:E$98)&gt;10,IF(AND(ISNUMBER('Test Sample Data'!E580),'Test Sample Data'!E580&lt;$B$1,'Test Sample Data'!E580&gt;0),'Test Sample Data'!E580,$B$1),"")</f>
        <v/>
      </c>
      <c r="F581" s="17" t="str">
        <f>IF(SUM('Test Sample Data'!F$3:F$98)&gt;10,IF(AND(ISNUMBER('Test Sample Data'!F580),'Test Sample Data'!F580&lt;$B$1,'Test Sample Data'!F580&gt;0),'Test Sample Data'!F580,$B$1),"")</f>
        <v/>
      </c>
      <c r="G581" s="17" t="str">
        <f>IF(SUM('Test Sample Data'!G$3:G$98)&gt;10,IF(AND(ISNUMBER('Test Sample Data'!G580),'Test Sample Data'!G580&lt;$B$1,'Test Sample Data'!G580&gt;0),'Test Sample Data'!G580,$B$1),"")</f>
        <v/>
      </c>
      <c r="H581" s="17" t="str">
        <f>IF(SUM('Test Sample Data'!H$3:H$98)&gt;10,IF(AND(ISNUMBER('Test Sample Data'!H580),'Test Sample Data'!H580&lt;$B$1,'Test Sample Data'!H580&gt;0),'Test Sample Data'!H580,$B$1),"")</f>
        <v/>
      </c>
      <c r="I581" s="17" t="str">
        <f>IF(SUM('Test Sample Data'!I$3:I$98)&gt;10,IF(AND(ISNUMBER('Test Sample Data'!I580),'Test Sample Data'!I580&lt;$B$1,'Test Sample Data'!I580&gt;0),'Test Sample Data'!I580,$B$1),"")</f>
        <v/>
      </c>
      <c r="J581" s="17" t="str">
        <f>IF(SUM('Test Sample Data'!J$3:J$98)&gt;10,IF(AND(ISNUMBER('Test Sample Data'!J580),'Test Sample Data'!J580&lt;$B$1,'Test Sample Data'!J580&gt;0),'Test Sample Data'!J580,$B$1),"")</f>
        <v/>
      </c>
      <c r="K581" s="17" t="str">
        <f>IF(SUM('Test Sample Data'!K$3:K$98)&gt;10,IF(AND(ISNUMBER('Test Sample Data'!K580),'Test Sample Data'!K580&lt;$B$1,'Test Sample Data'!K580&gt;0),'Test Sample Data'!K580,$B$1),"")</f>
        <v/>
      </c>
      <c r="L581" s="17" t="str">
        <f>IF(SUM('Test Sample Data'!L$3:L$98)&gt;10,IF(AND(ISNUMBER('Test Sample Data'!L580),'Test Sample Data'!L580&lt;$B$1,'Test Sample Data'!L580&gt;0),'Test Sample Data'!L580,$B$1),"")</f>
        <v/>
      </c>
      <c r="M581" s="17" t="str">
        <f>IF(SUM('Test Sample Data'!M$3:M$98)&gt;10,IF(AND(ISNUMBER('Test Sample Data'!M580),'Test Sample Data'!M580&lt;$B$1,'Test Sample Data'!M580&gt;0),'Test Sample Data'!M580,$B$1),"")</f>
        <v/>
      </c>
      <c r="N581" s="17" t="str">
        <f>'Gene Table'!E580</f>
        <v>mmu-miR-883b-3p</v>
      </c>
      <c r="O581" s="17" t="str">
        <f>'Gene Table'!B580</f>
        <v>I02</v>
      </c>
      <c r="P581" s="17" t="str">
        <f>IF(SUM('Control Sample Data'!D$3:D$98)&gt;10,IF(AND(ISNUMBER('Control Sample Data'!D580),'Control Sample Data'!D580&lt;$B$1,'Control Sample Data'!D580&gt;0),'Control Sample Data'!D580,$B$1),"")</f>
        <v/>
      </c>
      <c r="Q581" s="17" t="str">
        <f>IF(SUM('Control Sample Data'!E$3:E$98)&gt;10,IF(AND(ISNUMBER('Control Sample Data'!E580),'Control Sample Data'!E580&lt;$B$1,'Control Sample Data'!E580&gt;0),'Control Sample Data'!E580,$B$1),"")</f>
        <v/>
      </c>
      <c r="R581" s="17" t="str">
        <f>IF(SUM('Control Sample Data'!F$3:F$98)&gt;10,IF(AND(ISNUMBER('Control Sample Data'!F580),'Control Sample Data'!F580&lt;$B$1,'Control Sample Data'!F580&gt;0),'Control Sample Data'!F580,$B$1),"")</f>
        <v/>
      </c>
      <c r="S581" s="17" t="str">
        <f>IF(SUM('Control Sample Data'!G$3:G$98)&gt;10,IF(AND(ISNUMBER('Control Sample Data'!G580),'Control Sample Data'!G580&lt;$B$1,'Control Sample Data'!G580&gt;0),'Control Sample Data'!G580,$B$1),"")</f>
        <v/>
      </c>
      <c r="T581" s="17" t="str">
        <f>IF(SUM('Control Sample Data'!H$3:H$98)&gt;10,IF(AND(ISNUMBER('Control Sample Data'!H580),'Control Sample Data'!H580&lt;$B$1,'Control Sample Data'!H580&gt;0),'Control Sample Data'!H580,$B$1),"")</f>
        <v/>
      </c>
      <c r="U581" s="17" t="str">
        <f>IF(SUM('Control Sample Data'!I$3:I$98)&gt;10,IF(AND(ISNUMBER('Control Sample Data'!I580),'Control Sample Data'!I580&lt;$B$1,'Control Sample Data'!I580&gt;0),'Control Sample Data'!I580,$B$1),"")</f>
        <v/>
      </c>
      <c r="V581" s="17" t="str">
        <f>IF(SUM('Control Sample Data'!J$3:J$98)&gt;10,IF(AND(ISNUMBER('Control Sample Data'!J580),'Control Sample Data'!J580&lt;$B$1,'Control Sample Data'!J580&gt;0),'Control Sample Data'!J580,$B$1),"")</f>
        <v/>
      </c>
      <c r="W581" s="17" t="str">
        <f>IF(SUM('Control Sample Data'!K$3:K$98)&gt;10,IF(AND(ISNUMBER('Control Sample Data'!K580),'Control Sample Data'!K580&lt;$B$1,'Control Sample Data'!K580&gt;0),'Control Sample Data'!K580,$B$1),"")</f>
        <v/>
      </c>
      <c r="X581" s="17" t="str">
        <f>IF(SUM('Control Sample Data'!L$3:L$98)&gt;10,IF(AND(ISNUMBER('Control Sample Data'!L580),'Control Sample Data'!L580&lt;$B$1,'Control Sample Data'!L580&gt;0),'Control Sample Data'!L580,$B$1),"")</f>
        <v/>
      </c>
      <c r="Y581" s="17" t="str">
        <f>IF(SUM('Control Sample Data'!M$3:M$98)&gt;10,IF(AND(ISNUMBER('Control Sample Data'!M580),'Control Sample Data'!M580&lt;$B$1,'Control Sample Data'!M580&gt;0),'Control Sample Data'!M580,$B$1),"")</f>
        <v/>
      </c>
      <c r="AT581" s="36" t="str">
        <f t="shared" ref="AT581:AT644" si="409">IF(ISERROR(D581-Z$410),"",D581-Z$410)</f>
        <v/>
      </c>
      <c r="AU581" s="36" t="str">
        <f t="shared" ref="AU581:AU644" si="410">IF(ISERROR(E581-AA$410),"",E581-AA$410)</f>
        <v/>
      </c>
      <c r="AV581" s="36" t="str">
        <f t="shared" ref="AV581:AV644" si="411">IF(ISERROR(F581-AB$410),"",F581-AB$410)</f>
        <v/>
      </c>
      <c r="AW581" s="36" t="str">
        <f t="shared" ref="AW581:AW644" si="412">IF(ISERROR(G581-AC$410),"",G581-AC$410)</f>
        <v/>
      </c>
      <c r="AX581" s="36" t="str">
        <f t="shared" ref="AX581:AX644" si="413">IF(ISERROR(H581-AD$410),"",H581-AD$410)</f>
        <v/>
      </c>
      <c r="AY581" s="36" t="str">
        <f t="shared" ref="AY581:AY644" si="414">IF(ISERROR(I581-AE$410),"",I581-AE$410)</f>
        <v/>
      </c>
      <c r="AZ581" s="36" t="str">
        <f t="shared" ref="AZ581:AZ644" si="415">IF(ISERROR(J581-AF$410),"",J581-AF$410)</f>
        <v/>
      </c>
      <c r="BA581" s="36" t="str">
        <f t="shared" ref="BA581:BA644" si="416">IF(ISERROR(K581-AG$410),"",K581-AG$410)</f>
        <v/>
      </c>
      <c r="BB581" s="36" t="str">
        <f t="shared" ref="BB581:BB644" si="417">IF(ISERROR(L581-AH$410),"",L581-AH$410)</f>
        <v/>
      </c>
      <c r="BC581" s="36" t="str">
        <f t="shared" ref="BC581:BC644" si="418">IF(ISERROR(M581-AI$410),"",M581-AI$410)</f>
        <v/>
      </c>
      <c r="BD581" s="36" t="str">
        <f t="shared" ref="BD581:BD644" si="419">IF(ISERROR(P581-AJ$410),"",P581-AJ$410)</f>
        <v/>
      </c>
      <c r="BE581" s="36" t="str">
        <f t="shared" ref="BE581:BE644" si="420">IF(ISERROR(Q581-AK$410),"",Q581-AK$410)</f>
        <v/>
      </c>
      <c r="BF581" s="36" t="str">
        <f t="shared" ref="BF581:BF644" si="421">IF(ISERROR(R581-AL$410),"",R581-AL$410)</f>
        <v/>
      </c>
      <c r="BG581" s="36" t="str">
        <f t="shared" ref="BG581:BG644" si="422">IF(ISERROR(S581-AM$410),"",S581-AM$410)</f>
        <v/>
      </c>
      <c r="BH581" s="36" t="str">
        <f t="shared" ref="BH581:BH644" si="423">IF(ISERROR(T581-AN$410),"",T581-AN$410)</f>
        <v/>
      </c>
      <c r="BI581" s="36" t="str">
        <f t="shared" ref="BI581:BI644" si="424">IF(ISERROR(U581-AO$410),"",U581-AO$410)</f>
        <v/>
      </c>
      <c r="BJ581" s="36" t="str">
        <f t="shared" ref="BJ581:BJ644" si="425">IF(ISERROR(V581-AP$410),"",V581-AP$410)</f>
        <v/>
      </c>
      <c r="BK581" s="36" t="str">
        <f t="shared" ref="BK581:BK644" si="426">IF(ISERROR(W581-AQ$410),"",W581-AQ$410)</f>
        <v/>
      </c>
      <c r="BL581" s="36" t="str">
        <f t="shared" ref="BL581:BL644" si="427">IF(ISERROR(X581-AR$410),"",X581-AR$410)</f>
        <v/>
      </c>
      <c r="BM581" s="36" t="str">
        <f t="shared" ref="BM581:BM644" si="428">IF(ISERROR(Y581-AS$410),"",Y581-AS$410)</f>
        <v/>
      </c>
      <c r="BN581" s="38" t="e">
        <f t="shared" si="387"/>
        <v>#DIV/0!</v>
      </c>
      <c r="BO581" s="38" t="e">
        <f t="shared" si="388"/>
        <v>#DIV/0!</v>
      </c>
      <c r="BP581" s="39" t="str">
        <f t="shared" si="389"/>
        <v/>
      </c>
      <c r="BQ581" s="39" t="str">
        <f t="shared" si="390"/>
        <v/>
      </c>
      <c r="BR581" s="39" t="str">
        <f t="shared" si="391"/>
        <v/>
      </c>
      <c r="BS581" s="39" t="str">
        <f t="shared" si="392"/>
        <v/>
      </c>
      <c r="BT581" s="39" t="str">
        <f t="shared" si="393"/>
        <v/>
      </c>
      <c r="BU581" s="39" t="str">
        <f t="shared" si="394"/>
        <v/>
      </c>
      <c r="BV581" s="39" t="str">
        <f t="shared" si="395"/>
        <v/>
      </c>
      <c r="BW581" s="39" t="str">
        <f t="shared" si="396"/>
        <v/>
      </c>
      <c r="BX581" s="39" t="str">
        <f t="shared" si="397"/>
        <v/>
      </c>
      <c r="BY581" s="39" t="str">
        <f t="shared" si="398"/>
        <v/>
      </c>
      <c r="BZ581" s="39" t="str">
        <f t="shared" si="399"/>
        <v/>
      </c>
      <c r="CA581" s="39" t="str">
        <f t="shared" si="400"/>
        <v/>
      </c>
      <c r="CB581" s="39" t="str">
        <f t="shared" si="401"/>
        <v/>
      </c>
      <c r="CC581" s="39" t="str">
        <f t="shared" si="402"/>
        <v/>
      </c>
      <c r="CD581" s="39" t="str">
        <f t="shared" si="403"/>
        <v/>
      </c>
      <c r="CE581" s="39" t="str">
        <f t="shared" si="404"/>
        <v/>
      </c>
      <c r="CF581" s="39" t="str">
        <f t="shared" si="405"/>
        <v/>
      </c>
      <c r="CG581" s="39" t="str">
        <f t="shared" si="406"/>
        <v/>
      </c>
      <c r="CH581" s="39" t="str">
        <f t="shared" si="407"/>
        <v/>
      </c>
      <c r="CI581" s="39" t="str">
        <f t="shared" si="408"/>
        <v/>
      </c>
    </row>
    <row r="582" spans="1:87">
      <c r="A582" s="18"/>
      <c r="B582" s="15" t="str">
        <f>'Gene Table'!E581</f>
        <v>mmu-let-7i-5p</v>
      </c>
      <c r="C582" s="15" t="str">
        <f>'Gene Table'!B581</f>
        <v>I03</v>
      </c>
      <c r="D582" s="16" t="str">
        <f>IF(SUM('Test Sample Data'!D$3:D$98)&gt;10,IF(AND(ISNUMBER('Test Sample Data'!D581),'Test Sample Data'!D581&lt;$B$1,'Test Sample Data'!D581&gt;0),'Test Sample Data'!D581,$B$1),"")</f>
        <v/>
      </c>
      <c r="E582" s="17" t="str">
        <f>IF(SUM('Test Sample Data'!E$3:E$98)&gt;10,IF(AND(ISNUMBER('Test Sample Data'!E581),'Test Sample Data'!E581&lt;$B$1,'Test Sample Data'!E581&gt;0),'Test Sample Data'!E581,$B$1),"")</f>
        <v/>
      </c>
      <c r="F582" s="17" t="str">
        <f>IF(SUM('Test Sample Data'!F$3:F$98)&gt;10,IF(AND(ISNUMBER('Test Sample Data'!F581),'Test Sample Data'!F581&lt;$B$1,'Test Sample Data'!F581&gt;0),'Test Sample Data'!F581,$B$1),"")</f>
        <v/>
      </c>
      <c r="G582" s="17" t="str">
        <f>IF(SUM('Test Sample Data'!G$3:G$98)&gt;10,IF(AND(ISNUMBER('Test Sample Data'!G581),'Test Sample Data'!G581&lt;$B$1,'Test Sample Data'!G581&gt;0),'Test Sample Data'!G581,$B$1),"")</f>
        <v/>
      </c>
      <c r="H582" s="17" t="str">
        <f>IF(SUM('Test Sample Data'!H$3:H$98)&gt;10,IF(AND(ISNUMBER('Test Sample Data'!H581),'Test Sample Data'!H581&lt;$B$1,'Test Sample Data'!H581&gt;0),'Test Sample Data'!H581,$B$1),"")</f>
        <v/>
      </c>
      <c r="I582" s="17" t="str">
        <f>IF(SUM('Test Sample Data'!I$3:I$98)&gt;10,IF(AND(ISNUMBER('Test Sample Data'!I581),'Test Sample Data'!I581&lt;$B$1,'Test Sample Data'!I581&gt;0),'Test Sample Data'!I581,$B$1),"")</f>
        <v/>
      </c>
      <c r="J582" s="17" t="str">
        <f>IF(SUM('Test Sample Data'!J$3:J$98)&gt;10,IF(AND(ISNUMBER('Test Sample Data'!J581),'Test Sample Data'!J581&lt;$B$1,'Test Sample Data'!J581&gt;0),'Test Sample Data'!J581,$B$1),"")</f>
        <v/>
      </c>
      <c r="K582" s="17" t="str">
        <f>IF(SUM('Test Sample Data'!K$3:K$98)&gt;10,IF(AND(ISNUMBER('Test Sample Data'!K581),'Test Sample Data'!K581&lt;$B$1,'Test Sample Data'!K581&gt;0),'Test Sample Data'!K581,$B$1),"")</f>
        <v/>
      </c>
      <c r="L582" s="17" t="str">
        <f>IF(SUM('Test Sample Data'!L$3:L$98)&gt;10,IF(AND(ISNUMBER('Test Sample Data'!L581),'Test Sample Data'!L581&lt;$B$1,'Test Sample Data'!L581&gt;0),'Test Sample Data'!L581,$B$1),"")</f>
        <v/>
      </c>
      <c r="M582" s="17" t="str">
        <f>IF(SUM('Test Sample Data'!M$3:M$98)&gt;10,IF(AND(ISNUMBER('Test Sample Data'!M581),'Test Sample Data'!M581&lt;$B$1,'Test Sample Data'!M581&gt;0),'Test Sample Data'!M581,$B$1),"")</f>
        <v/>
      </c>
      <c r="N582" s="17" t="str">
        <f>'Gene Table'!E581</f>
        <v>mmu-let-7i-5p</v>
      </c>
      <c r="O582" s="17" t="str">
        <f>'Gene Table'!B581</f>
        <v>I03</v>
      </c>
      <c r="P582" s="17" t="str">
        <f>IF(SUM('Control Sample Data'!D$3:D$98)&gt;10,IF(AND(ISNUMBER('Control Sample Data'!D581),'Control Sample Data'!D581&lt;$B$1,'Control Sample Data'!D581&gt;0),'Control Sample Data'!D581,$B$1),"")</f>
        <v/>
      </c>
      <c r="Q582" s="17" t="str">
        <f>IF(SUM('Control Sample Data'!E$3:E$98)&gt;10,IF(AND(ISNUMBER('Control Sample Data'!E581),'Control Sample Data'!E581&lt;$B$1,'Control Sample Data'!E581&gt;0),'Control Sample Data'!E581,$B$1),"")</f>
        <v/>
      </c>
      <c r="R582" s="17" t="str">
        <f>IF(SUM('Control Sample Data'!F$3:F$98)&gt;10,IF(AND(ISNUMBER('Control Sample Data'!F581),'Control Sample Data'!F581&lt;$B$1,'Control Sample Data'!F581&gt;0),'Control Sample Data'!F581,$B$1),"")</f>
        <v/>
      </c>
      <c r="S582" s="17" t="str">
        <f>IF(SUM('Control Sample Data'!G$3:G$98)&gt;10,IF(AND(ISNUMBER('Control Sample Data'!G581),'Control Sample Data'!G581&lt;$B$1,'Control Sample Data'!G581&gt;0),'Control Sample Data'!G581,$B$1),"")</f>
        <v/>
      </c>
      <c r="T582" s="17" t="str">
        <f>IF(SUM('Control Sample Data'!H$3:H$98)&gt;10,IF(AND(ISNUMBER('Control Sample Data'!H581),'Control Sample Data'!H581&lt;$B$1,'Control Sample Data'!H581&gt;0),'Control Sample Data'!H581,$B$1),"")</f>
        <v/>
      </c>
      <c r="U582" s="17" t="str">
        <f>IF(SUM('Control Sample Data'!I$3:I$98)&gt;10,IF(AND(ISNUMBER('Control Sample Data'!I581),'Control Sample Data'!I581&lt;$B$1,'Control Sample Data'!I581&gt;0),'Control Sample Data'!I581,$B$1),"")</f>
        <v/>
      </c>
      <c r="V582" s="17" t="str">
        <f>IF(SUM('Control Sample Data'!J$3:J$98)&gt;10,IF(AND(ISNUMBER('Control Sample Data'!J581),'Control Sample Data'!J581&lt;$B$1,'Control Sample Data'!J581&gt;0),'Control Sample Data'!J581,$B$1),"")</f>
        <v/>
      </c>
      <c r="W582" s="17" t="str">
        <f>IF(SUM('Control Sample Data'!K$3:K$98)&gt;10,IF(AND(ISNUMBER('Control Sample Data'!K581),'Control Sample Data'!K581&lt;$B$1,'Control Sample Data'!K581&gt;0),'Control Sample Data'!K581,$B$1),"")</f>
        <v/>
      </c>
      <c r="X582" s="17" t="str">
        <f>IF(SUM('Control Sample Data'!L$3:L$98)&gt;10,IF(AND(ISNUMBER('Control Sample Data'!L581),'Control Sample Data'!L581&lt;$B$1,'Control Sample Data'!L581&gt;0),'Control Sample Data'!L581,$B$1),"")</f>
        <v/>
      </c>
      <c r="Y582" s="17" t="str">
        <f>IF(SUM('Control Sample Data'!M$3:M$98)&gt;10,IF(AND(ISNUMBER('Control Sample Data'!M581),'Control Sample Data'!M581&lt;$B$1,'Control Sample Data'!M581&gt;0),'Control Sample Data'!M581,$B$1),"")</f>
        <v/>
      </c>
      <c r="AT582" s="36" t="str">
        <f t="shared" si="409"/>
        <v/>
      </c>
      <c r="AU582" s="36" t="str">
        <f t="shared" si="410"/>
        <v/>
      </c>
      <c r="AV582" s="36" t="str">
        <f t="shared" si="411"/>
        <v/>
      </c>
      <c r="AW582" s="36" t="str">
        <f t="shared" si="412"/>
        <v/>
      </c>
      <c r="AX582" s="36" t="str">
        <f t="shared" si="413"/>
        <v/>
      </c>
      <c r="AY582" s="36" t="str">
        <f t="shared" si="414"/>
        <v/>
      </c>
      <c r="AZ582" s="36" t="str">
        <f t="shared" si="415"/>
        <v/>
      </c>
      <c r="BA582" s="36" t="str">
        <f t="shared" si="416"/>
        <v/>
      </c>
      <c r="BB582" s="36" t="str">
        <f t="shared" si="417"/>
        <v/>
      </c>
      <c r="BC582" s="36" t="str">
        <f t="shared" si="418"/>
        <v/>
      </c>
      <c r="BD582" s="36" t="str">
        <f t="shared" si="419"/>
        <v/>
      </c>
      <c r="BE582" s="36" t="str">
        <f t="shared" si="420"/>
        <v/>
      </c>
      <c r="BF582" s="36" t="str">
        <f t="shared" si="421"/>
        <v/>
      </c>
      <c r="BG582" s="36" t="str">
        <f t="shared" si="422"/>
        <v/>
      </c>
      <c r="BH582" s="36" t="str">
        <f t="shared" si="423"/>
        <v/>
      </c>
      <c r="BI582" s="36" t="str">
        <f t="shared" si="424"/>
        <v/>
      </c>
      <c r="BJ582" s="36" t="str">
        <f t="shared" si="425"/>
        <v/>
      </c>
      <c r="BK582" s="36" t="str">
        <f t="shared" si="426"/>
        <v/>
      </c>
      <c r="BL582" s="36" t="str">
        <f t="shared" si="427"/>
        <v/>
      </c>
      <c r="BM582" s="36" t="str">
        <f t="shared" si="428"/>
        <v/>
      </c>
      <c r="BN582" s="38" t="e">
        <f t="shared" si="387"/>
        <v>#DIV/0!</v>
      </c>
      <c r="BO582" s="38" t="e">
        <f t="shared" si="388"/>
        <v>#DIV/0!</v>
      </c>
      <c r="BP582" s="39" t="str">
        <f t="shared" si="389"/>
        <v/>
      </c>
      <c r="BQ582" s="39" t="str">
        <f t="shared" si="390"/>
        <v/>
      </c>
      <c r="BR582" s="39" t="str">
        <f t="shared" si="391"/>
        <v/>
      </c>
      <c r="BS582" s="39" t="str">
        <f t="shared" si="392"/>
        <v/>
      </c>
      <c r="BT582" s="39" t="str">
        <f t="shared" si="393"/>
        <v/>
      </c>
      <c r="BU582" s="39" t="str">
        <f t="shared" si="394"/>
        <v/>
      </c>
      <c r="BV582" s="39" t="str">
        <f t="shared" si="395"/>
        <v/>
      </c>
      <c r="BW582" s="39" t="str">
        <f t="shared" si="396"/>
        <v/>
      </c>
      <c r="BX582" s="39" t="str">
        <f t="shared" si="397"/>
        <v/>
      </c>
      <c r="BY582" s="39" t="str">
        <f t="shared" si="398"/>
        <v/>
      </c>
      <c r="BZ582" s="39" t="str">
        <f t="shared" si="399"/>
        <v/>
      </c>
      <c r="CA582" s="39" t="str">
        <f t="shared" si="400"/>
        <v/>
      </c>
      <c r="CB582" s="39" t="str">
        <f t="shared" si="401"/>
        <v/>
      </c>
      <c r="CC582" s="39" t="str">
        <f t="shared" si="402"/>
        <v/>
      </c>
      <c r="CD582" s="39" t="str">
        <f t="shared" si="403"/>
        <v/>
      </c>
      <c r="CE582" s="39" t="str">
        <f t="shared" si="404"/>
        <v/>
      </c>
      <c r="CF582" s="39" t="str">
        <f t="shared" si="405"/>
        <v/>
      </c>
      <c r="CG582" s="39" t="str">
        <f t="shared" si="406"/>
        <v/>
      </c>
      <c r="CH582" s="39" t="str">
        <f t="shared" si="407"/>
        <v/>
      </c>
      <c r="CI582" s="39" t="str">
        <f t="shared" si="408"/>
        <v/>
      </c>
    </row>
    <row r="583" spans="1:87">
      <c r="A583" s="18"/>
      <c r="B583" s="15" t="str">
        <f>'Gene Table'!E582</f>
        <v>mmu-miR-101b-3p</v>
      </c>
      <c r="C583" s="15" t="str">
        <f>'Gene Table'!B582</f>
        <v>I04</v>
      </c>
      <c r="D583" s="16" t="str">
        <f>IF(SUM('Test Sample Data'!D$3:D$98)&gt;10,IF(AND(ISNUMBER('Test Sample Data'!D582),'Test Sample Data'!D582&lt;$B$1,'Test Sample Data'!D582&gt;0),'Test Sample Data'!D582,$B$1),"")</f>
        <v/>
      </c>
      <c r="E583" s="17" t="str">
        <f>IF(SUM('Test Sample Data'!E$3:E$98)&gt;10,IF(AND(ISNUMBER('Test Sample Data'!E582),'Test Sample Data'!E582&lt;$B$1,'Test Sample Data'!E582&gt;0),'Test Sample Data'!E582,$B$1),"")</f>
        <v/>
      </c>
      <c r="F583" s="17" t="str">
        <f>IF(SUM('Test Sample Data'!F$3:F$98)&gt;10,IF(AND(ISNUMBER('Test Sample Data'!F582),'Test Sample Data'!F582&lt;$B$1,'Test Sample Data'!F582&gt;0),'Test Sample Data'!F582,$B$1),"")</f>
        <v/>
      </c>
      <c r="G583" s="17" t="str">
        <f>IF(SUM('Test Sample Data'!G$3:G$98)&gt;10,IF(AND(ISNUMBER('Test Sample Data'!G582),'Test Sample Data'!G582&lt;$B$1,'Test Sample Data'!G582&gt;0),'Test Sample Data'!G582,$B$1),"")</f>
        <v/>
      </c>
      <c r="H583" s="17" t="str">
        <f>IF(SUM('Test Sample Data'!H$3:H$98)&gt;10,IF(AND(ISNUMBER('Test Sample Data'!H582),'Test Sample Data'!H582&lt;$B$1,'Test Sample Data'!H582&gt;0),'Test Sample Data'!H582,$B$1),"")</f>
        <v/>
      </c>
      <c r="I583" s="17" t="str">
        <f>IF(SUM('Test Sample Data'!I$3:I$98)&gt;10,IF(AND(ISNUMBER('Test Sample Data'!I582),'Test Sample Data'!I582&lt;$B$1,'Test Sample Data'!I582&gt;0),'Test Sample Data'!I582,$B$1),"")</f>
        <v/>
      </c>
      <c r="J583" s="17" t="str">
        <f>IF(SUM('Test Sample Data'!J$3:J$98)&gt;10,IF(AND(ISNUMBER('Test Sample Data'!J582),'Test Sample Data'!J582&lt;$B$1,'Test Sample Data'!J582&gt;0),'Test Sample Data'!J582,$B$1),"")</f>
        <v/>
      </c>
      <c r="K583" s="17" t="str">
        <f>IF(SUM('Test Sample Data'!K$3:K$98)&gt;10,IF(AND(ISNUMBER('Test Sample Data'!K582),'Test Sample Data'!K582&lt;$B$1,'Test Sample Data'!K582&gt;0),'Test Sample Data'!K582,$B$1),"")</f>
        <v/>
      </c>
      <c r="L583" s="17" t="str">
        <f>IF(SUM('Test Sample Data'!L$3:L$98)&gt;10,IF(AND(ISNUMBER('Test Sample Data'!L582),'Test Sample Data'!L582&lt;$B$1,'Test Sample Data'!L582&gt;0),'Test Sample Data'!L582,$B$1),"")</f>
        <v/>
      </c>
      <c r="M583" s="17" t="str">
        <f>IF(SUM('Test Sample Data'!M$3:M$98)&gt;10,IF(AND(ISNUMBER('Test Sample Data'!M582),'Test Sample Data'!M582&lt;$B$1,'Test Sample Data'!M582&gt;0),'Test Sample Data'!M582,$B$1),"")</f>
        <v/>
      </c>
      <c r="N583" s="17" t="str">
        <f>'Gene Table'!E582</f>
        <v>mmu-miR-101b-3p</v>
      </c>
      <c r="O583" s="17" t="str">
        <f>'Gene Table'!B582</f>
        <v>I04</v>
      </c>
      <c r="P583" s="17" t="str">
        <f>IF(SUM('Control Sample Data'!D$3:D$98)&gt;10,IF(AND(ISNUMBER('Control Sample Data'!D582),'Control Sample Data'!D582&lt;$B$1,'Control Sample Data'!D582&gt;0),'Control Sample Data'!D582,$B$1),"")</f>
        <v/>
      </c>
      <c r="Q583" s="17" t="str">
        <f>IF(SUM('Control Sample Data'!E$3:E$98)&gt;10,IF(AND(ISNUMBER('Control Sample Data'!E582),'Control Sample Data'!E582&lt;$B$1,'Control Sample Data'!E582&gt;0),'Control Sample Data'!E582,$B$1),"")</f>
        <v/>
      </c>
      <c r="R583" s="17" t="str">
        <f>IF(SUM('Control Sample Data'!F$3:F$98)&gt;10,IF(AND(ISNUMBER('Control Sample Data'!F582),'Control Sample Data'!F582&lt;$B$1,'Control Sample Data'!F582&gt;0),'Control Sample Data'!F582,$B$1),"")</f>
        <v/>
      </c>
      <c r="S583" s="17" t="str">
        <f>IF(SUM('Control Sample Data'!G$3:G$98)&gt;10,IF(AND(ISNUMBER('Control Sample Data'!G582),'Control Sample Data'!G582&lt;$B$1,'Control Sample Data'!G582&gt;0),'Control Sample Data'!G582,$B$1),"")</f>
        <v/>
      </c>
      <c r="T583" s="17" t="str">
        <f>IF(SUM('Control Sample Data'!H$3:H$98)&gt;10,IF(AND(ISNUMBER('Control Sample Data'!H582),'Control Sample Data'!H582&lt;$B$1,'Control Sample Data'!H582&gt;0),'Control Sample Data'!H582,$B$1),"")</f>
        <v/>
      </c>
      <c r="U583" s="17" t="str">
        <f>IF(SUM('Control Sample Data'!I$3:I$98)&gt;10,IF(AND(ISNUMBER('Control Sample Data'!I582),'Control Sample Data'!I582&lt;$B$1,'Control Sample Data'!I582&gt;0),'Control Sample Data'!I582,$B$1),"")</f>
        <v/>
      </c>
      <c r="V583" s="17" t="str">
        <f>IF(SUM('Control Sample Data'!J$3:J$98)&gt;10,IF(AND(ISNUMBER('Control Sample Data'!J582),'Control Sample Data'!J582&lt;$B$1,'Control Sample Data'!J582&gt;0),'Control Sample Data'!J582,$B$1),"")</f>
        <v/>
      </c>
      <c r="W583" s="17" t="str">
        <f>IF(SUM('Control Sample Data'!K$3:K$98)&gt;10,IF(AND(ISNUMBER('Control Sample Data'!K582),'Control Sample Data'!K582&lt;$B$1,'Control Sample Data'!K582&gt;0),'Control Sample Data'!K582,$B$1),"")</f>
        <v/>
      </c>
      <c r="X583" s="17" t="str">
        <f>IF(SUM('Control Sample Data'!L$3:L$98)&gt;10,IF(AND(ISNUMBER('Control Sample Data'!L582),'Control Sample Data'!L582&lt;$B$1,'Control Sample Data'!L582&gt;0),'Control Sample Data'!L582,$B$1),"")</f>
        <v/>
      </c>
      <c r="Y583" s="17" t="str">
        <f>IF(SUM('Control Sample Data'!M$3:M$98)&gt;10,IF(AND(ISNUMBER('Control Sample Data'!M582),'Control Sample Data'!M582&lt;$B$1,'Control Sample Data'!M582&gt;0),'Control Sample Data'!M582,$B$1),"")</f>
        <v/>
      </c>
      <c r="AT583" s="36" t="str">
        <f t="shared" si="409"/>
        <v/>
      </c>
      <c r="AU583" s="36" t="str">
        <f t="shared" si="410"/>
        <v/>
      </c>
      <c r="AV583" s="36" t="str">
        <f t="shared" si="411"/>
        <v/>
      </c>
      <c r="AW583" s="36" t="str">
        <f t="shared" si="412"/>
        <v/>
      </c>
      <c r="AX583" s="36" t="str">
        <f t="shared" si="413"/>
        <v/>
      </c>
      <c r="AY583" s="36" t="str">
        <f t="shared" si="414"/>
        <v/>
      </c>
      <c r="AZ583" s="36" t="str">
        <f t="shared" si="415"/>
        <v/>
      </c>
      <c r="BA583" s="36" t="str">
        <f t="shared" si="416"/>
        <v/>
      </c>
      <c r="BB583" s="36" t="str">
        <f t="shared" si="417"/>
        <v/>
      </c>
      <c r="BC583" s="36" t="str">
        <f t="shared" si="418"/>
        <v/>
      </c>
      <c r="BD583" s="36" t="str">
        <f t="shared" si="419"/>
        <v/>
      </c>
      <c r="BE583" s="36" t="str">
        <f t="shared" si="420"/>
        <v/>
      </c>
      <c r="BF583" s="36" t="str">
        <f t="shared" si="421"/>
        <v/>
      </c>
      <c r="BG583" s="36" t="str">
        <f t="shared" si="422"/>
        <v/>
      </c>
      <c r="BH583" s="36" t="str">
        <f t="shared" si="423"/>
        <v/>
      </c>
      <c r="BI583" s="36" t="str">
        <f t="shared" si="424"/>
        <v/>
      </c>
      <c r="BJ583" s="36" t="str">
        <f t="shared" si="425"/>
        <v/>
      </c>
      <c r="BK583" s="36" t="str">
        <f t="shared" si="426"/>
        <v/>
      </c>
      <c r="BL583" s="36" t="str">
        <f t="shared" si="427"/>
        <v/>
      </c>
      <c r="BM583" s="36" t="str">
        <f t="shared" si="428"/>
        <v/>
      </c>
      <c r="BN583" s="38" t="e">
        <f t="shared" si="387"/>
        <v>#DIV/0!</v>
      </c>
      <c r="BO583" s="38" t="e">
        <f t="shared" si="388"/>
        <v>#DIV/0!</v>
      </c>
      <c r="BP583" s="39" t="str">
        <f t="shared" si="389"/>
        <v/>
      </c>
      <c r="BQ583" s="39" t="str">
        <f t="shared" si="390"/>
        <v/>
      </c>
      <c r="BR583" s="39" t="str">
        <f t="shared" si="391"/>
        <v/>
      </c>
      <c r="BS583" s="39" t="str">
        <f t="shared" si="392"/>
        <v/>
      </c>
      <c r="BT583" s="39" t="str">
        <f t="shared" si="393"/>
        <v/>
      </c>
      <c r="BU583" s="39" t="str">
        <f t="shared" si="394"/>
        <v/>
      </c>
      <c r="BV583" s="39" t="str">
        <f t="shared" si="395"/>
        <v/>
      </c>
      <c r="BW583" s="39" t="str">
        <f t="shared" si="396"/>
        <v/>
      </c>
      <c r="BX583" s="39" t="str">
        <f t="shared" si="397"/>
        <v/>
      </c>
      <c r="BY583" s="39" t="str">
        <f t="shared" si="398"/>
        <v/>
      </c>
      <c r="BZ583" s="39" t="str">
        <f t="shared" si="399"/>
        <v/>
      </c>
      <c r="CA583" s="39" t="str">
        <f t="shared" si="400"/>
        <v/>
      </c>
      <c r="CB583" s="39" t="str">
        <f t="shared" si="401"/>
        <v/>
      </c>
      <c r="CC583" s="39" t="str">
        <f t="shared" si="402"/>
        <v/>
      </c>
      <c r="CD583" s="39" t="str">
        <f t="shared" si="403"/>
        <v/>
      </c>
      <c r="CE583" s="39" t="str">
        <f t="shared" si="404"/>
        <v/>
      </c>
      <c r="CF583" s="39" t="str">
        <f t="shared" si="405"/>
        <v/>
      </c>
      <c r="CG583" s="39" t="str">
        <f t="shared" si="406"/>
        <v/>
      </c>
      <c r="CH583" s="39" t="str">
        <f t="shared" si="407"/>
        <v/>
      </c>
      <c r="CI583" s="39" t="str">
        <f t="shared" si="408"/>
        <v/>
      </c>
    </row>
    <row r="584" spans="1:87">
      <c r="A584" s="18"/>
      <c r="B584" s="15" t="str">
        <f>'Gene Table'!E583</f>
        <v>mmu-miR-130a-3p</v>
      </c>
      <c r="C584" s="15" t="str">
        <f>'Gene Table'!B583</f>
        <v>I05</v>
      </c>
      <c r="D584" s="16" t="str">
        <f>IF(SUM('Test Sample Data'!D$3:D$98)&gt;10,IF(AND(ISNUMBER('Test Sample Data'!D583),'Test Sample Data'!D583&lt;$B$1,'Test Sample Data'!D583&gt;0),'Test Sample Data'!D583,$B$1),"")</f>
        <v/>
      </c>
      <c r="E584" s="17" t="str">
        <f>IF(SUM('Test Sample Data'!E$3:E$98)&gt;10,IF(AND(ISNUMBER('Test Sample Data'!E583),'Test Sample Data'!E583&lt;$B$1,'Test Sample Data'!E583&gt;0),'Test Sample Data'!E583,$B$1),"")</f>
        <v/>
      </c>
      <c r="F584" s="17" t="str">
        <f>IF(SUM('Test Sample Data'!F$3:F$98)&gt;10,IF(AND(ISNUMBER('Test Sample Data'!F583),'Test Sample Data'!F583&lt;$B$1,'Test Sample Data'!F583&gt;0),'Test Sample Data'!F583,$B$1),"")</f>
        <v/>
      </c>
      <c r="G584" s="17" t="str">
        <f>IF(SUM('Test Sample Data'!G$3:G$98)&gt;10,IF(AND(ISNUMBER('Test Sample Data'!G583),'Test Sample Data'!G583&lt;$B$1,'Test Sample Data'!G583&gt;0),'Test Sample Data'!G583,$B$1),"")</f>
        <v/>
      </c>
      <c r="H584" s="17" t="str">
        <f>IF(SUM('Test Sample Data'!H$3:H$98)&gt;10,IF(AND(ISNUMBER('Test Sample Data'!H583),'Test Sample Data'!H583&lt;$B$1,'Test Sample Data'!H583&gt;0),'Test Sample Data'!H583,$B$1),"")</f>
        <v/>
      </c>
      <c r="I584" s="17" t="str">
        <f>IF(SUM('Test Sample Data'!I$3:I$98)&gt;10,IF(AND(ISNUMBER('Test Sample Data'!I583),'Test Sample Data'!I583&lt;$B$1,'Test Sample Data'!I583&gt;0),'Test Sample Data'!I583,$B$1),"")</f>
        <v/>
      </c>
      <c r="J584" s="17" t="str">
        <f>IF(SUM('Test Sample Data'!J$3:J$98)&gt;10,IF(AND(ISNUMBER('Test Sample Data'!J583),'Test Sample Data'!J583&lt;$B$1,'Test Sample Data'!J583&gt;0),'Test Sample Data'!J583,$B$1),"")</f>
        <v/>
      </c>
      <c r="K584" s="17" t="str">
        <f>IF(SUM('Test Sample Data'!K$3:K$98)&gt;10,IF(AND(ISNUMBER('Test Sample Data'!K583),'Test Sample Data'!K583&lt;$B$1,'Test Sample Data'!K583&gt;0),'Test Sample Data'!K583,$B$1),"")</f>
        <v/>
      </c>
      <c r="L584" s="17" t="str">
        <f>IF(SUM('Test Sample Data'!L$3:L$98)&gt;10,IF(AND(ISNUMBER('Test Sample Data'!L583),'Test Sample Data'!L583&lt;$B$1,'Test Sample Data'!L583&gt;0),'Test Sample Data'!L583,$B$1),"")</f>
        <v/>
      </c>
      <c r="M584" s="17" t="str">
        <f>IF(SUM('Test Sample Data'!M$3:M$98)&gt;10,IF(AND(ISNUMBER('Test Sample Data'!M583),'Test Sample Data'!M583&lt;$B$1,'Test Sample Data'!M583&gt;0),'Test Sample Data'!M583,$B$1),"")</f>
        <v/>
      </c>
      <c r="N584" s="17" t="str">
        <f>'Gene Table'!E583</f>
        <v>mmu-miR-130a-3p</v>
      </c>
      <c r="O584" s="17" t="str">
        <f>'Gene Table'!B583</f>
        <v>I05</v>
      </c>
      <c r="P584" s="17" t="str">
        <f>IF(SUM('Control Sample Data'!D$3:D$98)&gt;10,IF(AND(ISNUMBER('Control Sample Data'!D583),'Control Sample Data'!D583&lt;$B$1,'Control Sample Data'!D583&gt;0),'Control Sample Data'!D583,$B$1),"")</f>
        <v/>
      </c>
      <c r="Q584" s="17" t="str">
        <f>IF(SUM('Control Sample Data'!E$3:E$98)&gt;10,IF(AND(ISNUMBER('Control Sample Data'!E583),'Control Sample Data'!E583&lt;$B$1,'Control Sample Data'!E583&gt;0),'Control Sample Data'!E583,$B$1),"")</f>
        <v/>
      </c>
      <c r="R584" s="17" t="str">
        <f>IF(SUM('Control Sample Data'!F$3:F$98)&gt;10,IF(AND(ISNUMBER('Control Sample Data'!F583),'Control Sample Data'!F583&lt;$B$1,'Control Sample Data'!F583&gt;0),'Control Sample Data'!F583,$B$1),"")</f>
        <v/>
      </c>
      <c r="S584" s="17" t="str">
        <f>IF(SUM('Control Sample Data'!G$3:G$98)&gt;10,IF(AND(ISNUMBER('Control Sample Data'!G583),'Control Sample Data'!G583&lt;$B$1,'Control Sample Data'!G583&gt;0),'Control Sample Data'!G583,$B$1),"")</f>
        <v/>
      </c>
      <c r="T584" s="17" t="str">
        <f>IF(SUM('Control Sample Data'!H$3:H$98)&gt;10,IF(AND(ISNUMBER('Control Sample Data'!H583),'Control Sample Data'!H583&lt;$B$1,'Control Sample Data'!H583&gt;0),'Control Sample Data'!H583,$B$1),"")</f>
        <v/>
      </c>
      <c r="U584" s="17" t="str">
        <f>IF(SUM('Control Sample Data'!I$3:I$98)&gt;10,IF(AND(ISNUMBER('Control Sample Data'!I583),'Control Sample Data'!I583&lt;$B$1,'Control Sample Data'!I583&gt;0),'Control Sample Data'!I583,$B$1),"")</f>
        <v/>
      </c>
      <c r="V584" s="17" t="str">
        <f>IF(SUM('Control Sample Data'!J$3:J$98)&gt;10,IF(AND(ISNUMBER('Control Sample Data'!J583),'Control Sample Data'!J583&lt;$B$1,'Control Sample Data'!J583&gt;0),'Control Sample Data'!J583,$B$1),"")</f>
        <v/>
      </c>
      <c r="W584" s="17" t="str">
        <f>IF(SUM('Control Sample Data'!K$3:K$98)&gt;10,IF(AND(ISNUMBER('Control Sample Data'!K583),'Control Sample Data'!K583&lt;$B$1,'Control Sample Data'!K583&gt;0),'Control Sample Data'!K583,$B$1),"")</f>
        <v/>
      </c>
      <c r="X584" s="17" t="str">
        <f>IF(SUM('Control Sample Data'!L$3:L$98)&gt;10,IF(AND(ISNUMBER('Control Sample Data'!L583),'Control Sample Data'!L583&lt;$B$1,'Control Sample Data'!L583&gt;0),'Control Sample Data'!L583,$B$1),"")</f>
        <v/>
      </c>
      <c r="Y584" s="17" t="str">
        <f>IF(SUM('Control Sample Data'!M$3:M$98)&gt;10,IF(AND(ISNUMBER('Control Sample Data'!M583),'Control Sample Data'!M583&lt;$B$1,'Control Sample Data'!M583&gt;0),'Control Sample Data'!M583,$B$1),"")</f>
        <v/>
      </c>
      <c r="AT584" s="36" t="str">
        <f t="shared" si="409"/>
        <v/>
      </c>
      <c r="AU584" s="36" t="str">
        <f t="shared" si="410"/>
        <v/>
      </c>
      <c r="AV584" s="36" t="str">
        <f t="shared" si="411"/>
        <v/>
      </c>
      <c r="AW584" s="36" t="str">
        <f t="shared" si="412"/>
        <v/>
      </c>
      <c r="AX584" s="36" t="str">
        <f t="shared" si="413"/>
        <v/>
      </c>
      <c r="AY584" s="36" t="str">
        <f t="shared" si="414"/>
        <v/>
      </c>
      <c r="AZ584" s="36" t="str">
        <f t="shared" si="415"/>
        <v/>
      </c>
      <c r="BA584" s="36" t="str">
        <f t="shared" si="416"/>
        <v/>
      </c>
      <c r="BB584" s="36" t="str">
        <f t="shared" si="417"/>
        <v/>
      </c>
      <c r="BC584" s="36" t="str">
        <f t="shared" si="418"/>
        <v/>
      </c>
      <c r="BD584" s="36" t="str">
        <f t="shared" si="419"/>
        <v/>
      </c>
      <c r="BE584" s="36" t="str">
        <f t="shared" si="420"/>
        <v/>
      </c>
      <c r="BF584" s="36" t="str">
        <f t="shared" si="421"/>
        <v/>
      </c>
      <c r="BG584" s="36" t="str">
        <f t="shared" si="422"/>
        <v/>
      </c>
      <c r="BH584" s="36" t="str">
        <f t="shared" si="423"/>
        <v/>
      </c>
      <c r="BI584" s="36" t="str">
        <f t="shared" si="424"/>
        <v/>
      </c>
      <c r="BJ584" s="36" t="str">
        <f t="shared" si="425"/>
        <v/>
      </c>
      <c r="BK584" s="36" t="str">
        <f t="shared" si="426"/>
        <v/>
      </c>
      <c r="BL584" s="36" t="str">
        <f t="shared" si="427"/>
        <v/>
      </c>
      <c r="BM584" s="36" t="str">
        <f t="shared" si="428"/>
        <v/>
      </c>
      <c r="BN584" s="38" t="e">
        <f t="shared" si="387"/>
        <v>#DIV/0!</v>
      </c>
      <c r="BO584" s="38" t="e">
        <f t="shared" si="388"/>
        <v>#DIV/0!</v>
      </c>
      <c r="BP584" s="39" t="str">
        <f t="shared" si="389"/>
        <v/>
      </c>
      <c r="BQ584" s="39" t="str">
        <f t="shared" si="390"/>
        <v/>
      </c>
      <c r="BR584" s="39" t="str">
        <f t="shared" si="391"/>
        <v/>
      </c>
      <c r="BS584" s="39" t="str">
        <f t="shared" si="392"/>
        <v/>
      </c>
      <c r="BT584" s="39" t="str">
        <f t="shared" si="393"/>
        <v/>
      </c>
      <c r="BU584" s="39" t="str">
        <f t="shared" si="394"/>
        <v/>
      </c>
      <c r="BV584" s="39" t="str">
        <f t="shared" si="395"/>
        <v/>
      </c>
      <c r="BW584" s="39" t="str">
        <f t="shared" si="396"/>
        <v/>
      </c>
      <c r="BX584" s="39" t="str">
        <f t="shared" si="397"/>
        <v/>
      </c>
      <c r="BY584" s="39" t="str">
        <f t="shared" si="398"/>
        <v/>
      </c>
      <c r="BZ584" s="39" t="str">
        <f t="shared" si="399"/>
        <v/>
      </c>
      <c r="CA584" s="39" t="str">
        <f t="shared" si="400"/>
        <v/>
      </c>
      <c r="CB584" s="39" t="str">
        <f t="shared" si="401"/>
        <v/>
      </c>
      <c r="CC584" s="39" t="str">
        <f t="shared" si="402"/>
        <v/>
      </c>
      <c r="CD584" s="39" t="str">
        <f t="shared" si="403"/>
        <v/>
      </c>
      <c r="CE584" s="39" t="str">
        <f t="shared" si="404"/>
        <v/>
      </c>
      <c r="CF584" s="39" t="str">
        <f t="shared" si="405"/>
        <v/>
      </c>
      <c r="CG584" s="39" t="str">
        <f t="shared" si="406"/>
        <v/>
      </c>
      <c r="CH584" s="39" t="str">
        <f t="shared" si="407"/>
        <v/>
      </c>
      <c r="CI584" s="39" t="str">
        <f t="shared" si="408"/>
        <v/>
      </c>
    </row>
    <row r="585" spans="1:87">
      <c r="A585" s="18"/>
      <c r="B585" s="15" t="str">
        <f>'Gene Table'!E584</f>
        <v>mmu-miR-7b-5p</v>
      </c>
      <c r="C585" s="15" t="str">
        <f>'Gene Table'!B584</f>
        <v>I06</v>
      </c>
      <c r="D585" s="16" t="str">
        <f>IF(SUM('Test Sample Data'!D$3:D$98)&gt;10,IF(AND(ISNUMBER('Test Sample Data'!D584),'Test Sample Data'!D584&lt;$B$1,'Test Sample Data'!D584&gt;0),'Test Sample Data'!D584,$B$1),"")</f>
        <v/>
      </c>
      <c r="E585" s="17" t="str">
        <f>IF(SUM('Test Sample Data'!E$3:E$98)&gt;10,IF(AND(ISNUMBER('Test Sample Data'!E584),'Test Sample Data'!E584&lt;$B$1,'Test Sample Data'!E584&gt;0),'Test Sample Data'!E584,$B$1),"")</f>
        <v/>
      </c>
      <c r="F585" s="17" t="str">
        <f>IF(SUM('Test Sample Data'!F$3:F$98)&gt;10,IF(AND(ISNUMBER('Test Sample Data'!F584),'Test Sample Data'!F584&lt;$B$1,'Test Sample Data'!F584&gt;0),'Test Sample Data'!F584,$B$1),"")</f>
        <v/>
      </c>
      <c r="G585" s="17" t="str">
        <f>IF(SUM('Test Sample Data'!G$3:G$98)&gt;10,IF(AND(ISNUMBER('Test Sample Data'!G584),'Test Sample Data'!G584&lt;$B$1,'Test Sample Data'!G584&gt;0),'Test Sample Data'!G584,$B$1),"")</f>
        <v/>
      </c>
      <c r="H585" s="17" t="str">
        <f>IF(SUM('Test Sample Data'!H$3:H$98)&gt;10,IF(AND(ISNUMBER('Test Sample Data'!H584),'Test Sample Data'!H584&lt;$B$1,'Test Sample Data'!H584&gt;0),'Test Sample Data'!H584,$B$1),"")</f>
        <v/>
      </c>
      <c r="I585" s="17" t="str">
        <f>IF(SUM('Test Sample Data'!I$3:I$98)&gt;10,IF(AND(ISNUMBER('Test Sample Data'!I584),'Test Sample Data'!I584&lt;$B$1,'Test Sample Data'!I584&gt;0),'Test Sample Data'!I584,$B$1),"")</f>
        <v/>
      </c>
      <c r="J585" s="17" t="str">
        <f>IF(SUM('Test Sample Data'!J$3:J$98)&gt;10,IF(AND(ISNUMBER('Test Sample Data'!J584),'Test Sample Data'!J584&lt;$B$1,'Test Sample Data'!J584&gt;0),'Test Sample Data'!J584,$B$1),"")</f>
        <v/>
      </c>
      <c r="K585" s="17" t="str">
        <f>IF(SUM('Test Sample Data'!K$3:K$98)&gt;10,IF(AND(ISNUMBER('Test Sample Data'!K584),'Test Sample Data'!K584&lt;$B$1,'Test Sample Data'!K584&gt;0),'Test Sample Data'!K584,$B$1),"")</f>
        <v/>
      </c>
      <c r="L585" s="17" t="str">
        <f>IF(SUM('Test Sample Data'!L$3:L$98)&gt;10,IF(AND(ISNUMBER('Test Sample Data'!L584),'Test Sample Data'!L584&lt;$B$1,'Test Sample Data'!L584&gt;0),'Test Sample Data'!L584,$B$1),"")</f>
        <v/>
      </c>
      <c r="M585" s="17" t="str">
        <f>IF(SUM('Test Sample Data'!M$3:M$98)&gt;10,IF(AND(ISNUMBER('Test Sample Data'!M584),'Test Sample Data'!M584&lt;$B$1,'Test Sample Data'!M584&gt;0),'Test Sample Data'!M584,$B$1),"")</f>
        <v/>
      </c>
      <c r="N585" s="17" t="str">
        <f>'Gene Table'!E584</f>
        <v>mmu-miR-7b-5p</v>
      </c>
      <c r="O585" s="17" t="str">
        <f>'Gene Table'!B584</f>
        <v>I06</v>
      </c>
      <c r="P585" s="17" t="str">
        <f>IF(SUM('Control Sample Data'!D$3:D$98)&gt;10,IF(AND(ISNUMBER('Control Sample Data'!D584),'Control Sample Data'!D584&lt;$B$1,'Control Sample Data'!D584&gt;0),'Control Sample Data'!D584,$B$1),"")</f>
        <v/>
      </c>
      <c r="Q585" s="17" t="str">
        <f>IF(SUM('Control Sample Data'!E$3:E$98)&gt;10,IF(AND(ISNUMBER('Control Sample Data'!E584),'Control Sample Data'!E584&lt;$B$1,'Control Sample Data'!E584&gt;0),'Control Sample Data'!E584,$B$1),"")</f>
        <v/>
      </c>
      <c r="R585" s="17" t="str">
        <f>IF(SUM('Control Sample Data'!F$3:F$98)&gt;10,IF(AND(ISNUMBER('Control Sample Data'!F584),'Control Sample Data'!F584&lt;$B$1,'Control Sample Data'!F584&gt;0),'Control Sample Data'!F584,$B$1),"")</f>
        <v/>
      </c>
      <c r="S585" s="17" t="str">
        <f>IF(SUM('Control Sample Data'!G$3:G$98)&gt;10,IF(AND(ISNUMBER('Control Sample Data'!G584),'Control Sample Data'!G584&lt;$B$1,'Control Sample Data'!G584&gt;0),'Control Sample Data'!G584,$B$1),"")</f>
        <v/>
      </c>
      <c r="T585" s="17" t="str">
        <f>IF(SUM('Control Sample Data'!H$3:H$98)&gt;10,IF(AND(ISNUMBER('Control Sample Data'!H584),'Control Sample Data'!H584&lt;$B$1,'Control Sample Data'!H584&gt;0),'Control Sample Data'!H584,$B$1),"")</f>
        <v/>
      </c>
      <c r="U585" s="17" t="str">
        <f>IF(SUM('Control Sample Data'!I$3:I$98)&gt;10,IF(AND(ISNUMBER('Control Sample Data'!I584),'Control Sample Data'!I584&lt;$B$1,'Control Sample Data'!I584&gt;0),'Control Sample Data'!I584,$B$1),"")</f>
        <v/>
      </c>
      <c r="V585" s="17" t="str">
        <f>IF(SUM('Control Sample Data'!J$3:J$98)&gt;10,IF(AND(ISNUMBER('Control Sample Data'!J584),'Control Sample Data'!J584&lt;$B$1,'Control Sample Data'!J584&gt;0),'Control Sample Data'!J584,$B$1),"")</f>
        <v/>
      </c>
      <c r="W585" s="17" t="str">
        <f>IF(SUM('Control Sample Data'!K$3:K$98)&gt;10,IF(AND(ISNUMBER('Control Sample Data'!K584),'Control Sample Data'!K584&lt;$B$1,'Control Sample Data'!K584&gt;0),'Control Sample Data'!K584,$B$1),"")</f>
        <v/>
      </c>
      <c r="X585" s="17" t="str">
        <f>IF(SUM('Control Sample Data'!L$3:L$98)&gt;10,IF(AND(ISNUMBER('Control Sample Data'!L584),'Control Sample Data'!L584&lt;$B$1,'Control Sample Data'!L584&gt;0),'Control Sample Data'!L584,$B$1),"")</f>
        <v/>
      </c>
      <c r="Y585" s="17" t="str">
        <f>IF(SUM('Control Sample Data'!M$3:M$98)&gt;10,IF(AND(ISNUMBER('Control Sample Data'!M584),'Control Sample Data'!M584&lt;$B$1,'Control Sample Data'!M584&gt;0),'Control Sample Data'!M584,$B$1),"")</f>
        <v/>
      </c>
      <c r="AT585" s="36" t="str">
        <f t="shared" si="409"/>
        <v/>
      </c>
      <c r="AU585" s="36" t="str">
        <f t="shared" si="410"/>
        <v/>
      </c>
      <c r="AV585" s="36" t="str">
        <f t="shared" si="411"/>
        <v/>
      </c>
      <c r="AW585" s="36" t="str">
        <f t="shared" si="412"/>
        <v/>
      </c>
      <c r="AX585" s="36" t="str">
        <f t="shared" si="413"/>
        <v/>
      </c>
      <c r="AY585" s="36" t="str">
        <f t="shared" si="414"/>
        <v/>
      </c>
      <c r="AZ585" s="36" t="str">
        <f t="shared" si="415"/>
        <v/>
      </c>
      <c r="BA585" s="36" t="str">
        <f t="shared" si="416"/>
        <v/>
      </c>
      <c r="BB585" s="36" t="str">
        <f t="shared" si="417"/>
        <v/>
      </c>
      <c r="BC585" s="36" t="str">
        <f t="shared" si="418"/>
        <v/>
      </c>
      <c r="BD585" s="36" t="str">
        <f t="shared" si="419"/>
        <v/>
      </c>
      <c r="BE585" s="36" t="str">
        <f t="shared" si="420"/>
        <v/>
      </c>
      <c r="BF585" s="36" t="str">
        <f t="shared" si="421"/>
        <v/>
      </c>
      <c r="BG585" s="36" t="str">
        <f t="shared" si="422"/>
        <v/>
      </c>
      <c r="BH585" s="36" t="str">
        <f t="shared" si="423"/>
        <v/>
      </c>
      <c r="BI585" s="36" t="str">
        <f t="shared" si="424"/>
        <v/>
      </c>
      <c r="BJ585" s="36" t="str">
        <f t="shared" si="425"/>
        <v/>
      </c>
      <c r="BK585" s="36" t="str">
        <f t="shared" si="426"/>
        <v/>
      </c>
      <c r="BL585" s="36" t="str">
        <f t="shared" si="427"/>
        <v/>
      </c>
      <c r="BM585" s="36" t="str">
        <f t="shared" si="428"/>
        <v/>
      </c>
      <c r="BN585" s="38" t="e">
        <f t="shared" si="387"/>
        <v>#DIV/0!</v>
      </c>
      <c r="BO585" s="38" t="e">
        <f t="shared" si="388"/>
        <v>#DIV/0!</v>
      </c>
      <c r="BP585" s="39" t="str">
        <f t="shared" si="389"/>
        <v/>
      </c>
      <c r="BQ585" s="39" t="str">
        <f t="shared" si="390"/>
        <v/>
      </c>
      <c r="BR585" s="39" t="str">
        <f t="shared" si="391"/>
        <v/>
      </c>
      <c r="BS585" s="39" t="str">
        <f t="shared" si="392"/>
        <v/>
      </c>
      <c r="BT585" s="39" t="str">
        <f t="shared" si="393"/>
        <v/>
      </c>
      <c r="BU585" s="39" t="str">
        <f t="shared" si="394"/>
        <v/>
      </c>
      <c r="BV585" s="39" t="str">
        <f t="shared" si="395"/>
        <v/>
      </c>
      <c r="BW585" s="39" t="str">
        <f t="shared" si="396"/>
        <v/>
      </c>
      <c r="BX585" s="39" t="str">
        <f t="shared" si="397"/>
        <v/>
      </c>
      <c r="BY585" s="39" t="str">
        <f t="shared" si="398"/>
        <v/>
      </c>
      <c r="BZ585" s="39" t="str">
        <f t="shared" si="399"/>
        <v/>
      </c>
      <c r="CA585" s="39" t="str">
        <f t="shared" si="400"/>
        <v/>
      </c>
      <c r="CB585" s="39" t="str">
        <f t="shared" si="401"/>
        <v/>
      </c>
      <c r="CC585" s="39" t="str">
        <f t="shared" si="402"/>
        <v/>
      </c>
      <c r="CD585" s="39" t="str">
        <f t="shared" si="403"/>
        <v/>
      </c>
      <c r="CE585" s="39" t="str">
        <f t="shared" si="404"/>
        <v/>
      </c>
      <c r="CF585" s="39" t="str">
        <f t="shared" si="405"/>
        <v/>
      </c>
      <c r="CG585" s="39" t="str">
        <f t="shared" si="406"/>
        <v/>
      </c>
      <c r="CH585" s="39" t="str">
        <f t="shared" si="407"/>
        <v/>
      </c>
      <c r="CI585" s="39" t="str">
        <f t="shared" si="408"/>
        <v/>
      </c>
    </row>
    <row r="586" spans="1:87">
      <c r="A586" s="18"/>
      <c r="B586" s="15" t="str">
        <f>'Gene Table'!E585</f>
        <v>mmu-miR-130b-3p</v>
      </c>
      <c r="C586" s="15" t="str">
        <f>'Gene Table'!B585</f>
        <v>I07</v>
      </c>
      <c r="D586" s="16" t="str">
        <f>IF(SUM('Test Sample Data'!D$3:D$98)&gt;10,IF(AND(ISNUMBER('Test Sample Data'!D585),'Test Sample Data'!D585&lt;$B$1,'Test Sample Data'!D585&gt;0),'Test Sample Data'!D585,$B$1),"")</f>
        <v/>
      </c>
      <c r="E586" s="17" t="str">
        <f>IF(SUM('Test Sample Data'!E$3:E$98)&gt;10,IF(AND(ISNUMBER('Test Sample Data'!E585),'Test Sample Data'!E585&lt;$B$1,'Test Sample Data'!E585&gt;0),'Test Sample Data'!E585,$B$1),"")</f>
        <v/>
      </c>
      <c r="F586" s="17" t="str">
        <f>IF(SUM('Test Sample Data'!F$3:F$98)&gt;10,IF(AND(ISNUMBER('Test Sample Data'!F585),'Test Sample Data'!F585&lt;$B$1,'Test Sample Data'!F585&gt;0),'Test Sample Data'!F585,$B$1),"")</f>
        <v/>
      </c>
      <c r="G586" s="17" t="str">
        <f>IF(SUM('Test Sample Data'!G$3:G$98)&gt;10,IF(AND(ISNUMBER('Test Sample Data'!G585),'Test Sample Data'!G585&lt;$B$1,'Test Sample Data'!G585&gt;0),'Test Sample Data'!G585,$B$1),"")</f>
        <v/>
      </c>
      <c r="H586" s="17" t="str">
        <f>IF(SUM('Test Sample Data'!H$3:H$98)&gt;10,IF(AND(ISNUMBER('Test Sample Data'!H585),'Test Sample Data'!H585&lt;$B$1,'Test Sample Data'!H585&gt;0),'Test Sample Data'!H585,$B$1),"")</f>
        <v/>
      </c>
      <c r="I586" s="17" t="str">
        <f>IF(SUM('Test Sample Data'!I$3:I$98)&gt;10,IF(AND(ISNUMBER('Test Sample Data'!I585),'Test Sample Data'!I585&lt;$B$1,'Test Sample Data'!I585&gt;0),'Test Sample Data'!I585,$B$1),"")</f>
        <v/>
      </c>
      <c r="J586" s="17" t="str">
        <f>IF(SUM('Test Sample Data'!J$3:J$98)&gt;10,IF(AND(ISNUMBER('Test Sample Data'!J585),'Test Sample Data'!J585&lt;$B$1,'Test Sample Data'!J585&gt;0),'Test Sample Data'!J585,$B$1),"")</f>
        <v/>
      </c>
      <c r="K586" s="17" t="str">
        <f>IF(SUM('Test Sample Data'!K$3:K$98)&gt;10,IF(AND(ISNUMBER('Test Sample Data'!K585),'Test Sample Data'!K585&lt;$B$1,'Test Sample Data'!K585&gt;0),'Test Sample Data'!K585,$B$1),"")</f>
        <v/>
      </c>
      <c r="L586" s="17" t="str">
        <f>IF(SUM('Test Sample Data'!L$3:L$98)&gt;10,IF(AND(ISNUMBER('Test Sample Data'!L585),'Test Sample Data'!L585&lt;$B$1,'Test Sample Data'!L585&gt;0),'Test Sample Data'!L585,$B$1),"")</f>
        <v/>
      </c>
      <c r="M586" s="17" t="str">
        <f>IF(SUM('Test Sample Data'!M$3:M$98)&gt;10,IF(AND(ISNUMBER('Test Sample Data'!M585),'Test Sample Data'!M585&lt;$B$1,'Test Sample Data'!M585&gt;0),'Test Sample Data'!M585,$B$1),"")</f>
        <v/>
      </c>
      <c r="N586" s="17" t="str">
        <f>'Gene Table'!E585</f>
        <v>mmu-miR-130b-3p</v>
      </c>
      <c r="O586" s="17" t="str">
        <f>'Gene Table'!B585</f>
        <v>I07</v>
      </c>
      <c r="P586" s="17" t="str">
        <f>IF(SUM('Control Sample Data'!D$3:D$98)&gt;10,IF(AND(ISNUMBER('Control Sample Data'!D585),'Control Sample Data'!D585&lt;$B$1,'Control Sample Data'!D585&gt;0),'Control Sample Data'!D585,$B$1),"")</f>
        <v/>
      </c>
      <c r="Q586" s="17" t="str">
        <f>IF(SUM('Control Sample Data'!E$3:E$98)&gt;10,IF(AND(ISNUMBER('Control Sample Data'!E585),'Control Sample Data'!E585&lt;$B$1,'Control Sample Data'!E585&gt;0),'Control Sample Data'!E585,$B$1),"")</f>
        <v/>
      </c>
      <c r="R586" s="17" t="str">
        <f>IF(SUM('Control Sample Data'!F$3:F$98)&gt;10,IF(AND(ISNUMBER('Control Sample Data'!F585),'Control Sample Data'!F585&lt;$B$1,'Control Sample Data'!F585&gt;0),'Control Sample Data'!F585,$B$1),"")</f>
        <v/>
      </c>
      <c r="S586" s="17" t="str">
        <f>IF(SUM('Control Sample Data'!G$3:G$98)&gt;10,IF(AND(ISNUMBER('Control Sample Data'!G585),'Control Sample Data'!G585&lt;$B$1,'Control Sample Data'!G585&gt;0),'Control Sample Data'!G585,$B$1),"")</f>
        <v/>
      </c>
      <c r="T586" s="17" t="str">
        <f>IF(SUM('Control Sample Data'!H$3:H$98)&gt;10,IF(AND(ISNUMBER('Control Sample Data'!H585),'Control Sample Data'!H585&lt;$B$1,'Control Sample Data'!H585&gt;0),'Control Sample Data'!H585,$B$1),"")</f>
        <v/>
      </c>
      <c r="U586" s="17" t="str">
        <f>IF(SUM('Control Sample Data'!I$3:I$98)&gt;10,IF(AND(ISNUMBER('Control Sample Data'!I585),'Control Sample Data'!I585&lt;$B$1,'Control Sample Data'!I585&gt;0),'Control Sample Data'!I585,$B$1),"")</f>
        <v/>
      </c>
      <c r="V586" s="17" t="str">
        <f>IF(SUM('Control Sample Data'!J$3:J$98)&gt;10,IF(AND(ISNUMBER('Control Sample Data'!J585),'Control Sample Data'!J585&lt;$B$1,'Control Sample Data'!J585&gt;0),'Control Sample Data'!J585,$B$1),"")</f>
        <v/>
      </c>
      <c r="W586" s="17" t="str">
        <f>IF(SUM('Control Sample Data'!K$3:K$98)&gt;10,IF(AND(ISNUMBER('Control Sample Data'!K585),'Control Sample Data'!K585&lt;$B$1,'Control Sample Data'!K585&gt;0),'Control Sample Data'!K585,$B$1),"")</f>
        <v/>
      </c>
      <c r="X586" s="17" t="str">
        <f>IF(SUM('Control Sample Data'!L$3:L$98)&gt;10,IF(AND(ISNUMBER('Control Sample Data'!L585),'Control Sample Data'!L585&lt;$B$1,'Control Sample Data'!L585&gt;0),'Control Sample Data'!L585,$B$1),"")</f>
        <v/>
      </c>
      <c r="Y586" s="17" t="str">
        <f>IF(SUM('Control Sample Data'!M$3:M$98)&gt;10,IF(AND(ISNUMBER('Control Sample Data'!M585),'Control Sample Data'!M585&lt;$B$1,'Control Sample Data'!M585&gt;0),'Control Sample Data'!M585,$B$1),"")</f>
        <v/>
      </c>
      <c r="AT586" s="36" t="str">
        <f t="shared" si="409"/>
        <v/>
      </c>
      <c r="AU586" s="36" t="str">
        <f t="shared" si="410"/>
        <v/>
      </c>
      <c r="AV586" s="36" t="str">
        <f t="shared" si="411"/>
        <v/>
      </c>
      <c r="AW586" s="36" t="str">
        <f t="shared" si="412"/>
        <v/>
      </c>
      <c r="AX586" s="36" t="str">
        <f t="shared" si="413"/>
        <v/>
      </c>
      <c r="AY586" s="36" t="str">
        <f t="shared" si="414"/>
        <v/>
      </c>
      <c r="AZ586" s="36" t="str">
        <f t="shared" si="415"/>
        <v/>
      </c>
      <c r="BA586" s="36" t="str">
        <f t="shared" si="416"/>
        <v/>
      </c>
      <c r="BB586" s="36" t="str">
        <f t="shared" si="417"/>
        <v/>
      </c>
      <c r="BC586" s="36" t="str">
        <f t="shared" si="418"/>
        <v/>
      </c>
      <c r="BD586" s="36" t="str">
        <f t="shared" si="419"/>
        <v/>
      </c>
      <c r="BE586" s="36" t="str">
        <f t="shared" si="420"/>
        <v/>
      </c>
      <c r="BF586" s="36" t="str">
        <f t="shared" si="421"/>
        <v/>
      </c>
      <c r="BG586" s="36" t="str">
        <f t="shared" si="422"/>
        <v/>
      </c>
      <c r="BH586" s="36" t="str">
        <f t="shared" si="423"/>
        <v/>
      </c>
      <c r="BI586" s="36" t="str">
        <f t="shared" si="424"/>
        <v/>
      </c>
      <c r="BJ586" s="36" t="str">
        <f t="shared" si="425"/>
        <v/>
      </c>
      <c r="BK586" s="36" t="str">
        <f t="shared" si="426"/>
        <v/>
      </c>
      <c r="BL586" s="36" t="str">
        <f t="shared" si="427"/>
        <v/>
      </c>
      <c r="BM586" s="36" t="str">
        <f t="shared" si="428"/>
        <v/>
      </c>
      <c r="BN586" s="38" t="e">
        <f t="shared" si="387"/>
        <v>#DIV/0!</v>
      </c>
      <c r="BO586" s="38" t="e">
        <f t="shared" si="388"/>
        <v>#DIV/0!</v>
      </c>
      <c r="BP586" s="39" t="str">
        <f t="shared" si="389"/>
        <v/>
      </c>
      <c r="BQ586" s="39" t="str">
        <f t="shared" si="390"/>
        <v/>
      </c>
      <c r="BR586" s="39" t="str">
        <f t="shared" si="391"/>
        <v/>
      </c>
      <c r="BS586" s="39" t="str">
        <f t="shared" si="392"/>
        <v/>
      </c>
      <c r="BT586" s="39" t="str">
        <f t="shared" si="393"/>
        <v/>
      </c>
      <c r="BU586" s="39" t="str">
        <f t="shared" si="394"/>
        <v/>
      </c>
      <c r="BV586" s="39" t="str">
        <f t="shared" si="395"/>
        <v/>
      </c>
      <c r="BW586" s="39" t="str">
        <f t="shared" si="396"/>
        <v/>
      </c>
      <c r="BX586" s="39" t="str">
        <f t="shared" si="397"/>
        <v/>
      </c>
      <c r="BY586" s="39" t="str">
        <f t="shared" si="398"/>
        <v/>
      </c>
      <c r="BZ586" s="39" t="str">
        <f t="shared" si="399"/>
        <v/>
      </c>
      <c r="CA586" s="39" t="str">
        <f t="shared" si="400"/>
        <v/>
      </c>
      <c r="CB586" s="39" t="str">
        <f t="shared" si="401"/>
        <v/>
      </c>
      <c r="CC586" s="39" t="str">
        <f t="shared" si="402"/>
        <v/>
      </c>
      <c r="CD586" s="39" t="str">
        <f t="shared" si="403"/>
        <v/>
      </c>
      <c r="CE586" s="39" t="str">
        <f t="shared" si="404"/>
        <v/>
      </c>
      <c r="CF586" s="39" t="str">
        <f t="shared" si="405"/>
        <v/>
      </c>
      <c r="CG586" s="39" t="str">
        <f t="shared" si="406"/>
        <v/>
      </c>
      <c r="CH586" s="39" t="str">
        <f t="shared" si="407"/>
        <v/>
      </c>
      <c r="CI586" s="39" t="str">
        <f t="shared" si="408"/>
        <v/>
      </c>
    </row>
    <row r="587" spans="1:87">
      <c r="A587" s="18"/>
      <c r="B587" s="15" t="str">
        <f>'Gene Table'!E586</f>
        <v>mmu-miR-1937a</v>
      </c>
      <c r="C587" s="15" t="str">
        <f>'Gene Table'!B586</f>
        <v>I08</v>
      </c>
      <c r="D587" s="16" t="str">
        <f>IF(SUM('Test Sample Data'!D$3:D$98)&gt;10,IF(AND(ISNUMBER('Test Sample Data'!D586),'Test Sample Data'!D586&lt;$B$1,'Test Sample Data'!D586&gt;0),'Test Sample Data'!D586,$B$1),"")</f>
        <v/>
      </c>
      <c r="E587" s="17" t="str">
        <f>IF(SUM('Test Sample Data'!E$3:E$98)&gt;10,IF(AND(ISNUMBER('Test Sample Data'!E586),'Test Sample Data'!E586&lt;$B$1,'Test Sample Data'!E586&gt;0),'Test Sample Data'!E586,$B$1),"")</f>
        <v/>
      </c>
      <c r="F587" s="17" t="str">
        <f>IF(SUM('Test Sample Data'!F$3:F$98)&gt;10,IF(AND(ISNUMBER('Test Sample Data'!F586),'Test Sample Data'!F586&lt;$B$1,'Test Sample Data'!F586&gt;0),'Test Sample Data'!F586,$B$1),"")</f>
        <v/>
      </c>
      <c r="G587" s="17" t="str">
        <f>IF(SUM('Test Sample Data'!G$3:G$98)&gt;10,IF(AND(ISNUMBER('Test Sample Data'!G586),'Test Sample Data'!G586&lt;$B$1,'Test Sample Data'!G586&gt;0),'Test Sample Data'!G586,$B$1),"")</f>
        <v/>
      </c>
      <c r="H587" s="17" t="str">
        <f>IF(SUM('Test Sample Data'!H$3:H$98)&gt;10,IF(AND(ISNUMBER('Test Sample Data'!H586),'Test Sample Data'!H586&lt;$B$1,'Test Sample Data'!H586&gt;0),'Test Sample Data'!H586,$B$1),"")</f>
        <v/>
      </c>
      <c r="I587" s="17" t="str">
        <f>IF(SUM('Test Sample Data'!I$3:I$98)&gt;10,IF(AND(ISNUMBER('Test Sample Data'!I586),'Test Sample Data'!I586&lt;$B$1,'Test Sample Data'!I586&gt;0),'Test Sample Data'!I586,$B$1),"")</f>
        <v/>
      </c>
      <c r="J587" s="17" t="str">
        <f>IF(SUM('Test Sample Data'!J$3:J$98)&gt;10,IF(AND(ISNUMBER('Test Sample Data'!J586),'Test Sample Data'!J586&lt;$B$1,'Test Sample Data'!J586&gt;0),'Test Sample Data'!J586,$B$1),"")</f>
        <v/>
      </c>
      <c r="K587" s="17" t="str">
        <f>IF(SUM('Test Sample Data'!K$3:K$98)&gt;10,IF(AND(ISNUMBER('Test Sample Data'!K586),'Test Sample Data'!K586&lt;$B$1,'Test Sample Data'!K586&gt;0),'Test Sample Data'!K586,$B$1),"")</f>
        <v/>
      </c>
      <c r="L587" s="17" t="str">
        <f>IF(SUM('Test Sample Data'!L$3:L$98)&gt;10,IF(AND(ISNUMBER('Test Sample Data'!L586),'Test Sample Data'!L586&lt;$B$1,'Test Sample Data'!L586&gt;0),'Test Sample Data'!L586,$B$1),"")</f>
        <v/>
      </c>
      <c r="M587" s="17" t="str">
        <f>IF(SUM('Test Sample Data'!M$3:M$98)&gt;10,IF(AND(ISNUMBER('Test Sample Data'!M586),'Test Sample Data'!M586&lt;$B$1,'Test Sample Data'!M586&gt;0),'Test Sample Data'!M586,$B$1),"")</f>
        <v/>
      </c>
      <c r="N587" s="17" t="str">
        <f>'Gene Table'!E586</f>
        <v>mmu-miR-1937a</v>
      </c>
      <c r="O587" s="17" t="str">
        <f>'Gene Table'!B586</f>
        <v>I08</v>
      </c>
      <c r="P587" s="17" t="str">
        <f>IF(SUM('Control Sample Data'!D$3:D$98)&gt;10,IF(AND(ISNUMBER('Control Sample Data'!D586),'Control Sample Data'!D586&lt;$B$1,'Control Sample Data'!D586&gt;0),'Control Sample Data'!D586,$B$1),"")</f>
        <v/>
      </c>
      <c r="Q587" s="17" t="str">
        <f>IF(SUM('Control Sample Data'!E$3:E$98)&gt;10,IF(AND(ISNUMBER('Control Sample Data'!E586),'Control Sample Data'!E586&lt;$B$1,'Control Sample Data'!E586&gt;0),'Control Sample Data'!E586,$B$1),"")</f>
        <v/>
      </c>
      <c r="R587" s="17" t="str">
        <f>IF(SUM('Control Sample Data'!F$3:F$98)&gt;10,IF(AND(ISNUMBER('Control Sample Data'!F586),'Control Sample Data'!F586&lt;$B$1,'Control Sample Data'!F586&gt;0),'Control Sample Data'!F586,$B$1),"")</f>
        <v/>
      </c>
      <c r="S587" s="17" t="str">
        <f>IF(SUM('Control Sample Data'!G$3:G$98)&gt;10,IF(AND(ISNUMBER('Control Sample Data'!G586),'Control Sample Data'!G586&lt;$B$1,'Control Sample Data'!G586&gt;0),'Control Sample Data'!G586,$B$1),"")</f>
        <v/>
      </c>
      <c r="T587" s="17" t="str">
        <f>IF(SUM('Control Sample Data'!H$3:H$98)&gt;10,IF(AND(ISNUMBER('Control Sample Data'!H586),'Control Sample Data'!H586&lt;$B$1,'Control Sample Data'!H586&gt;0),'Control Sample Data'!H586,$B$1),"")</f>
        <v/>
      </c>
      <c r="U587" s="17" t="str">
        <f>IF(SUM('Control Sample Data'!I$3:I$98)&gt;10,IF(AND(ISNUMBER('Control Sample Data'!I586),'Control Sample Data'!I586&lt;$B$1,'Control Sample Data'!I586&gt;0),'Control Sample Data'!I586,$B$1),"")</f>
        <v/>
      </c>
      <c r="V587" s="17" t="str">
        <f>IF(SUM('Control Sample Data'!J$3:J$98)&gt;10,IF(AND(ISNUMBER('Control Sample Data'!J586),'Control Sample Data'!J586&lt;$B$1,'Control Sample Data'!J586&gt;0),'Control Sample Data'!J586,$B$1),"")</f>
        <v/>
      </c>
      <c r="W587" s="17" t="str">
        <f>IF(SUM('Control Sample Data'!K$3:K$98)&gt;10,IF(AND(ISNUMBER('Control Sample Data'!K586),'Control Sample Data'!K586&lt;$B$1,'Control Sample Data'!K586&gt;0),'Control Sample Data'!K586,$B$1),"")</f>
        <v/>
      </c>
      <c r="X587" s="17" t="str">
        <f>IF(SUM('Control Sample Data'!L$3:L$98)&gt;10,IF(AND(ISNUMBER('Control Sample Data'!L586),'Control Sample Data'!L586&lt;$B$1,'Control Sample Data'!L586&gt;0),'Control Sample Data'!L586,$B$1),"")</f>
        <v/>
      </c>
      <c r="Y587" s="17" t="str">
        <f>IF(SUM('Control Sample Data'!M$3:M$98)&gt;10,IF(AND(ISNUMBER('Control Sample Data'!M586),'Control Sample Data'!M586&lt;$B$1,'Control Sample Data'!M586&gt;0),'Control Sample Data'!M586,$B$1),"")</f>
        <v/>
      </c>
      <c r="AT587" s="36" t="str">
        <f t="shared" si="409"/>
        <v/>
      </c>
      <c r="AU587" s="36" t="str">
        <f t="shared" si="410"/>
        <v/>
      </c>
      <c r="AV587" s="36" t="str">
        <f t="shared" si="411"/>
        <v/>
      </c>
      <c r="AW587" s="36" t="str">
        <f t="shared" si="412"/>
        <v/>
      </c>
      <c r="AX587" s="36" t="str">
        <f t="shared" si="413"/>
        <v/>
      </c>
      <c r="AY587" s="36" t="str">
        <f t="shared" si="414"/>
        <v/>
      </c>
      <c r="AZ587" s="36" t="str">
        <f t="shared" si="415"/>
        <v/>
      </c>
      <c r="BA587" s="36" t="str">
        <f t="shared" si="416"/>
        <v/>
      </c>
      <c r="BB587" s="36" t="str">
        <f t="shared" si="417"/>
        <v/>
      </c>
      <c r="BC587" s="36" t="str">
        <f t="shared" si="418"/>
        <v/>
      </c>
      <c r="BD587" s="36" t="str">
        <f t="shared" si="419"/>
        <v/>
      </c>
      <c r="BE587" s="36" t="str">
        <f t="shared" si="420"/>
        <v/>
      </c>
      <c r="BF587" s="36" t="str">
        <f t="shared" si="421"/>
        <v/>
      </c>
      <c r="BG587" s="36" t="str">
        <f t="shared" si="422"/>
        <v/>
      </c>
      <c r="BH587" s="36" t="str">
        <f t="shared" si="423"/>
        <v/>
      </c>
      <c r="BI587" s="36" t="str">
        <f t="shared" si="424"/>
        <v/>
      </c>
      <c r="BJ587" s="36" t="str">
        <f t="shared" si="425"/>
        <v/>
      </c>
      <c r="BK587" s="36" t="str">
        <f t="shared" si="426"/>
        <v/>
      </c>
      <c r="BL587" s="36" t="str">
        <f t="shared" si="427"/>
        <v/>
      </c>
      <c r="BM587" s="36" t="str">
        <f t="shared" si="428"/>
        <v/>
      </c>
      <c r="BN587" s="38" t="e">
        <f t="shared" si="387"/>
        <v>#DIV/0!</v>
      </c>
      <c r="BO587" s="38" t="e">
        <f t="shared" si="388"/>
        <v>#DIV/0!</v>
      </c>
      <c r="BP587" s="39" t="str">
        <f t="shared" si="389"/>
        <v/>
      </c>
      <c r="BQ587" s="39" t="str">
        <f t="shared" si="390"/>
        <v/>
      </c>
      <c r="BR587" s="39" t="str">
        <f t="shared" si="391"/>
        <v/>
      </c>
      <c r="BS587" s="39" t="str">
        <f t="shared" si="392"/>
        <v/>
      </c>
      <c r="BT587" s="39" t="str">
        <f t="shared" si="393"/>
        <v/>
      </c>
      <c r="BU587" s="39" t="str">
        <f t="shared" si="394"/>
        <v/>
      </c>
      <c r="BV587" s="39" t="str">
        <f t="shared" si="395"/>
        <v/>
      </c>
      <c r="BW587" s="39" t="str">
        <f t="shared" si="396"/>
        <v/>
      </c>
      <c r="BX587" s="39" t="str">
        <f t="shared" si="397"/>
        <v/>
      </c>
      <c r="BY587" s="39" t="str">
        <f t="shared" si="398"/>
        <v/>
      </c>
      <c r="BZ587" s="39" t="str">
        <f t="shared" si="399"/>
        <v/>
      </c>
      <c r="CA587" s="39" t="str">
        <f t="shared" si="400"/>
        <v/>
      </c>
      <c r="CB587" s="39" t="str">
        <f t="shared" si="401"/>
        <v/>
      </c>
      <c r="CC587" s="39" t="str">
        <f t="shared" si="402"/>
        <v/>
      </c>
      <c r="CD587" s="39" t="str">
        <f t="shared" si="403"/>
        <v/>
      </c>
      <c r="CE587" s="39" t="str">
        <f t="shared" si="404"/>
        <v/>
      </c>
      <c r="CF587" s="39" t="str">
        <f t="shared" si="405"/>
        <v/>
      </c>
      <c r="CG587" s="39" t="str">
        <f t="shared" si="406"/>
        <v/>
      </c>
      <c r="CH587" s="39" t="str">
        <f t="shared" si="407"/>
        <v/>
      </c>
      <c r="CI587" s="39" t="str">
        <f t="shared" si="408"/>
        <v/>
      </c>
    </row>
    <row r="588" spans="1:87">
      <c r="A588" s="18"/>
      <c r="B588" s="15" t="str">
        <f>'Gene Table'!E587</f>
        <v>mmu-miR-141-3p</v>
      </c>
      <c r="C588" s="15" t="str">
        <f>'Gene Table'!B587</f>
        <v>I09</v>
      </c>
      <c r="D588" s="16" t="str">
        <f>IF(SUM('Test Sample Data'!D$3:D$98)&gt;10,IF(AND(ISNUMBER('Test Sample Data'!D587),'Test Sample Data'!D587&lt;$B$1,'Test Sample Data'!D587&gt;0),'Test Sample Data'!D587,$B$1),"")</f>
        <v/>
      </c>
      <c r="E588" s="17" t="str">
        <f>IF(SUM('Test Sample Data'!E$3:E$98)&gt;10,IF(AND(ISNUMBER('Test Sample Data'!E587),'Test Sample Data'!E587&lt;$B$1,'Test Sample Data'!E587&gt;0),'Test Sample Data'!E587,$B$1),"")</f>
        <v/>
      </c>
      <c r="F588" s="17" t="str">
        <f>IF(SUM('Test Sample Data'!F$3:F$98)&gt;10,IF(AND(ISNUMBER('Test Sample Data'!F587),'Test Sample Data'!F587&lt;$B$1,'Test Sample Data'!F587&gt;0),'Test Sample Data'!F587,$B$1),"")</f>
        <v/>
      </c>
      <c r="G588" s="17" t="str">
        <f>IF(SUM('Test Sample Data'!G$3:G$98)&gt;10,IF(AND(ISNUMBER('Test Sample Data'!G587),'Test Sample Data'!G587&lt;$B$1,'Test Sample Data'!G587&gt;0),'Test Sample Data'!G587,$B$1),"")</f>
        <v/>
      </c>
      <c r="H588" s="17" t="str">
        <f>IF(SUM('Test Sample Data'!H$3:H$98)&gt;10,IF(AND(ISNUMBER('Test Sample Data'!H587),'Test Sample Data'!H587&lt;$B$1,'Test Sample Data'!H587&gt;0),'Test Sample Data'!H587,$B$1),"")</f>
        <v/>
      </c>
      <c r="I588" s="17" t="str">
        <f>IF(SUM('Test Sample Data'!I$3:I$98)&gt;10,IF(AND(ISNUMBER('Test Sample Data'!I587),'Test Sample Data'!I587&lt;$B$1,'Test Sample Data'!I587&gt;0),'Test Sample Data'!I587,$B$1),"")</f>
        <v/>
      </c>
      <c r="J588" s="17" t="str">
        <f>IF(SUM('Test Sample Data'!J$3:J$98)&gt;10,IF(AND(ISNUMBER('Test Sample Data'!J587),'Test Sample Data'!J587&lt;$B$1,'Test Sample Data'!J587&gt;0),'Test Sample Data'!J587,$B$1),"")</f>
        <v/>
      </c>
      <c r="K588" s="17" t="str">
        <f>IF(SUM('Test Sample Data'!K$3:K$98)&gt;10,IF(AND(ISNUMBER('Test Sample Data'!K587),'Test Sample Data'!K587&lt;$B$1,'Test Sample Data'!K587&gt;0),'Test Sample Data'!K587,$B$1),"")</f>
        <v/>
      </c>
      <c r="L588" s="17" t="str">
        <f>IF(SUM('Test Sample Data'!L$3:L$98)&gt;10,IF(AND(ISNUMBER('Test Sample Data'!L587),'Test Sample Data'!L587&lt;$B$1,'Test Sample Data'!L587&gt;0),'Test Sample Data'!L587,$B$1),"")</f>
        <v/>
      </c>
      <c r="M588" s="17" t="str">
        <f>IF(SUM('Test Sample Data'!M$3:M$98)&gt;10,IF(AND(ISNUMBER('Test Sample Data'!M587),'Test Sample Data'!M587&lt;$B$1,'Test Sample Data'!M587&gt;0),'Test Sample Data'!M587,$B$1),"")</f>
        <v/>
      </c>
      <c r="N588" s="17" t="str">
        <f>'Gene Table'!E587</f>
        <v>mmu-miR-141-3p</v>
      </c>
      <c r="O588" s="17" t="str">
        <f>'Gene Table'!B587</f>
        <v>I09</v>
      </c>
      <c r="P588" s="17" t="str">
        <f>IF(SUM('Control Sample Data'!D$3:D$98)&gt;10,IF(AND(ISNUMBER('Control Sample Data'!D587),'Control Sample Data'!D587&lt;$B$1,'Control Sample Data'!D587&gt;0),'Control Sample Data'!D587,$B$1),"")</f>
        <v/>
      </c>
      <c r="Q588" s="17" t="str">
        <f>IF(SUM('Control Sample Data'!E$3:E$98)&gt;10,IF(AND(ISNUMBER('Control Sample Data'!E587),'Control Sample Data'!E587&lt;$B$1,'Control Sample Data'!E587&gt;0),'Control Sample Data'!E587,$B$1),"")</f>
        <v/>
      </c>
      <c r="R588" s="17" t="str">
        <f>IF(SUM('Control Sample Data'!F$3:F$98)&gt;10,IF(AND(ISNUMBER('Control Sample Data'!F587),'Control Sample Data'!F587&lt;$B$1,'Control Sample Data'!F587&gt;0),'Control Sample Data'!F587,$B$1),"")</f>
        <v/>
      </c>
      <c r="S588" s="17" t="str">
        <f>IF(SUM('Control Sample Data'!G$3:G$98)&gt;10,IF(AND(ISNUMBER('Control Sample Data'!G587),'Control Sample Data'!G587&lt;$B$1,'Control Sample Data'!G587&gt;0),'Control Sample Data'!G587,$B$1),"")</f>
        <v/>
      </c>
      <c r="T588" s="17" t="str">
        <f>IF(SUM('Control Sample Data'!H$3:H$98)&gt;10,IF(AND(ISNUMBER('Control Sample Data'!H587),'Control Sample Data'!H587&lt;$B$1,'Control Sample Data'!H587&gt;0),'Control Sample Data'!H587,$B$1),"")</f>
        <v/>
      </c>
      <c r="U588" s="17" t="str">
        <f>IF(SUM('Control Sample Data'!I$3:I$98)&gt;10,IF(AND(ISNUMBER('Control Sample Data'!I587),'Control Sample Data'!I587&lt;$B$1,'Control Sample Data'!I587&gt;0),'Control Sample Data'!I587,$B$1),"")</f>
        <v/>
      </c>
      <c r="V588" s="17" t="str">
        <f>IF(SUM('Control Sample Data'!J$3:J$98)&gt;10,IF(AND(ISNUMBER('Control Sample Data'!J587),'Control Sample Data'!J587&lt;$B$1,'Control Sample Data'!J587&gt;0),'Control Sample Data'!J587,$B$1),"")</f>
        <v/>
      </c>
      <c r="W588" s="17" t="str">
        <f>IF(SUM('Control Sample Data'!K$3:K$98)&gt;10,IF(AND(ISNUMBER('Control Sample Data'!K587),'Control Sample Data'!K587&lt;$B$1,'Control Sample Data'!K587&gt;0),'Control Sample Data'!K587,$B$1),"")</f>
        <v/>
      </c>
      <c r="X588" s="17" t="str">
        <f>IF(SUM('Control Sample Data'!L$3:L$98)&gt;10,IF(AND(ISNUMBER('Control Sample Data'!L587),'Control Sample Data'!L587&lt;$B$1,'Control Sample Data'!L587&gt;0),'Control Sample Data'!L587,$B$1),"")</f>
        <v/>
      </c>
      <c r="Y588" s="17" t="str">
        <f>IF(SUM('Control Sample Data'!M$3:M$98)&gt;10,IF(AND(ISNUMBER('Control Sample Data'!M587),'Control Sample Data'!M587&lt;$B$1,'Control Sample Data'!M587&gt;0),'Control Sample Data'!M587,$B$1),"")</f>
        <v/>
      </c>
      <c r="AT588" s="36" t="str">
        <f t="shared" si="409"/>
        <v/>
      </c>
      <c r="AU588" s="36" t="str">
        <f t="shared" si="410"/>
        <v/>
      </c>
      <c r="AV588" s="36" t="str">
        <f t="shared" si="411"/>
        <v/>
      </c>
      <c r="AW588" s="36" t="str">
        <f t="shared" si="412"/>
        <v/>
      </c>
      <c r="AX588" s="36" t="str">
        <f t="shared" si="413"/>
        <v/>
      </c>
      <c r="AY588" s="36" t="str">
        <f t="shared" si="414"/>
        <v/>
      </c>
      <c r="AZ588" s="36" t="str">
        <f t="shared" si="415"/>
        <v/>
      </c>
      <c r="BA588" s="36" t="str">
        <f t="shared" si="416"/>
        <v/>
      </c>
      <c r="BB588" s="36" t="str">
        <f t="shared" si="417"/>
        <v/>
      </c>
      <c r="BC588" s="36" t="str">
        <f t="shared" si="418"/>
        <v/>
      </c>
      <c r="BD588" s="36" t="str">
        <f t="shared" si="419"/>
        <v/>
      </c>
      <c r="BE588" s="36" t="str">
        <f t="shared" si="420"/>
        <v/>
      </c>
      <c r="BF588" s="36" t="str">
        <f t="shared" si="421"/>
        <v/>
      </c>
      <c r="BG588" s="36" t="str">
        <f t="shared" si="422"/>
        <v/>
      </c>
      <c r="BH588" s="36" t="str">
        <f t="shared" si="423"/>
        <v/>
      </c>
      <c r="BI588" s="36" t="str">
        <f t="shared" si="424"/>
        <v/>
      </c>
      <c r="BJ588" s="36" t="str">
        <f t="shared" si="425"/>
        <v/>
      </c>
      <c r="BK588" s="36" t="str">
        <f t="shared" si="426"/>
        <v/>
      </c>
      <c r="BL588" s="36" t="str">
        <f t="shared" si="427"/>
        <v/>
      </c>
      <c r="BM588" s="36" t="str">
        <f t="shared" si="428"/>
        <v/>
      </c>
      <c r="BN588" s="38" t="e">
        <f t="shared" si="387"/>
        <v>#DIV/0!</v>
      </c>
      <c r="BO588" s="38" t="e">
        <f t="shared" si="388"/>
        <v>#DIV/0!</v>
      </c>
      <c r="BP588" s="39" t="str">
        <f t="shared" si="389"/>
        <v/>
      </c>
      <c r="BQ588" s="39" t="str">
        <f t="shared" si="390"/>
        <v/>
      </c>
      <c r="BR588" s="39" t="str">
        <f t="shared" si="391"/>
        <v/>
      </c>
      <c r="BS588" s="39" t="str">
        <f t="shared" si="392"/>
        <v/>
      </c>
      <c r="BT588" s="39" t="str">
        <f t="shared" si="393"/>
        <v/>
      </c>
      <c r="BU588" s="39" t="str">
        <f t="shared" si="394"/>
        <v/>
      </c>
      <c r="BV588" s="39" t="str">
        <f t="shared" si="395"/>
        <v/>
      </c>
      <c r="BW588" s="39" t="str">
        <f t="shared" si="396"/>
        <v/>
      </c>
      <c r="BX588" s="39" t="str">
        <f t="shared" si="397"/>
        <v/>
      </c>
      <c r="BY588" s="39" t="str">
        <f t="shared" si="398"/>
        <v/>
      </c>
      <c r="BZ588" s="39" t="str">
        <f t="shared" si="399"/>
        <v/>
      </c>
      <c r="CA588" s="39" t="str">
        <f t="shared" si="400"/>
        <v/>
      </c>
      <c r="CB588" s="39" t="str">
        <f t="shared" si="401"/>
        <v/>
      </c>
      <c r="CC588" s="39" t="str">
        <f t="shared" si="402"/>
        <v/>
      </c>
      <c r="CD588" s="39" t="str">
        <f t="shared" si="403"/>
        <v/>
      </c>
      <c r="CE588" s="39" t="str">
        <f t="shared" si="404"/>
        <v/>
      </c>
      <c r="CF588" s="39" t="str">
        <f t="shared" si="405"/>
        <v/>
      </c>
      <c r="CG588" s="39" t="str">
        <f t="shared" si="406"/>
        <v/>
      </c>
      <c r="CH588" s="39" t="str">
        <f t="shared" si="407"/>
        <v/>
      </c>
      <c r="CI588" s="39" t="str">
        <f t="shared" si="408"/>
        <v/>
      </c>
    </row>
    <row r="589" spans="1:87">
      <c r="A589" s="18"/>
      <c r="B589" s="15" t="str">
        <f>'Gene Table'!E588</f>
        <v>mmu-miR-1937b</v>
      </c>
      <c r="C589" s="15" t="str">
        <f>'Gene Table'!B588</f>
        <v>I10</v>
      </c>
      <c r="D589" s="16" t="str">
        <f>IF(SUM('Test Sample Data'!D$3:D$98)&gt;10,IF(AND(ISNUMBER('Test Sample Data'!D588),'Test Sample Data'!D588&lt;$B$1,'Test Sample Data'!D588&gt;0),'Test Sample Data'!D588,$B$1),"")</f>
        <v/>
      </c>
      <c r="E589" s="17" t="str">
        <f>IF(SUM('Test Sample Data'!E$3:E$98)&gt;10,IF(AND(ISNUMBER('Test Sample Data'!E588),'Test Sample Data'!E588&lt;$B$1,'Test Sample Data'!E588&gt;0),'Test Sample Data'!E588,$B$1),"")</f>
        <v/>
      </c>
      <c r="F589" s="17" t="str">
        <f>IF(SUM('Test Sample Data'!F$3:F$98)&gt;10,IF(AND(ISNUMBER('Test Sample Data'!F588),'Test Sample Data'!F588&lt;$B$1,'Test Sample Data'!F588&gt;0),'Test Sample Data'!F588,$B$1),"")</f>
        <v/>
      </c>
      <c r="G589" s="17" t="str">
        <f>IF(SUM('Test Sample Data'!G$3:G$98)&gt;10,IF(AND(ISNUMBER('Test Sample Data'!G588),'Test Sample Data'!G588&lt;$B$1,'Test Sample Data'!G588&gt;0),'Test Sample Data'!G588,$B$1),"")</f>
        <v/>
      </c>
      <c r="H589" s="17" t="str">
        <f>IF(SUM('Test Sample Data'!H$3:H$98)&gt;10,IF(AND(ISNUMBER('Test Sample Data'!H588),'Test Sample Data'!H588&lt;$B$1,'Test Sample Data'!H588&gt;0),'Test Sample Data'!H588,$B$1),"")</f>
        <v/>
      </c>
      <c r="I589" s="17" t="str">
        <f>IF(SUM('Test Sample Data'!I$3:I$98)&gt;10,IF(AND(ISNUMBER('Test Sample Data'!I588),'Test Sample Data'!I588&lt;$B$1,'Test Sample Data'!I588&gt;0),'Test Sample Data'!I588,$B$1),"")</f>
        <v/>
      </c>
      <c r="J589" s="17" t="str">
        <f>IF(SUM('Test Sample Data'!J$3:J$98)&gt;10,IF(AND(ISNUMBER('Test Sample Data'!J588),'Test Sample Data'!J588&lt;$B$1,'Test Sample Data'!J588&gt;0),'Test Sample Data'!J588,$B$1),"")</f>
        <v/>
      </c>
      <c r="K589" s="17" t="str">
        <f>IF(SUM('Test Sample Data'!K$3:K$98)&gt;10,IF(AND(ISNUMBER('Test Sample Data'!K588),'Test Sample Data'!K588&lt;$B$1,'Test Sample Data'!K588&gt;0),'Test Sample Data'!K588,$B$1),"")</f>
        <v/>
      </c>
      <c r="L589" s="17" t="str">
        <f>IF(SUM('Test Sample Data'!L$3:L$98)&gt;10,IF(AND(ISNUMBER('Test Sample Data'!L588),'Test Sample Data'!L588&lt;$B$1,'Test Sample Data'!L588&gt;0),'Test Sample Data'!L588,$B$1),"")</f>
        <v/>
      </c>
      <c r="M589" s="17" t="str">
        <f>IF(SUM('Test Sample Data'!M$3:M$98)&gt;10,IF(AND(ISNUMBER('Test Sample Data'!M588),'Test Sample Data'!M588&lt;$B$1,'Test Sample Data'!M588&gt;0),'Test Sample Data'!M588,$B$1),"")</f>
        <v/>
      </c>
      <c r="N589" s="17" t="str">
        <f>'Gene Table'!E588</f>
        <v>mmu-miR-1937b</v>
      </c>
      <c r="O589" s="17" t="str">
        <f>'Gene Table'!B588</f>
        <v>I10</v>
      </c>
      <c r="P589" s="17" t="str">
        <f>IF(SUM('Control Sample Data'!D$3:D$98)&gt;10,IF(AND(ISNUMBER('Control Sample Data'!D588),'Control Sample Data'!D588&lt;$B$1,'Control Sample Data'!D588&gt;0),'Control Sample Data'!D588,$B$1),"")</f>
        <v/>
      </c>
      <c r="Q589" s="17" t="str">
        <f>IF(SUM('Control Sample Data'!E$3:E$98)&gt;10,IF(AND(ISNUMBER('Control Sample Data'!E588),'Control Sample Data'!E588&lt;$B$1,'Control Sample Data'!E588&gt;0),'Control Sample Data'!E588,$B$1),"")</f>
        <v/>
      </c>
      <c r="R589" s="17" t="str">
        <f>IF(SUM('Control Sample Data'!F$3:F$98)&gt;10,IF(AND(ISNUMBER('Control Sample Data'!F588),'Control Sample Data'!F588&lt;$B$1,'Control Sample Data'!F588&gt;0),'Control Sample Data'!F588,$B$1),"")</f>
        <v/>
      </c>
      <c r="S589" s="17" t="str">
        <f>IF(SUM('Control Sample Data'!G$3:G$98)&gt;10,IF(AND(ISNUMBER('Control Sample Data'!G588),'Control Sample Data'!G588&lt;$B$1,'Control Sample Data'!G588&gt;0),'Control Sample Data'!G588,$B$1),"")</f>
        <v/>
      </c>
      <c r="T589" s="17" t="str">
        <f>IF(SUM('Control Sample Data'!H$3:H$98)&gt;10,IF(AND(ISNUMBER('Control Sample Data'!H588),'Control Sample Data'!H588&lt;$B$1,'Control Sample Data'!H588&gt;0),'Control Sample Data'!H588,$B$1),"")</f>
        <v/>
      </c>
      <c r="U589" s="17" t="str">
        <f>IF(SUM('Control Sample Data'!I$3:I$98)&gt;10,IF(AND(ISNUMBER('Control Sample Data'!I588),'Control Sample Data'!I588&lt;$B$1,'Control Sample Data'!I588&gt;0),'Control Sample Data'!I588,$B$1),"")</f>
        <v/>
      </c>
      <c r="V589" s="17" t="str">
        <f>IF(SUM('Control Sample Data'!J$3:J$98)&gt;10,IF(AND(ISNUMBER('Control Sample Data'!J588),'Control Sample Data'!J588&lt;$B$1,'Control Sample Data'!J588&gt;0),'Control Sample Data'!J588,$B$1),"")</f>
        <v/>
      </c>
      <c r="W589" s="17" t="str">
        <f>IF(SUM('Control Sample Data'!K$3:K$98)&gt;10,IF(AND(ISNUMBER('Control Sample Data'!K588),'Control Sample Data'!K588&lt;$B$1,'Control Sample Data'!K588&gt;0),'Control Sample Data'!K588,$B$1),"")</f>
        <v/>
      </c>
      <c r="X589" s="17" t="str">
        <f>IF(SUM('Control Sample Data'!L$3:L$98)&gt;10,IF(AND(ISNUMBER('Control Sample Data'!L588),'Control Sample Data'!L588&lt;$B$1,'Control Sample Data'!L588&gt;0),'Control Sample Data'!L588,$B$1),"")</f>
        <v/>
      </c>
      <c r="Y589" s="17" t="str">
        <f>IF(SUM('Control Sample Data'!M$3:M$98)&gt;10,IF(AND(ISNUMBER('Control Sample Data'!M588),'Control Sample Data'!M588&lt;$B$1,'Control Sample Data'!M588&gt;0),'Control Sample Data'!M588,$B$1),"")</f>
        <v/>
      </c>
      <c r="AT589" s="36" t="str">
        <f t="shared" si="409"/>
        <v/>
      </c>
      <c r="AU589" s="36" t="str">
        <f t="shared" si="410"/>
        <v/>
      </c>
      <c r="AV589" s="36" t="str">
        <f t="shared" si="411"/>
        <v/>
      </c>
      <c r="AW589" s="36" t="str">
        <f t="shared" si="412"/>
        <v/>
      </c>
      <c r="AX589" s="36" t="str">
        <f t="shared" si="413"/>
        <v/>
      </c>
      <c r="AY589" s="36" t="str">
        <f t="shared" si="414"/>
        <v/>
      </c>
      <c r="AZ589" s="36" t="str">
        <f t="shared" si="415"/>
        <v/>
      </c>
      <c r="BA589" s="36" t="str">
        <f t="shared" si="416"/>
        <v/>
      </c>
      <c r="BB589" s="36" t="str">
        <f t="shared" si="417"/>
        <v/>
      </c>
      <c r="BC589" s="36" t="str">
        <f t="shared" si="418"/>
        <v/>
      </c>
      <c r="BD589" s="36" t="str">
        <f t="shared" si="419"/>
        <v/>
      </c>
      <c r="BE589" s="36" t="str">
        <f t="shared" si="420"/>
        <v/>
      </c>
      <c r="BF589" s="36" t="str">
        <f t="shared" si="421"/>
        <v/>
      </c>
      <c r="BG589" s="36" t="str">
        <f t="shared" si="422"/>
        <v/>
      </c>
      <c r="BH589" s="36" t="str">
        <f t="shared" si="423"/>
        <v/>
      </c>
      <c r="BI589" s="36" t="str">
        <f t="shared" si="424"/>
        <v/>
      </c>
      <c r="BJ589" s="36" t="str">
        <f t="shared" si="425"/>
        <v/>
      </c>
      <c r="BK589" s="36" t="str">
        <f t="shared" si="426"/>
        <v/>
      </c>
      <c r="BL589" s="36" t="str">
        <f t="shared" si="427"/>
        <v/>
      </c>
      <c r="BM589" s="36" t="str">
        <f t="shared" si="428"/>
        <v/>
      </c>
      <c r="BN589" s="38" t="e">
        <f t="shared" si="387"/>
        <v>#DIV/0!</v>
      </c>
      <c r="BO589" s="38" t="e">
        <f t="shared" si="388"/>
        <v>#DIV/0!</v>
      </c>
      <c r="BP589" s="39" t="str">
        <f t="shared" si="389"/>
        <v/>
      </c>
      <c r="BQ589" s="39" t="str">
        <f t="shared" si="390"/>
        <v/>
      </c>
      <c r="BR589" s="39" t="str">
        <f t="shared" si="391"/>
        <v/>
      </c>
      <c r="BS589" s="39" t="str">
        <f t="shared" si="392"/>
        <v/>
      </c>
      <c r="BT589" s="39" t="str">
        <f t="shared" si="393"/>
        <v/>
      </c>
      <c r="BU589" s="39" t="str">
        <f t="shared" si="394"/>
        <v/>
      </c>
      <c r="BV589" s="39" t="str">
        <f t="shared" si="395"/>
        <v/>
      </c>
      <c r="BW589" s="39" t="str">
        <f t="shared" si="396"/>
        <v/>
      </c>
      <c r="BX589" s="39" t="str">
        <f t="shared" si="397"/>
        <v/>
      </c>
      <c r="BY589" s="39" t="str">
        <f t="shared" si="398"/>
        <v/>
      </c>
      <c r="BZ589" s="39" t="str">
        <f t="shared" si="399"/>
        <v/>
      </c>
      <c r="CA589" s="39" t="str">
        <f t="shared" si="400"/>
        <v/>
      </c>
      <c r="CB589" s="39" t="str">
        <f t="shared" si="401"/>
        <v/>
      </c>
      <c r="CC589" s="39" t="str">
        <f t="shared" si="402"/>
        <v/>
      </c>
      <c r="CD589" s="39" t="str">
        <f t="shared" si="403"/>
        <v/>
      </c>
      <c r="CE589" s="39" t="str">
        <f t="shared" si="404"/>
        <v/>
      </c>
      <c r="CF589" s="39" t="str">
        <f t="shared" si="405"/>
        <v/>
      </c>
      <c r="CG589" s="39" t="str">
        <f t="shared" si="406"/>
        <v/>
      </c>
      <c r="CH589" s="39" t="str">
        <f t="shared" si="407"/>
        <v/>
      </c>
      <c r="CI589" s="39" t="str">
        <f t="shared" si="408"/>
        <v/>
      </c>
    </row>
    <row r="590" spans="1:87">
      <c r="A590" s="18"/>
      <c r="B590" s="15" t="str">
        <f>'Gene Table'!E589</f>
        <v>mmu-miR-146a-5p</v>
      </c>
      <c r="C590" s="15" t="str">
        <f>'Gene Table'!B589</f>
        <v>I11</v>
      </c>
      <c r="D590" s="16" t="str">
        <f>IF(SUM('Test Sample Data'!D$3:D$98)&gt;10,IF(AND(ISNUMBER('Test Sample Data'!D589),'Test Sample Data'!D589&lt;$B$1,'Test Sample Data'!D589&gt;0),'Test Sample Data'!D589,$B$1),"")</f>
        <v/>
      </c>
      <c r="E590" s="17" t="str">
        <f>IF(SUM('Test Sample Data'!E$3:E$98)&gt;10,IF(AND(ISNUMBER('Test Sample Data'!E589),'Test Sample Data'!E589&lt;$B$1,'Test Sample Data'!E589&gt;0),'Test Sample Data'!E589,$B$1),"")</f>
        <v/>
      </c>
      <c r="F590" s="17" t="str">
        <f>IF(SUM('Test Sample Data'!F$3:F$98)&gt;10,IF(AND(ISNUMBER('Test Sample Data'!F589),'Test Sample Data'!F589&lt;$B$1,'Test Sample Data'!F589&gt;0),'Test Sample Data'!F589,$B$1),"")</f>
        <v/>
      </c>
      <c r="G590" s="17" t="str">
        <f>IF(SUM('Test Sample Data'!G$3:G$98)&gt;10,IF(AND(ISNUMBER('Test Sample Data'!G589),'Test Sample Data'!G589&lt;$B$1,'Test Sample Data'!G589&gt;0),'Test Sample Data'!G589,$B$1),"")</f>
        <v/>
      </c>
      <c r="H590" s="17" t="str">
        <f>IF(SUM('Test Sample Data'!H$3:H$98)&gt;10,IF(AND(ISNUMBER('Test Sample Data'!H589),'Test Sample Data'!H589&lt;$B$1,'Test Sample Data'!H589&gt;0),'Test Sample Data'!H589,$B$1),"")</f>
        <v/>
      </c>
      <c r="I590" s="17" t="str">
        <f>IF(SUM('Test Sample Data'!I$3:I$98)&gt;10,IF(AND(ISNUMBER('Test Sample Data'!I589),'Test Sample Data'!I589&lt;$B$1,'Test Sample Data'!I589&gt;0),'Test Sample Data'!I589,$B$1),"")</f>
        <v/>
      </c>
      <c r="J590" s="17" t="str">
        <f>IF(SUM('Test Sample Data'!J$3:J$98)&gt;10,IF(AND(ISNUMBER('Test Sample Data'!J589),'Test Sample Data'!J589&lt;$B$1,'Test Sample Data'!J589&gt;0),'Test Sample Data'!J589,$B$1),"")</f>
        <v/>
      </c>
      <c r="K590" s="17" t="str">
        <f>IF(SUM('Test Sample Data'!K$3:K$98)&gt;10,IF(AND(ISNUMBER('Test Sample Data'!K589),'Test Sample Data'!K589&lt;$B$1,'Test Sample Data'!K589&gt;0),'Test Sample Data'!K589,$B$1),"")</f>
        <v/>
      </c>
      <c r="L590" s="17" t="str">
        <f>IF(SUM('Test Sample Data'!L$3:L$98)&gt;10,IF(AND(ISNUMBER('Test Sample Data'!L589),'Test Sample Data'!L589&lt;$B$1,'Test Sample Data'!L589&gt;0),'Test Sample Data'!L589,$B$1),"")</f>
        <v/>
      </c>
      <c r="M590" s="17" t="str">
        <f>IF(SUM('Test Sample Data'!M$3:M$98)&gt;10,IF(AND(ISNUMBER('Test Sample Data'!M589),'Test Sample Data'!M589&lt;$B$1,'Test Sample Data'!M589&gt;0),'Test Sample Data'!M589,$B$1),"")</f>
        <v/>
      </c>
      <c r="N590" s="17" t="str">
        <f>'Gene Table'!E589</f>
        <v>mmu-miR-146a-5p</v>
      </c>
      <c r="O590" s="17" t="str">
        <f>'Gene Table'!B589</f>
        <v>I11</v>
      </c>
      <c r="P590" s="17" t="str">
        <f>IF(SUM('Control Sample Data'!D$3:D$98)&gt;10,IF(AND(ISNUMBER('Control Sample Data'!D589),'Control Sample Data'!D589&lt;$B$1,'Control Sample Data'!D589&gt;0),'Control Sample Data'!D589,$B$1),"")</f>
        <v/>
      </c>
      <c r="Q590" s="17" t="str">
        <f>IF(SUM('Control Sample Data'!E$3:E$98)&gt;10,IF(AND(ISNUMBER('Control Sample Data'!E589),'Control Sample Data'!E589&lt;$B$1,'Control Sample Data'!E589&gt;0),'Control Sample Data'!E589,$B$1),"")</f>
        <v/>
      </c>
      <c r="R590" s="17" t="str">
        <f>IF(SUM('Control Sample Data'!F$3:F$98)&gt;10,IF(AND(ISNUMBER('Control Sample Data'!F589),'Control Sample Data'!F589&lt;$B$1,'Control Sample Data'!F589&gt;0),'Control Sample Data'!F589,$B$1),"")</f>
        <v/>
      </c>
      <c r="S590" s="17" t="str">
        <f>IF(SUM('Control Sample Data'!G$3:G$98)&gt;10,IF(AND(ISNUMBER('Control Sample Data'!G589),'Control Sample Data'!G589&lt;$B$1,'Control Sample Data'!G589&gt;0),'Control Sample Data'!G589,$B$1),"")</f>
        <v/>
      </c>
      <c r="T590" s="17" t="str">
        <f>IF(SUM('Control Sample Data'!H$3:H$98)&gt;10,IF(AND(ISNUMBER('Control Sample Data'!H589),'Control Sample Data'!H589&lt;$B$1,'Control Sample Data'!H589&gt;0),'Control Sample Data'!H589,$B$1),"")</f>
        <v/>
      </c>
      <c r="U590" s="17" t="str">
        <f>IF(SUM('Control Sample Data'!I$3:I$98)&gt;10,IF(AND(ISNUMBER('Control Sample Data'!I589),'Control Sample Data'!I589&lt;$B$1,'Control Sample Data'!I589&gt;0),'Control Sample Data'!I589,$B$1),"")</f>
        <v/>
      </c>
      <c r="V590" s="17" t="str">
        <f>IF(SUM('Control Sample Data'!J$3:J$98)&gt;10,IF(AND(ISNUMBER('Control Sample Data'!J589),'Control Sample Data'!J589&lt;$B$1,'Control Sample Data'!J589&gt;0),'Control Sample Data'!J589,$B$1),"")</f>
        <v/>
      </c>
      <c r="W590" s="17" t="str">
        <f>IF(SUM('Control Sample Data'!K$3:K$98)&gt;10,IF(AND(ISNUMBER('Control Sample Data'!K589),'Control Sample Data'!K589&lt;$B$1,'Control Sample Data'!K589&gt;0),'Control Sample Data'!K589,$B$1),"")</f>
        <v/>
      </c>
      <c r="X590" s="17" t="str">
        <f>IF(SUM('Control Sample Data'!L$3:L$98)&gt;10,IF(AND(ISNUMBER('Control Sample Data'!L589),'Control Sample Data'!L589&lt;$B$1,'Control Sample Data'!L589&gt;0),'Control Sample Data'!L589,$B$1),"")</f>
        <v/>
      </c>
      <c r="Y590" s="17" t="str">
        <f>IF(SUM('Control Sample Data'!M$3:M$98)&gt;10,IF(AND(ISNUMBER('Control Sample Data'!M589),'Control Sample Data'!M589&lt;$B$1,'Control Sample Data'!M589&gt;0),'Control Sample Data'!M589,$B$1),"")</f>
        <v/>
      </c>
      <c r="AT590" s="36" t="str">
        <f t="shared" si="409"/>
        <v/>
      </c>
      <c r="AU590" s="36" t="str">
        <f t="shared" si="410"/>
        <v/>
      </c>
      <c r="AV590" s="36" t="str">
        <f t="shared" si="411"/>
        <v/>
      </c>
      <c r="AW590" s="36" t="str">
        <f t="shared" si="412"/>
        <v/>
      </c>
      <c r="AX590" s="36" t="str">
        <f t="shared" si="413"/>
        <v/>
      </c>
      <c r="AY590" s="36" t="str">
        <f t="shared" si="414"/>
        <v/>
      </c>
      <c r="AZ590" s="36" t="str">
        <f t="shared" si="415"/>
        <v/>
      </c>
      <c r="BA590" s="36" t="str">
        <f t="shared" si="416"/>
        <v/>
      </c>
      <c r="BB590" s="36" t="str">
        <f t="shared" si="417"/>
        <v/>
      </c>
      <c r="BC590" s="36" t="str">
        <f t="shared" si="418"/>
        <v/>
      </c>
      <c r="BD590" s="36" t="str">
        <f t="shared" si="419"/>
        <v/>
      </c>
      <c r="BE590" s="36" t="str">
        <f t="shared" si="420"/>
        <v/>
      </c>
      <c r="BF590" s="36" t="str">
        <f t="shared" si="421"/>
        <v/>
      </c>
      <c r="BG590" s="36" t="str">
        <f t="shared" si="422"/>
        <v/>
      </c>
      <c r="BH590" s="36" t="str">
        <f t="shared" si="423"/>
        <v/>
      </c>
      <c r="BI590" s="36" t="str">
        <f t="shared" si="424"/>
        <v/>
      </c>
      <c r="BJ590" s="36" t="str">
        <f t="shared" si="425"/>
        <v/>
      </c>
      <c r="BK590" s="36" t="str">
        <f t="shared" si="426"/>
        <v/>
      </c>
      <c r="BL590" s="36" t="str">
        <f t="shared" si="427"/>
        <v/>
      </c>
      <c r="BM590" s="36" t="str">
        <f t="shared" si="428"/>
        <v/>
      </c>
      <c r="BN590" s="38" t="e">
        <f t="shared" si="387"/>
        <v>#DIV/0!</v>
      </c>
      <c r="BO590" s="38" t="e">
        <f t="shared" si="388"/>
        <v>#DIV/0!</v>
      </c>
      <c r="BP590" s="39" t="str">
        <f t="shared" si="389"/>
        <v/>
      </c>
      <c r="BQ590" s="39" t="str">
        <f t="shared" si="390"/>
        <v/>
      </c>
      <c r="BR590" s="39" t="str">
        <f t="shared" si="391"/>
        <v/>
      </c>
      <c r="BS590" s="39" t="str">
        <f t="shared" si="392"/>
        <v/>
      </c>
      <c r="BT590" s="39" t="str">
        <f t="shared" si="393"/>
        <v/>
      </c>
      <c r="BU590" s="39" t="str">
        <f t="shared" si="394"/>
        <v/>
      </c>
      <c r="BV590" s="39" t="str">
        <f t="shared" si="395"/>
        <v/>
      </c>
      <c r="BW590" s="39" t="str">
        <f t="shared" si="396"/>
        <v/>
      </c>
      <c r="BX590" s="39" t="str">
        <f t="shared" si="397"/>
        <v/>
      </c>
      <c r="BY590" s="39" t="str">
        <f t="shared" si="398"/>
        <v/>
      </c>
      <c r="BZ590" s="39" t="str">
        <f t="shared" si="399"/>
        <v/>
      </c>
      <c r="CA590" s="39" t="str">
        <f t="shared" si="400"/>
        <v/>
      </c>
      <c r="CB590" s="39" t="str">
        <f t="shared" si="401"/>
        <v/>
      </c>
      <c r="CC590" s="39" t="str">
        <f t="shared" si="402"/>
        <v/>
      </c>
      <c r="CD590" s="39" t="str">
        <f t="shared" si="403"/>
        <v/>
      </c>
      <c r="CE590" s="39" t="str">
        <f t="shared" si="404"/>
        <v/>
      </c>
      <c r="CF590" s="39" t="str">
        <f t="shared" si="405"/>
        <v/>
      </c>
      <c r="CG590" s="39" t="str">
        <f t="shared" si="406"/>
        <v/>
      </c>
      <c r="CH590" s="39" t="str">
        <f t="shared" si="407"/>
        <v/>
      </c>
      <c r="CI590" s="39" t="str">
        <f t="shared" si="408"/>
        <v/>
      </c>
    </row>
    <row r="591" spans="1:87">
      <c r="A591" s="18"/>
      <c r="B591" s="15" t="str">
        <f>'Gene Table'!E590</f>
        <v>mmu-miR-669l-5p</v>
      </c>
      <c r="C591" s="15" t="str">
        <f>'Gene Table'!B590</f>
        <v>I12</v>
      </c>
      <c r="D591" s="16" t="str">
        <f>IF(SUM('Test Sample Data'!D$3:D$98)&gt;10,IF(AND(ISNUMBER('Test Sample Data'!D590),'Test Sample Data'!D590&lt;$B$1,'Test Sample Data'!D590&gt;0),'Test Sample Data'!D590,$B$1),"")</f>
        <v/>
      </c>
      <c r="E591" s="17" t="str">
        <f>IF(SUM('Test Sample Data'!E$3:E$98)&gt;10,IF(AND(ISNUMBER('Test Sample Data'!E590),'Test Sample Data'!E590&lt;$B$1,'Test Sample Data'!E590&gt;0),'Test Sample Data'!E590,$B$1),"")</f>
        <v/>
      </c>
      <c r="F591" s="17" t="str">
        <f>IF(SUM('Test Sample Data'!F$3:F$98)&gt;10,IF(AND(ISNUMBER('Test Sample Data'!F590),'Test Sample Data'!F590&lt;$B$1,'Test Sample Data'!F590&gt;0),'Test Sample Data'!F590,$B$1),"")</f>
        <v/>
      </c>
      <c r="G591" s="17" t="str">
        <f>IF(SUM('Test Sample Data'!G$3:G$98)&gt;10,IF(AND(ISNUMBER('Test Sample Data'!G590),'Test Sample Data'!G590&lt;$B$1,'Test Sample Data'!G590&gt;0),'Test Sample Data'!G590,$B$1),"")</f>
        <v/>
      </c>
      <c r="H591" s="17" t="str">
        <f>IF(SUM('Test Sample Data'!H$3:H$98)&gt;10,IF(AND(ISNUMBER('Test Sample Data'!H590),'Test Sample Data'!H590&lt;$B$1,'Test Sample Data'!H590&gt;0),'Test Sample Data'!H590,$B$1),"")</f>
        <v/>
      </c>
      <c r="I591" s="17" t="str">
        <f>IF(SUM('Test Sample Data'!I$3:I$98)&gt;10,IF(AND(ISNUMBER('Test Sample Data'!I590),'Test Sample Data'!I590&lt;$B$1,'Test Sample Data'!I590&gt;0),'Test Sample Data'!I590,$B$1),"")</f>
        <v/>
      </c>
      <c r="J591" s="17" t="str">
        <f>IF(SUM('Test Sample Data'!J$3:J$98)&gt;10,IF(AND(ISNUMBER('Test Sample Data'!J590),'Test Sample Data'!J590&lt;$B$1,'Test Sample Data'!J590&gt;0),'Test Sample Data'!J590,$B$1),"")</f>
        <v/>
      </c>
      <c r="K591" s="17" t="str">
        <f>IF(SUM('Test Sample Data'!K$3:K$98)&gt;10,IF(AND(ISNUMBER('Test Sample Data'!K590),'Test Sample Data'!K590&lt;$B$1,'Test Sample Data'!K590&gt;0),'Test Sample Data'!K590,$B$1),"")</f>
        <v/>
      </c>
      <c r="L591" s="17" t="str">
        <f>IF(SUM('Test Sample Data'!L$3:L$98)&gt;10,IF(AND(ISNUMBER('Test Sample Data'!L590),'Test Sample Data'!L590&lt;$B$1,'Test Sample Data'!L590&gt;0),'Test Sample Data'!L590,$B$1),"")</f>
        <v/>
      </c>
      <c r="M591" s="17" t="str">
        <f>IF(SUM('Test Sample Data'!M$3:M$98)&gt;10,IF(AND(ISNUMBER('Test Sample Data'!M590),'Test Sample Data'!M590&lt;$B$1,'Test Sample Data'!M590&gt;0),'Test Sample Data'!M590,$B$1),"")</f>
        <v/>
      </c>
      <c r="N591" s="17" t="str">
        <f>'Gene Table'!E590</f>
        <v>mmu-miR-669l-5p</v>
      </c>
      <c r="O591" s="17" t="str">
        <f>'Gene Table'!B590</f>
        <v>I12</v>
      </c>
      <c r="P591" s="17" t="str">
        <f>IF(SUM('Control Sample Data'!D$3:D$98)&gt;10,IF(AND(ISNUMBER('Control Sample Data'!D590),'Control Sample Data'!D590&lt;$B$1,'Control Sample Data'!D590&gt;0),'Control Sample Data'!D590,$B$1),"")</f>
        <v/>
      </c>
      <c r="Q591" s="17" t="str">
        <f>IF(SUM('Control Sample Data'!E$3:E$98)&gt;10,IF(AND(ISNUMBER('Control Sample Data'!E590),'Control Sample Data'!E590&lt;$B$1,'Control Sample Data'!E590&gt;0),'Control Sample Data'!E590,$B$1),"")</f>
        <v/>
      </c>
      <c r="R591" s="17" t="str">
        <f>IF(SUM('Control Sample Data'!F$3:F$98)&gt;10,IF(AND(ISNUMBER('Control Sample Data'!F590),'Control Sample Data'!F590&lt;$B$1,'Control Sample Data'!F590&gt;0),'Control Sample Data'!F590,$B$1),"")</f>
        <v/>
      </c>
      <c r="S591" s="17" t="str">
        <f>IF(SUM('Control Sample Data'!G$3:G$98)&gt;10,IF(AND(ISNUMBER('Control Sample Data'!G590),'Control Sample Data'!G590&lt;$B$1,'Control Sample Data'!G590&gt;0),'Control Sample Data'!G590,$B$1),"")</f>
        <v/>
      </c>
      <c r="T591" s="17" t="str">
        <f>IF(SUM('Control Sample Data'!H$3:H$98)&gt;10,IF(AND(ISNUMBER('Control Sample Data'!H590),'Control Sample Data'!H590&lt;$B$1,'Control Sample Data'!H590&gt;0),'Control Sample Data'!H590,$B$1),"")</f>
        <v/>
      </c>
      <c r="U591" s="17" t="str">
        <f>IF(SUM('Control Sample Data'!I$3:I$98)&gt;10,IF(AND(ISNUMBER('Control Sample Data'!I590),'Control Sample Data'!I590&lt;$B$1,'Control Sample Data'!I590&gt;0),'Control Sample Data'!I590,$B$1),"")</f>
        <v/>
      </c>
      <c r="V591" s="17" t="str">
        <f>IF(SUM('Control Sample Data'!J$3:J$98)&gt;10,IF(AND(ISNUMBER('Control Sample Data'!J590),'Control Sample Data'!J590&lt;$B$1,'Control Sample Data'!J590&gt;0),'Control Sample Data'!J590,$B$1),"")</f>
        <v/>
      </c>
      <c r="W591" s="17" t="str">
        <f>IF(SUM('Control Sample Data'!K$3:K$98)&gt;10,IF(AND(ISNUMBER('Control Sample Data'!K590),'Control Sample Data'!K590&lt;$B$1,'Control Sample Data'!K590&gt;0),'Control Sample Data'!K590,$B$1),"")</f>
        <v/>
      </c>
      <c r="X591" s="17" t="str">
        <f>IF(SUM('Control Sample Data'!L$3:L$98)&gt;10,IF(AND(ISNUMBER('Control Sample Data'!L590),'Control Sample Data'!L590&lt;$B$1,'Control Sample Data'!L590&gt;0),'Control Sample Data'!L590,$B$1),"")</f>
        <v/>
      </c>
      <c r="Y591" s="17" t="str">
        <f>IF(SUM('Control Sample Data'!M$3:M$98)&gt;10,IF(AND(ISNUMBER('Control Sample Data'!M590),'Control Sample Data'!M590&lt;$B$1,'Control Sample Data'!M590&gt;0),'Control Sample Data'!M590,$B$1),"")</f>
        <v/>
      </c>
      <c r="AT591" s="36" t="str">
        <f t="shared" si="409"/>
        <v/>
      </c>
      <c r="AU591" s="36" t="str">
        <f t="shared" si="410"/>
        <v/>
      </c>
      <c r="AV591" s="36" t="str">
        <f t="shared" si="411"/>
        <v/>
      </c>
      <c r="AW591" s="36" t="str">
        <f t="shared" si="412"/>
        <v/>
      </c>
      <c r="AX591" s="36" t="str">
        <f t="shared" si="413"/>
        <v/>
      </c>
      <c r="AY591" s="36" t="str">
        <f t="shared" si="414"/>
        <v/>
      </c>
      <c r="AZ591" s="36" t="str">
        <f t="shared" si="415"/>
        <v/>
      </c>
      <c r="BA591" s="36" t="str">
        <f t="shared" si="416"/>
        <v/>
      </c>
      <c r="BB591" s="36" t="str">
        <f t="shared" si="417"/>
        <v/>
      </c>
      <c r="BC591" s="36" t="str">
        <f t="shared" si="418"/>
        <v/>
      </c>
      <c r="BD591" s="36" t="str">
        <f t="shared" si="419"/>
        <v/>
      </c>
      <c r="BE591" s="36" t="str">
        <f t="shared" si="420"/>
        <v/>
      </c>
      <c r="BF591" s="36" t="str">
        <f t="shared" si="421"/>
        <v/>
      </c>
      <c r="BG591" s="36" t="str">
        <f t="shared" si="422"/>
        <v/>
      </c>
      <c r="BH591" s="36" t="str">
        <f t="shared" si="423"/>
        <v/>
      </c>
      <c r="BI591" s="36" t="str">
        <f t="shared" si="424"/>
        <v/>
      </c>
      <c r="BJ591" s="36" t="str">
        <f t="shared" si="425"/>
        <v/>
      </c>
      <c r="BK591" s="36" t="str">
        <f t="shared" si="426"/>
        <v/>
      </c>
      <c r="BL591" s="36" t="str">
        <f t="shared" si="427"/>
        <v/>
      </c>
      <c r="BM591" s="36" t="str">
        <f t="shared" si="428"/>
        <v/>
      </c>
      <c r="BN591" s="38" t="e">
        <f t="shared" si="387"/>
        <v>#DIV/0!</v>
      </c>
      <c r="BO591" s="38" t="e">
        <f t="shared" si="388"/>
        <v>#DIV/0!</v>
      </c>
      <c r="BP591" s="39" t="str">
        <f t="shared" si="389"/>
        <v/>
      </c>
      <c r="BQ591" s="39" t="str">
        <f t="shared" si="390"/>
        <v/>
      </c>
      <c r="BR591" s="39" t="str">
        <f t="shared" si="391"/>
        <v/>
      </c>
      <c r="BS591" s="39" t="str">
        <f t="shared" si="392"/>
        <v/>
      </c>
      <c r="BT591" s="39" t="str">
        <f t="shared" si="393"/>
        <v/>
      </c>
      <c r="BU591" s="39" t="str">
        <f t="shared" si="394"/>
        <v/>
      </c>
      <c r="BV591" s="39" t="str">
        <f t="shared" si="395"/>
        <v/>
      </c>
      <c r="BW591" s="39" t="str">
        <f t="shared" si="396"/>
        <v/>
      </c>
      <c r="BX591" s="39" t="str">
        <f t="shared" si="397"/>
        <v/>
      </c>
      <c r="BY591" s="39" t="str">
        <f t="shared" si="398"/>
        <v/>
      </c>
      <c r="BZ591" s="39" t="str">
        <f t="shared" si="399"/>
        <v/>
      </c>
      <c r="CA591" s="39" t="str">
        <f t="shared" si="400"/>
        <v/>
      </c>
      <c r="CB591" s="39" t="str">
        <f t="shared" si="401"/>
        <v/>
      </c>
      <c r="CC591" s="39" t="str">
        <f t="shared" si="402"/>
        <v/>
      </c>
      <c r="CD591" s="39" t="str">
        <f t="shared" si="403"/>
        <v/>
      </c>
      <c r="CE591" s="39" t="str">
        <f t="shared" si="404"/>
        <v/>
      </c>
      <c r="CF591" s="39" t="str">
        <f t="shared" si="405"/>
        <v/>
      </c>
      <c r="CG591" s="39" t="str">
        <f t="shared" si="406"/>
        <v/>
      </c>
      <c r="CH591" s="39" t="str">
        <f t="shared" si="407"/>
        <v/>
      </c>
      <c r="CI591" s="39" t="str">
        <f t="shared" si="408"/>
        <v/>
      </c>
    </row>
    <row r="592" spans="1:87">
      <c r="A592" s="18"/>
      <c r="B592" s="15" t="str">
        <f>'Gene Table'!E591</f>
        <v>mmu-miR-146b-5p</v>
      </c>
      <c r="C592" s="15" t="str">
        <f>'Gene Table'!B591</f>
        <v>I13</v>
      </c>
      <c r="D592" s="16" t="str">
        <f>IF(SUM('Test Sample Data'!D$3:D$98)&gt;10,IF(AND(ISNUMBER('Test Sample Data'!D591),'Test Sample Data'!D591&lt;$B$1,'Test Sample Data'!D591&gt;0),'Test Sample Data'!D591,$B$1),"")</f>
        <v/>
      </c>
      <c r="E592" s="17" t="str">
        <f>IF(SUM('Test Sample Data'!E$3:E$98)&gt;10,IF(AND(ISNUMBER('Test Sample Data'!E591),'Test Sample Data'!E591&lt;$B$1,'Test Sample Data'!E591&gt;0),'Test Sample Data'!E591,$B$1),"")</f>
        <v/>
      </c>
      <c r="F592" s="17" t="str">
        <f>IF(SUM('Test Sample Data'!F$3:F$98)&gt;10,IF(AND(ISNUMBER('Test Sample Data'!F591),'Test Sample Data'!F591&lt;$B$1,'Test Sample Data'!F591&gt;0),'Test Sample Data'!F591,$B$1),"")</f>
        <v/>
      </c>
      <c r="G592" s="17" t="str">
        <f>IF(SUM('Test Sample Data'!G$3:G$98)&gt;10,IF(AND(ISNUMBER('Test Sample Data'!G591),'Test Sample Data'!G591&lt;$B$1,'Test Sample Data'!G591&gt;0),'Test Sample Data'!G591,$B$1),"")</f>
        <v/>
      </c>
      <c r="H592" s="17" t="str">
        <f>IF(SUM('Test Sample Data'!H$3:H$98)&gt;10,IF(AND(ISNUMBER('Test Sample Data'!H591),'Test Sample Data'!H591&lt;$B$1,'Test Sample Data'!H591&gt;0),'Test Sample Data'!H591,$B$1),"")</f>
        <v/>
      </c>
      <c r="I592" s="17" t="str">
        <f>IF(SUM('Test Sample Data'!I$3:I$98)&gt;10,IF(AND(ISNUMBER('Test Sample Data'!I591),'Test Sample Data'!I591&lt;$B$1,'Test Sample Data'!I591&gt;0),'Test Sample Data'!I591,$B$1),"")</f>
        <v/>
      </c>
      <c r="J592" s="17" t="str">
        <f>IF(SUM('Test Sample Data'!J$3:J$98)&gt;10,IF(AND(ISNUMBER('Test Sample Data'!J591),'Test Sample Data'!J591&lt;$B$1,'Test Sample Data'!J591&gt;0),'Test Sample Data'!J591,$B$1),"")</f>
        <v/>
      </c>
      <c r="K592" s="17" t="str">
        <f>IF(SUM('Test Sample Data'!K$3:K$98)&gt;10,IF(AND(ISNUMBER('Test Sample Data'!K591),'Test Sample Data'!K591&lt;$B$1,'Test Sample Data'!K591&gt;0),'Test Sample Data'!K591,$B$1),"")</f>
        <v/>
      </c>
      <c r="L592" s="17" t="str">
        <f>IF(SUM('Test Sample Data'!L$3:L$98)&gt;10,IF(AND(ISNUMBER('Test Sample Data'!L591),'Test Sample Data'!L591&lt;$B$1,'Test Sample Data'!L591&gt;0),'Test Sample Data'!L591,$B$1),"")</f>
        <v/>
      </c>
      <c r="M592" s="17" t="str">
        <f>IF(SUM('Test Sample Data'!M$3:M$98)&gt;10,IF(AND(ISNUMBER('Test Sample Data'!M591),'Test Sample Data'!M591&lt;$B$1,'Test Sample Data'!M591&gt;0),'Test Sample Data'!M591,$B$1),"")</f>
        <v/>
      </c>
      <c r="N592" s="17" t="str">
        <f>'Gene Table'!E591</f>
        <v>mmu-miR-146b-5p</v>
      </c>
      <c r="O592" s="17" t="str">
        <f>'Gene Table'!B591</f>
        <v>I13</v>
      </c>
      <c r="P592" s="17" t="str">
        <f>IF(SUM('Control Sample Data'!D$3:D$98)&gt;10,IF(AND(ISNUMBER('Control Sample Data'!D591),'Control Sample Data'!D591&lt;$B$1,'Control Sample Data'!D591&gt;0),'Control Sample Data'!D591,$B$1),"")</f>
        <v/>
      </c>
      <c r="Q592" s="17" t="str">
        <f>IF(SUM('Control Sample Data'!E$3:E$98)&gt;10,IF(AND(ISNUMBER('Control Sample Data'!E591),'Control Sample Data'!E591&lt;$B$1,'Control Sample Data'!E591&gt;0),'Control Sample Data'!E591,$B$1),"")</f>
        <v/>
      </c>
      <c r="R592" s="17" t="str">
        <f>IF(SUM('Control Sample Data'!F$3:F$98)&gt;10,IF(AND(ISNUMBER('Control Sample Data'!F591),'Control Sample Data'!F591&lt;$B$1,'Control Sample Data'!F591&gt;0),'Control Sample Data'!F591,$B$1),"")</f>
        <v/>
      </c>
      <c r="S592" s="17" t="str">
        <f>IF(SUM('Control Sample Data'!G$3:G$98)&gt;10,IF(AND(ISNUMBER('Control Sample Data'!G591),'Control Sample Data'!G591&lt;$B$1,'Control Sample Data'!G591&gt;0),'Control Sample Data'!G591,$B$1),"")</f>
        <v/>
      </c>
      <c r="T592" s="17" t="str">
        <f>IF(SUM('Control Sample Data'!H$3:H$98)&gt;10,IF(AND(ISNUMBER('Control Sample Data'!H591),'Control Sample Data'!H591&lt;$B$1,'Control Sample Data'!H591&gt;0),'Control Sample Data'!H591,$B$1),"")</f>
        <v/>
      </c>
      <c r="U592" s="17" t="str">
        <f>IF(SUM('Control Sample Data'!I$3:I$98)&gt;10,IF(AND(ISNUMBER('Control Sample Data'!I591),'Control Sample Data'!I591&lt;$B$1,'Control Sample Data'!I591&gt;0),'Control Sample Data'!I591,$B$1),"")</f>
        <v/>
      </c>
      <c r="V592" s="17" t="str">
        <f>IF(SUM('Control Sample Data'!J$3:J$98)&gt;10,IF(AND(ISNUMBER('Control Sample Data'!J591),'Control Sample Data'!J591&lt;$B$1,'Control Sample Data'!J591&gt;0),'Control Sample Data'!J591,$B$1),"")</f>
        <v/>
      </c>
      <c r="W592" s="17" t="str">
        <f>IF(SUM('Control Sample Data'!K$3:K$98)&gt;10,IF(AND(ISNUMBER('Control Sample Data'!K591),'Control Sample Data'!K591&lt;$B$1,'Control Sample Data'!K591&gt;0),'Control Sample Data'!K591,$B$1),"")</f>
        <v/>
      </c>
      <c r="X592" s="17" t="str">
        <f>IF(SUM('Control Sample Data'!L$3:L$98)&gt;10,IF(AND(ISNUMBER('Control Sample Data'!L591),'Control Sample Data'!L591&lt;$B$1,'Control Sample Data'!L591&gt;0),'Control Sample Data'!L591,$B$1),"")</f>
        <v/>
      </c>
      <c r="Y592" s="17" t="str">
        <f>IF(SUM('Control Sample Data'!M$3:M$98)&gt;10,IF(AND(ISNUMBER('Control Sample Data'!M591),'Control Sample Data'!M591&lt;$B$1,'Control Sample Data'!M591&gt;0),'Control Sample Data'!M591,$B$1),"")</f>
        <v/>
      </c>
      <c r="AT592" s="36" t="str">
        <f t="shared" si="409"/>
        <v/>
      </c>
      <c r="AU592" s="36" t="str">
        <f t="shared" si="410"/>
        <v/>
      </c>
      <c r="AV592" s="36" t="str">
        <f t="shared" si="411"/>
        <v/>
      </c>
      <c r="AW592" s="36" t="str">
        <f t="shared" si="412"/>
        <v/>
      </c>
      <c r="AX592" s="36" t="str">
        <f t="shared" si="413"/>
        <v/>
      </c>
      <c r="AY592" s="36" t="str">
        <f t="shared" si="414"/>
        <v/>
      </c>
      <c r="AZ592" s="36" t="str">
        <f t="shared" si="415"/>
        <v/>
      </c>
      <c r="BA592" s="36" t="str">
        <f t="shared" si="416"/>
        <v/>
      </c>
      <c r="BB592" s="36" t="str">
        <f t="shared" si="417"/>
        <v/>
      </c>
      <c r="BC592" s="36" t="str">
        <f t="shared" si="418"/>
        <v/>
      </c>
      <c r="BD592" s="36" t="str">
        <f t="shared" si="419"/>
        <v/>
      </c>
      <c r="BE592" s="36" t="str">
        <f t="shared" si="420"/>
        <v/>
      </c>
      <c r="BF592" s="36" t="str">
        <f t="shared" si="421"/>
        <v/>
      </c>
      <c r="BG592" s="36" t="str">
        <f t="shared" si="422"/>
        <v/>
      </c>
      <c r="BH592" s="36" t="str">
        <f t="shared" si="423"/>
        <v/>
      </c>
      <c r="BI592" s="36" t="str">
        <f t="shared" si="424"/>
        <v/>
      </c>
      <c r="BJ592" s="36" t="str">
        <f t="shared" si="425"/>
        <v/>
      </c>
      <c r="BK592" s="36" t="str">
        <f t="shared" si="426"/>
        <v/>
      </c>
      <c r="BL592" s="36" t="str">
        <f t="shared" si="427"/>
        <v/>
      </c>
      <c r="BM592" s="36" t="str">
        <f t="shared" si="428"/>
        <v/>
      </c>
      <c r="BN592" s="38" t="e">
        <f t="shared" si="387"/>
        <v>#DIV/0!</v>
      </c>
      <c r="BO592" s="38" t="e">
        <f t="shared" si="388"/>
        <v>#DIV/0!</v>
      </c>
      <c r="BP592" s="39" t="str">
        <f t="shared" si="389"/>
        <v/>
      </c>
      <c r="BQ592" s="39" t="str">
        <f t="shared" si="390"/>
        <v/>
      </c>
      <c r="BR592" s="39" t="str">
        <f t="shared" si="391"/>
        <v/>
      </c>
      <c r="BS592" s="39" t="str">
        <f t="shared" si="392"/>
        <v/>
      </c>
      <c r="BT592" s="39" t="str">
        <f t="shared" si="393"/>
        <v/>
      </c>
      <c r="BU592" s="39" t="str">
        <f t="shared" si="394"/>
        <v/>
      </c>
      <c r="BV592" s="39" t="str">
        <f t="shared" si="395"/>
        <v/>
      </c>
      <c r="BW592" s="39" t="str">
        <f t="shared" si="396"/>
        <v/>
      </c>
      <c r="BX592" s="39" t="str">
        <f t="shared" si="397"/>
        <v/>
      </c>
      <c r="BY592" s="39" t="str">
        <f t="shared" si="398"/>
        <v/>
      </c>
      <c r="BZ592" s="39" t="str">
        <f t="shared" si="399"/>
        <v/>
      </c>
      <c r="CA592" s="39" t="str">
        <f t="shared" si="400"/>
        <v/>
      </c>
      <c r="CB592" s="39" t="str">
        <f t="shared" si="401"/>
        <v/>
      </c>
      <c r="CC592" s="39" t="str">
        <f t="shared" si="402"/>
        <v/>
      </c>
      <c r="CD592" s="39" t="str">
        <f t="shared" si="403"/>
        <v/>
      </c>
      <c r="CE592" s="39" t="str">
        <f t="shared" si="404"/>
        <v/>
      </c>
      <c r="CF592" s="39" t="str">
        <f t="shared" si="405"/>
        <v/>
      </c>
      <c r="CG592" s="39" t="str">
        <f t="shared" si="406"/>
        <v/>
      </c>
      <c r="CH592" s="39" t="str">
        <f t="shared" si="407"/>
        <v/>
      </c>
      <c r="CI592" s="39" t="str">
        <f t="shared" si="408"/>
        <v/>
      </c>
    </row>
    <row r="593" spans="1:87">
      <c r="A593" s="18"/>
      <c r="B593" s="15" t="str">
        <f>'Gene Table'!E592</f>
        <v>mmu-miR-669o-5p</v>
      </c>
      <c r="C593" s="15" t="str">
        <f>'Gene Table'!B592</f>
        <v>I14</v>
      </c>
      <c r="D593" s="16" t="str">
        <f>IF(SUM('Test Sample Data'!D$3:D$98)&gt;10,IF(AND(ISNUMBER('Test Sample Data'!D592),'Test Sample Data'!D592&lt;$B$1,'Test Sample Data'!D592&gt;0),'Test Sample Data'!D592,$B$1),"")</f>
        <v/>
      </c>
      <c r="E593" s="17" t="str">
        <f>IF(SUM('Test Sample Data'!E$3:E$98)&gt;10,IF(AND(ISNUMBER('Test Sample Data'!E592),'Test Sample Data'!E592&lt;$B$1,'Test Sample Data'!E592&gt;0),'Test Sample Data'!E592,$B$1),"")</f>
        <v/>
      </c>
      <c r="F593" s="17" t="str">
        <f>IF(SUM('Test Sample Data'!F$3:F$98)&gt;10,IF(AND(ISNUMBER('Test Sample Data'!F592),'Test Sample Data'!F592&lt;$B$1,'Test Sample Data'!F592&gt;0),'Test Sample Data'!F592,$B$1),"")</f>
        <v/>
      </c>
      <c r="G593" s="17" t="str">
        <f>IF(SUM('Test Sample Data'!G$3:G$98)&gt;10,IF(AND(ISNUMBER('Test Sample Data'!G592),'Test Sample Data'!G592&lt;$B$1,'Test Sample Data'!G592&gt;0),'Test Sample Data'!G592,$B$1),"")</f>
        <v/>
      </c>
      <c r="H593" s="17" t="str">
        <f>IF(SUM('Test Sample Data'!H$3:H$98)&gt;10,IF(AND(ISNUMBER('Test Sample Data'!H592),'Test Sample Data'!H592&lt;$B$1,'Test Sample Data'!H592&gt;0),'Test Sample Data'!H592,$B$1),"")</f>
        <v/>
      </c>
      <c r="I593" s="17" t="str">
        <f>IF(SUM('Test Sample Data'!I$3:I$98)&gt;10,IF(AND(ISNUMBER('Test Sample Data'!I592),'Test Sample Data'!I592&lt;$B$1,'Test Sample Data'!I592&gt;0),'Test Sample Data'!I592,$B$1),"")</f>
        <v/>
      </c>
      <c r="J593" s="17" t="str">
        <f>IF(SUM('Test Sample Data'!J$3:J$98)&gt;10,IF(AND(ISNUMBER('Test Sample Data'!J592),'Test Sample Data'!J592&lt;$B$1,'Test Sample Data'!J592&gt;0),'Test Sample Data'!J592,$B$1),"")</f>
        <v/>
      </c>
      <c r="K593" s="17" t="str">
        <f>IF(SUM('Test Sample Data'!K$3:K$98)&gt;10,IF(AND(ISNUMBER('Test Sample Data'!K592),'Test Sample Data'!K592&lt;$B$1,'Test Sample Data'!K592&gt;0),'Test Sample Data'!K592,$B$1),"")</f>
        <v/>
      </c>
      <c r="L593" s="17" t="str">
        <f>IF(SUM('Test Sample Data'!L$3:L$98)&gt;10,IF(AND(ISNUMBER('Test Sample Data'!L592),'Test Sample Data'!L592&lt;$B$1,'Test Sample Data'!L592&gt;0),'Test Sample Data'!L592,$B$1),"")</f>
        <v/>
      </c>
      <c r="M593" s="17" t="str">
        <f>IF(SUM('Test Sample Data'!M$3:M$98)&gt;10,IF(AND(ISNUMBER('Test Sample Data'!M592),'Test Sample Data'!M592&lt;$B$1,'Test Sample Data'!M592&gt;0),'Test Sample Data'!M592,$B$1),"")</f>
        <v/>
      </c>
      <c r="N593" s="17" t="str">
        <f>'Gene Table'!E592</f>
        <v>mmu-miR-669o-5p</v>
      </c>
      <c r="O593" s="17" t="str">
        <f>'Gene Table'!B592</f>
        <v>I14</v>
      </c>
      <c r="P593" s="17" t="str">
        <f>IF(SUM('Control Sample Data'!D$3:D$98)&gt;10,IF(AND(ISNUMBER('Control Sample Data'!D592),'Control Sample Data'!D592&lt;$B$1,'Control Sample Data'!D592&gt;0),'Control Sample Data'!D592,$B$1),"")</f>
        <v/>
      </c>
      <c r="Q593" s="17" t="str">
        <f>IF(SUM('Control Sample Data'!E$3:E$98)&gt;10,IF(AND(ISNUMBER('Control Sample Data'!E592),'Control Sample Data'!E592&lt;$B$1,'Control Sample Data'!E592&gt;0),'Control Sample Data'!E592,$B$1),"")</f>
        <v/>
      </c>
      <c r="R593" s="17" t="str">
        <f>IF(SUM('Control Sample Data'!F$3:F$98)&gt;10,IF(AND(ISNUMBER('Control Sample Data'!F592),'Control Sample Data'!F592&lt;$B$1,'Control Sample Data'!F592&gt;0),'Control Sample Data'!F592,$B$1),"")</f>
        <v/>
      </c>
      <c r="S593" s="17" t="str">
        <f>IF(SUM('Control Sample Data'!G$3:G$98)&gt;10,IF(AND(ISNUMBER('Control Sample Data'!G592),'Control Sample Data'!G592&lt;$B$1,'Control Sample Data'!G592&gt;0),'Control Sample Data'!G592,$B$1),"")</f>
        <v/>
      </c>
      <c r="T593" s="17" t="str">
        <f>IF(SUM('Control Sample Data'!H$3:H$98)&gt;10,IF(AND(ISNUMBER('Control Sample Data'!H592),'Control Sample Data'!H592&lt;$B$1,'Control Sample Data'!H592&gt;0),'Control Sample Data'!H592,$B$1),"")</f>
        <v/>
      </c>
      <c r="U593" s="17" t="str">
        <f>IF(SUM('Control Sample Data'!I$3:I$98)&gt;10,IF(AND(ISNUMBER('Control Sample Data'!I592),'Control Sample Data'!I592&lt;$B$1,'Control Sample Data'!I592&gt;0),'Control Sample Data'!I592,$B$1),"")</f>
        <v/>
      </c>
      <c r="V593" s="17" t="str">
        <f>IF(SUM('Control Sample Data'!J$3:J$98)&gt;10,IF(AND(ISNUMBER('Control Sample Data'!J592),'Control Sample Data'!J592&lt;$B$1,'Control Sample Data'!J592&gt;0),'Control Sample Data'!J592,$B$1),"")</f>
        <v/>
      </c>
      <c r="W593" s="17" t="str">
        <f>IF(SUM('Control Sample Data'!K$3:K$98)&gt;10,IF(AND(ISNUMBER('Control Sample Data'!K592),'Control Sample Data'!K592&lt;$B$1,'Control Sample Data'!K592&gt;0),'Control Sample Data'!K592,$B$1),"")</f>
        <v/>
      </c>
      <c r="X593" s="17" t="str">
        <f>IF(SUM('Control Sample Data'!L$3:L$98)&gt;10,IF(AND(ISNUMBER('Control Sample Data'!L592),'Control Sample Data'!L592&lt;$B$1,'Control Sample Data'!L592&gt;0),'Control Sample Data'!L592,$B$1),"")</f>
        <v/>
      </c>
      <c r="Y593" s="17" t="str">
        <f>IF(SUM('Control Sample Data'!M$3:M$98)&gt;10,IF(AND(ISNUMBER('Control Sample Data'!M592),'Control Sample Data'!M592&lt;$B$1,'Control Sample Data'!M592&gt;0),'Control Sample Data'!M592,$B$1),"")</f>
        <v/>
      </c>
      <c r="AT593" s="36" t="str">
        <f t="shared" si="409"/>
        <v/>
      </c>
      <c r="AU593" s="36" t="str">
        <f t="shared" si="410"/>
        <v/>
      </c>
      <c r="AV593" s="36" t="str">
        <f t="shared" si="411"/>
        <v/>
      </c>
      <c r="AW593" s="36" t="str">
        <f t="shared" si="412"/>
        <v/>
      </c>
      <c r="AX593" s="36" t="str">
        <f t="shared" si="413"/>
        <v/>
      </c>
      <c r="AY593" s="36" t="str">
        <f t="shared" si="414"/>
        <v/>
      </c>
      <c r="AZ593" s="36" t="str">
        <f t="shared" si="415"/>
        <v/>
      </c>
      <c r="BA593" s="36" t="str">
        <f t="shared" si="416"/>
        <v/>
      </c>
      <c r="BB593" s="36" t="str">
        <f t="shared" si="417"/>
        <v/>
      </c>
      <c r="BC593" s="36" t="str">
        <f t="shared" si="418"/>
        <v/>
      </c>
      <c r="BD593" s="36" t="str">
        <f t="shared" si="419"/>
        <v/>
      </c>
      <c r="BE593" s="36" t="str">
        <f t="shared" si="420"/>
        <v/>
      </c>
      <c r="BF593" s="36" t="str">
        <f t="shared" si="421"/>
        <v/>
      </c>
      <c r="BG593" s="36" t="str">
        <f t="shared" si="422"/>
        <v/>
      </c>
      <c r="BH593" s="36" t="str">
        <f t="shared" si="423"/>
        <v/>
      </c>
      <c r="BI593" s="36" t="str">
        <f t="shared" si="424"/>
        <v/>
      </c>
      <c r="BJ593" s="36" t="str">
        <f t="shared" si="425"/>
        <v/>
      </c>
      <c r="BK593" s="36" t="str">
        <f t="shared" si="426"/>
        <v/>
      </c>
      <c r="BL593" s="36" t="str">
        <f t="shared" si="427"/>
        <v/>
      </c>
      <c r="BM593" s="36" t="str">
        <f t="shared" si="428"/>
        <v/>
      </c>
      <c r="BN593" s="38" t="e">
        <f t="shared" si="387"/>
        <v>#DIV/0!</v>
      </c>
      <c r="BO593" s="38" t="e">
        <f t="shared" si="388"/>
        <v>#DIV/0!</v>
      </c>
      <c r="BP593" s="39" t="str">
        <f t="shared" si="389"/>
        <v/>
      </c>
      <c r="BQ593" s="39" t="str">
        <f t="shared" si="390"/>
        <v/>
      </c>
      <c r="BR593" s="39" t="str">
        <f t="shared" si="391"/>
        <v/>
      </c>
      <c r="BS593" s="39" t="str">
        <f t="shared" si="392"/>
        <v/>
      </c>
      <c r="BT593" s="39" t="str">
        <f t="shared" si="393"/>
        <v/>
      </c>
      <c r="BU593" s="39" t="str">
        <f t="shared" si="394"/>
        <v/>
      </c>
      <c r="BV593" s="39" t="str">
        <f t="shared" si="395"/>
        <v/>
      </c>
      <c r="BW593" s="39" t="str">
        <f t="shared" si="396"/>
        <v/>
      </c>
      <c r="BX593" s="39" t="str">
        <f t="shared" si="397"/>
        <v/>
      </c>
      <c r="BY593" s="39" t="str">
        <f t="shared" si="398"/>
        <v/>
      </c>
      <c r="BZ593" s="39" t="str">
        <f t="shared" si="399"/>
        <v/>
      </c>
      <c r="CA593" s="39" t="str">
        <f t="shared" si="400"/>
        <v/>
      </c>
      <c r="CB593" s="39" t="str">
        <f t="shared" si="401"/>
        <v/>
      </c>
      <c r="CC593" s="39" t="str">
        <f t="shared" si="402"/>
        <v/>
      </c>
      <c r="CD593" s="39" t="str">
        <f t="shared" si="403"/>
        <v/>
      </c>
      <c r="CE593" s="39" t="str">
        <f t="shared" si="404"/>
        <v/>
      </c>
      <c r="CF593" s="39" t="str">
        <f t="shared" si="405"/>
        <v/>
      </c>
      <c r="CG593" s="39" t="str">
        <f t="shared" si="406"/>
        <v/>
      </c>
      <c r="CH593" s="39" t="str">
        <f t="shared" si="407"/>
        <v/>
      </c>
      <c r="CI593" s="39" t="str">
        <f t="shared" si="408"/>
        <v/>
      </c>
    </row>
    <row r="594" spans="1:87">
      <c r="A594" s="18"/>
      <c r="B594" s="15" t="str">
        <f>'Gene Table'!E593</f>
        <v>mmu-miR-148a-3p</v>
      </c>
      <c r="C594" s="15" t="str">
        <f>'Gene Table'!B593</f>
        <v>I15</v>
      </c>
      <c r="D594" s="16" t="str">
        <f>IF(SUM('Test Sample Data'!D$3:D$98)&gt;10,IF(AND(ISNUMBER('Test Sample Data'!D593),'Test Sample Data'!D593&lt;$B$1,'Test Sample Data'!D593&gt;0),'Test Sample Data'!D593,$B$1),"")</f>
        <v/>
      </c>
      <c r="E594" s="17" t="str">
        <f>IF(SUM('Test Sample Data'!E$3:E$98)&gt;10,IF(AND(ISNUMBER('Test Sample Data'!E593),'Test Sample Data'!E593&lt;$B$1,'Test Sample Data'!E593&gt;0),'Test Sample Data'!E593,$B$1),"")</f>
        <v/>
      </c>
      <c r="F594" s="17" t="str">
        <f>IF(SUM('Test Sample Data'!F$3:F$98)&gt;10,IF(AND(ISNUMBER('Test Sample Data'!F593),'Test Sample Data'!F593&lt;$B$1,'Test Sample Data'!F593&gt;0),'Test Sample Data'!F593,$B$1),"")</f>
        <v/>
      </c>
      <c r="G594" s="17" t="str">
        <f>IF(SUM('Test Sample Data'!G$3:G$98)&gt;10,IF(AND(ISNUMBER('Test Sample Data'!G593),'Test Sample Data'!G593&lt;$B$1,'Test Sample Data'!G593&gt;0),'Test Sample Data'!G593,$B$1),"")</f>
        <v/>
      </c>
      <c r="H594" s="17" t="str">
        <f>IF(SUM('Test Sample Data'!H$3:H$98)&gt;10,IF(AND(ISNUMBER('Test Sample Data'!H593),'Test Sample Data'!H593&lt;$B$1,'Test Sample Data'!H593&gt;0),'Test Sample Data'!H593,$B$1),"")</f>
        <v/>
      </c>
      <c r="I594" s="17" t="str">
        <f>IF(SUM('Test Sample Data'!I$3:I$98)&gt;10,IF(AND(ISNUMBER('Test Sample Data'!I593),'Test Sample Data'!I593&lt;$B$1,'Test Sample Data'!I593&gt;0),'Test Sample Data'!I593,$B$1),"")</f>
        <v/>
      </c>
      <c r="J594" s="17" t="str">
        <f>IF(SUM('Test Sample Data'!J$3:J$98)&gt;10,IF(AND(ISNUMBER('Test Sample Data'!J593),'Test Sample Data'!J593&lt;$B$1,'Test Sample Data'!J593&gt;0),'Test Sample Data'!J593,$B$1),"")</f>
        <v/>
      </c>
      <c r="K594" s="17" t="str">
        <f>IF(SUM('Test Sample Data'!K$3:K$98)&gt;10,IF(AND(ISNUMBER('Test Sample Data'!K593),'Test Sample Data'!K593&lt;$B$1,'Test Sample Data'!K593&gt;0),'Test Sample Data'!K593,$B$1),"")</f>
        <v/>
      </c>
      <c r="L594" s="17" t="str">
        <f>IF(SUM('Test Sample Data'!L$3:L$98)&gt;10,IF(AND(ISNUMBER('Test Sample Data'!L593),'Test Sample Data'!L593&lt;$B$1,'Test Sample Data'!L593&gt;0),'Test Sample Data'!L593,$B$1),"")</f>
        <v/>
      </c>
      <c r="M594" s="17" t="str">
        <f>IF(SUM('Test Sample Data'!M$3:M$98)&gt;10,IF(AND(ISNUMBER('Test Sample Data'!M593),'Test Sample Data'!M593&lt;$B$1,'Test Sample Data'!M593&gt;0),'Test Sample Data'!M593,$B$1),"")</f>
        <v/>
      </c>
      <c r="N594" s="17" t="str">
        <f>'Gene Table'!E593</f>
        <v>mmu-miR-148a-3p</v>
      </c>
      <c r="O594" s="17" t="str">
        <f>'Gene Table'!B593</f>
        <v>I15</v>
      </c>
      <c r="P594" s="17" t="str">
        <f>IF(SUM('Control Sample Data'!D$3:D$98)&gt;10,IF(AND(ISNUMBER('Control Sample Data'!D593),'Control Sample Data'!D593&lt;$B$1,'Control Sample Data'!D593&gt;0),'Control Sample Data'!D593,$B$1),"")</f>
        <v/>
      </c>
      <c r="Q594" s="17" t="str">
        <f>IF(SUM('Control Sample Data'!E$3:E$98)&gt;10,IF(AND(ISNUMBER('Control Sample Data'!E593),'Control Sample Data'!E593&lt;$B$1,'Control Sample Data'!E593&gt;0),'Control Sample Data'!E593,$B$1),"")</f>
        <v/>
      </c>
      <c r="R594" s="17" t="str">
        <f>IF(SUM('Control Sample Data'!F$3:F$98)&gt;10,IF(AND(ISNUMBER('Control Sample Data'!F593),'Control Sample Data'!F593&lt;$B$1,'Control Sample Data'!F593&gt;0),'Control Sample Data'!F593,$B$1),"")</f>
        <v/>
      </c>
      <c r="S594" s="17" t="str">
        <f>IF(SUM('Control Sample Data'!G$3:G$98)&gt;10,IF(AND(ISNUMBER('Control Sample Data'!G593),'Control Sample Data'!G593&lt;$B$1,'Control Sample Data'!G593&gt;0),'Control Sample Data'!G593,$B$1),"")</f>
        <v/>
      </c>
      <c r="T594" s="17" t="str">
        <f>IF(SUM('Control Sample Data'!H$3:H$98)&gt;10,IF(AND(ISNUMBER('Control Sample Data'!H593),'Control Sample Data'!H593&lt;$B$1,'Control Sample Data'!H593&gt;0),'Control Sample Data'!H593,$B$1),"")</f>
        <v/>
      </c>
      <c r="U594" s="17" t="str">
        <f>IF(SUM('Control Sample Data'!I$3:I$98)&gt;10,IF(AND(ISNUMBER('Control Sample Data'!I593),'Control Sample Data'!I593&lt;$B$1,'Control Sample Data'!I593&gt;0),'Control Sample Data'!I593,$B$1),"")</f>
        <v/>
      </c>
      <c r="V594" s="17" t="str">
        <f>IF(SUM('Control Sample Data'!J$3:J$98)&gt;10,IF(AND(ISNUMBER('Control Sample Data'!J593),'Control Sample Data'!J593&lt;$B$1,'Control Sample Data'!J593&gt;0),'Control Sample Data'!J593,$B$1),"")</f>
        <v/>
      </c>
      <c r="W594" s="17" t="str">
        <f>IF(SUM('Control Sample Data'!K$3:K$98)&gt;10,IF(AND(ISNUMBER('Control Sample Data'!K593),'Control Sample Data'!K593&lt;$B$1,'Control Sample Data'!K593&gt;0),'Control Sample Data'!K593,$B$1),"")</f>
        <v/>
      </c>
      <c r="X594" s="17" t="str">
        <f>IF(SUM('Control Sample Data'!L$3:L$98)&gt;10,IF(AND(ISNUMBER('Control Sample Data'!L593),'Control Sample Data'!L593&lt;$B$1,'Control Sample Data'!L593&gt;0),'Control Sample Data'!L593,$B$1),"")</f>
        <v/>
      </c>
      <c r="Y594" s="17" t="str">
        <f>IF(SUM('Control Sample Data'!M$3:M$98)&gt;10,IF(AND(ISNUMBER('Control Sample Data'!M593),'Control Sample Data'!M593&lt;$B$1,'Control Sample Data'!M593&gt;0),'Control Sample Data'!M593,$B$1),"")</f>
        <v/>
      </c>
      <c r="AT594" s="36" t="str">
        <f t="shared" si="409"/>
        <v/>
      </c>
      <c r="AU594" s="36" t="str">
        <f t="shared" si="410"/>
        <v/>
      </c>
      <c r="AV594" s="36" t="str">
        <f t="shared" si="411"/>
        <v/>
      </c>
      <c r="AW594" s="36" t="str">
        <f t="shared" si="412"/>
        <v/>
      </c>
      <c r="AX594" s="36" t="str">
        <f t="shared" si="413"/>
        <v/>
      </c>
      <c r="AY594" s="36" t="str">
        <f t="shared" si="414"/>
        <v/>
      </c>
      <c r="AZ594" s="36" t="str">
        <f t="shared" si="415"/>
        <v/>
      </c>
      <c r="BA594" s="36" t="str">
        <f t="shared" si="416"/>
        <v/>
      </c>
      <c r="BB594" s="36" t="str">
        <f t="shared" si="417"/>
        <v/>
      </c>
      <c r="BC594" s="36" t="str">
        <f t="shared" si="418"/>
        <v/>
      </c>
      <c r="BD594" s="36" t="str">
        <f t="shared" si="419"/>
        <v/>
      </c>
      <c r="BE594" s="36" t="str">
        <f t="shared" si="420"/>
        <v/>
      </c>
      <c r="BF594" s="36" t="str">
        <f t="shared" si="421"/>
        <v/>
      </c>
      <c r="BG594" s="36" t="str">
        <f t="shared" si="422"/>
        <v/>
      </c>
      <c r="BH594" s="36" t="str">
        <f t="shared" si="423"/>
        <v/>
      </c>
      <c r="BI594" s="36" t="str">
        <f t="shared" si="424"/>
        <v/>
      </c>
      <c r="BJ594" s="36" t="str">
        <f t="shared" si="425"/>
        <v/>
      </c>
      <c r="BK594" s="36" t="str">
        <f t="shared" si="426"/>
        <v/>
      </c>
      <c r="BL594" s="36" t="str">
        <f t="shared" si="427"/>
        <v/>
      </c>
      <c r="BM594" s="36" t="str">
        <f t="shared" si="428"/>
        <v/>
      </c>
      <c r="BN594" s="38" t="e">
        <f t="shared" si="387"/>
        <v>#DIV/0!</v>
      </c>
      <c r="BO594" s="38" t="e">
        <f t="shared" si="388"/>
        <v>#DIV/0!</v>
      </c>
      <c r="BP594" s="39" t="str">
        <f t="shared" si="389"/>
        <v/>
      </c>
      <c r="BQ594" s="39" t="str">
        <f t="shared" si="390"/>
        <v/>
      </c>
      <c r="BR594" s="39" t="str">
        <f t="shared" si="391"/>
        <v/>
      </c>
      <c r="BS594" s="39" t="str">
        <f t="shared" si="392"/>
        <v/>
      </c>
      <c r="BT594" s="39" t="str">
        <f t="shared" si="393"/>
        <v/>
      </c>
      <c r="BU594" s="39" t="str">
        <f t="shared" si="394"/>
        <v/>
      </c>
      <c r="BV594" s="39" t="str">
        <f t="shared" si="395"/>
        <v/>
      </c>
      <c r="BW594" s="39" t="str">
        <f t="shared" si="396"/>
        <v/>
      </c>
      <c r="BX594" s="39" t="str">
        <f t="shared" si="397"/>
        <v/>
      </c>
      <c r="BY594" s="39" t="str">
        <f t="shared" si="398"/>
        <v/>
      </c>
      <c r="BZ594" s="39" t="str">
        <f t="shared" si="399"/>
        <v/>
      </c>
      <c r="CA594" s="39" t="str">
        <f t="shared" si="400"/>
        <v/>
      </c>
      <c r="CB594" s="39" t="str">
        <f t="shared" si="401"/>
        <v/>
      </c>
      <c r="CC594" s="39" t="str">
        <f t="shared" si="402"/>
        <v/>
      </c>
      <c r="CD594" s="39" t="str">
        <f t="shared" si="403"/>
        <v/>
      </c>
      <c r="CE594" s="39" t="str">
        <f t="shared" si="404"/>
        <v/>
      </c>
      <c r="CF594" s="39" t="str">
        <f t="shared" si="405"/>
        <v/>
      </c>
      <c r="CG594" s="39" t="str">
        <f t="shared" si="406"/>
        <v/>
      </c>
      <c r="CH594" s="39" t="str">
        <f t="shared" si="407"/>
        <v/>
      </c>
      <c r="CI594" s="39" t="str">
        <f t="shared" si="408"/>
        <v/>
      </c>
    </row>
    <row r="595" spans="1:87">
      <c r="A595" s="18"/>
      <c r="B595" s="15" t="str">
        <f>'Gene Table'!E594</f>
        <v>mmu-miR-1937c</v>
      </c>
      <c r="C595" s="15" t="str">
        <f>'Gene Table'!B594</f>
        <v>I16</v>
      </c>
      <c r="D595" s="16" t="str">
        <f>IF(SUM('Test Sample Data'!D$3:D$98)&gt;10,IF(AND(ISNUMBER('Test Sample Data'!D594),'Test Sample Data'!D594&lt;$B$1,'Test Sample Data'!D594&gt;0),'Test Sample Data'!D594,$B$1),"")</f>
        <v/>
      </c>
      <c r="E595" s="17" t="str">
        <f>IF(SUM('Test Sample Data'!E$3:E$98)&gt;10,IF(AND(ISNUMBER('Test Sample Data'!E594),'Test Sample Data'!E594&lt;$B$1,'Test Sample Data'!E594&gt;0),'Test Sample Data'!E594,$B$1),"")</f>
        <v/>
      </c>
      <c r="F595" s="17" t="str">
        <f>IF(SUM('Test Sample Data'!F$3:F$98)&gt;10,IF(AND(ISNUMBER('Test Sample Data'!F594),'Test Sample Data'!F594&lt;$B$1,'Test Sample Data'!F594&gt;0),'Test Sample Data'!F594,$B$1),"")</f>
        <v/>
      </c>
      <c r="G595" s="17" t="str">
        <f>IF(SUM('Test Sample Data'!G$3:G$98)&gt;10,IF(AND(ISNUMBER('Test Sample Data'!G594),'Test Sample Data'!G594&lt;$B$1,'Test Sample Data'!G594&gt;0),'Test Sample Data'!G594,$B$1),"")</f>
        <v/>
      </c>
      <c r="H595" s="17" t="str">
        <f>IF(SUM('Test Sample Data'!H$3:H$98)&gt;10,IF(AND(ISNUMBER('Test Sample Data'!H594),'Test Sample Data'!H594&lt;$B$1,'Test Sample Data'!H594&gt;0),'Test Sample Data'!H594,$B$1),"")</f>
        <v/>
      </c>
      <c r="I595" s="17" t="str">
        <f>IF(SUM('Test Sample Data'!I$3:I$98)&gt;10,IF(AND(ISNUMBER('Test Sample Data'!I594),'Test Sample Data'!I594&lt;$B$1,'Test Sample Data'!I594&gt;0),'Test Sample Data'!I594,$B$1),"")</f>
        <v/>
      </c>
      <c r="J595" s="17" t="str">
        <f>IF(SUM('Test Sample Data'!J$3:J$98)&gt;10,IF(AND(ISNUMBER('Test Sample Data'!J594),'Test Sample Data'!J594&lt;$B$1,'Test Sample Data'!J594&gt;0),'Test Sample Data'!J594,$B$1),"")</f>
        <v/>
      </c>
      <c r="K595" s="17" t="str">
        <f>IF(SUM('Test Sample Data'!K$3:K$98)&gt;10,IF(AND(ISNUMBER('Test Sample Data'!K594),'Test Sample Data'!K594&lt;$B$1,'Test Sample Data'!K594&gt;0),'Test Sample Data'!K594,$B$1),"")</f>
        <v/>
      </c>
      <c r="L595" s="17" t="str">
        <f>IF(SUM('Test Sample Data'!L$3:L$98)&gt;10,IF(AND(ISNUMBER('Test Sample Data'!L594),'Test Sample Data'!L594&lt;$B$1,'Test Sample Data'!L594&gt;0),'Test Sample Data'!L594,$B$1),"")</f>
        <v/>
      </c>
      <c r="M595" s="17" t="str">
        <f>IF(SUM('Test Sample Data'!M$3:M$98)&gt;10,IF(AND(ISNUMBER('Test Sample Data'!M594),'Test Sample Data'!M594&lt;$B$1,'Test Sample Data'!M594&gt;0),'Test Sample Data'!M594,$B$1),"")</f>
        <v/>
      </c>
      <c r="N595" s="17" t="str">
        <f>'Gene Table'!E594</f>
        <v>mmu-miR-1937c</v>
      </c>
      <c r="O595" s="17" t="str">
        <f>'Gene Table'!B594</f>
        <v>I16</v>
      </c>
      <c r="P595" s="17" t="str">
        <f>IF(SUM('Control Sample Data'!D$3:D$98)&gt;10,IF(AND(ISNUMBER('Control Sample Data'!D594),'Control Sample Data'!D594&lt;$B$1,'Control Sample Data'!D594&gt;0),'Control Sample Data'!D594,$B$1),"")</f>
        <v/>
      </c>
      <c r="Q595" s="17" t="str">
        <f>IF(SUM('Control Sample Data'!E$3:E$98)&gt;10,IF(AND(ISNUMBER('Control Sample Data'!E594),'Control Sample Data'!E594&lt;$B$1,'Control Sample Data'!E594&gt;0),'Control Sample Data'!E594,$B$1),"")</f>
        <v/>
      </c>
      <c r="R595" s="17" t="str">
        <f>IF(SUM('Control Sample Data'!F$3:F$98)&gt;10,IF(AND(ISNUMBER('Control Sample Data'!F594),'Control Sample Data'!F594&lt;$B$1,'Control Sample Data'!F594&gt;0),'Control Sample Data'!F594,$B$1),"")</f>
        <v/>
      </c>
      <c r="S595" s="17" t="str">
        <f>IF(SUM('Control Sample Data'!G$3:G$98)&gt;10,IF(AND(ISNUMBER('Control Sample Data'!G594),'Control Sample Data'!G594&lt;$B$1,'Control Sample Data'!G594&gt;0),'Control Sample Data'!G594,$B$1),"")</f>
        <v/>
      </c>
      <c r="T595" s="17" t="str">
        <f>IF(SUM('Control Sample Data'!H$3:H$98)&gt;10,IF(AND(ISNUMBER('Control Sample Data'!H594),'Control Sample Data'!H594&lt;$B$1,'Control Sample Data'!H594&gt;0),'Control Sample Data'!H594,$B$1),"")</f>
        <v/>
      </c>
      <c r="U595" s="17" t="str">
        <f>IF(SUM('Control Sample Data'!I$3:I$98)&gt;10,IF(AND(ISNUMBER('Control Sample Data'!I594),'Control Sample Data'!I594&lt;$B$1,'Control Sample Data'!I594&gt;0),'Control Sample Data'!I594,$B$1),"")</f>
        <v/>
      </c>
      <c r="V595" s="17" t="str">
        <f>IF(SUM('Control Sample Data'!J$3:J$98)&gt;10,IF(AND(ISNUMBER('Control Sample Data'!J594),'Control Sample Data'!J594&lt;$B$1,'Control Sample Data'!J594&gt;0),'Control Sample Data'!J594,$B$1),"")</f>
        <v/>
      </c>
      <c r="W595" s="17" t="str">
        <f>IF(SUM('Control Sample Data'!K$3:K$98)&gt;10,IF(AND(ISNUMBER('Control Sample Data'!K594),'Control Sample Data'!K594&lt;$B$1,'Control Sample Data'!K594&gt;0),'Control Sample Data'!K594,$B$1),"")</f>
        <v/>
      </c>
      <c r="X595" s="17" t="str">
        <f>IF(SUM('Control Sample Data'!L$3:L$98)&gt;10,IF(AND(ISNUMBER('Control Sample Data'!L594),'Control Sample Data'!L594&lt;$B$1,'Control Sample Data'!L594&gt;0),'Control Sample Data'!L594,$B$1),"")</f>
        <v/>
      </c>
      <c r="Y595" s="17" t="str">
        <f>IF(SUM('Control Sample Data'!M$3:M$98)&gt;10,IF(AND(ISNUMBER('Control Sample Data'!M594),'Control Sample Data'!M594&lt;$B$1,'Control Sample Data'!M594&gt;0),'Control Sample Data'!M594,$B$1),"")</f>
        <v/>
      </c>
      <c r="AT595" s="36" t="str">
        <f t="shared" si="409"/>
        <v/>
      </c>
      <c r="AU595" s="36" t="str">
        <f t="shared" si="410"/>
        <v/>
      </c>
      <c r="AV595" s="36" t="str">
        <f t="shared" si="411"/>
        <v/>
      </c>
      <c r="AW595" s="36" t="str">
        <f t="shared" si="412"/>
        <v/>
      </c>
      <c r="AX595" s="36" t="str">
        <f t="shared" si="413"/>
        <v/>
      </c>
      <c r="AY595" s="36" t="str">
        <f t="shared" si="414"/>
        <v/>
      </c>
      <c r="AZ595" s="36" t="str">
        <f t="shared" si="415"/>
        <v/>
      </c>
      <c r="BA595" s="36" t="str">
        <f t="shared" si="416"/>
        <v/>
      </c>
      <c r="BB595" s="36" t="str">
        <f t="shared" si="417"/>
        <v/>
      </c>
      <c r="BC595" s="36" t="str">
        <f t="shared" si="418"/>
        <v/>
      </c>
      <c r="BD595" s="36" t="str">
        <f t="shared" si="419"/>
        <v/>
      </c>
      <c r="BE595" s="36" t="str">
        <f t="shared" si="420"/>
        <v/>
      </c>
      <c r="BF595" s="36" t="str">
        <f t="shared" si="421"/>
        <v/>
      </c>
      <c r="BG595" s="36" t="str">
        <f t="shared" si="422"/>
        <v/>
      </c>
      <c r="BH595" s="36" t="str">
        <f t="shared" si="423"/>
        <v/>
      </c>
      <c r="BI595" s="36" t="str">
        <f t="shared" si="424"/>
        <v/>
      </c>
      <c r="BJ595" s="36" t="str">
        <f t="shared" si="425"/>
        <v/>
      </c>
      <c r="BK595" s="36" t="str">
        <f t="shared" si="426"/>
        <v/>
      </c>
      <c r="BL595" s="36" t="str">
        <f t="shared" si="427"/>
        <v/>
      </c>
      <c r="BM595" s="36" t="str">
        <f t="shared" si="428"/>
        <v/>
      </c>
      <c r="BN595" s="38" t="e">
        <f t="shared" si="387"/>
        <v>#DIV/0!</v>
      </c>
      <c r="BO595" s="38" t="e">
        <f t="shared" si="388"/>
        <v>#DIV/0!</v>
      </c>
      <c r="BP595" s="39" t="str">
        <f t="shared" si="389"/>
        <v/>
      </c>
      <c r="BQ595" s="39" t="str">
        <f t="shared" si="390"/>
        <v/>
      </c>
      <c r="BR595" s="39" t="str">
        <f t="shared" si="391"/>
        <v/>
      </c>
      <c r="BS595" s="39" t="str">
        <f t="shared" si="392"/>
        <v/>
      </c>
      <c r="BT595" s="39" t="str">
        <f t="shared" si="393"/>
        <v/>
      </c>
      <c r="BU595" s="39" t="str">
        <f t="shared" si="394"/>
        <v/>
      </c>
      <c r="BV595" s="39" t="str">
        <f t="shared" si="395"/>
        <v/>
      </c>
      <c r="BW595" s="39" t="str">
        <f t="shared" si="396"/>
        <v/>
      </c>
      <c r="BX595" s="39" t="str">
        <f t="shared" si="397"/>
        <v/>
      </c>
      <c r="BY595" s="39" t="str">
        <f t="shared" si="398"/>
        <v/>
      </c>
      <c r="BZ595" s="39" t="str">
        <f t="shared" si="399"/>
        <v/>
      </c>
      <c r="CA595" s="39" t="str">
        <f t="shared" si="400"/>
        <v/>
      </c>
      <c r="CB595" s="39" t="str">
        <f t="shared" si="401"/>
        <v/>
      </c>
      <c r="CC595" s="39" t="str">
        <f t="shared" si="402"/>
        <v/>
      </c>
      <c r="CD595" s="39" t="str">
        <f t="shared" si="403"/>
        <v/>
      </c>
      <c r="CE595" s="39" t="str">
        <f t="shared" si="404"/>
        <v/>
      </c>
      <c r="CF595" s="39" t="str">
        <f t="shared" si="405"/>
        <v/>
      </c>
      <c r="CG595" s="39" t="str">
        <f t="shared" si="406"/>
        <v/>
      </c>
      <c r="CH595" s="39" t="str">
        <f t="shared" si="407"/>
        <v/>
      </c>
      <c r="CI595" s="39" t="str">
        <f t="shared" si="408"/>
        <v/>
      </c>
    </row>
    <row r="596" spans="1:87">
      <c r="A596" s="18"/>
      <c r="B596" s="15" t="str">
        <f>'Gene Table'!E595</f>
        <v>mmu-miR-148b-3p</v>
      </c>
      <c r="C596" s="15" t="str">
        <f>'Gene Table'!B595</f>
        <v>I17</v>
      </c>
      <c r="D596" s="16" t="str">
        <f>IF(SUM('Test Sample Data'!D$3:D$98)&gt;10,IF(AND(ISNUMBER('Test Sample Data'!D595),'Test Sample Data'!D595&lt;$B$1,'Test Sample Data'!D595&gt;0),'Test Sample Data'!D595,$B$1),"")</f>
        <v/>
      </c>
      <c r="E596" s="17" t="str">
        <f>IF(SUM('Test Sample Data'!E$3:E$98)&gt;10,IF(AND(ISNUMBER('Test Sample Data'!E595),'Test Sample Data'!E595&lt;$B$1,'Test Sample Data'!E595&gt;0),'Test Sample Data'!E595,$B$1),"")</f>
        <v/>
      </c>
      <c r="F596" s="17" t="str">
        <f>IF(SUM('Test Sample Data'!F$3:F$98)&gt;10,IF(AND(ISNUMBER('Test Sample Data'!F595),'Test Sample Data'!F595&lt;$B$1,'Test Sample Data'!F595&gt;0),'Test Sample Data'!F595,$B$1),"")</f>
        <v/>
      </c>
      <c r="G596" s="17" t="str">
        <f>IF(SUM('Test Sample Data'!G$3:G$98)&gt;10,IF(AND(ISNUMBER('Test Sample Data'!G595),'Test Sample Data'!G595&lt;$B$1,'Test Sample Data'!G595&gt;0),'Test Sample Data'!G595,$B$1),"")</f>
        <v/>
      </c>
      <c r="H596" s="17" t="str">
        <f>IF(SUM('Test Sample Data'!H$3:H$98)&gt;10,IF(AND(ISNUMBER('Test Sample Data'!H595),'Test Sample Data'!H595&lt;$B$1,'Test Sample Data'!H595&gt;0),'Test Sample Data'!H595,$B$1),"")</f>
        <v/>
      </c>
      <c r="I596" s="17" t="str">
        <f>IF(SUM('Test Sample Data'!I$3:I$98)&gt;10,IF(AND(ISNUMBER('Test Sample Data'!I595),'Test Sample Data'!I595&lt;$B$1,'Test Sample Data'!I595&gt;0),'Test Sample Data'!I595,$B$1),"")</f>
        <v/>
      </c>
      <c r="J596" s="17" t="str">
        <f>IF(SUM('Test Sample Data'!J$3:J$98)&gt;10,IF(AND(ISNUMBER('Test Sample Data'!J595),'Test Sample Data'!J595&lt;$B$1,'Test Sample Data'!J595&gt;0),'Test Sample Data'!J595,$B$1),"")</f>
        <v/>
      </c>
      <c r="K596" s="17" t="str">
        <f>IF(SUM('Test Sample Data'!K$3:K$98)&gt;10,IF(AND(ISNUMBER('Test Sample Data'!K595),'Test Sample Data'!K595&lt;$B$1,'Test Sample Data'!K595&gt;0),'Test Sample Data'!K595,$B$1),"")</f>
        <v/>
      </c>
      <c r="L596" s="17" t="str">
        <f>IF(SUM('Test Sample Data'!L$3:L$98)&gt;10,IF(AND(ISNUMBER('Test Sample Data'!L595),'Test Sample Data'!L595&lt;$B$1,'Test Sample Data'!L595&gt;0),'Test Sample Data'!L595,$B$1),"")</f>
        <v/>
      </c>
      <c r="M596" s="17" t="str">
        <f>IF(SUM('Test Sample Data'!M$3:M$98)&gt;10,IF(AND(ISNUMBER('Test Sample Data'!M595),'Test Sample Data'!M595&lt;$B$1,'Test Sample Data'!M595&gt;0),'Test Sample Data'!M595,$B$1),"")</f>
        <v/>
      </c>
      <c r="N596" s="17" t="str">
        <f>'Gene Table'!E595</f>
        <v>mmu-miR-148b-3p</v>
      </c>
      <c r="O596" s="17" t="str">
        <f>'Gene Table'!B595</f>
        <v>I17</v>
      </c>
      <c r="P596" s="17" t="str">
        <f>IF(SUM('Control Sample Data'!D$3:D$98)&gt;10,IF(AND(ISNUMBER('Control Sample Data'!D595),'Control Sample Data'!D595&lt;$B$1,'Control Sample Data'!D595&gt;0),'Control Sample Data'!D595,$B$1),"")</f>
        <v/>
      </c>
      <c r="Q596" s="17" t="str">
        <f>IF(SUM('Control Sample Data'!E$3:E$98)&gt;10,IF(AND(ISNUMBER('Control Sample Data'!E595),'Control Sample Data'!E595&lt;$B$1,'Control Sample Data'!E595&gt;0),'Control Sample Data'!E595,$B$1),"")</f>
        <v/>
      </c>
      <c r="R596" s="17" t="str">
        <f>IF(SUM('Control Sample Data'!F$3:F$98)&gt;10,IF(AND(ISNUMBER('Control Sample Data'!F595),'Control Sample Data'!F595&lt;$B$1,'Control Sample Data'!F595&gt;0),'Control Sample Data'!F595,$B$1),"")</f>
        <v/>
      </c>
      <c r="S596" s="17" t="str">
        <f>IF(SUM('Control Sample Data'!G$3:G$98)&gt;10,IF(AND(ISNUMBER('Control Sample Data'!G595),'Control Sample Data'!G595&lt;$B$1,'Control Sample Data'!G595&gt;0),'Control Sample Data'!G595,$B$1),"")</f>
        <v/>
      </c>
      <c r="T596" s="17" t="str">
        <f>IF(SUM('Control Sample Data'!H$3:H$98)&gt;10,IF(AND(ISNUMBER('Control Sample Data'!H595),'Control Sample Data'!H595&lt;$B$1,'Control Sample Data'!H595&gt;0),'Control Sample Data'!H595,$B$1),"")</f>
        <v/>
      </c>
      <c r="U596" s="17" t="str">
        <f>IF(SUM('Control Sample Data'!I$3:I$98)&gt;10,IF(AND(ISNUMBER('Control Sample Data'!I595),'Control Sample Data'!I595&lt;$B$1,'Control Sample Data'!I595&gt;0),'Control Sample Data'!I595,$B$1),"")</f>
        <v/>
      </c>
      <c r="V596" s="17" t="str">
        <f>IF(SUM('Control Sample Data'!J$3:J$98)&gt;10,IF(AND(ISNUMBER('Control Sample Data'!J595),'Control Sample Data'!J595&lt;$B$1,'Control Sample Data'!J595&gt;0),'Control Sample Data'!J595,$B$1),"")</f>
        <v/>
      </c>
      <c r="W596" s="17" t="str">
        <f>IF(SUM('Control Sample Data'!K$3:K$98)&gt;10,IF(AND(ISNUMBER('Control Sample Data'!K595),'Control Sample Data'!K595&lt;$B$1,'Control Sample Data'!K595&gt;0),'Control Sample Data'!K595,$B$1),"")</f>
        <v/>
      </c>
      <c r="X596" s="17" t="str">
        <f>IF(SUM('Control Sample Data'!L$3:L$98)&gt;10,IF(AND(ISNUMBER('Control Sample Data'!L595),'Control Sample Data'!L595&lt;$B$1,'Control Sample Data'!L595&gt;0),'Control Sample Data'!L595,$B$1),"")</f>
        <v/>
      </c>
      <c r="Y596" s="17" t="str">
        <f>IF(SUM('Control Sample Data'!M$3:M$98)&gt;10,IF(AND(ISNUMBER('Control Sample Data'!M595),'Control Sample Data'!M595&lt;$B$1,'Control Sample Data'!M595&gt;0),'Control Sample Data'!M595,$B$1),"")</f>
        <v/>
      </c>
      <c r="AT596" s="36" t="str">
        <f t="shared" si="409"/>
        <v/>
      </c>
      <c r="AU596" s="36" t="str">
        <f t="shared" si="410"/>
        <v/>
      </c>
      <c r="AV596" s="36" t="str">
        <f t="shared" si="411"/>
        <v/>
      </c>
      <c r="AW596" s="36" t="str">
        <f t="shared" si="412"/>
        <v/>
      </c>
      <c r="AX596" s="36" t="str">
        <f t="shared" si="413"/>
        <v/>
      </c>
      <c r="AY596" s="36" t="str">
        <f t="shared" si="414"/>
        <v/>
      </c>
      <c r="AZ596" s="36" t="str">
        <f t="shared" si="415"/>
        <v/>
      </c>
      <c r="BA596" s="36" t="str">
        <f t="shared" si="416"/>
        <v/>
      </c>
      <c r="BB596" s="36" t="str">
        <f t="shared" si="417"/>
        <v/>
      </c>
      <c r="BC596" s="36" t="str">
        <f t="shared" si="418"/>
        <v/>
      </c>
      <c r="BD596" s="36" t="str">
        <f t="shared" si="419"/>
        <v/>
      </c>
      <c r="BE596" s="36" t="str">
        <f t="shared" si="420"/>
        <v/>
      </c>
      <c r="BF596" s="36" t="str">
        <f t="shared" si="421"/>
        <v/>
      </c>
      <c r="BG596" s="36" t="str">
        <f t="shared" si="422"/>
        <v/>
      </c>
      <c r="BH596" s="36" t="str">
        <f t="shared" si="423"/>
        <v/>
      </c>
      <c r="BI596" s="36" t="str">
        <f t="shared" si="424"/>
        <v/>
      </c>
      <c r="BJ596" s="36" t="str">
        <f t="shared" si="425"/>
        <v/>
      </c>
      <c r="BK596" s="36" t="str">
        <f t="shared" si="426"/>
        <v/>
      </c>
      <c r="BL596" s="36" t="str">
        <f t="shared" si="427"/>
        <v/>
      </c>
      <c r="BM596" s="36" t="str">
        <f t="shared" si="428"/>
        <v/>
      </c>
      <c r="BN596" s="38" t="e">
        <f t="shared" si="387"/>
        <v>#DIV/0!</v>
      </c>
      <c r="BO596" s="38" t="e">
        <f t="shared" si="388"/>
        <v>#DIV/0!</v>
      </c>
      <c r="BP596" s="39" t="str">
        <f t="shared" si="389"/>
        <v/>
      </c>
      <c r="BQ596" s="39" t="str">
        <f t="shared" si="390"/>
        <v/>
      </c>
      <c r="BR596" s="39" t="str">
        <f t="shared" si="391"/>
        <v/>
      </c>
      <c r="BS596" s="39" t="str">
        <f t="shared" si="392"/>
        <v/>
      </c>
      <c r="BT596" s="39" t="str">
        <f t="shared" si="393"/>
        <v/>
      </c>
      <c r="BU596" s="39" t="str">
        <f t="shared" si="394"/>
        <v/>
      </c>
      <c r="BV596" s="39" t="str">
        <f t="shared" si="395"/>
        <v/>
      </c>
      <c r="BW596" s="39" t="str">
        <f t="shared" si="396"/>
        <v/>
      </c>
      <c r="BX596" s="39" t="str">
        <f t="shared" si="397"/>
        <v/>
      </c>
      <c r="BY596" s="39" t="str">
        <f t="shared" si="398"/>
        <v/>
      </c>
      <c r="BZ596" s="39" t="str">
        <f t="shared" si="399"/>
        <v/>
      </c>
      <c r="CA596" s="39" t="str">
        <f t="shared" si="400"/>
        <v/>
      </c>
      <c r="CB596" s="39" t="str">
        <f t="shared" si="401"/>
        <v/>
      </c>
      <c r="CC596" s="39" t="str">
        <f t="shared" si="402"/>
        <v/>
      </c>
      <c r="CD596" s="39" t="str">
        <f t="shared" si="403"/>
        <v/>
      </c>
      <c r="CE596" s="39" t="str">
        <f t="shared" si="404"/>
        <v/>
      </c>
      <c r="CF596" s="39" t="str">
        <f t="shared" si="405"/>
        <v/>
      </c>
      <c r="CG596" s="39" t="str">
        <f t="shared" si="406"/>
        <v/>
      </c>
      <c r="CH596" s="39" t="str">
        <f t="shared" si="407"/>
        <v/>
      </c>
      <c r="CI596" s="39" t="str">
        <f t="shared" si="408"/>
        <v/>
      </c>
    </row>
    <row r="597" spans="1:87">
      <c r="A597" s="18"/>
      <c r="B597" s="15" t="str">
        <f>'Gene Table'!E596</f>
        <v>mmu-miR-1982.1-3p</v>
      </c>
      <c r="C597" s="15" t="str">
        <f>'Gene Table'!B596</f>
        <v>I18</v>
      </c>
      <c r="D597" s="16" t="str">
        <f>IF(SUM('Test Sample Data'!D$3:D$98)&gt;10,IF(AND(ISNUMBER('Test Sample Data'!D596),'Test Sample Data'!D596&lt;$B$1,'Test Sample Data'!D596&gt;0),'Test Sample Data'!D596,$B$1),"")</f>
        <v/>
      </c>
      <c r="E597" s="17" t="str">
        <f>IF(SUM('Test Sample Data'!E$3:E$98)&gt;10,IF(AND(ISNUMBER('Test Sample Data'!E596),'Test Sample Data'!E596&lt;$B$1,'Test Sample Data'!E596&gt;0),'Test Sample Data'!E596,$B$1),"")</f>
        <v/>
      </c>
      <c r="F597" s="17" t="str">
        <f>IF(SUM('Test Sample Data'!F$3:F$98)&gt;10,IF(AND(ISNUMBER('Test Sample Data'!F596),'Test Sample Data'!F596&lt;$B$1,'Test Sample Data'!F596&gt;0),'Test Sample Data'!F596,$B$1),"")</f>
        <v/>
      </c>
      <c r="G597" s="17" t="str">
        <f>IF(SUM('Test Sample Data'!G$3:G$98)&gt;10,IF(AND(ISNUMBER('Test Sample Data'!G596),'Test Sample Data'!G596&lt;$B$1,'Test Sample Data'!G596&gt;0),'Test Sample Data'!G596,$B$1),"")</f>
        <v/>
      </c>
      <c r="H597" s="17" t="str">
        <f>IF(SUM('Test Sample Data'!H$3:H$98)&gt;10,IF(AND(ISNUMBER('Test Sample Data'!H596),'Test Sample Data'!H596&lt;$B$1,'Test Sample Data'!H596&gt;0),'Test Sample Data'!H596,$B$1),"")</f>
        <v/>
      </c>
      <c r="I597" s="17" t="str">
        <f>IF(SUM('Test Sample Data'!I$3:I$98)&gt;10,IF(AND(ISNUMBER('Test Sample Data'!I596),'Test Sample Data'!I596&lt;$B$1,'Test Sample Data'!I596&gt;0),'Test Sample Data'!I596,$B$1),"")</f>
        <v/>
      </c>
      <c r="J597" s="17" t="str">
        <f>IF(SUM('Test Sample Data'!J$3:J$98)&gt;10,IF(AND(ISNUMBER('Test Sample Data'!J596),'Test Sample Data'!J596&lt;$B$1,'Test Sample Data'!J596&gt;0),'Test Sample Data'!J596,$B$1),"")</f>
        <v/>
      </c>
      <c r="K597" s="17" t="str">
        <f>IF(SUM('Test Sample Data'!K$3:K$98)&gt;10,IF(AND(ISNUMBER('Test Sample Data'!K596),'Test Sample Data'!K596&lt;$B$1,'Test Sample Data'!K596&gt;0),'Test Sample Data'!K596,$B$1),"")</f>
        <v/>
      </c>
      <c r="L597" s="17" t="str">
        <f>IF(SUM('Test Sample Data'!L$3:L$98)&gt;10,IF(AND(ISNUMBER('Test Sample Data'!L596),'Test Sample Data'!L596&lt;$B$1,'Test Sample Data'!L596&gt;0),'Test Sample Data'!L596,$B$1),"")</f>
        <v/>
      </c>
      <c r="M597" s="17" t="str">
        <f>IF(SUM('Test Sample Data'!M$3:M$98)&gt;10,IF(AND(ISNUMBER('Test Sample Data'!M596),'Test Sample Data'!M596&lt;$B$1,'Test Sample Data'!M596&gt;0),'Test Sample Data'!M596,$B$1),"")</f>
        <v/>
      </c>
      <c r="N597" s="17" t="str">
        <f>'Gene Table'!E596</f>
        <v>mmu-miR-1982.1-3p</v>
      </c>
      <c r="O597" s="17" t="str">
        <f>'Gene Table'!B596</f>
        <v>I18</v>
      </c>
      <c r="P597" s="17" t="str">
        <f>IF(SUM('Control Sample Data'!D$3:D$98)&gt;10,IF(AND(ISNUMBER('Control Sample Data'!D596),'Control Sample Data'!D596&lt;$B$1,'Control Sample Data'!D596&gt;0),'Control Sample Data'!D596,$B$1),"")</f>
        <v/>
      </c>
      <c r="Q597" s="17" t="str">
        <f>IF(SUM('Control Sample Data'!E$3:E$98)&gt;10,IF(AND(ISNUMBER('Control Sample Data'!E596),'Control Sample Data'!E596&lt;$B$1,'Control Sample Data'!E596&gt;0),'Control Sample Data'!E596,$B$1),"")</f>
        <v/>
      </c>
      <c r="R597" s="17" t="str">
        <f>IF(SUM('Control Sample Data'!F$3:F$98)&gt;10,IF(AND(ISNUMBER('Control Sample Data'!F596),'Control Sample Data'!F596&lt;$B$1,'Control Sample Data'!F596&gt;0),'Control Sample Data'!F596,$B$1),"")</f>
        <v/>
      </c>
      <c r="S597" s="17" t="str">
        <f>IF(SUM('Control Sample Data'!G$3:G$98)&gt;10,IF(AND(ISNUMBER('Control Sample Data'!G596),'Control Sample Data'!G596&lt;$B$1,'Control Sample Data'!G596&gt;0),'Control Sample Data'!G596,$B$1),"")</f>
        <v/>
      </c>
      <c r="T597" s="17" t="str">
        <f>IF(SUM('Control Sample Data'!H$3:H$98)&gt;10,IF(AND(ISNUMBER('Control Sample Data'!H596),'Control Sample Data'!H596&lt;$B$1,'Control Sample Data'!H596&gt;0),'Control Sample Data'!H596,$B$1),"")</f>
        <v/>
      </c>
      <c r="U597" s="17" t="str">
        <f>IF(SUM('Control Sample Data'!I$3:I$98)&gt;10,IF(AND(ISNUMBER('Control Sample Data'!I596),'Control Sample Data'!I596&lt;$B$1,'Control Sample Data'!I596&gt;0),'Control Sample Data'!I596,$B$1),"")</f>
        <v/>
      </c>
      <c r="V597" s="17" t="str">
        <f>IF(SUM('Control Sample Data'!J$3:J$98)&gt;10,IF(AND(ISNUMBER('Control Sample Data'!J596),'Control Sample Data'!J596&lt;$B$1,'Control Sample Data'!J596&gt;0),'Control Sample Data'!J596,$B$1),"")</f>
        <v/>
      </c>
      <c r="W597" s="17" t="str">
        <f>IF(SUM('Control Sample Data'!K$3:K$98)&gt;10,IF(AND(ISNUMBER('Control Sample Data'!K596),'Control Sample Data'!K596&lt;$B$1,'Control Sample Data'!K596&gt;0),'Control Sample Data'!K596,$B$1),"")</f>
        <v/>
      </c>
      <c r="X597" s="17" t="str">
        <f>IF(SUM('Control Sample Data'!L$3:L$98)&gt;10,IF(AND(ISNUMBER('Control Sample Data'!L596),'Control Sample Data'!L596&lt;$B$1,'Control Sample Data'!L596&gt;0),'Control Sample Data'!L596,$B$1),"")</f>
        <v/>
      </c>
      <c r="Y597" s="17" t="str">
        <f>IF(SUM('Control Sample Data'!M$3:M$98)&gt;10,IF(AND(ISNUMBER('Control Sample Data'!M596),'Control Sample Data'!M596&lt;$B$1,'Control Sample Data'!M596&gt;0),'Control Sample Data'!M596,$B$1),"")</f>
        <v/>
      </c>
      <c r="AT597" s="36" t="str">
        <f t="shared" si="409"/>
        <v/>
      </c>
      <c r="AU597" s="36" t="str">
        <f t="shared" si="410"/>
        <v/>
      </c>
      <c r="AV597" s="36" t="str">
        <f t="shared" si="411"/>
        <v/>
      </c>
      <c r="AW597" s="36" t="str">
        <f t="shared" si="412"/>
        <v/>
      </c>
      <c r="AX597" s="36" t="str">
        <f t="shared" si="413"/>
        <v/>
      </c>
      <c r="AY597" s="36" t="str">
        <f t="shared" si="414"/>
        <v/>
      </c>
      <c r="AZ597" s="36" t="str">
        <f t="shared" si="415"/>
        <v/>
      </c>
      <c r="BA597" s="36" t="str">
        <f t="shared" si="416"/>
        <v/>
      </c>
      <c r="BB597" s="36" t="str">
        <f t="shared" si="417"/>
        <v/>
      </c>
      <c r="BC597" s="36" t="str">
        <f t="shared" si="418"/>
        <v/>
      </c>
      <c r="BD597" s="36" t="str">
        <f t="shared" si="419"/>
        <v/>
      </c>
      <c r="BE597" s="36" t="str">
        <f t="shared" si="420"/>
        <v/>
      </c>
      <c r="BF597" s="36" t="str">
        <f t="shared" si="421"/>
        <v/>
      </c>
      <c r="BG597" s="36" t="str">
        <f t="shared" si="422"/>
        <v/>
      </c>
      <c r="BH597" s="36" t="str">
        <f t="shared" si="423"/>
        <v/>
      </c>
      <c r="BI597" s="36" t="str">
        <f t="shared" si="424"/>
        <v/>
      </c>
      <c r="BJ597" s="36" t="str">
        <f t="shared" si="425"/>
        <v/>
      </c>
      <c r="BK597" s="36" t="str">
        <f t="shared" si="426"/>
        <v/>
      </c>
      <c r="BL597" s="36" t="str">
        <f t="shared" si="427"/>
        <v/>
      </c>
      <c r="BM597" s="36" t="str">
        <f t="shared" si="428"/>
        <v/>
      </c>
      <c r="BN597" s="38" t="e">
        <f t="shared" si="387"/>
        <v>#DIV/0!</v>
      </c>
      <c r="BO597" s="38" t="e">
        <f t="shared" si="388"/>
        <v>#DIV/0!</v>
      </c>
      <c r="BP597" s="39" t="str">
        <f t="shared" si="389"/>
        <v/>
      </c>
      <c r="BQ597" s="39" t="str">
        <f t="shared" si="390"/>
        <v/>
      </c>
      <c r="BR597" s="39" t="str">
        <f t="shared" si="391"/>
        <v/>
      </c>
      <c r="BS597" s="39" t="str">
        <f t="shared" si="392"/>
        <v/>
      </c>
      <c r="BT597" s="39" t="str">
        <f t="shared" si="393"/>
        <v/>
      </c>
      <c r="BU597" s="39" t="str">
        <f t="shared" si="394"/>
        <v/>
      </c>
      <c r="BV597" s="39" t="str">
        <f t="shared" si="395"/>
        <v/>
      </c>
      <c r="BW597" s="39" t="str">
        <f t="shared" si="396"/>
        <v/>
      </c>
      <c r="BX597" s="39" t="str">
        <f t="shared" si="397"/>
        <v/>
      </c>
      <c r="BY597" s="39" t="str">
        <f t="shared" si="398"/>
        <v/>
      </c>
      <c r="BZ597" s="39" t="str">
        <f t="shared" si="399"/>
        <v/>
      </c>
      <c r="CA597" s="39" t="str">
        <f t="shared" si="400"/>
        <v/>
      </c>
      <c r="CB597" s="39" t="str">
        <f t="shared" si="401"/>
        <v/>
      </c>
      <c r="CC597" s="39" t="str">
        <f t="shared" si="402"/>
        <v/>
      </c>
      <c r="CD597" s="39" t="str">
        <f t="shared" si="403"/>
        <v/>
      </c>
      <c r="CE597" s="39" t="str">
        <f t="shared" si="404"/>
        <v/>
      </c>
      <c r="CF597" s="39" t="str">
        <f t="shared" si="405"/>
        <v/>
      </c>
      <c r="CG597" s="39" t="str">
        <f t="shared" si="406"/>
        <v/>
      </c>
      <c r="CH597" s="39" t="str">
        <f t="shared" si="407"/>
        <v/>
      </c>
      <c r="CI597" s="39" t="str">
        <f t="shared" si="408"/>
        <v/>
      </c>
    </row>
    <row r="598" spans="1:87">
      <c r="A598" s="18"/>
      <c r="B598" s="15" t="str">
        <f>'Gene Table'!E597</f>
        <v>mmu-miR-18a-5p</v>
      </c>
      <c r="C598" s="15" t="str">
        <f>'Gene Table'!B597</f>
        <v>I19</v>
      </c>
      <c r="D598" s="16" t="str">
        <f>IF(SUM('Test Sample Data'!D$3:D$98)&gt;10,IF(AND(ISNUMBER('Test Sample Data'!D597),'Test Sample Data'!D597&lt;$B$1,'Test Sample Data'!D597&gt;0),'Test Sample Data'!D597,$B$1),"")</f>
        <v/>
      </c>
      <c r="E598" s="17" t="str">
        <f>IF(SUM('Test Sample Data'!E$3:E$98)&gt;10,IF(AND(ISNUMBER('Test Sample Data'!E597),'Test Sample Data'!E597&lt;$B$1,'Test Sample Data'!E597&gt;0),'Test Sample Data'!E597,$B$1),"")</f>
        <v/>
      </c>
      <c r="F598" s="17" t="str">
        <f>IF(SUM('Test Sample Data'!F$3:F$98)&gt;10,IF(AND(ISNUMBER('Test Sample Data'!F597),'Test Sample Data'!F597&lt;$B$1,'Test Sample Data'!F597&gt;0),'Test Sample Data'!F597,$B$1),"")</f>
        <v/>
      </c>
      <c r="G598" s="17" t="str">
        <f>IF(SUM('Test Sample Data'!G$3:G$98)&gt;10,IF(AND(ISNUMBER('Test Sample Data'!G597),'Test Sample Data'!G597&lt;$B$1,'Test Sample Data'!G597&gt;0),'Test Sample Data'!G597,$B$1),"")</f>
        <v/>
      </c>
      <c r="H598" s="17" t="str">
        <f>IF(SUM('Test Sample Data'!H$3:H$98)&gt;10,IF(AND(ISNUMBER('Test Sample Data'!H597),'Test Sample Data'!H597&lt;$B$1,'Test Sample Data'!H597&gt;0),'Test Sample Data'!H597,$B$1),"")</f>
        <v/>
      </c>
      <c r="I598" s="17" t="str">
        <f>IF(SUM('Test Sample Data'!I$3:I$98)&gt;10,IF(AND(ISNUMBER('Test Sample Data'!I597),'Test Sample Data'!I597&lt;$B$1,'Test Sample Data'!I597&gt;0),'Test Sample Data'!I597,$B$1),"")</f>
        <v/>
      </c>
      <c r="J598" s="17" t="str">
        <f>IF(SUM('Test Sample Data'!J$3:J$98)&gt;10,IF(AND(ISNUMBER('Test Sample Data'!J597),'Test Sample Data'!J597&lt;$B$1,'Test Sample Data'!J597&gt;0),'Test Sample Data'!J597,$B$1),"")</f>
        <v/>
      </c>
      <c r="K598" s="17" t="str">
        <f>IF(SUM('Test Sample Data'!K$3:K$98)&gt;10,IF(AND(ISNUMBER('Test Sample Data'!K597),'Test Sample Data'!K597&lt;$B$1,'Test Sample Data'!K597&gt;0),'Test Sample Data'!K597,$B$1),"")</f>
        <v/>
      </c>
      <c r="L598" s="17" t="str">
        <f>IF(SUM('Test Sample Data'!L$3:L$98)&gt;10,IF(AND(ISNUMBER('Test Sample Data'!L597),'Test Sample Data'!L597&lt;$B$1,'Test Sample Data'!L597&gt;0),'Test Sample Data'!L597,$B$1),"")</f>
        <v/>
      </c>
      <c r="M598" s="17" t="str">
        <f>IF(SUM('Test Sample Data'!M$3:M$98)&gt;10,IF(AND(ISNUMBER('Test Sample Data'!M597),'Test Sample Data'!M597&lt;$B$1,'Test Sample Data'!M597&gt;0),'Test Sample Data'!M597,$B$1),"")</f>
        <v/>
      </c>
      <c r="N598" s="17" t="str">
        <f>'Gene Table'!E597</f>
        <v>mmu-miR-18a-5p</v>
      </c>
      <c r="O598" s="17" t="str">
        <f>'Gene Table'!B597</f>
        <v>I19</v>
      </c>
      <c r="P598" s="17" t="str">
        <f>IF(SUM('Control Sample Data'!D$3:D$98)&gt;10,IF(AND(ISNUMBER('Control Sample Data'!D597),'Control Sample Data'!D597&lt;$B$1,'Control Sample Data'!D597&gt;0),'Control Sample Data'!D597,$B$1),"")</f>
        <v/>
      </c>
      <c r="Q598" s="17" t="str">
        <f>IF(SUM('Control Sample Data'!E$3:E$98)&gt;10,IF(AND(ISNUMBER('Control Sample Data'!E597),'Control Sample Data'!E597&lt;$B$1,'Control Sample Data'!E597&gt;0),'Control Sample Data'!E597,$B$1),"")</f>
        <v/>
      </c>
      <c r="R598" s="17" t="str">
        <f>IF(SUM('Control Sample Data'!F$3:F$98)&gt;10,IF(AND(ISNUMBER('Control Sample Data'!F597),'Control Sample Data'!F597&lt;$B$1,'Control Sample Data'!F597&gt;0),'Control Sample Data'!F597,$B$1),"")</f>
        <v/>
      </c>
      <c r="S598" s="17" t="str">
        <f>IF(SUM('Control Sample Data'!G$3:G$98)&gt;10,IF(AND(ISNUMBER('Control Sample Data'!G597),'Control Sample Data'!G597&lt;$B$1,'Control Sample Data'!G597&gt;0),'Control Sample Data'!G597,$B$1),"")</f>
        <v/>
      </c>
      <c r="T598" s="17" t="str">
        <f>IF(SUM('Control Sample Data'!H$3:H$98)&gt;10,IF(AND(ISNUMBER('Control Sample Data'!H597),'Control Sample Data'!H597&lt;$B$1,'Control Sample Data'!H597&gt;0),'Control Sample Data'!H597,$B$1),"")</f>
        <v/>
      </c>
      <c r="U598" s="17" t="str">
        <f>IF(SUM('Control Sample Data'!I$3:I$98)&gt;10,IF(AND(ISNUMBER('Control Sample Data'!I597),'Control Sample Data'!I597&lt;$B$1,'Control Sample Data'!I597&gt;0),'Control Sample Data'!I597,$B$1),"")</f>
        <v/>
      </c>
      <c r="V598" s="17" t="str">
        <f>IF(SUM('Control Sample Data'!J$3:J$98)&gt;10,IF(AND(ISNUMBER('Control Sample Data'!J597),'Control Sample Data'!J597&lt;$B$1,'Control Sample Data'!J597&gt;0),'Control Sample Data'!J597,$B$1),"")</f>
        <v/>
      </c>
      <c r="W598" s="17" t="str">
        <f>IF(SUM('Control Sample Data'!K$3:K$98)&gt;10,IF(AND(ISNUMBER('Control Sample Data'!K597),'Control Sample Data'!K597&lt;$B$1,'Control Sample Data'!K597&gt;0),'Control Sample Data'!K597,$B$1),"")</f>
        <v/>
      </c>
      <c r="X598" s="17" t="str">
        <f>IF(SUM('Control Sample Data'!L$3:L$98)&gt;10,IF(AND(ISNUMBER('Control Sample Data'!L597),'Control Sample Data'!L597&lt;$B$1,'Control Sample Data'!L597&gt;0),'Control Sample Data'!L597,$B$1),"")</f>
        <v/>
      </c>
      <c r="Y598" s="17" t="str">
        <f>IF(SUM('Control Sample Data'!M$3:M$98)&gt;10,IF(AND(ISNUMBER('Control Sample Data'!M597),'Control Sample Data'!M597&lt;$B$1,'Control Sample Data'!M597&gt;0),'Control Sample Data'!M597,$B$1),"")</f>
        <v/>
      </c>
      <c r="AT598" s="36" t="str">
        <f t="shared" si="409"/>
        <v/>
      </c>
      <c r="AU598" s="36" t="str">
        <f t="shared" si="410"/>
        <v/>
      </c>
      <c r="AV598" s="36" t="str">
        <f t="shared" si="411"/>
        <v/>
      </c>
      <c r="AW598" s="36" t="str">
        <f t="shared" si="412"/>
        <v/>
      </c>
      <c r="AX598" s="36" t="str">
        <f t="shared" si="413"/>
        <v/>
      </c>
      <c r="AY598" s="36" t="str">
        <f t="shared" si="414"/>
        <v/>
      </c>
      <c r="AZ598" s="36" t="str">
        <f t="shared" si="415"/>
        <v/>
      </c>
      <c r="BA598" s="36" t="str">
        <f t="shared" si="416"/>
        <v/>
      </c>
      <c r="BB598" s="36" t="str">
        <f t="shared" si="417"/>
        <v/>
      </c>
      <c r="BC598" s="36" t="str">
        <f t="shared" si="418"/>
        <v/>
      </c>
      <c r="BD598" s="36" t="str">
        <f t="shared" si="419"/>
        <v/>
      </c>
      <c r="BE598" s="36" t="str">
        <f t="shared" si="420"/>
        <v/>
      </c>
      <c r="BF598" s="36" t="str">
        <f t="shared" si="421"/>
        <v/>
      </c>
      <c r="BG598" s="36" t="str">
        <f t="shared" si="422"/>
        <v/>
      </c>
      <c r="BH598" s="36" t="str">
        <f t="shared" si="423"/>
        <v/>
      </c>
      <c r="BI598" s="36" t="str">
        <f t="shared" si="424"/>
        <v/>
      </c>
      <c r="BJ598" s="36" t="str">
        <f t="shared" si="425"/>
        <v/>
      </c>
      <c r="BK598" s="36" t="str">
        <f t="shared" si="426"/>
        <v/>
      </c>
      <c r="BL598" s="36" t="str">
        <f t="shared" si="427"/>
        <v/>
      </c>
      <c r="BM598" s="36" t="str">
        <f t="shared" si="428"/>
        <v/>
      </c>
      <c r="BN598" s="38" t="e">
        <f t="shared" si="387"/>
        <v>#DIV/0!</v>
      </c>
      <c r="BO598" s="38" t="e">
        <f t="shared" si="388"/>
        <v>#DIV/0!</v>
      </c>
      <c r="BP598" s="39" t="str">
        <f t="shared" si="389"/>
        <v/>
      </c>
      <c r="BQ598" s="39" t="str">
        <f t="shared" si="390"/>
        <v/>
      </c>
      <c r="BR598" s="39" t="str">
        <f t="shared" si="391"/>
        <v/>
      </c>
      <c r="BS598" s="39" t="str">
        <f t="shared" si="392"/>
        <v/>
      </c>
      <c r="BT598" s="39" t="str">
        <f t="shared" si="393"/>
        <v/>
      </c>
      <c r="BU598" s="39" t="str">
        <f t="shared" si="394"/>
        <v/>
      </c>
      <c r="BV598" s="39" t="str">
        <f t="shared" si="395"/>
        <v/>
      </c>
      <c r="BW598" s="39" t="str">
        <f t="shared" si="396"/>
        <v/>
      </c>
      <c r="BX598" s="39" t="str">
        <f t="shared" si="397"/>
        <v/>
      </c>
      <c r="BY598" s="39" t="str">
        <f t="shared" si="398"/>
        <v/>
      </c>
      <c r="BZ598" s="39" t="str">
        <f t="shared" si="399"/>
        <v/>
      </c>
      <c r="CA598" s="39" t="str">
        <f t="shared" si="400"/>
        <v/>
      </c>
      <c r="CB598" s="39" t="str">
        <f t="shared" si="401"/>
        <v/>
      </c>
      <c r="CC598" s="39" t="str">
        <f t="shared" si="402"/>
        <v/>
      </c>
      <c r="CD598" s="39" t="str">
        <f t="shared" si="403"/>
        <v/>
      </c>
      <c r="CE598" s="39" t="str">
        <f t="shared" si="404"/>
        <v/>
      </c>
      <c r="CF598" s="39" t="str">
        <f t="shared" si="405"/>
        <v/>
      </c>
      <c r="CG598" s="39" t="str">
        <f t="shared" si="406"/>
        <v/>
      </c>
      <c r="CH598" s="39" t="str">
        <f t="shared" si="407"/>
        <v/>
      </c>
      <c r="CI598" s="39" t="str">
        <f t="shared" si="408"/>
        <v/>
      </c>
    </row>
    <row r="599" spans="1:87">
      <c r="A599" s="18"/>
      <c r="B599" s="15" t="str">
        <f>'Gene Table'!E598</f>
        <v>mmu-miR-199b-3p</v>
      </c>
      <c r="C599" s="15" t="str">
        <f>'Gene Table'!B598</f>
        <v>I20</v>
      </c>
      <c r="D599" s="16" t="str">
        <f>IF(SUM('Test Sample Data'!D$3:D$98)&gt;10,IF(AND(ISNUMBER('Test Sample Data'!D598),'Test Sample Data'!D598&lt;$B$1,'Test Sample Data'!D598&gt;0),'Test Sample Data'!D598,$B$1),"")</f>
        <v/>
      </c>
      <c r="E599" s="17" t="str">
        <f>IF(SUM('Test Sample Data'!E$3:E$98)&gt;10,IF(AND(ISNUMBER('Test Sample Data'!E598),'Test Sample Data'!E598&lt;$B$1,'Test Sample Data'!E598&gt;0),'Test Sample Data'!E598,$B$1),"")</f>
        <v/>
      </c>
      <c r="F599" s="17" t="str">
        <f>IF(SUM('Test Sample Data'!F$3:F$98)&gt;10,IF(AND(ISNUMBER('Test Sample Data'!F598),'Test Sample Data'!F598&lt;$B$1,'Test Sample Data'!F598&gt;0),'Test Sample Data'!F598,$B$1),"")</f>
        <v/>
      </c>
      <c r="G599" s="17" t="str">
        <f>IF(SUM('Test Sample Data'!G$3:G$98)&gt;10,IF(AND(ISNUMBER('Test Sample Data'!G598),'Test Sample Data'!G598&lt;$B$1,'Test Sample Data'!G598&gt;0),'Test Sample Data'!G598,$B$1),"")</f>
        <v/>
      </c>
      <c r="H599" s="17" t="str">
        <f>IF(SUM('Test Sample Data'!H$3:H$98)&gt;10,IF(AND(ISNUMBER('Test Sample Data'!H598),'Test Sample Data'!H598&lt;$B$1,'Test Sample Data'!H598&gt;0),'Test Sample Data'!H598,$B$1),"")</f>
        <v/>
      </c>
      <c r="I599" s="17" t="str">
        <f>IF(SUM('Test Sample Data'!I$3:I$98)&gt;10,IF(AND(ISNUMBER('Test Sample Data'!I598),'Test Sample Data'!I598&lt;$B$1,'Test Sample Data'!I598&gt;0),'Test Sample Data'!I598,$B$1),"")</f>
        <v/>
      </c>
      <c r="J599" s="17" t="str">
        <f>IF(SUM('Test Sample Data'!J$3:J$98)&gt;10,IF(AND(ISNUMBER('Test Sample Data'!J598),'Test Sample Data'!J598&lt;$B$1,'Test Sample Data'!J598&gt;0),'Test Sample Data'!J598,$B$1),"")</f>
        <v/>
      </c>
      <c r="K599" s="17" t="str">
        <f>IF(SUM('Test Sample Data'!K$3:K$98)&gt;10,IF(AND(ISNUMBER('Test Sample Data'!K598),'Test Sample Data'!K598&lt;$B$1,'Test Sample Data'!K598&gt;0),'Test Sample Data'!K598,$B$1),"")</f>
        <v/>
      </c>
      <c r="L599" s="17" t="str">
        <f>IF(SUM('Test Sample Data'!L$3:L$98)&gt;10,IF(AND(ISNUMBER('Test Sample Data'!L598),'Test Sample Data'!L598&lt;$B$1,'Test Sample Data'!L598&gt;0),'Test Sample Data'!L598,$B$1),"")</f>
        <v/>
      </c>
      <c r="M599" s="17" t="str">
        <f>IF(SUM('Test Sample Data'!M$3:M$98)&gt;10,IF(AND(ISNUMBER('Test Sample Data'!M598),'Test Sample Data'!M598&lt;$B$1,'Test Sample Data'!M598&gt;0),'Test Sample Data'!M598,$B$1),"")</f>
        <v/>
      </c>
      <c r="N599" s="17" t="str">
        <f>'Gene Table'!E598</f>
        <v>mmu-miR-199b-3p</v>
      </c>
      <c r="O599" s="17" t="str">
        <f>'Gene Table'!B598</f>
        <v>I20</v>
      </c>
      <c r="P599" s="17" t="str">
        <f>IF(SUM('Control Sample Data'!D$3:D$98)&gt;10,IF(AND(ISNUMBER('Control Sample Data'!D598),'Control Sample Data'!D598&lt;$B$1,'Control Sample Data'!D598&gt;0),'Control Sample Data'!D598,$B$1),"")</f>
        <v/>
      </c>
      <c r="Q599" s="17" t="str">
        <f>IF(SUM('Control Sample Data'!E$3:E$98)&gt;10,IF(AND(ISNUMBER('Control Sample Data'!E598),'Control Sample Data'!E598&lt;$B$1,'Control Sample Data'!E598&gt;0),'Control Sample Data'!E598,$B$1),"")</f>
        <v/>
      </c>
      <c r="R599" s="17" t="str">
        <f>IF(SUM('Control Sample Data'!F$3:F$98)&gt;10,IF(AND(ISNUMBER('Control Sample Data'!F598),'Control Sample Data'!F598&lt;$B$1,'Control Sample Data'!F598&gt;0),'Control Sample Data'!F598,$B$1),"")</f>
        <v/>
      </c>
      <c r="S599" s="17" t="str">
        <f>IF(SUM('Control Sample Data'!G$3:G$98)&gt;10,IF(AND(ISNUMBER('Control Sample Data'!G598),'Control Sample Data'!G598&lt;$B$1,'Control Sample Data'!G598&gt;0),'Control Sample Data'!G598,$B$1),"")</f>
        <v/>
      </c>
      <c r="T599" s="17" t="str">
        <f>IF(SUM('Control Sample Data'!H$3:H$98)&gt;10,IF(AND(ISNUMBER('Control Sample Data'!H598),'Control Sample Data'!H598&lt;$B$1,'Control Sample Data'!H598&gt;0),'Control Sample Data'!H598,$B$1),"")</f>
        <v/>
      </c>
      <c r="U599" s="17" t="str">
        <f>IF(SUM('Control Sample Data'!I$3:I$98)&gt;10,IF(AND(ISNUMBER('Control Sample Data'!I598),'Control Sample Data'!I598&lt;$B$1,'Control Sample Data'!I598&gt;0),'Control Sample Data'!I598,$B$1),"")</f>
        <v/>
      </c>
      <c r="V599" s="17" t="str">
        <f>IF(SUM('Control Sample Data'!J$3:J$98)&gt;10,IF(AND(ISNUMBER('Control Sample Data'!J598),'Control Sample Data'!J598&lt;$B$1,'Control Sample Data'!J598&gt;0),'Control Sample Data'!J598,$B$1),"")</f>
        <v/>
      </c>
      <c r="W599" s="17" t="str">
        <f>IF(SUM('Control Sample Data'!K$3:K$98)&gt;10,IF(AND(ISNUMBER('Control Sample Data'!K598),'Control Sample Data'!K598&lt;$B$1,'Control Sample Data'!K598&gt;0),'Control Sample Data'!K598,$B$1),"")</f>
        <v/>
      </c>
      <c r="X599" s="17" t="str">
        <f>IF(SUM('Control Sample Data'!L$3:L$98)&gt;10,IF(AND(ISNUMBER('Control Sample Data'!L598),'Control Sample Data'!L598&lt;$B$1,'Control Sample Data'!L598&gt;0),'Control Sample Data'!L598,$B$1),"")</f>
        <v/>
      </c>
      <c r="Y599" s="17" t="str">
        <f>IF(SUM('Control Sample Data'!M$3:M$98)&gt;10,IF(AND(ISNUMBER('Control Sample Data'!M598),'Control Sample Data'!M598&lt;$B$1,'Control Sample Data'!M598&gt;0),'Control Sample Data'!M598,$B$1),"")</f>
        <v/>
      </c>
      <c r="AT599" s="36" t="str">
        <f t="shared" si="409"/>
        <v/>
      </c>
      <c r="AU599" s="36" t="str">
        <f t="shared" si="410"/>
        <v/>
      </c>
      <c r="AV599" s="36" t="str">
        <f t="shared" si="411"/>
        <v/>
      </c>
      <c r="AW599" s="36" t="str">
        <f t="shared" si="412"/>
        <v/>
      </c>
      <c r="AX599" s="36" t="str">
        <f t="shared" si="413"/>
        <v/>
      </c>
      <c r="AY599" s="36" t="str">
        <f t="shared" si="414"/>
        <v/>
      </c>
      <c r="AZ599" s="36" t="str">
        <f t="shared" si="415"/>
        <v/>
      </c>
      <c r="BA599" s="36" t="str">
        <f t="shared" si="416"/>
        <v/>
      </c>
      <c r="BB599" s="36" t="str">
        <f t="shared" si="417"/>
        <v/>
      </c>
      <c r="BC599" s="36" t="str">
        <f t="shared" si="418"/>
        <v/>
      </c>
      <c r="BD599" s="36" t="str">
        <f t="shared" si="419"/>
        <v/>
      </c>
      <c r="BE599" s="36" t="str">
        <f t="shared" si="420"/>
        <v/>
      </c>
      <c r="BF599" s="36" t="str">
        <f t="shared" si="421"/>
        <v/>
      </c>
      <c r="BG599" s="36" t="str">
        <f t="shared" si="422"/>
        <v/>
      </c>
      <c r="BH599" s="36" t="str">
        <f t="shared" si="423"/>
        <v/>
      </c>
      <c r="BI599" s="36" t="str">
        <f t="shared" si="424"/>
        <v/>
      </c>
      <c r="BJ599" s="36" t="str">
        <f t="shared" si="425"/>
        <v/>
      </c>
      <c r="BK599" s="36" t="str">
        <f t="shared" si="426"/>
        <v/>
      </c>
      <c r="BL599" s="36" t="str">
        <f t="shared" si="427"/>
        <v/>
      </c>
      <c r="BM599" s="36" t="str">
        <f t="shared" si="428"/>
        <v/>
      </c>
      <c r="BN599" s="38" t="e">
        <f t="shared" si="387"/>
        <v>#DIV/0!</v>
      </c>
      <c r="BO599" s="38" t="e">
        <f t="shared" si="388"/>
        <v>#DIV/0!</v>
      </c>
      <c r="BP599" s="39" t="str">
        <f t="shared" si="389"/>
        <v/>
      </c>
      <c r="BQ599" s="39" t="str">
        <f t="shared" si="390"/>
        <v/>
      </c>
      <c r="BR599" s="39" t="str">
        <f t="shared" si="391"/>
        <v/>
      </c>
      <c r="BS599" s="39" t="str">
        <f t="shared" si="392"/>
        <v/>
      </c>
      <c r="BT599" s="39" t="str">
        <f t="shared" si="393"/>
        <v/>
      </c>
      <c r="BU599" s="39" t="str">
        <f t="shared" si="394"/>
        <v/>
      </c>
      <c r="BV599" s="39" t="str">
        <f t="shared" si="395"/>
        <v/>
      </c>
      <c r="BW599" s="39" t="str">
        <f t="shared" si="396"/>
        <v/>
      </c>
      <c r="BX599" s="39" t="str">
        <f t="shared" si="397"/>
        <v/>
      </c>
      <c r="BY599" s="39" t="str">
        <f t="shared" si="398"/>
        <v/>
      </c>
      <c r="BZ599" s="39" t="str">
        <f t="shared" si="399"/>
        <v/>
      </c>
      <c r="CA599" s="39" t="str">
        <f t="shared" si="400"/>
        <v/>
      </c>
      <c r="CB599" s="39" t="str">
        <f t="shared" si="401"/>
        <v/>
      </c>
      <c r="CC599" s="39" t="str">
        <f t="shared" si="402"/>
        <v/>
      </c>
      <c r="CD599" s="39" t="str">
        <f t="shared" si="403"/>
        <v/>
      </c>
      <c r="CE599" s="39" t="str">
        <f t="shared" si="404"/>
        <v/>
      </c>
      <c r="CF599" s="39" t="str">
        <f t="shared" si="405"/>
        <v/>
      </c>
      <c r="CG599" s="39" t="str">
        <f t="shared" si="406"/>
        <v/>
      </c>
      <c r="CH599" s="39" t="str">
        <f t="shared" si="407"/>
        <v/>
      </c>
      <c r="CI599" s="39" t="str">
        <f t="shared" si="408"/>
        <v/>
      </c>
    </row>
    <row r="600" spans="1:87">
      <c r="A600" s="18"/>
      <c r="B600" s="15" t="str">
        <f>'Gene Table'!E599</f>
        <v>mmu-miR-200a-3p</v>
      </c>
      <c r="C600" s="15" t="str">
        <f>'Gene Table'!B599</f>
        <v>I21</v>
      </c>
      <c r="D600" s="16" t="str">
        <f>IF(SUM('Test Sample Data'!D$3:D$98)&gt;10,IF(AND(ISNUMBER('Test Sample Data'!D599),'Test Sample Data'!D599&lt;$B$1,'Test Sample Data'!D599&gt;0),'Test Sample Data'!D599,$B$1),"")</f>
        <v/>
      </c>
      <c r="E600" s="17" t="str">
        <f>IF(SUM('Test Sample Data'!E$3:E$98)&gt;10,IF(AND(ISNUMBER('Test Sample Data'!E599),'Test Sample Data'!E599&lt;$B$1,'Test Sample Data'!E599&gt;0),'Test Sample Data'!E599,$B$1),"")</f>
        <v/>
      </c>
      <c r="F600" s="17" t="str">
        <f>IF(SUM('Test Sample Data'!F$3:F$98)&gt;10,IF(AND(ISNUMBER('Test Sample Data'!F599),'Test Sample Data'!F599&lt;$B$1,'Test Sample Data'!F599&gt;0),'Test Sample Data'!F599,$B$1),"")</f>
        <v/>
      </c>
      <c r="G600" s="17" t="str">
        <f>IF(SUM('Test Sample Data'!G$3:G$98)&gt;10,IF(AND(ISNUMBER('Test Sample Data'!G599),'Test Sample Data'!G599&lt;$B$1,'Test Sample Data'!G599&gt;0),'Test Sample Data'!G599,$B$1),"")</f>
        <v/>
      </c>
      <c r="H600" s="17" t="str">
        <f>IF(SUM('Test Sample Data'!H$3:H$98)&gt;10,IF(AND(ISNUMBER('Test Sample Data'!H599),'Test Sample Data'!H599&lt;$B$1,'Test Sample Data'!H599&gt;0),'Test Sample Data'!H599,$B$1),"")</f>
        <v/>
      </c>
      <c r="I600" s="17" t="str">
        <f>IF(SUM('Test Sample Data'!I$3:I$98)&gt;10,IF(AND(ISNUMBER('Test Sample Data'!I599),'Test Sample Data'!I599&lt;$B$1,'Test Sample Data'!I599&gt;0),'Test Sample Data'!I599,$B$1),"")</f>
        <v/>
      </c>
      <c r="J600" s="17" t="str">
        <f>IF(SUM('Test Sample Data'!J$3:J$98)&gt;10,IF(AND(ISNUMBER('Test Sample Data'!J599),'Test Sample Data'!J599&lt;$B$1,'Test Sample Data'!J599&gt;0),'Test Sample Data'!J599,$B$1),"")</f>
        <v/>
      </c>
      <c r="K600" s="17" t="str">
        <f>IF(SUM('Test Sample Data'!K$3:K$98)&gt;10,IF(AND(ISNUMBER('Test Sample Data'!K599),'Test Sample Data'!K599&lt;$B$1,'Test Sample Data'!K599&gt;0),'Test Sample Data'!K599,$B$1),"")</f>
        <v/>
      </c>
      <c r="L600" s="17" t="str">
        <f>IF(SUM('Test Sample Data'!L$3:L$98)&gt;10,IF(AND(ISNUMBER('Test Sample Data'!L599),'Test Sample Data'!L599&lt;$B$1,'Test Sample Data'!L599&gt;0),'Test Sample Data'!L599,$B$1),"")</f>
        <v/>
      </c>
      <c r="M600" s="17" t="str">
        <f>IF(SUM('Test Sample Data'!M$3:M$98)&gt;10,IF(AND(ISNUMBER('Test Sample Data'!M599),'Test Sample Data'!M599&lt;$B$1,'Test Sample Data'!M599&gt;0),'Test Sample Data'!M599,$B$1),"")</f>
        <v/>
      </c>
      <c r="N600" s="17" t="str">
        <f>'Gene Table'!E599</f>
        <v>mmu-miR-200a-3p</v>
      </c>
      <c r="O600" s="17" t="str">
        <f>'Gene Table'!B599</f>
        <v>I21</v>
      </c>
      <c r="P600" s="17" t="str">
        <f>IF(SUM('Control Sample Data'!D$3:D$98)&gt;10,IF(AND(ISNUMBER('Control Sample Data'!D599),'Control Sample Data'!D599&lt;$B$1,'Control Sample Data'!D599&gt;0),'Control Sample Data'!D599,$B$1),"")</f>
        <v/>
      </c>
      <c r="Q600" s="17" t="str">
        <f>IF(SUM('Control Sample Data'!E$3:E$98)&gt;10,IF(AND(ISNUMBER('Control Sample Data'!E599),'Control Sample Data'!E599&lt;$B$1,'Control Sample Data'!E599&gt;0),'Control Sample Data'!E599,$B$1),"")</f>
        <v/>
      </c>
      <c r="R600" s="17" t="str">
        <f>IF(SUM('Control Sample Data'!F$3:F$98)&gt;10,IF(AND(ISNUMBER('Control Sample Data'!F599),'Control Sample Data'!F599&lt;$B$1,'Control Sample Data'!F599&gt;0),'Control Sample Data'!F599,$B$1),"")</f>
        <v/>
      </c>
      <c r="S600" s="17" t="str">
        <f>IF(SUM('Control Sample Data'!G$3:G$98)&gt;10,IF(AND(ISNUMBER('Control Sample Data'!G599),'Control Sample Data'!G599&lt;$B$1,'Control Sample Data'!G599&gt;0),'Control Sample Data'!G599,$B$1),"")</f>
        <v/>
      </c>
      <c r="T600" s="17" t="str">
        <f>IF(SUM('Control Sample Data'!H$3:H$98)&gt;10,IF(AND(ISNUMBER('Control Sample Data'!H599),'Control Sample Data'!H599&lt;$B$1,'Control Sample Data'!H599&gt;0),'Control Sample Data'!H599,$B$1),"")</f>
        <v/>
      </c>
      <c r="U600" s="17" t="str">
        <f>IF(SUM('Control Sample Data'!I$3:I$98)&gt;10,IF(AND(ISNUMBER('Control Sample Data'!I599),'Control Sample Data'!I599&lt;$B$1,'Control Sample Data'!I599&gt;0),'Control Sample Data'!I599,$B$1),"")</f>
        <v/>
      </c>
      <c r="V600" s="17" t="str">
        <f>IF(SUM('Control Sample Data'!J$3:J$98)&gt;10,IF(AND(ISNUMBER('Control Sample Data'!J599),'Control Sample Data'!J599&lt;$B$1,'Control Sample Data'!J599&gt;0),'Control Sample Data'!J599,$B$1),"")</f>
        <v/>
      </c>
      <c r="W600" s="17" t="str">
        <f>IF(SUM('Control Sample Data'!K$3:K$98)&gt;10,IF(AND(ISNUMBER('Control Sample Data'!K599),'Control Sample Data'!K599&lt;$B$1,'Control Sample Data'!K599&gt;0),'Control Sample Data'!K599,$B$1),"")</f>
        <v/>
      </c>
      <c r="X600" s="17" t="str">
        <f>IF(SUM('Control Sample Data'!L$3:L$98)&gt;10,IF(AND(ISNUMBER('Control Sample Data'!L599),'Control Sample Data'!L599&lt;$B$1,'Control Sample Data'!L599&gt;0),'Control Sample Data'!L599,$B$1),"")</f>
        <v/>
      </c>
      <c r="Y600" s="17" t="str">
        <f>IF(SUM('Control Sample Data'!M$3:M$98)&gt;10,IF(AND(ISNUMBER('Control Sample Data'!M599),'Control Sample Data'!M599&lt;$B$1,'Control Sample Data'!M599&gt;0),'Control Sample Data'!M599,$B$1),"")</f>
        <v/>
      </c>
      <c r="AT600" s="36" t="str">
        <f t="shared" si="409"/>
        <v/>
      </c>
      <c r="AU600" s="36" t="str">
        <f t="shared" si="410"/>
        <v/>
      </c>
      <c r="AV600" s="36" t="str">
        <f t="shared" si="411"/>
        <v/>
      </c>
      <c r="AW600" s="36" t="str">
        <f t="shared" si="412"/>
        <v/>
      </c>
      <c r="AX600" s="36" t="str">
        <f t="shared" si="413"/>
        <v/>
      </c>
      <c r="AY600" s="36" t="str">
        <f t="shared" si="414"/>
        <v/>
      </c>
      <c r="AZ600" s="36" t="str">
        <f t="shared" si="415"/>
        <v/>
      </c>
      <c r="BA600" s="36" t="str">
        <f t="shared" si="416"/>
        <v/>
      </c>
      <c r="BB600" s="36" t="str">
        <f t="shared" si="417"/>
        <v/>
      </c>
      <c r="BC600" s="36" t="str">
        <f t="shared" si="418"/>
        <v/>
      </c>
      <c r="BD600" s="36" t="str">
        <f t="shared" si="419"/>
        <v/>
      </c>
      <c r="BE600" s="36" t="str">
        <f t="shared" si="420"/>
        <v/>
      </c>
      <c r="BF600" s="36" t="str">
        <f t="shared" si="421"/>
        <v/>
      </c>
      <c r="BG600" s="36" t="str">
        <f t="shared" si="422"/>
        <v/>
      </c>
      <c r="BH600" s="36" t="str">
        <f t="shared" si="423"/>
        <v/>
      </c>
      <c r="BI600" s="36" t="str">
        <f t="shared" si="424"/>
        <v/>
      </c>
      <c r="BJ600" s="36" t="str">
        <f t="shared" si="425"/>
        <v/>
      </c>
      <c r="BK600" s="36" t="str">
        <f t="shared" si="426"/>
        <v/>
      </c>
      <c r="BL600" s="36" t="str">
        <f t="shared" si="427"/>
        <v/>
      </c>
      <c r="BM600" s="36" t="str">
        <f t="shared" si="428"/>
        <v/>
      </c>
      <c r="BN600" s="38" t="e">
        <f t="shared" si="387"/>
        <v>#DIV/0!</v>
      </c>
      <c r="BO600" s="38" t="e">
        <f t="shared" si="388"/>
        <v>#DIV/0!</v>
      </c>
      <c r="BP600" s="39" t="str">
        <f t="shared" si="389"/>
        <v/>
      </c>
      <c r="BQ600" s="39" t="str">
        <f t="shared" si="390"/>
        <v/>
      </c>
      <c r="BR600" s="39" t="str">
        <f t="shared" si="391"/>
        <v/>
      </c>
      <c r="BS600" s="39" t="str">
        <f t="shared" si="392"/>
        <v/>
      </c>
      <c r="BT600" s="39" t="str">
        <f t="shared" si="393"/>
        <v/>
      </c>
      <c r="BU600" s="39" t="str">
        <f t="shared" si="394"/>
        <v/>
      </c>
      <c r="BV600" s="39" t="str">
        <f t="shared" si="395"/>
        <v/>
      </c>
      <c r="BW600" s="39" t="str">
        <f t="shared" si="396"/>
        <v/>
      </c>
      <c r="BX600" s="39" t="str">
        <f t="shared" si="397"/>
        <v/>
      </c>
      <c r="BY600" s="39" t="str">
        <f t="shared" si="398"/>
        <v/>
      </c>
      <c r="BZ600" s="39" t="str">
        <f t="shared" si="399"/>
        <v/>
      </c>
      <c r="CA600" s="39" t="str">
        <f t="shared" si="400"/>
        <v/>
      </c>
      <c r="CB600" s="39" t="str">
        <f t="shared" si="401"/>
        <v/>
      </c>
      <c r="CC600" s="39" t="str">
        <f t="shared" si="402"/>
        <v/>
      </c>
      <c r="CD600" s="39" t="str">
        <f t="shared" si="403"/>
        <v/>
      </c>
      <c r="CE600" s="39" t="str">
        <f t="shared" si="404"/>
        <v/>
      </c>
      <c r="CF600" s="39" t="str">
        <f t="shared" si="405"/>
        <v/>
      </c>
      <c r="CG600" s="39" t="str">
        <f t="shared" si="406"/>
        <v/>
      </c>
      <c r="CH600" s="39" t="str">
        <f t="shared" si="407"/>
        <v/>
      </c>
      <c r="CI600" s="39" t="str">
        <f t="shared" si="408"/>
        <v/>
      </c>
    </row>
    <row r="601" spans="1:87">
      <c r="A601" s="18"/>
      <c r="B601" s="15" t="str">
        <f>'Gene Table'!E600</f>
        <v>mmu-miR-669n</v>
      </c>
      <c r="C601" s="15" t="str">
        <f>'Gene Table'!B600</f>
        <v>I22</v>
      </c>
      <c r="D601" s="16" t="str">
        <f>IF(SUM('Test Sample Data'!D$3:D$98)&gt;10,IF(AND(ISNUMBER('Test Sample Data'!D600),'Test Sample Data'!D600&lt;$B$1,'Test Sample Data'!D600&gt;0),'Test Sample Data'!D600,$B$1),"")</f>
        <v/>
      </c>
      <c r="E601" s="17" t="str">
        <f>IF(SUM('Test Sample Data'!E$3:E$98)&gt;10,IF(AND(ISNUMBER('Test Sample Data'!E600),'Test Sample Data'!E600&lt;$B$1,'Test Sample Data'!E600&gt;0),'Test Sample Data'!E600,$B$1),"")</f>
        <v/>
      </c>
      <c r="F601" s="17" t="str">
        <f>IF(SUM('Test Sample Data'!F$3:F$98)&gt;10,IF(AND(ISNUMBER('Test Sample Data'!F600),'Test Sample Data'!F600&lt;$B$1,'Test Sample Data'!F600&gt;0),'Test Sample Data'!F600,$B$1),"")</f>
        <v/>
      </c>
      <c r="G601" s="17" t="str">
        <f>IF(SUM('Test Sample Data'!G$3:G$98)&gt;10,IF(AND(ISNUMBER('Test Sample Data'!G600),'Test Sample Data'!G600&lt;$B$1,'Test Sample Data'!G600&gt;0),'Test Sample Data'!G600,$B$1),"")</f>
        <v/>
      </c>
      <c r="H601" s="17" t="str">
        <f>IF(SUM('Test Sample Data'!H$3:H$98)&gt;10,IF(AND(ISNUMBER('Test Sample Data'!H600),'Test Sample Data'!H600&lt;$B$1,'Test Sample Data'!H600&gt;0),'Test Sample Data'!H600,$B$1),"")</f>
        <v/>
      </c>
      <c r="I601" s="17" t="str">
        <f>IF(SUM('Test Sample Data'!I$3:I$98)&gt;10,IF(AND(ISNUMBER('Test Sample Data'!I600),'Test Sample Data'!I600&lt;$B$1,'Test Sample Data'!I600&gt;0),'Test Sample Data'!I600,$B$1),"")</f>
        <v/>
      </c>
      <c r="J601" s="17" t="str">
        <f>IF(SUM('Test Sample Data'!J$3:J$98)&gt;10,IF(AND(ISNUMBER('Test Sample Data'!J600),'Test Sample Data'!J600&lt;$B$1,'Test Sample Data'!J600&gt;0),'Test Sample Data'!J600,$B$1),"")</f>
        <v/>
      </c>
      <c r="K601" s="17" t="str">
        <f>IF(SUM('Test Sample Data'!K$3:K$98)&gt;10,IF(AND(ISNUMBER('Test Sample Data'!K600),'Test Sample Data'!K600&lt;$B$1,'Test Sample Data'!K600&gt;0),'Test Sample Data'!K600,$B$1),"")</f>
        <v/>
      </c>
      <c r="L601" s="17" t="str">
        <f>IF(SUM('Test Sample Data'!L$3:L$98)&gt;10,IF(AND(ISNUMBER('Test Sample Data'!L600),'Test Sample Data'!L600&lt;$B$1,'Test Sample Data'!L600&gt;0),'Test Sample Data'!L600,$B$1),"")</f>
        <v/>
      </c>
      <c r="M601" s="17" t="str">
        <f>IF(SUM('Test Sample Data'!M$3:M$98)&gt;10,IF(AND(ISNUMBER('Test Sample Data'!M600),'Test Sample Data'!M600&lt;$B$1,'Test Sample Data'!M600&gt;0),'Test Sample Data'!M600,$B$1),"")</f>
        <v/>
      </c>
      <c r="N601" s="17" t="str">
        <f>'Gene Table'!E600</f>
        <v>mmu-miR-669n</v>
      </c>
      <c r="O601" s="17" t="str">
        <f>'Gene Table'!B600</f>
        <v>I22</v>
      </c>
      <c r="P601" s="17" t="str">
        <f>IF(SUM('Control Sample Data'!D$3:D$98)&gt;10,IF(AND(ISNUMBER('Control Sample Data'!D600),'Control Sample Data'!D600&lt;$B$1,'Control Sample Data'!D600&gt;0),'Control Sample Data'!D600,$B$1),"")</f>
        <v/>
      </c>
      <c r="Q601" s="17" t="str">
        <f>IF(SUM('Control Sample Data'!E$3:E$98)&gt;10,IF(AND(ISNUMBER('Control Sample Data'!E600),'Control Sample Data'!E600&lt;$B$1,'Control Sample Data'!E600&gt;0),'Control Sample Data'!E600,$B$1),"")</f>
        <v/>
      </c>
      <c r="R601" s="17" t="str">
        <f>IF(SUM('Control Sample Data'!F$3:F$98)&gt;10,IF(AND(ISNUMBER('Control Sample Data'!F600),'Control Sample Data'!F600&lt;$B$1,'Control Sample Data'!F600&gt;0),'Control Sample Data'!F600,$B$1),"")</f>
        <v/>
      </c>
      <c r="S601" s="17" t="str">
        <f>IF(SUM('Control Sample Data'!G$3:G$98)&gt;10,IF(AND(ISNUMBER('Control Sample Data'!G600),'Control Sample Data'!G600&lt;$B$1,'Control Sample Data'!G600&gt;0),'Control Sample Data'!G600,$B$1),"")</f>
        <v/>
      </c>
      <c r="T601" s="17" t="str">
        <f>IF(SUM('Control Sample Data'!H$3:H$98)&gt;10,IF(AND(ISNUMBER('Control Sample Data'!H600),'Control Sample Data'!H600&lt;$B$1,'Control Sample Data'!H600&gt;0),'Control Sample Data'!H600,$B$1),"")</f>
        <v/>
      </c>
      <c r="U601" s="17" t="str">
        <f>IF(SUM('Control Sample Data'!I$3:I$98)&gt;10,IF(AND(ISNUMBER('Control Sample Data'!I600),'Control Sample Data'!I600&lt;$B$1,'Control Sample Data'!I600&gt;0),'Control Sample Data'!I600,$B$1),"")</f>
        <v/>
      </c>
      <c r="V601" s="17" t="str">
        <f>IF(SUM('Control Sample Data'!J$3:J$98)&gt;10,IF(AND(ISNUMBER('Control Sample Data'!J600),'Control Sample Data'!J600&lt;$B$1,'Control Sample Data'!J600&gt;0),'Control Sample Data'!J600,$B$1),"")</f>
        <v/>
      </c>
      <c r="W601" s="17" t="str">
        <f>IF(SUM('Control Sample Data'!K$3:K$98)&gt;10,IF(AND(ISNUMBER('Control Sample Data'!K600),'Control Sample Data'!K600&lt;$B$1,'Control Sample Data'!K600&gt;0),'Control Sample Data'!K600,$B$1),"")</f>
        <v/>
      </c>
      <c r="X601" s="17" t="str">
        <f>IF(SUM('Control Sample Data'!L$3:L$98)&gt;10,IF(AND(ISNUMBER('Control Sample Data'!L600),'Control Sample Data'!L600&lt;$B$1,'Control Sample Data'!L600&gt;0),'Control Sample Data'!L600,$B$1),"")</f>
        <v/>
      </c>
      <c r="Y601" s="17" t="str">
        <f>IF(SUM('Control Sample Data'!M$3:M$98)&gt;10,IF(AND(ISNUMBER('Control Sample Data'!M600),'Control Sample Data'!M600&lt;$B$1,'Control Sample Data'!M600&gt;0),'Control Sample Data'!M600,$B$1),"")</f>
        <v/>
      </c>
      <c r="AT601" s="36" t="str">
        <f t="shared" si="409"/>
        <v/>
      </c>
      <c r="AU601" s="36" t="str">
        <f t="shared" si="410"/>
        <v/>
      </c>
      <c r="AV601" s="36" t="str">
        <f t="shared" si="411"/>
        <v/>
      </c>
      <c r="AW601" s="36" t="str">
        <f t="shared" si="412"/>
        <v/>
      </c>
      <c r="AX601" s="36" t="str">
        <f t="shared" si="413"/>
        <v/>
      </c>
      <c r="AY601" s="36" t="str">
        <f t="shared" si="414"/>
        <v/>
      </c>
      <c r="AZ601" s="36" t="str">
        <f t="shared" si="415"/>
        <v/>
      </c>
      <c r="BA601" s="36" t="str">
        <f t="shared" si="416"/>
        <v/>
      </c>
      <c r="BB601" s="36" t="str">
        <f t="shared" si="417"/>
        <v/>
      </c>
      <c r="BC601" s="36" t="str">
        <f t="shared" si="418"/>
        <v/>
      </c>
      <c r="BD601" s="36" t="str">
        <f t="shared" si="419"/>
        <v/>
      </c>
      <c r="BE601" s="36" t="str">
        <f t="shared" si="420"/>
        <v/>
      </c>
      <c r="BF601" s="36" t="str">
        <f t="shared" si="421"/>
        <v/>
      </c>
      <c r="BG601" s="36" t="str">
        <f t="shared" si="422"/>
        <v/>
      </c>
      <c r="BH601" s="36" t="str">
        <f t="shared" si="423"/>
        <v/>
      </c>
      <c r="BI601" s="36" t="str">
        <f t="shared" si="424"/>
        <v/>
      </c>
      <c r="BJ601" s="36" t="str">
        <f t="shared" si="425"/>
        <v/>
      </c>
      <c r="BK601" s="36" t="str">
        <f t="shared" si="426"/>
        <v/>
      </c>
      <c r="BL601" s="36" t="str">
        <f t="shared" si="427"/>
        <v/>
      </c>
      <c r="BM601" s="36" t="str">
        <f t="shared" si="428"/>
        <v/>
      </c>
      <c r="BN601" s="38" t="e">
        <f t="shared" si="387"/>
        <v>#DIV/0!</v>
      </c>
      <c r="BO601" s="38" t="e">
        <f t="shared" si="388"/>
        <v>#DIV/0!</v>
      </c>
      <c r="BP601" s="39" t="str">
        <f t="shared" si="389"/>
        <v/>
      </c>
      <c r="BQ601" s="39" t="str">
        <f t="shared" si="390"/>
        <v/>
      </c>
      <c r="BR601" s="39" t="str">
        <f t="shared" si="391"/>
        <v/>
      </c>
      <c r="BS601" s="39" t="str">
        <f t="shared" si="392"/>
        <v/>
      </c>
      <c r="BT601" s="39" t="str">
        <f t="shared" si="393"/>
        <v/>
      </c>
      <c r="BU601" s="39" t="str">
        <f t="shared" si="394"/>
        <v/>
      </c>
      <c r="BV601" s="39" t="str">
        <f t="shared" si="395"/>
        <v/>
      </c>
      <c r="BW601" s="39" t="str">
        <f t="shared" si="396"/>
        <v/>
      </c>
      <c r="BX601" s="39" t="str">
        <f t="shared" si="397"/>
        <v/>
      </c>
      <c r="BY601" s="39" t="str">
        <f t="shared" si="398"/>
        <v/>
      </c>
      <c r="BZ601" s="39" t="str">
        <f t="shared" si="399"/>
        <v/>
      </c>
      <c r="CA601" s="39" t="str">
        <f t="shared" si="400"/>
        <v/>
      </c>
      <c r="CB601" s="39" t="str">
        <f t="shared" si="401"/>
        <v/>
      </c>
      <c r="CC601" s="39" t="str">
        <f t="shared" si="402"/>
        <v/>
      </c>
      <c r="CD601" s="39" t="str">
        <f t="shared" si="403"/>
        <v/>
      </c>
      <c r="CE601" s="39" t="str">
        <f t="shared" si="404"/>
        <v/>
      </c>
      <c r="CF601" s="39" t="str">
        <f t="shared" si="405"/>
        <v/>
      </c>
      <c r="CG601" s="39" t="str">
        <f t="shared" si="406"/>
        <v/>
      </c>
      <c r="CH601" s="39" t="str">
        <f t="shared" si="407"/>
        <v/>
      </c>
      <c r="CI601" s="39" t="str">
        <f t="shared" si="408"/>
        <v/>
      </c>
    </row>
    <row r="602" spans="1:87">
      <c r="A602" s="18"/>
      <c r="B602" s="15" t="str">
        <f>'Gene Table'!E601</f>
        <v>mmu-miR-20a-5p</v>
      </c>
      <c r="C602" s="15" t="str">
        <f>'Gene Table'!B601</f>
        <v>I23</v>
      </c>
      <c r="D602" s="16" t="str">
        <f>IF(SUM('Test Sample Data'!D$3:D$98)&gt;10,IF(AND(ISNUMBER('Test Sample Data'!D601),'Test Sample Data'!D601&lt;$B$1,'Test Sample Data'!D601&gt;0),'Test Sample Data'!D601,$B$1),"")</f>
        <v/>
      </c>
      <c r="E602" s="17" t="str">
        <f>IF(SUM('Test Sample Data'!E$3:E$98)&gt;10,IF(AND(ISNUMBER('Test Sample Data'!E601),'Test Sample Data'!E601&lt;$B$1,'Test Sample Data'!E601&gt;0),'Test Sample Data'!E601,$B$1),"")</f>
        <v/>
      </c>
      <c r="F602" s="17" t="str">
        <f>IF(SUM('Test Sample Data'!F$3:F$98)&gt;10,IF(AND(ISNUMBER('Test Sample Data'!F601),'Test Sample Data'!F601&lt;$B$1,'Test Sample Data'!F601&gt;0),'Test Sample Data'!F601,$B$1),"")</f>
        <v/>
      </c>
      <c r="G602" s="17" t="str">
        <f>IF(SUM('Test Sample Data'!G$3:G$98)&gt;10,IF(AND(ISNUMBER('Test Sample Data'!G601),'Test Sample Data'!G601&lt;$B$1,'Test Sample Data'!G601&gt;0),'Test Sample Data'!G601,$B$1),"")</f>
        <v/>
      </c>
      <c r="H602" s="17" t="str">
        <f>IF(SUM('Test Sample Data'!H$3:H$98)&gt;10,IF(AND(ISNUMBER('Test Sample Data'!H601),'Test Sample Data'!H601&lt;$B$1,'Test Sample Data'!H601&gt;0),'Test Sample Data'!H601,$B$1),"")</f>
        <v/>
      </c>
      <c r="I602" s="17" t="str">
        <f>IF(SUM('Test Sample Data'!I$3:I$98)&gt;10,IF(AND(ISNUMBER('Test Sample Data'!I601),'Test Sample Data'!I601&lt;$B$1,'Test Sample Data'!I601&gt;0),'Test Sample Data'!I601,$B$1),"")</f>
        <v/>
      </c>
      <c r="J602" s="17" t="str">
        <f>IF(SUM('Test Sample Data'!J$3:J$98)&gt;10,IF(AND(ISNUMBER('Test Sample Data'!J601),'Test Sample Data'!J601&lt;$B$1,'Test Sample Data'!J601&gt;0),'Test Sample Data'!J601,$B$1),"")</f>
        <v/>
      </c>
      <c r="K602" s="17" t="str">
        <f>IF(SUM('Test Sample Data'!K$3:K$98)&gt;10,IF(AND(ISNUMBER('Test Sample Data'!K601),'Test Sample Data'!K601&lt;$B$1,'Test Sample Data'!K601&gt;0),'Test Sample Data'!K601,$B$1),"")</f>
        <v/>
      </c>
      <c r="L602" s="17" t="str">
        <f>IF(SUM('Test Sample Data'!L$3:L$98)&gt;10,IF(AND(ISNUMBER('Test Sample Data'!L601),'Test Sample Data'!L601&lt;$B$1,'Test Sample Data'!L601&gt;0),'Test Sample Data'!L601,$B$1),"")</f>
        <v/>
      </c>
      <c r="M602" s="17" t="str">
        <f>IF(SUM('Test Sample Data'!M$3:M$98)&gt;10,IF(AND(ISNUMBER('Test Sample Data'!M601),'Test Sample Data'!M601&lt;$B$1,'Test Sample Data'!M601&gt;0),'Test Sample Data'!M601,$B$1),"")</f>
        <v/>
      </c>
      <c r="N602" s="17" t="str">
        <f>'Gene Table'!E601</f>
        <v>mmu-miR-20a-5p</v>
      </c>
      <c r="O602" s="17" t="str">
        <f>'Gene Table'!B601</f>
        <v>I23</v>
      </c>
      <c r="P602" s="17" t="str">
        <f>IF(SUM('Control Sample Data'!D$3:D$98)&gt;10,IF(AND(ISNUMBER('Control Sample Data'!D601),'Control Sample Data'!D601&lt;$B$1,'Control Sample Data'!D601&gt;0),'Control Sample Data'!D601,$B$1),"")</f>
        <v/>
      </c>
      <c r="Q602" s="17" t="str">
        <f>IF(SUM('Control Sample Data'!E$3:E$98)&gt;10,IF(AND(ISNUMBER('Control Sample Data'!E601),'Control Sample Data'!E601&lt;$B$1,'Control Sample Data'!E601&gt;0),'Control Sample Data'!E601,$B$1),"")</f>
        <v/>
      </c>
      <c r="R602" s="17" t="str">
        <f>IF(SUM('Control Sample Data'!F$3:F$98)&gt;10,IF(AND(ISNUMBER('Control Sample Data'!F601),'Control Sample Data'!F601&lt;$B$1,'Control Sample Data'!F601&gt;0),'Control Sample Data'!F601,$B$1),"")</f>
        <v/>
      </c>
      <c r="S602" s="17" t="str">
        <f>IF(SUM('Control Sample Data'!G$3:G$98)&gt;10,IF(AND(ISNUMBER('Control Sample Data'!G601),'Control Sample Data'!G601&lt;$B$1,'Control Sample Data'!G601&gt;0),'Control Sample Data'!G601,$B$1),"")</f>
        <v/>
      </c>
      <c r="T602" s="17" t="str">
        <f>IF(SUM('Control Sample Data'!H$3:H$98)&gt;10,IF(AND(ISNUMBER('Control Sample Data'!H601),'Control Sample Data'!H601&lt;$B$1,'Control Sample Data'!H601&gt;0),'Control Sample Data'!H601,$B$1),"")</f>
        <v/>
      </c>
      <c r="U602" s="17" t="str">
        <f>IF(SUM('Control Sample Data'!I$3:I$98)&gt;10,IF(AND(ISNUMBER('Control Sample Data'!I601),'Control Sample Data'!I601&lt;$B$1,'Control Sample Data'!I601&gt;0),'Control Sample Data'!I601,$B$1),"")</f>
        <v/>
      </c>
      <c r="V602" s="17" t="str">
        <f>IF(SUM('Control Sample Data'!J$3:J$98)&gt;10,IF(AND(ISNUMBER('Control Sample Data'!J601),'Control Sample Data'!J601&lt;$B$1,'Control Sample Data'!J601&gt;0),'Control Sample Data'!J601,$B$1),"")</f>
        <v/>
      </c>
      <c r="W602" s="17" t="str">
        <f>IF(SUM('Control Sample Data'!K$3:K$98)&gt;10,IF(AND(ISNUMBER('Control Sample Data'!K601),'Control Sample Data'!K601&lt;$B$1,'Control Sample Data'!K601&gt;0),'Control Sample Data'!K601,$B$1),"")</f>
        <v/>
      </c>
      <c r="X602" s="17" t="str">
        <f>IF(SUM('Control Sample Data'!L$3:L$98)&gt;10,IF(AND(ISNUMBER('Control Sample Data'!L601),'Control Sample Data'!L601&lt;$B$1,'Control Sample Data'!L601&gt;0),'Control Sample Data'!L601,$B$1),"")</f>
        <v/>
      </c>
      <c r="Y602" s="17" t="str">
        <f>IF(SUM('Control Sample Data'!M$3:M$98)&gt;10,IF(AND(ISNUMBER('Control Sample Data'!M601),'Control Sample Data'!M601&lt;$B$1,'Control Sample Data'!M601&gt;0),'Control Sample Data'!M601,$B$1),"")</f>
        <v/>
      </c>
      <c r="AT602" s="36" t="str">
        <f t="shared" si="409"/>
        <v/>
      </c>
      <c r="AU602" s="36" t="str">
        <f t="shared" si="410"/>
        <v/>
      </c>
      <c r="AV602" s="36" t="str">
        <f t="shared" si="411"/>
        <v/>
      </c>
      <c r="AW602" s="36" t="str">
        <f t="shared" si="412"/>
        <v/>
      </c>
      <c r="AX602" s="36" t="str">
        <f t="shared" si="413"/>
        <v/>
      </c>
      <c r="AY602" s="36" t="str">
        <f t="shared" si="414"/>
        <v/>
      </c>
      <c r="AZ602" s="36" t="str">
        <f t="shared" si="415"/>
        <v/>
      </c>
      <c r="BA602" s="36" t="str">
        <f t="shared" si="416"/>
        <v/>
      </c>
      <c r="BB602" s="36" t="str">
        <f t="shared" si="417"/>
        <v/>
      </c>
      <c r="BC602" s="36" t="str">
        <f t="shared" si="418"/>
        <v/>
      </c>
      <c r="BD602" s="36" t="str">
        <f t="shared" si="419"/>
        <v/>
      </c>
      <c r="BE602" s="36" t="str">
        <f t="shared" si="420"/>
        <v/>
      </c>
      <c r="BF602" s="36" t="str">
        <f t="shared" si="421"/>
        <v/>
      </c>
      <c r="BG602" s="36" t="str">
        <f t="shared" si="422"/>
        <v/>
      </c>
      <c r="BH602" s="36" t="str">
        <f t="shared" si="423"/>
        <v/>
      </c>
      <c r="BI602" s="36" t="str">
        <f t="shared" si="424"/>
        <v/>
      </c>
      <c r="BJ602" s="36" t="str">
        <f t="shared" si="425"/>
        <v/>
      </c>
      <c r="BK602" s="36" t="str">
        <f t="shared" si="426"/>
        <v/>
      </c>
      <c r="BL602" s="36" t="str">
        <f t="shared" si="427"/>
        <v/>
      </c>
      <c r="BM602" s="36" t="str">
        <f t="shared" si="428"/>
        <v/>
      </c>
      <c r="BN602" s="38" t="e">
        <f t="shared" si="387"/>
        <v>#DIV/0!</v>
      </c>
      <c r="BO602" s="38" t="e">
        <f t="shared" si="388"/>
        <v>#DIV/0!</v>
      </c>
      <c r="BP602" s="39" t="str">
        <f t="shared" si="389"/>
        <v/>
      </c>
      <c r="BQ602" s="39" t="str">
        <f t="shared" si="390"/>
        <v/>
      </c>
      <c r="BR602" s="39" t="str">
        <f t="shared" si="391"/>
        <v/>
      </c>
      <c r="BS602" s="39" t="str">
        <f t="shared" si="392"/>
        <v/>
      </c>
      <c r="BT602" s="39" t="str">
        <f t="shared" si="393"/>
        <v/>
      </c>
      <c r="BU602" s="39" t="str">
        <f t="shared" si="394"/>
        <v/>
      </c>
      <c r="BV602" s="39" t="str">
        <f t="shared" si="395"/>
        <v/>
      </c>
      <c r="BW602" s="39" t="str">
        <f t="shared" si="396"/>
        <v/>
      </c>
      <c r="BX602" s="39" t="str">
        <f t="shared" si="397"/>
        <v/>
      </c>
      <c r="BY602" s="39" t="str">
        <f t="shared" si="398"/>
        <v/>
      </c>
      <c r="BZ602" s="39" t="str">
        <f t="shared" si="399"/>
        <v/>
      </c>
      <c r="CA602" s="39" t="str">
        <f t="shared" si="400"/>
        <v/>
      </c>
      <c r="CB602" s="39" t="str">
        <f t="shared" si="401"/>
        <v/>
      </c>
      <c r="CC602" s="39" t="str">
        <f t="shared" si="402"/>
        <v/>
      </c>
      <c r="CD602" s="39" t="str">
        <f t="shared" si="403"/>
        <v/>
      </c>
      <c r="CE602" s="39" t="str">
        <f t="shared" si="404"/>
        <v/>
      </c>
      <c r="CF602" s="39" t="str">
        <f t="shared" si="405"/>
        <v/>
      </c>
      <c r="CG602" s="39" t="str">
        <f t="shared" si="406"/>
        <v/>
      </c>
      <c r="CH602" s="39" t="str">
        <f t="shared" si="407"/>
        <v/>
      </c>
      <c r="CI602" s="39" t="str">
        <f t="shared" si="408"/>
        <v/>
      </c>
    </row>
    <row r="603" spans="1:87">
      <c r="A603" s="18"/>
      <c r="B603" s="15" t="str">
        <f>'Gene Table'!E602</f>
        <v>mmu-miR-465a-3p</v>
      </c>
      <c r="C603" s="15" t="str">
        <f>'Gene Table'!B602</f>
        <v>I24</v>
      </c>
      <c r="D603" s="16" t="str">
        <f>IF(SUM('Test Sample Data'!D$3:D$98)&gt;10,IF(AND(ISNUMBER('Test Sample Data'!D602),'Test Sample Data'!D602&lt;$B$1,'Test Sample Data'!D602&gt;0),'Test Sample Data'!D602,$B$1),"")</f>
        <v/>
      </c>
      <c r="E603" s="17" t="str">
        <f>IF(SUM('Test Sample Data'!E$3:E$98)&gt;10,IF(AND(ISNUMBER('Test Sample Data'!E602),'Test Sample Data'!E602&lt;$B$1,'Test Sample Data'!E602&gt;0),'Test Sample Data'!E602,$B$1),"")</f>
        <v/>
      </c>
      <c r="F603" s="17" t="str">
        <f>IF(SUM('Test Sample Data'!F$3:F$98)&gt;10,IF(AND(ISNUMBER('Test Sample Data'!F602),'Test Sample Data'!F602&lt;$B$1,'Test Sample Data'!F602&gt;0),'Test Sample Data'!F602,$B$1),"")</f>
        <v/>
      </c>
      <c r="G603" s="17" t="str">
        <f>IF(SUM('Test Sample Data'!G$3:G$98)&gt;10,IF(AND(ISNUMBER('Test Sample Data'!G602),'Test Sample Data'!G602&lt;$B$1,'Test Sample Data'!G602&gt;0),'Test Sample Data'!G602,$B$1),"")</f>
        <v/>
      </c>
      <c r="H603" s="17" t="str">
        <f>IF(SUM('Test Sample Data'!H$3:H$98)&gt;10,IF(AND(ISNUMBER('Test Sample Data'!H602),'Test Sample Data'!H602&lt;$B$1,'Test Sample Data'!H602&gt;0),'Test Sample Data'!H602,$B$1),"")</f>
        <v/>
      </c>
      <c r="I603" s="17" t="str">
        <f>IF(SUM('Test Sample Data'!I$3:I$98)&gt;10,IF(AND(ISNUMBER('Test Sample Data'!I602),'Test Sample Data'!I602&lt;$B$1,'Test Sample Data'!I602&gt;0),'Test Sample Data'!I602,$B$1),"")</f>
        <v/>
      </c>
      <c r="J603" s="17" t="str">
        <f>IF(SUM('Test Sample Data'!J$3:J$98)&gt;10,IF(AND(ISNUMBER('Test Sample Data'!J602),'Test Sample Data'!J602&lt;$B$1,'Test Sample Data'!J602&gt;0),'Test Sample Data'!J602,$B$1),"")</f>
        <v/>
      </c>
      <c r="K603" s="17" t="str">
        <f>IF(SUM('Test Sample Data'!K$3:K$98)&gt;10,IF(AND(ISNUMBER('Test Sample Data'!K602),'Test Sample Data'!K602&lt;$B$1,'Test Sample Data'!K602&gt;0),'Test Sample Data'!K602,$B$1),"")</f>
        <v/>
      </c>
      <c r="L603" s="17" t="str">
        <f>IF(SUM('Test Sample Data'!L$3:L$98)&gt;10,IF(AND(ISNUMBER('Test Sample Data'!L602),'Test Sample Data'!L602&lt;$B$1,'Test Sample Data'!L602&gt;0),'Test Sample Data'!L602,$B$1),"")</f>
        <v/>
      </c>
      <c r="M603" s="17" t="str">
        <f>IF(SUM('Test Sample Data'!M$3:M$98)&gt;10,IF(AND(ISNUMBER('Test Sample Data'!M602),'Test Sample Data'!M602&lt;$B$1,'Test Sample Data'!M602&gt;0),'Test Sample Data'!M602,$B$1),"")</f>
        <v/>
      </c>
      <c r="N603" s="17" t="str">
        <f>'Gene Table'!E602</f>
        <v>mmu-miR-465a-3p</v>
      </c>
      <c r="O603" s="17" t="str">
        <f>'Gene Table'!B602</f>
        <v>I24</v>
      </c>
      <c r="P603" s="17" t="str">
        <f>IF(SUM('Control Sample Data'!D$3:D$98)&gt;10,IF(AND(ISNUMBER('Control Sample Data'!D602),'Control Sample Data'!D602&lt;$B$1,'Control Sample Data'!D602&gt;0),'Control Sample Data'!D602,$B$1),"")</f>
        <v/>
      </c>
      <c r="Q603" s="17" t="str">
        <f>IF(SUM('Control Sample Data'!E$3:E$98)&gt;10,IF(AND(ISNUMBER('Control Sample Data'!E602),'Control Sample Data'!E602&lt;$B$1,'Control Sample Data'!E602&gt;0),'Control Sample Data'!E602,$B$1),"")</f>
        <v/>
      </c>
      <c r="R603" s="17" t="str">
        <f>IF(SUM('Control Sample Data'!F$3:F$98)&gt;10,IF(AND(ISNUMBER('Control Sample Data'!F602),'Control Sample Data'!F602&lt;$B$1,'Control Sample Data'!F602&gt;0),'Control Sample Data'!F602,$B$1),"")</f>
        <v/>
      </c>
      <c r="S603" s="17" t="str">
        <f>IF(SUM('Control Sample Data'!G$3:G$98)&gt;10,IF(AND(ISNUMBER('Control Sample Data'!G602),'Control Sample Data'!G602&lt;$B$1,'Control Sample Data'!G602&gt;0),'Control Sample Data'!G602,$B$1),"")</f>
        <v/>
      </c>
      <c r="T603" s="17" t="str">
        <f>IF(SUM('Control Sample Data'!H$3:H$98)&gt;10,IF(AND(ISNUMBER('Control Sample Data'!H602),'Control Sample Data'!H602&lt;$B$1,'Control Sample Data'!H602&gt;0),'Control Sample Data'!H602,$B$1),"")</f>
        <v/>
      </c>
      <c r="U603" s="17" t="str">
        <f>IF(SUM('Control Sample Data'!I$3:I$98)&gt;10,IF(AND(ISNUMBER('Control Sample Data'!I602),'Control Sample Data'!I602&lt;$B$1,'Control Sample Data'!I602&gt;0),'Control Sample Data'!I602,$B$1),"")</f>
        <v/>
      </c>
      <c r="V603" s="17" t="str">
        <f>IF(SUM('Control Sample Data'!J$3:J$98)&gt;10,IF(AND(ISNUMBER('Control Sample Data'!J602),'Control Sample Data'!J602&lt;$B$1,'Control Sample Data'!J602&gt;0),'Control Sample Data'!J602,$B$1),"")</f>
        <v/>
      </c>
      <c r="W603" s="17" t="str">
        <f>IF(SUM('Control Sample Data'!K$3:K$98)&gt;10,IF(AND(ISNUMBER('Control Sample Data'!K602),'Control Sample Data'!K602&lt;$B$1,'Control Sample Data'!K602&gt;0),'Control Sample Data'!K602,$B$1),"")</f>
        <v/>
      </c>
      <c r="X603" s="17" t="str">
        <f>IF(SUM('Control Sample Data'!L$3:L$98)&gt;10,IF(AND(ISNUMBER('Control Sample Data'!L602),'Control Sample Data'!L602&lt;$B$1,'Control Sample Data'!L602&gt;0),'Control Sample Data'!L602,$B$1),"")</f>
        <v/>
      </c>
      <c r="Y603" s="17" t="str">
        <f>IF(SUM('Control Sample Data'!M$3:M$98)&gt;10,IF(AND(ISNUMBER('Control Sample Data'!M602),'Control Sample Data'!M602&lt;$B$1,'Control Sample Data'!M602&gt;0),'Control Sample Data'!M602,$B$1),"")</f>
        <v/>
      </c>
      <c r="AT603" s="36" t="str">
        <f t="shared" si="409"/>
        <v/>
      </c>
      <c r="AU603" s="36" t="str">
        <f t="shared" si="410"/>
        <v/>
      </c>
      <c r="AV603" s="36" t="str">
        <f t="shared" si="411"/>
        <v/>
      </c>
      <c r="AW603" s="36" t="str">
        <f t="shared" si="412"/>
        <v/>
      </c>
      <c r="AX603" s="36" t="str">
        <f t="shared" si="413"/>
        <v/>
      </c>
      <c r="AY603" s="36" t="str">
        <f t="shared" si="414"/>
        <v/>
      </c>
      <c r="AZ603" s="36" t="str">
        <f t="shared" si="415"/>
        <v/>
      </c>
      <c r="BA603" s="36" t="str">
        <f t="shared" si="416"/>
        <v/>
      </c>
      <c r="BB603" s="36" t="str">
        <f t="shared" si="417"/>
        <v/>
      </c>
      <c r="BC603" s="36" t="str">
        <f t="shared" si="418"/>
        <v/>
      </c>
      <c r="BD603" s="36" t="str">
        <f t="shared" si="419"/>
        <v/>
      </c>
      <c r="BE603" s="36" t="str">
        <f t="shared" si="420"/>
        <v/>
      </c>
      <c r="BF603" s="36" t="str">
        <f t="shared" si="421"/>
        <v/>
      </c>
      <c r="BG603" s="36" t="str">
        <f t="shared" si="422"/>
        <v/>
      </c>
      <c r="BH603" s="36" t="str">
        <f t="shared" si="423"/>
        <v/>
      </c>
      <c r="BI603" s="36" t="str">
        <f t="shared" si="424"/>
        <v/>
      </c>
      <c r="BJ603" s="36" t="str">
        <f t="shared" si="425"/>
        <v/>
      </c>
      <c r="BK603" s="36" t="str">
        <f t="shared" si="426"/>
        <v/>
      </c>
      <c r="BL603" s="36" t="str">
        <f t="shared" si="427"/>
        <v/>
      </c>
      <c r="BM603" s="36" t="str">
        <f t="shared" si="428"/>
        <v/>
      </c>
      <c r="BN603" s="38" t="e">
        <f t="shared" si="387"/>
        <v>#DIV/0!</v>
      </c>
      <c r="BO603" s="38" t="e">
        <f t="shared" si="388"/>
        <v>#DIV/0!</v>
      </c>
      <c r="BP603" s="39" t="str">
        <f t="shared" si="389"/>
        <v/>
      </c>
      <c r="BQ603" s="39" t="str">
        <f t="shared" si="390"/>
        <v/>
      </c>
      <c r="BR603" s="39" t="str">
        <f t="shared" si="391"/>
        <v/>
      </c>
      <c r="BS603" s="39" t="str">
        <f t="shared" si="392"/>
        <v/>
      </c>
      <c r="BT603" s="39" t="str">
        <f t="shared" si="393"/>
        <v/>
      </c>
      <c r="BU603" s="39" t="str">
        <f t="shared" si="394"/>
        <v/>
      </c>
      <c r="BV603" s="39" t="str">
        <f t="shared" si="395"/>
        <v/>
      </c>
      <c r="BW603" s="39" t="str">
        <f t="shared" si="396"/>
        <v/>
      </c>
      <c r="BX603" s="39" t="str">
        <f t="shared" si="397"/>
        <v/>
      </c>
      <c r="BY603" s="39" t="str">
        <f t="shared" si="398"/>
        <v/>
      </c>
      <c r="BZ603" s="39" t="str">
        <f t="shared" si="399"/>
        <v/>
      </c>
      <c r="CA603" s="39" t="str">
        <f t="shared" si="400"/>
        <v/>
      </c>
      <c r="CB603" s="39" t="str">
        <f t="shared" si="401"/>
        <v/>
      </c>
      <c r="CC603" s="39" t="str">
        <f t="shared" si="402"/>
        <v/>
      </c>
      <c r="CD603" s="39" t="str">
        <f t="shared" si="403"/>
        <v/>
      </c>
      <c r="CE603" s="39" t="str">
        <f t="shared" si="404"/>
        <v/>
      </c>
      <c r="CF603" s="39" t="str">
        <f t="shared" si="405"/>
        <v/>
      </c>
      <c r="CG603" s="39" t="str">
        <f t="shared" si="406"/>
        <v/>
      </c>
      <c r="CH603" s="39" t="str">
        <f t="shared" si="407"/>
        <v/>
      </c>
      <c r="CI603" s="39" t="str">
        <f t="shared" si="408"/>
        <v/>
      </c>
    </row>
    <row r="604" spans="1:87">
      <c r="A604" s="18"/>
      <c r="B604" s="15" t="str">
        <f>'Gene Table'!E603</f>
        <v>mmu-miR-130b-5p</v>
      </c>
      <c r="C604" s="15" t="str">
        <f>'Gene Table'!B603</f>
        <v>J01</v>
      </c>
      <c r="D604" s="16" t="str">
        <f>IF(SUM('Test Sample Data'!D$3:D$98)&gt;10,IF(AND(ISNUMBER('Test Sample Data'!D603),'Test Sample Data'!D603&lt;$B$1,'Test Sample Data'!D603&gt;0),'Test Sample Data'!D603,$B$1),"")</f>
        <v/>
      </c>
      <c r="E604" s="17" t="str">
        <f>IF(SUM('Test Sample Data'!E$3:E$98)&gt;10,IF(AND(ISNUMBER('Test Sample Data'!E603),'Test Sample Data'!E603&lt;$B$1,'Test Sample Data'!E603&gt;0),'Test Sample Data'!E603,$B$1),"")</f>
        <v/>
      </c>
      <c r="F604" s="17" t="str">
        <f>IF(SUM('Test Sample Data'!F$3:F$98)&gt;10,IF(AND(ISNUMBER('Test Sample Data'!F603),'Test Sample Data'!F603&lt;$B$1,'Test Sample Data'!F603&gt;0),'Test Sample Data'!F603,$B$1),"")</f>
        <v/>
      </c>
      <c r="G604" s="17" t="str">
        <f>IF(SUM('Test Sample Data'!G$3:G$98)&gt;10,IF(AND(ISNUMBER('Test Sample Data'!G603),'Test Sample Data'!G603&lt;$B$1,'Test Sample Data'!G603&gt;0),'Test Sample Data'!G603,$B$1),"")</f>
        <v/>
      </c>
      <c r="H604" s="17" t="str">
        <f>IF(SUM('Test Sample Data'!H$3:H$98)&gt;10,IF(AND(ISNUMBER('Test Sample Data'!H603),'Test Sample Data'!H603&lt;$B$1,'Test Sample Data'!H603&gt;0),'Test Sample Data'!H603,$B$1),"")</f>
        <v/>
      </c>
      <c r="I604" s="17" t="str">
        <f>IF(SUM('Test Sample Data'!I$3:I$98)&gt;10,IF(AND(ISNUMBER('Test Sample Data'!I603),'Test Sample Data'!I603&lt;$B$1,'Test Sample Data'!I603&gt;0),'Test Sample Data'!I603,$B$1),"")</f>
        <v/>
      </c>
      <c r="J604" s="17" t="str">
        <f>IF(SUM('Test Sample Data'!J$3:J$98)&gt;10,IF(AND(ISNUMBER('Test Sample Data'!J603),'Test Sample Data'!J603&lt;$B$1,'Test Sample Data'!J603&gt;0),'Test Sample Data'!J603,$B$1),"")</f>
        <v/>
      </c>
      <c r="K604" s="17" t="str">
        <f>IF(SUM('Test Sample Data'!K$3:K$98)&gt;10,IF(AND(ISNUMBER('Test Sample Data'!K603),'Test Sample Data'!K603&lt;$B$1,'Test Sample Data'!K603&gt;0),'Test Sample Data'!K603,$B$1),"")</f>
        <v/>
      </c>
      <c r="L604" s="17" t="str">
        <f>IF(SUM('Test Sample Data'!L$3:L$98)&gt;10,IF(AND(ISNUMBER('Test Sample Data'!L603),'Test Sample Data'!L603&lt;$B$1,'Test Sample Data'!L603&gt;0),'Test Sample Data'!L603,$B$1),"")</f>
        <v/>
      </c>
      <c r="M604" s="17" t="str">
        <f>IF(SUM('Test Sample Data'!M$3:M$98)&gt;10,IF(AND(ISNUMBER('Test Sample Data'!M603),'Test Sample Data'!M603&lt;$B$1,'Test Sample Data'!M603&gt;0),'Test Sample Data'!M603,$B$1),"")</f>
        <v/>
      </c>
      <c r="N604" s="17" t="str">
        <f>'Gene Table'!E603</f>
        <v>mmu-miR-130b-5p</v>
      </c>
      <c r="O604" s="17" t="str">
        <f>'Gene Table'!B603</f>
        <v>J01</v>
      </c>
      <c r="P604" s="17" t="str">
        <f>IF(SUM('Control Sample Data'!D$3:D$98)&gt;10,IF(AND(ISNUMBER('Control Sample Data'!D603),'Control Sample Data'!D603&lt;$B$1,'Control Sample Data'!D603&gt;0),'Control Sample Data'!D603,$B$1),"")</f>
        <v/>
      </c>
      <c r="Q604" s="17" t="str">
        <f>IF(SUM('Control Sample Data'!E$3:E$98)&gt;10,IF(AND(ISNUMBER('Control Sample Data'!E603),'Control Sample Data'!E603&lt;$B$1,'Control Sample Data'!E603&gt;0),'Control Sample Data'!E603,$B$1),"")</f>
        <v/>
      </c>
      <c r="R604" s="17" t="str">
        <f>IF(SUM('Control Sample Data'!F$3:F$98)&gt;10,IF(AND(ISNUMBER('Control Sample Data'!F603),'Control Sample Data'!F603&lt;$B$1,'Control Sample Data'!F603&gt;0),'Control Sample Data'!F603,$B$1),"")</f>
        <v/>
      </c>
      <c r="S604" s="17" t="str">
        <f>IF(SUM('Control Sample Data'!G$3:G$98)&gt;10,IF(AND(ISNUMBER('Control Sample Data'!G603),'Control Sample Data'!G603&lt;$B$1,'Control Sample Data'!G603&gt;0),'Control Sample Data'!G603,$B$1),"")</f>
        <v/>
      </c>
      <c r="T604" s="17" t="str">
        <f>IF(SUM('Control Sample Data'!H$3:H$98)&gt;10,IF(AND(ISNUMBER('Control Sample Data'!H603),'Control Sample Data'!H603&lt;$B$1,'Control Sample Data'!H603&gt;0),'Control Sample Data'!H603,$B$1),"")</f>
        <v/>
      </c>
      <c r="U604" s="17" t="str">
        <f>IF(SUM('Control Sample Data'!I$3:I$98)&gt;10,IF(AND(ISNUMBER('Control Sample Data'!I603),'Control Sample Data'!I603&lt;$B$1,'Control Sample Data'!I603&gt;0),'Control Sample Data'!I603,$B$1),"")</f>
        <v/>
      </c>
      <c r="V604" s="17" t="str">
        <f>IF(SUM('Control Sample Data'!J$3:J$98)&gt;10,IF(AND(ISNUMBER('Control Sample Data'!J603),'Control Sample Data'!J603&lt;$B$1,'Control Sample Data'!J603&gt;0),'Control Sample Data'!J603,$B$1),"")</f>
        <v/>
      </c>
      <c r="W604" s="17" t="str">
        <f>IF(SUM('Control Sample Data'!K$3:K$98)&gt;10,IF(AND(ISNUMBER('Control Sample Data'!K603),'Control Sample Data'!K603&lt;$B$1,'Control Sample Data'!K603&gt;0),'Control Sample Data'!K603,$B$1),"")</f>
        <v/>
      </c>
      <c r="X604" s="17" t="str">
        <f>IF(SUM('Control Sample Data'!L$3:L$98)&gt;10,IF(AND(ISNUMBER('Control Sample Data'!L603),'Control Sample Data'!L603&lt;$B$1,'Control Sample Data'!L603&gt;0),'Control Sample Data'!L603,$B$1),"")</f>
        <v/>
      </c>
      <c r="Y604" s="17" t="str">
        <f>IF(SUM('Control Sample Data'!M$3:M$98)&gt;10,IF(AND(ISNUMBER('Control Sample Data'!M603),'Control Sample Data'!M603&lt;$B$1,'Control Sample Data'!M603&gt;0),'Control Sample Data'!M603,$B$1),"")</f>
        <v/>
      </c>
      <c r="AT604" s="36" t="str">
        <f t="shared" si="409"/>
        <v/>
      </c>
      <c r="AU604" s="36" t="str">
        <f t="shared" si="410"/>
        <v/>
      </c>
      <c r="AV604" s="36" t="str">
        <f t="shared" si="411"/>
        <v/>
      </c>
      <c r="AW604" s="36" t="str">
        <f t="shared" si="412"/>
        <v/>
      </c>
      <c r="AX604" s="36" t="str">
        <f t="shared" si="413"/>
        <v/>
      </c>
      <c r="AY604" s="36" t="str">
        <f t="shared" si="414"/>
        <v/>
      </c>
      <c r="AZ604" s="36" t="str">
        <f t="shared" si="415"/>
        <v/>
      </c>
      <c r="BA604" s="36" t="str">
        <f t="shared" si="416"/>
        <v/>
      </c>
      <c r="BB604" s="36" t="str">
        <f t="shared" si="417"/>
        <v/>
      </c>
      <c r="BC604" s="36" t="str">
        <f t="shared" si="418"/>
        <v/>
      </c>
      <c r="BD604" s="36" t="str">
        <f t="shared" si="419"/>
        <v/>
      </c>
      <c r="BE604" s="36" t="str">
        <f t="shared" si="420"/>
        <v/>
      </c>
      <c r="BF604" s="36" t="str">
        <f t="shared" si="421"/>
        <v/>
      </c>
      <c r="BG604" s="36" t="str">
        <f t="shared" si="422"/>
        <v/>
      </c>
      <c r="BH604" s="36" t="str">
        <f t="shared" si="423"/>
        <v/>
      </c>
      <c r="BI604" s="36" t="str">
        <f t="shared" si="424"/>
        <v/>
      </c>
      <c r="BJ604" s="36" t="str">
        <f t="shared" si="425"/>
        <v/>
      </c>
      <c r="BK604" s="36" t="str">
        <f t="shared" si="426"/>
        <v/>
      </c>
      <c r="BL604" s="36" t="str">
        <f t="shared" si="427"/>
        <v/>
      </c>
      <c r="BM604" s="36" t="str">
        <f t="shared" si="428"/>
        <v/>
      </c>
      <c r="BN604" s="38" t="e">
        <f t="shared" si="387"/>
        <v>#DIV/0!</v>
      </c>
      <c r="BO604" s="38" t="e">
        <f t="shared" si="388"/>
        <v>#DIV/0!</v>
      </c>
      <c r="BP604" s="39" t="str">
        <f t="shared" si="389"/>
        <v/>
      </c>
      <c r="BQ604" s="39" t="str">
        <f t="shared" si="390"/>
        <v/>
      </c>
      <c r="BR604" s="39" t="str">
        <f t="shared" si="391"/>
        <v/>
      </c>
      <c r="BS604" s="39" t="str">
        <f t="shared" si="392"/>
        <v/>
      </c>
      <c r="BT604" s="39" t="str">
        <f t="shared" si="393"/>
        <v/>
      </c>
      <c r="BU604" s="39" t="str">
        <f t="shared" si="394"/>
        <v/>
      </c>
      <c r="BV604" s="39" t="str">
        <f t="shared" si="395"/>
        <v/>
      </c>
      <c r="BW604" s="39" t="str">
        <f t="shared" si="396"/>
        <v/>
      </c>
      <c r="BX604" s="39" t="str">
        <f t="shared" si="397"/>
        <v/>
      </c>
      <c r="BY604" s="39" t="str">
        <f t="shared" si="398"/>
        <v/>
      </c>
      <c r="BZ604" s="39" t="str">
        <f t="shared" si="399"/>
        <v/>
      </c>
      <c r="CA604" s="39" t="str">
        <f t="shared" si="400"/>
        <v/>
      </c>
      <c r="CB604" s="39" t="str">
        <f t="shared" si="401"/>
        <v/>
      </c>
      <c r="CC604" s="39" t="str">
        <f t="shared" si="402"/>
        <v/>
      </c>
      <c r="CD604" s="39" t="str">
        <f t="shared" si="403"/>
        <v/>
      </c>
      <c r="CE604" s="39" t="str">
        <f t="shared" si="404"/>
        <v/>
      </c>
      <c r="CF604" s="39" t="str">
        <f t="shared" si="405"/>
        <v/>
      </c>
      <c r="CG604" s="39" t="str">
        <f t="shared" si="406"/>
        <v/>
      </c>
      <c r="CH604" s="39" t="str">
        <f t="shared" si="407"/>
        <v/>
      </c>
      <c r="CI604" s="39" t="str">
        <f t="shared" si="408"/>
        <v/>
      </c>
    </row>
    <row r="605" spans="1:87">
      <c r="A605" s="18"/>
      <c r="B605" s="15" t="str">
        <f>'Gene Table'!E604</f>
        <v>mmu-miR-3061-5p</v>
      </c>
      <c r="C605" s="15" t="str">
        <f>'Gene Table'!B604</f>
        <v>J02</v>
      </c>
      <c r="D605" s="16" t="str">
        <f>IF(SUM('Test Sample Data'!D$3:D$98)&gt;10,IF(AND(ISNUMBER('Test Sample Data'!D604),'Test Sample Data'!D604&lt;$B$1,'Test Sample Data'!D604&gt;0),'Test Sample Data'!D604,$B$1),"")</f>
        <v/>
      </c>
      <c r="E605" s="17" t="str">
        <f>IF(SUM('Test Sample Data'!E$3:E$98)&gt;10,IF(AND(ISNUMBER('Test Sample Data'!E604),'Test Sample Data'!E604&lt;$B$1,'Test Sample Data'!E604&gt;0),'Test Sample Data'!E604,$B$1),"")</f>
        <v/>
      </c>
      <c r="F605" s="17" t="str">
        <f>IF(SUM('Test Sample Data'!F$3:F$98)&gt;10,IF(AND(ISNUMBER('Test Sample Data'!F604),'Test Sample Data'!F604&lt;$B$1,'Test Sample Data'!F604&gt;0),'Test Sample Data'!F604,$B$1),"")</f>
        <v/>
      </c>
      <c r="G605" s="17" t="str">
        <f>IF(SUM('Test Sample Data'!G$3:G$98)&gt;10,IF(AND(ISNUMBER('Test Sample Data'!G604),'Test Sample Data'!G604&lt;$B$1,'Test Sample Data'!G604&gt;0),'Test Sample Data'!G604,$B$1),"")</f>
        <v/>
      </c>
      <c r="H605" s="17" t="str">
        <f>IF(SUM('Test Sample Data'!H$3:H$98)&gt;10,IF(AND(ISNUMBER('Test Sample Data'!H604),'Test Sample Data'!H604&lt;$B$1,'Test Sample Data'!H604&gt;0),'Test Sample Data'!H604,$B$1),"")</f>
        <v/>
      </c>
      <c r="I605" s="17" t="str">
        <f>IF(SUM('Test Sample Data'!I$3:I$98)&gt;10,IF(AND(ISNUMBER('Test Sample Data'!I604),'Test Sample Data'!I604&lt;$B$1,'Test Sample Data'!I604&gt;0),'Test Sample Data'!I604,$B$1),"")</f>
        <v/>
      </c>
      <c r="J605" s="17" t="str">
        <f>IF(SUM('Test Sample Data'!J$3:J$98)&gt;10,IF(AND(ISNUMBER('Test Sample Data'!J604),'Test Sample Data'!J604&lt;$B$1,'Test Sample Data'!J604&gt;0),'Test Sample Data'!J604,$B$1),"")</f>
        <v/>
      </c>
      <c r="K605" s="17" t="str">
        <f>IF(SUM('Test Sample Data'!K$3:K$98)&gt;10,IF(AND(ISNUMBER('Test Sample Data'!K604),'Test Sample Data'!K604&lt;$B$1,'Test Sample Data'!K604&gt;0),'Test Sample Data'!K604,$B$1),"")</f>
        <v/>
      </c>
      <c r="L605" s="17" t="str">
        <f>IF(SUM('Test Sample Data'!L$3:L$98)&gt;10,IF(AND(ISNUMBER('Test Sample Data'!L604),'Test Sample Data'!L604&lt;$B$1,'Test Sample Data'!L604&gt;0),'Test Sample Data'!L604,$B$1),"")</f>
        <v/>
      </c>
      <c r="M605" s="17" t="str">
        <f>IF(SUM('Test Sample Data'!M$3:M$98)&gt;10,IF(AND(ISNUMBER('Test Sample Data'!M604),'Test Sample Data'!M604&lt;$B$1,'Test Sample Data'!M604&gt;0),'Test Sample Data'!M604,$B$1),"")</f>
        <v/>
      </c>
      <c r="N605" s="17" t="str">
        <f>'Gene Table'!E604</f>
        <v>mmu-miR-3061-5p</v>
      </c>
      <c r="O605" s="17" t="str">
        <f>'Gene Table'!B604</f>
        <v>J02</v>
      </c>
      <c r="P605" s="17" t="str">
        <f>IF(SUM('Control Sample Data'!D$3:D$98)&gt;10,IF(AND(ISNUMBER('Control Sample Data'!D604),'Control Sample Data'!D604&lt;$B$1,'Control Sample Data'!D604&gt;0),'Control Sample Data'!D604,$B$1),"")</f>
        <v/>
      </c>
      <c r="Q605" s="17" t="str">
        <f>IF(SUM('Control Sample Data'!E$3:E$98)&gt;10,IF(AND(ISNUMBER('Control Sample Data'!E604),'Control Sample Data'!E604&lt;$B$1,'Control Sample Data'!E604&gt;0),'Control Sample Data'!E604,$B$1),"")</f>
        <v/>
      </c>
      <c r="R605" s="17" t="str">
        <f>IF(SUM('Control Sample Data'!F$3:F$98)&gt;10,IF(AND(ISNUMBER('Control Sample Data'!F604),'Control Sample Data'!F604&lt;$B$1,'Control Sample Data'!F604&gt;0),'Control Sample Data'!F604,$B$1),"")</f>
        <v/>
      </c>
      <c r="S605" s="17" t="str">
        <f>IF(SUM('Control Sample Data'!G$3:G$98)&gt;10,IF(AND(ISNUMBER('Control Sample Data'!G604),'Control Sample Data'!G604&lt;$B$1,'Control Sample Data'!G604&gt;0),'Control Sample Data'!G604,$B$1),"")</f>
        <v/>
      </c>
      <c r="T605" s="17" t="str">
        <f>IF(SUM('Control Sample Data'!H$3:H$98)&gt;10,IF(AND(ISNUMBER('Control Sample Data'!H604),'Control Sample Data'!H604&lt;$B$1,'Control Sample Data'!H604&gt;0),'Control Sample Data'!H604,$B$1),"")</f>
        <v/>
      </c>
      <c r="U605" s="17" t="str">
        <f>IF(SUM('Control Sample Data'!I$3:I$98)&gt;10,IF(AND(ISNUMBER('Control Sample Data'!I604),'Control Sample Data'!I604&lt;$B$1,'Control Sample Data'!I604&gt;0),'Control Sample Data'!I604,$B$1),"")</f>
        <v/>
      </c>
      <c r="V605" s="17" t="str">
        <f>IF(SUM('Control Sample Data'!J$3:J$98)&gt;10,IF(AND(ISNUMBER('Control Sample Data'!J604),'Control Sample Data'!J604&lt;$B$1,'Control Sample Data'!J604&gt;0),'Control Sample Data'!J604,$B$1),"")</f>
        <v/>
      </c>
      <c r="W605" s="17" t="str">
        <f>IF(SUM('Control Sample Data'!K$3:K$98)&gt;10,IF(AND(ISNUMBER('Control Sample Data'!K604),'Control Sample Data'!K604&lt;$B$1,'Control Sample Data'!K604&gt;0),'Control Sample Data'!K604,$B$1),"")</f>
        <v/>
      </c>
      <c r="X605" s="17" t="str">
        <f>IF(SUM('Control Sample Data'!L$3:L$98)&gt;10,IF(AND(ISNUMBER('Control Sample Data'!L604),'Control Sample Data'!L604&lt;$B$1,'Control Sample Data'!L604&gt;0),'Control Sample Data'!L604,$B$1),"")</f>
        <v/>
      </c>
      <c r="Y605" s="17" t="str">
        <f>IF(SUM('Control Sample Data'!M$3:M$98)&gt;10,IF(AND(ISNUMBER('Control Sample Data'!M604),'Control Sample Data'!M604&lt;$B$1,'Control Sample Data'!M604&gt;0),'Control Sample Data'!M604,$B$1),"")</f>
        <v/>
      </c>
      <c r="AT605" s="36" t="str">
        <f t="shared" si="409"/>
        <v/>
      </c>
      <c r="AU605" s="36" t="str">
        <f t="shared" si="410"/>
        <v/>
      </c>
      <c r="AV605" s="36" t="str">
        <f t="shared" si="411"/>
        <v/>
      </c>
      <c r="AW605" s="36" t="str">
        <f t="shared" si="412"/>
        <v/>
      </c>
      <c r="AX605" s="36" t="str">
        <f t="shared" si="413"/>
        <v/>
      </c>
      <c r="AY605" s="36" t="str">
        <f t="shared" si="414"/>
        <v/>
      </c>
      <c r="AZ605" s="36" t="str">
        <f t="shared" si="415"/>
        <v/>
      </c>
      <c r="BA605" s="36" t="str">
        <f t="shared" si="416"/>
        <v/>
      </c>
      <c r="BB605" s="36" t="str">
        <f t="shared" si="417"/>
        <v/>
      </c>
      <c r="BC605" s="36" t="str">
        <f t="shared" si="418"/>
        <v/>
      </c>
      <c r="BD605" s="36" t="str">
        <f t="shared" si="419"/>
        <v/>
      </c>
      <c r="BE605" s="36" t="str">
        <f t="shared" si="420"/>
        <v/>
      </c>
      <c r="BF605" s="36" t="str">
        <f t="shared" si="421"/>
        <v/>
      </c>
      <c r="BG605" s="36" t="str">
        <f t="shared" si="422"/>
        <v/>
      </c>
      <c r="BH605" s="36" t="str">
        <f t="shared" si="423"/>
        <v/>
      </c>
      <c r="BI605" s="36" t="str">
        <f t="shared" si="424"/>
        <v/>
      </c>
      <c r="BJ605" s="36" t="str">
        <f t="shared" si="425"/>
        <v/>
      </c>
      <c r="BK605" s="36" t="str">
        <f t="shared" si="426"/>
        <v/>
      </c>
      <c r="BL605" s="36" t="str">
        <f t="shared" si="427"/>
        <v/>
      </c>
      <c r="BM605" s="36" t="str">
        <f t="shared" si="428"/>
        <v/>
      </c>
      <c r="BN605" s="38" t="e">
        <f t="shared" si="387"/>
        <v>#DIV/0!</v>
      </c>
      <c r="BO605" s="38" t="e">
        <f t="shared" si="388"/>
        <v>#DIV/0!</v>
      </c>
      <c r="BP605" s="39" t="str">
        <f t="shared" si="389"/>
        <v/>
      </c>
      <c r="BQ605" s="39" t="str">
        <f t="shared" si="390"/>
        <v/>
      </c>
      <c r="BR605" s="39" t="str">
        <f t="shared" si="391"/>
        <v/>
      </c>
      <c r="BS605" s="39" t="str">
        <f t="shared" si="392"/>
        <v/>
      </c>
      <c r="BT605" s="39" t="str">
        <f t="shared" si="393"/>
        <v/>
      </c>
      <c r="BU605" s="39" t="str">
        <f t="shared" si="394"/>
        <v/>
      </c>
      <c r="BV605" s="39" t="str">
        <f t="shared" si="395"/>
        <v/>
      </c>
      <c r="BW605" s="39" t="str">
        <f t="shared" si="396"/>
        <v/>
      </c>
      <c r="BX605" s="39" t="str">
        <f t="shared" si="397"/>
        <v/>
      </c>
      <c r="BY605" s="39" t="str">
        <f t="shared" si="398"/>
        <v/>
      </c>
      <c r="BZ605" s="39" t="str">
        <f t="shared" si="399"/>
        <v/>
      </c>
      <c r="CA605" s="39" t="str">
        <f t="shared" si="400"/>
        <v/>
      </c>
      <c r="CB605" s="39" t="str">
        <f t="shared" si="401"/>
        <v/>
      </c>
      <c r="CC605" s="39" t="str">
        <f t="shared" si="402"/>
        <v/>
      </c>
      <c r="CD605" s="39" t="str">
        <f t="shared" si="403"/>
        <v/>
      </c>
      <c r="CE605" s="39" t="str">
        <f t="shared" si="404"/>
        <v/>
      </c>
      <c r="CF605" s="39" t="str">
        <f t="shared" si="405"/>
        <v/>
      </c>
      <c r="CG605" s="39" t="str">
        <f t="shared" si="406"/>
        <v/>
      </c>
      <c r="CH605" s="39" t="str">
        <f t="shared" si="407"/>
        <v/>
      </c>
      <c r="CI605" s="39" t="str">
        <f t="shared" si="408"/>
        <v/>
      </c>
    </row>
    <row r="606" spans="1:87">
      <c r="A606" s="18"/>
      <c r="B606" s="15" t="str">
        <f>'Gene Table'!E605</f>
        <v>mmu-miR-138-1-3p</v>
      </c>
      <c r="C606" s="15" t="str">
        <f>'Gene Table'!B605</f>
        <v>J03</v>
      </c>
      <c r="D606" s="16" t="str">
        <f>IF(SUM('Test Sample Data'!D$3:D$98)&gt;10,IF(AND(ISNUMBER('Test Sample Data'!D605),'Test Sample Data'!D605&lt;$B$1,'Test Sample Data'!D605&gt;0),'Test Sample Data'!D605,$B$1),"")</f>
        <v/>
      </c>
      <c r="E606" s="17" t="str">
        <f>IF(SUM('Test Sample Data'!E$3:E$98)&gt;10,IF(AND(ISNUMBER('Test Sample Data'!E605),'Test Sample Data'!E605&lt;$B$1,'Test Sample Data'!E605&gt;0),'Test Sample Data'!E605,$B$1),"")</f>
        <v/>
      </c>
      <c r="F606" s="17" t="str">
        <f>IF(SUM('Test Sample Data'!F$3:F$98)&gt;10,IF(AND(ISNUMBER('Test Sample Data'!F605),'Test Sample Data'!F605&lt;$B$1,'Test Sample Data'!F605&gt;0),'Test Sample Data'!F605,$B$1),"")</f>
        <v/>
      </c>
      <c r="G606" s="17" t="str">
        <f>IF(SUM('Test Sample Data'!G$3:G$98)&gt;10,IF(AND(ISNUMBER('Test Sample Data'!G605),'Test Sample Data'!G605&lt;$B$1,'Test Sample Data'!G605&gt;0),'Test Sample Data'!G605,$B$1),"")</f>
        <v/>
      </c>
      <c r="H606" s="17" t="str">
        <f>IF(SUM('Test Sample Data'!H$3:H$98)&gt;10,IF(AND(ISNUMBER('Test Sample Data'!H605),'Test Sample Data'!H605&lt;$B$1,'Test Sample Data'!H605&gt;0),'Test Sample Data'!H605,$B$1),"")</f>
        <v/>
      </c>
      <c r="I606" s="17" t="str">
        <f>IF(SUM('Test Sample Data'!I$3:I$98)&gt;10,IF(AND(ISNUMBER('Test Sample Data'!I605),'Test Sample Data'!I605&lt;$B$1,'Test Sample Data'!I605&gt;0),'Test Sample Data'!I605,$B$1),"")</f>
        <v/>
      </c>
      <c r="J606" s="17" t="str">
        <f>IF(SUM('Test Sample Data'!J$3:J$98)&gt;10,IF(AND(ISNUMBER('Test Sample Data'!J605),'Test Sample Data'!J605&lt;$B$1,'Test Sample Data'!J605&gt;0),'Test Sample Data'!J605,$B$1),"")</f>
        <v/>
      </c>
      <c r="K606" s="17" t="str">
        <f>IF(SUM('Test Sample Data'!K$3:K$98)&gt;10,IF(AND(ISNUMBER('Test Sample Data'!K605),'Test Sample Data'!K605&lt;$B$1,'Test Sample Data'!K605&gt;0),'Test Sample Data'!K605,$B$1),"")</f>
        <v/>
      </c>
      <c r="L606" s="17" t="str">
        <f>IF(SUM('Test Sample Data'!L$3:L$98)&gt;10,IF(AND(ISNUMBER('Test Sample Data'!L605),'Test Sample Data'!L605&lt;$B$1,'Test Sample Data'!L605&gt;0),'Test Sample Data'!L605,$B$1),"")</f>
        <v/>
      </c>
      <c r="M606" s="17" t="str">
        <f>IF(SUM('Test Sample Data'!M$3:M$98)&gt;10,IF(AND(ISNUMBER('Test Sample Data'!M605),'Test Sample Data'!M605&lt;$B$1,'Test Sample Data'!M605&gt;0),'Test Sample Data'!M605,$B$1),"")</f>
        <v/>
      </c>
      <c r="N606" s="17" t="str">
        <f>'Gene Table'!E605</f>
        <v>mmu-miR-138-1-3p</v>
      </c>
      <c r="O606" s="17" t="str">
        <f>'Gene Table'!B605</f>
        <v>J03</v>
      </c>
      <c r="P606" s="17" t="str">
        <f>IF(SUM('Control Sample Data'!D$3:D$98)&gt;10,IF(AND(ISNUMBER('Control Sample Data'!D605),'Control Sample Data'!D605&lt;$B$1,'Control Sample Data'!D605&gt;0),'Control Sample Data'!D605,$B$1),"")</f>
        <v/>
      </c>
      <c r="Q606" s="17" t="str">
        <f>IF(SUM('Control Sample Data'!E$3:E$98)&gt;10,IF(AND(ISNUMBER('Control Sample Data'!E605),'Control Sample Data'!E605&lt;$B$1,'Control Sample Data'!E605&gt;0),'Control Sample Data'!E605,$B$1),"")</f>
        <v/>
      </c>
      <c r="R606" s="17" t="str">
        <f>IF(SUM('Control Sample Data'!F$3:F$98)&gt;10,IF(AND(ISNUMBER('Control Sample Data'!F605),'Control Sample Data'!F605&lt;$B$1,'Control Sample Data'!F605&gt;0),'Control Sample Data'!F605,$B$1),"")</f>
        <v/>
      </c>
      <c r="S606" s="17" t="str">
        <f>IF(SUM('Control Sample Data'!G$3:G$98)&gt;10,IF(AND(ISNUMBER('Control Sample Data'!G605),'Control Sample Data'!G605&lt;$B$1,'Control Sample Data'!G605&gt;0),'Control Sample Data'!G605,$B$1),"")</f>
        <v/>
      </c>
      <c r="T606" s="17" t="str">
        <f>IF(SUM('Control Sample Data'!H$3:H$98)&gt;10,IF(AND(ISNUMBER('Control Sample Data'!H605),'Control Sample Data'!H605&lt;$B$1,'Control Sample Data'!H605&gt;0),'Control Sample Data'!H605,$B$1),"")</f>
        <v/>
      </c>
      <c r="U606" s="17" t="str">
        <f>IF(SUM('Control Sample Data'!I$3:I$98)&gt;10,IF(AND(ISNUMBER('Control Sample Data'!I605),'Control Sample Data'!I605&lt;$B$1,'Control Sample Data'!I605&gt;0),'Control Sample Data'!I605,$B$1),"")</f>
        <v/>
      </c>
      <c r="V606" s="17" t="str">
        <f>IF(SUM('Control Sample Data'!J$3:J$98)&gt;10,IF(AND(ISNUMBER('Control Sample Data'!J605),'Control Sample Data'!J605&lt;$B$1,'Control Sample Data'!J605&gt;0),'Control Sample Data'!J605,$B$1),"")</f>
        <v/>
      </c>
      <c r="W606" s="17" t="str">
        <f>IF(SUM('Control Sample Data'!K$3:K$98)&gt;10,IF(AND(ISNUMBER('Control Sample Data'!K605),'Control Sample Data'!K605&lt;$B$1,'Control Sample Data'!K605&gt;0),'Control Sample Data'!K605,$B$1),"")</f>
        <v/>
      </c>
      <c r="X606" s="17" t="str">
        <f>IF(SUM('Control Sample Data'!L$3:L$98)&gt;10,IF(AND(ISNUMBER('Control Sample Data'!L605),'Control Sample Data'!L605&lt;$B$1,'Control Sample Data'!L605&gt;0),'Control Sample Data'!L605,$B$1),"")</f>
        <v/>
      </c>
      <c r="Y606" s="17" t="str">
        <f>IF(SUM('Control Sample Data'!M$3:M$98)&gt;10,IF(AND(ISNUMBER('Control Sample Data'!M605),'Control Sample Data'!M605&lt;$B$1,'Control Sample Data'!M605&gt;0),'Control Sample Data'!M605,$B$1),"")</f>
        <v/>
      </c>
      <c r="AT606" s="36" t="str">
        <f t="shared" si="409"/>
        <v/>
      </c>
      <c r="AU606" s="36" t="str">
        <f t="shared" si="410"/>
        <v/>
      </c>
      <c r="AV606" s="36" t="str">
        <f t="shared" si="411"/>
        <v/>
      </c>
      <c r="AW606" s="36" t="str">
        <f t="shared" si="412"/>
        <v/>
      </c>
      <c r="AX606" s="36" t="str">
        <f t="shared" si="413"/>
        <v/>
      </c>
      <c r="AY606" s="36" t="str">
        <f t="shared" si="414"/>
        <v/>
      </c>
      <c r="AZ606" s="36" t="str">
        <f t="shared" si="415"/>
        <v/>
      </c>
      <c r="BA606" s="36" t="str">
        <f t="shared" si="416"/>
        <v/>
      </c>
      <c r="BB606" s="36" t="str">
        <f t="shared" si="417"/>
        <v/>
      </c>
      <c r="BC606" s="36" t="str">
        <f t="shared" si="418"/>
        <v/>
      </c>
      <c r="BD606" s="36" t="str">
        <f t="shared" si="419"/>
        <v/>
      </c>
      <c r="BE606" s="36" t="str">
        <f t="shared" si="420"/>
        <v/>
      </c>
      <c r="BF606" s="36" t="str">
        <f t="shared" si="421"/>
        <v/>
      </c>
      <c r="BG606" s="36" t="str">
        <f t="shared" si="422"/>
        <v/>
      </c>
      <c r="BH606" s="36" t="str">
        <f t="shared" si="423"/>
        <v/>
      </c>
      <c r="BI606" s="36" t="str">
        <f t="shared" si="424"/>
        <v/>
      </c>
      <c r="BJ606" s="36" t="str">
        <f t="shared" si="425"/>
        <v/>
      </c>
      <c r="BK606" s="36" t="str">
        <f t="shared" si="426"/>
        <v/>
      </c>
      <c r="BL606" s="36" t="str">
        <f t="shared" si="427"/>
        <v/>
      </c>
      <c r="BM606" s="36" t="str">
        <f t="shared" si="428"/>
        <v/>
      </c>
      <c r="BN606" s="38" t="e">
        <f t="shared" si="387"/>
        <v>#DIV/0!</v>
      </c>
      <c r="BO606" s="38" t="e">
        <f t="shared" si="388"/>
        <v>#DIV/0!</v>
      </c>
      <c r="BP606" s="39" t="str">
        <f t="shared" si="389"/>
        <v/>
      </c>
      <c r="BQ606" s="39" t="str">
        <f t="shared" si="390"/>
        <v/>
      </c>
      <c r="BR606" s="39" t="str">
        <f t="shared" si="391"/>
        <v/>
      </c>
      <c r="BS606" s="39" t="str">
        <f t="shared" si="392"/>
        <v/>
      </c>
      <c r="BT606" s="39" t="str">
        <f t="shared" si="393"/>
        <v/>
      </c>
      <c r="BU606" s="39" t="str">
        <f t="shared" si="394"/>
        <v/>
      </c>
      <c r="BV606" s="39" t="str">
        <f t="shared" si="395"/>
        <v/>
      </c>
      <c r="BW606" s="39" t="str">
        <f t="shared" si="396"/>
        <v/>
      </c>
      <c r="BX606" s="39" t="str">
        <f t="shared" si="397"/>
        <v/>
      </c>
      <c r="BY606" s="39" t="str">
        <f t="shared" si="398"/>
        <v/>
      </c>
      <c r="BZ606" s="39" t="str">
        <f t="shared" si="399"/>
        <v/>
      </c>
      <c r="CA606" s="39" t="str">
        <f t="shared" si="400"/>
        <v/>
      </c>
      <c r="CB606" s="39" t="str">
        <f t="shared" si="401"/>
        <v/>
      </c>
      <c r="CC606" s="39" t="str">
        <f t="shared" si="402"/>
        <v/>
      </c>
      <c r="CD606" s="39" t="str">
        <f t="shared" si="403"/>
        <v/>
      </c>
      <c r="CE606" s="39" t="str">
        <f t="shared" si="404"/>
        <v/>
      </c>
      <c r="CF606" s="39" t="str">
        <f t="shared" si="405"/>
        <v/>
      </c>
      <c r="CG606" s="39" t="str">
        <f t="shared" si="406"/>
        <v/>
      </c>
      <c r="CH606" s="39" t="str">
        <f t="shared" si="407"/>
        <v/>
      </c>
      <c r="CI606" s="39" t="str">
        <f t="shared" si="408"/>
        <v/>
      </c>
    </row>
    <row r="607" spans="1:87">
      <c r="A607" s="18"/>
      <c r="B607" s="15" t="str">
        <f>'Gene Table'!E606</f>
        <v>mmu-miR-3061-3p</v>
      </c>
      <c r="C607" s="15" t="str">
        <f>'Gene Table'!B606</f>
        <v>J04</v>
      </c>
      <c r="D607" s="16" t="str">
        <f>IF(SUM('Test Sample Data'!D$3:D$98)&gt;10,IF(AND(ISNUMBER('Test Sample Data'!D606),'Test Sample Data'!D606&lt;$B$1,'Test Sample Data'!D606&gt;0),'Test Sample Data'!D606,$B$1),"")</f>
        <v/>
      </c>
      <c r="E607" s="17" t="str">
        <f>IF(SUM('Test Sample Data'!E$3:E$98)&gt;10,IF(AND(ISNUMBER('Test Sample Data'!E606),'Test Sample Data'!E606&lt;$B$1,'Test Sample Data'!E606&gt;0),'Test Sample Data'!E606,$B$1),"")</f>
        <v/>
      </c>
      <c r="F607" s="17" t="str">
        <f>IF(SUM('Test Sample Data'!F$3:F$98)&gt;10,IF(AND(ISNUMBER('Test Sample Data'!F606),'Test Sample Data'!F606&lt;$B$1,'Test Sample Data'!F606&gt;0),'Test Sample Data'!F606,$B$1),"")</f>
        <v/>
      </c>
      <c r="G607" s="17" t="str">
        <f>IF(SUM('Test Sample Data'!G$3:G$98)&gt;10,IF(AND(ISNUMBER('Test Sample Data'!G606),'Test Sample Data'!G606&lt;$B$1,'Test Sample Data'!G606&gt;0),'Test Sample Data'!G606,$B$1),"")</f>
        <v/>
      </c>
      <c r="H607" s="17" t="str">
        <f>IF(SUM('Test Sample Data'!H$3:H$98)&gt;10,IF(AND(ISNUMBER('Test Sample Data'!H606),'Test Sample Data'!H606&lt;$B$1,'Test Sample Data'!H606&gt;0),'Test Sample Data'!H606,$B$1),"")</f>
        <v/>
      </c>
      <c r="I607" s="17" t="str">
        <f>IF(SUM('Test Sample Data'!I$3:I$98)&gt;10,IF(AND(ISNUMBER('Test Sample Data'!I606),'Test Sample Data'!I606&lt;$B$1,'Test Sample Data'!I606&gt;0),'Test Sample Data'!I606,$B$1),"")</f>
        <v/>
      </c>
      <c r="J607" s="17" t="str">
        <f>IF(SUM('Test Sample Data'!J$3:J$98)&gt;10,IF(AND(ISNUMBER('Test Sample Data'!J606),'Test Sample Data'!J606&lt;$B$1,'Test Sample Data'!J606&gt;0),'Test Sample Data'!J606,$B$1),"")</f>
        <v/>
      </c>
      <c r="K607" s="17" t="str">
        <f>IF(SUM('Test Sample Data'!K$3:K$98)&gt;10,IF(AND(ISNUMBER('Test Sample Data'!K606),'Test Sample Data'!K606&lt;$B$1,'Test Sample Data'!K606&gt;0),'Test Sample Data'!K606,$B$1),"")</f>
        <v/>
      </c>
      <c r="L607" s="17" t="str">
        <f>IF(SUM('Test Sample Data'!L$3:L$98)&gt;10,IF(AND(ISNUMBER('Test Sample Data'!L606),'Test Sample Data'!L606&lt;$B$1,'Test Sample Data'!L606&gt;0),'Test Sample Data'!L606,$B$1),"")</f>
        <v/>
      </c>
      <c r="M607" s="17" t="str">
        <f>IF(SUM('Test Sample Data'!M$3:M$98)&gt;10,IF(AND(ISNUMBER('Test Sample Data'!M606),'Test Sample Data'!M606&lt;$B$1,'Test Sample Data'!M606&gt;0),'Test Sample Data'!M606,$B$1),"")</f>
        <v/>
      </c>
      <c r="N607" s="17" t="str">
        <f>'Gene Table'!E606</f>
        <v>mmu-miR-3061-3p</v>
      </c>
      <c r="O607" s="17" t="str">
        <f>'Gene Table'!B606</f>
        <v>J04</v>
      </c>
      <c r="P607" s="17" t="str">
        <f>IF(SUM('Control Sample Data'!D$3:D$98)&gt;10,IF(AND(ISNUMBER('Control Sample Data'!D606),'Control Sample Data'!D606&lt;$B$1,'Control Sample Data'!D606&gt;0),'Control Sample Data'!D606,$B$1),"")</f>
        <v/>
      </c>
      <c r="Q607" s="17" t="str">
        <f>IF(SUM('Control Sample Data'!E$3:E$98)&gt;10,IF(AND(ISNUMBER('Control Sample Data'!E606),'Control Sample Data'!E606&lt;$B$1,'Control Sample Data'!E606&gt;0),'Control Sample Data'!E606,$B$1),"")</f>
        <v/>
      </c>
      <c r="R607" s="17" t="str">
        <f>IF(SUM('Control Sample Data'!F$3:F$98)&gt;10,IF(AND(ISNUMBER('Control Sample Data'!F606),'Control Sample Data'!F606&lt;$B$1,'Control Sample Data'!F606&gt;0),'Control Sample Data'!F606,$B$1),"")</f>
        <v/>
      </c>
      <c r="S607" s="17" t="str">
        <f>IF(SUM('Control Sample Data'!G$3:G$98)&gt;10,IF(AND(ISNUMBER('Control Sample Data'!G606),'Control Sample Data'!G606&lt;$B$1,'Control Sample Data'!G606&gt;0),'Control Sample Data'!G606,$B$1),"")</f>
        <v/>
      </c>
      <c r="T607" s="17" t="str">
        <f>IF(SUM('Control Sample Data'!H$3:H$98)&gt;10,IF(AND(ISNUMBER('Control Sample Data'!H606),'Control Sample Data'!H606&lt;$B$1,'Control Sample Data'!H606&gt;0),'Control Sample Data'!H606,$B$1),"")</f>
        <v/>
      </c>
      <c r="U607" s="17" t="str">
        <f>IF(SUM('Control Sample Data'!I$3:I$98)&gt;10,IF(AND(ISNUMBER('Control Sample Data'!I606),'Control Sample Data'!I606&lt;$B$1,'Control Sample Data'!I606&gt;0),'Control Sample Data'!I606,$B$1),"")</f>
        <v/>
      </c>
      <c r="V607" s="17" t="str">
        <f>IF(SUM('Control Sample Data'!J$3:J$98)&gt;10,IF(AND(ISNUMBER('Control Sample Data'!J606),'Control Sample Data'!J606&lt;$B$1,'Control Sample Data'!J606&gt;0),'Control Sample Data'!J606,$B$1),"")</f>
        <v/>
      </c>
      <c r="W607" s="17" t="str">
        <f>IF(SUM('Control Sample Data'!K$3:K$98)&gt;10,IF(AND(ISNUMBER('Control Sample Data'!K606),'Control Sample Data'!K606&lt;$B$1,'Control Sample Data'!K606&gt;0),'Control Sample Data'!K606,$B$1),"")</f>
        <v/>
      </c>
      <c r="X607" s="17" t="str">
        <f>IF(SUM('Control Sample Data'!L$3:L$98)&gt;10,IF(AND(ISNUMBER('Control Sample Data'!L606),'Control Sample Data'!L606&lt;$B$1,'Control Sample Data'!L606&gt;0),'Control Sample Data'!L606,$B$1),"")</f>
        <v/>
      </c>
      <c r="Y607" s="17" t="str">
        <f>IF(SUM('Control Sample Data'!M$3:M$98)&gt;10,IF(AND(ISNUMBER('Control Sample Data'!M606),'Control Sample Data'!M606&lt;$B$1,'Control Sample Data'!M606&gt;0),'Control Sample Data'!M606,$B$1),"")</f>
        <v/>
      </c>
      <c r="AT607" s="36" t="str">
        <f t="shared" si="409"/>
        <v/>
      </c>
      <c r="AU607" s="36" t="str">
        <f t="shared" si="410"/>
        <v/>
      </c>
      <c r="AV607" s="36" t="str">
        <f t="shared" si="411"/>
        <v/>
      </c>
      <c r="AW607" s="36" t="str">
        <f t="shared" si="412"/>
        <v/>
      </c>
      <c r="AX607" s="36" t="str">
        <f t="shared" si="413"/>
        <v/>
      </c>
      <c r="AY607" s="36" t="str">
        <f t="shared" si="414"/>
        <v/>
      </c>
      <c r="AZ607" s="36" t="str">
        <f t="shared" si="415"/>
        <v/>
      </c>
      <c r="BA607" s="36" t="str">
        <f t="shared" si="416"/>
        <v/>
      </c>
      <c r="BB607" s="36" t="str">
        <f t="shared" si="417"/>
        <v/>
      </c>
      <c r="BC607" s="36" t="str">
        <f t="shared" si="418"/>
        <v/>
      </c>
      <c r="BD607" s="36" t="str">
        <f t="shared" si="419"/>
        <v/>
      </c>
      <c r="BE607" s="36" t="str">
        <f t="shared" si="420"/>
        <v/>
      </c>
      <c r="BF607" s="36" t="str">
        <f t="shared" si="421"/>
        <v/>
      </c>
      <c r="BG607" s="36" t="str">
        <f t="shared" si="422"/>
        <v/>
      </c>
      <c r="BH607" s="36" t="str">
        <f t="shared" si="423"/>
        <v/>
      </c>
      <c r="BI607" s="36" t="str">
        <f t="shared" si="424"/>
        <v/>
      </c>
      <c r="BJ607" s="36" t="str">
        <f t="shared" si="425"/>
        <v/>
      </c>
      <c r="BK607" s="36" t="str">
        <f t="shared" si="426"/>
        <v/>
      </c>
      <c r="BL607" s="36" t="str">
        <f t="shared" si="427"/>
        <v/>
      </c>
      <c r="BM607" s="36" t="str">
        <f t="shared" si="428"/>
        <v/>
      </c>
      <c r="BN607" s="38" t="e">
        <f t="shared" si="387"/>
        <v>#DIV/0!</v>
      </c>
      <c r="BO607" s="38" t="e">
        <f t="shared" si="388"/>
        <v>#DIV/0!</v>
      </c>
      <c r="BP607" s="39" t="str">
        <f t="shared" si="389"/>
        <v/>
      </c>
      <c r="BQ607" s="39" t="str">
        <f t="shared" si="390"/>
        <v/>
      </c>
      <c r="BR607" s="39" t="str">
        <f t="shared" si="391"/>
        <v/>
      </c>
      <c r="BS607" s="39" t="str">
        <f t="shared" si="392"/>
        <v/>
      </c>
      <c r="BT607" s="39" t="str">
        <f t="shared" si="393"/>
        <v/>
      </c>
      <c r="BU607" s="39" t="str">
        <f t="shared" si="394"/>
        <v/>
      </c>
      <c r="BV607" s="39" t="str">
        <f t="shared" si="395"/>
        <v/>
      </c>
      <c r="BW607" s="39" t="str">
        <f t="shared" si="396"/>
        <v/>
      </c>
      <c r="BX607" s="39" t="str">
        <f t="shared" si="397"/>
        <v/>
      </c>
      <c r="BY607" s="39" t="str">
        <f t="shared" si="398"/>
        <v/>
      </c>
      <c r="BZ607" s="39" t="str">
        <f t="shared" si="399"/>
        <v/>
      </c>
      <c r="CA607" s="39" t="str">
        <f t="shared" si="400"/>
        <v/>
      </c>
      <c r="CB607" s="39" t="str">
        <f t="shared" si="401"/>
        <v/>
      </c>
      <c r="CC607" s="39" t="str">
        <f t="shared" si="402"/>
        <v/>
      </c>
      <c r="CD607" s="39" t="str">
        <f t="shared" si="403"/>
        <v/>
      </c>
      <c r="CE607" s="39" t="str">
        <f t="shared" si="404"/>
        <v/>
      </c>
      <c r="CF607" s="39" t="str">
        <f t="shared" si="405"/>
        <v/>
      </c>
      <c r="CG607" s="39" t="str">
        <f t="shared" si="406"/>
        <v/>
      </c>
      <c r="CH607" s="39" t="str">
        <f t="shared" si="407"/>
        <v/>
      </c>
      <c r="CI607" s="39" t="str">
        <f t="shared" si="408"/>
        <v/>
      </c>
    </row>
    <row r="608" spans="1:87">
      <c r="A608" s="18"/>
      <c r="B608" s="15" t="str">
        <f>'Gene Table'!E607</f>
        <v>mmu-miR-141-5p</v>
      </c>
      <c r="C608" s="15" t="str">
        <f>'Gene Table'!B607</f>
        <v>J05</v>
      </c>
      <c r="D608" s="16" t="str">
        <f>IF(SUM('Test Sample Data'!D$3:D$98)&gt;10,IF(AND(ISNUMBER('Test Sample Data'!D607),'Test Sample Data'!D607&lt;$B$1,'Test Sample Data'!D607&gt;0),'Test Sample Data'!D607,$B$1),"")</f>
        <v/>
      </c>
      <c r="E608" s="17" t="str">
        <f>IF(SUM('Test Sample Data'!E$3:E$98)&gt;10,IF(AND(ISNUMBER('Test Sample Data'!E607),'Test Sample Data'!E607&lt;$B$1,'Test Sample Data'!E607&gt;0),'Test Sample Data'!E607,$B$1),"")</f>
        <v/>
      </c>
      <c r="F608" s="17" t="str">
        <f>IF(SUM('Test Sample Data'!F$3:F$98)&gt;10,IF(AND(ISNUMBER('Test Sample Data'!F607),'Test Sample Data'!F607&lt;$B$1,'Test Sample Data'!F607&gt;0),'Test Sample Data'!F607,$B$1),"")</f>
        <v/>
      </c>
      <c r="G608" s="17" t="str">
        <f>IF(SUM('Test Sample Data'!G$3:G$98)&gt;10,IF(AND(ISNUMBER('Test Sample Data'!G607),'Test Sample Data'!G607&lt;$B$1,'Test Sample Data'!G607&gt;0),'Test Sample Data'!G607,$B$1),"")</f>
        <v/>
      </c>
      <c r="H608" s="17" t="str">
        <f>IF(SUM('Test Sample Data'!H$3:H$98)&gt;10,IF(AND(ISNUMBER('Test Sample Data'!H607),'Test Sample Data'!H607&lt;$B$1,'Test Sample Data'!H607&gt;0),'Test Sample Data'!H607,$B$1),"")</f>
        <v/>
      </c>
      <c r="I608" s="17" t="str">
        <f>IF(SUM('Test Sample Data'!I$3:I$98)&gt;10,IF(AND(ISNUMBER('Test Sample Data'!I607),'Test Sample Data'!I607&lt;$B$1,'Test Sample Data'!I607&gt;0),'Test Sample Data'!I607,$B$1),"")</f>
        <v/>
      </c>
      <c r="J608" s="17" t="str">
        <f>IF(SUM('Test Sample Data'!J$3:J$98)&gt;10,IF(AND(ISNUMBER('Test Sample Data'!J607),'Test Sample Data'!J607&lt;$B$1,'Test Sample Data'!J607&gt;0),'Test Sample Data'!J607,$B$1),"")</f>
        <v/>
      </c>
      <c r="K608" s="17" t="str">
        <f>IF(SUM('Test Sample Data'!K$3:K$98)&gt;10,IF(AND(ISNUMBER('Test Sample Data'!K607),'Test Sample Data'!K607&lt;$B$1,'Test Sample Data'!K607&gt;0),'Test Sample Data'!K607,$B$1),"")</f>
        <v/>
      </c>
      <c r="L608" s="17" t="str">
        <f>IF(SUM('Test Sample Data'!L$3:L$98)&gt;10,IF(AND(ISNUMBER('Test Sample Data'!L607),'Test Sample Data'!L607&lt;$B$1,'Test Sample Data'!L607&gt;0),'Test Sample Data'!L607,$B$1),"")</f>
        <v/>
      </c>
      <c r="M608" s="17" t="str">
        <f>IF(SUM('Test Sample Data'!M$3:M$98)&gt;10,IF(AND(ISNUMBER('Test Sample Data'!M607),'Test Sample Data'!M607&lt;$B$1,'Test Sample Data'!M607&gt;0),'Test Sample Data'!M607,$B$1),"")</f>
        <v/>
      </c>
      <c r="N608" s="17" t="str">
        <f>'Gene Table'!E607</f>
        <v>mmu-miR-141-5p</v>
      </c>
      <c r="O608" s="17" t="str">
        <f>'Gene Table'!B607</f>
        <v>J05</v>
      </c>
      <c r="P608" s="17" t="str">
        <f>IF(SUM('Control Sample Data'!D$3:D$98)&gt;10,IF(AND(ISNUMBER('Control Sample Data'!D607),'Control Sample Data'!D607&lt;$B$1,'Control Sample Data'!D607&gt;0),'Control Sample Data'!D607,$B$1),"")</f>
        <v/>
      </c>
      <c r="Q608" s="17" t="str">
        <f>IF(SUM('Control Sample Data'!E$3:E$98)&gt;10,IF(AND(ISNUMBER('Control Sample Data'!E607),'Control Sample Data'!E607&lt;$B$1,'Control Sample Data'!E607&gt;0),'Control Sample Data'!E607,$B$1),"")</f>
        <v/>
      </c>
      <c r="R608" s="17" t="str">
        <f>IF(SUM('Control Sample Data'!F$3:F$98)&gt;10,IF(AND(ISNUMBER('Control Sample Data'!F607),'Control Sample Data'!F607&lt;$B$1,'Control Sample Data'!F607&gt;0),'Control Sample Data'!F607,$B$1),"")</f>
        <v/>
      </c>
      <c r="S608" s="17" t="str">
        <f>IF(SUM('Control Sample Data'!G$3:G$98)&gt;10,IF(AND(ISNUMBER('Control Sample Data'!G607),'Control Sample Data'!G607&lt;$B$1,'Control Sample Data'!G607&gt;0),'Control Sample Data'!G607,$B$1),"")</f>
        <v/>
      </c>
      <c r="T608" s="17" t="str">
        <f>IF(SUM('Control Sample Data'!H$3:H$98)&gt;10,IF(AND(ISNUMBER('Control Sample Data'!H607),'Control Sample Data'!H607&lt;$B$1,'Control Sample Data'!H607&gt;0),'Control Sample Data'!H607,$B$1),"")</f>
        <v/>
      </c>
      <c r="U608" s="17" t="str">
        <f>IF(SUM('Control Sample Data'!I$3:I$98)&gt;10,IF(AND(ISNUMBER('Control Sample Data'!I607),'Control Sample Data'!I607&lt;$B$1,'Control Sample Data'!I607&gt;0),'Control Sample Data'!I607,$B$1),"")</f>
        <v/>
      </c>
      <c r="V608" s="17" t="str">
        <f>IF(SUM('Control Sample Data'!J$3:J$98)&gt;10,IF(AND(ISNUMBER('Control Sample Data'!J607),'Control Sample Data'!J607&lt;$B$1,'Control Sample Data'!J607&gt;0),'Control Sample Data'!J607,$B$1),"")</f>
        <v/>
      </c>
      <c r="W608" s="17" t="str">
        <f>IF(SUM('Control Sample Data'!K$3:K$98)&gt;10,IF(AND(ISNUMBER('Control Sample Data'!K607),'Control Sample Data'!K607&lt;$B$1,'Control Sample Data'!K607&gt;0),'Control Sample Data'!K607,$B$1),"")</f>
        <v/>
      </c>
      <c r="X608" s="17" t="str">
        <f>IF(SUM('Control Sample Data'!L$3:L$98)&gt;10,IF(AND(ISNUMBER('Control Sample Data'!L607),'Control Sample Data'!L607&lt;$B$1,'Control Sample Data'!L607&gt;0),'Control Sample Data'!L607,$B$1),"")</f>
        <v/>
      </c>
      <c r="Y608" s="17" t="str">
        <f>IF(SUM('Control Sample Data'!M$3:M$98)&gt;10,IF(AND(ISNUMBER('Control Sample Data'!M607),'Control Sample Data'!M607&lt;$B$1,'Control Sample Data'!M607&gt;0),'Control Sample Data'!M607,$B$1),"")</f>
        <v/>
      </c>
      <c r="AT608" s="36" t="str">
        <f t="shared" si="409"/>
        <v/>
      </c>
      <c r="AU608" s="36" t="str">
        <f t="shared" si="410"/>
        <v/>
      </c>
      <c r="AV608" s="36" t="str">
        <f t="shared" si="411"/>
        <v/>
      </c>
      <c r="AW608" s="36" t="str">
        <f t="shared" si="412"/>
        <v/>
      </c>
      <c r="AX608" s="36" t="str">
        <f t="shared" si="413"/>
        <v/>
      </c>
      <c r="AY608" s="36" t="str">
        <f t="shared" si="414"/>
        <v/>
      </c>
      <c r="AZ608" s="36" t="str">
        <f t="shared" si="415"/>
        <v/>
      </c>
      <c r="BA608" s="36" t="str">
        <f t="shared" si="416"/>
        <v/>
      </c>
      <c r="BB608" s="36" t="str">
        <f t="shared" si="417"/>
        <v/>
      </c>
      <c r="BC608" s="36" t="str">
        <f t="shared" si="418"/>
        <v/>
      </c>
      <c r="BD608" s="36" t="str">
        <f t="shared" si="419"/>
        <v/>
      </c>
      <c r="BE608" s="36" t="str">
        <f t="shared" si="420"/>
        <v/>
      </c>
      <c r="BF608" s="36" t="str">
        <f t="shared" si="421"/>
        <v/>
      </c>
      <c r="BG608" s="36" t="str">
        <f t="shared" si="422"/>
        <v/>
      </c>
      <c r="BH608" s="36" t="str">
        <f t="shared" si="423"/>
        <v/>
      </c>
      <c r="BI608" s="36" t="str">
        <f t="shared" si="424"/>
        <v/>
      </c>
      <c r="BJ608" s="36" t="str">
        <f t="shared" si="425"/>
        <v/>
      </c>
      <c r="BK608" s="36" t="str">
        <f t="shared" si="426"/>
        <v/>
      </c>
      <c r="BL608" s="36" t="str">
        <f t="shared" si="427"/>
        <v/>
      </c>
      <c r="BM608" s="36" t="str">
        <f t="shared" si="428"/>
        <v/>
      </c>
      <c r="BN608" s="38" t="e">
        <f t="shared" si="387"/>
        <v>#DIV/0!</v>
      </c>
      <c r="BO608" s="38" t="e">
        <f t="shared" si="388"/>
        <v>#DIV/0!</v>
      </c>
      <c r="BP608" s="39" t="str">
        <f t="shared" si="389"/>
        <v/>
      </c>
      <c r="BQ608" s="39" t="str">
        <f t="shared" si="390"/>
        <v/>
      </c>
      <c r="BR608" s="39" t="str">
        <f t="shared" si="391"/>
        <v/>
      </c>
      <c r="BS608" s="39" t="str">
        <f t="shared" si="392"/>
        <v/>
      </c>
      <c r="BT608" s="39" t="str">
        <f t="shared" si="393"/>
        <v/>
      </c>
      <c r="BU608" s="39" t="str">
        <f t="shared" si="394"/>
        <v/>
      </c>
      <c r="BV608" s="39" t="str">
        <f t="shared" si="395"/>
        <v/>
      </c>
      <c r="BW608" s="39" t="str">
        <f t="shared" si="396"/>
        <v/>
      </c>
      <c r="BX608" s="39" t="str">
        <f t="shared" si="397"/>
        <v/>
      </c>
      <c r="BY608" s="39" t="str">
        <f t="shared" si="398"/>
        <v/>
      </c>
      <c r="BZ608" s="39" t="str">
        <f t="shared" si="399"/>
        <v/>
      </c>
      <c r="CA608" s="39" t="str">
        <f t="shared" si="400"/>
        <v/>
      </c>
      <c r="CB608" s="39" t="str">
        <f t="shared" si="401"/>
        <v/>
      </c>
      <c r="CC608" s="39" t="str">
        <f t="shared" si="402"/>
        <v/>
      </c>
      <c r="CD608" s="39" t="str">
        <f t="shared" si="403"/>
        <v/>
      </c>
      <c r="CE608" s="39" t="str">
        <f t="shared" si="404"/>
        <v/>
      </c>
      <c r="CF608" s="39" t="str">
        <f t="shared" si="405"/>
        <v/>
      </c>
      <c r="CG608" s="39" t="str">
        <f t="shared" si="406"/>
        <v/>
      </c>
      <c r="CH608" s="39" t="str">
        <f t="shared" si="407"/>
        <v/>
      </c>
      <c r="CI608" s="39" t="str">
        <f t="shared" si="408"/>
        <v/>
      </c>
    </row>
    <row r="609" spans="1:87">
      <c r="A609" s="18"/>
      <c r="B609" s="15" t="str">
        <f>'Gene Table'!E608</f>
        <v>mmu-miR-3062-5p</v>
      </c>
      <c r="C609" s="15" t="str">
        <f>'Gene Table'!B608</f>
        <v>J06</v>
      </c>
      <c r="D609" s="16" t="str">
        <f>IF(SUM('Test Sample Data'!D$3:D$98)&gt;10,IF(AND(ISNUMBER('Test Sample Data'!D608),'Test Sample Data'!D608&lt;$B$1,'Test Sample Data'!D608&gt;0),'Test Sample Data'!D608,$B$1),"")</f>
        <v/>
      </c>
      <c r="E609" s="17" t="str">
        <f>IF(SUM('Test Sample Data'!E$3:E$98)&gt;10,IF(AND(ISNUMBER('Test Sample Data'!E608),'Test Sample Data'!E608&lt;$B$1,'Test Sample Data'!E608&gt;0),'Test Sample Data'!E608,$B$1),"")</f>
        <v/>
      </c>
      <c r="F609" s="17" t="str">
        <f>IF(SUM('Test Sample Data'!F$3:F$98)&gt;10,IF(AND(ISNUMBER('Test Sample Data'!F608),'Test Sample Data'!F608&lt;$B$1,'Test Sample Data'!F608&gt;0),'Test Sample Data'!F608,$B$1),"")</f>
        <v/>
      </c>
      <c r="G609" s="17" t="str">
        <f>IF(SUM('Test Sample Data'!G$3:G$98)&gt;10,IF(AND(ISNUMBER('Test Sample Data'!G608),'Test Sample Data'!G608&lt;$B$1,'Test Sample Data'!G608&gt;0),'Test Sample Data'!G608,$B$1),"")</f>
        <v/>
      </c>
      <c r="H609" s="17" t="str">
        <f>IF(SUM('Test Sample Data'!H$3:H$98)&gt;10,IF(AND(ISNUMBER('Test Sample Data'!H608),'Test Sample Data'!H608&lt;$B$1,'Test Sample Data'!H608&gt;0),'Test Sample Data'!H608,$B$1),"")</f>
        <v/>
      </c>
      <c r="I609" s="17" t="str">
        <f>IF(SUM('Test Sample Data'!I$3:I$98)&gt;10,IF(AND(ISNUMBER('Test Sample Data'!I608),'Test Sample Data'!I608&lt;$B$1,'Test Sample Data'!I608&gt;0),'Test Sample Data'!I608,$B$1),"")</f>
        <v/>
      </c>
      <c r="J609" s="17" t="str">
        <f>IF(SUM('Test Sample Data'!J$3:J$98)&gt;10,IF(AND(ISNUMBER('Test Sample Data'!J608),'Test Sample Data'!J608&lt;$B$1,'Test Sample Data'!J608&gt;0),'Test Sample Data'!J608,$B$1),"")</f>
        <v/>
      </c>
      <c r="K609" s="17" t="str">
        <f>IF(SUM('Test Sample Data'!K$3:K$98)&gt;10,IF(AND(ISNUMBER('Test Sample Data'!K608),'Test Sample Data'!K608&lt;$B$1,'Test Sample Data'!K608&gt;0),'Test Sample Data'!K608,$B$1),"")</f>
        <v/>
      </c>
      <c r="L609" s="17" t="str">
        <f>IF(SUM('Test Sample Data'!L$3:L$98)&gt;10,IF(AND(ISNUMBER('Test Sample Data'!L608),'Test Sample Data'!L608&lt;$B$1,'Test Sample Data'!L608&gt;0),'Test Sample Data'!L608,$B$1),"")</f>
        <v/>
      </c>
      <c r="M609" s="17" t="str">
        <f>IF(SUM('Test Sample Data'!M$3:M$98)&gt;10,IF(AND(ISNUMBER('Test Sample Data'!M608),'Test Sample Data'!M608&lt;$B$1,'Test Sample Data'!M608&gt;0),'Test Sample Data'!M608,$B$1),"")</f>
        <v/>
      </c>
      <c r="N609" s="17" t="str">
        <f>'Gene Table'!E608</f>
        <v>mmu-miR-3062-5p</v>
      </c>
      <c r="O609" s="17" t="str">
        <f>'Gene Table'!B608</f>
        <v>J06</v>
      </c>
      <c r="P609" s="17" t="str">
        <f>IF(SUM('Control Sample Data'!D$3:D$98)&gt;10,IF(AND(ISNUMBER('Control Sample Data'!D608),'Control Sample Data'!D608&lt;$B$1,'Control Sample Data'!D608&gt;0),'Control Sample Data'!D608,$B$1),"")</f>
        <v/>
      </c>
      <c r="Q609" s="17" t="str">
        <f>IF(SUM('Control Sample Data'!E$3:E$98)&gt;10,IF(AND(ISNUMBER('Control Sample Data'!E608),'Control Sample Data'!E608&lt;$B$1,'Control Sample Data'!E608&gt;0),'Control Sample Data'!E608,$B$1),"")</f>
        <v/>
      </c>
      <c r="R609" s="17" t="str">
        <f>IF(SUM('Control Sample Data'!F$3:F$98)&gt;10,IF(AND(ISNUMBER('Control Sample Data'!F608),'Control Sample Data'!F608&lt;$B$1,'Control Sample Data'!F608&gt;0),'Control Sample Data'!F608,$B$1),"")</f>
        <v/>
      </c>
      <c r="S609" s="17" t="str">
        <f>IF(SUM('Control Sample Data'!G$3:G$98)&gt;10,IF(AND(ISNUMBER('Control Sample Data'!G608),'Control Sample Data'!G608&lt;$B$1,'Control Sample Data'!G608&gt;0),'Control Sample Data'!G608,$B$1),"")</f>
        <v/>
      </c>
      <c r="T609" s="17" t="str">
        <f>IF(SUM('Control Sample Data'!H$3:H$98)&gt;10,IF(AND(ISNUMBER('Control Sample Data'!H608),'Control Sample Data'!H608&lt;$B$1,'Control Sample Data'!H608&gt;0),'Control Sample Data'!H608,$B$1),"")</f>
        <v/>
      </c>
      <c r="U609" s="17" t="str">
        <f>IF(SUM('Control Sample Data'!I$3:I$98)&gt;10,IF(AND(ISNUMBER('Control Sample Data'!I608),'Control Sample Data'!I608&lt;$B$1,'Control Sample Data'!I608&gt;0),'Control Sample Data'!I608,$B$1),"")</f>
        <v/>
      </c>
      <c r="V609" s="17" t="str">
        <f>IF(SUM('Control Sample Data'!J$3:J$98)&gt;10,IF(AND(ISNUMBER('Control Sample Data'!J608),'Control Sample Data'!J608&lt;$B$1,'Control Sample Data'!J608&gt;0),'Control Sample Data'!J608,$B$1),"")</f>
        <v/>
      </c>
      <c r="W609" s="17" t="str">
        <f>IF(SUM('Control Sample Data'!K$3:K$98)&gt;10,IF(AND(ISNUMBER('Control Sample Data'!K608),'Control Sample Data'!K608&lt;$B$1,'Control Sample Data'!K608&gt;0),'Control Sample Data'!K608,$B$1),"")</f>
        <v/>
      </c>
      <c r="X609" s="17" t="str">
        <f>IF(SUM('Control Sample Data'!L$3:L$98)&gt;10,IF(AND(ISNUMBER('Control Sample Data'!L608),'Control Sample Data'!L608&lt;$B$1,'Control Sample Data'!L608&gt;0),'Control Sample Data'!L608,$B$1),"")</f>
        <v/>
      </c>
      <c r="Y609" s="17" t="str">
        <f>IF(SUM('Control Sample Data'!M$3:M$98)&gt;10,IF(AND(ISNUMBER('Control Sample Data'!M608),'Control Sample Data'!M608&lt;$B$1,'Control Sample Data'!M608&gt;0),'Control Sample Data'!M608,$B$1),"")</f>
        <v/>
      </c>
      <c r="AT609" s="36" t="str">
        <f t="shared" si="409"/>
        <v/>
      </c>
      <c r="AU609" s="36" t="str">
        <f t="shared" si="410"/>
        <v/>
      </c>
      <c r="AV609" s="36" t="str">
        <f t="shared" si="411"/>
        <v/>
      </c>
      <c r="AW609" s="36" t="str">
        <f t="shared" si="412"/>
        <v/>
      </c>
      <c r="AX609" s="36" t="str">
        <f t="shared" si="413"/>
        <v/>
      </c>
      <c r="AY609" s="36" t="str">
        <f t="shared" si="414"/>
        <v/>
      </c>
      <c r="AZ609" s="36" t="str">
        <f t="shared" si="415"/>
        <v/>
      </c>
      <c r="BA609" s="36" t="str">
        <f t="shared" si="416"/>
        <v/>
      </c>
      <c r="BB609" s="36" t="str">
        <f t="shared" si="417"/>
        <v/>
      </c>
      <c r="BC609" s="36" t="str">
        <f t="shared" si="418"/>
        <v/>
      </c>
      <c r="BD609" s="36" t="str">
        <f t="shared" si="419"/>
        <v/>
      </c>
      <c r="BE609" s="36" t="str">
        <f t="shared" si="420"/>
        <v/>
      </c>
      <c r="BF609" s="36" t="str">
        <f t="shared" si="421"/>
        <v/>
      </c>
      <c r="BG609" s="36" t="str">
        <f t="shared" si="422"/>
        <v/>
      </c>
      <c r="BH609" s="36" t="str">
        <f t="shared" si="423"/>
        <v/>
      </c>
      <c r="BI609" s="36" t="str">
        <f t="shared" si="424"/>
        <v/>
      </c>
      <c r="BJ609" s="36" t="str">
        <f t="shared" si="425"/>
        <v/>
      </c>
      <c r="BK609" s="36" t="str">
        <f t="shared" si="426"/>
        <v/>
      </c>
      <c r="BL609" s="36" t="str">
        <f t="shared" si="427"/>
        <v/>
      </c>
      <c r="BM609" s="36" t="str">
        <f t="shared" si="428"/>
        <v/>
      </c>
      <c r="BN609" s="38" t="e">
        <f t="shared" si="387"/>
        <v>#DIV/0!</v>
      </c>
      <c r="BO609" s="38" t="e">
        <f t="shared" si="388"/>
        <v>#DIV/0!</v>
      </c>
      <c r="BP609" s="39" t="str">
        <f t="shared" si="389"/>
        <v/>
      </c>
      <c r="BQ609" s="39" t="str">
        <f t="shared" si="390"/>
        <v/>
      </c>
      <c r="BR609" s="39" t="str">
        <f t="shared" si="391"/>
        <v/>
      </c>
      <c r="BS609" s="39" t="str">
        <f t="shared" si="392"/>
        <v/>
      </c>
      <c r="BT609" s="39" t="str">
        <f t="shared" si="393"/>
        <v/>
      </c>
      <c r="BU609" s="39" t="str">
        <f t="shared" si="394"/>
        <v/>
      </c>
      <c r="BV609" s="39" t="str">
        <f t="shared" si="395"/>
        <v/>
      </c>
      <c r="BW609" s="39" t="str">
        <f t="shared" si="396"/>
        <v/>
      </c>
      <c r="BX609" s="39" t="str">
        <f t="shared" si="397"/>
        <v/>
      </c>
      <c r="BY609" s="39" t="str">
        <f t="shared" si="398"/>
        <v/>
      </c>
      <c r="BZ609" s="39" t="str">
        <f t="shared" si="399"/>
        <v/>
      </c>
      <c r="CA609" s="39" t="str">
        <f t="shared" si="400"/>
        <v/>
      </c>
      <c r="CB609" s="39" t="str">
        <f t="shared" si="401"/>
        <v/>
      </c>
      <c r="CC609" s="39" t="str">
        <f t="shared" si="402"/>
        <v/>
      </c>
      <c r="CD609" s="39" t="str">
        <f t="shared" si="403"/>
        <v/>
      </c>
      <c r="CE609" s="39" t="str">
        <f t="shared" si="404"/>
        <v/>
      </c>
      <c r="CF609" s="39" t="str">
        <f t="shared" si="405"/>
        <v/>
      </c>
      <c r="CG609" s="39" t="str">
        <f t="shared" si="406"/>
        <v/>
      </c>
      <c r="CH609" s="39" t="str">
        <f t="shared" si="407"/>
        <v/>
      </c>
      <c r="CI609" s="39" t="str">
        <f t="shared" si="408"/>
        <v/>
      </c>
    </row>
    <row r="610" spans="1:87">
      <c r="A610" s="18"/>
      <c r="B610" s="15" t="str">
        <f>'Gene Table'!E609</f>
        <v>mmu-miR-145-3p</v>
      </c>
      <c r="C610" s="15" t="str">
        <f>'Gene Table'!B609</f>
        <v>J07</v>
      </c>
      <c r="D610" s="16" t="str">
        <f>IF(SUM('Test Sample Data'!D$3:D$98)&gt;10,IF(AND(ISNUMBER('Test Sample Data'!D609),'Test Sample Data'!D609&lt;$B$1,'Test Sample Data'!D609&gt;0),'Test Sample Data'!D609,$B$1),"")</f>
        <v/>
      </c>
      <c r="E610" s="17" t="str">
        <f>IF(SUM('Test Sample Data'!E$3:E$98)&gt;10,IF(AND(ISNUMBER('Test Sample Data'!E609),'Test Sample Data'!E609&lt;$B$1,'Test Sample Data'!E609&gt;0),'Test Sample Data'!E609,$B$1),"")</f>
        <v/>
      </c>
      <c r="F610" s="17" t="str">
        <f>IF(SUM('Test Sample Data'!F$3:F$98)&gt;10,IF(AND(ISNUMBER('Test Sample Data'!F609),'Test Sample Data'!F609&lt;$B$1,'Test Sample Data'!F609&gt;0),'Test Sample Data'!F609,$B$1),"")</f>
        <v/>
      </c>
      <c r="G610" s="17" t="str">
        <f>IF(SUM('Test Sample Data'!G$3:G$98)&gt;10,IF(AND(ISNUMBER('Test Sample Data'!G609),'Test Sample Data'!G609&lt;$B$1,'Test Sample Data'!G609&gt;0),'Test Sample Data'!G609,$B$1),"")</f>
        <v/>
      </c>
      <c r="H610" s="17" t="str">
        <f>IF(SUM('Test Sample Data'!H$3:H$98)&gt;10,IF(AND(ISNUMBER('Test Sample Data'!H609),'Test Sample Data'!H609&lt;$B$1,'Test Sample Data'!H609&gt;0),'Test Sample Data'!H609,$B$1),"")</f>
        <v/>
      </c>
      <c r="I610" s="17" t="str">
        <f>IF(SUM('Test Sample Data'!I$3:I$98)&gt;10,IF(AND(ISNUMBER('Test Sample Data'!I609),'Test Sample Data'!I609&lt;$B$1,'Test Sample Data'!I609&gt;0),'Test Sample Data'!I609,$B$1),"")</f>
        <v/>
      </c>
      <c r="J610" s="17" t="str">
        <f>IF(SUM('Test Sample Data'!J$3:J$98)&gt;10,IF(AND(ISNUMBER('Test Sample Data'!J609),'Test Sample Data'!J609&lt;$B$1,'Test Sample Data'!J609&gt;0),'Test Sample Data'!J609,$B$1),"")</f>
        <v/>
      </c>
      <c r="K610" s="17" t="str">
        <f>IF(SUM('Test Sample Data'!K$3:K$98)&gt;10,IF(AND(ISNUMBER('Test Sample Data'!K609),'Test Sample Data'!K609&lt;$B$1,'Test Sample Data'!K609&gt;0),'Test Sample Data'!K609,$B$1),"")</f>
        <v/>
      </c>
      <c r="L610" s="17" t="str">
        <f>IF(SUM('Test Sample Data'!L$3:L$98)&gt;10,IF(AND(ISNUMBER('Test Sample Data'!L609),'Test Sample Data'!L609&lt;$B$1,'Test Sample Data'!L609&gt;0),'Test Sample Data'!L609,$B$1),"")</f>
        <v/>
      </c>
      <c r="M610" s="17" t="str">
        <f>IF(SUM('Test Sample Data'!M$3:M$98)&gt;10,IF(AND(ISNUMBER('Test Sample Data'!M609),'Test Sample Data'!M609&lt;$B$1,'Test Sample Data'!M609&gt;0),'Test Sample Data'!M609,$B$1),"")</f>
        <v/>
      </c>
      <c r="N610" s="17" t="str">
        <f>'Gene Table'!E609</f>
        <v>mmu-miR-145-3p</v>
      </c>
      <c r="O610" s="17" t="str">
        <f>'Gene Table'!B609</f>
        <v>J07</v>
      </c>
      <c r="P610" s="17" t="str">
        <f>IF(SUM('Control Sample Data'!D$3:D$98)&gt;10,IF(AND(ISNUMBER('Control Sample Data'!D609),'Control Sample Data'!D609&lt;$B$1,'Control Sample Data'!D609&gt;0),'Control Sample Data'!D609,$B$1),"")</f>
        <v/>
      </c>
      <c r="Q610" s="17" t="str">
        <f>IF(SUM('Control Sample Data'!E$3:E$98)&gt;10,IF(AND(ISNUMBER('Control Sample Data'!E609),'Control Sample Data'!E609&lt;$B$1,'Control Sample Data'!E609&gt;0),'Control Sample Data'!E609,$B$1),"")</f>
        <v/>
      </c>
      <c r="R610" s="17" t="str">
        <f>IF(SUM('Control Sample Data'!F$3:F$98)&gt;10,IF(AND(ISNUMBER('Control Sample Data'!F609),'Control Sample Data'!F609&lt;$B$1,'Control Sample Data'!F609&gt;0),'Control Sample Data'!F609,$B$1),"")</f>
        <v/>
      </c>
      <c r="S610" s="17" t="str">
        <f>IF(SUM('Control Sample Data'!G$3:G$98)&gt;10,IF(AND(ISNUMBER('Control Sample Data'!G609),'Control Sample Data'!G609&lt;$B$1,'Control Sample Data'!G609&gt;0),'Control Sample Data'!G609,$B$1),"")</f>
        <v/>
      </c>
      <c r="T610" s="17" t="str">
        <f>IF(SUM('Control Sample Data'!H$3:H$98)&gt;10,IF(AND(ISNUMBER('Control Sample Data'!H609),'Control Sample Data'!H609&lt;$B$1,'Control Sample Data'!H609&gt;0),'Control Sample Data'!H609,$B$1),"")</f>
        <v/>
      </c>
      <c r="U610" s="17" t="str">
        <f>IF(SUM('Control Sample Data'!I$3:I$98)&gt;10,IF(AND(ISNUMBER('Control Sample Data'!I609),'Control Sample Data'!I609&lt;$B$1,'Control Sample Data'!I609&gt;0),'Control Sample Data'!I609,$B$1),"")</f>
        <v/>
      </c>
      <c r="V610" s="17" t="str">
        <f>IF(SUM('Control Sample Data'!J$3:J$98)&gt;10,IF(AND(ISNUMBER('Control Sample Data'!J609),'Control Sample Data'!J609&lt;$B$1,'Control Sample Data'!J609&gt;0),'Control Sample Data'!J609,$B$1),"")</f>
        <v/>
      </c>
      <c r="W610" s="17" t="str">
        <f>IF(SUM('Control Sample Data'!K$3:K$98)&gt;10,IF(AND(ISNUMBER('Control Sample Data'!K609),'Control Sample Data'!K609&lt;$B$1,'Control Sample Data'!K609&gt;0),'Control Sample Data'!K609,$B$1),"")</f>
        <v/>
      </c>
      <c r="X610" s="17" t="str">
        <f>IF(SUM('Control Sample Data'!L$3:L$98)&gt;10,IF(AND(ISNUMBER('Control Sample Data'!L609),'Control Sample Data'!L609&lt;$B$1,'Control Sample Data'!L609&gt;0),'Control Sample Data'!L609,$B$1),"")</f>
        <v/>
      </c>
      <c r="Y610" s="17" t="str">
        <f>IF(SUM('Control Sample Data'!M$3:M$98)&gt;10,IF(AND(ISNUMBER('Control Sample Data'!M609),'Control Sample Data'!M609&lt;$B$1,'Control Sample Data'!M609&gt;0),'Control Sample Data'!M609,$B$1),"")</f>
        <v/>
      </c>
      <c r="AT610" s="36" t="str">
        <f t="shared" si="409"/>
        <v/>
      </c>
      <c r="AU610" s="36" t="str">
        <f t="shared" si="410"/>
        <v/>
      </c>
      <c r="AV610" s="36" t="str">
        <f t="shared" si="411"/>
        <v/>
      </c>
      <c r="AW610" s="36" t="str">
        <f t="shared" si="412"/>
        <v/>
      </c>
      <c r="AX610" s="36" t="str">
        <f t="shared" si="413"/>
        <v/>
      </c>
      <c r="AY610" s="36" t="str">
        <f t="shared" si="414"/>
        <v/>
      </c>
      <c r="AZ610" s="36" t="str">
        <f t="shared" si="415"/>
        <v/>
      </c>
      <c r="BA610" s="36" t="str">
        <f t="shared" si="416"/>
        <v/>
      </c>
      <c r="BB610" s="36" t="str">
        <f t="shared" si="417"/>
        <v/>
      </c>
      <c r="BC610" s="36" t="str">
        <f t="shared" si="418"/>
        <v/>
      </c>
      <c r="BD610" s="36" t="str">
        <f t="shared" si="419"/>
        <v/>
      </c>
      <c r="BE610" s="36" t="str">
        <f t="shared" si="420"/>
        <v/>
      </c>
      <c r="BF610" s="36" t="str">
        <f t="shared" si="421"/>
        <v/>
      </c>
      <c r="BG610" s="36" t="str">
        <f t="shared" si="422"/>
        <v/>
      </c>
      <c r="BH610" s="36" t="str">
        <f t="shared" si="423"/>
        <v/>
      </c>
      <c r="BI610" s="36" t="str">
        <f t="shared" si="424"/>
        <v/>
      </c>
      <c r="BJ610" s="36" t="str">
        <f t="shared" si="425"/>
        <v/>
      </c>
      <c r="BK610" s="36" t="str">
        <f t="shared" si="426"/>
        <v/>
      </c>
      <c r="BL610" s="36" t="str">
        <f t="shared" si="427"/>
        <v/>
      </c>
      <c r="BM610" s="36" t="str">
        <f t="shared" si="428"/>
        <v/>
      </c>
      <c r="BN610" s="38" t="e">
        <f t="shared" si="387"/>
        <v>#DIV/0!</v>
      </c>
      <c r="BO610" s="38" t="e">
        <f t="shared" si="388"/>
        <v>#DIV/0!</v>
      </c>
      <c r="BP610" s="39" t="str">
        <f t="shared" si="389"/>
        <v/>
      </c>
      <c r="BQ610" s="39" t="str">
        <f t="shared" si="390"/>
        <v/>
      </c>
      <c r="BR610" s="39" t="str">
        <f t="shared" si="391"/>
        <v/>
      </c>
      <c r="BS610" s="39" t="str">
        <f t="shared" si="392"/>
        <v/>
      </c>
      <c r="BT610" s="39" t="str">
        <f t="shared" si="393"/>
        <v/>
      </c>
      <c r="BU610" s="39" t="str">
        <f t="shared" si="394"/>
        <v/>
      </c>
      <c r="BV610" s="39" t="str">
        <f t="shared" si="395"/>
        <v/>
      </c>
      <c r="BW610" s="39" t="str">
        <f t="shared" si="396"/>
        <v/>
      </c>
      <c r="BX610" s="39" t="str">
        <f t="shared" si="397"/>
        <v/>
      </c>
      <c r="BY610" s="39" t="str">
        <f t="shared" si="398"/>
        <v/>
      </c>
      <c r="BZ610" s="39" t="str">
        <f t="shared" si="399"/>
        <v/>
      </c>
      <c r="CA610" s="39" t="str">
        <f t="shared" si="400"/>
        <v/>
      </c>
      <c r="CB610" s="39" t="str">
        <f t="shared" si="401"/>
        <v/>
      </c>
      <c r="CC610" s="39" t="str">
        <f t="shared" si="402"/>
        <v/>
      </c>
      <c r="CD610" s="39" t="str">
        <f t="shared" si="403"/>
        <v/>
      </c>
      <c r="CE610" s="39" t="str">
        <f t="shared" si="404"/>
        <v/>
      </c>
      <c r="CF610" s="39" t="str">
        <f t="shared" si="405"/>
        <v/>
      </c>
      <c r="CG610" s="39" t="str">
        <f t="shared" si="406"/>
        <v/>
      </c>
      <c r="CH610" s="39" t="str">
        <f t="shared" si="407"/>
        <v/>
      </c>
      <c r="CI610" s="39" t="str">
        <f t="shared" si="408"/>
        <v/>
      </c>
    </row>
    <row r="611" spans="1:87">
      <c r="A611" s="18"/>
      <c r="B611" s="15" t="str">
        <f>'Gene Table'!E610</f>
        <v>mmu-miR-3062-3p</v>
      </c>
      <c r="C611" s="15" t="str">
        <f>'Gene Table'!B610</f>
        <v>J08</v>
      </c>
      <c r="D611" s="16" t="str">
        <f>IF(SUM('Test Sample Data'!D$3:D$98)&gt;10,IF(AND(ISNUMBER('Test Sample Data'!D610),'Test Sample Data'!D610&lt;$B$1,'Test Sample Data'!D610&gt;0),'Test Sample Data'!D610,$B$1),"")</f>
        <v/>
      </c>
      <c r="E611" s="17" t="str">
        <f>IF(SUM('Test Sample Data'!E$3:E$98)&gt;10,IF(AND(ISNUMBER('Test Sample Data'!E610),'Test Sample Data'!E610&lt;$B$1,'Test Sample Data'!E610&gt;0),'Test Sample Data'!E610,$B$1),"")</f>
        <v/>
      </c>
      <c r="F611" s="17" t="str">
        <f>IF(SUM('Test Sample Data'!F$3:F$98)&gt;10,IF(AND(ISNUMBER('Test Sample Data'!F610),'Test Sample Data'!F610&lt;$B$1,'Test Sample Data'!F610&gt;0),'Test Sample Data'!F610,$B$1),"")</f>
        <v/>
      </c>
      <c r="G611" s="17" t="str">
        <f>IF(SUM('Test Sample Data'!G$3:G$98)&gt;10,IF(AND(ISNUMBER('Test Sample Data'!G610),'Test Sample Data'!G610&lt;$B$1,'Test Sample Data'!G610&gt;0),'Test Sample Data'!G610,$B$1),"")</f>
        <v/>
      </c>
      <c r="H611" s="17" t="str">
        <f>IF(SUM('Test Sample Data'!H$3:H$98)&gt;10,IF(AND(ISNUMBER('Test Sample Data'!H610),'Test Sample Data'!H610&lt;$B$1,'Test Sample Data'!H610&gt;0),'Test Sample Data'!H610,$B$1),"")</f>
        <v/>
      </c>
      <c r="I611" s="17" t="str">
        <f>IF(SUM('Test Sample Data'!I$3:I$98)&gt;10,IF(AND(ISNUMBER('Test Sample Data'!I610),'Test Sample Data'!I610&lt;$B$1,'Test Sample Data'!I610&gt;0),'Test Sample Data'!I610,$B$1),"")</f>
        <v/>
      </c>
      <c r="J611" s="17" t="str">
        <f>IF(SUM('Test Sample Data'!J$3:J$98)&gt;10,IF(AND(ISNUMBER('Test Sample Data'!J610),'Test Sample Data'!J610&lt;$B$1,'Test Sample Data'!J610&gt;0),'Test Sample Data'!J610,$B$1),"")</f>
        <v/>
      </c>
      <c r="K611" s="17" t="str">
        <f>IF(SUM('Test Sample Data'!K$3:K$98)&gt;10,IF(AND(ISNUMBER('Test Sample Data'!K610),'Test Sample Data'!K610&lt;$B$1,'Test Sample Data'!K610&gt;0),'Test Sample Data'!K610,$B$1),"")</f>
        <v/>
      </c>
      <c r="L611" s="17" t="str">
        <f>IF(SUM('Test Sample Data'!L$3:L$98)&gt;10,IF(AND(ISNUMBER('Test Sample Data'!L610),'Test Sample Data'!L610&lt;$B$1,'Test Sample Data'!L610&gt;0),'Test Sample Data'!L610,$B$1),"")</f>
        <v/>
      </c>
      <c r="M611" s="17" t="str">
        <f>IF(SUM('Test Sample Data'!M$3:M$98)&gt;10,IF(AND(ISNUMBER('Test Sample Data'!M610),'Test Sample Data'!M610&lt;$B$1,'Test Sample Data'!M610&gt;0),'Test Sample Data'!M610,$B$1),"")</f>
        <v/>
      </c>
      <c r="N611" s="17" t="str">
        <f>'Gene Table'!E610</f>
        <v>mmu-miR-3062-3p</v>
      </c>
      <c r="O611" s="17" t="str">
        <f>'Gene Table'!B610</f>
        <v>J08</v>
      </c>
      <c r="P611" s="17" t="str">
        <f>IF(SUM('Control Sample Data'!D$3:D$98)&gt;10,IF(AND(ISNUMBER('Control Sample Data'!D610),'Control Sample Data'!D610&lt;$B$1,'Control Sample Data'!D610&gt;0),'Control Sample Data'!D610,$B$1),"")</f>
        <v/>
      </c>
      <c r="Q611" s="17" t="str">
        <f>IF(SUM('Control Sample Data'!E$3:E$98)&gt;10,IF(AND(ISNUMBER('Control Sample Data'!E610),'Control Sample Data'!E610&lt;$B$1,'Control Sample Data'!E610&gt;0),'Control Sample Data'!E610,$B$1),"")</f>
        <v/>
      </c>
      <c r="R611" s="17" t="str">
        <f>IF(SUM('Control Sample Data'!F$3:F$98)&gt;10,IF(AND(ISNUMBER('Control Sample Data'!F610),'Control Sample Data'!F610&lt;$B$1,'Control Sample Data'!F610&gt;0),'Control Sample Data'!F610,$B$1),"")</f>
        <v/>
      </c>
      <c r="S611" s="17" t="str">
        <f>IF(SUM('Control Sample Data'!G$3:G$98)&gt;10,IF(AND(ISNUMBER('Control Sample Data'!G610),'Control Sample Data'!G610&lt;$B$1,'Control Sample Data'!G610&gt;0),'Control Sample Data'!G610,$B$1),"")</f>
        <v/>
      </c>
      <c r="T611" s="17" t="str">
        <f>IF(SUM('Control Sample Data'!H$3:H$98)&gt;10,IF(AND(ISNUMBER('Control Sample Data'!H610),'Control Sample Data'!H610&lt;$B$1,'Control Sample Data'!H610&gt;0),'Control Sample Data'!H610,$B$1),"")</f>
        <v/>
      </c>
      <c r="U611" s="17" t="str">
        <f>IF(SUM('Control Sample Data'!I$3:I$98)&gt;10,IF(AND(ISNUMBER('Control Sample Data'!I610),'Control Sample Data'!I610&lt;$B$1,'Control Sample Data'!I610&gt;0),'Control Sample Data'!I610,$B$1),"")</f>
        <v/>
      </c>
      <c r="V611" s="17" t="str">
        <f>IF(SUM('Control Sample Data'!J$3:J$98)&gt;10,IF(AND(ISNUMBER('Control Sample Data'!J610),'Control Sample Data'!J610&lt;$B$1,'Control Sample Data'!J610&gt;0),'Control Sample Data'!J610,$B$1),"")</f>
        <v/>
      </c>
      <c r="W611" s="17" t="str">
        <f>IF(SUM('Control Sample Data'!K$3:K$98)&gt;10,IF(AND(ISNUMBER('Control Sample Data'!K610),'Control Sample Data'!K610&lt;$B$1,'Control Sample Data'!K610&gt;0),'Control Sample Data'!K610,$B$1),"")</f>
        <v/>
      </c>
      <c r="X611" s="17" t="str">
        <f>IF(SUM('Control Sample Data'!L$3:L$98)&gt;10,IF(AND(ISNUMBER('Control Sample Data'!L610),'Control Sample Data'!L610&lt;$B$1,'Control Sample Data'!L610&gt;0),'Control Sample Data'!L610,$B$1),"")</f>
        <v/>
      </c>
      <c r="Y611" s="17" t="str">
        <f>IF(SUM('Control Sample Data'!M$3:M$98)&gt;10,IF(AND(ISNUMBER('Control Sample Data'!M610),'Control Sample Data'!M610&lt;$B$1,'Control Sample Data'!M610&gt;0),'Control Sample Data'!M610,$B$1),"")</f>
        <v/>
      </c>
      <c r="AT611" s="36" t="str">
        <f t="shared" si="409"/>
        <v/>
      </c>
      <c r="AU611" s="36" t="str">
        <f t="shared" si="410"/>
        <v/>
      </c>
      <c r="AV611" s="36" t="str">
        <f t="shared" si="411"/>
        <v/>
      </c>
      <c r="AW611" s="36" t="str">
        <f t="shared" si="412"/>
        <v/>
      </c>
      <c r="AX611" s="36" t="str">
        <f t="shared" si="413"/>
        <v/>
      </c>
      <c r="AY611" s="36" t="str">
        <f t="shared" si="414"/>
        <v/>
      </c>
      <c r="AZ611" s="36" t="str">
        <f t="shared" si="415"/>
        <v/>
      </c>
      <c r="BA611" s="36" t="str">
        <f t="shared" si="416"/>
        <v/>
      </c>
      <c r="BB611" s="36" t="str">
        <f t="shared" si="417"/>
        <v/>
      </c>
      <c r="BC611" s="36" t="str">
        <f t="shared" si="418"/>
        <v/>
      </c>
      <c r="BD611" s="36" t="str">
        <f t="shared" si="419"/>
        <v/>
      </c>
      <c r="BE611" s="36" t="str">
        <f t="shared" si="420"/>
        <v/>
      </c>
      <c r="BF611" s="36" t="str">
        <f t="shared" si="421"/>
        <v/>
      </c>
      <c r="BG611" s="36" t="str">
        <f t="shared" si="422"/>
        <v/>
      </c>
      <c r="BH611" s="36" t="str">
        <f t="shared" si="423"/>
        <v/>
      </c>
      <c r="BI611" s="36" t="str">
        <f t="shared" si="424"/>
        <v/>
      </c>
      <c r="BJ611" s="36" t="str">
        <f t="shared" si="425"/>
        <v/>
      </c>
      <c r="BK611" s="36" t="str">
        <f t="shared" si="426"/>
        <v/>
      </c>
      <c r="BL611" s="36" t="str">
        <f t="shared" si="427"/>
        <v/>
      </c>
      <c r="BM611" s="36" t="str">
        <f t="shared" si="428"/>
        <v/>
      </c>
      <c r="BN611" s="38" t="e">
        <f t="shared" si="387"/>
        <v>#DIV/0!</v>
      </c>
      <c r="BO611" s="38" t="e">
        <f t="shared" si="388"/>
        <v>#DIV/0!</v>
      </c>
      <c r="BP611" s="39" t="str">
        <f t="shared" si="389"/>
        <v/>
      </c>
      <c r="BQ611" s="39" t="str">
        <f t="shared" si="390"/>
        <v/>
      </c>
      <c r="BR611" s="39" t="str">
        <f t="shared" si="391"/>
        <v/>
      </c>
      <c r="BS611" s="39" t="str">
        <f t="shared" si="392"/>
        <v/>
      </c>
      <c r="BT611" s="39" t="str">
        <f t="shared" si="393"/>
        <v/>
      </c>
      <c r="BU611" s="39" t="str">
        <f t="shared" si="394"/>
        <v/>
      </c>
      <c r="BV611" s="39" t="str">
        <f t="shared" si="395"/>
        <v/>
      </c>
      <c r="BW611" s="39" t="str">
        <f t="shared" si="396"/>
        <v/>
      </c>
      <c r="BX611" s="39" t="str">
        <f t="shared" si="397"/>
        <v/>
      </c>
      <c r="BY611" s="39" t="str">
        <f t="shared" si="398"/>
        <v/>
      </c>
      <c r="BZ611" s="39" t="str">
        <f t="shared" si="399"/>
        <v/>
      </c>
      <c r="CA611" s="39" t="str">
        <f t="shared" si="400"/>
        <v/>
      </c>
      <c r="CB611" s="39" t="str">
        <f t="shared" si="401"/>
        <v/>
      </c>
      <c r="CC611" s="39" t="str">
        <f t="shared" si="402"/>
        <v/>
      </c>
      <c r="CD611" s="39" t="str">
        <f t="shared" si="403"/>
        <v/>
      </c>
      <c r="CE611" s="39" t="str">
        <f t="shared" si="404"/>
        <v/>
      </c>
      <c r="CF611" s="39" t="str">
        <f t="shared" si="405"/>
        <v/>
      </c>
      <c r="CG611" s="39" t="str">
        <f t="shared" si="406"/>
        <v/>
      </c>
      <c r="CH611" s="39" t="str">
        <f t="shared" si="407"/>
        <v/>
      </c>
      <c r="CI611" s="39" t="str">
        <f t="shared" si="408"/>
        <v/>
      </c>
    </row>
    <row r="612" spans="1:87">
      <c r="A612" s="18"/>
      <c r="B612" s="15" t="str">
        <f>'Gene Table'!E611</f>
        <v>mmu-miR-146b-3p</v>
      </c>
      <c r="C612" s="15" t="str">
        <f>'Gene Table'!B611</f>
        <v>J09</v>
      </c>
      <c r="D612" s="16" t="str">
        <f>IF(SUM('Test Sample Data'!D$3:D$98)&gt;10,IF(AND(ISNUMBER('Test Sample Data'!D611),'Test Sample Data'!D611&lt;$B$1,'Test Sample Data'!D611&gt;0),'Test Sample Data'!D611,$B$1),"")</f>
        <v/>
      </c>
      <c r="E612" s="17" t="str">
        <f>IF(SUM('Test Sample Data'!E$3:E$98)&gt;10,IF(AND(ISNUMBER('Test Sample Data'!E611),'Test Sample Data'!E611&lt;$B$1,'Test Sample Data'!E611&gt;0),'Test Sample Data'!E611,$B$1),"")</f>
        <v/>
      </c>
      <c r="F612" s="17" t="str">
        <f>IF(SUM('Test Sample Data'!F$3:F$98)&gt;10,IF(AND(ISNUMBER('Test Sample Data'!F611),'Test Sample Data'!F611&lt;$B$1,'Test Sample Data'!F611&gt;0),'Test Sample Data'!F611,$B$1),"")</f>
        <v/>
      </c>
      <c r="G612" s="17" t="str">
        <f>IF(SUM('Test Sample Data'!G$3:G$98)&gt;10,IF(AND(ISNUMBER('Test Sample Data'!G611),'Test Sample Data'!G611&lt;$B$1,'Test Sample Data'!G611&gt;0),'Test Sample Data'!G611,$B$1),"")</f>
        <v/>
      </c>
      <c r="H612" s="17" t="str">
        <f>IF(SUM('Test Sample Data'!H$3:H$98)&gt;10,IF(AND(ISNUMBER('Test Sample Data'!H611),'Test Sample Data'!H611&lt;$B$1,'Test Sample Data'!H611&gt;0),'Test Sample Data'!H611,$B$1),"")</f>
        <v/>
      </c>
      <c r="I612" s="17" t="str">
        <f>IF(SUM('Test Sample Data'!I$3:I$98)&gt;10,IF(AND(ISNUMBER('Test Sample Data'!I611),'Test Sample Data'!I611&lt;$B$1,'Test Sample Data'!I611&gt;0),'Test Sample Data'!I611,$B$1),"")</f>
        <v/>
      </c>
      <c r="J612" s="17" t="str">
        <f>IF(SUM('Test Sample Data'!J$3:J$98)&gt;10,IF(AND(ISNUMBER('Test Sample Data'!J611),'Test Sample Data'!J611&lt;$B$1,'Test Sample Data'!J611&gt;0),'Test Sample Data'!J611,$B$1),"")</f>
        <v/>
      </c>
      <c r="K612" s="17" t="str">
        <f>IF(SUM('Test Sample Data'!K$3:K$98)&gt;10,IF(AND(ISNUMBER('Test Sample Data'!K611),'Test Sample Data'!K611&lt;$B$1,'Test Sample Data'!K611&gt;0),'Test Sample Data'!K611,$B$1),"")</f>
        <v/>
      </c>
      <c r="L612" s="17" t="str">
        <f>IF(SUM('Test Sample Data'!L$3:L$98)&gt;10,IF(AND(ISNUMBER('Test Sample Data'!L611),'Test Sample Data'!L611&lt;$B$1,'Test Sample Data'!L611&gt;0),'Test Sample Data'!L611,$B$1),"")</f>
        <v/>
      </c>
      <c r="M612" s="17" t="str">
        <f>IF(SUM('Test Sample Data'!M$3:M$98)&gt;10,IF(AND(ISNUMBER('Test Sample Data'!M611),'Test Sample Data'!M611&lt;$B$1,'Test Sample Data'!M611&gt;0),'Test Sample Data'!M611,$B$1),"")</f>
        <v/>
      </c>
      <c r="N612" s="17" t="str">
        <f>'Gene Table'!E611</f>
        <v>mmu-miR-146b-3p</v>
      </c>
      <c r="O612" s="17" t="str">
        <f>'Gene Table'!B611</f>
        <v>J09</v>
      </c>
      <c r="P612" s="17" t="str">
        <f>IF(SUM('Control Sample Data'!D$3:D$98)&gt;10,IF(AND(ISNUMBER('Control Sample Data'!D611),'Control Sample Data'!D611&lt;$B$1,'Control Sample Data'!D611&gt;0),'Control Sample Data'!D611,$B$1),"")</f>
        <v/>
      </c>
      <c r="Q612" s="17" t="str">
        <f>IF(SUM('Control Sample Data'!E$3:E$98)&gt;10,IF(AND(ISNUMBER('Control Sample Data'!E611),'Control Sample Data'!E611&lt;$B$1,'Control Sample Data'!E611&gt;0),'Control Sample Data'!E611,$B$1),"")</f>
        <v/>
      </c>
      <c r="R612" s="17" t="str">
        <f>IF(SUM('Control Sample Data'!F$3:F$98)&gt;10,IF(AND(ISNUMBER('Control Sample Data'!F611),'Control Sample Data'!F611&lt;$B$1,'Control Sample Data'!F611&gt;0),'Control Sample Data'!F611,$B$1),"")</f>
        <v/>
      </c>
      <c r="S612" s="17" t="str">
        <f>IF(SUM('Control Sample Data'!G$3:G$98)&gt;10,IF(AND(ISNUMBER('Control Sample Data'!G611),'Control Sample Data'!G611&lt;$B$1,'Control Sample Data'!G611&gt;0),'Control Sample Data'!G611,$B$1),"")</f>
        <v/>
      </c>
      <c r="T612" s="17" t="str">
        <f>IF(SUM('Control Sample Data'!H$3:H$98)&gt;10,IF(AND(ISNUMBER('Control Sample Data'!H611),'Control Sample Data'!H611&lt;$B$1,'Control Sample Data'!H611&gt;0),'Control Sample Data'!H611,$B$1),"")</f>
        <v/>
      </c>
      <c r="U612" s="17" t="str">
        <f>IF(SUM('Control Sample Data'!I$3:I$98)&gt;10,IF(AND(ISNUMBER('Control Sample Data'!I611),'Control Sample Data'!I611&lt;$B$1,'Control Sample Data'!I611&gt;0),'Control Sample Data'!I611,$B$1),"")</f>
        <v/>
      </c>
      <c r="V612" s="17" t="str">
        <f>IF(SUM('Control Sample Data'!J$3:J$98)&gt;10,IF(AND(ISNUMBER('Control Sample Data'!J611),'Control Sample Data'!J611&lt;$B$1,'Control Sample Data'!J611&gt;0),'Control Sample Data'!J611,$B$1),"")</f>
        <v/>
      </c>
      <c r="W612" s="17" t="str">
        <f>IF(SUM('Control Sample Data'!K$3:K$98)&gt;10,IF(AND(ISNUMBER('Control Sample Data'!K611),'Control Sample Data'!K611&lt;$B$1,'Control Sample Data'!K611&gt;0),'Control Sample Data'!K611,$B$1),"")</f>
        <v/>
      </c>
      <c r="X612" s="17" t="str">
        <f>IF(SUM('Control Sample Data'!L$3:L$98)&gt;10,IF(AND(ISNUMBER('Control Sample Data'!L611),'Control Sample Data'!L611&lt;$B$1,'Control Sample Data'!L611&gt;0),'Control Sample Data'!L611,$B$1),"")</f>
        <v/>
      </c>
      <c r="Y612" s="17" t="str">
        <f>IF(SUM('Control Sample Data'!M$3:M$98)&gt;10,IF(AND(ISNUMBER('Control Sample Data'!M611),'Control Sample Data'!M611&lt;$B$1,'Control Sample Data'!M611&gt;0),'Control Sample Data'!M611,$B$1),"")</f>
        <v/>
      </c>
      <c r="AT612" s="36" t="str">
        <f t="shared" si="409"/>
        <v/>
      </c>
      <c r="AU612" s="36" t="str">
        <f t="shared" si="410"/>
        <v/>
      </c>
      <c r="AV612" s="36" t="str">
        <f t="shared" si="411"/>
        <v/>
      </c>
      <c r="AW612" s="36" t="str">
        <f t="shared" si="412"/>
        <v/>
      </c>
      <c r="AX612" s="36" t="str">
        <f t="shared" si="413"/>
        <v/>
      </c>
      <c r="AY612" s="36" t="str">
        <f t="shared" si="414"/>
        <v/>
      </c>
      <c r="AZ612" s="36" t="str">
        <f t="shared" si="415"/>
        <v/>
      </c>
      <c r="BA612" s="36" t="str">
        <f t="shared" si="416"/>
        <v/>
      </c>
      <c r="BB612" s="36" t="str">
        <f t="shared" si="417"/>
        <v/>
      </c>
      <c r="BC612" s="36" t="str">
        <f t="shared" si="418"/>
        <v/>
      </c>
      <c r="BD612" s="36" t="str">
        <f t="shared" si="419"/>
        <v/>
      </c>
      <c r="BE612" s="36" t="str">
        <f t="shared" si="420"/>
        <v/>
      </c>
      <c r="BF612" s="36" t="str">
        <f t="shared" si="421"/>
        <v/>
      </c>
      <c r="BG612" s="36" t="str">
        <f t="shared" si="422"/>
        <v/>
      </c>
      <c r="BH612" s="36" t="str">
        <f t="shared" si="423"/>
        <v/>
      </c>
      <c r="BI612" s="36" t="str">
        <f t="shared" si="424"/>
        <v/>
      </c>
      <c r="BJ612" s="36" t="str">
        <f t="shared" si="425"/>
        <v/>
      </c>
      <c r="BK612" s="36" t="str">
        <f t="shared" si="426"/>
        <v/>
      </c>
      <c r="BL612" s="36" t="str">
        <f t="shared" si="427"/>
        <v/>
      </c>
      <c r="BM612" s="36" t="str">
        <f t="shared" si="428"/>
        <v/>
      </c>
      <c r="BN612" s="38" t="e">
        <f t="shared" si="387"/>
        <v>#DIV/0!</v>
      </c>
      <c r="BO612" s="38" t="e">
        <f t="shared" si="388"/>
        <v>#DIV/0!</v>
      </c>
      <c r="BP612" s="39" t="str">
        <f t="shared" si="389"/>
        <v/>
      </c>
      <c r="BQ612" s="39" t="str">
        <f t="shared" si="390"/>
        <v/>
      </c>
      <c r="BR612" s="39" t="str">
        <f t="shared" si="391"/>
        <v/>
      </c>
      <c r="BS612" s="39" t="str">
        <f t="shared" si="392"/>
        <v/>
      </c>
      <c r="BT612" s="39" t="str">
        <f t="shared" si="393"/>
        <v/>
      </c>
      <c r="BU612" s="39" t="str">
        <f t="shared" si="394"/>
        <v/>
      </c>
      <c r="BV612" s="39" t="str">
        <f t="shared" si="395"/>
        <v/>
      </c>
      <c r="BW612" s="39" t="str">
        <f t="shared" si="396"/>
        <v/>
      </c>
      <c r="BX612" s="39" t="str">
        <f t="shared" si="397"/>
        <v/>
      </c>
      <c r="BY612" s="39" t="str">
        <f t="shared" si="398"/>
        <v/>
      </c>
      <c r="BZ612" s="39" t="str">
        <f t="shared" si="399"/>
        <v/>
      </c>
      <c r="CA612" s="39" t="str">
        <f t="shared" si="400"/>
        <v/>
      </c>
      <c r="CB612" s="39" t="str">
        <f t="shared" si="401"/>
        <v/>
      </c>
      <c r="CC612" s="39" t="str">
        <f t="shared" si="402"/>
        <v/>
      </c>
      <c r="CD612" s="39" t="str">
        <f t="shared" si="403"/>
        <v/>
      </c>
      <c r="CE612" s="39" t="str">
        <f t="shared" si="404"/>
        <v/>
      </c>
      <c r="CF612" s="39" t="str">
        <f t="shared" si="405"/>
        <v/>
      </c>
      <c r="CG612" s="39" t="str">
        <f t="shared" si="406"/>
        <v/>
      </c>
      <c r="CH612" s="39" t="str">
        <f t="shared" si="407"/>
        <v/>
      </c>
      <c r="CI612" s="39" t="str">
        <f t="shared" si="408"/>
        <v/>
      </c>
    </row>
    <row r="613" spans="1:87">
      <c r="A613" s="18"/>
      <c r="B613" s="15" t="str">
        <f>'Gene Table'!E612</f>
        <v>mmu-miR-3063-5p</v>
      </c>
      <c r="C613" s="15" t="str">
        <f>'Gene Table'!B612</f>
        <v>J10</v>
      </c>
      <c r="D613" s="16" t="str">
        <f>IF(SUM('Test Sample Data'!D$3:D$98)&gt;10,IF(AND(ISNUMBER('Test Sample Data'!D612),'Test Sample Data'!D612&lt;$B$1,'Test Sample Data'!D612&gt;0),'Test Sample Data'!D612,$B$1),"")</f>
        <v/>
      </c>
      <c r="E613" s="17" t="str">
        <f>IF(SUM('Test Sample Data'!E$3:E$98)&gt;10,IF(AND(ISNUMBER('Test Sample Data'!E612),'Test Sample Data'!E612&lt;$B$1,'Test Sample Data'!E612&gt;0),'Test Sample Data'!E612,$B$1),"")</f>
        <v/>
      </c>
      <c r="F613" s="17" t="str">
        <f>IF(SUM('Test Sample Data'!F$3:F$98)&gt;10,IF(AND(ISNUMBER('Test Sample Data'!F612),'Test Sample Data'!F612&lt;$B$1,'Test Sample Data'!F612&gt;0),'Test Sample Data'!F612,$B$1),"")</f>
        <v/>
      </c>
      <c r="G613" s="17" t="str">
        <f>IF(SUM('Test Sample Data'!G$3:G$98)&gt;10,IF(AND(ISNUMBER('Test Sample Data'!G612),'Test Sample Data'!G612&lt;$B$1,'Test Sample Data'!G612&gt;0),'Test Sample Data'!G612,$B$1),"")</f>
        <v/>
      </c>
      <c r="H613" s="17" t="str">
        <f>IF(SUM('Test Sample Data'!H$3:H$98)&gt;10,IF(AND(ISNUMBER('Test Sample Data'!H612),'Test Sample Data'!H612&lt;$B$1,'Test Sample Data'!H612&gt;0),'Test Sample Data'!H612,$B$1),"")</f>
        <v/>
      </c>
      <c r="I613" s="17" t="str">
        <f>IF(SUM('Test Sample Data'!I$3:I$98)&gt;10,IF(AND(ISNUMBER('Test Sample Data'!I612),'Test Sample Data'!I612&lt;$B$1,'Test Sample Data'!I612&gt;0),'Test Sample Data'!I612,$B$1),"")</f>
        <v/>
      </c>
      <c r="J613" s="17" t="str">
        <f>IF(SUM('Test Sample Data'!J$3:J$98)&gt;10,IF(AND(ISNUMBER('Test Sample Data'!J612),'Test Sample Data'!J612&lt;$B$1,'Test Sample Data'!J612&gt;0),'Test Sample Data'!J612,$B$1),"")</f>
        <v/>
      </c>
      <c r="K613" s="17" t="str">
        <f>IF(SUM('Test Sample Data'!K$3:K$98)&gt;10,IF(AND(ISNUMBER('Test Sample Data'!K612),'Test Sample Data'!K612&lt;$B$1,'Test Sample Data'!K612&gt;0),'Test Sample Data'!K612,$B$1),"")</f>
        <v/>
      </c>
      <c r="L613" s="17" t="str">
        <f>IF(SUM('Test Sample Data'!L$3:L$98)&gt;10,IF(AND(ISNUMBER('Test Sample Data'!L612),'Test Sample Data'!L612&lt;$B$1,'Test Sample Data'!L612&gt;0),'Test Sample Data'!L612,$B$1),"")</f>
        <v/>
      </c>
      <c r="M613" s="17" t="str">
        <f>IF(SUM('Test Sample Data'!M$3:M$98)&gt;10,IF(AND(ISNUMBER('Test Sample Data'!M612),'Test Sample Data'!M612&lt;$B$1,'Test Sample Data'!M612&gt;0),'Test Sample Data'!M612,$B$1),"")</f>
        <v/>
      </c>
      <c r="N613" s="17" t="str">
        <f>'Gene Table'!E612</f>
        <v>mmu-miR-3063-5p</v>
      </c>
      <c r="O613" s="17" t="str">
        <f>'Gene Table'!B612</f>
        <v>J10</v>
      </c>
      <c r="P613" s="17" t="str">
        <f>IF(SUM('Control Sample Data'!D$3:D$98)&gt;10,IF(AND(ISNUMBER('Control Sample Data'!D612),'Control Sample Data'!D612&lt;$B$1,'Control Sample Data'!D612&gt;0),'Control Sample Data'!D612,$B$1),"")</f>
        <v/>
      </c>
      <c r="Q613" s="17" t="str">
        <f>IF(SUM('Control Sample Data'!E$3:E$98)&gt;10,IF(AND(ISNUMBER('Control Sample Data'!E612),'Control Sample Data'!E612&lt;$B$1,'Control Sample Data'!E612&gt;0),'Control Sample Data'!E612,$B$1),"")</f>
        <v/>
      </c>
      <c r="R613" s="17" t="str">
        <f>IF(SUM('Control Sample Data'!F$3:F$98)&gt;10,IF(AND(ISNUMBER('Control Sample Data'!F612),'Control Sample Data'!F612&lt;$B$1,'Control Sample Data'!F612&gt;0),'Control Sample Data'!F612,$B$1),"")</f>
        <v/>
      </c>
      <c r="S613" s="17" t="str">
        <f>IF(SUM('Control Sample Data'!G$3:G$98)&gt;10,IF(AND(ISNUMBER('Control Sample Data'!G612),'Control Sample Data'!G612&lt;$B$1,'Control Sample Data'!G612&gt;0),'Control Sample Data'!G612,$B$1),"")</f>
        <v/>
      </c>
      <c r="T613" s="17" t="str">
        <f>IF(SUM('Control Sample Data'!H$3:H$98)&gt;10,IF(AND(ISNUMBER('Control Sample Data'!H612),'Control Sample Data'!H612&lt;$B$1,'Control Sample Data'!H612&gt;0),'Control Sample Data'!H612,$B$1),"")</f>
        <v/>
      </c>
      <c r="U613" s="17" t="str">
        <f>IF(SUM('Control Sample Data'!I$3:I$98)&gt;10,IF(AND(ISNUMBER('Control Sample Data'!I612),'Control Sample Data'!I612&lt;$B$1,'Control Sample Data'!I612&gt;0),'Control Sample Data'!I612,$B$1),"")</f>
        <v/>
      </c>
      <c r="V613" s="17" t="str">
        <f>IF(SUM('Control Sample Data'!J$3:J$98)&gt;10,IF(AND(ISNUMBER('Control Sample Data'!J612),'Control Sample Data'!J612&lt;$B$1,'Control Sample Data'!J612&gt;0),'Control Sample Data'!J612,$B$1),"")</f>
        <v/>
      </c>
      <c r="W613" s="17" t="str">
        <f>IF(SUM('Control Sample Data'!K$3:K$98)&gt;10,IF(AND(ISNUMBER('Control Sample Data'!K612),'Control Sample Data'!K612&lt;$B$1,'Control Sample Data'!K612&gt;0),'Control Sample Data'!K612,$B$1),"")</f>
        <v/>
      </c>
      <c r="X613" s="17" t="str">
        <f>IF(SUM('Control Sample Data'!L$3:L$98)&gt;10,IF(AND(ISNUMBER('Control Sample Data'!L612),'Control Sample Data'!L612&lt;$B$1,'Control Sample Data'!L612&gt;0),'Control Sample Data'!L612,$B$1),"")</f>
        <v/>
      </c>
      <c r="Y613" s="17" t="str">
        <f>IF(SUM('Control Sample Data'!M$3:M$98)&gt;10,IF(AND(ISNUMBER('Control Sample Data'!M612),'Control Sample Data'!M612&lt;$B$1,'Control Sample Data'!M612&gt;0),'Control Sample Data'!M612,$B$1),"")</f>
        <v/>
      </c>
      <c r="AT613" s="36" t="str">
        <f t="shared" si="409"/>
        <v/>
      </c>
      <c r="AU613" s="36" t="str">
        <f t="shared" si="410"/>
        <v/>
      </c>
      <c r="AV613" s="36" t="str">
        <f t="shared" si="411"/>
        <v/>
      </c>
      <c r="AW613" s="36" t="str">
        <f t="shared" si="412"/>
        <v/>
      </c>
      <c r="AX613" s="36" t="str">
        <f t="shared" si="413"/>
        <v/>
      </c>
      <c r="AY613" s="36" t="str">
        <f t="shared" si="414"/>
        <v/>
      </c>
      <c r="AZ613" s="36" t="str">
        <f t="shared" si="415"/>
        <v/>
      </c>
      <c r="BA613" s="36" t="str">
        <f t="shared" si="416"/>
        <v/>
      </c>
      <c r="BB613" s="36" t="str">
        <f t="shared" si="417"/>
        <v/>
      </c>
      <c r="BC613" s="36" t="str">
        <f t="shared" si="418"/>
        <v/>
      </c>
      <c r="BD613" s="36" t="str">
        <f t="shared" si="419"/>
        <v/>
      </c>
      <c r="BE613" s="36" t="str">
        <f t="shared" si="420"/>
        <v/>
      </c>
      <c r="BF613" s="36" t="str">
        <f t="shared" si="421"/>
        <v/>
      </c>
      <c r="BG613" s="36" t="str">
        <f t="shared" si="422"/>
        <v/>
      </c>
      <c r="BH613" s="36" t="str">
        <f t="shared" si="423"/>
        <v/>
      </c>
      <c r="BI613" s="36" t="str">
        <f t="shared" si="424"/>
        <v/>
      </c>
      <c r="BJ613" s="36" t="str">
        <f t="shared" si="425"/>
        <v/>
      </c>
      <c r="BK613" s="36" t="str">
        <f t="shared" si="426"/>
        <v/>
      </c>
      <c r="BL613" s="36" t="str">
        <f t="shared" si="427"/>
        <v/>
      </c>
      <c r="BM613" s="36" t="str">
        <f t="shared" si="428"/>
        <v/>
      </c>
      <c r="BN613" s="38" t="e">
        <f t="shared" si="387"/>
        <v>#DIV/0!</v>
      </c>
      <c r="BO613" s="38" t="e">
        <f t="shared" si="388"/>
        <v>#DIV/0!</v>
      </c>
      <c r="BP613" s="39" t="str">
        <f t="shared" si="389"/>
        <v/>
      </c>
      <c r="BQ613" s="39" t="str">
        <f t="shared" si="390"/>
        <v/>
      </c>
      <c r="BR613" s="39" t="str">
        <f t="shared" si="391"/>
        <v/>
      </c>
      <c r="BS613" s="39" t="str">
        <f t="shared" si="392"/>
        <v/>
      </c>
      <c r="BT613" s="39" t="str">
        <f t="shared" si="393"/>
        <v/>
      </c>
      <c r="BU613" s="39" t="str">
        <f t="shared" si="394"/>
        <v/>
      </c>
      <c r="BV613" s="39" t="str">
        <f t="shared" si="395"/>
        <v/>
      </c>
      <c r="BW613" s="39" t="str">
        <f t="shared" si="396"/>
        <v/>
      </c>
      <c r="BX613" s="39" t="str">
        <f t="shared" si="397"/>
        <v/>
      </c>
      <c r="BY613" s="39" t="str">
        <f t="shared" si="398"/>
        <v/>
      </c>
      <c r="BZ613" s="39" t="str">
        <f t="shared" si="399"/>
        <v/>
      </c>
      <c r="CA613" s="39" t="str">
        <f t="shared" si="400"/>
        <v/>
      </c>
      <c r="CB613" s="39" t="str">
        <f t="shared" si="401"/>
        <v/>
      </c>
      <c r="CC613" s="39" t="str">
        <f t="shared" si="402"/>
        <v/>
      </c>
      <c r="CD613" s="39" t="str">
        <f t="shared" si="403"/>
        <v/>
      </c>
      <c r="CE613" s="39" t="str">
        <f t="shared" si="404"/>
        <v/>
      </c>
      <c r="CF613" s="39" t="str">
        <f t="shared" si="405"/>
        <v/>
      </c>
      <c r="CG613" s="39" t="str">
        <f t="shared" si="406"/>
        <v/>
      </c>
      <c r="CH613" s="39" t="str">
        <f t="shared" si="407"/>
        <v/>
      </c>
      <c r="CI613" s="39" t="str">
        <f t="shared" si="408"/>
        <v/>
      </c>
    </row>
    <row r="614" spans="1:87">
      <c r="A614" s="18"/>
      <c r="B614" s="15" t="str">
        <f>'Gene Table'!E613</f>
        <v>mmu-miR-15a-3p</v>
      </c>
      <c r="C614" s="15" t="str">
        <f>'Gene Table'!B613</f>
        <v>J11</v>
      </c>
      <c r="D614" s="16" t="str">
        <f>IF(SUM('Test Sample Data'!D$3:D$98)&gt;10,IF(AND(ISNUMBER('Test Sample Data'!D613),'Test Sample Data'!D613&lt;$B$1,'Test Sample Data'!D613&gt;0),'Test Sample Data'!D613,$B$1),"")</f>
        <v/>
      </c>
      <c r="E614" s="17" t="str">
        <f>IF(SUM('Test Sample Data'!E$3:E$98)&gt;10,IF(AND(ISNUMBER('Test Sample Data'!E613),'Test Sample Data'!E613&lt;$B$1,'Test Sample Data'!E613&gt;0),'Test Sample Data'!E613,$B$1),"")</f>
        <v/>
      </c>
      <c r="F614" s="17" t="str">
        <f>IF(SUM('Test Sample Data'!F$3:F$98)&gt;10,IF(AND(ISNUMBER('Test Sample Data'!F613),'Test Sample Data'!F613&lt;$B$1,'Test Sample Data'!F613&gt;0),'Test Sample Data'!F613,$B$1),"")</f>
        <v/>
      </c>
      <c r="G614" s="17" t="str">
        <f>IF(SUM('Test Sample Data'!G$3:G$98)&gt;10,IF(AND(ISNUMBER('Test Sample Data'!G613),'Test Sample Data'!G613&lt;$B$1,'Test Sample Data'!G613&gt;0),'Test Sample Data'!G613,$B$1),"")</f>
        <v/>
      </c>
      <c r="H614" s="17" t="str">
        <f>IF(SUM('Test Sample Data'!H$3:H$98)&gt;10,IF(AND(ISNUMBER('Test Sample Data'!H613),'Test Sample Data'!H613&lt;$B$1,'Test Sample Data'!H613&gt;0),'Test Sample Data'!H613,$B$1),"")</f>
        <v/>
      </c>
      <c r="I614" s="17" t="str">
        <f>IF(SUM('Test Sample Data'!I$3:I$98)&gt;10,IF(AND(ISNUMBER('Test Sample Data'!I613),'Test Sample Data'!I613&lt;$B$1,'Test Sample Data'!I613&gt;0),'Test Sample Data'!I613,$B$1),"")</f>
        <v/>
      </c>
      <c r="J614" s="17" t="str">
        <f>IF(SUM('Test Sample Data'!J$3:J$98)&gt;10,IF(AND(ISNUMBER('Test Sample Data'!J613),'Test Sample Data'!J613&lt;$B$1,'Test Sample Data'!J613&gt;0),'Test Sample Data'!J613,$B$1),"")</f>
        <v/>
      </c>
      <c r="K614" s="17" t="str">
        <f>IF(SUM('Test Sample Data'!K$3:K$98)&gt;10,IF(AND(ISNUMBER('Test Sample Data'!K613),'Test Sample Data'!K613&lt;$B$1,'Test Sample Data'!K613&gt;0),'Test Sample Data'!K613,$B$1),"")</f>
        <v/>
      </c>
      <c r="L614" s="17" t="str">
        <f>IF(SUM('Test Sample Data'!L$3:L$98)&gt;10,IF(AND(ISNUMBER('Test Sample Data'!L613),'Test Sample Data'!L613&lt;$B$1,'Test Sample Data'!L613&gt;0),'Test Sample Data'!L613,$B$1),"")</f>
        <v/>
      </c>
      <c r="M614" s="17" t="str">
        <f>IF(SUM('Test Sample Data'!M$3:M$98)&gt;10,IF(AND(ISNUMBER('Test Sample Data'!M613),'Test Sample Data'!M613&lt;$B$1,'Test Sample Data'!M613&gt;0),'Test Sample Data'!M613,$B$1),"")</f>
        <v/>
      </c>
      <c r="N614" s="17" t="str">
        <f>'Gene Table'!E613</f>
        <v>mmu-miR-15a-3p</v>
      </c>
      <c r="O614" s="17" t="str">
        <f>'Gene Table'!B613</f>
        <v>J11</v>
      </c>
      <c r="P614" s="17" t="str">
        <f>IF(SUM('Control Sample Data'!D$3:D$98)&gt;10,IF(AND(ISNUMBER('Control Sample Data'!D613),'Control Sample Data'!D613&lt;$B$1,'Control Sample Data'!D613&gt;0),'Control Sample Data'!D613,$B$1),"")</f>
        <v/>
      </c>
      <c r="Q614" s="17" t="str">
        <f>IF(SUM('Control Sample Data'!E$3:E$98)&gt;10,IF(AND(ISNUMBER('Control Sample Data'!E613),'Control Sample Data'!E613&lt;$B$1,'Control Sample Data'!E613&gt;0),'Control Sample Data'!E613,$B$1),"")</f>
        <v/>
      </c>
      <c r="R614" s="17" t="str">
        <f>IF(SUM('Control Sample Data'!F$3:F$98)&gt;10,IF(AND(ISNUMBER('Control Sample Data'!F613),'Control Sample Data'!F613&lt;$B$1,'Control Sample Data'!F613&gt;0),'Control Sample Data'!F613,$B$1),"")</f>
        <v/>
      </c>
      <c r="S614" s="17" t="str">
        <f>IF(SUM('Control Sample Data'!G$3:G$98)&gt;10,IF(AND(ISNUMBER('Control Sample Data'!G613),'Control Sample Data'!G613&lt;$B$1,'Control Sample Data'!G613&gt;0),'Control Sample Data'!G613,$B$1),"")</f>
        <v/>
      </c>
      <c r="T614" s="17" t="str">
        <f>IF(SUM('Control Sample Data'!H$3:H$98)&gt;10,IF(AND(ISNUMBER('Control Sample Data'!H613),'Control Sample Data'!H613&lt;$B$1,'Control Sample Data'!H613&gt;0),'Control Sample Data'!H613,$B$1),"")</f>
        <v/>
      </c>
      <c r="U614" s="17" t="str">
        <f>IF(SUM('Control Sample Data'!I$3:I$98)&gt;10,IF(AND(ISNUMBER('Control Sample Data'!I613),'Control Sample Data'!I613&lt;$B$1,'Control Sample Data'!I613&gt;0),'Control Sample Data'!I613,$B$1),"")</f>
        <v/>
      </c>
      <c r="V614" s="17" t="str">
        <f>IF(SUM('Control Sample Data'!J$3:J$98)&gt;10,IF(AND(ISNUMBER('Control Sample Data'!J613),'Control Sample Data'!J613&lt;$B$1,'Control Sample Data'!J613&gt;0),'Control Sample Data'!J613,$B$1),"")</f>
        <v/>
      </c>
      <c r="W614" s="17" t="str">
        <f>IF(SUM('Control Sample Data'!K$3:K$98)&gt;10,IF(AND(ISNUMBER('Control Sample Data'!K613),'Control Sample Data'!K613&lt;$B$1,'Control Sample Data'!K613&gt;0),'Control Sample Data'!K613,$B$1),"")</f>
        <v/>
      </c>
      <c r="X614" s="17" t="str">
        <f>IF(SUM('Control Sample Data'!L$3:L$98)&gt;10,IF(AND(ISNUMBER('Control Sample Data'!L613),'Control Sample Data'!L613&lt;$B$1,'Control Sample Data'!L613&gt;0),'Control Sample Data'!L613,$B$1),"")</f>
        <v/>
      </c>
      <c r="Y614" s="17" t="str">
        <f>IF(SUM('Control Sample Data'!M$3:M$98)&gt;10,IF(AND(ISNUMBER('Control Sample Data'!M613),'Control Sample Data'!M613&lt;$B$1,'Control Sample Data'!M613&gt;0),'Control Sample Data'!M613,$B$1),"")</f>
        <v/>
      </c>
      <c r="AT614" s="36" t="str">
        <f t="shared" si="409"/>
        <v/>
      </c>
      <c r="AU614" s="36" t="str">
        <f t="shared" si="410"/>
        <v/>
      </c>
      <c r="AV614" s="36" t="str">
        <f t="shared" si="411"/>
        <v/>
      </c>
      <c r="AW614" s="36" t="str">
        <f t="shared" si="412"/>
        <v/>
      </c>
      <c r="AX614" s="36" t="str">
        <f t="shared" si="413"/>
        <v/>
      </c>
      <c r="AY614" s="36" t="str">
        <f t="shared" si="414"/>
        <v/>
      </c>
      <c r="AZ614" s="36" t="str">
        <f t="shared" si="415"/>
        <v/>
      </c>
      <c r="BA614" s="36" t="str">
        <f t="shared" si="416"/>
        <v/>
      </c>
      <c r="BB614" s="36" t="str">
        <f t="shared" si="417"/>
        <v/>
      </c>
      <c r="BC614" s="36" t="str">
        <f t="shared" si="418"/>
        <v/>
      </c>
      <c r="BD614" s="36" t="str">
        <f t="shared" si="419"/>
        <v/>
      </c>
      <c r="BE614" s="36" t="str">
        <f t="shared" si="420"/>
        <v/>
      </c>
      <c r="BF614" s="36" t="str">
        <f t="shared" si="421"/>
        <v/>
      </c>
      <c r="BG614" s="36" t="str">
        <f t="shared" si="422"/>
        <v/>
      </c>
      <c r="BH614" s="36" t="str">
        <f t="shared" si="423"/>
        <v/>
      </c>
      <c r="BI614" s="36" t="str">
        <f t="shared" si="424"/>
        <v/>
      </c>
      <c r="BJ614" s="36" t="str">
        <f t="shared" si="425"/>
        <v/>
      </c>
      <c r="BK614" s="36" t="str">
        <f t="shared" si="426"/>
        <v/>
      </c>
      <c r="BL614" s="36" t="str">
        <f t="shared" si="427"/>
        <v/>
      </c>
      <c r="BM614" s="36" t="str">
        <f t="shared" si="428"/>
        <v/>
      </c>
      <c r="BN614" s="38" t="e">
        <f t="shared" si="387"/>
        <v>#DIV/0!</v>
      </c>
      <c r="BO614" s="38" t="e">
        <f t="shared" si="388"/>
        <v>#DIV/0!</v>
      </c>
      <c r="BP614" s="39" t="str">
        <f t="shared" si="389"/>
        <v/>
      </c>
      <c r="BQ614" s="39" t="str">
        <f t="shared" si="390"/>
        <v/>
      </c>
      <c r="BR614" s="39" t="str">
        <f t="shared" si="391"/>
        <v/>
      </c>
      <c r="BS614" s="39" t="str">
        <f t="shared" si="392"/>
        <v/>
      </c>
      <c r="BT614" s="39" t="str">
        <f t="shared" si="393"/>
        <v/>
      </c>
      <c r="BU614" s="39" t="str">
        <f t="shared" si="394"/>
        <v/>
      </c>
      <c r="BV614" s="39" t="str">
        <f t="shared" si="395"/>
        <v/>
      </c>
      <c r="BW614" s="39" t="str">
        <f t="shared" si="396"/>
        <v/>
      </c>
      <c r="BX614" s="39" t="str">
        <f t="shared" si="397"/>
        <v/>
      </c>
      <c r="BY614" s="39" t="str">
        <f t="shared" si="398"/>
        <v/>
      </c>
      <c r="BZ614" s="39" t="str">
        <f t="shared" si="399"/>
        <v/>
      </c>
      <c r="CA614" s="39" t="str">
        <f t="shared" si="400"/>
        <v/>
      </c>
      <c r="CB614" s="39" t="str">
        <f t="shared" si="401"/>
        <v/>
      </c>
      <c r="CC614" s="39" t="str">
        <f t="shared" si="402"/>
        <v/>
      </c>
      <c r="CD614" s="39" t="str">
        <f t="shared" si="403"/>
        <v/>
      </c>
      <c r="CE614" s="39" t="str">
        <f t="shared" si="404"/>
        <v/>
      </c>
      <c r="CF614" s="39" t="str">
        <f t="shared" si="405"/>
        <v/>
      </c>
      <c r="CG614" s="39" t="str">
        <f t="shared" si="406"/>
        <v/>
      </c>
      <c r="CH614" s="39" t="str">
        <f t="shared" si="407"/>
        <v/>
      </c>
      <c r="CI614" s="39" t="str">
        <f t="shared" si="408"/>
        <v/>
      </c>
    </row>
    <row r="615" spans="1:87">
      <c r="A615" s="18"/>
      <c r="B615" s="15" t="str">
        <f>'Gene Table'!E614</f>
        <v>mmu-miR-3063-3p</v>
      </c>
      <c r="C615" s="15" t="str">
        <f>'Gene Table'!B614</f>
        <v>J12</v>
      </c>
      <c r="D615" s="16" t="str">
        <f>IF(SUM('Test Sample Data'!D$3:D$98)&gt;10,IF(AND(ISNUMBER('Test Sample Data'!D614),'Test Sample Data'!D614&lt;$B$1,'Test Sample Data'!D614&gt;0),'Test Sample Data'!D614,$B$1),"")</f>
        <v/>
      </c>
      <c r="E615" s="17" t="str">
        <f>IF(SUM('Test Sample Data'!E$3:E$98)&gt;10,IF(AND(ISNUMBER('Test Sample Data'!E614),'Test Sample Data'!E614&lt;$B$1,'Test Sample Data'!E614&gt;0),'Test Sample Data'!E614,$B$1),"")</f>
        <v/>
      </c>
      <c r="F615" s="17" t="str">
        <f>IF(SUM('Test Sample Data'!F$3:F$98)&gt;10,IF(AND(ISNUMBER('Test Sample Data'!F614),'Test Sample Data'!F614&lt;$B$1,'Test Sample Data'!F614&gt;0),'Test Sample Data'!F614,$B$1),"")</f>
        <v/>
      </c>
      <c r="G615" s="17" t="str">
        <f>IF(SUM('Test Sample Data'!G$3:G$98)&gt;10,IF(AND(ISNUMBER('Test Sample Data'!G614),'Test Sample Data'!G614&lt;$B$1,'Test Sample Data'!G614&gt;0),'Test Sample Data'!G614,$B$1),"")</f>
        <v/>
      </c>
      <c r="H615" s="17" t="str">
        <f>IF(SUM('Test Sample Data'!H$3:H$98)&gt;10,IF(AND(ISNUMBER('Test Sample Data'!H614),'Test Sample Data'!H614&lt;$B$1,'Test Sample Data'!H614&gt;0),'Test Sample Data'!H614,$B$1),"")</f>
        <v/>
      </c>
      <c r="I615" s="17" t="str">
        <f>IF(SUM('Test Sample Data'!I$3:I$98)&gt;10,IF(AND(ISNUMBER('Test Sample Data'!I614),'Test Sample Data'!I614&lt;$B$1,'Test Sample Data'!I614&gt;0),'Test Sample Data'!I614,$B$1),"")</f>
        <v/>
      </c>
      <c r="J615" s="17" t="str">
        <f>IF(SUM('Test Sample Data'!J$3:J$98)&gt;10,IF(AND(ISNUMBER('Test Sample Data'!J614),'Test Sample Data'!J614&lt;$B$1,'Test Sample Data'!J614&gt;0),'Test Sample Data'!J614,$B$1),"")</f>
        <v/>
      </c>
      <c r="K615" s="17" t="str">
        <f>IF(SUM('Test Sample Data'!K$3:K$98)&gt;10,IF(AND(ISNUMBER('Test Sample Data'!K614),'Test Sample Data'!K614&lt;$B$1,'Test Sample Data'!K614&gt;0),'Test Sample Data'!K614,$B$1),"")</f>
        <v/>
      </c>
      <c r="L615" s="17" t="str">
        <f>IF(SUM('Test Sample Data'!L$3:L$98)&gt;10,IF(AND(ISNUMBER('Test Sample Data'!L614),'Test Sample Data'!L614&lt;$B$1,'Test Sample Data'!L614&gt;0),'Test Sample Data'!L614,$B$1),"")</f>
        <v/>
      </c>
      <c r="M615" s="17" t="str">
        <f>IF(SUM('Test Sample Data'!M$3:M$98)&gt;10,IF(AND(ISNUMBER('Test Sample Data'!M614),'Test Sample Data'!M614&lt;$B$1,'Test Sample Data'!M614&gt;0),'Test Sample Data'!M614,$B$1),"")</f>
        <v/>
      </c>
      <c r="N615" s="17" t="str">
        <f>'Gene Table'!E614</f>
        <v>mmu-miR-3063-3p</v>
      </c>
      <c r="O615" s="17" t="str">
        <f>'Gene Table'!B614</f>
        <v>J12</v>
      </c>
      <c r="P615" s="17" t="str">
        <f>IF(SUM('Control Sample Data'!D$3:D$98)&gt;10,IF(AND(ISNUMBER('Control Sample Data'!D614),'Control Sample Data'!D614&lt;$B$1,'Control Sample Data'!D614&gt;0),'Control Sample Data'!D614,$B$1),"")</f>
        <v/>
      </c>
      <c r="Q615" s="17" t="str">
        <f>IF(SUM('Control Sample Data'!E$3:E$98)&gt;10,IF(AND(ISNUMBER('Control Sample Data'!E614),'Control Sample Data'!E614&lt;$B$1,'Control Sample Data'!E614&gt;0),'Control Sample Data'!E614,$B$1),"")</f>
        <v/>
      </c>
      <c r="R615" s="17" t="str">
        <f>IF(SUM('Control Sample Data'!F$3:F$98)&gt;10,IF(AND(ISNUMBER('Control Sample Data'!F614),'Control Sample Data'!F614&lt;$B$1,'Control Sample Data'!F614&gt;0),'Control Sample Data'!F614,$B$1),"")</f>
        <v/>
      </c>
      <c r="S615" s="17" t="str">
        <f>IF(SUM('Control Sample Data'!G$3:G$98)&gt;10,IF(AND(ISNUMBER('Control Sample Data'!G614),'Control Sample Data'!G614&lt;$B$1,'Control Sample Data'!G614&gt;0),'Control Sample Data'!G614,$B$1),"")</f>
        <v/>
      </c>
      <c r="T615" s="17" t="str">
        <f>IF(SUM('Control Sample Data'!H$3:H$98)&gt;10,IF(AND(ISNUMBER('Control Sample Data'!H614),'Control Sample Data'!H614&lt;$B$1,'Control Sample Data'!H614&gt;0),'Control Sample Data'!H614,$B$1),"")</f>
        <v/>
      </c>
      <c r="U615" s="17" t="str">
        <f>IF(SUM('Control Sample Data'!I$3:I$98)&gt;10,IF(AND(ISNUMBER('Control Sample Data'!I614),'Control Sample Data'!I614&lt;$B$1,'Control Sample Data'!I614&gt;0),'Control Sample Data'!I614,$B$1),"")</f>
        <v/>
      </c>
      <c r="V615" s="17" t="str">
        <f>IF(SUM('Control Sample Data'!J$3:J$98)&gt;10,IF(AND(ISNUMBER('Control Sample Data'!J614),'Control Sample Data'!J614&lt;$B$1,'Control Sample Data'!J614&gt;0),'Control Sample Data'!J614,$B$1),"")</f>
        <v/>
      </c>
      <c r="W615" s="17" t="str">
        <f>IF(SUM('Control Sample Data'!K$3:K$98)&gt;10,IF(AND(ISNUMBER('Control Sample Data'!K614),'Control Sample Data'!K614&lt;$B$1,'Control Sample Data'!K614&gt;0),'Control Sample Data'!K614,$B$1),"")</f>
        <v/>
      </c>
      <c r="X615" s="17" t="str">
        <f>IF(SUM('Control Sample Data'!L$3:L$98)&gt;10,IF(AND(ISNUMBER('Control Sample Data'!L614),'Control Sample Data'!L614&lt;$B$1,'Control Sample Data'!L614&gt;0),'Control Sample Data'!L614,$B$1),"")</f>
        <v/>
      </c>
      <c r="Y615" s="17" t="str">
        <f>IF(SUM('Control Sample Data'!M$3:M$98)&gt;10,IF(AND(ISNUMBER('Control Sample Data'!M614),'Control Sample Data'!M614&lt;$B$1,'Control Sample Data'!M614&gt;0),'Control Sample Data'!M614,$B$1),"")</f>
        <v/>
      </c>
      <c r="AT615" s="36" t="str">
        <f t="shared" si="409"/>
        <v/>
      </c>
      <c r="AU615" s="36" t="str">
        <f t="shared" si="410"/>
        <v/>
      </c>
      <c r="AV615" s="36" t="str">
        <f t="shared" si="411"/>
        <v/>
      </c>
      <c r="AW615" s="36" t="str">
        <f t="shared" si="412"/>
        <v/>
      </c>
      <c r="AX615" s="36" t="str">
        <f t="shared" si="413"/>
        <v/>
      </c>
      <c r="AY615" s="36" t="str">
        <f t="shared" si="414"/>
        <v/>
      </c>
      <c r="AZ615" s="36" t="str">
        <f t="shared" si="415"/>
        <v/>
      </c>
      <c r="BA615" s="36" t="str">
        <f t="shared" si="416"/>
        <v/>
      </c>
      <c r="BB615" s="36" t="str">
        <f t="shared" si="417"/>
        <v/>
      </c>
      <c r="BC615" s="36" t="str">
        <f t="shared" si="418"/>
        <v/>
      </c>
      <c r="BD615" s="36" t="str">
        <f t="shared" si="419"/>
        <v/>
      </c>
      <c r="BE615" s="36" t="str">
        <f t="shared" si="420"/>
        <v/>
      </c>
      <c r="BF615" s="36" t="str">
        <f t="shared" si="421"/>
        <v/>
      </c>
      <c r="BG615" s="36" t="str">
        <f t="shared" si="422"/>
        <v/>
      </c>
      <c r="BH615" s="36" t="str">
        <f t="shared" si="423"/>
        <v/>
      </c>
      <c r="BI615" s="36" t="str">
        <f t="shared" si="424"/>
        <v/>
      </c>
      <c r="BJ615" s="36" t="str">
        <f t="shared" si="425"/>
        <v/>
      </c>
      <c r="BK615" s="36" t="str">
        <f t="shared" si="426"/>
        <v/>
      </c>
      <c r="BL615" s="36" t="str">
        <f t="shared" si="427"/>
        <v/>
      </c>
      <c r="BM615" s="36" t="str">
        <f t="shared" si="428"/>
        <v/>
      </c>
      <c r="BN615" s="38" t="e">
        <f t="shared" si="387"/>
        <v>#DIV/0!</v>
      </c>
      <c r="BO615" s="38" t="e">
        <f t="shared" si="388"/>
        <v>#DIV/0!</v>
      </c>
      <c r="BP615" s="39" t="str">
        <f t="shared" si="389"/>
        <v/>
      </c>
      <c r="BQ615" s="39" t="str">
        <f t="shared" si="390"/>
        <v/>
      </c>
      <c r="BR615" s="39" t="str">
        <f t="shared" si="391"/>
        <v/>
      </c>
      <c r="BS615" s="39" t="str">
        <f t="shared" si="392"/>
        <v/>
      </c>
      <c r="BT615" s="39" t="str">
        <f t="shared" si="393"/>
        <v/>
      </c>
      <c r="BU615" s="39" t="str">
        <f t="shared" si="394"/>
        <v/>
      </c>
      <c r="BV615" s="39" t="str">
        <f t="shared" si="395"/>
        <v/>
      </c>
      <c r="BW615" s="39" t="str">
        <f t="shared" si="396"/>
        <v/>
      </c>
      <c r="BX615" s="39" t="str">
        <f t="shared" si="397"/>
        <v/>
      </c>
      <c r="BY615" s="39" t="str">
        <f t="shared" si="398"/>
        <v/>
      </c>
      <c r="BZ615" s="39" t="str">
        <f t="shared" si="399"/>
        <v/>
      </c>
      <c r="CA615" s="39" t="str">
        <f t="shared" si="400"/>
        <v/>
      </c>
      <c r="CB615" s="39" t="str">
        <f t="shared" si="401"/>
        <v/>
      </c>
      <c r="CC615" s="39" t="str">
        <f t="shared" si="402"/>
        <v/>
      </c>
      <c r="CD615" s="39" t="str">
        <f t="shared" si="403"/>
        <v/>
      </c>
      <c r="CE615" s="39" t="str">
        <f t="shared" si="404"/>
        <v/>
      </c>
      <c r="CF615" s="39" t="str">
        <f t="shared" si="405"/>
        <v/>
      </c>
      <c r="CG615" s="39" t="str">
        <f t="shared" si="406"/>
        <v/>
      </c>
      <c r="CH615" s="39" t="str">
        <f t="shared" si="407"/>
        <v/>
      </c>
      <c r="CI615" s="39" t="str">
        <f t="shared" si="408"/>
        <v/>
      </c>
    </row>
    <row r="616" spans="1:87">
      <c r="A616" s="18"/>
      <c r="B616" s="15" t="str">
        <f>'Gene Table'!E615</f>
        <v>mmu-miR-16-1-3p</v>
      </c>
      <c r="C616" s="15" t="str">
        <f>'Gene Table'!B615</f>
        <v>J13</v>
      </c>
      <c r="D616" s="16" t="str">
        <f>IF(SUM('Test Sample Data'!D$3:D$98)&gt;10,IF(AND(ISNUMBER('Test Sample Data'!D615),'Test Sample Data'!D615&lt;$B$1,'Test Sample Data'!D615&gt;0),'Test Sample Data'!D615,$B$1),"")</f>
        <v/>
      </c>
      <c r="E616" s="17" t="str">
        <f>IF(SUM('Test Sample Data'!E$3:E$98)&gt;10,IF(AND(ISNUMBER('Test Sample Data'!E615),'Test Sample Data'!E615&lt;$B$1,'Test Sample Data'!E615&gt;0),'Test Sample Data'!E615,$B$1),"")</f>
        <v/>
      </c>
      <c r="F616" s="17" t="str">
        <f>IF(SUM('Test Sample Data'!F$3:F$98)&gt;10,IF(AND(ISNUMBER('Test Sample Data'!F615),'Test Sample Data'!F615&lt;$B$1,'Test Sample Data'!F615&gt;0),'Test Sample Data'!F615,$B$1),"")</f>
        <v/>
      </c>
      <c r="G616" s="17" t="str">
        <f>IF(SUM('Test Sample Data'!G$3:G$98)&gt;10,IF(AND(ISNUMBER('Test Sample Data'!G615),'Test Sample Data'!G615&lt;$B$1,'Test Sample Data'!G615&gt;0),'Test Sample Data'!G615,$B$1),"")</f>
        <v/>
      </c>
      <c r="H616" s="17" t="str">
        <f>IF(SUM('Test Sample Data'!H$3:H$98)&gt;10,IF(AND(ISNUMBER('Test Sample Data'!H615),'Test Sample Data'!H615&lt;$B$1,'Test Sample Data'!H615&gt;0),'Test Sample Data'!H615,$B$1),"")</f>
        <v/>
      </c>
      <c r="I616" s="17" t="str">
        <f>IF(SUM('Test Sample Data'!I$3:I$98)&gt;10,IF(AND(ISNUMBER('Test Sample Data'!I615),'Test Sample Data'!I615&lt;$B$1,'Test Sample Data'!I615&gt;0),'Test Sample Data'!I615,$B$1),"")</f>
        <v/>
      </c>
      <c r="J616" s="17" t="str">
        <f>IF(SUM('Test Sample Data'!J$3:J$98)&gt;10,IF(AND(ISNUMBER('Test Sample Data'!J615),'Test Sample Data'!J615&lt;$B$1,'Test Sample Data'!J615&gt;0),'Test Sample Data'!J615,$B$1),"")</f>
        <v/>
      </c>
      <c r="K616" s="17" t="str">
        <f>IF(SUM('Test Sample Data'!K$3:K$98)&gt;10,IF(AND(ISNUMBER('Test Sample Data'!K615),'Test Sample Data'!K615&lt;$B$1,'Test Sample Data'!K615&gt;0),'Test Sample Data'!K615,$B$1),"")</f>
        <v/>
      </c>
      <c r="L616" s="17" t="str">
        <f>IF(SUM('Test Sample Data'!L$3:L$98)&gt;10,IF(AND(ISNUMBER('Test Sample Data'!L615),'Test Sample Data'!L615&lt;$B$1,'Test Sample Data'!L615&gt;0),'Test Sample Data'!L615,$B$1),"")</f>
        <v/>
      </c>
      <c r="M616" s="17" t="str">
        <f>IF(SUM('Test Sample Data'!M$3:M$98)&gt;10,IF(AND(ISNUMBER('Test Sample Data'!M615),'Test Sample Data'!M615&lt;$B$1,'Test Sample Data'!M615&gt;0),'Test Sample Data'!M615,$B$1),"")</f>
        <v/>
      </c>
      <c r="N616" s="17" t="str">
        <f>'Gene Table'!E615</f>
        <v>mmu-miR-16-1-3p</v>
      </c>
      <c r="O616" s="17" t="str">
        <f>'Gene Table'!B615</f>
        <v>J13</v>
      </c>
      <c r="P616" s="17" t="str">
        <f>IF(SUM('Control Sample Data'!D$3:D$98)&gt;10,IF(AND(ISNUMBER('Control Sample Data'!D615),'Control Sample Data'!D615&lt;$B$1,'Control Sample Data'!D615&gt;0),'Control Sample Data'!D615,$B$1),"")</f>
        <v/>
      </c>
      <c r="Q616" s="17" t="str">
        <f>IF(SUM('Control Sample Data'!E$3:E$98)&gt;10,IF(AND(ISNUMBER('Control Sample Data'!E615),'Control Sample Data'!E615&lt;$B$1,'Control Sample Data'!E615&gt;0),'Control Sample Data'!E615,$B$1),"")</f>
        <v/>
      </c>
      <c r="R616" s="17" t="str">
        <f>IF(SUM('Control Sample Data'!F$3:F$98)&gt;10,IF(AND(ISNUMBER('Control Sample Data'!F615),'Control Sample Data'!F615&lt;$B$1,'Control Sample Data'!F615&gt;0),'Control Sample Data'!F615,$B$1),"")</f>
        <v/>
      </c>
      <c r="S616" s="17" t="str">
        <f>IF(SUM('Control Sample Data'!G$3:G$98)&gt;10,IF(AND(ISNUMBER('Control Sample Data'!G615),'Control Sample Data'!G615&lt;$B$1,'Control Sample Data'!G615&gt;0),'Control Sample Data'!G615,$B$1),"")</f>
        <v/>
      </c>
      <c r="T616" s="17" t="str">
        <f>IF(SUM('Control Sample Data'!H$3:H$98)&gt;10,IF(AND(ISNUMBER('Control Sample Data'!H615),'Control Sample Data'!H615&lt;$B$1,'Control Sample Data'!H615&gt;0),'Control Sample Data'!H615,$B$1),"")</f>
        <v/>
      </c>
      <c r="U616" s="17" t="str">
        <f>IF(SUM('Control Sample Data'!I$3:I$98)&gt;10,IF(AND(ISNUMBER('Control Sample Data'!I615),'Control Sample Data'!I615&lt;$B$1,'Control Sample Data'!I615&gt;0),'Control Sample Data'!I615,$B$1),"")</f>
        <v/>
      </c>
      <c r="V616" s="17" t="str">
        <f>IF(SUM('Control Sample Data'!J$3:J$98)&gt;10,IF(AND(ISNUMBER('Control Sample Data'!J615),'Control Sample Data'!J615&lt;$B$1,'Control Sample Data'!J615&gt;0),'Control Sample Data'!J615,$B$1),"")</f>
        <v/>
      </c>
      <c r="W616" s="17" t="str">
        <f>IF(SUM('Control Sample Data'!K$3:K$98)&gt;10,IF(AND(ISNUMBER('Control Sample Data'!K615),'Control Sample Data'!K615&lt;$B$1,'Control Sample Data'!K615&gt;0),'Control Sample Data'!K615,$B$1),"")</f>
        <v/>
      </c>
      <c r="X616" s="17" t="str">
        <f>IF(SUM('Control Sample Data'!L$3:L$98)&gt;10,IF(AND(ISNUMBER('Control Sample Data'!L615),'Control Sample Data'!L615&lt;$B$1,'Control Sample Data'!L615&gt;0),'Control Sample Data'!L615,$B$1),"")</f>
        <v/>
      </c>
      <c r="Y616" s="17" t="str">
        <f>IF(SUM('Control Sample Data'!M$3:M$98)&gt;10,IF(AND(ISNUMBER('Control Sample Data'!M615),'Control Sample Data'!M615&lt;$B$1,'Control Sample Data'!M615&gt;0),'Control Sample Data'!M615,$B$1),"")</f>
        <v/>
      </c>
      <c r="AT616" s="36" t="str">
        <f t="shared" si="409"/>
        <v/>
      </c>
      <c r="AU616" s="36" t="str">
        <f t="shared" si="410"/>
        <v/>
      </c>
      <c r="AV616" s="36" t="str">
        <f t="shared" si="411"/>
        <v/>
      </c>
      <c r="AW616" s="36" t="str">
        <f t="shared" si="412"/>
        <v/>
      </c>
      <c r="AX616" s="36" t="str">
        <f t="shared" si="413"/>
        <v/>
      </c>
      <c r="AY616" s="36" t="str">
        <f t="shared" si="414"/>
        <v/>
      </c>
      <c r="AZ616" s="36" t="str">
        <f t="shared" si="415"/>
        <v/>
      </c>
      <c r="BA616" s="36" t="str">
        <f t="shared" si="416"/>
        <v/>
      </c>
      <c r="BB616" s="36" t="str">
        <f t="shared" si="417"/>
        <v/>
      </c>
      <c r="BC616" s="36" t="str">
        <f t="shared" si="418"/>
        <v/>
      </c>
      <c r="BD616" s="36" t="str">
        <f t="shared" si="419"/>
        <v/>
      </c>
      <c r="BE616" s="36" t="str">
        <f t="shared" si="420"/>
        <v/>
      </c>
      <c r="BF616" s="36" t="str">
        <f t="shared" si="421"/>
        <v/>
      </c>
      <c r="BG616" s="36" t="str">
        <f t="shared" si="422"/>
        <v/>
      </c>
      <c r="BH616" s="36" t="str">
        <f t="shared" si="423"/>
        <v/>
      </c>
      <c r="BI616" s="36" t="str">
        <f t="shared" si="424"/>
        <v/>
      </c>
      <c r="BJ616" s="36" t="str">
        <f t="shared" si="425"/>
        <v/>
      </c>
      <c r="BK616" s="36" t="str">
        <f t="shared" si="426"/>
        <v/>
      </c>
      <c r="BL616" s="36" t="str">
        <f t="shared" si="427"/>
        <v/>
      </c>
      <c r="BM616" s="36" t="str">
        <f t="shared" si="428"/>
        <v/>
      </c>
      <c r="BN616" s="38" t="e">
        <f t="shared" si="387"/>
        <v>#DIV/0!</v>
      </c>
      <c r="BO616" s="38" t="e">
        <f t="shared" si="388"/>
        <v>#DIV/0!</v>
      </c>
      <c r="BP616" s="39" t="str">
        <f t="shared" si="389"/>
        <v/>
      </c>
      <c r="BQ616" s="39" t="str">
        <f t="shared" si="390"/>
        <v/>
      </c>
      <c r="BR616" s="39" t="str">
        <f t="shared" si="391"/>
        <v/>
      </c>
      <c r="BS616" s="39" t="str">
        <f t="shared" si="392"/>
        <v/>
      </c>
      <c r="BT616" s="39" t="str">
        <f t="shared" si="393"/>
        <v/>
      </c>
      <c r="BU616" s="39" t="str">
        <f t="shared" si="394"/>
        <v/>
      </c>
      <c r="BV616" s="39" t="str">
        <f t="shared" si="395"/>
        <v/>
      </c>
      <c r="BW616" s="39" t="str">
        <f t="shared" si="396"/>
        <v/>
      </c>
      <c r="BX616" s="39" t="str">
        <f t="shared" si="397"/>
        <v/>
      </c>
      <c r="BY616" s="39" t="str">
        <f t="shared" si="398"/>
        <v/>
      </c>
      <c r="BZ616" s="39" t="str">
        <f t="shared" si="399"/>
        <v/>
      </c>
      <c r="CA616" s="39" t="str">
        <f t="shared" si="400"/>
        <v/>
      </c>
      <c r="CB616" s="39" t="str">
        <f t="shared" si="401"/>
        <v/>
      </c>
      <c r="CC616" s="39" t="str">
        <f t="shared" si="402"/>
        <v/>
      </c>
      <c r="CD616" s="39" t="str">
        <f t="shared" si="403"/>
        <v/>
      </c>
      <c r="CE616" s="39" t="str">
        <f t="shared" si="404"/>
        <v/>
      </c>
      <c r="CF616" s="39" t="str">
        <f t="shared" si="405"/>
        <v/>
      </c>
      <c r="CG616" s="39" t="str">
        <f t="shared" si="406"/>
        <v/>
      </c>
      <c r="CH616" s="39" t="str">
        <f t="shared" si="407"/>
        <v/>
      </c>
      <c r="CI616" s="39" t="str">
        <f t="shared" si="408"/>
        <v/>
      </c>
    </row>
    <row r="617" spans="1:87">
      <c r="A617" s="18"/>
      <c r="B617" s="15" t="str">
        <f>'Gene Table'!E616</f>
        <v>mmu-miR-3064-5p</v>
      </c>
      <c r="C617" s="15" t="str">
        <f>'Gene Table'!B616</f>
        <v>J14</v>
      </c>
      <c r="D617" s="16" t="str">
        <f>IF(SUM('Test Sample Data'!D$3:D$98)&gt;10,IF(AND(ISNUMBER('Test Sample Data'!D616),'Test Sample Data'!D616&lt;$B$1,'Test Sample Data'!D616&gt;0),'Test Sample Data'!D616,$B$1),"")</f>
        <v/>
      </c>
      <c r="E617" s="17" t="str">
        <f>IF(SUM('Test Sample Data'!E$3:E$98)&gt;10,IF(AND(ISNUMBER('Test Sample Data'!E616),'Test Sample Data'!E616&lt;$B$1,'Test Sample Data'!E616&gt;0),'Test Sample Data'!E616,$B$1),"")</f>
        <v/>
      </c>
      <c r="F617" s="17" t="str">
        <f>IF(SUM('Test Sample Data'!F$3:F$98)&gt;10,IF(AND(ISNUMBER('Test Sample Data'!F616),'Test Sample Data'!F616&lt;$B$1,'Test Sample Data'!F616&gt;0),'Test Sample Data'!F616,$B$1),"")</f>
        <v/>
      </c>
      <c r="G617" s="17" t="str">
        <f>IF(SUM('Test Sample Data'!G$3:G$98)&gt;10,IF(AND(ISNUMBER('Test Sample Data'!G616),'Test Sample Data'!G616&lt;$B$1,'Test Sample Data'!G616&gt;0),'Test Sample Data'!G616,$B$1),"")</f>
        <v/>
      </c>
      <c r="H617" s="17" t="str">
        <f>IF(SUM('Test Sample Data'!H$3:H$98)&gt;10,IF(AND(ISNUMBER('Test Sample Data'!H616),'Test Sample Data'!H616&lt;$B$1,'Test Sample Data'!H616&gt;0),'Test Sample Data'!H616,$B$1),"")</f>
        <v/>
      </c>
      <c r="I617" s="17" t="str">
        <f>IF(SUM('Test Sample Data'!I$3:I$98)&gt;10,IF(AND(ISNUMBER('Test Sample Data'!I616),'Test Sample Data'!I616&lt;$B$1,'Test Sample Data'!I616&gt;0),'Test Sample Data'!I616,$B$1),"")</f>
        <v/>
      </c>
      <c r="J617" s="17" t="str">
        <f>IF(SUM('Test Sample Data'!J$3:J$98)&gt;10,IF(AND(ISNUMBER('Test Sample Data'!J616),'Test Sample Data'!J616&lt;$B$1,'Test Sample Data'!J616&gt;0),'Test Sample Data'!J616,$B$1),"")</f>
        <v/>
      </c>
      <c r="K617" s="17" t="str">
        <f>IF(SUM('Test Sample Data'!K$3:K$98)&gt;10,IF(AND(ISNUMBER('Test Sample Data'!K616),'Test Sample Data'!K616&lt;$B$1,'Test Sample Data'!K616&gt;0),'Test Sample Data'!K616,$B$1),"")</f>
        <v/>
      </c>
      <c r="L617" s="17" t="str">
        <f>IF(SUM('Test Sample Data'!L$3:L$98)&gt;10,IF(AND(ISNUMBER('Test Sample Data'!L616),'Test Sample Data'!L616&lt;$B$1,'Test Sample Data'!L616&gt;0),'Test Sample Data'!L616,$B$1),"")</f>
        <v/>
      </c>
      <c r="M617" s="17" t="str">
        <f>IF(SUM('Test Sample Data'!M$3:M$98)&gt;10,IF(AND(ISNUMBER('Test Sample Data'!M616),'Test Sample Data'!M616&lt;$B$1,'Test Sample Data'!M616&gt;0),'Test Sample Data'!M616,$B$1),"")</f>
        <v/>
      </c>
      <c r="N617" s="17" t="str">
        <f>'Gene Table'!E616</f>
        <v>mmu-miR-3064-5p</v>
      </c>
      <c r="O617" s="17" t="str">
        <f>'Gene Table'!B616</f>
        <v>J14</v>
      </c>
      <c r="P617" s="17" t="str">
        <f>IF(SUM('Control Sample Data'!D$3:D$98)&gt;10,IF(AND(ISNUMBER('Control Sample Data'!D616),'Control Sample Data'!D616&lt;$B$1,'Control Sample Data'!D616&gt;0),'Control Sample Data'!D616,$B$1),"")</f>
        <v/>
      </c>
      <c r="Q617" s="17" t="str">
        <f>IF(SUM('Control Sample Data'!E$3:E$98)&gt;10,IF(AND(ISNUMBER('Control Sample Data'!E616),'Control Sample Data'!E616&lt;$B$1,'Control Sample Data'!E616&gt;0),'Control Sample Data'!E616,$B$1),"")</f>
        <v/>
      </c>
      <c r="R617" s="17" t="str">
        <f>IF(SUM('Control Sample Data'!F$3:F$98)&gt;10,IF(AND(ISNUMBER('Control Sample Data'!F616),'Control Sample Data'!F616&lt;$B$1,'Control Sample Data'!F616&gt;0),'Control Sample Data'!F616,$B$1),"")</f>
        <v/>
      </c>
      <c r="S617" s="17" t="str">
        <f>IF(SUM('Control Sample Data'!G$3:G$98)&gt;10,IF(AND(ISNUMBER('Control Sample Data'!G616),'Control Sample Data'!G616&lt;$B$1,'Control Sample Data'!G616&gt;0),'Control Sample Data'!G616,$B$1),"")</f>
        <v/>
      </c>
      <c r="T617" s="17" t="str">
        <f>IF(SUM('Control Sample Data'!H$3:H$98)&gt;10,IF(AND(ISNUMBER('Control Sample Data'!H616),'Control Sample Data'!H616&lt;$B$1,'Control Sample Data'!H616&gt;0),'Control Sample Data'!H616,$B$1),"")</f>
        <v/>
      </c>
      <c r="U617" s="17" t="str">
        <f>IF(SUM('Control Sample Data'!I$3:I$98)&gt;10,IF(AND(ISNUMBER('Control Sample Data'!I616),'Control Sample Data'!I616&lt;$B$1,'Control Sample Data'!I616&gt;0),'Control Sample Data'!I616,$B$1),"")</f>
        <v/>
      </c>
      <c r="V617" s="17" t="str">
        <f>IF(SUM('Control Sample Data'!J$3:J$98)&gt;10,IF(AND(ISNUMBER('Control Sample Data'!J616),'Control Sample Data'!J616&lt;$B$1,'Control Sample Data'!J616&gt;0),'Control Sample Data'!J616,$B$1),"")</f>
        <v/>
      </c>
      <c r="W617" s="17" t="str">
        <f>IF(SUM('Control Sample Data'!K$3:K$98)&gt;10,IF(AND(ISNUMBER('Control Sample Data'!K616),'Control Sample Data'!K616&lt;$B$1,'Control Sample Data'!K616&gt;0),'Control Sample Data'!K616,$B$1),"")</f>
        <v/>
      </c>
      <c r="X617" s="17" t="str">
        <f>IF(SUM('Control Sample Data'!L$3:L$98)&gt;10,IF(AND(ISNUMBER('Control Sample Data'!L616),'Control Sample Data'!L616&lt;$B$1,'Control Sample Data'!L616&gt;0),'Control Sample Data'!L616,$B$1),"")</f>
        <v/>
      </c>
      <c r="Y617" s="17" t="str">
        <f>IF(SUM('Control Sample Data'!M$3:M$98)&gt;10,IF(AND(ISNUMBER('Control Sample Data'!M616),'Control Sample Data'!M616&lt;$B$1,'Control Sample Data'!M616&gt;0),'Control Sample Data'!M616,$B$1),"")</f>
        <v/>
      </c>
      <c r="AT617" s="36" t="str">
        <f t="shared" si="409"/>
        <v/>
      </c>
      <c r="AU617" s="36" t="str">
        <f t="shared" si="410"/>
        <v/>
      </c>
      <c r="AV617" s="36" t="str">
        <f t="shared" si="411"/>
        <v/>
      </c>
      <c r="AW617" s="36" t="str">
        <f t="shared" si="412"/>
        <v/>
      </c>
      <c r="AX617" s="36" t="str">
        <f t="shared" si="413"/>
        <v/>
      </c>
      <c r="AY617" s="36" t="str">
        <f t="shared" si="414"/>
        <v/>
      </c>
      <c r="AZ617" s="36" t="str">
        <f t="shared" si="415"/>
        <v/>
      </c>
      <c r="BA617" s="36" t="str">
        <f t="shared" si="416"/>
        <v/>
      </c>
      <c r="BB617" s="36" t="str">
        <f t="shared" si="417"/>
        <v/>
      </c>
      <c r="BC617" s="36" t="str">
        <f t="shared" si="418"/>
        <v/>
      </c>
      <c r="BD617" s="36" t="str">
        <f t="shared" si="419"/>
        <v/>
      </c>
      <c r="BE617" s="36" t="str">
        <f t="shared" si="420"/>
        <v/>
      </c>
      <c r="BF617" s="36" t="str">
        <f t="shared" si="421"/>
        <v/>
      </c>
      <c r="BG617" s="36" t="str">
        <f t="shared" si="422"/>
        <v/>
      </c>
      <c r="BH617" s="36" t="str">
        <f t="shared" si="423"/>
        <v/>
      </c>
      <c r="BI617" s="36" t="str">
        <f t="shared" si="424"/>
        <v/>
      </c>
      <c r="BJ617" s="36" t="str">
        <f t="shared" si="425"/>
        <v/>
      </c>
      <c r="BK617" s="36" t="str">
        <f t="shared" si="426"/>
        <v/>
      </c>
      <c r="BL617" s="36" t="str">
        <f t="shared" si="427"/>
        <v/>
      </c>
      <c r="BM617" s="36" t="str">
        <f t="shared" si="428"/>
        <v/>
      </c>
      <c r="BN617" s="38" t="e">
        <f t="shared" si="387"/>
        <v>#DIV/0!</v>
      </c>
      <c r="BO617" s="38" t="e">
        <f t="shared" si="388"/>
        <v>#DIV/0!</v>
      </c>
      <c r="BP617" s="39" t="str">
        <f t="shared" si="389"/>
        <v/>
      </c>
      <c r="BQ617" s="39" t="str">
        <f t="shared" si="390"/>
        <v/>
      </c>
      <c r="BR617" s="39" t="str">
        <f t="shared" si="391"/>
        <v/>
      </c>
      <c r="BS617" s="39" t="str">
        <f t="shared" si="392"/>
        <v/>
      </c>
      <c r="BT617" s="39" t="str">
        <f t="shared" si="393"/>
        <v/>
      </c>
      <c r="BU617" s="39" t="str">
        <f t="shared" si="394"/>
        <v/>
      </c>
      <c r="BV617" s="39" t="str">
        <f t="shared" si="395"/>
        <v/>
      </c>
      <c r="BW617" s="39" t="str">
        <f t="shared" si="396"/>
        <v/>
      </c>
      <c r="BX617" s="39" t="str">
        <f t="shared" si="397"/>
        <v/>
      </c>
      <c r="BY617" s="39" t="str">
        <f t="shared" si="398"/>
        <v/>
      </c>
      <c r="BZ617" s="39" t="str">
        <f t="shared" si="399"/>
        <v/>
      </c>
      <c r="CA617" s="39" t="str">
        <f t="shared" si="400"/>
        <v/>
      </c>
      <c r="CB617" s="39" t="str">
        <f t="shared" si="401"/>
        <v/>
      </c>
      <c r="CC617" s="39" t="str">
        <f t="shared" si="402"/>
        <v/>
      </c>
      <c r="CD617" s="39" t="str">
        <f t="shared" si="403"/>
        <v/>
      </c>
      <c r="CE617" s="39" t="str">
        <f t="shared" si="404"/>
        <v/>
      </c>
      <c r="CF617" s="39" t="str">
        <f t="shared" si="405"/>
        <v/>
      </c>
      <c r="CG617" s="39" t="str">
        <f t="shared" si="406"/>
        <v/>
      </c>
      <c r="CH617" s="39" t="str">
        <f t="shared" si="407"/>
        <v/>
      </c>
      <c r="CI617" s="39" t="str">
        <f t="shared" si="408"/>
        <v/>
      </c>
    </row>
    <row r="618" spans="1:87">
      <c r="A618" s="18"/>
      <c r="B618" s="15" t="str">
        <f>'Gene Table'!E617</f>
        <v>mmu-miR-17-3p</v>
      </c>
      <c r="C618" s="15" t="str">
        <f>'Gene Table'!B617</f>
        <v>J15</v>
      </c>
      <c r="D618" s="16" t="str">
        <f>IF(SUM('Test Sample Data'!D$3:D$98)&gt;10,IF(AND(ISNUMBER('Test Sample Data'!D617),'Test Sample Data'!D617&lt;$B$1,'Test Sample Data'!D617&gt;0),'Test Sample Data'!D617,$B$1),"")</f>
        <v/>
      </c>
      <c r="E618" s="17" t="str">
        <f>IF(SUM('Test Sample Data'!E$3:E$98)&gt;10,IF(AND(ISNUMBER('Test Sample Data'!E617),'Test Sample Data'!E617&lt;$B$1,'Test Sample Data'!E617&gt;0),'Test Sample Data'!E617,$B$1),"")</f>
        <v/>
      </c>
      <c r="F618" s="17" t="str">
        <f>IF(SUM('Test Sample Data'!F$3:F$98)&gt;10,IF(AND(ISNUMBER('Test Sample Data'!F617),'Test Sample Data'!F617&lt;$B$1,'Test Sample Data'!F617&gt;0),'Test Sample Data'!F617,$B$1),"")</f>
        <v/>
      </c>
      <c r="G618" s="17" t="str">
        <f>IF(SUM('Test Sample Data'!G$3:G$98)&gt;10,IF(AND(ISNUMBER('Test Sample Data'!G617),'Test Sample Data'!G617&lt;$B$1,'Test Sample Data'!G617&gt;0),'Test Sample Data'!G617,$B$1),"")</f>
        <v/>
      </c>
      <c r="H618" s="17" t="str">
        <f>IF(SUM('Test Sample Data'!H$3:H$98)&gt;10,IF(AND(ISNUMBER('Test Sample Data'!H617),'Test Sample Data'!H617&lt;$B$1,'Test Sample Data'!H617&gt;0),'Test Sample Data'!H617,$B$1),"")</f>
        <v/>
      </c>
      <c r="I618" s="17" t="str">
        <f>IF(SUM('Test Sample Data'!I$3:I$98)&gt;10,IF(AND(ISNUMBER('Test Sample Data'!I617),'Test Sample Data'!I617&lt;$B$1,'Test Sample Data'!I617&gt;0),'Test Sample Data'!I617,$B$1),"")</f>
        <v/>
      </c>
      <c r="J618" s="17" t="str">
        <f>IF(SUM('Test Sample Data'!J$3:J$98)&gt;10,IF(AND(ISNUMBER('Test Sample Data'!J617),'Test Sample Data'!J617&lt;$B$1,'Test Sample Data'!J617&gt;0),'Test Sample Data'!J617,$B$1),"")</f>
        <v/>
      </c>
      <c r="K618" s="17" t="str">
        <f>IF(SUM('Test Sample Data'!K$3:K$98)&gt;10,IF(AND(ISNUMBER('Test Sample Data'!K617),'Test Sample Data'!K617&lt;$B$1,'Test Sample Data'!K617&gt;0),'Test Sample Data'!K617,$B$1),"")</f>
        <v/>
      </c>
      <c r="L618" s="17" t="str">
        <f>IF(SUM('Test Sample Data'!L$3:L$98)&gt;10,IF(AND(ISNUMBER('Test Sample Data'!L617),'Test Sample Data'!L617&lt;$B$1,'Test Sample Data'!L617&gt;0),'Test Sample Data'!L617,$B$1),"")</f>
        <v/>
      </c>
      <c r="M618" s="17" t="str">
        <f>IF(SUM('Test Sample Data'!M$3:M$98)&gt;10,IF(AND(ISNUMBER('Test Sample Data'!M617),'Test Sample Data'!M617&lt;$B$1,'Test Sample Data'!M617&gt;0),'Test Sample Data'!M617,$B$1),"")</f>
        <v/>
      </c>
      <c r="N618" s="17" t="str">
        <f>'Gene Table'!E617</f>
        <v>mmu-miR-17-3p</v>
      </c>
      <c r="O618" s="17" t="str">
        <f>'Gene Table'!B617</f>
        <v>J15</v>
      </c>
      <c r="P618" s="17" t="str">
        <f>IF(SUM('Control Sample Data'!D$3:D$98)&gt;10,IF(AND(ISNUMBER('Control Sample Data'!D617),'Control Sample Data'!D617&lt;$B$1,'Control Sample Data'!D617&gt;0),'Control Sample Data'!D617,$B$1),"")</f>
        <v/>
      </c>
      <c r="Q618" s="17" t="str">
        <f>IF(SUM('Control Sample Data'!E$3:E$98)&gt;10,IF(AND(ISNUMBER('Control Sample Data'!E617),'Control Sample Data'!E617&lt;$B$1,'Control Sample Data'!E617&gt;0),'Control Sample Data'!E617,$B$1),"")</f>
        <v/>
      </c>
      <c r="R618" s="17" t="str">
        <f>IF(SUM('Control Sample Data'!F$3:F$98)&gt;10,IF(AND(ISNUMBER('Control Sample Data'!F617),'Control Sample Data'!F617&lt;$B$1,'Control Sample Data'!F617&gt;0),'Control Sample Data'!F617,$B$1),"")</f>
        <v/>
      </c>
      <c r="S618" s="17" t="str">
        <f>IF(SUM('Control Sample Data'!G$3:G$98)&gt;10,IF(AND(ISNUMBER('Control Sample Data'!G617),'Control Sample Data'!G617&lt;$B$1,'Control Sample Data'!G617&gt;0),'Control Sample Data'!G617,$B$1),"")</f>
        <v/>
      </c>
      <c r="T618" s="17" t="str">
        <f>IF(SUM('Control Sample Data'!H$3:H$98)&gt;10,IF(AND(ISNUMBER('Control Sample Data'!H617),'Control Sample Data'!H617&lt;$B$1,'Control Sample Data'!H617&gt;0),'Control Sample Data'!H617,$B$1),"")</f>
        <v/>
      </c>
      <c r="U618" s="17" t="str">
        <f>IF(SUM('Control Sample Data'!I$3:I$98)&gt;10,IF(AND(ISNUMBER('Control Sample Data'!I617),'Control Sample Data'!I617&lt;$B$1,'Control Sample Data'!I617&gt;0),'Control Sample Data'!I617,$B$1),"")</f>
        <v/>
      </c>
      <c r="V618" s="17" t="str">
        <f>IF(SUM('Control Sample Data'!J$3:J$98)&gt;10,IF(AND(ISNUMBER('Control Sample Data'!J617),'Control Sample Data'!J617&lt;$B$1,'Control Sample Data'!J617&gt;0),'Control Sample Data'!J617,$B$1),"")</f>
        <v/>
      </c>
      <c r="W618" s="17" t="str">
        <f>IF(SUM('Control Sample Data'!K$3:K$98)&gt;10,IF(AND(ISNUMBER('Control Sample Data'!K617),'Control Sample Data'!K617&lt;$B$1,'Control Sample Data'!K617&gt;0),'Control Sample Data'!K617,$B$1),"")</f>
        <v/>
      </c>
      <c r="X618" s="17" t="str">
        <f>IF(SUM('Control Sample Data'!L$3:L$98)&gt;10,IF(AND(ISNUMBER('Control Sample Data'!L617),'Control Sample Data'!L617&lt;$B$1,'Control Sample Data'!L617&gt;0),'Control Sample Data'!L617,$B$1),"")</f>
        <v/>
      </c>
      <c r="Y618" s="17" t="str">
        <f>IF(SUM('Control Sample Data'!M$3:M$98)&gt;10,IF(AND(ISNUMBER('Control Sample Data'!M617),'Control Sample Data'!M617&lt;$B$1,'Control Sample Data'!M617&gt;0),'Control Sample Data'!M617,$B$1),"")</f>
        <v/>
      </c>
      <c r="AT618" s="36" t="str">
        <f t="shared" si="409"/>
        <v/>
      </c>
      <c r="AU618" s="36" t="str">
        <f t="shared" si="410"/>
        <v/>
      </c>
      <c r="AV618" s="36" t="str">
        <f t="shared" si="411"/>
        <v/>
      </c>
      <c r="AW618" s="36" t="str">
        <f t="shared" si="412"/>
        <v/>
      </c>
      <c r="AX618" s="36" t="str">
        <f t="shared" si="413"/>
        <v/>
      </c>
      <c r="AY618" s="36" t="str">
        <f t="shared" si="414"/>
        <v/>
      </c>
      <c r="AZ618" s="36" t="str">
        <f t="shared" si="415"/>
        <v/>
      </c>
      <c r="BA618" s="36" t="str">
        <f t="shared" si="416"/>
        <v/>
      </c>
      <c r="BB618" s="36" t="str">
        <f t="shared" si="417"/>
        <v/>
      </c>
      <c r="BC618" s="36" t="str">
        <f t="shared" si="418"/>
        <v/>
      </c>
      <c r="BD618" s="36" t="str">
        <f t="shared" si="419"/>
        <v/>
      </c>
      <c r="BE618" s="36" t="str">
        <f t="shared" si="420"/>
        <v/>
      </c>
      <c r="BF618" s="36" t="str">
        <f t="shared" si="421"/>
        <v/>
      </c>
      <c r="BG618" s="36" t="str">
        <f t="shared" si="422"/>
        <v/>
      </c>
      <c r="BH618" s="36" t="str">
        <f t="shared" si="423"/>
        <v/>
      </c>
      <c r="BI618" s="36" t="str">
        <f t="shared" si="424"/>
        <v/>
      </c>
      <c r="BJ618" s="36" t="str">
        <f t="shared" si="425"/>
        <v/>
      </c>
      <c r="BK618" s="36" t="str">
        <f t="shared" si="426"/>
        <v/>
      </c>
      <c r="BL618" s="36" t="str">
        <f t="shared" si="427"/>
        <v/>
      </c>
      <c r="BM618" s="36" t="str">
        <f t="shared" si="428"/>
        <v/>
      </c>
      <c r="BN618" s="38" t="e">
        <f t="shared" si="387"/>
        <v>#DIV/0!</v>
      </c>
      <c r="BO618" s="38" t="e">
        <f t="shared" si="388"/>
        <v>#DIV/0!</v>
      </c>
      <c r="BP618" s="39" t="str">
        <f t="shared" si="389"/>
        <v/>
      </c>
      <c r="BQ618" s="39" t="str">
        <f t="shared" si="390"/>
        <v/>
      </c>
      <c r="BR618" s="39" t="str">
        <f t="shared" si="391"/>
        <v/>
      </c>
      <c r="BS618" s="39" t="str">
        <f t="shared" si="392"/>
        <v/>
      </c>
      <c r="BT618" s="39" t="str">
        <f t="shared" si="393"/>
        <v/>
      </c>
      <c r="BU618" s="39" t="str">
        <f t="shared" si="394"/>
        <v/>
      </c>
      <c r="BV618" s="39" t="str">
        <f t="shared" si="395"/>
        <v/>
      </c>
      <c r="BW618" s="39" t="str">
        <f t="shared" si="396"/>
        <v/>
      </c>
      <c r="BX618" s="39" t="str">
        <f t="shared" si="397"/>
        <v/>
      </c>
      <c r="BY618" s="39" t="str">
        <f t="shared" si="398"/>
        <v/>
      </c>
      <c r="BZ618" s="39" t="str">
        <f t="shared" si="399"/>
        <v/>
      </c>
      <c r="CA618" s="39" t="str">
        <f t="shared" si="400"/>
        <v/>
      </c>
      <c r="CB618" s="39" t="str">
        <f t="shared" si="401"/>
        <v/>
      </c>
      <c r="CC618" s="39" t="str">
        <f t="shared" si="402"/>
        <v/>
      </c>
      <c r="CD618" s="39" t="str">
        <f t="shared" si="403"/>
        <v/>
      </c>
      <c r="CE618" s="39" t="str">
        <f t="shared" si="404"/>
        <v/>
      </c>
      <c r="CF618" s="39" t="str">
        <f t="shared" si="405"/>
        <v/>
      </c>
      <c r="CG618" s="39" t="str">
        <f t="shared" si="406"/>
        <v/>
      </c>
      <c r="CH618" s="39" t="str">
        <f t="shared" si="407"/>
        <v/>
      </c>
      <c r="CI618" s="39" t="str">
        <f t="shared" si="408"/>
        <v/>
      </c>
    </row>
    <row r="619" spans="1:87">
      <c r="A619" s="18"/>
      <c r="B619" s="15" t="str">
        <f>'Gene Table'!E618</f>
        <v>mmu-miR-3065-3p</v>
      </c>
      <c r="C619" s="15" t="str">
        <f>'Gene Table'!B618</f>
        <v>J16</v>
      </c>
      <c r="D619" s="16" t="str">
        <f>IF(SUM('Test Sample Data'!D$3:D$98)&gt;10,IF(AND(ISNUMBER('Test Sample Data'!D618),'Test Sample Data'!D618&lt;$B$1,'Test Sample Data'!D618&gt;0),'Test Sample Data'!D618,$B$1),"")</f>
        <v/>
      </c>
      <c r="E619" s="17" t="str">
        <f>IF(SUM('Test Sample Data'!E$3:E$98)&gt;10,IF(AND(ISNUMBER('Test Sample Data'!E618),'Test Sample Data'!E618&lt;$B$1,'Test Sample Data'!E618&gt;0),'Test Sample Data'!E618,$B$1),"")</f>
        <v/>
      </c>
      <c r="F619" s="17" t="str">
        <f>IF(SUM('Test Sample Data'!F$3:F$98)&gt;10,IF(AND(ISNUMBER('Test Sample Data'!F618),'Test Sample Data'!F618&lt;$B$1,'Test Sample Data'!F618&gt;0),'Test Sample Data'!F618,$B$1),"")</f>
        <v/>
      </c>
      <c r="G619" s="17" t="str">
        <f>IF(SUM('Test Sample Data'!G$3:G$98)&gt;10,IF(AND(ISNUMBER('Test Sample Data'!G618),'Test Sample Data'!G618&lt;$B$1,'Test Sample Data'!G618&gt;0),'Test Sample Data'!G618,$B$1),"")</f>
        <v/>
      </c>
      <c r="H619" s="17" t="str">
        <f>IF(SUM('Test Sample Data'!H$3:H$98)&gt;10,IF(AND(ISNUMBER('Test Sample Data'!H618),'Test Sample Data'!H618&lt;$B$1,'Test Sample Data'!H618&gt;0),'Test Sample Data'!H618,$B$1),"")</f>
        <v/>
      </c>
      <c r="I619" s="17" t="str">
        <f>IF(SUM('Test Sample Data'!I$3:I$98)&gt;10,IF(AND(ISNUMBER('Test Sample Data'!I618),'Test Sample Data'!I618&lt;$B$1,'Test Sample Data'!I618&gt;0),'Test Sample Data'!I618,$B$1),"")</f>
        <v/>
      </c>
      <c r="J619" s="17" t="str">
        <f>IF(SUM('Test Sample Data'!J$3:J$98)&gt;10,IF(AND(ISNUMBER('Test Sample Data'!J618),'Test Sample Data'!J618&lt;$B$1,'Test Sample Data'!J618&gt;0),'Test Sample Data'!J618,$B$1),"")</f>
        <v/>
      </c>
      <c r="K619" s="17" t="str">
        <f>IF(SUM('Test Sample Data'!K$3:K$98)&gt;10,IF(AND(ISNUMBER('Test Sample Data'!K618),'Test Sample Data'!K618&lt;$B$1,'Test Sample Data'!K618&gt;0),'Test Sample Data'!K618,$B$1),"")</f>
        <v/>
      </c>
      <c r="L619" s="17" t="str">
        <f>IF(SUM('Test Sample Data'!L$3:L$98)&gt;10,IF(AND(ISNUMBER('Test Sample Data'!L618),'Test Sample Data'!L618&lt;$B$1,'Test Sample Data'!L618&gt;0),'Test Sample Data'!L618,$B$1),"")</f>
        <v/>
      </c>
      <c r="M619" s="17" t="str">
        <f>IF(SUM('Test Sample Data'!M$3:M$98)&gt;10,IF(AND(ISNUMBER('Test Sample Data'!M618),'Test Sample Data'!M618&lt;$B$1,'Test Sample Data'!M618&gt;0),'Test Sample Data'!M618,$B$1),"")</f>
        <v/>
      </c>
      <c r="N619" s="17" t="str">
        <f>'Gene Table'!E618</f>
        <v>mmu-miR-3065-3p</v>
      </c>
      <c r="O619" s="17" t="str">
        <f>'Gene Table'!B618</f>
        <v>J16</v>
      </c>
      <c r="P619" s="17" t="str">
        <f>IF(SUM('Control Sample Data'!D$3:D$98)&gt;10,IF(AND(ISNUMBER('Control Sample Data'!D618),'Control Sample Data'!D618&lt;$B$1,'Control Sample Data'!D618&gt;0),'Control Sample Data'!D618,$B$1),"")</f>
        <v/>
      </c>
      <c r="Q619" s="17" t="str">
        <f>IF(SUM('Control Sample Data'!E$3:E$98)&gt;10,IF(AND(ISNUMBER('Control Sample Data'!E618),'Control Sample Data'!E618&lt;$B$1,'Control Sample Data'!E618&gt;0),'Control Sample Data'!E618,$B$1),"")</f>
        <v/>
      </c>
      <c r="R619" s="17" t="str">
        <f>IF(SUM('Control Sample Data'!F$3:F$98)&gt;10,IF(AND(ISNUMBER('Control Sample Data'!F618),'Control Sample Data'!F618&lt;$B$1,'Control Sample Data'!F618&gt;0),'Control Sample Data'!F618,$B$1),"")</f>
        <v/>
      </c>
      <c r="S619" s="17" t="str">
        <f>IF(SUM('Control Sample Data'!G$3:G$98)&gt;10,IF(AND(ISNUMBER('Control Sample Data'!G618),'Control Sample Data'!G618&lt;$B$1,'Control Sample Data'!G618&gt;0),'Control Sample Data'!G618,$B$1),"")</f>
        <v/>
      </c>
      <c r="T619" s="17" t="str">
        <f>IF(SUM('Control Sample Data'!H$3:H$98)&gt;10,IF(AND(ISNUMBER('Control Sample Data'!H618),'Control Sample Data'!H618&lt;$B$1,'Control Sample Data'!H618&gt;0),'Control Sample Data'!H618,$B$1),"")</f>
        <v/>
      </c>
      <c r="U619" s="17" t="str">
        <f>IF(SUM('Control Sample Data'!I$3:I$98)&gt;10,IF(AND(ISNUMBER('Control Sample Data'!I618),'Control Sample Data'!I618&lt;$B$1,'Control Sample Data'!I618&gt;0),'Control Sample Data'!I618,$B$1),"")</f>
        <v/>
      </c>
      <c r="V619" s="17" t="str">
        <f>IF(SUM('Control Sample Data'!J$3:J$98)&gt;10,IF(AND(ISNUMBER('Control Sample Data'!J618),'Control Sample Data'!J618&lt;$B$1,'Control Sample Data'!J618&gt;0),'Control Sample Data'!J618,$B$1),"")</f>
        <v/>
      </c>
      <c r="W619" s="17" t="str">
        <f>IF(SUM('Control Sample Data'!K$3:K$98)&gt;10,IF(AND(ISNUMBER('Control Sample Data'!K618),'Control Sample Data'!K618&lt;$B$1,'Control Sample Data'!K618&gt;0),'Control Sample Data'!K618,$B$1),"")</f>
        <v/>
      </c>
      <c r="X619" s="17" t="str">
        <f>IF(SUM('Control Sample Data'!L$3:L$98)&gt;10,IF(AND(ISNUMBER('Control Sample Data'!L618),'Control Sample Data'!L618&lt;$B$1,'Control Sample Data'!L618&gt;0),'Control Sample Data'!L618,$B$1),"")</f>
        <v/>
      </c>
      <c r="Y619" s="17" t="str">
        <f>IF(SUM('Control Sample Data'!M$3:M$98)&gt;10,IF(AND(ISNUMBER('Control Sample Data'!M618),'Control Sample Data'!M618&lt;$B$1,'Control Sample Data'!M618&gt;0),'Control Sample Data'!M618,$B$1),"")</f>
        <v/>
      </c>
      <c r="AT619" s="36" t="str">
        <f t="shared" si="409"/>
        <v/>
      </c>
      <c r="AU619" s="36" t="str">
        <f t="shared" si="410"/>
        <v/>
      </c>
      <c r="AV619" s="36" t="str">
        <f t="shared" si="411"/>
        <v/>
      </c>
      <c r="AW619" s="36" t="str">
        <f t="shared" si="412"/>
        <v/>
      </c>
      <c r="AX619" s="36" t="str">
        <f t="shared" si="413"/>
        <v/>
      </c>
      <c r="AY619" s="36" t="str">
        <f t="shared" si="414"/>
        <v/>
      </c>
      <c r="AZ619" s="36" t="str">
        <f t="shared" si="415"/>
        <v/>
      </c>
      <c r="BA619" s="36" t="str">
        <f t="shared" si="416"/>
        <v/>
      </c>
      <c r="BB619" s="36" t="str">
        <f t="shared" si="417"/>
        <v/>
      </c>
      <c r="BC619" s="36" t="str">
        <f t="shared" si="418"/>
        <v/>
      </c>
      <c r="BD619" s="36" t="str">
        <f t="shared" si="419"/>
        <v/>
      </c>
      <c r="BE619" s="36" t="str">
        <f t="shared" si="420"/>
        <v/>
      </c>
      <c r="BF619" s="36" t="str">
        <f t="shared" si="421"/>
        <v/>
      </c>
      <c r="BG619" s="36" t="str">
        <f t="shared" si="422"/>
        <v/>
      </c>
      <c r="BH619" s="36" t="str">
        <f t="shared" si="423"/>
        <v/>
      </c>
      <c r="BI619" s="36" t="str">
        <f t="shared" si="424"/>
        <v/>
      </c>
      <c r="BJ619" s="36" t="str">
        <f t="shared" si="425"/>
        <v/>
      </c>
      <c r="BK619" s="36" t="str">
        <f t="shared" si="426"/>
        <v/>
      </c>
      <c r="BL619" s="36" t="str">
        <f t="shared" si="427"/>
        <v/>
      </c>
      <c r="BM619" s="36" t="str">
        <f t="shared" si="428"/>
        <v/>
      </c>
      <c r="BN619" s="38" t="e">
        <f t="shared" si="387"/>
        <v>#DIV/0!</v>
      </c>
      <c r="BO619" s="38" t="e">
        <f t="shared" si="388"/>
        <v>#DIV/0!</v>
      </c>
      <c r="BP619" s="39" t="str">
        <f t="shared" si="389"/>
        <v/>
      </c>
      <c r="BQ619" s="39" t="str">
        <f t="shared" si="390"/>
        <v/>
      </c>
      <c r="BR619" s="39" t="str">
        <f t="shared" si="391"/>
        <v/>
      </c>
      <c r="BS619" s="39" t="str">
        <f t="shared" si="392"/>
        <v/>
      </c>
      <c r="BT619" s="39" t="str">
        <f t="shared" si="393"/>
        <v/>
      </c>
      <c r="BU619" s="39" t="str">
        <f t="shared" si="394"/>
        <v/>
      </c>
      <c r="BV619" s="39" t="str">
        <f t="shared" si="395"/>
        <v/>
      </c>
      <c r="BW619" s="39" t="str">
        <f t="shared" si="396"/>
        <v/>
      </c>
      <c r="BX619" s="39" t="str">
        <f t="shared" si="397"/>
        <v/>
      </c>
      <c r="BY619" s="39" t="str">
        <f t="shared" si="398"/>
        <v/>
      </c>
      <c r="BZ619" s="39" t="str">
        <f t="shared" si="399"/>
        <v/>
      </c>
      <c r="CA619" s="39" t="str">
        <f t="shared" si="400"/>
        <v/>
      </c>
      <c r="CB619" s="39" t="str">
        <f t="shared" si="401"/>
        <v/>
      </c>
      <c r="CC619" s="39" t="str">
        <f t="shared" si="402"/>
        <v/>
      </c>
      <c r="CD619" s="39" t="str">
        <f t="shared" si="403"/>
        <v/>
      </c>
      <c r="CE619" s="39" t="str">
        <f t="shared" si="404"/>
        <v/>
      </c>
      <c r="CF619" s="39" t="str">
        <f t="shared" si="405"/>
        <v/>
      </c>
      <c r="CG619" s="39" t="str">
        <f t="shared" si="406"/>
        <v/>
      </c>
      <c r="CH619" s="39" t="str">
        <f t="shared" si="407"/>
        <v/>
      </c>
      <c r="CI619" s="39" t="str">
        <f t="shared" si="408"/>
        <v/>
      </c>
    </row>
    <row r="620" spans="1:87">
      <c r="A620" s="18"/>
      <c r="B620" s="15" t="str">
        <f>'Gene Table'!E619</f>
        <v>mmu-miR-181a-2-3p</v>
      </c>
      <c r="C620" s="15" t="str">
        <f>'Gene Table'!B619</f>
        <v>J17</v>
      </c>
      <c r="D620" s="16" t="str">
        <f>IF(SUM('Test Sample Data'!D$3:D$98)&gt;10,IF(AND(ISNUMBER('Test Sample Data'!D619),'Test Sample Data'!D619&lt;$B$1,'Test Sample Data'!D619&gt;0),'Test Sample Data'!D619,$B$1),"")</f>
        <v/>
      </c>
      <c r="E620" s="17" t="str">
        <f>IF(SUM('Test Sample Data'!E$3:E$98)&gt;10,IF(AND(ISNUMBER('Test Sample Data'!E619),'Test Sample Data'!E619&lt;$B$1,'Test Sample Data'!E619&gt;0),'Test Sample Data'!E619,$B$1),"")</f>
        <v/>
      </c>
      <c r="F620" s="17" t="str">
        <f>IF(SUM('Test Sample Data'!F$3:F$98)&gt;10,IF(AND(ISNUMBER('Test Sample Data'!F619),'Test Sample Data'!F619&lt;$B$1,'Test Sample Data'!F619&gt;0),'Test Sample Data'!F619,$B$1),"")</f>
        <v/>
      </c>
      <c r="G620" s="17" t="str">
        <f>IF(SUM('Test Sample Data'!G$3:G$98)&gt;10,IF(AND(ISNUMBER('Test Sample Data'!G619),'Test Sample Data'!G619&lt;$B$1,'Test Sample Data'!G619&gt;0),'Test Sample Data'!G619,$B$1),"")</f>
        <v/>
      </c>
      <c r="H620" s="17" t="str">
        <f>IF(SUM('Test Sample Data'!H$3:H$98)&gt;10,IF(AND(ISNUMBER('Test Sample Data'!H619),'Test Sample Data'!H619&lt;$B$1,'Test Sample Data'!H619&gt;0),'Test Sample Data'!H619,$B$1),"")</f>
        <v/>
      </c>
      <c r="I620" s="17" t="str">
        <f>IF(SUM('Test Sample Data'!I$3:I$98)&gt;10,IF(AND(ISNUMBER('Test Sample Data'!I619),'Test Sample Data'!I619&lt;$B$1,'Test Sample Data'!I619&gt;0),'Test Sample Data'!I619,$B$1),"")</f>
        <v/>
      </c>
      <c r="J620" s="17" t="str">
        <f>IF(SUM('Test Sample Data'!J$3:J$98)&gt;10,IF(AND(ISNUMBER('Test Sample Data'!J619),'Test Sample Data'!J619&lt;$B$1,'Test Sample Data'!J619&gt;0),'Test Sample Data'!J619,$B$1),"")</f>
        <v/>
      </c>
      <c r="K620" s="17" t="str">
        <f>IF(SUM('Test Sample Data'!K$3:K$98)&gt;10,IF(AND(ISNUMBER('Test Sample Data'!K619),'Test Sample Data'!K619&lt;$B$1,'Test Sample Data'!K619&gt;0),'Test Sample Data'!K619,$B$1),"")</f>
        <v/>
      </c>
      <c r="L620" s="17" t="str">
        <f>IF(SUM('Test Sample Data'!L$3:L$98)&gt;10,IF(AND(ISNUMBER('Test Sample Data'!L619),'Test Sample Data'!L619&lt;$B$1,'Test Sample Data'!L619&gt;0),'Test Sample Data'!L619,$B$1),"")</f>
        <v/>
      </c>
      <c r="M620" s="17" t="str">
        <f>IF(SUM('Test Sample Data'!M$3:M$98)&gt;10,IF(AND(ISNUMBER('Test Sample Data'!M619),'Test Sample Data'!M619&lt;$B$1,'Test Sample Data'!M619&gt;0),'Test Sample Data'!M619,$B$1),"")</f>
        <v/>
      </c>
      <c r="N620" s="17" t="str">
        <f>'Gene Table'!E619</f>
        <v>mmu-miR-181a-2-3p</v>
      </c>
      <c r="O620" s="17" t="str">
        <f>'Gene Table'!B619</f>
        <v>J17</v>
      </c>
      <c r="P620" s="17" t="str">
        <f>IF(SUM('Control Sample Data'!D$3:D$98)&gt;10,IF(AND(ISNUMBER('Control Sample Data'!D619),'Control Sample Data'!D619&lt;$B$1,'Control Sample Data'!D619&gt;0),'Control Sample Data'!D619,$B$1),"")</f>
        <v/>
      </c>
      <c r="Q620" s="17" t="str">
        <f>IF(SUM('Control Sample Data'!E$3:E$98)&gt;10,IF(AND(ISNUMBER('Control Sample Data'!E619),'Control Sample Data'!E619&lt;$B$1,'Control Sample Data'!E619&gt;0),'Control Sample Data'!E619,$B$1),"")</f>
        <v/>
      </c>
      <c r="R620" s="17" t="str">
        <f>IF(SUM('Control Sample Data'!F$3:F$98)&gt;10,IF(AND(ISNUMBER('Control Sample Data'!F619),'Control Sample Data'!F619&lt;$B$1,'Control Sample Data'!F619&gt;0),'Control Sample Data'!F619,$B$1),"")</f>
        <v/>
      </c>
      <c r="S620" s="17" t="str">
        <f>IF(SUM('Control Sample Data'!G$3:G$98)&gt;10,IF(AND(ISNUMBER('Control Sample Data'!G619),'Control Sample Data'!G619&lt;$B$1,'Control Sample Data'!G619&gt;0),'Control Sample Data'!G619,$B$1),"")</f>
        <v/>
      </c>
      <c r="T620" s="17" t="str">
        <f>IF(SUM('Control Sample Data'!H$3:H$98)&gt;10,IF(AND(ISNUMBER('Control Sample Data'!H619),'Control Sample Data'!H619&lt;$B$1,'Control Sample Data'!H619&gt;0),'Control Sample Data'!H619,$B$1),"")</f>
        <v/>
      </c>
      <c r="U620" s="17" t="str">
        <f>IF(SUM('Control Sample Data'!I$3:I$98)&gt;10,IF(AND(ISNUMBER('Control Sample Data'!I619),'Control Sample Data'!I619&lt;$B$1,'Control Sample Data'!I619&gt;0),'Control Sample Data'!I619,$B$1),"")</f>
        <v/>
      </c>
      <c r="V620" s="17" t="str">
        <f>IF(SUM('Control Sample Data'!J$3:J$98)&gt;10,IF(AND(ISNUMBER('Control Sample Data'!J619),'Control Sample Data'!J619&lt;$B$1,'Control Sample Data'!J619&gt;0),'Control Sample Data'!J619,$B$1),"")</f>
        <v/>
      </c>
      <c r="W620" s="17" t="str">
        <f>IF(SUM('Control Sample Data'!K$3:K$98)&gt;10,IF(AND(ISNUMBER('Control Sample Data'!K619),'Control Sample Data'!K619&lt;$B$1,'Control Sample Data'!K619&gt;0),'Control Sample Data'!K619,$B$1),"")</f>
        <v/>
      </c>
      <c r="X620" s="17" t="str">
        <f>IF(SUM('Control Sample Data'!L$3:L$98)&gt;10,IF(AND(ISNUMBER('Control Sample Data'!L619),'Control Sample Data'!L619&lt;$B$1,'Control Sample Data'!L619&gt;0),'Control Sample Data'!L619,$B$1),"")</f>
        <v/>
      </c>
      <c r="Y620" s="17" t="str">
        <f>IF(SUM('Control Sample Data'!M$3:M$98)&gt;10,IF(AND(ISNUMBER('Control Sample Data'!M619),'Control Sample Data'!M619&lt;$B$1,'Control Sample Data'!M619&gt;0),'Control Sample Data'!M619,$B$1),"")</f>
        <v/>
      </c>
      <c r="AT620" s="36" t="str">
        <f t="shared" si="409"/>
        <v/>
      </c>
      <c r="AU620" s="36" t="str">
        <f t="shared" si="410"/>
        <v/>
      </c>
      <c r="AV620" s="36" t="str">
        <f t="shared" si="411"/>
        <v/>
      </c>
      <c r="AW620" s="36" t="str">
        <f t="shared" si="412"/>
        <v/>
      </c>
      <c r="AX620" s="36" t="str">
        <f t="shared" si="413"/>
        <v/>
      </c>
      <c r="AY620" s="36" t="str">
        <f t="shared" si="414"/>
        <v/>
      </c>
      <c r="AZ620" s="36" t="str">
        <f t="shared" si="415"/>
        <v/>
      </c>
      <c r="BA620" s="36" t="str">
        <f t="shared" si="416"/>
        <v/>
      </c>
      <c r="BB620" s="36" t="str">
        <f t="shared" si="417"/>
        <v/>
      </c>
      <c r="BC620" s="36" t="str">
        <f t="shared" si="418"/>
        <v/>
      </c>
      <c r="BD620" s="36" t="str">
        <f t="shared" si="419"/>
        <v/>
      </c>
      <c r="BE620" s="36" t="str">
        <f t="shared" si="420"/>
        <v/>
      </c>
      <c r="BF620" s="36" t="str">
        <f t="shared" si="421"/>
        <v/>
      </c>
      <c r="BG620" s="36" t="str">
        <f t="shared" si="422"/>
        <v/>
      </c>
      <c r="BH620" s="36" t="str">
        <f t="shared" si="423"/>
        <v/>
      </c>
      <c r="BI620" s="36" t="str">
        <f t="shared" si="424"/>
        <v/>
      </c>
      <c r="BJ620" s="36" t="str">
        <f t="shared" si="425"/>
        <v/>
      </c>
      <c r="BK620" s="36" t="str">
        <f t="shared" si="426"/>
        <v/>
      </c>
      <c r="BL620" s="36" t="str">
        <f t="shared" si="427"/>
        <v/>
      </c>
      <c r="BM620" s="36" t="str">
        <f t="shared" si="428"/>
        <v/>
      </c>
      <c r="BN620" s="38" t="e">
        <f t="shared" si="387"/>
        <v>#DIV/0!</v>
      </c>
      <c r="BO620" s="38" t="e">
        <f t="shared" si="388"/>
        <v>#DIV/0!</v>
      </c>
      <c r="BP620" s="39" t="str">
        <f t="shared" si="389"/>
        <v/>
      </c>
      <c r="BQ620" s="39" t="str">
        <f t="shared" si="390"/>
        <v/>
      </c>
      <c r="BR620" s="39" t="str">
        <f t="shared" si="391"/>
        <v/>
      </c>
      <c r="BS620" s="39" t="str">
        <f t="shared" si="392"/>
        <v/>
      </c>
      <c r="BT620" s="39" t="str">
        <f t="shared" si="393"/>
        <v/>
      </c>
      <c r="BU620" s="39" t="str">
        <f t="shared" si="394"/>
        <v/>
      </c>
      <c r="BV620" s="39" t="str">
        <f t="shared" si="395"/>
        <v/>
      </c>
      <c r="BW620" s="39" t="str">
        <f t="shared" si="396"/>
        <v/>
      </c>
      <c r="BX620" s="39" t="str">
        <f t="shared" si="397"/>
        <v/>
      </c>
      <c r="BY620" s="39" t="str">
        <f t="shared" si="398"/>
        <v/>
      </c>
      <c r="BZ620" s="39" t="str">
        <f t="shared" si="399"/>
        <v/>
      </c>
      <c r="CA620" s="39" t="str">
        <f t="shared" si="400"/>
        <v/>
      </c>
      <c r="CB620" s="39" t="str">
        <f t="shared" si="401"/>
        <v/>
      </c>
      <c r="CC620" s="39" t="str">
        <f t="shared" si="402"/>
        <v/>
      </c>
      <c r="CD620" s="39" t="str">
        <f t="shared" si="403"/>
        <v/>
      </c>
      <c r="CE620" s="39" t="str">
        <f t="shared" si="404"/>
        <v/>
      </c>
      <c r="CF620" s="39" t="str">
        <f t="shared" si="405"/>
        <v/>
      </c>
      <c r="CG620" s="39" t="str">
        <f t="shared" si="406"/>
        <v/>
      </c>
      <c r="CH620" s="39" t="str">
        <f t="shared" si="407"/>
        <v/>
      </c>
      <c r="CI620" s="39" t="str">
        <f t="shared" si="408"/>
        <v/>
      </c>
    </row>
    <row r="621" spans="1:87">
      <c r="A621" s="18"/>
      <c r="B621" s="15" t="str">
        <f>'Gene Table'!E620</f>
        <v>mmu-miR-3066-5p</v>
      </c>
      <c r="C621" s="15" t="str">
        <f>'Gene Table'!B620</f>
        <v>J18</v>
      </c>
      <c r="D621" s="16" t="str">
        <f>IF(SUM('Test Sample Data'!D$3:D$98)&gt;10,IF(AND(ISNUMBER('Test Sample Data'!D620),'Test Sample Data'!D620&lt;$B$1,'Test Sample Data'!D620&gt;0),'Test Sample Data'!D620,$B$1),"")</f>
        <v/>
      </c>
      <c r="E621" s="17" t="str">
        <f>IF(SUM('Test Sample Data'!E$3:E$98)&gt;10,IF(AND(ISNUMBER('Test Sample Data'!E620),'Test Sample Data'!E620&lt;$B$1,'Test Sample Data'!E620&gt;0),'Test Sample Data'!E620,$B$1),"")</f>
        <v/>
      </c>
      <c r="F621" s="17" t="str">
        <f>IF(SUM('Test Sample Data'!F$3:F$98)&gt;10,IF(AND(ISNUMBER('Test Sample Data'!F620),'Test Sample Data'!F620&lt;$B$1,'Test Sample Data'!F620&gt;0),'Test Sample Data'!F620,$B$1),"")</f>
        <v/>
      </c>
      <c r="G621" s="17" t="str">
        <f>IF(SUM('Test Sample Data'!G$3:G$98)&gt;10,IF(AND(ISNUMBER('Test Sample Data'!G620),'Test Sample Data'!G620&lt;$B$1,'Test Sample Data'!G620&gt;0),'Test Sample Data'!G620,$B$1),"")</f>
        <v/>
      </c>
      <c r="H621" s="17" t="str">
        <f>IF(SUM('Test Sample Data'!H$3:H$98)&gt;10,IF(AND(ISNUMBER('Test Sample Data'!H620),'Test Sample Data'!H620&lt;$B$1,'Test Sample Data'!H620&gt;0),'Test Sample Data'!H620,$B$1),"")</f>
        <v/>
      </c>
      <c r="I621" s="17" t="str">
        <f>IF(SUM('Test Sample Data'!I$3:I$98)&gt;10,IF(AND(ISNUMBER('Test Sample Data'!I620),'Test Sample Data'!I620&lt;$B$1,'Test Sample Data'!I620&gt;0),'Test Sample Data'!I620,$B$1),"")</f>
        <v/>
      </c>
      <c r="J621" s="17" t="str">
        <f>IF(SUM('Test Sample Data'!J$3:J$98)&gt;10,IF(AND(ISNUMBER('Test Sample Data'!J620),'Test Sample Data'!J620&lt;$B$1,'Test Sample Data'!J620&gt;0),'Test Sample Data'!J620,$B$1),"")</f>
        <v/>
      </c>
      <c r="K621" s="17" t="str">
        <f>IF(SUM('Test Sample Data'!K$3:K$98)&gt;10,IF(AND(ISNUMBER('Test Sample Data'!K620),'Test Sample Data'!K620&lt;$B$1,'Test Sample Data'!K620&gt;0),'Test Sample Data'!K620,$B$1),"")</f>
        <v/>
      </c>
      <c r="L621" s="17" t="str">
        <f>IF(SUM('Test Sample Data'!L$3:L$98)&gt;10,IF(AND(ISNUMBER('Test Sample Data'!L620),'Test Sample Data'!L620&lt;$B$1,'Test Sample Data'!L620&gt;0),'Test Sample Data'!L620,$B$1),"")</f>
        <v/>
      </c>
      <c r="M621" s="17" t="str">
        <f>IF(SUM('Test Sample Data'!M$3:M$98)&gt;10,IF(AND(ISNUMBER('Test Sample Data'!M620),'Test Sample Data'!M620&lt;$B$1,'Test Sample Data'!M620&gt;0),'Test Sample Data'!M620,$B$1),"")</f>
        <v/>
      </c>
      <c r="N621" s="17" t="str">
        <f>'Gene Table'!E620</f>
        <v>mmu-miR-3066-5p</v>
      </c>
      <c r="O621" s="17" t="str">
        <f>'Gene Table'!B620</f>
        <v>J18</v>
      </c>
      <c r="P621" s="17" t="str">
        <f>IF(SUM('Control Sample Data'!D$3:D$98)&gt;10,IF(AND(ISNUMBER('Control Sample Data'!D620),'Control Sample Data'!D620&lt;$B$1,'Control Sample Data'!D620&gt;0),'Control Sample Data'!D620,$B$1),"")</f>
        <v/>
      </c>
      <c r="Q621" s="17" t="str">
        <f>IF(SUM('Control Sample Data'!E$3:E$98)&gt;10,IF(AND(ISNUMBER('Control Sample Data'!E620),'Control Sample Data'!E620&lt;$B$1,'Control Sample Data'!E620&gt;0),'Control Sample Data'!E620,$B$1),"")</f>
        <v/>
      </c>
      <c r="R621" s="17" t="str">
        <f>IF(SUM('Control Sample Data'!F$3:F$98)&gt;10,IF(AND(ISNUMBER('Control Sample Data'!F620),'Control Sample Data'!F620&lt;$B$1,'Control Sample Data'!F620&gt;0),'Control Sample Data'!F620,$B$1),"")</f>
        <v/>
      </c>
      <c r="S621" s="17" t="str">
        <f>IF(SUM('Control Sample Data'!G$3:G$98)&gt;10,IF(AND(ISNUMBER('Control Sample Data'!G620),'Control Sample Data'!G620&lt;$B$1,'Control Sample Data'!G620&gt;0),'Control Sample Data'!G620,$B$1),"")</f>
        <v/>
      </c>
      <c r="T621" s="17" t="str">
        <f>IF(SUM('Control Sample Data'!H$3:H$98)&gt;10,IF(AND(ISNUMBER('Control Sample Data'!H620),'Control Sample Data'!H620&lt;$B$1,'Control Sample Data'!H620&gt;0),'Control Sample Data'!H620,$B$1),"")</f>
        <v/>
      </c>
      <c r="U621" s="17" t="str">
        <f>IF(SUM('Control Sample Data'!I$3:I$98)&gt;10,IF(AND(ISNUMBER('Control Sample Data'!I620),'Control Sample Data'!I620&lt;$B$1,'Control Sample Data'!I620&gt;0),'Control Sample Data'!I620,$B$1),"")</f>
        <v/>
      </c>
      <c r="V621" s="17" t="str">
        <f>IF(SUM('Control Sample Data'!J$3:J$98)&gt;10,IF(AND(ISNUMBER('Control Sample Data'!J620),'Control Sample Data'!J620&lt;$B$1,'Control Sample Data'!J620&gt;0),'Control Sample Data'!J620,$B$1),"")</f>
        <v/>
      </c>
      <c r="W621" s="17" t="str">
        <f>IF(SUM('Control Sample Data'!K$3:K$98)&gt;10,IF(AND(ISNUMBER('Control Sample Data'!K620),'Control Sample Data'!K620&lt;$B$1,'Control Sample Data'!K620&gt;0),'Control Sample Data'!K620,$B$1),"")</f>
        <v/>
      </c>
      <c r="X621" s="17" t="str">
        <f>IF(SUM('Control Sample Data'!L$3:L$98)&gt;10,IF(AND(ISNUMBER('Control Sample Data'!L620),'Control Sample Data'!L620&lt;$B$1,'Control Sample Data'!L620&gt;0),'Control Sample Data'!L620,$B$1),"")</f>
        <v/>
      </c>
      <c r="Y621" s="17" t="str">
        <f>IF(SUM('Control Sample Data'!M$3:M$98)&gt;10,IF(AND(ISNUMBER('Control Sample Data'!M620),'Control Sample Data'!M620&lt;$B$1,'Control Sample Data'!M620&gt;0),'Control Sample Data'!M620,$B$1),"")</f>
        <v/>
      </c>
      <c r="AT621" s="36" t="str">
        <f t="shared" si="409"/>
        <v/>
      </c>
      <c r="AU621" s="36" t="str">
        <f t="shared" si="410"/>
        <v/>
      </c>
      <c r="AV621" s="36" t="str">
        <f t="shared" si="411"/>
        <v/>
      </c>
      <c r="AW621" s="36" t="str">
        <f t="shared" si="412"/>
        <v/>
      </c>
      <c r="AX621" s="36" t="str">
        <f t="shared" si="413"/>
        <v/>
      </c>
      <c r="AY621" s="36" t="str">
        <f t="shared" si="414"/>
        <v/>
      </c>
      <c r="AZ621" s="36" t="str">
        <f t="shared" si="415"/>
        <v/>
      </c>
      <c r="BA621" s="36" t="str">
        <f t="shared" si="416"/>
        <v/>
      </c>
      <c r="BB621" s="36" t="str">
        <f t="shared" si="417"/>
        <v/>
      </c>
      <c r="BC621" s="36" t="str">
        <f t="shared" si="418"/>
        <v/>
      </c>
      <c r="BD621" s="36" t="str">
        <f t="shared" si="419"/>
        <v/>
      </c>
      <c r="BE621" s="36" t="str">
        <f t="shared" si="420"/>
        <v/>
      </c>
      <c r="BF621" s="36" t="str">
        <f t="shared" si="421"/>
        <v/>
      </c>
      <c r="BG621" s="36" t="str">
        <f t="shared" si="422"/>
        <v/>
      </c>
      <c r="BH621" s="36" t="str">
        <f t="shared" si="423"/>
        <v/>
      </c>
      <c r="BI621" s="36" t="str">
        <f t="shared" si="424"/>
        <v/>
      </c>
      <c r="BJ621" s="36" t="str">
        <f t="shared" si="425"/>
        <v/>
      </c>
      <c r="BK621" s="36" t="str">
        <f t="shared" si="426"/>
        <v/>
      </c>
      <c r="BL621" s="36" t="str">
        <f t="shared" si="427"/>
        <v/>
      </c>
      <c r="BM621" s="36" t="str">
        <f t="shared" si="428"/>
        <v/>
      </c>
      <c r="BN621" s="38" t="e">
        <f t="shared" si="387"/>
        <v>#DIV/0!</v>
      </c>
      <c r="BO621" s="38" t="e">
        <f t="shared" si="388"/>
        <v>#DIV/0!</v>
      </c>
      <c r="BP621" s="39" t="str">
        <f t="shared" si="389"/>
        <v/>
      </c>
      <c r="BQ621" s="39" t="str">
        <f t="shared" si="390"/>
        <v/>
      </c>
      <c r="BR621" s="39" t="str">
        <f t="shared" si="391"/>
        <v/>
      </c>
      <c r="BS621" s="39" t="str">
        <f t="shared" si="392"/>
        <v/>
      </c>
      <c r="BT621" s="39" t="str">
        <f t="shared" si="393"/>
        <v/>
      </c>
      <c r="BU621" s="39" t="str">
        <f t="shared" si="394"/>
        <v/>
      </c>
      <c r="BV621" s="39" t="str">
        <f t="shared" si="395"/>
        <v/>
      </c>
      <c r="BW621" s="39" t="str">
        <f t="shared" si="396"/>
        <v/>
      </c>
      <c r="BX621" s="39" t="str">
        <f t="shared" si="397"/>
        <v/>
      </c>
      <c r="BY621" s="39" t="str">
        <f t="shared" si="398"/>
        <v/>
      </c>
      <c r="BZ621" s="39" t="str">
        <f t="shared" si="399"/>
        <v/>
      </c>
      <c r="CA621" s="39" t="str">
        <f t="shared" si="400"/>
        <v/>
      </c>
      <c r="CB621" s="39" t="str">
        <f t="shared" si="401"/>
        <v/>
      </c>
      <c r="CC621" s="39" t="str">
        <f t="shared" si="402"/>
        <v/>
      </c>
      <c r="CD621" s="39" t="str">
        <f t="shared" si="403"/>
        <v/>
      </c>
      <c r="CE621" s="39" t="str">
        <f t="shared" si="404"/>
        <v/>
      </c>
      <c r="CF621" s="39" t="str">
        <f t="shared" si="405"/>
        <v/>
      </c>
      <c r="CG621" s="39" t="str">
        <f t="shared" si="406"/>
        <v/>
      </c>
      <c r="CH621" s="39" t="str">
        <f t="shared" si="407"/>
        <v/>
      </c>
      <c r="CI621" s="39" t="str">
        <f t="shared" si="408"/>
        <v/>
      </c>
    </row>
    <row r="622" spans="1:87">
      <c r="A622" s="18"/>
      <c r="B622" s="15" t="str">
        <f>'Gene Table'!E621</f>
        <v>mmu-miR-186-3p</v>
      </c>
      <c r="C622" s="15" t="str">
        <f>'Gene Table'!B621</f>
        <v>J19</v>
      </c>
      <c r="D622" s="16" t="str">
        <f>IF(SUM('Test Sample Data'!D$3:D$98)&gt;10,IF(AND(ISNUMBER('Test Sample Data'!D621),'Test Sample Data'!D621&lt;$B$1,'Test Sample Data'!D621&gt;0),'Test Sample Data'!D621,$B$1),"")</f>
        <v/>
      </c>
      <c r="E622" s="17" t="str">
        <f>IF(SUM('Test Sample Data'!E$3:E$98)&gt;10,IF(AND(ISNUMBER('Test Sample Data'!E621),'Test Sample Data'!E621&lt;$B$1,'Test Sample Data'!E621&gt;0),'Test Sample Data'!E621,$B$1),"")</f>
        <v/>
      </c>
      <c r="F622" s="17" t="str">
        <f>IF(SUM('Test Sample Data'!F$3:F$98)&gt;10,IF(AND(ISNUMBER('Test Sample Data'!F621),'Test Sample Data'!F621&lt;$B$1,'Test Sample Data'!F621&gt;0),'Test Sample Data'!F621,$B$1),"")</f>
        <v/>
      </c>
      <c r="G622" s="17" t="str">
        <f>IF(SUM('Test Sample Data'!G$3:G$98)&gt;10,IF(AND(ISNUMBER('Test Sample Data'!G621),'Test Sample Data'!G621&lt;$B$1,'Test Sample Data'!G621&gt;0),'Test Sample Data'!G621,$B$1),"")</f>
        <v/>
      </c>
      <c r="H622" s="17" t="str">
        <f>IF(SUM('Test Sample Data'!H$3:H$98)&gt;10,IF(AND(ISNUMBER('Test Sample Data'!H621),'Test Sample Data'!H621&lt;$B$1,'Test Sample Data'!H621&gt;0),'Test Sample Data'!H621,$B$1),"")</f>
        <v/>
      </c>
      <c r="I622" s="17" t="str">
        <f>IF(SUM('Test Sample Data'!I$3:I$98)&gt;10,IF(AND(ISNUMBER('Test Sample Data'!I621),'Test Sample Data'!I621&lt;$B$1,'Test Sample Data'!I621&gt;0),'Test Sample Data'!I621,$B$1),"")</f>
        <v/>
      </c>
      <c r="J622" s="17" t="str">
        <f>IF(SUM('Test Sample Data'!J$3:J$98)&gt;10,IF(AND(ISNUMBER('Test Sample Data'!J621),'Test Sample Data'!J621&lt;$B$1,'Test Sample Data'!J621&gt;0),'Test Sample Data'!J621,$B$1),"")</f>
        <v/>
      </c>
      <c r="K622" s="17" t="str">
        <f>IF(SUM('Test Sample Data'!K$3:K$98)&gt;10,IF(AND(ISNUMBER('Test Sample Data'!K621),'Test Sample Data'!K621&lt;$B$1,'Test Sample Data'!K621&gt;0),'Test Sample Data'!K621,$B$1),"")</f>
        <v/>
      </c>
      <c r="L622" s="17" t="str">
        <f>IF(SUM('Test Sample Data'!L$3:L$98)&gt;10,IF(AND(ISNUMBER('Test Sample Data'!L621),'Test Sample Data'!L621&lt;$B$1,'Test Sample Data'!L621&gt;0),'Test Sample Data'!L621,$B$1),"")</f>
        <v/>
      </c>
      <c r="M622" s="17" t="str">
        <f>IF(SUM('Test Sample Data'!M$3:M$98)&gt;10,IF(AND(ISNUMBER('Test Sample Data'!M621),'Test Sample Data'!M621&lt;$B$1,'Test Sample Data'!M621&gt;0),'Test Sample Data'!M621,$B$1),"")</f>
        <v/>
      </c>
      <c r="N622" s="17" t="str">
        <f>'Gene Table'!E621</f>
        <v>mmu-miR-186-3p</v>
      </c>
      <c r="O622" s="17" t="str">
        <f>'Gene Table'!B621</f>
        <v>J19</v>
      </c>
      <c r="P622" s="17" t="str">
        <f>IF(SUM('Control Sample Data'!D$3:D$98)&gt;10,IF(AND(ISNUMBER('Control Sample Data'!D621),'Control Sample Data'!D621&lt;$B$1,'Control Sample Data'!D621&gt;0),'Control Sample Data'!D621,$B$1),"")</f>
        <v/>
      </c>
      <c r="Q622" s="17" t="str">
        <f>IF(SUM('Control Sample Data'!E$3:E$98)&gt;10,IF(AND(ISNUMBER('Control Sample Data'!E621),'Control Sample Data'!E621&lt;$B$1,'Control Sample Data'!E621&gt;0),'Control Sample Data'!E621,$B$1),"")</f>
        <v/>
      </c>
      <c r="R622" s="17" t="str">
        <f>IF(SUM('Control Sample Data'!F$3:F$98)&gt;10,IF(AND(ISNUMBER('Control Sample Data'!F621),'Control Sample Data'!F621&lt;$B$1,'Control Sample Data'!F621&gt;0),'Control Sample Data'!F621,$B$1),"")</f>
        <v/>
      </c>
      <c r="S622" s="17" t="str">
        <f>IF(SUM('Control Sample Data'!G$3:G$98)&gt;10,IF(AND(ISNUMBER('Control Sample Data'!G621),'Control Sample Data'!G621&lt;$B$1,'Control Sample Data'!G621&gt;0),'Control Sample Data'!G621,$B$1),"")</f>
        <v/>
      </c>
      <c r="T622" s="17" t="str">
        <f>IF(SUM('Control Sample Data'!H$3:H$98)&gt;10,IF(AND(ISNUMBER('Control Sample Data'!H621),'Control Sample Data'!H621&lt;$B$1,'Control Sample Data'!H621&gt;0),'Control Sample Data'!H621,$B$1),"")</f>
        <v/>
      </c>
      <c r="U622" s="17" t="str">
        <f>IF(SUM('Control Sample Data'!I$3:I$98)&gt;10,IF(AND(ISNUMBER('Control Sample Data'!I621),'Control Sample Data'!I621&lt;$B$1,'Control Sample Data'!I621&gt;0),'Control Sample Data'!I621,$B$1),"")</f>
        <v/>
      </c>
      <c r="V622" s="17" t="str">
        <f>IF(SUM('Control Sample Data'!J$3:J$98)&gt;10,IF(AND(ISNUMBER('Control Sample Data'!J621),'Control Sample Data'!J621&lt;$B$1,'Control Sample Data'!J621&gt;0),'Control Sample Data'!J621,$B$1),"")</f>
        <v/>
      </c>
      <c r="W622" s="17" t="str">
        <f>IF(SUM('Control Sample Data'!K$3:K$98)&gt;10,IF(AND(ISNUMBER('Control Sample Data'!K621),'Control Sample Data'!K621&lt;$B$1,'Control Sample Data'!K621&gt;0),'Control Sample Data'!K621,$B$1),"")</f>
        <v/>
      </c>
      <c r="X622" s="17" t="str">
        <f>IF(SUM('Control Sample Data'!L$3:L$98)&gt;10,IF(AND(ISNUMBER('Control Sample Data'!L621),'Control Sample Data'!L621&lt;$B$1,'Control Sample Data'!L621&gt;0),'Control Sample Data'!L621,$B$1),"")</f>
        <v/>
      </c>
      <c r="Y622" s="17" t="str">
        <f>IF(SUM('Control Sample Data'!M$3:M$98)&gt;10,IF(AND(ISNUMBER('Control Sample Data'!M621),'Control Sample Data'!M621&lt;$B$1,'Control Sample Data'!M621&gt;0),'Control Sample Data'!M621,$B$1),"")</f>
        <v/>
      </c>
      <c r="AT622" s="36" t="str">
        <f t="shared" si="409"/>
        <v/>
      </c>
      <c r="AU622" s="36" t="str">
        <f t="shared" si="410"/>
        <v/>
      </c>
      <c r="AV622" s="36" t="str">
        <f t="shared" si="411"/>
        <v/>
      </c>
      <c r="AW622" s="36" t="str">
        <f t="shared" si="412"/>
        <v/>
      </c>
      <c r="AX622" s="36" t="str">
        <f t="shared" si="413"/>
        <v/>
      </c>
      <c r="AY622" s="36" t="str">
        <f t="shared" si="414"/>
        <v/>
      </c>
      <c r="AZ622" s="36" t="str">
        <f t="shared" si="415"/>
        <v/>
      </c>
      <c r="BA622" s="36" t="str">
        <f t="shared" si="416"/>
        <v/>
      </c>
      <c r="BB622" s="36" t="str">
        <f t="shared" si="417"/>
        <v/>
      </c>
      <c r="BC622" s="36" t="str">
        <f t="shared" si="418"/>
        <v/>
      </c>
      <c r="BD622" s="36" t="str">
        <f t="shared" si="419"/>
        <v/>
      </c>
      <c r="BE622" s="36" t="str">
        <f t="shared" si="420"/>
        <v/>
      </c>
      <c r="BF622" s="36" t="str">
        <f t="shared" si="421"/>
        <v/>
      </c>
      <c r="BG622" s="36" t="str">
        <f t="shared" si="422"/>
        <v/>
      </c>
      <c r="BH622" s="36" t="str">
        <f t="shared" si="423"/>
        <v/>
      </c>
      <c r="BI622" s="36" t="str">
        <f t="shared" si="424"/>
        <v/>
      </c>
      <c r="BJ622" s="36" t="str">
        <f t="shared" si="425"/>
        <v/>
      </c>
      <c r="BK622" s="36" t="str">
        <f t="shared" si="426"/>
        <v/>
      </c>
      <c r="BL622" s="36" t="str">
        <f t="shared" si="427"/>
        <v/>
      </c>
      <c r="BM622" s="36" t="str">
        <f t="shared" si="428"/>
        <v/>
      </c>
      <c r="BN622" s="38" t="e">
        <f t="shared" si="387"/>
        <v>#DIV/0!</v>
      </c>
      <c r="BO622" s="38" t="e">
        <f t="shared" si="388"/>
        <v>#DIV/0!</v>
      </c>
      <c r="BP622" s="39" t="str">
        <f t="shared" si="389"/>
        <v/>
      </c>
      <c r="BQ622" s="39" t="str">
        <f t="shared" si="390"/>
        <v/>
      </c>
      <c r="BR622" s="39" t="str">
        <f t="shared" si="391"/>
        <v/>
      </c>
      <c r="BS622" s="39" t="str">
        <f t="shared" si="392"/>
        <v/>
      </c>
      <c r="BT622" s="39" t="str">
        <f t="shared" si="393"/>
        <v/>
      </c>
      <c r="BU622" s="39" t="str">
        <f t="shared" si="394"/>
        <v/>
      </c>
      <c r="BV622" s="39" t="str">
        <f t="shared" si="395"/>
        <v/>
      </c>
      <c r="BW622" s="39" t="str">
        <f t="shared" si="396"/>
        <v/>
      </c>
      <c r="BX622" s="39" t="str">
        <f t="shared" si="397"/>
        <v/>
      </c>
      <c r="BY622" s="39" t="str">
        <f t="shared" si="398"/>
        <v/>
      </c>
      <c r="BZ622" s="39" t="str">
        <f t="shared" si="399"/>
        <v/>
      </c>
      <c r="CA622" s="39" t="str">
        <f t="shared" si="400"/>
        <v/>
      </c>
      <c r="CB622" s="39" t="str">
        <f t="shared" si="401"/>
        <v/>
      </c>
      <c r="CC622" s="39" t="str">
        <f t="shared" si="402"/>
        <v/>
      </c>
      <c r="CD622" s="39" t="str">
        <f t="shared" si="403"/>
        <v/>
      </c>
      <c r="CE622" s="39" t="str">
        <f t="shared" si="404"/>
        <v/>
      </c>
      <c r="CF622" s="39" t="str">
        <f t="shared" si="405"/>
        <v/>
      </c>
      <c r="CG622" s="39" t="str">
        <f t="shared" si="406"/>
        <v/>
      </c>
      <c r="CH622" s="39" t="str">
        <f t="shared" si="407"/>
        <v/>
      </c>
      <c r="CI622" s="39" t="str">
        <f t="shared" si="408"/>
        <v/>
      </c>
    </row>
    <row r="623" spans="1:87">
      <c r="A623" s="18"/>
      <c r="B623" s="15" t="str">
        <f>'Gene Table'!E622</f>
        <v>mmu-miR-3066-3p</v>
      </c>
      <c r="C623" s="15" t="str">
        <f>'Gene Table'!B622</f>
        <v>J20</v>
      </c>
      <c r="D623" s="16" t="str">
        <f>IF(SUM('Test Sample Data'!D$3:D$98)&gt;10,IF(AND(ISNUMBER('Test Sample Data'!D622),'Test Sample Data'!D622&lt;$B$1,'Test Sample Data'!D622&gt;0),'Test Sample Data'!D622,$B$1),"")</f>
        <v/>
      </c>
      <c r="E623" s="17" t="str">
        <f>IF(SUM('Test Sample Data'!E$3:E$98)&gt;10,IF(AND(ISNUMBER('Test Sample Data'!E622),'Test Sample Data'!E622&lt;$B$1,'Test Sample Data'!E622&gt;0),'Test Sample Data'!E622,$B$1),"")</f>
        <v/>
      </c>
      <c r="F623" s="17" t="str">
        <f>IF(SUM('Test Sample Data'!F$3:F$98)&gt;10,IF(AND(ISNUMBER('Test Sample Data'!F622),'Test Sample Data'!F622&lt;$B$1,'Test Sample Data'!F622&gt;0),'Test Sample Data'!F622,$B$1),"")</f>
        <v/>
      </c>
      <c r="G623" s="17" t="str">
        <f>IF(SUM('Test Sample Data'!G$3:G$98)&gt;10,IF(AND(ISNUMBER('Test Sample Data'!G622),'Test Sample Data'!G622&lt;$B$1,'Test Sample Data'!G622&gt;0),'Test Sample Data'!G622,$B$1),"")</f>
        <v/>
      </c>
      <c r="H623" s="17" t="str">
        <f>IF(SUM('Test Sample Data'!H$3:H$98)&gt;10,IF(AND(ISNUMBER('Test Sample Data'!H622),'Test Sample Data'!H622&lt;$B$1,'Test Sample Data'!H622&gt;0),'Test Sample Data'!H622,$B$1),"")</f>
        <v/>
      </c>
      <c r="I623" s="17" t="str">
        <f>IF(SUM('Test Sample Data'!I$3:I$98)&gt;10,IF(AND(ISNUMBER('Test Sample Data'!I622),'Test Sample Data'!I622&lt;$B$1,'Test Sample Data'!I622&gt;0),'Test Sample Data'!I622,$B$1),"")</f>
        <v/>
      </c>
      <c r="J623" s="17" t="str">
        <f>IF(SUM('Test Sample Data'!J$3:J$98)&gt;10,IF(AND(ISNUMBER('Test Sample Data'!J622),'Test Sample Data'!J622&lt;$B$1,'Test Sample Data'!J622&gt;0),'Test Sample Data'!J622,$B$1),"")</f>
        <v/>
      </c>
      <c r="K623" s="17" t="str">
        <f>IF(SUM('Test Sample Data'!K$3:K$98)&gt;10,IF(AND(ISNUMBER('Test Sample Data'!K622),'Test Sample Data'!K622&lt;$B$1,'Test Sample Data'!K622&gt;0),'Test Sample Data'!K622,$B$1),"")</f>
        <v/>
      </c>
      <c r="L623" s="17" t="str">
        <f>IF(SUM('Test Sample Data'!L$3:L$98)&gt;10,IF(AND(ISNUMBER('Test Sample Data'!L622),'Test Sample Data'!L622&lt;$B$1,'Test Sample Data'!L622&gt;0),'Test Sample Data'!L622,$B$1),"")</f>
        <v/>
      </c>
      <c r="M623" s="17" t="str">
        <f>IF(SUM('Test Sample Data'!M$3:M$98)&gt;10,IF(AND(ISNUMBER('Test Sample Data'!M622),'Test Sample Data'!M622&lt;$B$1,'Test Sample Data'!M622&gt;0),'Test Sample Data'!M622,$B$1),"")</f>
        <v/>
      </c>
      <c r="N623" s="17" t="str">
        <f>'Gene Table'!E622</f>
        <v>mmu-miR-3066-3p</v>
      </c>
      <c r="O623" s="17" t="str">
        <f>'Gene Table'!B622</f>
        <v>J20</v>
      </c>
      <c r="P623" s="17" t="str">
        <f>IF(SUM('Control Sample Data'!D$3:D$98)&gt;10,IF(AND(ISNUMBER('Control Sample Data'!D622),'Control Sample Data'!D622&lt;$B$1,'Control Sample Data'!D622&gt;0),'Control Sample Data'!D622,$B$1),"")</f>
        <v/>
      </c>
      <c r="Q623" s="17" t="str">
        <f>IF(SUM('Control Sample Data'!E$3:E$98)&gt;10,IF(AND(ISNUMBER('Control Sample Data'!E622),'Control Sample Data'!E622&lt;$B$1,'Control Sample Data'!E622&gt;0),'Control Sample Data'!E622,$B$1),"")</f>
        <v/>
      </c>
      <c r="R623" s="17" t="str">
        <f>IF(SUM('Control Sample Data'!F$3:F$98)&gt;10,IF(AND(ISNUMBER('Control Sample Data'!F622),'Control Sample Data'!F622&lt;$B$1,'Control Sample Data'!F622&gt;0),'Control Sample Data'!F622,$B$1),"")</f>
        <v/>
      </c>
      <c r="S623" s="17" t="str">
        <f>IF(SUM('Control Sample Data'!G$3:G$98)&gt;10,IF(AND(ISNUMBER('Control Sample Data'!G622),'Control Sample Data'!G622&lt;$B$1,'Control Sample Data'!G622&gt;0),'Control Sample Data'!G622,$B$1),"")</f>
        <v/>
      </c>
      <c r="T623" s="17" t="str">
        <f>IF(SUM('Control Sample Data'!H$3:H$98)&gt;10,IF(AND(ISNUMBER('Control Sample Data'!H622),'Control Sample Data'!H622&lt;$B$1,'Control Sample Data'!H622&gt;0),'Control Sample Data'!H622,$B$1),"")</f>
        <v/>
      </c>
      <c r="U623" s="17" t="str">
        <f>IF(SUM('Control Sample Data'!I$3:I$98)&gt;10,IF(AND(ISNUMBER('Control Sample Data'!I622),'Control Sample Data'!I622&lt;$B$1,'Control Sample Data'!I622&gt;0),'Control Sample Data'!I622,$B$1),"")</f>
        <v/>
      </c>
      <c r="V623" s="17" t="str">
        <f>IF(SUM('Control Sample Data'!J$3:J$98)&gt;10,IF(AND(ISNUMBER('Control Sample Data'!J622),'Control Sample Data'!J622&lt;$B$1,'Control Sample Data'!J622&gt;0),'Control Sample Data'!J622,$B$1),"")</f>
        <v/>
      </c>
      <c r="W623" s="17" t="str">
        <f>IF(SUM('Control Sample Data'!K$3:K$98)&gt;10,IF(AND(ISNUMBER('Control Sample Data'!K622),'Control Sample Data'!K622&lt;$B$1,'Control Sample Data'!K622&gt;0),'Control Sample Data'!K622,$B$1),"")</f>
        <v/>
      </c>
      <c r="X623" s="17" t="str">
        <f>IF(SUM('Control Sample Data'!L$3:L$98)&gt;10,IF(AND(ISNUMBER('Control Sample Data'!L622),'Control Sample Data'!L622&lt;$B$1,'Control Sample Data'!L622&gt;0),'Control Sample Data'!L622,$B$1),"")</f>
        <v/>
      </c>
      <c r="Y623" s="17" t="str">
        <f>IF(SUM('Control Sample Data'!M$3:M$98)&gt;10,IF(AND(ISNUMBER('Control Sample Data'!M622),'Control Sample Data'!M622&lt;$B$1,'Control Sample Data'!M622&gt;0),'Control Sample Data'!M622,$B$1),"")</f>
        <v/>
      </c>
      <c r="AT623" s="36" t="str">
        <f t="shared" si="409"/>
        <v/>
      </c>
      <c r="AU623" s="36" t="str">
        <f t="shared" si="410"/>
        <v/>
      </c>
      <c r="AV623" s="36" t="str">
        <f t="shared" si="411"/>
        <v/>
      </c>
      <c r="AW623" s="36" t="str">
        <f t="shared" si="412"/>
        <v/>
      </c>
      <c r="AX623" s="36" t="str">
        <f t="shared" si="413"/>
        <v/>
      </c>
      <c r="AY623" s="36" t="str">
        <f t="shared" si="414"/>
        <v/>
      </c>
      <c r="AZ623" s="36" t="str">
        <f t="shared" si="415"/>
        <v/>
      </c>
      <c r="BA623" s="36" t="str">
        <f t="shared" si="416"/>
        <v/>
      </c>
      <c r="BB623" s="36" t="str">
        <f t="shared" si="417"/>
        <v/>
      </c>
      <c r="BC623" s="36" t="str">
        <f t="shared" si="418"/>
        <v/>
      </c>
      <c r="BD623" s="36" t="str">
        <f t="shared" si="419"/>
        <v/>
      </c>
      <c r="BE623" s="36" t="str">
        <f t="shared" si="420"/>
        <v/>
      </c>
      <c r="BF623" s="36" t="str">
        <f t="shared" si="421"/>
        <v/>
      </c>
      <c r="BG623" s="36" t="str">
        <f t="shared" si="422"/>
        <v/>
      </c>
      <c r="BH623" s="36" t="str">
        <f t="shared" si="423"/>
        <v/>
      </c>
      <c r="BI623" s="36" t="str">
        <f t="shared" si="424"/>
        <v/>
      </c>
      <c r="BJ623" s="36" t="str">
        <f t="shared" si="425"/>
        <v/>
      </c>
      <c r="BK623" s="36" t="str">
        <f t="shared" si="426"/>
        <v/>
      </c>
      <c r="BL623" s="36" t="str">
        <f t="shared" si="427"/>
        <v/>
      </c>
      <c r="BM623" s="36" t="str">
        <f t="shared" si="428"/>
        <v/>
      </c>
      <c r="BN623" s="38" t="e">
        <f t="shared" si="387"/>
        <v>#DIV/0!</v>
      </c>
      <c r="BO623" s="38" t="e">
        <f t="shared" si="388"/>
        <v>#DIV/0!</v>
      </c>
      <c r="BP623" s="39" t="str">
        <f t="shared" si="389"/>
        <v/>
      </c>
      <c r="BQ623" s="39" t="str">
        <f t="shared" si="390"/>
        <v/>
      </c>
      <c r="BR623" s="39" t="str">
        <f t="shared" si="391"/>
        <v/>
      </c>
      <c r="BS623" s="39" t="str">
        <f t="shared" si="392"/>
        <v/>
      </c>
      <c r="BT623" s="39" t="str">
        <f t="shared" si="393"/>
        <v/>
      </c>
      <c r="BU623" s="39" t="str">
        <f t="shared" si="394"/>
        <v/>
      </c>
      <c r="BV623" s="39" t="str">
        <f t="shared" si="395"/>
        <v/>
      </c>
      <c r="BW623" s="39" t="str">
        <f t="shared" si="396"/>
        <v/>
      </c>
      <c r="BX623" s="39" t="str">
        <f t="shared" si="397"/>
        <v/>
      </c>
      <c r="BY623" s="39" t="str">
        <f t="shared" si="398"/>
        <v/>
      </c>
      <c r="BZ623" s="39" t="str">
        <f t="shared" si="399"/>
        <v/>
      </c>
      <c r="CA623" s="39" t="str">
        <f t="shared" si="400"/>
        <v/>
      </c>
      <c r="CB623" s="39" t="str">
        <f t="shared" si="401"/>
        <v/>
      </c>
      <c r="CC623" s="39" t="str">
        <f t="shared" si="402"/>
        <v/>
      </c>
      <c r="CD623" s="39" t="str">
        <f t="shared" si="403"/>
        <v/>
      </c>
      <c r="CE623" s="39" t="str">
        <f t="shared" si="404"/>
        <v/>
      </c>
      <c r="CF623" s="39" t="str">
        <f t="shared" si="405"/>
        <v/>
      </c>
      <c r="CG623" s="39" t="str">
        <f t="shared" si="406"/>
        <v/>
      </c>
      <c r="CH623" s="39" t="str">
        <f t="shared" si="407"/>
        <v/>
      </c>
      <c r="CI623" s="39" t="str">
        <f t="shared" si="408"/>
        <v/>
      </c>
    </row>
    <row r="624" spans="1:87">
      <c r="A624" s="18"/>
      <c r="B624" s="15" t="str">
        <f>'Gene Table'!E623</f>
        <v>mmu-miR-18a-3p</v>
      </c>
      <c r="C624" s="15" t="str">
        <f>'Gene Table'!B623</f>
        <v>J21</v>
      </c>
      <c r="D624" s="16" t="str">
        <f>IF(SUM('Test Sample Data'!D$3:D$98)&gt;10,IF(AND(ISNUMBER('Test Sample Data'!D623),'Test Sample Data'!D623&lt;$B$1,'Test Sample Data'!D623&gt;0),'Test Sample Data'!D623,$B$1),"")</f>
        <v/>
      </c>
      <c r="E624" s="17" t="str">
        <f>IF(SUM('Test Sample Data'!E$3:E$98)&gt;10,IF(AND(ISNUMBER('Test Sample Data'!E623),'Test Sample Data'!E623&lt;$B$1,'Test Sample Data'!E623&gt;0),'Test Sample Data'!E623,$B$1),"")</f>
        <v/>
      </c>
      <c r="F624" s="17" t="str">
        <f>IF(SUM('Test Sample Data'!F$3:F$98)&gt;10,IF(AND(ISNUMBER('Test Sample Data'!F623),'Test Sample Data'!F623&lt;$B$1,'Test Sample Data'!F623&gt;0),'Test Sample Data'!F623,$B$1),"")</f>
        <v/>
      </c>
      <c r="G624" s="17" t="str">
        <f>IF(SUM('Test Sample Data'!G$3:G$98)&gt;10,IF(AND(ISNUMBER('Test Sample Data'!G623),'Test Sample Data'!G623&lt;$B$1,'Test Sample Data'!G623&gt;0),'Test Sample Data'!G623,$B$1),"")</f>
        <v/>
      </c>
      <c r="H624" s="17" t="str">
        <f>IF(SUM('Test Sample Data'!H$3:H$98)&gt;10,IF(AND(ISNUMBER('Test Sample Data'!H623),'Test Sample Data'!H623&lt;$B$1,'Test Sample Data'!H623&gt;0),'Test Sample Data'!H623,$B$1),"")</f>
        <v/>
      </c>
      <c r="I624" s="17" t="str">
        <f>IF(SUM('Test Sample Data'!I$3:I$98)&gt;10,IF(AND(ISNUMBER('Test Sample Data'!I623),'Test Sample Data'!I623&lt;$B$1,'Test Sample Data'!I623&gt;0),'Test Sample Data'!I623,$B$1),"")</f>
        <v/>
      </c>
      <c r="J624" s="17" t="str">
        <f>IF(SUM('Test Sample Data'!J$3:J$98)&gt;10,IF(AND(ISNUMBER('Test Sample Data'!J623),'Test Sample Data'!J623&lt;$B$1,'Test Sample Data'!J623&gt;0),'Test Sample Data'!J623,$B$1),"")</f>
        <v/>
      </c>
      <c r="K624" s="17" t="str">
        <f>IF(SUM('Test Sample Data'!K$3:K$98)&gt;10,IF(AND(ISNUMBER('Test Sample Data'!K623),'Test Sample Data'!K623&lt;$B$1,'Test Sample Data'!K623&gt;0),'Test Sample Data'!K623,$B$1),"")</f>
        <v/>
      </c>
      <c r="L624" s="17" t="str">
        <f>IF(SUM('Test Sample Data'!L$3:L$98)&gt;10,IF(AND(ISNUMBER('Test Sample Data'!L623),'Test Sample Data'!L623&lt;$B$1,'Test Sample Data'!L623&gt;0),'Test Sample Data'!L623,$B$1),"")</f>
        <v/>
      </c>
      <c r="M624" s="17" t="str">
        <f>IF(SUM('Test Sample Data'!M$3:M$98)&gt;10,IF(AND(ISNUMBER('Test Sample Data'!M623),'Test Sample Data'!M623&lt;$B$1,'Test Sample Data'!M623&gt;0),'Test Sample Data'!M623,$B$1),"")</f>
        <v/>
      </c>
      <c r="N624" s="17" t="str">
        <f>'Gene Table'!E623</f>
        <v>mmu-miR-18a-3p</v>
      </c>
      <c r="O624" s="17" t="str">
        <f>'Gene Table'!B623</f>
        <v>J21</v>
      </c>
      <c r="P624" s="17" t="str">
        <f>IF(SUM('Control Sample Data'!D$3:D$98)&gt;10,IF(AND(ISNUMBER('Control Sample Data'!D623),'Control Sample Data'!D623&lt;$B$1,'Control Sample Data'!D623&gt;0),'Control Sample Data'!D623,$B$1),"")</f>
        <v/>
      </c>
      <c r="Q624" s="17" t="str">
        <f>IF(SUM('Control Sample Data'!E$3:E$98)&gt;10,IF(AND(ISNUMBER('Control Sample Data'!E623),'Control Sample Data'!E623&lt;$B$1,'Control Sample Data'!E623&gt;0),'Control Sample Data'!E623,$B$1),"")</f>
        <v/>
      </c>
      <c r="R624" s="17" t="str">
        <f>IF(SUM('Control Sample Data'!F$3:F$98)&gt;10,IF(AND(ISNUMBER('Control Sample Data'!F623),'Control Sample Data'!F623&lt;$B$1,'Control Sample Data'!F623&gt;0),'Control Sample Data'!F623,$B$1),"")</f>
        <v/>
      </c>
      <c r="S624" s="17" t="str">
        <f>IF(SUM('Control Sample Data'!G$3:G$98)&gt;10,IF(AND(ISNUMBER('Control Sample Data'!G623),'Control Sample Data'!G623&lt;$B$1,'Control Sample Data'!G623&gt;0),'Control Sample Data'!G623,$B$1),"")</f>
        <v/>
      </c>
      <c r="T624" s="17" t="str">
        <f>IF(SUM('Control Sample Data'!H$3:H$98)&gt;10,IF(AND(ISNUMBER('Control Sample Data'!H623),'Control Sample Data'!H623&lt;$B$1,'Control Sample Data'!H623&gt;0),'Control Sample Data'!H623,$B$1),"")</f>
        <v/>
      </c>
      <c r="U624" s="17" t="str">
        <f>IF(SUM('Control Sample Data'!I$3:I$98)&gt;10,IF(AND(ISNUMBER('Control Sample Data'!I623),'Control Sample Data'!I623&lt;$B$1,'Control Sample Data'!I623&gt;0),'Control Sample Data'!I623,$B$1),"")</f>
        <v/>
      </c>
      <c r="V624" s="17" t="str">
        <f>IF(SUM('Control Sample Data'!J$3:J$98)&gt;10,IF(AND(ISNUMBER('Control Sample Data'!J623),'Control Sample Data'!J623&lt;$B$1,'Control Sample Data'!J623&gt;0),'Control Sample Data'!J623,$B$1),"")</f>
        <v/>
      </c>
      <c r="W624" s="17" t="str">
        <f>IF(SUM('Control Sample Data'!K$3:K$98)&gt;10,IF(AND(ISNUMBER('Control Sample Data'!K623),'Control Sample Data'!K623&lt;$B$1,'Control Sample Data'!K623&gt;0),'Control Sample Data'!K623,$B$1),"")</f>
        <v/>
      </c>
      <c r="X624" s="17" t="str">
        <f>IF(SUM('Control Sample Data'!L$3:L$98)&gt;10,IF(AND(ISNUMBER('Control Sample Data'!L623),'Control Sample Data'!L623&lt;$B$1,'Control Sample Data'!L623&gt;0),'Control Sample Data'!L623,$B$1),"")</f>
        <v/>
      </c>
      <c r="Y624" s="17" t="str">
        <f>IF(SUM('Control Sample Data'!M$3:M$98)&gt;10,IF(AND(ISNUMBER('Control Sample Data'!M623),'Control Sample Data'!M623&lt;$B$1,'Control Sample Data'!M623&gt;0),'Control Sample Data'!M623,$B$1),"")</f>
        <v/>
      </c>
      <c r="AT624" s="36" t="str">
        <f t="shared" si="409"/>
        <v/>
      </c>
      <c r="AU624" s="36" t="str">
        <f t="shared" si="410"/>
        <v/>
      </c>
      <c r="AV624" s="36" t="str">
        <f t="shared" si="411"/>
        <v/>
      </c>
      <c r="AW624" s="36" t="str">
        <f t="shared" si="412"/>
        <v/>
      </c>
      <c r="AX624" s="36" t="str">
        <f t="shared" si="413"/>
        <v/>
      </c>
      <c r="AY624" s="36" t="str">
        <f t="shared" si="414"/>
        <v/>
      </c>
      <c r="AZ624" s="36" t="str">
        <f t="shared" si="415"/>
        <v/>
      </c>
      <c r="BA624" s="36" t="str">
        <f t="shared" si="416"/>
        <v/>
      </c>
      <c r="BB624" s="36" t="str">
        <f t="shared" si="417"/>
        <v/>
      </c>
      <c r="BC624" s="36" t="str">
        <f t="shared" si="418"/>
        <v/>
      </c>
      <c r="BD624" s="36" t="str">
        <f t="shared" si="419"/>
        <v/>
      </c>
      <c r="BE624" s="36" t="str">
        <f t="shared" si="420"/>
        <v/>
      </c>
      <c r="BF624" s="36" t="str">
        <f t="shared" si="421"/>
        <v/>
      </c>
      <c r="BG624" s="36" t="str">
        <f t="shared" si="422"/>
        <v/>
      </c>
      <c r="BH624" s="36" t="str">
        <f t="shared" si="423"/>
        <v/>
      </c>
      <c r="BI624" s="36" t="str">
        <f t="shared" si="424"/>
        <v/>
      </c>
      <c r="BJ624" s="36" t="str">
        <f t="shared" si="425"/>
        <v/>
      </c>
      <c r="BK624" s="36" t="str">
        <f t="shared" si="426"/>
        <v/>
      </c>
      <c r="BL624" s="36" t="str">
        <f t="shared" si="427"/>
        <v/>
      </c>
      <c r="BM624" s="36" t="str">
        <f t="shared" si="428"/>
        <v/>
      </c>
      <c r="BN624" s="38" t="e">
        <f t="shared" si="387"/>
        <v>#DIV/0!</v>
      </c>
      <c r="BO624" s="38" t="e">
        <f t="shared" si="388"/>
        <v>#DIV/0!</v>
      </c>
      <c r="BP624" s="39" t="str">
        <f t="shared" si="389"/>
        <v/>
      </c>
      <c r="BQ624" s="39" t="str">
        <f t="shared" si="390"/>
        <v/>
      </c>
      <c r="BR624" s="39" t="str">
        <f t="shared" si="391"/>
        <v/>
      </c>
      <c r="BS624" s="39" t="str">
        <f t="shared" si="392"/>
        <v/>
      </c>
      <c r="BT624" s="39" t="str">
        <f t="shared" si="393"/>
        <v/>
      </c>
      <c r="BU624" s="39" t="str">
        <f t="shared" si="394"/>
        <v/>
      </c>
      <c r="BV624" s="39" t="str">
        <f t="shared" si="395"/>
        <v/>
      </c>
      <c r="BW624" s="39" t="str">
        <f t="shared" si="396"/>
        <v/>
      </c>
      <c r="BX624" s="39" t="str">
        <f t="shared" si="397"/>
        <v/>
      </c>
      <c r="BY624" s="39" t="str">
        <f t="shared" si="398"/>
        <v/>
      </c>
      <c r="BZ624" s="39" t="str">
        <f t="shared" si="399"/>
        <v/>
      </c>
      <c r="CA624" s="39" t="str">
        <f t="shared" si="400"/>
        <v/>
      </c>
      <c r="CB624" s="39" t="str">
        <f t="shared" si="401"/>
        <v/>
      </c>
      <c r="CC624" s="39" t="str">
        <f t="shared" si="402"/>
        <v/>
      </c>
      <c r="CD624" s="39" t="str">
        <f t="shared" si="403"/>
        <v/>
      </c>
      <c r="CE624" s="39" t="str">
        <f t="shared" si="404"/>
        <v/>
      </c>
      <c r="CF624" s="39" t="str">
        <f t="shared" si="405"/>
        <v/>
      </c>
      <c r="CG624" s="39" t="str">
        <f t="shared" si="406"/>
        <v/>
      </c>
      <c r="CH624" s="39" t="str">
        <f t="shared" si="407"/>
        <v/>
      </c>
      <c r="CI624" s="39" t="str">
        <f t="shared" si="408"/>
        <v/>
      </c>
    </row>
    <row r="625" spans="1:87">
      <c r="A625" s="18"/>
      <c r="B625" s="15" t="str">
        <f>'Gene Table'!E624</f>
        <v>mmu-miR-3067-5p</v>
      </c>
      <c r="C625" s="15" t="str">
        <f>'Gene Table'!B624</f>
        <v>J22</v>
      </c>
      <c r="D625" s="16" t="str">
        <f>IF(SUM('Test Sample Data'!D$3:D$98)&gt;10,IF(AND(ISNUMBER('Test Sample Data'!D624),'Test Sample Data'!D624&lt;$B$1,'Test Sample Data'!D624&gt;0),'Test Sample Data'!D624,$B$1),"")</f>
        <v/>
      </c>
      <c r="E625" s="17" t="str">
        <f>IF(SUM('Test Sample Data'!E$3:E$98)&gt;10,IF(AND(ISNUMBER('Test Sample Data'!E624),'Test Sample Data'!E624&lt;$B$1,'Test Sample Data'!E624&gt;0),'Test Sample Data'!E624,$B$1),"")</f>
        <v/>
      </c>
      <c r="F625" s="17" t="str">
        <f>IF(SUM('Test Sample Data'!F$3:F$98)&gt;10,IF(AND(ISNUMBER('Test Sample Data'!F624),'Test Sample Data'!F624&lt;$B$1,'Test Sample Data'!F624&gt;0),'Test Sample Data'!F624,$B$1),"")</f>
        <v/>
      </c>
      <c r="G625" s="17" t="str">
        <f>IF(SUM('Test Sample Data'!G$3:G$98)&gt;10,IF(AND(ISNUMBER('Test Sample Data'!G624),'Test Sample Data'!G624&lt;$B$1,'Test Sample Data'!G624&gt;0),'Test Sample Data'!G624,$B$1),"")</f>
        <v/>
      </c>
      <c r="H625" s="17" t="str">
        <f>IF(SUM('Test Sample Data'!H$3:H$98)&gt;10,IF(AND(ISNUMBER('Test Sample Data'!H624),'Test Sample Data'!H624&lt;$B$1,'Test Sample Data'!H624&gt;0),'Test Sample Data'!H624,$B$1),"")</f>
        <v/>
      </c>
      <c r="I625" s="17" t="str">
        <f>IF(SUM('Test Sample Data'!I$3:I$98)&gt;10,IF(AND(ISNUMBER('Test Sample Data'!I624),'Test Sample Data'!I624&lt;$B$1,'Test Sample Data'!I624&gt;0),'Test Sample Data'!I624,$B$1),"")</f>
        <v/>
      </c>
      <c r="J625" s="17" t="str">
        <f>IF(SUM('Test Sample Data'!J$3:J$98)&gt;10,IF(AND(ISNUMBER('Test Sample Data'!J624),'Test Sample Data'!J624&lt;$B$1,'Test Sample Data'!J624&gt;0),'Test Sample Data'!J624,$B$1),"")</f>
        <v/>
      </c>
      <c r="K625" s="17" t="str">
        <f>IF(SUM('Test Sample Data'!K$3:K$98)&gt;10,IF(AND(ISNUMBER('Test Sample Data'!K624),'Test Sample Data'!K624&lt;$B$1,'Test Sample Data'!K624&gt;0),'Test Sample Data'!K624,$B$1),"")</f>
        <v/>
      </c>
      <c r="L625" s="17" t="str">
        <f>IF(SUM('Test Sample Data'!L$3:L$98)&gt;10,IF(AND(ISNUMBER('Test Sample Data'!L624),'Test Sample Data'!L624&lt;$B$1,'Test Sample Data'!L624&gt;0),'Test Sample Data'!L624,$B$1),"")</f>
        <v/>
      </c>
      <c r="M625" s="17" t="str">
        <f>IF(SUM('Test Sample Data'!M$3:M$98)&gt;10,IF(AND(ISNUMBER('Test Sample Data'!M624),'Test Sample Data'!M624&lt;$B$1,'Test Sample Data'!M624&gt;0),'Test Sample Data'!M624,$B$1),"")</f>
        <v/>
      </c>
      <c r="N625" s="17" t="str">
        <f>'Gene Table'!E624</f>
        <v>mmu-miR-3067-5p</v>
      </c>
      <c r="O625" s="17" t="str">
        <f>'Gene Table'!B624</f>
        <v>J22</v>
      </c>
      <c r="P625" s="17" t="str">
        <f>IF(SUM('Control Sample Data'!D$3:D$98)&gt;10,IF(AND(ISNUMBER('Control Sample Data'!D624),'Control Sample Data'!D624&lt;$B$1,'Control Sample Data'!D624&gt;0),'Control Sample Data'!D624,$B$1),"")</f>
        <v/>
      </c>
      <c r="Q625" s="17" t="str">
        <f>IF(SUM('Control Sample Data'!E$3:E$98)&gt;10,IF(AND(ISNUMBER('Control Sample Data'!E624),'Control Sample Data'!E624&lt;$B$1,'Control Sample Data'!E624&gt;0),'Control Sample Data'!E624,$B$1),"")</f>
        <v/>
      </c>
      <c r="R625" s="17" t="str">
        <f>IF(SUM('Control Sample Data'!F$3:F$98)&gt;10,IF(AND(ISNUMBER('Control Sample Data'!F624),'Control Sample Data'!F624&lt;$B$1,'Control Sample Data'!F624&gt;0),'Control Sample Data'!F624,$B$1),"")</f>
        <v/>
      </c>
      <c r="S625" s="17" t="str">
        <f>IF(SUM('Control Sample Data'!G$3:G$98)&gt;10,IF(AND(ISNUMBER('Control Sample Data'!G624),'Control Sample Data'!G624&lt;$B$1,'Control Sample Data'!G624&gt;0),'Control Sample Data'!G624,$B$1),"")</f>
        <v/>
      </c>
      <c r="T625" s="17" t="str">
        <f>IF(SUM('Control Sample Data'!H$3:H$98)&gt;10,IF(AND(ISNUMBER('Control Sample Data'!H624),'Control Sample Data'!H624&lt;$B$1,'Control Sample Data'!H624&gt;0),'Control Sample Data'!H624,$B$1),"")</f>
        <v/>
      </c>
      <c r="U625" s="17" t="str">
        <f>IF(SUM('Control Sample Data'!I$3:I$98)&gt;10,IF(AND(ISNUMBER('Control Sample Data'!I624),'Control Sample Data'!I624&lt;$B$1,'Control Sample Data'!I624&gt;0),'Control Sample Data'!I624,$B$1),"")</f>
        <v/>
      </c>
      <c r="V625" s="17" t="str">
        <f>IF(SUM('Control Sample Data'!J$3:J$98)&gt;10,IF(AND(ISNUMBER('Control Sample Data'!J624),'Control Sample Data'!J624&lt;$B$1,'Control Sample Data'!J624&gt;0),'Control Sample Data'!J624,$B$1),"")</f>
        <v/>
      </c>
      <c r="W625" s="17" t="str">
        <f>IF(SUM('Control Sample Data'!K$3:K$98)&gt;10,IF(AND(ISNUMBER('Control Sample Data'!K624),'Control Sample Data'!K624&lt;$B$1,'Control Sample Data'!K624&gt;0),'Control Sample Data'!K624,$B$1),"")</f>
        <v/>
      </c>
      <c r="X625" s="17" t="str">
        <f>IF(SUM('Control Sample Data'!L$3:L$98)&gt;10,IF(AND(ISNUMBER('Control Sample Data'!L624),'Control Sample Data'!L624&lt;$B$1,'Control Sample Data'!L624&gt;0),'Control Sample Data'!L624,$B$1),"")</f>
        <v/>
      </c>
      <c r="Y625" s="17" t="str">
        <f>IF(SUM('Control Sample Data'!M$3:M$98)&gt;10,IF(AND(ISNUMBER('Control Sample Data'!M624),'Control Sample Data'!M624&lt;$B$1,'Control Sample Data'!M624&gt;0),'Control Sample Data'!M624,$B$1),"")</f>
        <v/>
      </c>
      <c r="AT625" s="36" t="str">
        <f t="shared" si="409"/>
        <v/>
      </c>
      <c r="AU625" s="36" t="str">
        <f t="shared" si="410"/>
        <v/>
      </c>
      <c r="AV625" s="36" t="str">
        <f t="shared" si="411"/>
        <v/>
      </c>
      <c r="AW625" s="36" t="str">
        <f t="shared" si="412"/>
        <v/>
      </c>
      <c r="AX625" s="36" t="str">
        <f t="shared" si="413"/>
        <v/>
      </c>
      <c r="AY625" s="36" t="str">
        <f t="shared" si="414"/>
        <v/>
      </c>
      <c r="AZ625" s="36" t="str">
        <f t="shared" si="415"/>
        <v/>
      </c>
      <c r="BA625" s="36" t="str">
        <f t="shared" si="416"/>
        <v/>
      </c>
      <c r="BB625" s="36" t="str">
        <f t="shared" si="417"/>
        <v/>
      </c>
      <c r="BC625" s="36" t="str">
        <f t="shared" si="418"/>
        <v/>
      </c>
      <c r="BD625" s="36" t="str">
        <f t="shared" si="419"/>
        <v/>
      </c>
      <c r="BE625" s="36" t="str">
        <f t="shared" si="420"/>
        <v/>
      </c>
      <c r="BF625" s="36" t="str">
        <f t="shared" si="421"/>
        <v/>
      </c>
      <c r="BG625" s="36" t="str">
        <f t="shared" si="422"/>
        <v/>
      </c>
      <c r="BH625" s="36" t="str">
        <f t="shared" si="423"/>
        <v/>
      </c>
      <c r="BI625" s="36" t="str">
        <f t="shared" si="424"/>
        <v/>
      </c>
      <c r="BJ625" s="36" t="str">
        <f t="shared" si="425"/>
        <v/>
      </c>
      <c r="BK625" s="36" t="str">
        <f t="shared" si="426"/>
        <v/>
      </c>
      <c r="BL625" s="36" t="str">
        <f t="shared" si="427"/>
        <v/>
      </c>
      <c r="BM625" s="36" t="str">
        <f t="shared" si="428"/>
        <v/>
      </c>
      <c r="BN625" s="38" t="e">
        <f t="shared" si="387"/>
        <v>#DIV/0!</v>
      </c>
      <c r="BO625" s="38" t="e">
        <f t="shared" si="388"/>
        <v>#DIV/0!</v>
      </c>
      <c r="BP625" s="39" t="str">
        <f t="shared" si="389"/>
        <v/>
      </c>
      <c r="BQ625" s="39" t="str">
        <f t="shared" si="390"/>
        <v/>
      </c>
      <c r="BR625" s="39" t="str">
        <f t="shared" si="391"/>
        <v/>
      </c>
      <c r="BS625" s="39" t="str">
        <f t="shared" si="392"/>
        <v/>
      </c>
      <c r="BT625" s="39" t="str">
        <f t="shared" si="393"/>
        <v/>
      </c>
      <c r="BU625" s="39" t="str">
        <f t="shared" si="394"/>
        <v/>
      </c>
      <c r="BV625" s="39" t="str">
        <f t="shared" si="395"/>
        <v/>
      </c>
      <c r="BW625" s="39" t="str">
        <f t="shared" si="396"/>
        <v/>
      </c>
      <c r="BX625" s="39" t="str">
        <f t="shared" si="397"/>
        <v/>
      </c>
      <c r="BY625" s="39" t="str">
        <f t="shared" si="398"/>
        <v/>
      </c>
      <c r="BZ625" s="39" t="str">
        <f t="shared" si="399"/>
        <v/>
      </c>
      <c r="CA625" s="39" t="str">
        <f t="shared" si="400"/>
        <v/>
      </c>
      <c r="CB625" s="39" t="str">
        <f t="shared" si="401"/>
        <v/>
      </c>
      <c r="CC625" s="39" t="str">
        <f t="shared" si="402"/>
        <v/>
      </c>
      <c r="CD625" s="39" t="str">
        <f t="shared" si="403"/>
        <v/>
      </c>
      <c r="CE625" s="39" t="str">
        <f t="shared" si="404"/>
        <v/>
      </c>
      <c r="CF625" s="39" t="str">
        <f t="shared" si="405"/>
        <v/>
      </c>
      <c r="CG625" s="39" t="str">
        <f t="shared" si="406"/>
        <v/>
      </c>
      <c r="CH625" s="39" t="str">
        <f t="shared" si="407"/>
        <v/>
      </c>
      <c r="CI625" s="39" t="str">
        <f t="shared" si="408"/>
        <v/>
      </c>
    </row>
    <row r="626" spans="1:87">
      <c r="A626" s="18"/>
      <c r="B626" s="15" t="str">
        <f>'Gene Table'!E625</f>
        <v>mmu-miR-191-3p</v>
      </c>
      <c r="C626" s="15" t="str">
        <f>'Gene Table'!B625</f>
        <v>J23</v>
      </c>
      <c r="D626" s="16" t="str">
        <f>IF(SUM('Test Sample Data'!D$3:D$98)&gt;10,IF(AND(ISNUMBER('Test Sample Data'!D625),'Test Sample Data'!D625&lt;$B$1,'Test Sample Data'!D625&gt;0),'Test Sample Data'!D625,$B$1),"")</f>
        <v/>
      </c>
      <c r="E626" s="17" t="str">
        <f>IF(SUM('Test Sample Data'!E$3:E$98)&gt;10,IF(AND(ISNUMBER('Test Sample Data'!E625),'Test Sample Data'!E625&lt;$B$1,'Test Sample Data'!E625&gt;0),'Test Sample Data'!E625,$B$1),"")</f>
        <v/>
      </c>
      <c r="F626" s="17" t="str">
        <f>IF(SUM('Test Sample Data'!F$3:F$98)&gt;10,IF(AND(ISNUMBER('Test Sample Data'!F625),'Test Sample Data'!F625&lt;$B$1,'Test Sample Data'!F625&gt;0),'Test Sample Data'!F625,$B$1),"")</f>
        <v/>
      </c>
      <c r="G626" s="17" t="str">
        <f>IF(SUM('Test Sample Data'!G$3:G$98)&gt;10,IF(AND(ISNUMBER('Test Sample Data'!G625),'Test Sample Data'!G625&lt;$B$1,'Test Sample Data'!G625&gt;0),'Test Sample Data'!G625,$B$1),"")</f>
        <v/>
      </c>
      <c r="H626" s="17" t="str">
        <f>IF(SUM('Test Sample Data'!H$3:H$98)&gt;10,IF(AND(ISNUMBER('Test Sample Data'!H625),'Test Sample Data'!H625&lt;$B$1,'Test Sample Data'!H625&gt;0),'Test Sample Data'!H625,$B$1),"")</f>
        <v/>
      </c>
      <c r="I626" s="17" t="str">
        <f>IF(SUM('Test Sample Data'!I$3:I$98)&gt;10,IF(AND(ISNUMBER('Test Sample Data'!I625),'Test Sample Data'!I625&lt;$B$1,'Test Sample Data'!I625&gt;0),'Test Sample Data'!I625,$B$1),"")</f>
        <v/>
      </c>
      <c r="J626" s="17" t="str">
        <f>IF(SUM('Test Sample Data'!J$3:J$98)&gt;10,IF(AND(ISNUMBER('Test Sample Data'!J625),'Test Sample Data'!J625&lt;$B$1,'Test Sample Data'!J625&gt;0),'Test Sample Data'!J625,$B$1),"")</f>
        <v/>
      </c>
      <c r="K626" s="17" t="str">
        <f>IF(SUM('Test Sample Data'!K$3:K$98)&gt;10,IF(AND(ISNUMBER('Test Sample Data'!K625),'Test Sample Data'!K625&lt;$B$1,'Test Sample Data'!K625&gt;0),'Test Sample Data'!K625,$B$1),"")</f>
        <v/>
      </c>
      <c r="L626" s="17" t="str">
        <f>IF(SUM('Test Sample Data'!L$3:L$98)&gt;10,IF(AND(ISNUMBER('Test Sample Data'!L625),'Test Sample Data'!L625&lt;$B$1,'Test Sample Data'!L625&gt;0),'Test Sample Data'!L625,$B$1),"")</f>
        <v/>
      </c>
      <c r="M626" s="17" t="str">
        <f>IF(SUM('Test Sample Data'!M$3:M$98)&gt;10,IF(AND(ISNUMBER('Test Sample Data'!M625),'Test Sample Data'!M625&lt;$B$1,'Test Sample Data'!M625&gt;0),'Test Sample Data'!M625,$B$1),"")</f>
        <v/>
      </c>
      <c r="N626" s="17" t="str">
        <f>'Gene Table'!E625</f>
        <v>mmu-miR-191-3p</v>
      </c>
      <c r="O626" s="17" t="str">
        <f>'Gene Table'!B625</f>
        <v>J23</v>
      </c>
      <c r="P626" s="17" t="str">
        <f>IF(SUM('Control Sample Data'!D$3:D$98)&gt;10,IF(AND(ISNUMBER('Control Sample Data'!D625),'Control Sample Data'!D625&lt;$B$1,'Control Sample Data'!D625&gt;0),'Control Sample Data'!D625,$B$1),"")</f>
        <v/>
      </c>
      <c r="Q626" s="17" t="str">
        <f>IF(SUM('Control Sample Data'!E$3:E$98)&gt;10,IF(AND(ISNUMBER('Control Sample Data'!E625),'Control Sample Data'!E625&lt;$B$1,'Control Sample Data'!E625&gt;0),'Control Sample Data'!E625,$B$1),"")</f>
        <v/>
      </c>
      <c r="R626" s="17" t="str">
        <f>IF(SUM('Control Sample Data'!F$3:F$98)&gt;10,IF(AND(ISNUMBER('Control Sample Data'!F625),'Control Sample Data'!F625&lt;$B$1,'Control Sample Data'!F625&gt;0),'Control Sample Data'!F625,$B$1),"")</f>
        <v/>
      </c>
      <c r="S626" s="17" t="str">
        <f>IF(SUM('Control Sample Data'!G$3:G$98)&gt;10,IF(AND(ISNUMBER('Control Sample Data'!G625),'Control Sample Data'!G625&lt;$B$1,'Control Sample Data'!G625&gt;0),'Control Sample Data'!G625,$B$1),"")</f>
        <v/>
      </c>
      <c r="T626" s="17" t="str">
        <f>IF(SUM('Control Sample Data'!H$3:H$98)&gt;10,IF(AND(ISNUMBER('Control Sample Data'!H625),'Control Sample Data'!H625&lt;$B$1,'Control Sample Data'!H625&gt;0),'Control Sample Data'!H625,$B$1),"")</f>
        <v/>
      </c>
      <c r="U626" s="17" t="str">
        <f>IF(SUM('Control Sample Data'!I$3:I$98)&gt;10,IF(AND(ISNUMBER('Control Sample Data'!I625),'Control Sample Data'!I625&lt;$B$1,'Control Sample Data'!I625&gt;0),'Control Sample Data'!I625,$B$1),"")</f>
        <v/>
      </c>
      <c r="V626" s="17" t="str">
        <f>IF(SUM('Control Sample Data'!J$3:J$98)&gt;10,IF(AND(ISNUMBER('Control Sample Data'!J625),'Control Sample Data'!J625&lt;$B$1,'Control Sample Data'!J625&gt;0),'Control Sample Data'!J625,$B$1),"")</f>
        <v/>
      </c>
      <c r="W626" s="17" t="str">
        <f>IF(SUM('Control Sample Data'!K$3:K$98)&gt;10,IF(AND(ISNUMBER('Control Sample Data'!K625),'Control Sample Data'!K625&lt;$B$1,'Control Sample Data'!K625&gt;0),'Control Sample Data'!K625,$B$1),"")</f>
        <v/>
      </c>
      <c r="X626" s="17" t="str">
        <f>IF(SUM('Control Sample Data'!L$3:L$98)&gt;10,IF(AND(ISNUMBER('Control Sample Data'!L625),'Control Sample Data'!L625&lt;$B$1,'Control Sample Data'!L625&gt;0),'Control Sample Data'!L625,$B$1),"")</f>
        <v/>
      </c>
      <c r="Y626" s="17" t="str">
        <f>IF(SUM('Control Sample Data'!M$3:M$98)&gt;10,IF(AND(ISNUMBER('Control Sample Data'!M625),'Control Sample Data'!M625&lt;$B$1,'Control Sample Data'!M625&gt;0),'Control Sample Data'!M625,$B$1),"")</f>
        <v/>
      </c>
      <c r="AT626" s="36" t="str">
        <f t="shared" si="409"/>
        <v/>
      </c>
      <c r="AU626" s="36" t="str">
        <f t="shared" si="410"/>
        <v/>
      </c>
      <c r="AV626" s="36" t="str">
        <f t="shared" si="411"/>
        <v/>
      </c>
      <c r="AW626" s="36" t="str">
        <f t="shared" si="412"/>
        <v/>
      </c>
      <c r="AX626" s="36" t="str">
        <f t="shared" si="413"/>
        <v/>
      </c>
      <c r="AY626" s="36" t="str">
        <f t="shared" si="414"/>
        <v/>
      </c>
      <c r="AZ626" s="36" t="str">
        <f t="shared" si="415"/>
        <v/>
      </c>
      <c r="BA626" s="36" t="str">
        <f t="shared" si="416"/>
        <v/>
      </c>
      <c r="BB626" s="36" t="str">
        <f t="shared" si="417"/>
        <v/>
      </c>
      <c r="BC626" s="36" t="str">
        <f t="shared" si="418"/>
        <v/>
      </c>
      <c r="BD626" s="36" t="str">
        <f t="shared" si="419"/>
        <v/>
      </c>
      <c r="BE626" s="36" t="str">
        <f t="shared" si="420"/>
        <v/>
      </c>
      <c r="BF626" s="36" t="str">
        <f t="shared" si="421"/>
        <v/>
      </c>
      <c r="BG626" s="36" t="str">
        <f t="shared" si="422"/>
        <v/>
      </c>
      <c r="BH626" s="36" t="str">
        <f t="shared" si="423"/>
        <v/>
      </c>
      <c r="BI626" s="36" t="str">
        <f t="shared" si="424"/>
        <v/>
      </c>
      <c r="BJ626" s="36" t="str">
        <f t="shared" si="425"/>
        <v/>
      </c>
      <c r="BK626" s="36" t="str">
        <f t="shared" si="426"/>
        <v/>
      </c>
      <c r="BL626" s="36" t="str">
        <f t="shared" si="427"/>
        <v/>
      </c>
      <c r="BM626" s="36" t="str">
        <f t="shared" si="428"/>
        <v/>
      </c>
      <c r="BN626" s="38" t="e">
        <f t="shared" si="387"/>
        <v>#DIV/0!</v>
      </c>
      <c r="BO626" s="38" t="e">
        <f t="shared" si="388"/>
        <v>#DIV/0!</v>
      </c>
      <c r="BP626" s="39" t="str">
        <f t="shared" si="389"/>
        <v/>
      </c>
      <c r="BQ626" s="39" t="str">
        <f t="shared" si="390"/>
        <v/>
      </c>
      <c r="BR626" s="39" t="str">
        <f t="shared" si="391"/>
        <v/>
      </c>
      <c r="BS626" s="39" t="str">
        <f t="shared" si="392"/>
        <v/>
      </c>
      <c r="BT626" s="39" t="str">
        <f t="shared" si="393"/>
        <v/>
      </c>
      <c r="BU626" s="39" t="str">
        <f t="shared" si="394"/>
        <v/>
      </c>
      <c r="BV626" s="39" t="str">
        <f t="shared" si="395"/>
        <v/>
      </c>
      <c r="BW626" s="39" t="str">
        <f t="shared" si="396"/>
        <v/>
      </c>
      <c r="BX626" s="39" t="str">
        <f t="shared" si="397"/>
        <v/>
      </c>
      <c r="BY626" s="39" t="str">
        <f t="shared" si="398"/>
        <v/>
      </c>
      <c r="BZ626" s="39" t="str">
        <f t="shared" si="399"/>
        <v/>
      </c>
      <c r="CA626" s="39" t="str">
        <f t="shared" si="400"/>
        <v/>
      </c>
      <c r="CB626" s="39" t="str">
        <f t="shared" si="401"/>
        <v/>
      </c>
      <c r="CC626" s="39" t="str">
        <f t="shared" si="402"/>
        <v/>
      </c>
      <c r="CD626" s="39" t="str">
        <f t="shared" si="403"/>
        <v/>
      </c>
      <c r="CE626" s="39" t="str">
        <f t="shared" si="404"/>
        <v/>
      </c>
      <c r="CF626" s="39" t="str">
        <f t="shared" si="405"/>
        <v/>
      </c>
      <c r="CG626" s="39" t="str">
        <f t="shared" si="406"/>
        <v/>
      </c>
      <c r="CH626" s="39" t="str">
        <f t="shared" si="407"/>
        <v/>
      </c>
      <c r="CI626" s="39" t="str">
        <f t="shared" si="408"/>
        <v/>
      </c>
    </row>
    <row r="627" spans="1:87">
      <c r="A627" s="18"/>
      <c r="B627" s="15" t="str">
        <f>'Gene Table'!E626</f>
        <v>mmu-miR-3068-5p</v>
      </c>
      <c r="C627" s="15" t="str">
        <f>'Gene Table'!B626</f>
        <v>J24</v>
      </c>
      <c r="D627" s="16" t="str">
        <f>IF(SUM('Test Sample Data'!D$3:D$98)&gt;10,IF(AND(ISNUMBER('Test Sample Data'!D626),'Test Sample Data'!D626&lt;$B$1,'Test Sample Data'!D626&gt;0),'Test Sample Data'!D626,$B$1),"")</f>
        <v/>
      </c>
      <c r="E627" s="17" t="str">
        <f>IF(SUM('Test Sample Data'!E$3:E$98)&gt;10,IF(AND(ISNUMBER('Test Sample Data'!E626),'Test Sample Data'!E626&lt;$B$1,'Test Sample Data'!E626&gt;0),'Test Sample Data'!E626,$B$1),"")</f>
        <v/>
      </c>
      <c r="F627" s="17" t="str">
        <f>IF(SUM('Test Sample Data'!F$3:F$98)&gt;10,IF(AND(ISNUMBER('Test Sample Data'!F626),'Test Sample Data'!F626&lt;$B$1,'Test Sample Data'!F626&gt;0),'Test Sample Data'!F626,$B$1),"")</f>
        <v/>
      </c>
      <c r="G627" s="17" t="str">
        <f>IF(SUM('Test Sample Data'!G$3:G$98)&gt;10,IF(AND(ISNUMBER('Test Sample Data'!G626),'Test Sample Data'!G626&lt;$B$1,'Test Sample Data'!G626&gt;0),'Test Sample Data'!G626,$B$1),"")</f>
        <v/>
      </c>
      <c r="H627" s="17" t="str">
        <f>IF(SUM('Test Sample Data'!H$3:H$98)&gt;10,IF(AND(ISNUMBER('Test Sample Data'!H626),'Test Sample Data'!H626&lt;$B$1,'Test Sample Data'!H626&gt;0),'Test Sample Data'!H626,$B$1),"")</f>
        <v/>
      </c>
      <c r="I627" s="17" t="str">
        <f>IF(SUM('Test Sample Data'!I$3:I$98)&gt;10,IF(AND(ISNUMBER('Test Sample Data'!I626),'Test Sample Data'!I626&lt;$B$1,'Test Sample Data'!I626&gt;0),'Test Sample Data'!I626,$B$1),"")</f>
        <v/>
      </c>
      <c r="J627" s="17" t="str">
        <f>IF(SUM('Test Sample Data'!J$3:J$98)&gt;10,IF(AND(ISNUMBER('Test Sample Data'!J626),'Test Sample Data'!J626&lt;$B$1,'Test Sample Data'!J626&gt;0),'Test Sample Data'!J626,$B$1),"")</f>
        <v/>
      </c>
      <c r="K627" s="17" t="str">
        <f>IF(SUM('Test Sample Data'!K$3:K$98)&gt;10,IF(AND(ISNUMBER('Test Sample Data'!K626),'Test Sample Data'!K626&lt;$B$1,'Test Sample Data'!K626&gt;0),'Test Sample Data'!K626,$B$1),"")</f>
        <v/>
      </c>
      <c r="L627" s="17" t="str">
        <f>IF(SUM('Test Sample Data'!L$3:L$98)&gt;10,IF(AND(ISNUMBER('Test Sample Data'!L626),'Test Sample Data'!L626&lt;$B$1,'Test Sample Data'!L626&gt;0),'Test Sample Data'!L626,$B$1),"")</f>
        <v/>
      </c>
      <c r="M627" s="17" t="str">
        <f>IF(SUM('Test Sample Data'!M$3:M$98)&gt;10,IF(AND(ISNUMBER('Test Sample Data'!M626),'Test Sample Data'!M626&lt;$B$1,'Test Sample Data'!M626&gt;0),'Test Sample Data'!M626,$B$1),"")</f>
        <v/>
      </c>
      <c r="N627" s="17" t="str">
        <f>'Gene Table'!E626</f>
        <v>mmu-miR-3068-5p</v>
      </c>
      <c r="O627" s="17" t="str">
        <f>'Gene Table'!B626</f>
        <v>J24</v>
      </c>
      <c r="P627" s="17" t="str">
        <f>IF(SUM('Control Sample Data'!D$3:D$98)&gt;10,IF(AND(ISNUMBER('Control Sample Data'!D626),'Control Sample Data'!D626&lt;$B$1,'Control Sample Data'!D626&gt;0),'Control Sample Data'!D626,$B$1),"")</f>
        <v/>
      </c>
      <c r="Q627" s="17" t="str">
        <f>IF(SUM('Control Sample Data'!E$3:E$98)&gt;10,IF(AND(ISNUMBER('Control Sample Data'!E626),'Control Sample Data'!E626&lt;$B$1,'Control Sample Data'!E626&gt;0),'Control Sample Data'!E626,$B$1),"")</f>
        <v/>
      </c>
      <c r="R627" s="17" t="str">
        <f>IF(SUM('Control Sample Data'!F$3:F$98)&gt;10,IF(AND(ISNUMBER('Control Sample Data'!F626),'Control Sample Data'!F626&lt;$B$1,'Control Sample Data'!F626&gt;0),'Control Sample Data'!F626,$B$1),"")</f>
        <v/>
      </c>
      <c r="S627" s="17" t="str">
        <f>IF(SUM('Control Sample Data'!G$3:G$98)&gt;10,IF(AND(ISNUMBER('Control Sample Data'!G626),'Control Sample Data'!G626&lt;$B$1,'Control Sample Data'!G626&gt;0),'Control Sample Data'!G626,$B$1),"")</f>
        <v/>
      </c>
      <c r="T627" s="17" t="str">
        <f>IF(SUM('Control Sample Data'!H$3:H$98)&gt;10,IF(AND(ISNUMBER('Control Sample Data'!H626),'Control Sample Data'!H626&lt;$B$1,'Control Sample Data'!H626&gt;0),'Control Sample Data'!H626,$B$1),"")</f>
        <v/>
      </c>
      <c r="U627" s="17" t="str">
        <f>IF(SUM('Control Sample Data'!I$3:I$98)&gt;10,IF(AND(ISNUMBER('Control Sample Data'!I626),'Control Sample Data'!I626&lt;$B$1,'Control Sample Data'!I626&gt;0),'Control Sample Data'!I626,$B$1),"")</f>
        <v/>
      </c>
      <c r="V627" s="17" t="str">
        <f>IF(SUM('Control Sample Data'!J$3:J$98)&gt;10,IF(AND(ISNUMBER('Control Sample Data'!J626),'Control Sample Data'!J626&lt;$B$1,'Control Sample Data'!J626&gt;0),'Control Sample Data'!J626,$B$1),"")</f>
        <v/>
      </c>
      <c r="W627" s="17" t="str">
        <f>IF(SUM('Control Sample Data'!K$3:K$98)&gt;10,IF(AND(ISNUMBER('Control Sample Data'!K626),'Control Sample Data'!K626&lt;$B$1,'Control Sample Data'!K626&gt;0),'Control Sample Data'!K626,$B$1),"")</f>
        <v/>
      </c>
      <c r="X627" s="17" t="str">
        <f>IF(SUM('Control Sample Data'!L$3:L$98)&gt;10,IF(AND(ISNUMBER('Control Sample Data'!L626),'Control Sample Data'!L626&lt;$B$1,'Control Sample Data'!L626&gt;0),'Control Sample Data'!L626,$B$1),"")</f>
        <v/>
      </c>
      <c r="Y627" s="17" t="str">
        <f>IF(SUM('Control Sample Data'!M$3:M$98)&gt;10,IF(AND(ISNUMBER('Control Sample Data'!M626),'Control Sample Data'!M626&lt;$B$1,'Control Sample Data'!M626&gt;0),'Control Sample Data'!M626,$B$1),"")</f>
        <v/>
      </c>
      <c r="AT627" s="36" t="str">
        <f t="shared" si="409"/>
        <v/>
      </c>
      <c r="AU627" s="36" t="str">
        <f t="shared" si="410"/>
        <v/>
      </c>
      <c r="AV627" s="36" t="str">
        <f t="shared" si="411"/>
        <v/>
      </c>
      <c r="AW627" s="36" t="str">
        <f t="shared" si="412"/>
        <v/>
      </c>
      <c r="AX627" s="36" t="str">
        <f t="shared" si="413"/>
        <v/>
      </c>
      <c r="AY627" s="36" t="str">
        <f t="shared" si="414"/>
        <v/>
      </c>
      <c r="AZ627" s="36" t="str">
        <f t="shared" si="415"/>
        <v/>
      </c>
      <c r="BA627" s="36" t="str">
        <f t="shared" si="416"/>
        <v/>
      </c>
      <c r="BB627" s="36" t="str">
        <f t="shared" si="417"/>
        <v/>
      </c>
      <c r="BC627" s="36" t="str">
        <f t="shared" si="418"/>
        <v/>
      </c>
      <c r="BD627" s="36" t="str">
        <f t="shared" si="419"/>
        <v/>
      </c>
      <c r="BE627" s="36" t="str">
        <f t="shared" si="420"/>
        <v/>
      </c>
      <c r="BF627" s="36" t="str">
        <f t="shared" si="421"/>
        <v/>
      </c>
      <c r="BG627" s="36" t="str">
        <f t="shared" si="422"/>
        <v/>
      </c>
      <c r="BH627" s="36" t="str">
        <f t="shared" si="423"/>
        <v/>
      </c>
      <c r="BI627" s="36" t="str">
        <f t="shared" si="424"/>
        <v/>
      </c>
      <c r="BJ627" s="36" t="str">
        <f t="shared" si="425"/>
        <v/>
      </c>
      <c r="BK627" s="36" t="str">
        <f t="shared" si="426"/>
        <v/>
      </c>
      <c r="BL627" s="36" t="str">
        <f t="shared" si="427"/>
        <v/>
      </c>
      <c r="BM627" s="36" t="str">
        <f t="shared" si="428"/>
        <v/>
      </c>
      <c r="BN627" s="38" t="e">
        <f t="shared" si="387"/>
        <v>#DIV/0!</v>
      </c>
      <c r="BO627" s="38" t="e">
        <f t="shared" si="388"/>
        <v>#DIV/0!</v>
      </c>
      <c r="BP627" s="39" t="str">
        <f t="shared" si="389"/>
        <v/>
      </c>
      <c r="BQ627" s="39" t="str">
        <f t="shared" si="390"/>
        <v/>
      </c>
      <c r="BR627" s="39" t="str">
        <f t="shared" si="391"/>
        <v/>
      </c>
      <c r="BS627" s="39" t="str">
        <f t="shared" si="392"/>
        <v/>
      </c>
      <c r="BT627" s="39" t="str">
        <f t="shared" si="393"/>
        <v/>
      </c>
      <c r="BU627" s="39" t="str">
        <f t="shared" si="394"/>
        <v/>
      </c>
      <c r="BV627" s="39" t="str">
        <f t="shared" si="395"/>
        <v/>
      </c>
      <c r="BW627" s="39" t="str">
        <f t="shared" si="396"/>
        <v/>
      </c>
      <c r="BX627" s="39" t="str">
        <f t="shared" si="397"/>
        <v/>
      </c>
      <c r="BY627" s="39" t="str">
        <f t="shared" si="398"/>
        <v/>
      </c>
      <c r="BZ627" s="39" t="str">
        <f t="shared" si="399"/>
        <v/>
      </c>
      <c r="CA627" s="39" t="str">
        <f t="shared" si="400"/>
        <v/>
      </c>
      <c r="CB627" s="39" t="str">
        <f t="shared" si="401"/>
        <v/>
      </c>
      <c r="CC627" s="39" t="str">
        <f t="shared" si="402"/>
        <v/>
      </c>
      <c r="CD627" s="39" t="str">
        <f t="shared" si="403"/>
        <v/>
      </c>
      <c r="CE627" s="39" t="str">
        <f t="shared" si="404"/>
        <v/>
      </c>
      <c r="CF627" s="39" t="str">
        <f t="shared" si="405"/>
        <v/>
      </c>
      <c r="CG627" s="39" t="str">
        <f t="shared" si="406"/>
        <v/>
      </c>
      <c r="CH627" s="39" t="str">
        <f t="shared" si="407"/>
        <v/>
      </c>
      <c r="CI627" s="39" t="str">
        <f t="shared" si="408"/>
        <v/>
      </c>
    </row>
    <row r="628" spans="1:87">
      <c r="A628" s="18"/>
      <c r="B628" s="15" t="str">
        <f>'Gene Table'!E627</f>
        <v>mmu-miR-20b-5p</v>
      </c>
      <c r="C628" s="15" t="str">
        <f>'Gene Table'!B627</f>
        <v>K01</v>
      </c>
      <c r="D628" s="16" t="str">
        <f>IF(SUM('Test Sample Data'!D$3:D$98)&gt;10,IF(AND(ISNUMBER('Test Sample Data'!D627),'Test Sample Data'!D627&lt;$B$1,'Test Sample Data'!D627&gt;0),'Test Sample Data'!D627,$B$1),"")</f>
        <v/>
      </c>
      <c r="E628" s="17" t="str">
        <f>IF(SUM('Test Sample Data'!E$3:E$98)&gt;10,IF(AND(ISNUMBER('Test Sample Data'!E627),'Test Sample Data'!E627&lt;$B$1,'Test Sample Data'!E627&gt;0),'Test Sample Data'!E627,$B$1),"")</f>
        <v/>
      </c>
      <c r="F628" s="17" t="str">
        <f>IF(SUM('Test Sample Data'!F$3:F$98)&gt;10,IF(AND(ISNUMBER('Test Sample Data'!F627),'Test Sample Data'!F627&lt;$B$1,'Test Sample Data'!F627&gt;0),'Test Sample Data'!F627,$B$1),"")</f>
        <v/>
      </c>
      <c r="G628" s="17" t="str">
        <f>IF(SUM('Test Sample Data'!G$3:G$98)&gt;10,IF(AND(ISNUMBER('Test Sample Data'!G627),'Test Sample Data'!G627&lt;$B$1,'Test Sample Data'!G627&gt;0),'Test Sample Data'!G627,$B$1),"")</f>
        <v/>
      </c>
      <c r="H628" s="17" t="str">
        <f>IF(SUM('Test Sample Data'!H$3:H$98)&gt;10,IF(AND(ISNUMBER('Test Sample Data'!H627),'Test Sample Data'!H627&lt;$B$1,'Test Sample Data'!H627&gt;0),'Test Sample Data'!H627,$B$1),"")</f>
        <v/>
      </c>
      <c r="I628" s="17" t="str">
        <f>IF(SUM('Test Sample Data'!I$3:I$98)&gt;10,IF(AND(ISNUMBER('Test Sample Data'!I627),'Test Sample Data'!I627&lt;$B$1,'Test Sample Data'!I627&gt;0),'Test Sample Data'!I627,$B$1),"")</f>
        <v/>
      </c>
      <c r="J628" s="17" t="str">
        <f>IF(SUM('Test Sample Data'!J$3:J$98)&gt;10,IF(AND(ISNUMBER('Test Sample Data'!J627),'Test Sample Data'!J627&lt;$B$1,'Test Sample Data'!J627&gt;0),'Test Sample Data'!J627,$B$1),"")</f>
        <v/>
      </c>
      <c r="K628" s="17" t="str">
        <f>IF(SUM('Test Sample Data'!K$3:K$98)&gt;10,IF(AND(ISNUMBER('Test Sample Data'!K627),'Test Sample Data'!K627&lt;$B$1,'Test Sample Data'!K627&gt;0),'Test Sample Data'!K627,$B$1),"")</f>
        <v/>
      </c>
      <c r="L628" s="17" t="str">
        <f>IF(SUM('Test Sample Data'!L$3:L$98)&gt;10,IF(AND(ISNUMBER('Test Sample Data'!L627),'Test Sample Data'!L627&lt;$B$1,'Test Sample Data'!L627&gt;0),'Test Sample Data'!L627,$B$1),"")</f>
        <v/>
      </c>
      <c r="M628" s="17" t="str">
        <f>IF(SUM('Test Sample Data'!M$3:M$98)&gt;10,IF(AND(ISNUMBER('Test Sample Data'!M627),'Test Sample Data'!M627&lt;$B$1,'Test Sample Data'!M627&gt;0),'Test Sample Data'!M627,$B$1),"")</f>
        <v/>
      </c>
      <c r="N628" s="17" t="str">
        <f>'Gene Table'!E627</f>
        <v>mmu-miR-20b-5p</v>
      </c>
      <c r="O628" s="17" t="str">
        <f>'Gene Table'!B627</f>
        <v>K01</v>
      </c>
      <c r="P628" s="17" t="str">
        <f>IF(SUM('Control Sample Data'!D$3:D$98)&gt;10,IF(AND(ISNUMBER('Control Sample Data'!D627),'Control Sample Data'!D627&lt;$B$1,'Control Sample Data'!D627&gt;0),'Control Sample Data'!D627,$B$1),"")</f>
        <v/>
      </c>
      <c r="Q628" s="17" t="str">
        <f>IF(SUM('Control Sample Data'!E$3:E$98)&gt;10,IF(AND(ISNUMBER('Control Sample Data'!E627),'Control Sample Data'!E627&lt;$B$1,'Control Sample Data'!E627&gt;0),'Control Sample Data'!E627,$B$1),"")</f>
        <v/>
      </c>
      <c r="R628" s="17" t="str">
        <f>IF(SUM('Control Sample Data'!F$3:F$98)&gt;10,IF(AND(ISNUMBER('Control Sample Data'!F627),'Control Sample Data'!F627&lt;$B$1,'Control Sample Data'!F627&gt;0),'Control Sample Data'!F627,$B$1),"")</f>
        <v/>
      </c>
      <c r="S628" s="17" t="str">
        <f>IF(SUM('Control Sample Data'!G$3:G$98)&gt;10,IF(AND(ISNUMBER('Control Sample Data'!G627),'Control Sample Data'!G627&lt;$B$1,'Control Sample Data'!G627&gt;0),'Control Sample Data'!G627,$B$1),"")</f>
        <v/>
      </c>
      <c r="T628" s="17" t="str">
        <f>IF(SUM('Control Sample Data'!H$3:H$98)&gt;10,IF(AND(ISNUMBER('Control Sample Data'!H627),'Control Sample Data'!H627&lt;$B$1,'Control Sample Data'!H627&gt;0),'Control Sample Data'!H627,$B$1),"")</f>
        <v/>
      </c>
      <c r="U628" s="17" t="str">
        <f>IF(SUM('Control Sample Data'!I$3:I$98)&gt;10,IF(AND(ISNUMBER('Control Sample Data'!I627),'Control Sample Data'!I627&lt;$B$1,'Control Sample Data'!I627&gt;0),'Control Sample Data'!I627,$B$1),"")</f>
        <v/>
      </c>
      <c r="V628" s="17" t="str">
        <f>IF(SUM('Control Sample Data'!J$3:J$98)&gt;10,IF(AND(ISNUMBER('Control Sample Data'!J627),'Control Sample Data'!J627&lt;$B$1,'Control Sample Data'!J627&gt;0),'Control Sample Data'!J627,$B$1),"")</f>
        <v/>
      </c>
      <c r="W628" s="17" t="str">
        <f>IF(SUM('Control Sample Data'!K$3:K$98)&gt;10,IF(AND(ISNUMBER('Control Sample Data'!K627),'Control Sample Data'!K627&lt;$B$1,'Control Sample Data'!K627&gt;0),'Control Sample Data'!K627,$B$1),"")</f>
        <v/>
      </c>
      <c r="X628" s="17" t="str">
        <f>IF(SUM('Control Sample Data'!L$3:L$98)&gt;10,IF(AND(ISNUMBER('Control Sample Data'!L627),'Control Sample Data'!L627&lt;$B$1,'Control Sample Data'!L627&gt;0),'Control Sample Data'!L627,$B$1),"")</f>
        <v/>
      </c>
      <c r="Y628" s="17" t="str">
        <f>IF(SUM('Control Sample Data'!M$3:M$98)&gt;10,IF(AND(ISNUMBER('Control Sample Data'!M627),'Control Sample Data'!M627&lt;$B$1,'Control Sample Data'!M627&gt;0),'Control Sample Data'!M627,$B$1),"")</f>
        <v/>
      </c>
      <c r="AT628" s="36" t="str">
        <f t="shared" si="409"/>
        <v/>
      </c>
      <c r="AU628" s="36" t="str">
        <f t="shared" si="410"/>
        <v/>
      </c>
      <c r="AV628" s="36" t="str">
        <f t="shared" si="411"/>
        <v/>
      </c>
      <c r="AW628" s="36" t="str">
        <f t="shared" si="412"/>
        <v/>
      </c>
      <c r="AX628" s="36" t="str">
        <f t="shared" si="413"/>
        <v/>
      </c>
      <c r="AY628" s="36" t="str">
        <f t="shared" si="414"/>
        <v/>
      </c>
      <c r="AZ628" s="36" t="str">
        <f t="shared" si="415"/>
        <v/>
      </c>
      <c r="BA628" s="36" t="str">
        <f t="shared" si="416"/>
        <v/>
      </c>
      <c r="BB628" s="36" t="str">
        <f t="shared" si="417"/>
        <v/>
      </c>
      <c r="BC628" s="36" t="str">
        <f t="shared" si="418"/>
        <v/>
      </c>
      <c r="BD628" s="36" t="str">
        <f t="shared" si="419"/>
        <v/>
      </c>
      <c r="BE628" s="36" t="str">
        <f t="shared" si="420"/>
        <v/>
      </c>
      <c r="BF628" s="36" t="str">
        <f t="shared" si="421"/>
        <v/>
      </c>
      <c r="BG628" s="36" t="str">
        <f t="shared" si="422"/>
        <v/>
      </c>
      <c r="BH628" s="36" t="str">
        <f t="shared" si="423"/>
        <v/>
      </c>
      <c r="BI628" s="36" t="str">
        <f t="shared" si="424"/>
        <v/>
      </c>
      <c r="BJ628" s="36" t="str">
        <f t="shared" si="425"/>
        <v/>
      </c>
      <c r="BK628" s="36" t="str">
        <f t="shared" si="426"/>
        <v/>
      </c>
      <c r="BL628" s="36" t="str">
        <f t="shared" si="427"/>
        <v/>
      </c>
      <c r="BM628" s="36" t="str">
        <f t="shared" si="428"/>
        <v/>
      </c>
      <c r="BN628" s="38" t="e">
        <f t="shared" si="387"/>
        <v>#DIV/0!</v>
      </c>
      <c r="BO628" s="38" t="e">
        <f t="shared" si="388"/>
        <v>#DIV/0!</v>
      </c>
      <c r="BP628" s="39" t="str">
        <f t="shared" si="389"/>
        <v/>
      </c>
      <c r="BQ628" s="39" t="str">
        <f t="shared" si="390"/>
        <v/>
      </c>
      <c r="BR628" s="39" t="str">
        <f t="shared" si="391"/>
        <v/>
      </c>
      <c r="BS628" s="39" t="str">
        <f t="shared" si="392"/>
        <v/>
      </c>
      <c r="BT628" s="39" t="str">
        <f t="shared" si="393"/>
        <v/>
      </c>
      <c r="BU628" s="39" t="str">
        <f t="shared" si="394"/>
        <v/>
      </c>
      <c r="BV628" s="39" t="str">
        <f t="shared" si="395"/>
        <v/>
      </c>
      <c r="BW628" s="39" t="str">
        <f t="shared" si="396"/>
        <v/>
      </c>
      <c r="BX628" s="39" t="str">
        <f t="shared" si="397"/>
        <v/>
      </c>
      <c r="BY628" s="39" t="str">
        <f t="shared" si="398"/>
        <v/>
      </c>
      <c r="BZ628" s="39" t="str">
        <f t="shared" si="399"/>
        <v/>
      </c>
      <c r="CA628" s="39" t="str">
        <f t="shared" si="400"/>
        <v/>
      </c>
      <c r="CB628" s="39" t="str">
        <f t="shared" si="401"/>
        <v/>
      </c>
      <c r="CC628" s="39" t="str">
        <f t="shared" si="402"/>
        <v/>
      </c>
      <c r="CD628" s="39" t="str">
        <f t="shared" si="403"/>
        <v/>
      </c>
      <c r="CE628" s="39" t="str">
        <f t="shared" si="404"/>
        <v/>
      </c>
      <c r="CF628" s="39" t="str">
        <f t="shared" si="405"/>
        <v/>
      </c>
      <c r="CG628" s="39" t="str">
        <f t="shared" si="406"/>
        <v/>
      </c>
      <c r="CH628" s="39" t="str">
        <f t="shared" si="407"/>
        <v/>
      </c>
      <c r="CI628" s="39" t="str">
        <f t="shared" si="408"/>
        <v/>
      </c>
    </row>
    <row r="629" spans="1:87">
      <c r="A629" s="18"/>
      <c r="B629" s="15" t="str">
        <f>'Gene Table'!E628</f>
        <v>mmu-miR-466a-3p</v>
      </c>
      <c r="C629" s="15" t="str">
        <f>'Gene Table'!B628</f>
        <v>K02</v>
      </c>
      <c r="D629" s="16" t="str">
        <f>IF(SUM('Test Sample Data'!D$3:D$98)&gt;10,IF(AND(ISNUMBER('Test Sample Data'!D628),'Test Sample Data'!D628&lt;$B$1,'Test Sample Data'!D628&gt;0),'Test Sample Data'!D628,$B$1),"")</f>
        <v/>
      </c>
      <c r="E629" s="17" t="str">
        <f>IF(SUM('Test Sample Data'!E$3:E$98)&gt;10,IF(AND(ISNUMBER('Test Sample Data'!E628),'Test Sample Data'!E628&lt;$B$1,'Test Sample Data'!E628&gt;0),'Test Sample Data'!E628,$B$1),"")</f>
        <v/>
      </c>
      <c r="F629" s="17" t="str">
        <f>IF(SUM('Test Sample Data'!F$3:F$98)&gt;10,IF(AND(ISNUMBER('Test Sample Data'!F628),'Test Sample Data'!F628&lt;$B$1,'Test Sample Data'!F628&gt;0),'Test Sample Data'!F628,$B$1),"")</f>
        <v/>
      </c>
      <c r="G629" s="17" t="str">
        <f>IF(SUM('Test Sample Data'!G$3:G$98)&gt;10,IF(AND(ISNUMBER('Test Sample Data'!G628),'Test Sample Data'!G628&lt;$B$1,'Test Sample Data'!G628&gt;0),'Test Sample Data'!G628,$B$1),"")</f>
        <v/>
      </c>
      <c r="H629" s="17" t="str">
        <f>IF(SUM('Test Sample Data'!H$3:H$98)&gt;10,IF(AND(ISNUMBER('Test Sample Data'!H628),'Test Sample Data'!H628&lt;$B$1,'Test Sample Data'!H628&gt;0),'Test Sample Data'!H628,$B$1),"")</f>
        <v/>
      </c>
      <c r="I629" s="17" t="str">
        <f>IF(SUM('Test Sample Data'!I$3:I$98)&gt;10,IF(AND(ISNUMBER('Test Sample Data'!I628),'Test Sample Data'!I628&lt;$B$1,'Test Sample Data'!I628&gt;0),'Test Sample Data'!I628,$B$1),"")</f>
        <v/>
      </c>
      <c r="J629" s="17" t="str">
        <f>IF(SUM('Test Sample Data'!J$3:J$98)&gt;10,IF(AND(ISNUMBER('Test Sample Data'!J628),'Test Sample Data'!J628&lt;$B$1,'Test Sample Data'!J628&gt;0),'Test Sample Data'!J628,$B$1),"")</f>
        <v/>
      </c>
      <c r="K629" s="17" t="str">
        <f>IF(SUM('Test Sample Data'!K$3:K$98)&gt;10,IF(AND(ISNUMBER('Test Sample Data'!K628),'Test Sample Data'!K628&lt;$B$1,'Test Sample Data'!K628&gt;0),'Test Sample Data'!K628,$B$1),"")</f>
        <v/>
      </c>
      <c r="L629" s="17" t="str">
        <f>IF(SUM('Test Sample Data'!L$3:L$98)&gt;10,IF(AND(ISNUMBER('Test Sample Data'!L628),'Test Sample Data'!L628&lt;$B$1,'Test Sample Data'!L628&gt;0),'Test Sample Data'!L628,$B$1),"")</f>
        <v/>
      </c>
      <c r="M629" s="17" t="str">
        <f>IF(SUM('Test Sample Data'!M$3:M$98)&gt;10,IF(AND(ISNUMBER('Test Sample Data'!M628),'Test Sample Data'!M628&lt;$B$1,'Test Sample Data'!M628&gt;0),'Test Sample Data'!M628,$B$1),"")</f>
        <v/>
      </c>
      <c r="N629" s="17" t="str">
        <f>'Gene Table'!E628</f>
        <v>mmu-miR-466a-3p</v>
      </c>
      <c r="O629" s="17" t="str">
        <f>'Gene Table'!B628</f>
        <v>K02</v>
      </c>
      <c r="P629" s="17" t="str">
        <f>IF(SUM('Control Sample Data'!D$3:D$98)&gt;10,IF(AND(ISNUMBER('Control Sample Data'!D628),'Control Sample Data'!D628&lt;$B$1,'Control Sample Data'!D628&gt;0),'Control Sample Data'!D628,$B$1),"")</f>
        <v/>
      </c>
      <c r="Q629" s="17" t="str">
        <f>IF(SUM('Control Sample Data'!E$3:E$98)&gt;10,IF(AND(ISNUMBER('Control Sample Data'!E628),'Control Sample Data'!E628&lt;$B$1,'Control Sample Data'!E628&gt;0),'Control Sample Data'!E628,$B$1),"")</f>
        <v/>
      </c>
      <c r="R629" s="17" t="str">
        <f>IF(SUM('Control Sample Data'!F$3:F$98)&gt;10,IF(AND(ISNUMBER('Control Sample Data'!F628),'Control Sample Data'!F628&lt;$B$1,'Control Sample Data'!F628&gt;0),'Control Sample Data'!F628,$B$1),"")</f>
        <v/>
      </c>
      <c r="S629" s="17" t="str">
        <f>IF(SUM('Control Sample Data'!G$3:G$98)&gt;10,IF(AND(ISNUMBER('Control Sample Data'!G628),'Control Sample Data'!G628&lt;$B$1,'Control Sample Data'!G628&gt;0),'Control Sample Data'!G628,$B$1),"")</f>
        <v/>
      </c>
      <c r="T629" s="17" t="str">
        <f>IF(SUM('Control Sample Data'!H$3:H$98)&gt;10,IF(AND(ISNUMBER('Control Sample Data'!H628),'Control Sample Data'!H628&lt;$B$1,'Control Sample Data'!H628&gt;0),'Control Sample Data'!H628,$B$1),"")</f>
        <v/>
      </c>
      <c r="U629" s="17" t="str">
        <f>IF(SUM('Control Sample Data'!I$3:I$98)&gt;10,IF(AND(ISNUMBER('Control Sample Data'!I628),'Control Sample Data'!I628&lt;$B$1,'Control Sample Data'!I628&gt;0),'Control Sample Data'!I628,$B$1),"")</f>
        <v/>
      </c>
      <c r="V629" s="17" t="str">
        <f>IF(SUM('Control Sample Data'!J$3:J$98)&gt;10,IF(AND(ISNUMBER('Control Sample Data'!J628),'Control Sample Data'!J628&lt;$B$1,'Control Sample Data'!J628&gt;0),'Control Sample Data'!J628,$B$1),"")</f>
        <v/>
      </c>
      <c r="W629" s="17" t="str">
        <f>IF(SUM('Control Sample Data'!K$3:K$98)&gt;10,IF(AND(ISNUMBER('Control Sample Data'!K628),'Control Sample Data'!K628&lt;$B$1,'Control Sample Data'!K628&gt;0),'Control Sample Data'!K628,$B$1),"")</f>
        <v/>
      </c>
      <c r="X629" s="17" t="str">
        <f>IF(SUM('Control Sample Data'!L$3:L$98)&gt;10,IF(AND(ISNUMBER('Control Sample Data'!L628),'Control Sample Data'!L628&lt;$B$1,'Control Sample Data'!L628&gt;0),'Control Sample Data'!L628,$B$1),"")</f>
        <v/>
      </c>
      <c r="Y629" s="17" t="str">
        <f>IF(SUM('Control Sample Data'!M$3:M$98)&gt;10,IF(AND(ISNUMBER('Control Sample Data'!M628),'Control Sample Data'!M628&lt;$B$1,'Control Sample Data'!M628&gt;0),'Control Sample Data'!M628,$B$1),"")</f>
        <v/>
      </c>
      <c r="AT629" s="36" t="str">
        <f t="shared" si="409"/>
        <v/>
      </c>
      <c r="AU629" s="36" t="str">
        <f t="shared" si="410"/>
        <v/>
      </c>
      <c r="AV629" s="36" t="str">
        <f t="shared" si="411"/>
        <v/>
      </c>
      <c r="AW629" s="36" t="str">
        <f t="shared" si="412"/>
        <v/>
      </c>
      <c r="AX629" s="36" t="str">
        <f t="shared" si="413"/>
        <v/>
      </c>
      <c r="AY629" s="36" t="str">
        <f t="shared" si="414"/>
        <v/>
      </c>
      <c r="AZ629" s="36" t="str">
        <f t="shared" si="415"/>
        <v/>
      </c>
      <c r="BA629" s="36" t="str">
        <f t="shared" si="416"/>
        <v/>
      </c>
      <c r="BB629" s="36" t="str">
        <f t="shared" si="417"/>
        <v/>
      </c>
      <c r="BC629" s="36" t="str">
        <f t="shared" si="418"/>
        <v/>
      </c>
      <c r="BD629" s="36" t="str">
        <f t="shared" si="419"/>
        <v/>
      </c>
      <c r="BE629" s="36" t="str">
        <f t="shared" si="420"/>
        <v/>
      </c>
      <c r="BF629" s="36" t="str">
        <f t="shared" si="421"/>
        <v/>
      </c>
      <c r="BG629" s="36" t="str">
        <f t="shared" si="422"/>
        <v/>
      </c>
      <c r="BH629" s="36" t="str">
        <f t="shared" si="423"/>
        <v/>
      </c>
      <c r="BI629" s="36" t="str">
        <f t="shared" si="424"/>
        <v/>
      </c>
      <c r="BJ629" s="36" t="str">
        <f t="shared" si="425"/>
        <v/>
      </c>
      <c r="BK629" s="36" t="str">
        <f t="shared" si="426"/>
        <v/>
      </c>
      <c r="BL629" s="36" t="str">
        <f t="shared" si="427"/>
        <v/>
      </c>
      <c r="BM629" s="36" t="str">
        <f t="shared" si="428"/>
        <v/>
      </c>
      <c r="BN629" s="38" t="e">
        <f t="shared" si="387"/>
        <v>#DIV/0!</v>
      </c>
      <c r="BO629" s="38" t="e">
        <f t="shared" si="388"/>
        <v>#DIV/0!</v>
      </c>
      <c r="BP629" s="39" t="str">
        <f t="shared" si="389"/>
        <v/>
      </c>
      <c r="BQ629" s="39" t="str">
        <f t="shared" si="390"/>
        <v/>
      </c>
      <c r="BR629" s="39" t="str">
        <f t="shared" si="391"/>
        <v/>
      </c>
      <c r="BS629" s="39" t="str">
        <f t="shared" si="392"/>
        <v/>
      </c>
      <c r="BT629" s="39" t="str">
        <f t="shared" si="393"/>
        <v/>
      </c>
      <c r="BU629" s="39" t="str">
        <f t="shared" si="394"/>
        <v/>
      </c>
      <c r="BV629" s="39" t="str">
        <f t="shared" si="395"/>
        <v/>
      </c>
      <c r="BW629" s="39" t="str">
        <f t="shared" si="396"/>
        <v/>
      </c>
      <c r="BX629" s="39" t="str">
        <f t="shared" si="397"/>
        <v/>
      </c>
      <c r="BY629" s="39" t="str">
        <f t="shared" si="398"/>
        <v/>
      </c>
      <c r="BZ629" s="39" t="str">
        <f t="shared" si="399"/>
        <v/>
      </c>
      <c r="CA629" s="39" t="str">
        <f t="shared" si="400"/>
        <v/>
      </c>
      <c r="CB629" s="39" t="str">
        <f t="shared" si="401"/>
        <v/>
      </c>
      <c r="CC629" s="39" t="str">
        <f t="shared" si="402"/>
        <v/>
      </c>
      <c r="CD629" s="39" t="str">
        <f t="shared" si="403"/>
        <v/>
      </c>
      <c r="CE629" s="39" t="str">
        <f t="shared" si="404"/>
        <v/>
      </c>
      <c r="CF629" s="39" t="str">
        <f t="shared" si="405"/>
        <v/>
      </c>
      <c r="CG629" s="39" t="str">
        <f t="shared" si="406"/>
        <v/>
      </c>
      <c r="CH629" s="39" t="str">
        <f t="shared" si="407"/>
        <v/>
      </c>
      <c r="CI629" s="39" t="str">
        <f t="shared" si="408"/>
        <v/>
      </c>
    </row>
    <row r="630" spans="1:87">
      <c r="A630" s="18"/>
      <c r="B630" s="15" t="str">
        <f>'Gene Table'!E629</f>
        <v>mmu-miR-302d-3p</v>
      </c>
      <c r="C630" s="15" t="str">
        <f>'Gene Table'!B629</f>
        <v>K03</v>
      </c>
      <c r="D630" s="16" t="str">
        <f>IF(SUM('Test Sample Data'!D$3:D$98)&gt;10,IF(AND(ISNUMBER('Test Sample Data'!D629),'Test Sample Data'!D629&lt;$B$1,'Test Sample Data'!D629&gt;0),'Test Sample Data'!D629,$B$1),"")</f>
        <v/>
      </c>
      <c r="E630" s="17" t="str">
        <f>IF(SUM('Test Sample Data'!E$3:E$98)&gt;10,IF(AND(ISNUMBER('Test Sample Data'!E629),'Test Sample Data'!E629&lt;$B$1,'Test Sample Data'!E629&gt;0),'Test Sample Data'!E629,$B$1),"")</f>
        <v/>
      </c>
      <c r="F630" s="17" t="str">
        <f>IF(SUM('Test Sample Data'!F$3:F$98)&gt;10,IF(AND(ISNUMBER('Test Sample Data'!F629),'Test Sample Data'!F629&lt;$B$1,'Test Sample Data'!F629&gt;0),'Test Sample Data'!F629,$B$1),"")</f>
        <v/>
      </c>
      <c r="G630" s="17" t="str">
        <f>IF(SUM('Test Sample Data'!G$3:G$98)&gt;10,IF(AND(ISNUMBER('Test Sample Data'!G629),'Test Sample Data'!G629&lt;$B$1,'Test Sample Data'!G629&gt;0),'Test Sample Data'!G629,$B$1),"")</f>
        <v/>
      </c>
      <c r="H630" s="17" t="str">
        <f>IF(SUM('Test Sample Data'!H$3:H$98)&gt;10,IF(AND(ISNUMBER('Test Sample Data'!H629),'Test Sample Data'!H629&lt;$B$1,'Test Sample Data'!H629&gt;0),'Test Sample Data'!H629,$B$1),"")</f>
        <v/>
      </c>
      <c r="I630" s="17" t="str">
        <f>IF(SUM('Test Sample Data'!I$3:I$98)&gt;10,IF(AND(ISNUMBER('Test Sample Data'!I629),'Test Sample Data'!I629&lt;$B$1,'Test Sample Data'!I629&gt;0),'Test Sample Data'!I629,$B$1),"")</f>
        <v/>
      </c>
      <c r="J630" s="17" t="str">
        <f>IF(SUM('Test Sample Data'!J$3:J$98)&gt;10,IF(AND(ISNUMBER('Test Sample Data'!J629),'Test Sample Data'!J629&lt;$B$1,'Test Sample Data'!J629&gt;0),'Test Sample Data'!J629,$B$1),"")</f>
        <v/>
      </c>
      <c r="K630" s="17" t="str">
        <f>IF(SUM('Test Sample Data'!K$3:K$98)&gt;10,IF(AND(ISNUMBER('Test Sample Data'!K629),'Test Sample Data'!K629&lt;$B$1,'Test Sample Data'!K629&gt;0),'Test Sample Data'!K629,$B$1),"")</f>
        <v/>
      </c>
      <c r="L630" s="17" t="str">
        <f>IF(SUM('Test Sample Data'!L$3:L$98)&gt;10,IF(AND(ISNUMBER('Test Sample Data'!L629),'Test Sample Data'!L629&lt;$B$1,'Test Sample Data'!L629&gt;0),'Test Sample Data'!L629,$B$1),"")</f>
        <v/>
      </c>
      <c r="M630" s="17" t="str">
        <f>IF(SUM('Test Sample Data'!M$3:M$98)&gt;10,IF(AND(ISNUMBER('Test Sample Data'!M629),'Test Sample Data'!M629&lt;$B$1,'Test Sample Data'!M629&gt;0),'Test Sample Data'!M629,$B$1),"")</f>
        <v/>
      </c>
      <c r="N630" s="17" t="str">
        <f>'Gene Table'!E629</f>
        <v>mmu-miR-302d-3p</v>
      </c>
      <c r="O630" s="17" t="str">
        <f>'Gene Table'!B629</f>
        <v>K03</v>
      </c>
      <c r="P630" s="17" t="str">
        <f>IF(SUM('Control Sample Data'!D$3:D$98)&gt;10,IF(AND(ISNUMBER('Control Sample Data'!D629),'Control Sample Data'!D629&lt;$B$1,'Control Sample Data'!D629&gt;0),'Control Sample Data'!D629,$B$1),"")</f>
        <v/>
      </c>
      <c r="Q630" s="17" t="str">
        <f>IF(SUM('Control Sample Data'!E$3:E$98)&gt;10,IF(AND(ISNUMBER('Control Sample Data'!E629),'Control Sample Data'!E629&lt;$B$1,'Control Sample Data'!E629&gt;0),'Control Sample Data'!E629,$B$1),"")</f>
        <v/>
      </c>
      <c r="R630" s="17" t="str">
        <f>IF(SUM('Control Sample Data'!F$3:F$98)&gt;10,IF(AND(ISNUMBER('Control Sample Data'!F629),'Control Sample Data'!F629&lt;$B$1,'Control Sample Data'!F629&gt;0),'Control Sample Data'!F629,$B$1),"")</f>
        <v/>
      </c>
      <c r="S630" s="17" t="str">
        <f>IF(SUM('Control Sample Data'!G$3:G$98)&gt;10,IF(AND(ISNUMBER('Control Sample Data'!G629),'Control Sample Data'!G629&lt;$B$1,'Control Sample Data'!G629&gt;0),'Control Sample Data'!G629,$B$1),"")</f>
        <v/>
      </c>
      <c r="T630" s="17" t="str">
        <f>IF(SUM('Control Sample Data'!H$3:H$98)&gt;10,IF(AND(ISNUMBER('Control Sample Data'!H629),'Control Sample Data'!H629&lt;$B$1,'Control Sample Data'!H629&gt;0),'Control Sample Data'!H629,$B$1),"")</f>
        <v/>
      </c>
      <c r="U630" s="17" t="str">
        <f>IF(SUM('Control Sample Data'!I$3:I$98)&gt;10,IF(AND(ISNUMBER('Control Sample Data'!I629),'Control Sample Data'!I629&lt;$B$1,'Control Sample Data'!I629&gt;0),'Control Sample Data'!I629,$B$1),"")</f>
        <v/>
      </c>
      <c r="V630" s="17" t="str">
        <f>IF(SUM('Control Sample Data'!J$3:J$98)&gt;10,IF(AND(ISNUMBER('Control Sample Data'!J629),'Control Sample Data'!J629&lt;$B$1,'Control Sample Data'!J629&gt;0),'Control Sample Data'!J629,$B$1),"")</f>
        <v/>
      </c>
      <c r="W630" s="17" t="str">
        <f>IF(SUM('Control Sample Data'!K$3:K$98)&gt;10,IF(AND(ISNUMBER('Control Sample Data'!K629),'Control Sample Data'!K629&lt;$B$1,'Control Sample Data'!K629&gt;0),'Control Sample Data'!K629,$B$1),"")</f>
        <v/>
      </c>
      <c r="X630" s="17" t="str">
        <f>IF(SUM('Control Sample Data'!L$3:L$98)&gt;10,IF(AND(ISNUMBER('Control Sample Data'!L629),'Control Sample Data'!L629&lt;$B$1,'Control Sample Data'!L629&gt;0),'Control Sample Data'!L629,$B$1),"")</f>
        <v/>
      </c>
      <c r="Y630" s="17" t="str">
        <f>IF(SUM('Control Sample Data'!M$3:M$98)&gt;10,IF(AND(ISNUMBER('Control Sample Data'!M629),'Control Sample Data'!M629&lt;$B$1,'Control Sample Data'!M629&gt;0),'Control Sample Data'!M629,$B$1),"")</f>
        <v/>
      </c>
      <c r="AT630" s="36" t="str">
        <f t="shared" si="409"/>
        <v/>
      </c>
      <c r="AU630" s="36" t="str">
        <f t="shared" si="410"/>
        <v/>
      </c>
      <c r="AV630" s="36" t="str">
        <f t="shared" si="411"/>
        <v/>
      </c>
      <c r="AW630" s="36" t="str">
        <f t="shared" si="412"/>
        <v/>
      </c>
      <c r="AX630" s="36" t="str">
        <f t="shared" si="413"/>
        <v/>
      </c>
      <c r="AY630" s="36" t="str">
        <f t="shared" si="414"/>
        <v/>
      </c>
      <c r="AZ630" s="36" t="str">
        <f t="shared" si="415"/>
        <v/>
      </c>
      <c r="BA630" s="36" t="str">
        <f t="shared" si="416"/>
        <v/>
      </c>
      <c r="BB630" s="36" t="str">
        <f t="shared" si="417"/>
        <v/>
      </c>
      <c r="BC630" s="36" t="str">
        <f t="shared" si="418"/>
        <v/>
      </c>
      <c r="BD630" s="36" t="str">
        <f t="shared" si="419"/>
        <v/>
      </c>
      <c r="BE630" s="36" t="str">
        <f t="shared" si="420"/>
        <v/>
      </c>
      <c r="BF630" s="36" t="str">
        <f t="shared" si="421"/>
        <v/>
      </c>
      <c r="BG630" s="36" t="str">
        <f t="shared" si="422"/>
        <v/>
      </c>
      <c r="BH630" s="36" t="str">
        <f t="shared" si="423"/>
        <v/>
      </c>
      <c r="BI630" s="36" t="str">
        <f t="shared" si="424"/>
        <v/>
      </c>
      <c r="BJ630" s="36" t="str">
        <f t="shared" si="425"/>
        <v/>
      </c>
      <c r="BK630" s="36" t="str">
        <f t="shared" si="426"/>
        <v/>
      </c>
      <c r="BL630" s="36" t="str">
        <f t="shared" si="427"/>
        <v/>
      </c>
      <c r="BM630" s="36" t="str">
        <f t="shared" si="428"/>
        <v/>
      </c>
      <c r="BN630" s="38" t="e">
        <f t="shared" si="387"/>
        <v>#DIV/0!</v>
      </c>
      <c r="BO630" s="38" t="e">
        <f t="shared" si="388"/>
        <v>#DIV/0!</v>
      </c>
      <c r="BP630" s="39" t="str">
        <f t="shared" si="389"/>
        <v/>
      </c>
      <c r="BQ630" s="39" t="str">
        <f t="shared" si="390"/>
        <v/>
      </c>
      <c r="BR630" s="39" t="str">
        <f t="shared" si="391"/>
        <v/>
      </c>
      <c r="BS630" s="39" t="str">
        <f t="shared" si="392"/>
        <v/>
      </c>
      <c r="BT630" s="39" t="str">
        <f t="shared" si="393"/>
        <v/>
      </c>
      <c r="BU630" s="39" t="str">
        <f t="shared" si="394"/>
        <v/>
      </c>
      <c r="BV630" s="39" t="str">
        <f t="shared" si="395"/>
        <v/>
      </c>
      <c r="BW630" s="39" t="str">
        <f t="shared" si="396"/>
        <v/>
      </c>
      <c r="BX630" s="39" t="str">
        <f t="shared" si="397"/>
        <v/>
      </c>
      <c r="BY630" s="39" t="str">
        <f t="shared" si="398"/>
        <v/>
      </c>
      <c r="BZ630" s="39" t="str">
        <f t="shared" si="399"/>
        <v/>
      </c>
      <c r="CA630" s="39" t="str">
        <f t="shared" si="400"/>
        <v/>
      </c>
      <c r="CB630" s="39" t="str">
        <f t="shared" si="401"/>
        <v/>
      </c>
      <c r="CC630" s="39" t="str">
        <f t="shared" si="402"/>
        <v/>
      </c>
      <c r="CD630" s="39" t="str">
        <f t="shared" si="403"/>
        <v/>
      </c>
      <c r="CE630" s="39" t="str">
        <f t="shared" si="404"/>
        <v/>
      </c>
      <c r="CF630" s="39" t="str">
        <f t="shared" si="405"/>
        <v/>
      </c>
      <c r="CG630" s="39" t="str">
        <f t="shared" si="406"/>
        <v/>
      </c>
      <c r="CH630" s="39" t="str">
        <f t="shared" si="407"/>
        <v/>
      </c>
      <c r="CI630" s="39" t="str">
        <f t="shared" si="408"/>
        <v/>
      </c>
    </row>
    <row r="631" spans="1:87">
      <c r="A631" s="18"/>
      <c r="B631" s="15" t="str">
        <f>'Gene Table'!E630</f>
        <v>mmu-miR-127-5p</v>
      </c>
      <c r="C631" s="15" t="str">
        <f>'Gene Table'!B630</f>
        <v>K04</v>
      </c>
      <c r="D631" s="16" t="str">
        <f>IF(SUM('Test Sample Data'!D$3:D$98)&gt;10,IF(AND(ISNUMBER('Test Sample Data'!D630),'Test Sample Data'!D630&lt;$B$1,'Test Sample Data'!D630&gt;0),'Test Sample Data'!D630,$B$1),"")</f>
        <v/>
      </c>
      <c r="E631" s="17" t="str">
        <f>IF(SUM('Test Sample Data'!E$3:E$98)&gt;10,IF(AND(ISNUMBER('Test Sample Data'!E630),'Test Sample Data'!E630&lt;$B$1,'Test Sample Data'!E630&gt;0),'Test Sample Data'!E630,$B$1),"")</f>
        <v/>
      </c>
      <c r="F631" s="17" t="str">
        <f>IF(SUM('Test Sample Data'!F$3:F$98)&gt;10,IF(AND(ISNUMBER('Test Sample Data'!F630),'Test Sample Data'!F630&lt;$B$1,'Test Sample Data'!F630&gt;0),'Test Sample Data'!F630,$B$1),"")</f>
        <v/>
      </c>
      <c r="G631" s="17" t="str">
        <f>IF(SUM('Test Sample Data'!G$3:G$98)&gt;10,IF(AND(ISNUMBER('Test Sample Data'!G630),'Test Sample Data'!G630&lt;$B$1,'Test Sample Data'!G630&gt;0),'Test Sample Data'!G630,$B$1),"")</f>
        <v/>
      </c>
      <c r="H631" s="17" t="str">
        <f>IF(SUM('Test Sample Data'!H$3:H$98)&gt;10,IF(AND(ISNUMBER('Test Sample Data'!H630),'Test Sample Data'!H630&lt;$B$1,'Test Sample Data'!H630&gt;0),'Test Sample Data'!H630,$B$1),"")</f>
        <v/>
      </c>
      <c r="I631" s="17" t="str">
        <f>IF(SUM('Test Sample Data'!I$3:I$98)&gt;10,IF(AND(ISNUMBER('Test Sample Data'!I630),'Test Sample Data'!I630&lt;$B$1,'Test Sample Data'!I630&gt;0),'Test Sample Data'!I630,$B$1),"")</f>
        <v/>
      </c>
      <c r="J631" s="17" t="str">
        <f>IF(SUM('Test Sample Data'!J$3:J$98)&gt;10,IF(AND(ISNUMBER('Test Sample Data'!J630),'Test Sample Data'!J630&lt;$B$1,'Test Sample Data'!J630&gt;0),'Test Sample Data'!J630,$B$1),"")</f>
        <v/>
      </c>
      <c r="K631" s="17" t="str">
        <f>IF(SUM('Test Sample Data'!K$3:K$98)&gt;10,IF(AND(ISNUMBER('Test Sample Data'!K630),'Test Sample Data'!K630&lt;$B$1,'Test Sample Data'!K630&gt;0),'Test Sample Data'!K630,$B$1),"")</f>
        <v/>
      </c>
      <c r="L631" s="17" t="str">
        <f>IF(SUM('Test Sample Data'!L$3:L$98)&gt;10,IF(AND(ISNUMBER('Test Sample Data'!L630),'Test Sample Data'!L630&lt;$B$1,'Test Sample Data'!L630&gt;0),'Test Sample Data'!L630,$B$1),"")</f>
        <v/>
      </c>
      <c r="M631" s="17" t="str">
        <f>IF(SUM('Test Sample Data'!M$3:M$98)&gt;10,IF(AND(ISNUMBER('Test Sample Data'!M630),'Test Sample Data'!M630&lt;$B$1,'Test Sample Data'!M630&gt;0),'Test Sample Data'!M630,$B$1),"")</f>
        <v/>
      </c>
      <c r="N631" s="17" t="str">
        <f>'Gene Table'!E630</f>
        <v>mmu-miR-127-5p</v>
      </c>
      <c r="O631" s="17" t="str">
        <f>'Gene Table'!B630</f>
        <v>K04</v>
      </c>
      <c r="P631" s="17" t="str">
        <f>IF(SUM('Control Sample Data'!D$3:D$98)&gt;10,IF(AND(ISNUMBER('Control Sample Data'!D630),'Control Sample Data'!D630&lt;$B$1,'Control Sample Data'!D630&gt;0),'Control Sample Data'!D630,$B$1),"")</f>
        <v/>
      </c>
      <c r="Q631" s="17" t="str">
        <f>IF(SUM('Control Sample Data'!E$3:E$98)&gt;10,IF(AND(ISNUMBER('Control Sample Data'!E630),'Control Sample Data'!E630&lt;$B$1,'Control Sample Data'!E630&gt;0),'Control Sample Data'!E630,$B$1),"")</f>
        <v/>
      </c>
      <c r="R631" s="17" t="str">
        <f>IF(SUM('Control Sample Data'!F$3:F$98)&gt;10,IF(AND(ISNUMBER('Control Sample Data'!F630),'Control Sample Data'!F630&lt;$B$1,'Control Sample Data'!F630&gt;0),'Control Sample Data'!F630,$B$1),"")</f>
        <v/>
      </c>
      <c r="S631" s="17" t="str">
        <f>IF(SUM('Control Sample Data'!G$3:G$98)&gt;10,IF(AND(ISNUMBER('Control Sample Data'!G630),'Control Sample Data'!G630&lt;$B$1,'Control Sample Data'!G630&gt;0),'Control Sample Data'!G630,$B$1),"")</f>
        <v/>
      </c>
      <c r="T631" s="17" t="str">
        <f>IF(SUM('Control Sample Data'!H$3:H$98)&gt;10,IF(AND(ISNUMBER('Control Sample Data'!H630),'Control Sample Data'!H630&lt;$B$1,'Control Sample Data'!H630&gt;0),'Control Sample Data'!H630,$B$1),"")</f>
        <v/>
      </c>
      <c r="U631" s="17" t="str">
        <f>IF(SUM('Control Sample Data'!I$3:I$98)&gt;10,IF(AND(ISNUMBER('Control Sample Data'!I630),'Control Sample Data'!I630&lt;$B$1,'Control Sample Data'!I630&gt;0),'Control Sample Data'!I630,$B$1),"")</f>
        <v/>
      </c>
      <c r="V631" s="17" t="str">
        <f>IF(SUM('Control Sample Data'!J$3:J$98)&gt;10,IF(AND(ISNUMBER('Control Sample Data'!J630),'Control Sample Data'!J630&lt;$B$1,'Control Sample Data'!J630&gt;0),'Control Sample Data'!J630,$B$1),"")</f>
        <v/>
      </c>
      <c r="W631" s="17" t="str">
        <f>IF(SUM('Control Sample Data'!K$3:K$98)&gt;10,IF(AND(ISNUMBER('Control Sample Data'!K630),'Control Sample Data'!K630&lt;$B$1,'Control Sample Data'!K630&gt;0),'Control Sample Data'!K630,$B$1),"")</f>
        <v/>
      </c>
      <c r="X631" s="17" t="str">
        <f>IF(SUM('Control Sample Data'!L$3:L$98)&gt;10,IF(AND(ISNUMBER('Control Sample Data'!L630),'Control Sample Data'!L630&lt;$B$1,'Control Sample Data'!L630&gt;0),'Control Sample Data'!L630,$B$1),"")</f>
        <v/>
      </c>
      <c r="Y631" s="17" t="str">
        <f>IF(SUM('Control Sample Data'!M$3:M$98)&gt;10,IF(AND(ISNUMBER('Control Sample Data'!M630),'Control Sample Data'!M630&lt;$B$1,'Control Sample Data'!M630&gt;0),'Control Sample Data'!M630,$B$1),"")</f>
        <v/>
      </c>
      <c r="AT631" s="36" t="str">
        <f t="shared" si="409"/>
        <v/>
      </c>
      <c r="AU631" s="36" t="str">
        <f t="shared" si="410"/>
        <v/>
      </c>
      <c r="AV631" s="36" t="str">
        <f t="shared" si="411"/>
        <v/>
      </c>
      <c r="AW631" s="36" t="str">
        <f t="shared" si="412"/>
        <v/>
      </c>
      <c r="AX631" s="36" t="str">
        <f t="shared" si="413"/>
        <v/>
      </c>
      <c r="AY631" s="36" t="str">
        <f t="shared" si="414"/>
        <v/>
      </c>
      <c r="AZ631" s="36" t="str">
        <f t="shared" si="415"/>
        <v/>
      </c>
      <c r="BA631" s="36" t="str">
        <f t="shared" si="416"/>
        <v/>
      </c>
      <c r="BB631" s="36" t="str">
        <f t="shared" si="417"/>
        <v/>
      </c>
      <c r="BC631" s="36" t="str">
        <f t="shared" si="418"/>
        <v/>
      </c>
      <c r="BD631" s="36" t="str">
        <f t="shared" si="419"/>
        <v/>
      </c>
      <c r="BE631" s="36" t="str">
        <f t="shared" si="420"/>
        <v/>
      </c>
      <c r="BF631" s="36" t="str">
        <f t="shared" si="421"/>
        <v/>
      </c>
      <c r="BG631" s="36" t="str">
        <f t="shared" si="422"/>
        <v/>
      </c>
      <c r="BH631" s="36" t="str">
        <f t="shared" si="423"/>
        <v/>
      </c>
      <c r="BI631" s="36" t="str">
        <f t="shared" si="424"/>
        <v/>
      </c>
      <c r="BJ631" s="36" t="str">
        <f t="shared" si="425"/>
        <v/>
      </c>
      <c r="BK631" s="36" t="str">
        <f t="shared" si="426"/>
        <v/>
      </c>
      <c r="BL631" s="36" t="str">
        <f t="shared" si="427"/>
        <v/>
      </c>
      <c r="BM631" s="36" t="str">
        <f t="shared" si="428"/>
        <v/>
      </c>
      <c r="BN631" s="38" t="e">
        <f t="shared" si="387"/>
        <v>#DIV/0!</v>
      </c>
      <c r="BO631" s="38" t="e">
        <f t="shared" si="388"/>
        <v>#DIV/0!</v>
      </c>
      <c r="BP631" s="39" t="str">
        <f t="shared" si="389"/>
        <v/>
      </c>
      <c r="BQ631" s="39" t="str">
        <f t="shared" si="390"/>
        <v/>
      </c>
      <c r="BR631" s="39" t="str">
        <f t="shared" si="391"/>
        <v/>
      </c>
      <c r="BS631" s="39" t="str">
        <f t="shared" si="392"/>
        <v/>
      </c>
      <c r="BT631" s="39" t="str">
        <f t="shared" si="393"/>
        <v/>
      </c>
      <c r="BU631" s="39" t="str">
        <f t="shared" si="394"/>
        <v/>
      </c>
      <c r="BV631" s="39" t="str">
        <f t="shared" si="395"/>
        <v/>
      </c>
      <c r="BW631" s="39" t="str">
        <f t="shared" si="396"/>
        <v/>
      </c>
      <c r="BX631" s="39" t="str">
        <f t="shared" si="397"/>
        <v/>
      </c>
      <c r="BY631" s="39" t="str">
        <f t="shared" si="398"/>
        <v/>
      </c>
      <c r="BZ631" s="39" t="str">
        <f t="shared" si="399"/>
        <v/>
      </c>
      <c r="CA631" s="39" t="str">
        <f t="shared" si="400"/>
        <v/>
      </c>
      <c r="CB631" s="39" t="str">
        <f t="shared" si="401"/>
        <v/>
      </c>
      <c r="CC631" s="39" t="str">
        <f t="shared" si="402"/>
        <v/>
      </c>
      <c r="CD631" s="39" t="str">
        <f t="shared" si="403"/>
        <v/>
      </c>
      <c r="CE631" s="39" t="str">
        <f t="shared" si="404"/>
        <v/>
      </c>
      <c r="CF631" s="39" t="str">
        <f t="shared" si="405"/>
        <v/>
      </c>
      <c r="CG631" s="39" t="str">
        <f t="shared" si="406"/>
        <v/>
      </c>
      <c r="CH631" s="39" t="str">
        <f t="shared" si="407"/>
        <v/>
      </c>
      <c r="CI631" s="39" t="str">
        <f t="shared" si="408"/>
        <v/>
      </c>
    </row>
    <row r="632" spans="1:87">
      <c r="A632" s="18"/>
      <c r="B632" s="15" t="str">
        <f>'Gene Table'!E631</f>
        <v>mmu-miR-34c-5p</v>
      </c>
      <c r="C632" s="15" t="str">
        <f>'Gene Table'!B631</f>
        <v>K05</v>
      </c>
      <c r="D632" s="16" t="str">
        <f>IF(SUM('Test Sample Data'!D$3:D$98)&gt;10,IF(AND(ISNUMBER('Test Sample Data'!D631),'Test Sample Data'!D631&lt;$B$1,'Test Sample Data'!D631&gt;0),'Test Sample Data'!D631,$B$1),"")</f>
        <v/>
      </c>
      <c r="E632" s="17" t="str">
        <f>IF(SUM('Test Sample Data'!E$3:E$98)&gt;10,IF(AND(ISNUMBER('Test Sample Data'!E631),'Test Sample Data'!E631&lt;$B$1,'Test Sample Data'!E631&gt;0),'Test Sample Data'!E631,$B$1),"")</f>
        <v/>
      </c>
      <c r="F632" s="17" t="str">
        <f>IF(SUM('Test Sample Data'!F$3:F$98)&gt;10,IF(AND(ISNUMBER('Test Sample Data'!F631),'Test Sample Data'!F631&lt;$B$1,'Test Sample Data'!F631&gt;0),'Test Sample Data'!F631,$B$1),"")</f>
        <v/>
      </c>
      <c r="G632" s="17" t="str">
        <f>IF(SUM('Test Sample Data'!G$3:G$98)&gt;10,IF(AND(ISNUMBER('Test Sample Data'!G631),'Test Sample Data'!G631&lt;$B$1,'Test Sample Data'!G631&gt;0),'Test Sample Data'!G631,$B$1),"")</f>
        <v/>
      </c>
      <c r="H632" s="17" t="str">
        <f>IF(SUM('Test Sample Data'!H$3:H$98)&gt;10,IF(AND(ISNUMBER('Test Sample Data'!H631),'Test Sample Data'!H631&lt;$B$1,'Test Sample Data'!H631&gt;0),'Test Sample Data'!H631,$B$1),"")</f>
        <v/>
      </c>
      <c r="I632" s="17" t="str">
        <f>IF(SUM('Test Sample Data'!I$3:I$98)&gt;10,IF(AND(ISNUMBER('Test Sample Data'!I631),'Test Sample Data'!I631&lt;$B$1,'Test Sample Data'!I631&gt;0),'Test Sample Data'!I631,$B$1),"")</f>
        <v/>
      </c>
      <c r="J632" s="17" t="str">
        <f>IF(SUM('Test Sample Data'!J$3:J$98)&gt;10,IF(AND(ISNUMBER('Test Sample Data'!J631),'Test Sample Data'!J631&lt;$B$1,'Test Sample Data'!J631&gt;0),'Test Sample Data'!J631,$B$1),"")</f>
        <v/>
      </c>
      <c r="K632" s="17" t="str">
        <f>IF(SUM('Test Sample Data'!K$3:K$98)&gt;10,IF(AND(ISNUMBER('Test Sample Data'!K631),'Test Sample Data'!K631&lt;$B$1,'Test Sample Data'!K631&gt;0),'Test Sample Data'!K631,$B$1),"")</f>
        <v/>
      </c>
      <c r="L632" s="17" t="str">
        <f>IF(SUM('Test Sample Data'!L$3:L$98)&gt;10,IF(AND(ISNUMBER('Test Sample Data'!L631),'Test Sample Data'!L631&lt;$B$1,'Test Sample Data'!L631&gt;0),'Test Sample Data'!L631,$B$1),"")</f>
        <v/>
      </c>
      <c r="M632" s="17" t="str">
        <f>IF(SUM('Test Sample Data'!M$3:M$98)&gt;10,IF(AND(ISNUMBER('Test Sample Data'!M631),'Test Sample Data'!M631&lt;$B$1,'Test Sample Data'!M631&gt;0),'Test Sample Data'!M631,$B$1),"")</f>
        <v/>
      </c>
      <c r="N632" s="17" t="str">
        <f>'Gene Table'!E631</f>
        <v>mmu-miR-34c-5p</v>
      </c>
      <c r="O632" s="17" t="str">
        <f>'Gene Table'!B631</f>
        <v>K05</v>
      </c>
      <c r="P632" s="17" t="str">
        <f>IF(SUM('Control Sample Data'!D$3:D$98)&gt;10,IF(AND(ISNUMBER('Control Sample Data'!D631),'Control Sample Data'!D631&lt;$B$1,'Control Sample Data'!D631&gt;0),'Control Sample Data'!D631,$B$1),"")</f>
        <v/>
      </c>
      <c r="Q632" s="17" t="str">
        <f>IF(SUM('Control Sample Data'!E$3:E$98)&gt;10,IF(AND(ISNUMBER('Control Sample Data'!E631),'Control Sample Data'!E631&lt;$B$1,'Control Sample Data'!E631&gt;0),'Control Sample Data'!E631,$B$1),"")</f>
        <v/>
      </c>
      <c r="R632" s="17" t="str">
        <f>IF(SUM('Control Sample Data'!F$3:F$98)&gt;10,IF(AND(ISNUMBER('Control Sample Data'!F631),'Control Sample Data'!F631&lt;$B$1,'Control Sample Data'!F631&gt;0),'Control Sample Data'!F631,$B$1),"")</f>
        <v/>
      </c>
      <c r="S632" s="17" t="str">
        <f>IF(SUM('Control Sample Data'!G$3:G$98)&gt;10,IF(AND(ISNUMBER('Control Sample Data'!G631),'Control Sample Data'!G631&lt;$B$1,'Control Sample Data'!G631&gt;0),'Control Sample Data'!G631,$B$1),"")</f>
        <v/>
      </c>
      <c r="T632" s="17" t="str">
        <f>IF(SUM('Control Sample Data'!H$3:H$98)&gt;10,IF(AND(ISNUMBER('Control Sample Data'!H631),'Control Sample Data'!H631&lt;$B$1,'Control Sample Data'!H631&gt;0),'Control Sample Data'!H631,$B$1),"")</f>
        <v/>
      </c>
      <c r="U632" s="17" t="str">
        <f>IF(SUM('Control Sample Data'!I$3:I$98)&gt;10,IF(AND(ISNUMBER('Control Sample Data'!I631),'Control Sample Data'!I631&lt;$B$1,'Control Sample Data'!I631&gt;0),'Control Sample Data'!I631,$B$1),"")</f>
        <v/>
      </c>
      <c r="V632" s="17" t="str">
        <f>IF(SUM('Control Sample Data'!J$3:J$98)&gt;10,IF(AND(ISNUMBER('Control Sample Data'!J631),'Control Sample Data'!J631&lt;$B$1,'Control Sample Data'!J631&gt;0),'Control Sample Data'!J631,$B$1),"")</f>
        <v/>
      </c>
      <c r="W632" s="17" t="str">
        <f>IF(SUM('Control Sample Data'!K$3:K$98)&gt;10,IF(AND(ISNUMBER('Control Sample Data'!K631),'Control Sample Data'!K631&lt;$B$1,'Control Sample Data'!K631&gt;0),'Control Sample Data'!K631,$B$1),"")</f>
        <v/>
      </c>
      <c r="X632" s="17" t="str">
        <f>IF(SUM('Control Sample Data'!L$3:L$98)&gt;10,IF(AND(ISNUMBER('Control Sample Data'!L631),'Control Sample Data'!L631&lt;$B$1,'Control Sample Data'!L631&gt;0),'Control Sample Data'!L631,$B$1),"")</f>
        <v/>
      </c>
      <c r="Y632" s="17" t="str">
        <f>IF(SUM('Control Sample Data'!M$3:M$98)&gt;10,IF(AND(ISNUMBER('Control Sample Data'!M631),'Control Sample Data'!M631&lt;$B$1,'Control Sample Data'!M631&gt;0),'Control Sample Data'!M631,$B$1),"")</f>
        <v/>
      </c>
      <c r="AT632" s="36" t="str">
        <f t="shared" si="409"/>
        <v/>
      </c>
      <c r="AU632" s="36" t="str">
        <f t="shared" si="410"/>
        <v/>
      </c>
      <c r="AV632" s="36" t="str">
        <f t="shared" si="411"/>
        <v/>
      </c>
      <c r="AW632" s="36" t="str">
        <f t="shared" si="412"/>
        <v/>
      </c>
      <c r="AX632" s="36" t="str">
        <f t="shared" si="413"/>
        <v/>
      </c>
      <c r="AY632" s="36" t="str">
        <f t="shared" si="414"/>
        <v/>
      </c>
      <c r="AZ632" s="36" t="str">
        <f t="shared" si="415"/>
        <v/>
      </c>
      <c r="BA632" s="36" t="str">
        <f t="shared" si="416"/>
        <v/>
      </c>
      <c r="BB632" s="36" t="str">
        <f t="shared" si="417"/>
        <v/>
      </c>
      <c r="BC632" s="36" t="str">
        <f t="shared" si="418"/>
        <v/>
      </c>
      <c r="BD632" s="36" t="str">
        <f t="shared" si="419"/>
        <v/>
      </c>
      <c r="BE632" s="36" t="str">
        <f t="shared" si="420"/>
        <v/>
      </c>
      <c r="BF632" s="36" t="str">
        <f t="shared" si="421"/>
        <v/>
      </c>
      <c r="BG632" s="36" t="str">
        <f t="shared" si="422"/>
        <v/>
      </c>
      <c r="BH632" s="36" t="str">
        <f t="shared" si="423"/>
        <v/>
      </c>
      <c r="BI632" s="36" t="str">
        <f t="shared" si="424"/>
        <v/>
      </c>
      <c r="BJ632" s="36" t="str">
        <f t="shared" si="425"/>
        <v/>
      </c>
      <c r="BK632" s="36" t="str">
        <f t="shared" si="426"/>
        <v/>
      </c>
      <c r="BL632" s="36" t="str">
        <f t="shared" si="427"/>
        <v/>
      </c>
      <c r="BM632" s="36" t="str">
        <f t="shared" si="428"/>
        <v/>
      </c>
      <c r="BN632" s="38" t="e">
        <f t="shared" si="387"/>
        <v>#DIV/0!</v>
      </c>
      <c r="BO632" s="38" t="e">
        <f t="shared" si="388"/>
        <v>#DIV/0!</v>
      </c>
      <c r="BP632" s="39" t="str">
        <f t="shared" si="389"/>
        <v/>
      </c>
      <c r="BQ632" s="39" t="str">
        <f t="shared" si="390"/>
        <v/>
      </c>
      <c r="BR632" s="39" t="str">
        <f t="shared" si="391"/>
        <v/>
      </c>
      <c r="BS632" s="39" t="str">
        <f t="shared" si="392"/>
        <v/>
      </c>
      <c r="BT632" s="39" t="str">
        <f t="shared" si="393"/>
        <v/>
      </c>
      <c r="BU632" s="39" t="str">
        <f t="shared" si="394"/>
        <v/>
      </c>
      <c r="BV632" s="39" t="str">
        <f t="shared" si="395"/>
        <v/>
      </c>
      <c r="BW632" s="39" t="str">
        <f t="shared" si="396"/>
        <v/>
      </c>
      <c r="BX632" s="39" t="str">
        <f t="shared" si="397"/>
        <v/>
      </c>
      <c r="BY632" s="39" t="str">
        <f t="shared" si="398"/>
        <v/>
      </c>
      <c r="BZ632" s="39" t="str">
        <f t="shared" si="399"/>
        <v/>
      </c>
      <c r="CA632" s="39" t="str">
        <f t="shared" si="400"/>
        <v/>
      </c>
      <c r="CB632" s="39" t="str">
        <f t="shared" si="401"/>
        <v/>
      </c>
      <c r="CC632" s="39" t="str">
        <f t="shared" si="402"/>
        <v/>
      </c>
      <c r="CD632" s="39" t="str">
        <f t="shared" si="403"/>
        <v/>
      </c>
      <c r="CE632" s="39" t="str">
        <f t="shared" si="404"/>
        <v/>
      </c>
      <c r="CF632" s="39" t="str">
        <f t="shared" si="405"/>
        <v/>
      </c>
      <c r="CG632" s="39" t="str">
        <f t="shared" si="406"/>
        <v/>
      </c>
      <c r="CH632" s="39" t="str">
        <f t="shared" si="407"/>
        <v/>
      </c>
      <c r="CI632" s="39" t="str">
        <f t="shared" si="408"/>
        <v/>
      </c>
    </row>
    <row r="633" spans="1:87">
      <c r="A633" s="18"/>
      <c r="B633" s="15" t="str">
        <f>'Gene Table'!E632</f>
        <v>mmu-miR-136-3p</v>
      </c>
      <c r="C633" s="15" t="str">
        <f>'Gene Table'!B632</f>
        <v>K06</v>
      </c>
      <c r="D633" s="16" t="str">
        <f>IF(SUM('Test Sample Data'!D$3:D$98)&gt;10,IF(AND(ISNUMBER('Test Sample Data'!D632),'Test Sample Data'!D632&lt;$B$1,'Test Sample Data'!D632&gt;0),'Test Sample Data'!D632,$B$1),"")</f>
        <v/>
      </c>
      <c r="E633" s="17" t="str">
        <f>IF(SUM('Test Sample Data'!E$3:E$98)&gt;10,IF(AND(ISNUMBER('Test Sample Data'!E632),'Test Sample Data'!E632&lt;$B$1,'Test Sample Data'!E632&gt;0),'Test Sample Data'!E632,$B$1),"")</f>
        <v/>
      </c>
      <c r="F633" s="17" t="str">
        <f>IF(SUM('Test Sample Data'!F$3:F$98)&gt;10,IF(AND(ISNUMBER('Test Sample Data'!F632),'Test Sample Data'!F632&lt;$B$1,'Test Sample Data'!F632&gt;0),'Test Sample Data'!F632,$B$1),"")</f>
        <v/>
      </c>
      <c r="G633" s="17" t="str">
        <f>IF(SUM('Test Sample Data'!G$3:G$98)&gt;10,IF(AND(ISNUMBER('Test Sample Data'!G632),'Test Sample Data'!G632&lt;$B$1,'Test Sample Data'!G632&gt;0),'Test Sample Data'!G632,$B$1),"")</f>
        <v/>
      </c>
      <c r="H633" s="17" t="str">
        <f>IF(SUM('Test Sample Data'!H$3:H$98)&gt;10,IF(AND(ISNUMBER('Test Sample Data'!H632),'Test Sample Data'!H632&lt;$B$1,'Test Sample Data'!H632&gt;0),'Test Sample Data'!H632,$B$1),"")</f>
        <v/>
      </c>
      <c r="I633" s="17" t="str">
        <f>IF(SUM('Test Sample Data'!I$3:I$98)&gt;10,IF(AND(ISNUMBER('Test Sample Data'!I632),'Test Sample Data'!I632&lt;$B$1,'Test Sample Data'!I632&gt;0),'Test Sample Data'!I632,$B$1),"")</f>
        <v/>
      </c>
      <c r="J633" s="17" t="str">
        <f>IF(SUM('Test Sample Data'!J$3:J$98)&gt;10,IF(AND(ISNUMBER('Test Sample Data'!J632),'Test Sample Data'!J632&lt;$B$1,'Test Sample Data'!J632&gt;0),'Test Sample Data'!J632,$B$1),"")</f>
        <v/>
      </c>
      <c r="K633" s="17" t="str">
        <f>IF(SUM('Test Sample Data'!K$3:K$98)&gt;10,IF(AND(ISNUMBER('Test Sample Data'!K632),'Test Sample Data'!K632&lt;$B$1,'Test Sample Data'!K632&gt;0),'Test Sample Data'!K632,$B$1),"")</f>
        <v/>
      </c>
      <c r="L633" s="17" t="str">
        <f>IF(SUM('Test Sample Data'!L$3:L$98)&gt;10,IF(AND(ISNUMBER('Test Sample Data'!L632),'Test Sample Data'!L632&lt;$B$1,'Test Sample Data'!L632&gt;0),'Test Sample Data'!L632,$B$1),"")</f>
        <v/>
      </c>
      <c r="M633" s="17" t="str">
        <f>IF(SUM('Test Sample Data'!M$3:M$98)&gt;10,IF(AND(ISNUMBER('Test Sample Data'!M632),'Test Sample Data'!M632&lt;$B$1,'Test Sample Data'!M632&gt;0),'Test Sample Data'!M632,$B$1),"")</f>
        <v/>
      </c>
      <c r="N633" s="17" t="str">
        <f>'Gene Table'!E632</f>
        <v>mmu-miR-136-3p</v>
      </c>
      <c r="O633" s="17" t="str">
        <f>'Gene Table'!B632</f>
        <v>K06</v>
      </c>
      <c r="P633" s="17" t="str">
        <f>IF(SUM('Control Sample Data'!D$3:D$98)&gt;10,IF(AND(ISNUMBER('Control Sample Data'!D632),'Control Sample Data'!D632&lt;$B$1,'Control Sample Data'!D632&gt;0),'Control Sample Data'!D632,$B$1),"")</f>
        <v/>
      </c>
      <c r="Q633" s="17" t="str">
        <f>IF(SUM('Control Sample Data'!E$3:E$98)&gt;10,IF(AND(ISNUMBER('Control Sample Data'!E632),'Control Sample Data'!E632&lt;$B$1,'Control Sample Data'!E632&gt;0),'Control Sample Data'!E632,$B$1),"")</f>
        <v/>
      </c>
      <c r="R633" s="17" t="str">
        <f>IF(SUM('Control Sample Data'!F$3:F$98)&gt;10,IF(AND(ISNUMBER('Control Sample Data'!F632),'Control Sample Data'!F632&lt;$B$1,'Control Sample Data'!F632&gt;0),'Control Sample Data'!F632,$B$1),"")</f>
        <v/>
      </c>
      <c r="S633" s="17" t="str">
        <f>IF(SUM('Control Sample Data'!G$3:G$98)&gt;10,IF(AND(ISNUMBER('Control Sample Data'!G632),'Control Sample Data'!G632&lt;$B$1,'Control Sample Data'!G632&gt;0),'Control Sample Data'!G632,$B$1),"")</f>
        <v/>
      </c>
      <c r="T633" s="17" t="str">
        <f>IF(SUM('Control Sample Data'!H$3:H$98)&gt;10,IF(AND(ISNUMBER('Control Sample Data'!H632),'Control Sample Data'!H632&lt;$B$1,'Control Sample Data'!H632&gt;0),'Control Sample Data'!H632,$B$1),"")</f>
        <v/>
      </c>
      <c r="U633" s="17" t="str">
        <f>IF(SUM('Control Sample Data'!I$3:I$98)&gt;10,IF(AND(ISNUMBER('Control Sample Data'!I632),'Control Sample Data'!I632&lt;$B$1,'Control Sample Data'!I632&gt;0),'Control Sample Data'!I632,$B$1),"")</f>
        <v/>
      </c>
      <c r="V633" s="17" t="str">
        <f>IF(SUM('Control Sample Data'!J$3:J$98)&gt;10,IF(AND(ISNUMBER('Control Sample Data'!J632),'Control Sample Data'!J632&lt;$B$1,'Control Sample Data'!J632&gt;0),'Control Sample Data'!J632,$B$1),"")</f>
        <v/>
      </c>
      <c r="W633" s="17" t="str">
        <f>IF(SUM('Control Sample Data'!K$3:K$98)&gt;10,IF(AND(ISNUMBER('Control Sample Data'!K632),'Control Sample Data'!K632&lt;$B$1,'Control Sample Data'!K632&gt;0),'Control Sample Data'!K632,$B$1),"")</f>
        <v/>
      </c>
      <c r="X633" s="17" t="str">
        <f>IF(SUM('Control Sample Data'!L$3:L$98)&gt;10,IF(AND(ISNUMBER('Control Sample Data'!L632),'Control Sample Data'!L632&lt;$B$1,'Control Sample Data'!L632&gt;0),'Control Sample Data'!L632,$B$1),"")</f>
        <v/>
      </c>
      <c r="Y633" s="17" t="str">
        <f>IF(SUM('Control Sample Data'!M$3:M$98)&gt;10,IF(AND(ISNUMBER('Control Sample Data'!M632),'Control Sample Data'!M632&lt;$B$1,'Control Sample Data'!M632&gt;0),'Control Sample Data'!M632,$B$1),"")</f>
        <v/>
      </c>
      <c r="AT633" s="36" t="str">
        <f t="shared" si="409"/>
        <v/>
      </c>
      <c r="AU633" s="36" t="str">
        <f t="shared" si="410"/>
        <v/>
      </c>
      <c r="AV633" s="36" t="str">
        <f t="shared" si="411"/>
        <v/>
      </c>
      <c r="AW633" s="36" t="str">
        <f t="shared" si="412"/>
        <v/>
      </c>
      <c r="AX633" s="36" t="str">
        <f t="shared" si="413"/>
        <v/>
      </c>
      <c r="AY633" s="36" t="str">
        <f t="shared" si="414"/>
        <v/>
      </c>
      <c r="AZ633" s="36" t="str">
        <f t="shared" si="415"/>
        <v/>
      </c>
      <c r="BA633" s="36" t="str">
        <f t="shared" si="416"/>
        <v/>
      </c>
      <c r="BB633" s="36" t="str">
        <f t="shared" si="417"/>
        <v/>
      </c>
      <c r="BC633" s="36" t="str">
        <f t="shared" si="418"/>
        <v/>
      </c>
      <c r="BD633" s="36" t="str">
        <f t="shared" si="419"/>
        <v/>
      </c>
      <c r="BE633" s="36" t="str">
        <f t="shared" si="420"/>
        <v/>
      </c>
      <c r="BF633" s="36" t="str">
        <f t="shared" si="421"/>
        <v/>
      </c>
      <c r="BG633" s="36" t="str">
        <f t="shared" si="422"/>
        <v/>
      </c>
      <c r="BH633" s="36" t="str">
        <f t="shared" si="423"/>
        <v/>
      </c>
      <c r="BI633" s="36" t="str">
        <f t="shared" si="424"/>
        <v/>
      </c>
      <c r="BJ633" s="36" t="str">
        <f t="shared" si="425"/>
        <v/>
      </c>
      <c r="BK633" s="36" t="str">
        <f t="shared" si="426"/>
        <v/>
      </c>
      <c r="BL633" s="36" t="str">
        <f t="shared" si="427"/>
        <v/>
      </c>
      <c r="BM633" s="36" t="str">
        <f t="shared" si="428"/>
        <v/>
      </c>
      <c r="BN633" s="38" t="e">
        <f t="shared" si="387"/>
        <v>#DIV/0!</v>
      </c>
      <c r="BO633" s="38" t="e">
        <f t="shared" si="388"/>
        <v>#DIV/0!</v>
      </c>
      <c r="BP633" s="39" t="str">
        <f t="shared" si="389"/>
        <v/>
      </c>
      <c r="BQ633" s="39" t="str">
        <f t="shared" si="390"/>
        <v/>
      </c>
      <c r="BR633" s="39" t="str">
        <f t="shared" si="391"/>
        <v/>
      </c>
      <c r="BS633" s="39" t="str">
        <f t="shared" si="392"/>
        <v/>
      </c>
      <c r="BT633" s="39" t="str">
        <f t="shared" si="393"/>
        <v/>
      </c>
      <c r="BU633" s="39" t="str">
        <f t="shared" si="394"/>
        <v/>
      </c>
      <c r="BV633" s="39" t="str">
        <f t="shared" si="395"/>
        <v/>
      </c>
      <c r="BW633" s="39" t="str">
        <f t="shared" si="396"/>
        <v/>
      </c>
      <c r="BX633" s="39" t="str">
        <f t="shared" si="397"/>
        <v/>
      </c>
      <c r="BY633" s="39" t="str">
        <f t="shared" si="398"/>
        <v/>
      </c>
      <c r="BZ633" s="39" t="str">
        <f t="shared" si="399"/>
        <v/>
      </c>
      <c r="CA633" s="39" t="str">
        <f t="shared" si="400"/>
        <v/>
      </c>
      <c r="CB633" s="39" t="str">
        <f t="shared" si="401"/>
        <v/>
      </c>
      <c r="CC633" s="39" t="str">
        <f t="shared" si="402"/>
        <v/>
      </c>
      <c r="CD633" s="39" t="str">
        <f t="shared" si="403"/>
        <v/>
      </c>
      <c r="CE633" s="39" t="str">
        <f t="shared" si="404"/>
        <v/>
      </c>
      <c r="CF633" s="39" t="str">
        <f t="shared" si="405"/>
        <v/>
      </c>
      <c r="CG633" s="39" t="str">
        <f t="shared" si="406"/>
        <v/>
      </c>
      <c r="CH633" s="39" t="str">
        <f t="shared" si="407"/>
        <v/>
      </c>
      <c r="CI633" s="39" t="str">
        <f t="shared" si="408"/>
        <v/>
      </c>
    </row>
    <row r="634" spans="1:87">
      <c r="A634" s="18"/>
      <c r="B634" s="15" t="str">
        <f>'Gene Table'!E633</f>
        <v>mmu-miR-92b-3p</v>
      </c>
      <c r="C634" s="15" t="str">
        <f>'Gene Table'!B633</f>
        <v>K07</v>
      </c>
      <c r="D634" s="16" t="str">
        <f>IF(SUM('Test Sample Data'!D$3:D$98)&gt;10,IF(AND(ISNUMBER('Test Sample Data'!D633),'Test Sample Data'!D633&lt;$B$1,'Test Sample Data'!D633&gt;0),'Test Sample Data'!D633,$B$1),"")</f>
        <v/>
      </c>
      <c r="E634" s="17" t="str">
        <f>IF(SUM('Test Sample Data'!E$3:E$98)&gt;10,IF(AND(ISNUMBER('Test Sample Data'!E633),'Test Sample Data'!E633&lt;$B$1,'Test Sample Data'!E633&gt;0),'Test Sample Data'!E633,$B$1),"")</f>
        <v/>
      </c>
      <c r="F634" s="17" t="str">
        <f>IF(SUM('Test Sample Data'!F$3:F$98)&gt;10,IF(AND(ISNUMBER('Test Sample Data'!F633),'Test Sample Data'!F633&lt;$B$1,'Test Sample Data'!F633&gt;0),'Test Sample Data'!F633,$B$1),"")</f>
        <v/>
      </c>
      <c r="G634" s="17" t="str">
        <f>IF(SUM('Test Sample Data'!G$3:G$98)&gt;10,IF(AND(ISNUMBER('Test Sample Data'!G633),'Test Sample Data'!G633&lt;$B$1,'Test Sample Data'!G633&gt;0),'Test Sample Data'!G633,$B$1),"")</f>
        <v/>
      </c>
      <c r="H634" s="17" t="str">
        <f>IF(SUM('Test Sample Data'!H$3:H$98)&gt;10,IF(AND(ISNUMBER('Test Sample Data'!H633),'Test Sample Data'!H633&lt;$B$1,'Test Sample Data'!H633&gt;0),'Test Sample Data'!H633,$B$1),"")</f>
        <v/>
      </c>
      <c r="I634" s="17" t="str">
        <f>IF(SUM('Test Sample Data'!I$3:I$98)&gt;10,IF(AND(ISNUMBER('Test Sample Data'!I633),'Test Sample Data'!I633&lt;$B$1,'Test Sample Data'!I633&gt;0),'Test Sample Data'!I633,$B$1),"")</f>
        <v/>
      </c>
      <c r="J634" s="17" t="str">
        <f>IF(SUM('Test Sample Data'!J$3:J$98)&gt;10,IF(AND(ISNUMBER('Test Sample Data'!J633),'Test Sample Data'!J633&lt;$B$1,'Test Sample Data'!J633&gt;0),'Test Sample Data'!J633,$B$1),"")</f>
        <v/>
      </c>
      <c r="K634" s="17" t="str">
        <f>IF(SUM('Test Sample Data'!K$3:K$98)&gt;10,IF(AND(ISNUMBER('Test Sample Data'!K633),'Test Sample Data'!K633&lt;$B$1,'Test Sample Data'!K633&gt;0),'Test Sample Data'!K633,$B$1),"")</f>
        <v/>
      </c>
      <c r="L634" s="17" t="str">
        <f>IF(SUM('Test Sample Data'!L$3:L$98)&gt;10,IF(AND(ISNUMBER('Test Sample Data'!L633),'Test Sample Data'!L633&lt;$B$1,'Test Sample Data'!L633&gt;0),'Test Sample Data'!L633,$B$1),"")</f>
        <v/>
      </c>
      <c r="M634" s="17" t="str">
        <f>IF(SUM('Test Sample Data'!M$3:M$98)&gt;10,IF(AND(ISNUMBER('Test Sample Data'!M633),'Test Sample Data'!M633&lt;$B$1,'Test Sample Data'!M633&gt;0),'Test Sample Data'!M633,$B$1),"")</f>
        <v/>
      </c>
      <c r="N634" s="17" t="str">
        <f>'Gene Table'!E633</f>
        <v>mmu-miR-92b-3p</v>
      </c>
      <c r="O634" s="17" t="str">
        <f>'Gene Table'!B633</f>
        <v>K07</v>
      </c>
      <c r="P634" s="17" t="str">
        <f>IF(SUM('Control Sample Data'!D$3:D$98)&gt;10,IF(AND(ISNUMBER('Control Sample Data'!D633),'Control Sample Data'!D633&lt;$B$1,'Control Sample Data'!D633&gt;0),'Control Sample Data'!D633,$B$1),"")</f>
        <v/>
      </c>
      <c r="Q634" s="17" t="str">
        <f>IF(SUM('Control Sample Data'!E$3:E$98)&gt;10,IF(AND(ISNUMBER('Control Sample Data'!E633),'Control Sample Data'!E633&lt;$B$1,'Control Sample Data'!E633&gt;0),'Control Sample Data'!E633,$B$1),"")</f>
        <v/>
      </c>
      <c r="R634" s="17" t="str">
        <f>IF(SUM('Control Sample Data'!F$3:F$98)&gt;10,IF(AND(ISNUMBER('Control Sample Data'!F633),'Control Sample Data'!F633&lt;$B$1,'Control Sample Data'!F633&gt;0),'Control Sample Data'!F633,$B$1),"")</f>
        <v/>
      </c>
      <c r="S634" s="17" t="str">
        <f>IF(SUM('Control Sample Data'!G$3:G$98)&gt;10,IF(AND(ISNUMBER('Control Sample Data'!G633),'Control Sample Data'!G633&lt;$B$1,'Control Sample Data'!G633&gt;0),'Control Sample Data'!G633,$B$1),"")</f>
        <v/>
      </c>
      <c r="T634" s="17" t="str">
        <f>IF(SUM('Control Sample Data'!H$3:H$98)&gt;10,IF(AND(ISNUMBER('Control Sample Data'!H633),'Control Sample Data'!H633&lt;$B$1,'Control Sample Data'!H633&gt;0),'Control Sample Data'!H633,$B$1),"")</f>
        <v/>
      </c>
      <c r="U634" s="17" t="str">
        <f>IF(SUM('Control Sample Data'!I$3:I$98)&gt;10,IF(AND(ISNUMBER('Control Sample Data'!I633),'Control Sample Data'!I633&lt;$B$1,'Control Sample Data'!I633&gt;0),'Control Sample Data'!I633,$B$1),"")</f>
        <v/>
      </c>
      <c r="V634" s="17" t="str">
        <f>IF(SUM('Control Sample Data'!J$3:J$98)&gt;10,IF(AND(ISNUMBER('Control Sample Data'!J633),'Control Sample Data'!J633&lt;$B$1,'Control Sample Data'!J633&gt;0),'Control Sample Data'!J633,$B$1),"")</f>
        <v/>
      </c>
      <c r="W634" s="17" t="str">
        <f>IF(SUM('Control Sample Data'!K$3:K$98)&gt;10,IF(AND(ISNUMBER('Control Sample Data'!K633),'Control Sample Data'!K633&lt;$B$1,'Control Sample Data'!K633&gt;0),'Control Sample Data'!K633,$B$1),"")</f>
        <v/>
      </c>
      <c r="X634" s="17" t="str">
        <f>IF(SUM('Control Sample Data'!L$3:L$98)&gt;10,IF(AND(ISNUMBER('Control Sample Data'!L633),'Control Sample Data'!L633&lt;$B$1,'Control Sample Data'!L633&gt;0),'Control Sample Data'!L633,$B$1),"")</f>
        <v/>
      </c>
      <c r="Y634" s="17" t="str">
        <f>IF(SUM('Control Sample Data'!M$3:M$98)&gt;10,IF(AND(ISNUMBER('Control Sample Data'!M633),'Control Sample Data'!M633&lt;$B$1,'Control Sample Data'!M633&gt;0),'Control Sample Data'!M633,$B$1),"")</f>
        <v/>
      </c>
      <c r="AT634" s="36" t="str">
        <f t="shared" si="409"/>
        <v/>
      </c>
      <c r="AU634" s="36" t="str">
        <f t="shared" si="410"/>
        <v/>
      </c>
      <c r="AV634" s="36" t="str">
        <f t="shared" si="411"/>
        <v/>
      </c>
      <c r="AW634" s="36" t="str">
        <f t="shared" si="412"/>
        <v/>
      </c>
      <c r="AX634" s="36" t="str">
        <f t="shared" si="413"/>
        <v/>
      </c>
      <c r="AY634" s="36" t="str">
        <f t="shared" si="414"/>
        <v/>
      </c>
      <c r="AZ634" s="36" t="str">
        <f t="shared" si="415"/>
        <v/>
      </c>
      <c r="BA634" s="36" t="str">
        <f t="shared" si="416"/>
        <v/>
      </c>
      <c r="BB634" s="36" t="str">
        <f t="shared" si="417"/>
        <v/>
      </c>
      <c r="BC634" s="36" t="str">
        <f t="shared" si="418"/>
        <v/>
      </c>
      <c r="BD634" s="36" t="str">
        <f t="shared" si="419"/>
        <v/>
      </c>
      <c r="BE634" s="36" t="str">
        <f t="shared" si="420"/>
        <v/>
      </c>
      <c r="BF634" s="36" t="str">
        <f t="shared" si="421"/>
        <v/>
      </c>
      <c r="BG634" s="36" t="str">
        <f t="shared" si="422"/>
        <v/>
      </c>
      <c r="BH634" s="36" t="str">
        <f t="shared" si="423"/>
        <v/>
      </c>
      <c r="BI634" s="36" t="str">
        <f t="shared" si="424"/>
        <v/>
      </c>
      <c r="BJ634" s="36" t="str">
        <f t="shared" si="425"/>
        <v/>
      </c>
      <c r="BK634" s="36" t="str">
        <f t="shared" si="426"/>
        <v/>
      </c>
      <c r="BL634" s="36" t="str">
        <f t="shared" si="427"/>
        <v/>
      </c>
      <c r="BM634" s="36" t="str">
        <f t="shared" si="428"/>
        <v/>
      </c>
      <c r="BN634" s="38" t="e">
        <f t="shared" si="387"/>
        <v>#DIV/0!</v>
      </c>
      <c r="BO634" s="38" t="e">
        <f t="shared" si="388"/>
        <v>#DIV/0!</v>
      </c>
      <c r="BP634" s="39" t="str">
        <f t="shared" si="389"/>
        <v/>
      </c>
      <c r="BQ634" s="39" t="str">
        <f t="shared" si="390"/>
        <v/>
      </c>
      <c r="BR634" s="39" t="str">
        <f t="shared" si="391"/>
        <v/>
      </c>
      <c r="BS634" s="39" t="str">
        <f t="shared" si="392"/>
        <v/>
      </c>
      <c r="BT634" s="39" t="str">
        <f t="shared" si="393"/>
        <v/>
      </c>
      <c r="BU634" s="39" t="str">
        <f t="shared" si="394"/>
        <v/>
      </c>
      <c r="BV634" s="39" t="str">
        <f t="shared" si="395"/>
        <v/>
      </c>
      <c r="BW634" s="39" t="str">
        <f t="shared" si="396"/>
        <v/>
      </c>
      <c r="BX634" s="39" t="str">
        <f t="shared" si="397"/>
        <v/>
      </c>
      <c r="BY634" s="39" t="str">
        <f t="shared" si="398"/>
        <v/>
      </c>
      <c r="BZ634" s="39" t="str">
        <f t="shared" si="399"/>
        <v/>
      </c>
      <c r="CA634" s="39" t="str">
        <f t="shared" si="400"/>
        <v/>
      </c>
      <c r="CB634" s="39" t="str">
        <f t="shared" si="401"/>
        <v/>
      </c>
      <c r="CC634" s="39" t="str">
        <f t="shared" si="402"/>
        <v/>
      </c>
      <c r="CD634" s="39" t="str">
        <f t="shared" si="403"/>
        <v/>
      </c>
      <c r="CE634" s="39" t="str">
        <f t="shared" si="404"/>
        <v/>
      </c>
      <c r="CF634" s="39" t="str">
        <f t="shared" si="405"/>
        <v/>
      </c>
      <c r="CG634" s="39" t="str">
        <f t="shared" si="406"/>
        <v/>
      </c>
      <c r="CH634" s="39" t="str">
        <f t="shared" si="407"/>
        <v/>
      </c>
      <c r="CI634" s="39" t="str">
        <f t="shared" si="408"/>
        <v/>
      </c>
    </row>
    <row r="635" spans="1:87">
      <c r="A635" s="18"/>
      <c r="B635" s="15" t="str">
        <f>'Gene Table'!E634</f>
        <v>mmu-miR-154-3p</v>
      </c>
      <c r="C635" s="15" t="str">
        <f>'Gene Table'!B634</f>
        <v>K08</v>
      </c>
      <c r="D635" s="16" t="str">
        <f>IF(SUM('Test Sample Data'!D$3:D$98)&gt;10,IF(AND(ISNUMBER('Test Sample Data'!D634),'Test Sample Data'!D634&lt;$B$1,'Test Sample Data'!D634&gt;0),'Test Sample Data'!D634,$B$1),"")</f>
        <v/>
      </c>
      <c r="E635" s="17" t="str">
        <f>IF(SUM('Test Sample Data'!E$3:E$98)&gt;10,IF(AND(ISNUMBER('Test Sample Data'!E634),'Test Sample Data'!E634&lt;$B$1,'Test Sample Data'!E634&gt;0),'Test Sample Data'!E634,$B$1),"")</f>
        <v/>
      </c>
      <c r="F635" s="17" t="str">
        <f>IF(SUM('Test Sample Data'!F$3:F$98)&gt;10,IF(AND(ISNUMBER('Test Sample Data'!F634),'Test Sample Data'!F634&lt;$B$1,'Test Sample Data'!F634&gt;0),'Test Sample Data'!F634,$B$1),"")</f>
        <v/>
      </c>
      <c r="G635" s="17" t="str">
        <f>IF(SUM('Test Sample Data'!G$3:G$98)&gt;10,IF(AND(ISNUMBER('Test Sample Data'!G634),'Test Sample Data'!G634&lt;$B$1,'Test Sample Data'!G634&gt;0),'Test Sample Data'!G634,$B$1),"")</f>
        <v/>
      </c>
      <c r="H635" s="17" t="str">
        <f>IF(SUM('Test Sample Data'!H$3:H$98)&gt;10,IF(AND(ISNUMBER('Test Sample Data'!H634),'Test Sample Data'!H634&lt;$B$1,'Test Sample Data'!H634&gt;0),'Test Sample Data'!H634,$B$1),"")</f>
        <v/>
      </c>
      <c r="I635" s="17" t="str">
        <f>IF(SUM('Test Sample Data'!I$3:I$98)&gt;10,IF(AND(ISNUMBER('Test Sample Data'!I634),'Test Sample Data'!I634&lt;$B$1,'Test Sample Data'!I634&gt;0),'Test Sample Data'!I634,$B$1),"")</f>
        <v/>
      </c>
      <c r="J635" s="17" t="str">
        <f>IF(SUM('Test Sample Data'!J$3:J$98)&gt;10,IF(AND(ISNUMBER('Test Sample Data'!J634),'Test Sample Data'!J634&lt;$B$1,'Test Sample Data'!J634&gt;0),'Test Sample Data'!J634,$B$1),"")</f>
        <v/>
      </c>
      <c r="K635" s="17" t="str">
        <f>IF(SUM('Test Sample Data'!K$3:K$98)&gt;10,IF(AND(ISNUMBER('Test Sample Data'!K634),'Test Sample Data'!K634&lt;$B$1,'Test Sample Data'!K634&gt;0),'Test Sample Data'!K634,$B$1),"")</f>
        <v/>
      </c>
      <c r="L635" s="17" t="str">
        <f>IF(SUM('Test Sample Data'!L$3:L$98)&gt;10,IF(AND(ISNUMBER('Test Sample Data'!L634),'Test Sample Data'!L634&lt;$B$1,'Test Sample Data'!L634&gt;0),'Test Sample Data'!L634,$B$1),"")</f>
        <v/>
      </c>
      <c r="M635" s="17" t="str">
        <f>IF(SUM('Test Sample Data'!M$3:M$98)&gt;10,IF(AND(ISNUMBER('Test Sample Data'!M634),'Test Sample Data'!M634&lt;$B$1,'Test Sample Data'!M634&gt;0),'Test Sample Data'!M634,$B$1),"")</f>
        <v/>
      </c>
      <c r="N635" s="17" t="str">
        <f>'Gene Table'!E634</f>
        <v>mmu-miR-154-3p</v>
      </c>
      <c r="O635" s="17" t="str">
        <f>'Gene Table'!B634</f>
        <v>K08</v>
      </c>
      <c r="P635" s="17" t="str">
        <f>IF(SUM('Control Sample Data'!D$3:D$98)&gt;10,IF(AND(ISNUMBER('Control Sample Data'!D634),'Control Sample Data'!D634&lt;$B$1,'Control Sample Data'!D634&gt;0),'Control Sample Data'!D634,$B$1),"")</f>
        <v/>
      </c>
      <c r="Q635" s="17" t="str">
        <f>IF(SUM('Control Sample Data'!E$3:E$98)&gt;10,IF(AND(ISNUMBER('Control Sample Data'!E634),'Control Sample Data'!E634&lt;$B$1,'Control Sample Data'!E634&gt;0),'Control Sample Data'!E634,$B$1),"")</f>
        <v/>
      </c>
      <c r="R635" s="17" t="str">
        <f>IF(SUM('Control Sample Data'!F$3:F$98)&gt;10,IF(AND(ISNUMBER('Control Sample Data'!F634),'Control Sample Data'!F634&lt;$B$1,'Control Sample Data'!F634&gt;0),'Control Sample Data'!F634,$B$1),"")</f>
        <v/>
      </c>
      <c r="S635" s="17" t="str">
        <f>IF(SUM('Control Sample Data'!G$3:G$98)&gt;10,IF(AND(ISNUMBER('Control Sample Data'!G634),'Control Sample Data'!G634&lt;$B$1,'Control Sample Data'!G634&gt;0),'Control Sample Data'!G634,$B$1),"")</f>
        <v/>
      </c>
      <c r="T635" s="17" t="str">
        <f>IF(SUM('Control Sample Data'!H$3:H$98)&gt;10,IF(AND(ISNUMBER('Control Sample Data'!H634),'Control Sample Data'!H634&lt;$B$1,'Control Sample Data'!H634&gt;0),'Control Sample Data'!H634,$B$1),"")</f>
        <v/>
      </c>
      <c r="U635" s="17" t="str">
        <f>IF(SUM('Control Sample Data'!I$3:I$98)&gt;10,IF(AND(ISNUMBER('Control Sample Data'!I634),'Control Sample Data'!I634&lt;$B$1,'Control Sample Data'!I634&gt;0),'Control Sample Data'!I634,$B$1),"")</f>
        <v/>
      </c>
      <c r="V635" s="17" t="str">
        <f>IF(SUM('Control Sample Data'!J$3:J$98)&gt;10,IF(AND(ISNUMBER('Control Sample Data'!J634),'Control Sample Data'!J634&lt;$B$1,'Control Sample Data'!J634&gt;0),'Control Sample Data'!J634,$B$1),"")</f>
        <v/>
      </c>
      <c r="W635" s="17" t="str">
        <f>IF(SUM('Control Sample Data'!K$3:K$98)&gt;10,IF(AND(ISNUMBER('Control Sample Data'!K634),'Control Sample Data'!K634&lt;$B$1,'Control Sample Data'!K634&gt;0),'Control Sample Data'!K634,$B$1),"")</f>
        <v/>
      </c>
      <c r="X635" s="17" t="str">
        <f>IF(SUM('Control Sample Data'!L$3:L$98)&gt;10,IF(AND(ISNUMBER('Control Sample Data'!L634),'Control Sample Data'!L634&lt;$B$1,'Control Sample Data'!L634&gt;0),'Control Sample Data'!L634,$B$1),"")</f>
        <v/>
      </c>
      <c r="Y635" s="17" t="str">
        <f>IF(SUM('Control Sample Data'!M$3:M$98)&gt;10,IF(AND(ISNUMBER('Control Sample Data'!M634),'Control Sample Data'!M634&lt;$B$1,'Control Sample Data'!M634&gt;0),'Control Sample Data'!M634,$B$1),"")</f>
        <v/>
      </c>
      <c r="AT635" s="36" t="str">
        <f t="shared" si="409"/>
        <v/>
      </c>
      <c r="AU635" s="36" t="str">
        <f t="shared" si="410"/>
        <v/>
      </c>
      <c r="AV635" s="36" t="str">
        <f t="shared" si="411"/>
        <v/>
      </c>
      <c r="AW635" s="36" t="str">
        <f t="shared" si="412"/>
        <v/>
      </c>
      <c r="AX635" s="36" t="str">
        <f t="shared" si="413"/>
        <v/>
      </c>
      <c r="AY635" s="36" t="str">
        <f t="shared" si="414"/>
        <v/>
      </c>
      <c r="AZ635" s="36" t="str">
        <f t="shared" si="415"/>
        <v/>
      </c>
      <c r="BA635" s="36" t="str">
        <f t="shared" si="416"/>
        <v/>
      </c>
      <c r="BB635" s="36" t="str">
        <f t="shared" si="417"/>
        <v/>
      </c>
      <c r="BC635" s="36" t="str">
        <f t="shared" si="418"/>
        <v/>
      </c>
      <c r="BD635" s="36" t="str">
        <f t="shared" si="419"/>
        <v/>
      </c>
      <c r="BE635" s="36" t="str">
        <f t="shared" si="420"/>
        <v/>
      </c>
      <c r="BF635" s="36" t="str">
        <f t="shared" si="421"/>
        <v/>
      </c>
      <c r="BG635" s="36" t="str">
        <f t="shared" si="422"/>
        <v/>
      </c>
      <c r="BH635" s="36" t="str">
        <f t="shared" si="423"/>
        <v/>
      </c>
      <c r="BI635" s="36" t="str">
        <f t="shared" si="424"/>
        <v/>
      </c>
      <c r="BJ635" s="36" t="str">
        <f t="shared" si="425"/>
        <v/>
      </c>
      <c r="BK635" s="36" t="str">
        <f t="shared" si="426"/>
        <v/>
      </c>
      <c r="BL635" s="36" t="str">
        <f t="shared" si="427"/>
        <v/>
      </c>
      <c r="BM635" s="36" t="str">
        <f t="shared" si="428"/>
        <v/>
      </c>
      <c r="BN635" s="38" t="e">
        <f t="shared" si="387"/>
        <v>#DIV/0!</v>
      </c>
      <c r="BO635" s="38" t="e">
        <f t="shared" si="388"/>
        <v>#DIV/0!</v>
      </c>
      <c r="BP635" s="39" t="str">
        <f t="shared" si="389"/>
        <v/>
      </c>
      <c r="BQ635" s="39" t="str">
        <f t="shared" si="390"/>
        <v/>
      </c>
      <c r="BR635" s="39" t="str">
        <f t="shared" si="391"/>
        <v/>
      </c>
      <c r="BS635" s="39" t="str">
        <f t="shared" si="392"/>
        <v/>
      </c>
      <c r="BT635" s="39" t="str">
        <f t="shared" si="393"/>
        <v/>
      </c>
      <c r="BU635" s="39" t="str">
        <f t="shared" si="394"/>
        <v/>
      </c>
      <c r="BV635" s="39" t="str">
        <f t="shared" si="395"/>
        <v/>
      </c>
      <c r="BW635" s="39" t="str">
        <f t="shared" si="396"/>
        <v/>
      </c>
      <c r="BX635" s="39" t="str">
        <f t="shared" si="397"/>
        <v/>
      </c>
      <c r="BY635" s="39" t="str">
        <f t="shared" si="398"/>
        <v/>
      </c>
      <c r="BZ635" s="39" t="str">
        <f t="shared" si="399"/>
        <v/>
      </c>
      <c r="CA635" s="39" t="str">
        <f t="shared" si="400"/>
        <v/>
      </c>
      <c r="CB635" s="39" t="str">
        <f t="shared" si="401"/>
        <v/>
      </c>
      <c r="CC635" s="39" t="str">
        <f t="shared" si="402"/>
        <v/>
      </c>
      <c r="CD635" s="39" t="str">
        <f t="shared" si="403"/>
        <v/>
      </c>
      <c r="CE635" s="39" t="str">
        <f t="shared" si="404"/>
        <v/>
      </c>
      <c r="CF635" s="39" t="str">
        <f t="shared" si="405"/>
        <v/>
      </c>
      <c r="CG635" s="39" t="str">
        <f t="shared" si="406"/>
        <v/>
      </c>
      <c r="CH635" s="39" t="str">
        <f t="shared" si="407"/>
        <v/>
      </c>
      <c r="CI635" s="39" t="str">
        <f t="shared" si="408"/>
        <v/>
      </c>
    </row>
    <row r="636" spans="1:87">
      <c r="A636" s="18"/>
      <c r="B636" s="15" t="str">
        <f>'Gene Table'!E635</f>
        <v>mmu-miR-98-5p</v>
      </c>
      <c r="C636" s="15" t="str">
        <f>'Gene Table'!B635</f>
        <v>K09</v>
      </c>
      <c r="D636" s="16" t="str">
        <f>IF(SUM('Test Sample Data'!D$3:D$98)&gt;10,IF(AND(ISNUMBER('Test Sample Data'!D635),'Test Sample Data'!D635&lt;$B$1,'Test Sample Data'!D635&gt;0),'Test Sample Data'!D635,$B$1),"")</f>
        <v/>
      </c>
      <c r="E636" s="17" t="str">
        <f>IF(SUM('Test Sample Data'!E$3:E$98)&gt;10,IF(AND(ISNUMBER('Test Sample Data'!E635),'Test Sample Data'!E635&lt;$B$1,'Test Sample Data'!E635&gt;0),'Test Sample Data'!E635,$B$1),"")</f>
        <v/>
      </c>
      <c r="F636" s="17" t="str">
        <f>IF(SUM('Test Sample Data'!F$3:F$98)&gt;10,IF(AND(ISNUMBER('Test Sample Data'!F635),'Test Sample Data'!F635&lt;$B$1,'Test Sample Data'!F635&gt;0),'Test Sample Data'!F635,$B$1),"")</f>
        <v/>
      </c>
      <c r="G636" s="17" t="str">
        <f>IF(SUM('Test Sample Data'!G$3:G$98)&gt;10,IF(AND(ISNUMBER('Test Sample Data'!G635),'Test Sample Data'!G635&lt;$B$1,'Test Sample Data'!G635&gt;0),'Test Sample Data'!G635,$B$1),"")</f>
        <v/>
      </c>
      <c r="H636" s="17" t="str">
        <f>IF(SUM('Test Sample Data'!H$3:H$98)&gt;10,IF(AND(ISNUMBER('Test Sample Data'!H635),'Test Sample Data'!H635&lt;$B$1,'Test Sample Data'!H635&gt;0),'Test Sample Data'!H635,$B$1),"")</f>
        <v/>
      </c>
      <c r="I636" s="17" t="str">
        <f>IF(SUM('Test Sample Data'!I$3:I$98)&gt;10,IF(AND(ISNUMBER('Test Sample Data'!I635),'Test Sample Data'!I635&lt;$B$1,'Test Sample Data'!I635&gt;0),'Test Sample Data'!I635,$B$1),"")</f>
        <v/>
      </c>
      <c r="J636" s="17" t="str">
        <f>IF(SUM('Test Sample Data'!J$3:J$98)&gt;10,IF(AND(ISNUMBER('Test Sample Data'!J635),'Test Sample Data'!J635&lt;$B$1,'Test Sample Data'!J635&gt;0),'Test Sample Data'!J635,$B$1),"")</f>
        <v/>
      </c>
      <c r="K636" s="17" t="str">
        <f>IF(SUM('Test Sample Data'!K$3:K$98)&gt;10,IF(AND(ISNUMBER('Test Sample Data'!K635),'Test Sample Data'!K635&lt;$B$1,'Test Sample Data'!K635&gt;0),'Test Sample Data'!K635,$B$1),"")</f>
        <v/>
      </c>
      <c r="L636" s="17" t="str">
        <f>IF(SUM('Test Sample Data'!L$3:L$98)&gt;10,IF(AND(ISNUMBER('Test Sample Data'!L635),'Test Sample Data'!L635&lt;$B$1,'Test Sample Data'!L635&gt;0),'Test Sample Data'!L635,$B$1),"")</f>
        <v/>
      </c>
      <c r="M636" s="17" t="str">
        <f>IF(SUM('Test Sample Data'!M$3:M$98)&gt;10,IF(AND(ISNUMBER('Test Sample Data'!M635),'Test Sample Data'!M635&lt;$B$1,'Test Sample Data'!M635&gt;0),'Test Sample Data'!M635,$B$1),"")</f>
        <v/>
      </c>
      <c r="N636" s="17" t="str">
        <f>'Gene Table'!E635</f>
        <v>mmu-miR-98-5p</v>
      </c>
      <c r="O636" s="17" t="str">
        <f>'Gene Table'!B635</f>
        <v>K09</v>
      </c>
      <c r="P636" s="17" t="str">
        <f>IF(SUM('Control Sample Data'!D$3:D$98)&gt;10,IF(AND(ISNUMBER('Control Sample Data'!D635),'Control Sample Data'!D635&lt;$B$1,'Control Sample Data'!D635&gt;0),'Control Sample Data'!D635,$B$1),"")</f>
        <v/>
      </c>
      <c r="Q636" s="17" t="str">
        <f>IF(SUM('Control Sample Data'!E$3:E$98)&gt;10,IF(AND(ISNUMBER('Control Sample Data'!E635),'Control Sample Data'!E635&lt;$B$1,'Control Sample Data'!E635&gt;0),'Control Sample Data'!E635,$B$1),"")</f>
        <v/>
      </c>
      <c r="R636" s="17" t="str">
        <f>IF(SUM('Control Sample Data'!F$3:F$98)&gt;10,IF(AND(ISNUMBER('Control Sample Data'!F635),'Control Sample Data'!F635&lt;$B$1,'Control Sample Data'!F635&gt;0),'Control Sample Data'!F635,$B$1),"")</f>
        <v/>
      </c>
      <c r="S636" s="17" t="str">
        <f>IF(SUM('Control Sample Data'!G$3:G$98)&gt;10,IF(AND(ISNUMBER('Control Sample Data'!G635),'Control Sample Data'!G635&lt;$B$1,'Control Sample Data'!G635&gt;0),'Control Sample Data'!G635,$B$1),"")</f>
        <v/>
      </c>
      <c r="T636" s="17" t="str">
        <f>IF(SUM('Control Sample Data'!H$3:H$98)&gt;10,IF(AND(ISNUMBER('Control Sample Data'!H635),'Control Sample Data'!H635&lt;$B$1,'Control Sample Data'!H635&gt;0),'Control Sample Data'!H635,$B$1),"")</f>
        <v/>
      </c>
      <c r="U636" s="17" t="str">
        <f>IF(SUM('Control Sample Data'!I$3:I$98)&gt;10,IF(AND(ISNUMBER('Control Sample Data'!I635),'Control Sample Data'!I635&lt;$B$1,'Control Sample Data'!I635&gt;0),'Control Sample Data'!I635,$B$1),"")</f>
        <v/>
      </c>
      <c r="V636" s="17" t="str">
        <f>IF(SUM('Control Sample Data'!J$3:J$98)&gt;10,IF(AND(ISNUMBER('Control Sample Data'!J635),'Control Sample Data'!J635&lt;$B$1,'Control Sample Data'!J635&gt;0),'Control Sample Data'!J635,$B$1),"")</f>
        <v/>
      </c>
      <c r="W636" s="17" t="str">
        <f>IF(SUM('Control Sample Data'!K$3:K$98)&gt;10,IF(AND(ISNUMBER('Control Sample Data'!K635),'Control Sample Data'!K635&lt;$B$1,'Control Sample Data'!K635&gt;0),'Control Sample Data'!K635,$B$1),"")</f>
        <v/>
      </c>
      <c r="X636" s="17" t="str">
        <f>IF(SUM('Control Sample Data'!L$3:L$98)&gt;10,IF(AND(ISNUMBER('Control Sample Data'!L635),'Control Sample Data'!L635&lt;$B$1,'Control Sample Data'!L635&gt;0),'Control Sample Data'!L635,$B$1),"")</f>
        <v/>
      </c>
      <c r="Y636" s="17" t="str">
        <f>IF(SUM('Control Sample Data'!M$3:M$98)&gt;10,IF(AND(ISNUMBER('Control Sample Data'!M635),'Control Sample Data'!M635&lt;$B$1,'Control Sample Data'!M635&gt;0),'Control Sample Data'!M635,$B$1),"")</f>
        <v/>
      </c>
      <c r="AT636" s="36" t="str">
        <f t="shared" si="409"/>
        <v/>
      </c>
      <c r="AU636" s="36" t="str">
        <f t="shared" si="410"/>
        <v/>
      </c>
      <c r="AV636" s="36" t="str">
        <f t="shared" si="411"/>
        <v/>
      </c>
      <c r="AW636" s="36" t="str">
        <f t="shared" si="412"/>
        <v/>
      </c>
      <c r="AX636" s="36" t="str">
        <f t="shared" si="413"/>
        <v/>
      </c>
      <c r="AY636" s="36" t="str">
        <f t="shared" si="414"/>
        <v/>
      </c>
      <c r="AZ636" s="36" t="str">
        <f t="shared" si="415"/>
        <v/>
      </c>
      <c r="BA636" s="36" t="str">
        <f t="shared" si="416"/>
        <v/>
      </c>
      <c r="BB636" s="36" t="str">
        <f t="shared" si="417"/>
        <v/>
      </c>
      <c r="BC636" s="36" t="str">
        <f t="shared" si="418"/>
        <v/>
      </c>
      <c r="BD636" s="36" t="str">
        <f t="shared" si="419"/>
        <v/>
      </c>
      <c r="BE636" s="36" t="str">
        <f t="shared" si="420"/>
        <v/>
      </c>
      <c r="BF636" s="36" t="str">
        <f t="shared" si="421"/>
        <v/>
      </c>
      <c r="BG636" s="36" t="str">
        <f t="shared" si="422"/>
        <v/>
      </c>
      <c r="BH636" s="36" t="str">
        <f t="shared" si="423"/>
        <v/>
      </c>
      <c r="BI636" s="36" t="str">
        <f t="shared" si="424"/>
        <v/>
      </c>
      <c r="BJ636" s="36" t="str">
        <f t="shared" si="425"/>
        <v/>
      </c>
      <c r="BK636" s="36" t="str">
        <f t="shared" si="426"/>
        <v/>
      </c>
      <c r="BL636" s="36" t="str">
        <f t="shared" si="427"/>
        <v/>
      </c>
      <c r="BM636" s="36" t="str">
        <f t="shared" si="428"/>
        <v/>
      </c>
      <c r="BN636" s="38" t="e">
        <f t="shared" si="387"/>
        <v>#DIV/0!</v>
      </c>
      <c r="BO636" s="38" t="e">
        <f t="shared" si="388"/>
        <v>#DIV/0!</v>
      </c>
      <c r="BP636" s="39" t="str">
        <f t="shared" si="389"/>
        <v/>
      </c>
      <c r="BQ636" s="39" t="str">
        <f t="shared" si="390"/>
        <v/>
      </c>
      <c r="BR636" s="39" t="str">
        <f t="shared" si="391"/>
        <v/>
      </c>
      <c r="BS636" s="39" t="str">
        <f t="shared" si="392"/>
        <v/>
      </c>
      <c r="BT636" s="39" t="str">
        <f t="shared" si="393"/>
        <v/>
      </c>
      <c r="BU636" s="39" t="str">
        <f t="shared" si="394"/>
        <v/>
      </c>
      <c r="BV636" s="39" t="str">
        <f t="shared" si="395"/>
        <v/>
      </c>
      <c r="BW636" s="39" t="str">
        <f t="shared" si="396"/>
        <v/>
      </c>
      <c r="BX636" s="39" t="str">
        <f t="shared" si="397"/>
        <v/>
      </c>
      <c r="BY636" s="39" t="str">
        <f t="shared" si="398"/>
        <v/>
      </c>
      <c r="BZ636" s="39" t="str">
        <f t="shared" si="399"/>
        <v/>
      </c>
      <c r="CA636" s="39" t="str">
        <f t="shared" si="400"/>
        <v/>
      </c>
      <c r="CB636" s="39" t="str">
        <f t="shared" si="401"/>
        <v/>
      </c>
      <c r="CC636" s="39" t="str">
        <f t="shared" si="402"/>
        <v/>
      </c>
      <c r="CD636" s="39" t="str">
        <f t="shared" si="403"/>
        <v/>
      </c>
      <c r="CE636" s="39" t="str">
        <f t="shared" si="404"/>
        <v/>
      </c>
      <c r="CF636" s="39" t="str">
        <f t="shared" si="405"/>
        <v/>
      </c>
      <c r="CG636" s="39" t="str">
        <f t="shared" si="406"/>
        <v/>
      </c>
      <c r="CH636" s="39" t="str">
        <f t="shared" si="407"/>
        <v/>
      </c>
      <c r="CI636" s="39" t="str">
        <f t="shared" si="408"/>
        <v/>
      </c>
    </row>
    <row r="637" spans="1:87">
      <c r="A637" s="18"/>
      <c r="B637" s="15" t="str">
        <f>'Gene Table'!E636</f>
        <v>mmu-miR-299-5p</v>
      </c>
      <c r="C637" s="15" t="str">
        <f>'Gene Table'!B636</f>
        <v>K10</v>
      </c>
      <c r="D637" s="16" t="str">
        <f>IF(SUM('Test Sample Data'!D$3:D$98)&gt;10,IF(AND(ISNUMBER('Test Sample Data'!D636),'Test Sample Data'!D636&lt;$B$1,'Test Sample Data'!D636&gt;0),'Test Sample Data'!D636,$B$1),"")</f>
        <v/>
      </c>
      <c r="E637" s="17" t="str">
        <f>IF(SUM('Test Sample Data'!E$3:E$98)&gt;10,IF(AND(ISNUMBER('Test Sample Data'!E636),'Test Sample Data'!E636&lt;$B$1,'Test Sample Data'!E636&gt;0),'Test Sample Data'!E636,$B$1),"")</f>
        <v/>
      </c>
      <c r="F637" s="17" t="str">
        <f>IF(SUM('Test Sample Data'!F$3:F$98)&gt;10,IF(AND(ISNUMBER('Test Sample Data'!F636),'Test Sample Data'!F636&lt;$B$1,'Test Sample Data'!F636&gt;0),'Test Sample Data'!F636,$B$1),"")</f>
        <v/>
      </c>
      <c r="G637" s="17" t="str">
        <f>IF(SUM('Test Sample Data'!G$3:G$98)&gt;10,IF(AND(ISNUMBER('Test Sample Data'!G636),'Test Sample Data'!G636&lt;$B$1,'Test Sample Data'!G636&gt;0),'Test Sample Data'!G636,$B$1),"")</f>
        <v/>
      </c>
      <c r="H637" s="17" t="str">
        <f>IF(SUM('Test Sample Data'!H$3:H$98)&gt;10,IF(AND(ISNUMBER('Test Sample Data'!H636),'Test Sample Data'!H636&lt;$B$1,'Test Sample Data'!H636&gt;0),'Test Sample Data'!H636,$B$1),"")</f>
        <v/>
      </c>
      <c r="I637" s="17" t="str">
        <f>IF(SUM('Test Sample Data'!I$3:I$98)&gt;10,IF(AND(ISNUMBER('Test Sample Data'!I636),'Test Sample Data'!I636&lt;$B$1,'Test Sample Data'!I636&gt;0),'Test Sample Data'!I636,$B$1),"")</f>
        <v/>
      </c>
      <c r="J637" s="17" t="str">
        <f>IF(SUM('Test Sample Data'!J$3:J$98)&gt;10,IF(AND(ISNUMBER('Test Sample Data'!J636),'Test Sample Data'!J636&lt;$B$1,'Test Sample Data'!J636&gt;0),'Test Sample Data'!J636,$B$1),"")</f>
        <v/>
      </c>
      <c r="K637" s="17" t="str">
        <f>IF(SUM('Test Sample Data'!K$3:K$98)&gt;10,IF(AND(ISNUMBER('Test Sample Data'!K636),'Test Sample Data'!K636&lt;$B$1,'Test Sample Data'!K636&gt;0),'Test Sample Data'!K636,$B$1),"")</f>
        <v/>
      </c>
      <c r="L637" s="17" t="str">
        <f>IF(SUM('Test Sample Data'!L$3:L$98)&gt;10,IF(AND(ISNUMBER('Test Sample Data'!L636),'Test Sample Data'!L636&lt;$B$1,'Test Sample Data'!L636&gt;0),'Test Sample Data'!L636,$B$1),"")</f>
        <v/>
      </c>
      <c r="M637" s="17" t="str">
        <f>IF(SUM('Test Sample Data'!M$3:M$98)&gt;10,IF(AND(ISNUMBER('Test Sample Data'!M636),'Test Sample Data'!M636&lt;$B$1,'Test Sample Data'!M636&gt;0),'Test Sample Data'!M636,$B$1),"")</f>
        <v/>
      </c>
      <c r="N637" s="17" t="str">
        <f>'Gene Table'!E636</f>
        <v>mmu-miR-299-5p</v>
      </c>
      <c r="O637" s="17" t="str">
        <f>'Gene Table'!B636</f>
        <v>K10</v>
      </c>
      <c r="P637" s="17" t="str">
        <f>IF(SUM('Control Sample Data'!D$3:D$98)&gt;10,IF(AND(ISNUMBER('Control Sample Data'!D636),'Control Sample Data'!D636&lt;$B$1,'Control Sample Data'!D636&gt;0),'Control Sample Data'!D636,$B$1),"")</f>
        <v/>
      </c>
      <c r="Q637" s="17" t="str">
        <f>IF(SUM('Control Sample Data'!E$3:E$98)&gt;10,IF(AND(ISNUMBER('Control Sample Data'!E636),'Control Sample Data'!E636&lt;$B$1,'Control Sample Data'!E636&gt;0),'Control Sample Data'!E636,$B$1),"")</f>
        <v/>
      </c>
      <c r="R637" s="17" t="str">
        <f>IF(SUM('Control Sample Data'!F$3:F$98)&gt;10,IF(AND(ISNUMBER('Control Sample Data'!F636),'Control Sample Data'!F636&lt;$B$1,'Control Sample Data'!F636&gt;0),'Control Sample Data'!F636,$B$1),"")</f>
        <v/>
      </c>
      <c r="S637" s="17" t="str">
        <f>IF(SUM('Control Sample Data'!G$3:G$98)&gt;10,IF(AND(ISNUMBER('Control Sample Data'!G636),'Control Sample Data'!G636&lt;$B$1,'Control Sample Data'!G636&gt;0),'Control Sample Data'!G636,$B$1),"")</f>
        <v/>
      </c>
      <c r="T637" s="17" t="str">
        <f>IF(SUM('Control Sample Data'!H$3:H$98)&gt;10,IF(AND(ISNUMBER('Control Sample Data'!H636),'Control Sample Data'!H636&lt;$B$1,'Control Sample Data'!H636&gt;0),'Control Sample Data'!H636,$B$1),"")</f>
        <v/>
      </c>
      <c r="U637" s="17" t="str">
        <f>IF(SUM('Control Sample Data'!I$3:I$98)&gt;10,IF(AND(ISNUMBER('Control Sample Data'!I636),'Control Sample Data'!I636&lt;$B$1,'Control Sample Data'!I636&gt;0),'Control Sample Data'!I636,$B$1),"")</f>
        <v/>
      </c>
      <c r="V637" s="17" t="str">
        <f>IF(SUM('Control Sample Data'!J$3:J$98)&gt;10,IF(AND(ISNUMBER('Control Sample Data'!J636),'Control Sample Data'!J636&lt;$B$1,'Control Sample Data'!J636&gt;0),'Control Sample Data'!J636,$B$1),"")</f>
        <v/>
      </c>
      <c r="W637" s="17" t="str">
        <f>IF(SUM('Control Sample Data'!K$3:K$98)&gt;10,IF(AND(ISNUMBER('Control Sample Data'!K636),'Control Sample Data'!K636&lt;$B$1,'Control Sample Data'!K636&gt;0),'Control Sample Data'!K636,$B$1),"")</f>
        <v/>
      </c>
      <c r="X637" s="17" t="str">
        <f>IF(SUM('Control Sample Data'!L$3:L$98)&gt;10,IF(AND(ISNUMBER('Control Sample Data'!L636),'Control Sample Data'!L636&lt;$B$1,'Control Sample Data'!L636&gt;0),'Control Sample Data'!L636,$B$1),"")</f>
        <v/>
      </c>
      <c r="Y637" s="17" t="str">
        <f>IF(SUM('Control Sample Data'!M$3:M$98)&gt;10,IF(AND(ISNUMBER('Control Sample Data'!M636),'Control Sample Data'!M636&lt;$B$1,'Control Sample Data'!M636&gt;0),'Control Sample Data'!M636,$B$1),"")</f>
        <v/>
      </c>
      <c r="AT637" s="36" t="str">
        <f t="shared" si="409"/>
        <v/>
      </c>
      <c r="AU637" s="36" t="str">
        <f t="shared" si="410"/>
        <v/>
      </c>
      <c r="AV637" s="36" t="str">
        <f t="shared" si="411"/>
        <v/>
      </c>
      <c r="AW637" s="36" t="str">
        <f t="shared" si="412"/>
        <v/>
      </c>
      <c r="AX637" s="36" t="str">
        <f t="shared" si="413"/>
        <v/>
      </c>
      <c r="AY637" s="36" t="str">
        <f t="shared" si="414"/>
        <v/>
      </c>
      <c r="AZ637" s="36" t="str">
        <f t="shared" si="415"/>
        <v/>
      </c>
      <c r="BA637" s="36" t="str">
        <f t="shared" si="416"/>
        <v/>
      </c>
      <c r="BB637" s="36" t="str">
        <f t="shared" si="417"/>
        <v/>
      </c>
      <c r="BC637" s="36" t="str">
        <f t="shared" si="418"/>
        <v/>
      </c>
      <c r="BD637" s="36" t="str">
        <f t="shared" si="419"/>
        <v/>
      </c>
      <c r="BE637" s="36" t="str">
        <f t="shared" si="420"/>
        <v/>
      </c>
      <c r="BF637" s="36" t="str">
        <f t="shared" si="421"/>
        <v/>
      </c>
      <c r="BG637" s="36" t="str">
        <f t="shared" si="422"/>
        <v/>
      </c>
      <c r="BH637" s="36" t="str">
        <f t="shared" si="423"/>
        <v/>
      </c>
      <c r="BI637" s="36" t="str">
        <f t="shared" si="424"/>
        <v/>
      </c>
      <c r="BJ637" s="36" t="str">
        <f t="shared" si="425"/>
        <v/>
      </c>
      <c r="BK637" s="36" t="str">
        <f t="shared" si="426"/>
        <v/>
      </c>
      <c r="BL637" s="36" t="str">
        <f t="shared" si="427"/>
        <v/>
      </c>
      <c r="BM637" s="36" t="str">
        <f t="shared" si="428"/>
        <v/>
      </c>
      <c r="BN637" s="38" t="e">
        <f t="shared" si="387"/>
        <v>#DIV/0!</v>
      </c>
      <c r="BO637" s="38" t="e">
        <f t="shared" si="388"/>
        <v>#DIV/0!</v>
      </c>
      <c r="BP637" s="39" t="str">
        <f t="shared" si="389"/>
        <v/>
      </c>
      <c r="BQ637" s="39" t="str">
        <f t="shared" si="390"/>
        <v/>
      </c>
      <c r="BR637" s="39" t="str">
        <f t="shared" si="391"/>
        <v/>
      </c>
      <c r="BS637" s="39" t="str">
        <f t="shared" si="392"/>
        <v/>
      </c>
      <c r="BT637" s="39" t="str">
        <f t="shared" si="393"/>
        <v/>
      </c>
      <c r="BU637" s="39" t="str">
        <f t="shared" si="394"/>
        <v/>
      </c>
      <c r="BV637" s="39" t="str">
        <f t="shared" si="395"/>
        <v/>
      </c>
      <c r="BW637" s="39" t="str">
        <f t="shared" si="396"/>
        <v/>
      </c>
      <c r="BX637" s="39" t="str">
        <f t="shared" si="397"/>
        <v/>
      </c>
      <c r="BY637" s="39" t="str">
        <f t="shared" si="398"/>
        <v/>
      </c>
      <c r="BZ637" s="39" t="str">
        <f t="shared" si="399"/>
        <v/>
      </c>
      <c r="CA637" s="39" t="str">
        <f t="shared" si="400"/>
        <v/>
      </c>
      <c r="CB637" s="39" t="str">
        <f t="shared" si="401"/>
        <v/>
      </c>
      <c r="CC637" s="39" t="str">
        <f t="shared" si="402"/>
        <v/>
      </c>
      <c r="CD637" s="39" t="str">
        <f t="shared" si="403"/>
        <v/>
      </c>
      <c r="CE637" s="39" t="str">
        <f t="shared" si="404"/>
        <v/>
      </c>
      <c r="CF637" s="39" t="str">
        <f t="shared" si="405"/>
        <v/>
      </c>
      <c r="CG637" s="39" t="str">
        <f t="shared" si="406"/>
        <v/>
      </c>
      <c r="CH637" s="39" t="str">
        <f t="shared" si="407"/>
        <v/>
      </c>
      <c r="CI637" s="39" t="str">
        <f t="shared" si="408"/>
        <v/>
      </c>
    </row>
    <row r="638" spans="1:87">
      <c r="A638" s="18"/>
      <c r="B638" s="15" t="str">
        <f>'Gene Table'!E637</f>
        <v>mmu-miR-18b-5p</v>
      </c>
      <c r="C638" s="15" t="str">
        <f>'Gene Table'!B637</f>
        <v>K11</v>
      </c>
      <c r="D638" s="16" t="str">
        <f>IF(SUM('Test Sample Data'!D$3:D$98)&gt;10,IF(AND(ISNUMBER('Test Sample Data'!D637),'Test Sample Data'!D637&lt;$B$1,'Test Sample Data'!D637&gt;0),'Test Sample Data'!D637,$B$1),"")</f>
        <v/>
      </c>
      <c r="E638" s="17" t="str">
        <f>IF(SUM('Test Sample Data'!E$3:E$98)&gt;10,IF(AND(ISNUMBER('Test Sample Data'!E637),'Test Sample Data'!E637&lt;$B$1,'Test Sample Data'!E637&gt;0),'Test Sample Data'!E637,$B$1),"")</f>
        <v/>
      </c>
      <c r="F638" s="17" t="str">
        <f>IF(SUM('Test Sample Data'!F$3:F$98)&gt;10,IF(AND(ISNUMBER('Test Sample Data'!F637),'Test Sample Data'!F637&lt;$B$1,'Test Sample Data'!F637&gt;0),'Test Sample Data'!F637,$B$1),"")</f>
        <v/>
      </c>
      <c r="G638" s="17" t="str">
        <f>IF(SUM('Test Sample Data'!G$3:G$98)&gt;10,IF(AND(ISNUMBER('Test Sample Data'!G637),'Test Sample Data'!G637&lt;$B$1,'Test Sample Data'!G637&gt;0),'Test Sample Data'!G637,$B$1),"")</f>
        <v/>
      </c>
      <c r="H638" s="17" t="str">
        <f>IF(SUM('Test Sample Data'!H$3:H$98)&gt;10,IF(AND(ISNUMBER('Test Sample Data'!H637),'Test Sample Data'!H637&lt;$B$1,'Test Sample Data'!H637&gt;0),'Test Sample Data'!H637,$B$1),"")</f>
        <v/>
      </c>
      <c r="I638" s="17" t="str">
        <f>IF(SUM('Test Sample Data'!I$3:I$98)&gt;10,IF(AND(ISNUMBER('Test Sample Data'!I637),'Test Sample Data'!I637&lt;$B$1,'Test Sample Data'!I637&gt;0),'Test Sample Data'!I637,$B$1),"")</f>
        <v/>
      </c>
      <c r="J638" s="17" t="str">
        <f>IF(SUM('Test Sample Data'!J$3:J$98)&gt;10,IF(AND(ISNUMBER('Test Sample Data'!J637),'Test Sample Data'!J637&lt;$B$1,'Test Sample Data'!J637&gt;0),'Test Sample Data'!J637,$B$1),"")</f>
        <v/>
      </c>
      <c r="K638" s="17" t="str">
        <f>IF(SUM('Test Sample Data'!K$3:K$98)&gt;10,IF(AND(ISNUMBER('Test Sample Data'!K637),'Test Sample Data'!K637&lt;$B$1,'Test Sample Data'!K637&gt;0),'Test Sample Data'!K637,$B$1),"")</f>
        <v/>
      </c>
      <c r="L638" s="17" t="str">
        <f>IF(SUM('Test Sample Data'!L$3:L$98)&gt;10,IF(AND(ISNUMBER('Test Sample Data'!L637),'Test Sample Data'!L637&lt;$B$1,'Test Sample Data'!L637&gt;0),'Test Sample Data'!L637,$B$1),"")</f>
        <v/>
      </c>
      <c r="M638" s="17" t="str">
        <f>IF(SUM('Test Sample Data'!M$3:M$98)&gt;10,IF(AND(ISNUMBER('Test Sample Data'!M637),'Test Sample Data'!M637&lt;$B$1,'Test Sample Data'!M637&gt;0),'Test Sample Data'!M637,$B$1),"")</f>
        <v/>
      </c>
      <c r="N638" s="17" t="str">
        <f>'Gene Table'!E637</f>
        <v>mmu-miR-18b-5p</v>
      </c>
      <c r="O638" s="17" t="str">
        <f>'Gene Table'!B637</f>
        <v>K11</v>
      </c>
      <c r="P638" s="17" t="str">
        <f>IF(SUM('Control Sample Data'!D$3:D$98)&gt;10,IF(AND(ISNUMBER('Control Sample Data'!D637),'Control Sample Data'!D637&lt;$B$1,'Control Sample Data'!D637&gt;0),'Control Sample Data'!D637,$B$1),"")</f>
        <v/>
      </c>
      <c r="Q638" s="17" t="str">
        <f>IF(SUM('Control Sample Data'!E$3:E$98)&gt;10,IF(AND(ISNUMBER('Control Sample Data'!E637),'Control Sample Data'!E637&lt;$B$1,'Control Sample Data'!E637&gt;0),'Control Sample Data'!E637,$B$1),"")</f>
        <v/>
      </c>
      <c r="R638" s="17" t="str">
        <f>IF(SUM('Control Sample Data'!F$3:F$98)&gt;10,IF(AND(ISNUMBER('Control Sample Data'!F637),'Control Sample Data'!F637&lt;$B$1,'Control Sample Data'!F637&gt;0),'Control Sample Data'!F637,$B$1),"")</f>
        <v/>
      </c>
      <c r="S638" s="17" t="str">
        <f>IF(SUM('Control Sample Data'!G$3:G$98)&gt;10,IF(AND(ISNUMBER('Control Sample Data'!G637),'Control Sample Data'!G637&lt;$B$1,'Control Sample Data'!G637&gt;0),'Control Sample Data'!G637,$B$1),"")</f>
        <v/>
      </c>
      <c r="T638" s="17" t="str">
        <f>IF(SUM('Control Sample Data'!H$3:H$98)&gt;10,IF(AND(ISNUMBER('Control Sample Data'!H637),'Control Sample Data'!H637&lt;$B$1,'Control Sample Data'!H637&gt;0),'Control Sample Data'!H637,$B$1),"")</f>
        <v/>
      </c>
      <c r="U638" s="17" t="str">
        <f>IF(SUM('Control Sample Data'!I$3:I$98)&gt;10,IF(AND(ISNUMBER('Control Sample Data'!I637),'Control Sample Data'!I637&lt;$B$1,'Control Sample Data'!I637&gt;0),'Control Sample Data'!I637,$B$1),"")</f>
        <v/>
      </c>
      <c r="V638" s="17" t="str">
        <f>IF(SUM('Control Sample Data'!J$3:J$98)&gt;10,IF(AND(ISNUMBER('Control Sample Data'!J637),'Control Sample Data'!J637&lt;$B$1,'Control Sample Data'!J637&gt;0),'Control Sample Data'!J637,$B$1),"")</f>
        <v/>
      </c>
      <c r="W638" s="17" t="str">
        <f>IF(SUM('Control Sample Data'!K$3:K$98)&gt;10,IF(AND(ISNUMBER('Control Sample Data'!K637),'Control Sample Data'!K637&lt;$B$1,'Control Sample Data'!K637&gt;0),'Control Sample Data'!K637,$B$1),"")</f>
        <v/>
      </c>
      <c r="X638" s="17" t="str">
        <f>IF(SUM('Control Sample Data'!L$3:L$98)&gt;10,IF(AND(ISNUMBER('Control Sample Data'!L637),'Control Sample Data'!L637&lt;$B$1,'Control Sample Data'!L637&gt;0),'Control Sample Data'!L637,$B$1),"")</f>
        <v/>
      </c>
      <c r="Y638" s="17" t="str">
        <f>IF(SUM('Control Sample Data'!M$3:M$98)&gt;10,IF(AND(ISNUMBER('Control Sample Data'!M637),'Control Sample Data'!M637&lt;$B$1,'Control Sample Data'!M637&gt;0),'Control Sample Data'!M637,$B$1),"")</f>
        <v/>
      </c>
      <c r="AT638" s="36" t="str">
        <f t="shared" si="409"/>
        <v/>
      </c>
      <c r="AU638" s="36" t="str">
        <f t="shared" si="410"/>
        <v/>
      </c>
      <c r="AV638" s="36" t="str">
        <f t="shared" si="411"/>
        <v/>
      </c>
      <c r="AW638" s="36" t="str">
        <f t="shared" si="412"/>
        <v/>
      </c>
      <c r="AX638" s="36" t="str">
        <f t="shared" si="413"/>
        <v/>
      </c>
      <c r="AY638" s="36" t="str">
        <f t="shared" si="414"/>
        <v/>
      </c>
      <c r="AZ638" s="36" t="str">
        <f t="shared" si="415"/>
        <v/>
      </c>
      <c r="BA638" s="36" t="str">
        <f t="shared" si="416"/>
        <v/>
      </c>
      <c r="BB638" s="36" t="str">
        <f t="shared" si="417"/>
        <v/>
      </c>
      <c r="BC638" s="36" t="str">
        <f t="shared" si="418"/>
        <v/>
      </c>
      <c r="BD638" s="36" t="str">
        <f t="shared" si="419"/>
        <v/>
      </c>
      <c r="BE638" s="36" t="str">
        <f t="shared" si="420"/>
        <v/>
      </c>
      <c r="BF638" s="36" t="str">
        <f t="shared" si="421"/>
        <v/>
      </c>
      <c r="BG638" s="36" t="str">
        <f t="shared" si="422"/>
        <v/>
      </c>
      <c r="BH638" s="36" t="str">
        <f t="shared" si="423"/>
        <v/>
      </c>
      <c r="BI638" s="36" t="str">
        <f t="shared" si="424"/>
        <v/>
      </c>
      <c r="BJ638" s="36" t="str">
        <f t="shared" si="425"/>
        <v/>
      </c>
      <c r="BK638" s="36" t="str">
        <f t="shared" si="426"/>
        <v/>
      </c>
      <c r="BL638" s="36" t="str">
        <f t="shared" si="427"/>
        <v/>
      </c>
      <c r="BM638" s="36" t="str">
        <f t="shared" si="428"/>
        <v/>
      </c>
      <c r="BN638" s="38" t="e">
        <f t="shared" si="387"/>
        <v>#DIV/0!</v>
      </c>
      <c r="BO638" s="38" t="e">
        <f t="shared" si="388"/>
        <v>#DIV/0!</v>
      </c>
      <c r="BP638" s="39" t="str">
        <f t="shared" si="389"/>
        <v/>
      </c>
      <c r="BQ638" s="39" t="str">
        <f t="shared" si="390"/>
        <v/>
      </c>
      <c r="BR638" s="39" t="str">
        <f t="shared" si="391"/>
        <v/>
      </c>
      <c r="BS638" s="39" t="str">
        <f t="shared" si="392"/>
        <v/>
      </c>
      <c r="BT638" s="39" t="str">
        <f t="shared" si="393"/>
        <v/>
      </c>
      <c r="BU638" s="39" t="str">
        <f t="shared" si="394"/>
        <v/>
      </c>
      <c r="BV638" s="39" t="str">
        <f t="shared" si="395"/>
        <v/>
      </c>
      <c r="BW638" s="39" t="str">
        <f t="shared" si="396"/>
        <v/>
      </c>
      <c r="BX638" s="39" t="str">
        <f t="shared" si="397"/>
        <v/>
      </c>
      <c r="BY638" s="39" t="str">
        <f t="shared" si="398"/>
        <v/>
      </c>
      <c r="BZ638" s="39" t="str">
        <f t="shared" si="399"/>
        <v/>
      </c>
      <c r="CA638" s="39" t="str">
        <f t="shared" si="400"/>
        <v/>
      </c>
      <c r="CB638" s="39" t="str">
        <f t="shared" si="401"/>
        <v/>
      </c>
      <c r="CC638" s="39" t="str">
        <f t="shared" si="402"/>
        <v/>
      </c>
      <c r="CD638" s="39" t="str">
        <f t="shared" si="403"/>
        <v/>
      </c>
      <c r="CE638" s="39" t="str">
        <f t="shared" si="404"/>
        <v/>
      </c>
      <c r="CF638" s="39" t="str">
        <f t="shared" si="405"/>
        <v/>
      </c>
      <c r="CG638" s="39" t="str">
        <f t="shared" si="406"/>
        <v/>
      </c>
      <c r="CH638" s="39" t="str">
        <f t="shared" si="407"/>
        <v/>
      </c>
      <c r="CI638" s="39" t="str">
        <f t="shared" si="408"/>
        <v/>
      </c>
    </row>
    <row r="639" spans="1:87">
      <c r="A639" s="18"/>
      <c r="B639" s="15" t="str">
        <f>'Gene Table'!E638</f>
        <v>mmu-miR-300-5p</v>
      </c>
      <c r="C639" s="15" t="str">
        <f>'Gene Table'!B638</f>
        <v>K12</v>
      </c>
      <c r="D639" s="16" t="str">
        <f>IF(SUM('Test Sample Data'!D$3:D$98)&gt;10,IF(AND(ISNUMBER('Test Sample Data'!D638),'Test Sample Data'!D638&lt;$B$1,'Test Sample Data'!D638&gt;0),'Test Sample Data'!D638,$B$1),"")</f>
        <v/>
      </c>
      <c r="E639" s="17" t="str">
        <f>IF(SUM('Test Sample Data'!E$3:E$98)&gt;10,IF(AND(ISNUMBER('Test Sample Data'!E638),'Test Sample Data'!E638&lt;$B$1,'Test Sample Data'!E638&gt;0),'Test Sample Data'!E638,$B$1),"")</f>
        <v/>
      </c>
      <c r="F639" s="17" t="str">
        <f>IF(SUM('Test Sample Data'!F$3:F$98)&gt;10,IF(AND(ISNUMBER('Test Sample Data'!F638),'Test Sample Data'!F638&lt;$B$1,'Test Sample Data'!F638&gt;0),'Test Sample Data'!F638,$B$1),"")</f>
        <v/>
      </c>
      <c r="G639" s="17" t="str">
        <f>IF(SUM('Test Sample Data'!G$3:G$98)&gt;10,IF(AND(ISNUMBER('Test Sample Data'!G638),'Test Sample Data'!G638&lt;$B$1,'Test Sample Data'!G638&gt;0),'Test Sample Data'!G638,$B$1),"")</f>
        <v/>
      </c>
      <c r="H639" s="17" t="str">
        <f>IF(SUM('Test Sample Data'!H$3:H$98)&gt;10,IF(AND(ISNUMBER('Test Sample Data'!H638),'Test Sample Data'!H638&lt;$B$1,'Test Sample Data'!H638&gt;0),'Test Sample Data'!H638,$B$1),"")</f>
        <v/>
      </c>
      <c r="I639" s="17" t="str">
        <f>IF(SUM('Test Sample Data'!I$3:I$98)&gt;10,IF(AND(ISNUMBER('Test Sample Data'!I638),'Test Sample Data'!I638&lt;$B$1,'Test Sample Data'!I638&gt;0),'Test Sample Data'!I638,$B$1),"")</f>
        <v/>
      </c>
      <c r="J639" s="17" t="str">
        <f>IF(SUM('Test Sample Data'!J$3:J$98)&gt;10,IF(AND(ISNUMBER('Test Sample Data'!J638),'Test Sample Data'!J638&lt;$B$1,'Test Sample Data'!J638&gt;0),'Test Sample Data'!J638,$B$1),"")</f>
        <v/>
      </c>
      <c r="K639" s="17" t="str">
        <f>IF(SUM('Test Sample Data'!K$3:K$98)&gt;10,IF(AND(ISNUMBER('Test Sample Data'!K638),'Test Sample Data'!K638&lt;$B$1,'Test Sample Data'!K638&gt;0),'Test Sample Data'!K638,$B$1),"")</f>
        <v/>
      </c>
      <c r="L639" s="17" t="str">
        <f>IF(SUM('Test Sample Data'!L$3:L$98)&gt;10,IF(AND(ISNUMBER('Test Sample Data'!L638),'Test Sample Data'!L638&lt;$B$1,'Test Sample Data'!L638&gt;0),'Test Sample Data'!L638,$B$1),"")</f>
        <v/>
      </c>
      <c r="M639" s="17" t="str">
        <f>IF(SUM('Test Sample Data'!M$3:M$98)&gt;10,IF(AND(ISNUMBER('Test Sample Data'!M638),'Test Sample Data'!M638&lt;$B$1,'Test Sample Data'!M638&gt;0),'Test Sample Data'!M638,$B$1),"")</f>
        <v/>
      </c>
      <c r="N639" s="17" t="str">
        <f>'Gene Table'!E638</f>
        <v>mmu-miR-300-5p</v>
      </c>
      <c r="O639" s="17" t="str">
        <f>'Gene Table'!B638</f>
        <v>K12</v>
      </c>
      <c r="P639" s="17" t="str">
        <f>IF(SUM('Control Sample Data'!D$3:D$98)&gt;10,IF(AND(ISNUMBER('Control Sample Data'!D638),'Control Sample Data'!D638&lt;$B$1,'Control Sample Data'!D638&gt;0),'Control Sample Data'!D638,$B$1),"")</f>
        <v/>
      </c>
      <c r="Q639" s="17" t="str">
        <f>IF(SUM('Control Sample Data'!E$3:E$98)&gt;10,IF(AND(ISNUMBER('Control Sample Data'!E638),'Control Sample Data'!E638&lt;$B$1,'Control Sample Data'!E638&gt;0),'Control Sample Data'!E638,$B$1),"")</f>
        <v/>
      </c>
      <c r="R639" s="17" t="str">
        <f>IF(SUM('Control Sample Data'!F$3:F$98)&gt;10,IF(AND(ISNUMBER('Control Sample Data'!F638),'Control Sample Data'!F638&lt;$B$1,'Control Sample Data'!F638&gt;0),'Control Sample Data'!F638,$B$1),"")</f>
        <v/>
      </c>
      <c r="S639" s="17" t="str">
        <f>IF(SUM('Control Sample Data'!G$3:G$98)&gt;10,IF(AND(ISNUMBER('Control Sample Data'!G638),'Control Sample Data'!G638&lt;$B$1,'Control Sample Data'!G638&gt;0),'Control Sample Data'!G638,$B$1),"")</f>
        <v/>
      </c>
      <c r="T639" s="17" t="str">
        <f>IF(SUM('Control Sample Data'!H$3:H$98)&gt;10,IF(AND(ISNUMBER('Control Sample Data'!H638),'Control Sample Data'!H638&lt;$B$1,'Control Sample Data'!H638&gt;0),'Control Sample Data'!H638,$B$1),"")</f>
        <v/>
      </c>
      <c r="U639" s="17" t="str">
        <f>IF(SUM('Control Sample Data'!I$3:I$98)&gt;10,IF(AND(ISNUMBER('Control Sample Data'!I638),'Control Sample Data'!I638&lt;$B$1,'Control Sample Data'!I638&gt;0),'Control Sample Data'!I638,$B$1),"")</f>
        <v/>
      </c>
      <c r="V639" s="17" t="str">
        <f>IF(SUM('Control Sample Data'!J$3:J$98)&gt;10,IF(AND(ISNUMBER('Control Sample Data'!J638),'Control Sample Data'!J638&lt;$B$1,'Control Sample Data'!J638&gt;0),'Control Sample Data'!J638,$B$1),"")</f>
        <v/>
      </c>
      <c r="W639" s="17" t="str">
        <f>IF(SUM('Control Sample Data'!K$3:K$98)&gt;10,IF(AND(ISNUMBER('Control Sample Data'!K638),'Control Sample Data'!K638&lt;$B$1,'Control Sample Data'!K638&gt;0),'Control Sample Data'!K638,$B$1),"")</f>
        <v/>
      </c>
      <c r="X639" s="17" t="str">
        <f>IF(SUM('Control Sample Data'!L$3:L$98)&gt;10,IF(AND(ISNUMBER('Control Sample Data'!L638),'Control Sample Data'!L638&lt;$B$1,'Control Sample Data'!L638&gt;0),'Control Sample Data'!L638,$B$1),"")</f>
        <v/>
      </c>
      <c r="Y639" s="17" t="str">
        <f>IF(SUM('Control Sample Data'!M$3:M$98)&gt;10,IF(AND(ISNUMBER('Control Sample Data'!M638),'Control Sample Data'!M638&lt;$B$1,'Control Sample Data'!M638&gt;0),'Control Sample Data'!M638,$B$1),"")</f>
        <v/>
      </c>
      <c r="AT639" s="36" t="str">
        <f t="shared" si="409"/>
        <v/>
      </c>
      <c r="AU639" s="36" t="str">
        <f t="shared" si="410"/>
        <v/>
      </c>
      <c r="AV639" s="36" t="str">
        <f t="shared" si="411"/>
        <v/>
      </c>
      <c r="AW639" s="36" t="str">
        <f t="shared" si="412"/>
        <v/>
      </c>
      <c r="AX639" s="36" t="str">
        <f t="shared" si="413"/>
        <v/>
      </c>
      <c r="AY639" s="36" t="str">
        <f t="shared" si="414"/>
        <v/>
      </c>
      <c r="AZ639" s="36" t="str">
        <f t="shared" si="415"/>
        <v/>
      </c>
      <c r="BA639" s="36" t="str">
        <f t="shared" si="416"/>
        <v/>
      </c>
      <c r="BB639" s="36" t="str">
        <f t="shared" si="417"/>
        <v/>
      </c>
      <c r="BC639" s="36" t="str">
        <f t="shared" si="418"/>
        <v/>
      </c>
      <c r="BD639" s="36" t="str">
        <f t="shared" si="419"/>
        <v/>
      </c>
      <c r="BE639" s="36" t="str">
        <f t="shared" si="420"/>
        <v/>
      </c>
      <c r="BF639" s="36" t="str">
        <f t="shared" si="421"/>
        <v/>
      </c>
      <c r="BG639" s="36" t="str">
        <f t="shared" si="422"/>
        <v/>
      </c>
      <c r="BH639" s="36" t="str">
        <f t="shared" si="423"/>
        <v/>
      </c>
      <c r="BI639" s="36" t="str">
        <f t="shared" si="424"/>
        <v/>
      </c>
      <c r="BJ639" s="36" t="str">
        <f t="shared" si="425"/>
        <v/>
      </c>
      <c r="BK639" s="36" t="str">
        <f t="shared" si="426"/>
        <v/>
      </c>
      <c r="BL639" s="36" t="str">
        <f t="shared" si="427"/>
        <v/>
      </c>
      <c r="BM639" s="36" t="str">
        <f t="shared" si="428"/>
        <v/>
      </c>
      <c r="BN639" s="38" t="e">
        <f t="shared" si="387"/>
        <v>#DIV/0!</v>
      </c>
      <c r="BO639" s="38" t="e">
        <f t="shared" si="388"/>
        <v>#DIV/0!</v>
      </c>
      <c r="BP639" s="39" t="str">
        <f t="shared" si="389"/>
        <v/>
      </c>
      <c r="BQ639" s="39" t="str">
        <f t="shared" si="390"/>
        <v/>
      </c>
      <c r="BR639" s="39" t="str">
        <f t="shared" si="391"/>
        <v/>
      </c>
      <c r="BS639" s="39" t="str">
        <f t="shared" si="392"/>
        <v/>
      </c>
      <c r="BT639" s="39" t="str">
        <f t="shared" si="393"/>
        <v/>
      </c>
      <c r="BU639" s="39" t="str">
        <f t="shared" si="394"/>
        <v/>
      </c>
      <c r="BV639" s="39" t="str">
        <f t="shared" si="395"/>
        <v/>
      </c>
      <c r="BW639" s="39" t="str">
        <f t="shared" si="396"/>
        <v/>
      </c>
      <c r="BX639" s="39" t="str">
        <f t="shared" si="397"/>
        <v/>
      </c>
      <c r="BY639" s="39" t="str">
        <f t="shared" si="398"/>
        <v/>
      </c>
      <c r="BZ639" s="39" t="str">
        <f t="shared" si="399"/>
        <v/>
      </c>
      <c r="CA639" s="39" t="str">
        <f t="shared" si="400"/>
        <v/>
      </c>
      <c r="CB639" s="39" t="str">
        <f t="shared" si="401"/>
        <v/>
      </c>
      <c r="CC639" s="39" t="str">
        <f t="shared" si="402"/>
        <v/>
      </c>
      <c r="CD639" s="39" t="str">
        <f t="shared" si="403"/>
        <v/>
      </c>
      <c r="CE639" s="39" t="str">
        <f t="shared" si="404"/>
        <v/>
      </c>
      <c r="CF639" s="39" t="str">
        <f t="shared" si="405"/>
        <v/>
      </c>
      <c r="CG639" s="39" t="str">
        <f t="shared" si="406"/>
        <v/>
      </c>
      <c r="CH639" s="39" t="str">
        <f t="shared" si="407"/>
        <v/>
      </c>
      <c r="CI639" s="39" t="str">
        <f t="shared" si="408"/>
        <v/>
      </c>
    </row>
    <row r="640" spans="1:87">
      <c r="A640" s="18"/>
      <c r="B640" s="15" t="str">
        <f>'Gene Table'!E639</f>
        <v>mmu-miR-34b-5p</v>
      </c>
      <c r="C640" s="15" t="str">
        <f>'Gene Table'!B639</f>
        <v>K13</v>
      </c>
      <c r="D640" s="16" t="str">
        <f>IF(SUM('Test Sample Data'!D$3:D$98)&gt;10,IF(AND(ISNUMBER('Test Sample Data'!D639),'Test Sample Data'!D639&lt;$B$1,'Test Sample Data'!D639&gt;0),'Test Sample Data'!D639,$B$1),"")</f>
        <v/>
      </c>
      <c r="E640" s="17" t="str">
        <f>IF(SUM('Test Sample Data'!E$3:E$98)&gt;10,IF(AND(ISNUMBER('Test Sample Data'!E639),'Test Sample Data'!E639&lt;$B$1,'Test Sample Data'!E639&gt;0),'Test Sample Data'!E639,$B$1),"")</f>
        <v/>
      </c>
      <c r="F640" s="17" t="str">
        <f>IF(SUM('Test Sample Data'!F$3:F$98)&gt;10,IF(AND(ISNUMBER('Test Sample Data'!F639),'Test Sample Data'!F639&lt;$B$1,'Test Sample Data'!F639&gt;0),'Test Sample Data'!F639,$B$1),"")</f>
        <v/>
      </c>
      <c r="G640" s="17" t="str">
        <f>IF(SUM('Test Sample Data'!G$3:G$98)&gt;10,IF(AND(ISNUMBER('Test Sample Data'!G639),'Test Sample Data'!G639&lt;$B$1,'Test Sample Data'!G639&gt;0),'Test Sample Data'!G639,$B$1),"")</f>
        <v/>
      </c>
      <c r="H640" s="17" t="str">
        <f>IF(SUM('Test Sample Data'!H$3:H$98)&gt;10,IF(AND(ISNUMBER('Test Sample Data'!H639),'Test Sample Data'!H639&lt;$B$1,'Test Sample Data'!H639&gt;0),'Test Sample Data'!H639,$B$1),"")</f>
        <v/>
      </c>
      <c r="I640" s="17" t="str">
        <f>IF(SUM('Test Sample Data'!I$3:I$98)&gt;10,IF(AND(ISNUMBER('Test Sample Data'!I639),'Test Sample Data'!I639&lt;$B$1,'Test Sample Data'!I639&gt;0),'Test Sample Data'!I639,$B$1),"")</f>
        <v/>
      </c>
      <c r="J640" s="17" t="str">
        <f>IF(SUM('Test Sample Data'!J$3:J$98)&gt;10,IF(AND(ISNUMBER('Test Sample Data'!J639),'Test Sample Data'!J639&lt;$B$1,'Test Sample Data'!J639&gt;0),'Test Sample Data'!J639,$B$1),"")</f>
        <v/>
      </c>
      <c r="K640" s="17" t="str">
        <f>IF(SUM('Test Sample Data'!K$3:K$98)&gt;10,IF(AND(ISNUMBER('Test Sample Data'!K639),'Test Sample Data'!K639&lt;$B$1,'Test Sample Data'!K639&gt;0),'Test Sample Data'!K639,$B$1),"")</f>
        <v/>
      </c>
      <c r="L640" s="17" t="str">
        <f>IF(SUM('Test Sample Data'!L$3:L$98)&gt;10,IF(AND(ISNUMBER('Test Sample Data'!L639),'Test Sample Data'!L639&lt;$B$1,'Test Sample Data'!L639&gt;0),'Test Sample Data'!L639,$B$1),"")</f>
        <v/>
      </c>
      <c r="M640" s="17" t="str">
        <f>IF(SUM('Test Sample Data'!M$3:M$98)&gt;10,IF(AND(ISNUMBER('Test Sample Data'!M639),'Test Sample Data'!M639&lt;$B$1,'Test Sample Data'!M639&gt;0),'Test Sample Data'!M639,$B$1),"")</f>
        <v/>
      </c>
      <c r="N640" s="17" t="str">
        <f>'Gene Table'!E639</f>
        <v>mmu-miR-34b-5p</v>
      </c>
      <c r="O640" s="17" t="str">
        <f>'Gene Table'!B639</f>
        <v>K13</v>
      </c>
      <c r="P640" s="17" t="str">
        <f>IF(SUM('Control Sample Data'!D$3:D$98)&gt;10,IF(AND(ISNUMBER('Control Sample Data'!D639),'Control Sample Data'!D639&lt;$B$1,'Control Sample Data'!D639&gt;0),'Control Sample Data'!D639,$B$1),"")</f>
        <v/>
      </c>
      <c r="Q640" s="17" t="str">
        <f>IF(SUM('Control Sample Data'!E$3:E$98)&gt;10,IF(AND(ISNUMBER('Control Sample Data'!E639),'Control Sample Data'!E639&lt;$B$1,'Control Sample Data'!E639&gt;0),'Control Sample Data'!E639,$B$1),"")</f>
        <v/>
      </c>
      <c r="R640" s="17" t="str">
        <f>IF(SUM('Control Sample Data'!F$3:F$98)&gt;10,IF(AND(ISNUMBER('Control Sample Data'!F639),'Control Sample Data'!F639&lt;$B$1,'Control Sample Data'!F639&gt;0),'Control Sample Data'!F639,$B$1),"")</f>
        <v/>
      </c>
      <c r="S640" s="17" t="str">
        <f>IF(SUM('Control Sample Data'!G$3:G$98)&gt;10,IF(AND(ISNUMBER('Control Sample Data'!G639),'Control Sample Data'!G639&lt;$B$1,'Control Sample Data'!G639&gt;0),'Control Sample Data'!G639,$B$1),"")</f>
        <v/>
      </c>
      <c r="T640" s="17" t="str">
        <f>IF(SUM('Control Sample Data'!H$3:H$98)&gt;10,IF(AND(ISNUMBER('Control Sample Data'!H639),'Control Sample Data'!H639&lt;$B$1,'Control Sample Data'!H639&gt;0),'Control Sample Data'!H639,$B$1),"")</f>
        <v/>
      </c>
      <c r="U640" s="17" t="str">
        <f>IF(SUM('Control Sample Data'!I$3:I$98)&gt;10,IF(AND(ISNUMBER('Control Sample Data'!I639),'Control Sample Data'!I639&lt;$B$1,'Control Sample Data'!I639&gt;0),'Control Sample Data'!I639,$B$1),"")</f>
        <v/>
      </c>
      <c r="V640" s="17" t="str">
        <f>IF(SUM('Control Sample Data'!J$3:J$98)&gt;10,IF(AND(ISNUMBER('Control Sample Data'!J639),'Control Sample Data'!J639&lt;$B$1,'Control Sample Data'!J639&gt;0),'Control Sample Data'!J639,$B$1),"")</f>
        <v/>
      </c>
      <c r="W640" s="17" t="str">
        <f>IF(SUM('Control Sample Data'!K$3:K$98)&gt;10,IF(AND(ISNUMBER('Control Sample Data'!K639),'Control Sample Data'!K639&lt;$B$1,'Control Sample Data'!K639&gt;0),'Control Sample Data'!K639,$B$1),"")</f>
        <v/>
      </c>
      <c r="X640" s="17" t="str">
        <f>IF(SUM('Control Sample Data'!L$3:L$98)&gt;10,IF(AND(ISNUMBER('Control Sample Data'!L639),'Control Sample Data'!L639&lt;$B$1,'Control Sample Data'!L639&gt;0),'Control Sample Data'!L639,$B$1),"")</f>
        <v/>
      </c>
      <c r="Y640" s="17" t="str">
        <f>IF(SUM('Control Sample Data'!M$3:M$98)&gt;10,IF(AND(ISNUMBER('Control Sample Data'!M639),'Control Sample Data'!M639&lt;$B$1,'Control Sample Data'!M639&gt;0),'Control Sample Data'!M639,$B$1),"")</f>
        <v/>
      </c>
      <c r="AT640" s="36" t="str">
        <f t="shared" si="409"/>
        <v/>
      </c>
      <c r="AU640" s="36" t="str">
        <f t="shared" si="410"/>
        <v/>
      </c>
      <c r="AV640" s="36" t="str">
        <f t="shared" si="411"/>
        <v/>
      </c>
      <c r="AW640" s="36" t="str">
        <f t="shared" si="412"/>
        <v/>
      </c>
      <c r="AX640" s="36" t="str">
        <f t="shared" si="413"/>
        <v/>
      </c>
      <c r="AY640" s="36" t="str">
        <f t="shared" si="414"/>
        <v/>
      </c>
      <c r="AZ640" s="36" t="str">
        <f t="shared" si="415"/>
        <v/>
      </c>
      <c r="BA640" s="36" t="str">
        <f t="shared" si="416"/>
        <v/>
      </c>
      <c r="BB640" s="36" t="str">
        <f t="shared" si="417"/>
        <v/>
      </c>
      <c r="BC640" s="36" t="str">
        <f t="shared" si="418"/>
        <v/>
      </c>
      <c r="BD640" s="36" t="str">
        <f t="shared" si="419"/>
        <v/>
      </c>
      <c r="BE640" s="36" t="str">
        <f t="shared" si="420"/>
        <v/>
      </c>
      <c r="BF640" s="36" t="str">
        <f t="shared" si="421"/>
        <v/>
      </c>
      <c r="BG640" s="36" t="str">
        <f t="shared" si="422"/>
        <v/>
      </c>
      <c r="BH640" s="36" t="str">
        <f t="shared" si="423"/>
        <v/>
      </c>
      <c r="BI640" s="36" t="str">
        <f t="shared" si="424"/>
        <v/>
      </c>
      <c r="BJ640" s="36" t="str">
        <f t="shared" si="425"/>
        <v/>
      </c>
      <c r="BK640" s="36" t="str">
        <f t="shared" si="426"/>
        <v/>
      </c>
      <c r="BL640" s="36" t="str">
        <f t="shared" si="427"/>
        <v/>
      </c>
      <c r="BM640" s="36" t="str">
        <f t="shared" si="428"/>
        <v/>
      </c>
      <c r="BN640" s="38" t="e">
        <f t="shared" si="387"/>
        <v>#DIV/0!</v>
      </c>
      <c r="BO640" s="38" t="e">
        <f t="shared" si="388"/>
        <v>#DIV/0!</v>
      </c>
      <c r="BP640" s="39" t="str">
        <f t="shared" si="389"/>
        <v/>
      </c>
      <c r="BQ640" s="39" t="str">
        <f t="shared" si="390"/>
        <v/>
      </c>
      <c r="BR640" s="39" t="str">
        <f t="shared" si="391"/>
        <v/>
      </c>
      <c r="BS640" s="39" t="str">
        <f t="shared" si="392"/>
        <v/>
      </c>
      <c r="BT640" s="39" t="str">
        <f t="shared" si="393"/>
        <v/>
      </c>
      <c r="BU640" s="39" t="str">
        <f t="shared" si="394"/>
        <v/>
      </c>
      <c r="BV640" s="39" t="str">
        <f t="shared" si="395"/>
        <v/>
      </c>
      <c r="BW640" s="39" t="str">
        <f t="shared" si="396"/>
        <v/>
      </c>
      <c r="BX640" s="39" t="str">
        <f t="shared" si="397"/>
        <v/>
      </c>
      <c r="BY640" s="39" t="str">
        <f t="shared" si="398"/>
        <v/>
      </c>
      <c r="BZ640" s="39" t="str">
        <f t="shared" si="399"/>
        <v/>
      </c>
      <c r="CA640" s="39" t="str">
        <f t="shared" si="400"/>
        <v/>
      </c>
      <c r="CB640" s="39" t="str">
        <f t="shared" si="401"/>
        <v/>
      </c>
      <c r="CC640" s="39" t="str">
        <f t="shared" si="402"/>
        <v/>
      </c>
      <c r="CD640" s="39" t="str">
        <f t="shared" si="403"/>
        <v/>
      </c>
      <c r="CE640" s="39" t="str">
        <f t="shared" si="404"/>
        <v/>
      </c>
      <c r="CF640" s="39" t="str">
        <f t="shared" si="405"/>
        <v/>
      </c>
      <c r="CG640" s="39" t="str">
        <f t="shared" si="406"/>
        <v/>
      </c>
      <c r="CH640" s="39" t="str">
        <f t="shared" si="407"/>
        <v/>
      </c>
      <c r="CI640" s="39" t="str">
        <f t="shared" si="408"/>
        <v/>
      </c>
    </row>
    <row r="641" spans="1:87">
      <c r="A641" s="18"/>
      <c r="B641" s="15" t="str">
        <f>'Gene Table'!E640</f>
        <v>mmu-miR-376a-5p</v>
      </c>
      <c r="C641" s="15" t="str">
        <f>'Gene Table'!B640</f>
        <v>K14</v>
      </c>
      <c r="D641" s="16" t="str">
        <f>IF(SUM('Test Sample Data'!D$3:D$98)&gt;10,IF(AND(ISNUMBER('Test Sample Data'!D640),'Test Sample Data'!D640&lt;$B$1,'Test Sample Data'!D640&gt;0),'Test Sample Data'!D640,$B$1),"")</f>
        <v/>
      </c>
      <c r="E641" s="17" t="str">
        <f>IF(SUM('Test Sample Data'!E$3:E$98)&gt;10,IF(AND(ISNUMBER('Test Sample Data'!E640),'Test Sample Data'!E640&lt;$B$1,'Test Sample Data'!E640&gt;0),'Test Sample Data'!E640,$B$1),"")</f>
        <v/>
      </c>
      <c r="F641" s="17" t="str">
        <f>IF(SUM('Test Sample Data'!F$3:F$98)&gt;10,IF(AND(ISNUMBER('Test Sample Data'!F640),'Test Sample Data'!F640&lt;$B$1,'Test Sample Data'!F640&gt;0),'Test Sample Data'!F640,$B$1),"")</f>
        <v/>
      </c>
      <c r="G641" s="17" t="str">
        <f>IF(SUM('Test Sample Data'!G$3:G$98)&gt;10,IF(AND(ISNUMBER('Test Sample Data'!G640),'Test Sample Data'!G640&lt;$B$1,'Test Sample Data'!G640&gt;0),'Test Sample Data'!G640,$B$1),"")</f>
        <v/>
      </c>
      <c r="H641" s="17" t="str">
        <f>IF(SUM('Test Sample Data'!H$3:H$98)&gt;10,IF(AND(ISNUMBER('Test Sample Data'!H640),'Test Sample Data'!H640&lt;$B$1,'Test Sample Data'!H640&gt;0),'Test Sample Data'!H640,$B$1),"")</f>
        <v/>
      </c>
      <c r="I641" s="17" t="str">
        <f>IF(SUM('Test Sample Data'!I$3:I$98)&gt;10,IF(AND(ISNUMBER('Test Sample Data'!I640),'Test Sample Data'!I640&lt;$B$1,'Test Sample Data'!I640&gt;0),'Test Sample Data'!I640,$B$1),"")</f>
        <v/>
      </c>
      <c r="J641" s="17" t="str">
        <f>IF(SUM('Test Sample Data'!J$3:J$98)&gt;10,IF(AND(ISNUMBER('Test Sample Data'!J640),'Test Sample Data'!J640&lt;$B$1,'Test Sample Data'!J640&gt;0),'Test Sample Data'!J640,$B$1),"")</f>
        <v/>
      </c>
      <c r="K641" s="17" t="str">
        <f>IF(SUM('Test Sample Data'!K$3:K$98)&gt;10,IF(AND(ISNUMBER('Test Sample Data'!K640),'Test Sample Data'!K640&lt;$B$1,'Test Sample Data'!K640&gt;0),'Test Sample Data'!K640,$B$1),"")</f>
        <v/>
      </c>
      <c r="L641" s="17" t="str">
        <f>IF(SUM('Test Sample Data'!L$3:L$98)&gt;10,IF(AND(ISNUMBER('Test Sample Data'!L640),'Test Sample Data'!L640&lt;$B$1,'Test Sample Data'!L640&gt;0),'Test Sample Data'!L640,$B$1),"")</f>
        <v/>
      </c>
      <c r="M641" s="17" t="str">
        <f>IF(SUM('Test Sample Data'!M$3:M$98)&gt;10,IF(AND(ISNUMBER('Test Sample Data'!M640),'Test Sample Data'!M640&lt;$B$1,'Test Sample Data'!M640&gt;0),'Test Sample Data'!M640,$B$1),"")</f>
        <v/>
      </c>
      <c r="N641" s="17" t="str">
        <f>'Gene Table'!E640</f>
        <v>mmu-miR-376a-5p</v>
      </c>
      <c r="O641" s="17" t="str">
        <f>'Gene Table'!B640</f>
        <v>K14</v>
      </c>
      <c r="P641" s="17" t="str">
        <f>IF(SUM('Control Sample Data'!D$3:D$98)&gt;10,IF(AND(ISNUMBER('Control Sample Data'!D640),'Control Sample Data'!D640&lt;$B$1,'Control Sample Data'!D640&gt;0),'Control Sample Data'!D640,$B$1),"")</f>
        <v/>
      </c>
      <c r="Q641" s="17" t="str">
        <f>IF(SUM('Control Sample Data'!E$3:E$98)&gt;10,IF(AND(ISNUMBER('Control Sample Data'!E640),'Control Sample Data'!E640&lt;$B$1,'Control Sample Data'!E640&gt;0),'Control Sample Data'!E640,$B$1),"")</f>
        <v/>
      </c>
      <c r="R641" s="17" t="str">
        <f>IF(SUM('Control Sample Data'!F$3:F$98)&gt;10,IF(AND(ISNUMBER('Control Sample Data'!F640),'Control Sample Data'!F640&lt;$B$1,'Control Sample Data'!F640&gt;0),'Control Sample Data'!F640,$B$1),"")</f>
        <v/>
      </c>
      <c r="S641" s="17" t="str">
        <f>IF(SUM('Control Sample Data'!G$3:G$98)&gt;10,IF(AND(ISNUMBER('Control Sample Data'!G640),'Control Sample Data'!G640&lt;$B$1,'Control Sample Data'!G640&gt;0),'Control Sample Data'!G640,$B$1),"")</f>
        <v/>
      </c>
      <c r="T641" s="17" t="str">
        <f>IF(SUM('Control Sample Data'!H$3:H$98)&gt;10,IF(AND(ISNUMBER('Control Sample Data'!H640),'Control Sample Data'!H640&lt;$B$1,'Control Sample Data'!H640&gt;0),'Control Sample Data'!H640,$B$1),"")</f>
        <v/>
      </c>
      <c r="U641" s="17" t="str">
        <f>IF(SUM('Control Sample Data'!I$3:I$98)&gt;10,IF(AND(ISNUMBER('Control Sample Data'!I640),'Control Sample Data'!I640&lt;$B$1,'Control Sample Data'!I640&gt;0),'Control Sample Data'!I640,$B$1),"")</f>
        <v/>
      </c>
      <c r="V641" s="17" t="str">
        <f>IF(SUM('Control Sample Data'!J$3:J$98)&gt;10,IF(AND(ISNUMBER('Control Sample Data'!J640),'Control Sample Data'!J640&lt;$B$1,'Control Sample Data'!J640&gt;0),'Control Sample Data'!J640,$B$1),"")</f>
        <v/>
      </c>
      <c r="W641" s="17" t="str">
        <f>IF(SUM('Control Sample Data'!K$3:K$98)&gt;10,IF(AND(ISNUMBER('Control Sample Data'!K640),'Control Sample Data'!K640&lt;$B$1,'Control Sample Data'!K640&gt;0),'Control Sample Data'!K640,$B$1),"")</f>
        <v/>
      </c>
      <c r="X641" s="17" t="str">
        <f>IF(SUM('Control Sample Data'!L$3:L$98)&gt;10,IF(AND(ISNUMBER('Control Sample Data'!L640),'Control Sample Data'!L640&lt;$B$1,'Control Sample Data'!L640&gt;0),'Control Sample Data'!L640,$B$1),"")</f>
        <v/>
      </c>
      <c r="Y641" s="17" t="str">
        <f>IF(SUM('Control Sample Data'!M$3:M$98)&gt;10,IF(AND(ISNUMBER('Control Sample Data'!M640),'Control Sample Data'!M640&lt;$B$1,'Control Sample Data'!M640&gt;0),'Control Sample Data'!M640,$B$1),"")</f>
        <v/>
      </c>
      <c r="AT641" s="36" t="str">
        <f t="shared" si="409"/>
        <v/>
      </c>
      <c r="AU641" s="36" t="str">
        <f t="shared" si="410"/>
        <v/>
      </c>
      <c r="AV641" s="36" t="str">
        <f t="shared" si="411"/>
        <v/>
      </c>
      <c r="AW641" s="36" t="str">
        <f t="shared" si="412"/>
        <v/>
      </c>
      <c r="AX641" s="36" t="str">
        <f t="shared" si="413"/>
        <v/>
      </c>
      <c r="AY641" s="36" t="str">
        <f t="shared" si="414"/>
        <v/>
      </c>
      <c r="AZ641" s="36" t="str">
        <f t="shared" si="415"/>
        <v/>
      </c>
      <c r="BA641" s="36" t="str">
        <f t="shared" si="416"/>
        <v/>
      </c>
      <c r="BB641" s="36" t="str">
        <f t="shared" si="417"/>
        <v/>
      </c>
      <c r="BC641" s="36" t="str">
        <f t="shared" si="418"/>
        <v/>
      </c>
      <c r="BD641" s="36" t="str">
        <f t="shared" si="419"/>
        <v/>
      </c>
      <c r="BE641" s="36" t="str">
        <f t="shared" si="420"/>
        <v/>
      </c>
      <c r="BF641" s="36" t="str">
        <f t="shared" si="421"/>
        <v/>
      </c>
      <c r="BG641" s="36" t="str">
        <f t="shared" si="422"/>
        <v/>
      </c>
      <c r="BH641" s="36" t="str">
        <f t="shared" si="423"/>
        <v/>
      </c>
      <c r="BI641" s="36" t="str">
        <f t="shared" si="424"/>
        <v/>
      </c>
      <c r="BJ641" s="36" t="str">
        <f t="shared" si="425"/>
        <v/>
      </c>
      <c r="BK641" s="36" t="str">
        <f t="shared" si="426"/>
        <v/>
      </c>
      <c r="BL641" s="36" t="str">
        <f t="shared" si="427"/>
        <v/>
      </c>
      <c r="BM641" s="36" t="str">
        <f t="shared" si="428"/>
        <v/>
      </c>
      <c r="BN641" s="38" t="e">
        <f t="shared" si="387"/>
        <v>#DIV/0!</v>
      </c>
      <c r="BO641" s="38" t="e">
        <f t="shared" si="388"/>
        <v>#DIV/0!</v>
      </c>
      <c r="BP641" s="39" t="str">
        <f t="shared" si="389"/>
        <v/>
      </c>
      <c r="BQ641" s="39" t="str">
        <f t="shared" si="390"/>
        <v/>
      </c>
      <c r="BR641" s="39" t="str">
        <f t="shared" si="391"/>
        <v/>
      </c>
      <c r="BS641" s="39" t="str">
        <f t="shared" si="392"/>
        <v/>
      </c>
      <c r="BT641" s="39" t="str">
        <f t="shared" si="393"/>
        <v/>
      </c>
      <c r="BU641" s="39" t="str">
        <f t="shared" si="394"/>
        <v/>
      </c>
      <c r="BV641" s="39" t="str">
        <f t="shared" si="395"/>
        <v/>
      </c>
      <c r="BW641" s="39" t="str">
        <f t="shared" si="396"/>
        <v/>
      </c>
      <c r="BX641" s="39" t="str">
        <f t="shared" si="397"/>
        <v/>
      </c>
      <c r="BY641" s="39" t="str">
        <f t="shared" si="398"/>
        <v/>
      </c>
      <c r="BZ641" s="39" t="str">
        <f t="shared" si="399"/>
        <v/>
      </c>
      <c r="CA641" s="39" t="str">
        <f t="shared" si="400"/>
        <v/>
      </c>
      <c r="CB641" s="39" t="str">
        <f t="shared" si="401"/>
        <v/>
      </c>
      <c r="CC641" s="39" t="str">
        <f t="shared" si="402"/>
        <v/>
      </c>
      <c r="CD641" s="39" t="str">
        <f t="shared" si="403"/>
        <v/>
      </c>
      <c r="CE641" s="39" t="str">
        <f t="shared" si="404"/>
        <v/>
      </c>
      <c r="CF641" s="39" t="str">
        <f t="shared" si="405"/>
        <v/>
      </c>
      <c r="CG641" s="39" t="str">
        <f t="shared" si="406"/>
        <v/>
      </c>
      <c r="CH641" s="39" t="str">
        <f t="shared" si="407"/>
        <v/>
      </c>
      <c r="CI641" s="39" t="str">
        <f t="shared" si="408"/>
        <v/>
      </c>
    </row>
    <row r="642" spans="1:87">
      <c r="A642" s="18"/>
      <c r="B642" s="15" t="str">
        <f>'Gene Table'!E641</f>
        <v>mmu-miR-467d-5p</v>
      </c>
      <c r="C642" s="15" t="str">
        <f>'Gene Table'!B641</f>
        <v>K15</v>
      </c>
      <c r="D642" s="16" t="str">
        <f>IF(SUM('Test Sample Data'!D$3:D$98)&gt;10,IF(AND(ISNUMBER('Test Sample Data'!D641),'Test Sample Data'!D641&lt;$B$1,'Test Sample Data'!D641&gt;0),'Test Sample Data'!D641,$B$1),"")</f>
        <v/>
      </c>
      <c r="E642" s="17" t="str">
        <f>IF(SUM('Test Sample Data'!E$3:E$98)&gt;10,IF(AND(ISNUMBER('Test Sample Data'!E641),'Test Sample Data'!E641&lt;$B$1,'Test Sample Data'!E641&gt;0),'Test Sample Data'!E641,$B$1),"")</f>
        <v/>
      </c>
      <c r="F642" s="17" t="str">
        <f>IF(SUM('Test Sample Data'!F$3:F$98)&gt;10,IF(AND(ISNUMBER('Test Sample Data'!F641),'Test Sample Data'!F641&lt;$B$1,'Test Sample Data'!F641&gt;0),'Test Sample Data'!F641,$B$1),"")</f>
        <v/>
      </c>
      <c r="G642" s="17" t="str">
        <f>IF(SUM('Test Sample Data'!G$3:G$98)&gt;10,IF(AND(ISNUMBER('Test Sample Data'!G641),'Test Sample Data'!G641&lt;$B$1,'Test Sample Data'!G641&gt;0),'Test Sample Data'!G641,$B$1),"")</f>
        <v/>
      </c>
      <c r="H642" s="17" t="str">
        <f>IF(SUM('Test Sample Data'!H$3:H$98)&gt;10,IF(AND(ISNUMBER('Test Sample Data'!H641),'Test Sample Data'!H641&lt;$B$1,'Test Sample Data'!H641&gt;0),'Test Sample Data'!H641,$B$1),"")</f>
        <v/>
      </c>
      <c r="I642" s="17" t="str">
        <f>IF(SUM('Test Sample Data'!I$3:I$98)&gt;10,IF(AND(ISNUMBER('Test Sample Data'!I641),'Test Sample Data'!I641&lt;$B$1,'Test Sample Data'!I641&gt;0),'Test Sample Data'!I641,$B$1),"")</f>
        <v/>
      </c>
      <c r="J642" s="17" t="str">
        <f>IF(SUM('Test Sample Data'!J$3:J$98)&gt;10,IF(AND(ISNUMBER('Test Sample Data'!J641),'Test Sample Data'!J641&lt;$B$1,'Test Sample Data'!J641&gt;0),'Test Sample Data'!J641,$B$1),"")</f>
        <v/>
      </c>
      <c r="K642" s="17" t="str">
        <f>IF(SUM('Test Sample Data'!K$3:K$98)&gt;10,IF(AND(ISNUMBER('Test Sample Data'!K641),'Test Sample Data'!K641&lt;$B$1,'Test Sample Data'!K641&gt;0),'Test Sample Data'!K641,$B$1),"")</f>
        <v/>
      </c>
      <c r="L642" s="17" t="str">
        <f>IF(SUM('Test Sample Data'!L$3:L$98)&gt;10,IF(AND(ISNUMBER('Test Sample Data'!L641),'Test Sample Data'!L641&lt;$B$1,'Test Sample Data'!L641&gt;0),'Test Sample Data'!L641,$B$1),"")</f>
        <v/>
      </c>
      <c r="M642" s="17" t="str">
        <f>IF(SUM('Test Sample Data'!M$3:M$98)&gt;10,IF(AND(ISNUMBER('Test Sample Data'!M641),'Test Sample Data'!M641&lt;$B$1,'Test Sample Data'!M641&gt;0),'Test Sample Data'!M641,$B$1),"")</f>
        <v/>
      </c>
      <c r="N642" s="17" t="str">
        <f>'Gene Table'!E641</f>
        <v>mmu-miR-467d-5p</v>
      </c>
      <c r="O642" s="17" t="str">
        <f>'Gene Table'!B641</f>
        <v>K15</v>
      </c>
      <c r="P642" s="17" t="str">
        <f>IF(SUM('Control Sample Data'!D$3:D$98)&gt;10,IF(AND(ISNUMBER('Control Sample Data'!D641),'Control Sample Data'!D641&lt;$B$1,'Control Sample Data'!D641&gt;0),'Control Sample Data'!D641,$B$1),"")</f>
        <v/>
      </c>
      <c r="Q642" s="17" t="str">
        <f>IF(SUM('Control Sample Data'!E$3:E$98)&gt;10,IF(AND(ISNUMBER('Control Sample Data'!E641),'Control Sample Data'!E641&lt;$B$1,'Control Sample Data'!E641&gt;0),'Control Sample Data'!E641,$B$1),"")</f>
        <v/>
      </c>
      <c r="R642" s="17" t="str">
        <f>IF(SUM('Control Sample Data'!F$3:F$98)&gt;10,IF(AND(ISNUMBER('Control Sample Data'!F641),'Control Sample Data'!F641&lt;$B$1,'Control Sample Data'!F641&gt;0),'Control Sample Data'!F641,$B$1),"")</f>
        <v/>
      </c>
      <c r="S642" s="17" t="str">
        <f>IF(SUM('Control Sample Data'!G$3:G$98)&gt;10,IF(AND(ISNUMBER('Control Sample Data'!G641),'Control Sample Data'!G641&lt;$B$1,'Control Sample Data'!G641&gt;0),'Control Sample Data'!G641,$B$1),"")</f>
        <v/>
      </c>
      <c r="T642" s="17" t="str">
        <f>IF(SUM('Control Sample Data'!H$3:H$98)&gt;10,IF(AND(ISNUMBER('Control Sample Data'!H641),'Control Sample Data'!H641&lt;$B$1,'Control Sample Data'!H641&gt;0),'Control Sample Data'!H641,$B$1),"")</f>
        <v/>
      </c>
      <c r="U642" s="17" t="str">
        <f>IF(SUM('Control Sample Data'!I$3:I$98)&gt;10,IF(AND(ISNUMBER('Control Sample Data'!I641),'Control Sample Data'!I641&lt;$B$1,'Control Sample Data'!I641&gt;0),'Control Sample Data'!I641,$B$1),"")</f>
        <v/>
      </c>
      <c r="V642" s="17" t="str">
        <f>IF(SUM('Control Sample Data'!J$3:J$98)&gt;10,IF(AND(ISNUMBER('Control Sample Data'!J641),'Control Sample Data'!J641&lt;$B$1,'Control Sample Data'!J641&gt;0),'Control Sample Data'!J641,$B$1),"")</f>
        <v/>
      </c>
      <c r="W642" s="17" t="str">
        <f>IF(SUM('Control Sample Data'!K$3:K$98)&gt;10,IF(AND(ISNUMBER('Control Sample Data'!K641),'Control Sample Data'!K641&lt;$B$1,'Control Sample Data'!K641&gt;0),'Control Sample Data'!K641,$B$1),"")</f>
        <v/>
      </c>
      <c r="X642" s="17" t="str">
        <f>IF(SUM('Control Sample Data'!L$3:L$98)&gt;10,IF(AND(ISNUMBER('Control Sample Data'!L641),'Control Sample Data'!L641&lt;$B$1,'Control Sample Data'!L641&gt;0),'Control Sample Data'!L641,$B$1),"")</f>
        <v/>
      </c>
      <c r="Y642" s="17" t="str">
        <f>IF(SUM('Control Sample Data'!M$3:M$98)&gt;10,IF(AND(ISNUMBER('Control Sample Data'!M641),'Control Sample Data'!M641&lt;$B$1,'Control Sample Data'!M641&gt;0),'Control Sample Data'!M641,$B$1),"")</f>
        <v/>
      </c>
      <c r="AT642" s="36" t="str">
        <f t="shared" si="409"/>
        <v/>
      </c>
      <c r="AU642" s="36" t="str">
        <f t="shared" si="410"/>
        <v/>
      </c>
      <c r="AV642" s="36" t="str">
        <f t="shared" si="411"/>
        <v/>
      </c>
      <c r="AW642" s="36" t="str">
        <f t="shared" si="412"/>
        <v/>
      </c>
      <c r="AX642" s="36" t="str">
        <f t="shared" si="413"/>
        <v/>
      </c>
      <c r="AY642" s="36" t="str">
        <f t="shared" si="414"/>
        <v/>
      </c>
      <c r="AZ642" s="36" t="str">
        <f t="shared" si="415"/>
        <v/>
      </c>
      <c r="BA642" s="36" t="str">
        <f t="shared" si="416"/>
        <v/>
      </c>
      <c r="BB642" s="36" t="str">
        <f t="shared" si="417"/>
        <v/>
      </c>
      <c r="BC642" s="36" t="str">
        <f t="shared" si="418"/>
        <v/>
      </c>
      <c r="BD642" s="36" t="str">
        <f t="shared" si="419"/>
        <v/>
      </c>
      <c r="BE642" s="36" t="str">
        <f t="shared" si="420"/>
        <v/>
      </c>
      <c r="BF642" s="36" t="str">
        <f t="shared" si="421"/>
        <v/>
      </c>
      <c r="BG642" s="36" t="str">
        <f t="shared" si="422"/>
        <v/>
      </c>
      <c r="BH642" s="36" t="str">
        <f t="shared" si="423"/>
        <v/>
      </c>
      <c r="BI642" s="36" t="str">
        <f t="shared" si="424"/>
        <v/>
      </c>
      <c r="BJ642" s="36" t="str">
        <f t="shared" si="425"/>
        <v/>
      </c>
      <c r="BK642" s="36" t="str">
        <f t="shared" si="426"/>
        <v/>
      </c>
      <c r="BL642" s="36" t="str">
        <f t="shared" si="427"/>
        <v/>
      </c>
      <c r="BM642" s="36" t="str">
        <f t="shared" si="428"/>
        <v/>
      </c>
      <c r="BN642" s="38" t="e">
        <f t="shared" si="387"/>
        <v>#DIV/0!</v>
      </c>
      <c r="BO642" s="38" t="e">
        <f t="shared" si="388"/>
        <v>#DIV/0!</v>
      </c>
      <c r="BP642" s="39" t="str">
        <f t="shared" si="389"/>
        <v/>
      </c>
      <c r="BQ642" s="39" t="str">
        <f t="shared" si="390"/>
        <v/>
      </c>
      <c r="BR642" s="39" t="str">
        <f t="shared" si="391"/>
        <v/>
      </c>
      <c r="BS642" s="39" t="str">
        <f t="shared" si="392"/>
        <v/>
      </c>
      <c r="BT642" s="39" t="str">
        <f t="shared" si="393"/>
        <v/>
      </c>
      <c r="BU642" s="39" t="str">
        <f t="shared" si="394"/>
        <v/>
      </c>
      <c r="BV642" s="39" t="str">
        <f t="shared" si="395"/>
        <v/>
      </c>
      <c r="BW642" s="39" t="str">
        <f t="shared" si="396"/>
        <v/>
      </c>
      <c r="BX642" s="39" t="str">
        <f t="shared" si="397"/>
        <v/>
      </c>
      <c r="BY642" s="39" t="str">
        <f t="shared" si="398"/>
        <v/>
      </c>
      <c r="BZ642" s="39" t="str">
        <f t="shared" si="399"/>
        <v/>
      </c>
      <c r="CA642" s="39" t="str">
        <f t="shared" si="400"/>
        <v/>
      </c>
      <c r="CB642" s="39" t="str">
        <f t="shared" si="401"/>
        <v/>
      </c>
      <c r="CC642" s="39" t="str">
        <f t="shared" si="402"/>
        <v/>
      </c>
      <c r="CD642" s="39" t="str">
        <f t="shared" si="403"/>
        <v/>
      </c>
      <c r="CE642" s="39" t="str">
        <f t="shared" si="404"/>
        <v/>
      </c>
      <c r="CF642" s="39" t="str">
        <f t="shared" si="405"/>
        <v/>
      </c>
      <c r="CG642" s="39" t="str">
        <f t="shared" si="406"/>
        <v/>
      </c>
      <c r="CH642" s="39" t="str">
        <f t="shared" si="407"/>
        <v/>
      </c>
      <c r="CI642" s="39" t="str">
        <f t="shared" si="408"/>
        <v/>
      </c>
    </row>
    <row r="643" spans="1:87">
      <c r="A643" s="18"/>
      <c r="B643" s="15" t="str">
        <f>'Gene Table'!E642</f>
        <v>mmu-miR-376b-5p</v>
      </c>
      <c r="C643" s="15" t="str">
        <f>'Gene Table'!B642</f>
        <v>K16</v>
      </c>
      <c r="D643" s="16" t="str">
        <f>IF(SUM('Test Sample Data'!D$3:D$98)&gt;10,IF(AND(ISNUMBER('Test Sample Data'!D642),'Test Sample Data'!D642&lt;$B$1,'Test Sample Data'!D642&gt;0),'Test Sample Data'!D642,$B$1),"")</f>
        <v/>
      </c>
      <c r="E643" s="17" t="str">
        <f>IF(SUM('Test Sample Data'!E$3:E$98)&gt;10,IF(AND(ISNUMBER('Test Sample Data'!E642),'Test Sample Data'!E642&lt;$B$1,'Test Sample Data'!E642&gt;0),'Test Sample Data'!E642,$B$1),"")</f>
        <v/>
      </c>
      <c r="F643" s="17" t="str">
        <f>IF(SUM('Test Sample Data'!F$3:F$98)&gt;10,IF(AND(ISNUMBER('Test Sample Data'!F642),'Test Sample Data'!F642&lt;$B$1,'Test Sample Data'!F642&gt;0),'Test Sample Data'!F642,$B$1),"")</f>
        <v/>
      </c>
      <c r="G643" s="17" t="str">
        <f>IF(SUM('Test Sample Data'!G$3:G$98)&gt;10,IF(AND(ISNUMBER('Test Sample Data'!G642),'Test Sample Data'!G642&lt;$B$1,'Test Sample Data'!G642&gt;0),'Test Sample Data'!G642,$B$1),"")</f>
        <v/>
      </c>
      <c r="H643" s="17" t="str">
        <f>IF(SUM('Test Sample Data'!H$3:H$98)&gt;10,IF(AND(ISNUMBER('Test Sample Data'!H642),'Test Sample Data'!H642&lt;$B$1,'Test Sample Data'!H642&gt;0),'Test Sample Data'!H642,$B$1),"")</f>
        <v/>
      </c>
      <c r="I643" s="17" t="str">
        <f>IF(SUM('Test Sample Data'!I$3:I$98)&gt;10,IF(AND(ISNUMBER('Test Sample Data'!I642),'Test Sample Data'!I642&lt;$B$1,'Test Sample Data'!I642&gt;0),'Test Sample Data'!I642,$B$1),"")</f>
        <v/>
      </c>
      <c r="J643" s="17" t="str">
        <f>IF(SUM('Test Sample Data'!J$3:J$98)&gt;10,IF(AND(ISNUMBER('Test Sample Data'!J642),'Test Sample Data'!J642&lt;$B$1,'Test Sample Data'!J642&gt;0),'Test Sample Data'!J642,$B$1),"")</f>
        <v/>
      </c>
      <c r="K643" s="17" t="str">
        <f>IF(SUM('Test Sample Data'!K$3:K$98)&gt;10,IF(AND(ISNUMBER('Test Sample Data'!K642),'Test Sample Data'!K642&lt;$B$1,'Test Sample Data'!K642&gt;0),'Test Sample Data'!K642,$B$1),"")</f>
        <v/>
      </c>
      <c r="L643" s="17" t="str">
        <f>IF(SUM('Test Sample Data'!L$3:L$98)&gt;10,IF(AND(ISNUMBER('Test Sample Data'!L642),'Test Sample Data'!L642&lt;$B$1,'Test Sample Data'!L642&gt;0),'Test Sample Data'!L642,$B$1),"")</f>
        <v/>
      </c>
      <c r="M643" s="17" t="str">
        <f>IF(SUM('Test Sample Data'!M$3:M$98)&gt;10,IF(AND(ISNUMBER('Test Sample Data'!M642),'Test Sample Data'!M642&lt;$B$1,'Test Sample Data'!M642&gt;0),'Test Sample Data'!M642,$B$1),"")</f>
        <v/>
      </c>
      <c r="N643" s="17" t="str">
        <f>'Gene Table'!E642</f>
        <v>mmu-miR-376b-5p</v>
      </c>
      <c r="O643" s="17" t="str">
        <f>'Gene Table'!B642</f>
        <v>K16</v>
      </c>
      <c r="P643" s="17" t="str">
        <f>IF(SUM('Control Sample Data'!D$3:D$98)&gt;10,IF(AND(ISNUMBER('Control Sample Data'!D642),'Control Sample Data'!D642&lt;$B$1,'Control Sample Data'!D642&gt;0),'Control Sample Data'!D642,$B$1),"")</f>
        <v/>
      </c>
      <c r="Q643" s="17" t="str">
        <f>IF(SUM('Control Sample Data'!E$3:E$98)&gt;10,IF(AND(ISNUMBER('Control Sample Data'!E642),'Control Sample Data'!E642&lt;$B$1,'Control Sample Data'!E642&gt;0),'Control Sample Data'!E642,$B$1),"")</f>
        <v/>
      </c>
      <c r="R643" s="17" t="str">
        <f>IF(SUM('Control Sample Data'!F$3:F$98)&gt;10,IF(AND(ISNUMBER('Control Sample Data'!F642),'Control Sample Data'!F642&lt;$B$1,'Control Sample Data'!F642&gt;0),'Control Sample Data'!F642,$B$1),"")</f>
        <v/>
      </c>
      <c r="S643" s="17" t="str">
        <f>IF(SUM('Control Sample Data'!G$3:G$98)&gt;10,IF(AND(ISNUMBER('Control Sample Data'!G642),'Control Sample Data'!G642&lt;$B$1,'Control Sample Data'!G642&gt;0),'Control Sample Data'!G642,$B$1),"")</f>
        <v/>
      </c>
      <c r="T643" s="17" t="str">
        <f>IF(SUM('Control Sample Data'!H$3:H$98)&gt;10,IF(AND(ISNUMBER('Control Sample Data'!H642),'Control Sample Data'!H642&lt;$B$1,'Control Sample Data'!H642&gt;0),'Control Sample Data'!H642,$B$1),"")</f>
        <v/>
      </c>
      <c r="U643" s="17" t="str">
        <f>IF(SUM('Control Sample Data'!I$3:I$98)&gt;10,IF(AND(ISNUMBER('Control Sample Data'!I642),'Control Sample Data'!I642&lt;$B$1,'Control Sample Data'!I642&gt;0),'Control Sample Data'!I642,$B$1),"")</f>
        <v/>
      </c>
      <c r="V643" s="17" t="str">
        <f>IF(SUM('Control Sample Data'!J$3:J$98)&gt;10,IF(AND(ISNUMBER('Control Sample Data'!J642),'Control Sample Data'!J642&lt;$B$1,'Control Sample Data'!J642&gt;0),'Control Sample Data'!J642,$B$1),"")</f>
        <v/>
      </c>
      <c r="W643" s="17" t="str">
        <f>IF(SUM('Control Sample Data'!K$3:K$98)&gt;10,IF(AND(ISNUMBER('Control Sample Data'!K642),'Control Sample Data'!K642&lt;$B$1,'Control Sample Data'!K642&gt;0),'Control Sample Data'!K642,$B$1),"")</f>
        <v/>
      </c>
      <c r="X643" s="17" t="str">
        <f>IF(SUM('Control Sample Data'!L$3:L$98)&gt;10,IF(AND(ISNUMBER('Control Sample Data'!L642),'Control Sample Data'!L642&lt;$B$1,'Control Sample Data'!L642&gt;0),'Control Sample Data'!L642,$B$1),"")</f>
        <v/>
      </c>
      <c r="Y643" s="17" t="str">
        <f>IF(SUM('Control Sample Data'!M$3:M$98)&gt;10,IF(AND(ISNUMBER('Control Sample Data'!M642),'Control Sample Data'!M642&lt;$B$1,'Control Sample Data'!M642&gt;0),'Control Sample Data'!M642,$B$1),"")</f>
        <v/>
      </c>
      <c r="AT643" s="36" t="str">
        <f t="shared" si="409"/>
        <v/>
      </c>
      <c r="AU643" s="36" t="str">
        <f t="shared" si="410"/>
        <v/>
      </c>
      <c r="AV643" s="36" t="str">
        <f t="shared" si="411"/>
        <v/>
      </c>
      <c r="AW643" s="36" t="str">
        <f t="shared" si="412"/>
        <v/>
      </c>
      <c r="AX643" s="36" t="str">
        <f t="shared" si="413"/>
        <v/>
      </c>
      <c r="AY643" s="36" t="str">
        <f t="shared" si="414"/>
        <v/>
      </c>
      <c r="AZ643" s="36" t="str">
        <f t="shared" si="415"/>
        <v/>
      </c>
      <c r="BA643" s="36" t="str">
        <f t="shared" si="416"/>
        <v/>
      </c>
      <c r="BB643" s="36" t="str">
        <f t="shared" si="417"/>
        <v/>
      </c>
      <c r="BC643" s="36" t="str">
        <f t="shared" si="418"/>
        <v/>
      </c>
      <c r="BD643" s="36" t="str">
        <f t="shared" si="419"/>
        <v/>
      </c>
      <c r="BE643" s="36" t="str">
        <f t="shared" si="420"/>
        <v/>
      </c>
      <c r="BF643" s="36" t="str">
        <f t="shared" si="421"/>
        <v/>
      </c>
      <c r="BG643" s="36" t="str">
        <f t="shared" si="422"/>
        <v/>
      </c>
      <c r="BH643" s="36" t="str">
        <f t="shared" si="423"/>
        <v/>
      </c>
      <c r="BI643" s="36" t="str">
        <f t="shared" si="424"/>
        <v/>
      </c>
      <c r="BJ643" s="36" t="str">
        <f t="shared" si="425"/>
        <v/>
      </c>
      <c r="BK643" s="36" t="str">
        <f t="shared" si="426"/>
        <v/>
      </c>
      <c r="BL643" s="36" t="str">
        <f t="shared" si="427"/>
        <v/>
      </c>
      <c r="BM643" s="36" t="str">
        <f t="shared" si="428"/>
        <v/>
      </c>
      <c r="BN643" s="38" t="e">
        <f t="shared" si="387"/>
        <v>#DIV/0!</v>
      </c>
      <c r="BO643" s="38" t="e">
        <f t="shared" si="388"/>
        <v>#DIV/0!</v>
      </c>
      <c r="BP643" s="39" t="str">
        <f t="shared" si="389"/>
        <v/>
      </c>
      <c r="BQ643" s="39" t="str">
        <f t="shared" si="390"/>
        <v/>
      </c>
      <c r="BR643" s="39" t="str">
        <f t="shared" si="391"/>
        <v/>
      </c>
      <c r="BS643" s="39" t="str">
        <f t="shared" si="392"/>
        <v/>
      </c>
      <c r="BT643" s="39" t="str">
        <f t="shared" si="393"/>
        <v/>
      </c>
      <c r="BU643" s="39" t="str">
        <f t="shared" si="394"/>
        <v/>
      </c>
      <c r="BV643" s="39" t="str">
        <f t="shared" si="395"/>
        <v/>
      </c>
      <c r="BW643" s="39" t="str">
        <f t="shared" si="396"/>
        <v/>
      </c>
      <c r="BX643" s="39" t="str">
        <f t="shared" si="397"/>
        <v/>
      </c>
      <c r="BY643" s="39" t="str">
        <f t="shared" si="398"/>
        <v/>
      </c>
      <c r="BZ643" s="39" t="str">
        <f t="shared" si="399"/>
        <v/>
      </c>
      <c r="CA643" s="39" t="str">
        <f t="shared" si="400"/>
        <v/>
      </c>
      <c r="CB643" s="39" t="str">
        <f t="shared" si="401"/>
        <v/>
      </c>
      <c r="CC643" s="39" t="str">
        <f t="shared" si="402"/>
        <v/>
      </c>
      <c r="CD643" s="39" t="str">
        <f t="shared" si="403"/>
        <v/>
      </c>
      <c r="CE643" s="39" t="str">
        <f t="shared" si="404"/>
        <v/>
      </c>
      <c r="CF643" s="39" t="str">
        <f t="shared" si="405"/>
        <v/>
      </c>
      <c r="CG643" s="39" t="str">
        <f t="shared" si="406"/>
        <v/>
      </c>
      <c r="CH643" s="39" t="str">
        <f t="shared" si="407"/>
        <v/>
      </c>
      <c r="CI643" s="39" t="str">
        <f t="shared" si="408"/>
        <v/>
      </c>
    </row>
    <row r="644" spans="1:87">
      <c r="A644" s="18"/>
      <c r="B644" s="15" t="str">
        <f>'Gene Table'!E643</f>
        <v>mmu-miR-467g</v>
      </c>
      <c r="C644" s="15" t="str">
        <f>'Gene Table'!B643</f>
        <v>K17</v>
      </c>
      <c r="D644" s="16" t="str">
        <f>IF(SUM('Test Sample Data'!D$3:D$98)&gt;10,IF(AND(ISNUMBER('Test Sample Data'!D643),'Test Sample Data'!D643&lt;$B$1,'Test Sample Data'!D643&gt;0),'Test Sample Data'!D643,$B$1),"")</f>
        <v/>
      </c>
      <c r="E644" s="17" t="str">
        <f>IF(SUM('Test Sample Data'!E$3:E$98)&gt;10,IF(AND(ISNUMBER('Test Sample Data'!E643),'Test Sample Data'!E643&lt;$B$1,'Test Sample Data'!E643&gt;0),'Test Sample Data'!E643,$B$1),"")</f>
        <v/>
      </c>
      <c r="F644" s="17" t="str">
        <f>IF(SUM('Test Sample Data'!F$3:F$98)&gt;10,IF(AND(ISNUMBER('Test Sample Data'!F643),'Test Sample Data'!F643&lt;$B$1,'Test Sample Data'!F643&gt;0),'Test Sample Data'!F643,$B$1),"")</f>
        <v/>
      </c>
      <c r="G644" s="17" t="str">
        <f>IF(SUM('Test Sample Data'!G$3:G$98)&gt;10,IF(AND(ISNUMBER('Test Sample Data'!G643),'Test Sample Data'!G643&lt;$B$1,'Test Sample Data'!G643&gt;0),'Test Sample Data'!G643,$B$1),"")</f>
        <v/>
      </c>
      <c r="H644" s="17" t="str">
        <f>IF(SUM('Test Sample Data'!H$3:H$98)&gt;10,IF(AND(ISNUMBER('Test Sample Data'!H643),'Test Sample Data'!H643&lt;$B$1,'Test Sample Data'!H643&gt;0),'Test Sample Data'!H643,$B$1),"")</f>
        <v/>
      </c>
      <c r="I644" s="17" t="str">
        <f>IF(SUM('Test Sample Data'!I$3:I$98)&gt;10,IF(AND(ISNUMBER('Test Sample Data'!I643),'Test Sample Data'!I643&lt;$B$1,'Test Sample Data'!I643&gt;0),'Test Sample Data'!I643,$B$1),"")</f>
        <v/>
      </c>
      <c r="J644" s="17" t="str">
        <f>IF(SUM('Test Sample Data'!J$3:J$98)&gt;10,IF(AND(ISNUMBER('Test Sample Data'!J643),'Test Sample Data'!J643&lt;$B$1,'Test Sample Data'!J643&gt;0),'Test Sample Data'!J643,$B$1),"")</f>
        <v/>
      </c>
      <c r="K644" s="17" t="str">
        <f>IF(SUM('Test Sample Data'!K$3:K$98)&gt;10,IF(AND(ISNUMBER('Test Sample Data'!K643),'Test Sample Data'!K643&lt;$B$1,'Test Sample Data'!K643&gt;0),'Test Sample Data'!K643,$B$1),"")</f>
        <v/>
      </c>
      <c r="L644" s="17" t="str">
        <f>IF(SUM('Test Sample Data'!L$3:L$98)&gt;10,IF(AND(ISNUMBER('Test Sample Data'!L643),'Test Sample Data'!L643&lt;$B$1,'Test Sample Data'!L643&gt;0),'Test Sample Data'!L643,$B$1),"")</f>
        <v/>
      </c>
      <c r="M644" s="17" t="str">
        <f>IF(SUM('Test Sample Data'!M$3:M$98)&gt;10,IF(AND(ISNUMBER('Test Sample Data'!M643),'Test Sample Data'!M643&lt;$B$1,'Test Sample Data'!M643&gt;0),'Test Sample Data'!M643,$B$1),"")</f>
        <v/>
      </c>
      <c r="N644" s="17" t="str">
        <f>'Gene Table'!E643</f>
        <v>mmu-miR-467g</v>
      </c>
      <c r="O644" s="17" t="str">
        <f>'Gene Table'!B643</f>
        <v>K17</v>
      </c>
      <c r="P644" s="17" t="str">
        <f>IF(SUM('Control Sample Data'!D$3:D$98)&gt;10,IF(AND(ISNUMBER('Control Sample Data'!D643),'Control Sample Data'!D643&lt;$B$1,'Control Sample Data'!D643&gt;0),'Control Sample Data'!D643,$B$1),"")</f>
        <v/>
      </c>
      <c r="Q644" s="17" t="str">
        <f>IF(SUM('Control Sample Data'!E$3:E$98)&gt;10,IF(AND(ISNUMBER('Control Sample Data'!E643),'Control Sample Data'!E643&lt;$B$1,'Control Sample Data'!E643&gt;0),'Control Sample Data'!E643,$B$1),"")</f>
        <v/>
      </c>
      <c r="R644" s="17" t="str">
        <f>IF(SUM('Control Sample Data'!F$3:F$98)&gt;10,IF(AND(ISNUMBER('Control Sample Data'!F643),'Control Sample Data'!F643&lt;$B$1,'Control Sample Data'!F643&gt;0),'Control Sample Data'!F643,$B$1),"")</f>
        <v/>
      </c>
      <c r="S644" s="17" t="str">
        <f>IF(SUM('Control Sample Data'!G$3:G$98)&gt;10,IF(AND(ISNUMBER('Control Sample Data'!G643),'Control Sample Data'!G643&lt;$B$1,'Control Sample Data'!G643&gt;0),'Control Sample Data'!G643,$B$1),"")</f>
        <v/>
      </c>
      <c r="T644" s="17" t="str">
        <f>IF(SUM('Control Sample Data'!H$3:H$98)&gt;10,IF(AND(ISNUMBER('Control Sample Data'!H643),'Control Sample Data'!H643&lt;$B$1,'Control Sample Data'!H643&gt;0),'Control Sample Data'!H643,$B$1),"")</f>
        <v/>
      </c>
      <c r="U644" s="17" t="str">
        <f>IF(SUM('Control Sample Data'!I$3:I$98)&gt;10,IF(AND(ISNUMBER('Control Sample Data'!I643),'Control Sample Data'!I643&lt;$B$1,'Control Sample Data'!I643&gt;0),'Control Sample Data'!I643,$B$1),"")</f>
        <v/>
      </c>
      <c r="V644" s="17" t="str">
        <f>IF(SUM('Control Sample Data'!J$3:J$98)&gt;10,IF(AND(ISNUMBER('Control Sample Data'!J643),'Control Sample Data'!J643&lt;$B$1,'Control Sample Data'!J643&gt;0),'Control Sample Data'!J643,$B$1),"")</f>
        <v/>
      </c>
      <c r="W644" s="17" t="str">
        <f>IF(SUM('Control Sample Data'!K$3:K$98)&gt;10,IF(AND(ISNUMBER('Control Sample Data'!K643),'Control Sample Data'!K643&lt;$B$1,'Control Sample Data'!K643&gt;0),'Control Sample Data'!K643,$B$1),"")</f>
        <v/>
      </c>
      <c r="X644" s="17" t="str">
        <f>IF(SUM('Control Sample Data'!L$3:L$98)&gt;10,IF(AND(ISNUMBER('Control Sample Data'!L643),'Control Sample Data'!L643&lt;$B$1,'Control Sample Data'!L643&gt;0),'Control Sample Data'!L643,$B$1),"")</f>
        <v/>
      </c>
      <c r="Y644" s="17" t="str">
        <f>IF(SUM('Control Sample Data'!M$3:M$98)&gt;10,IF(AND(ISNUMBER('Control Sample Data'!M643),'Control Sample Data'!M643&lt;$B$1,'Control Sample Data'!M643&gt;0),'Control Sample Data'!M643,$B$1),"")</f>
        <v/>
      </c>
      <c r="AT644" s="36" t="str">
        <f t="shared" si="409"/>
        <v/>
      </c>
      <c r="AU644" s="36" t="str">
        <f t="shared" si="410"/>
        <v/>
      </c>
      <c r="AV644" s="36" t="str">
        <f t="shared" si="411"/>
        <v/>
      </c>
      <c r="AW644" s="36" t="str">
        <f t="shared" si="412"/>
        <v/>
      </c>
      <c r="AX644" s="36" t="str">
        <f t="shared" si="413"/>
        <v/>
      </c>
      <c r="AY644" s="36" t="str">
        <f t="shared" si="414"/>
        <v/>
      </c>
      <c r="AZ644" s="36" t="str">
        <f t="shared" si="415"/>
        <v/>
      </c>
      <c r="BA644" s="36" t="str">
        <f t="shared" si="416"/>
        <v/>
      </c>
      <c r="BB644" s="36" t="str">
        <f t="shared" si="417"/>
        <v/>
      </c>
      <c r="BC644" s="36" t="str">
        <f t="shared" si="418"/>
        <v/>
      </c>
      <c r="BD644" s="36" t="str">
        <f t="shared" si="419"/>
        <v/>
      </c>
      <c r="BE644" s="36" t="str">
        <f t="shared" si="420"/>
        <v/>
      </c>
      <c r="BF644" s="36" t="str">
        <f t="shared" si="421"/>
        <v/>
      </c>
      <c r="BG644" s="36" t="str">
        <f t="shared" si="422"/>
        <v/>
      </c>
      <c r="BH644" s="36" t="str">
        <f t="shared" si="423"/>
        <v/>
      </c>
      <c r="BI644" s="36" t="str">
        <f t="shared" si="424"/>
        <v/>
      </c>
      <c r="BJ644" s="36" t="str">
        <f t="shared" si="425"/>
        <v/>
      </c>
      <c r="BK644" s="36" t="str">
        <f t="shared" si="426"/>
        <v/>
      </c>
      <c r="BL644" s="36" t="str">
        <f t="shared" si="427"/>
        <v/>
      </c>
      <c r="BM644" s="36" t="str">
        <f t="shared" si="428"/>
        <v/>
      </c>
      <c r="BN644" s="38" t="e">
        <f t="shared" ref="BN644:BN707" si="429">AVERAGE(AT644:BC644)</f>
        <v>#DIV/0!</v>
      </c>
      <c r="BO644" s="38" t="e">
        <f t="shared" ref="BO644:BO707" si="430">AVERAGE(BD644:BM644)</f>
        <v>#DIV/0!</v>
      </c>
      <c r="BP644" s="39" t="str">
        <f t="shared" ref="BP644:BP707" si="431">IF(ISNUMBER(AT644),POWER(2,-AT644),"")</f>
        <v/>
      </c>
      <c r="BQ644" s="39" t="str">
        <f t="shared" ref="BQ644:BQ707" si="432">IF(ISNUMBER(AU644),POWER(2,-AU644),"")</f>
        <v/>
      </c>
      <c r="BR644" s="39" t="str">
        <f t="shared" ref="BR644:BR707" si="433">IF(ISNUMBER(AV644),POWER(2,-AV644),"")</f>
        <v/>
      </c>
      <c r="BS644" s="39" t="str">
        <f t="shared" ref="BS644:BS707" si="434">IF(ISNUMBER(AW644),POWER(2,-AW644),"")</f>
        <v/>
      </c>
      <c r="BT644" s="39" t="str">
        <f t="shared" ref="BT644:BT707" si="435">IF(ISNUMBER(AX644),POWER(2,-AX644),"")</f>
        <v/>
      </c>
      <c r="BU644" s="39" t="str">
        <f t="shared" ref="BU644:BU707" si="436">IF(ISNUMBER(AY644),POWER(2,-AY644),"")</f>
        <v/>
      </c>
      <c r="BV644" s="39" t="str">
        <f t="shared" ref="BV644:BV707" si="437">IF(ISNUMBER(AZ644),POWER(2,-AZ644),"")</f>
        <v/>
      </c>
      <c r="BW644" s="39" t="str">
        <f t="shared" ref="BW644:BW707" si="438">IF(ISNUMBER(BA644),POWER(2,-BA644),"")</f>
        <v/>
      </c>
      <c r="BX644" s="39" t="str">
        <f t="shared" ref="BX644:BX707" si="439">IF(ISNUMBER(BB644),POWER(2,-BB644),"")</f>
        <v/>
      </c>
      <c r="BY644" s="39" t="str">
        <f t="shared" ref="BY644:BY707" si="440">IF(ISNUMBER(BC644),POWER(2,-BC644),"")</f>
        <v/>
      </c>
      <c r="BZ644" s="39" t="str">
        <f t="shared" ref="BZ644:BZ707" si="441">IF(ISNUMBER(BD644),POWER(2,-BD644),"")</f>
        <v/>
      </c>
      <c r="CA644" s="39" t="str">
        <f t="shared" ref="CA644:CA707" si="442">IF(ISNUMBER(BE644),POWER(2,-BE644),"")</f>
        <v/>
      </c>
      <c r="CB644" s="39" t="str">
        <f t="shared" ref="CB644:CB707" si="443">IF(ISNUMBER(BF644),POWER(2,-BF644),"")</f>
        <v/>
      </c>
      <c r="CC644" s="39" t="str">
        <f t="shared" ref="CC644:CC707" si="444">IF(ISNUMBER(BG644),POWER(2,-BG644),"")</f>
        <v/>
      </c>
      <c r="CD644" s="39" t="str">
        <f t="shared" ref="CD644:CD707" si="445">IF(ISNUMBER(BH644),POWER(2,-BH644),"")</f>
        <v/>
      </c>
      <c r="CE644" s="39" t="str">
        <f t="shared" ref="CE644:CE707" si="446">IF(ISNUMBER(BI644),POWER(2,-BI644),"")</f>
        <v/>
      </c>
      <c r="CF644" s="39" t="str">
        <f t="shared" ref="CF644:CF707" si="447">IF(ISNUMBER(BJ644),POWER(2,-BJ644),"")</f>
        <v/>
      </c>
      <c r="CG644" s="39" t="str">
        <f t="shared" ref="CG644:CG707" si="448">IF(ISNUMBER(BK644),POWER(2,-BK644),"")</f>
        <v/>
      </c>
      <c r="CH644" s="39" t="str">
        <f t="shared" ref="CH644:CH707" si="449">IF(ISNUMBER(BL644),POWER(2,-BL644),"")</f>
        <v/>
      </c>
      <c r="CI644" s="39" t="str">
        <f t="shared" ref="CI644:CI707" si="450">IF(ISNUMBER(BM644),POWER(2,-BM644),"")</f>
        <v/>
      </c>
    </row>
    <row r="645" spans="1:87">
      <c r="A645" s="18"/>
      <c r="B645" s="15" t="str">
        <f>'Gene Table'!E644</f>
        <v>mmu-miR-376c-5p</v>
      </c>
      <c r="C645" s="15" t="str">
        <f>'Gene Table'!B644</f>
        <v>K18</v>
      </c>
      <c r="D645" s="16" t="str">
        <f>IF(SUM('Test Sample Data'!D$3:D$98)&gt;10,IF(AND(ISNUMBER('Test Sample Data'!D644),'Test Sample Data'!D644&lt;$B$1,'Test Sample Data'!D644&gt;0),'Test Sample Data'!D644,$B$1),"")</f>
        <v/>
      </c>
      <c r="E645" s="17" t="str">
        <f>IF(SUM('Test Sample Data'!E$3:E$98)&gt;10,IF(AND(ISNUMBER('Test Sample Data'!E644),'Test Sample Data'!E644&lt;$B$1,'Test Sample Data'!E644&gt;0),'Test Sample Data'!E644,$B$1),"")</f>
        <v/>
      </c>
      <c r="F645" s="17" t="str">
        <f>IF(SUM('Test Sample Data'!F$3:F$98)&gt;10,IF(AND(ISNUMBER('Test Sample Data'!F644),'Test Sample Data'!F644&lt;$B$1,'Test Sample Data'!F644&gt;0),'Test Sample Data'!F644,$B$1),"")</f>
        <v/>
      </c>
      <c r="G645" s="17" t="str">
        <f>IF(SUM('Test Sample Data'!G$3:G$98)&gt;10,IF(AND(ISNUMBER('Test Sample Data'!G644),'Test Sample Data'!G644&lt;$B$1,'Test Sample Data'!G644&gt;0),'Test Sample Data'!G644,$B$1),"")</f>
        <v/>
      </c>
      <c r="H645" s="17" t="str">
        <f>IF(SUM('Test Sample Data'!H$3:H$98)&gt;10,IF(AND(ISNUMBER('Test Sample Data'!H644),'Test Sample Data'!H644&lt;$B$1,'Test Sample Data'!H644&gt;0),'Test Sample Data'!H644,$B$1),"")</f>
        <v/>
      </c>
      <c r="I645" s="17" t="str">
        <f>IF(SUM('Test Sample Data'!I$3:I$98)&gt;10,IF(AND(ISNUMBER('Test Sample Data'!I644),'Test Sample Data'!I644&lt;$B$1,'Test Sample Data'!I644&gt;0),'Test Sample Data'!I644,$B$1),"")</f>
        <v/>
      </c>
      <c r="J645" s="17" t="str">
        <f>IF(SUM('Test Sample Data'!J$3:J$98)&gt;10,IF(AND(ISNUMBER('Test Sample Data'!J644),'Test Sample Data'!J644&lt;$B$1,'Test Sample Data'!J644&gt;0),'Test Sample Data'!J644,$B$1),"")</f>
        <v/>
      </c>
      <c r="K645" s="17" t="str">
        <f>IF(SUM('Test Sample Data'!K$3:K$98)&gt;10,IF(AND(ISNUMBER('Test Sample Data'!K644),'Test Sample Data'!K644&lt;$B$1,'Test Sample Data'!K644&gt;0),'Test Sample Data'!K644,$B$1),"")</f>
        <v/>
      </c>
      <c r="L645" s="17" t="str">
        <f>IF(SUM('Test Sample Data'!L$3:L$98)&gt;10,IF(AND(ISNUMBER('Test Sample Data'!L644),'Test Sample Data'!L644&lt;$B$1,'Test Sample Data'!L644&gt;0),'Test Sample Data'!L644,$B$1),"")</f>
        <v/>
      </c>
      <c r="M645" s="17" t="str">
        <f>IF(SUM('Test Sample Data'!M$3:M$98)&gt;10,IF(AND(ISNUMBER('Test Sample Data'!M644),'Test Sample Data'!M644&lt;$B$1,'Test Sample Data'!M644&gt;0),'Test Sample Data'!M644,$B$1),"")</f>
        <v/>
      </c>
      <c r="N645" s="17" t="str">
        <f>'Gene Table'!E644</f>
        <v>mmu-miR-376c-5p</v>
      </c>
      <c r="O645" s="17" t="str">
        <f>'Gene Table'!B644</f>
        <v>K18</v>
      </c>
      <c r="P645" s="17" t="str">
        <f>IF(SUM('Control Sample Data'!D$3:D$98)&gt;10,IF(AND(ISNUMBER('Control Sample Data'!D644),'Control Sample Data'!D644&lt;$B$1,'Control Sample Data'!D644&gt;0),'Control Sample Data'!D644,$B$1),"")</f>
        <v/>
      </c>
      <c r="Q645" s="17" t="str">
        <f>IF(SUM('Control Sample Data'!E$3:E$98)&gt;10,IF(AND(ISNUMBER('Control Sample Data'!E644),'Control Sample Data'!E644&lt;$B$1,'Control Sample Data'!E644&gt;0),'Control Sample Data'!E644,$B$1),"")</f>
        <v/>
      </c>
      <c r="R645" s="17" t="str">
        <f>IF(SUM('Control Sample Data'!F$3:F$98)&gt;10,IF(AND(ISNUMBER('Control Sample Data'!F644),'Control Sample Data'!F644&lt;$B$1,'Control Sample Data'!F644&gt;0),'Control Sample Data'!F644,$B$1),"")</f>
        <v/>
      </c>
      <c r="S645" s="17" t="str">
        <f>IF(SUM('Control Sample Data'!G$3:G$98)&gt;10,IF(AND(ISNUMBER('Control Sample Data'!G644),'Control Sample Data'!G644&lt;$B$1,'Control Sample Data'!G644&gt;0),'Control Sample Data'!G644,$B$1),"")</f>
        <v/>
      </c>
      <c r="T645" s="17" t="str">
        <f>IF(SUM('Control Sample Data'!H$3:H$98)&gt;10,IF(AND(ISNUMBER('Control Sample Data'!H644),'Control Sample Data'!H644&lt;$B$1,'Control Sample Data'!H644&gt;0),'Control Sample Data'!H644,$B$1),"")</f>
        <v/>
      </c>
      <c r="U645" s="17" t="str">
        <f>IF(SUM('Control Sample Data'!I$3:I$98)&gt;10,IF(AND(ISNUMBER('Control Sample Data'!I644),'Control Sample Data'!I644&lt;$B$1,'Control Sample Data'!I644&gt;0),'Control Sample Data'!I644,$B$1),"")</f>
        <v/>
      </c>
      <c r="V645" s="17" t="str">
        <f>IF(SUM('Control Sample Data'!J$3:J$98)&gt;10,IF(AND(ISNUMBER('Control Sample Data'!J644),'Control Sample Data'!J644&lt;$B$1,'Control Sample Data'!J644&gt;0),'Control Sample Data'!J644,$B$1),"")</f>
        <v/>
      </c>
      <c r="W645" s="17" t="str">
        <f>IF(SUM('Control Sample Data'!K$3:K$98)&gt;10,IF(AND(ISNUMBER('Control Sample Data'!K644),'Control Sample Data'!K644&lt;$B$1,'Control Sample Data'!K644&gt;0),'Control Sample Data'!K644,$B$1),"")</f>
        <v/>
      </c>
      <c r="X645" s="17" t="str">
        <f>IF(SUM('Control Sample Data'!L$3:L$98)&gt;10,IF(AND(ISNUMBER('Control Sample Data'!L644),'Control Sample Data'!L644&lt;$B$1,'Control Sample Data'!L644&gt;0),'Control Sample Data'!L644,$B$1),"")</f>
        <v/>
      </c>
      <c r="Y645" s="17" t="str">
        <f>IF(SUM('Control Sample Data'!M$3:M$98)&gt;10,IF(AND(ISNUMBER('Control Sample Data'!M644),'Control Sample Data'!M644&lt;$B$1,'Control Sample Data'!M644&gt;0),'Control Sample Data'!M644,$B$1),"")</f>
        <v/>
      </c>
      <c r="AT645" s="36" t="str">
        <f t="shared" ref="AT645:AT708" si="451">IF(ISERROR(D645-Z$410),"",D645-Z$410)</f>
        <v/>
      </c>
      <c r="AU645" s="36" t="str">
        <f t="shared" ref="AU645:AU708" si="452">IF(ISERROR(E645-AA$410),"",E645-AA$410)</f>
        <v/>
      </c>
      <c r="AV645" s="36" t="str">
        <f t="shared" ref="AV645:AV708" si="453">IF(ISERROR(F645-AB$410),"",F645-AB$410)</f>
        <v/>
      </c>
      <c r="AW645" s="36" t="str">
        <f t="shared" ref="AW645:AW708" si="454">IF(ISERROR(G645-AC$410),"",G645-AC$410)</f>
        <v/>
      </c>
      <c r="AX645" s="36" t="str">
        <f t="shared" ref="AX645:AX708" si="455">IF(ISERROR(H645-AD$410),"",H645-AD$410)</f>
        <v/>
      </c>
      <c r="AY645" s="36" t="str">
        <f t="shared" ref="AY645:AY708" si="456">IF(ISERROR(I645-AE$410),"",I645-AE$410)</f>
        <v/>
      </c>
      <c r="AZ645" s="36" t="str">
        <f t="shared" ref="AZ645:AZ708" si="457">IF(ISERROR(J645-AF$410),"",J645-AF$410)</f>
        <v/>
      </c>
      <c r="BA645" s="36" t="str">
        <f t="shared" ref="BA645:BA708" si="458">IF(ISERROR(K645-AG$410),"",K645-AG$410)</f>
        <v/>
      </c>
      <c r="BB645" s="36" t="str">
        <f t="shared" ref="BB645:BB708" si="459">IF(ISERROR(L645-AH$410),"",L645-AH$410)</f>
        <v/>
      </c>
      <c r="BC645" s="36" t="str">
        <f t="shared" ref="BC645:BC708" si="460">IF(ISERROR(M645-AI$410),"",M645-AI$410)</f>
        <v/>
      </c>
      <c r="BD645" s="36" t="str">
        <f t="shared" ref="BD645:BD708" si="461">IF(ISERROR(P645-AJ$410),"",P645-AJ$410)</f>
        <v/>
      </c>
      <c r="BE645" s="36" t="str">
        <f t="shared" ref="BE645:BE708" si="462">IF(ISERROR(Q645-AK$410),"",Q645-AK$410)</f>
        <v/>
      </c>
      <c r="BF645" s="36" t="str">
        <f t="shared" ref="BF645:BF708" si="463">IF(ISERROR(R645-AL$410),"",R645-AL$410)</f>
        <v/>
      </c>
      <c r="BG645" s="36" t="str">
        <f t="shared" ref="BG645:BG708" si="464">IF(ISERROR(S645-AM$410),"",S645-AM$410)</f>
        <v/>
      </c>
      <c r="BH645" s="36" t="str">
        <f t="shared" ref="BH645:BH708" si="465">IF(ISERROR(T645-AN$410),"",T645-AN$410)</f>
        <v/>
      </c>
      <c r="BI645" s="36" t="str">
        <f t="shared" ref="BI645:BI708" si="466">IF(ISERROR(U645-AO$410),"",U645-AO$410)</f>
        <v/>
      </c>
      <c r="BJ645" s="36" t="str">
        <f t="shared" ref="BJ645:BJ708" si="467">IF(ISERROR(V645-AP$410),"",V645-AP$410)</f>
        <v/>
      </c>
      <c r="BK645" s="36" t="str">
        <f t="shared" ref="BK645:BK708" si="468">IF(ISERROR(W645-AQ$410),"",W645-AQ$410)</f>
        <v/>
      </c>
      <c r="BL645" s="36" t="str">
        <f t="shared" ref="BL645:BL708" si="469">IF(ISERROR(X645-AR$410),"",X645-AR$410)</f>
        <v/>
      </c>
      <c r="BM645" s="36" t="str">
        <f t="shared" ref="BM645:BM708" si="470">IF(ISERROR(Y645-AS$410),"",Y645-AS$410)</f>
        <v/>
      </c>
      <c r="BN645" s="38" t="e">
        <f t="shared" si="429"/>
        <v>#DIV/0!</v>
      </c>
      <c r="BO645" s="38" t="e">
        <f t="shared" si="430"/>
        <v>#DIV/0!</v>
      </c>
      <c r="BP645" s="39" t="str">
        <f t="shared" si="431"/>
        <v/>
      </c>
      <c r="BQ645" s="39" t="str">
        <f t="shared" si="432"/>
        <v/>
      </c>
      <c r="BR645" s="39" t="str">
        <f t="shared" si="433"/>
        <v/>
      </c>
      <c r="BS645" s="39" t="str">
        <f t="shared" si="434"/>
        <v/>
      </c>
      <c r="BT645" s="39" t="str">
        <f t="shared" si="435"/>
        <v/>
      </c>
      <c r="BU645" s="39" t="str">
        <f t="shared" si="436"/>
        <v/>
      </c>
      <c r="BV645" s="39" t="str">
        <f t="shared" si="437"/>
        <v/>
      </c>
      <c r="BW645" s="39" t="str">
        <f t="shared" si="438"/>
        <v/>
      </c>
      <c r="BX645" s="39" t="str">
        <f t="shared" si="439"/>
        <v/>
      </c>
      <c r="BY645" s="39" t="str">
        <f t="shared" si="440"/>
        <v/>
      </c>
      <c r="BZ645" s="39" t="str">
        <f t="shared" si="441"/>
        <v/>
      </c>
      <c r="CA645" s="39" t="str">
        <f t="shared" si="442"/>
        <v/>
      </c>
      <c r="CB645" s="39" t="str">
        <f t="shared" si="443"/>
        <v/>
      </c>
      <c r="CC645" s="39" t="str">
        <f t="shared" si="444"/>
        <v/>
      </c>
      <c r="CD645" s="39" t="str">
        <f t="shared" si="445"/>
        <v/>
      </c>
      <c r="CE645" s="39" t="str">
        <f t="shared" si="446"/>
        <v/>
      </c>
      <c r="CF645" s="39" t="str">
        <f t="shared" si="447"/>
        <v/>
      </c>
      <c r="CG645" s="39" t="str">
        <f t="shared" si="448"/>
        <v/>
      </c>
      <c r="CH645" s="39" t="str">
        <f t="shared" si="449"/>
        <v/>
      </c>
      <c r="CI645" s="39" t="str">
        <f t="shared" si="450"/>
        <v/>
      </c>
    </row>
    <row r="646" spans="1:87">
      <c r="A646" s="18"/>
      <c r="B646" s="15" t="str">
        <f>'Gene Table'!E645</f>
        <v>mmu-miR-669b-5p</v>
      </c>
      <c r="C646" s="15" t="str">
        <f>'Gene Table'!B645</f>
        <v>K19</v>
      </c>
      <c r="D646" s="16" t="str">
        <f>IF(SUM('Test Sample Data'!D$3:D$98)&gt;10,IF(AND(ISNUMBER('Test Sample Data'!D645),'Test Sample Data'!D645&lt;$B$1,'Test Sample Data'!D645&gt;0),'Test Sample Data'!D645,$B$1),"")</f>
        <v/>
      </c>
      <c r="E646" s="17" t="str">
        <f>IF(SUM('Test Sample Data'!E$3:E$98)&gt;10,IF(AND(ISNUMBER('Test Sample Data'!E645),'Test Sample Data'!E645&lt;$B$1,'Test Sample Data'!E645&gt;0),'Test Sample Data'!E645,$B$1),"")</f>
        <v/>
      </c>
      <c r="F646" s="17" t="str">
        <f>IF(SUM('Test Sample Data'!F$3:F$98)&gt;10,IF(AND(ISNUMBER('Test Sample Data'!F645),'Test Sample Data'!F645&lt;$B$1,'Test Sample Data'!F645&gt;0),'Test Sample Data'!F645,$B$1),"")</f>
        <v/>
      </c>
      <c r="G646" s="17" t="str">
        <f>IF(SUM('Test Sample Data'!G$3:G$98)&gt;10,IF(AND(ISNUMBER('Test Sample Data'!G645),'Test Sample Data'!G645&lt;$B$1,'Test Sample Data'!G645&gt;0),'Test Sample Data'!G645,$B$1),"")</f>
        <v/>
      </c>
      <c r="H646" s="17" t="str">
        <f>IF(SUM('Test Sample Data'!H$3:H$98)&gt;10,IF(AND(ISNUMBER('Test Sample Data'!H645),'Test Sample Data'!H645&lt;$B$1,'Test Sample Data'!H645&gt;0),'Test Sample Data'!H645,$B$1),"")</f>
        <v/>
      </c>
      <c r="I646" s="17" t="str">
        <f>IF(SUM('Test Sample Data'!I$3:I$98)&gt;10,IF(AND(ISNUMBER('Test Sample Data'!I645),'Test Sample Data'!I645&lt;$B$1,'Test Sample Data'!I645&gt;0),'Test Sample Data'!I645,$B$1),"")</f>
        <v/>
      </c>
      <c r="J646" s="17" t="str">
        <f>IF(SUM('Test Sample Data'!J$3:J$98)&gt;10,IF(AND(ISNUMBER('Test Sample Data'!J645),'Test Sample Data'!J645&lt;$B$1,'Test Sample Data'!J645&gt;0),'Test Sample Data'!J645,$B$1),"")</f>
        <v/>
      </c>
      <c r="K646" s="17" t="str">
        <f>IF(SUM('Test Sample Data'!K$3:K$98)&gt;10,IF(AND(ISNUMBER('Test Sample Data'!K645),'Test Sample Data'!K645&lt;$B$1,'Test Sample Data'!K645&gt;0),'Test Sample Data'!K645,$B$1),"")</f>
        <v/>
      </c>
      <c r="L646" s="17" t="str">
        <f>IF(SUM('Test Sample Data'!L$3:L$98)&gt;10,IF(AND(ISNUMBER('Test Sample Data'!L645),'Test Sample Data'!L645&lt;$B$1,'Test Sample Data'!L645&gt;0),'Test Sample Data'!L645,$B$1),"")</f>
        <v/>
      </c>
      <c r="M646" s="17" t="str">
        <f>IF(SUM('Test Sample Data'!M$3:M$98)&gt;10,IF(AND(ISNUMBER('Test Sample Data'!M645),'Test Sample Data'!M645&lt;$B$1,'Test Sample Data'!M645&gt;0),'Test Sample Data'!M645,$B$1),"")</f>
        <v/>
      </c>
      <c r="N646" s="17" t="str">
        <f>'Gene Table'!E645</f>
        <v>mmu-miR-669b-5p</v>
      </c>
      <c r="O646" s="17" t="str">
        <f>'Gene Table'!B645</f>
        <v>K19</v>
      </c>
      <c r="P646" s="17" t="str">
        <f>IF(SUM('Control Sample Data'!D$3:D$98)&gt;10,IF(AND(ISNUMBER('Control Sample Data'!D645),'Control Sample Data'!D645&lt;$B$1,'Control Sample Data'!D645&gt;0),'Control Sample Data'!D645,$B$1),"")</f>
        <v/>
      </c>
      <c r="Q646" s="17" t="str">
        <f>IF(SUM('Control Sample Data'!E$3:E$98)&gt;10,IF(AND(ISNUMBER('Control Sample Data'!E645),'Control Sample Data'!E645&lt;$B$1,'Control Sample Data'!E645&gt;0),'Control Sample Data'!E645,$B$1),"")</f>
        <v/>
      </c>
      <c r="R646" s="17" t="str">
        <f>IF(SUM('Control Sample Data'!F$3:F$98)&gt;10,IF(AND(ISNUMBER('Control Sample Data'!F645),'Control Sample Data'!F645&lt;$B$1,'Control Sample Data'!F645&gt;0),'Control Sample Data'!F645,$B$1),"")</f>
        <v/>
      </c>
      <c r="S646" s="17" t="str">
        <f>IF(SUM('Control Sample Data'!G$3:G$98)&gt;10,IF(AND(ISNUMBER('Control Sample Data'!G645),'Control Sample Data'!G645&lt;$B$1,'Control Sample Data'!G645&gt;0),'Control Sample Data'!G645,$B$1),"")</f>
        <v/>
      </c>
      <c r="T646" s="17" t="str">
        <f>IF(SUM('Control Sample Data'!H$3:H$98)&gt;10,IF(AND(ISNUMBER('Control Sample Data'!H645),'Control Sample Data'!H645&lt;$B$1,'Control Sample Data'!H645&gt;0),'Control Sample Data'!H645,$B$1),"")</f>
        <v/>
      </c>
      <c r="U646" s="17" t="str">
        <f>IF(SUM('Control Sample Data'!I$3:I$98)&gt;10,IF(AND(ISNUMBER('Control Sample Data'!I645),'Control Sample Data'!I645&lt;$B$1,'Control Sample Data'!I645&gt;0),'Control Sample Data'!I645,$B$1),"")</f>
        <v/>
      </c>
      <c r="V646" s="17" t="str">
        <f>IF(SUM('Control Sample Data'!J$3:J$98)&gt;10,IF(AND(ISNUMBER('Control Sample Data'!J645),'Control Sample Data'!J645&lt;$B$1,'Control Sample Data'!J645&gt;0),'Control Sample Data'!J645,$B$1),"")</f>
        <v/>
      </c>
      <c r="W646" s="17" t="str">
        <f>IF(SUM('Control Sample Data'!K$3:K$98)&gt;10,IF(AND(ISNUMBER('Control Sample Data'!K645),'Control Sample Data'!K645&lt;$B$1,'Control Sample Data'!K645&gt;0),'Control Sample Data'!K645,$B$1),"")</f>
        <v/>
      </c>
      <c r="X646" s="17" t="str">
        <f>IF(SUM('Control Sample Data'!L$3:L$98)&gt;10,IF(AND(ISNUMBER('Control Sample Data'!L645),'Control Sample Data'!L645&lt;$B$1,'Control Sample Data'!L645&gt;0),'Control Sample Data'!L645,$B$1),"")</f>
        <v/>
      </c>
      <c r="Y646" s="17" t="str">
        <f>IF(SUM('Control Sample Data'!M$3:M$98)&gt;10,IF(AND(ISNUMBER('Control Sample Data'!M645),'Control Sample Data'!M645&lt;$B$1,'Control Sample Data'!M645&gt;0),'Control Sample Data'!M645,$B$1),"")</f>
        <v/>
      </c>
      <c r="AT646" s="36" t="str">
        <f t="shared" si="451"/>
        <v/>
      </c>
      <c r="AU646" s="36" t="str">
        <f t="shared" si="452"/>
        <v/>
      </c>
      <c r="AV646" s="36" t="str">
        <f t="shared" si="453"/>
        <v/>
      </c>
      <c r="AW646" s="36" t="str">
        <f t="shared" si="454"/>
        <v/>
      </c>
      <c r="AX646" s="36" t="str">
        <f t="shared" si="455"/>
        <v/>
      </c>
      <c r="AY646" s="36" t="str">
        <f t="shared" si="456"/>
        <v/>
      </c>
      <c r="AZ646" s="36" t="str">
        <f t="shared" si="457"/>
        <v/>
      </c>
      <c r="BA646" s="36" t="str">
        <f t="shared" si="458"/>
        <v/>
      </c>
      <c r="BB646" s="36" t="str">
        <f t="shared" si="459"/>
        <v/>
      </c>
      <c r="BC646" s="36" t="str">
        <f t="shared" si="460"/>
        <v/>
      </c>
      <c r="BD646" s="36" t="str">
        <f t="shared" si="461"/>
        <v/>
      </c>
      <c r="BE646" s="36" t="str">
        <f t="shared" si="462"/>
        <v/>
      </c>
      <c r="BF646" s="36" t="str">
        <f t="shared" si="463"/>
        <v/>
      </c>
      <c r="BG646" s="36" t="str">
        <f t="shared" si="464"/>
        <v/>
      </c>
      <c r="BH646" s="36" t="str">
        <f t="shared" si="465"/>
        <v/>
      </c>
      <c r="BI646" s="36" t="str">
        <f t="shared" si="466"/>
        <v/>
      </c>
      <c r="BJ646" s="36" t="str">
        <f t="shared" si="467"/>
        <v/>
      </c>
      <c r="BK646" s="36" t="str">
        <f t="shared" si="468"/>
        <v/>
      </c>
      <c r="BL646" s="36" t="str">
        <f t="shared" si="469"/>
        <v/>
      </c>
      <c r="BM646" s="36" t="str">
        <f t="shared" si="470"/>
        <v/>
      </c>
      <c r="BN646" s="38" t="e">
        <f t="shared" si="429"/>
        <v>#DIV/0!</v>
      </c>
      <c r="BO646" s="38" t="e">
        <f t="shared" si="430"/>
        <v>#DIV/0!</v>
      </c>
      <c r="BP646" s="39" t="str">
        <f t="shared" si="431"/>
        <v/>
      </c>
      <c r="BQ646" s="39" t="str">
        <f t="shared" si="432"/>
        <v/>
      </c>
      <c r="BR646" s="39" t="str">
        <f t="shared" si="433"/>
        <v/>
      </c>
      <c r="BS646" s="39" t="str">
        <f t="shared" si="434"/>
        <v/>
      </c>
      <c r="BT646" s="39" t="str">
        <f t="shared" si="435"/>
        <v/>
      </c>
      <c r="BU646" s="39" t="str">
        <f t="shared" si="436"/>
        <v/>
      </c>
      <c r="BV646" s="39" t="str">
        <f t="shared" si="437"/>
        <v/>
      </c>
      <c r="BW646" s="39" t="str">
        <f t="shared" si="438"/>
        <v/>
      </c>
      <c r="BX646" s="39" t="str">
        <f t="shared" si="439"/>
        <v/>
      </c>
      <c r="BY646" s="39" t="str">
        <f t="shared" si="440"/>
        <v/>
      </c>
      <c r="BZ646" s="39" t="str">
        <f t="shared" si="441"/>
        <v/>
      </c>
      <c r="CA646" s="39" t="str">
        <f t="shared" si="442"/>
        <v/>
      </c>
      <c r="CB646" s="39" t="str">
        <f t="shared" si="443"/>
        <v/>
      </c>
      <c r="CC646" s="39" t="str">
        <f t="shared" si="444"/>
        <v/>
      </c>
      <c r="CD646" s="39" t="str">
        <f t="shared" si="445"/>
        <v/>
      </c>
      <c r="CE646" s="39" t="str">
        <f t="shared" si="446"/>
        <v/>
      </c>
      <c r="CF646" s="39" t="str">
        <f t="shared" si="447"/>
        <v/>
      </c>
      <c r="CG646" s="39" t="str">
        <f t="shared" si="448"/>
        <v/>
      </c>
      <c r="CH646" s="39" t="str">
        <f t="shared" si="449"/>
        <v/>
      </c>
      <c r="CI646" s="39" t="str">
        <f t="shared" si="450"/>
        <v/>
      </c>
    </row>
    <row r="647" spans="1:87">
      <c r="A647" s="18"/>
      <c r="B647" s="15" t="str">
        <f>'Gene Table'!E646</f>
        <v>mmu-miR-382-3p</v>
      </c>
      <c r="C647" s="15" t="str">
        <f>'Gene Table'!B646</f>
        <v>K20</v>
      </c>
      <c r="D647" s="16" t="str">
        <f>IF(SUM('Test Sample Data'!D$3:D$98)&gt;10,IF(AND(ISNUMBER('Test Sample Data'!D646),'Test Sample Data'!D646&lt;$B$1,'Test Sample Data'!D646&gt;0),'Test Sample Data'!D646,$B$1),"")</f>
        <v/>
      </c>
      <c r="E647" s="17" t="str">
        <f>IF(SUM('Test Sample Data'!E$3:E$98)&gt;10,IF(AND(ISNUMBER('Test Sample Data'!E646),'Test Sample Data'!E646&lt;$B$1,'Test Sample Data'!E646&gt;0),'Test Sample Data'!E646,$B$1),"")</f>
        <v/>
      </c>
      <c r="F647" s="17" t="str">
        <f>IF(SUM('Test Sample Data'!F$3:F$98)&gt;10,IF(AND(ISNUMBER('Test Sample Data'!F646),'Test Sample Data'!F646&lt;$B$1,'Test Sample Data'!F646&gt;0),'Test Sample Data'!F646,$B$1),"")</f>
        <v/>
      </c>
      <c r="G647" s="17" t="str">
        <f>IF(SUM('Test Sample Data'!G$3:G$98)&gt;10,IF(AND(ISNUMBER('Test Sample Data'!G646),'Test Sample Data'!G646&lt;$B$1,'Test Sample Data'!G646&gt;0),'Test Sample Data'!G646,$B$1),"")</f>
        <v/>
      </c>
      <c r="H647" s="17" t="str">
        <f>IF(SUM('Test Sample Data'!H$3:H$98)&gt;10,IF(AND(ISNUMBER('Test Sample Data'!H646),'Test Sample Data'!H646&lt;$B$1,'Test Sample Data'!H646&gt;0),'Test Sample Data'!H646,$B$1),"")</f>
        <v/>
      </c>
      <c r="I647" s="17" t="str">
        <f>IF(SUM('Test Sample Data'!I$3:I$98)&gt;10,IF(AND(ISNUMBER('Test Sample Data'!I646),'Test Sample Data'!I646&lt;$B$1,'Test Sample Data'!I646&gt;0),'Test Sample Data'!I646,$B$1),"")</f>
        <v/>
      </c>
      <c r="J647" s="17" t="str">
        <f>IF(SUM('Test Sample Data'!J$3:J$98)&gt;10,IF(AND(ISNUMBER('Test Sample Data'!J646),'Test Sample Data'!J646&lt;$B$1,'Test Sample Data'!J646&gt;0),'Test Sample Data'!J646,$B$1),"")</f>
        <v/>
      </c>
      <c r="K647" s="17" t="str">
        <f>IF(SUM('Test Sample Data'!K$3:K$98)&gt;10,IF(AND(ISNUMBER('Test Sample Data'!K646),'Test Sample Data'!K646&lt;$B$1,'Test Sample Data'!K646&gt;0),'Test Sample Data'!K646,$B$1),"")</f>
        <v/>
      </c>
      <c r="L647" s="17" t="str">
        <f>IF(SUM('Test Sample Data'!L$3:L$98)&gt;10,IF(AND(ISNUMBER('Test Sample Data'!L646),'Test Sample Data'!L646&lt;$B$1,'Test Sample Data'!L646&gt;0),'Test Sample Data'!L646,$B$1),"")</f>
        <v/>
      </c>
      <c r="M647" s="17" t="str">
        <f>IF(SUM('Test Sample Data'!M$3:M$98)&gt;10,IF(AND(ISNUMBER('Test Sample Data'!M646),'Test Sample Data'!M646&lt;$B$1,'Test Sample Data'!M646&gt;0),'Test Sample Data'!M646,$B$1),"")</f>
        <v/>
      </c>
      <c r="N647" s="17" t="str">
        <f>'Gene Table'!E646</f>
        <v>mmu-miR-382-3p</v>
      </c>
      <c r="O647" s="17" t="str">
        <f>'Gene Table'!B646</f>
        <v>K20</v>
      </c>
      <c r="P647" s="17" t="str">
        <f>IF(SUM('Control Sample Data'!D$3:D$98)&gt;10,IF(AND(ISNUMBER('Control Sample Data'!D646),'Control Sample Data'!D646&lt;$B$1,'Control Sample Data'!D646&gt;0),'Control Sample Data'!D646,$B$1),"")</f>
        <v/>
      </c>
      <c r="Q647" s="17" t="str">
        <f>IF(SUM('Control Sample Data'!E$3:E$98)&gt;10,IF(AND(ISNUMBER('Control Sample Data'!E646),'Control Sample Data'!E646&lt;$B$1,'Control Sample Data'!E646&gt;0),'Control Sample Data'!E646,$B$1),"")</f>
        <v/>
      </c>
      <c r="R647" s="17" t="str">
        <f>IF(SUM('Control Sample Data'!F$3:F$98)&gt;10,IF(AND(ISNUMBER('Control Sample Data'!F646),'Control Sample Data'!F646&lt;$B$1,'Control Sample Data'!F646&gt;0),'Control Sample Data'!F646,$B$1),"")</f>
        <v/>
      </c>
      <c r="S647" s="17" t="str">
        <f>IF(SUM('Control Sample Data'!G$3:G$98)&gt;10,IF(AND(ISNUMBER('Control Sample Data'!G646),'Control Sample Data'!G646&lt;$B$1,'Control Sample Data'!G646&gt;0),'Control Sample Data'!G646,$B$1),"")</f>
        <v/>
      </c>
      <c r="T647" s="17" t="str">
        <f>IF(SUM('Control Sample Data'!H$3:H$98)&gt;10,IF(AND(ISNUMBER('Control Sample Data'!H646),'Control Sample Data'!H646&lt;$B$1,'Control Sample Data'!H646&gt;0),'Control Sample Data'!H646,$B$1),"")</f>
        <v/>
      </c>
      <c r="U647" s="17" t="str">
        <f>IF(SUM('Control Sample Data'!I$3:I$98)&gt;10,IF(AND(ISNUMBER('Control Sample Data'!I646),'Control Sample Data'!I646&lt;$B$1,'Control Sample Data'!I646&gt;0),'Control Sample Data'!I646,$B$1),"")</f>
        <v/>
      </c>
      <c r="V647" s="17" t="str">
        <f>IF(SUM('Control Sample Data'!J$3:J$98)&gt;10,IF(AND(ISNUMBER('Control Sample Data'!J646),'Control Sample Data'!J646&lt;$B$1,'Control Sample Data'!J646&gt;0),'Control Sample Data'!J646,$B$1),"")</f>
        <v/>
      </c>
      <c r="W647" s="17" t="str">
        <f>IF(SUM('Control Sample Data'!K$3:K$98)&gt;10,IF(AND(ISNUMBER('Control Sample Data'!K646),'Control Sample Data'!K646&lt;$B$1,'Control Sample Data'!K646&gt;0),'Control Sample Data'!K646,$B$1),"")</f>
        <v/>
      </c>
      <c r="X647" s="17" t="str">
        <f>IF(SUM('Control Sample Data'!L$3:L$98)&gt;10,IF(AND(ISNUMBER('Control Sample Data'!L646),'Control Sample Data'!L646&lt;$B$1,'Control Sample Data'!L646&gt;0),'Control Sample Data'!L646,$B$1),"")</f>
        <v/>
      </c>
      <c r="Y647" s="17" t="str">
        <f>IF(SUM('Control Sample Data'!M$3:M$98)&gt;10,IF(AND(ISNUMBER('Control Sample Data'!M646),'Control Sample Data'!M646&lt;$B$1,'Control Sample Data'!M646&gt;0),'Control Sample Data'!M646,$B$1),"")</f>
        <v/>
      </c>
      <c r="AT647" s="36" t="str">
        <f t="shared" si="451"/>
        <v/>
      </c>
      <c r="AU647" s="36" t="str">
        <f t="shared" si="452"/>
        <v/>
      </c>
      <c r="AV647" s="36" t="str">
        <f t="shared" si="453"/>
        <v/>
      </c>
      <c r="AW647" s="36" t="str">
        <f t="shared" si="454"/>
        <v/>
      </c>
      <c r="AX647" s="36" t="str">
        <f t="shared" si="455"/>
        <v/>
      </c>
      <c r="AY647" s="36" t="str">
        <f t="shared" si="456"/>
        <v/>
      </c>
      <c r="AZ647" s="36" t="str">
        <f t="shared" si="457"/>
        <v/>
      </c>
      <c r="BA647" s="36" t="str">
        <f t="shared" si="458"/>
        <v/>
      </c>
      <c r="BB647" s="36" t="str">
        <f t="shared" si="459"/>
        <v/>
      </c>
      <c r="BC647" s="36" t="str">
        <f t="shared" si="460"/>
        <v/>
      </c>
      <c r="BD647" s="36" t="str">
        <f t="shared" si="461"/>
        <v/>
      </c>
      <c r="BE647" s="36" t="str">
        <f t="shared" si="462"/>
        <v/>
      </c>
      <c r="BF647" s="36" t="str">
        <f t="shared" si="463"/>
        <v/>
      </c>
      <c r="BG647" s="36" t="str">
        <f t="shared" si="464"/>
        <v/>
      </c>
      <c r="BH647" s="36" t="str">
        <f t="shared" si="465"/>
        <v/>
      </c>
      <c r="BI647" s="36" t="str">
        <f t="shared" si="466"/>
        <v/>
      </c>
      <c r="BJ647" s="36" t="str">
        <f t="shared" si="467"/>
        <v/>
      </c>
      <c r="BK647" s="36" t="str">
        <f t="shared" si="468"/>
        <v/>
      </c>
      <c r="BL647" s="36" t="str">
        <f t="shared" si="469"/>
        <v/>
      </c>
      <c r="BM647" s="36" t="str">
        <f t="shared" si="470"/>
        <v/>
      </c>
      <c r="BN647" s="38" t="e">
        <f t="shared" si="429"/>
        <v>#DIV/0!</v>
      </c>
      <c r="BO647" s="38" t="e">
        <f t="shared" si="430"/>
        <v>#DIV/0!</v>
      </c>
      <c r="BP647" s="39" t="str">
        <f t="shared" si="431"/>
        <v/>
      </c>
      <c r="BQ647" s="39" t="str">
        <f t="shared" si="432"/>
        <v/>
      </c>
      <c r="BR647" s="39" t="str">
        <f t="shared" si="433"/>
        <v/>
      </c>
      <c r="BS647" s="39" t="str">
        <f t="shared" si="434"/>
        <v/>
      </c>
      <c r="BT647" s="39" t="str">
        <f t="shared" si="435"/>
        <v/>
      </c>
      <c r="BU647" s="39" t="str">
        <f t="shared" si="436"/>
        <v/>
      </c>
      <c r="BV647" s="39" t="str">
        <f t="shared" si="437"/>
        <v/>
      </c>
      <c r="BW647" s="39" t="str">
        <f t="shared" si="438"/>
        <v/>
      </c>
      <c r="BX647" s="39" t="str">
        <f t="shared" si="439"/>
        <v/>
      </c>
      <c r="BY647" s="39" t="str">
        <f t="shared" si="440"/>
        <v/>
      </c>
      <c r="BZ647" s="39" t="str">
        <f t="shared" si="441"/>
        <v/>
      </c>
      <c r="CA647" s="39" t="str">
        <f t="shared" si="442"/>
        <v/>
      </c>
      <c r="CB647" s="39" t="str">
        <f t="shared" si="443"/>
        <v/>
      </c>
      <c r="CC647" s="39" t="str">
        <f t="shared" si="444"/>
        <v/>
      </c>
      <c r="CD647" s="39" t="str">
        <f t="shared" si="445"/>
        <v/>
      </c>
      <c r="CE647" s="39" t="str">
        <f t="shared" si="446"/>
        <v/>
      </c>
      <c r="CF647" s="39" t="str">
        <f t="shared" si="447"/>
        <v/>
      </c>
      <c r="CG647" s="39" t="str">
        <f t="shared" si="448"/>
        <v/>
      </c>
      <c r="CH647" s="39" t="str">
        <f t="shared" si="449"/>
        <v/>
      </c>
      <c r="CI647" s="39" t="str">
        <f t="shared" si="450"/>
        <v/>
      </c>
    </row>
    <row r="648" spans="1:87">
      <c r="A648" s="18"/>
      <c r="B648" s="15" t="str">
        <f>'Gene Table'!E647</f>
        <v>mmu-miR-669c-5p</v>
      </c>
      <c r="C648" s="15" t="str">
        <f>'Gene Table'!B647</f>
        <v>K21</v>
      </c>
      <c r="D648" s="16" t="str">
        <f>IF(SUM('Test Sample Data'!D$3:D$98)&gt;10,IF(AND(ISNUMBER('Test Sample Data'!D647),'Test Sample Data'!D647&lt;$B$1,'Test Sample Data'!D647&gt;0),'Test Sample Data'!D647,$B$1),"")</f>
        <v/>
      </c>
      <c r="E648" s="17" t="str">
        <f>IF(SUM('Test Sample Data'!E$3:E$98)&gt;10,IF(AND(ISNUMBER('Test Sample Data'!E647),'Test Sample Data'!E647&lt;$B$1,'Test Sample Data'!E647&gt;0),'Test Sample Data'!E647,$B$1),"")</f>
        <v/>
      </c>
      <c r="F648" s="17" t="str">
        <f>IF(SUM('Test Sample Data'!F$3:F$98)&gt;10,IF(AND(ISNUMBER('Test Sample Data'!F647),'Test Sample Data'!F647&lt;$B$1,'Test Sample Data'!F647&gt;0),'Test Sample Data'!F647,$B$1),"")</f>
        <v/>
      </c>
      <c r="G648" s="17" t="str">
        <f>IF(SUM('Test Sample Data'!G$3:G$98)&gt;10,IF(AND(ISNUMBER('Test Sample Data'!G647),'Test Sample Data'!G647&lt;$B$1,'Test Sample Data'!G647&gt;0),'Test Sample Data'!G647,$B$1),"")</f>
        <v/>
      </c>
      <c r="H648" s="17" t="str">
        <f>IF(SUM('Test Sample Data'!H$3:H$98)&gt;10,IF(AND(ISNUMBER('Test Sample Data'!H647),'Test Sample Data'!H647&lt;$B$1,'Test Sample Data'!H647&gt;0),'Test Sample Data'!H647,$B$1),"")</f>
        <v/>
      </c>
      <c r="I648" s="17" t="str">
        <f>IF(SUM('Test Sample Data'!I$3:I$98)&gt;10,IF(AND(ISNUMBER('Test Sample Data'!I647),'Test Sample Data'!I647&lt;$B$1,'Test Sample Data'!I647&gt;0),'Test Sample Data'!I647,$B$1),"")</f>
        <v/>
      </c>
      <c r="J648" s="17" t="str">
        <f>IF(SUM('Test Sample Data'!J$3:J$98)&gt;10,IF(AND(ISNUMBER('Test Sample Data'!J647),'Test Sample Data'!J647&lt;$B$1,'Test Sample Data'!J647&gt;0),'Test Sample Data'!J647,$B$1),"")</f>
        <v/>
      </c>
      <c r="K648" s="17" t="str">
        <f>IF(SUM('Test Sample Data'!K$3:K$98)&gt;10,IF(AND(ISNUMBER('Test Sample Data'!K647),'Test Sample Data'!K647&lt;$B$1,'Test Sample Data'!K647&gt;0),'Test Sample Data'!K647,$B$1),"")</f>
        <v/>
      </c>
      <c r="L648" s="17" t="str">
        <f>IF(SUM('Test Sample Data'!L$3:L$98)&gt;10,IF(AND(ISNUMBER('Test Sample Data'!L647),'Test Sample Data'!L647&lt;$B$1,'Test Sample Data'!L647&gt;0),'Test Sample Data'!L647,$B$1),"")</f>
        <v/>
      </c>
      <c r="M648" s="17" t="str">
        <f>IF(SUM('Test Sample Data'!M$3:M$98)&gt;10,IF(AND(ISNUMBER('Test Sample Data'!M647),'Test Sample Data'!M647&lt;$B$1,'Test Sample Data'!M647&gt;0),'Test Sample Data'!M647,$B$1),"")</f>
        <v/>
      </c>
      <c r="N648" s="17" t="str">
        <f>'Gene Table'!E647</f>
        <v>mmu-miR-669c-5p</v>
      </c>
      <c r="O648" s="17" t="str">
        <f>'Gene Table'!B647</f>
        <v>K21</v>
      </c>
      <c r="P648" s="17" t="str">
        <f>IF(SUM('Control Sample Data'!D$3:D$98)&gt;10,IF(AND(ISNUMBER('Control Sample Data'!D647),'Control Sample Data'!D647&lt;$B$1,'Control Sample Data'!D647&gt;0),'Control Sample Data'!D647,$B$1),"")</f>
        <v/>
      </c>
      <c r="Q648" s="17" t="str">
        <f>IF(SUM('Control Sample Data'!E$3:E$98)&gt;10,IF(AND(ISNUMBER('Control Sample Data'!E647),'Control Sample Data'!E647&lt;$B$1,'Control Sample Data'!E647&gt;0),'Control Sample Data'!E647,$B$1),"")</f>
        <v/>
      </c>
      <c r="R648" s="17" t="str">
        <f>IF(SUM('Control Sample Data'!F$3:F$98)&gt;10,IF(AND(ISNUMBER('Control Sample Data'!F647),'Control Sample Data'!F647&lt;$B$1,'Control Sample Data'!F647&gt;0),'Control Sample Data'!F647,$B$1),"")</f>
        <v/>
      </c>
      <c r="S648" s="17" t="str">
        <f>IF(SUM('Control Sample Data'!G$3:G$98)&gt;10,IF(AND(ISNUMBER('Control Sample Data'!G647),'Control Sample Data'!G647&lt;$B$1,'Control Sample Data'!G647&gt;0),'Control Sample Data'!G647,$B$1),"")</f>
        <v/>
      </c>
      <c r="T648" s="17" t="str">
        <f>IF(SUM('Control Sample Data'!H$3:H$98)&gt;10,IF(AND(ISNUMBER('Control Sample Data'!H647),'Control Sample Data'!H647&lt;$B$1,'Control Sample Data'!H647&gt;0),'Control Sample Data'!H647,$B$1),"")</f>
        <v/>
      </c>
      <c r="U648" s="17" t="str">
        <f>IF(SUM('Control Sample Data'!I$3:I$98)&gt;10,IF(AND(ISNUMBER('Control Sample Data'!I647),'Control Sample Data'!I647&lt;$B$1,'Control Sample Data'!I647&gt;0),'Control Sample Data'!I647,$B$1),"")</f>
        <v/>
      </c>
      <c r="V648" s="17" t="str">
        <f>IF(SUM('Control Sample Data'!J$3:J$98)&gt;10,IF(AND(ISNUMBER('Control Sample Data'!J647),'Control Sample Data'!J647&lt;$B$1,'Control Sample Data'!J647&gt;0),'Control Sample Data'!J647,$B$1),"")</f>
        <v/>
      </c>
      <c r="W648" s="17" t="str">
        <f>IF(SUM('Control Sample Data'!K$3:K$98)&gt;10,IF(AND(ISNUMBER('Control Sample Data'!K647),'Control Sample Data'!K647&lt;$B$1,'Control Sample Data'!K647&gt;0),'Control Sample Data'!K647,$B$1),"")</f>
        <v/>
      </c>
      <c r="X648" s="17" t="str">
        <f>IF(SUM('Control Sample Data'!L$3:L$98)&gt;10,IF(AND(ISNUMBER('Control Sample Data'!L647),'Control Sample Data'!L647&lt;$B$1,'Control Sample Data'!L647&gt;0),'Control Sample Data'!L647,$B$1),"")</f>
        <v/>
      </c>
      <c r="Y648" s="17" t="str">
        <f>IF(SUM('Control Sample Data'!M$3:M$98)&gt;10,IF(AND(ISNUMBER('Control Sample Data'!M647),'Control Sample Data'!M647&lt;$B$1,'Control Sample Data'!M647&gt;0),'Control Sample Data'!M647,$B$1),"")</f>
        <v/>
      </c>
      <c r="AT648" s="36" t="str">
        <f t="shared" si="451"/>
        <v/>
      </c>
      <c r="AU648" s="36" t="str">
        <f t="shared" si="452"/>
        <v/>
      </c>
      <c r="AV648" s="36" t="str">
        <f t="shared" si="453"/>
        <v/>
      </c>
      <c r="AW648" s="36" t="str">
        <f t="shared" si="454"/>
        <v/>
      </c>
      <c r="AX648" s="36" t="str">
        <f t="shared" si="455"/>
        <v/>
      </c>
      <c r="AY648" s="36" t="str">
        <f t="shared" si="456"/>
        <v/>
      </c>
      <c r="AZ648" s="36" t="str">
        <f t="shared" si="457"/>
        <v/>
      </c>
      <c r="BA648" s="36" t="str">
        <f t="shared" si="458"/>
        <v/>
      </c>
      <c r="BB648" s="36" t="str">
        <f t="shared" si="459"/>
        <v/>
      </c>
      <c r="BC648" s="36" t="str">
        <f t="shared" si="460"/>
        <v/>
      </c>
      <c r="BD648" s="36" t="str">
        <f t="shared" si="461"/>
        <v/>
      </c>
      <c r="BE648" s="36" t="str">
        <f t="shared" si="462"/>
        <v/>
      </c>
      <c r="BF648" s="36" t="str">
        <f t="shared" si="463"/>
        <v/>
      </c>
      <c r="BG648" s="36" t="str">
        <f t="shared" si="464"/>
        <v/>
      </c>
      <c r="BH648" s="36" t="str">
        <f t="shared" si="465"/>
        <v/>
      </c>
      <c r="BI648" s="36" t="str">
        <f t="shared" si="466"/>
        <v/>
      </c>
      <c r="BJ648" s="36" t="str">
        <f t="shared" si="467"/>
        <v/>
      </c>
      <c r="BK648" s="36" t="str">
        <f t="shared" si="468"/>
        <v/>
      </c>
      <c r="BL648" s="36" t="str">
        <f t="shared" si="469"/>
        <v/>
      </c>
      <c r="BM648" s="36" t="str">
        <f t="shared" si="470"/>
        <v/>
      </c>
      <c r="BN648" s="38" t="e">
        <f t="shared" si="429"/>
        <v>#DIV/0!</v>
      </c>
      <c r="BO648" s="38" t="e">
        <f t="shared" si="430"/>
        <v>#DIV/0!</v>
      </c>
      <c r="BP648" s="39" t="str">
        <f t="shared" si="431"/>
        <v/>
      </c>
      <c r="BQ648" s="39" t="str">
        <f t="shared" si="432"/>
        <v/>
      </c>
      <c r="BR648" s="39" t="str">
        <f t="shared" si="433"/>
        <v/>
      </c>
      <c r="BS648" s="39" t="str">
        <f t="shared" si="434"/>
        <v/>
      </c>
      <c r="BT648" s="39" t="str">
        <f t="shared" si="435"/>
        <v/>
      </c>
      <c r="BU648" s="39" t="str">
        <f t="shared" si="436"/>
        <v/>
      </c>
      <c r="BV648" s="39" t="str">
        <f t="shared" si="437"/>
        <v/>
      </c>
      <c r="BW648" s="39" t="str">
        <f t="shared" si="438"/>
        <v/>
      </c>
      <c r="BX648" s="39" t="str">
        <f t="shared" si="439"/>
        <v/>
      </c>
      <c r="BY648" s="39" t="str">
        <f t="shared" si="440"/>
        <v/>
      </c>
      <c r="BZ648" s="39" t="str">
        <f t="shared" si="441"/>
        <v/>
      </c>
      <c r="CA648" s="39" t="str">
        <f t="shared" si="442"/>
        <v/>
      </c>
      <c r="CB648" s="39" t="str">
        <f t="shared" si="443"/>
        <v/>
      </c>
      <c r="CC648" s="39" t="str">
        <f t="shared" si="444"/>
        <v/>
      </c>
      <c r="CD648" s="39" t="str">
        <f t="shared" si="445"/>
        <v/>
      </c>
      <c r="CE648" s="39" t="str">
        <f t="shared" si="446"/>
        <v/>
      </c>
      <c r="CF648" s="39" t="str">
        <f t="shared" si="447"/>
        <v/>
      </c>
      <c r="CG648" s="39" t="str">
        <f t="shared" si="448"/>
        <v/>
      </c>
      <c r="CH648" s="39" t="str">
        <f t="shared" si="449"/>
        <v/>
      </c>
      <c r="CI648" s="39" t="str">
        <f t="shared" si="450"/>
        <v/>
      </c>
    </row>
    <row r="649" spans="1:87">
      <c r="A649" s="18"/>
      <c r="B649" s="15" t="str">
        <f>'Gene Table'!E648</f>
        <v>mmu-miR-411-3p</v>
      </c>
      <c r="C649" s="15" t="str">
        <f>'Gene Table'!B648</f>
        <v>K22</v>
      </c>
      <c r="D649" s="16" t="str">
        <f>IF(SUM('Test Sample Data'!D$3:D$98)&gt;10,IF(AND(ISNUMBER('Test Sample Data'!D648),'Test Sample Data'!D648&lt;$B$1,'Test Sample Data'!D648&gt;0),'Test Sample Data'!D648,$B$1),"")</f>
        <v/>
      </c>
      <c r="E649" s="17" t="str">
        <f>IF(SUM('Test Sample Data'!E$3:E$98)&gt;10,IF(AND(ISNUMBER('Test Sample Data'!E648),'Test Sample Data'!E648&lt;$B$1,'Test Sample Data'!E648&gt;0),'Test Sample Data'!E648,$B$1),"")</f>
        <v/>
      </c>
      <c r="F649" s="17" t="str">
        <f>IF(SUM('Test Sample Data'!F$3:F$98)&gt;10,IF(AND(ISNUMBER('Test Sample Data'!F648),'Test Sample Data'!F648&lt;$B$1,'Test Sample Data'!F648&gt;0),'Test Sample Data'!F648,$B$1),"")</f>
        <v/>
      </c>
      <c r="G649" s="17" t="str">
        <f>IF(SUM('Test Sample Data'!G$3:G$98)&gt;10,IF(AND(ISNUMBER('Test Sample Data'!G648),'Test Sample Data'!G648&lt;$B$1,'Test Sample Data'!G648&gt;0),'Test Sample Data'!G648,$B$1),"")</f>
        <v/>
      </c>
      <c r="H649" s="17" t="str">
        <f>IF(SUM('Test Sample Data'!H$3:H$98)&gt;10,IF(AND(ISNUMBER('Test Sample Data'!H648),'Test Sample Data'!H648&lt;$B$1,'Test Sample Data'!H648&gt;0),'Test Sample Data'!H648,$B$1),"")</f>
        <v/>
      </c>
      <c r="I649" s="17" t="str">
        <f>IF(SUM('Test Sample Data'!I$3:I$98)&gt;10,IF(AND(ISNUMBER('Test Sample Data'!I648),'Test Sample Data'!I648&lt;$B$1,'Test Sample Data'!I648&gt;0),'Test Sample Data'!I648,$B$1),"")</f>
        <v/>
      </c>
      <c r="J649" s="17" t="str">
        <f>IF(SUM('Test Sample Data'!J$3:J$98)&gt;10,IF(AND(ISNUMBER('Test Sample Data'!J648),'Test Sample Data'!J648&lt;$B$1,'Test Sample Data'!J648&gt;0),'Test Sample Data'!J648,$B$1),"")</f>
        <v/>
      </c>
      <c r="K649" s="17" t="str">
        <f>IF(SUM('Test Sample Data'!K$3:K$98)&gt;10,IF(AND(ISNUMBER('Test Sample Data'!K648),'Test Sample Data'!K648&lt;$B$1,'Test Sample Data'!K648&gt;0),'Test Sample Data'!K648,$B$1),"")</f>
        <v/>
      </c>
      <c r="L649" s="17" t="str">
        <f>IF(SUM('Test Sample Data'!L$3:L$98)&gt;10,IF(AND(ISNUMBER('Test Sample Data'!L648),'Test Sample Data'!L648&lt;$B$1,'Test Sample Data'!L648&gt;0),'Test Sample Data'!L648,$B$1),"")</f>
        <v/>
      </c>
      <c r="M649" s="17" t="str">
        <f>IF(SUM('Test Sample Data'!M$3:M$98)&gt;10,IF(AND(ISNUMBER('Test Sample Data'!M648),'Test Sample Data'!M648&lt;$B$1,'Test Sample Data'!M648&gt;0),'Test Sample Data'!M648,$B$1),"")</f>
        <v/>
      </c>
      <c r="N649" s="17" t="str">
        <f>'Gene Table'!E648</f>
        <v>mmu-miR-411-3p</v>
      </c>
      <c r="O649" s="17" t="str">
        <f>'Gene Table'!B648</f>
        <v>K22</v>
      </c>
      <c r="P649" s="17" t="str">
        <f>IF(SUM('Control Sample Data'!D$3:D$98)&gt;10,IF(AND(ISNUMBER('Control Sample Data'!D648),'Control Sample Data'!D648&lt;$B$1,'Control Sample Data'!D648&gt;0),'Control Sample Data'!D648,$B$1),"")</f>
        <v/>
      </c>
      <c r="Q649" s="17" t="str">
        <f>IF(SUM('Control Sample Data'!E$3:E$98)&gt;10,IF(AND(ISNUMBER('Control Sample Data'!E648),'Control Sample Data'!E648&lt;$B$1,'Control Sample Data'!E648&gt;0),'Control Sample Data'!E648,$B$1),"")</f>
        <v/>
      </c>
      <c r="R649" s="17" t="str">
        <f>IF(SUM('Control Sample Data'!F$3:F$98)&gt;10,IF(AND(ISNUMBER('Control Sample Data'!F648),'Control Sample Data'!F648&lt;$B$1,'Control Sample Data'!F648&gt;0),'Control Sample Data'!F648,$B$1),"")</f>
        <v/>
      </c>
      <c r="S649" s="17" t="str">
        <f>IF(SUM('Control Sample Data'!G$3:G$98)&gt;10,IF(AND(ISNUMBER('Control Sample Data'!G648),'Control Sample Data'!G648&lt;$B$1,'Control Sample Data'!G648&gt;0),'Control Sample Data'!G648,$B$1),"")</f>
        <v/>
      </c>
      <c r="T649" s="17" t="str">
        <f>IF(SUM('Control Sample Data'!H$3:H$98)&gt;10,IF(AND(ISNUMBER('Control Sample Data'!H648),'Control Sample Data'!H648&lt;$B$1,'Control Sample Data'!H648&gt;0),'Control Sample Data'!H648,$B$1),"")</f>
        <v/>
      </c>
      <c r="U649" s="17" t="str">
        <f>IF(SUM('Control Sample Data'!I$3:I$98)&gt;10,IF(AND(ISNUMBER('Control Sample Data'!I648),'Control Sample Data'!I648&lt;$B$1,'Control Sample Data'!I648&gt;0),'Control Sample Data'!I648,$B$1),"")</f>
        <v/>
      </c>
      <c r="V649" s="17" t="str">
        <f>IF(SUM('Control Sample Data'!J$3:J$98)&gt;10,IF(AND(ISNUMBER('Control Sample Data'!J648),'Control Sample Data'!J648&lt;$B$1,'Control Sample Data'!J648&gt;0),'Control Sample Data'!J648,$B$1),"")</f>
        <v/>
      </c>
      <c r="W649" s="17" t="str">
        <f>IF(SUM('Control Sample Data'!K$3:K$98)&gt;10,IF(AND(ISNUMBER('Control Sample Data'!K648),'Control Sample Data'!K648&lt;$B$1,'Control Sample Data'!K648&gt;0),'Control Sample Data'!K648,$B$1),"")</f>
        <v/>
      </c>
      <c r="X649" s="17" t="str">
        <f>IF(SUM('Control Sample Data'!L$3:L$98)&gt;10,IF(AND(ISNUMBER('Control Sample Data'!L648),'Control Sample Data'!L648&lt;$B$1,'Control Sample Data'!L648&gt;0),'Control Sample Data'!L648,$B$1),"")</f>
        <v/>
      </c>
      <c r="Y649" s="17" t="str">
        <f>IF(SUM('Control Sample Data'!M$3:M$98)&gt;10,IF(AND(ISNUMBER('Control Sample Data'!M648),'Control Sample Data'!M648&lt;$B$1,'Control Sample Data'!M648&gt;0),'Control Sample Data'!M648,$B$1),"")</f>
        <v/>
      </c>
      <c r="AT649" s="36" t="str">
        <f t="shared" si="451"/>
        <v/>
      </c>
      <c r="AU649" s="36" t="str">
        <f t="shared" si="452"/>
        <v/>
      </c>
      <c r="AV649" s="36" t="str">
        <f t="shared" si="453"/>
        <v/>
      </c>
      <c r="AW649" s="36" t="str">
        <f t="shared" si="454"/>
        <v/>
      </c>
      <c r="AX649" s="36" t="str">
        <f t="shared" si="455"/>
        <v/>
      </c>
      <c r="AY649" s="36" t="str">
        <f t="shared" si="456"/>
        <v/>
      </c>
      <c r="AZ649" s="36" t="str">
        <f t="shared" si="457"/>
        <v/>
      </c>
      <c r="BA649" s="36" t="str">
        <f t="shared" si="458"/>
        <v/>
      </c>
      <c r="BB649" s="36" t="str">
        <f t="shared" si="459"/>
        <v/>
      </c>
      <c r="BC649" s="36" t="str">
        <f t="shared" si="460"/>
        <v/>
      </c>
      <c r="BD649" s="36" t="str">
        <f t="shared" si="461"/>
        <v/>
      </c>
      <c r="BE649" s="36" t="str">
        <f t="shared" si="462"/>
        <v/>
      </c>
      <c r="BF649" s="36" t="str">
        <f t="shared" si="463"/>
        <v/>
      </c>
      <c r="BG649" s="36" t="str">
        <f t="shared" si="464"/>
        <v/>
      </c>
      <c r="BH649" s="36" t="str">
        <f t="shared" si="465"/>
        <v/>
      </c>
      <c r="BI649" s="36" t="str">
        <f t="shared" si="466"/>
        <v/>
      </c>
      <c r="BJ649" s="36" t="str">
        <f t="shared" si="467"/>
        <v/>
      </c>
      <c r="BK649" s="36" t="str">
        <f t="shared" si="468"/>
        <v/>
      </c>
      <c r="BL649" s="36" t="str">
        <f t="shared" si="469"/>
        <v/>
      </c>
      <c r="BM649" s="36" t="str">
        <f t="shared" si="470"/>
        <v/>
      </c>
      <c r="BN649" s="38" t="e">
        <f t="shared" si="429"/>
        <v>#DIV/0!</v>
      </c>
      <c r="BO649" s="38" t="e">
        <f t="shared" si="430"/>
        <v>#DIV/0!</v>
      </c>
      <c r="BP649" s="39" t="str">
        <f t="shared" si="431"/>
        <v/>
      </c>
      <c r="BQ649" s="39" t="str">
        <f t="shared" si="432"/>
        <v/>
      </c>
      <c r="BR649" s="39" t="str">
        <f t="shared" si="433"/>
        <v/>
      </c>
      <c r="BS649" s="39" t="str">
        <f t="shared" si="434"/>
        <v/>
      </c>
      <c r="BT649" s="39" t="str">
        <f t="shared" si="435"/>
        <v/>
      </c>
      <c r="BU649" s="39" t="str">
        <f t="shared" si="436"/>
        <v/>
      </c>
      <c r="BV649" s="39" t="str">
        <f t="shared" si="437"/>
        <v/>
      </c>
      <c r="BW649" s="39" t="str">
        <f t="shared" si="438"/>
        <v/>
      </c>
      <c r="BX649" s="39" t="str">
        <f t="shared" si="439"/>
        <v/>
      </c>
      <c r="BY649" s="39" t="str">
        <f t="shared" si="440"/>
        <v/>
      </c>
      <c r="BZ649" s="39" t="str">
        <f t="shared" si="441"/>
        <v/>
      </c>
      <c r="CA649" s="39" t="str">
        <f t="shared" si="442"/>
        <v/>
      </c>
      <c r="CB649" s="39" t="str">
        <f t="shared" si="443"/>
        <v/>
      </c>
      <c r="CC649" s="39" t="str">
        <f t="shared" si="444"/>
        <v/>
      </c>
      <c r="CD649" s="39" t="str">
        <f t="shared" si="445"/>
        <v/>
      </c>
      <c r="CE649" s="39" t="str">
        <f t="shared" si="446"/>
        <v/>
      </c>
      <c r="CF649" s="39" t="str">
        <f t="shared" si="447"/>
        <v/>
      </c>
      <c r="CG649" s="39" t="str">
        <f t="shared" si="448"/>
        <v/>
      </c>
      <c r="CH649" s="39" t="str">
        <f t="shared" si="449"/>
        <v/>
      </c>
      <c r="CI649" s="39" t="str">
        <f t="shared" si="450"/>
        <v/>
      </c>
    </row>
    <row r="650" spans="1:87">
      <c r="A650" s="18"/>
      <c r="B650" s="15" t="str">
        <f>'Gene Table'!E649</f>
        <v>mmu-miR-669h-3p</v>
      </c>
      <c r="C650" s="15" t="str">
        <f>'Gene Table'!B649</f>
        <v>K23</v>
      </c>
      <c r="D650" s="16" t="str">
        <f>IF(SUM('Test Sample Data'!D$3:D$98)&gt;10,IF(AND(ISNUMBER('Test Sample Data'!D649),'Test Sample Data'!D649&lt;$B$1,'Test Sample Data'!D649&gt;0),'Test Sample Data'!D649,$B$1),"")</f>
        <v/>
      </c>
      <c r="E650" s="17" t="str">
        <f>IF(SUM('Test Sample Data'!E$3:E$98)&gt;10,IF(AND(ISNUMBER('Test Sample Data'!E649),'Test Sample Data'!E649&lt;$B$1,'Test Sample Data'!E649&gt;0),'Test Sample Data'!E649,$B$1),"")</f>
        <v/>
      </c>
      <c r="F650" s="17" t="str">
        <f>IF(SUM('Test Sample Data'!F$3:F$98)&gt;10,IF(AND(ISNUMBER('Test Sample Data'!F649),'Test Sample Data'!F649&lt;$B$1,'Test Sample Data'!F649&gt;0),'Test Sample Data'!F649,$B$1),"")</f>
        <v/>
      </c>
      <c r="G650" s="17" t="str">
        <f>IF(SUM('Test Sample Data'!G$3:G$98)&gt;10,IF(AND(ISNUMBER('Test Sample Data'!G649),'Test Sample Data'!G649&lt;$B$1,'Test Sample Data'!G649&gt;0),'Test Sample Data'!G649,$B$1),"")</f>
        <v/>
      </c>
      <c r="H650" s="17" t="str">
        <f>IF(SUM('Test Sample Data'!H$3:H$98)&gt;10,IF(AND(ISNUMBER('Test Sample Data'!H649),'Test Sample Data'!H649&lt;$B$1,'Test Sample Data'!H649&gt;0),'Test Sample Data'!H649,$B$1),"")</f>
        <v/>
      </c>
      <c r="I650" s="17" t="str">
        <f>IF(SUM('Test Sample Data'!I$3:I$98)&gt;10,IF(AND(ISNUMBER('Test Sample Data'!I649),'Test Sample Data'!I649&lt;$B$1,'Test Sample Data'!I649&gt;0),'Test Sample Data'!I649,$B$1),"")</f>
        <v/>
      </c>
      <c r="J650" s="17" t="str">
        <f>IF(SUM('Test Sample Data'!J$3:J$98)&gt;10,IF(AND(ISNUMBER('Test Sample Data'!J649),'Test Sample Data'!J649&lt;$B$1,'Test Sample Data'!J649&gt;0),'Test Sample Data'!J649,$B$1),"")</f>
        <v/>
      </c>
      <c r="K650" s="17" t="str">
        <f>IF(SUM('Test Sample Data'!K$3:K$98)&gt;10,IF(AND(ISNUMBER('Test Sample Data'!K649),'Test Sample Data'!K649&lt;$B$1,'Test Sample Data'!K649&gt;0),'Test Sample Data'!K649,$B$1),"")</f>
        <v/>
      </c>
      <c r="L650" s="17" t="str">
        <f>IF(SUM('Test Sample Data'!L$3:L$98)&gt;10,IF(AND(ISNUMBER('Test Sample Data'!L649),'Test Sample Data'!L649&lt;$B$1,'Test Sample Data'!L649&gt;0),'Test Sample Data'!L649,$B$1),"")</f>
        <v/>
      </c>
      <c r="M650" s="17" t="str">
        <f>IF(SUM('Test Sample Data'!M$3:M$98)&gt;10,IF(AND(ISNUMBER('Test Sample Data'!M649),'Test Sample Data'!M649&lt;$B$1,'Test Sample Data'!M649&gt;0),'Test Sample Data'!M649,$B$1),"")</f>
        <v/>
      </c>
      <c r="N650" s="17" t="str">
        <f>'Gene Table'!E649</f>
        <v>mmu-miR-669h-3p</v>
      </c>
      <c r="O650" s="17" t="str">
        <f>'Gene Table'!B649</f>
        <v>K23</v>
      </c>
      <c r="P650" s="17" t="str">
        <f>IF(SUM('Control Sample Data'!D$3:D$98)&gt;10,IF(AND(ISNUMBER('Control Sample Data'!D649),'Control Sample Data'!D649&lt;$B$1,'Control Sample Data'!D649&gt;0),'Control Sample Data'!D649,$B$1),"")</f>
        <v/>
      </c>
      <c r="Q650" s="17" t="str">
        <f>IF(SUM('Control Sample Data'!E$3:E$98)&gt;10,IF(AND(ISNUMBER('Control Sample Data'!E649),'Control Sample Data'!E649&lt;$B$1,'Control Sample Data'!E649&gt;0),'Control Sample Data'!E649,$B$1),"")</f>
        <v/>
      </c>
      <c r="R650" s="17" t="str">
        <f>IF(SUM('Control Sample Data'!F$3:F$98)&gt;10,IF(AND(ISNUMBER('Control Sample Data'!F649),'Control Sample Data'!F649&lt;$B$1,'Control Sample Data'!F649&gt;0),'Control Sample Data'!F649,$B$1),"")</f>
        <v/>
      </c>
      <c r="S650" s="17" t="str">
        <f>IF(SUM('Control Sample Data'!G$3:G$98)&gt;10,IF(AND(ISNUMBER('Control Sample Data'!G649),'Control Sample Data'!G649&lt;$B$1,'Control Sample Data'!G649&gt;0),'Control Sample Data'!G649,$B$1),"")</f>
        <v/>
      </c>
      <c r="T650" s="17" t="str">
        <f>IF(SUM('Control Sample Data'!H$3:H$98)&gt;10,IF(AND(ISNUMBER('Control Sample Data'!H649),'Control Sample Data'!H649&lt;$B$1,'Control Sample Data'!H649&gt;0),'Control Sample Data'!H649,$B$1),"")</f>
        <v/>
      </c>
      <c r="U650" s="17" t="str">
        <f>IF(SUM('Control Sample Data'!I$3:I$98)&gt;10,IF(AND(ISNUMBER('Control Sample Data'!I649),'Control Sample Data'!I649&lt;$B$1,'Control Sample Data'!I649&gt;0),'Control Sample Data'!I649,$B$1),"")</f>
        <v/>
      </c>
      <c r="V650" s="17" t="str">
        <f>IF(SUM('Control Sample Data'!J$3:J$98)&gt;10,IF(AND(ISNUMBER('Control Sample Data'!J649),'Control Sample Data'!J649&lt;$B$1,'Control Sample Data'!J649&gt;0),'Control Sample Data'!J649,$B$1),"")</f>
        <v/>
      </c>
      <c r="W650" s="17" t="str">
        <f>IF(SUM('Control Sample Data'!K$3:K$98)&gt;10,IF(AND(ISNUMBER('Control Sample Data'!K649),'Control Sample Data'!K649&lt;$B$1,'Control Sample Data'!K649&gt;0),'Control Sample Data'!K649,$B$1),"")</f>
        <v/>
      </c>
      <c r="X650" s="17" t="str">
        <f>IF(SUM('Control Sample Data'!L$3:L$98)&gt;10,IF(AND(ISNUMBER('Control Sample Data'!L649),'Control Sample Data'!L649&lt;$B$1,'Control Sample Data'!L649&gt;0),'Control Sample Data'!L649,$B$1),"")</f>
        <v/>
      </c>
      <c r="Y650" s="17" t="str">
        <f>IF(SUM('Control Sample Data'!M$3:M$98)&gt;10,IF(AND(ISNUMBER('Control Sample Data'!M649),'Control Sample Data'!M649&lt;$B$1,'Control Sample Data'!M649&gt;0),'Control Sample Data'!M649,$B$1),"")</f>
        <v/>
      </c>
      <c r="AT650" s="36" t="str">
        <f t="shared" si="451"/>
        <v/>
      </c>
      <c r="AU650" s="36" t="str">
        <f t="shared" si="452"/>
        <v/>
      </c>
      <c r="AV650" s="36" t="str">
        <f t="shared" si="453"/>
        <v/>
      </c>
      <c r="AW650" s="36" t="str">
        <f t="shared" si="454"/>
        <v/>
      </c>
      <c r="AX650" s="36" t="str">
        <f t="shared" si="455"/>
        <v/>
      </c>
      <c r="AY650" s="36" t="str">
        <f t="shared" si="456"/>
        <v/>
      </c>
      <c r="AZ650" s="36" t="str">
        <f t="shared" si="457"/>
        <v/>
      </c>
      <c r="BA650" s="36" t="str">
        <f t="shared" si="458"/>
        <v/>
      </c>
      <c r="BB650" s="36" t="str">
        <f t="shared" si="459"/>
        <v/>
      </c>
      <c r="BC650" s="36" t="str">
        <f t="shared" si="460"/>
        <v/>
      </c>
      <c r="BD650" s="36" t="str">
        <f t="shared" si="461"/>
        <v/>
      </c>
      <c r="BE650" s="36" t="str">
        <f t="shared" si="462"/>
        <v/>
      </c>
      <c r="BF650" s="36" t="str">
        <f t="shared" si="463"/>
        <v/>
      </c>
      <c r="BG650" s="36" t="str">
        <f t="shared" si="464"/>
        <v/>
      </c>
      <c r="BH650" s="36" t="str">
        <f t="shared" si="465"/>
        <v/>
      </c>
      <c r="BI650" s="36" t="str">
        <f t="shared" si="466"/>
        <v/>
      </c>
      <c r="BJ650" s="36" t="str">
        <f t="shared" si="467"/>
        <v/>
      </c>
      <c r="BK650" s="36" t="str">
        <f t="shared" si="468"/>
        <v/>
      </c>
      <c r="BL650" s="36" t="str">
        <f t="shared" si="469"/>
        <v/>
      </c>
      <c r="BM650" s="36" t="str">
        <f t="shared" si="470"/>
        <v/>
      </c>
      <c r="BN650" s="38" t="e">
        <f t="shared" si="429"/>
        <v>#DIV/0!</v>
      </c>
      <c r="BO650" s="38" t="e">
        <f t="shared" si="430"/>
        <v>#DIV/0!</v>
      </c>
      <c r="BP650" s="39" t="str">
        <f t="shared" si="431"/>
        <v/>
      </c>
      <c r="BQ650" s="39" t="str">
        <f t="shared" si="432"/>
        <v/>
      </c>
      <c r="BR650" s="39" t="str">
        <f t="shared" si="433"/>
        <v/>
      </c>
      <c r="BS650" s="39" t="str">
        <f t="shared" si="434"/>
        <v/>
      </c>
      <c r="BT650" s="39" t="str">
        <f t="shared" si="435"/>
        <v/>
      </c>
      <c r="BU650" s="39" t="str">
        <f t="shared" si="436"/>
        <v/>
      </c>
      <c r="BV650" s="39" t="str">
        <f t="shared" si="437"/>
        <v/>
      </c>
      <c r="BW650" s="39" t="str">
        <f t="shared" si="438"/>
        <v/>
      </c>
      <c r="BX650" s="39" t="str">
        <f t="shared" si="439"/>
        <v/>
      </c>
      <c r="BY650" s="39" t="str">
        <f t="shared" si="440"/>
        <v/>
      </c>
      <c r="BZ650" s="39" t="str">
        <f t="shared" si="441"/>
        <v/>
      </c>
      <c r="CA650" s="39" t="str">
        <f t="shared" si="442"/>
        <v/>
      </c>
      <c r="CB650" s="39" t="str">
        <f t="shared" si="443"/>
        <v/>
      </c>
      <c r="CC650" s="39" t="str">
        <f t="shared" si="444"/>
        <v/>
      </c>
      <c r="CD650" s="39" t="str">
        <f t="shared" si="445"/>
        <v/>
      </c>
      <c r="CE650" s="39" t="str">
        <f t="shared" si="446"/>
        <v/>
      </c>
      <c r="CF650" s="39" t="str">
        <f t="shared" si="447"/>
        <v/>
      </c>
      <c r="CG650" s="39" t="str">
        <f t="shared" si="448"/>
        <v/>
      </c>
      <c r="CH650" s="39" t="str">
        <f t="shared" si="449"/>
        <v/>
      </c>
      <c r="CI650" s="39" t="str">
        <f t="shared" si="450"/>
        <v/>
      </c>
    </row>
    <row r="651" spans="1:87">
      <c r="A651" s="18"/>
      <c r="B651" s="15" t="str">
        <f>'Gene Table'!E650</f>
        <v>mmu-miR-431-3p</v>
      </c>
      <c r="C651" s="15" t="str">
        <f>'Gene Table'!B650</f>
        <v>K24</v>
      </c>
      <c r="D651" s="16" t="str">
        <f>IF(SUM('Test Sample Data'!D$3:D$98)&gt;10,IF(AND(ISNUMBER('Test Sample Data'!D650),'Test Sample Data'!D650&lt;$B$1,'Test Sample Data'!D650&gt;0),'Test Sample Data'!D650,$B$1),"")</f>
        <v/>
      </c>
      <c r="E651" s="17" t="str">
        <f>IF(SUM('Test Sample Data'!E$3:E$98)&gt;10,IF(AND(ISNUMBER('Test Sample Data'!E650),'Test Sample Data'!E650&lt;$B$1,'Test Sample Data'!E650&gt;0),'Test Sample Data'!E650,$B$1),"")</f>
        <v/>
      </c>
      <c r="F651" s="17" t="str">
        <f>IF(SUM('Test Sample Data'!F$3:F$98)&gt;10,IF(AND(ISNUMBER('Test Sample Data'!F650),'Test Sample Data'!F650&lt;$B$1,'Test Sample Data'!F650&gt;0),'Test Sample Data'!F650,$B$1),"")</f>
        <v/>
      </c>
      <c r="G651" s="17" t="str">
        <f>IF(SUM('Test Sample Data'!G$3:G$98)&gt;10,IF(AND(ISNUMBER('Test Sample Data'!G650),'Test Sample Data'!G650&lt;$B$1,'Test Sample Data'!G650&gt;0),'Test Sample Data'!G650,$B$1),"")</f>
        <v/>
      </c>
      <c r="H651" s="17" t="str">
        <f>IF(SUM('Test Sample Data'!H$3:H$98)&gt;10,IF(AND(ISNUMBER('Test Sample Data'!H650),'Test Sample Data'!H650&lt;$B$1,'Test Sample Data'!H650&gt;0),'Test Sample Data'!H650,$B$1),"")</f>
        <v/>
      </c>
      <c r="I651" s="17" t="str">
        <f>IF(SUM('Test Sample Data'!I$3:I$98)&gt;10,IF(AND(ISNUMBER('Test Sample Data'!I650),'Test Sample Data'!I650&lt;$B$1,'Test Sample Data'!I650&gt;0),'Test Sample Data'!I650,$B$1),"")</f>
        <v/>
      </c>
      <c r="J651" s="17" t="str">
        <f>IF(SUM('Test Sample Data'!J$3:J$98)&gt;10,IF(AND(ISNUMBER('Test Sample Data'!J650),'Test Sample Data'!J650&lt;$B$1,'Test Sample Data'!J650&gt;0),'Test Sample Data'!J650,$B$1),"")</f>
        <v/>
      </c>
      <c r="K651" s="17" t="str">
        <f>IF(SUM('Test Sample Data'!K$3:K$98)&gt;10,IF(AND(ISNUMBER('Test Sample Data'!K650),'Test Sample Data'!K650&lt;$B$1,'Test Sample Data'!K650&gt;0),'Test Sample Data'!K650,$B$1),"")</f>
        <v/>
      </c>
      <c r="L651" s="17" t="str">
        <f>IF(SUM('Test Sample Data'!L$3:L$98)&gt;10,IF(AND(ISNUMBER('Test Sample Data'!L650),'Test Sample Data'!L650&lt;$B$1,'Test Sample Data'!L650&gt;0),'Test Sample Data'!L650,$B$1),"")</f>
        <v/>
      </c>
      <c r="M651" s="17" t="str">
        <f>IF(SUM('Test Sample Data'!M$3:M$98)&gt;10,IF(AND(ISNUMBER('Test Sample Data'!M650),'Test Sample Data'!M650&lt;$B$1,'Test Sample Data'!M650&gt;0),'Test Sample Data'!M650,$B$1),"")</f>
        <v/>
      </c>
      <c r="N651" s="17" t="str">
        <f>'Gene Table'!E650</f>
        <v>mmu-miR-431-3p</v>
      </c>
      <c r="O651" s="17" t="str">
        <f>'Gene Table'!B650</f>
        <v>K24</v>
      </c>
      <c r="P651" s="17" t="str">
        <f>IF(SUM('Control Sample Data'!D$3:D$98)&gt;10,IF(AND(ISNUMBER('Control Sample Data'!D650),'Control Sample Data'!D650&lt;$B$1,'Control Sample Data'!D650&gt;0),'Control Sample Data'!D650,$B$1),"")</f>
        <v/>
      </c>
      <c r="Q651" s="17" t="str">
        <f>IF(SUM('Control Sample Data'!E$3:E$98)&gt;10,IF(AND(ISNUMBER('Control Sample Data'!E650),'Control Sample Data'!E650&lt;$B$1,'Control Sample Data'!E650&gt;0),'Control Sample Data'!E650,$B$1),"")</f>
        <v/>
      </c>
      <c r="R651" s="17" t="str">
        <f>IF(SUM('Control Sample Data'!F$3:F$98)&gt;10,IF(AND(ISNUMBER('Control Sample Data'!F650),'Control Sample Data'!F650&lt;$B$1,'Control Sample Data'!F650&gt;0),'Control Sample Data'!F650,$B$1),"")</f>
        <v/>
      </c>
      <c r="S651" s="17" t="str">
        <f>IF(SUM('Control Sample Data'!G$3:G$98)&gt;10,IF(AND(ISNUMBER('Control Sample Data'!G650),'Control Sample Data'!G650&lt;$B$1,'Control Sample Data'!G650&gt;0),'Control Sample Data'!G650,$B$1),"")</f>
        <v/>
      </c>
      <c r="T651" s="17" t="str">
        <f>IF(SUM('Control Sample Data'!H$3:H$98)&gt;10,IF(AND(ISNUMBER('Control Sample Data'!H650),'Control Sample Data'!H650&lt;$B$1,'Control Sample Data'!H650&gt;0),'Control Sample Data'!H650,$B$1),"")</f>
        <v/>
      </c>
      <c r="U651" s="17" t="str">
        <f>IF(SUM('Control Sample Data'!I$3:I$98)&gt;10,IF(AND(ISNUMBER('Control Sample Data'!I650),'Control Sample Data'!I650&lt;$B$1,'Control Sample Data'!I650&gt;0),'Control Sample Data'!I650,$B$1),"")</f>
        <v/>
      </c>
      <c r="V651" s="17" t="str">
        <f>IF(SUM('Control Sample Data'!J$3:J$98)&gt;10,IF(AND(ISNUMBER('Control Sample Data'!J650),'Control Sample Data'!J650&lt;$B$1,'Control Sample Data'!J650&gt;0),'Control Sample Data'!J650,$B$1),"")</f>
        <v/>
      </c>
      <c r="W651" s="17" t="str">
        <f>IF(SUM('Control Sample Data'!K$3:K$98)&gt;10,IF(AND(ISNUMBER('Control Sample Data'!K650),'Control Sample Data'!K650&lt;$B$1,'Control Sample Data'!K650&gt;0),'Control Sample Data'!K650,$B$1),"")</f>
        <v/>
      </c>
      <c r="X651" s="17" t="str">
        <f>IF(SUM('Control Sample Data'!L$3:L$98)&gt;10,IF(AND(ISNUMBER('Control Sample Data'!L650),'Control Sample Data'!L650&lt;$B$1,'Control Sample Data'!L650&gt;0),'Control Sample Data'!L650,$B$1),"")</f>
        <v/>
      </c>
      <c r="Y651" s="17" t="str">
        <f>IF(SUM('Control Sample Data'!M$3:M$98)&gt;10,IF(AND(ISNUMBER('Control Sample Data'!M650),'Control Sample Data'!M650&lt;$B$1,'Control Sample Data'!M650&gt;0),'Control Sample Data'!M650,$B$1),"")</f>
        <v/>
      </c>
      <c r="AT651" s="36" t="str">
        <f t="shared" si="451"/>
        <v/>
      </c>
      <c r="AU651" s="36" t="str">
        <f t="shared" si="452"/>
        <v/>
      </c>
      <c r="AV651" s="36" t="str">
        <f t="shared" si="453"/>
        <v/>
      </c>
      <c r="AW651" s="36" t="str">
        <f t="shared" si="454"/>
        <v/>
      </c>
      <c r="AX651" s="36" t="str">
        <f t="shared" si="455"/>
        <v/>
      </c>
      <c r="AY651" s="36" t="str">
        <f t="shared" si="456"/>
        <v/>
      </c>
      <c r="AZ651" s="36" t="str">
        <f t="shared" si="457"/>
        <v/>
      </c>
      <c r="BA651" s="36" t="str">
        <f t="shared" si="458"/>
        <v/>
      </c>
      <c r="BB651" s="36" t="str">
        <f t="shared" si="459"/>
        <v/>
      </c>
      <c r="BC651" s="36" t="str">
        <f t="shared" si="460"/>
        <v/>
      </c>
      <c r="BD651" s="36" t="str">
        <f t="shared" si="461"/>
        <v/>
      </c>
      <c r="BE651" s="36" t="str">
        <f t="shared" si="462"/>
        <v/>
      </c>
      <c r="BF651" s="36" t="str">
        <f t="shared" si="463"/>
        <v/>
      </c>
      <c r="BG651" s="36" t="str">
        <f t="shared" si="464"/>
        <v/>
      </c>
      <c r="BH651" s="36" t="str">
        <f t="shared" si="465"/>
        <v/>
      </c>
      <c r="BI651" s="36" t="str">
        <f t="shared" si="466"/>
        <v/>
      </c>
      <c r="BJ651" s="36" t="str">
        <f t="shared" si="467"/>
        <v/>
      </c>
      <c r="BK651" s="36" t="str">
        <f t="shared" si="468"/>
        <v/>
      </c>
      <c r="BL651" s="36" t="str">
        <f t="shared" si="469"/>
        <v/>
      </c>
      <c r="BM651" s="36" t="str">
        <f t="shared" si="470"/>
        <v/>
      </c>
      <c r="BN651" s="38" t="e">
        <f t="shared" si="429"/>
        <v>#DIV/0!</v>
      </c>
      <c r="BO651" s="38" t="e">
        <f t="shared" si="430"/>
        <v>#DIV/0!</v>
      </c>
      <c r="BP651" s="39" t="str">
        <f t="shared" si="431"/>
        <v/>
      </c>
      <c r="BQ651" s="39" t="str">
        <f t="shared" si="432"/>
        <v/>
      </c>
      <c r="BR651" s="39" t="str">
        <f t="shared" si="433"/>
        <v/>
      </c>
      <c r="BS651" s="39" t="str">
        <f t="shared" si="434"/>
        <v/>
      </c>
      <c r="BT651" s="39" t="str">
        <f t="shared" si="435"/>
        <v/>
      </c>
      <c r="BU651" s="39" t="str">
        <f t="shared" si="436"/>
        <v/>
      </c>
      <c r="BV651" s="39" t="str">
        <f t="shared" si="437"/>
        <v/>
      </c>
      <c r="BW651" s="39" t="str">
        <f t="shared" si="438"/>
        <v/>
      </c>
      <c r="BX651" s="39" t="str">
        <f t="shared" si="439"/>
        <v/>
      </c>
      <c r="BY651" s="39" t="str">
        <f t="shared" si="440"/>
        <v/>
      </c>
      <c r="BZ651" s="39" t="str">
        <f t="shared" si="441"/>
        <v/>
      </c>
      <c r="CA651" s="39" t="str">
        <f t="shared" si="442"/>
        <v/>
      </c>
      <c r="CB651" s="39" t="str">
        <f t="shared" si="443"/>
        <v/>
      </c>
      <c r="CC651" s="39" t="str">
        <f t="shared" si="444"/>
        <v/>
      </c>
      <c r="CD651" s="39" t="str">
        <f t="shared" si="445"/>
        <v/>
      </c>
      <c r="CE651" s="39" t="str">
        <f t="shared" si="446"/>
        <v/>
      </c>
      <c r="CF651" s="39" t="str">
        <f t="shared" si="447"/>
        <v/>
      </c>
      <c r="CG651" s="39" t="str">
        <f t="shared" si="448"/>
        <v/>
      </c>
      <c r="CH651" s="39" t="str">
        <f t="shared" si="449"/>
        <v/>
      </c>
      <c r="CI651" s="39" t="str">
        <f t="shared" si="450"/>
        <v/>
      </c>
    </row>
    <row r="652" spans="1:87">
      <c r="A652" s="18"/>
      <c r="B652" s="15" t="str">
        <f>'Gene Table'!E651</f>
        <v>mmu-miR-196a-2-3p</v>
      </c>
      <c r="C652" s="15" t="str">
        <f>'Gene Table'!B651</f>
        <v>L01</v>
      </c>
      <c r="D652" s="16" t="str">
        <f>IF(SUM('Test Sample Data'!D$3:D$98)&gt;10,IF(AND(ISNUMBER('Test Sample Data'!D651),'Test Sample Data'!D651&lt;$B$1,'Test Sample Data'!D651&gt;0),'Test Sample Data'!D651,$B$1),"")</f>
        <v/>
      </c>
      <c r="E652" s="17" t="str">
        <f>IF(SUM('Test Sample Data'!E$3:E$98)&gt;10,IF(AND(ISNUMBER('Test Sample Data'!E651),'Test Sample Data'!E651&lt;$B$1,'Test Sample Data'!E651&gt;0),'Test Sample Data'!E651,$B$1),"")</f>
        <v/>
      </c>
      <c r="F652" s="17" t="str">
        <f>IF(SUM('Test Sample Data'!F$3:F$98)&gt;10,IF(AND(ISNUMBER('Test Sample Data'!F651),'Test Sample Data'!F651&lt;$B$1,'Test Sample Data'!F651&gt;0),'Test Sample Data'!F651,$B$1),"")</f>
        <v/>
      </c>
      <c r="G652" s="17" t="str">
        <f>IF(SUM('Test Sample Data'!G$3:G$98)&gt;10,IF(AND(ISNUMBER('Test Sample Data'!G651),'Test Sample Data'!G651&lt;$B$1,'Test Sample Data'!G651&gt;0),'Test Sample Data'!G651,$B$1),"")</f>
        <v/>
      </c>
      <c r="H652" s="17" t="str">
        <f>IF(SUM('Test Sample Data'!H$3:H$98)&gt;10,IF(AND(ISNUMBER('Test Sample Data'!H651),'Test Sample Data'!H651&lt;$B$1,'Test Sample Data'!H651&gt;0),'Test Sample Data'!H651,$B$1),"")</f>
        <v/>
      </c>
      <c r="I652" s="17" t="str">
        <f>IF(SUM('Test Sample Data'!I$3:I$98)&gt;10,IF(AND(ISNUMBER('Test Sample Data'!I651),'Test Sample Data'!I651&lt;$B$1,'Test Sample Data'!I651&gt;0),'Test Sample Data'!I651,$B$1),"")</f>
        <v/>
      </c>
      <c r="J652" s="17" t="str">
        <f>IF(SUM('Test Sample Data'!J$3:J$98)&gt;10,IF(AND(ISNUMBER('Test Sample Data'!J651),'Test Sample Data'!J651&lt;$B$1,'Test Sample Data'!J651&gt;0),'Test Sample Data'!J651,$B$1),"")</f>
        <v/>
      </c>
      <c r="K652" s="17" t="str">
        <f>IF(SUM('Test Sample Data'!K$3:K$98)&gt;10,IF(AND(ISNUMBER('Test Sample Data'!K651),'Test Sample Data'!K651&lt;$B$1,'Test Sample Data'!K651&gt;0),'Test Sample Data'!K651,$B$1),"")</f>
        <v/>
      </c>
      <c r="L652" s="17" t="str">
        <f>IF(SUM('Test Sample Data'!L$3:L$98)&gt;10,IF(AND(ISNUMBER('Test Sample Data'!L651),'Test Sample Data'!L651&lt;$B$1,'Test Sample Data'!L651&gt;0),'Test Sample Data'!L651,$B$1),"")</f>
        <v/>
      </c>
      <c r="M652" s="17" t="str">
        <f>IF(SUM('Test Sample Data'!M$3:M$98)&gt;10,IF(AND(ISNUMBER('Test Sample Data'!M651),'Test Sample Data'!M651&lt;$B$1,'Test Sample Data'!M651&gt;0),'Test Sample Data'!M651,$B$1),"")</f>
        <v/>
      </c>
      <c r="N652" s="17" t="str">
        <f>'Gene Table'!E651</f>
        <v>mmu-miR-196a-2-3p</v>
      </c>
      <c r="O652" s="17" t="str">
        <f>'Gene Table'!B651</f>
        <v>L01</v>
      </c>
      <c r="P652" s="17" t="str">
        <f>IF(SUM('Control Sample Data'!D$3:D$98)&gt;10,IF(AND(ISNUMBER('Control Sample Data'!D651),'Control Sample Data'!D651&lt;$B$1,'Control Sample Data'!D651&gt;0),'Control Sample Data'!D651,$B$1),"")</f>
        <v/>
      </c>
      <c r="Q652" s="17" t="str">
        <f>IF(SUM('Control Sample Data'!E$3:E$98)&gt;10,IF(AND(ISNUMBER('Control Sample Data'!E651),'Control Sample Data'!E651&lt;$B$1,'Control Sample Data'!E651&gt;0),'Control Sample Data'!E651,$B$1),"")</f>
        <v/>
      </c>
      <c r="R652" s="17" t="str">
        <f>IF(SUM('Control Sample Data'!F$3:F$98)&gt;10,IF(AND(ISNUMBER('Control Sample Data'!F651),'Control Sample Data'!F651&lt;$B$1,'Control Sample Data'!F651&gt;0),'Control Sample Data'!F651,$B$1),"")</f>
        <v/>
      </c>
      <c r="S652" s="17" t="str">
        <f>IF(SUM('Control Sample Data'!G$3:G$98)&gt;10,IF(AND(ISNUMBER('Control Sample Data'!G651),'Control Sample Data'!G651&lt;$B$1,'Control Sample Data'!G651&gt;0),'Control Sample Data'!G651,$B$1),"")</f>
        <v/>
      </c>
      <c r="T652" s="17" t="str">
        <f>IF(SUM('Control Sample Data'!H$3:H$98)&gt;10,IF(AND(ISNUMBER('Control Sample Data'!H651),'Control Sample Data'!H651&lt;$B$1,'Control Sample Data'!H651&gt;0),'Control Sample Data'!H651,$B$1),"")</f>
        <v/>
      </c>
      <c r="U652" s="17" t="str">
        <f>IF(SUM('Control Sample Data'!I$3:I$98)&gt;10,IF(AND(ISNUMBER('Control Sample Data'!I651),'Control Sample Data'!I651&lt;$B$1,'Control Sample Data'!I651&gt;0),'Control Sample Data'!I651,$B$1),"")</f>
        <v/>
      </c>
      <c r="V652" s="17" t="str">
        <f>IF(SUM('Control Sample Data'!J$3:J$98)&gt;10,IF(AND(ISNUMBER('Control Sample Data'!J651),'Control Sample Data'!J651&lt;$B$1,'Control Sample Data'!J651&gt;0),'Control Sample Data'!J651,$B$1),"")</f>
        <v/>
      </c>
      <c r="W652" s="17" t="str">
        <f>IF(SUM('Control Sample Data'!K$3:K$98)&gt;10,IF(AND(ISNUMBER('Control Sample Data'!K651),'Control Sample Data'!K651&lt;$B$1,'Control Sample Data'!K651&gt;0),'Control Sample Data'!K651,$B$1),"")</f>
        <v/>
      </c>
      <c r="X652" s="17" t="str">
        <f>IF(SUM('Control Sample Data'!L$3:L$98)&gt;10,IF(AND(ISNUMBER('Control Sample Data'!L651),'Control Sample Data'!L651&lt;$B$1,'Control Sample Data'!L651&gt;0),'Control Sample Data'!L651,$B$1),"")</f>
        <v/>
      </c>
      <c r="Y652" s="17" t="str">
        <f>IF(SUM('Control Sample Data'!M$3:M$98)&gt;10,IF(AND(ISNUMBER('Control Sample Data'!M651),'Control Sample Data'!M651&lt;$B$1,'Control Sample Data'!M651&gt;0),'Control Sample Data'!M651,$B$1),"")</f>
        <v/>
      </c>
      <c r="AT652" s="36" t="str">
        <f t="shared" si="451"/>
        <v/>
      </c>
      <c r="AU652" s="36" t="str">
        <f t="shared" si="452"/>
        <v/>
      </c>
      <c r="AV652" s="36" t="str">
        <f t="shared" si="453"/>
        <v/>
      </c>
      <c r="AW652" s="36" t="str">
        <f t="shared" si="454"/>
        <v/>
      </c>
      <c r="AX652" s="36" t="str">
        <f t="shared" si="455"/>
        <v/>
      </c>
      <c r="AY652" s="36" t="str">
        <f t="shared" si="456"/>
        <v/>
      </c>
      <c r="AZ652" s="36" t="str">
        <f t="shared" si="457"/>
        <v/>
      </c>
      <c r="BA652" s="36" t="str">
        <f t="shared" si="458"/>
        <v/>
      </c>
      <c r="BB652" s="36" t="str">
        <f t="shared" si="459"/>
        <v/>
      </c>
      <c r="BC652" s="36" t="str">
        <f t="shared" si="460"/>
        <v/>
      </c>
      <c r="BD652" s="36" t="str">
        <f t="shared" si="461"/>
        <v/>
      </c>
      <c r="BE652" s="36" t="str">
        <f t="shared" si="462"/>
        <v/>
      </c>
      <c r="BF652" s="36" t="str">
        <f t="shared" si="463"/>
        <v/>
      </c>
      <c r="BG652" s="36" t="str">
        <f t="shared" si="464"/>
        <v/>
      </c>
      <c r="BH652" s="36" t="str">
        <f t="shared" si="465"/>
        <v/>
      </c>
      <c r="BI652" s="36" t="str">
        <f t="shared" si="466"/>
        <v/>
      </c>
      <c r="BJ652" s="36" t="str">
        <f t="shared" si="467"/>
        <v/>
      </c>
      <c r="BK652" s="36" t="str">
        <f t="shared" si="468"/>
        <v/>
      </c>
      <c r="BL652" s="36" t="str">
        <f t="shared" si="469"/>
        <v/>
      </c>
      <c r="BM652" s="36" t="str">
        <f t="shared" si="470"/>
        <v/>
      </c>
      <c r="BN652" s="38" t="e">
        <f t="shared" si="429"/>
        <v>#DIV/0!</v>
      </c>
      <c r="BO652" s="38" t="e">
        <f t="shared" si="430"/>
        <v>#DIV/0!</v>
      </c>
      <c r="BP652" s="39" t="str">
        <f t="shared" si="431"/>
        <v/>
      </c>
      <c r="BQ652" s="39" t="str">
        <f t="shared" si="432"/>
        <v/>
      </c>
      <c r="BR652" s="39" t="str">
        <f t="shared" si="433"/>
        <v/>
      </c>
      <c r="BS652" s="39" t="str">
        <f t="shared" si="434"/>
        <v/>
      </c>
      <c r="BT652" s="39" t="str">
        <f t="shared" si="435"/>
        <v/>
      </c>
      <c r="BU652" s="39" t="str">
        <f t="shared" si="436"/>
        <v/>
      </c>
      <c r="BV652" s="39" t="str">
        <f t="shared" si="437"/>
        <v/>
      </c>
      <c r="BW652" s="39" t="str">
        <f t="shared" si="438"/>
        <v/>
      </c>
      <c r="BX652" s="39" t="str">
        <f t="shared" si="439"/>
        <v/>
      </c>
      <c r="BY652" s="39" t="str">
        <f t="shared" si="440"/>
        <v/>
      </c>
      <c r="BZ652" s="39" t="str">
        <f t="shared" si="441"/>
        <v/>
      </c>
      <c r="CA652" s="39" t="str">
        <f t="shared" si="442"/>
        <v/>
      </c>
      <c r="CB652" s="39" t="str">
        <f t="shared" si="443"/>
        <v/>
      </c>
      <c r="CC652" s="39" t="str">
        <f t="shared" si="444"/>
        <v/>
      </c>
      <c r="CD652" s="39" t="str">
        <f t="shared" si="445"/>
        <v/>
      </c>
      <c r="CE652" s="39" t="str">
        <f t="shared" si="446"/>
        <v/>
      </c>
      <c r="CF652" s="39" t="str">
        <f t="shared" si="447"/>
        <v/>
      </c>
      <c r="CG652" s="39" t="str">
        <f t="shared" si="448"/>
        <v/>
      </c>
      <c r="CH652" s="39" t="str">
        <f t="shared" si="449"/>
        <v/>
      </c>
      <c r="CI652" s="39" t="str">
        <f t="shared" si="450"/>
        <v/>
      </c>
    </row>
    <row r="653" spans="1:87">
      <c r="A653" s="18"/>
      <c r="B653" s="15" t="str">
        <f>'Gene Table'!E652</f>
        <v>mmu-miR-3068-3p</v>
      </c>
      <c r="C653" s="15" t="str">
        <f>'Gene Table'!B652</f>
        <v>L02</v>
      </c>
      <c r="D653" s="16" t="str">
        <f>IF(SUM('Test Sample Data'!D$3:D$98)&gt;10,IF(AND(ISNUMBER('Test Sample Data'!D652),'Test Sample Data'!D652&lt;$B$1,'Test Sample Data'!D652&gt;0),'Test Sample Data'!D652,$B$1),"")</f>
        <v/>
      </c>
      <c r="E653" s="17" t="str">
        <f>IF(SUM('Test Sample Data'!E$3:E$98)&gt;10,IF(AND(ISNUMBER('Test Sample Data'!E652),'Test Sample Data'!E652&lt;$B$1,'Test Sample Data'!E652&gt;0),'Test Sample Data'!E652,$B$1),"")</f>
        <v/>
      </c>
      <c r="F653" s="17" t="str">
        <f>IF(SUM('Test Sample Data'!F$3:F$98)&gt;10,IF(AND(ISNUMBER('Test Sample Data'!F652),'Test Sample Data'!F652&lt;$B$1,'Test Sample Data'!F652&gt;0),'Test Sample Data'!F652,$B$1),"")</f>
        <v/>
      </c>
      <c r="G653" s="17" t="str">
        <f>IF(SUM('Test Sample Data'!G$3:G$98)&gt;10,IF(AND(ISNUMBER('Test Sample Data'!G652),'Test Sample Data'!G652&lt;$B$1,'Test Sample Data'!G652&gt;0),'Test Sample Data'!G652,$B$1),"")</f>
        <v/>
      </c>
      <c r="H653" s="17" t="str">
        <f>IF(SUM('Test Sample Data'!H$3:H$98)&gt;10,IF(AND(ISNUMBER('Test Sample Data'!H652),'Test Sample Data'!H652&lt;$B$1,'Test Sample Data'!H652&gt;0),'Test Sample Data'!H652,$B$1),"")</f>
        <v/>
      </c>
      <c r="I653" s="17" t="str">
        <f>IF(SUM('Test Sample Data'!I$3:I$98)&gt;10,IF(AND(ISNUMBER('Test Sample Data'!I652),'Test Sample Data'!I652&lt;$B$1,'Test Sample Data'!I652&gt;0),'Test Sample Data'!I652,$B$1),"")</f>
        <v/>
      </c>
      <c r="J653" s="17" t="str">
        <f>IF(SUM('Test Sample Data'!J$3:J$98)&gt;10,IF(AND(ISNUMBER('Test Sample Data'!J652),'Test Sample Data'!J652&lt;$B$1,'Test Sample Data'!J652&gt;0),'Test Sample Data'!J652,$B$1),"")</f>
        <v/>
      </c>
      <c r="K653" s="17" t="str">
        <f>IF(SUM('Test Sample Data'!K$3:K$98)&gt;10,IF(AND(ISNUMBER('Test Sample Data'!K652),'Test Sample Data'!K652&lt;$B$1,'Test Sample Data'!K652&gt;0),'Test Sample Data'!K652,$B$1),"")</f>
        <v/>
      </c>
      <c r="L653" s="17" t="str">
        <f>IF(SUM('Test Sample Data'!L$3:L$98)&gt;10,IF(AND(ISNUMBER('Test Sample Data'!L652),'Test Sample Data'!L652&lt;$B$1,'Test Sample Data'!L652&gt;0),'Test Sample Data'!L652,$B$1),"")</f>
        <v/>
      </c>
      <c r="M653" s="17" t="str">
        <f>IF(SUM('Test Sample Data'!M$3:M$98)&gt;10,IF(AND(ISNUMBER('Test Sample Data'!M652),'Test Sample Data'!M652&lt;$B$1,'Test Sample Data'!M652&gt;0),'Test Sample Data'!M652,$B$1),"")</f>
        <v/>
      </c>
      <c r="N653" s="17" t="str">
        <f>'Gene Table'!E652</f>
        <v>mmu-miR-3068-3p</v>
      </c>
      <c r="O653" s="17" t="str">
        <f>'Gene Table'!B652</f>
        <v>L02</v>
      </c>
      <c r="P653" s="17" t="str">
        <f>IF(SUM('Control Sample Data'!D$3:D$98)&gt;10,IF(AND(ISNUMBER('Control Sample Data'!D652),'Control Sample Data'!D652&lt;$B$1,'Control Sample Data'!D652&gt;0),'Control Sample Data'!D652,$B$1),"")</f>
        <v/>
      </c>
      <c r="Q653" s="17" t="str">
        <f>IF(SUM('Control Sample Data'!E$3:E$98)&gt;10,IF(AND(ISNUMBER('Control Sample Data'!E652),'Control Sample Data'!E652&lt;$B$1,'Control Sample Data'!E652&gt;0),'Control Sample Data'!E652,$B$1),"")</f>
        <v/>
      </c>
      <c r="R653" s="17" t="str">
        <f>IF(SUM('Control Sample Data'!F$3:F$98)&gt;10,IF(AND(ISNUMBER('Control Sample Data'!F652),'Control Sample Data'!F652&lt;$B$1,'Control Sample Data'!F652&gt;0),'Control Sample Data'!F652,$B$1),"")</f>
        <v/>
      </c>
      <c r="S653" s="17" t="str">
        <f>IF(SUM('Control Sample Data'!G$3:G$98)&gt;10,IF(AND(ISNUMBER('Control Sample Data'!G652),'Control Sample Data'!G652&lt;$B$1,'Control Sample Data'!G652&gt;0),'Control Sample Data'!G652,$B$1),"")</f>
        <v/>
      </c>
      <c r="T653" s="17" t="str">
        <f>IF(SUM('Control Sample Data'!H$3:H$98)&gt;10,IF(AND(ISNUMBER('Control Sample Data'!H652),'Control Sample Data'!H652&lt;$B$1,'Control Sample Data'!H652&gt;0),'Control Sample Data'!H652,$B$1),"")</f>
        <v/>
      </c>
      <c r="U653" s="17" t="str">
        <f>IF(SUM('Control Sample Data'!I$3:I$98)&gt;10,IF(AND(ISNUMBER('Control Sample Data'!I652),'Control Sample Data'!I652&lt;$B$1,'Control Sample Data'!I652&gt;0),'Control Sample Data'!I652,$B$1),"")</f>
        <v/>
      </c>
      <c r="V653" s="17" t="str">
        <f>IF(SUM('Control Sample Data'!J$3:J$98)&gt;10,IF(AND(ISNUMBER('Control Sample Data'!J652),'Control Sample Data'!J652&lt;$B$1,'Control Sample Data'!J652&gt;0),'Control Sample Data'!J652,$B$1),"")</f>
        <v/>
      </c>
      <c r="W653" s="17" t="str">
        <f>IF(SUM('Control Sample Data'!K$3:K$98)&gt;10,IF(AND(ISNUMBER('Control Sample Data'!K652),'Control Sample Data'!K652&lt;$B$1,'Control Sample Data'!K652&gt;0),'Control Sample Data'!K652,$B$1),"")</f>
        <v/>
      </c>
      <c r="X653" s="17" t="str">
        <f>IF(SUM('Control Sample Data'!L$3:L$98)&gt;10,IF(AND(ISNUMBER('Control Sample Data'!L652),'Control Sample Data'!L652&lt;$B$1,'Control Sample Data'!L652&gt;0),'Control Sample Data'!L652,$B$1),"")</f>
        <v/>
      </c>
      <c r="Y653" s="17" t="str">
        <f>IF(SUM('Control Sample Data'!M$3:M$98)&gt;10,IF(AND(ISNUMBER('Control Sample Data'!M652),'Control Sample Data'!M652&lt;$B$1,'Control Sample Data'!M652&gt;0),'Control Sample Data'!M652,$B$1),"")</f>
        <v/>
      </c>
      <c r="AT653" s="36" t="str">
        <f t="shared" si="451"/>
        <v/>
      </c>
      <c r="AU653" s="36" t="str">
        <f t="shared" si="452"/>
        <v/>
      </c>
      <c r="AV653" s="36" t="str">
        <f t="shared" si="453"/>
        <v/>
      </c>
      <c r="AW653" s="36" t="str">
        <f t="shared" si="454"/>
        <v/>
      </c>
      <c r="AX653" s="36" t="str">
        <f t="shared" si="455"/>
        <v/>
      </c>
      <c r="AY653" s="36" t="str">
        <f t="shared" si="456"/>
        <v/>
      </c>
      <c r="AZ653" s="36" t="str">
        <f t="shared" si="457"/>
        <v/>
      </c>
      <c r="BA653" s="36" t="str">
        <f t="shared" si="458"/>
        <v/>
      </c>
      <c r="BB653" s="36" t="str">
        <f t="shared" si="459"/>
        <v/>
      </c>
      <c r="BC653" s="36" t="str">
        <f t="shared" si="460"/>
        <v/>
      </c>
      <c r="BD653" s="36" t="str">
        <f t="shared" si="461"/>
        <v/>
      </c>
      <c r="BE653" s="36" t="str">
        <f t="shared" si="462"/>
        <v/>
      </c>
      <c r="BF653" s="36" t="str">
        <f t="shared" si="463"/>
        <v/>
      </c>
      <c r="BG653" s="36" t="str">
        <f t="shared" si="464"/>
        <v/>
      </c>
      <c r="BH653" s="36" t="str">
        <f t="shared" si="465"/>
        <v/>
      </c>
      <c r="BI653" s="36" t="str">
        <f t="shared" si="466"/>
        <v/>
      </c>
      <c r="BJ653" s="36" t="str">
        <f t="shared" si="467"/>
        <v/>
      </c>
      <c r="BK653" s="36" t="str">
        <f t="shared" si="468"/>
        <v/>
      </c>
      <c r="BL653" s="36" t="str">
        <f t="shared" si="469"/>
        <v/>
      </c>
      <c r="BM653" s="36" t="str">
        <f t="shared" si="470"/>
        <v/>
      </c>
      <c r="BN653" s="38" t="e">
        <f t="shared" si="429"/>
        <v>#DIV/0!</v>
      </c>
      <c r="BO653" s="38" t="e">
        <f t="shared" si="430"/>
        <v>#DIV/0!</v>
      </c>
      <c r="BP653" s="39" t="str">
        <f t="shared" si="431"/>
        <v/>
      </c>
      <c r="BQ653" s="39" t="str">
        <f t="shared" si="432"/>
        <v/>
      </c>
      <c r="BR653" s="39" t="str">
        <f t="shared" si="433"/>
        <v/>
      </c>
      <c r="BS653" s="39" t="str">
        <f t="shared" si="434"/>
        <v/>
      </c>
      <c r="BT653" s="39" t="str">
        <f t="shared" si="435"/>
        <v/>
      </c>
      <c r="BU653" s="39" t="str">
        <f t="shared" si="436"/>
        <v/>
      </c>
      <c r="BV653" s="39" t="str">
        <f t="shared" si="437"/>
        <v/>
      </c>
      <c r="BW653" s="39" t="str">
        <f t="shared" si="438"/>
        <v/>
      </c>
      <c r="BX653" s="39" t="str">
        <f t="shared" si="439"/>
        <v/>
      </c>
      <c r="BY653" s="39" t="str">
        <f t="shared" si="440"/>
        <v/>
      </c>
      <c r="BZ653" s="39" t="str">
        <f t="shared" si="441"/>
        <v/>
      </c>
      <c r="CA653" s="39" t="str">
        <f t="shared" si="442"/>
        <v/>
      </c>
      <c r="CB653" s="39" t="str">
        <f t="shared" si="443"/>
        <v/>
      </c>
      <c r="CC653" s="39" t="str">
        <f t="shared" si="444"/>
        <v/>
      </c>
      <c r="CD653" s="39" t="str">
        <f t="shared" si="445"/>
        <v/>
      </c>
      <c r="CE653" s="39" t="str">
        <f t="shared" si="446"/>
        <v/>
      </c>
      <c r="CF653" s="39" t="str">
        <f t="shared" si="447"/>
        <v/>
      </c>
      <c r="CG653" s="39" t="str">
        <f t="shared" si="448"/>
        <v/>
      </c>
      <c r="CH653" s="39" t="str">
        <f t="shared" si="449"/>
        <v/>
      </c>
      <c r="CI653" s="39" t="str">
        <f t="shared" si="450"/>
        <v/>
      </c>
    </row>
    <row r="654" spans="1:87">
      <c r="A654" s="18"/>
      <c r="B654" s="15" t="str">
        <f>'Gene Table'!E653</f>
        <v>mmu-miR-199b-5p</v>
      </c>
      <c r="C654" s="15" t="str">
        <f>'Gene Table'!B653</f>
        <v>L03</v>
      </c>
      <c r="D654" s="16" t="str">
        <f>IF(SUM('Test Sample Data'!D$3:D$98)&gt;10,IF(AND(ISNUMBER('Test Sample Data'!D653),'Test Sample Data'!D653&lt;$B$1,'Test Sample Data'!D653&gt;0),'Test Sample Data'!D653,$B$1),"")</f>
        <v/>
      </c>
      <c r="E654" s="17" t="str">
        <f>IF(SUM('Test Sample Data'!E$3:E$98)&gt;10,IF(AND(ISNUMBER('Test Sample Data'!E653),'Test Sample Data'!E653&lt;$B$1,'Test Sample Data'!E653&gt;0),'Test Sample Data'!E653,$B$1),"")</f>
        <v/>
      </c>
      <c r="F654" s="17" t="str">
        <f>IF(SUM('Test Sample Data'!F$3:F$98)&gt;10,IF(AND(ISNUMBER('Test Sample Data'!F653),'Test Sample Data'!F653&lt;$B$1,'Test Sample Data'!F653&gt;0),'Test Sample Data'!F653,$B$1),"")</f>
        <v/>
      </c>
      <c r="G654" s="17" t="str">
        <f>IF(SUM('Test Sample Data'!G$3:G$98)&gt;10,IF(AND(ISNUMBER('Test Sample Data'!G653),'Test Sample Data'!G653&lt;$B$1,'Test Sample Data'!G653&gt;0),'Test Sample Data'!G653,$B$1),"")</f>
        <v/>
      </c>
      <c r="H654" s="17" t="str">
        <f>IF(SUM('Test Sample Data'!H$3:H$98)&gt;10,IF(AND(ISNUMBER('Test Sample Data'!H653),'Test Sample Data'!H653&lt;$B$1,'Test Sample Data'!H653&gt;0),'Test Sample Data'!H653,$B$1),"")</f>
        <v/>
      </c>
      <c r="I654" s="17" t="str">
        <f>IF(SUM('Test Sample Data'!I$3:I$98)&gt;10,IF(AND(ISNUMBER('Test Sample Data'!I653),'Test Sample Data'!I653&lt;$B$1,'Test Sample Data'!I653&gt;0),'Test Sample Data'!I653,$B$1),"")</f>
        <v/>
      </c>
      <c r="J654" s="17" t="str">
        <f>IF(SUM('Test Sample Data'!J$3:J$98)&gt;10,IF(AND(ISNUMBER('Test Sample Data'!J653),'Test Sample Data'!J653&lt;$B$1,'Test Sample Data'!J653&gt;0),'Test Sample Data'!J653,$B$1),"")</f>
        <v/>
      </c>
      <c r="K654" s="17" t="str">
        <f>IF(SUM('Test Sample Data'!K$3:K$98)&gt;10,IF(AND(ISNUMBER('Test Sample Data'!K653),'Test Sample Data'!K653&lt;$B$1,'Test Sample Data'!K653&gt;0),'Test Sample Data'!K653,$B$1),"")</f>
        <v/>
      </c>
      <c r="L654" s="17" t="str">
        <f>IF(SUM('Test Sample Data'!L$3:L$98)&gt;10,IF(AND(ISNUMBER('Test Sample Data'!L653),'Test Sample Data'!L653&lt;$B$1,'Test Sample Data'!L653&gt;0),'Test Sample Data'!L653,$B$1),"")</f>
        <v/>
      </c>
      <c r="M654" s="17" t="str">
        <f>IF(SUM('Test Sample Data'!M$3:M$98)&gt;10,IF(AND(ISNUMBER('Test Sample Data'!M653),'Test Sample Data'!M653&lt;$B$1,'Test Sample Data'!M653&gt;0),'Test Sample Data'!M653,$B$1),"")</f>
        <v/>
      </c>
      <c r="N654" s="17" t="str">
        <f>'Gene Table'!E653</f>
        <v>mmu-miR-199b-5p</v>
      </c>
      <c r="O654" s="17" t="str">
        <f>'Gene Table'!B653</f>
        <v>L03</v>
      </c>
      <c r="P654" s="17" t="str">
        <f>IF(SUM('Control Sample Data'!D$3:D$98)&gt;10,IF(AND(ISNUMBER('Control Sample Data'!D653),'Control Sample Data'!D653&lt;$B$1,'Control Sample Data'!D653&gt;0),'Control Sample Data'!D653,$B$1),"")</f>
        <v/>
      </c>
      <c r="Q654" s="17" t="str">
        <f>IF(SUM('Control Sample Data'!E$3:E$98)&gt;10,IF(AND(ISNUMBER('Control Sample Data'!E653),'Control Sample Data'!E653&lt;$B$1,'Control Sample Data'!E653&gt;0),'Control Sample Data'!E653,$B$1),"")</f>
        <v/>
      </c>
      <c r="R654" s="17" t="str">
        <f>IF(SUM('Control Sample Data'!F$3:F$98)&gt;10,IF(AND(ISNUMBER('Control Sample Data'!F653),'Control Sample Data'!F653&lt;$B$1,'Control Sample Data'!F653&gt;0),'Control Sample Data'!F653,$B$1),"")</f>
        <v/>
      </c>
      <c r="S654" s="17" t="str">
        <f>IF(SUM('Control Sample Data'!G$3:G$98)&gt;10,IF(AND(ISNUMBER('Control Sample Data'!G653),'Control Sample Data'!G653&lt;$B$1,'Control Sample Data'!G653&gt;0),'Control Sample Data'!G653,$B$1),"")</f>
        <v/>
      </c>
      <c r="T654" s="17" t="str">
        <f>IF(SUM('Control Sample Data'!H$3:H$98)&gt;10,IF(AND(ISNUMBER('Control Sample Data'!H653),'Control Sample Data'!H653&lt;$B$1,'Control Sample Data'!H653&gt;0),'Control Sample Data'!H653,$B$1),"")</f>
        <v/>
      </c>
      <c r="U654" s="17" t="str">
        <f>IF(SUM('Control Sample Data'!I$3:I$98)&gt;10,IF(AND(ISNUMBER('Control Sample Data'!I653),'Control Sample Data'!I653&lt;$B$1,'Control Sample Data'!I653&gt;0),'Control Sample Data'!I653,$B$1),"")</f>
        <v/>
      </c>
      <c r="V654" s="17" t="str">
        <f>IF(SUM('Control Sample Data'!J$3:J$98)&gt;10,IF(AND(ISNUMBER('Control Sample Data'!J653),'Control Sample Data'!J653&lt;$B$1,'Control Sample Data'!J653&gt;0),'Control Sample Data'!J653,$B$1),"")</f>
        <v/>
      </c>
      <c r="W654" s="17" t="str">
        <f>IF(SUM('Control Sample Data'!K$3:K$98)&gt;10,IF(AND(ISNUMBER('Control Sample Data'!K653),'Control Sample Data'!K653&lt;$B$1,'Control Sample Data'!K653&gt;0),'Control Sample Data'!K653,$B$1),"")</f>
        <v/>
      </c>
      <c r="X654" s="17" t="str">
        <f>IF(SUM('Control Sample Data'!L$3:L$98)&gt;10,IF(AND(ISNUMBER('Control Sample Data'!L653),'Control Sample Data'!L653&lt;$B$1,'Control Sample Data'!L653&gt;0),'Control Sample Data'!L653,$B$1),"")</f>
        <v/>
      </c>
      <c r="Y654" s="17" t="str">
        <f>IF(SUM('Control Sample Data'!M$3:M$98)&gt;10,IF(AND(ISNUMBER('Control Sample Data'!M653),'Control Sample Data'!M653&lt;$B$1,'Control Sample Data'!M653&gt;0),'Control Sample Data'!M653,$B$1),"")</f>
        <v/>
      </c>
      <c r="AT654" s="36" t="str">
        <f t="shared" si="451"/>
        <v/>
      </c>
      <c r="AU654" s="36" t="str">
        <f t="shared" si="452"/>
        <v/>
      </c>
      <c r="AV654" s="36" t="str">
        <f t="shared" si="453"/>
        <v/>
      </c>
      <c r="AW654" s="36" t="str">
        <f t="shared" si="454"/>
        <v/>
      </c>
      <c r="AX654" s="36" t="str">
        <f t="shared" si="455"/>
        <v/>
      </c>
      <c r="AY654" s="36" t="str">
        <f t="shared" si="456"/>
        <v/>
      </c>
      <c r="AZ654" s="36" t="str">
        <f t="shared" si="457"/>
        <v/>
      </c>
      <c r="BA654" s="36" t="str">
        <f t="shared" si="458"/>
        <v/>
      </c>
      <c r="BB654" s="36" t="str">
        <f t="shared" si="459"/>
        <v/>
      </c>
      <c r="BC654" s="36" t="str">
        <f t="shared" si="460"/>
        <v/>
      </c>
      <c r="BD654" s="36" t="str">
        <f t="shared" si="461"/>
        <v/>
      </c>
      <c r="BE654" s="36" t="str">
        <f t="shared" si="462"/>
        <v/>
      </c>
      <c r="BF654" s="36" t="str">
        <f t="shared" si="463"/>
        <v/>
      </c>
      <c r="BG654" s="36" t="str">
        <f t="shared" si="464"/>
        <v/>
      </c>
      <c r="BH654" s="36" t="str">
        <f t="shared" si="465"/>
        <v/>
      </c>
      <c r="BI654" s="36" t="str">
        <f t="shared" si="466"/>
        <v/>
      </c>
      <c r="BJ654" s="36" t="str">
        <f t="shared" si="467"/>
        <v/>
      </c>
      <c r="BK654" s="36" t="str">
        <f t="shared" si="468"/>
        <v/>
      </c>
      <c r="BL654" s="36" t="str">
        <f t="shared" si="469"/>
        <v/>
      </c>
      <c r="BM654" s="36" t="str">
        <f t="shared" si="470"/>
        <v/>
      </c>
      <c r="BN654" s="38" t="e">
        <f t="shared" si="429"/>
        <v>#DIV/0!</v>
      </c>
      <c r="BO654" s="38" t="e">
        <f t="shared" si="430"/>
        <v>#DIV/0!</v>
      </c>
      <c r="BP654" s="39" t="str">
        <f t="shared" si="431"/>
        <v/>
      </c>
      <c r="BQ654" s="39" t="str">
        <f t="shared" si="432"/>
        <v/>
      </c>
      <c r="BR654" s="39" t="str">
        <f t="shared" si="433"/>
        <v/>
      </c>
      <c r="BS654" s="39" t="str">
        <f t="shared" si="434"/>
        <v/>
      </c>
      <c r="BT654" s="39" t="str">
        <f t="shared" si="435"/>
        <v/>
      </c>
      <c r="BU654" s="39" t="str">
        <f t="shared" si="436"/>
        <v/>
      </c>
      <c r="BV654" s="39" t="str">
        <f t="shared" si="437"/>
        <v/>
      </c>
      <c r="BW654" s="39" t="str">
        <f t="shared" si="438"/>
        <v/>
      </c>
      <c r="BX654" s="39" t="str">
        <f t="shared" si="439"/>
        <v/>
      </c>
      <c r="BY654" s="39" t="str">
        <f t="shared" si="440"/>
        <v/>
      </c>
      <c r="BZ654" s="39" t="str">
        <f t="shared" si="441"/>
        <v/>
      </c>
      <c r="CA654" s="39" t="str">
        <f t="shared" si="442"/>
        <v/>
      </c>
      <c r="CB654" s="39" t="str">
        <f t="shared" si="443"/>
        <v/>
      </c>
      <c r="CC654" s="39" t="str">
        <f t="shared" si="444"/>
        <v/>
      </c>
      <c r="CD654" s="39" t="str">
        <f t="shared" si="445"/>
        <v/>
      </c>
      <c r="CE654" s="39" t="str">
        <f t="shared" si="446"/>
        <v/>
      </c>
      <c r="CF654" s="39" t="str">
        <f t="shared" si="447"/>
        <v/>
      </c>
      <c r="CG654" s="39" t="str">
        <f t="shared" si="448"/>
        <v/>
      </c>
      <c r="CH654" s="39" t="str">
        <f t="shared" si="449"/>
        <v/>
      </c>
      <c r="CI654" s="39" t="str">
        <f t="shared" si="450"/>
        <v/>
      </c>
    </row>
    <row r="655" spans="1:87">
      <c r="A655" s="18"/>
      <c r="B655" s="15" t="str">
        <f>'Gene Table'!E654</f>
        <v>mmu-miR-3069-3p</v>
      </c>
      <c r="C655" s="15" t="str">
        <f>'Gene Table'!B654</f>
        <v>L04</v>
      </c>
      <c r="D655" s="16" t="str">
        <f>IF(SUM('Test Sample Data'!D$3:D$98)&gt;10,IF(AND(ISNUMBER('Test Sample Data'!D654),'Test Sample Data'!D654&lt;$B$1,'Test Sample Data'!D654&gt;0),'Test Sample Data'!D654,$B$1),"")</f>
        <v/>
      </c>
      <c r="E655" s="17" t="str">
        <f>IF(SUM('Test Sample Data'!E$3:E$98)&gt;10,IF(AND(ISNUMBER('Test Sample Data'!E654),'Test Sample Data'!E654&lt;$B$1,'Test Sample Data'!E654&gt;0),'Test Sample Data'!E654,$B$1),"")</f>
        <v/>
      </c>
      <c r="F655" s="17" t="str">
        <f>IF(SUM('Test Sample Data'!F$3:F$98)&gt;10,IF(AND(ISNUMBER('Test Sample Data'!F654),'Test Sample Data'!F654&lt;$B$1,'Test Sample Data'!F654&gt;0),'Test Sample Data'!F654,$B$1),"")</f>
        <v/>
      </c>
      <c r="G655" s="17" t="str">
        <f>IF(SUM('Test Sample Data'!G$3:G$98)&gt;10,IF(AND(ISNUMBER('Test Sample Data'!G654),'Test Sample Data'!G654&lt;$B$1,'Test Sample Data'!G654&gt;0),'Test Sample Data'!G654,$B$1),"")</f>
        <v/>
      </c>
      <c r="H655" s="17" t="str">
        <f>IF(SUM('Test Sample Data'!H$3:H$98)&gt;10,IF(AND(ISNUMBER('Test Sample Data'!H654),'Test Sample Data'!H654&lt;$B$1,'Test Sample Data'!H654&gt;0),'Test Sample Data'!H654,$B$1),"")</f>
        <v/>
      </c>
      <c r="I655" s="17" t="str">
        <f>IF(SUM('Test Sample Data'!I$3:I$98)&gt;10,IF(AND(ISNUMBER('Test Sample Data'!I654),'Test Sample Data'!I654&lt;$B$1,'Test Sample Data'!I654&gt;0),'Test Sample Data'!I654,$B$1),"")</f>
        <v/>
      </c>
      <c r="J655" s="17" t="str">
        <f>IF(SUM('Test Sample Data'!J$3:J$98)&gt;10,IF(AND(ISNUMBER('Test Sample Data'!J654),'Test Sample Data'!J654&lt;$B$1,'Test Sample Data'!J654&gt;0),'Test Sample Data'!J654,$B$1),"")</f>
        <v/>
      </c>
      <c r="K655" s="17" t="str">
        <f>IF(SUM('Test Sample Data'!K$3:K$98)&gt;10,IF(AND(ISNUMBER('Test Sample Data'!K654),'Test Sample Data'!K654&lt;$B$1,'Test Sample Data'!K654&gt;0),'Test Sample Data'!K654,$B$1),"")</f>
        <v/>
      </c>
      <c r="L655" s="17" t="str">
        <f>IF(SUM('Test Sample Data'!L$3:L$98)&gt;10,IF(AND(ISNUMBER('Test Sample Data'!L654),'Test Sample Data'!L654&lt;$B$1,'Test Sample Data'!L654&gt;0),'Test Sample Data'!L654,$B$1),"")</f>
        <v/>
      </c>
      <c r="M655" s="17" t="str">
        <f>IF(SUM('Test Sample Data'!M$3:M$98)&gt;10,IF(AND(ISNUMBER('Test Sample Data'!M654),'Test Sample Data'!M654&lt;$B$1,'Test Sample Data'!M654&gt;0),'Test Sample Data'!M654,$B$1),"")</f>
        <v/>
      </c>
      <c r="N655" s="17" t="str">
        <f>'Gene Table'!E654</f>
        <v>mmu-miR-3069-3p</v>
      </c>
      <c r="O655" s="17" t="str">
        <f>'Gene Table'!B654</f>
        <v>L04</v>
      </c>
      <c r="P655" s="17" t="str">
        <f>IF(SUM('Control Sample Data'!D$3:D$98)&gt;10,IF(AND(ISNUMBER('Control Sample Data'!D654),'Control Sample Data'!D654&lt;$B$1,'Control Sample Data'!D654&gt;0),'Control Sample Data'!D654,$B$1),"")</f>
        <v/>
      </c>
      <c r="Q655" s="17" t="str">
        <f>IF(SUM('Control Sample Data'!E$3:E$98)&gt;10,IF(AND(ISNUMBER('Control Sample Data'!E654),'Control Sample Data'!E654&lt;$B$1,'Control Sample Data'!E654&gt;0),'Control Sample Data'!E654,$B$1),"")</f>
        <v/>
      </c>
      <c r="R655" s="17" t="str">
        <f>IF(SUM('Control Sample Data'!F$3:F$98)&gt;10,IF(AND(ISNUMBER('Control Sample Data'!F654),'Control Sample Data'!F654&lt;$B$1,'Control Sample Data'!F654&gt;0),'Control Sample Data'!F654,$B$1),"")</f>
        <v/>
      </c>
      <c r="S655" s="17" t="str">
        <f>IF(SUM('Control Sample Data'!G$3:G$98)&gt;10,IF(AND(ISNUMBER('Control Sample Data'!G654),'Control Sample Data'!G654&lt;$B$1,'Control Sample Data'!G654&gt;0),'Control Sample Data'!G654,$B$1),"")</f>
        <v/>
      </c>
      <c r="T655" s="17" t="str">
        <f>IF(SUM('Control Sample Data'!H$3:H$98)&gt;10,IF(AND(ISNUMBER('Control Sample Data'!H654),'Control Sample Data'!H654&lt;$B$1,'Control Sample Data'!H654&gt;0),'Control Sample Data'!H654,$B$1),"")</f>
        <v/>
      </c>
      <c r="U655" s="17" t="str">
        <f>IF(SUM('Control Sample Data'!I$3:I$98)&gt;10,IF(AND(ISNUMBER('Control Sample Data'!I654),'Control Sample Data'!I654&lt;$B$1,'Control Sample Data'!I654&gt;0),'Control Sample Data'!I654,$B$1),"")</f>
        <v/>
      </c>
      <c r="V655" s="17" t="str">
        <f>IF(SUM('Control Sample Data'!J$3:J$98)&gt;10,IF(AND(ISNUMBER('Control Sample Data'!J654),'Control Sample Data'!J654&lt;$B$1,'Control Sample Data'!J654&gt;0),'Control Sample Data'!J654,$B$1),"")</f>
        <v/>
      </c>
      <c r="W655" s="17" t="str">
        <f>IF(SUM('Control Sample Data'!K$3:K$98)&gt;10,IF(AND(ISNUMBER('Control Sample Data'!K654),'Control Sample Data'!K654&lt;$B$1,'Control Sample Data'!K654&gt;0),'Control Sample Data'!K654,$B$1),"")</f>
        <v/>
      </c>
      <c r="X655" s="17" t="str">
        <f>IF(SUM('Control Sample Data'!L$3:L$98)&gt;10,IF(AND(ISNUMBER('Control Sample Data'!L654),'Control Sample Data'!L654&lt;$B$1,'Control Sample Data'!L654&gt;0),'Control Sample Data'!L654,$B$1),"")</f>
        <v/>
      </c>
      <c r="Y655" s="17" t="str">
        <f>IF(SUM('Control Sample Data'!M$3:M$98)&gt;10,IF(AND(ISNUMBER('Control Sample Data'!M654),'Control Sample Data'!M654&lt;$B$1,'Control Sample Data'!M654&gt;0),'Control Sample Data'!M654,$B$1),"")</f>
        <v/>
      </c>
      <c r="AT655" s="36" t="str">
        <f t="shared" si="451"/>
        <v/>
      </c>
      <c r="AU655" s="36" t="str">
        <f t="shared" si="452"/>
        <v/>
      </c>
      <c r="AV655" s="36" t="str">
        <f t="shared" si="453"/>
        <v/>
      </c>
      <c r="AW655" s="36" t="str">
        <f t="shared" si="454"/>
        <v/>
      </c>
      <c r="AX655" s="36" t="str">
        <f t="shared" si="455"/>
        <v/>
      </c>
      <c r="AY655" s="36" t="str">
        <f t="shared" si="456"/>
        <v/>
      </c>
      <c r="AZ655" s="36" t="str">
        <f t="shared" si="457"/>
        <v/>
      </c>
      <c r="BA655" s="36" t="str">
        <f t="shared" si="458"/>
        <v/>
      </c>
      <c r="BB655" s="36" t="str">
        <f t="shared" si="459"/>
        <v/>
      </c>
      <c r="BC655" s="36" t="str">
        <f t="shared" si="460"/>
        <v/>
      </c>
      <c r="BD655" s="36" t="str">
        <f t="shared" si="461"/>
        <v/>
      </c>
      <c r="BE655" s="36" t="str">
        <f t="shared" si="462"/>
        <v/>
      </c>
      <c r="BF655" s="36" t="str">
        <f t="shared" si="463"/>
        <v/>
      </c>
      <c r="BG655" s="36" t="str">
        <f t="shared" si="464"/>
        <v/>
      </c>
      <c r="BH655" s="36" t="str">
        <f t="shared" si="465"/>
        <v/>
      </c>
      <c r="BI655" s="36" t="str">
        <f t="shared" si="466"/>
        <v/>
      </c>
      <c r="BJ655" s="36" t="str">
        <f t="shared" si="467"/>
        <v/>
      </c>
      <c r="BK655" s="36" t="str">
        <f t="shared" si="468"/>
        <v/>
      </c>
      <c r="BL655" s="36" t="str">
        <f t="shared" si="469"/>
        <v/>
      </c>
      <c r="BM655" s="36" t="str">
        <f t="shared" si="470"/>
        <v/>
      </c>
      <c r="BN655" s="38" t="e">
        <f t="shared" si="429"/>
        <v>#DIV/0!</v>
      </c>
      <c r="BO655" s="38" t="e">
        <f t="shared" si="430"/>
        <v>#DIV/0!</v>
      </c>
      <c r="BP655" s="39" t="str">
        <f t="shared" si="431"/>
        <v/>
      </c>
      <c r="BQ655" s="39" t="str">
        <f t="shared" si="432"/>
        <v/>
      </c>
      <c r="BR655" s="39" t="str">
        <f t="shared" si="433"/>
        <v/>
      </c>
      <c r="BS655" s="39" t="str">
        <f t="shared" si="434"/>
        <v/>
      </c>
      <c r="BT655" s="39" t="str">
        <f t="shared" si="435"/>
        <v/>
      </c>
      <c r="BU655" s="39" t="str">
        <f t="shared" si="436"/>
        <v/>
      </c>
      <c r="BV655" s="39" t="str">
        <f t="shared" si="437"/>
        <v/>
      </c>
      <c r="BW655" s="39" t="str">
        <f t="shared" si="438"/>
        <v/>
      </c>
      <c r="BX655" s="39" t="str">
        <f t="shared" si="439"/>
        <v/>
      </c>
      <c r="BY655" s="39" t="str">
        <f t="shared" si="440"/>
        <v/>
      </c>
      <c r="BZ655" s="39" t="str">
        <f t="shared" si="441"/>
        <v/>
      </c>
      <c r="CA655" s="39" t="str">
        <f t="shared" si="442"/>
        <v/>
      </c>
      <c r="CB655" s="39" t="str">
        <f t="shared" si="443"/>
        <v/>
      </c>
      <c r="CC655" s="39" t="str">
        <f t="shared" si="444"/>
        <v/>
      </c>
      <c r="CD655" s="39" t="str">
        <f t="shared" si="445"/>
        <v/>
      </c>
      <c r="CE655" s="39" t="str">
        <f t="shared" si="446"/>
        <v/>
      </c>
      <c r="CF655" s="39" t="str">
        <f t="shared" si="447"/>
        <v/>
      </c>
      <c r="CG655" s="39" t="str">
        <f t="shared" si="448"/>
        <v/>
      </c>
      <c r="CH655" s="39" t="str">
        <f t="shared" si="449"/>
        <v/>
      </c>
      <c r="CI655" s="39" t="str">
        <f t="shared" si="450"/>
        <v/>
      </c>
    </row>
    <row r="656" spans="1:87">
      <c r="A656" s="18"/>
      <c r="B656" s="15" t="str">
        <f>'Gene Table'!E655</f>
        <v>mmu-miR-19a-5p</v>
      </c>
      <c r="C656" s="15" t="str">
        <f>'Gene Table'!B655</f>
        <v>L05</v>
      </c>
      <c r="D656" s="16" t="str">
        <f>IF(SUM('Test Sample Data'!D$3:D$98)&gt;10,IF(AND(ISNUMBER('Test Sample Data'!D655),'Test Sample Data'!D655&lt;$B$1,'Test Sample Data'!D655&gt;0),'Test Sample Data'!D655,$B$1),"")</f>
        <v/>
      </c>
      <c r="E656" s="17" t="str">
        <f>IF(SUM('Test Sample Data'!E$3:E$98)&gt;10,IF(AND(ISNUMBER('Test Sample Data'!E655),'Test Sample Data'!E655&lt;$B$1,'Test Sample Data'!E655&gt;0),'Test Sample Data'!E655,$B$1),"")</f>
        <v/>
      </c>
      <c r="F656" s="17" t="str">
        <f>IF(SUM('Test Sample Data'!F$3:F$98)&gt;10,IF(AND(ISNUMBER('Test Sample Data'!F655),'Test Sample Data'!F655&lt;$B$1,'Test Sample Data'!F655&gt;0),'Test Sample Data'!F655,$B$1),"")</f>
        <v/>
      </c>
      <c r="G656" s="17" t="str">
        <f>IF(SUM('Test Sample Data'!G$3:G$98)&gt;10,IF(AND(ISNUMBER('Test Sample Data'!G655),'Test Sample Data'!G655&lt;$B$1,'Test Sample Data'!G655&gt;0),'Test Sample Data'!G655,$B$1),"")</f>
        <v/>
      </c>
      <c r="H656" s="17" t="str">
        <f>IF(SUM('Test Sample Data'!H$3:H$98)&gt;10,IF(AND(ISNUMBER('Test Sample Data'!H655),'Test Sample Data'!H655&lt;$B$1,'Test Sample Data'!H655&gt;0),'Test Sample Data'!H655,$B$1),"")</f>
        <v/>
      </c>
      <c r="I656" s="17" t="str">
        <f>IF(SUM('Test Sample Data'!I$3:I$98)&gt;10,IF(AND(ISNUMBER('Test Sample Data'!I655),'Test Sample Data'!I655&lt;$B$1,'Test Sample Data'!I655&gt;0),'Test Sample Data'!I655,$B$1),"")</f>
        <v/>
      </c>
      <c r="J656" s="17" t="str">
        <f>IF(SUM('Test Sample Data'!J$3:J$98)&gt;10,IF(AND(ISNUMBER('Test Sample Data'!J655),'Test Sample Data'!J655&lt;$B$1,'Test Sample Data'!J655&gt;0),'Test Sample Data'!J655,$B$1),"")</f>
        <v/>
      </c>
      <c r="K656" s="17" t="str">
        <f>IF(SUM('Test Sample Data'!K$3:K$98)&gt;10,IF(AND(ISNUMBER('Test Sample Data'!K655),'Test Sample Data'!K655&lt;$B$1,'Test Sample Data'!K655&gt;0),'Test Sample Data'!K655,$B$1),"")</f>
        <v/>
      </c>
      <c r="L656" s="17" t="str">
        <f>IF(SUM('Test Sample Data'!L$3:L$98)&gt;10,IF(AND(ISNUMBER('Test Sample Data'!L655),'Test Sample Data'!L655&lt;$B$1,'Test Sample Data'!L655&gt;0),'Test Sample Data'!L655,$B$1),"")</f>
        <v/>
      </c>
      <c r="M656" s="17" t="str">
        <f>IF(SUM('Test Sample Data'!M$3:M$98)&gt;10,IF(AND(ISNUMBER('Test Sample Data'!M655),'Test Sample Data'!M655&lt;$B$1,'Test Sample Data'!M655&gt;0),'Test Sample Data'!M655,$B$1),"")</f>
        <v/>
      </c>
      <c r="N656" s="17" t="str">
        <f>'Gene Table'!E655</f>
        <v>mmu-miR-19a-5p</v>
      </c>
      <c r="O656" s="17" t="str">
        <f>'Gene Table'!B655</f>
        <v>L05</v>
      </c>
      <c r="P656" s="17" t="str">
        <f>IF(SUM('Control Sample Data'!D$3:D$98)&gt;10,IF(AND(ISNUMBER('Control Sample Data'!D655),'Control Sample Data'!D655&lt;$B$1,'Control Sample Data'!D655&gt;0),'Control Sample Data'!D655,$B$1),"")</f>
        <v/>
      </c>
      <c r="Q656" s="17" t="str">
        <f>IF(SUM('Control Sample Data'!E$3:E$98)&gt;10,IF(AND(ISNUMBER('Control Sample Data'!E655),'Control Sample Data'!E655&lt;$B$1,'Control Sample Data'!E655&gt;0),'Control Sample Data'!E655,$B$1),"")</f>
        <v/>
      </c>
      <c r="R656" s="17" t="str">
        <f>IF(SUM('Control Sample Data'!F$3:F$98)&gt;10,IF(AND(ISNUMBER('Control Sample Data'!F655),'Control Sample Data'!F655&lt;$B$1,'Control Sample Data'!F655&gt;0),'Control Sample Data'!F655,$B$1),"")</f>
        <v/>
      </c>
      <c r="S656" s="17" t="str">
        <f>IF(SUM('Control Sample Data'!G$3:G$98)&gt;10,IF(AND(ISNUMBER('Control Sample Data'!G655),'Control Sample Data'!G655&lt;$B$1,'Control Sample Data'!G655&gt;0),'Control Sample Data'!G655,$B$1),"")</f>
        <v/>
      </c>
      <c r="T656" s="17" t="str">
        <f>IF(SUM('Control Sample Data'!H$3:H$98)&gt;10,IF(AND(ISNUMBER('Control Sample Data'!H655),'Control Sample Data'!H655&lt;$B$1,'Control Sample Data'!H655&gt;0),'Control Sample Data'!H655,$B$1),"")</f>
        <v/>
      </c>
      <c r="U656" s="17" t="str">
        <f>IF(SUM('Control Sample Data'!I$3:I$98)&gt;10,IF(AND(ISNUMBER('Control Sample Data'!I655),'Control Sample Data'!I655&lt;$B$1,'Control Sample Data'!I655&gt;0),'Control Sample Data'!I655,$B$1),"")</f>
        <v/>
      </c>
      <c r="V656" s="17" t="str">
        <f>IF(SUM('Control Sample Data'!J$3:J$98)&gt;10,IF(AND(ISNUMBER('Control Sample Data'!J655),'Control Sample Data'!J655&lt;$B$1,'Control Sample Data'!J655&gt;0),'Control Sample Data'!J655,$B$1),"")</f>
        <v/>
      </c>
      <c r="W656" s="17" t="str">
        <f>IF(SUM('Control Sample Data'!K$3:K$98)&gt;10,IF(AND(ISNUMBER('Control Sample Data'!K655),'Control Sample Data'!K655&lt;$B$1,'Control Sample Data'!K655&gt;0),'Control Sample Data'!K655,$B$1),"")</f>
        <v/>
      </c>
      <c r="X656" s="17" t="str">
        <f>IF(SUM('Control Sample Data'!L$3:L$98)&gt;10,IF(AND(ISNUMBER('Control Sample Data'!L655),'Control Sample Data'!L655&lt;$B$1,'Control Sample Data'!L655&gt;0),'Control Sample Data'!L655,$B$1),"")</f>
        <v/>
      </c>
      <c r="Y656" s="17" t="str">
        <f>IF(SUM('Control Sample Data'!M$3:M$98)&gt;10,IF(AND(ISNUMBER('Control Sample Data'!M655),'Control Sample Data'!M655&lt;$B$1,'Control Sample Data'!M655&gt;0),'Control Sample Data'!M655,$B$1),"")</f>
        <v/>
      </c>
      <c r="AT656" s="36" t="str">
        <f t="shared" si="451"/>
        <v/>
      </c>
      <c r="AU656" s="36" t="str">
        <f t="shared" si="452"/>
        <v/>
      </c>
      <c r="AV656" s="36" t="str">
        <f t="shared" si="453"/>
        <v/>
      </c>
      <c r="AW656" s="36" t="str">
        <f t="shared" si="454"/>
        <v/>
      </c>
      <c r="AX656" s="36" t="str">
        <f t="shared" si="455"/>
        <v/>
      </c>
      <c r="AY656" s="36" t="str">
        <f t="shared" si="456"/>
        <v/>
      </c>
      <c r="AZ656" s="36" t="str">
        <f t="shared" si="457"/>
        <v/>
      </c>
      <c r="BA656" s="36" t="str">
        <f t="shared" si="458"/>
        <v/>
      </c>
      <c r="BB656" s="36" t="str">
        <f t="shared" si="459"/>
        <v/>
      </c>
      <c r="BC656" s="36" t="str">
        <f t="shared" si="460"/>
        <v/>
      </c>
      <c r="BD656" s="36" t="str">
        <f t="shared" si="461"/>
        <v/>
      </c>
      <c r="BE656" s="36" t="str">
        <f t="shared" si="462"/>
        <v/>
      </c>
      <c r="BF656" s="36" t="str">
        <f t="shared" si="463"/>
        <v/>
      </c>
      <c r="BG656" s="36" t="str">
        <f t="shared" si="464"/>
        <v/>
      </c>
      <c r="BH656" s="36" t="str">
        <f t="shared" si="465"/>
        <v/>
      </c>
      <c r="BI656" s="36" t="str">
        <f t="shared" si="466"/>
        <v/>
      </c>
      <c r="BJ656" s="36" t="str">
        <f t="shared" si="467"/>
        <v/>
      </c>
      <c r="BK656" s="36" t="str">
        <f t="shared" si="468"/>
        <v/>
      </c>
      <c r="BL656" s="36" t="str">
        <f t="shared" si="469"/>
        <v/>
      </c>
      <c r="BM656" s="36" t="str">
        <f t="shared" si="470"/>
        <v/>
      </c>
      <c r="BN656" s="38" t="e">
        <f t="shared" si="429"/>
        <v>#DIV/0!</v>
      </c>
      <c r="BO656" s="38" t="e">
        <f t="shared" si="430"/>
        <v>#DIV/0!</v>
      </c>
      <c r="BP656" s="39" t="str">
        <f t="shared" si="431"/>
        <v/>
      </c>
      <c r="BQ656" s="39" t="str">
        <f t="shared" si="432"/>
        <v/>
      </c>
      <c r="BR656" s="39" t="str">
        <f t="shared" si="433"/>
        <v/>
      </c>
      <c r="BS656" s="39" t="str">
        <f t="shared" si="434"/>
        <v/>
      </c>
      <c r="BT656" s="39" t="str">
        <f t="shared" si="435"/>
        <v/>
      </c>
      <c r="BU656" s="39" t="str">
        <f t="shared" si="436"/>
        <v/>
      </c>
      <c r="BV656" s="39" t="str">
        <f t="shared" si="437"/>
        <v/>
      </c>
      <c r="BW656" s="39" t="str">
        <f t="shared" si="438"/>
        <v/>
      </c>
      <c r="BX656" s="39" t="str">
        <f t="shared" si="439"/>
        <v/>
      </c>
      <c r="BY656" s="39" t="str">
        <f t="shared" si="440"/>
        <v/>
      </c>
      <c r="BZ656" s="39" t="str">
        <f t="shared" si="441"/>
        <v/>
      </c>
      <c r="CA656" s="39" t="str">
        <f t="shared" si="442"/>
        <v/>
      </c>
      <c r="CB656" s="39" t="str">
        <f t="shared" si="443"/>
        <v/>
      </c>
      <c r="CC656" s="39" t="str">
        <f t="shared" si="444"/>
        <v/>
      </c>
      <c r="CD656" s="39" t="str">
        <f t="shared" si="445"/>
        <v/>
      </c>
      <c r="CE656" s="39" t="str">
        <f t="shared" si="446"/>
        <v/>
      </c>
      <c r="CF656" s="39" t="str">
        <f t="shared" si="447"/>
        <v/>
      </c>
      <c r="CG656" s="39" t="str">
        <f t="shared" si="448"/>
        <v/>
      </c>
      <c r="CH656" s="39" t="str">
        <f t="shared" si="449"/>
        <v/>
      </c>
      <c r="CI656" s="39" t="str">
        <f t="shared" si="450"/>
        <v/>
      </c>
    </row>
    <row r="657" spans="1:87">
      <c r="A657" s="18"/>
      <c r="B657" s="15" t="str">
        <f>'Gene Table'!E656</f>
        <v>mmu-miR-3070a-5p</v>
      </c>
      <c r="C657" s="15" t="str">
        <f>'Gene Table'!B656</f>
        <v>L06</v>
      </c>
      <c r="D657" s="16" t="str">
        <f>IF(SUM('Test Sample Data'!D$3:D$98)&gt;10,IF(AND(ISNUMBER('Test Sample Data'!D656),'Test Sample Data'!D656&lt;$B$1,'Test Sample Data'!D656&gt;0),'Test Sample Data'!D656,$B$1),"")</f>
        <v/>
      </c>
      <c r="E657" s="17" t="str">
        <f>IF(SUM('Test Sample Data'!E$3:E$98)&gt;10,IF(AND(ISNUMBER('Test Sample Data'!E656),'Test Sample Data'!E656&lt;$B$1,'Test Sample Data'!E656&gt;0),'Test Sample Data'!E656,$B$1),"")</f>
        <v/>
      </c>
      <c r="F657" s="17" t="str">
        <f>IF(SUM('Test Sample Data'!F$3:F$98)&gt;10,IF(AND(ISNUMBER('Test Sample Data'!F656),'Test Sample Data'!F656&lt;$B$1,'Test Sample Data'!F656&gt;0),'Test Sample Data'!F656,$B$1),"")</f>
        <v/>
      </c>
      <c r="G657" s="17" t="str">
        <f>IF(SUM('Test Sample Data'!G$3:G$98)&gt;10,IF(AND(ISNUMBER('Test Sample Data'!G656),'Test Sample Data'!G656&lt;$B$1,'Test Sample Data'!G656&gt;0),'Test Sample Data'!G656,$B$1),"")</f>
        <v/>
      </c>
      <c r="H657" s="17" t="str">
        <f>IF(SUM('Test Sample Data'!H$3:H$98)&gt;10,IF(AND(ISNUMBER('Test Sample Data'!H656),'Test Sample Data'!H656&lt;$B$1,'Test Sample Data'!H656&gt;0),'Test Sample Data'!H656,$B$1),"")</f>
        <v/>
      </c>
      <c r="I657" s="17" t="str">
        <f>IF(SUM('Test Sample Data'!I$3:I$98)&gt;10,IF(AND(ISNUMBER('Test Sample Data'!I656),'Test Sample Data'!I656&lt;$B$1,'Test Sample Data'!I656&gt;0),'Test Sample Data'!I656,$B$1),"")</f>
        <v/>
      </c>
      <c r="J657" s="17" t="str">
        <f>IF(SUM('Test Sample Data'!J$3:J$98)&gt;10,IF(AND(ISNUMBER('Test Sample Data'!J656),'Test Sample Data'!J656&lt;$B$1,'Test Sample Data'!J656&gt;0),'Test Sample Data'!J656,$B$1),"")</f>
        <v/>
      </c>
      <c r="K657" s="17" t="str">
        <f>IF(SUM('Test Sample Data'!K$3:K$98)&gt;10,IF(AND(ISNUMBER('Test Sample Data'!K656),'Test Sample Data'!K656&lt;$B$1,'Test Sample Data'!K656&gt;0),'Test Sample Data'!K656,$B$1),"")</f>
        <v/>
      </c>
      <c r="L657" s="17" t="str">
        <f>IF(SUM('Test Sample Data'!L$3:L$98)&gt;10,IF(AND(ISNUMBER('Test Sample Data'!L656),'Test Sample Data'!L656&lt;$B$1,'Test Sample Data'!L656&gt;0),'Test Sample Data'!L656,$B$1),"")</f>
        <v/>
      </c>
      <c r="M657" s="17" t="str">
        <f>IF(SUM('Test Sample Data'!M$3:M$98)&gt;10,IF(AND(ISNUMBER('Test Sample Data'!M656),'Test Sample Data'!M656&lt;$B$1,'Test Sample Data'!M656&gt;0),'Test Sample Data'!M656,$B$1),"")</f>
        <v/>
      </c>
      <c r="N657" s="17" t="str">
        <f>'Gene Table'!E656</f>
        <v>mmu-miR-3070a-5p</v>
      </c>
      <c r="O657" s="17" t="str">
        <f>'Gene Table'!B656</f>
        <v>L06</v>
      </c>
      <c r="P657" s="17" t="str">
        <f>IF(SUM('Control Sample Data'!D$3:D$98)&gt;10,IF(AND(ISNUMBER('Control Sample Data'!D656),'Control Sample Data'!D656&lt;$B$1,'Control Sample Data'!D656&gt;0),'Control Sample Data'!D656,$B$1),"")</f>
        <v/>
      </c>
      <c r="Q657" s="17" t="str">
        <f>IF(SUM('Control Sample Data'!E$3:E$98)&gt;10,IF(AND(ISNUMBER('Control Sample Data'!E656),'Control Sample Data'!E656&lt;$B$1,'Control Sample Data'!E656&gt;0),'Control Sample Data'!E656,$B$1),"")</f>
        <v/>
      </c>
      <c r="R657" s="17" t="str">
        <f>IF(SUM('Control Sample Data'!F$3:F$98)&gt;10,IF(AND(ISNUMBER('Control Sample Data'!F656),'Control Sample Data'!F656&lt;$B$1,'Control Sample Data'!F656&gt;0),'Control Sample Data'!F656,$B$1),"")</f>
        <v/>
      </c>
      <c r="S657" s="17" t="str">
        <f>IF(SUM('Control Sample Data'!G$3:G$98)&gt;10,IF(AND(ISNUMBER('Control Sample Data'!G656),'Control Sample Data'!G656&lt;$B$1,'Control Sample Data'!G656&gt;0),'Control Sample Data'!G656,$B$1),"")</f>
        <v/>
      </c>
      <c r="T657" s="17" t="str">
        <f>IF(SUM('Control Sample Data'!H$3:H$98)&gt;10,IF(AND(ISNUMBER('Control Sample Data'!H656),'Control Sample Data'!H656&lt;$B$1,'Control Sample Data'!H656&gt;0),'Control Sample Data'!H656,$B$1),"")</f>
        <v/>
      </c>
      <c r="U657" s="17" t="str">
        <f>IF(SUM('Control Sample Data'!I$3:I$98)&gt;10,IF(AND(ISNUMBER('Control Sample Data'!I656),'Control Sample Data'!I656&lt;$B$1,'Control Sample Data'!I656&gt;0),'Control Sample Data'!I656,$B$1),"")</f>
        <v/>
      </c>
      <c r="V657" s="17" t="str">
        <f>IF(SUM('Control Sample Data'!J$3:J$98)&gt;10,IF(AND(ISNUMBER('Control Sample Data'!J656),'Control Sample Data'!J656&lt;$B$1,'Control Sample Data'!J656&gt;0),'Control Sample Data'!J656,$B$1),"")</f>
        <v/>
      </c>
      <c r="W657" s="17" t="str">
        <f>IF(SUM('Control Sample Data'!K$3:K$98)&gt;10,IF(AND(ISNUMBER('Control Sample Data'!K656),'Control Sample Data'!K656&lt;$B$1,'Control Sample Data'!K656&gt;0),'Control Sample Data'!K656,$B$1),"")</f>
        <v/>
      </c>
      <c r="X657" s="17" t="str">
        <f>IF(SUM('Control Sample Data'!L$3:L$98)&gt;10,IF(AND(ISNUMBER('Control Sample Data'!L656),'Control Sample Data'!L656&lt;$B$1,'Control Sample Data'!L656&gt;0),'Control Sample Data'!L656,$B$1),"")</f>
        <v/>
      </c>
      <c r="Y657" s="17" t="str">
        <f>IF(SUM('Control Sample Data'!M$3:M$98)&gt;10,IF(AND(ISNUMBER('Control Sample Data'!M656),'Control Sample Data'!M656&lt;$B$1,'Control Sample Data'!M656&gt;0),'Control Sample Data'!M656,$B$1),"")</f>
        <v/>
      </c>
      <c r="AT657" s="36" t="str">
        <f t="shared" si="451"/>
        <v/>
      </c>
      <c r="AU657" s="36" t="str">
        <f t="shared" si="452"/>
        <v/>
      </c>
      <c r="AV657" s="36" t="str">
        <f t="shared" si="453"/>
        <v/>
      </c>
      <c r="AW657" s="36" t="str">
        <f t="shared" si="454"/>
        <v/>
      </c>
      <c r="AX657" s="36" t="str">
        <f t="shared" si="455"/>
        <v/>
      </c>
      <c r="AY657" s="36" t="str">
        <f t="shared" si="456"/>
        <v/>
      </c>
      <c r="AZ657" s="36" t="str">
        <f t="shared" si="457"/>
        <v/>
      </c>
      <c r="BA657" s="36" t="str">
        <f t="shared" si="458"/>
        <v/>
      </c>
      <c r="BB657" s="36" t="str">
        <f t="shared" si="459"/>
        <v/>
      </c>
      <c r="BC657" s="36" t="str">
        <f t="shared" si="460"/>
        <v/>
      </c>
      <c r="BD657" s="36" t="str">
        <f t="shared" si="461"/>
        <v/>
      </c>
      <c r="BE657" s="36" t="str">
        <f t="shared" si="462"/>
        <v/>
      </c>
      <c r="BF657" s="36" t="str">
        <f t="shared" si="463"/>
        <v/>
      </c>
      <c r="BG657" s="36" t="str">
        <f t="shared" si="464"/>
        <v/>
      </c>
      <c r="BH657" s="36" t="str">
        <f t="shared" si="465"/>
        <v/>
      </c>
      <c r="BI657" s="36" t="str">
        <f t="shared" si="466"/>
        <v/>
      </c>
      <c r="BJ657" s="36" t="str">
        <f t="shared" si="467"/>
        <v/>
      </c>
      <c r="BK657" s="36" t="str">
        <f t="shared" si="468"/>
        <v/>
      </c>
      <c r="BL657" s="36" t="str">
        <f t="shared" si="469"/>
        <v/>
      </c>
      <c r="BM657" s="36" t="str">
        <f t="shared" si="470"/>
        <v/>
      </c>
      <c r="BN657" s="38" t="e">
        <f t="shared" si="429"/>
        <v>#DIV/0!</v>
      </c>
      <c r="BO657" s="38" t="e">
        <f t="shared" si="430"/>
        <v>#DIV/0!</v>
      </c>
      <c r="BP657" s="39" t="str">
        <f t="shared" si="431"/>
        <v/>
      </c>
      <c r="BQ657" s="39" t="str">
        <f t="shared" si="432"/>
        <v/>
      </c>
      <c r="BR657" s="39" t="str">
        <f t="shared" si="433"/>
        <v/>
      </c>
      <c r="BS657" s="39" t="str">
        <f t="shared" si="434"/>
        <v/>
      </c>
      <c r="BT657" s="39" t="str">
        <f t="shared" si="435"/>
        <v/>
      </c>
      <c r="BU657" s="39" t="str">
        <f t="shared" si="436"/>
        <v/>
      </c>
      <c r="BV657" s="39" t="str">
        <f t="shared" si="437"/>
        <v/>
      </c>
      <c r="BW657" s="39" t="str">
        <f t="shared" si="438"/>
        <v/>
      </c>
      <c r="BX657" s="39" t="str">
        <f t="shared" si="439"/>
        <v/>
      </c>
      <c r="BY657" s="39" t="str">
        <f t="shared" si="440"/>
        <v/>
      </c>
      <c r="BZ657" s="39" t="str">
        <f t="shared" si="441"/>
        <v/>
      </c>
      <c r="CA657" s="39" t="str">
        <f t="shared" si="442"/>
        <v/>
      </c>
      <c r="CB657" s="39" t="str">
        <f t="shared" si="443"/>
        <v/>
      </c>
      <c r="CC657" s="39" t="str">
        <f t="shared" si="444"/>
        <v/>
      </c>
      <c r="CD657" s="39" t="str">
        <f t="shared" si="445"/>
        <v/>
      </c>
      <c r="CE657" s="39" t="str">
        <f t="shared" si="446"/>
        <v/>
      </c>
      <c r="CF657" s="39" t="str">
        <f t="shared" si="447"/>
        <v/>
      </c>
      <c r="CG657" s="39" t="str">
        <f t="shared" si="448"/>
        <v/>
      </c>
      <c r="CH657" s="39" t="str">
        <f t="shared" si="449"/>
        <v/>
      </c>
      <c r="CI657" s="39" t="str">
        <f t="shared" si="450"/>
        <v/>
      </c>
    </row>
    <row r="658" spans="1:87">
      <c r="A658" s="18"/>
      <c r="B658" s="15" t="str">
        <f>'Gene Table'!E657</f>
        <v>mmu-miR-203-5p</v>
      </c>
      <c r="C658" s="15" t="str">
        <f>'Gene Table'!B657</f>
        <v>L07</v>
      </c>
      <c r="D658" s="16" t="str">
        <f>IF(SUM('Test Sample Data'!D$3:D$98)&gt;10,IF(AND(ISNUMBER('Test Sample Data'!D657),'Test Sample Data'!D657&lt;$B$1,'Test Sample Data'!D657&gt;0),'Test Sample Data'!D657,$B$1),"")</f>
        <v/>
      </c>
      <c r="E658" s="17" t="str">
        <f>IF(SUM('Test Sample Data'!E$3:E$98)&gt;10,IF(AND(ISNUMBER('Test Sample Data'!E657),'Test Sample Data'!E657&lt;$B$1,'Test Sample Data'!E657&gt;0),'Test Sample Data'!E657,$B$1),"")</f>
        <v/>
      </c>
      <c r="F658" s="17" t="str">
        <f>IF(SUM('Test Sample Data'!F$3:F$98)&gt;10,IF(AND(ISNUMBER('Test Sample Data'!F657),'Test Sample Data'!F657&lt;$B$1,'Test Sample Data'!F657&gt;0),'Test Sample Data'!F657,$B$1),"")</f>
        <v/>
      </c>
      <c r="G658" s="17" t="str">
        <f>IF(SUM('Test Sample Data'!G$3:G$98)&gt;10,IF(AND(ISNUMBER('Test Sample Data'!G657),'Test Sample Data'!G657&lt;$B$1,'Test Sample Data'!G657&gt;0),'Test Sample Data'!G657,$B$1),"")</f>
        <v/>
      </c>
      <c r="H658" s="17" t="str">
        <f>IF(SUM('Test Sample Data'!H$3:H$98)&gt;10,IF(AND(ISNUMBER('Test Sample Data'!H657),'Test Sample Data'!H657&lt;$B$1,'Test Sample Data'!H657&gt;0),'Test Sample Data'!H657,$B$1),"")</f>
        <v/>
      </c>
      <c r="I658" s="17" t="str">
        <f>IF(SUM('Test Sample Data'!I$3:I$98)&gt;10,IF(AND(ISNUMBER('Test Sample Data'!I657),'Test Sample Data'!I657&lt;$B$1,'Test Sample Data'!I657&gt;0),'Test Sample Data'!I657,$B$1),"")</f>
        <v/>
      </c>
      <c r="J658" s="17" t="str">
        <f>IF(SUM('Test Sample Data'!J$3:J$98)&gt;10,IF(AND(ISNUMBER('Test Sample Data'!J657),'Test Sample Data'!J657&lt;$B$1,'Test Sample Data'!J657&gt;0),'Test Sample Data'!J657,$B$1),"")</f>
        <v/>
      </c>
      <c r="K658" s="17" t="str">
        <f>IF(SUM('Test Sample Data'!K$3:K$98)&gt;10,IF(AND(ISNUMBER('Test Sample Data'!K657),'Test Sample Data'!K657&lt;$B$1,'Test Sample Data'!K657&gt;0),'Test Sample Data'!K657,$B$1),"")</f>
        <v/>
      </c>
      <c r="L658" s="17" t="str">
        <f>IF(SUM('Test Sample Data'!L$3:L$98)&gt;10,IF(AND(ISNUMBER('Test Sample Data'!L657),'Test Sample Data'!L657&lt;$B$1,'Test Sample Data'!L657&gt;0),'Test Sample Data'!L657,$B$1),"")</f>
        <v/>
      </c>
      <c r="M658" s="17" t="str">
        <f>IF(SUM('Test Sample Data'!M$3:M$98)&gt;10,IF(AND(ISNUMBER('Test Sample Data'!M657),'Test Sample Data'!M657&lt;$B$1,'Test Sample Data'!M657&gt;0),'Test Sample Data'!M657,$B$1),"")</f>
        <v/>
      </c>
      <c r="N658" s="17" t="str">
        <f>'Gene Table'!E657</f>
        <v>mmu-miR-203-5p</v>
      </c>
      <c r="O658" s="17" t="str">
        <f>'Gene Table'!B657</f>
        <v>L07</v>
      </c>
      <c r="P658" s="17" t="str">
        <f>IF(SUM('Control Sample Data'!D$3:D$98)&gt;10,IF(AND(ISNUMBER('Control Sample Data'!D657),'Control Sample Data'!D657&lt;$B$1,'Control Sample Data'!D657&gt;0),'Control Sample Data'!D657,$B$1),"")</f>
        <v/>
      </c>
      <c r="Q658" s="17" t="str">
        <f>IF(SUM('Control Sample Data'!E$3:E$98)&gt;10,IF(AND(ISNUMBER('Control Sample Data'!E657),'Control Sample Data'!E657&lt;$B$1,'Control Sample Data'!E657&gt;0),'Control Sample Data'!E657,$B$1),"")</f>
        <v/>
      </c>
      <c r="R658" s="17" t="str">
        <f>IF(SUM('Control Sample Data'!F$3:F$98)&gt;10,IF(AND(ISNUMBER('Control Sample Data'!F657),'Control Sample Data'!F657&lt;$B$1,'Control Sample Data'!F657&gt;0),'Control Sample Data'!F657,$B$1),"")</f>
        <v/>
      </c>
      <c r="S658" s="17" t="str">
        <f>IF(SUM('Control Sample Data'!G$3:G$98)&gt;10,IF(AND(ISNUMBER('Control Sample Data'!G657),'Control Sample Data'!G657&lt;$B$1,'Control Sample Data'!G657&gt;0),'Control Sample Data'!G657,$B$1),"")</f>
        <v/>
      </c>
      <c r="T658" s="17" t="str">
        <f>IF(SUM('Control Sample Data'!H$3:H$98)&gt;10,IF(AND(ISNUMBER('Control Sample Data'!H657),'Control Sample Data'!H657&lt;$B$1,'Control Sample Data'!H657&gt;0),'Control Sample Data'!H657,$B$1),"")</f>
        <v/>
      </c>
      <c r="U658" s="17" t="str">
        <f>IF(SUM('Control Sample Data'!I$3:I$98)&gt;10,IF(AND(ISNUMBER('Control Sample Data'!I657),'Control Sample Data'!I657&lt;$B$1,'Control Sample Data'!I657&gt;0),'Control Sample Data'!I657,$B$1),"")</f>
        <v/>
      </c>
      <c r="V658" s="17" t="str">
        <f>IF(SUM('Control Sample Data'!J$3:J$98)&gt;10,IF(AND(ISNUMBER('Control Sample Data'!J657),'Control Sample Data'!J657&lt;$B$1,'Control Sample Data'!J657&gt;0),'Control Sample Data'!J657,$B$1),"")</f>
        <v/>
      </c>
      <c r="W658" s="17" t="str">
        <f>IF(SUM('Control Sample Data'!K$3:K$98)&gt;10,IF(AND(ISNUMBER('Control Sample Data'!K657),'Control Sample Data'!K657&lt;$B$1,'Control Sample Data'!K657&gt;0),'Control Sample Data'!K657,$B$1),"")</f>
        <v/>
      </c>
      <c r="X658" s="17" t="str">
        <f>IF(SUM('Control Sample Data'!L$3:L$98)&gt;10,IF(AND(ISNUMBER('Control Sample Data'!L657),'Control Sample Data'!L657&lt;$B$1,'Control Sample Data'!L657&gt;0),'Control Sample Data'!L657,$B$1),"")</f>
        <v/>
      </c>
      <c r="Y658" s="17" t="str">
        <f>IF(SUM('Control Sample Data'!M$3:M$98)&gt;10,IF(AND(ISNUMBER('Control Sample Data'!M657),'Control Sample Data'!M657&lt;$B$1,'Control Sample Data'!M657&gt;0),'Control Sample Data'!M657,$B$1),"")</f>
        <v/>
      </c>
      <c r="AT658" s="36" t="str">
        <f t="shared" si="451"/>
        <v/>
      </c>
      <c r="AU658" s="36" t="str">
        <f t="shared" si="452"/>
        <v/>
      </c>
      <c r="AV658" s="36" t="str">
        <f t="shared" si="453"/>
        <v/>
      </c>
      <c r="AW658" s="36" t="str">
        <f t="shared" si="454"/>
        <v/>
      </c>
      <c r="AX658" s="36" t="str">
        <f t="shared" si="455"/>
        <v/>
      </c>
      <c r="AY658" s="36" t="str">
        <f t="shared" si="456"/>
        <v/>
      </c>
      <c r="AZ658" s="36" t="str">
        <f t="shared" si="457"/>
        <v/>
      </c>
      <c r="BA658" s="36" t="str">
        <f t="shared" si="458"/>
        <v/>
      </c>
      <c r="BB658" s="36" t="str">
        <f t="shared" si="459"/>
        <v/>
      </c>
      <c r="BC658" s="36" t="str">
        <f t="shared" si="460"/>
        <v/>
      </c>
      <c r="BD658" s="36" t="str">
        <f t="shared" si="461"/>
        <v/>
      </c>
      <c r="BE658" s="36" t="str">
        <f t="shared" si="462"/>
        <v/>
      </c>
      <c r="BF658" s="36" t="str">
        <f t="shared" si="463"/>
        <v/>
      </c>
      <c r="BG658" s="36" t="str">
        <f t="shared" si="464"/>
        <v/>
      </c>
      <c r="BH658" s="36" t="str">
        <f t="shared" si="465"/>
        <v/>
      </c>
      <c r="BI658" s="36" t="str">
        <f t="shared" si="466"/>
        <v/>
      </c>
      <c r="BJ658" s="36" t="str">
        <f t="shared" si="467"/>
        <v/>
      </c>
      <c r="BK658" s="36" t="str">
        <f t="shared" si="468"/>
        <v/>
      </c>
      <c r="BL658" s="36" t="str">
        <f t="shared" si="469"/>
        <v/>
      </c>
      <c r="BM658" s="36" t="str">
        <f t="shared" si="470"/>
        <v/>
      </c>
      <c r="BN658" s="38" t="e">
        <f t="shared" si="429"/>
        <v>#DIV/0!</v>
      </c>
      <c r="BO658" s="38" t="e">
        <f t="shared" si="430"/>
        <v>#DIV/0!</v>
      </c>
      <c r="BP658" s="39" t="str">
        <f t="shared" si="431"/>
        <v/>
      </c>
      <c r="BQ658" s="39" t="str">
        <f t="shared" si="432"/>
        <v/>
      </c>
      <c r="BR658" s="39" t="str">
        <f t="shared" si="433"/>
        <v/>
      </c>
      <c r="BS658" s="39" t="str">
        <f t="shared" si="434"/>
        <v/>
      </c>
      <c r="BT658" s="39" t="str">
        <f t="shared" si="435"/>
        <v/>
      </c>
      <c r="BU658" s="39" t="str">
        <f t="shared" si="436"/>
        <v/>
      </c>
      <c r="BV658" s="39" t="str">
        <f t="shared" si="437"/>
        <v/>
      </c>
      <c r="BW658" s="39" t="str">
        <f t="shared" si="438"/>
        <v/>
      </c>
      <c r="BX658" s="39" t="str">
        <f t="shared" si="439"/>
        <v/>
      </c>
      <c r="BY658" s="39" t="str">
        <f t="shared" si="440"/>
        <v/>
      </c>
      <c r="BZ658" s="39" t="str">
        <f t="shared" si="441"/>
        <v/>
      </c>
      <c r="CA658" s="39" t="str">
        <f t="shared" si="442"/>
        <v/>
      </c>
      <c r="CB658" s="39" t="str">
        <f t="shared" si="443"/>
        <v/>
      </c>
      <c r="CC658" s="39" t="str">
        <f t="shared" si="444"/>
        <v/>
      </c>
      <c r="CD658" s="39" t="str">
        <f t="shared" si="445"/>
        <v/>
      </c>
      <c r="CE658" s="39" t="str">
        <f t="shared" si="446"/>
        <v/>
      </c>
      <c r="CF658" s="39" t="str">
        <f t="shared" si="447"/>
        <v/>
      </c>
      <c r="CG658" s="39" t="str">
        <f t="shared" si="448"/>
        <v/>
      </c>
      <c r="CH658" s="39" t="str">
        <f t="shared" si="449"/>
        <v/>
      </c>
      <c r="CI658" s="39" t="str">
        <f t="shared" si="450"/>
        <v/>
      </c>
    </row>
    <row r="659" spans="1:87">
      <c r="A659" s="18"/>
      <c r="B659" s="15" t="str">
        <f>'Gene Table'!E658</f>
        <v>mmu-miR-3070a-3p</v>
      </c>
      <c r="C659" s="15" t="str">
        <f>'Gene Table'!B658</f>
        <v>L08</v>
      </c>
      <c r="D659" s="16" t="str">
        <f>IF(SUM('Test Sample Data'!D$3:D$98)&gt;10,IF(AND(ISNUMBER('Test Sample Data'!D658),'Test Sample Data'!D658&lt;$B$1,'Test Sample Data'!D658&gt;0),'Test Sample Data'!D658,$B$1),"")</f>
        <v/>
      </c>
      <c r="E659" s="17" t="str">
        <f>IF(SUM('Test Sample Data'!E$3:E$98)&gt;10,IF(AND(ISNUMBER('Test Sample Data'!E658),'Test Sample Data'!E658&lt;$B$1,'Test Sample Data'!E658&gt;0),'Test Sample Data'!E658,$B$1),"")</f>
        <v/>
      </c>
      <c r="F659" s="17" t="str">
        <f>IF(SUM('Test Sample Data'!F$3:F$98)&gt;10,IF(AND(ISNUMBER('Test Sample Data'!F658),'Test Sample Data'!F658&lt;$B$1,'Test Sample Data'!F658&gt;0),'Test Sample Data'!F658,$B$1),"")</f>
        <v/>
      </c>
      <c r="G659" s="17" t="str">
        <f>IF(SUM('Test Sample Data'!G$3:G$98)&gt;10,IF(AND(ISNUMBER('Test Sample Data'!G658),'Test Sample Data'!G658&lt;$B$1,'Test Sample Data'!G658&gt;0),'Test Sample Data'!G658,$B$1),"")</f>
        <v/>
      </c>
      <c r="H659" s="17" t="str">
        <f>IF(SUM('Test Sample Data'!H$3:H$98)&gt;10,IF(AND(ISNUMBER('Test Sample Data'!H658),'Test Sample Data'!H658&lt;$B$1,'Test Sample Data'!H658&gt;0),'Test Sample Data'!H658,$B$1),"")</f>
        <v/>
      </c>
      <c r="I659" s="17" t="str">
        <f>IF(SUM('Test Sample Data'!I$3:I$98)&gt;10,IF(AND(ISNUMBER('Test Sample Data'!I658),'Test Sample Data'!I658&lt;$B$1,'Test Sample Data'!I658&gt;0),'Test Sample Data'!I658,$B$1),"")</f>
        <v/>
      </c>
      <c r="J659" s="17" t="str">
        <f>IF(SUM('Test Sample Data'!J$3:J$98)&gt;10,IF(AND(ISNUMBER('Test Sample Data'!J658),'Test Sample Data'!J658&lt;$B$1,'Test Sample Data'!J658&gt;0),'Test Sample Data'!J658,$B$1),"")</f>
        <v/>
      </c>
      <c r="K659" s="17" t="str">
        <f>IF(SUM('Test Sample Data'!K$3:K$98)&gt;10,IF(AND(ISNUMBER('Test Sample Data'!K658),'Test Sample Data'!K658&lt;$B$1,'Test Sample Data'!K658&gt;0),'Test Sample Data'!K658,$B$1),"")</f>
        <v/>
      </c>
      <c r="L659" s="17" t="str">
        <f>IF(SUM('Test Sample Data'!L$3:L$98)&gt;10,IF(AND(ISNUMBER('Test Sample Data'!L658),'Test Sample Data'!L658&lt;$B$1,'Test Sample Data'!L658&gt;0),'Test Sample Data'!L658,$B$1),"")</f>
        <v/>
      </c>
      <c r="M659" s="17" t="str">
        <f>IF(SUM('Test Sample Data'!M$3:M$98)&gt;10,IF(AND(ISNUMBER('Test Sample Data'!M658),'Test Sample Data'!M658&lt;$B$1,'Test Sample Data'!M658&gt;0),'Test Sample Data'!M658,$B$1),"")</f>
        <v/>
      </c>
      <c r="N659" s="17" t="str">
        <f>'Gene Table'!E658</f>
        <v>mmu-miR-3070a-3p</v>
      </c>
      <c r="O659" s="17" t="str">
        <f>'Gene Table'!B658</f>
        <v>L08</v>
      </c>
      <c r="P659" s="17" t="str">
        <f>IF(SUM('Control Sample Data'!D$3:D$98)&gt;10,IF(AND(ISNUMBER('Control Sample Data'!D658),'Control Sample Data'!D658&lt;$B$1,'Control Sample Data'!D658&gt;0),'Control Sample Data'!D658,$B$1),"")</f>
        <v/>
      </c>
      <c r="Q659" s="17" t="str">
        <f>IF(SUM('Control Sample Data'!E$3:E$98)&gt;10,IF(AND(ISNUMBER('Control Sample Data'!E658),'Control Sample Data'!E658&lt;$B$1,'Control Sample Data'!E658&gt;0),'Control Sample Data'!E658,$B$1),"")</f>
        <v/>
      </c>
      <c r="R659" s="17" t="str">
        <f>IF(SUM('Control Sample Data'!F$3:F$98)&gt;10,IF(AND(ISNUMBER('Control Sample Data'!F658),'Control Sample Data'!F658&lt;$B$1,'Control Sample Data'!F658&gt;0),'Control Sample Data'!F658,$B$1),"")</f>
        <v/>
      </c>
      <c r="S659" s="17" t="str">
        <f>IF(SUM('Control Sample Data'!G$3:G$98)&gt;10,IF(AND(ISNUMBER('Control Sample Data'!G658),'Control Sample Data'!G658&lt;$B$1,'Control Sample Data'!G658&gt;0),'Control Sample Data'!G658,$B$1),"")</f>
        <v/>
      </c>
      <c r="T659" s="17" t="str">
        <f>IF(SUM('Control Sample Data'!H$3:H$98)&gt;10,IF(AND(ISNUMBER('Control Sample Data'!H658),'Control Sample Data'!H658&lt;$B$1,'Control Sample Data'!H658&gt;0),'Control Sample Data'!H658,$B$1),"")</f>
        <v/>
      </c>
      <c r="U659" s="17" t="str">
        <f>IF(SUM('Control Sample Data'!I$3:I$98)&gt;10,IF(AND(ISNUMBER('Control Sample Data'!I658),'Control Sample Data'!I658&lt;$B$1,'Control Sample Data'!I658&gt;0),'Control Sample Data'!I658,$B$1),"")</f>
        <v/>
      </c>
      <c r="V659" s="17" t="str">
        <f>IF(SUM('Control Sample Data'!J$3:J$98)&gt;10,IF(AND(ISNUMBER('Control Sample Data'!J658),'Control Sample Data'!J658&lt;$B$1,'Control Sample Data'!J658&gt;0),'Control Sample Data'!J658,$B$1),"")</f>
        <v/>
      </c>
      <c r="W659" s="17" t="str">
        <f>IF(SUM('Control Sample Data'!K$3:K$98)&gt;10,IF(AND(ISNUMBER('Control Sample Data'!K658),'Control Sample Data'!K658&lt;$B$1,'Control Sample Data'!K658&gt;0),'Control Sample Data'!K658,$B$1),"")</f>
        <v/>
      </c>
      <c r="X659" s="17" t="str">
        <f>IF(SUM('Control Sample Data'!L$3:L$98)&gt;10,IF(AND(ISNUMBER('Control Sample Data'!L658),'Control Sample Data'!L658&lt;$B$1,'Control Sample Data'!L658&gt;0),'Control Sample Data'!L658,$B$1),"")</f>
        <v/>
      </c>
      <c r="Y659" s="17" t="str">
        <f>IF(SUM('Control Sample Data'!M$3:M$98)&gt;10,IF(AND(ISNUMBER('Control Sample Data'!M658),'Control Sample Data'!M658&lt;$B$1,'Control Sample Data'!M658&gt;0),'Control Sample Data'!M658,$B$1),"")</f>
        <v/>
      </c>
      <c r="AT659" s="36" t="str">
        <f t="shared" si="451"/>
        <v/>
      </c>
      <c r="AU659" s="36" t="str">
        <f t="shared" si="452"/>
        <v/>
      </c>
      <c r="AV659" s="36" t="str">
        <f t="shared" si="453"/>
        <v/>
      </c>
      <c r="AW659" s="36" t="str">
        <f t="shared" si="454"/>
        <v/>
      </c>
      <c r="AX659" s="36" t="str">
        <f t="shared" si="455"/>
        <v/>
      </c>
      <c r="AY659" s="36" t="str">
        <f t="shared" si="456"/>
        <v/>
      </c>
      <c r="AZ659" s="36" t="str">
        <f t="shared" si="457"/>
        <v/>
      </c>
      <c r="BA659" s="36" t="str">
        <f t="shared" si="458"/>
        <v/>
      </c>
      <c r="BB659" s="36" t="str">
        <f t="shared" si="459"/>
        <v/>
      </c>
      <c r="BC659" s="36" t="str">
        <f t="shared" si="460"/>
        <v/>
      </c>
      <c r="BD659" s="36" t="str">
        <f t="shared" si="461"/>
        <v/>
      </c>
      <c r="BE659" s="36" t="str">
        <f t="shared" si="462"/>
        <v/>
      </c>
      <c r="BF659" s="36" t="str">
        <f t="shared" si="463"/>
        <v/>
      </c>
      <c r="BG659" s="36" t="str">
        <f t="shared" si="464"/>
        <v/>
      </c>
      <c r="BH659" s="36" t="str">
        <f t="shared" si="465"/>
        <v/>
      </c>
      <c r="BI659" s="36" t="str">
        <f t="shared" si="466"/>
        <v/>
      </c>
      <c r="BJ659" s="36" t="str">
        <f t="shared" si="467"/>
        <v/>
      </c>
      <c r="BK659" s="36" t="str">
        <f t="shared" si="468"/>
        <v/>
      </c>
      <c r="BL659" s="36" t="str">
        <f t="shared" si="469"/>
        <v/>
      </c>
      <c r="BM659" s="36" t="str">
        <f t="shared" si="470"/>
        <v/>
      </c>
      <c r="BN659" s="38" t="e">
        <f t="shared" si="429"/>
        <v>#DIV/0!</v>
      </c>
      <c r="BO659" s="38" t="e">
        <f t="shared" si="430"/>
        <v>#DIV/0!</v>
      </c>
      <c r="BP659" s="39" t="str">
        <f t="shared" si="431"/>
        <v/>
      </c>
      <c r="BQ659" s="39" t="str">
        <f t="shared" si="432"/>
        <v/>
      </c>
      <c r="BR659" s="39" t="str">
        <f t="shared" si="433"/>
        <v/>
      </c>
      <c r="BS659" s="39" t="str">
        <f t="shared" si="434"/>
        <v/>
      </c>
      <c r="BT659" s="39" t="str">
        <f t="shared" si="435"/>
        <v/>
      </c>
      <c r="BU659" s="39" t="str">
        <f t="shared" si="436"/>
        <v/>
      </c>
      <c r="BV659" s="39" t="str">
        <f t="shared" si="437"/>
        <v/>
      </c>
      <c r="BW659" s="39" t="str">
        <f t="shared" si="438"/>
        <v/>
      </c>
      <c r="BX659" s="39" t="str">
        <f t="shared" si="439"/>
        <v/>
      </c>
      <c r="BY659" s="39" t="str">
        <f t="shared" si="440"/>
        <v/>
      </c>
      <c r="BZ659" s="39" t="str">
        <f t="shared" si="441"/>
        <v/>
      </c>
      <c r="CA659" s="39" t="str">
        <f t="shared" si="442"/>
        <v/>
      </c>
      <c r="CB659" s="39" t="str">
        <f t="shared" si="443"/>
        <v/>
      </c>
      <c r="CC659" s="39" t="str">
        <f t="shared" si="444"/>
        <v/>
      </c>
      <c r="CD659" s="39" t="str">
        <f t="shared" si="445"/>
        <v/>
      </c>
      <c r="CE659" s="39" t="str">
        <f t="shared" si="446"/>
        <v/>
      </c>
      <c r="CF659" s="39" t="str">
        <f t="shared" si="447"/>
        <v/>
      </c>
      <c r="CG659" s="39" t="str">
        <f t="shared" si="448"/>
        <v/>
      </c>
      <c r="CH659" s="39" t="str">
        <f t="shared" si="449"/>
        <v/>
      </c>
      <c r="CI659" s="39" t="str">
        <f t="shared" si="450"/>
        <v/>
      </c>
    </row>
    <row r="660" spans="1:87">
      <c r="A660" s="18"/>
      <c r="B660" s="15" t="str">
        <f>'Gene Table'!E659</f>
        <v>mmu-miR-20a-3p</v>
      </c>
      <c r="C660" s="15" t="str">
        <f>'Gene Table'!B659</f>
        <v>L09</v>
      </c>
      <c r="D660" s="16" t="str">
        <f>IF(SUM('Test Sample Data'!D$3:D$98)&gt;10,IF(AND(ISNUMBER('Test Sample Data'!D659),'Test Sample Data'!D659&lt;$B$1,'Test Sample Data'!D659&gt;0),'Test Sample Data'!D659,$B$1),"")</f>
        <v/>
      </c>
      <c r="E660" s="17" t="str">
        <f>IF(SUM('Test Sample Data'!E$3:E$98)&gt;10,IF(AND(ISNUMBER('Test Sample Data'!E659),'Test Sample Data'!E659&lt;$B$1,'Test Sample Data'!E659&gt;0),'Test Sample Data'!E659,$B$1),"")</f>
        <v/>
      </c>
      <c r="F660" s="17" t="str">
        <f>IF(SUM('Test Sample Data'!F$3:F$98)&gt;10,IF(AND(ISNUMBER('Test Sample Data'!F659),'Test Sample Data'!F659&lt;$B$1,'Test Sample Data'!F659&gt;0),'Test Sample Data'!F659,$B$1),"")</f>
        <v/>
      </c>
      <c r="G660" s="17" t="str">
        <f>IF(SUM('Test Sample Data'!G$3:G$98)&gt;10,IF(AND(ISNUMBER('Test Sample Data'!G659),'Test Sample Data'!G659&lt;$B$1,'Test Sample Data'!G659&gt;0),'Test Sample Data'!G659,$B$1),"")</f>
        <v/>
      </c>
      <c r="H660" s="17" t="str">
        <f>IF(SUM('Test Sample Data'!H$3:H$98)&gt;10,IF(AND(ISNUMBER('Test Sample Data'!H659),'Test Sample Data'!H659&lt;$B$1,'Test Sample Data'!H659&gt;0),'Test Sample Data'!H659,$B$1),"")</f>
        <v/>
      </c>
      <c r="I660" s="17" t="str">
        <f>IF(SUM('Test Sample Data'!I$3:I$98)&gt;10,IF(AND(ISNUMBER('Test Sample Data'!I659),'Test Sample Data'!I659&lt;$B$1,'Test Sample Data'!I659&gt;0),'Test Sample Data'!I659,$B$1),"")</f>
        <v/>
      </c>
      <c r="J660" s="17" t="str">
        <f>IF(SUM('Test Sample Data'!J$3:J$98)&gt;10,IF(AND(ISNUMBER('Test Sample Data'!J659),'Test Sample Data'!J659&lt;$B$1,'Test Sample Data'!J659&gt;0),'Test Sample Data'!J659,$B$1),"")</f>
        <v/>
      </c>
      <c r="K660" s="17" t="str">
        <f>IF(SUM('Test Sample Data'!K$3:K$98)&gt;10,IF(AND(ISNUMBER('Test Sample Data'!K659),'Test Sample Data'!K659&lt;$B$1,'Test Sample Data'!K659&gt;0),'Test Sample Data'!K659,$B$1),"")</f>
        <v/>
      </c>
      <c r="L660" s="17" t="str">
        <f>IF(SUM('Test Sample Data'!L$3:L$98)&gt;10,IF(AND(ISNUMBER('Test Sample Data'!L659),'Test Sample Data'!L659&lt;$B$1,'Test Sample Data'!L659&gt;0),'Test Sample Data'!L659,$B$1),"")</f>
        <v/>
      </c>
      <c r="M660" s="17" t="str">
        <f>IF(SUM('Test Sample Data'!M$3:M$98)&gt;10,IF(AND(ISNUMBER('Test Sample Data'!M659),'Test Sample Data'!M659&lt;$B$1,'Test Sample Data'!M659&gt;0),'Test Sample Data'!M659,$B$1),"")</f>
        <v/>
      </c>
      <c r="N660" s="17" t="str">
        <f>'Gene Table'!E659</f>
        <v>mmu-miR-20a-3p</v>
      </c>
      <c r="O660" s="17" t="str">
        <f>'Gene Table'!B659</f>
        <v>L09</v>
      </c>
      <c r="P660" s="17" t="str">
        <f>IF(SUM('Control Sample Data'!D$3:D$98)&gt;10,IF(AND(ISNUMBER('Control Sample Data'!D659),'Control Sample Data'!D659&lt;$B$1,'Control Sample Data'!D659&gt;0),'Control Sample Data'!D659,$B$1),"")</f>
        <v/>
      </c>
      <c r="Q660" s="17" t="str">
        <f>IF(SUM('Control Sample Data'!E$3:E$98)&gt;10,IF(AND(ISNUMBER('Control Sample Data'!E659),'Control Sample Data'!E659&lt;$B$1,'Control Sample Data'!E659&gt;0),'Control Sample Data'!E659,$B$1),"")</f>
        <v/>
      </c>
      <c r="R660" s="17" t="str">
        <f>IF(SUM('Control Sample Data'!F$3:F$98)&gt;10,IF(AND(ISNUMBER('Control Sample Data'!F659),'Control Sample Data'!F659&lt;$B$1,'Control Sample Data'!F659&gt;0),'Control Sample Data'!F659,$B$1),"")</f>
        <v/>
      </c>
      <c r="S660" s="17" t="str">
        <f>IF(SUM('Control Sample Data'!G$3:G$98)&gt;10,IF(AND(ISNUMBER('Control Sample Data'!G659),'Control Sample Data'!G659&lt;$B$1,'Control Sample Data'!G659&gt;0),'Control Sample Data'!G659,$B$1),"")</f>
        <v/>
      </c>
      <c r="T660" s="17" t="str">
        <f>IF(SUM('Control Sample Data'!H$3:H$98)&gt;10,IF(AND(ISNUMBER('Control Sample Data'!H659),'Control Sample Data'!H659&lt;$B$1,'Control Sample Data'!H659&gt;0),'Control Sample Data'!H659,$B$1),"")</f>
        <v/>
      </c>
      <c r="U660" s="17" t="str">
        <f>IF(SUM('Control Sample Data'!I$3:I$98)&gt;10,IF(AND(ISNUMBER('Control Sample Data'!I659),'Control Sample Data'!I659&lt;$B$1,'Control Sample Data'!I659&gt;0),'Control Sample Data'!I659,$B$1),"")</f>
        <v/>
      </c>
      <c r="V660" s="17" t="str">
        <f>IF(SUM('Control Sample Data'!J$3:J$98)&gt;10,IF(AND(ISNUMBER('Control Sample Data'!J659),'Control Sample Data'!J659&lt;$B$1,'Control Sample Data'!J659&gt;0),'Control Sample Data'!J659,$B$1),"")</f>
        <v/>
      </c>
      <c r="W660" s="17" t="str">
        <f>IF(SUM('Control Sample Data'!K$3:K$98)&gt;10,IF(AND(ISNUMBER('Control Sample Data'!K659),'Control Sample Data'!K659&lt;$B$1,'Control Sample Data'!K659&gt;0),'Control Sample Data'!K659,$B$1),"")</f>
        <v/>
      </c>
      <c r="X660" s="17" t="str">
        <f>IF(SUM('Control Sample Data'!L$3:L$98)&gt;10,IF(AND(ISNUMBER('Control Sample Data'!L659),'Control Sample Data'!L659&lt;$B$1,'Control Sample Data'!L659&gt;0),'Control Sample Data'!L659,$B$1),"")</f>
        <v/>
      </c>
      <c r="Y660" s="17" t="str">
        <f>IF(SUM('Control Sample Data'!M$3:M$98)&gt;10,IF(AND(ISNUMBER('Control Sample Data'!M659),'Control Sample Data'!M659&lt;$B$1,'Control Sample Data'!M659&gt;0),'Control Sample Data'!M659,$B$1),"")</f>
        <v/>
      </c>
      <c r="AT660" s="36" t="str">
        <f t="shared" si="451"/>
        <v/>
      </c>
      <c r="AU660" s="36" t="str">
        <f t="shared" si="452"/>
        <v/>
      </c>
      <c r="AV660" s="36" t="str">
        <f t="shared" si="453"/>
        <v/>
      </c>
      <c r="AW660" s="36" t="str">
        <f t="shared" si="454"/>
        <v/>
      </c>
      <c r="AX660" s="36" t="str">
        <f t="shared" si="455"/>
        <v/>
      </c>
      <c r="AY660" s="36" t="str">
        <f t="shared" si="456"/>
        <v/>
      </c>
      <c r="AZ660" s="36" t="str">
        <f t="shared" si="457"/>
        <v/>
      </c>
      <c r="BA660" s="36" t="str">
        <f t="shared" si="458"/>
        <v/>
      </c>
      <c r="BB660" s="36" t="str">
        <f t="shared" si="459"/>
        <v/>
      </c>
      <c r="BC660" s="36" t="str">
        <f t="shared" si="460"/>
        <v/>
      </c>
      <c r="BD660" s="36" t="str">
        <f t="shared" si="461"/>
        <v/>
      </c>
      <c r="BE660" s="36" t="str">
        <f t="shared" si="462"/>
        <v/>
      </c>
      <c r="BF660" s="36" t="str">
        <f t="shared" si="463"/>
        <v/>
      </c>
      <c r="BG660" s="36" t="str">
        <f t="shared" si="464"/>
        <v/>
      </c>
      <c r="BH660" s="36" t="str">
        <f t="shared" si="465"/>
        <v/>
      </c>
      <c r="BI660" s="36" t="str">
        <f t="shared" si="466"/>
        <v/>
      </c>
      <c r="BJ660" s="36" t="str">
        <f t="shared" si="467"/>
        <v/>
      </c>
      <c r="BK660" s="36" t="str">
        <f t="shared" si="468"/>
        <v/>
      </c>
      <c r="BL660" s="36" t="str">
        <f t="shared" si="469"/>
        <v/>
      </c>
      <c r="BM660" s="36" t="str">
        <f t="shared" si="470"/>
        <v/>
      </c>
      <c r="BN660" s="38" t="e">
        <f t="shared" si="429"/>
        <v>#DIV/0!</v>
      </c>
      <c r="BO660" s="38" t="e">
        <f t="shared" si="430"/>
        <v>#DIV/0!</v>
      </c>
      <c r="BP660" s="39" t="str">
        <f t="shared" si="431"/>
        <v/>
      </c>
      <c r="BQ660" s="39" t="str">
        <f t="shared" si="432"/>
        <v/>
      </c>
      <c r="BR660" s="39" t="str">
        <f t="shared" si="433"/>
        <v/>
      </c>
      <c r="BS660" s="39" t="str">
        <f t="shared" si="434"/>
        <v/>
      </c>
      <c r="BT660" s="39" t="str">
        <f t="shared" si="435"/>
        <v/>
      </c>
      <c r="BU660" s="39" t="str">
        <f t="shared" si="436"/>
        <v/>
      </c>
      <c r="BV660" s="39" t="str">
        <f t="shared" si="437"/>
        <v/>
      </c>
      <c r="BW660" s="39" t="str">
        <f t="shared" si="438"/>
        <v/>
      </c>
      <c r="BX660" s="39" t="str">
        <f t="shared" si="439"/>
        <v/>
      </c>
      <c r="BY660" s="39" t="str">
        <f t="shared" si="440"/>
        <v/>
      </c>
      <c r="BZ660" s="39" t="str">
        <f t="shared" si="441"/>
        <v/>
      </c>
      <c r="CA660" s="39" t="str">
        <f t="shared" si="442"/>
        <v/>
      </c>
      <c r="CB660" s="39" t="str">
        <f t="shared" si="443"/>
        <v/>
      </c>
      <c r="CC660" s="39" t="str">
        <f t="shared" si="444"/>
        <v/>
      </c>
      <c r="CD660" s="39" t="str">
        <f t="shared" si="445"/>
        <v/>
      </c>
      <c r="CE660" s="39" t="str">
        <f t="shared" si="446"/>
        <v/>
      </c>
      <c r="CF660" s="39" t="str">
        <f t="shared" si="447"/>
        <v/>
      </c>
      <c r="CG660" s="39" t="str">
        <f t="shared" si="448"/>
        <v/>
      </c>
      <c r="CH660" s="39" t="str">
        <f t="shared" si="449"/>
        <v/>
      </c>
      <c r="CI660" s="39" t="str">
        <f t="shared" si="450"/>
        <v/>
      </c>
    </row>
    <row r="661" spans="1:87">
      <c r="A661" s="18"/>
      <c r="B661" s="15" t="str">
        <f>'Gene Table'!E660</f>
        <v>mmu-miR-3070b-3p</v>
      </c>
      <c r="C661" s="15" t="str">
        <f>'Gene Table'!B660</f>
        <v>L10</v>
      </c>
      <c r="D661" s="16" t="str">
        <f>IF(SUM('Test Sample Data'!D$3:D$98)&gt;10,IF(AND(ISNUMBER('Test Sample Data'!D660),'Test Sample Data'!D660&lt;$B$1,'Test Sample Data'!D660&gt;0),'Test Sample Data'!D660,$B$1),"")</f>
        <v/>
      </c>
      <c r="E661" s="17" t="str">
        <f>IF(SUM('Test Sample Data'!E$3:E$98)&gt;10,IF(AND(ISNUMBER('Test Sample Data'!E660),'Test Sample Data'!E660&lt;$B$1,'Test Sample Data'!E660&gt;0),'Test Sample Data'!E660,$B$1),"")</f>
        <v/>
      </c>
      <c r="F661" s="17" t="str">
        <f>IF(SUM('Test Sample Data'!F$3:F$98)&gt;10,IF(AND(ISNUMBER('Test Sample Data'!F660),'Test Sample Data'!F660&lt;$B$1,'Test Sample Data'!F660&gt;0),'Test Sample Data'!F660,$B$1),"")</f>
        <v/>
      </c>
      <c r="G661" s="17" t="str">
        <f>IF(SUM('Test Sample Data'!G$3:G$98)&gt;10,IF(AND(ISNUMBER('Test Sample Data'!G660),'Test Sample Data'!G660&lt;$B$1,'Test Sample Data'!G660&gt;0),'Test Sample Data'!G660,$B$1),"")</f>
        <v/>
      </c>
      <c r="H661" s="17" t="str">
        <f>IF(SUM('Test Sample Data'!H$3:H$98)&gt;10,IF(AND(ISNUMBER('Test Sample Data'!H660),'Test Sample Data'!H660&lt;$B$1,'Test Sample Data'!H660&gt;0),'Test Sample Data'!H660,$B$1),"")</f>
        <v/>
      </c>
      <c r="I661" s="17" t="str">
        <f>IF(SUM('Test Sample Data'!I$3:I$98)&gt;10,IF(AND(ISNUMBER('Test Sample Data'!I660),'Test Sample Data'!I660&lt;$B$1,'Test Sample Data'!I660&gt;0),'Test Sample Data'!I660,$B$1),"")</f>
        <v/>
      </c>
      <c r="J661" s="17" t="str">
        <f>IF(SUM('Test Sample Data'!J$3:J$98)&gt;10,IF(AND(ISNUMBER('Test Sample Data'!J660),'Test Sample Data'!J660&lt;$B$1,'Test Sample Data'!J660&gt;0),'Test Sample Data'!J660,$B$1),"")</f>
        <v/>
      </c>
      <c r="K661" s="17" t="str">
        <f>IF(SUM('Test Sample Data'!K$3:K$98)&gt;10,IF(AND(ISNUMBER('Test Sample Data'!K660),'Test Sample Data'!K660&lt;$B$1,'Test Sample Data'!K660&gt;0),'Test Sample Data'!K660,$B$1),"")</f>
        <v/>
      </c>
      <c r="L661" s="17" t="str">
        <f>IF(SUM('Test Sample Data'!L$3:L$98)&gt;10,IF(AND(ISNUMBER('Test Sample Data'!L660),'Test Sample Data'!L660&lt;$B$1,'Test Sample Data'!L660&gt;0),'Test Sample Data'!L660,$B$1),"")</f>
        <v/>
      </c>
      <c r="M661" s="17" t="str">
        <f>IF(SUM('Test Sample Data'!M$3:M$98)&gt;10,IF(AND(ISNUMBER('Test Sample Data'!M660),'Test Sample Data'!M660&lt;$B$1,'Test Sample Data'!M660&gt;0),'Test Sample Data'!M660,$B$1),"")</f>
        <v/>
      </c>
      <c r="N661" s="17" t="str">
        <f>'Gene Table'!E660</f>
        <v>mmu-miR-3070b-3p</v>
      </c>
      <c r="O661" s="17" t="str">
        <f>'Gene Table'!B660</f>
        <v>L10</v>
      </c>
      <c r="P661" s="17" t="str">
        <f>IF(SUM('Control Sample Data'!D$3:D$98)&gt;10,IF(AND(ISNUMBER('Control Sample Data'!D660),'Control Sample Data'!D660&lt;$B$1,'Control Sample Data'!D660&gt;0),'Control Sample Data'!D660,$B$1),"")</f>
        <v/>
      </c>
      <c r="Q661" s="17" t="str">
        <f>IF(SUM('Control Sample Data'!E$3:E$98)&gt;10,IF(AND(ISNUMBER('Control Sample Data'!E660),'Control Sample Data'!E660&lt;$B$1,'Control Sample Data'!E660&gt;0),'Control Sample Data'!E660,$B$1),"")</f>
        <v/>
      </c>
      <c r="R661" s="17" t="str">
        <f>IF(SUM('Control Sample Data'!F$3:F$98)&gt;10,IF(AND(ISNUMBER('Control Sample Data'!F660),'Control Sample Data'!F660&lt;$B$1,'Control Sample Data'!F660&gt;0),'Control Sample Data'!F660,$B$1),"")</f>
        <v/>
      </c>
      <c r="S661" s="17" t="str">
        <f>IF(SUM('Control Sample Data'!G$3:G$98)&gt;10,IF(AND(ISNUMBER('Control Sample Data'!G660),'Control Sample Data'!G660&lt;$B$1,'Control Sample Data'!G660&gt;0),'Control Sample Data'!G660,$B$1),"")</f>
        <v/>
      </c>
      <c r="T661" s="17" t="str">
        <f>IF(SUM('Control Sample Data'!H$3:H$98)&gt;10,IF(AND(ISNUMBER('Control Sample Data'!H660),'Control Sample Data'!H660&lt;$B$1,'Control Sample Data'!H660&gt;0),'Control Sample Data'!H660,$B$1),"")</f>
        <v/>
      </c>
      <c r="U661" s="17" t="str">
        <f>IF(SUM('Control Sample Data'!I$3:I$98)&gt;10,IF(AND(ISNUMBER('Control Sample Data'!I660),'Control Sample Data'!I660&lt;$B$1,'Control Sample Data'!I660&gt;0),'Control Sample Data'!I660,$B$1),"")</f>
        <v/>
      </c>
      <c r="V661" s="17" t="str">
        <f>IF(SUM('Control Sample Data'!J$3:J$98)&gt;10,IF(AND(ISNUMBER('Control Sample Data'!J660),'Control Sample Data'!J660&lt;$B$1,'Control Sample Data'!J660&gt;0),'Control Sample Data'!J660,$B$1),"")</f>
        <v/>
      </c>
      <c r="W661" s="17" t="str">
        <f>IF(SUM('Control Sample Data'!K$3:K$98)&gt;10,IF(AND(ISNUMBER('Control Sample Data'!K660),'Control Sample Data'!K660&lt;$B$1,'Control Sample Data'!K660&gt;0),'Control Sample Data'!K660,$B$1),"")</f>
        <v/>
      </c>
      <c r="X661" s="17" t="str">
        <f>IF(SUM('Control Sample Data'!L$3:L$98)&gt;10,IF(AND(ISNUMBER('Control Sample Data'!L660),'Control Sample Data'!L660&lt;$B$1,'Control Sample Data'!L660&gt;0),'Control Sample Data'!L660,$B$1),"")</f>
        <v/>
      </c>
      <c r="Y661" s="17" t="str">
        <f>IF(SUM('Control Sample Data'!M$3:M$98)&gt;10,IF(AND(ISNUMBER('Control Sample Data'!M660),'Control Sample Data'!M660&lt;$B$1,'Control Sample Data'!M660&gt;0),'Control Sample Data'!M660,$B$1),"")</f>
        <v/>
      </c>
      <c r="AT661" s="36" t="str">
        <f t="shared" si="451"/>
        <v/>
      </c>
      <c r="AU661" s="36" t="str">
        <f t="shared" si="452"/>
        <v/>
      </c>
      <c r="AV661" s="36" t="str">
        <f t="shared" si="453"/>
        <v/>
      </c>
      <c r="AW661" s="36" t="str">
        <f t="shared" si="454"/>
        <v/>
      </c>
      <c r="AX661" s="36" t="str">
        <f t="shared" si="455"/>
        <v/>
      </c>
      <c r="AY661" s="36" t="str">
        <f t="shared" si="456"/>
        <v/>
      </c>
      <c r="AZ661" s="36" t="str">
        <f t="shared" si="457"/>
        <v/>
      </c>
      <c r="BA661" s="36" t="str">
        <f t="shared" si="458"/>
        <v/>
      </c>
      <c r="BB661" s="36" t="str">
        <f t="shared" si="459"/>
        <v/>
      </c>
      <c r="BC661" s="36" t="str">
        <f t="shared" si="460"/>
        <v/>
      </c>
      <c r="BD661" s="36" t="str">
        <f t="shared" si="461"/>
        <v/>
      </c>
      <c r="BE661" s="36" t="str">
        <f t="shared" si="462"/>
        <v/>
      </c>
      <c r="BF661" s="36" t="str">
        <f t="shared" si="463"/>
        <v/>
      </c>
      <c r="BG661" s="36" t="str">
        <f t="shared" si="464"/>
        <v/>
      </c>
      <c r="BH661" s="36" t="str">
        <f t="shared" si="465"/>
        <v/>
      </c>
      <c r="BI661" s="36" t="str">
        <f t="shared" si="466"/>
        <v/>
      </c>
      <c r="BJ661" s="36" t="str">
        <f t="shared" si="467"/>
        <v/>
      </c>
      <c r="BK661" s="36" t="str">
        <f t="shared" si="468"/>
        <v/>
      </c>
      <c r="BL661" s="36" t="str">
        <f t="shared" si="469"/>
        <v/>
      </c>
      <c r="BM661" s="36" t="str">
        <f t="shared" si="470"/>
        <v/>
      </c>
      <c r="BN661" s="38" t="e">
        <f t="shared" si="429"/>
        <v>#DIV/0!</v>
      </c>
      <c r="BO661" s="38" t="e">
        <f t="shared" si="430"/>
        <v>#DIV/0!</v>
      </c>
      <c r="BP661" s="39" t="str">
        <f t="shared" si="431"/>
        <v/>
      </c>
      <c r="BQ661" s="39" t="str">
        <f t="shared" si="432"/>
        <v/>
      </c>
      <c r="BR661" s="39" t="str">
        <f t="shared" si="433"/>
        <v/>
      </c>
      <c r="BS661" s="39" t="str">
        <f t="shared" si="434"/>
        <v/>
      </c>
      <c r="BT661" s="39" t="str">
        <f t="shared" si="435"/>
        <v/>
      </c>
      <c r="BU661" s="39" t="str">
        <f t="shared" si="436"/>
        <v/>
      </c>
      <c r="BV661" s="39" t="str">
        <f t="shared" si="437"/>
        <v/>
      </c>
      <c r="BW661" s="39" t="str">
        <f t="shared" si="438"/>
        <v/>
      </c>
      <c r="BX661" s="39" t="str">
        <f t="shared" si="439"/>
        <v/>
      </c>
      <c r="BY661" s="39" t="str">
        <f t="shared" si="440"/>
        <v/>
      </c>
      <c r="BZ661" s="39" t="str">
        <f t="shared" si="441"/>
        <v/>
      </c>
      <c r="CA661" s="39" t="str">
        <f t="shared" si="442"/>
        <v/>
      </c>
      <c r="CB661" s="39" t="str">
        <f t="shared" si="443"/>
        <v/>
      </c>
      <c r="CC661" s="39" t="str">
        <f t="shared" si="444"/>
        <v/>
      </c>
      <c r="CD661" s="39" t="str">
        <f t="shared" si="445"/>
        <v/>
      </c>
      <c r="CE661" s="39" t="str">
        <f t="shared" si="446"/>
        <v/>
      </c>
      <c r="CF661" s="39" t="str">
        <f t="shared" si="447"/>
        <v/>
      </c>
      <c r="CG661" s="39" t="str">
        <f t="shared" si="448"/>
        <v/>
      </c>
      <c r="CH661" s="39" t="str">
        <f t="shared" si="449"/>
        <v/>
      </c>
      <c r="CI661" s="39" t="str">
        <f t="shared" si="450"/>
        <v/>
      </c>
    </row>
    <row r="662" spans="1:87">
      <c r="A662" s="18"/>
      <c r="B662" s="15" t="str">
        <f>'Gene Table'!E661</f>
        <v>mmu-miR-218-1-3p</v>
      </c>
      <c r="C662" s="15" t="str">
        <f>'Gene Table'!B661</f>
        <v>L11</v>
      </c>
      <c r="D662" s="16" t="str">
        <f>IF(SUM('Test Sample Data'!D$3:D$98)&gt;10,IF(AND(ISNUMBER('Test Sample Data'!D661),'Test Sample Data'!D661&lt;$B$1,'Test Sample Data'!D661&gt;0),'Test Sample Data'!D661,$B$1),"")</f>
        <v/>
      </c>
      <c r="E662" s="17" t="str">
        <f>IF(SUM('Test Sample Data'!E$3:E$98)&gt;10,IF(AND(ISNUMBER('Test Sample Data'!E661),'Test Sample Data'!E661&lt;$B$1,'Test Sample Data'!E661&gt;0),'Test Sample Data'!E661,$B$1),"")</f>
        <v/>
      </c>
      <c r="F662" s="17" t="str">
        <f>IF(SUM('Test Sample Data'!F$3:F$98)&gt;10,IF(AND(ISNUMBER('Test Sample Data'!F661),'Test Sample Data'!F661&lt;$B$1,'Test Sample Data'!F661&gt;0),'Test Sample Data'!F661,$B$1),"")</f>
        <v/>
      </c>
      <c r="G662" s="17" t="str">
        <f>IF(SUM('Test Sample Data'!G$3:G$98)&gt;10,IF(AND(ISNUMBER('Test Sample Data'!G661),'Test Sample Data'!G661&lt;$B$1,'Test Sample Data'!G661&gt;0),'Test Sample Data'!G661,$B$1),"")</f>
        <v/>
      </c>
      <c r="H662" s="17" t="str">
        <f>IF(SUM('Test Sample Data'!H$3:H$98)&gt;10,IF(AND(ISNUMBER('Test Sample Data'!H661),'Test Sample Data'!H661&lt;$B$1,'Test Sample Data'!H661&gt;0),'Test Sample Data'!H661,$B$1),"")</f>
        <v/>
      </c>
      <c r="I662" s="17" t="str">
        <f>IF(SUM('Test Sample Data'!I$3:I$98)&gt;10,IF(AND(ISNUMBER('Test Sample Data'!I661),'Test Sample Data'!I661&lt;$B$1,'Test Sample Data'!I661&gt;0),'Test Sample Data'!I661,$B$1),"")</f>
        <v/>
      </c>
      <c r="J662" s="17" t="str">
        <f>IF(SUM('Test Sample Data'!J$3:J$98)&gt;10,IF(AND(ISNUMBER('Test Sample Data'!J661),'Test Sample Data'!J661&lt;$B$1,'Test Sample Data'!J661&gt;0),'Test Sample Data'!J661,$B$1),"")</f>
        <v/>
      </c>
      <c r="K662" s="17" t="str">
        <f>IF(SUM('Test Sample Data'!K$3:K$98)&gt;10,IF(AND(ISNUMBER('Test Sample Data'!K661),'Test Sample Data'!K661&lt;$B$1,'Test Sample Data'!K661&gt;0),'Test Sample Data'!K661,$B$1),"")</f>
        <v/>
      </c>
      <c r="L662" s="17" t="str">
        <f>IF(SUM('Test Sample Data'!L$3:L$98)&gt;10,IF(AND(ISNUMBER('Test Sample Data'!L661),'Test Sample Data'!L661&lt;$B$1,'Test Sample Data'!L661&gt;0),'Test Sample Data'!L661,$B$1),"")</f>
        <v/>
      </c>
      <c r="M662" s="17" t="str">
        <f>IF(SUM('Test Sample Data'!M$3:M$98)&gt;10,IF(AND(ISNUMBER('Test Sample Data'!M661),'Test Sample Data'!M661&lt;$B$1,'Test Sample Data'!M661&gt;0),'Test Sample Data'!M661,$B$1),"")</f>
        <v/>
      </c>
      <c r="N662" s="17" t="str">
        <f>'Gene Table'!E661</f>
        <v>mmu-miR-218-1-3p</v>
      </c>
      <c r="O662" s="17" t="str">
        <f>'Gene Table'!B661</f>
        <v>L11</v>
      </c>
      <c r="P662" s="17" t="str">
        <f>IF(SUM('Control Sample Data'!D$3:D$98)&gt;10,IF(AND(ISNUMBER('Control Sample Data'!D661),'Control Sample Data'!D661&lt;$B$1,'Control Sample Data'!D661&gt;0),'Control Sample Data'!D661,$B$1),"")</f>
        <v/>
      </c>
      <c r="Q662" s="17" t="str">
        <f>IF(SUM('Control Sample Data'!E$3:E$98)&gt;10,IF(AND(ISNUMBER('Control Sample Data'!E661),'Control Sample Data'!E661&lt;$B$1,'Control Sample Data'!E661&gt;0),'Control Sample Data'!E661,$B$1),"")</f>
        <v/>
      </c>
      <c r="R662" s="17" t="str">
        <f>IF(SUM('Control Sample Data'!F$3:F$98)&gt;10,IF(AND(ISNUMBER('Control Sample Data'!F661),'Control Sample Data'!F661&lt;$B$1,'Control Sample Data'!F661&gt;0),'Control Sample Data'!F661,$B$1),"")</f>
        <v/>
      </c>
      <c r="S662" s="17" t="str">
        <f>IF(SUM('Control Sample Data'!G$3:G$98)&gt;10,IF(AND(ISNUMBER('Control Sample Data'!G661),'Control Sample Data'!G661&lt;$B$1,'Control Sample Data'!G661&gt;0),'Control Sample Data'!G661,$B$1),"")</f>
        <v/>
      </c>
      <c r="T662" s="17" t="str">
        <f>IF(SUM('Control Sample Data'!H$3:H$98)&gt;10,IF(AND(ISNUMBER('Control Sample Data'!H661),'Control Sample Data'!H661&lt;$B$1,'Control Sample Data'!H661&gt;0),'Control Sample Data'!H661,$B$1),"")</f>
        <v/>
      </c>
      <c r="U662" s="17" t="str">
        <f>IF(SUM('Control Sample Data'!I$3:I$98)&gt;10,IF(AND(ISNUMBER('Control Sample Data'!I661),'Control Sample Data'!I661&lt;$B$1,'Control Sample Data'!I661&gt;0),'Control Sample Data'!I661,$B$1),"")</f>
        <v/>
      </c>
      <c r="V662" s="17" t="str">
        <f>IF(SUM('Control Sample Data'!J$3:J$98)&gt;10,IF(AND(ISNUMBER('Control Sample Data'!J661),'Control Sample Data'!J661&lt;$B$1,'Control Sample Data'!J661&gt;0),'Control Sample Data'!J661,$B$1),"")</f>
        <v/>
      </c>
      <c r="W662" s="17" t="str">
        <f>IF(SUM('Control Sample Data'!K$3:K$98)&gt;10,IF(AND(ISNUMBER('Control Sample Data'!K661),'Control Sample Data'!K661&lt;$B$1,'Control Sample Data'!K661&gt;0),'Control Sample Data'!K661,$B$1),"")</f>
        <v/>
      </c>
      <c r="X662" s="17" t="str">
        <f>IF(SUM('Control Sample Data'!L$3:L$98)&gt;10,IF(AND(ISNUMBER('Control Sample Data'!L661),'Control Sample Data'!L661&lt;$B$1,'Control Sample Data'!L661&gt;0),'Control Sample Data'!L661,$B$1),"")</f>
        <v/>
      </c>
      <c r="Y662" s="17" t="str">
        <f>IF(SUM('Control Sample Data'!M$3:M$98)&gt;10,IF(AND(ISNUMBER('Control Sample Data'!M661),'Control Sample Data'!M661&lt;$B$1,'Control Sample Data'!M661&gt;0),'Control Sample Data'!M661,$B$1),"")</f>
        <v/>
      </c>
      <c r="AT662" s="36" t="str">
        <f t="shared" si="451"/>
        <v/>
      </c>
      <c r="AU662" s="36" t="str">
        <f t="shared" si="452"/>
        <v/>
      </c>
      <c r="AV662" s="36" t="str">
        <f t="shared" si="453"/>
        <v/>
      </c>
      <c r="AW662" s="36" t="str">
        <f t="shared" si="454"/>
        <v/>
      </c>
      <c r="AX662" s="36" t="str">
        <f t="shared" si="455"/>
        <v/>
      </c>
      <c r="AY662" s="36" t="str">
        <f t="shared" si="456"/>
        <v/>
      </c>
      <c r="AZ662" s="36" t="str">
        <f t="shared" si="457"/>
        <v/>
      </c>
      <c r="BA662" s="36" t="str">
        <f t="shared" si="458"/>
        <v/>
      </c>
      <c r="BB662" s="36" t="str">
        <f t="shared" si="459"/>
        <v/>
      </c>
      <c r="BC662" s="36" t="str">
        <f t="shared" si="460"/>
        <v/>
      </c>
      <c r="BD662" s="36" t="str">
        <f t="shared" si="461"/>
        <v/>
      </c>
      <c r="BE662" s="36" t="str">
        <f t="shared" si="462"/>
        <v/>
      </c>
      <c r="BF662" s="36" t="str">
        <f t="shared" si="463"/>
        <v/>
      </c>
      <c r="BG662" s="36" t="str">
        <f t="shared" si="464"/>
        <v/>
      </c>
      <c r="BH662" s="36" t="str">
        <f t="shared" si="465"/>
        <v/>
      </c>
      <c r="BI662" s="36" t="str">
        <f t="shared" si="466"/>
        <v/>
      </c>
      <c r="BJ662" s="36" t="str">
        <f t="shared" si="467"/>
        <v/>
      </c>
      <c r="BK662" s="36" t="str">
        <f t="shared" si="468"/>
        <v/>
      </c>
      <c r="BL662" s="36" t="str">
        <f t="shared" si="469"/>
        <v/>
      </c>
      <c r="BM662" s="36" t="str">
        <f t="shared" si="470"/>
        <v/>
      </c>
      <c r="BN662" s="38" t="e">
        <f t="shared" si="429"/>
        <v>#DIV/0!</v>
      </c>
      <c r="BO662" s="38" t="e">
        <f t="shared" si="430"/>
        <v>#DIV/0!</v>
      </c>
      <c r="BP662" s="39" t="str">
        <f t="shared" si="431"/>
        <v/>
      </c>
      <c r="BQ662" s="39" t="str">
        <f t="shared" si="432"/>
        <v/>
      </c>
      <c r="BR662" s="39" t="str">
        <f t="shared" si="433"/>
        <v/>
      </c>
      <c r="BS662" s="39" t="str">
        <f t="shared" si="434"/>
        <v/>
      </c>
      <c r="BT662" s="39" t="str">
        <f t="shared" si="435"/>
        <v/>
      </c>
      <c r="BU662" s="39" t="str">
        <f t="shared" si="436"/>
        <v/>
      </c>
      <c r="BV662" s="39" t="str">
        <f t="shared" si="437"/>
        <v/>
      </c>
      <c r="BW662" s="39" t="str">
        <f t="shared" si="438"/>
        <v/>
      </c>
      <c r="BX662" s="39" t="str">
        <f t="shared" si="439"/>
        <v/>
      </c>
      <c r="BY662" s="39" t="str">
        <f t="shared" si="440"/>
        <v/>
      </c>
      <c r="BZ662" s="39" t="str">
        <f t="shared" si="441"/>
        <v/>
      </c>
      <c r="CA662" s="39" t="str">
        <f t="shared" si="442"/>
        <v/>
      </c>
      <c r="CB662" s="39" t="str">
        <f t="shared" si="443"/>
        <v/>
      </c>
      <c r="CC662" s="39" t="str">
        <f t="shared" si="444"/>
        <v/>
      </c>
      <c r="CD662" s="39" t="str">
        <f t="shared" si="445"/>
        <v/>
      </c>
      <c r="CE662" s="39" t="str">
        <f t="shared" si="446"/>
        <v/>
      </c>
      <c r="CF662" s="39" t="str">
        <f t="shared" si="447"/>
        <v/>
      </c>
      <c r="CG662" s="39" t="str">
        <f t="shared" si="448"/>
        <v/>
      </c>
      <c r="CH662" s="39" t="str">
        <f t="shared" si="449"/>
        <v/>
      </c>
      <c r="CI662" s="39" t="str">
        <f t="shared" si="450"/>
        <v/>
      </c>
    </row>
    <row r="663" spans="1:87">
      <c r="A663" s="18"/>
      <c r="B663" s="15" t="str">
        <f>'Gene Table'!E662</f>
        <v>mmu-miR-3071-5p</v>
      </c>
      <c r="C663" s="15" t="str">
        <f>'Gene Table'!B662</f>
        <v>L12</v>
      </c>
      <c r="D663" s="16" t="str">
        <f>IF(SUM('Test Sample Data'!D$3:D$98)&gt;10,IF(AND(ISNUMBER('Test Sample Data'!D662),'Test Sample Data'!D662&lt;$B$1,'Test Sample Data'!D662&gt;0),'Test Sample Data'!D662,$B$1),"")</f>
        <v/>
      </c>
      <c r="E663" s="17" t="str">
        <f>IF(SUM('Test Sample Data'!E$3:E$98)&gt;10,IF(AND(ISNUMBER('Test Sample Data'!E662),'Test Sample Data'!E662&lt;$B$1,'Test Sample Data'!E662&gt;0),'Test Sample Data'!E662,$B$1),"")</f>
        <v/>
      </c>
      <c r="F663" s="17" t="str">
        <f>IF(SUM('Test Sample Data'!F$3:F$98)&gt;10,IF(AND(ISNUMBER('Test Sample Data'!F662),'Test Sample Data'!F662&lt;$B$1,'Test Sample Data'!F662&gt;0),'Test Sample Data'!F662,$B$1),"")</f>
        <v/>
      </c>
      <c r="G663" s="17" t="str">
        <f>IF(SUM('Test Sample Data'!G$3:G$98)&gt;10,IF(AND(ISNUMBER('Test Sample Data'!G662),'Test Sample Data'!G662&lt;$B$1,'Test Sample Data'!G662&gt;0),'Test Sample Data'!G662,$B$1),"")</f>
        <v/>
      </c>
      <c r="H663" s="17" t="str">
        <f>IF(SUM('Test Sample Data'!H$3:H$98)&gt;10,IF(AND(ISNUMBER('Test Sample Data'!H662),'Test Sample Data'!H662&lt;$B$1,'Test Sample Data'!H662&gt;0),'Test Sample Data'!H662,$B$1),"")</f>
        <v/>
      </c>
      <c r="I663" s="17" t="str">
        <f>IF(SUM('Test Sample Data'!I$3:I$98)&gt;10,IF(AND(ISNUMBER('Test Sample Data'!I662),'Test Sample Data'!I662&lt;$B$1,'Test Sample Data'!I662&gt;0),'Test Sample Data'!I662,$B$1),"")</f>
        <v/>
      </c>
      <c r="J663" s="17" t="str">
        <f>IF(SUM('Test Sample Data'!J$3:J$98)&gt;10,IF(AND(ISNUMBER('Test Sample Data'!J662),'Test Sample Data'!J662&lt;$B$1,'Test Sample Data'!J662&gt;0),'Test Sample Data'!J662,$B$1),"")</f>
        <v/>
      </c>
      <c r="K663" s="17" t="str">
        <f>IF(SUM('Test Sample Data'!K$3:K$98)&gt;10,IF(AND(ISNUMBER('Test Sample Data'!K662),'Test Sample Data'!K662&lt;$B$1,'Test Sample Data'!K662&gt;0),'Test Sample Data'!K662,$B$1),"")</f>
        <v/>
      </c>
      <c r="L663" s="17" t="str">
        <f>IF(SUM('Test Sample Data'!L$3:L$98)&gt;10,IF(AND(ISNUMBER('Test Sample Data'!L662),'Test Sample Data'!L662&lt;$B$1,'Test Sample Data'!L662&gt;0),'Test Sample Data'!L662,$B$1),"")</f>
        <v/>
      </c>
      <c r="M663" s="17" t="str">
        <f>IF(SUM('Test Sample Data'!M$3:M$98)&gt;10,IF(AND(ISNUMBER('Test Sample Data'!M662),'Test Sample Data'!M662&lt;$B$1,'Test Sample Data'!M662&gt;0),'Test Sample Data'!M662,$B$1),"")</f>
        <v/>
      </c>
      <c r="N663" s="17" t="str">
        <f>'Gene Table'!E662</f>
        <v>mmu-miR-3071-5p</v>
      </c>
      <c r="O663" s="17" t="str">
        <f>'Gene Table'!B662</f>
        <v>L12</v>
      </c>
      <c r="P663" s="17" t="str">
        <f>IF(SUM('Control Sample Data'!D$3:D$98)&gt;10,IF(AND(ISNUMBER('Control Sample Data'!D662),'Control Sample Data'!D662&lt;$B$1,'Control Sample Data'!D662&gt;0),'Control Sample Data'!D662,$B$1),"")</f>
        <v/>
      </c>
      <c r="Q663" s="17" t="str">
        <f>IF(SUM('Control Sample Data'!E$3:E$98)&gt;10,IF(AND(ISNUMBER('Control Sample Data'!E662),'Control Sample Data'!E662&lt;$B$1,'Control Sample Data'!E662&gt;0),'Control Sample Data'!E662,$B$1),"")</f>
        <v/>
      </c>
      <c r="R663" s="17" t="str">
        <f>IF(SUM('Control Sample Data'!F$3:F$98)&gt;10,IF(AND(ISNUMBER('Control Sample Data'!F662),'Control Sample Data'!F662&lt;$B$1,'Control Sample Data'!F662&gt;0),'Control Sample Data'!F662,$B$1),"")</f>
        <v/>
      </c>
      <c r="S663" s="17" t="str">
        <f>IF(SUM('Control Sample Data'!G$3:G$98)&gt;10,IF(AND(ISNUMBER('Control Sample Data'!G662),'Control Sample Data'!G662&lt;$B$1,'Control Sample Data'!G662&gt;0),'Control Sample Data'!G662,$B$1),"")</f>
        <v/>
      </c>
      <c r="T663" s="17" t="str">
        <f>IF(SUM('Control Sample Data'!H$3:H$98)&gt;10,IF(AND(ISNUMBER('Control Sample Data'!H662),'Control Sample Data'!H662&lt;$B$1,'Control Sample Data'!H662&gt;0),'Control Sample Data'!H662,$B$1),"")</f>
        <v/>
      </c>
      <c r="U663" s="17" t="str">
        <f>IF(SUM('Control Sample Data'!I$3:I$98)&gt;10,IF(AND(ISNUMBER('Control Sample Data'!I662),'Control Sample Data'!I662&lt;$B$1,'Control Sample Data'!I662&gt;0),'Control Sample Data'!I662,$B$1),"")</f>
        <v/>
      </c>
      <c r="V663" s="17" t="str">
        <f>IF(SUM('Control Sample Data'!J$3:J$98)&gt;10,IF(AND(ISNUMBER('Control Sample Data'!J662),'Control Sample Data'!J662&lt;$B$1,'Control Sample Data'!J662&gt;0),'Control Sample Data'!J662,$B$1),"")</f>
        <v/>
      </c>
      <c r="W663" s="17" t="str">
        <f>IF(SUM('Control Sample Data'!K$3:K$98)&gt;10,IF(AND(ISNUMBER('Control Sample Data'!K662),'Control Sample Data'!K662&lt;$B$1,'Control Sample Data'!K662&gt;0),'Control Sample Data'!K662,$B$1),"")</f>
        <v/>
      </c>
      <c r="X663" s="17" t="str">
        <f>IF(SUM('Control Sample Data'!L$3:L$98)&gt;10,IF(AND(ISNUMBER('Control Sample Data'!L662),'Control Sample Data'!L662&lt;$B$1,'Control Sample Data'!L662&gt;0),'Control Sample Data'!L662,$B$1),"")</f>
        <v/>
      </c>
      <c r="Y663" s="17" t="str">
        <f>IF(SUM('Control Sample Data'!M$3:M$98)&gt;10,IF(AND(ISNUMBER('Control Sample Data'!M662),'Control Sample Data'!M662&lt;$B$1,'Control Sample Data'!M662&gt;0),'Control Sample Data'!M662,$B$1),"")</f>
        <v/>
      </c>
      <c r="AT663" s="36" t="str">
        <f t="shared" si="451"/>
        <v/>
      </c>
      <c r="AU663" s="36" t="str">
        <f t="shared" si="452"/>
        <v/>
      </c>
      <c r="AV663" s="36" t="str">
        <f t="shared" si="453"/>
        <v/>
      </c>
      <c r="AW663" s="36" t="str">
        <f t="shared" si="454"/>
        <v/>
      </c>
      <c r="AX663" s="36" t="str">
        <f t="shared" si="455"/>
        <v/>
      </c>
      <c r="AY663" s="36" t="str">
        <f t="shared" si="456"/>
        <v/>
      </c>
      <c r="AZ663" s="36" t="str">
        <f t="shared" si="457"/>
        <v/>
      </c>
      <c r="BA663" s="36" t="str">
        <f t="shared" si="458"/>
        <v/>
      </c>
      <c r="BB663" s="36" t="str">
        <f t="shared" si="459"/>
        <v/>
      </c>
      <c r="BC663" s="36" t="str">
        <f t="shared" si="460"/>
        <v/>
      </c>
      <c r="BD663" s="36" t="str">
        <f t="shared" si="461"/>
        <v/>
      </c>
      <c r="BE663" s="36" t="str">
        <f t="shared" si="462"/>
        <v/>
      </c>
      <c r="BF663" s="36" t="str">
        <f t="shared" si="463"/>
        <v/>
      </c>
      <c r="BG663" s="36" t="str">
        <f t="shared" si="464"/>
        <v/>
      </c>
      <c r="BH663" s="36" t="str">
        <f t="shared" si="465"/>
        <v/>
      </c>
      <c r="BI663" s="36" t="str">
        <f t="shared" si="466"/>
        <v/>
      </c>
      <c r="BJ663" s="36" t="str">
        <f t="shared" si="467"/>
        <v/>
      </c>
      <c r="BK663" s="36" t="str">
        <f t="shared" si="468"/>
        <v/>
      </c>
      <c r="BL663" s="36" t="str">
        <f t="shared" si="469"/>
        <v/>
      </c>
      <c r="BM663" s="36" t="str">
        <f t="shared" si="470"/>
        <v/>
      </c>
      <c r="BN663" s="38" t="e">
        <f t="shared" si="429"/>
        <v>#DIV/0!</v>
      </c>
      <c r="BO663" s="38" t="e">
        <f t="shared" si="430"/>
        <v>#DIV/0!</v>
      </c>
      <c r="BP663" s="39" t="str">
        <f t="shared" si="431"/>
        <v/>
      </c>
      <c r="BQ663" s="39" t="str">
        <f t="shared" si="432"/>
        <v/>
      </c>
      <c r="BR663" s="39" t="str">
        <f t="shared" si="433"/>
        <v/>
      </c>
      <c r="BS663" s="39" t="str">
        <f t="shared" si="434"/>
        <v/>
      </c>
      <c r="BT663" s="39" t="str">
        <f t="shared" si="435"/>
        <v/>
      </c>
      <c r="BU663" s="39" t="str">
        <f t="shared" si="436"/>
        <v/>
      </c>
      <c r="BV663" s="39" t="str">
        <f t="shared" si="437"/>
        <v/>
      </c>
      <c r="BW663" s="39" t="str">
        <f t="shared" si="438"/>
        <v/>
      </c>
      <c r="BX663" s="39" t="str">
        <f t="shared" si="439"/>
        <v/>
      </c>
      <c r="BY663" s="39" t="str">
        <f t="shared" si="440"/>
        <v/>
      </c>
      <c r="BZ663" s="39" t="str">
        <f t="shared" si="441"/>
        <v/>
      </c>
      <c r="CA663" s="39" t="str">
        <f t="shared" si="442"/>
        <v/>
      </c>
      <c r="CB663" s="39" t="str">
        <f t="shared" si="443"/>
        <v/>
      </c>
      <c r="CC663" s="39" t="str">
        <f t="shared" si="444"/>
        <v/>
      </c>
      <c r="CD663" s="39" t="str">
        <f t="shared" si="445"/>
        <v/>
      </c>
      <c r="CE663" s="39" t="str">
        <f t="shared" si="446"/>
        <v/>
      </c>
      <c r="CF663" s="39" t="str">
        <f t="shared" si="447"/>
        <v/>
      </c>
      <c r="CG663" s="39" t="str">
        <f t="shared" si="448"/>
        <v/>
      </c>
      <c r="CH663" s="39" t="str">
        <f t="shared" si="449"/>
        <v/>
      </c>
      <c r="CI663" s="39" t="str">
        <f t="shared" si="450"/>
        <v/>
      </c>
    </row>
    <row r="664" spans="1:87">
      <c r="A664" s="18"/>
      <c r="B664" s="15" t="str">
        <f>'Gene Table'!E663</f>
        <v>mmu-miR-24-1-5p</v>
      </c>
      <c r="C664" s="15" t="str">
        <f>'Gene Table'!B663</f>
        <v>L13</v>
      </c>
      <c r="D664" s="16" t="str">
        <f>IF(SUM('Test Sample Data'!D$3:D$98)&gt;10,IF(AND(ISNUMBER('Test Sample Data'!D663),'Test Sample Data'!D663&lt;$B$1,'Test Sample Data'!D663&gt;0),'Test Sample Data'!D663,$B$1),"")</f>
        <v/>
      </c>
      <c r="E664" s="17" t="str">
        <f>IF(SUM('Test Sample Data'!E$3:E$98)&gt;10,IF(AND(ISNUMBER('Test Sample Data'!E663),'Test Sample Data'!E663&lt;$B$1,'Test Sample Data'!E663&gt;0),'Test Sample Data'!E663,$B$1),"")</f>
        <v/>
      </c>
      <c r="F664" s="17" t="str">
        <f>IF(SUM('Test Sample Data'!F$3:F$98)&gt;10,IF(AND(ISNUMBER('Test Sample Data'!F663),'Test Sample Data'!F663&lt;$B$1,'Test Sample Data'!F663&gt;0),'Test Sample Data'!F663,$B$1),"")</f>
        <v/>
      </c>
      <c r="G664" s="17" t="str">
        <f>IF(SUM('Test Sample Data'!G$3:G$98)&gt;10,IF(AND(ISNUMBER('Test Sample Data'!G663),'Test Sample Data'!G663&lt;$B$1,'Test Sample Data'!G663&gt;0),'Test Sample Data'!G663,$B$1),"")</f>
        <v/>
      </c>
      <c r="H664" s="17" t="str">
        <f>IF(SUM('Test Sample Data'!H$3:H$98)&gt;10,IF(AND(ISNUMBER('Test Sample Data'!H663),'Test Sample Data'!H663&lt;$B$1,'Test Sample Data'!H663&gt;0),'Test Sample Data'!H663,$B$1),"")</f>
        <v/>
      </c>
      <c r="I664" s="17" t="str">
        <f>IF(SUM('Test Sample Data'!I$3:I$98)&gt;10,IF(AND(ISNUMBER('Test Sample Data'!I663),'Test Sample Data'!I663&lt;$B$1,'Test Sample Data'!I663&gt;0),'Test Sample Data'!I663,$B$1),"")</f>
        <v/>
      </c>
      <c r="J664" s="17" t="str">
        <f>IF(SUM('Test Sample Data'!J$3:J$98)&gt;10,IF(AND(ISNUMBER('Test Sample Data'!J663),'Test Sample Data'!J663&lt;$B$1,'Test Sample Data'!J663&gt;0),'Test Sample Data'!J663,$B$1),"")</f>
        <v/>
      </c>
      <c r="K664" s="17" t="str">
        <f>IF(SUM('Test Sample Data'!K$3:K$98)&gt;10,IF(AND(ISNUMBER('Test Sample Data'!K663),'Test Sample Data'!K663&lt;$B$1,'Test Sample Data'!K663&gt;0),'Test Sample Data'!K663,$B$1),"")</f>
        <v/>
      </c>
      <c r="L664" s="17" t="str">
        <f>IF(SUM('Test Sample Data'!L$3:L$98)&gt;10,IF(AND(ISNUMBER('Test Sample Data'!L663),'Test Sample Data'!L663&lt;$B$1,'Test Sample Data'!L663&gt;0),'Test Sample Data'!L663,$B$1),"")</f>
        <v/>
      </c>
      <c r="M664" s="17" t="str">
        <f>IF(SUM('Test Sample Data'!M$3:M$98)&gt;10,IF(AND(ISNUMBER('Test Sample Data'!M663),'Test Sample Data'!M663&lt;$B$1,'Test Sample Data'!M663&gt;0),'Test Sample Data'!M663,$B$1),"")</f>
        <v/>
      </c>
      <c r="N664" s="17" t="str">
        <f>'Gene Table'!E663</f>
        <v>mmu-miR-24-1-5p</v>
      </c>
      <c r="O664" s="17" t="str">
        <f>'Gene Table'!B663</f>
        <v>L13</v>
      </c>
      <c r="P664" s="17" t="str">
        <f>IF(SUM('Control Sample Data'!D$3:D$98)&gt;10,IF(AND(ISNUMBER('Control Sample Data'!D663),'Control Sample Data'!D663&lt;$B$1,'Control Sample Data'!D663&gt;0),'Control Sample Data'!D663,$B$1),"")</f>
        <v/>
      </c>
      <c r="Q664" s="17" t="str">
        <f>IF(SUM('Control Sample Data'!E$3:E$98)&gt;10,IF(AND(ISNUMBER('Control Sample Data'!E663),'Control Sample Data'!E663&lt;$B$1,'Control Sample Data'!E663&gt;0),'Control Sample Data'!E663,$B$1),"")</f>
        <v/>
      </c>
      <c r="R664" s="17" t="str">
        <f>IF(SUM('Control Sample Data'!F$3:F$98)&gt;10,IF(AND(ISNUMBER('Control Sample Data'!F663),'Control Sample Data'!F663&lt;$B$1,'Control Sample Data'!F663&gt;0),'Control Sample Data'!F663,$B$1),"")</f>
        <v/>
      </c>
      <c r="S664" s="17" t="str">
        <f>IF(SUM('Control Sample Data'!G$3:G$98)&gt;10,IF(AND(ISNUMBER('Control Sample Data'!G663),'Control Sample Data'!G663&lt;$B$1,'Control Sample Data'!G663&gt;0),'Control Sample Data'!G663,$B$1),"")</f>
        <v/>
      </c>
      <c r="T664" s="17" t="str">
        <f>IF(SUM('Control Sample Data'!H$3:H$98)&gt;10,IF(AND(ISNUMBER('Control Sample Data'!H663),'Control Sample Data'!H663&lt;$B$1,'Control Sample Data'!H663&gt;0),'Control Sample Data'!H663,$B$1),"")</f>
        <v/>
      </c>
      <c r="U664" s="17" t="str">
        <f>IF(SUM('Control Sample Data'!I$3:I$98)&gt;10,IF(AND(ISNUMBER('Control Sample Data'!I663),'Control Sample Data'!I663&lt;$B$1,'Control Sample Data'!I663&gt;0),'Control Sample Data'!I663,$B$1),"")</f>
        <v/>
      </c>
      <c r="V664" s="17" t="str">
        <f>IF(SUM('Control Sample Data'!J$3:J$98)&gt;10,IF(AND(ISNUMBER('Control Sample Data'!J663),'Control Sample Data'!J663&lt;$B$1,'Control Sample Data'!J663&gt;0),'Control Sample Data'!J663,$B$1),"")</f>
        <v/>
      </c>
      <c r="W664" s="17" t="str">
        <f>IF(SUM('Control Sample Data'!K$3:K$98)&gt;10,IF(AND(ISNUMBER('Control Sample Data'!K663),'Control Sample Data'!K663&lt;$B$1,'Control Sample Data'!K663&gt;0),'Control Sample Data'!K663,$B$1),"")</f>
        <v/>
      </c>
      <c r="X664" s="17" t="str">
        <f>IF(SUM('Control Sample Data'!L$3:L$98)&gt;10,IF(AND(ISNUMBER('Control Sample Data'!L663),'Control Sample Data'!L663&lt;$B$1,'Control Sample Data'!L663&gt;0),'Control Sample Data'!L663,$B$1),"")</f>
        <v/>
      </c>
      <c r="Y664" s="17" t="str">
        <f>IF(SUM('Control Sample Data'!M$3:M$98)&gt;10,IF(AND(ISNUMBER('Control Sample Data'!M663),'Control Sample Data'!M663&lt;$B$1,'Control Sample Data'!M663&gt;0),'Control Sample Data'!M663,$B$1),"")</f>
        <v/>
      </c>
      <c r="AT664" s="36" t="str">
        <f t="shared" si="451"/>
        <v/>
      </c>
      <c r="AU664" s="36" t="str">
        <f t="shared" si="452"/>
        <v/>
      </c>
      <c r="AV664" s="36" t="str">
        <f t="shared" si="453"/>
        <v/>
      </c>
      <c r="AW664" s="36" t="str">
        <f t="shared" si="454"/>
        <v/>
      </c>
      <c r="AX664" s="36" t="str">
        <f t="shared" si="455"/>
        <v/>
      </c>
      <c r="AY664" s="36" t="str">
        <f t="shared" si="456"/>
        <v/>
      </c>
      <c r="AZ664" s="36" t="str">
        <f t="shared" si="457"/>
        <v/>
      </c>
      <c r="BA664" s="36" t="str">
        <f t="shared" si="458"/>
        <v/>
      </c>
      <c r="BB664" s="36" t="str">
        <f t="shared" si="459"/>
        <v/>
      </c>
      <c r="BC664" s="36" t="str">
        <f t="shared" si="460"/>
        <v/>
      </c>
      <c r="BD664" s="36" t="str">
        <f t="shared" si="461"/>
        <v/>
      </c>
      <c r="BE664" s="36" t="str">
        <f t="shared" si="462"/>
        <v/>
      </c>
      <c r="BF664" s="36" t="str">
        <f t="shared" si="463"/>
        <v/>
      </c>
      <c r="BG664" s="36" t="str">
        <f t="shared" si="464"/>
        <v/>
      </c>
      <c r="BH664" s="36" t="str">
        <f t="shared" si="465"/>
        <v/>
      </c>
      <c r="BI664" s="36" t="str">
        <f t="shared" si="466"/>
        <v/>
      </c>
      <c r="BJ664" s="36" t="str">
        <f t="shared" si="467"/>
        <v/>
      </c>
      <c r="BK664" s="36" t="str">
        <f t="shared" si="468"/>
        <v/>
      </c>
      <c r="BL664" s="36" t="str">
        <f t="shared" si="469"/>
        <v/>
      </c>
      <c r="BM664" s="36" t="str">
        <f t="shared" si="470"/>
        <v/>
      </c>
      <c r="BN664" s="38" t="e">
        <f t="shared" si="429"/>
        <v>#DIV/0!</v>
      </c>
      <c r="BO664" s="38" t="e">
        <f t="shared" si="430"/>
        <v>#DIV/0!</v>
      </c>
      <c r="BP664" s="39" t="str">
        <f t="shared" si="431"/>
        <v/>
      </c>
      <c r="BQ664" s="39" t="str">
        <f t="shared" si="432"/>
        <v/>
      </c>
      <c r="BR664" s="39" t="str">
        <f t="shared" si="433"/>
        <v/>
      </c>
      <c r="BS664" s="39" t="str">
        <f t="shared" si="434"/>
        <v/>
      </c>
      <c r="BT664" s="39" t="str">
        <f t="shared" si="435"/>
        <v/>
      </c>
      <c r="BU664" s="39" t="str">
        <f t="shared" si="436"/>
        <v/>
      </c>
      <c r="BV664" s="39" t="str">
        <f t="shared" si="437"/>
        <v/>
      </c>
      <c r="BW664" s="39" t="str">
        <f t="shared" si="438"/>
        <v/>
      </c>
      <c r="BX664" s="39" t="str">
        <f t="shared" si="439"/>
        <v/>
      </c>
      <c r="BY664" s="39" t="str">
        <f t="shared" si="440"/>
        <v/>
      </c>
      <c r="BZ664" s="39" t="str">
        <f t="shared" si="441"/>
        <v/>
      </c>
      <c r="CA664" s="39" t="str">
        <f t="shared" si="442"/>
        <v/>
      </c>
      <c r="CB664" s="39" t="str">
        <f t="shared" si="443"/>
        <v/>
      </c>
      <c r="CC664" s="39" t="str">
        <f t="shared" si="444"/>
        <v/>
      </c>
      <c r="CD664" s="39" t="str">
        <f t="shared" si="445"/>
        <v/>
      </c>
      <c r="CE664" s="39" t="str">
        <f t="shared" si="446"/>
        <v/>
      </c>
      <c r="CF664" s="39" t="str">
        <f t="shared" si="447"/>
        <v/>
      </c>
      <c r="CG664" s="39" t="str">
        <f t="shared" si="448"/>
        <v/>
      </c>
      <c r="CH664" s="39" t="str">
        <f t="shared" si="449"/>
        <v/>
      </c>
      <c r="CI664" s="39" t="str">
        <f t="shared" si="450"/>
        <v/>
      </c>
    </row>
    <row r="665" spans="1:87">
      <c r="A665" s="18"/>
      <c r="B665" s="15" t="str">
        <f>'Gene Table'!E664</f>
        <v>mmu-miR-3073-5p</v>
      </c>
      <c r="C665" s="15" t="str">
        <f>'Gene Table'!B664</f>
        <v>L14</v>
      </c>
      <c r="D665" s="16" t="str">
        <f>IF(SUM('Test Sample Data'!D$3:D$98)&gt;10,IF(AND(ISNUMBER('Test Sample Data'!D664),'Test Sample Data'!D664&lt;$B$1,'Test Sample Data'!D664&gt;0),'Test Sample Data'!D664,$B$1),"")</f>
        <v/>
      </c>
      <c r="E665" s="17" t="str">
        <f>IF(SUM('Test Sample Data'!E$3:E$98)&gt;10,IF(AND(ISNUMBER('Test Sample Data'!E664),'Test Sample Data'!E664&lt;$B$1,'Test Sample Data'!E664&gt;0),'Test Sample Data'!E664,$B$1),"")</f>
        <v/>
      </c>
      <c r="F665" s="17" t="str">
        <f>IF(SUM('Test Sample Data'!F$3:F$98)&gt;10,IF(AND(ISNUMBER('Test Sample Data'!F664),'Test Sample Data'!F664&lt;$B$1,'Test Sample Data'!F664&gt;0),'Test Sample Data'!F664,$B$1),"")</f>
        <v/>
      </c>
      <c r="G665" s="17" t="str">
        <f>IF(SUM('Test Sample Data'!G$3:G$98)&gt;10,IF(AND(ISNUMBER('Test Sample Data'!G664),'Test Sample Data'!G664&lt;$B$1,'Test Sample Data'!G664&gt;0),'Test Sample Data'!G664,$B$1),"")</f>
        <v/>
      </c>
      <c r="H665" s="17" t="str">
        <f>IF(SUM('Test Sample Data'!H$3:H$98)&gt;10,IF(AND(ISNUMBER('Test Sample Data'!H664),'Test Sample Data'!H664&lt;$B$1,'Test Sample Data'!H664&gt;0),'Test Sample Data'!H664,$B$1),"")</f>
        <v/>
      </c>
      <c r="I665" s="17" t="str">
        <f>IF(SUM('Test Sample Data'!I$3:I$98)&gt;10,IF(AND(ISNUMBER('Test Sample Data'!I664),'Test Sample Data'!I664&lt;$B$1,'Test Sample Data'!I664&gt;0),'Test Sample Data'!I664,$B$1),"")</f>
        <v/>
      </c>
      <c r="J665" s="17" t="str">
        <f>IF(SUM('Test Sample Data'!J$3:J$98)&gt;10,IF(AND(ISNUMBER('Test Sample Data'!J664),'Test Sample Data'!J664&lt;$B$1,'Test Sample Data'!J664&gt;0),'Test Sample Data'!J664,$B$1),"")</f>
        <v/>
      </c>
      <c r="K665" s="17" t="str">
        <f>IF(SUM('Test Sample Data'!K$3:K$98)&gt;10,IF(AND(ISNUMBER('Test Sample Data'!K664),'Test Sample Data'!K664&lt;$B$1,'Test Sample Data'!K664&gt;0),'Test Sample Data'!K664,$B$1),"")</f>
        <v/>
      </c>
      <c r="L665" s="17" t="str">
        <f>IF(SUM('Test Sample Data'!L$3:L$98)&gt;10,IF(AND(ISNUMBER('Test Sample Data'!L664),'Test Sample Data'!L664&lt;$B$1,'Test Sample Data'!L664&gt;0),'Test Sample Data'!L664,$B$1),"")</f>
        <v/>
      </c>
      <c r="M665" s="17" t="str">
        <f>IF(SUM('Test Sample Data'!M$3:M$98)&gt;10,IF(AND(ISNUMBER('Test Sample Data'!M664),'Test Sample Data'!M664&lt;$B$1,'Test Sample Data'!M664&gt;0),'Test Sample Data'!M664,$B$1),"")</f>
        <v/>
      </c>
      <c r="N665" s="17" t="str">
        <f>'Gene Table'!E664</f>
        <v>mmu-miR-3073-5p</v>
      </c>
      <c r="O665" s="17" t="str">
        <f>'Gene Table'!B664</f>
        <v>L14</v>
      </c>
      <c r="P665" s="17" t="str">
        <f>IF(SUM('Control Sample Data'!D$3:D$98)&gt;10,IF(AND(ISNUMBER('Control Sample Data'!D664),'Control Sample Data'!D664&lt;$B$1,'Control Sample Data'!D664&gt;0),'Control Sample Data'!D664,$B$1),"")</f>
        <v/>
      </c>
      <c r="Q665" s="17" t="str">
        <f>IF(SUM('Control Sample Data'!E$3:E$98)&gt;10,IF(AND(ISNUMBER('Control Sample Data'!E664),'Control Sample Data'!E664&lt;$B$1,'Control Sample Data'!E664&gt;0),'Control Sample Data'!E664,$B$1),"")</f>
        <v/>
      </c>
      <c r="R665" s="17" t="str">
        <f>IF(SUM('Control Sample Data'!F$3:F$98)&gt;10,IF(AND(ISNUMBER('Control Sample Data'!F664),'Control Sample Data'!F664&lt;$B$1,'Control Sample Data'!F664&gt;0),'Control Sample Data'!F664,$B$1),"")</f>
        <v/>
      </c>
      <c r="S665" s="17" t="str">
        <f>IF(SUM('Control Sample Data'!G$3:G$98)&gt;10,IF(AND(ISNUMBER('Control Sample Data'!G664),'Control Sample Data'!G664&lt;$B$1,'Control Sample Data'!G664&gt;0),'Control Sample Data'!G664,$B$1),"")</f>
        <v/>
      </c>
      <c r="T665" s="17" t="str">
        <f>IF(SUM('Control Sample Data'!H$3:H$98)&gt;10,IF(AND(ISNUMBER('Control Sample Data'!H664),'Control Sample Data'!H664&lt;$B$1,'Control Sample Data'!H664&gt;0),'Control Sample Data'!H664,$B$1),"")</f>
        <v/>
      </c>
      <c r="U665" s="17" t="str">
        <f>IF(SUM('Control Sample Data'!I$3:I$98)&gt;10,IF(AND(ISNUMBER('Control Sample Data'!I664),'Control Sample Data'!I664&lt;$B$1,'Control Sample Data'!I664&gt;0),'Control Sample Data'!I664,$B$1),"")</f>
        <v/>
      </c>
      <c r="V665" s="17" t="str">
        <f>IF(SUM('Control Sample Data'!J$3:J$98)&gt;10,IF(AND(ISNUMBER('Control Sample Data'!J664),'Control Sample Data'!J664&lt;$B$1,'Control Sample Data'!J664&gt;0),'Control Sample Data'!J664,$B$1),"")</f>
        <v/>
      </c>
      <c r="W665" s="17" t="str">
        <f>IF(SUM('Control Sample Data'!K$3:K$98)&gt;10,IF(AND(ISNUMBER('Control Sample Data'!K664),'Control Sample Data'!K664&lt;$B$1,'Control Sample Data'!K664&gt;0),'Control Sample Data'!K664,$B$1),"")</f>
        <v/>
      </c>
      <c r="X665" s="17" t="str">
        <f>IF(SUM('Control Sample Data'!L$3:L$98)&gt;10,IF(AND(ISNUMBER('Control Sample Data'!L664),'Control Sample Data'!L664&lt;$B$1,'Control Sample Data'!L664&gt;0),'Control Sample Data'!L664,$B$1),"")</f>
        <v/>
      </c>
      <c r="Y665" s="17" t="str">
        <f>IF(SUM('Control Sample Data'!M$3:M$98)&gt;10,IF(AND(ISNUMBER('Control Sample Data'!M664),'Control Sample Data'!M664&lt;$B$1,'Control Sample Data'!M664&gt;0),'Control Sample Data'!M664,$B$1),"")</f>
        <v/>
      </c>
      <c r="AT665" s="36" t="str">
        <f t="shared" si="451"/>
        <v/>
      </c>
      <c r="AU665" s="36" t="str">
        <f t="shared" si="452"/>
        <v/>
      </c>
      <c r="AV665" s="36" t="str">
        <f t="shared" si="453"/>
        <v/>
      </c>
      <c r="AW665" s="36" t="str">
        <f t="shared" si="454"/>
        <v/>
      </c>
      <c r="AX665" s="36" t="str">
        <f t="shared" si="455"/>
        <v/>
      </c>
      <c r="AY665" s="36" t="str">
        <f t="shared" si="456"/>
        <v/>
      </c>
      <c r="AZ665" s="36" t="str">
        <f t="shared" si="457"/>
        <v/>
      </c>
      <c r="BA665" s="36" t="str">
        <f t="shared" si="458"/>
        <v/>
      </c>
      <c r="BB665" s="36" t="str">
        <f t="shared" si="459"/>
        <v/>
      </c>
      <c r="BC665" s="36" t="str">
        <f t="shared" si="460"/>
        <v/>
      </c>
      <c r="BD665" s="36" t="str">
        <f t="shared" si="461"/>
        <v/>
      </c>
      <c r="BE665" s="36" t="str">
        <f t="shared" si="462"/>
        <v/>
      </c>
      <c r="BF665" s="36" t="str">
        <f t="shared" si="463"/>
        <v/>
      </c>
      <c r="BG665" s="36" t="str">
        <f t="shared" si="464"/>
        <v/>
      </c>
      <c r="BH665" s="36" t="str">
        <f t="shared" si="465"/>
        <v/>
      </c>
      <c r="BI665" s="36" t="str">
        <f t="shared" si="466"/>
        <v/>
      </c>
      <c r="BJ665" s="36" t="str">
        <f t="shared" si="467"/>
        <v/>
      </c>
      <c r="BK665" s="36" t="str">
        <f t="shared" si="468"/>
        <v/>
      </c>
      <c r="BL665" s="36" t="str">
        <f t="shared" si="469"/>
        <v/>
      </c>
      <c r="BM665" s="36" t="str">
        <f t="shared" si="470"/>
        <v/>
      </c>
      <c r="BN665" s="38" t="e">
        <f t="shared" si="429"/>
        <v>#DIV/0!</v>
      </c>
      <c r="BO665" s="38" t="e">
        <f t="shared" si="430"/>
        <v>#DIV/0!</v>
      </c>
      <c r="BP665" s="39" t="str">
        <f t="shared" si="431"/>
        <v/>
      </c>
      <c r="BQ665" s="39" t="str">
        <f t="shared" si="432"/>
        <v/>
      </c>
      <c r="BR665" s="39" t="str">
        <f t="shared" si="433"/>
        <v/>
      </c>
      <c r="BS665" s="39" t="str">
        <f t="shared" si="434"/>
        <v/>
      </c>
      <c r="BT665" s="39" t="str">
        <f t="shared" si="435"/>
        <v/>
      </c>
      <c r="BU665" s="39" t="str">
        <f t="shared" si="436"/>
        <v/>
      </c>
      <c r="BV665" s="39" t="str">
        <f t="shared" si="437"/>
        <v/>
      </c>
      <c r="BW665" s="39" t="str">
        <f t="shared" si="438"/>
        <v/>
      </c>
      <c r="BX665" s="39" t="str">
        <f t="shared" si="439"/>
        <v/>
      </c>
      <c r="BY665" s="39" t="str">
        <f t="shared" si="440"/>
        <v/>
      </c>
      <c r="BZ665" s="39" t="str">
        <f t="shared" si="441"/>
        <v/>
      </c>
      <c r="CA665" s="39" t="str">
        <f t="shared" si="442"/>
        <v/>
      </c>
      <c r="CB665" s="39" t="str">
        <f t="shared" si="443"/>
        <v/>
      </c>
      <c r="CC665" s="39" t="str">
        <f t="shared" si="444"/>
        <v/>
      </c>
      <c r="CD665" s="39" t="str">
        <f t="shared" si="445"/>
        <v/>
      </c>
      <c r="CE665" s="39" t="str">
        <f t="shared" si="446"/>
        <v/>
      </c>
      <c r="CF665" s="39" t="str">
        <f t="shared" si="447"/>
        <v/>
      </c>
      <c r="CG665" s="39" t="str">
        <f t="shared" si="448"/>
        <v/>
      </c>
      <c r="CH665" s="39" t="str">
        <f t="shared" si="449"/>
        <v/>
      </c>
      <c r="CI665" s="39" t="str">
        <f t="shared" si="450"/>
        <v/>
      </c>
    </row>
    <row r="666" spans="1:87">
      <c r="A666" s="18"/>
      <c r="B666" s="15" t="str">
        <f>'Gene Table'!E665</f>
        <v>mmu-miR-28-3p</v>
      </c>
      <c r="C666" s="15" t="str">
        <f>'Gene Table'!B665</f>
        <v>L15</v>
      </c>
      <c r="D666" s="16" t="str">
        <f>IF(SUM('Test Sample Data'!D$3:D$98)&gt;10,IF(AND(ISNUMBER('Test Sample Data'!D665),'Test Sample Data'!D665&lt;$B$1,'Test Sample Data'!D665&gt;0),'Test Sample Data'!D665,$B$1),"")</f>
        <v/>
      </c>
      <c r="E666" s="17" t="str">
        <f>IF(SUM('Test Sample Data'!E$3:E$98)&gt;10,IF(AND(ISNUMBER('Test Sample Data'!E665),'Test Sample Data'!E665&lt;$B$1,'Test Sample Data'!E665&gt;0),'Test Sample Data'!E665,$B$1),"")</f>
        <v/>
      </c>
      <c r="F666" s="17" t="str">
        <f>IF(SUM('Test Sample Data'!F$3:F$98)&gt;10,IF(AND(ISNUMBER('Test Sample Data'!F665),'Test Sample Data'!F665&lt;$B$1,'Test Sample Data'!F665&gt;0),'Test Sample Data'!F665,$B$1),"")</f>
        <v/>
      </c>
      <c r="G666" s="17" t="str">
        <f>IF(SUM('Test Sample Data'!G$3:G$98)&gt;10,IF(AND(ISNUMBER('Test Sample Data'!G665),'Test Sample Data'!G665&lt;$B$1,'Test Sample Data'!G665&gt;0),'Test Sample Data'!G665,$B$1),"")</f>
        <v/>
      </c>
      <c r="H666" s="17" t="str">
        <f>IF(SUM('Test Sample Data'!H$3:H$98)&gt;10,IF(AND(ISNUMBER('Test Sample Data'!H665),'Test Sample Data'!H665&lt;$B$1,'Test Sample Data'!H665&gt;0),'Test Sample Data'!H665,$B$1),"")</f>
        <v/>
      </c>
      <c r="I666" s="17" t="str">
        <f>IF(SUM('Test Sample Data'!I$3:I$98)&gt;10,IF(AND(ISNUMBER('Test Sample Data'!I665),'Test Sample Data'!I665&lt;$B$1,'Test Sample Data'!I665&gt;0),'Test Sample Data'!I665,$B$1),"")</f>
        <v/>
      </c>
      <c r="J666" s="17" t="str">
        <f>IF(SUM('Test Sample Data'!J$3:J$98)&gt;10,IF(AND(ISNUMBER('Test Sample Data'!J665),'Test Sample Data'!J665&lt;$B$1,'Test Sample Data'!J665&gt;0),'Test Sample Data'!J665,$B$1),"")</f>
        <v/>
      </c>
      <c r="K666" s="17" t="str">
        <f>IF(SUM('Test Sample Data'!K$3:K$98)&gt;10,IF(AND(ISNUMBER('Test Sample Data'!K665),'Test Sample Data'!K665&lt;$B$1,'Test Sample Data'!K665&gt;0),'Test Sample Data'!K665,$B$1),"")</f>
        <v/>
      </c>
      <c r="L666" s="17" t="str">
        <f>IF(SUM('Test Sample Data'!L$3:L$98)&gt;10,IF(AND(ISNUMBER('Test Sample Data'!L665),'Test Sample Data'!L665&lt;$B$1,'Test Sample Data'!L665&gt;0),'Test Sample Data'!L665,$B$1),"")</f>
        <v/>
      </c>
      <c r="M666" s="17" t="str">
        <f>IF(SUM('Test Sample Data'!M$3:M$98)&gt;10,IF(AND(ISNUMBER('Test Sample Data'!M665),'Test Sample Data'!M665&lt;$B$1,'Test Sample Data'!M665&gt;0),'Test Sample Data'!M665,$B$1),"")</f>
        <v/>
      </c>
      <c r="N666" s="17" t="str">
        <f>'Gene Table'!E665</f>
        <v>mmu-miR-28-3p</v>
      </c>
      <c r="O666" s="17" t="str">
        <f>'Gene Table'!B665</f>
        <v>L15</v>
      </c>
      <c r="P666" s="17" t="str">
        <f>IF(SUM('Control Sample Data'!D$3:D$98)&gt;10,IF(AND(ISNUMBER('Control Sample Data'!D665),'Control Sample Data'!D665&lt;$B$1,'Control Sample Data'!D665&gt;0),'Control Sample Data'!D665,$B$1),"")</f>
        <v/>
      </c>
      <c r="Q666" s="17" t="str">
        <f>IF(SUM('Control Sample Data'!E$3:E$98)&gt;10,IF(AND(ISNUMBER('Control Sample Data'!E665),'Control Sample Data'!E665&lt;$B$1,'Control Sample Data'!E665&gt;0),'Control Sample Data'!E665,$B$1),"")</f>
        <v/>
      </c>
      <c r="R666" s="17" t="str">
        <f>IF(SUM('Control Sample Data'!F$3:F$98)&gt;10,IF(AND(ISNUMBER('Control Sample Data'!F665),'Control Sample Data'!F665&lt;$B$1,'Control Sample Data'!F665&gt;0),'Control Sample Data'!F665,$B$1),"")</f>
        <v/>
      </c>
      <c r="S666" s="17" t="str">
        <f>IF(SUM('Control Sample Data'!G$3:G$98)&gt;10,IF(AND(ISNUMBER('Control Sample Data'!G665),'Control Sample Data'!G665&lt;$B$1,'Control Sample Data'!G665&gt;0),'Control Sample Data'!G665,$B$1),"")</f>
        <v/>
      </c>
      <c r="T666" s="17" t="str">
        <f>IF(SUM('Control Sample Data'!H$3:H$98)&gt;10,IF(AND(ISNUMBER('Control Sample Data'!H665),'Control Sample Data'!H665&lt;$B$1,'Control Sample Data'!H665&gt;0),'Control Sample Data'!H665,$B$1),"")</f>
        <v/>
      </c>
      <c r="U666" s="17" t="str">
        <f>IF(SUM('Control Sample Data'!I$3:I$98)&gt;10,IF(AND(ISNUMBER('Control Sample Data'!I665),'Control Sample Data'!I665&lt;$B$1,'Control Sample Data'!I665&gt;0),'Control Sample Data'!I665,$B$1),"")</f>
        <v/>
      </c>
      <c r="V666" s="17" t="str">
        <f>IF(SUM('Control Sample Data'!J$3:J$98)&gt;10,IF(AND(ISNUMBER('Control Sample Data'!J665),'Control Sample Data'!J665&lt;$B$1,'Control Sample Data'!J665&gt;0),'Control Sample Data'!J665,$B$1),"")</f>
        <v/>
      </c>
      <c r="W666" s="17" t="str">
        <f>IF(SUM('Control Sample Data'!K$3:K$98)&gt;10,IF(AND(ISNUMBER('Control Sample Data'!K665),'Control Sample Data'!K665&lt;$B$1,'Control Sample Data'!K665&gt;0),'Control Sample Data'!K665,$B$1),"")</f>
        <v/>
      </c>
      <c r="X666" s="17" t="str">
        <f>IF(SUM('Control Sample Data'!L$3:L$98)&gt;10,IF(AND(ISNUMBER('Control Sample Data'!L665),'Control Sample Data'!L665&lt;$B$1,'Control Sample Data'!L665&gt;0),'Control Sample Data'!L665,$B$1),"")</f>
        <v/>
      </c>
      <c r="Y666" s="17" t="str">
        <f>IF(SUM('Control Sample Data'!M$3:M$98)&gt;10,IF(AND(ISNUMBER('Control Sample Data'!M665),'Control Sample Data'!M665&lt;$B$1,'Control Sample Data'!M665&gt;0),'Control Sample Data'!M665,$B$1),"")</f>
        <v/>
      </c>
      <c r="AT666" s="36" t="str">
        <f t="shared" si="451"/>
        <v/>
      </c>
      <c r="AU666" s="36" t="str">
        <f t="shared" si="452"/>
        <v/>
      </c>
      <c r="AV666" s="36" t="str">
        <f t="shared" si="453"/>
        <v/>
      </c>
      <c r="AW666" s="36" t="str">
        <f t="shared" si="454"/>
        <v/>
      </c>
      <c r="AX666" s="36" t="str">
        <f t="shared" si="455"/>
        <v/>
      </c>
      <c r="AY666" s="36" t="str">
        <f t="shared" si="456"/>
        <v/>
      </c>
      <c r="AZ666" s="36" t="str">
        <f t="shared" si="457"/>
        <v/>
      </c>
      <c r="BA666" s="36" t="str">
        <f t="shared" si="458"/>
        <v/>
      </c>
      <c r="BB666" s="36" t="str">
        <f t="shared" si="459"/>
        <v/>
      </c>
      <c r="BC666" s="36" t="str">
        <f t="shared" si="460"/>
        <v/>
      </c>
      <c r="BD666" s="36" t="str">
        <f t="shared" si="461"/>
        <v/>
      </c>
      <c r="BE666" s="36" t="str">
        <f t="shared" si="462"/>
        <v/>
      </c>
      <c r="BF666" s="36" t="str">
        <f t="shared" si="463"/>
        <v/>
      </c>
      <c r="BG666" s="36" t="str">
        <f t="shared" si="464"/>
        <v/>
      </c>
      <c r="BH666" s="36" t="str">
        <f t="shared" si="465"/>
        <v/>
      </c>
      <c r="BI666" s="36" t="str">
        <f t="shared" si="466"/>
        <v/>
      </c>
      <c r="BJ666" s="36" t="str">
        <f t="shared" si="467"/>
        <v/>
      </c>
      <c r="BK666" s="36" t="str">
        <f t="shared" si="468"/>
        <v/>
      </c>
      <c r="BL666" s="36" t="str">
        <f t="shared" si="469"/>
        <v/>
      </c>
      <c r="BM666" s="36" t="str">
        <f t="shared" si="470"/>
        <v/>
      </c>
      <c r="BN666" s="38" t="e">
        <f t="shared" si="429"/>
        <v>#DIV/0!</v>
      </c>
      <c r="BO666" s="38" t="e">
        <f t="shared" si="430"/>
        <v>#DIV/0!</v>
      </c>
      <c r="BP666" s="39" t="str">
        <f t="shared" si="431"/>
        <v/>
      </c>
      <c r="BQ666" s="39" t="str">
        <f t="shared" si="432"/>
        <v/>
      </c>
      <c r="BR666" s="39" t="str">
        <f t="shared" si="433"/>
        <v/>
      </c>
      <c r="BS666" s="39" t="str">
        <f t="shared" si="434"/>
        <v/>
      </c>
      <c r="BT666" s="39" t="str">
        <f t="shared" si="435"/>
        <v/>
      </c>
      <c r="BU666" s="39" t="str">
        <f t="shared" si="436"/>
        <v/>
      </c>
      <c r="BV666" s="39" t="str">
        <f t="shared" si="437"/>
        <v/>
      </c>
      <c r="BW666" s="39" t="str">
        <f t="shared" si="438"/>
        <v/>
      </c>
      <c r="BX666" s="39" t="str">
        <f t="shared" si="439"/>
        <v/>
      </c>
      <c r="BY666" s="39" t="str">
        <f t="shared" si="440"/>
        <v/>
      </c>
      <c r="BZ666" s="39" t="str">
        <f t="shared" si="441"/>
        <v/>
      </c>
      <c r="CA666" s="39" t="str">
        <f t="shared" si="442"/>
        <v/>
      </c>
      <c r="CB666" s="39" t="str">
        <f t="shared" si="443"/>
        <v/>
      </c>
      <c r="CC666" s="39" t="str">
        <f t="shared" si="444"/>
        <v/>
      </c>
      <c r="CD666" s="39" t="str">
        <f t="shared" si="445"/>
        <v/>
      </c>
      <c r="CE666" s="39" t="str">
        <f t="shared" si="446"/>
        <v/>
      </c>
      <c r="CF666" s="39" t="str">
        <f t="shared" si="447"/>
        <v/>
      </c>
      <c r="CG666" s="39" t="str">
        <f t="shared" si="448"/>
        <v/>
      </c>
      <c r="CH666" s="39" t="str">
        <f t="shared" si="449"/>
        <v/>
      </c>
      <c r="CI666" s="39" t="str">
        <f t="shared" si="450"/>
        <v/>
      </c>
    </row>
    <row r="667" spans="1:87">
      <c r="A667" s="18"/>
      <c r="B667" s="15" t="str">
        <f>'Gene Table'!E666</f>
        <v>mmu-miR-3075-3p</v>
      </c>
      <c r="C667" s="15" t="str">
        <f>'Gene Table'!B666</f>
        <v>L16</v>
      </c>
      <c r="D667" s="16" t="str">
        <f>IF(SUM('Test Sample Data'!D$3:D$98)&gt;10,IF(AND(ISNUMBER('Test Sample Data'!D666),'Test Sample Data'!D666&lt;$B$1,'Test Sample Data'!D666&gt;0),'Test Sample Data'!D666,$B$1),"")</f>
        <v/>
      </c>
      <c r="E667" s="17" t="str">
        <f>IF(SUM('Test Sample Data'!E$3:E$98)&gt;10,IF(AND(ISNUMBER('Test Sample Data'!E666),'Test Sample Data'!E666&lt;$B$1,'Test Sample Data'!E666&gt;0),'Test Sample Data'!E666,$B$1),"")</f>
        <v/>
      </c>
      <c r="F667" s="17" t="str">
        <f>IF(SUM('Test Sample Data'!F$3:F$98)&gt;10,IF(AND(ISNUMBER('Test Sample Data'!F666),'Test Sample Data'!F666&lt;$B$1,'Test Sample Data'!F666&gt;0),'Test Sample Data'!F666,$B$1),"")</f>
        <v/>
      </c>
      <c r="G667" s="17" t="str">
        <f>IF(SUM('Test Sample Data'!G$3:G$98)&gt;10,IF(AND(ISNUMBER('Test Sample Data'!G666),'Test Sample Data'!G666&lt;$B$1,'Test Sample Data'!G666&gt;0),'Test Sample Data'!G666,$B$1),"")</f>
        <v/>
      </c>
      <c r="H667" s="17" t="str">
        <f>IF(SUM('Test Sample Data'!H$3:H$98)&gt;10,IF(AND(ISNUMBER('Test Sample Data'!H666),'Test Sample Data'!H666&lt;$B$1,'Test Sample Data'!H666&gt;0),'Test Sample Data'!H666,$B$1),"")</f>
        <v/>
      </c>
      <c r="I667" s="17" t="str">
        <f>IF(SUM('Test Sample Data'!I$3:I$98)&gt;10,IF(AND(ISNUMBER('Test Sample Data'!I666),'Test Sample Data'!I666&lt;$B$1,'Test Sample Data'!I666&gt;0),'Test Sample Data'!I666,$B$1),"")</f>
        <v/>
      </c>
      <c r="J667" s="17" t="str">
        <f>IF(SUM('Test Sample Data'!J$3:J$98)&gt;10,IF(AND(ISNUMBER('Test Sample Data'!J666),'Test Sample Data'!J666&lt;$B$1,'Test Sample Data'!J666&gt;0),'Test Sample Data'!J666,$B$1),"")</f>
        <v/>
      </c>
      <c r="K667" s="17" t="str">
        <f>IF(SUM('Test Sample Data'!K$3:K$98)&gt;10,IF(AND(ISNUMBER('Test Sample Data'!K666),'Test Sample Data'!K666&lt;$B$1,'Test Sample Data'!K666&gt;0),'Test Sample Data'!K666,$B$1),"")</f>
        <v/>
      </c>
      <c r="L667" s="17" t="str">
        <f>IF(SUM('Test Sample Data'!L$3:L$98)&gt;10,IF(AND(ISNUMBER('Test Sample Data'!L666),'Test Sample Data'!L666&lt;$B$1,'Test Sample Data'!L666&gt;0),'Test Sample Data'!L666,$B$1),"")</f>
        <v/>
      </c>
      <c r="M667" s="17" t="str">
        <f>IF(SUM('Test Sample Data'!M$3:M$98)&gt;10,IF(AND(ISNUMBER('Test Sample Data'!M666),'Test Sample Data'!M666&lt;$B$1,'Test Sample Data'!M666&gt;0),'Test Sample Data'!M666,$B$1),"")</f>
        <v/>
      </c>
      <c r="N667" s="17" t="str">
        <f>'Gene Table'!E666</f>
        <v>mmu-miR-3075-3p</v>
      </c>
      <c r="O667" s="17" t="str">
        <f>'Gene Table'!B666</f>
        <v>L16</v>
      </c>
      <c r="P667" s="17" t="str">
        <f>IF(SUM('Control Sample Data'!D$3:D$98)&gt;10,IF(AND(ISNUMBER('Control Sample Data'!D666),'Control Sample Data'!D666&lt;$B$1,'Control Sample Data'!D666&gt;0),'Control Sample Data'!D666,$B$1),"")</f>
        <v/>
      </c>
      <c r="Q667" s="17" t="str">
        <f>IF(SUM('Control Sample Data'!E$3:E$98)&gt;10,IF(AND(ISNUMBER('Control Sample Data'!E666),'Control Sample Data'!E666&lt;$B$1,'Control Sample Data'!E666&gt;0),'Control Sample Data'!E666,$B$1),"")</f>
        <v/>
      </c>
      <c r="R667" s="17" t="str">
        <f>IF(SUM('Control Sample Data'!F$3:F$98)&gt;10,IF(AND(ISNUMBER('Control Sample Data'!F666),'Control Sample Data'!F666&lt;$B$1,'Control Sample Data'!F666&gt;0),'Control Sample Data'!F666,$B$1),"")</f>
        <v/>
      </c>
      <c r="S667" s="17" t="str">
        <f>IF(SUM('Control Sample Data'!G$3:G$98)&gt;10,IF(AND(ISNUMBER('Control Sample Data'!G666),'Control Sample Data'!G666&lt;$B$1,'Control Sample Data'!G666&gt;0),'Control Sample Data'!G666,$B$1),"")</f>
        <v/>
      </c>
      <c r="T667" s="17" t="str">
        <f>IF(SUM('Control Sample Data'!H$3:H$98)&gt;10,IF(AND(ISNUMBER('Control Sample Data'!H666),'Control Sample Data'!H666&lt;$B$1,'Control Sample Data'!H666&gt;0),'Control Sample Data'!H666,$B$1),"")</f>
        <v/>
      </c>
      <c r="U667" s="17" t="str">
        <f>IF(SUM('Control Sample Data'!I$3:I$98)&gt;10,IF(AND(ISNUMBER('Control Sample Data'!I666),'Control Sample Data'!I666&lt;$B$1,'Control Sample Data'!I666&gt;0),'Control Sample Data'!I666,$B$1),"")</f>
        <v/>
      </c>
      <c r="V667" s="17" t="str">
        <f>IF(SUM('Control Sample Data'!J$3:J$98)&gt;10,IF(AND(ISNUMBER('Control Sample Data'!J666),'Control Sample Data'!J666&lt;$B$1,'Control Sample Data'!J666&gt;0),'Control Sample Data'!J666,$B$1),"")</f>
        <v/>
      </c>
      <c r="W667" s="17" t="str">
        <f>IF(SUM('Control Sample Data'!K$3:K$98)&gt;10,IF(AND(ISNUMBER('Control Sample Data'!K666),'Control Sample Data'!K666&lt;$B$1,'Control Sample Data'!K666&gt;0),'Control Sample Data'!K666,$B$1),"")</f>
        <v/>
      </c>
      <c r="X667" s="17" t="str">
        <f>IF(SUM('Control Sample Data'!L$3:L$98)&gt;10,IF(AND(ISNUMBER('Control Sample Data'!L666),'Control Sample Data'!L666&lt;$B$1,'Control Sample Data'!L666&gt;0),'Control Sample Data'!L666,$B$1),"")</f>
        <v/>
      </c>
      <c r="Y667" s="17" t="str">
        <f>IF(SUM('Control Sample Data'!M$3:M$98)&gt;10,IF(AND(ISNUMBER('Control Sample Data'!M666),'Control Sample Data'!M666&lt;$B$1,'Control Sample Data'!M666&gt;0),'Control Sample Data'!M666,$B$1),"")</f>
        <v/>
      </c>
      <c r="AT667" s="36" t="str">
        <f t="shared" si="451"/>
        <v/>
      </c>
      <c r="AU667" s="36" t="str">
        <f t="shared" si="452"/>
        <v/>
      </c>
      <c r="AV667" s="36" t="str">
        <f t="shared" si="453"/>
        <v/>
      </c>
      <c r="AW667" s="36" t="str">
        <f t="shared" si="454"/>
        <v/>
      </c>
      <c r="AX667" s="36" t="str">
        <f t="shared" si="455"/>
        <v/>
      </c>
      <c r="AY667" s="36" t="str">
        <f t="shared" si="456"/>
        <v/>
      </c>
      <c r="AZ667" s="36" t="str">
        <f t="shared" si="457"/>
        <v/>
      </c>
      <c r="BA667" s="36" t="str">
        <f t="shared" si="458"/>
        <v/>
      </c>
      <c r="BB667" s="36" t="str">
        <f t="shared" si="459"/>
        <v/>
      </c>
      <c r="BC667" s="36" t="str">
        <f t="shared" si="460"/>
        <v/>
      </c>
      <c r="BD667" s="36" t="str">
        <f t="shared" si="461"/>
        <v/>
      </c>
      <c r="BE667" s="36" t="str">
        <f t="shared" si="462"/>
        <v/>
      </c>
      <c r="BF667" s="36" t="str">
        <f t="shared" si="463"/>
        <v/>
      </c>
      <c r="BG667" s="36" t="str">
        <f t="shared" si="464"/>
        <v/>
      </c>
      <c r="BH667" s="36" t="str">
        <f t="shared" si="465"/>
        <v/>
      </c>
      <c r="BI667" s="36" t="str">
        <f t="shared" si="466"/>
        <v/>
      </c>
      <c r="BJ667" s="36" t="str">
        <f t="shared" si="467"/>
        <v/>
      </c>
      <c r="BK667" s="36" t="str">
        <f t="shared" si="468"/>
        <v/>
      </c>
      <c r="BL667" s="36" t="str">
        <f t="shared" si="469"/>
        <v/>
      </c>
      <c r="BM667" s="36" t="str">
        <f t="shared" si="470"/>
        <v/>
      </c>
      <c r="BN667" s="38" t="e">
        <f t="shared" si="429"/>
        <v>#DIV/0!</v>
      </c>
      <c r="BO667" s="38" t="e">
        <f t="shared" si="430"/>
        <v>#DIV/0!</v>
      </c>
      <c r="BP667" s="39" t="str">
        <f t="shared" si="431"/>
        <v/>
      </c>
      <c r="BQ667" s="39" t="str">
        <f t="shared" si="432"/>
        <v/>
      </c>
      <c r="BR667" s="39" t="str">
        <f t="shared" si="433"/>
        <v/>
      </c>
      <c r="BS667" s="39" t="str">
        <f t="shared" si="434"/>
        <v/>
      </c>
      <c r="BT667" s="39" t="str">
        <f t="shared" si="435"/>
        <v/>
      </c>
      <c r="BU667" s="39" t="str">
        <f t="shared" si="436"/>
        <v/>
      </c>
      <c r="BV667" s="39" t="str">
        <f t="shared" si="437"/>
        <v/>
      </c>
      <c r="BW667" s="39" t="str">
        <f t="shared" si="438"/>
        <v/>
      </c>
      <c r="BX667" s="39" t="str">
        <f t="shared" si="439"/>
        <v/>
      </c>
      <c r="BY667" s="39" t="str">
        <f t="shared" si="440"/>
        <v/>
      </c>
      <c r="BZ667" s="39" t="str">
        <f t="shared" si="441"/>
        <v/>
      </c>
      <c r="CA667" s="39" t="str">
        <f t="shared" si="442"/>
        <v/>
      </c>
      <c r="CB667" s="39" t="str">
        <f t="shared" si="443"/>
        <v/>
      </c>
      <c r="CC667" s="39" t="str">
        <f t="shared" si="444"/>
        <v/>
      </c>
      <c r="CD667" s="39" t="str">
        <f t="shared" si="445"/>
        <v/>
      </c>
      <c r="CE667" s="39" t="str">
        <f t="shared" si="446"/>
        <v/>
      </c>
      <c r="CF667" s="39" t="str">
        <f t="shared" si="447"/>
        <v/>
      </c>
      <c r="CG667" s="39" t="str">
        <f t="shared" si="448"/>
        <v/>
      </c>
      <c r="CH667" s="39" t="str">
        <f t="shared" si="449"/>
        <v/>
      </c>
      <c r="CI667" s="39" t="str">
        <f t="shared" si="450"/>
        <v/>
      </c>
    </row>
    <row r="668" spans="1:87">
      <c r="A668" s="18"/>
      <c r="B668" s="15" t="str">
        <f>'Gene Table'!E667</f>
        <v>mmu-miR-293-5p</v>
      </c>
      <c r="C668" s="15" t="str">
        <f>'Gene Table'!B667</f>
        <v>L17</v>
      </c>
      <c r="D668" s="16" t="str">
        <f>IF(SUM('Test Sample Data'!D$3:D$98)&gt;10,IF(AND(ISNUMBER('Test Sample Data'!D667),'Test Sample Data'!D667&lt;$B$1,'Test Sample Data'!D667&gt;0),'Test Sample Data'!D667,$B$1),"")</f>
        <v/>
      </c>
      <c r="E668" s="17" t="str">
        <f>IF(SUM('Test Sample Data'!E$3:E$98)&gt;10,IF(AND(ISNUMBER('Test Sample Data'!E667),'Test Sample Data'!E667&lt;$B$1,'Test Sample Data'!E667&gt;0),'Test Sample Data'!E667,$B$1),"")</f>
        <v/>
      </c>
      <c r="F668" s="17" t="str">
        <f>IF(SUM('Test Sample Data'!F$3:F$98)&gt;10,IF(AND(ISNUMBER('Test Sample Data'!F667),'Test Sample Data'!F667&lt;$B$1,'Test Sample Data'!F667&gt;0),'Test Sample Data'!F667,$B$1),"")</f>
        <v/>
      </c>
      <c r="G668" s="17" t="str">
        <f>IF(SUM('Test Sample Data'!G$3:G$98)&gt;10,IF(AND(ISNUMBER('Test Sample Data'!G667),'Test Sample Data'!G667&lt;$B$1,'Test Sample Data'!G667&gt;0),'Test Sample Data'!G667,$B$1),"")</f>
        <v/>
      </c>
      <c r="H668" s="17" t="str">
        <f>IF(SUM('Test Sample Data'!H$3:H$98)&gt;10,IF(AND(ISNUMBER('Test Sample Data'!H667),'Test Sample Data'!H667&lt;$B$1,'Test Sample Data'!H667&gt;0),'Test Sample Data'!H667,$B$1),"")</f>
        <v/>
      </c>
      <c r="I668" s="17" t="str">
        <f>IF(SUM('Test Sample Data'!I$3:I$98)&gt;10,IF(AND(ISNUMBER('Test Sample Data'!I667),'Test Sample Data'!I667&lt;$B$1,'Test Sample Data'!I667&gt;0),'Test Sample Data'!I667,$B$1),"")</f>
        <v/>
      </c>
      <c r="J668" s="17" t="str">
        <f>IF(SUM('Test Sample Data'!J$3:J$98)&gt;10,IF(AND(ISNUMBER('Test Sample Data'!J667),'Test Sample Data'!J667&lt;$B$1,'Test Sample Data'!J667&gt;0),'Test Sample Data'!J667,$B$1),"")</f>
        <v/>
      </c>
      <c r="K668" s="17" t="str">
        <f>IF(SUM('Test Sample Data'!K$3:K$98)&gt;10,IF(AND(ISNUMBER('Test Sample Data'!K667),'Test Sample Data'!K667&lt;$B$1,'Test Sample Data'!K667&gt;0),'Test Sample Data'!K667,$B$1),"")</f>
        <v/>
      </c>
      <c r="L668" s="17" t="str">
        <f>IF(SUM('Test Sample Data'!L$3:L$98)&gt;10,IF(AND(ISNUMBER('Test Sample Data'!L667),'Test Sample Data'!L667&lt;$B$1,'Test Sample Data'!L667&gt;0),'Test Sample Data'!L667,$B$1),"")</f>
        <v/>
      </c>
      <c r="M668" s="17" t="str">
        <f>IF(SUM('Test Sample Data'!M$3:M$98)&gt;10,IF(AND(ISNUMBER('Test Sample Data'!M667),'Test Sample Data'!M667&lt;$B$1,'Test Sample Data'!M667&gt;0),'Test Sample Data'!M667,$B$1),"")</f>
        <v/>
      </c>
      <c r="N668" s="17" t="str">
        <f>'Gene Table'!E667</f>
        <v>mmu-miR-293-5p</v>
      </c>
      <c r="O668" s="17" t="str">
        <f>'Gene Table'!B667</f>
        <v>L17</v>
      </c>
      <c r="P668" s="17" t="str">
        <f>IF(SUM('Control Sample Data'!D$3:D$98)&gt;10,IF(AND(ISNUMBER('Control Sample Data'!D667),'Control Sample Data'!D667&lt;$B$1,'Control Sample Data'!D667&gt;0),'Control Sample Data'!D667,$B$1),"")</f>
        <v/>
      </c>
      <c r="Q668" s="17" t="str">
        <f>IF(SUM('Control Sample Data'!E$3:E$98)&gt;10,IF(AND(ISNUMBER('Control Sample Data'!E667),'Control Sample Data'!E667&lt;$B$1,'Control Sample Data'!E667&gt;0),'Control Sample Data'!E667,$B$1),"")</f>
        <v/>
      </c>
      <c r="R668" s="17" t="str">
        <f>IF(SUM('Control Sample Data'!F$3:F$98)&gt;10,IF(AND(ISNUMBER('Control Sample Data'!F667),'Control Sample Data'!F667&lt;$B$1,'Control Sample Data'!F667&gt;0),'Control Sample Data'!F667,$B$1),"")</f>
        <v/>
      </c>
      <c r="S668" s="17" t="str">
        <f>IF(SUM('Control Sample Data'!G$3:G$98)&gt;10,IF(AND(ISNUMBER('Control Sample Data'!G667),'Control Sample Data'!G667&lt;$B$1,'Control Sample Data'!G667&gt;0),'Control Sample Data'!G667,$B$1),"")</f>
        <v/>
      </c>
      <c r="T668" s="17" t="str">
        <f>IF(SUM('Control Sample Data'!H$3:H$98)&gt;10,IF(AND(ISNUMBER('Control Sample Data'!H667),'Control Sample Data'!H667&lt;$B$1,'Control Sample Data'!H667&gt;0),'Control Sample Data'!H667,$B$1),"")</f>
        <v/>
      </c>
      <c r="U668" s="17" t="str">
        <f>IF(SUM('Control Sample Data'!I$3:I$98)&gt;10,IF(AND(ISNUMBER('Control Sample Data'!I667),'Control Sample Data'!I667&lt;$B$1,'Control Sample Data'!I667&gt;0),'Control Sample Data'!I667,$B$1),"")</f>
        <v/>
      </c>
      <c r="V668" s="17" t="str">
        <f>IF(SUM('Control Sample Data'!J$3:J$98)&gt;10,IF(AND(ISNUMBER('Control Sample Data'!J667),'Control Sample Data'!J667&lt;$B$1,'Control Sample Data'!J667&gt;0),'Control Sample Data'!J667,$B$1),"")</f>
        <v/>
      </c>
      <c r="W668" s="17" t="str">
        <f>IF(SUM('Control Sample Data'!K$3:K$98)&gt;10,IF(AND(ISNUMBER('Control Sample Data'!K667),'Control Sample Data'!K667&lt;$B$1,'Control Sample Data'!K667&gt;0),'Control Sample Data'!K667,$B$1),"")</f>
        <v/>
      </c>
      <c r="X668" s="17" t="str">
        <f>IF(SUM('Control Sample Data'!L$3:L$98)&gt;10,IF(AND(ISNUMBER('Control Sample Data'!L667),'Control Sample Data'!L667&lt;$B$1,'Control Sample Data'!L667&gt;0),'Control Sample Data'!L667,$B$1),"")</f>
        <v/>
      </c>
      <c r="Y668" s="17" t="str">
        <f>IF(SUM('Control Sample Data'!M$3:M$98)&gt;10,IF(AND(ISNUMBER('Control Sample Data'!M667),'Control Sample Data'!M667&lt;$B$1,'Control Sample Data'!M667&gt;0),'Control Sample Data'!M667,$B$1),"")</f>
        <v/>
      </c>
      <c r="AT668" s="36" t="str">
        <f t="shared" si="451"/>
        <v/>
      </c>
      <c r="AU668" s="36" t="str">
        <f t="shared" si="452"/>
        <v/>
      </c>
      <c r="AV668" s="36" t="str">
        <f t="shared" si="453"/>
        <v/>
      </c>
      <c r="AW668" s="36" t="str">
        <f t="shared" si="454"/>
        <v/>
      </c>
      <c r="AX668" s="36" t="str">
        <f t="shared" si="455"/>
        <v/>
      </c>
      <c r="AY668" s="36" t="str">
        <f t="shared" si="456"/>
        <v/>
      </c>
      <c r="AZ668" s="36" t="str">
        <f t="shared" si="457"/>
        <v/>
      </c>
      <c r="BA668" s="36" t="str">
        <f t="shared" si="458"/>
        <v/>
      </c>
      <c r="BB668" s="36" t="str">
        <f t="shared" si="459"/>
        <v/>
      </c>
      <c r="BC668" s="36" t="str">
        <f t="shared" si="460"/>
        <v/>
      </c>
      <c r="BD668" s="36" t="str">
        <f t="shared" si="461"/>
        <v/>
      </c>
      <c r="BE668" s="36" t="str">
        <f t="shared" si="462"/>
        <v/>
      </c>
      <c r="BF668" s="36" t="str">
        <f t="shared" si="463"/>
        <v/>
      </c>
      <c r="BG668" s="36" t="str">
        <f t="shared" si="464"/>
        <v/>
      </c>
      <c r="BH668" s="36" t="str">
        <f t="shared" si="465"/>
        <v/>
      </c>
      <c r="BI668" s="36" t="str">
        <f t="shared" si="466"/>
        <v/>
      </c>
      <c r="BJ668" s="36" t="str">
        <f t="shared" si="467"/>
        <v/>
      </c>
      <c r="BK668" s="36" t="str">
        <f t="shared" si="468"/>
        <v/>
      </c>
      <c r="BL668" s="36" t="str">
        <f t="shared" si="469"/>
        <v/>
      </c>
      <c r="BM668" s="36" t="str">
        <f t="shared" si="470"/>
        <v/>
      </c>
      <c r="BN668" s="38" t="e">
        <f t="shared" si="429"/>
        <v>#DIV/0!</v>
      </c>
      <c r="BO668" s="38" t="e">
        <f t="shared" si="430"/>
        <v>#DIV/0!</v>
      </c>
      <c r="BP668" s="39" t="str">
        <f t="shared" si="431"/>
        <v/>
      </c>
      <c r="BQ668" s="39" t="str">
        <f t="shared" si="432"/>
        <v/>
      </c>
      <c r="BR668" s="39" t="str">
        <f t="shared" si="433"/>
        <v/>
      </c>
      <c r="BS668" s="39" t="str">
        <f t="shared" si="434"/>
        <v/>
      </c>
      <c r="BT668" s="39" t="str">
        <f t="shared" si="435"/>
        <v/>
      </c>
      <c r="BU668" s="39" t="str">
        <f t="shared" si="436"/>
        <v/>
      </c>
      <c r="BV668" s="39" t="str">
        <f t="shared" si="437"/>
        <v/>
      </c>
      <c r="BW668" s="39" t="str">
        <f t="shared" si="438"/>
        <v/>
      </c>
      <c r="BX668" s="39" t="str">
        <f t="shared" si="439"/>
        <v/>
      </c>
      <c r="BY668" s="39" t="str">
        <f t="shared" si="440"/>
        <v/>
      </c>
      <c r="BZ668" s="39" t="str">
        <f t="shared" si="441"/>
        <v/>
      </c>
      <c r="CA668" s="39" t="str">
        <f t="shared" si="442"/>
        <v/>
      </c>
      <c r="CB668" s="39" t="str">
        <f t="shared" si="443"/>
        <v/>
      </c>
      <c r="CC668" s="39" t="str">
        <f t="shared" si="444"/>
        <v/>
      </c>
      <c r="CD668" s="39" t="str">
        <f t="shared" si="445"/>
        <v/>
      </c>
      <c r="CE668" s="39" t="str">
        <f t="shared" si="446"/>
        <v/>
      </c>
      <c r="CF668" s="39" t="str">
        <f t="shared" si="447"/>
        <v/>
      </c>
      <c r="CG668" s="39" t="str">
        <f t="shared" si="448"/>
        <v/>
      </c>
      <c r="CH668" s="39" t="str">
        <f t="shared" si="449"/>
        <v/>
      </c>
      <c r="CI668" s="39" t="str">
        <f t="shared" si="450"/>
        <v/>
      </c>
    </row>
    <row r="669" spans="1:87">
      <c r="A669" s="18"/>
      <c r="B669" s="15" t="str">
        <f>'Gene Table'!E668</f>
        <v>mmu-miR-3076-5p</v>
      </c>
      <c r="C669" s="15" t="str">
        <f>'Gene Table'!B668</f>
        <v>L18</v>
      </c>
      <c r="D669" s="16" t="str">
        <f>IF(SUM('Test Sample Data'!D$3:D$98)&gt;10,IF(AND(ISNUMBER('Test Sample Data'!D668),'Test Sample Data'!D668&lt;$B$1,'Test Sample Data'!D668&gt;0),'Test Sample Data'!D668,$B$1),"")</f>
        <v/>
      </c>
      <c r="E669" s="17" t="str">
        <f>IF(SUM('Test Sample Data'!E$3:E$98)&gt;10,IF(AND(ISNUMBER('Test Sample Data'!E668),'Test Sample Data'!E668&lt;$B$1,'Test Sample Data'!E668&gt;0),'Test Sample Data'!E668,$B$1),"")</f>
        <v/>
      </c>
      <c r="F669" s="17" t="str">
        <f>IF(SUM('Test Sample Data'!F$3:F$98)&gt;10,IF(AND(ISNUMBER('Test Sample Data'!F668),'Test Sample Data'!F668&lt;$B$1,'Test Sample Data'!F668&gt;0),'Test Sample Data'!F668,$B$1),"")</f>
        <v/>
      </c>
      <c r="G669" s="17" t="str">
        <f>IF(SUM('Test Sample Data'!G$3:G$98)&gt;10,IF(AND(ISNUMBER('Test Sample Data'!G668),'Test Sample Data'!G668&lt;$B$1,'Test Sample Data'!G668&gt;0),'Test Sample Data'!G668,$B$1),"")</f>
        <v/>
      </c>
      <c r="H669" s="17" t="str">
        <f>IF(SUM('Test Sample Data'!H$3:H$98)&gt;10,IF(AND(ISNUMBER('Test Sample Data'!H668),'Test Sample Data'!H668&lt;$B$1,'Test Sample Data'!H668&gt;0),'Test Sample Data'!H668,$B$1),"")</f>
        <v/>
      </c>
      <c r="I669" s="17" t="str">
        <f>IF(SUM('Test Sample Data'!I$3:I$98)&gt;10,IF(AND(ISNUMBER('Test Sample Data'!I668),'Test Sample Data'!I668&lt;$B$1,'Test Sample Data'!I668&gt;0),'Test Sample Data'!I668,$B$1),"")</f>
        <v/>
      </c>
      <c r="J669" s="17" t="str">
        <f>IF(SUM('Test Sample Data'!J$3:J$98)&gt;10,IF(AND(ISNUMBER('Test Sample Data'!J668),'Test Sample Data'!J668&lt;$B$1,'Test Sample Data'!J668&gt;0),'Test Sample Data'!J668,$B$1),"")</f>
        <v/>
      </c>
      <c r="K669" s="17" t="str">
        <f>IF(SUM('Test Sample Data'!K$3:K$98)&gt;10,IF(AND(ISNUMBER('Test Sample Data'!K668),'Test Sample Data'!K668&lt;$B$1,'Test Sample Data'!K668&gt;0),'Test Sample Data'!K668,$B$1),"")</f>
        <v/>
      </c>
      <c r="L669" s="17" t="str">
        <f>IF(SUM('Test Sample Data'!L$3:L$98)&gt;10,IF(AND(ISNUMBER('Test Sample Data'!L668),'Test Sample Data'!L668&lt;$B$1,'Test Sample Data'!L668&gt;0),'Test Sample Data'!L668,$B$1),"")</f>
        <v/>
      </c>
      <c r="M669" s="17" t="str">
        <f>IF(SUM('Test Sample Data'!M$3:M$98)&gt;10,IF(AND(ISNUMBER('Test Sample Data'!M668),'Test Sample Data'!M668&lt;$B$1,'Test Sample Data'!M668&gt;0),'Test Sample Data'!M668,$B$1),"")</f>
        <v/>
      </c>
      <c r="N669" s="17" t="str">
        <f>'Gene Table'!E668</f>
        <v>mmu-miR-3076-5p</v>
      </c>
      <c r="O669" s="17" t="str">
        <f>'Gene Table'!B668</f>
        <v>L18</v>
      </c>
      <c r="P669" s="17" t="str">
        <f>IF(SUM('Control Sample Data'!D$3:D$98)&gt;10,IF(AND(ISNUMBER('Control Sample Data'!D668),'Control Sample Data'!D668&lt;$B$1,'Control Sample Data'!D668&gt;0),'Control Sample Data'!D668,$B$1),"")</f>
        <v/>
      </c>
      <c r="Q669" s="17" t="str">
        <f>IF(SUM('Control Sample Data'!E$3:E$98)&gt;10,IF(AND(ISNUMBER('Control Sample Data'!E668),'Control Sample Data'!E668&lt;$B$1,'Control Sample Data'!E668&gt;0),'Control Sample Data'!E668,$B$1),"")</f>
        <v/>
      </c>
      <c r="R669" s="17" t="str">
        <f>IF(SUM('Control Sample Data'!F$3:F$98)&gt;10,IF(AND(ISNUMBER('Control Sample Data'!F668),'Control Sample Data'!F668&lt;$B$1,'Control Sample Data'!F668&gt;0),'Control Sample Data'!F668,$B$1),"")</f>
        <v/>
      </c>
      <c r="S669" s="17" t="str">
        <f>IF(SUM('Control Sample Data'!G$3:G$98)&gt;10,IF(AND(ISNUMBER('Control Sample Data'!G668),'Control Sample Data'!G668&lt;$B$1,'Control Sample Data'!G668&gt;0),'Control Sample Data'!G668,$B$1),"")</f>
        <v/>
      </c>
      <c r="T669" s="17" t="str">
        <f>IF(SUM('Control Sample Data'!H$3:H$98)&gt;10,IF(AND(ISNUMBER('Control Sample Data'!H668),'Control Sample Data'!H668&lt;$B$1,'Control Sample Data'!H668&gt;0),'Control Sample Data'!H668,$B$1),"")</f>
        <v/>
      </c>
      <c r="U669" s="17" t="str">
        <f>IF(SUM('Control Sample Data'!I$3:I$98)&gt;10,IF(AND(ISNUMBER('Control Sample Data'!I668),'Control Sample Data'!I668&lt;$B$1,'Control Sample Data'!I668&gt;0),'Control Sample Data'!I668,$B$1),"")</f>
        <v/>
      </c>
      <c r="V669" s="17" t="str">
        <f>IF(SUM('Control Sample Data'!J$3:J$98)&gt;10,IF(AND(ISNUMBER('Control Sample Data'!J668),'Control Sample Data'!J668&lt;$B$1,'Control Sample Data'!J668&gt;0),'Control Sample Data'!J668,$B$1),"")</f>
        <v/>
      </c>
      <c r="W669" s="17" t="str">
        <f>IF(SUM('Control Sample Data'!K$3:K$98)&gt;10,IF(AND(ISNUMBER('Control Sample Data'!K668),'Control Sample Data'!K668&lt;$B$1,'Control Sample Data'!K668&gt;0),'Control Sample Data'!K668,$B$1),"")</f>
        <v/>
      </c>
      <c r="X669" s="17" t="str">
        <f>IF(SUM('Control Sample Data'!L$3:L$98)&gt;10,IF(AND(ISNUMBER('Control Sample Data'!L668),'Control Sample Data'!L668&lt;$B$1,'Control Sample Data'!L668&gt;0),'Control Sample Data'!L668,$B$1),"")</f>
        <v/>
      </c>
      <c r="Y669" s="17" t="str">
        <f>IF(SUM('Control Sample Data'!M$3:M$98)&gt;10,IF(AND(ISNUMBER('Control Sample Data'!M668),'Control Sample Data'!M668&lt;$B$1,'Control Sample Data'!M668&gt;0),'Control Sample Data'!M668,$B$1),"")</f>
        <v/>
      </c>
      <c r="AT669" s="36" t="str">
        <f t="shared" si="451"/>
        <v/>
      </c>
      <c r="AU669" s="36" t="str">
        <f t="shared" si="452"/>
        <v/>
      </c>
      <c r="AV669" s="36" t="str">
        <f t="shared" si="453"/>
        <v/>
      </c>
      <c r="AW669" s="36" t="str">
        <f t="shared" si="454"/>
        <v/>
      </c>
      <c r="AX669" s="36" t="str">
        <f t="shared" si="455"/>
        <v/>
      </c>
      <c r="AY669" s="36" t="str">
        <f t="shared" si="456"/>
        <v/>
      </c>
      <c r="AZ669" s="36" t="str">
        <f t="shared" si="457"/>
        <v/>
      </c>
      <c r="BA669" s="36" t="str">
        <f t="shared" si="458"/>
        <v/>
      </c>
      <c r="BB669" s="36" t="str">
        <f t="shared" si="459"/>
        <v/>
      </c>
      <c r="BC669" s="36" t="str">
        <f t="shared" si="460"/>
        <v/>
      </c>
      <c r="BD669" s="36" t="str">
        <f t="shared" si="461"/>
        <v/>
      </c>
      <c r="BE669" s="36" t="str">
        <f t="shared" si="462"/>
        <v/>
      </c>
      <c r="BF669" s="36" t="str">
        <f t="shared" si="463"/>
        <v/>
      </c>
      <c r="BG669" s="36" t="str">
        <f t="shared" si="464"/>
        <v/>
      </c>
      <c r="BH669" s="36" t="str">
        <f t="shared" si="465"/>
        <v/>
      </c>
      <c r="BI669" s="36" t="str">
        <f t="shared" si="466"/>
        <v/>
      </c>
      <c r="BJ669" s="36" t="str">
        <f t="shared" si="467"/>
        <v/>
      </c>
      <c r="BK669" s="36" t="str">
        <f t="shared" si="468"/>
        <v/>
      </c>
      <c r="BL669" s="36" t="str">
        <f t="shared" si="469"/>
        <v/>
      </c>
      <c r="BM669" s="36" t="str">
        <f t="shared" si="470"/>
        <v/>
      </c>
      <c r="BN669" s="38" t="e">
        <f t="shared" si="429"/>
        <v>#DIV/0!</v>
      </c>
      <c r="BO669" s="38" t="e">
        <f t="shared" si="430"/>
        <v>#DIV/0!</v>
      </c>
      <c r="BP669" s="39" t="str">
        <f t="shared" si="431"/>
        <v/>
      </c>
      <c r="BQ669" s="39" t="str">
        <f t="shared" si="432"/>
        <v/>
      </c>
      <c r="BR669" s="39" t="str">
        <f t="shared" si="433"/>
        <v/>
      </c>
      <c r="BS669" s="39" t="str">
        <f t="shared" si="434"/>
        <v/>
      </c>
      <c r="BT669" s="39" t="str">
        <f t="shared" si="435"/>
        <v/>
      </c>
      <c r="BU669" s="39" t="str">
        <f t="shared" si="436"/>
        <v/>
      </c>
      <c r="BV669" s="39" t="str">
        <f t="shared" si="437"/>
        <v/>
      </c>
      <c r="BW669" s="39" t="str">
        <f t="shared" si="438"/>
        <v/>
      </c>
      <c r="BX669" s="39" t="str">
        <f t="shared" si="439"/>
        <v/>
      </c>
      <c r="BY669" s="39" t="str">
        <f t="shared" si="440"/>
        <v/>
      </c>
      <c r="BZ669" s="39" t="str">
        <f t="shared" si="441"/>
        <v/>
      </c>
      <c r="CA669" s="39" t="str">
        <f t="shared" si="442"/>
        <v/>
      </c>
      <c r="CB669" s="39" t="str">
        <f t="shared" si="443"/>
        <v/>
      </c>
      <c r="CC669" s="39" t="str">
        <f t="shared" si="444"/>
        <v/>
      </c>
      <c r="CD669" s="39" t="str">
        <f t="shared" si="445"/>
        <v/>
      </c>
      <c r="CE669" s="39" t="str">
        <f t="shared" si="446"/>
        <v/>
      </c>
      <c r="CF669" s="39" t="str">
        <f t="shared" si="447"/>
        <v/>
      </c>
      <c r="CG669" s="39" t="str">
        <f t="shared" si="448"/>
        <v/>
      </c>
      <c r="CH669" s="39" t="str">
        <f t="shared" si="449"/>
        <v/>
      </c>
      <c r="CI669" s="39" t="str">
        <f t="shared" si="450"/>
        <v/>
      </c>
    </row>
    <row r="670" spans="1:87">
      <c r="A670" s="18"/>
      <c r="B670" s="15" t="str">
        <f>'Gene Table'!E669</f>
        <v>mmu-miR-294-5p</v>
      </c>
      <c r="C670" s="15" t="str">
        <f>'Gene Table'!B669</f>
        <v>L19</v>
      </c>
      <c r="D670" s="16" t="str">
        <f>IF(SUM('Test Sample Data'!D$3:D$98)&gt;10,IF(AND(ISNUMBER('Test Sample Data'!D669),'Test Sample Data'!D669&lt;$B$1,'Test Sample Data'!D669&gt;0),'Test Sample Data'!D669,$B$1),"")</f>
        <v/>
      </c>
      <c r="E670" s="17" t="str">
        <f>IF(SUM('Test Sample Data'!E$3:E$98)&gt;10,IF(AND(ISNUMBER('Test Sample Data'!E669),'Test Sample Data'!E669&lt;$B$1,'Test Sample Data'!E669&gt;0),'Test Sample Data'!E669,$B$1),"")</f>
        <v/>
      </c>
      <c r="F670" s="17" t="str">
        <f>IF(SUM('Test Sample Data'!F$3:F$98)&gt;10,IF(AND(ISNUMBER('Test Sample Data'!F669),'Test Sample Data'!F669&lt;$B$1,'Test Sample Data'!F669&gt;0),'Test Sample Data'!F669,$B$1),"")</f>
        <v/>
      </c>
      <c r="G670" s="17" t="str">
        <f>IF(SUM('Test Sample Data'!G$3:G$98)&gt;10,IF(AND(ISNUMBER('Test Sample Data'!G669),'Test Sample Data'!G669&lt;$B$1,'Test Sample Data'!G669&gt;0),'Test Sample Data'!G669,$B$1),"")</f>
        <v/>
      </c>
      <c r="H670" s="17" t="str">
        <f>IF(SUM('Test Sample Data'!H$3:H$98)&gt;10,IF(AND(ISNUMBER('Test Sample Data'!H669),'Test Sample Data'!H669&lt;$B$1,'Test Sample Data'!H669&gt;0),'Test Sample Data'!H669,$B$1),"")</f>
        <v/>
      </c>
      <c r="I670" s="17" t="str">
        <f>IF(SUM('Test Sample Data'!I$3:I$98)&gt;10,IF(AND(ISNUMBER('Test Sample Data'!I669),'Test Sample Data'!I669&lt;$B$1,'Test Sample Data'!I669&gt;0),'Test Sample Data'!I669,$B$1),"")</f>
        <v/>
      </c>
      <c r="J670" s="17" t="str">
        <f>IF(SUM('Test Sample Data'!J$3:J$98)&gt;10,IF(AND(ISNUMBER('Test Sample Data'!J669),'Test Sample Data'!J669&lt;$B$1,'Test Sample Data'!J669&gt;0),'Test Sample Data'!J669,$B$1),"")</f>
        <v/>
      </c>
      <c r="K670" s="17" t="str">
        <f>IF(SUM('Test Sample Data'!K$3:K$98)&gt;10,IF(AND(ISNUMBER('Test Sample Data'!K669),'Test Sample Data'!K669&lt;$B$1,'Test Sample Data'!K669&gt;0),'Test Sample Data'!K669,$B$1),"")</f>
        <v/>
      </c>
      <c r="L670" s="17" t="str">
        <f>IF(SUM('Test Sample Data'!L$3:L$98)&gt;10,IF(AND(ISNUMBER('Test Sample Data'!L669),'Test Sample Data'!L669&lt;$B$1,'Test Sample Data'!L669&gt;0),'Test Sample Data'!L669,$B$1),"")</f>
        <v/>
      </c>
      <c r="M670" s="17" t="str">
        <f>IF(SUM('Test Sample Data'!M$3:M$98)&gt;10,IF(AND(ISNUMBER('Test Sample Data'!M669),'Test Sample Data'!M669&lt;$B$1,'Test Sample Data'!M669&gt;0),'Test Sample Data'!M669,$B$1),"")</f>
        <v/>
      </c>
      <c r="N670" s="17" t="str">
        <f>'Gene Table'!E669</f>
        <v>mmu-miR-294-5p</v>
      </c>
      <c r="O670" s="17" t="str">
        <f>'Gene Table'!B669</f>
        <v>L19</v>
      </c>
      <c r="P670" s="17" t="str">
        <f>IF(SUM('Control Sample Data'!D$3:D$98)&gt;10,IF(AND(ISNUMBER('Control Sample Data'!D669),'Control Sample Data'!D669&lt;$B$1,'Control Sample Data'!D669&gt;0),'Control Sample Data'!D669,$B$1),"")</f>
        <v/>
      </c>
      <c r="Q670" s="17" t="str">
        <f>IF(SUM('Control Sample Data'!E$3:E$98)&gt;10,IF(AND(ISNUMBER('Control Sample Data'!E669),'Control Sample Data'!E669&lt;$B$1,'Control Sample Data'!E669&gt;0),'Control Sample Data'!E669,$B$1),"")</f>
        <v/>
      </c>
      <c r="R670" s="17" t="str">
        <f>IF(SUM('Control Sample Data'!F$3:F$98)&gt;10,IF(AND(ISNUMBER('Control Sample Data'!F669),'Control Sample Data'!F669&lt;$B$1,'Control Sample Data'!F669&gt;0),'Control Sample Data'!F669,$B$1),"")</f>
        <v/>
      </c>
      <c r="S670" s="17" t="str">
        <f>IF(SUM('Control Sample Data'!G$3:G$98)&gt;10,IF(AND(ISNUMBER('Control Sample Data'!G669),'Control Sample Data'!G669&lt;$B$1,'Control Sample Data'!G669&gt;0),'Control Sample Data'!G669,$B$1),"")</f>
        <v/>
      </c>
      <c r="T670" s="17" t="str">
        <f>IF(SUM('Control Sample Data'!H$3:H$98)&gt;10,IF(AND(ISNUMBER('Control Sample Data'!H669),'Control Sample Data'!H669&lt;$B$1,'Control Sample Data'!H669&gt;0),'Control Sample Data'!H669,$B$1),"")</f>
        <v/>
      </c>
      <c r="U670" s="17" t="str">
        <f>IF(SUM('Control Sample Data'!I$3:I$98)&gt;10,IF(AND(ISNUMBER('Control Sample Data'!I669),'Control Sample Data'!I669&lt;$B$1,'Control Sample Data'!I669&gt;0),'Control Sample Data'!I669,$B$1),"")</f>
        <v/>
      </c>
      <c r="V670" s="17" t="str">
        <f>IF(SUM('Control Sample Data'!J$3:J$98)&gt;10,IF(AND(ISNUMBER('Control Sample Data'!J669),'Control Sample Data'!J669&lt;$B$1,'Control Sample Data'!J669&gt;0),'Control Sample Data'!J669,$B$1),"")</f>
        <v/>
      </c>
      <c r="W670" s="17" t="str">
        <f>IF(SUM('Control Sample Data'!K$3:K$98)&gt;10,IF(AND(ISNUMBER('Control Sample Data'!K669),'Control Sample Data'!K669&lt;$B$1,'Control Sample Data'!K669&gt;0),'Control Sample Data'!K669,$B$1),"")</f>
        <v/>
      </c>
      <c r="X670" s="17" t="str">
        <f>IF(SUM('Control Sample Data'!L$3:L$98)&gt;10,IF(AND(ISNUMBER('Control Sample Data'!L669),'Control Sample Data'!L669&lt;$B$1,'Control Sample Data'!L669&gt;0),'Control Sample Data'!L669,$B$1),"")</f>
        <v/>
      </c>
      <c r="Y670" s="17" t="str">
        <f>IF(SUM('Control Sample Data'!M$3:M$98)&gt;10,IF(AND(ISNUMBER('Control Sample Data'!M669),'Control Sample Data'!M669&lt;$B$1,'Control Sample Data'!M669&gt;0),'Control Sample Data'!M669,$B$1),"")</f>
        <v/>
      </c>
      <c r="AT670" s="36" t="str">
        <f t="shared" si="451"/>
        <v/>
      </c>
      <c r="AU670" s="36" t="str">
        <f t="shared" si="452"/>
        <v/>
      </c>
      <c r="AV670" s="36" t="str">
        <f t="shared" si="453"/>
        <v/>
      </c>
      <c r="AW670" s="36" t="str">
        <f t="shared" si="454"/>
        <v/>
      </c>
      <c r="AX670" s="36" t="str">
        <f t="shared" si="455"/>
        <v/>
      </c>
      <c r="AY670" s="36" t="str">
        <f t="shared" si="456"/>
        <v/>
      </c>
      <c r="AZ670" s="36" t="str">
        <f t="shared" si="457"/>
        <v/>
      </c>
      <c r="BA670" s="36" t="str">
        <f t="shared" si="458"/>
        <v/>
      </c>
      <c r="BB670" s="36" t="str">
        <f t="shared" si="459"/>
        <v/>
      </c>
      <c r="BC670" s="36" t="str">
        <f t="shared" si="460"/>
        <v/>
      </c>
      <c r="BD670" s="36" t="str">
        <f t="shared" si="461"/>
        <v/>
      </c>
      <c r="BE670" s="36" t="str">
        <f t="shared" si="462"/>
        <v/>
      </c>
      <c r="BF670" s="36" t="str">
        <f t="shared" si="463"/>
        <v/>
      </c>
      <c r="BG670" s="36" t="str">
        <f t="shared" si="464"/>
        <v/>
      </c>
      <c r="BH670" s="36" t="str">
        <f t="shared" si="465"/>
        <v/>
      </c>
      <c r="BI670" s="36" t="str">
        <f t="shared" si="466"/>
        <v/>
      </c>
      <c r="BJ670" s="36" t="str">
        <f t="shared" si="467"/>
        <v/>
      </c>
      <c r="BK670" s="36" t="str">
        <f t="shared" si="468"/>
        <v/>
      </c>
      <c r="BL670" s="36" t="str">
        <f t="shared" si="469"/>
        <v/>
      </c>
      <c r="BM670" s="36" t="str">
        <f t="shared" si="470"/>
        <v/>
      </c>
      <c r="BN670" s="38" t="e">
        <f t="shared" si="429"/>
        <v>#DIV/0!</v>
      </c>
      <c r="BO670" s="38" t="e">
        <f t="shared" si="430"/>
        <v>#DIV/0!</v>
      </c>
      <c r="BP670" s="39" t="str">
        <f t="shared" si="431"/>
        <v/>
      </c>
      <c r="BQ670" s="39" t="str">
        <f t="shared" si="432"/>
        <v/>
      </c>
      <c r="BR670" s="39" t="str">
        <f t="shared" si="433"/>
        <v/>
      </c>
      <c r="BS670" s="39" t="str">
        <f t="shared" si="434"/>
        <v/>
      </c>
      <c r="BT670" s="39" t="str">
        <f t="shared" si="435"/>
        <v/>
      </c>
      <c r="BU670" s="39" t="str">
        <f t="shared" si="436"/>
        <v/>
      </c>
      <c r="BV670" s="39" t="str">
        <f t="shared" si="437"/>
        <v/>
      </c>
      <c r="BW670" s="39" t="str">
        <f t="shared" si="438"/>
        <v/>
      </c>
      <c r="BX670" s="39" t="str">
        <f t="shared" si="439"/>
        <v/>
      </c>
      <c r="BY670" s="39" t="str">
        <f t="shared" si="440"/>
        <v/>
      </c>
      <c r="BZ670" s="39" t="str">
        <f t="shared" si="441"/>
        <v/>
      </c>
      <c r="CA670" s="39" t="str">
        <f t="shared" si="442"/>
        <v/>
      </c>
      <c r="CB670" s="39" t="str">
        <f t="shared" si="443"/>
        <v/>
      </c>
      <c r="CC670" s="39" t="str">
        <f t="shared" si="444"/>
        <v/>
      </c>
      <c r="CD670" s="39" t="str">
        <f t="shared" si="445"/>
        <v/>
      </c>
      <c r="CE670" s="39" t="str">
        <f t="shared" si="446"/>
        <v/>
      </c>
      <c r="CF670" s="39" t="str">
        <f t="shared" si="447"/>
        <v/>
      </c>
      <c r="CG670" s="39" t="str">
        <f t="shared" si="448"/>
        <v/>
      </c>
      <c r="CH670" s="39" t="str">
        <f t="shared" si="449"/>
        <v/>
      </c>
      <c r="CI670" s="39" t="str">
        <f t="shared" si="450"/>
        <v/>
      </c>
    </row>
    <row r="671" spans="1:87">
      <c r="A671" s="18"/>
      <c r="B671" s="15" t="str">
        <f>'Gene Table'!E670</f>
        <v>mmu-miR-3076-3p</v>
      </c>
      <c r="C671" s="15" t="str">
        <f>'Gene Table'!B670</f>
        <v>L20</v>
      </c>
      <c r="D671" s="16" t="str">
        <f>IF(SUM('Test Sample Data'!D$3:D$98)&gt;10,IF(AND(ISNUMBER('Test Sample Data'!D670),'Test Sample Data'!D670&lt;$B$1,'Test Sample Data'!D670&gt;0),'Test Sample Data'!D670,$B$1),"")</f>
        <v/>
      </c>
      <c r="E671" s="17" t="str">
        <f>IF(SUM('Test Sample Data'!E$3:E$98)&gt;10,IF(AND(ISNUMBER('Test Sample Data'!E670),'Test Sample Data'!E670&lt;$B$1,'Test Sample Data'!E670&gt;0),'Test Sample Data'!E670,$B$1),"")</f>
        <v/>
      </c>
      <c r="F671" s="17" t="str">
        <f>IF(SUM('Test Sample Data'!F$3:F$98)&gt;10,IF(AND(ISNUMBER('Test Sample Data'!F670),'Test Sample Data'!F670&lt;$B$1,'Test Sample Data'!F670&gt;0),'Test Sample Data'!F670,$B$1),"")</f>
        <v/>
      </c>
      <c r="G671" s="17" t="str">
        <f>IF(SUM('Test Sample Data'!G$3:G$98)&gt;10,IF(AND(ISNUMBER('Test Sample Data'!G670),'Test Sample Data'!G670&lt;$B$1,'Test Sample Data'!G670&gt;0),'Test Sample Data'!G670,$B$1),"")</f>
        <v/>
      </c>
      <c r="H671" s="17" t="str">
        <f>IF(SUM('Test Sample Data'!H$3:H$98)&gt;10,IF(AND(ISNUMBER('Test Sample Data'!H670),'Test Sample Data'!H670&lt;$B$1,'Test Sample Data'!H670&gt;0),'Test Sample Data'!H670,$B$1),"")</f>
        <v/>
      </c>
      <c r="I671" s="17" t="str">
        <f>IF(SUM('Test Sample Data'!I$3:I$98)&gt;10,IF(AND(ISNUMBER('Test Sample Data'!I670),'Test Sample Data'!I670&lt;$B$1,'Test Sample Data'!I670&gt;0),'Test Sample Data'!I670,$B$1),"")</f>
        <v/>
      </c>
      <c r="J671" s="17" t="str">
        <f>IF(SUM('Test Sample Data'!J$3:J$98)&gt;10,IF(AND(ISNUMBER('Test Sample Data'!J670),'Test Sample Data'!J670&lt;$B$1,'Test Sample Data'!J670&gt;0),'Test Sample Data'!J670,$B$1),"")</f>
        <v/>
      </c>
      <c r="K671" s="17" t="str">
        <f>IF(SUM('Test Sample Data'!K$3:K$98)&gt;10,IF(AND(ISNUMBER('Test Sample Data'!K670),'Test Sample Data'!K670&lt;$B$1,'Test Sample Data'!K670&gt;0),'Test Sample Data'!K670,$B$1),"")</f>
        <v/>
      </c>
      <c r="L671" s="17" t="str">
        <f>IF(SUM('Test Sample Data'!L$3:L$98)&gt;10,IF(AND(ISNUMBER('Test Sample Data'!L670),'Test Sample Data'!L670&lt;$B$1,'Test Sample Data'!L670&gt;0),'Test Sample Data'!L670,$B$1),"")</f>
        <v/>
      </c>
      <c r="M671" s="17" t="str">
        <f>IF(SUM('Test Sample Data'!M$3:M$98)&gt;10,IF(AND(ISNUMBER('Test Sample Data'!M670),'Test Sample Data'!M670&lt;$B$1,'Test Sample Data'!M670&gt;0),'Test Sample Data'!M670,$B$1),"")</f>
        <v/>
      </c>
      <c r="N671" s="17" t="str">
        <f>'Gene Table'!E670</f>
        <v>mmu-miR-3076-3p</v>
      </c>
      <c r="O671" s="17" t="str">
        <f>'Gene Table'!B670</f>
        <v>L20</v>
      </c>
      <c r="P671" s="17" t="str">
        <f>IF(SUM('Control Sample Data'!D$3:D$98)&gt;10,IF(AND(ISNUMBER('Control Sample Data'!D670),'Control Sample Data'!D670&lt;$B$1,'Control Sample Data'!D670&gt;0),'Control Sample Data'!D670,$B$1),"")</f>
        <v/>
      </c>
      <c r="Q671" s="17" t="str">
        <f>IF(SUM('Control Sample Data'!E$3:E$98)&gt;10,IF(AND(ISNUMBER('Control Sample Data'!E670),'Control Sample Data'!E670&lt;$B$1,'Control Sample Data'!E670&gt;0),'Control Sample Data'!E670,$B$1),"")</f>
        <v/>
      </c>
      <c r="R671" s="17" t="str">
        <f>IF(SUM('Control Sample Data'!F$3:F$98)&gt;10,IF(AND(ISNUMBER('Control Sample Data'!F670),'Control Sample Data'!F670&lt;$B$1,'Control Sample Data'!F670&gt;0),'Control Sample Data'!F670,$B$1),"")</f>
        <v/>
      </c>
      <c r="S671" s="17" t="str">
        <f>IF(SUM('Control Sample Data'!G$3:G$98)&gt;10,IF(AND(ISNUMBER('Control Sample Data'!G670),'Control Sample Data'!G670&lt;$B$1,'Control Sample Data'!G670&gt;0),'Control Sample Data'!G670,$B$1),"")</f>
        <v/>
      </c>
      <c r="T671" s="17" t="str">
        <f>IF(SUM('Control Sample Data'!H$3:H$98)&gt;10,IF(AND(ISNUMBER('Control Sample Data'!H670),'Control Sample Data'!H670&lt;$B$1,'Control Sample Data'!H670&gt;0),'Control Sample Data'!H670,$B$1),"")</f>
        <v/>
      </c>
      <c r="U671" s="17" t="str">
        <f>IF(SUM('Control Sample Data'!I$3:I$98)&gt;10,IF(AND(ISNUMBER('Control Sample Data'!I670),'Control Sample Data'!I670&lt;$B$1,'Control Sample Data'!I670&gt;0),'Control Sample Data'!I670,$B$1),"")</f>
        <v/>
      </c>
      <c r="V671" s="17" t="str">
        <f>IF(SUM('Control Sample Data'!J$3:J$98)&gt;10,IF(AND(ISNUMBER('Control Sample Data'!J670),'Control Sample Data'!J670&lt;$B$1,'Control Sample Data'!J670&gt;0),'Control Sample Data'!J670,$B$1),"")</f>
        <v/>
      </c>
      <c r="W671" s="17" t="str">
        <f>IF(SUM('Control Sample Data'!K$3:K$98)&gt;10,IF(AND(ISNUMBER('Control Sample Data'!K670),'Control Sample Data'!K670&lt;$B$1,'Control Sample Data'!K670&gt;0),'Control Sample Data'!K670,$B$1),"")</f>
        <v/>
      </c>
      <c r="X671" s="17" t="str">
        <f>IF(SUM('Control Sample Data'!L$3:L$98)&gt;10,IF(AND(ISNUMBER('Control Sample Data'!L670),'Control Sample Data'!L670&lt;$B$1,'Control Sample Data'!L670&gt;0),'Control Sample Data'!L670,$B$1),"")</f>
        <v/>
      </c>
      <c r="Y671" s="17" t="str">
        <f>IF(SUM('Control Sample Data'!M$3:M$98)&gt;10,IF(AND(ISNUMBER('Control Sample Data'!M670),'Control Sample Data'!M670&lt;$B$1,'Control Sample Data'!M670&gt;0),'Control Sample Data'!M670,$B$1),"")</f>
        <v/>
      </c>
      <c r="AT671" s="36" t="str">
        <f t="shared" si="451"/>
        <v/>
      </c>
      <c r="AU671" s="36" t="str">
        <f t="shared" si="452"/>
        <v/>
      </c>
      <c r="AV671" s="36" t="str">
        <f t="shared" si="453"/>
        <v/>
      </c>
      <c r="AW671" s="36" t="str">
        <f t="shared" si="454"/>
        <v/>
      </c>
      <c r="AX671" s="36" t="str">
        <f t="shared" si="455"/>
        <v/>
      </c>
      <c r="AY671" s="36" t="str">
        <f t="shared" si="456"/>
        <v/>
      </c>
      <c r="AZ671" s="36" t="str">
        <f t="shared" si="457"/>
        <v/>
      </c>
      <c r="BA671" s="36" t="str">
        <f t="shared" si="458"/>
        <v/>
      </c>
      <c r="BB671" s="36" t="str">
        <f t="shared" si="459"/>
        <v/>
      </c>
      <c r="BC671" s="36" t="str">
        <f t="shared" si="460"/>
        <v/>
      </c>
      <c r="BD671" s="36" t="str">
        <f t="shared" si="461"/>
        <v/>
      </c>
      <c r="BE671" s="36" t="str">
        <f t="shared" si="462"/>
        <v/>
      </c>
      <c r="BF671" s="36" t="str">
        <f t="shared" si="463"/>
        <v/>
      </c>
      <c r="BG671" s="36" t="str">
        <f t="shared" si="464"/>
        <v/>
      </c>
      <c r="BH671" s="36" t="str">
        <f t="shared" si="465"/>
        <v/>
      </c>
      <c r="BI671" s="36" t="str">
        <f t="shared" si="466"/>
        <v/>
      </c>
      <c r="BJ671" s="36" t="str">
        <f t="shared" si="467"/>
        <v/>
      </c>
      <c r="BK671" s="36" t="str">
        <f t="shared" si="468"/>
        <v/>
      </c>
      <c r="BL671" s="36" t="str">
        <f t="shared" si="469"/>
        <v/>
      </c>
      <c r="BM671" s="36" t="str">
        <f t="shared" si="470"/>
        <v/>
      </c>
      <c r="BN671" s="38" t="e">
        <f t="shared" si="429"/>
        <v>#DIV/0!</v>
      </c>
      <c r="BO671" s="38" t="e">
        <f t="shared" si="430"/>
        <v>#DIV/0!</v>
      </c>
      <c r="BP671" s="39" t="str">
        <f t="shared" si="431"/>
        <v/>
      </c>
      <c r="BQ671" s="39" t="str">
        <f t="shared" si="432"/>
        <v/>
      </c>
      <c r="BR671" s="39" t="str">
        <f t="shared" si="433"/>
        <v/>
      </c>
      <c r="BS671" s="39" t="str">
        <f t="shared" si="434"/>
        <v/>
      </c>
      <c r="BT671" s="39" t="str">
        <f t="shared" si="435"/>
        <v/>
      </c>
      <c r="BU671" s="39" t="str">
        <f t="shared" si="436"/>
        <v/>
      </c>
      <c r="BV671" s="39" t="str">
        <f t="shared" si="437"/>
        <v/>
      </c>
      <c r="BW671" s="39" t="str">
        <f t="shared" si="438"/>
        <v/>
      </c>
      <c r="BX671" s="39" t="str">
        <f t="shared" si="439"/>
        <v/>
      </c>
      <c r="BY671" s="39" t="str">
        <f t="shared" si="440"/>
        <v/>
      </c>
      <c r="BZ671" s="39" t="str">
        <f t="shared" si="441"/>
        <v/>
      </c>
      <c r="CA671" s="39" t="str">
        <f t="shared" si="442"/>
        <v/>
      </c>
      <c r="CB671" s="39" t="str">
        <f t="shared" si="443"/>
        <v/>
      </c>
      <c r="CC671" s="39" t="str">
        <f t="shared" si="444"/>
        <v/>
      </c>
      <c r="CD671" s="39" t="str">
        <f t="shared" si="445"/>
        <v/>
      </c>
      <c r="CE671" s="39" t="str">
        <f t="shared" si="446"/>
        <v/>
      </c>
      <c r="CF671" s="39" t="str">
        <f t="shared" si="447"/>
        <v/>
      </c>
      <c r="CG671" s="39" t="str">
        <f t="shared" si="448"/>
        <v/>
      </c>
      <c r="CH671" s="39" t="str">
        <f t="shared" si="449"/>
        <v/>
      </c>
      <c r="CI671" s="39" t="str">
        <f t="shared" si="450"/>
        <v/>
      </c>
    </row>
    <row r="672" spans="1:87">
      <c r="A672" s="18"/>
      <c r="B672" s="15" t="str">
        <f>'Gene Table'!E671</f>
        <v>mmu-miR-295-5p</v>
      </c>
      <c r="C672" s="15" t="str">
        <f>'Gene Table'!B671</f>
        <v>L21</v>
      </c>
      <c r="D672" s="16" t="str">
        <f>IF(SUM('Test Sample Data'!D$3:D$98)&gt;10,IF(AND(ISNUMBER('Test Sample Data'!D671),'Test Sample Data'!D671&lt;$B$1,'Test Sample Data'!D671&gt;0),'Test Sample Data'!D671,$B$1),"")</f>
        <v/>
      </c>
      <c r="E672" s="17" t="str">
        <f>IF(SUM('Test Sample Data'!E$3:E$98)&gt;10,IF(AND(ISNUMBER('Test Sample Data'!E671),'Test Sample Data'!E671&lt;$B$1,'Test Sample Data'!E671&gt;0),'Test Sample Data'!E671,$B$1),"")</f>
        <v/>
      </c>
      <c r="F672" s="17" t="str">
        <f>IF(SUM('Test Sample Data'!F$3:F$98)&gt;10,IF(AND(ISNUMBER('Test Sample Data'!F671),'Test Sample Data'!F671&lt;$B$1,'Test Sample Data'!F671&gt;0),'Test Sample Data'!F671,$B$1),"")</f>
        <v/>
      </c>
      <c r="G672" s="17" t="str">
        <f>IF(SUM('Test Sample Data'!G$3:G$98)&gt;10,IF(AND(ISNUMBER('Test Sample Data'!G671),'Test Sample Data'!G671&lt;$B$1,'Test Sample Data'!G671&gt;0),'Test Sample Data'!G671,$B$1),"")</f>
        <v/>
      </c>
      <c r="H672" s="17" t="str">
        <f>IF(SUM('Test Sample Data'!H$3:H$98)&gt;10,IF(AND(ISNUMBER('Test Sample Data'!H671),'Test Sample Data'!H671&lt;$B$1,'Test Sample Data'!H671&gt;0),'Test Sample Data'!H671,$B$1),"")</f>
        <v/>
      </c>
      <c r="I672" s="17" t="str">
        <f>IF(SUM('Test Sample Data'!I$3:I$98)&gt;10,IF(AND(ISNUMBER('Test Sample Data'!I671),'Test Sample Data'!I671&lt;$B$1,'Test Sample Data'!I671&gt;0),'Test Sample Data'!I671,$B$1),"")</f>
        <v/>
      </c>
      <c r="J672" s="17" t="str">
        <f>IF(SUM('Test Sample Data'!J$3:J$98)&gt;10,IF(AND(ISNUMBER('Test Sample Data'!J671),'Test Sample Data'!J671&lt;$B$1,'Test Sample Data'!J671&gt;0),'Test Sample Data'!J671,$B$1),"")</f>
        <v/>
      </c>
      <c r="K672" s="17" t="str">
        <f>IF(SUM('Test Sample Data'!K$3:K$98)&gt;10,IF(AND(ISNUMBER('Test Sample Data'!K671),'Test Sample Data'!K671&lt;$B$1,'Test Sample Data'!K671&gt;0),'Test Sample Data'!K671,$B$1),"")</f>
        <v/>
      </c>
      <c r="L672" s="17" t="str">
        <f>IF(SUM('Test Sample Data'!L$3:L$98)&gt;10,IF(AND(ISNUMBER('Test Sample Data'!L671),'Test Sample Data'!L671&lt;$B$1,'Test Sample Data'!L671&gt;0),'Test Sample Data'!L671,$B$1),"")</f>
        <v/>
      </c>
      <c r="M672" s="17" t="str">
        <f>IF(SUM('Test Sample Data'!M$3:M$98)&gt;10,IF(AND(ISNUMBER('Test Sample Data'!M671),'Test Sample Data'!M671&lt;$B$1,'Test Sample Data'!M671&gt;0),'Test Sample Data'!M671,$B$1),"")</f>
        <v/>
      </c>
      <c r="N672" s="17" t="str">
        <f>'Gene Table'!E671</f>
        <v>mmu-miR-295-5p</v>
      </c>
      <c r="O672" s="17" t="str">
        <f>'Gene Table'!B671</f>
        <v>L21</v>
      </c>
      <c r="P672" s="17" t="str">
        <f>IF(SUM('Control Sample Data'!D$3:D$98)&gt;10,IF(AND(ISNUMBER('Control Sample Data'!D671),'Control Sample Data'!D671&lt;$B$1,'Control Sample Data'!D671&gt;0),'Control Sample Data'!D671,$B$1),"")</f>
        <v/>
      </c>
      <c r="Q672" s="17" t="str">
        <f>IF(SUM('Control Sample Data'!E$3:E$98)&gt;10,IF(AND(ISNUMBER('Control Sample Data'!E671),'Control Sample Data'!E671&lt;$B$1,'Control Sample Data'!E671&gt;0),'Control Sample Data'!E671,$B$1),"")</f>
        <v/>
      </c>
      <c r="R672" s="17" t="str">
        <f>IF(SUM('Control Sample Data'!F$3:F$98)&gt;10,IF(AND(ISNUMBER('Control Sample Data'!F671),'Control Sample Data'!F671&lt;$B$1,'Control Sample Data'!F671&gt;0),'Control Sample Data'!F671,$B$1),"")</f>
        <v/>
      </c>
      <c r="S672" s="17" t="str">
        <f>IF(SUM('Control Sample Data'!G$3:G$98)&gt;10,IF(AND(ISNUMBER('Control Sample Data'!G671),'Control Sample Data'!G671&lt;$B$1,'Control Sample Data'!G671&gt;0),'Control Sample Data'!G671,$B$1),"")</f>
        <v/>
      </c>
      <c r="T672" s="17" t="str">
        <f>IF(SUM('Control Sample Data'!H$3:H$98)&gt;10,IF(AND(ISNUMBER('Control Sample Data'!H671),'Control Sample Data'!H671&lt;$B$1,'Control Sample Data'!H671&gt;0),'Control Sample Data'!H671,$B$1),"")</f>
        <v/>
      </c>
      <c r="U672" s="17" t="str">
        <f>IF(SUM('Control Sample Data'!I$3:I$98)&gt;10,IF(AND(ISNUMBER('Control Sample Data'!I671),'Control Sample Data'!I671&lt;$B$1,'Control Sample Data'!I671&gt;0),'Control Sample Data'!I671,$B$1),"")</f>
        <v/>
      </c>
      <c r="V672" s="17" t="str">
        <f>IF(SUM('Control Sample Data'!J$3:J$98)&gt;10,IF(AND(ISNUMBER('Control Sample Data'!J671),'Control Sample Data'!J671&lt;$B$1,'Control Sample Data'!J671&gt;0),'Control Sample Data'!J671,$B$1),"")</f>
        <v/>
      </c>
      <c r="W672" s="17" t="str">
        <f>IF(SUM('Control Sample Data'!K$3:K$98)&gt;10,IF(AND(ISNUMBER('Control Sample Data'!K671),'Control Sample Data'!K671&lt;$B$1,'Control Sample Data'!K671&gt;0),'Control Sample Data'!K671,$B$1),"")</f>
        <v/>
      </c>
      <c r="X672" s="17" t="str">
        <f>IF(SUM('Control Sample Data'!L$3:L$98)&gt;10,IF(AND(ISNUMBER('Control Sample Data'!L671),'Control Sample Data'!L671&lt;$B$1,'Control Sample Data'!L671&gt;0),'Control Sample Data'!L671,$B$1),"")</f>
        <v/>
      </c>
      <c r="Y672" s="17" t="str">
        <f>IF(SUM('Control Sample Data'!M$3:M$98)&gt;10,IF(AND(ISNUMBER('Control Sample Data'!M671),'Control Sample Data'!M671&lt;$B$1,'Control Sample Data'!M671&gt;0),'Control Sample Data'!M671,$B$1),"")</f>
        <v/>
      </c>
      <c r="AT672" s="36" t="str">
        <f t="shared" si="451"/>
        <v/>
      </c>
      <c r="AU672" s="36" t="str">
        <f t="shared" si="452"/>
        <v/>
      </c>
      <c r="AV672" s="36" t="str">
        <f t="shared" si="453"/>
        <v/>
      </c>
      <c r="AW672" s="36" t="str">
        <f t="shared" si="454"/>
        <v/>
      </c>
      <c r="AX672" s="36" t="str">
        <f t="shared" si="455"/>
        <v/>
      </c>
      <c r="AY672" s="36" t="str">
        <f t="shared" si="456"/>
        <v/>
      </c>
      <c r="AZ672" s="36" t="str">
        <f t="shared" si="457"/>
        <v/>
      </c>
      <c r="BA672" s="36" t="str">
        <f t="shared" si="458"/>
        <v/>
      </c>
      <c r="BB672" s="36" t="str">
        <f t="shared" si="459"/>
        <v/>
      </c>
      <c r="BC672" s="36" t="str">
        <f t="shared" si="460"/>
        <v/>
      </c>
      <c r="BD672" s="36" t="str">
        <f t="shared" si="461"/>
        <v/>
      </c>
      <c r="BE672" s="36" t="str">
        <f t="shared" si="462"/>
        <v/>
      </c>
      <c r="BF672" s="36" t="str">
        <f t="shared" si="463"/>
        <v/>
      </c>
      <c r="BG672" s="36" t="str">
        <f t="shared" si="464"/>
        <v/>
      </c>
      <c r="BH672" s="36" t="str">
        <f t="shared" si="465"/>
        <v/>
      </c>
      <c r="BI672" s="36" t="str">
        <f t="shared" si="466"/>
        <v/>
      </c>
      <c r="BJ672" s="36" t="str">
        <f t="shared" si="467"/>
        <v/>
      </c>
      <c r="BK672" s="36" t="str">
        <f t="shared" si="468"/>
        <v/>
      </c>
      <c r="BL672" s="36" t="str">
        <f t="shared" si="469"/>
        <v/>
      </c>
      <c r="BM672" s="36" t="str">
        <f t="shared" si="470"/>
        <v/>
      </c>
      <c r="BN672" s="38" t="e">
        <f t="shared" si="429"/>
        <v>#DIV/0!</v>
      </c>
      <c r="BO672" s="38" t="e">
        <f t="shared" si="430"/>
        <v>#DIV/0!</v>
      </c>
      <c r="BP672" s="39" t="str">
        <f t="shared" si="431"/>
        <v/>
      </c>
      <c r="BQ672" s="39" t="str">
        <f t="shared" si="432"/>
        <v/>
      </c>
      <c r="BR672" s="39" t="str">
        <f t="shared" si="433"/>
        <v/>
      </c>
      <c r="BS672" s="39" t="str">
        <f t="shared" si="434"/>
        <v/>
      </c>
      <c r="BT672" s="39" t="str">
        <f t="shared" si="435"/>
        <v/>
      </c>
      <c r="BU672" s="39" t="str">
        <f t="shared" si="436"/>
        <v/>
      </c>
      <c r="BV672" s="39" t="str">
        <f t="shared" si="437"/>
        <v/>
      </c>
      <c r="BW672" s="39" t="str">
        <f t="shared" si="438"/>
        <v/>
      </c>
      <c r="BX672" s="39" t="str">
        <f t="shared" si="439"/>
        <v/>
      </c>
      <c r="BY672" s="39" t="str">
        <f t="shared" si="440"/>
        <v/>
      </c>
      <c r="BZ672" s="39" t="str">
        <f t="shared" si="441"/>
        <v/>
      </c>
      <c r="CA672" s="39" t="str">
        <f t="shared" si="442"/>
        <v/>
      </c>
      <c r="CB672" s="39" t="str">
        <f t="shared" si="443"/>
        <v/>
      </c>
      <c r="CC672" s="39" t="str">
        <f t="shared" si="444"/>
        <v/>
      </c>
      <c r="CD672" s="39" t="str">
        <f t="shared" si="445"/>
        <v/>
      </c>
      <c r="CE672" s="39" t="str">
        <f t="shared" si="446"/>
        <v/>
      </c>
      <c r="CF672" s="39" t="str">
        <f t="shared" si="447"/>
        <v/>
      </c>
      <c r="CG672" s="39" t="str">
        <f t="shared" si="448"/>
        <v/>
      </c>
      <c r="CH672" s="39" t="str">
        <f t="shared" si="449"/>
        <v/>
      </c>
      <c r="CI672" s="39" t="str">
        <f t="shared" si="450"/>
        <v/>
      </c>
    </row>
    <row r="673" spans="1:87">
      <c r="A673" s="18"/>
      <c r="B673" s="15" t="str">
        <f>'Gene Table'!E672</f>
        <v>mmu-miR-3077-3p</v>
      </c>
      <c r="C673" s="15" t="str">
        <f>'Gene Table'!B672</f>
        <v>L22</v>
      </c>
      <c r="D673" s="16" t="str">
        <f>IF(SUM('Test Sample Data'!D$3:D$98)&gt;10,IF(AND(ISNUMBER('Test Sample Data'!D672),'Test Sample Data'!D672&lt;$B$1,'Test Sample Data'!D672&gt;0),'Test Sample Data'!D672,$B$1),"")</f>
        <v/>
      </c>
      <c r="E673" s="17" t="str">
        <f>IF(SUM('Test Sample Data'!E$3:E$98)&gt;10,IF(AND(ISNUMBER('Test Sample Data'!E672),'Test Sample Data'!E672&lt;$B$1,'Test Sample Data'!E672&gt;0),'Test Sample Data'!E672,$B$1),"")</f>
        <v/>
      </c>
      <c r="F673" s="17" t="str">
        <f>IF(SUM('Test Sample Data'!F$3:F$98)&gt;10,IF(AND(ISNUMBER('Test Sample Data'!F672),'Test Sample Data'!F672&lt;$B$1,'Test Sample Data'!F672&gt;0),'Test Sample Data'!F672,$B$1),"")</f>
        <v/>
      </c>
      <c r="G673" s="17" t="str">
        <f>IF(SUM('Test Sample Data'!G$3:G$98)&gt;10,IF(AND(ISNUMBER('Test Sample Data'!G672),'Test Sample Data'!G672&lt;$B$1,'Test Sample Data'!G672&gt;0),'Test Sample Data'!G672,$B$1),"")</f>
        <v/>
      </c>
      <c r="H673" s="17" t="str">
        <f>IF(SUM('Test Sample Data'!H$3:H$98)&gt;10,IF(AND(ISNUMBER('Test Sample Data'!H672),'Test Sample Data'!H672&lt;$B$1,'Test Sample Data'!H672&gt;0),'Test Sample Data'!H672,$B$1),"")</f>
        <v/>
      </c>
      <c r="I673" s="17" t="str">
        <f>IF(SUM('Test Sample Data'!I$3:I$98)&gt;10,IF(AND(ISNUMBER('Test Sample Data'!I672),'Test Sample Data'!I672&lt;$B$1,'Test Sample Data'!I672&gt;0),'Test Sample Data'!I672,$B$1),"")</f>
        <v/>
      </c>
      <c r="J673" s="17" t="str">
        <f>IF(SUM('Test Sample Data'!J$3:J$98)&gt;10,IF(AND(ISNUMBER('Test Sample Data'!J672),'Test Sample Data'!J672&lt;$B$1,'Test Sample Data'!J672&gt;0),'Test Sample Data'!J672,$B$1),"")</f>
        <v/>
      </c>
      <c r="K673" s="17" t="str">
        <f>IF(SUM('Test Sample Data'!K$3:K$98)&gt;10,IF(AND(ISNUMBER('Test Sample Data'!K672),'Test Sample Data'!K672&lt;$B$1,'Test Sample Data'!K672&gt;0),'Test Sample Data'!K672,$B$1),"")</f>
        <v/>
      </c>
      <c r="L673" s="17" t="str">
        <f>IF(SUM('Test Sample Data'!L$3:L$98)&gt;10,IF(AND(ISNUMBER('Test Sample Data'!L672),'Test Sample Data'!L672&lt;$B$1,'Test Sample Data'!L672&gt;0),'Test Sample Data'!L672,$B$1),"")</f>
        <v/>
      </c>
      <c r="M673" s="17" t="str">
        <f>IF(SUM('Test Sample Data'!M$3:M$98)&gt;10,IF(AND(ISNUMBER('Test Sample Data'!M672),'Test Sample Data'!M672&lt;$B$1,'Test Sample Data'!M672&gt;0),'Test Sample Data'!M672,$B$1),"")</f>
        <v/>
      </c>
      <c r="N673" s="17" t="str">
        <f>'Gene Table'!E672</f>
        <v>mmu-miR-3077-3p</v>
      </c>
      <c r="O673" s="17" t="str">
        <f>'Gene Table'!B672</f>
        <v>L22</v>
      </c>
      <c r="P673" s="17" t="str">
        <f>IF(SUM('Control Sample Data'!D$3:D$98)&gt;10,IF(AND(ISNUMBER('Control Sample Data'!D672),'Control Sample Data'!D672&lt;$B$1,'Control Sample Data'!D672&gt;0),'Control Sample Data'!D672,$B$1),"")</f>
        <v/>
      </c>
      <c r="Q673" s="17" t="str">
        <f>IF(SUM('Control Sample Data'!E$3:E$98)&gt;10,IF(AND(ISNUMBER('Control Sample Data'!E672),'Control Sample Data'!E672&lt;$B$1,'Control Sample Data'!E672&gt;0),'Control Sample Data'!E672,$B$1),"")</f>
        <v/>
      </c>
      <c r="R673" s="17" t="str">
        <f>IF(SUM('Control Sample Data'!F$3:F$98)&gt;10,IF(AND(ISNUMBER('Control Sample Data'!F672),'Control Sample Data'!F672&lt;$B$1,'Control Sample Data'!F672&gt;0),'Control Sample Data'!F672,$B$1),"")</f>
        <v/>
      </c>
      <c r="S673" s="17" t="str">
        <f>IF(SUM('Control Sample Data'!G$3:G$98)&gt;10,IF(AND(ISNUMBER('Control Sample Data'!G672),'Control Sample Data'!G672&lt;$B$1,'Control Sample Data'!G672&gt;0),'Control Sample Data'!G672,$B$1),"")</f>
        <v/>
      </c>
      <c r="T673" s="17" t="str">
        <f>IF(SUM('Control Sample Data'!H$3:H$98)&gt;10,IF(AND(ISNUMBER('Control Sample Data'!H672),'Control Sample Data'!H672&lt;$B$1,'Control Sample Data'!H672&gt;0),'Control Sample Data'!H672,$B$1),"")</f>
        <v/>
      </c>
      <c r="U673" s="17" t="str">
        <f>IF(SUM('Control Sample Data'!I$3:I$98)&gt;10,IF(AND(ISNUMBER('Control Sample Data'!I672),'Control Sample Data'!I672&lt;$B$1,'Control Sample Data'!I672&gt;0),'Control Sample Data'!I672,$B$1),"")</f>
        <v/>
      </c>
      <c r="V673" s="17" t="str">
        <f>IF(SUM('Control Sample Data'!J$3:J$98)&gt;10,IF(AND(ISNUMBER('Control Sample Data'!J672),'Control Sample Data'!J672&lt;$B$1,'Control Sample Data'!J672&gt;0),'Control Sample Data'!J672,$B$1),"")</f>
        <v/>
      </c>
      <c r="W673" s="17" t="str">
        <f>IF(SUM('Control Sample Data'!K$3:K$98)&gt;10,IF(AND(ISNUMBER('Control Sample Data'!K672),'Control Sample Data'!K672&lt;$B$1,'Control Sample Data'!K672&gt;0),'Control Sample Data'!K672,$B$1),"")</f>
        <v/>
      </c>
      <c r="X673" s="17" t="str">
        <f>IF(SUM('Control Sample Data'!L$3:L$98)&gt;10,IF(AND(ISNUMBER('Control Sample Data'!L672),'Control Sample Data'!L672&lt;$B$1,'Control Sample Data'!L672&gt;0),'Control Sample Data'!L672,$B$1),"")</f>
        <v/>
      </c>
      <c r="Y673" s="17" t="str">
        <f>IF(SUM('Control Sample Data'!M$3:M$98)&gt;10,IF(AND(ISNUMBER('Control Sample Data'!M672),'Control Sample Data'!M672&lt;$B$1,'Control Sample Data'!M672&gt;0),'Control Sample Data'!M672,$B$1),"")</f>
        <v/>
      </c>
      <c r="AT673" s="36" t="str">
        <f t="shared" si="451"/>
        <v/>
      </c>
      <c r="AU673" s="36" t="str">
        <f t="shared" si="452"/>
        <v/>
      </c>
      <c r="AV673" s="36" t="str">
        <f t="shared" si="453"/>
        <v/>
      </c>
      <c r="AW673" s="36" t="str">
        <f t="shared" si="454"/>
        <v/>
      </c>
      <c r="AX673" s="36" t="str">
        <f t="shared" si="455"/>
        <v/>
      </c>
      <c r="AY673" s="36" t="str">
        <f t="shared" si="456"/>
        <v/>
      </c>
      <c r="AZ673" s="36" t="str">
        <f t="shared" si="457"/>
        <v/>
      </c>
      <c r="BA673" s="36" t="str">
        <f t="shared" si="458"/>
        <v/>
      </c>
      <c r="BB673" s="36" t="str">
        <f t="shared" si="459"/>
        <v/>
      </c>
      <c r="BC673" s="36" t="str">
        <f t="shared" si="460"/>
        <v/>
      </c>
      <c r="BD673" s="36" t="str">
        <f t="shared" si="461"/>
        <v/>
      </c>
      <c r="BE673" s="36" t="str">
        <f t="shared" si="462"/>
        <v/>
      </c>
      <c r="BF673" s="36" t="str">
        <f t="shared" si="463"/>
        <v/>
      </c>
      <c r="BG673" s="36" t="str">
        <f t="shared" si="464"/>
        <v/>
      </c>
      <c r="BH673" s="36" t="str">
        <f t="shared" si="465"/>
        <v/>
      </c>
      <c r="BI673" s="36" t="str">
        <f t="shared" si="466"/>
        <v/>
      </c>
      <c r="BJ673" s="36" t="str">
        <f t="shared" si="467"/>
        <v/>
      </c>
      <c r="BK673" s="36" t="str">
        <f t="shared" si="468"/>
        <v/>
      </c>
      <c r="BL673" s="36" t="str">
        <f t="shared" si="469"/>
        <v/>
      </c>
      <c r="BM673" s="36" t="str">
        <f t="shared" si="470"/>
        <v/>
      </c>
      <c r="BN673" s="38" t="e">
        <f t="shared" si="429"/>
        <v>#DIV/0!</v>
      </c>
      <c r="BO673" s="38" t="e">
        <f t="shared" si="430"/>
        <v>#DIV/0!</v>
      </c>
      <c r="BP673" s="39" t="str">
        <f t="shared" si="431"/>
        <v/>
      </c>
      <c r="BQ673" s="39" t="str">
        <f t="shared" si="432"/>
        <v/>
      </c>
      <c r="BR673" s="39" t="str">
        <f t="shared" si="433"/>
        <v/>
      </c>
      <c r="BS673" s="39" t="str">
        <f t="shared" si="434"/>
        <v/>
      </c>
      <c r="BT673" s="39" t="str">
        <f t="shared" si="435"/>
        <v/>
      </c>
      <c r="BU673" s="39" t="str">
        <f t="shared" si="436"/>
        <v/>
      </c>
      <c r="BV673" s="39" t="str">
        <f t="shared" si="437"/>
        <v/>
      </c>
      <c r="BW673" s="39" t="str">
        <f t="shared" si="438"/>
        <v/>
      </c>
      <c r="BX673" s="39" t="str">
        <f t="shared" si="439"/>
        <v/>
      </c>
      <c r="BY673" s="39" t="str">
        <f t="shared" si="440"/>
        <v/>
      </c>
      <c r="BZ673" s="39" t="str">
        <f t="shared" si="441"/>
        <v/>
      </c>
      <c r="CA673" s="39" t="str">
        <f t="shared" si="442"/>
        <v/>
      </c>
      <c r="CB673" s="39" t="str">
        <f t="shared" si="443"/>
        <v/>
      </c>
      <c r="CC673" s="39" t="str">
        <f t="shared" si="444"/>
        <v/>
      </c>
      <c r="CD673" s="39" t="str">
        <f t="shared" si="445"/>
        <v/>
      </c>
      <c r="CE673" s="39" t="str">
        <f t="shared" si="446"/>
        <v/>
      </c>
      <c r="CF673" s="39" t="str">
        <f t="shared" si="447"/>
        <v/>
      </c>
      <c r="CG673" s="39" t="str">
        <f t="shared" si="448"/>
        <v/>
      </c>
      <c r="CH673" s="39" t="str">
        <f t="shared" si="449"/>
        <v/>
      </c>
      <c r="CI673" s="39" t="str">
        <f t="shared" si="450"/>
        <v/>
      </c>
    </row>
    <row r="674" spans="1:87">
      <c r="A674" s="18"/>
      <c r="B674" s="15" t="str">
        <f>'Gene Table'!E673</f>
        <v>mmu-miR-29b-1-5p</v>
      </c>
      <c r="C674" s="15" t="str">
        <f>'Gene Table'!B673</f>
        <v>L23</v>
      </c>
      <c r="D674" s="16" t="str">
        <f>IF(SUM('Test Sample Data'!D$3:D$98)&gt;10,IF(AND(ISNUMBER('Test Sample Data'!D673),'Test Sample Data'!D673&lt;$B$1,'Test Sample Data'!D673&gt;0),'Test Sample Data'!D673,$B$1),"")</f>
        <v/>
      </c>
      <c r="E674" s="17" t="str">
        <f>IF(SUM('Test Sample Data'!E$3:E$98)&gt;10,IF(AND(ISNUMBER('Test Sample Data'!E673),'Test Sample Data'!E673&lt;$B$1,'Test Sample Data'!E673&gt;0),'Test Sample Data'!E673,$B$1),"")</f>
        <v/>
      </c>
      <c r="F674" s="17" t="str">
        <f>IF(SUM('Test Sample Data'!F$3:F$98)&gt;10,IF(AND(ISNUMBER('Test Sample Data'!F673),'Test Sample Data'!F673&lt;$B$1,'Test Sample Data'!F673&gt;0),'Test Sample Data'!F673,$B$1),"")</f>
        <v/>
      </c>
      <c r="G674" s="17" t="str">
        <f>IF(SUM('Test Sample Data'!G$3:G$98)&gt;10,IF(AND(ISNUMBER('Test Sample Data'!G673),'Test Sample Data'!G673&lt;$B$1,'Test Sample Data'!G673&gt;0),'Test Sample Data'!G673,$B$1),"")</f>
        <v/>
      </c>
      <c r="H674" s="17" t="str">
        <f>IF(SUM('Test Sample Data'!H$3:H$98)&gt;10,IF(AND(ISNUMBER('Test Sample Data'!H673),'Test Sample Data'!H673&lt;$B$1,'Test Sample Data'!H673&gt;0),'Test Sample Data'!H673,$B$1),"")</f>
        <v/>
      </c>
      <c r="I674" s="17" t="str">
        <f>IF(SUM('Test Sample Data'!I$3:I$98)&gt;10,IF(AND(ISNUMBER('Test Sample Data'!I673),'Test Sample Data'!I673&lt;$B$1,'Test Sample Data'!I673&gt;0),'Test Sample Data'!I673,$B$1),"")</f>
        <v/>
      </c>
      <c r="J674" s="17" t="str">
        <f>IF(SUM('Test Sample Data'!J$3:J$98)&gt;10,IF(AND(ISNUMBER('Test Sample Data'!J673),'Test Sample Data'!J673&lt;$B$1,'Test Sample Data'!J673&gt;0),'Test Sample Data'!J673,$B$1),"")</f>
        <v/>
      </c>
      <c r="K674" s="17" t="str">
        <f>IF(SUM('Test Sample Data'!K$3:K$98)&gt;10,IF(AND(ISNUMBER('Test Sample Data'!K673),'Test Sample Data'!K673&lt;$B$1,'Test Sample Data'!K673&gt;0),'Test Sample Data'!K673,$B$1),"")</f>
        <v/>
      </c>
      <c r="L674" s="17" t="str">
        <f>IF(SUM('Test Sample Data'!L$3:L$98)&gt;10,IF(AND(ISNUMBER('Test Sample Data'!L673),'Test Sample Data'!L673&lt;$B$1,'Test Sample Data'!L673&gt;0),'Test Sample Data'!L673,$B$1),"")</f>
        <v/>
      </c>
      <c r="M674" s="17" t="str">
        <f>IF(SUM('Test Sample Data'!M$3:M$98)&gt;10,IF(AND(ISNUMBER('Test Sample Data'!M673),'Test Sample Data'!M673&lt;$B$1,'Test Sample Data'!M673&gt;0),'Test Sample Data'!M673,$B$1),"")</f>
        <v/>
      </c>
      <c r="N674" s="17" t="str">
        <f>'Gene Table'!E673</f>
        <v>mmu-miR-29b-1-5p</v>
      </c>
      <c r="O674" s="17" t="str">
        <f>'Gene Table'!B673</f>
        <v>L23</v>
      </c>
      <c r="P674" s="17" t="str">
        <f>IF(SUM('Control Sample Data'!D$3:D$98)&gt;10,IF(AND(ISNUMBER('Control Sample Data'!D673),'Control Sample Data'!D673&lt;$B$1,'Control Sample Data'!D673&gt;0),'Control Sample Data'!D673,$B$1),"")</f>
        <v/>
      </c>
      <c r="Q674" s="17" t="str">
        <f>IF(SUM('Control Sample Data'!E$3:E$98)&gt;10,IF(AND(ISNUMBER('Control Sample Data'!E673),'Control Sample Data'!E673&lt;$B$1,'Control Sample Data'!E673&gt;0),'Control Sample Data'!E673,$B$1),"")</f>
        <v/>
      </c>
      <c r="R674" s="17" t="str">
        <f>IF(SUM('Control Sample Data'!F$3:F$98)&gt;10,IF(AND(ISNUMBER('Control Sample Data'!F673),'Control Sample Data'!F673&lt;$B$1,'Control Sample Data'!F673&gt;0),'Control Sample Data'!F673,$B$1),"")</f>
        <v/>
      </c>
      <c r="S674" s="17" t="str">
        <f>IF(SUM('Control Sample Data'!G$3:G$98)&gt;10,IF(AND(ISNUMBER('Control Sample Data'!G673),'Control Sample Data'!G673&lt;$B$1,'Control Sample Data'!G673&gt;0),'Control Sample Data'!G673,$B$1),"")</f>
        <v/>
      </c>
      <c r="T674" s="17" t="str">
        <f>IF(SUM('Control Sample Data'!H$3:H$98)&gt;10,IF(AND(ISNUMBER('Control Sample Data'!H673),'Control Sample Data'!H673&lt;$B$1,'Control Sample Data'!H673&gt;0),'Control Sample Data'!H673,$B$1),"")</f>
        <v/>
      </c>
      <c r="U674" s="17" t="str">
        <f>IF(SUM('Control Sample Data'!I$3:I$98)&gt;10,IF(AND(ISNUMBER('Control Sample Data'!I673),'Control Sample Data'!I673&lt;$B$1,'Control Sample Data'!I673&gt;0),'Control Sample Data'!I673,$B$1),"")</f>
        <v/>
      </c>
      <c r="V674" s="17" t="str">
        <f>IF(SUM('Control Sample Data'!J$3:J$98)&gt;10,IF(AND(ISNUMBER('Control Sample Data'!J673),'Control Sample Data'!J673&lt;$B$1,'Control Sample Data'!J673&gt;0),'Control Sample Data'!J673,$B$1),"")</f>
        <v/>
      </c>
      <c r="W674" s="17" t="str">
        <f>IF(SUM('Control Sample Data'!K$3:K$98)&gt;10,IF(AND(ISNUMBER('Control Sample Data'!K673),'Control Sample Data'!K673&lt;$B$1,'Control Sample Data'!K673&gt;0),'Control Sample Data'!K673,$B$1),"")</f>
        <v/>
      </c>
      <c r="X674" s="17" t="str">
        <f>IF(SUM('Control Sample Data'!L$3:L$98)&gt;10,IF(AND(ISNUMBER('Control Sample Data'!L673),'Control Sample Data'!L673&lt;$B$1,'Control Sample Data'!L673&gt;0),'Control Sample Data'!L673,$B$1),"")</f>
        <v/>
      </c>
      <c r="Y674" s="17" t="str">
        <f>IF(SUM('Control Sample Data'!M$3:M$98)&gt;10,IF(AND(ISNUMBER('Control Sample Data'!M673),'Control Sample Data'!M673&lt;$B$1,'Control Sample Data'!M673&gt;0),'Control Sample Data'!M673,$B$1),"")</f>
        <v/>
      </c>
      <c r="AT674" s="36" t="str">
        <f t="shared" si="451"/>
        <v/>
      </c>
      <c r="AU674" s="36" t="str">
        <f t="shared" si="452"/>
        <v/>
      </c>
      <c r="AV674" s="36" t="str">
        <f t="shared" si="453"/>
        <v/>
      </c>
      <c r="AW674" s="36" t="str">
        <f t="shared" si="454"/>
        <v/>
      </c>
      <c r="AX674" s="36" t="str">
        <f t="shared" si="455"/>
        <v/>
      </c>
      <c r="AY674" s="36" t="str">
        <f t="shared" si="456"/>
        <v/>
      </c>
      <c r="AZ674" s="36" t="str">
        <f t="shared" si="457"/>
        <v/>
      </c>
      <c r="BA674" s="36" t="str">
        <f t="shared" si="458"/>
        <v/>
      </c>
      <c r="BB674" s="36" t="str">
        <f t="shared" si="459"/>
        <v/>
      </c>
      <c r="BC674" s="36" t="str">
        <f t="shared" si="460"/>
        <v/>
      </c>
      <c r="BD674" s="36" t="str">
        <f t="shared" si="461"/>
        <v/>
      </c>
      <c r="BE674" s="36" t="str">
        <f t="shared" si="462"/>
        <v/>
      </c>
      <c r="BF674" s="36" t="str">
        <f t="shared" si="463"/>
        <v/>
      </c>
      <c r="BG674" s="36" t="str">
        <f t="shared" si="464"/>
        <v/>
      </c>
      <c r="BH674" s="36" t="str">
        <f t="shared" si="465"/>
        <v/>
      </c>
      <c r="BI674" s="36" t="str">
        <f t="shared" si="466"/>
        <v/>
      </c>
      <c r="BJ674" s="36" t="str">
        <f t="shared" si="467"/>
        <v/>
      </c>
      <c r="BK674" s="36" t="str">
        <f t="shared" si="468"/>
        <v/>
      </c>
      <c r="BL674" s="36" t="str">
        <f t="shared" si="469"/>
        <v/>
      </c>
      <c r="BM674" s="36" t="str">
        <f t="shared" si="470"/>
        <v/>
      </c>
      <c r="BN674" s="38" t="e">
        <f t="shared" si="429"/>
        <v>#DIV/0!</v>
      </c>
      <c r="BO674" s="38" t="e">
        <f t="shared" si="430"/>
        <v>#DIV/0!</v>
      </c>
      <c r="BP674" s="39" t="str">
        <f t="shared" si="431"/>
        <v/>
      </c>
      <c r="BQ674" s="39" t="str">
        <f t="shared" si="432"/>
        <v/>
      </c>
      <c r="BR674" s="39" t="str">
        <f t="shared" si="433"/>
        <v/>
      </c>
      <c r="BS674" s="39" t="str">
        <f t="shared" si="434"/>
        <v/>
      </c>
      <c r="BT674" s="39" t="str">
        <f t="shared" si="435"/>
        <v/>
      </c>
      <c r="BU674" s="39" t="str">
        <f t="shared" si="436"/>
        <v/>
      </c>
      <c r="BV674" s="39" t="str">
        <f t="shared" si="437"/>
        <v/>
      </c>
      <c r="BW674" s="39" t="str">
        <f t="shared" si="438"/>
        <v/>
      </c>
      <c r="BX674" s="39" t="str">
        <f t="shared" si="439"/>
        <v/>
      </c>
      <c r="BY674" s="39" t="str">
        <f t="shared" si="440"/>
        <v/>
      </c>
      <c r="BZ674" s="39" t="str">
        <f t="shared" si="441"/>
        <v/>
      </c>
      <c r="CA674" s="39" t="str">
        <f t="shared" si="442"/>
        <v/>
      </c>
      <c r="CB674" s="39" t="str">
        <f t="shared" si="443"/>
        <v/>
      </c>
      <c r="CC674" s="39" t="str">
        <f t="shared" si="444"/>
        <v/>
      </c>
      <c r="CD674" s="39" t="str">
        <f t="shared" si="445"/>
        <v/>
      </c>
      <c r="CE674" s="39" t="str">
        <f t="shared" si="446"/>
        <v/>
      </c>
      <c r="CF674" s="39" t="str">
        <f t="shared" si="447"/>
        <v/>
      </c>
      <c r="CG674" s="39" t="str">
        <f t="shared" si="448"/>
        <v/>
      </c>
      <c r="CH674" s="39" t="str">
        <f t="shared" si="449"/>
        <v/>
      </c>
      <c r="CI674" s="39" t="str">
        <f t="shared" si="450"/>
        <v/>
      </c>
    </row>
    <row r="675" spans="1:87">
      <c r="A675" s="18"/>
      <c r="B675" s="15" t="str">
        <f>'Gene Table'!E674</f>
        <v>mmu-miR-3078-5p</v>
      </c>
      <c r="C675" s="15" t="str">
        <f>'Gene Table'!B674</f>
        <v>L24</v>
      </c>
      <c r="D675" s="16" t="str">
        <f>IF(SUM('Test Sample Data'!D$3:D$98)&gt;10,IF(AND(ISNUMBER('Test Sample Data'!D674),'Test Sample Data'!D674&lt;$B$1,'Test Sample Data'!D674&gt;0),'Test Sample Data'!D674,$B$1),"")</f>
        <v/>
      </c>
      <c r="E675" s="17" t="str">
        <f>IF(SUM('Test Sample Data'!E$3:E$98)&gt;10,IF(AND(ISNUMBER('Test Sample Data'!E674),'Test Sample Data'!E674&lt;$B$1,'Test Sample Data'!E674&gt;0),'Test Sample Data'!E674,$B$1),"")</f>
        <v/>
      </c>
      <c r="F675" s="17" t="str">
        <f>IF(SUM('Test Sample Data'!F$3:F$98)&gt;10,IF(AND(ISNUMBER('Test Sample Data'!F674),'Test Sample Data'!F674&lt;$B$1,'Test Sample Data'!F674&gt;0),'Test Sample Data'!F674,$B$1),"")</f>
        <v/>
      </c>
      <c r="G675" s="17" t="str">
        <f>IF(SUM('Test Sample Data'!G$3:G$98)&gt;10,IF(AND(ISNUMBER('Test Sample Data'!G674),'Test Sample Data'!G674&lt;$B$1,'Test Sample Data'!G674&gt;0),'Test Sample Data'!G674,$B$1),"")</f>
        <v/>
      </c>
      <c r="H675" s="17" t="str">
        <f>IF(SUM('Test Sample Data'!H$3:H$98)&gt;10,IF(AND(ISNUMBER('Test Sample Data'!H674),'Test Sample Data'!H674&lt;$B$1,'Test Sample Data'!H674&gt;0),'Test Sample Data'!H674,$B$1),"")</f>
        <v/>
      </c>
      <c r="I675" s="17" t="str">
        <f>IF(SUM('Test Sample Data'!I$3:I$98)&gt;10,IF(AND(ISNUMBER('Test Sample Data'!I674),'Test Sample Data'!I674&lt;$B$1,'Test Sample Data'!I674&gt;0),'Test Sample Data'!I674,$B$1),"")</f>
        <v/>
      </c>
      <c r="J675" s="17" t="str">
        <f>IF(SUM('Test Sample Data'!J$3:J$98)&gt;10,IF(AND(ISNUMBER('Test Sample Data'!J674),'Test Sample Data'!J674&lt;$B$1,'Test Sample Data'!J674&gt;0),'Test Sample Data'!J674,$B$1),"")</f>
        <v/>
      </c>
      <c r="K675" s="17" t="str">
        <f>IF(SUM('Test Sample Data'!K$3:K$98)&gt;10,IF(AND(ISNUMBER('Test Sample Data'!K674),'Test Sample Data'!K674&lt;$B$1,'Test Sample Data'!K674&gt;0),'Test Sample Data'!K674,$B$1),"")</f>
        <v/>
      </c>
      <c r="L675" s="17" t="str">
        <f>IF(SUM('Test Sample Data'!L$3:L$98)&gt;10,IF(AND(ISNUMBER('Test Sample Data'!L674),'Test Sample Data'!L674&lt;$B$1,'Test Sample Data'!L674&gt;0),'Test Sample Data'!L674,$B$1),"")</f>
        <v/>
      </c>
      <c r="M675" s="17" t="str">
        <f>IF(SUM('Test Sample Data'!M$3:M$98)&gt;10,IF(AND(ISNUMBER('Test Sample Data'!M674),'Test Sample Data'!M674&lt;$B$1,'Test Sample Data'!M674&gt;0),'Test Sample Data'!M674,$B$1),"")</f>
        <v/>
      </c>
      <c r="N675" s="17" t="str">
        <f>'Gene Table'!E674</f>
        <v>mmu-miR-3078-5p</v>
      </c>
      <c r="O675" s="17" t="str">
        <f>'Gene Table'!B674</f>
        <v>L24</v>
      </c>
      <c r="P675" s="17" t="str">
        <f>IF(SUM('Control Sample Data'!D$3:D$98)&gt;10,IF(AND(ISNUMBER('Control Sample Data'!D674),'Control Sample Data'!D674&lt;$B$1,'Control Sample Data'!D674&gt;0),'Control Sample Data'!D674,$B$1),"")</f>
        <v/>
      </c>
      <c r="Q675" s="17" t="str">
        <f>IF(SUM('Control Sample Data'!E$3:E$98)&gt;10,IF(AND(ISNUMBER('Control Sample Data'!E674),'Control Sample Data'!E674&lt;$B$1,'Control Sample Data'!E674&gt;0),'Control Sample Data'!E674,$B$1),"")</f>
        <v/>
      </c>
      <c r="R675" s="17" t="str">
        <f>IF(SUM('Control Sample Data'!F$3:F$98)&gt;10,IF(AND(ISNUMBER('Control Sample Data'!F674),'Control Sample Data'!F674&lt;$B$1,'Control Sample Data'!F674&gt;0),'Control Sample Data'!F674,$B$1),"")</f>
        <v/>
      </c>
      <c r="S675" s="17" t="str">
        <f>IF(SUM('Control Sample Data'!G$3:G$98)&gt;10,IF(AND(ISNUMBER('Control Sample Data'!G674),'Control Sample Data'!G674&lt;$B$1,'Control Sample Data'!G674&gt;0),'Control Sample Data'!G674,$B$1),"")</f>
        <v/>
      </c>
      <c r="T675" s="17" t="str">
        <f>IF(SUM('Control Sample Data'!H$3:H$98)&gt;10,IF(AND(ISNUMBER('Control Sample Data'!H674),'Control Sample Data'!H674&lt;$B$1,'Control Sample Data'!H674&gt;0),'Control Sample Data'!H674,$B$1),"")</f>
        <v/>
      </c>
      <c r="U675" s="17" t="str">
        <f>IF(SUM('Control Sample Data'!I$3:I$98)&gt;10,IF(AND(ISNUMBER('Control Sample Data'!I674),'Control Sample Data'!I674&lt;$B$1,'Control Sample Data'!I674&gt;0),'Control Sample Data'!I674,$B$1),"")</f>
        <v/>
      </c>
      <c r="V675" s="17" t="str">
        <f>IF(SUM('Control Sample Data'!J$3:J$98)&gt;10,IF(AND(ISNUMBER('Control Sample Data'!J674),'Control Sample Data'!J674&lt;$B$1,'Control Sample Data'!J674&gt;0),'Control Sample Data'!J674,$B$1),"")</f>
        <v/>
      </c>
      <c r="W675" s="17" t="str">
        <f>IF(SUM('Control Sample Data'!K$3:K$98)&gt;10,IF(AND(ISNUMBER('Control Sample Data'!K674),'Control Sample Data'!K674&lt;$B$1,'Control Sample Data'!K674&gt;0),'Control Sample Data'!K674,$B$1),"")</f>
        <v/>
      </c>
      <c r="X675" s="17" t="str">
        <f>IF(SUM('Control Sample Data'!L$3:L$98)&gt;10,IF(AND(ISNUMBER('Control Sample Data'!L674),'Control Sample Data'!L674&lt;$B$1,'Control Sample Data'!L674&gt;0),'Control Sample Data'!L674,$B$1),"")</f>
        <v/>
      </c>
      <c r="Y675" s="17" t="str">
        <f>IF(SUM('Control Sample Data'!M$3:M$98)&gt;10,IF(AND(ISNUMBER('Control Sample Data'!M674),'Control Sample Data'!M674&lt;$B$1,'Control Sample Data'!M674&gt;0),'Control Sample Data'!M674,$B$1),"")</f>
        <v/>
      </c>
      <c r="AT675" s="36" t="str">
        <f t="shared" si="451"/>
        <v/>
      </c>
      <c r="AU675" s="36" t="str">
        <f t="shared" si="452"/>
        <v/>
      </c>
      <c r="AV675" s="36" t="str">
        <f t="shared" si="453"/>
        <v/>
      </c>
      <c r="AW675" s="36" t="str">
        <f t="shared" si="454"/>
        <v/>
      </c>
      <c r="AX675" s="36" t="str">
        <f t="shared" si="455"/>
        <v/>
      </c>
      <c r="AY675" s="36" t="str">
        <f t="shared" si="456"/>
        <v/>
      </c>
      <c r="AZ675" s="36" t="str">
        <f t="shared" si="457"/>
        <v/>
      </c>
      <c r="BA675" s="36" t="str">
        <f t="shared" si="458"/>
        <v/>
      </c>
      <c r="BB675" s="36" t="str">
        <f t="shared" si="459"/>
        <v/>
      </c>
      <c r="BC675" s="36" t="str">
        <f t="shared" si="460"/>
        <v/>
      </c>
      <c r="BD675" s="36" t="str">
        <f t="shared" si="461"/>
        <v/>
      </c>
      <c r="BE675" s="36" t="str">
        <f t="shared" si="462"/>
        <v/>
      </c>
      <c r="BF675" s="36" t="str">
        <f t="shared" si="463"/>
        <v/>
      </c>
      <c r="BG675" s="36" t="str">
        <f t="shared" si="464"/>
        <v/>
      </c>
      <c r="BH675" s="36" t="str">
        <f t="shared" si="465"/>
        <v/>
      </c>
      <c r="BI675" s="36" t="str">
        <f t="shared" si="466"/>
        <v/>
      </c>
      <c r="BJ675" s="36" t="str">
        <f t="shared" si="467"/>
        <v/>
      </c>
      <c r="BK675" s="36" t="str">
        <f t="shared" si="468"/>
        <v/>
      </c>
      <c r="BL675" s="36" t="str">
        <f t="shared" si="469"/>
        <v/>
      </c>
      <c r="BM675" s="36" t="str">
        <f t="shared" si="470"/>
        <v/>
      </c>
      <c r="BN675" s="38" t="e">
        <f t="shared" si="429"/>
        <v>#DIV/0!</v>
      </c>
      <c r="BO675" s="38" t="e">
        <f t="shared" si="430"/>
        <v>#DIV/0!</v>
      </c>
      <c r="BP675" s="39" t="str">
        <f t="shared" si="431"/>
        <v/>
      </c>
      <c r="BQ675" s="39" t="str">
        <f t="shared" si="432"/>
        <v/>
      </c>
      <c r="BR675" s="39" t="str">
        <f t="shared" si="433"/>
        <v/>
      </c>
      <c r="BS675" s="39" t="str">
        <f t="shared" si="434"/>
        <v/>
      </c>
      <c r="BT675" s="39" t="str">
        <f t="shared" si="435"/>
        <v/>
      </c>
      <c r="BU675" s="39" t="str">
        <f t="shared" si="436"/>
        <v/>
      </c>
      <c r="BV675" s="39" t="str">
        <f t="shared" si="437"/>
        <v/>
      </c>
      <c r="BW675" s="39" t="str">
        <f t="shared" si="438"/>
        <v/>
      </c>
      <c r="BX675" s="39" t="str">
        <f t="shared" si="439"/>
        <v/>
      </c>
      <c r="BY675" s="39" t="str">
        <f t="shared" si="440"/>
        <v/>
      </c>
      <c r="BZ675" s="39" t="str">
        <f t="shared" si="441"/>
        <v/>
      </c>
      <c r="CA675" s="39" t="str">
        <f t="shared" si="442"/>
        <v/>
      </c>
      <c r="CB675" s="39" t="str">
        <f t="shared" si="443"/>
        <v/>
      </c>
      <c r="CC675" s="39" t="str">
        <f t="shared" si="444"/>
        <v/>
      </c>
      <c r="CD675" s="39" t="str">
        <f t="shared" si="445"/>
        <v/>
      </c>
      <c r="CE675" s="39" t="str">
        <f t="shared" si="446"/>
        <v/>
      </c>
      <c r="CF675" s="39" t="str">
        <f t="shared" si="447"/>
        <v/>
      </c>
      <c r="CG675" s="39" t="str">
        <f t="shared" si="448"/>
        <v/>
      </c>
      <c r="CH675" s="39" t="str">
        <f t="shared" si="449"/>
        <v/>
      </c>
      <c r="CI675" s="39" t="str">
        <f t="shared" si="450"/>
        <v/>
      </c>
    </row>
    <row r="676" spans="1:87">
      <c r="A676" s="18"/>
      <c r="B676" s="15" t="str">
        <f>'Gene Table'!E675</f>
        <v>mmu-miR-92a-3p</v>
      </c>
      <c r="C676" s="15" t="str">
        <f>'Gene Table'!B675</f>
        <v>M01</v>
      </c>
      <c r="D676" s="16" t="str">
        <f>IF(SUM('Test Sample Data'!D$3:D$98)&gt;10,IF(AND(ISNUMBER('Test Sample Data'!D675),'Test Sample Data'!D675&lt;$B$1,'Test Sample Data'!D675&gt;0),'Test Sample Data'!D675,$B$1),"")</f>
        <v/>
      </c>
      <c r="E676" s="17" t="str">
        <f>IF(SUM('Test Sample Data'!E$3:E$98)&gt;10,IF(AND(ISNUMBER('Test Sample Data'!E675),'Test Sample Data'!E675&lt;$B$1,'Test Sample Data'!E675&gt;0),'Test Sample Data'!E675,$B$1),"")</f>
        <v/>
      </c>
      <c r="F676" s="17" t="str">
        <f>IF(SUM('Test Sample Data'!F$3:F$98)&gt;10,IF(AND(ISNUMBER('Test Sample Data'!F675),'Test Sample Data'!F675&lt;$B$1,'Test Sample Data'!F675&gt;0),'Test Sample Data'!F675,$B$1),"")</f>
        <v/>
      </c>
      <c r="G676" s="17" t="str">
        <f>IF(SUM('Test Sample Data'!G$3:G$98)&gt;10,IF(AND(ISNUMBER('Test Sample Data'!G675),'Test Sample Data'!G675&lt;$B$1,'Test Sample Data'!G675&gt;0),'Test Sample Data'!G675,$B$1),"")</f>
        <v/>
      </c>
      <c r="H676" s="17" t="str">
        <f>IF(SUM('Test Sample Data'!H$3:H$98)&gt;10,IF(AND(ISNUMBER('Test Sample Data'!H675),'Test Sample Data'!H675&lt;$B$1,'Test Sample Data'!H675&gt;0),'Test Sample Data'!H675,$B$1),"")</f>
        <v/>
      </c>
      <c r="I676" s="17" t="str">
        <f>IF(SUM('Test Sample Data'!I$3:I$98)&gt;10,IF(AND(ISNUMBER('Test Sample Data'!I675),'Test Sample Data'!I675&lt;$B$1,'Test Sample Data'!I675&gt;0),'Test Sample Data'!I675,$B$1),"")</f>
        <v/>
      </c>
      <c r="J676" s="17" t="str">
        <f>IF(SUM('Test Sample Data'!J$3:J$98)&gt;10,IF(AND(ISNUMBER('Test Sample Data'!J675),'Test Sample Data'!J675&lt;$B$1,'Test Sample Data'!J675&gt;0),'Test Sample Data'!J675,$B$1),"")</f>
        <v/>
      </c>
      <c r="K676" s="17" t="str">
        <f>IF(SUM('Test Sample Data'!K$3:K$98)&gt;10,IF(AND(ISNUMBER('Test Sample Data'!K675),'Test Sample Data'!K675&lt;$B$1,'Test Sample Data'!K675&gt;0),'Test Sample Data'!K675,$B$1),"")</f>
        <v/>
      </c>
      <c r="L676" s="17" t="str">
        <f>IF(SUM('Test Sample Data'!L$3:L$98)&gt;10,IF(AND(ISNUMBER('Test Sample Data'!L675),'Test Sample Data'!L675&lt;$B$1,'Test Sample Data'!L675&gt;0),'Test Sample Data'!L675,$B$1),"")</f>
        <v/>
      </c>
      <c r="M676" s="17" t="str">
        <f>IF(SUM('Test Sample Data'!M$3:M$98)&gt;10,IF(AND(ISNUMBER('Test Sample Data'!M675),'Test Sample Data'!M675&lt;$B$1,'Test Sample Data'!M675&gt;0),'Test Sample Data'!M675,$B$1),"")</f>
        <v/>
      </c>
      <c r="N676" s="17" t="str">
        <f>'Gene Table'!E675</f>
        <v>mmu-miR-92a-3p</v>
      </c>
      <c r="O676" s="17" t="str">
        <f>'Gene Table'!B675</f>
        <v>M01</v>
      </c>
      <c r="P676" s="17" t="str">
        <f>IF(SUM('Control Sample Data'!D$3:D$98)&gt;10,IF(AND(ISNUMBER('Control Sample Data'!D675),'Control Sample Data'!D675&lt;$B$1,'Control Sample Data'!D675&gt;0),'Control Sample Data'!D675,$B$1),"")</f>
        <v/>
      </c>
      <c r="Q676" s="17" t="str">
        <f>IF(SUM('Control Sample Data'!E$3:E$98)&gt;10,IF(AND(ISNUMBER('Control Sample Data'!E675),'Control Sample Data'!E675&lt;$B$1,'Control Sample Data'!E675&gt;0),'Control Sample Data'!E675,$B$1),"")</f>
        <v/>
      </c>
      <c r="R676" s="17" t="str">
        <f>IF(SUM('Control Sample Data'!F$3:F$98)&gt;10,IF(AND(ISNUMBER('Control Sample Data'!F675),'Control Sample Data'!F675&lt;$B$1,'Control Sample Data'!F675&gt;0),'Control Sample Data'!F675,$B$1),"")</f>
        <v/>
      </c>
      <c r="S676" s="17" t="str">
        <f>IF(SUM('Control Sample Data'!G$3:G$98)&gt;10,IF(AND(ISNUMBER('Control Sample Data'!G675),'Control Sample Data'!G675&lt;$B$1,'Control Sample Data'!G675&gt;0),'Control Sample Data'!G675,$B$1),"")</f>
        <v/>
      </c>
      <c r="T676" s="17" t="str">
        <f>IF(SUM('Control Sample Data'!H$3:H$98)&gt;10,IF(AND(ISNUMBER('Control Sample Data'!H675),'Control Sample Data'!H675&lt;$B$1,'Control Sample Data'!H675&gt;0),'Control Sample Data'!H675,$B$1),"")</f>
        <v/>
      </c>
      <c r="U676" s="17" t="str">
        <f>IF(SUM('Control Sample Data'!I$3:I$98)&gt;10,IF(AND(ISNUMBER('Control Sample Data'!I675),'Control Sample Data'!I675&lt;$B$1,'Control Sample Data'!I675&gt;0),'Control Sample Data'!I675,$B$1),"")</f>
        <v/>
      </c>
      <c r="V676" s="17" t="str">
        <f>IF(SUM('Control Sample Data'!J$3:J$98)&gt;10,IF(AND(ISNUMBER('Control Sample Data'!J675),'Control Sample Data'!J675&lt;$B$1,'Control Sample Data'!J675&gt;0),'Control Sample Data'!J675,$B$1),"")</f>
        <v/>
      </c>
      <c r="W676" s="17" t="str">
        <f>IF(SUM('Control Sample Data'!K$3:K$98)&gt;10,IF(AND(ISNUMBER('Control Sample Data'!K675),'Control Sample Data'!K675&lt;$B$1,'Control Sample Data'!K675&gt;0),'Control Sample Data'!K675,$B$1),"")</f>
        <v/>
      </c>
      <c r="X676" s="17" t="str">
        <f>IF(SUM('Control Sample Data'!L$3:L$98)&gt;10,IF(AND(ISNUMBER('Control Sample Data'!L675),'Control Sample Data'!L675&lt;$B$1,'Control Sample Data'!L675&gt;0),'Control Sample Data'!L675,$B$1),"")</f>
        <v/>
      </c>
      <c r="Y676" s="17" t="str">
        <f>IF(SUM('Control Sample Data'!M$3:M$98)&gt;10,IF(AND(ISNUMBER('Control Sample Data'!M675),'Control Sample Data'!M675&lt;$B$1,'Control Sample Data'!M675&gt;0),'Control Sample Data'!M675,$B$1),"")</f>
        <v/>
      </c>
      <c r="AT676" s="36" t="str">
        <f t="shared" si="451"/>
        <v/>
      </c>
      <c r="AU676" s="36" t="str">
        <f t="shared" si="452"/>
        <v/>
      </c>
      <c r="AV676" s="36" t="str">
        <f t="shared" si="453"/>
        <v/>
      </c>
      <c r="AW676" s="36" t="str">
        <f t="shared" si="454"/>
        <v/>
      </c>
      <c r="AX676" s="36" t="str">
        <f t="shared" si="455"/>
        <v/>
      </c>
      <c r="AY676" s="36" t="str">
        <f t="shared" si="456"/>
        <v/>
      </c>
      <c r="AZ676" s="36" t="str">
        <f t="shared" si="457"/>
        <v/>
      </c>
      <c r="BA676" s="36" t="str">
        <f t="shared" si="458"/>
        <v/>
      </c>
      <c r="BB676" s="36" t="str">
        <f t="shared" si="459"/>
        <v/>
      </c>
      <c r="BC676" s="36" t="str">
        <f t="shared" si="460"/>
        <v/>
      </c>
      <c r="BD676" s="36" t="str">
        <f t="shared" si="461"/>
        <v/>
      </c>
      <c r="BE676" s="36" t="str">
        <f t="shared" si="462"/>
        <v/>
      </c>
      <c r="BF676" s="36" t="str">
        <f t="shared" si="463"/>
        <v/>
      </c>
      <c r="BG676" s="36" t="str">
        <f t="shared" si="464"/>
        <v/>
      </c>
      <c r="BH676" s="36" t="str">
        <f t="shared" si="465"/>
        <v/>
      </c>
      <c r="BI676" s="36" t="str">
        <f t="shared" si="466"/>
        <v/>
      </c>
      <c r="BJ676" s="36" t="str">
        <f t="shared" si="467"/>
        <v/>
      </c>
      <c r="BK676" s="36" t="str">
        <f t="shared" si="468"/>
        <v/>
      </c>
      <c r="BL676" s="36" t="str">
        <f t="shared" si="469"/>
        <v/>
      </c>
      <c r="BM676" s="36" t="str">
        <f t="shared" si="470"/>
        <v/>
      </c>
      <c r="BN676" s="38" t="e">
        <f t="shared" si="429"/>
        <v>#DIV/0!</v>
      </c>
      <c r="BO676" s="38" t="e">
        <f t="shared" si="430"/>
        <v>#DIV/0!</v>
      </c>
      <c r="BP676" s="39" t="str">
        <f t="shared" si="431"/>
        <v/>
      </c>
      <c r="BQ676" s="39" t="str">
        <f t="shared" si="432"/>
        <v/>
      </c>
      <c r="BR676" s="39" t="str">
        <f t="shared" si="433"/>
        <v/>
      </c>
      <c r="BS676" s="39" t="str">
        <f t="shared" si="434"/>
        <v/>
      </c>
      <c r="BT676" s="39" t="str">
        <f t="shared" si="435"/>
        <v/>
      </c>
      <c r="BU676" s="39" t="str">
        <f t="shared" si="436"/>
        <v/>
      </c>
      <c r="BV676" s="39" t="str">
        <f t="shared" si="437"/>
        <v/>
      </c>
      <c r="BW676" s="39" t="str">
        <f t="shared" si="438"/>
        <v/>
      </c>
      <c r="BX676" s="39" t="str">
        <f t="shared" si="439"/>
        <v/>
      </c>
      <c r="BY676" s="39" t="str">
        <f t="shared" si="440"/>
        <v/>
      </c>
      <c r="BZ676" s="39" t="str">
        <f t="shared" si="441"/>
        <v/>
      </c>
      <c r="CA676" s="39" t="str">
        <f t="shared" si="442"/>
        <v/>
      </c>
      <c r="CB676" s="39" t="str">
        <f t="shared" si="443"/>
        <v/>
      </c>
      <c r="CC676" s="39" t="str">
        <f t="shared" si="444"/>
        <v/>
      </c>
      <c r="CD676" s="39" t="str">
        <f t="shared" si="445"/>
        <v/>
      </c>
      <c r="CE676" s="39" t="str">
        <f t="shared" si="446"/>
        <v/>
      </c>
      <c r="CF676" s="39" t="str">
        <f t="shared" si="447"/>
        <v/>
      </c>
      <c r="CG676" s="39" t="str">
        <f t="shared" si="448"/>
        <v/>
      </c>
      <c r="CH676" s="39" t="str">
        <f t="shared" si="449"/>
        <v/>
      </c>
      <c r="CI676" s="39" t="str">
        <f t="shared" si="450"/>
        <v/>
      </c>
    </row>
    <row r="677" spans="1:87">
      <c r="A677" s="18"/>
      <c r="B677" s="15" t="str">
        <f>'Gene Table'!E676</f>
        <v>mmu-miR-433-5p</v>
      </c>
      <c r="C677" s="15" t="str">
        <f>'Gene Table'!B676</f>
        <v>M02</v>
      </c>
      <c r="D677" s="16" t="str">
        <f>IF(SUM('Test Sample Data'!D$3:D$98)&gt;10,IF(AND(ISNUMBER('Test Sample Data'!D676),'Test Sample Data'!D676&lt;$B$1,'Test Sample Data'!D676&gt;0),'Test Sample Data'!D676,$B$1),"")</f>
        <v/>
      </c>
      <c r="E677" s="17" t="str">
        <f>IF(SUM('Test Sample Data'!E$3:E$98)&gt;10,IF(AND(ISNUMBER('Test Sample Data'!E676),'Test Sample Data'!E676&lt;$B$1,'Test Sample Data'!E676&gt;0),'Test Sample Data'!E676,$B$1),"")</f>
        <v/>
      </c>
      <c r="F677" s="17" t="str">
        <f>IF(SUM('Test Sample Data'!F$3:F$98)&gt;10,IF(AND(ISNUMBER('Test Sample Data'!F676),'Test Sample Data'!F676&lt;$B$1,'Test Sample Data'!F676&gt;0),'Test Sample Data'!F676,$B$1),"")</f>
        <v/>
      </c>
      <c r="G677" s="17" t="str">
        <f>IF(SUM('Test Sample Data'!G$3:G$98)&gt;10,IF(AND(ISNUMBER('Test Sample Data'!G676),'Test Sample Data'!G676&lt;$B$1,'Test Sample Data'!G676&gt;0),'Test Sample Data'!G676,$B$1),"")</f>
        <v/>
      </c>
      <c r="H677" s="17" t="str">
        <f>IF(SUM('Test Sample Data'!H$3:H$98)&gt;10,IF(AND(ISNUMBER('Test Sample Data'!H676),'Test Sample Data'!H676&lt;$B$1,'Test Sample Data'!H676&gt;0),'Test Sample Data'!H676,$B$1),"")</f>
        <v/>
      </c>
      <c r="I677" s="17" t="str">
        <f>IF(SUM('Test Sample Data'!I$3:I$98)&gt;10,IF(AND(ISNUMBER('Test Sample Data'!I676),'Test Sample Data'!I676&lt;$B$1,'Test Sample Data'!I676&gt;0),'Test Sample Data'!I676,$B$1),"")</f>
        <v/>
      </c>
      <c r="J677" s="17" t="str">
        <f>IF(SUM('Test Sample Data'!J$3:J$98)&gt;10,IF(AND(ISNUMBER('Test Sample Data'!J676),'Test Sample Data'!J676&lt;$B$1,'Test Sample Data'!J676&gt;0),'Test Sample Data'!J676,$B$1),"")</f>
        <v/>
      </c>
      <c r="K677" s="17" t="str">
        <f>IF(SUM('Test Sample Data'!K$3:K$98)&gt;10,IF(AND(ISNUMBER('Test Sample Data'!K676),'Test Sample Data'!K676&lt;$B$1,'Test Sample Data'!K676&gt;0),'Test Sample Data'!K676,$B$1),"")</f>
        <v/>
      </c>
      <c r="L677" s="17" t="str">
        <f>IF(SUM('Test Sample Data'!L$3:L$98)&gt;10,IF(AND(ISNUMBER('Test Sample Data'!L676),'Test Sample Data'!L676&lt;$B$1,'Test Sample Data'!L676&gt;0),'Test Sample Data'!L676,$B$1),"")</f>
        <v/>
      </c>
      <c r="M677" s="17" t="str">
        <f>IF(SUM('Test Sample Data'!M$3:M$98)&gt;10,IF(AND(ISNUMBER('Test Sample Data'!M676),'Test Sample Data'!M676&lt;$B$1,'Test Sample Data'!M676&gt;0),'Test Sample Data'!M676,$B$1),"")</f>
        <v/>
      </c>
      <c r="N677" s="17" t="str">
        <f>'Gene Table'!E676</f>
        <v>mmu-miR-433-5p</v>
      </c>
      <c r="O677" s="17" t="str">
        <f>'Gene Table'!B676</f>
        <v>M02</v>
      </c>
      <c r="P677" s="17" t="str">
        <f>IF(SUM('Control Sample Data'!D$3:D$98)&gt;10,IF(AND(ISNUMBER('Control Sample Data'!D676),'Control Sample Data'!D676&lt;$B$1,'Control Sample Data'!D676&gt;0),'Control Sample Data'!D676,$B$1),"")</f>
        <v/>
      </c>
      <c r="Q677" s="17" t="str">
        <f>IF(SUM('Control Sample Data'!E$3:E$98)&gt;10,IF(AND(ISNUMBER('Control Sample Data'!E676),'Control Sample Data'!E676&lt;$B$1,'Control Sample Data'!E676&gt;0),'Control Sample Data'!E676,$B$1),"")</f>
        <v/>
      </c>
      <c r="R677" s="17" t="str">
        <f>IF(SUM('Control Sample Data'!F$3:F$98)&gt;10,IF(AND(ISNUMBER('Control Sample Data'!F676),'Control Sample Data'!F676&lt;$B$1,'Control Sample Data'!F676&gt;0),'Control Sample Data'!F676,$B$1),"")</f>
        <v/>
      </c>
      <c r="S677" s="17" t="str">
        <f>IF(SUM('Control Sample Data'!G$3:G$98)&gt;10,IF(AND(ISNUMBER('Control Sample Data'!G676),'Control Sample Data'!G676&lt;$B$1,'Control Sample Data'!G676&gt;0),'Control Sample Data'!G676,$B$1),"")</f>
        <v/>
      </c>
      <c r="T677" s="17" t="str">
        <f>IF(SUM('Control Sample Data'!H$3:H$98)&gt;10,IF(AND(ISNUMBER('Control Sample Data'!H676),'Control Sample Data'!H676&lt;$B$1,'Control Sample Data'!H676&gt;0),'Control Sample Data'!H676,$B$1),"")</f>
        <v/>
      </c>
      <c r="U677" s="17" t="str">
        <f>IF(SUM('Control Sample Data'!I$3:I$98)&gt;10,IF(AND(ISNUMBER('Control Sample Data'!I676),'Control Sample Data'!I676&lt;$B$1,'Control Sample Data'!I676&gt;0),'Control Sample Data'!I676,$B$1),"")</f>
        <v/>
      </c>
      <c r="V677" s="17" t="str">
        <f>IF(SUM('Control Sample Data'!J$3:J$98)&gt;10,IF(AND(ISNUMBER('Control Sample Data'!J676),'Control Sample Data'!J676&lt;$B$1,'Control Sample Data'!J676&gt;0),'Control Sample Data'!J676,$B$1),"")</f>
        <v/>
      </c>
      <c r="W677" s="17" t="str">
        <f>IF(SUM('Control Sample Data'!K$3:K$98)&gt;10,IF(AND(ISNUMBER('Control Sample Data'!K676),'Control Sample Data'!K676&lt;$B$1,'Control Sample Data'!K676&gt;0),'Control Sample Data'!K676,$B$1),"")</f>
        <v/>
      </c>
      <c r="X677" s="17" t="str">
        <f>IF(SUM('Control Sample Data'!L$3:L$98)&gt;10,IF(AND(ISNUMBER('Control Sample Data'!L676),'Control Sample Data'!L676&lt;$B$1,'Control Sample Data'!L676&gt;0),'Control Sample Data'!L676,$B$1),"")</f>
        <v/>
      </c>
      <c r="Y677" s="17" t="str">
        <f>IF(SUM('Control Sample Data'!M$3:M$98)&gt;10,IF(AND(ISNUMBER('Control Sample Data'!M676),'Control Sample Data'!M676&lt;$B$1,'Control Sample Data'!M676&gt;0),'Control Sample Data'!M676,$B$1),"")</f>
        <v/>
      </c>
      <c r="AT677" s="36" t="str">
        <f t="shared" si="451"/>
        <v/>
      </c>
      <c r="AU677" s="36" t="str">
        <f t="shared" si="452"/>
        <v/>
      </c>
      <c r="AV677" s="36" t="str">
        <f t="shared" si="453"/>
        <v/>
      </c>
      <c r="AW677" s="36" t="str">
        <f t="shared" si="454"/>
        <v/>
      </c>
      <c r="AX677" s="36" t="str">
        <f t="shared" si="455"/>
        <v/>
      </c>
      <c r="AY677" s="36" t="str">
        <f t="shared" si="456"/>
        <v/>
      </c>
      <c r="AZ677" s="36" t="str">
        <f t="shared" si="457"/>
        <v/>
      </c>
      <c r="BA677" s="36" t="str">
        <f t="shared" si="458"/>
        <v/>
      </c>
      <c r="BB677" s="36" t="str">
        <f t="shared" si="459"/>
        <v/>
      </c>
      <c r="BC677" s="36" t="str">
        <f t="shared" si="460"/>
        <v/>
      </c>
      <c r="BD677" s="36" t="str">
        <f t="shared" si="461"/>
        <v/>
      </c>
      <c r="BE677" s="36" t="str">
        <f t="shared" si="462"/>
        <v/>
      </c>
      <c r="BF677" s="36" t="str">
        <f t="shared" si="463"/>
        <v/>
      </c>
      <c r="BG677" s="36" t="str">
        <f t="shared" si="464"/>
        <v/>
      </c>
      <c r="BH677" s="36" t="str">
        <f t="shared" si="465"/>
        <v/>
      </c>
      <c r="BI677" s="36" t="str">
        <f t="shared" si="466"/>
        <v/>
      </c>
      <c r="BJ677" s="36" t="str">
        <f t="shared" si="467"/>
        <v/>
      </c>
      <c r="BK677" s="36" t="str">
        <f t="shared" si="468"/>
        <v/>
      </c>
      <c r="BL677" s="36" t="str">
        <f t="shared" si="469"/>
        <v/>
      </c>
      <c r="BM677" s="36" t="str">
        <f t="shared" si="470"/>
        <v/>
      </c>
      <c r="BN677" s="38" t="e">
        <f t="shared" si="429"/>
        <v>#DIV/0!</v>
      </c>
      <c r="BO677" s="38" t="e">
        <f t="shared" si="430"/>
        <v>#DIV/0!</v>
      </c>
      <c r="BP677" s="39" t="str">
        <f t="shared" si="431"/>
        <v/>
      </c>
      <c r="BQ677" s="39" t="str">
        <f t="shared" si="432"/>
        <v/>
      </c>
      <c r="BR677" s="39" t="str">
        <f t="shared" si="433"/>
        <v/>
      </c>
      <c r="BS677" s="39" t="str">
        <f t="shared" si="434"/>
        <v/>
      </c>
      <c r="BT677" s="39" t="str">
        <f t="shared" si="435"/>
        <v/>
      </c>
      <c r="BU677" s="39" t="str">
        <f t="shared" si="436"/>
        <v/>
      </c>
      <c r="BV677" s="39" t="str">
        <f t="shared" si="437"/>
        <v/>
      </c>
      <c r="BW677" s="39" t="str">
        <f t="shared" si="438"/>
        <v/>
      </c>
      <c r="BX677" s="39" t="str">
        <f t="shared" si="439"/>
        <v/>
      </c>
      <c r="BY677" s="39" t="str">
        <f t="shared" si="440"/>
        <v/>
      </c>
      <c r="BZ677" s="39" t="str">
        <f t="shared" si="441"/>
        <v/>
      </c>
      <c r="CA677" s="39" t="str">
        <f t="shared" si="442"/>
        <v/>
      </c>
      <c r="CB677" s="39" t="str">
        <f t="shared" si="443"/>
        <v/>
      </c>
      <c r="CC677" s="39" t="str">
        <f t="shared" si="444"/>
        <v/>
      </c>
      <c r="CD677" s="39" t="str">
        <f t="shared" si="445"/>
        <v/>
      </c>
      <c r="CE677" s="39" t="str">
        <f t="shared" si="446"/>
        <v/>
      </c>
      <c r="CF677" s="39" t="str">
        <f t="shared" si="447"/>
        <v/>
      </c>
      <c r="CG677" s="39" t="str">
        <f t="shared" si="448"/>
        <v/>
      </c>
      <c r="CH677" s="39" t="str">
        <f t="shared" si="449"/>
        <v/>
      </c>
      <c r="CI677" s="39" t="str">
        <f t="shared" si="450"/>
        <v/>
      </c>
    </row>
    <row r="678" spans="1:87">
      <c r="A678" s="18"/>
      <c r="B678" s="15" t="str">
        <f>'Gene Table'!E677</f>
        <v>mmu-let-7a-5p</v>
      </c>
      <c r="C678" s="15" t="str">
        <f>'Gene Table'!B677</f>
        <v>M03</v>
      </c>
      <c r="D678" s="16" t="str">
        <f>IF(SUM('Test Sample Data'!D$3:D$98)&gt;10,IF(AND(ISNUMBER('Test Sample Data'!D677),'Test Sample Data'!D677&lt;$B$1,'Test Sample Data'!D677&gt;0),'Test Sample Data'!D677,$B$1),"")</f>
        <v/>
      </c>
      <c r="E678" s="17" t="str">
        <f>IF(SUM('Test Sample Data'!E$3:E$98)&gt;10,IF(AND(ISNUMBER('Test Sample Data'!E677),'Test Sample Data'!E677&lt;$B$1,'Test Sample Data'!E677&gt;0),'Test Sample Data'!E677,$B$1),"")</f>
        <v/>
      </c>
      <c r="F678" s="17" t="str">
        <f>IF(SUM('Test Sample Data'!F$3:F$98)&gt;10,IF(AND(ISNUMBER('Test Sample Data'!F677),'Test Sample Data'!F677&lt;$B$1,'Test Sample Data'!F677&gt;0),'Test Sample Data'!F677,$B$1),"")</f>
        <v/>
      </c>
      <c r="G678" s="17" t="str">
        <f>IF(SUM('Test Sample Data'!G$3:G$98)&gt;10,IF(AND(ISNUMBER('Test Sample Data'!G677),'Test Sample Data'!G677&lt;$B$1,'Test Sample Data'!G677&gt;0),'Test Sample Data'!G677,$B$1),"")</f>
        <v/>
      </c>
      <c r="H678" s="17" t="str">
        <f>IF(SUM('Test Sample Data'!H$3:H$98)&gt;10,IF(AND(ISNUMBER('Test Sample Data'!H677),'Test Sample Data'!H677&lt;$B$1,'Test Sample Data'!H677&gt;0),'Test Sample Data'!H677,$B$1),"")</f>
        <v/>
      </c>
      <c r="I678" s="17" t="str">
        <f>IF(SUM('Test Sample Data'!I$3:I$98)&gt;10,IF(AND(ISNUMBER('Test Sample Data'!I677),'Test Sample Data'!I677&lt;$B$1,'Test Sample Data'!I677&gt;0),'Test Sample Data'!I677,$B$1),"")</f>
        <v/>
      </c>
      <c r="J678" s="17" t="str">
        <f>IF(SUM('Test Sample Data'!J$3:J$98)&gt;10,IF(AND(ISNUMBER('Test Sample Data'!J677),'Test Sample Data'!J677&lt;$B$1,'Test Sample Data'!J677&gt;0),'Test Sample Data'!J677,$B$1),"")</f>
        <v/>
      </c>
      <c r="K678" s="17" t="str">
        <f>IF(SUM('Test Sample Data'!K$3:K$98)&gt;10,IF(AND(ISNUMBER('Test Sample Data'!K677),'Test Sample Data'!K677&lt;$B$1,'Test Sample Data'!K677&gt;0),'Test Sample Data'!K677,$B$1),"")</f>
        <v/>
      </c>
      <c r="L678" s="17" t="str">
        <f>IF(SUM('Test Sample Data'!L$3:L$98)&gt;10,IF(AND(ISNUMBER('Test Sample Data'!L677),'Test Sample Data'!L677&lt;$B$1,'Test Sample Data'!L677&gt;0),'Test Sample Data'!L677,$B$1),"")</f>
        <v/>
      </c>
      <c r="M678" s="17" t="str">
        <f>IF(SUM('Test Sample Data'!M$3:M$98)&gt;10,IF(AND(ISNUMBER('Test Sample Data'!M677),'Test Sample Data'!M677&lt;$B$1,'Test Sample Data'!M677&gt;0),'Test Sample Data'!M677,$B$1),"")</f>
        <v/>
      </c>
      <c r="N678" s="17" t="str">
        <f>'Gene Table'!E677</f>
        <v>mmu-let-7a-5p</v>
      </c>
      <c r="O678" s="17" t="str">
        <f>'Gene Table'!B677</f>
        <v>M03</v>
      </c>
      <c r="P678" s="17" t="str">
        <f>IF(SUM('Control Sample Data'!D$3:D$98)&gt;10,IF(AND(ISNUMBER('Control Sample Data'!D677),'Control Sample Data'!D677&lt;$B$1,'Control Sample Data'!D677&gt;0),'Control Sample Data'!D677,$B$1),"")</f>
        <v/>
      </c>
      <c r="Q678" s="17" t="str">
        <f>IF(SUM('Control Sample Data'!E$3:E$98)&gt;10,IF(AND(ISNUMBER('Control Sample Data'!E677),'Control Sample Data'!E677&lt;$B$1,'Control Sample Data'!E677&gt;0),'Control Sample Data'!E677,$B$1),"")</f>
        <v/>
      </c>
      <c r="R678" s="17" t="str">
        <f>IF(SUM('Control Sample Data'!F$3:F$98)&gt;10,IF(AND(ISNUMBER('Control Sample Data'!F677),'Control Sample Data'!F677&lt;$B$1,'Control Sample Data'!F677&gt;0),'Control Sample Data'!F677,$B$1),"")</f>
        <v/>
      </c>
      <c r="S678" s="17" t="str">
        <f>IF(SUM('Control Sample Data'!G$3:G$98)&gt;10,IF(AND(ISNUMBER('Control Sample Data'!G677),'Control Sample Data'!G677&lt;$B$1,'Control Sample Data'!G677&gt;0),'Control Sample Data'!G677,$B$1),"")</f>
        <v/>
      </c>
      <c r="T678" s="17" t="str">
        <f>IF(SUM('Control Sample Data'!H$3:H$98)&gt;10,IF(AND(ISNUMBER('Control Sample Data'!H677),'Control Sample Data'!H677&lt;$B$1,'Control Sample Data'!H677&gt;0),'Control Sample Data'!H677,$B$1),"")</f>
        <v/>
      </c>
      <c r="U678" s="17" t="str">
        <f>IF(SUM('Control Sample Data'!I$3:I$98)&gt;10,IF(AND(ISNUMBER('Control Sample Data'!I677),'Control Sample Data'!I677&lt;$B$1,'Control Sample Data'!I677&gt;0),'Control Sample Data'!I677,$B$1),"")</f>
        <v/>
      </c>
      <c r="V678" s="17" t="str">
        <f>IF(SUM('Control Sample Data'!J$3:J$98)&gt;10,IF(AND(ISNUMBER('Control Sample Data'!J677),'Control Sample Data'!J677&lt;$B$1,'Control Sample Data'!J677&gt;0),'Control Sample Data'!J677,$B$1),"")</f>
        <v/>
      </c>
      <c r="W678" s="17" t="str">
        <f>IF(SUM('Control Sample Data'!K$3:K$98)&gt;10,IF(AND(ISNUMBER('Control Sample Data'!K677),'Control Sample Data'!K677&lt;$B$1,'Control Sample Data'!K677&gt;0),'Control Sample Data'!K677,$B$1),"")</f>
        <v/>
      </c>
      <c r="X678" s="17" t="str">
        <f>IF(SUM('Control Sample Data'!L$3:L$98)&gt;10,IF(AND(ISNUMBER('Control Sample Data'!L677),'Control Sample Data'!L677&lt;$B$1,'Control Sample Data'!L677&gt;0),'Control Sample Data'!L677,$B$1),"")</f>
        <v/>
      </c>
      <c r="Y678" s="17" t="str">
        <f>IF(SUM('Control Sample Data'!M$3:M$98)&gt;10,IF(AND(ISNUMBER('Control Sample Data'!M677),'Control Sample Data'!M677&lt;$B$1,'Control Sample Data'!M677&gt;0),'Control Sample Data'!M677,$B$1),"")</f>
        <v/>
      </c>
      <c r="AT678" s="36" t="str">
        <f t="shared" si="451"/>
        <v/>
      </c>
      <c r="AU678" s="36" t="str">
        <f t="shared" si="452"/>
        <v/>
      </c>
      <c r="AV678" s="36" t="str">
        <f t="shared" si="453"/>
        <v/>
      </c>
      <c r="AW678" s="36" t="str">
        <f t="shared" si="454"/>
        <v/>
      </c>
      <c r="AX678" s="36" t="str">
        <f t="shared" si="455"/>
        <v/>
      </c>
      <c r="AY678" s="36" t="str">
        <f t="shared" si="456"/>
        <v/>
      </c>
      <c r="AZ678" s="36" t="str">
        <f t="shared" si="457"/>
        <v/>
      </c>
      <c r="BA678" s="36" t="str">
        <f t="shared" si="458"/>
        <v/>
      </c>
      <c r="BB678" s="36" t="str">
        <f t="shared" si="459"/>
        <v/>
      </c>
      <c r="BC678" s="36" t="str">
        <f t="shared" si="460"/>
        <v/>
      </c>
      <c r="BD678" s="36" t="str">
        <f t="shared" si="461"/>
        <v/>
      </c>
      <c r="BE678" s="36" t="str">
        <f t="shared" si="462"/>
        <v/>
      </c>
      <c r="BF678" s="36" t="str">
        <f t="shared" si="463"/>
        <v/>
      </c>
      <c r="BG678" s="36" t="str">
        <f t="shared" si="464"/>
        <v/>
      </c>
      <c r="BH678" s="36" t="str">
        <f t="shared" si="465"/>
        <v/>
      </c>
      <c r="BI678" s="36" t="str">
        <f t="shared" si="466"/>
        <v/>
      </c>
      <c r="BJ678" s="36" t="str">
        <f t="shared" si="467"/>
        <v/>
      </c>
      <c r="BK678" s="36" t="str">
        <f t="shared" si="468"/>
        <v/>
      </c>
      <c r="BL678" s="36" t="str">
        <f t="shared" si="469"/>
        <v/>
      </c>
      <c r="BM678" s="36" t="str">
        <f t="shared" si="470"/>
        <v/>
      </c>
      <c r="BN678" s="38" t="e">
        <f t="shared" si="429"/>
        <v>#DIV/0!</v>
      </c>
      <c r="BO678" s="38" t="e">
        <f t="shared" si="430"/>
        <v>#DIV/0!</v>
      </c>
      <c r="BP678" s="39" t="str">
        <f t="shared" si="431"/>
        <v/>
      </c>
      <c r="BQ678" s="39" t="str">
        <f t="shared" si="432"/>
        <v/>
      </c>
      <c r="BR678" s="39" t="str">
        <f t="shared" si="433"/>
        <v/>
      </c>
      <c r="BS678" s="39" t="str">
        <f t="shared" si="434"/>
        <v/>
      </c>
      <c r="BT678" s="39" t="str">
        <f t="shared" si="435"/>
        <v/>
      </c>
      <c r="BU678" s="39" t="str">
        <f t="shared" si="436"/>
        <v/>
      </c>
      <c r="BV678" s="39" t="str">
        <f t="shared" si="437"/>
        <v/>
      </c>
      <c r="BW678" s="39" t="str">
        <f t="shared" si="438"/>
        <v/>
      </c>
      <c r="BX678" s="39" t="str">
        <f t="shared" si="439"/>
        <v/>
      </c>
      <c r="BY678" s="39" t="str">
        <f t="shared" si="440"/>
        <v/>
      </c>
      <c r="BZ678" s="39" t="str">
        <f t="shared" si="441"/>
        <v/>
      </c>
      <c r="CA678" s="39" t="str">
        <f t="shared" si="442"/>
        <v/>
      </c>
      <c r="CB678" s="39" t="str">
        <f t="shared" si="443"/>
        <v/>
      </c>
      <c r="CC678" s="39" t="str">
        <f t="shared" si="444"/>
        <v/>
      </c>
      <c r="CD678" s="39" t="str">
        <f t="shared" si="445"/>
        <v/>
      </c>
      <c r="CE678" s="39" t="str">
        <f t="shared" si="446"/>
        <v/>
      </c>
      <c r="CF678" s="39" t="str">
        <f t="shared" si="447"/>
        <v/>
      </c>
      <c r="CG678" s="39" t="str">
        <f t="shared" si="448"/>
        <v/>
      </c>
      <c r="CH678" s="39" t="str">
        <f t="shared" si="449"/>
        <v/>
      </c>
      <c r="CI678" s="39" t="str">
        <f t="shared" si="450"/>
        <v/>
      </c>
    </row>
    <row r="679" spans="1:87">
      <c r="A679" s="18"/>
      <c r="B679" s="15" t="str">
        <f>'Gene Table'!E678</f>
        <v>mmu-miR-485-3p</v>
      </c>
      <c r="C679" s="15" t="str">
        <f>'Gene Table'!B678</f>
        <v>M04</v>
      </c>
      <c r="D679" s="16" t="str">
        <f>IF(SUM('Test Sample Data'!D$3:D$98)&gt;10,IF(AND(ISNUMBER('Test Sample Data'!D678),'Test Sample Data'!D678&lt;$B$1,'Test Sample Data'!D678&gt;0),'Test Sample Data'!D678,$B$1),"")</f>
        <v/>
      </c>
      <c r="E679" s="17" t="str">
        <f>IF(SUM('Test Sample Data'!E$3:E$98)&gt;10,IF(AND(ISNUMBER('Test Sample Data'!E678),'Test Sample Data'!E678&lt;$B$1,'Test Sample Data'!E678&gt;0),'Test Sample Data'!E678,$B$1),"")</f>
        <v/>
      </c>
      <c r="F679" s="17" t="str">
        <f>IF(SUM('Test Sample Data'!F$3:F$98)&gt;10,IF(AND(ISNUMBER('Test Sample Data'!F678),'Test Sample Data'!F678&lt;$B$1,'Test Sample Data'!F678&gt;0),'Test Sample Data'!F678,$B$1),"")</f>
        <v/>
      </c>
      <c r="G679" s="17" t="str">
        <f>IF(SUM('Test Sample Data'!G$3:G$98)&gt;10,IF(AND(ISNUMBER('Test Sample Data'!G678),'Test Sample Data'!G678&lt;$B$1,'Test Sample Data'!G678&gt;0),'Test Sample Data'!G678,$B$1),"")</f>
        <v/>
      </c>
      <c r="H679" s="17" t="str">
        <f>IF(SUM('Test Sample Data'!H$3:H$98)&gt;10,IF(AND(ISNUMBER('Test Sample Data'!H678),'Test Sample Data'!H678&lt;$B$1,'Test Sample Data'!H678&gt;0),'Test Sample Data'!H678,$B$1),"")</f>
        <v/>
      </c>
      <c r="I679" s="17" t="str">
        <f>IF(SUM('Test Sample Data'!I$3:I$98)&gt;10,IF(AND(ISNUMBER('Test Sample Data'!I678),'Test Sample Data'!I678&lt;$B$1,'Test Sample Data'!I678&gt;0),'Test Sample Data'!I678,$B$1),"")</f>
        <v/>
      </c>
      <c r="J679" s="17" t="str">
        <f>IF(SUM('Test Sample Data'!J$3:J$98)&gt;10,IF(AND(ISNUMBER('Test Sample Data'!J678),'Test Sample Data'!J678&lt;$B$1,'Test Sample Data'!J678&gt;0),'Test Sample Data'!J678,$B$1),"")</f>
        <v/>
      </c>
      <c r="K679" s="17" t="str">
        <f>IF(SUM('Test Sample Data'!K$3:K$98)&gt;10,IF(AND(ISNUMBER('Test Sample Data'!K678),'Test Sample Data'!K678&lt;$B$1,'Test Sample Data'!K678&gt;0),'Test Sample Data'!K678,$B$1),"")</f>
        <v/>
      </c>
      <c r="L679" s="17" t="str">
        <f>IF(SUM('Test Sample Data'!L$3:L$98)&gt;10,IF(AND(ISNUMBER('Test Sample Data'!L678),'Test Sample Data'!L678&lt;$B$1,'Test Sample Data'!L678&gt;0),'Test Sample Data'!L678,$B$1),"")</f>
        <v/>
      </c>
      <c r="M679" s="17" t="str">
        <f>IF(SUM('Test Sample Data'!M$3:M$98)&gt;10,IF(AND(ISNUMBER('Test Sample Data'!M678),'Test Sample Data'!M678&lt;$B$1,'Test Sample Data'!M678&gt;0),'Test Sample Data'!M678,$B$1),"")</f>
        <v/>
      </c>
      <c r="N679" s="17" t="str">
        <f>'Gene Table'!E678</f>
        <v>mmu-miR-485-3p</v>
      </c>
      <c r="O679" s="17" t="str">
        <f>'Gene Table'!B678</f>
        <v>M04</v>
      </c>
      <c r="P679" s="17" t="str">
        <f>IF(SUM('Control Sample Data'!D$3:D$98)&gt;10,IF(AND(ISNUMBER('Control Sample Data'!D678),'Control Sample Data'!D678&lt;$B$1,'Control Sample Data'!D678&gt;0),'Control Sample Data'!D678,$B$1),"")</f>
        <v/>
      </c>
      <c r="Q679" s="17" t="str">
        <f>IF(SUM('Control Sample Data'!E$3:E$98)&gt;10,IF(AND(ISNUMBER('Control Sample Data'!E678),'Control Sample Data'!E678&lt;$B$1,'Control Sample Data'!E678&gt;0),'Control Sample Data'!E678,$B$1),"")</f>
        <v/>
      </c>
      <c r="R679" s="17" t="str">
        <f>IF(SUM('Control Sample Data'!F$3:F$98)&gt;10,IF(AND(ISNUMBER('Control Sample Data'!F678),'Control Sample Data'!F678&lt;$B$1,'Control Sample Data'!F678&gt;0),'Control Sample Data'!F678,$B$1),"")</f>
        <v/>
      </c>
      <c r="S679" s="17" t="str">
        <f>IF(SUM('Control Sample Data'!G$3:G$98)&gt;10,IF(AND(ISNUMBER('Control Sample Data'!G678),'Control Sample Data'!G678&lt;$B$1,'Control Sample Data'!G678&gt;0),'Control Sample Data'!G678,$B$1),"")</f>
        <v/>
      </c>
      <c r="T679" s="17" t="str">
        <f>IF(SUM('Control Sample Data'!H$3:H$98)&gt;10,IF(AND(ISNUMBER('Control Sample Data'!H678),'Control Sample Data'!H678&lt;$B$1,'Control Sample Data'!H678&gt;0),'Control Sample Data'!H678,$B$1),"")</f>
        <v/>
      </c>
      <c r="U679" s="17" t="str">
        <f>IF(SUM('Control Sample Data'!I$3:I$98)&gt;10,IF(AND(ISNUMBER('Control Sample Data'!I678),'Control Sample Data'!I678&lt;$B$1,'Control Sample Data'!I678&gt;0),'Control Sample Data'!I678,$B$1),"")</f>
        <v/>
      </c>
      <c r="V679" s="17" t="str">
        <f>IF(SUM('Control Sample Data'!J$3:J$98)&gt;10,IF(AND(ISNUMBER('Control Sample Data'!J678),'Control Sample Data'!J678&lt;$B$1,'Control Sample Data'!J678&gt;0),'Control Sample Data'!J678,$B$1),"")</f>
        <v/>
      </c>
      <c r="W679" s="17" t="str">
        <f>IF(SUM('Control Sample Data'!K$3:K$98)&gt;10,IF(AND(ISNUMBER('Control Sample Data'!K678),'Control Sample Data'!K678&lt;$B$1,'Control Sample Data'!K678&gt;0),'Control Sample Data'!K678,$B$1),"")</f>
        <v/>
      </c>
      <c r="X679" s="17" t="str">
        <f>IF(SUM('Control Sample Data'!L$3:L$98)&gt;10,IF(AND(ISNUMBER('Control Sample Data'!L678),'Control Sample Data'!L678&lt;$B$1,'Control Sample Data'!L678&gt;0),'Control Sample Data'!L678,$B$1),"")</f>
        <v/>
      </c>
      <c r="Y679" s="17" t="str">
        <f>IF(SUM('Control Sample Data'!M$3:M$98)&gt;10,IF(AND(ISNUMBER('Control Sample Data'!M678),'Control Sample Data'!M678&lt;$B$1,'Control Sample Data'!M678&gt;0),'Control Sample Data'!M678,$B$1),"")</f>
        <v/>
      </c>
      <c r="AT679" s="36" t="str">
        <f t="shared" si="451"/>
        <v/>
      </c>
      <c r="AU679" s="36" t="str">
        <f t="shared" si="452"/>
        <v/>
      </c>
      <c r="AV679" s="36" t="str">
        <f t="shared" si="453"/>
        <v/>
      </c>
      <c r="AW679" s="36" t="str">
        <f t="shared" si="454"/>
        <v/>
      </c>
      <c r="AX679" s="36" t="str">
        <f t="shared" si="455"/>
        <v/>
      </c>
      <c r="AY679" s="36" t="str">
        <f t="shared" si="456"/>
        <v/>
      </c>
      <c r="AZ679" s="36" t="str">
        <f t="shared" si="457"/>
        <v/>
      </c>
      <c r="BA679" s="36" t="str">
        <f t="shared" si="458"/>
        <v/>
      </c>
      <c r="BB679" s="36" t="str">
        <f t="shared" si="459"/>
        <v/>
      </c>
      <c r="BC679" s="36" t="str">
        <f t="shared" si="460"/>
        <v/>
      </c>
      <c r="BD679" s="36" t="str">
        <f t="shared" si="461"/>
        <v/>
      </c>
      <c r="BE679" s="36" t="str">
        <f t="shared" si="462"/>
        <v/>
      </c>
      <c r="BF679" s="36" t="str">
        <f t="shared" si="463"/>
        <v/>
      </c>
      <c r="BG679" s="36" t="str">
        <f t="shared" si="464"/>
        <v/>
      </c>
      <c r="BH679" s="36" t="str">
        <f t="shared" si="465"/>
        <v/>
      </c>
      <c r="BI679" s="36" t="str">
        <f t="shared" si="466"/>
        <v/>
      </c>
      <c r="BJ679" s="36" t="str">
        <f t="shared" si="467"/>
        <v/>
      </c>
      <c r="BK679" s="36" t="str">
        <f t="shared" si="468"/>
        <v/>
      </c>
      <c r="BL679" s="36" t="str">
        <f t="shared" si="469"/>
        <v/>
      </c>
      <c r="BM679" s="36" t="str">
        <f t="shared" si="470"/>
        <v/>
      </c>
      <c r="BN679" s="38" t="e">
        <f t="shared" si="429"/>
        <v>#DIV/0!</v>
      </c>
      <c r="BO679" s="38" t="e">
        <f t="shared" si="430"/>
        <v>#DIV/0!</v>
      </c>
      <c r="BP679" s="39" t="str">
        <f t="shared" si="431"/>
        <v/>
      </c>
      <c r="BQ679" s="39" t="str">
        <f t="shared" si="432"/>
        <v/>
      </c>
      <c r="BR679" s="39" t="str">
        <f t="shared" si="433"/>
        <v/>
      </c>
      <c r="BS679" s="39" t="str">
        <f t="shared" si="434"/>
        <v/>
      </c>
      <c r="BT679" s="39" t="str">
        <f t="shared" si="435"/>
        <v/>
      </c>
      <c r="BU679" s="39" t="str">
        <f t="shared" si="436"/>
        <v/>
      </c>
      <c r="BV679" s="39" t="str">
        <f t="shared" si="437"/>
        <v/>
      </c>
      <c r="BW679" s="39" t="str">
        <f t="shared" si="438"/>
        <v/>
      </c>
      <c r="BX679" s="39" t="str">
        <f t="shared" si="439"/>
        <v/>
      </c>
      <c r="BY679" s="39" t="str">
        <f t="shared" si="440"/>
        <v/>
      </c>
      <c r="BZ679" s="39" t="str">
        <f t="shared" si="441"/>
        <v/>
      </c>
      <c r="CA679" s="39" t="str">
        <f t="shared" si="442"/>
        <v/>
      </c>
      <c r="CB679" s="39" t="str">
        <f t="shared" si="443"/>
        <v/>
      </c>
      <c r="CC679" s="39" t="str">
        <f t="shared" si="444"/>
        <v/>
      </c>
      <c r="CD679" s="39" t="str">
        <f t="shared" si="445"/>
        <v/>
      </c>
      <c r="CE679" s="39" t="str">
        <f t="shared" si="446"/>
        <v/>
      </c>
      <c r="CF679" s="39" t="str">
        <f t="shared" si="447"/>
        <v/>
      </c>
      <c r="CG679" s="39" t="str">
        <f t="shared" si="448"/>
        <v/>
      </c>
      <c r="CH679" s="39" t="str">
        <f t="shared" si="449"/>
        <v/>
      </c>
      <c r="CI679" s="39" t="str">
        <f t="shared" si="450"/>
        <v/>
      </c>
    </row>
    <row r="680" spans="1:87">
      <c r="A680" s="18"/>
      <c r="B680" s="15" t="str">
        <f>'Gene Table'!E679</f>
        <v>mmu-let-7b-5p</v>
      </c>
      <c r="C680" s="15" t="str">
        <f>'Gene Table'!B679</f>
        <v>M05</v>
      </c>
      <c r="D680" s="16" t="str">
        <f>IF(SUM('Test Sample Data'!D$3:D$98)&gt;10,IF(AND(ISNUMBER('Test Sample Data'!D679),'Test Sample Data'!D679&lt;$B$1,'Test Sample Data'!D679&gt;0),'Test Sample Data'!D679,$B$1),"")</f>
        <v/>
      </c>
      <c r="E680" s="17" t="str">
        <f>IF(SUM('Test Sample Data'!E$3:E$98)&gt;10,IF(AND(ISNUMBER('Test Sample Data'!E679),'Test Sample Data'!E679&lt;$B$1,'Test Sample Data'!E679&gt;0),'Test Sample Data'!E679,$B$1),"")</f>
        <v/>
      </c>
      <c r="F680" s="17" t="str">
        <f>IF(SUM('Test Sample Data'!F$3:F$98)&gt;10,IF(AND(ISNUMBER('Test Sample Data'!F679),'Test Sample Data'!F679&lt;$B$1,'Test Sample Data'!F679&gt;0),'Test Sample Data'!F679,$B$1),"")</f>
        <v/>
      </c>
      <c r="G680" s="17" t="str">
        <f>IF(SUM('Test Sample Data'!G$3:G$98)&gt;10,IF(AND(ISNUMBER('Test Sample Data'!G679),'Test Sample Data'!G679&lt;$B$1,'Test Sample Data'!G679&gt;0),'Test Sample Data'!G679,$B$1),"")</f>
        <v/>
      </c>
      <c r="H680" s="17" t="str">
        <f>IF(SUM('Test Sample Data'!H$3:H$98)&gt;10,IF(AND(ISNUMBER('Test Sample Data'!H679),'Test Sample Data'!H679&lt;$B$1,'Test Sample Data'!H679&gt;0),'Test Sample Data'!H679,$B$1),"")</f>
        <v/>
      </c>
      <c r="I680" s="17" t="str">
        <f>IF(SUM('Test Sample Data'!I$3:I$98)&gt;10,IF(AND(ISNUMBER('Test Sample Data'!I679),'Test Sample Data'!I679&lt;$B$1,'Test Sample Data'!I679&gt;0),'Test Sample Data'!I679,$B$1),"")</f>
        <v/>
      </c>
      <c r="J680" s="17" t="str">
        <f>IF(SUM('Test Sample Data'!J$3:J$98)&gt;10,IF(AND(ISNUMBER('Test Sample Data'!J679),'Test Sample Data'!J679&lt;$B$1,'Test Sample Data'!J679&gt;0),'Test Sample Data'!J679,$B$1),"")</f>
        <v/>
      </c>
      <c r="K680" s="17" t="str">
        <f>IF(SUM('Test Sample Data'!K$3:K$98)&gt;10,IF(AND(ISNUMBER('Test Sample Data'!K679),'Test Sample Data'!K679&lt;$B$1,'Test Sample Data'!K679&gt;0),'Test Sample Data'!K679,$B$1),"")</f>
        <v/>
      </c>
      <c r="L680" s="17" t="str">
        <f>IF(SUM('Test Sample Data'!L$3:L$98)&gt;10,IF(AND(ISNUMBER('Test Sample Data'!L679),'Test Sample Data'!L679&lt;$B$1,'Test Sample Data'!L679&gt;0),'Test Sample Data'!L679,$B$1),"")</f>
        <v/>
      </c>
      <c r="M680" s="17" t="str">
        <f>IF(SUM('Test Sample Data'!M$3:M$98)&gt;10,IF(AND(ISNUMBER('Test Sample Data'!M679),'Test Sample Data'!M679&lt;$B$1,'Test Sample Data'!M679&gt;0),'Test Sample Data'!M679,$B$1),"")</f>
        <v/>
      </c>
      <c r="N680" s="17" t="str">
        <f>'Gene Table'!E679</f>
        <v>mmu-let-7b-5p</v>
      </c>
      <c r="O680" s="17" t="str">
        <f>'Gene Table'!B679</f>
        <v>M05</v>
      </c>
      <c r="P680" s="17" t="str">
        <f>IF(SUM('Control Sample Data'!D$3:D$98)&gt;10,IF(AND(ISNUMBER('Control Sample Data'!D679),'Control Sample Data'!D679&lt;$B$1,'Control Sample Data'!D679&gt;0),'Control Sample Data'!D679,$B$1),"")</f>
        <v/>
      </c>
      <c r="Q680" s="17" t="str">
        <f>IF(SUM('Control Sample Data'!E$3:E$98)&gt;10,IF(AND(ISNUMBER('Control Sample Data'!E679),'Control Sample Data'!E679&lt;$B$1,'Control Sample Data'!E679&gt;0),'Control Sample Data'!E679,$B$1),"")</f>
        <v/>
      </c>
      <c r="R680" s="17" t="str">
        <f>IF(SUM('Control Sample Data'!F$3:F$98)&gt;10,IF(AND(ISNUMBER('Control Sample Data'!F679),'Control Sample Data'!F679&lt;$B$1,'Control Sample Data'!F679&gt;0),'Control Sample Data'!F679,$B$1),"")</f>
        <v/>
      </c>
      <c r="S680" s="17" t="str">
        <f>IF(SUM('Control Sample Data'!G$3:G$98)&gt;10,IF(AND(ISNUMBER('Control Sample Data'!G679),'Control Sample Data'!G679&lt;$B$1,'Control Sample Data'!G679&gt;0),'Control Sample Data'!G679,$B$1),"")</f>
        <v/>
      </c>
      <c r="T680" s="17" t="str">
        <f>IF(SUM('Control Sample Data'!H$3:H$98)&gt;10,IF(AND(ISNUMBER('Control Sample Data'!H679),'Control Sample Data'!H679&lt;$B$1,'Control Sample Data'!H679&gt;0),'Control Sample Data'!H679,$B$1),"")</f>
        <v/>
      </c>
      <c r="U680" s="17" t="str">
        <f>IF(SUM('Control Sample Data'!I$3:I$98)&gt;10,IF(AND(ISNUMBER('Control Sample Data'!I679),'Control Sample Data'!I679&lt;$B$1,'Control Sample Data'!I679&gt;0),'Control Sample Data'!I679,$B$1),"")</f>
        <v/>
      </c>
      <c r="V680" s="17" t="str">
        <f>IF(SUM('Control Sample Data'!J$3:J$98)&gt;10,IF(AND(ISNUMBER('Control Sample Data'!J679),'Control Sample Data'!J679&lt;$B$1,'Control Sample Data'!J679&gt;0),'Control Sample Data'!J679,$B$1),"")</f>
        <v/>
      </c>
      <c r="W680" s="17" t="str">
        <f>IF(SUM('Control Sample Data'!K$3:K$98)&gt;10,IF(AND(ISNUMBER('Control Sample Data'!K679),'Control Sample Data'!K679&lt;$B$1,'Control Sample Data'!K679&gt;0),'Control Sample Data'!K679,$B$1),"")</f>
        <v/>
      </c>
      <c r="X680" s="17" t="str">
        <f>IF(SUM('Control Sample Data'!L$3:L$98)&gt;10,IF(AND(ISNUMBER('Control Sample Data'!L679),'Control Sample Data'!L679&lt;$B$1,'Control Sample Data'!L679&gt;0),'Control Sample Data'!L679,$B$1),"")</f>
        <v/>
      </c>
      <c r="Y680" s="17" t="str">
        <f>IF(SUM('Control Sample Data'!M$3:M$98)&gt;10,IF(AND(ISNUMBER('Control Sample Data'!M679),'Control Sample Data'!M679&lt;$B$1,'Control Sample Data'!M679&gt;0),'Control Sample Data'!M679,$B$1),"")</f>
        <v/>
      </c>
      <c r="AT680" s="36" t="str">
        <f t="shared" si="451"/>
        <v/>
      </c>
      <c r="AU680" s="36" t="str">
        <f t="shared" si="452"/>
        <v/>
      </c>
      <c r="AV680" s="36" t="str">
        <f t="shared" si="453"/>
        <v/>
      </c>
      <c r="AW680" s="36" t="str">
        <f t="shared" si="454"/>
        <v/>
      </c>
      <c r="AX680" s="36" t="str">
        <f t="shared" si="455"/>
        <v/>
      </c>
      <c r="AY680" s="36" t="str">
        <f t="shared" si="456"/>
        <v/>
      </c>
      <c r="AZ680" s="36" t="str">
        <f t="shared" si="457"/>
        <v/>
      </c>
      <c r="BA680" s="36" t="str">
        <f t="shared" si="458"/>
        <v/>
      </c>
      <c r="BB680" s="36" t="str">
        <f t="shared" si="459"/>
        <v/>
      </c>
      <c r="BC680" s="36" t="str">
        <f t="shared" si="460"/>
        <v/>
      </c>
      <c r="BD680" s="36" t="str">
        <f t="shared" si="461"/>
        <v/>
      </c>
      <c r="BE680" s="36" t="str">
        <f t="shared" si="462"/>
        <v/>
      </c>
      <c r="BF680" s="36" t="str">
        <f t="shared" si="463"/>
        <v/>
      </c>
      <c r="BG680" s="36" t="str">
        <f t="shared" si="464"/>
        <v/>
      </c>
      <c r="BH680" s="36" t="str">
        <f t="shared" si="465"/>
        <v/>
      </c>
      <c r="BI680" s="36" t="str">
        <f t="shared" si="466"/>
        <v/>
      </c>
      <c r="BJ680" s="36" t="str">
        <f t="shared" si="467"/>
        <v/>
      </c>
      <c r="BK680" s="36" t="str">
        <f t="shared" si="468"/>
        <v/>
      </c>
      <c r="BL680" s="36" t="str">
        <f t="shared" si="469"/>
        <v/>
      </c>
      <c r="BM680" s="36" t="str">
        <f t="shared" si="470"/>
        <v/>
      </c>
      <c r="BN680" s="38" t="e">
        <f t="shared" si="429"/>
        <v>#DIV/0!</v>
      </c>
      <c r="BO680" s="38" t="e">
        <f t="shared" si="430"/>
        <v>#DIV/0!</v>
      </c>
      <c r="BP680" s="39" t="str">
        <f t="shared" si="431"/>
        <v/>
      </c>
      <c r="BQ680" s="39" t="str">
        <f t="shared" si="432"/>
        <v/>
      </c>
      <c r="BR680" s="39" t="str">
        <f t="shared" si="433"/>
        <v/>
      </c>
      <c r="BS680" s="39" t="str">
        <f t="shared" si="434"/>
        <v/>
      </c>
      <c r="BT680" s="39" t="str">
        <f t="shared" si="435"/>
        <v/>
      </c>
      <c r="BU680" s="39" t="str">
        <f t="shared" si="436"/>
        <v/>
      </c>
      <c r="BV680" s="39" t="str">
        <f t="shared" si="437"/>
        <v/>
      </c>
      <c r="BW680" s="39" t="str">
        <f t="shared" si="438"/>
        <v/>
      </c>
      <c r="BX680" s="39" t="str">
        <f t="shared" si="439"/>
        <v/>
      </c>
      <c r="BY680" s="39" t="str">
        <f t="shared" si="440"/>
        <v/>
      </c>
      <c r="BZ680" s="39" t="str">
        <f t="shared" si="441"/>
        <v/>
      </c>
      <c r="CA680" s="39" t="str">
        <f t="shared" si="442"/>
        <v/>
      </c>
      <c r="CB680" s="39" t="str">
        <f t="shared" si="443"/>
        <v/>
      </c>
      <c r="CC680" s="39" t="str">
        <f t="shared" si="444"/>
        <v/>
      </c>
      <c r="CD680" s="39" t="str">
        <f t="shared" si="445"/>
        <v/>
      </c>
      <c r="CE680" s="39" t="str">
        <f t="shared" si="446"/>
        <v/>
      </c>
      <c r="CF680" s="39" t="str">
        <f t="shared" si="447"/>
        <v/>
      </c>
      <c r="CG680" s="39" t="str">
        <f t="shared" si="448"/>
        <v/>
      </c>
      <c r="CH680" s="39" t="str">
        <f t="shared" si="449"/>
        <v/>
      </c>
      <c r="CI680" s="39" t="str">
        <f t="shared" si="450"/>
        <v/>
      </c>
    </row>
    <row r="681" spans="1:87">
      <c r="A681" s="18"/>
      <c r="B681" s="15" t="str">
        <f>'Gene Table'!E680</f>
        <v>mmu-miR-3470a</v>
      </c>
      <c r="C681" s="15" t="str">
        <f>'Gene Table'!B680</f>
        <v>M06</v>
      </c>
      <c r="D681" s="16" t="str">
        <f>IF(SUM('Test Sample Data'!D$3:D$98)&gt;10,IF(AND(ISNUMBER('Test Sample Data'!D680),'Test Sample Data'!D680&lt;$B$1,'Test Sample Data'!D680&gt;0),'Test Sample Data'!D680,$B$1),"")</f>
        <v/>
      </c>
      <c r="E681" s="17" t="str">
        <f>IF(SUM('Test Sample Data'!E$3:E$98)&gt;10,IF(AND(ISNUMBER('Test Sample Data'!E680),'Test Sample Data'!E680&lt;$B$1,'Test Sample Data'!E680&gt;0),'Test Sample Data'!E680,$B$1),"")</f>
        <v/>
      </c>
      <c r="F681" s="17" t="str">
        <f>IF(SUM('Test Sample Data'!F$3:F$98)&gt;10,IF(AND(ISNUMBER('Test Sample Data'!F680),'Test Sample Data'!F680&lt;$B$1,'Test Sample Data'!F680&gt;0),'Test Sample Data'!F680,$B$1),"")</f>
        <v/>
      </c>
      <c r="G681" s="17" t="str">
        <f>IF(SUM('Test Sample Data'!G$3:G$98)&gt;10,IF(AND(ISNUMBER('Test Sample Data'!G680),'Test Sample Data'!G680&lt;$B$1,'Test Sample Data'!G680&gt;0),'Test Sample Data'!G680,$B$1),"")</f>
        <v/>
      </c>
      <c r="H681" s="17" t="str">
        <f>IF(SUM('Test Sample Data'!H$3:H$98)&gt;10,IF(AND(ISNUMBER('Test Sample Data'!H680),'Test Sample Data'!H680&lt;$B$1,'Test Sample Data'!H680&gt;0),'Test Sample Data'!H680,$B$1),"")</f>
        <v/>
      </c>
      <c r="I681" s="17" t="str">
        <f>IF(SUM('Test Sample Data'!I$3:I$98)&gt;10,IF(AND(ISNUMBER('Test Sample Data'!I680),'Test Sample Data'!I680&lt;$B$1,'Test Sample Data'!I680&gt;0),'Test Sample Data'!I680,$B$1),"")</f>
        <v/>
      </c>
      <c r="J681" s="17" t="str">
        <f>IF(SUM('Test Sample Data'!J$3:J$98)&gt;10,IF(AND(ISNUMBER('Test Sample Data'!J680),'Test Sample Data'!J680&lt;$B$1,'Test Sample Data'!J680&gt;0),'Test Sample Data'!J680,$B$1),"")</f>
        <v/>
      </c>
      <c r="K681" s="17" t="str">
        <f>IF(SUM('Test Sample Data'!K$3:K$98)&gt;10,IF(AND(ISNUMBER('Test Sample Data'!K680),'Test Sample Data'!K680&lt;$B$1,'Test Sample Data'!K680&gt;0),'Test Sample Data'!K680,$B$1),"")</f>
        <v/>
      </c>
      <c r="L681" s="17" t="str">
        <f>IF(SUM('Test Sample Data'!L$3:L$98)&gt;10,IF(AND(ISNUMBER('Test Sample Data'!L680),'Test Sample Data'!L680&lt;$B$1,'Test Sample Data'!L680&gt;0),'Test Sample Data'!L680,$B$1),"")</f>
        <v/>
      </c>
      <c r="M681" s="17" t="str">
        <f>IF(SUM('Test Sample Data'!M$3:M$98)&gt;10,IF(AND(ISNUMBER('Test Sample Data'!M680),'Test Sample Data'!M680&lt;$B$1,'Test Sample Data'!M680&gt;0),'Test Sample Data'!M680,$B$1),"")</f>
        <v/>
      </c>
      <c r="N681" s="17" t="str">
        <f>'Gene Table'!E680</f>
        <v>mmu-miR-3470a</v>
      </c>
      <c r="O681" s="17" t="str">
        <f>'Gene Table'!B680</f>
        <v>M06</v>
      </c>
      <c r="P681" s="17" t="str">
        <f>IF(SUM('Control Sample Data'!D$3:D$98)&gt;10,IF(AND(ISNUMBER('Control Sample Data'!D680),'Control Sample Data'!D680&lt;$B$1,'Control Sample Data'!D680&gt;0),'Control Sample Data'!D680,$B$1),"")</f>
        <v/>
      </c>
      <c r="Q681" s="17" t="str">
        <f>IF(SUM('Control Sample Data'!E$3:E$98)&gt;10,IF(AND(ISNUMBER('Control Sample Data'!E680),'Control Sample Data'!E680&lt;$B$1,'Control Sample Data'!E680&gt;0),'Control Sample Data'!E680,$B$1),"")</f>
        <v/>
      </c>
      <c r="R681" s="17" t="str">
        <f>IF(SUM('Control Sample Data'!F$3:F$98)&gt;10,IF(AND(ISNUMBER('Control Sample Data'!F680),'Control Sample Data'!F680&lt;$B$1,'Control Sample Data'!F680&gt;0),'Control Sample Data'!F680,$B$1),"")</f>
        <v/>
      </c>
      <c r="S681" s="17" t="str">
        <f>IF(SUM('Control Sample Data'!G$3:G$98)&gt;10,IF(AND(ISNUMBER('Control Sample Data'!G680),'Control Sample Data'!G680&lt;$B$1,'Control Sample Data'!G680&gt;0),'Control Sample Data'!G680,$B$1),"")</f>
        <v/>
      </c>
      <c r="T681" s="17" t="str">
        <f>IF(SUM('Control Sample Data'!H$3:H$98)&gt;10,IF(AND(ISNUMBER('Control Sample Data'!H680),'Control Sample Data'!H680&lt;$B$1,'Control Sample Data'!H680&gt;0),'Control Sample Data'!H680,$B$1),"")</f>
        <v/>
      </c>
      <c r="U681" s="17" t="str">
        <f>IF(SUM('Control Sample Data'!I$3:I$98)&gt;10,IF(AND(ISNUMBER('Control Sample Data'!I680),'Control Sample Data'!I680&lt;$B$1,'Control Sample Data'!I680&gt;0),'Control Sample Data'!I680,$B$1),"")</f>
        <v/>
      </c>
      <c r="V681" s="17" t="str">
        <f>IF(SUM('Control Sample Data'!J$3:J$98)&gt;10,IF(AND(ISNUMBER('Control Sample Data'!J680),'Control Sample Data'!J680&lt;$B$1,'Control Sample Data'!J680&gt;0),'Control Sample Data'!J680,$B$1),"")</f>
        <v/>
      </c>
      <c r="W681" s="17" t="str">
        <f>IF(SUM('Control Sample Data'!K$3:K$98)&gt;10,IF(AND(ISNUMBER('Control Sample Data'!K680),'Control Sample Data'!K680&lt;$B$1,'Control Sample Data'!K680&gt;0),'Control Sample Data'!K680,$B$1),"")</f>
        <v/>
      </c>
      <c r="X681" s="17" t="str">
        <f>IF(SUM('Control Sample Data'!L$3:L$98)&gt;10,IF(AND(ISNUMBER('Control Sample Data'!L680),'Control Sample Data'!L680&lt;$B$1,'Control Sample Data'!L680&gt;0),'Control Sample Data'!L680,$B$1),"")</f>
        <v/>
      </c>
      <c r="Y681" s="17" t="str">
        <f>IF(SUM('Control Sample Data'!M$3:M$98)&gt;10,IF(AND(ISNUMBER('Control Sample Data'!M680),'Control Sample Data'!M680&lt;$B$1,'Control Sample Data'!M680&gt;0),'Control Sample Data'!M680,$B$1),"")</f>
        <v/>
      </c>
      <c r="AT681" s="36" t="str">
        <f t="shared" si="451"/>
        <v/>
      </c>
      <c r="AU681" s="36" t="str">
        <f t="shared" si="452"/>
        <v/>
      </c>
      <c r="AV681" s="36" t="str">
        <f t="shared" si="453"/>
        <v/>
      </c>
      <c r="AW681" s="36" t="str">
        <f t="shared" si="454"/>
        <v/>
      </c>
      <c r="AX681" s="36" t="str">
        <f t="shared" si="455"/>
        <v/>
      </c>
      <c r="AY681" s="36" t="str">
        <f t="shared" si="456"/>
        <v/>
      </c>
      <c r="AZ681" s="36" t="str">
        <f t="shared" si="457"/>
        <v/>
      </c>
      <c r="BA681" s="36" t="str">
        <f t="shared" si="458"/>
        <v/>
      </c>
      <c r="BB681" s="36" t="str">
        <f t="shared" si="459"/>
        <v/>
      </c>
      <c r="BC681" s="36" t="str">
        <f t="shared" si="460"/>
        <v/>
      </c>
      <c r="BD681" s="36" t="str">
        <f t="shared" si="461"/>
        <v/>
      </c>
      <c r="BE681" s="36" t="str">
        <f t="shared" si="462"/>
        <v/>
      </c>
      <c r="BF681" s="36" t="str">
        <f t="shared" si="463"/>
        <v/>
      </c>
      <c r="BG681" s="36" t="str">
        <f t="shared" si="464"/>
        <v/>
      </c>
      <c r="BH681" s="36" t="str">
        <f t="shared" si="465"/>
        <v/>
      </c>
      <c r="BI681" s="36" t="str">
        <f t="shared" si="466"/>
        <v/>
      </c>
      <c r="BJ681" s="36" t="str">
        <f t="shared" si="467"/>
        <v/>
      </c>
      <c r="BK681" s="36" t="str">
        <f t="shared" si="468"/>
        <v/>
      </c>
      <c r="BL681" s="36" t="str">
        <f t="shared" si="469"/>
        <v/>
      </c>
      <c r="BM681" s="36" t="str">
        <f t="shared" si="470"/>
        <v/>
      </c>
      <c r="BN681" s="38" t="e">
        <f t="shared" si="429"/>
        <v>#DIV/0!</v>
      </c>
      <c r="BO681" s="38" t="e">
        <f t="shared" si="430"/>
        <v>#DIV/0!</v>
      </c>
      <c r="BP681" s="39" t="str">
        <f t="shared" si="431"/>
        <v/>
      </c>
      <c r="BQ681" s="39" t="str">
        <f t="shared" si="432"/>
        <v/>
      </c>
      <c r="BR681" s="39" t="str">
        <f t="shared" si="433"/>
        <v/>
      </c>
      <c r="BS681" s="39" t="str">
        <f t="shared" si="434"/>
        <v/>
      </c>
      <c r="BT681" s="39" t="str">
        <f t="shared" si="435"/>
        <v/>
      </c>
      <c r="BU681" s="39" t="str">
        <f t="shared" si="436"/>
        <v/>
      </c>
      <c r="BV681" s="39" t="str">
        <f t="shared" si="437"/>
        <v/>
      </c>
      <c r="BW681" s="39" t="str">
        <f t="shared" si="438"/>
        <v/>
      </c>
      <c r="BX681" s="39" t="str">
        <f t="shared" si="439"/>
        <v/>
      </c>
      <c r="BY681" s="39" t="str">
        <f t="shared" si="440"/>
        <v/>
      </c>
      <c r="BZ681" s="39" t="str">
        <f t="shared" si="441"/>
        <v/>
      </c>
      <c r="CA681" s="39" t="str">
        <f t="shared" si="442"/>
        <v/>
      </c>
      <c r="CB681" s="39" t="str">
        <f t="shared" si="443"/>
        <v/>
      </c>
      <c r="CC681" s="39" t="str">
        <f t="shared" si="444"/>
        <v/>
      </c>
      <c r="CD681" s="39" t="str">
        <f t="shared" si="445"/>
        <v/>
      </c>
      <c r="CE681" s="39" t="str">
        <f t="shared" si="446"/>
        <v/>
      </c>
      <c r="CF681" s="39" t="str">
        <f t="shared" si="447"/>
        <v/>
      </c>
      <c r="CG681" s="39" t="str">
        <f t="shared" si="448"/>
        <v/>
      </c>
      <c r="CH681" s="39" t="str">
        <f t="shared" si="449"/>
        <v/>
      </c>
      <c r="CI681" s="39" t="str">
        <f t="shared" si="450"/>
        <v/>
      </c>
    </row>
    <row r="682" spans="1:87">
      <c r="A682" s="18"/>
      <c r="B682" s="15" t="str">
        <f>'Gene Table'!E681</f>
        <v>mmu-let-7c-5p</v>
      </c>
      <c r="C682" s="15" t="str">
        <f>'Gene Table'!B681</f>
        <v>M07</v>
      </c>
      <c r="D682" s="16" t="str">
        <f>IF(SUM('Test Sample Data'!D$3:D$98)&gt;10,IF(AND(ISNUMBER('Test Sample Data'!D681),'Test Sample Data'!D681&lt;$B$1,'Test Sample Data'!D681&gt;0),'Test Sample Data'!D681,$B$1),"")</f>
        <v/>
      </c>
      <c r="E682" s="17" t="str">
        <f>IF(SUM('Test Sample Data'!E$3:E$98)&gt;10,IF(AND(ISNUMBER('Test Sample Data'!E681),'Test Sample Data'!E681&lt;$B$1,'Test Sample Data'!E681&gt;0),'Test Sample Data'!E681,$B$1),"")</f>
        <v/>
      </c>
      <c r="F682" s="17" t="str">
        <f>IF(SUM('Test Sample Data'!F$3:F$98)&gt;10,IF(AND(ISNUMBER('Test Sample Data'!F681),'Test Sample Data'!F681&lt;$B$1,'Test Sample Data'!F681&gt;0),'Test Sample Data'!F681,$B$1),"")</f>
        <v/>
      </c>
      <c r="G682" s="17" t="str">
        <f>IF(SUM('Test Sample Data'!G$3:G$98)&gt;10,IF(AND(ISNUMBER('Test Sample Data'!G681),'Test Sample Data'!G681&lt;$B$1,'Test Sample Data'!G681&gt;0),'Test Sample Data'!G681,$B$1),"")</f>
        <v/>
      </c>
      <c r="H682" s="17" t="str">
        <f>IF(SUM('Test Sample Data'!H$3:H$98)&gt;10,IF(AND(ISNUMBER('Test Sample Data'!H681),'Test Sample Data'!H681&lt;$B$1,'Test Sample Data'!H681&gt;0),'Test Sample Data'!H681,$B$1),"")</f>
        <v/>
      </c>
      <c r="I682" s="17" t="str">
        <f>IF(SUM('Test Sample Data'!I$3:I$98)&gt;10,IF(AND(ISNUMBER('Test Sample Data'!I681),'Test Sample Data'!I681&lt;$B$1,'Test Sample Data'!I681&gt;0),'Test Sample Data'!I681,$B$1),"")</f>
        <v/>
      </c>
      <c r="J682" s="17" t="str">
        <f>IF(SUM('Test Sample Data'!J$3:J$98)&gt;10,IF(AND(ISNUMBER('Test Sample Data'!J681),'Test Sample Data'!J681&lt;$B$1,'Test Sample Data'!J681&gt;0),'Test Sample Data'!J681,$B$1),"")</f>
        <v/>
      </c>
      <c r="K682" s="17" t="str">
        <f>IF(SUM('Test Sample Data'!K$3:K$98)&gt;10,IF(AND(ISNUMBER('Test Sample Data'!K681),'Test Sample Data'!K681&lt;$B$1,'Test Sample Data'!K681&gt;0),'Test Sample Data'!K681,$B$1),"")</f>
        <v/>
      </c>
      <c r="L682" s="17" t="str">
        <f>IF(SUM('Test Sample Data'!L$3:L$98)&gt;10,IF(AND(ISNUMBER('Test Sample Data'!L681),'Test Sample Data'!L681&lt;$B$1,'Test Sample Data'!L681&gt;0),'Test Sample Data'!L681,$B$1),"")</f>
        <v/>
      </c>
      <c r="M682" s="17" t="str">
        <f>IF(SUM('Test Sample Data'!M$3:M$98)&gt;10,IF(AND(ISNUMBER('Test Sample Data'!M681),'Test Sample Data'!M681&lt;$B$1,'Test Sample Data'!M681&gt;0),'Test Sample Data'!M681,$B$1),"")</f>
        <v/>
      </c>
      <c r="N682" s="17" t="str">
        <f>'Gene Table'!E681</f>
        <v>mmu-let-7c-5p</v>
      </c>
      <c r="O682" s="17" t="str">
        <f>'Gene Table'!B681</f>
        <v>M07</v>
      </c>
      <c r="P682" s="17" t="str">
        <f>IF(SUM('Control Sample Data'!D$3:D$98)&gt;10,IF(AND(ISNUMBER('Control Sample Data'!D681),'Control Sample Data'!D681&lt;$B$1,'Control Sample Data'!D681&gt;0),'Control Sample Data'!D681,$B$1),"")</f>
        <v/>
      </c>
      <c r="Q682" s="17" t="str">
        <f>IF(SUM('Control Sample Data'!E$3:E$98)&gt;10,IF(AND(ISNUMBER('Control Sample Data'!E681),'Control Sample Data'!E681&lt;$B$1,'Control Sample Data'!E681&gt;0),'Control Sample Data'!E681,$B$1),"")</f>
        <v/>
      </c>
      <c r="R682" s="17" t="str">
        <f>IF(SUM('Control Sample Data'!F$3:F$98)&gt;10,IF(AND(ISNUMBER('Control Sample Data'!F681),'Control Sample Data'!F681&lt;$B$1,'Control Sample Data'!F681&gt;0),'Control Sample Data'!F681,$B$1),"")</f>
        <v/>
      </c>
      <c r="S682" s="17" t="str">
        <f>IF(SUM('Control Sample Data'!G$3:G$98)&gt;10,IF(AND(ISNUMBER('Control Sample Data'!G681),'Control Sample Data'!G681&lt;$B$1,'Control Sample Data'!G681&gt;0),'Control Sample Data'!G681,$B$1),"")</f>
        <v/>
      </c>
      <c r="T682" s="17" t="str">
        <f>IF(SUM('Control Sample Data'!H$3:H$98)&gt;10,IF(AND(ISNUMBER('Control Sample Data'!H681),'Control Sample Data'!H681&lt;$B$1,'Control Sample Data'!H681&gt;0),'Control Sample Data'!H681,$B$1),"")</f>
        <v/>
      </c>
      <c r="U682" s="17" t="str">
        <f>IF(SUM('Control Sample Data'!I$3:I$98)&gt;10,IF(AND(ISNUMBER('Control Sample Data'!I681),'Control Sample Data'!I681&lt;$B$1,'Control Sample Data'!I681&gt;0),'Control Sample Data'!I681,$B$1),"")</f>
        <v/>
      </c>
      <c r="V682" s="17" t="str">
        <f>IF(SUM('Control Sample Data'!J$3:J$98)&gt;10,IF(AND(ISNUMBER('Control Sample Data'!J681),'Control Sample Data'!J681&lt;$B$1,'Control Sample Data'!J681&gt;0),'Control Sample Data'!J681,$B$1),"")</f>
        <v/>
      </c>
      <c r="W682" s="17" t="str">
        <f>IF(SUM('Control Sample Data'!K$3:K$98)&gt;10,IF(AND(ISNUMBER('Control Sample Data'!K681),'Control Sample Data'!K681&lt;$B$1,'Control Sample Data'!K681&gt;0),'Control Sample Data'!K681,$B$1),"")</f>
        <v/>
      </c>
      <c r="X682" s="17" t="str">
        <f>IF(SUM('Control Sample Data'!L$3:L$98)&gt;10,IF(AND(ISNUMBER('Control Sample Data'!L681),'Control Sample Data'!L681&lt;$B$1,'Control Sample Data'!L681&gt;0),'Control Sample Data'!L681,$B$1),"")</f>
        <v/>
      </c>
      <c r="Y682" s="17" t="str">
        <f>IF(SUM('Control Sample Data'!M$3:M$98)&gt;10,IF(AND(ISNUMBER('Control Sample Data'!M681),'Control Sample Data'!M681&lt;$B$1,'Control Sample Data'!M681&gt;0),'Control Sample Data'!M681,$B$1),"")</f>
        <v/>
      </c>
      <c r="AT682" s="36" t="str">
        <f t="shared" si="451"/>
        <v/>
      </c>
      <c r="AU682" s="36" t="str">
        <f t="shared" si="452"/>
        <v/>
      </c>
      <c r="AV682" s="36" t="str">
        <f t="shared" si="453"/>
        <v/>
      </c>
      <c r="AW682" s="36" t="str">
        <f t="shared" si="454"/>
        <v/>
      </c>
      <c r="AX682" s="36" t="str">
        <f t="shared" si="455"/>
        <v/>
      </c>
      <c r="AY682" s="36" t="str">
        <f t="shared" si="456"/>
        <v/>
      </c>
      <c r="AZ682" s="36" t="str">
        <f t="shared" si="457"/>
        <v/>
      </c>
      <c r="BA682" s="36" t="str">
        <f t="shared" si="458"/>
        <v/>
      </c>
      <c r="BB682" s="36" t="str">
        <f t="shared" si="459"/>
        <v/>
      </c>
      <c r="BC682" s="36" t="str">
        <f t="shared" si="460"/>
        <v/>
      </c>
      <c r="BD682" s="36" t="str">
        <f t="shared" si="461"/>
        <v/>
      </c>
      <c r="BE682" s="36" t="str">
        <f t="shared" si="462"/>
        <v/>
      </c>
      <c r="BF682" s="36" t="str">
        <f t="shared" si="463"/>
        <v/>
      </c>
      <c r="BG682" s="36" t="str">
        <f t="shared" si="464"/>
        <v/>
      </c>
      <c r="BH682" s="36" t="str">
        <f t="shared" si="465"/>
        <v/>
      </c>
      <c r="BI682" s="36" t="str">
        <f t="shared" si="466"/>
        <v/>
      </c>
      <c r="BJ682" s="36" t="str">
        <f t="shared" si="467"/>
        <v/>
      </c>
      <c r="BK682" s="36" t="str">
        <f t="shared" si="468"/>
        <v/>
      </c>
      <c r="BL682" s="36" t="str">
        <f t="shared" si="469"/>
        <v/>
      </c>
      <c r="BM682" s="36" t="str">
        <f t="shared" si="470"/>
        <v/>
      </c>
      <c r="BN682" s="38" t="e">
        <f t="shared" si="429"/>
        <v>#DIV/0!</v>
      </c>
      <c r="BO682" s="38" t="e">
        <f t="shared" si="430"/>
        <v>#DIV/0!</v>
      </c>
      <c r="BP682" s="39" t="str">
        <f t="shared" si="431"/>
        <v/>
      </c>
      <c r="BQ682" s="39" t="str">
        <f t="shared" si="432"/>
        <v/>
      </c>
      <c r="BR682" s="39" t="str">
        <f t="shared" si="433"/>
        <v/>
      </c>
      <c r="BS682" s="39" t="str">
        <f t="shared" si="434"/>
        <v/>
      </c>
      <c r="BT682" s="39" t="str">
        <f t="shared" si="435"/>
        <v/>
      </c>
      <c r="BU682" s="39" t="str">
        <f t="shared" si="436"/>
        <v/>
      </c>
      <c r="BV682" s="39" t="str">
        <f t="shared" si="437"/>
        <v/>
      </c>
      <c r="BW682" s="39" t="str">
        <f t="shared" si="438"/>
        <v/>
      </c>
      <c r="BX682" s="39" t="str">
        <f t="shared" si="439"/>
        <v/>
      </c>
      <c r="BY682" s="39" t="str">
        <f t="shared" si="440"/>
        <v/>
      </c>
      <c r="BZ682" s="39" t="str">
        <f t="shared" si="441"/>
        <v/>
      </c>
      <c r="CA682" s="39" t="str">
        <f t="shared" si="442"/>
        <v/>
      </c>
      <c r="CB682" s="39" t="str">
        <f t="shared" si="443"/>
        <v/>
      </c>
      <c r="CC682" s="39" t="str">
        <f t="shared" si="444"/>
        <v/>
      </c>
      <c r="CD682" s="39" t="str">
        <f t="shared" si="445"/>
        <v/>
      </c>
      <c r="CE682" s="39" t="str">
        <f t="shared" si="446"/>
        <v/>
      </c>
      <c r="CF682" s="39" t="str">
        <f t="shared" si="447"/>
        <v/>
      </c>
      <c r="CG682" s="39" t="str">
        <f t="shared" si="448"/>
        <v/>
      </c>
      <c r="CH682" s="39" t="str">
        <f t="shared" si="449"/>
        <v/>
      </c>
      <c r="CI682" s="39" t="str">
        <f t="shared" si="450"/>
        <v/>
      </c>
    </row>
    <row r="683" spans="1:87">
      <c r="A683" s="18"/>
      <c r="B683" s="15" t="str">
        <f>'Gene Table'!E682</f>
        <v>mmu-miR-1186b</v>
      </c>
      <c r="C683" s="15" t="str">
        <f>'Gene Table'!B682</f>
        <v>M08</v>
      </c>
      <c r="D683" s="16" t="str">
        <f>IF(SUM('Test Sample Data'!D$3:D$98)&gt;10,IF(AND(ISNUMBER('Test Sample Data'!D682),'Test Sample Data'!D682&lt;$B$1,'Test Sample Data'!D682&gt;0),'Test Sample Data'!D682,$B$1),"")</f>
        <v/>
      </c>
      <c r="E683" s="17" t="str">
        <f>IF(SUM('Test Sample Data'!E$3:E$98)&gt;10,IF(AND(ISNUMBER('Test Sample Data'!E682),'Test Sample Data'!E682&lt;$B$1,'Test Sample Data'!E682&gt;0),'Test Sample Data'!E682,$B$1),"")</f>
        <v/>
      </c>
      <c r="F683" s="17" t="str">
        <f>IF(SUM('Test Sample Data'!F$3:F$98)&gt;10,IF(AND(ISNUMBER('Test Sample Data'!F682),'Test Sample Data'!F682&lt;$B$1,'Test Sample Data'!F682&gt;0),'Test Sample Data'!F682,$B$1),"")</f>
        <v/>
      </c>
      <c r="G683" s="17" t="str">
        <f>IF(SUM('Test Sample Data'!G$3:G$98)&gt;10,IF(AND(ISNUMBER('Test Sample Data'!G682),'Test Sample Data'!G682&lt;$B$1,'Test Sample Data'!G682&gt;0),'Test Sample Data'!G682,$B$1),"")</f>
        <v/>
      </c>
      <c r="H683" s="17" t="str">
        <f>IF(SUM('Test Sample Data'!H$3:H$98)&gt;10,IF(AND(ISNUMBER('Test Sample Data'!H682),'Test Sample Data'!H682&lt;$B$1,'Test Sample Data'!H682&gt;0),'Test Sample Data'!H682,$B$1),"")</f>
        <v/>
      </c>
      <c r="I683" s="17" t="str">
        <f>IF(SUM('Test Sample Data'!I$3:I$98)&gt;10,IF(AND(ISNUMBER('Test Sample Data'!I682),'Test Sample Data'!I682&lt;$B$1,'Test Sample Data'!I682&gt;0),'Test Sample Data'!I682,$B$1),"")</f>
        <v/>
      </c>
      <c r="J683" s="17" t="str">
        <f>IF(SUM('Test Sample Data'!J$3:J$98)&gt;10,IF(AND(ISNUMBER('Test Sample Data'!J682),'Test Sample Data'!J682&lt;$B$1,'Test Sample Data'!J682&gt;0),'Test Sample Data'!J682,$B$1),"")</f>
        <v/>
      </c>
      <c r="K683" s="17" t="str">
        <f>IF(SUM('Test Sample Data'!K$3:K$98)&gt;10,IF(AND(ISNUMBER('Test Sample Data'!K682),'Test Sample Data'!K682&lt;$B$1,'Test Sample Data'!K682&gt;0),'Test Sample Data'!K682,$B$1),"")</f>
        <v/>
      </c>
      <c r="L683" s="17" t="str">
        <f>IF(SUM('Test Sample Data'!L$3:L$98)&gt;10,IF(AND(ISNUMBER('Test Sample Data'!L682),'Test Sample Data'!L682&lt;$B$1,'Test Sample Data'!L682&gt;0),'Test Sample Data'!L682,$B$1),"")</f>
        <v/>
      </c>
      <c r="M683" s="17" t="str">
        <f>IF(SUM('Test Sample Data'!M$3:M$98)&gt;10,IF(AND(ISNUMBER('Test Sample Data'!M682),'Test Sample Data'!M682&lt;$B$1,'Test Sample Data'!M682&gt;0),'Test Sample Data'!M682,$B$1),"")</f>
        <v/>
      </c>
      <c r="N683" s="17" t="str">
        <f>'Gene Table'!E682</f>
        <v>mmu-miR-1186b</v>
      </c>
      <c r="O683" s="17" t="str">
        <f>'Gene Table'!B682</f>
        <v>M08</v>
      </c>
      <c r="P683" s="17" t="str">
        <f>IF(SUM('Control Sample Data'!D$3:D$98)&gt;10,IF(AND(ISNUMBER('Control Sample Data'!D682),'Control Sample Data'!D682&lt;$B$1,'Control Sample Data'!D682&gt;0),'Control Sample Data'!D682,$B$1),"")</f>
        <v/>
      </c>
      <c r="Q683" s="17" t="str">
        <f>IF(SUM('Control Sample Data'!E$3:E$98)&gt;10,IF(AND(ISNUMBER('Control Sample Data'!E682),'Control Sample Data'!E682&lt;$B$1,'Control Sample Data'!E682&gt;0),'Control Sample Data'!E682,$B$1),"")</f>
        <v/>
      </c>
      <c r="R683" s="17" t="str">
        <f>IF(SUM('Control Sample Data'!F$3:F$98)&gt;10,IF(AND(ISNUMBER('Control Sample Data'!F682),'Control Sample Data'!F682&lt;$B$1,'Control Sample Data'!F682&gt;0),'Control Sample Data'!F682,$B$1),"")</f>
        <v/>
      </c>
      <c r="S683" s="17" t="str">
        <f>IF(SUM('Control Sample Data'!G$3:G$98)&gt;10,IF(AND(ISNUMBER('Control Sample Data'!G682),'Control Sample Data'!G682&lt;$B$1,'Control Sample Data'!G682&gt;0),'Control Sample Data'!G682,$B$1),"")</f>
        <v/>
      </c>
      <c r="T683" s="17" t="str">
        <f>IF(SUM('Control Sample Data'!H$3:H$98)&gt;10,IF(AND(ISNUMBER('Control Sample Data'!H682),'Control Sample Data'!H682&lt;$B$1,'Control Sample Data'!H682&gt;0),'Control Sample Data'!H682,$B$1),"")</f>
        <v/>
      </c>
      <c r="U683" s="17" t="str">
        <f>IF(SUM('Control Sample Data'!I$3:I$98)&gt;10,IF(AND(ISNUMBER('Control Sample Data'!I682),'Control Sample Data'!I682&lt;$B$1,'Control Sample Data'!I682&gt;0),'Control Sample Data'!I682,$B$1),"")</f>
        <v/>
      </c>
      <c r="V683" s="17" t="str">
        <f>IF(SUM('Control Sample Data'!J$3:J$98)&gt;10,IF(AND(ISNUMBER('Control Sample Data'!J682),'Control Sample Data'!J682&lt;$B$1,'Control Sample Data'!J682&gt;0),'Control Sample Data'!J682,$B$1),"")</f>
        <v/>
      </c>
      <c r="W683" s="17" t="str">
        <f>IF(SUM('Control Sample Data'!K$3:K$98)&gt;10,IF(AND(ISNUMBER('Control Sample Data'!K682),'Control Sample Data'!K682&lt;$B$1,'Control Sample Data'!K682&gt;0),'Control Sample Data'!K682,$B$1),"")</f>
        <v/>
      </c>
      <c r="X683" s="17" t="str">
        <f>IF(SUM('Control Sample Data'!L$3:L$98)&gt;10,IF(AND(ISNUMBER('Control Sample Data'!L682),'Control Sample Data'!L682&lt;$B$1,'Control Sample Data'!L682&gt;0),'Control Sample Data'!L682,$B$1),"")</f>
        <v/>
      </c>
      <c r="Y683" s="17" t="str">
        <f>IF(SUM('Control Sample Data'!M$3:M$98)&gt;10,IF(AND(ISNUMBER('Control Sample Data'!M682),'Control Sample Data'!M682&lt;$B$1,'Control Sample Data'!M682&gt;0),'Control Sample Data'!M682,$B$1),"")</f>
        <v/>
      </c>
      <c r="AT683" s="36" t="str">
        <f t="shared" si="451"/>
        <v/>
      </c>
      <c r="AU683" s="36" t="str">
        <f t="shared" si="452"/>
        <v/>
      </c>
      <c r="AV683" s="36" t="str">
        <f t="shared" si="453"/>
        <v/>
      </c>
      <c r="AW683" s="36" t="str">
        <f t="shared" si="454"/>
        <v/>
      </c>
      <c r="AX683" s="36" t="str">
        <f t="shared" si="455"/>
        <v/>
      </c>
      <c r="AY683" s="36" t="str">
        <f t="shared" si="456"/>
        <v/>
      </c>
      <c r="AZ683" s="36" t="str">
        <f t="shared" si="457"/>
        <v/>
      </c>
      <c r="BA683" s="36" t="str">
        <f t="shared" si="458"/>
        <v/>
      </c>
      <c r="BB683" s="36" t="str">
        <f t="shared" si="459"/>
        <v/>
      </c>
      <c r="BC683" s="36" t="str">
        <f t="shared" si="460"/>
        <v/>
      </c>
      <c r="BD683" s="36" t="str">
        <f t="shared" si="461"/>
        <v/>
      </c>
      <c r="BE683" s="36" t="str">
        <f t="shared" si="462"/>
        <v/>
      </c>
      <c r="BF683" s="36" t="str">
        <f t="shared" si="463"/>
        <v/>
      </c>
      <c r="BG683" s="36" t="str">
        <f t="shared" si="464"/>
        <v/>
      </c>
      <c r="BH683" s="36" t="str">
        <f t="shared" si="465"/>
        <v/>
      </c>
      <c r="BI683" s="36" t="str">
        <f t="shared" si="466"/>
        <v/>
      </c>
      <c r="BJ683" s="36" t="str">
        <f t="shared" si="467"/>
        <v/>
      </c>
      <c r="BK683" s="36" t="str">
        <f t="shared" si="468"/>
        <v/>
      </c>
      <c r="BL683" s="36" t="str">
        <f t="shared" si="469"/>
        <v/>
      </c>
      <c r="BM683" s="36" t="str">
        <f t="shared" si="470"/>
        <v/>
      </c>
      <c r="BN683" s="38" t="e">
        <f t="shared" si="429"/>
        <v>#DIV/0!</v>
      </c>
      <c r="BO683" s="38" t="e">
        <f t="shared" si="430"/>
        <v>#DIV/0!</v>
      </c>
      <c r="BP683" s="39" t="str">
        <f t="shared" si="431"/>
        <v/>
      </c>
      <c r="BQ683" s="39" t="str">
        <f t="shared" si="432"/>
        <v/>
      </c>
      <c r="BR683" s="39" t="str">
        <f t="shared" si="433"/>
        <v/>
      </c>
      <c r="BS683" s="39" t="str">
        <f t="shared" si="434"/>
        <v/>
      </c>
      <c r="BT683" s="39" t="str">
        <f t="shared" si="435"/>
        <v/>
      </c>
      <c r="BU683" s="39" t="str">
        <f t="shared" si="436"/>
        <v/>
      </c>
      <c r="BV683" s="39" t="str">
        <f t="shared" si="437"/>
        <v/>
      </c>
      <c r="BW683" s="39" t="str">
        <f t="shared" si="438"/>
        <v/>
      </c>
      <c r="BX683" s="39" t="str">
        <f t="shared" si="439"/>
        <v/>
      </c>
      <c r="BY683" s="39" t="str">
        <f t="shared" si="440"/>
        <v/>
      </c>
      <c r="BZ683" s="39" t="str">
        <f t="shared" si="441"/>
        <v/>
      </c>
      <c r="CA683" s="39" t="str">
        <f t="shared" si="442"/>
        <v/>
      </c>
      <c r="CB683" s="39" t="str">
        <f t="shared" si="443"/>
        <v/>
      </c>
      <c r="CC683" s="39" t="str">
        <f t="shared" si="444"/>
        <v/>
      </c>
      <c r="CD683" s="39" t="str">
        <f t="shared" si="445"/>
        <v/>
      </c>
      <c r="CE683" s="39" t="str">
        <f t="shared" si="446"/>
        <v/>
      </c>
      <c r="CF683" s="39" t="str">
        <f t="shared" si="447"/>
        <v/>
      </c>
      <c r="CG683" s="39" t="str">
        <f t="shared" si="448"/>
        <v/>
      </c>
      <c r="CH683" s="39" t="str">
        <f t="shared" si="449"/>
        <v/>
      </c>
      <c r="CI683" s="39" t="str">
        <f t="shared" si="450"/>
        <v/>
      </c>
    </row>
    <row r="684" spans="1:87">
      <c r="A684" s="18"/>
      <c r="B684" s="15" t="str">
        <f>'Gene Table'!E683</f>
        <v>mmu-let-7e-5p</v>
      </c>
      <c r="C684" s="15" t="str">
        <f>'Gene Table'!B683</f>
        <v>M09</v>
      </c>
      <c r="D684" s="16" t="str">
        <f>IF(SUM('Test Sample Data'!D$3:D$98)&gt;10,IF(AND(ISNUMBER('Test Sample Data'!D683),'Test Sample Data'!D683&lt;$B$1,'Test Sample Data'!D683&gt;0),'Test Sample Data'!D683,$B$1),"")</f>
        <v/>
      </c>
      <c r="E684" s="17" t="str">
        <f>IF(SUM('Test Sample Data'!E$3:E$98)&gt;10,IF(AND(ISNUMBER('Test Sample Data'!E683),'Test Sample Data'!E683&lt;$B$1,'Test Sample Data'!E683&gt;0),'Test Sample Data'!E683,$B$1),"")</f>
        <v/>
      </c>
      <c r="F684" s="17" t="str">
        <f>IF(SUM('Test Sample Data'!F$3:F$98)&gt;10,IF(AND(ISNUMBER('Test Sample Data'!F683),'Test Sample Data'!F683&lt;$B$1,'Test Sample Data'!F683&gt;0),'Test Sample Data'!F683,$B$1),"")</f>
        <v/>
      </c>
      <c r="G684" s="17" t="str">
        <f>IF(SUM('Test Sample Data'!G$3:G$98)&gt;10,IF(AND(ISNUMBER('Test Sample Data'!G683),'Test Sample Data'!G683&lt;$B$1,'Test Sample Data'!G683&gt;0),'Test Sample Data'!G683,$B$1),"")</f>
        <v/>
      </c>
      <c r="H684" s="17" t="str">
        <f>IF(SUM('Test Sample Data'!H$3:H$98)&gt;10,IF(AND(ISNUMBER('Test Sample Data'!H683),'Test Sample Data'!H683&lt;$B$1,'Test Sample Data'!H683&gt;0),'Test Sample Data'!H683,$B$1),"")</f>
        <v/>
      </c>
      <c r="I684" s="17" t="str">
        <f>IF(SUM('Test Sample Data'!I$3:I$98)&gt;10,IF(AND(ISNUMBER('Test Sample Data'!I683),'Test Sample Data'!I683&lt;$B$1,'Test Sample Data'!I683&gt;0),'Test Sample Data'!I683,$B$1),"")</f>
        <v/>
      </c>
      <c r="J684" s="17" t="str">
        <f>IF(SUM('Test Sample Data'!J$3:J$98)&gt;10,IF(AND(ISNUMBER('Test Sample Data'!J683),'Test Sample Data'!J683&lt;$B$1,'Test Sample Data'!J683&gt;0),'Test Sample Data'!J683,$B$1),"")</f>
        <v/>
      </c>
      <c r="K684" s="17" t="str">
        <f>IF(SUM('Test Sample Data'!K$3:K$98)&gt;10,IF(AND(ISNUMBER('Test Sample Data'!K683),'Test Sample Data'!K683&lt;$B$1,'Test Sample Data'!K683&gt;0),'Test Sample Data'!K683,$B$1),"")</f>
        <v/>
      </c>
      <c r="L684" s="17" t="str">
        <f>IF(SUM('Test Sample Data'!L$3:L$98)&gt;10,IF(AND(ISNUMBER('Test Sample Data'!L683),'Test Sample Data'!L683&lt;$B$1,'Test Sample Data'!L683&gt;0),'Test Sample Data'!L683,$B$1),"")</f>
        <v/>
      </c>
      <c r="M684" s="17" t="str">
        <f>IF(SUM('Test Sample Data'!M$3:M$98)&gt;10,IF(AND(ISNUMBER('Test Sample Data'!M683),'Test Sample Data'!M683&lt;$B$1,'Test Sample Data'!M683&gt;0),'Test Sample Data'!M683,$B$1),"")</f>
        <v/>
      </c>
      <c r="N684" s="17" t="str">
        <f>'Gene Table'!E683</f>
        <v>mmu-let-7e-5p</v>
      </c>
      <c r="O684" s="17" t="str">
        <f>'Gene Table'!B683</f>
        <v>M09</v>
      </c>
      <c r="P684" s="17" t="str">
        <f>IF(SUM('Control Sample Data'!D$3:D$98)&gt;10,IF(AND(ISNUMBER('Control Sample Data'!D683),'Control Sample Data'!D683&lt;$B$1,'Control Sample Data'!D683&gt;0),'Control Sample Data'!D683,$B$1),"")</f>
        <v/>
      </c>
      <c r="Q684" s="17" t="str">
        <f>IF(SUM('Control Sample Data'!E$3:E$98)&gt;10,IF(AND(ISNUMBER('Control Sample Data'!E683),'Control Sample Data'!E683&lt;$B$1,'Control Sample Data'!E683&gt;0),'Control Sample Data'!E683,$B$1),"")</f>
        <v/>
      </c>
      <c r="R684" s="17" t="str">
        <f>IF(SUM('Control Sample Data'!F$3:F$98)&gt;10,IF(AND(ISNUMBER('Control Sample Data'!F683),'Control Sample Data'!F683&lt;$B$1,'Control Sample Data'!F683&gt;0),'Control Sample Data'!F683,$B$1),"")</f>
        <v/>
      </c>
      <c r="S684" s="17" t="str">
        <f>IF(SUM('Control Sample Data'!G$3:G$98)&gt;10,IF(AND(ISNUMBER('Control Sample Data'!G683),'Control Sample Data'!G683&lt;$B$1,'Control Sample Data'!G683&gt;0),'Control Sample Data'!G683,$B$1),"")</f>
        <v/>
      </c>
      <c r="T684" s="17" t="str">
        <f>IF(SUM('Control Sample Data'!H$3:H$98)&gt;10,IF(AND(ISNUMBER('Control Sample Data'!H683),'Control Sample Data'!H683&lt;$B$1,'Control Sample Data'!H683&gt;0),'Control Sample Data'!H683,$B$1),"")</f>
        <v/>
      </c>
      <c r="U684" s="17" t="str">
        <f>IF(SUM('Control Sample Data'!I$3:I$98)&gt;10,IF(AND(ISNUMBER('Control Sample Data'!I683),'Control Sample Data'!I683&lt;$B$1,'Control Sample Data'!I683&gt;0),'Control Sample Data'!I683,$B$1),"")</f>
        <v/>
      </c>
      <c r="V684" s="17" t="str">
        <f>IF(SUM('Control Sample Data'!J$3:J$98)&gt;10,IF(AND(ISNUMBER('Control Sample Data'!J683),'Control Sample Data'!J683&lt;$B$1,'Control Sample Data'!J683&gt;0),'Control Sample Data'!J683,$B$1),"")</f>
        <v/>
      </c>
      <c r="W684" s="17" t="str">
        <f>IF(SUM('Control Sample Data'!K$3:K$98)&gt;10,IF(AND(ISNUMBER('Control Sample Data'!K683),'Control Sample Data'!K683&lt;$B$1,'Control Sample Data'!K683&gt;0),'Control Sample Data'!K683,$B$1),"")</f>
        <v/>
      </c>
      <c r="X684" s="17" t="str">
        <f>IF(SUM('Control Sample Data'!L$3:L$98)&gt;10,IF(AND(ISNUMBER('Control Sample Data'!L683),'Control Sample Data'!L683&lt;$B$1,'Control Sample Data'!L683&gt;0),'Control Sample Data'!L683,$B$1),"")</f>
        <v/>
      </c>
      <c r="Y684" s="17" t="str">
        <f>IF(SUM('Control Sample Data'!M$3:M$98)&gt;10,IF(AND(ISNUMBER('Control Sample Data'!M683),'Control Sample Data'!M683&lt;$B$1,'Control Sample Data'!M683&gt;0),'Control Sample Data'!M683,$B$1),"")</f>
        <v/>
      </c>
      <c r="AT684" s="36" t="str">
        <f t="shared" si="451"/>
        <v/>
      </c>
      <c r="AU684" s="36" t="str">
        <f t="shared" si="452"/>
        <v/>
      </c>
      <c r="AV684" s="36" t="str">
        <f t="shared" si="453"/>
        <v/>
      </c>
      <c r="AW684" s="36" t="str">
        <f t="shared" si="454"/>
        <v/>
      </c>
      <c r="AX684" s="36" t="str">
        <f t="shared" si="455"/>
        <v/>
      </c>
      <c r="AY684" s="36" t="str">
        <f t="shared" si="456"/>
        <v/>
      </c>
      <c r="AZ684" s="36" t="str">
        <f t="shared" si="457"/>
        <v/>
      </c>
      <c r="BA684" s="36" t="str">
        <f t="shared" si="458"/>
        <v/>
      </c>
      <c r="BB684" s="36" t="str">
        <f t="shared" si="459"/>
        <v/>
      </c>
      <c r="BC684" s="36" t="str">
        <f t="shared" si="460"/>
        <v/>
      </c>
      <c r="BD684" s="36" t="str">
        <f t="shared" si="461"/>
        <v/>
      </c>
      <c r="BE684" s="36" t="str">
        <f t="shared" si="462"/>
        <v/>
      </c>
      <c r="BF684" s="36" t="str">
        <f t="shared" si="463"/>
        <v/>
      </c>
      <c r="BG684" s="36" t="str">
        <f t="shared" si="464"/>
        <v/>
      </c>
      <c r="BH684" s="36" t="str">
        <f t="shared" si="465"/>
        <v/>
      </c>
      <c r="BI684" s="36" t="str">
        <f t="shared" si="466"/>
        <v/>
      </c>
      <c r="BJ684" s="36" t="str">
        <f t="shared" si="467"/>
        <v/>
      </c>
      <c r="BK684" s="36" t="str">
        <f t="shared" si="468"/>
        <v/>
      </c>
      <c r="BL684" s="36" t="str">
        <f t="shared" si="469"/>
        <v/>
      </c>
      <c r="BM684" s="36" t="str">
        <f t="shared" si="470"/>
        <v/>
      </c>
      <c r="BN684" s="38" t="e">
        <f t="shared" si="429"/>
        <v>#DIV/0!</v>
      </c>
      <c r="BO684" s="38" t="e">
        <f t="shared" si="430"/>
        <v>#DIV/0!</v>
      </c>
      <c r="BP684" s="39" t="str">
        <f t="shared" si="431"/>
        <v/>
      </c>
      <c r="BQ684" s="39" t="str">
        <f t="shared" si="432"/>
        <v/>
      </c>
      <c r="BR684" s="39" t="str">
        <f t="shared" si="433"/>
        <v/>
      </c>
      <c r="BS684" s="39" t="str">
        <f t="shared" si="434"/>
        <v/>
      </c>
      <c r="BT684" s="39" t="str">
        <f t="shared" si="435"/>
        <v/>
      </c>
      <c r="BU684" s="39" t="str">
        <f t="shared" si="436"/>
        <v/>
      </c>
      <c r="BV684" s="39" t="str">
        <f t="shared" si="437"/>
        <v/>
      </c>
      <c r="BW684" s="39" t="str">
        <f t="shared" si="438"/>
        <v/>
      </c>
      <c r="BX684" s="39" t="str">
        <f t="shared" si="439"/>
        <v/>
      </c>
      <c r="BY684" s="39" t="str">
        <f t="shared" si="440"/>
        <v/>
      </c>
      <c r="BZ684" s="39" t="str">
        <f t="shared" si="441"/>
        <v/>
      </c>
      <c r="CA684" s="39" t="str">
        <f t="shared" si="442"/>
        <v/>
      </c>
      <c r="CB684" s="39" t="str">
        <f t="shared" si="443"/>
        <v/>
      </c>
      <c r="CC684" s="39" t="str">
        <f t="shared" si="444"/>
        <v/>
      </c>
      <c r="CD684" s="39" t="str">
        <f t="shared" si="445"/>
        <v/>
      </c>
      <c r="CE684" s="39" t="str">
        <f t="shared" si="446"/>
        <v/>
      </c>
      <c r="CF684" s="39" t="str">
        <f t="shared" si="447"/>
        <v/>
      </c>
      <c r="CG684" s="39" t="str">
        <f t="shared" si="448"/>
        <v/>
      </c>
      <c r="CH684" s="39" t="str">
        <f t="shared" si="449"/>
        <v/>
      </c>
      <c r="CI684" s="39" t="str">
        <f t="shared" si="450"/>
        <v/>
      </c>
    </row>
    <row r="685" spans="1:87">
      <c r="A685" s="18"/>
      <c r="B685" s="15" t="str">
        <f>'Gene Table'!E684</f>
        <v>mmu-miR-125b-2-3p</v>
      </c>
      <c r="C685" s="15" t="str">
        <f>'Gene Table'!B684</f>
        <v>M10</v>
      </c>
      <c r="D685" s="16" t="str">
        <f>IF(SUM('Test Sample Data'!D$3:D$98)&gt;10,IF(AND(ISNUMBER('Test Sample Data'!D684),'Test Sample Data'!D684&lt;$B$1,'Test Sample Data'!D684&gt;0),'Test Sample Data'!D684,$B$1),"")</f>
        <v/>
      </c>
      <c r="E685" s="17" t="str">
        <f>IF(SUM('Test Sample Data'!E$3:E$98)&gt;10,IF(AND(ISNUMBER('Test Sample Data'!E684),'Test Sample Data'!E684&lt;$B$1,'Test Sample Data'!E684&gt;0),'Test Sample Data'!E684,$B$1),"")</f>
        <v/>
      </c>
      <c r="F685" s="17" t="str">
        <f>IF(SUM('Test Sample Data'!F$3:F$98)&gt;10,IF(AND(ISNUMBER('Test Sample Data'!F684),'Test Sample Data'!F684&lt;$B$1,'Test Sample Data'!F684&gt;0),'Test Sample Data'!F684,$B$1),"")</f>
        <v/>
      </c>
      <c r="G685" s="17" t="str">
        <f>IF(SUM('Test Sample Data'!G$3:G$98)&gt;10,IF(AND(ISNUMBER('Test Sample Data'!G684),'Test Sample Data'!G684&lt;$B$1,'Test Sample Data'!G684&gt;0),'Test Sample Data'!G684,$B$1),"")</f>
        <v/>
      </c>
      <c r="H685" s="17" t="str">
        <f>IF(SUM('Test Sample Data'!H$3:H$98)&gt;10,IF(AND(ISNUMBER('Test Sample Data'!H684),'Test Sample Data'!H684&lt;$B$1,'Test Sample Data'!H684&gt;0),'Test Sample Data'!H684,$B$1),"")</f>
        <v/>
      </c>
      <c r="I685" s="17" t="str">
        <f>IF(SUM('Test Sample Data'!I$3:I$98)&gt;10,IF(AND(ISNUMBER('Test Sample Data'!I684),'Test Sample Data'!I684&lt;$B$1,'Test Sample Data'!I684&gt;0),'Test Sample Data'!I684,$B$1),"")</f>
        <v/>
      </c>
      <c r="J685" s="17" t="str">
        <f>IF(SUM('Test Sample Data'!J$3:J$98)&gt;10,IF(AND(ISNUMBER('Test Sample Data'!J684),'Test Sample Data'!J684&lt;$B$1,'Test Sample Data'!J684&gt;0),'Test Sample Data'!J684,$B$1),"")</f>
        <v/>
      </c>
      <c r="K685" s="17" t="str">
        <f>IF(SUM('Test Sample Data'!K$3:K$98)&gt;10,IF(AND(ISNUMBER('Test Sample Data'!K684),'Test Sample Data'!K684&lt;$B$1,'Test Sample Data'!K684&gt;0),'Test Sample Data'!K684,$B$1),"")</f>
        <v/>
      </c>
      <c r="L685" s="17" t="str">
        <f>IF(SUM('Test Sample Data'!L$3:L$98)&gt;10,IF(AND(ISNUMBER('Test Sample Data'!L684),'Test Sample Data'!L684&lt;$B$1,'Test Sample Data'!L684&gt;0),'Test Sample Data'!L684,$B$1),"")</f>
        <v/>
      </c>
      <c r="M685" s="17" t="str">
        <f>IF(SUM('Test Sample Data'!M$3:M$98)&gt;10,IF(AND(ISNUMBER('Test Sample Data'!M684),'Test Sample Data'!M684&lt;$B$1,'Test Sample Data'!M684&gt;0),'Test Sample Data'!M684,$B$1),"")</f>
        <v/>
      </c>
      <c r="N685" s="17" t="str">
        <f>'Gene Table'!E684</f>
        <v>mmu-miR-125b-2-3p</v>
      </c>
      <c r="O685" s="17" t="str">
        <f>'Gene Table'!B684</f>
        <v>M10</v>
      </c>
      <c r="P685" s="17" t="str">
        <f>IF(SUM('Control Sample Data'!D$3:D$98)&gt;10,IF(AND(ISNUMBER('Control Sample Data'!D684),'Control Sample Data'!D684&lt;$B$1,'Control Sample Data'!D684&gt;0),'Control Sample Data'!D684,$B$1),"")</f>
        <v/>
      </c>
      <c r="Q685" s="17" t="str">
        <f>IF(SUM('Control Sample Data'!E$3:E$98)&gt;10,IF(AND(ISNUMBER('Control Sample Data'!E684),'Control Sample Data'!E684&lt;$B$1,'Control Sample Data'!E684&gt;0),'Control Sample Data'!E684,$B$1),"")</f>
        <v/>
      </c>
      <c r="R685" s="17" t="str">
        <f>IF(SUM('Control Sample Data'!F$3:F$98)&gt;10,IF(AND(ISNUMBER('Control Sample Data'!F684),'Control Sample Data'!F684&lt;$B$1,'Control Sample Data'!F684&gt;0),'Control Sample Data'!F684,$B$1),"")</f>
        <v/>
      </c>
      <c r="S685" s="17" t="str">
        <f>IF(SUM('Control Sample Data'!G$3:G$98)&gt;10,IF(AND(ISNUMBER('Control Sample Data'!G684),'Control Sample Data'!G684&lt;$B$1,'Control Sample Data'!G684&gt;0),'Control Sample Data'!G684,$B$1),"")</f>
        <v/>
      </c>
      <c r="T685" s="17" t="str">
        <f>IF(SUM('Control Sample Data'!H$3:H$98)&gt;10,IF(AND(ISNUMBER('Control Sample Data'!H684),'Control Sample Data'!H684&lt;$B$1,'Control Sample Data'!H684&gt;0),'Control Sample Data'!H684,$B$1),"")</f>
        <v/>
      </c>
      <c r="U685" s="17" t="str">
        <f>IF(SUM('Control Sample Data'!I$3:I$98)&gt;10,IF(AND(ISNUMBER('Control Sample Data'!I684),'Control Sample Data'!I684&lt;$B$1,'Control Sample Data'!I684&gt;0),'Control Sample Data'!I684,$B$1),"")</f>
        <v/>
      </c>
      <c r="V685" s="17" t="str">
        <f>IF(SUM('Control Sample Data'!J$3:J$98)&gt;10,IF(AND(ISNUMBER('Control Sample Data'!J684),'Control Sample Data'!J684&lt;$B$1,'Control Sample Data'!J684&gt;0),'Control Sample Data'!J684,$B$1),"")</f>
        <v/>
      </c>
      <c r="W685" s="17" t="str">
        <f>IF(SUM('Control Sample Data'!K$3:K$98)&gt;10,IF(AND(ISNUMBER('Control Sample Data'!K684),'Control Sample Data'!K684&lt;$B$1,'Control Sample Data'!K684&gt;0),'Control Sample Data'!K684,$B$1),"")</f>
        <v/>
      </c>
      <c r="X685" s="17" t="str">
        <f>IF(SUM('Control Sample Data'!L$3:L$98)&gt;10,IF(AND(ISNUMBER('Control Sample Data'!L684),'Control Sample Data'!L684&lt;$B$1,'Control Sample Data'!L684&gt;0),'Control Sample Data'!L684,$B$1),"")</f>
        <v/>
      </c>
      <c r="Y685" s="17" t="str">
        <f>IF(SUM('Control Sample Data'!M$3:M$98)&gt;10,IF(AND(ISNUMBER('Control Sample Data'!M684),'Control Sample Data'!M684&lt;$B$1,'Control Sample Data'!M684&gt;0),'Control Sample Data'!M684,$B$1),"")</f>
        <v/>
      </c>
      <c r="AT685" s="36" t="str">
        <f t="shared" si="451"/>
        <v/>
      </c>
      <c r="AU685" s="36" t="str">
        <f t="shared" si="452"/>
        <v/>
      </c>
      <c r="AV685" s="36" t="str">
        <f t="shared" si="453"/>
        <v/>
      </c>
      <c r="AW685" s="36" t="str">
        <f t="shared" si="454"/>
        <v/>
      </c>
      <c r="AX685" s="36" t="str">
        <f t="shared" si="455"/>
        <v/>
      </c>
      <c r="AY685" s="36" t="str">
        <f t="shared" si="456"/>
        <v/>
      </c>
      <c r="AZ685" s="36" t="str">
        <f t="shared" si="457"/>
        <v/>
      </c>
      <c r="BA685" s="36" t="str">
        <f t="shared" si="458"/>
        <v/>
      </c>
      <c r="BB685" s="36" t="str">
        <f t="shared" si="459"/>
        <v/>
      </c>
      <c r="BC685" s="36" t="str">
        <f t="shared" si="460"/>
        <v/>
      </c>
      <c r="BD685" s="36" t="str">
        <f t="shared" si="461"/>
        <v/>
      </c>
      <c r="BE685" s="36" t="str">
        <f t="shared" si="462"/>
        <v/>
      </c>
      <c r="BF685" s="36" t="str">
        <f t="shared" si="463"/>
        <v/>
      </c>
      <c r="BG685" s="36" t="str">
        <f t="shared" si="464"/>
        <v/>
      </c>
      <c r="BH685" s="36" t="str">
        <f t="shared" si="465"/>
        <v/>
      </c>
      <c r="BI685" s="36" t="str">
        <f t="shared" si="466"/>
        <v/>
      </c>
      <c r="BJ685" s="36" t="str">
        <f t="shared" si="467"/>
        <v/>
      </c>
      <c r="BK685" s="36" t="str">
        <f t="shared" si="468"/>
        <v/>
      </c>
      <c r="BL685" s="36" t="str">
        <f t="shared" si="469"/>
        <v/>
      </c>
      <c r="BM685" s="36" t="str">
        <f t="shared" si="470"/>
        <v/>
      </c>
      <c r="BN685" s="38" t="e">
        <f t="shared" si="429"/>
        <v>#DIV/0!</v>
      </c>
      <c r="BO685" s="38" t="e">
        <f t="shared" si="430"/>
        <v>#DIV/0!</v>
      </c>
      <c r="BP685" s="39" t="str">
        <f t="shared" si="431"/>
        <v/>
      </c>
      <c r="BQ685" s="39" t="str">
        <f t="shared" si="432"/>
        <v/>
      </c>
      <c r="BR685" s="39" t="str">
        <f t="shared" si="433"/>
        <v/>
      </c>
      <c r="BS685" s="39" t="str">
        <f t="shared" si="434"/>
        <v/>
      </c>
      <c r="BT685" s="39" t="str">
        <f t="shared" si="435"/>
        <v/>
      </c>
      <c r="BU685" s="39" t="str">
        <f t="shared" si="436"/>
        <v/>
      </c>
      <c r="BV685" s="39" t="str">
        <f t="shared" si="437"/>
        <v/>
      </c>
      <c r="BW685" s="39" t="str">
        <f t="shared" si="438"/>
        <v/>
      </c>
      <c r="BX685" s="39" t="str">
        <f t="shared" si="439"/>
        <v/>
      </c>
      <c r="BY685" s="39" t="str">
        <f t="shared" si="440"/>
        <v/>
      </c>
      <c r="BZ685" s="39" t="str">
        <f t="shared" si="441"/>
        <v/>
      </c>
      <c r="CA685" s="39" t="str">
        <f t="shared" si="442"/>
        <v/>
      </c>
      <c r="CB685" s="39" t="str">
        <f t="shared" si="443"/>
        <v/>
      </c>
      <c r="CC685" s="39" t="str">
        <f t="shared" si="444"/>
        <v/>
      </c>
      <c r="CD685" s="39" t="str">
        <f t="shared" si="445"/>
        <v/>
      </c>
      <c r="CE685" s="39" t="str">
        <f t="shared" si="446"/>
        <v/>
      </c>
      <c r="CF685" s="39" t="str">
        <f t="shared" si="447"/>
        <v/>
      </c>
      <c r="CG685" s="39" t="str">
        <f t="shared" si="448"/>
        <v/>
      </c>
      <c r="CH685" s="39" t="str">
        <f t="shared" si="449"/>
        <v/>
      </c>
      <c r="CI685" s="39" t="str">
        <f t="shared" si="450"/>
        <v/>
      </c>
    </row>
    <row r="686" spans="1:87">
      <c r="A686" s="18"/>
      <c r="B686" s="15" t="str">
        <f>'Gene Table'!E685</f>
        <v>mmu-let-7f-5p</v>
      </c>
      <c r="C686" s="15" t="str">
        <f>'Gene Table'!B685</f>
        <v>M11</v>
      </c>
      <c r="D686" s="16" t="str">
        <f>IF(SUM('Test Sample Data'!D$3:D$98)&gt;10,IF(AND(ISNUMBER('Test Sample Data'!D685),'Test Sample Data'!D685&lt;$B$1,'Test Sample Data'!D685&gt;0),'Test Sample Data'!D685,$B$1),"")</f>
        <v/>
      </c>
      <c r="E686" s="17" t="str">
        <f>IF(SUM('Test Sample Data'!E$3:E$98)&gt;10,IF(AND(ISNUMBER('Test Sample Data'!E685),'Test Sample Data'!E685&lt;$B$1,'Test Sample Data'!E685&gt;0),'Test Sample Data'!E685,$B$1),"")</f>
        <v/>
      </c>
      <c r="F686" s="17" t="str">
        <f>IF(SUM('Test Sample Data'!F$3:F$98)&gt;10,IF(AND(ISNUMBER('Test Sample Data'!F685),'Test Sample Data'!F685&lt;$B$1,'Test Sample Data'!F685&gt;0),'Test Sample Data'!F685,$B$1),"")</f>
        <v/>
      </c>
      <c r="G686" s="17" t="str">
        <f>IF(SUM('Test Sample Data'!G$3:G$98)&gt;10,IF(AND(ISNUMBER('Test Sample Data'!G685),'Test Sample Data'!G685&lt;$B$1,'Test Sample Data'!G685&gt;0),'Test Sample Data'!G685,$B$1),"")</f>
        <v/>
      </c>
      <c r="H686" s="17" t="str">
        <f>IF(SUM('Test Sample Data'!H$3:H$98)&gt;10,IF(AND(ISNUMBER('Test Sample Data'!H685),'Test Sample Data'!H685&lt;$B$1,'Test Sample Data'!H685&gt;0),'Test Sample Data'!H685,$B$1),"")</f>
        <v/>
      </c>
      <c r="I686" s="17" t="str">
        <f>IF(SUM('Test Sample Data'!I$3:I$98)&gt;10,IF(AND(ISNUMBER('Test Sample Data'!I685),'Test Sample Data'!I685&lt;$B$1,'Test Sample Data'!I685&gt;0),'Test Sample Data'!I685,$B$1),"")</f>
        <v/>
      </c>
      <c r="J686" s="17" t="str">
        <f>IF(SUM('Test Sample Data'!J$3:J$98)&gt;10,IF(AND(ISNUMBER('Test Sample Data'!J685),'Test Sample Data'!J685&lt;$B$1,'Test Sample Data'!J685&gt;0),'Test Sample Data'!J685,$B$1),"")</f>
        <v/>
      </c>
      <c r="K686" s="17" t="str">
        <f>IF(SUM('Test Sample Data'!K$3:K$98)&gt;10,IF(AND(ISNUMBER('Test Sample Data'!K685),'Test Sample Data'!K685&lt;$B$1,'Test Sample Data'!K685&gt;0),'Test Sample Data'!K685,$B$1),"")</f>
        <v/>
      </c>
      <c r="L686" s="17" t="str">
        <f>IF(SUM('Test Sample Data'!L$3:L$98)&gt;10,IF(AND(ISNUMBER('Test Sample Data'!L685),'Test Sample Data'!L685&lt;$B$1,'Test Sample Data'!L685&gt;0),'Test Sample Data'!L685,$B$1),"")</f>
        <v/>
      </c>
      <c r="M686" s="17" t="str">
        <f>IF(SUM('Test Sample Data'!M$3:M$98)&gt;10,IF(AND(ISNUMBER('Test Sample Data'!M685),'Test Sample Data'!M685&lt;$B$1,'Test Sample Data'!M685&gt;0),'Test Sample Data'!M685,$B$1),"")</f>
        <v/>
      </c>
      <c r="N686" s="17" t="str">
        <f>'Gene Table'!E685</f>
        <v>mmu-let-7f-5p</v>
      </c>
      <c r="O686" s="17" t="str">
        <f>'Gene Table'!B685</f>
        <v>M11</v>
      </c>
      <c r="P686" s="17" t="str">
        <f>IF(SUM('Control Sample Data'!D$3:D$98)&gt;10,IF(AND(ISNUMBER('Control Sample Data'!D685),'Control Sample Data'!D685&lt;$B$1,'Control Sample Data'!D685&gt;0),'Control Sample Data'!D685,$B$1),"")</f>
        <v/>
      </c>
      <c r="Q686" s="17" t="str">
        <f>IF(SUM('Control Sample Data'!E$3:E$98)&gt;10,IF(AND(ISNUMBER('Control Sample Data'!E685),'Control Sample Data'!E685&lt;$B$1,'Control Sample Data'!E685&gt;0),'Control Sample Data'!E685,$B$1),"")</f>
        <v/>
      </c>
      <c r="R686" s="17" t="str">
        <f>IF(SUM('Control Sample Data'!F$3:F$98)&gt;10,IF(AND(ISNUMBER('Control Sample Data'!F685),'Control Sample Data'!F685&lt;$B$1,'Control Sample Data'!F685&gt;0),'Control Sample Data'!F685,$B$1),"")</f>
        <v/>
      </c>
      <c r="S686" s="17" t="str">
        <f>IF(SUM('Control Sample Data'!G$3:G$98)&gt;10,IF(AND(ISNUMBER('Control Sample Data'!G685),'Control Sample Data'!G685&lt;$B$1,'Control Sample Data'!G685&gt;0),'Control Sample Data'!G685,$B$1),"")</f>
        <v/>
      </c>
      <c r="T686" s="17" t="str">
        <f>IF(SUM('Control Sample Data'!H$3:H$98)&gt;10,IF(AND(ISNUMBER('Control Sample Data'!H685),'Control Sample Data'!H685&lt;$B$1,'Control Sample Data'!H685&gt;0),'Control Sample Data'!H685,$B$1),"")</f>
        <v/>
      </c>
      <c r="U686" s="17" t="str">
        <f>IF(SUM('Control Sample Data'!I$3:I$98)&gt;10,IF(AND(ISNUMBER('Control Sample Data'!I685),'Control Sample Data'!I685&lt;$B$1,'Control Sample Data'!I685&gt;0),'Control Sample Data'!I685,$B$1),"")</f>
        <v/>
      </c>
      <c r="V686" s="17" t="str">
        <f>IF(SUM('Control Sample Data'!J$3:J$98)&gt;10,IF(AND(ISNUMBER('Control Sample Data'!J685),'Control Sample Data'!J685&lt;$B$1,'Control Sample Data'!J685&gt;0),'Control Sample Data'!J685,$B$1),"")</f>
        <v/>
      </c>
      <c r="W686" s="17" t="str">
        <f>IF(SUM('Control Sample Data'!K$3:K$98)&gt;10,IF(AND(ISNUMBER('Control Sample Data'!K685),'Control Sample Data'!K685&lt;$B$1,'Control Sample Data'!K685&gt;0),'Control Sample Data'!K685,$B$1),"")</f>
        <v/>
      </c>
      <c r="X686" s="17" t="str">
        <f>IF(SUM('Control Sample Data'!L$3:L$98)&gt;10,IF(AND(ISNUMBER('Control Sample Data'!L685),'Control Sample Data'!L685&lt;$B$1,'Control Sample Data'!L685&gt;0),'Control Sample Data'!L685,$B$1),"")</f>
        <v/>
      </c>
      <c r="Y686" s="17" t="str">
        <f>IF(SUM('Control Sample Data'!M$3:M$98)&gt;10,IF(AND(ISNUMBER('Control Sample Data'!M685),'Control Sample Data'!M685&lt;$B$1,'Control Sample Data'!M685&gt;0),'Control Sample Data'!M685,$B$1),"")</f>
        <v/>
      </c>
      <c r="AT686" s="36" t="str">
        <f t="shared" si="451"/>
        <v/>
      </c>
      <c r="AU686" s="36" t="str">
        <f t="shared" si="452"/>
        <v/>
      </c>
      <c r="AV686" s="36" t="str">
        <f t="shared" si="453"/>
        <v/>
      </c>
      <c r="AW686" s="36" t="str">
        <f t="shared" si="454"/>
        <v/>
      </c>
      <c r="AX686" s="36" t="str">
        <f t="shared" si="455"/>
        <v/>
      </c>
      <c r="AY686" s="36" t="str">
        <f t="shared" si="456"/>
        <v/>
      </c>
      <c r="AZ686" s="36" t="str">
        <f t="shared" si="457"/>
        <v/>
      </c>
      <c r="BA686" s="36" t="str">
        <f t="shared" si="458"/>
        <v/>
      </c>
      <c r="BB686" s="36" t="str">
        <f t="shared" si="459"/>
        <v/>
      </c>
      <c r="BC686" s="36" t="str">
        <f t="shared" si="460"/>
        <v/>
      </c>
      <c r="BD686" s="36" t="str">
        <f t="shared" si="461"/>
        <v/>
      </c>
      <c r="BE686" s="36" t="str">
        <f t="shared" si="462"/>
        <v/>
      </c>
      <c r="BF686" s="36" t="str">
        <f t="shared" si="463"/>
        <v/>
      </c>
      <c r="BG686" s="36" t="str">
        <f t="shared" si="464"/>
        <v/>
      </c>
      <c r="BH686" s="36" t="str">
        <f t="shared" si="465"/>
        <v/>
      </c>
      <c r="BI686" s="36" t="str">
        <f t="shared" si="466"/>
        <v/>
      </c>
      <c r="BJ686" s="36" t="str">
        <f t="shared" si="467"/>
        <v/>
      </c>
      <c r="BK686" s="36" t="str">
        <f t="shared" si="468"/>
        <v/>
      </c>
      <c r="BL686" s="36" t="str">
        <f t="shared" si="469"/>
        <v/>
      </c>
      <c r="BM686" s="36" t="str">
        <f t="shared" si="470"/>
        <v/>
      </c>
      <c r="BN686" s="38" t="e">
        <f t="shared" si="429"/>
        <v>#DIV/0!</v>
      </c>
      <c r="BO686" s="38" t="e">
        <f t="shared" si="430"/>
        <v>#DIV/0!</v>
      </c>
      <c r="BP686" s="39" t="str">
        <f t="shared" si="431"/>
        <v/>
      </c>
      <c r="BQ686" s="39" t="str">
        <f t="shared" si="432"/>
        <v/>
      </c>
      <c r="BR686" s="39" t="str">
        <f t="shared" si="433"/>
        <v/>
      </c>
      <c r="BS686" s="39" t="str">
        <f t="shared" si="434"/>
        <v/>
      </c>
      <c r="BT686" s="39" t="str">
        <f t="shared" si="435"/>
        <v/>
      </c>
      <c r="BU686" s="39" t="str">
        <f t="shared" si="436"/>
        <v/>
      </c>
      <c r="BV686" s="39" t="str">
        <f t="shared" si="437"/>
        <v/>
      </c>
      <c r="BW686" s="39" t="str">
        <f t="shared" si="438"/>
        <v/>
      </c>
      <c r="BX686" s="39" t="str">
        <f t="shared" si="439"/>
        <v/>
      </c>
      <c r="BY686" s="39" t="str">
        <f t="shared" si="440"/>
        <v/>
      </c>
      <c r="BZ686" s="39" t="str">
        <f t="shared" si="441"/>
        <v/>
      </c>
      <c r="CA686" s="39" t="str">
        <f t="shared" si="442"/>
        <v/>
      </c>
      <c r="CB686" s="39" t="str">
        <f t="shared" si="443"/>
        <v/>
      </c>
      <c r="CC686" s="39" t="str">
        <f t="shared" si="444"/>
        <v/>
      </c>
      <c r="CD686" s="39" t="str">
        <f t="shared" si="445"/>
        <v/>
      </c>
      <c r="CE686" s="39" t="str">
        <f t="shared" si="446"/>
        <v/>
      </c>
      <c r="CF686" s="39" t="str">
        <f t="shared" si="447"/>
        <v/>
      </c>
      <c r="CG686" s="39" t="str">
        <f t="shared" si="448"/>
        <v/>
      </c>
      <c r="CH686" s="39" t="str">
        <f t="shared" si="449"/>
        <v/>
      </c>
      <c r="CI686" s="39" t="str">
        <f t="shared" si="450"/>
        <v/>
      </c>
    </row>
    <row r="687" spans="1:87">
      <c r="A687" s="18"/>
      <c r="B687" s="15" t="str">
        <f>'Gene Table'!E686</f>
        <v>mmu-miR-544-5p</v>
      </c>
      <c r="C687" s="15" t="str">
        <f>'Gene Table'!B686</f>
        <v>M12</v>
      </c>
      <c r="D687" s="16" t="str">
        <f>IF(SUM('Test Sample Data'!D$3:D$98)&gt;10,IF(AND(ISNUMBER('Test Sample Data'!D686),'Test Sample Data'!D686&lt;$B$1,'Test Sample Data'!D686&gt;0),'Test Sample Data'!D686,$B$1),"")</f>
        <v/>
      </c>
      <c r="E687" s="17" t="str">
        <f>IF(SUM('Test Sample Data'!E$3:E$98)&gt;10,IF(AND(ISNUMBER('Test Sample Data'!E686),'Test Sample Data'!E686&lt;$B$1,'Test Sample Data'!E686&gt;0),'Test Sample Data'!E686,$B$1),"")</f>
        <v/>
      </c>
      <c r="F687" s="17" t="str">
        <f>IF(SUM('Test Sample Data'!F$3:F$98)&gt;10,IF(AND(ISNUMBER('Test Sample Data'!F686),'Test Sample Data'!F686&lt;$B$1,'Test Sample Data'!F686&gt;0),'Test Sample Data'!F686,$B$1),"")</f>
        <v/>
      </c>
      <c r="G687" s="17" t="str">
        <f>IF(SUM('Test Sample Data'!G$3:G$98)&gt;10,IF(AND(ISNUMBER('Test Sample Data'!G686),'Test Sample Data'!G686&lt;$B$1,'Test Sample Data'!G686&gt;0),'Test Sample Data'!G686,$B$1),"")</f>
        <v/>
      </c>
      <c r="H687" s="17" t="str">
        <f>IF(SUM('Test Sample Data'!H$3:H$98)&gt;10,IF(AND(ISNUMBER('Test Sample Data'!H686),'Test Sample Data'!H686&lt;$B$1,'Test Sample Data'!H686&gt;0),'Test Sample Data'!H686,$B$1),"")</f>
        <v/>
      </c>
      <c r="I687" s="17" t="str">
        <f>IF(SUM('Test Sample Data'!I$3:I$98)&gt;10,IF(AND(ISNUMBER('Test Sample Data'!I686),'Test Sample Data'!I686&lt;$B$1,'Test Sample Data'!I686&gt;0),'Test Sample Data'!I686,$B$1),"")</f>
        <v/>
      </c>
      <c r="J687" s="17" t="str">
        <f>IF(SUM('Test Sample Data'!J$3:J$98)&gt;10,IF(AND(ISNUMBER('Test Sample Data'!J686),'Test Sample Data'!J686&lt;$B$1,'Test Sample Data'!J686&gt;0),'Test Sample Data'!J686,$B$1),"")</f>
        <v/>
      </c>
      <c r="K687" s="17" t="str">
        <f>IF(SUM('Test Sample Data'!K$3:K$98)&gt;10,IF(AND(ISNUMBER('Test Sample Data'!K686),'Test Sample Data'!K686&lt;$B$1,'Test Sample Data'!K686&gt;0),'Test Sample Data'!K686,$B$1),"")</f>
        <v/>
      </c>
      <c r="L687" s="17" t="str">
        <f>IF(SUM('Test Sample Data'!L$3:L$98)&gt;10,IF(AND(ISNUMBER('Test Sample Data'!L686),'Test Sample Data'!L686&lt;$B$1,'Test Sample Data'!L686&gt;0),'Test Sample Data'!L686,$B$1),"")</f>
        <v/>
      </c>
      <c r="M687" s="17" t="str">
        <f>IF(SUM('Test Sample Data'!M$3:M$98)&gt;10,IF(AND(ISNUMBER('Test Sample Data'!M686),'Test Sample Data'!M686&lt;$B$1,'Test Sample Data'!M686&gt;0),'Test Sample Data'!M686,$B$1),"")</f>
        <v/>
      </c>
      <c r="N687" s="17" t="str">
        <f>'Gene Table'!E686</f>
        <v>mmu-miR-544-5p</v>
      </c>
      <c r="O687" s="17" t="str">
        <f>'Gene Table'!B686</f>
        <v>M12</v>
      </c>
      <c r="P687" s="17" t="str">
        <f>IF(SUM('Control Sample Data'!D$3:D$98)&gt;10,IF(AND(ISNUMBER('Control Sample Data'!D686),'Control Sample Data'!D686&lt;$B$1,'Control Sample Data'!D686&gt;0),'Control Sample Data'!D686,$B$1),"")</f>
        <v/>
      </c>
      <c r="Q687" s="17" t="str">
        <f>IF(SUM('Control Sample Data'!E$3:E$98)&gt;10,IF(AND(ISNUMBER('Control Sample Data'!E686),'Control Sample Data'!E686&lt;$B$1,'Control Sample Data'!E686&gt;0),'Control Sample Data'!E686,$B$1),"")</f>
        <v/>
      </c>
      <c r="R687" s="17" t="str">
        <f>IF(SUM('Control Sample Data'!F$3:F$98)&gt;10,IF(AND(ISNUMBER('Control Sample Data'!F686),'Control Sample Data'!F686&lt;$B$1,'Control Sample Data'!F686&gt;0),'Control Sample Data'!F686,$B$1),"")</f>
        <v/>
      </c>
      <c r="S687" s="17" t="str">
        <f>IF(SUM('Control Sample Data'!G$3:G$98)&gt;10,IF(AND(ISNUMBER('Control Sample Data'!G686),'Control Sample Data'!G686&lt;$B$1,'Control Sample Data'!G686&gt;0),'Control Sample Data'!G686,$B$1),"")</f>
        <v/>
      </c>
      <c r="T687" s="17" t="str">
        <f>IF(SUM('Control Sample Data'!H$3:H$98)&gt;10,IF(AND(ISNUMBER('Control Sample Data'!H686),'Control Sample Data'!H686&lt;$B$1,'Control Sample Data'!H686&gt;0),'Control Sample Data'!H686,$B$1),"")</f>
        <v/>
      </c>
      <c r="U687" s="17" t="str">
        <f>IF(SUM('Control Sample Data'!I$3:I$98)&gt;10,IF(AND(ISNUMBER('Control Sample Data'!I686),'Control Sample Data'!I686&lt;$B$1,'Control Sample Data'!I686&gt;0),'Control Sample Data'!I686,$B$1),"")</f>
        <v/>
      </c>
      <c r="V687" s="17" t="str">
        <f>IF(SUM('Control Sample Data'!J$3:J$98)&gt;10,IF(AND(ISNUMBER('Control Sample Data'!J686),'Control Sample Data'!J686&lt;$B$1,'Control Sample Data'!J686&gt;0),'Control Sample Data'!J686,$B$1),"")</f>
        <v/>
      </c>
      <c r="W687" s="17" t="str">
        <f>IF(SUM('Control Sample Data'!K$3:K$98)&gt;10,IF(AND(ISNUMBER('Control Sample Data'!K686),'Control Sample Data'!K686&lt;$B$1,'Control Sample Data'!K686&gt;0),'Control Sample Data'!K686,$B$1),"")</f>
        <v/>
      </c>
      <c r="X687" s="17" t="str">
        <f>IF(SUM('Control Sample Data'!L$3:L$98)&gt;10,IF(AND(ISNUMBER('Control Sample Data'!L686),'Control Sample Data'!L686&lt;$B$1,'Control Sample Data'!L686&gt;0),'Control Sample Data'!L686,$B$1),"")</f>
        <v/>
      </c>
      <c r="Y687" s="17" t="str">
        <f>IF(SUM('Control Sample Data'!M$3:M$98)&gt;10,IF(AND(ISNUMBER('Control Sample Data'!M686),'Control Sample Data'!M686&lt;$B$1,'Control Sample Data'!M686&gt;0),'Control Sample Data'!M686,$B$1),"")</f>
        <v/>
      </c>
      <c r="AT687" s="36" t="str">
        <f t="shared" si="451"/>
        <v/>
      </c>
      <c r="AU687" s="36" t="str">
        <f t="shared" si="452"/>
        <v/>
      </c>
      <c r="AV687" s="36" t="str">
        <f t="shared" si="453"/>
        <v/>
      </c>
      <c r="AW687" s="36" t="str">
        <f t="shared" si="454"/>
        <v/>
      </c>
      <c r="AX687" s="36" t="str">
        <f t="shared" si="455"/>
        <v/>
      </c>
      <c r="AY687" s="36" t="str">
        <f t="shared" si="456"/>
        <v/>
      </c>
      <c r="AZ687" s="36" t="str">
        <f t="shared" si="457"/>
        <v/>
      </c>
      <c r="BA687" s="36" t="str">
        <f t="shared" si="458"/>
        <v/>
      </c>
      <c r="BB687" s="36" t="str">
        <f t="shared" si="459"/>
        <v/>
      </c>
      <c r="BC687" s="36" t="str">
        <f t="shared" si="460"/>
        <v/>
      </c>
      <c r="BD687" s="36" t="str">
        <f t="shared" si="461"/>
        <v/>
      </c>
      <c r="BE687" s="36" t="str">
        <f t="shared" si="462"/>
        <v/>
      </c>
      <c r="BF687" s="36" t="str">
        <f t="shared" si="463"/>
        <v/>
      </c>
      <c r="BG687" s="36" t="str">
        <f t="shared" si="464"/>
        <v/>
      </c>
      <c r="BH687" s="36" t="str">
        <f t="shared" si="465"/>
        <v/>
      </c>
      <c r="BI687" s="36" t="str">
        <f t="shared" si="466"/>
        <v/>
      </c>
      <c r="BJ687" s="36" t="str">
        <f t="shared" si="467"/>
        <v/>
      </c>
      <c r="BK687" s="36" t="str">
        <f t="shared" si="468"/>
        <v/>
      </c>
      <c r="BL687" s="36" t="str">
        <f t="shared" si="469"/>
        <v/>
      </c>
      <c r="BM687" s="36" t="str">
        <f t="shared" si="470"/>
        <v/>
      </c>
      <c r="BN687" s="38" t="e">
        <f t="shared" si="429"/>
        <v>#DIV/0!</v>
      </c>
      <c r="BO687" s="38" t="e">
        <f t="shared" si="430"/>
        <v>#DIV/0!</v>
      </c>
      <c r="BP687" s="39" t="str">
        <f t="shared" si="431"/>
        <v/>
      </c>
      <c r="BQ687" s="39" t="str">
        <f t="shared" si="432"/>
        <v/>
      </c>
      <c r="BR687" s="39" t="str">
        <f t="shared" si="433"/>
        <v/>
      </c>
      <c r="BS687" s="39" t="str">
        <f t="shared" si="434"/>
        <v/>
      </c>
      <c r="BT687" s="39" t="str">
        <f t="shared" si="435"/>
        <v/>
      </c>
      <c r="BU687" s="39" t="str">
        <f t="shared" si="436"/>
        <v/>
      </c>
      <c r="BV687" s="39" t="str">
        <f t="shared" si="437"/>
        <v/>
      </c>
      <c r="BW687" s="39" t="str">
        <f t="shared" si="438"/>
        <v/>
      </c>
      <c r="BX687" s="39" t="str">
        <f t="shared" si="439"/>
        <v/>
      </c>
      <c r="BY687" s="39" t="str">
        <f t="shared" si="440"/>
        <v/>
      </c>
      <c r="BZ687" s="39" t="str">
        <f t="shared" si="441"/>
        <v/>
      </c>
      <c r="CA687" s="39" t="str">
        <f t="shared" si="442"/>
        <v/>
      </c>
      <c r="CB687" s="39" t="str">
        <f t="shared" si="443"/>
        <v/>
      </c>
      <c r="CC687" s="39" t="str">
        <f t="shared" si="444"/>
        <v/>
      </c>
      <c r="CD687" s="39" t="str">
        <f t="shared" si="445"/>
        <v/>
      </c>
      <c r="CE687" s="39" t="str">
        <f t="shared" si="446"/>
        <v/>
      </c>
      <c r="CF687" s="39" t="str">
        <f t="shared" si="447"/>
        <v/>
      </c>
      <c r="CG687" s="39" t="str">
        <f t="shared" si="448"/>
        <v/>
      </c>
      <c r="CH687" s="39" t="str">
        <f t="shared" si="449"/>
        <v/>
      </c>
      <c r="CI687" s="39" t="str">
        <f t="shared" si="450"/>
        <v/>
      </c>
    </row>
    <row r="688" spans="1:87">
      <c r="A688" s="18"/>
      <c r="B688" s="15" t="str">
        <f>'Gene Table'!E687</f>
        <v>mmu-miR-100-5p</v>
      </c>
      <c r="C688" s="15" t="str">
        <f>'Gene Table'!B687</f>
        <v>M13</v>
      </c>
      <c r="D688" s="16" t="str">
        <f>IF(SUM('Test Sample Data'!D$3:D$98)&gt;10,IF(AND(ISNUMBER('Test Sample Data'!D687),'Test Sample Data'!D687&lt;$B$1,'Test Sample Data'!D687&gt;0),'Test Sample Data'!D687,$B$1),"")</f>
        <v/>
      </c>
      <c r="E688" s="17" t="str">
        <f>IF(SUM('Test Sample Data'!E$3:E$98)&gt;10,IF(AND(ISNUMBER('Test Sample Data'!E687),'Test Sample Data'!E687&lt;$B$1,'Test Sample Data'!E687&gt;0),'Test Sample Data'!E687,$B$1),"")</f>
        <v/>
      </c>
      <c r="F688" s="17" t="str">
        <f>IF(SUM('Test Sample Data'!F$3:F$98)&gt;10,IF(AND(ISNUMBER('Test Sample Data'!F687),'Test Sample Data'!F687&lt;$B$1,'Test Sample Data'!F687&gt;0),'Test Sample Data'!F687,$B$1),"")</f>
        <v/>
      </c>
      <c r="G688" s="17" t="str">
        <f>IF(SUM('Test Sample Data'!G$3:G$98)&gt;10,IF(AND(ISNUMBER('Test Sample Data'!G687),'Test Sample Data'!G687&lt;$B$1,'Test Sample Data'!G687&gt;0),'Test Sample Data'!G687,$B$1),"")</f>
        <v/>
      </c>
      <c r="H688" s="17" t="str">
        <f>IF(SUM('Test Sample Data'!H$3:H$98)&gt;10,IF(AND(ISNUMBER('Test Sample Data'!H687),'Test Sample Data'!H687&lt;$B$1,'Test Sample Data'!H687&gt;0),'Test Sample Data'!H687,$B$1),"")</f>
        <v/>
      </c>
      <c r="I688" s="17" t="str">
        <f>IF(SUM('Test Sample Data'!I$3:I$98)&gt;10,IF(AND(ISNUMBER('Test Sample Data'!I687),'Test Sample Data'!I687&lt;$B$1,'Test Sample Data'!I687&gt;0),'Test Sample Data'!I687,$B$1),"")</f>
        <v/>
      </c>
      <c r="J688" s="17" t="str">
        <f>IF(SUM('Test Sample Data'!J$3:J$98)&gt;10,IF(AND(ISNUMBER('Test Sample Data'!J687),'Test Sample Data'!J687&lt;$B$1,'Test Sample Data'!J687&gt;0),'Test Sample Data'!J687,$B$1),"")</f>
        <v/>
      </c>
      <c r="K688" s="17" t="str">
        <f>IF(SUM('Test Sample Data'!K$3:K$98)&gt;10,IF(AND(ISNUMBER('Test Sample Data'!K687),'Test Sample Data'!K687&lt;$B$1,'Test Sample Data'!K687&gt;0),'Test Sample Data'!K687,$B$1),"")</f>
        <v/>
      </c>
      <c r="L688" s="17" t="str">
        <f>IF(SUM('Test Sample Data'!L$3:L$98)&gt;10,IF(AND(ISNUMBER('Test Sample Data'!L687),'Test Sample Data'!L687&lt;$B$1,'Test Sample Data'!L687&gt;0),'Test Sample Data'!L687,$B$1),"")</f>
        <v/>
      </c>
      <c r="M688" s="17" t="str">
        <f>IF(SUM('Test Sample Data'!M$3:M$98)&gt;10,IF(AND(ISNUMBER('Test Sample Data'!M687),'Test Sample Data'!M687&lt;$B$1,'Test Sample Data'!M687&gt;0),'Test Sample Data'!M687,$B$1),"")</f>
        <v/>
      </c>
      <c r="N688" s="17" t="str">
        <f>'Gene Table'!E687</f>
        <v>mmu-miR-100-5p</v>
      </c>
      <c r="O688" s="17" t="str">
        <f>'Gene Table'!B687</f>
        <v>M13</v>
      </c>
      <c r="P688" s="17" t="str">
        <f>IF(SUM('Control Sample Data'!D$3:D$98)&gt;10,IF(AND(ISNUMBER('Control Sample Data'!D687),'Control Sample Data'!D687&lt;$B$1,'Control Sample Data'!D687&gt;0),'Control Sample Data'!D687,$B$1),"")</f>
        <v/>
      </c>
      <c r="Q688" s="17" t="str">
        <f>IF(SUM('Control Sample Data'!E$3:E$98)&gt;10,IF(AND(ISNUMBER('Control Sample Data'!E687),'Control Sample Data'!E687&lt;$B$1,'Control Sample Data'!E687&gt;0),'Control Sample Data'!E687,$B$1),"")</f>
        <v/>
      </c>
      <c r="R688" s="17" t="str">
        <f>IF(SUM('Control Sample Data'!F$3:F$98)&gt;10,IF(AND(ISNUMBER('Control Sample Data'!F687),'Control Sample Data'!F687&lt;$B$1,'Control Sample Data'!F687&gt;0),'Control Sample Data'!F687,$B$1),"")</f>
        <v/>
      </c>
      <c r="S688" s="17" t="str">
        <f>IF(SUM('Control Sample Data'!G$3:G$98)&gt;10,IF(AND(ISNUMBER('Control Sample Data'!G687),'Control Sample Data'!G687&lt;$B$1,'Control Sample Data'!G687&gt;0),'Control Sample Data'!G687,$B$1),"")</f>
        <v/>
      </c>
      <c r="T688" s="17" t="str">
        <f>IF(SUM('Control Sample Data'!H$3:H$98)&gt;10,IF(AND(ISNUMBER('Control Sample Data'!H687),'Control Sample Data'!H687&lt;$B$1,'Control Sample Data'!H687&gt;0),'Control Sample Data'!H687,$B$1),"")</f>
        <v/>
      </c>
      <c r="U688" s="17" t="str">
        <f>IF(SUM('Control Sample Data'!I$3:I$98)&gt;10,IF(AND(ISNUMBER('Control Sample Data'!I687),'Control Sample Data'!I687&lt;$B$1,'Control Sample Data'!I687&gt;0),'Control Sample Data'!I687,$B$1),"")</f>
        <v/>
      </c>
      <c r="V688" s="17" t="str">
        <f>IF(SUM('Control Sample Data'!J$3:J$98)&gt;10,IF(AND(ISNUMBER('Control Sample Data'!J687),'Control Sample Data'!J687&lt;$B$1,'Control Sample Data'!J687&gt;0),'Control Sample Data'!J687,$B$1),"")</f>
        <v/>
      </c>
      <c r="W688" s="17" t="str">
        <f>IF(SUM('Control Sample Data'!K$3:K$98)&gt;10,IF(AND(ISNUMBER('Control Sample Data'!K687),'Control Sample Data'!K687&lt;$B$1,'Control Sample Data'!K687&gt;0),'Control Sample Data'!K687,$B$1),"")</f>
        <v/>
      </c>
      <c r="X688" s="17" t="str">
        <f>IF(SUM('Control Sample Data'!L$3:L$98)&gt;10,IF(AND(ISNUMBER('Control Sample Data'!L687),'Control Sample Data'!L687&lt;$B$1,'Control Sample Data'!L687&gt;0),'Control Sample Data'!L687,$B$1),"")</f>
        <v/>
      </c>
      <c r="Y688" s="17" t="str">
        <f>IF(SUM('Control Sample Data'!M$3:M$98)&gt;10,IF(AND(ISNUMBER('Control Sample Data'!M687),'Control Sample Data'!M687&lt;$B$1,'Control Sample Data'!M687&gt;0),'Control Sample Data'!M687,$B$1),"")</f>
        <v/>
      </c>
      <c r="AT688" s="36" t="str">
        <f t="shared" si="451"/>
        <v/>
      </c>
      <c r="AU688" s="36" t="str">
        <f t="shared" si="452"/>
        <v/>
      </c>
      <c r="AV688" s="36" t="str">
        <f t="shared" si="453"/>
        <v/>
      </c>
      <c r="AW688" s="36" t="str">
        <f t="shared" si="454"/>
        <v/>
      </c>
      <c r="AX688" s="36" t="str">
        <f t="shared" si="455"/>
        <v/>
      </c>
      <c r="AY688" s="36" t="str">
        <f t="shared" si="456"/>
        <v/>
      </c>
      <c r="AZ688" s="36" t="str">
        <f t="shared" si="457"/>
        <v/>
      </c>
      <c r="BA688" s="36" t="str">
        <f t="shared" si="458"/>
        <v/>
      </c>
      <c r="BB688" s="36" t="str">
        <f t="shared" si="459"/>
        <v/>
      </c>
      <c r="BC688" s="36" t="str">
        <f t="shared" si="460"/>
        <v/>
      </c>
      <c r="BD688" s="36" t="str">
        <f t="shared" si="461"/>
        <v/>
      </c>
      <c r="BE688" s="36" t="str">
        <f t="shared" si="462"/>
        <v/>
      </c>
      <c r="BF688" s="36" t="str">
        <f t="shared" si="463"/>
        <v/>
      </c>
      <c r="BG688" s="36" t="str">
        <f t="shared" si="464"/>
        <v/>
      </c>
      <c r="BH688" s="36" t="str">
        <f t="shared" si="465"/>
        <v/>
      </c>
      <c r="BI688" s="36" t="str">
        <f t="shared" si="466"/>
        <v/>
      </c>
      <c r="BJ688" s="36" t="str">
        <f t="shared" si="467"/>
        <v/>
      </c>
      <c r="BK688" s="36" t="str">
        <f t="shared" si="468"/>
        <v/>
      </c>
      <c r="BL688" s="36" t="str">
        <f t="shared" si="469"/>
        <v/>
      </c>
      <c r="BM688" s="36" t="str">
        <f t="shared" si="470"/>
        <v/>
      </c>
      <c r="BN688" s="38" t="e">
        <f t="shared" si="429"/>
        <v>#DIV/0!</v>
      </c>
      <c r="BO688" s="38" t="e">
        <f t="shared" si="430"/>
        <v>#DIV/0!</v>
      </c>
      <c r="BP688" s="39" t="str">
        <f t="shared" si="431"/>
        <v/>
      </c>
      <c r="BQ688" s="39" t="str">
        <f t="shared" si="432"/>
        <v/>
      </c>
      <c r="BR688" s="39" t="str">
        <f t="shared" si="433"/>
        <v/>
      </c>
      <c r="BS688" s="39" t="str">
        <f t="shared" si="434"/>
        <v/>
      </c>
      <c r="BT688" s="39" t="str">
        <f t="shared" si="435"/>
        <v/>
      </c>
      <c r="BU688" s="39" t="str">
        <f t="shared" si="436"/>
        <v/>
      </c>
      <c r="BV688" s="39" t="str">
        <f t="shared" si="437"/>
        <v/>
      </c>
      <c r="BW688" s="39" t="str">
        <f t="shared" si="438"/>
        <v/>
      </c>
      <c r="BX688" s="39" t="str">
        <f t="shared" si="439"/>
        <v/>
      </c>
      <c r="BY688" s="39" t="str">
        <f t="shared" si="440"/>
        <v/>
      </c>
      <c r="BZ688" s="39" t="str">
        <f t="shared" si="441"/>
        <v/>
      </c>
      <c r="CA688" s="39" t="str">
        <f t="shared" si="442"/>
        <v/>
      </c>
      <c r="CB688" s="39" t="str">
        <f t="shared" si="443"/>
        <v/>
      </c>
      <c r="CC688" s="39" t="str">
        <f t="shared" si="444"/>
        <v/>
      </c>
      <c r="CD688" s="39" t="str">
        <f t="shared" si="445"/>
        <v/>
      </c>
      <c r="CE688" s="39" t="str">
        <f t="shared" si="446"/>
        <v/>
      </c>
      <c r="CF688" s="39" t="str">
        <f t="shared" si="447"/>
        <v/>
      </c>
      <c r="CG688" s="39" t="str">
        <f t="shared" si="448"/>
        <v/>
      </c>
      <c r="CH688" s="39" t="str">
        <f t="shared" si="449"/>
        <v/>
      </c>
      <c r="CI688" s="39" t="str">
        <f t="shared" si="450"/>
        <v/>
      </c>
    </row>
    <row r="689" spans="1:87">
      <c r="A689" s="18"/>
      <c r="B689" s="15" t="str">
        <f>'Gene Table'!E688</f>
        <v>mmu-miR-133a-5p</v>
      </c>
      <c r="C689" s="15" t="str">
        <f>'Gene Table'!B688</f>
        <v>M14</v>
      </c>
      <c r="D689" s="16" t="str">
        <f>IF(SUM('Test Sample Data'!D$3:D$98)&gt;10,IF(AND(ISNUMBER('Test Sample Data'!D688),'Test Sample Data'!D688&lt;$B$1,'Test Sample Data'!D688&gt;0),'Test Sample Data'!D688,$B$1),"")</f>
        <v/>
      </c>
      <c r="E689" s="17" t="str">
        <f>IF(SUM('Test Sample Data'!E$3:E$98)&gt;10,IF(AND(ISNUMBER('Test Sample Data'!E688),'Test Sample Data'!E688&lt;$B$1,'Test Sample Data'!E688&gt;0),'Test Sample Data'!E688,$B$1),"")</f>
        <v/>
      </c>
      <c r="F689" s="17" t="str">
        <f>IF(SUM('Test Sample Data'!F$3:F$98)&gt;10,IF(AND(ISNUMBER('Test Sample Data'!F688),'Test Sample Data'!F688&lt;$B$1,'Test Sample Data'!F688&gt;0),'Test Sample Data'!F688,$B$1),"")</f>
        <v/>
      </c>
      <c r="G689" s="17" t="str">
        <f>IF(SUM('Test Sample Data'!G$3:G$98)&gt;10,IF(AND(ISNUMBER('Test Sample Data'!G688),'Test Sample Data'!G688&lt;$B$1,'Test Sample Data'!G688&gt;0),'Test Sample Data'!G688,$B$1),"")</f>
        <v/>
      </c>
      <c r="H689" s="17" t="str">
        <f>IF(SUM('Test Sample Data'!H$3:H$98)&gt;10,IF(AND(ISNUMBER('Test Sample Data'!H688),'Test Sample Data'!H688&lt;$B$1,'Test Sample Data'!H688&gt;0),'Test Sample Data'!H688,$B$1),"")</f>
        <v/>
      </c>
      <c r="I689" s="17" t="str">
        <f>IF(SUM('Test Sample Data'!I$3:I$98)&gt;10,IF(AND(ISNUMBER('Test Sample Data'!I688),'Test Sample Data'!I688&lt;$B$1,'Test Sample Data'!I688&gt;0),'Test Sample Data'!I688,$B$1),"")</f>
        <v/>
      </c>
      <c r="J689" s="17" t="str">
        <f>IF(SUM('Test Sample Data'!J$3:J$98)&gt;10,IF(AND(ISNUMBER('Test Sample Data'!J688),'Test Sample Data'!J688&lt;$B$1,'Test Sample Data'!J688&gt;0),'Test Sample Data'!J688,$B$1),"")</f>
        <v/>
      </c>
      <c r="K689" s="17" t="str">
        <f>IF(SUM('Test Sample Data'!K$3:K$98)&gt;10,IF(AND(ISNUMBER('Test Sample Data'!K688),'Test Sample Data'!K688&lt;$B$1,'Test Sample Data'!K688&gt;0),'Test Sample Data'!K688,$B$1),"")</f>
        <v/>
      </c>
      <c r="L689" s="17" t="str">
        <f>IF(SUM('Test Sample Data'!L$3:L$98)&gt;10,IF(AND(ISNUMBER('Test Sample Data'!L688),'Test Sample Data'!L688&lt;$B$1,'Test Sample Data'!L688&gt;0),'Test Sample Data'!L688,$B$1),"")</f>
        <v/>
      </c>
      <c r="M689" s="17" t="str">
        <f>IF(SUM('Test Sample Data'!M$3:M$98)&gt;10,IF(AND(ISNUMBER('Test Sample Data'!M688),'Test Sample Data'!M688&lt;$B$1,'Test Sample Data'!M688&gt;0),'Test Sample Data'!M688,$B$1),"")</f>
        <v/>
      </c>
      <c r="N689" s="17" t="str">
        <f>'Gene Table'!E688</f>
        <v>mmu-miR-133a-5p</v>
      </c>
      <c r="O689" s="17" t="str">
        <f>'Gene Table'!B688</f>
        <v>M14</v>
      </c>
      <c r="P689" s="17" t="str">
        <f>IF(SUM('Control Sample Data'!D$3:D$98)&gt;10,IF(AND(ISNUMBER('Control Sample Data'!D688),'Control Sample Data'!D688&lt;$B$1,'Control Sample Data'!D688&gt;0),'Control Sample Data'!D688,$B$1),"")</f>
        <v/>
      </c>
      <c r="Q689" s="17" t="str">
        <f>IF(SUM('Control Sample Data'!E$3:E$98)&gt;10,IF(AND(ISNUMBER('Control Sample Data'!E688),'Control Sample Data'!E688&lt;$B$1,'Control Sample Data'!E688&gt;0),'Control Sample Data'!E688,$B$1),"")</f>
        <v/>
      </c>
      <c r="R689" s="17" t="str">
        <f>IF(SUM('Control Sample Data'!F$3:F$98)&gt;10,IF(AND(ISNUMBER('Control Sample Data'!F688),'Control Sample Data'!F688&lt;$B$1,'Control Sample Data'!F688&gt;0),'Control Sample Data'!F688,$B$1),"")</f>
        <v/>
      </c>
      <c r="S689" s="17" t="str">
        <f>IF(SUM('Control Sample Data'!G$3:G$98)&gt;10,IF(AND(ISNUMBER('Control Sample Data'!G688),'Control Sample Data'!G688&lt;$B$1,'Control Sample Data'!G688&gt;0),'Control Sample Data'!G688,$B$1),"")</f>
        <v/>
      </c>
      <c r="T689" s="17" t="str">
        <f>IF(SUM('Control Sample Data'!H$3:H$98)&gt;10,IF(AND(ISNUMBER('Control Sample Data'!H688),'Control Sample Data'!H688&lt;$B$1,'Control Sample Data'!H688&gt;0),'Control Sample Data'!H688,$B$1),"")</f>
        <v/>
      </c>
      <c r="U689" s="17" t="str">
        <f>IF(SUM('Control Sample Data'!I$3:I$98)&gt;10,IF(AND(ISNUMBER('Control Sample Data'!I688),'Control Sample Data'!I688&lt;$B$1,'Control Sample Data'!I688&gt;0),'Control Sample Data'!I688,$B$1),"")</f>
        <v/>
      </c>
      <c r="V689" s="17" t="str">
        <f>IF(SUM('Control Sample Data'!J$3:J$98)&gt;10,IF(AND(ISNUMBER('Control Sample Data'!J688),'Control Sample Data'!J688&lt;$B$1,'Control Sample Data'!J688&gt;0),'Control Sample Data'!J688,$B$1),"")</f>
        <v/>
      </c>
      <c r="W689" s="17" t="str">
        <f>IF(SUM('Control Sample Data'!K$3:K$98)&gt;10,IF(AND(ISNUMBER('Control Sample Data'!K688),'Control Sample Data'!K688&lt;$B$1,'Control Sample Data'!K688&gt;0),'Control Sample Data'!K688,$B$1),"")</f>
        <v/>
      </c>
      <c r="X689" s="17" t="str">
        <f>IF(SUM('Control Sample Data'!L$3:L$98)&gt;10,IF(AND(ISNUMBER('Control Sample Data'!L688),'Control Sample Data'!L688&lt;$B$1,'Control Sample Data'!L688&gt;0),'Control Sample Data'!L688,$B$1),"")</f>
        <v/>
      </c>
      <c r="Y689" s="17" t="str">
        <f>IF(SUM('Control Sample Data'!M$3:M$98)&gt;10,IF(AND(ISNUMBER('Control Sample Data'!M688),'Control Sample Data'!M688&lt;$B$1,'Control Sample Data'!M688&gt;0),'Control Sample Data'!M688,$B$1),"")</f>
        <v/>
      </c>
      <c r="AT689" s="36" t="str">
        <f t="shared" si="451"/>
        <v/>
      </c>
      <c r="AU689" s="36" t="str">
        <f t="shared" si="452"/>
        <v/>
      </c>
      <c r="AV689" s="36" t="str">
        <f t="shared" si="453"/>
        <v/>
      </c>
      <c r="AW689" s="36" t="str">
        <f t="shared" si="454"/>
        <v/>
      </c>
      <c r="AX689" s="36" t="str">
        <f t="shared" si="455"/>
        <v/>
      </c>
      <c r="AY689" s="36" t="str">
        <f t="shared" si="456"/>
        <v/>
      </c>
      <c r="AZ689" s="36" t="str">
        <f t="shared" si="457"/>
        <v/>
      </c>
      <c r="BA689" s="36" t="str">
        <f t="shared" si="458"/>
        <v/>
      </c>
      <c r="BB689" s="36" t="str">
        <f t="shared" si="459"/>
        <v/>
      </c>
      <c r="BC689" s="36" t="str">
        <f t="shared" si="460"/>
        <v/>
      </c>
      <c r="BD689" s="36" t="str">
        <f t="shared" si="461"/>
        <v/>
      </c>
      <c r="BE689" s="36" t="str">
        <f t="shared" si="462"/>
        <v/>
      </c>
      <c r="BF689" s="36" t="str">
        <f t="shared" si="463"/>
        <v/>
      </c>
      <c r="BG689" s="36" t="str">
        <f t="shared" si="464"/>
        <v/>
      </c>
      <c r="BH689" s="36" t="str">
        <f t="shared" si="465"/>
        <v/>
      </c>
      <c r="BI689" s="36" t="str">
        <f t="shared" si="466"/>
        <v/>
      </c>
      <c r="BJ689" s="36" t="str">
        <f t="shared" si="467"/>
        <v/>
      </c>
      <c r="BK689" s="36" t="str">
        <f t="shared" si="468"/>
        <v/>
      </c>
      <c r="BL689" s="36" t="str">
        <f t="shared" si="469"/>
        <v/>
      </c>
      <c r="BM689" s="36" t="str">
        <f t="shared" si="470"/>
        <v/>
      </c>
      <c r="BN689" s="38" t="e">
        <f t="shared" si="429"/>
        <v>#DIV/0!</v>
      </c>
      <c r="BO689" s="38" t="e">
        <f t="shared" si="430"/>
        <v>#DIV/0!</v>
      </c>
      <c r="BP689" s="39" t="str">
        <f t="shared" si="431"/>
        <v/>
      </c>
      <c r="BQ689" s="39" t="str">
        <f t="shared" si="432"/>
        <v/>
      </c>
      <c r="BR689" s="39" t="str">
        <f t="shared" si="433"/>
        <v/>
      </c>
      <c r="BS689" s="39" t="str">
        <f t="shared" si="434"/>
        <v/>
      </c>
      <c r="BT689" s="39" t="str">
        <f t="shared" si="435"/>
        <v/>
      </c>
      <c r="BU689" s="39" t="str">
        <f t="shared" si="436"/>
        <v/>
      </c>
      <c r="BV689" s="39" t="str">
        <f t="shared" si="437"/>
        <v/>
      </c>
      <c r="BW689" s="39" t="str">
        <f t="shared" si="438"/>
        <v/>
      </c>
      <c r="BX689" s="39" t="str">
        <f t="shared" si="439"/>
        <v/>
      </c>
      <c r="BY689" s="39" t="str">
        <f t="shared" si="440"/>
        <v/>
      </c>
      <c r="BZ689" s="39" t="str">
        <f t="shared" si="441"/>
        <v/>
      </c>
      <c r="CA689" s="39" t="str">
        <f t="shared" si="442"/>
        <v/>
      </c>
      <c r="CB689" s="39" t="str">
        <f t="shared" si="443"/>
        <v/>
      </c>
      <c r="CC689" s="39" t="str">
        <f t="shared" si="444"/>
        <v/>
      </c>
      <c r="CD689" s="39" t="str">
        <f t="shared" si="445"/>
        <v/>
      </c>
      <c r="CE689" s="39" t="str">
        <f t="shared" si="446"/>
        <v/>
      </c>
      <c r="CF689" s="39" t="str">
        <f t="shared" si="447"/>
        <v/>
      </c>
      <c r="CG689" s="39" t="str">
        <f t="shared" si="448"/>
        <v/>
      </c>
      <c r="CH689" s="39" t="str">
        <f t="shared" si="449"/>
        <v/>
      </c>
      <c r="CI689" s="39" t="str">
        <f t="shared" si="450"/>
        <v/>
      </c>
    </row>
    <row r="690" spans="1:87">
      <c r="A690" s="18"/>
      <c r="B690" s="15" t="str">
        <f>'Gene Table'!E689</f>
        <v>mmu-miR-101a-3p</v>
      </c>
      <c r="C690" s="15" t="str">
        <f>'Gene Table'!B689</f>
        <v>M15</v>
      </c>
      <c r="D690" s="16" t="str">
        <f>IF(SUM('Test Sample Data'!D$3:D$98)&gt;10,IF(AND(ISNUMBER('Test Sample Data'!D689),'Test Sample Data'!D689&lt;$B$1,'Test Sample Data'!D689&gt;0),'Test Sample Data'!D689,$B$1),"")</f>
        <v/>
      </c>
      <c r="E690" s="17" t="str">
        <f>IF(SUM('Test Sample Data'!E$3:E$98)&gt;10,IF(AND(ISNUMBER('Test Sample Data'!E689),'Test Sample Data'!E689&lt;$B$1,'Test Sample Data'!E689&gt;0),'Test Sample Data'!E689,$B$1),"")</f>
        <v/>
      </c>
      <c r="F690" s="17" t="str">
        <f>IF(SUM('Test Sample Data'!F$3:F$98)&gt;10,IF(AND(ISNUMBER('Test Sample Data'!F689),'Test Sample Data'!F689&lt;$B$1,'Test Sample Data'!F689&gt;0),'Test Sample Data'!F689,$B$1),"")</f>
        <v/>
      </c>
      <c r="G690" s="17" t="str">
        <f>IF(SUM('Test Sample Data'!G$3:G$98)&gt;10,IF(AND(ISNUMBER('Test Sample Data'!G689),'Test Sample Data'!G689&lt;$B$1,'Test Sample Data'!G689&gt;0),'Test Sample Data'!G689,$B$1),"")</f>
        <v/>
      </c>
      <c r="H690" s="17" t="str">
        <f>IF(SUM('Test Sample Data'!H$3:H$98)&gt;10,IF(AND(ISNUMBER('Test Sample Data'!H689),'Test Sample Data'!H689&lt;$B$1,'Test Sample Data'!H689&gt;0),'Test Sample Data'!H689,$B$1),"")</f>
        <v/>
      </c>
      <c r="I690" s="17" t="str">
        <f>IF(SUM('Test Sample Data'!I$3:I$98)&gt;10,IF(AND(ISNUMBER('Test Sample Data'!I689),'Test Sample Data'!I689&lt;$B$1,'Test Sample Data'!I689&gt;0),'Test Sample Data'!I689,$B$1),"")</f>
        <v/>
      </c>
      <c r="J690" s="17" t="str">
        <f>IF(SUM('Test Sample Data'!J$3:J$98)&gt;10,IF(AND(ISNUMBER('Test Sample Data'!J689),'Test Sample Data'!J689&lt;$B$1,'Test Sample Data'!J689&gt;0),'Test Sample Data'!J689,$B$1),"")</f>
        <v/>
      </c>
      <c r="K690" s="17" t="str">
        <f>IF(SUM('Test Sample Data'!K$3:K$98)&gt;10,IF(AND(ISNUMBER('Test Sample Data'!K689),'Test Sample Data'!K689&lt;$B$1,'Test Sample Data'!K689&gt;0),'Test Sample Data'!K689,$B$1),"")</f>
        <v/>
      </c>
      <c r="L690" s="17" t="str">
        <f>IF(SUM('Test Sample Data'!L$3:L$98)&gt;10,IF(AND(ISNUMBER('Test Sample Data'!L689),'Test Sample Data'!L689&lt;$B$1,'Test Sample Data'!L689&gt;0),'Test Sample Data'!L689,$B$1),"")</f>
        <v/>
      </c>
      <c r="M690" s="17" t="str">
        <f>IF(SUM('Test Sample Data'!M$3:M$98)&gt;10,IF(AND(ISNUMBER('Test Sample Data'!M689),'Test Sample Data'!M689&lt;$B$1,'Test Sample Data'!M689&gt;0),'Test Sample Data'!M689,$B$1),"")</f>
        <v/>
      </c>
      <c r="N690" s="17" t="str">
        <f>'Gene Table'!E689</f>
        <v>mmu-miR-101a-3p</v>
      </c>
      <c r="O690" s="17" t="str">
        <f>'Gene Table'!B689</f>
        <v>M15</v>
      </c>
      <c r="P690" s="17" t="str">
        <f>IF(SUM('Control Sample Data'!D$3:D$98)&gt;10,IF(AND(ISNUMBER('Control Sample Data'!D689),'Control Sample Data'!D689&lt;$B$1,'Control Sample Data'!D689&gt;0),'Control Sample Data'!D689,$B$1),"")</f>
        <v/>
      </c>
      <c r="Q690" s="17" t="str">
        <f>IF(SUM('Control Sample Data'!E$3:E$98)&gt;10,IF(AND(ISNUMBER('Control Sample Data'!E689),'Control Sample Data'!E689&lt;$B$1,'Control Sample Data'!E689&gt;0),'Control Sample Data'!E689,$B$1),"")</f>
        <v/>
      </c>
      <c r="R690" s="17" t="str">
        <f>IF(SUM('Control Sample Data'!F$3:F$98)&gt;10,IF(AND(ISNUMBER('Control Sample Data'!F689),'Control Sample Data'!F689&lt;$B$1,'Control Sample Data'!F689&gt;0),'Control Sample Data'!F689,$B$1),"")</f>
        <v/>
      </c>
      <c r="S690" s="17" t="str">
        <f>IF(SUM('Control Sample Data'!G$3:G$98)&gt;10,IF(AND(ISNUMBER('Control Sample Data'!G689),'Control Sample Data'!G689&lt;$B$1,'Control Sample Data'!G689&gt;0),'Control Sample Data'!G689,$B$1),"")</f>
        <v/>
      </c>
      <c r="T690" s="17" t="str">
        <f>IF(SUM('Control Sample Data'!H$3:H$98)&gt;10,IF(AND(ISNUMBER('Control Sample Data'!H689),'Control Sample Data'!H689&lt;$B$1,'Control Sample Data'!H689&gt;0),'Control Sample Data'!H689,$B$1),"")</f>
        <v/>
      </c>
      <c r="U690" s="17" t="str">
        <f>IF(SUM('Control Sample Data'!I$3:I$98)&gt;10,IF(AND(ISNUMBER('Control Sample Data'!I689),'Control Sample Data'!I689&lt;$B$1,'Control Sample Data'!I689&gt;0),'Control Sample Data'!I689,$B$1),"")</f>
        <v/>
      </c>
      <c r="V690" s="17" t="str">
        <f>IF(SUM('Control Sample Data'!J$3:J$98)&gt;10,IF(AND(ISNUMBER('Control Sample Data'!J689),'Control Sample Data'!J689&lt;$B$1,'Control Sample Data'!J689&gt;0),'Control Sample Data'!J689,$B$1),"")</f>
        <v/>
      </c>
      <c r="W690" s="17" t="str">
        <f>IF(SUM('Control Sample Data'!K$3:K$98)&gt;10,IF(AND(ISNUMBER('Control Sample Data'!K689),'Control Sample Data'!K689&lt;$B$1,'Control Sample Data'!K689&gt;0),'Control Sample Data'!K689,$B$1),"")</f>
        <v/>
      </c>
      <c r="X690" s="17" t="str">
        <f>IF(SUM('Control Sample Data'!L$3:L$98)&gt;10,IF(AND(ISNUMBER('Control Sample Data'!L689),'Control Sample Data'!L689&lt;$B$1,'Control Sample Data'!L689&gt;0),'Control Sample Data'!L689,$B$1),"")</f>
        <v/>
      </c>
      <c r="Y690" s="17" t="str">
        <f>IF(SUM('Control Sample Data'!M$3:M$98)&gt;10,IF(AND(ISNUMBER('Control Sample Data'!M689),'Control Sample Data'!M689&lt;$B$1,'Control Sample Data'!M689&gt;0),'Control Sample Data'!M689,$B$1),"")</f>
        <v/>
      </c>
      <c r="AT690" s="36" t="str">
        <f t="shared" si="451"/>
        <v/>
      </c>
      <c r="AU690" s="36" t="str">
        <f t="shared" si="452"/>
        <v/>
      </c>
      <c r="AV690" s="36" t="str">
        <f t="shared" si="453"/>
        <v/>
      </c>
      <c r="AW690" s="36" t="str">
        <f t="shared" si="454"/>
        <v/>
      </c>
      <c r="AX690" s="36" t="str">
        <f t="shared" si="455"/>
        <v/>
      </c>
      <c r="AY690" s="36" t="str">
        <f t="shared" si="456"/>
        <v/>
      </c>
      <c r="AZ690" s="36" t="str">
        <f t="shared" si="457"/>
        <v/>
      </c>
      <c r="BA690" s="36" t="str">
        <f t="shared" si="458"/>
        <v/>
      </c>
      <c r="BB690" s="36" t="str">
        <f t="shared" si="459"/>
        <v/>
      </c>
      <c r="BC690" s="36" t="str">
        <f t="shared" si="460"/>
        <v/>
      </c>
      <c r="BD690" s="36" t="str">
        <f t="shared" si="461"/>
        <v/>
      </c>
      <c r="BE690" s="36" t="str">
        <f t="shared" si="462"/>
        <v/>
      </c>
      <c r="BF690" s="36" t="str">
        <f t="shared" si="463"/>
        <v/>
      </c>
      <c r="BG690" s="36" t="str">
        <f t="shared" si="464"/>
        <v/>
      </c>
      <c r="BH690" s="36" t="str">
        <f t="shared" si="465"/>
        <v/>
      </c>
      <c r="BI690" s="36" t="str">
        <f t="shared" si="466"/>
        <v/>
      </c>
      <c r="BJ690" s="36" t="str">
        <f t="shared" si="467"/>
        <v/>
      </c>
      <c r="BK690" s="36" t="str">
        <f t="shared" si="468"/>
        <v/>
      </c>
      <c r="BL690" s="36" t="str">
        <f t="shared" si="469"/>
        <v/>
      </c>
      <c r="BM690" s="36" t="str">
        <f t="shared" si="470"/>
        <v/>
      </c>
      <c r="BN690" s="38" t="e">
        <f t="shared" si="429"/>
        <v>#DIV/0!</v>
      </c>
      <c r="BO690" s="38" t="e">
        <f t="shared" si="430"/>
        <v>#DIV/0!</v>
      </c>
      <c r="BP690" s="39" t="str">
        <f t="shared" si="431"/>
        <v/>
      </c>
      <c r="BQ690" s="39" t="str">
        <f t="shared" si="432"/>
        <v/>
      </c>
      <c r="BR690" s="39" t="str">
        <f t="shared" si="433"/>
        <v/>
      </c>
      <c r="BS690" s="39" t="str">
        <f t="shared" si="434"/>
        <v/>
      </c>
      <c r="BT690" s="39" t="str">
        <f t="shared" si="435"/>
        <v/>
      </c>
      <c r="BU690" s="39" t="str">
        <f t="shared" si="436"/>
        <v/>
      </c>
      <c r="BV690" s="39" t="str">
        <f t="shared" si="437"/>
        <v/>
      </c>
      <c r="BW690" s="39" t="str">
        <f t="shared" si="438"/>
        <v/>
      </c>
      <c r="BX690" s="39" t="str">
        <f t="shared" si="439"/>
        <v/>
      </c>
      <c r="BY690" s="39" t="str">
        <f t="shared" si="440"/>
        <v/>
      </c>
      <c r="BZ690" s="39" t="str">
        <f t="shared" si="441"/>
        <v/>
      </c>
      <c r="CA690" s="39" t="str">
        <f t="shared" si="442"/>
        <v/>
      </c>
      <c r="CB690" s="39" t="str">
        <f t="shared" si="443"/>
        <v/>
      </c>
      <c r="CC690" s="39" t="str">
        <f t="shared" si="444"/>
        <v/>
      </c>
      <c r="CD690" s="39" t="str">
        <f t="shared" si="445"/>
        <v/>
      </c>
      <c r="CE690" s="39" t="str">
        <f t="shared" si="446"/>
        <v/>
      </c>
      <c r="CF690" s="39" t="str">
        <f t="shared" si="447"/>
        <v/>
      </c>
      <c r="CG690" s="39" t="str">
        <f t="shared" si="448"/>
        <v/>
      </c>
      <c r="CH690" s="39" t="str">
        <f t="shared" si="449"/>
        <v/>
      </c>
      <c r="CI690" s="39" t="str">
        <f t="shared" si="450"/>
        <v/>
      </c>
    </row>
    <row r="691" spans="1:87">
      <c r="A691" s="18"/>
      <c r="B691" s="15" t="str">
        <f>'Gene Table'!E690</f>
        <v>mmu-miR-499-3p</v>
      </c>
      <c r="C691" s="15" t="str">
        <f>'Gene Table'!B690</f>
        <v>M16</v>
      </c>
      <c r="D691" s="16" t="str">
        <f>IF(SUM('Test Sample Data'!D$3:D$98)&gt;10,IF(AND(ISNUMBER('Test Sample Data'!D690),'Test Sample Data'!D690&lt;$B$1,'Test Sample Data'!D690&gt;0),'Test Sample Data'!D690,$B$1),"")</f>
        <v/>
      </c>
      <c r="E691" s="17" t="str">
        <f>IF(SUM('Test Sample Data'!E$3:E$98)&gt;10,IF(AND(ISNUMBER('Test Sample Data'!E690),'Test Sample Data'!E690&lt;$B$1,'Test Sample Data'!E690&gt;0),'Test Sample Data'!E690,$B$1),"")</f>
        <v/>
      </c>
      <c r="F691" s="17" t="str">
        <f>IF(SUM('Test Sample Data'!F$3:F$98)&gt;10,IF(AND(ISNUMBER('Test Sample Data'!F690),'Test Sample Data'!F690&lt;$B$1,'Test Sample Data'!F690&gt;0),'Test Sample Data'!F690,$B$1),"")</f>
        <v/>
      </c>
      <c r="G691" s="17" t="str">
        <f>IF(SUM('Test Sample Data'!G$3:G$98)&gt;10,IF(AND(ISNUMBER('Test Sample Data'!G690),'Test Sample Data'!G690&lt;$B$1,'Test Sample Data'!G690&gt;0),'Test Sample Data'!G690,$B$1),"")</f>
        <v/>
      </c>
      <c r="H691" s="17" t="str">
        <f>IF(SUM('Test Sample Data'!H$3:H$98)&gt;10,IF(AND(ISNUMBER('Test Sample Data'!H690),'Test Sample Data'!H690&lt;$B$1,'Test Sample Data'!H690&gt;0),'Test Sample Data'!H690,$B$1),"")</f>
        <v/>
      </c>
      <c r="I691" s="17" t="str">
        <f>IF(SUM('Test Sample Data'!I$3:I$98)&gt;10,IF(AND(ISNUMBER('Test Sample Data'!I690),'Test Sample Data'!I690&lt;$B$1,'Test Sample Data'!I690&gt;0),'Test Sample Data'!I690,$B$1),"")</f>
        <v/>
      </c>
      <c r="J691" s="17" t="str">
        <f>IF(SUM('Test Sample Data'!J$3:J$98)&gt;10,IF(AND(ISNUMBER('Test Sample Data'!J690),'Test Sample Data'!J690&lt;$B$1,'Test Sample Data'!J690&gt;0),'Test Sample Data'!J690,$B$1),"")</f>
        <v/>
      </c>
      <c r="K691" s="17" t="str">
        <f>IF(SUM('Test Sample Data'!K$3:K$98)&gt;10,IF(AND(ISNUMBER('Test Sample Data'!K690),'Test Sample Data'!K690&lt;$B$1,'Test Sample Data'!K690&gt;0),'Test Sample Data'!K690,$B$1),"")</f>
        <v/>
      </c>
      <c r="L691" s="17" t="str">
        <f>IF(SUM('Test Sample Data'!L$3:L$98)&gt;10,IF(AND(ISNUMBER('Test Sample Data'!L690),'Test Sample Data'!L690&lt;$B$1,'Test Sample Data'!L690&gt;0),'Test Sample Data'!L690,$B$1),"")</f>
        <v/>
      </c>
      <c r="M691" s="17" t="str">
        <f>IF(SUM('Test Sample Data'!M$3:M$98)&gt;10,IF(AND(ISNUMBER('Test Sample Data'!M690),'Test Sample Data'!M690&lt;$B$1,'Test Sample Data'!M690&gt;0),'Test Sample Data'!M690,$B$1),"")</f>
        <v/>
      </c>
      <c r="N691" s="17" t="str">
        <f>'Gene Table'!E690</f>
        <v>mmu-miR-499-3p</v>
      </c>
      <c r="O691" s="17" t="str">
        <f>'Gene Table'!B690</f>
        <v>M16</v>
      </c>
      <c r="P691" s="17" t="str">
        <f>IF(SUM('Control Sample Data'!D$3:D$98)&gt;10,IF(AND(ISNUMBER('Control Sample Data'!D690),'Control Sample Data'!D690&lt;$B$1,'Control Sample Data'!D690&gt;0),'Control Sample Data'!D690,$B$1),"")</f>
        <v/>
      </c>
      <c r="Q691" s="17" t="str">
        <f>IF(SUM('Control Sample Data'!E$3:E$98)&gt;10,IF(AND(ISNUMBER('Control Sample Data'!E690),'Control Sample Data'!E690&lt;$B$1,'Control Sample Data'!E690&gt;0),'Control Sample Data'!E690,$B$1),"")</f>
        <v/>
      </c>
      <c r="R691" s="17" t="str">
        <f>IF(SUM('Control Sample Data'!F$3:F$98)&gt;10,IF(AND(ISNUMBER('Control Sample Data'!F690),'Control Sample Data'!F690&lt;$B$1,'Control Sample Data'!F690&gt;0),'Control Sample Data'!F690,$B$1),"")</f>
        <v/>
      </c>
      <c r="S691" s="17" t="str">
        <f>IF(SUM('Control Sample Data'!G$3:G$98)&gt;10,IF(AND(ISNUMBER('Control Sample Data'!G690),'Control Sample Data'!G690&lt;$B$1,'Control Sample Data'!G690&gt;0),'Control Sample Data'!G690,$B$1),"")</f>
        <v/>
      </c>
      <c r="T691" s="17" t="str">
        <f>IF(SUM('Control Sample Data'!H$3:H$98)&gt;10,IF(AND(ISNUMBER('Control Sample Data'!H690),'Control Sample Data'!H690&lt;$B$1,'Control Sample Data'!H690&gt;0),'Control Sample Data'!H690,$B$1),"")</f>
        <v/>
      </c>
      <c r="U691" s="17" t="str">
        <f>IF(SUM('Control Sample Data'!I$3:I$98)&gt;10,IF(AND(ISNUMBER('Control Sample Data'!I690),'Control Sample Data'!I690&lt;$B$1,'Control Sample Data'!I690&gt;0),'Control Sample Data'!I690,$B$1),"")</f>
        <v/>
      </c>
      <c r="V691" s="17" t="str">
        <f>IF(SUM('Control Sample Data'!J$3:J$98)&gt;10,IF(AND(ISNUMBER('Control Sample Data'!J690),'Control Sample Data'!J690&lt;$B$1,'Control Sample Data'!J690&gt;0),'Control Sample Data'!J690,$B$1),"")</f>
        <v/>
      </c>
      <c r="W691" s="17" t="str">
        <f>IF(SUM('Control Sample Data'!K$3:K$98)&gt;10,IF(AND(ISNUMBER('Control Sample Data'!K690),'Control Sample Data'!K690&lt;$B$1,'Control Sample Data'!K690&gt;0),'Control Sample Data'!K690,$B$1),"")</f>
        <v/>
      </c>
      <c r="X691" s="17" t="str">
        <f>IF(SUM('Control Sample Data'!L$3:L$98)&gt;10,IF(AND(ISNUMBER('Control Sample Data'!L690),'Control Sample Data'!L690&lt;$B$1,'Control Sample Data'!L690&gt;0),'Control Sample Data'!L690,$B$1),"")</f>
        <v/>
      </c>
      <c r="Y691" s="17" t="str">
        <f>IF(SUM('Control Sample Data'!M$3:M$98)&gt;10,IF(AND(ISNUMBER('Control Sample Data'!M690),'Control Sample Data'!M690&lt;$B$1,'Control Sample Data'!M690&gt;0),'Control Sample Data'!M690,$B$1),"")</f>
        <v/>
      </c>
      <c r="AT691" s="36" t="str">
        <f t="shared" si="451"/>
        <v/>
      </c>
      <c r="AU691" s="36" t="str">
        <f t="shared" si="452"/>
        <v/>
      </c>
      <c r="AV691" s="36" t="str">
        <f t="shared" si="453"/>
        <v/>
      </c>
      <c r="AW691" s="36" t="str">
        <f t="shared" si="454"/>
        <v/>
      </c>
      <c r="AX691" s="36" t="str">
        <f t="shared" si="455"/>
        <v/>
      </c>
      <c r="AY691" s="36" t="str">
        <f t="shared" si="456"/>
        <v/>
      </c>
      <c r="AZ691" s="36" t="str">
        <f t="shared" si="457"/>
        <v/>
      </c>
      <c r="BA691" s="36" t="str">
        <f t="shared" si="458"/>
        <v/>
      </c>
      <c r="BB691" s="36" t="str">
        <f t="shared" si="459"/>
        <v/>
      </c>
      <c r="BC691" s="36" t="str">
        <f t="shared" si="460"/>
        <v/>
      </c>
      <c r="BD691" s="36" t="str">
        <f t="shared" si="461"/>
        <v/>
      </c>
      <c r="BE691" s="36" t="str">
        <f t="shared" si="462"/>
        <v/>
      </c>
      <c r="BF691" s="36" t="str">
        <f t="shared" si="463"/>
        <v/>
      </c>
      <c r="BG691" s="36" t="str">
        <f t="shared" si="464"/>
        <v/>
      </c>
      <c r="BH691" s="36" t="str">
        <f t="shared" si="465"/>
        <v/>
      </c>
      <c r="BI691" s="36" t="str">
        <f t="shared" si="466"/>
        <v/>
      </c>
      <c r="BJ691" s="36" t="str">
        <f t="shared" si="467"/>
        <v/>
      </c>
      <c r="BK691" s="36" t="str">
        <f t="shared" si="468"/>
        <v/>
      </c>
      <c r="BL691" s="36" t="str">
        <f t="shared" si="469"/>
        <v/>
      </c>
      <c r="BM691" s="36" t="str">
        <f t="shared" si="470"/>
        <v/>
      </c>
      <c r="BN691" s="38" t="e">
        <f t="shared" si="429"/>
        <v>#DIV/0!</v>
      </c>
      <c r="BO691" s="38" t="e">
        <f t="shared" si="430"/>
        <v>#DIV/0!</v>
      </c>
      <c r="BP691" s="39" t="str">
        <f t="shared" si="431"/>
        <v/>
      </c>
      <c r="BQ691" s="39" t="str">
        <f t="shared" si="432"/>
        <v/>
      </c>
      <c r="BR691" s="39" t="str">
        <f t="shared" si="433"/>
        <v/>
      </c>
      <c r="BS691" s="39" t="str">
        <f t="shared" si="434"/>
        <v/>
      </c>
      <c r="BT691" s="39" t="str">
        <f t="shared" si="435"/>
        <v/>
      </c>
      <c r="BU691" s="39" t="str">
        <f t="shared" si="436"/>
        <v/>
      </c>
      <c r="BV691" s="39" t="str">
        <f t="shared" si="437"/>
        <v/>
      </c>
      <c r="BW691" s="39" t="str">
        <f t="shared" si="438"/>
        <v/>
      </c>
      <c r="BX691" s="39" t="str">
        <f t="shared" si="439"/>
        <v/>
      </c>
      <c r="BY691" s="39" t="str">
        <f t="shared" si="440"/>
        <v/>
      </c>
      <c r="BZ691" s="39" t="str">
        <f t="shared" si="441"/>
        <v/>
      </c>
      <c r="CA691" s="39" t="str">
        <f t="shared" si="442"/>
        <v/>
      </c>
      <c r="CB691" s="39" t="str">
        <f t="shared" si="443"/>
        <v/>
      </c>
      <c r="CC691" s="39" t="str">
        <f t="shared" si="444"/>
        <v/>
      </c>
      <c r="CD691" s="39" t="str">
        <f t="shared" si="445"/>
        <v/>
      </c>
      <c r="CE691" s="39" t="str">
        <f t="shared" si="446"/>
        <v/>
      </c>
      <c r="CF691" s="39" t="str">
        <f t="shared" si="447"/>
        <v/>
      </c>
      <c r="CG691" s="39" t="str">
        <f t="shared" si="448"/>
        <v/>
      </c>
      <c r="CH691" s="39" t="str">
        <f t="shared" si="449"/>
        <v/>
      </c>
      <c r="CI691" s="39" t="str">
        <f t="shared" si="450"/>
        <v/>
      </c>
    </row>
    <row r="692" spans="1:87">
      <c r="A692" s="18"/>
      <c r="B692" s="15" t="str">
        <f>'Gene Table'!E691</f>
        <v>mmu-miR-103-3p</v>
      </c>
      <c r="C692" s="15" t="str">
        <f>'Gene Table'!B691</f>
        <v>M17</v>
      </c>
      <c r="D692" s="16" t="str">
        <f>IF(SUM('Test Sample Data'!D$3:D$98)&gt;10,IF(AND(ISNUMBER('Test Sample Data'!D691),'Test Sample Data'!D691&lt;$B$1,'Test Sample Data'!D691&gt;0),'Test Sample Data'!D691,$B$1),"")</f>
        <v/>
      </c>
      <c r="E692" s="17" t="str">
        <f>IF(SUM('Test Sample Data'!E$3:E$98)&gt;10,IF(AND(ISNUMBER('Test Sample Data'!E691),'Test Sample Data'!E691&lt;$B$1,'Test Sample Data'!E691&gt;0),'Test Sample Data'!E691,$B$1),"")</f>
        <v/>
      </c>
      <c r="F692" s="17" t="str">
        <f>IF(SUM('Test Sample Data'!F$3:F$98)&gt;10,IF(AND(ISNUMBER('Test Sample Data'!F691),'Test Sample Data'!F691&lt;$B$1,'Test Sample Data'!F691&gt;0),'Test Sample Data'!F691,$B$1),"")</f>
        <v/>
      </c>
      <c r="G692" s="17" t="str">
        <f>IF(SUM('Test Sample Data'!G$3:G$98)&gt;10,IF(AND(ISNUMBER('Test Sample Data'!G691),'Test Sample Data'!G691&lt;$B$1,'Test Sample Data'!G691&gt;0),'Test Sample Data'!G691,$B$1),"")</f>
        <v/>
      </c>
      <c r="H692" s="17" t="str">
        <f>IF(SUM('Test Sample Data'!H$3:H$98)&gt;10,IF(AND(ISNUMBER('Test Sample Data'!H691),'Test Sample Data'!H691&lt;$B$1,'Test Sample Data'!H691&gt;0),'Test Sample Data'!H691,$B$1),"")</f>
        <v/>
      </c>
      <c r="I692" s="17" t="str">
        <f>IF(SUM('Test Sample Data'!I$3:I$98)&gt;10,IF(AND(ISNUMBER('Test Sample Data'!I691),'Test Sample Data'!I691&lt;$B$1,'Test Sample Data'!I691&gt;0),'Test Sample Data'!I691,$B$1),"")</f>
        <v/>
      </c>
      <c r="J692" s="17" t="str">
        <f>IF(SUM('Test Sample Data'!J$3:J$98)&gt;10,IF(AND(ISNUMBER('Test Sample Data'!J691),'Test Sample Data'!J691&lt;$B$1,'Test Sample Data'!J691&gt;0),'Test Sample Data'!J691,$B$1),"")</f>
        <v/>
      </c>
      <c r="K692" s="17" t="str">
        <f>IF(SUM('Test Sample Data'!K$3:K$98)&gt;10,IF(AND(ISNUMBER('Test Sample Data'!K691),'Test Sample Data'!K691&lt;$B$1,'Test Sample Data'!K691&gt;0),'Test Sample Data'!K691,$B$1),"")</f>
        <v/>
      </c>
      <c r="L692" s="17" t="str">
        <f>IF(SUM('Test Sample Data'!L$3:L$98)&gt;10,IF(AND(ISNUMBER('Test Sample Data'!L691),'Test Sample Data'!L691&lt;$B$1,'Test Sample Data'!L691&gt;0),'Test Sample Data'!L691,$B$1),"")</f>
        <v/>
      </c>
      <c r="M692" s="17" t="str">
        <f>IF(SUM('Test Sample Data'!M$3:M$98)&gt;10,IF(AND(ISNUMBER('Test Sample Data'!M691),'Test Sample Data'!M691&lt;$B$1,'Test Sample Data'!M691&gt;0),'Test Sample Data'!M691,$B$1),"")</f>
        <v/>
      </c>
      <c r="N692" s="17" t="str">
        <f>'Gene Table'!E691</f>
        <v>mmu-miR-103-3p</v>
      </c>
      <c r="O692" s="17" t="str">
        <f>'Gene Table'!B691</f>
        <v>M17</v>
      </c>
      <c r="P692" s="17" t="str">
        <f>IF(SUM('Control Sample Data'!D$3:D$98)&gt;10,IF(AND(ISNUMBER('Control Sample Data'!D691),'Control Sample Data'!D691&lt;$B$1,'Control Sample Data'!D691&gt;0),'Control Sample Data'!D691,$B$1),"")</f>
        <v/>
      </c>
      <c r="Q692" s="17" t="str">
        <f>IF(SUM('Control Sample Data'!E$3:E$98)&gt;10,IF(AND(ISNUMBER('Control Sample Data'!E691),'Control Sample Data'!E691&lt;$B$1,'Control Sample Data'!E691&gt;0),'Control Sample Data'!E691,$B$1),"")</f>
        <v/>
      </c>
      <c r="R692" s="17" t="str">
        <f>IF(SUM('Control Sample Data'!F$3:F$98)&gt;10,IF(AND(ISNUMBER('Control Sample Data'!F691),'Control Sample Data'!F691&lt;$B$1,'Control Sample Data'!F691&gt;0),'Control Sample Data'!F691,$B$1),"")</f>
        <v/>
      </c>
      <c r="S692" s="17" t="str">
        <f>IF(SUM('Control Sample Data'!G$3:G$98)&gt;10,IF(AND(ISNUMBER('Control Sample Data'!G691),'Control Sample Data'!G691&lt;$B$1,'Control Sample Data'!G691&gt;0),'Control Sample Data'!G691,$B$1),"")</f>
        <v/>
      </c>
      <c r="T692" s="17" t="str">
        <f>IF(SUM('Control Sample Data'!H$3:H$98)&gt;10,IF(AND(ISNUMBER('Control Sample Data'!H691),'Control Sample Data'!H691&lt;$B$1,'Control Sample Data'!H691&gt;0),'Control Sample Data'!H691,$B$1),"")</f>
        <v/>
      </c>
      <c r="U692" s="17" t="str">
        <f>IF(SUM('Control Sample Data'!I$3:I$98)&gt;10,IF(AND(ISNUMBER('Control Sample Data'!I691),'Control Sample Data'!I691&lt;$B$1,'Control Sample Data'!I691&gt;0),'Control Sample Data'!I691,$B$1),"")</f>
        <v/>
      </c>
      <c r="V692" s="17" t="str">
        <f>IF(SUM('Control Sample Data'!J$3:J$98)&gt;10,IF(AND(ISNUMBER('Control Sample Data'!J691),'Control Sample Data'!J691&lt;$B$1,'Control Sample Data'!J691&gt;0),'Control Sample Data'!J691,$B$1),"")</f>
        <v/>
      </c>
      <c r="W692" s="17" t="str">
        <f>IF(SUM('Control Sample Data'!K$3:K$98)&gt;10,IF(AND(ISNUMBER('Control Sample Data'!K691),'Control Sample Data'!K691&lt;$B$1,'Control Sample Data'!K691&gt;0),'Control Sample Data'!K691,$B$1),"")</f>
        <v/>
      </c>
      <c r="X692" s="17" t="str">
        <f>IF(SUM('Control Sample Data'!L$3:L$98)&gt;10,IF(AND(ISNUMBER('Control Sample Data'!L691),'Control Sample Data'!L691&lt;$B$1,'Control Sample Data'!L691&gt;0),'Control Sample Data'!L691,$B$1),"")</f>
        <v/>
      </c>
      <c r="Y692" s="17" t="str">
        <f>IF(SUM('Control Sample Data'!M$3:M$98)&gt;10,IF(AND(ISNUMBER('Control Sample Data'!M691),'Control Sample Data'!M691&lt;$B$1,'Control Sample Data'!M691&gt;0),'Control Sample Data'!M691,$B$1),"")</f>
        <v/>
      </c>
      <c r="AT692" s="36" t="str">
        <f t="shared" si="451"/>
        <v/>
      </c>
      <c r="AU692" s="36" t="str">
        <f t="shared" si="452"/>
        <v/>
      </c>
      <c r="AV692" s="36" t="str">
        <f t="shared" si="453"/>
        <v/>
      </c>
      <c r="AW692" s="36" t="str">
        <f t="shared" si="454"/>
        <v/>
      </c>
      <c r="AX692" s="36" t="str">
        <f t="shared" si="455"/>
        <v/>
      </c>
      <c r="AY692" s="36" t="str">
        <f t="shared" si="456"/>
        <v/>
      </c>
      <c r="AZ692" s="36" t="str">
        <f t="shared" si="457"/>
        <v/>
      </c>
      <c r="BA692" s="36" t="str">
        <f t="shared" si="458"/>
        <v/>
      </c>
      <c r="BB692" s="36" t="str">
        <f t="shared" si="459"/>
        <v/>
      </c>
      <c r="BC692" s="36" t="str">
        <f t="shared" si="460"/>
        <v/>
      </c>
      <c r="BD692" s="36" t="str">
        <f t="shared" si="461"/>
        <v/>
      </c>
      <c r="BE692" s="36" t="str">
        <f t="shared" si="462"/>
        <v/>
      </c>
      <c r="BF692" s="36" t="str">
        <f t="shared" si="463"/>
        <v/>
      </c>
      <c r="BG692" s="36" t="str">
        <f t="shared" si="464"/>
        <v/>
      </c>
      <c r="BH692" s="36" t="str">
        <f t="shared" si="465"/>
        <v/>
      </c>
      <c r="BI692" s="36" t="str">
        <f t="shared" si="466"/>
        <v/>
      </c>
      <c r="BJ692" s="36" t="str">
        <f t="shared" si="467"/>
        <v/>
      </c>
      <c r="BK692" s="36" t="str">
        <f t="shared" si="468"/>
        <v/>
      </c>
      <c r="BL692" s="36" t="str">
        <f t="shared" si="469"/>
        <v/>
      </c>
      <c r="BM692" s="36" t="str">
        <f t="shared" si="470"/>
        <v/>
      </c>
      <c r="BN692" s="38" t="e">
        <f t="shared" si="429"/>
        <v>#DIV/0!</v>
      </c>
      <c r="BO692" s="38" t="e">
        <f t="shared" si="430"/>
        <v>#DIV/0!</v>
      </c>
      <c r="BP692" s="39" t="str">
        <f t="shared" si="431"/>
        <v/>
      </c>
      <c r="BQ692" s="39" t="str">
        <f t="shared" si="432"/>
        <v/>
      </c>
      <c r="BR692" s="39" t="str">
        <f t="shared" si="433"/>
        <v/>
      </c>
      <c r="BS692" s="39" t="str">
        <f t="shared" si="434"/>
        <v/>
      </c>
      <c r="BT692" s="39" t="str">
        <f t="shared" si="435"/>
        <v/>
      </c>
      <c r="BU692" s="39" t="str">
        <f t="shared" si="436"/>
        <v/>
      </c>
      <c r="BV692" s="39" t="str">
        <f t="shared" si="437"/>
        <v/>
      </c>
      <c r="BW692" s="39" t="str">
        <f t="shared" si="438"/>
        <v/>
      </c>
      <c r="BX692" s="39" t="str">
        <f t="shared" si="439"/>
        <v/>
      </c>
      <c r="BY692" s="39" t="str">
        <f t="shared" si="440"/>
        <v/>
      </c>
      <c r="BZ692" s="39" t="str">
        <f t="shared" si="441"/>
        <v/>
      </c>
      <c r="CA692" s="39" t="str">
        <f t="shared" si="442"/>
        <v/>
      </c>
      <c r="CB692" s="39" t="str">
        <f t="shared" si="443"/>
        <v/>
      </c>
      <c r="CC692" s="39" t="str">
        <f t="shared" si="444"/>
        <v/>
      </c>
      <c r="CD692" s="39" t="str">
        <f t="shared" si="445"/>
        <v/>
      </c>
      <c r="CE692" s="39" t="str">
        <f t="shared" si="446"/>
        <v/>
      </c>
      <c r="CF692" s="39" t="str">
        <f t="shared" si="447"/>
        <v/>
      </c>
      <c r="CG692" s="39" t="str">
        <f t="shared" si="448"/>
        <v/>
      </c>
      <c r="CH692" s="39" t="str">
        <f t="shared" si="449"/>
        <v/>
      </c>
      <c r="CI692" s="39" t="str">
        <f t="shared" si="450"/>
        <v/>
      </c>
    </row>
    <row r="693" spans="1:87">
      <c r="A693" s="18"/>
      <c r="B693" s="15" t="str">
        <f>'Gene Table'!E692</f>
        <v>mmu-miR-3473b</v>
      </c>
      <c r="C693" s="15" t="str">
        <f>'Gene Table'!B692</f>
        <v>M18</v>
      </c>
      <c r="D693" s="16" t="str">
        <f>IF(SUM('Test Sample Data'!D$3:D$98)&gt;10,IF(AND(ISNUMBER('Test Sample Data'!D692),'Test Sample Data'!D692&lt;$B$1,'Test Sample Data'!D692&gt;0),'Test Sample Data'!D692,$B$1),"")</f>
        <v/>
      </c>
      <c r="E693" s="17" t="str">
        <f>IF(SUM('Test Sample Data'!E$3:E$98)&gt;10,IF(AND(ISNUMBER('Test Sample Data'!E692),'Test Sample Data'!E692&lt;$B$1,'Test Sample Data'!E692&gt;0),'Test Sample Data'!E692,$B$1),"")</f>
        <v/>
      </c>
      <c r="F693" s="17" t="str">
        <f>IF(SUM('Test Sample Data'!F$3:F$98)&gt;10,IF(AND(ISNUMBER('Test Sample Data'!F692),'Test Sample Data'!F692&lt;$B$1,'Test Sample Data'!F692&gt;0),'Test Sample Data'!F692,$B$1),"")</f>
        <v/>
      </c>
      <c r="G693" s="17" t="str">
        <f>IF(SUM('Test Sample Data'!G$3:G$98)&gt;10,IF(AND(ISNUMBER('Test Sample Data'!G692),'Test Sample Data'!G692&lt;$B$1,'Test Sample Data'!G692&gt;0),'Test Sample Data'!G692,$B$1),"")</f>
        <v/>
      </c>
      <c r="H693" s="17" t="str">
        <f>IF(SUM('Test Sample Data'!H$3:H$98)&gt;10,IF(AND(ISNUMBER('Test Sample Data'!H692),'Test Sample Data'!H692&lt;$B$1,'Test Sample Data'!H692&gt;0),'Test Sample Data'!H692,$B$1),"")</f>
        <v/>
      </c>
      <c r="I693" s="17" t="str">
        <f>IF(SUM('Test Sample Data'!I$3:I$98)&gt;10,IF(AND(ISNUMBER('Test Sample Data'!I692),'Test Sample Data'!I692&lt;$B$1,'Test Sample Data'!I692&gt;0),'Test Sample Data'!I692,$B$1),"")</f>
        <v/>
      </c>
      <c r="J693" s="17" t="str">
        <f>IF(SUM('Test Sample Data'!J$3:J$98)&gt;10,IF(AND(ISNUMBER('Test Sample Data'!J692),'Test Sample Data'!J692&lt;$B$1,'Test Sample Data'!J692&gt;0),'Test Sample Data'!J692,$B$1),"")</f>
        <v/>
      </c>
      <c r="K693" s="17" t="str">
        <f>IF(SUM('Test Sample Data'!K$3:K$98)&gt;10,IF(AND(ISNUMBER('Test Sample Data'!K692),'Test Sample Data'!K692&lt;$B$1,'Test Sample Data'!K692&gt;0),'Test Sample Data'!K692,$B$1),"")</f>
        <v/>
      </c>
      <c r="L693" s="17" t="str">
        <f>IF(SUM('Test Sample Data'!L$3:L$98)&gt;10,IF(AND(ISNUMBER('Test Sample Data'!L692),'Test Sample Data'!L692&lt;$B$1,'Test Sample Data'!L692&gt;0),'Test Sample Data'!L692,$B$1),"")</f>
        <v/>
      </c>
      <c r="M693" s="17" t="str">
        <f>IF(SUM('Test Sample Data'!M$3:M$98)&gt;10,IF(AND(ISNUMBER('Test Sample Data'!M692),'Test Sample Data'!M692&lt;$B$1,'Test Sample Data'!M692&gt;0),'Test Sample Data'!M692,$B$1),"")</f>
        <v/>
      </c>
      <c r="N693" s="17" t="str">
        <f>'Gene Table'!E692</f>
        <v>mmu-miR-3473b</v>
      </c>
      <c r="O693" s="17" t="str">
        <f>'Gene Table'!B692</f>
        <v>M18</v>
      </c>
      <c r="P693" s="17" t="str">
        <f>IF(SUM('Control Sample Data'!D$3:D$98)&gt;10,IF(AND(ISNUMBER('Control Sample Data'!D692),'Control Sample Data'!D692&lt;$B$1,'Control Sample Data'!D692&gt;0),'Control Sample Data'!D692,$B$1),"")</f>
        <v/>
      </c>
      <c r="Q693" s="17" t="str">
        <f>IF(SUM('Control Sample Data'!E$3:E$98)&gt;10,IF(AND(ISNUMBER('Control Sample Data'!E692),'Control Sample Data'!E692&lt;$B$1,'Control Sample Data'!E692&gt;0),'Control Sample Data'!E692,$B$1),"")</f>
        <v/>
      </c>
      <c r="R693" s="17" t="str">
        <f>IF(SUM('Control Sample Data'!F$3:F$98)&gt;10,IF(AND(ISNUMBER('Control Sample Data'!F692),'Control Sample Data'!F692&lt;$B$1,'Control Sample Data'!F692&gt;0),'Control Sample Data'!F692,$B$1),"")</f>
        <v/>
      </c>
      <c r="S693" s="17" t="str">
        <f>IF(SUM('Control Sample Data'!G$3:G$98)&gt;10,IF(AND(ISNUMBER('Control Sample Data'!G692),'Control Sample Data'!G692&lt;$B$1,'Control Sample Data'!G692&gt;0),'Control Sample Data'!G692,$B$1),"")</f>
        <v/>
      </c>
      <c r="T693" s="17" t="str">
        <f>IF(SUM('Control Sample Data'!H$3:H$98)&gt;10,IF(AND(ISNUMBER('Control Sample Data'!H692),'Control Sample Data'!H692&lt;$B$1,'Control Sample Data'!H692&gt;0),'Control Sample Data'!H692,$B$1),"")</f>
        <v/>
      </c>
      <c r="U693" s="17" t="str">
        <f>IF(SUM('Control Sample Data'!I$3:I$98)&gt;10,IF(AND(ISNUMBER('Control Sample Data'!I692),'Control Sample Data'!I692&lt;$B$1,'Control Sample Data'!I692&gt;0),'Control Sample Data'!I692,$B$1),"")</f>
        <v/>
      </c>
      <c r="V693" s="17" t="str">
        <f>IF(SUM('Control Sample Data'!J$3:J$98)&gt;10,IF(AND(ISNUMBER('Control Sample Data'!J692),'Control Sample Data'!J692&lt;$B$1,'Control Sample Data'!J692&gt;0),'Control Sample Data'!J692,$B$1),"")</f>
        <v/>
      </c>
      <c r="W693" s="17" t="str">
        <f>IF(SUM('Control Sample Data'!K$3:K$98)&gt;10,IF(AND(ISNUMBER('Control Sample Data'!K692),'Control Sample Data'!K692&lt;$B$1,'Control Sample Data'!K692&gt;0),'Control Sample Data'!K692,$B$1),"")</f>
        <v/>
      </c>
      <c r="X693" s="17" t="str">
        <f>IF(SUM('Control Sample Data'!L$3:L$98)&gt;10,IF(AND(ISNUMBER('Control Sample Data'!L692),'Control Sample Data'!L692&lt;$B$1,'Control Sample Data'!L692&gt;0),'Control Sample Data'!L692,$B$1),"")</f>
        <v/>
      </c>
      <c r="Y693" s="17" t="str">
        <f>IF(SUM('Control Sample Data'!M$3:M$98)&gt;10,IF(AND(ISNUMBER('Control Sample Data'!M692),'Control Sample Data'!M692&lt;$B$1,'Control Sample Data'!M692&gt;0),'Control Sample Data'!M692,$B$1),"")</f>
        <v/>
      </c>
      <c r="AT693" s="36" t="str">
        <f t="shared" si="451"/>
        <v/>
      </c>
      <c r="AU693" s="36" t="str">
        <f t="shared" si="452"/>
        <v/>
      </c>
      <c r="AV693" s="36" t="str">
        <f t="shared" si="453"/>
        <v/>
      </c>
      <c r="AW693" s="36" t="str">
        <f t="shared" si="454"/>
        <v/>
      </c>
      <c r="AX693" s="36" t="str">
        <f t="shared" si="455"/>
        <v/>
      </c>
      <c r="AY693" s="36" t="str">
        <f t="shared" si="456"/>
        <v/>
      </c>
      <c r="AZ693" s="36" t="str">
        <f t="shared" si="457"/>
        <v/>
      </c>
      <c r="BA693" s="36" t="str">
        <f t="shared" si="458"/>
        <v/>
      </c>
      <c r="BB693" s="36" t="str">
        <f t="shared" si="459"/>
        <v/>
      </c>
      <c r="BC693" s="36" t="str">
        <f t="shared" si="460"/>
        <v/>
      </c>
      <c r="BD693" s="36" t="str">
        <f t="shared" si="461"/>
        <v/>
      </c>
      <c r="BE693" s="36" t="str">
        <f t="shared" si="462"/>
        <v/>
      </c>
      <c r="BF693" s="36" t="str">
        <f t="shared" si="463"/>
        <v/>
      </c>
      <c r="BG693" s="36" t="str">
        <f t="shared" si="464"/>
        <v/>
      </c>
      <c r="BH693" s="36" t="str">
        <f t="shared" si="465"/>
        <v/>
      </c>
      <c r="BI693" s="36" t="str">
        <f t="shared" si="466"/>
        <v/>
      </c>
      <c r="BJ693" s="36" t="str">
        <f t="shared" si="467"/>
        <v/>
      </c>
      <c r="BK693" s="36" t="str">
        <f t="shared" si="468"/>
        <v/>
      </c>
      <c r="BL693" s="36" t="str">
        <f t="shared" si="469"/>
        <v/>
      </c>
      <c r="BM693" s="36" t="str">
        <f t="shared" si="470"/>
        <v/>
      </c>
      <c r="BN693" s="38" t="e">
        <f t="shared" si="429"/>
        <v>#DIV/0!</v>
      </c>
      <c r="BO693" s="38" t="e">
        <f t="shared" si="430"/>
        <v>#DIV/0!</v>
      </c>
      <c r="BP693" s="39" t="str">
        <f t="shared" si="431"/>
        <v/>
      </c>
      <c r="BQ693" s="39" t="str">
        <f t="shared" si="432"/>
        <v/>
      </c>
      <c r="BR693" s="39" t="str">
        <f t="shared" si="433"/>
        <v/>
      </c>
      <c r="BS693" s="39" t="str">
        <f t="shared" si="434"/>
        <v/>
      </c>
      <c r="BT693" s="39" t="str">
        <f t="shared" si="435"/>
        <v/>
      </c>
      <c r="BU693" s="39" t="str">
        <f t="shared" si="436"/>
        <v/>
      </c>
      <c r="BV693" s="39" t="str">
        <f t="shared" si="437"/>
        <v/>
      </c>
      <c r="BW693" s="39" t="str">
        <f t="shared" si="438"/>
        <v/>
      </c>
      <c r="BX693" s="39" t="str">
        <f t="shared" si="439"/>
        <v/>
      </c>
      <c r="BY693" s="39" t="str">
        <f t="shared" si="440"/>
        <v/>
      </c>
      <c r="BZ693" s="39" t="str">
        <f t="shared" si="441"/>
        <v/>
      </c>
      <c r="CA693" s="39" t="str">
        <f t="shared" si="442"/>
        <v/>
      </c>
      <c r="CB693" s="39" t="str">
        <f t="shared" si="443"/>
        <v/>
      </c>
      <c r="CC693" s="39" t="str">
        <f t="shared" si="444"/>
        <v/>
      </c>
      <c r="CD693" s="39" t="str">
        <f t="shared" si="445"/>
        <v/>
      </c>
      <c r="CE693" s="39" t="str">
        <f t="shared" si="446"/>
        <v/>
      </c>
      <c r="CF693" s="39" t="str">
        <f t="shared" si="447"/>
        <v/>
      </c>
      <c r="CG693" s="39" t="str">
        <f t="shared" si="448"/>
        <v/>
      </c>
      <c r="CH693" s="39" t="str">
        <f t="shared" si="449"/>
        <v/>
      </c>
      <c r="CI693" s="39" t="str">
        <f t="shared" si="450"/>
        <v/>
      </c>
    </row>
    <row r="694" spans="1:87">
      <c r="A694" s="18"/>
      <c r="B694" s="15" t="str">
        <f>'Gene Table'!E693</f>
        <v>mmu-miR-107-3p</v>
      </c>
      <c r="C694" s="15" t="str">
        <f>'Gene Table'!B693</f>
        <v>M19</v>
      </c>
      <c r="D694" s="16" t="str">
        <f>IF(SUM('Test Sample Data'!D$3:D$98)&gt;10,IF(AND(ISNUMBER('Test Sample Data'!D693),'Test Sample Data'!D693&lt;$B$1,'Test Sample Data'!D693&gt;0),'Test Sample Data'!D693,$B$1),"")</f>
        <v/>
      </c>
      <c r="E694" s="17" t="str">
        <f>IF(SUM('Test Sample Data'!E$3:E$98)&gt;10,IF(AND(ISNUMBER('Test Sample Data'!E693),'Test Sample Data'!E693&lt;$B$1,'Test Sample Data'!E693&gt;0),'Test Sample Data'!E693,$B$1),"")</f>
        <v/>
      </c>
      <c r="F694" s="17" t="str">
        <f>IF(SUM('Test Sample Data'!F$3:F$98)&gt;10,IF(AND(ISNUMBER('Test Sample Data'!F693),'Test Sample Data'!F693&lt;$B$1,'Test Sample Data'!F693&gt;0),'Test Sample Data'!F693,$B$1),"")</f>
        <v/>
      </c>
      <c r="G694" s="17" t="str">
        <f>IF(SUM('Test Sample Data'!G$3:G$98)&gt;10,IF(AND(ISNUMBER('Test Sample Data'!G693),'Test Sample Data'!G693&lt;$B$1,'Test Sample Data'!G693&gt;0),'Test Sample Data'!G693,$B$1),"")</f>
        <v/>
      </c>
      <c r="H694" s="17" t="str">
        <f>IF(SUM('Test Sample Data'!H$3:H$98)&gt;10,IF(AND(ISNUMBER('Test Sample Data'!H693),'Test Sample Data'!H693&lt;$B$1,'Test Sample Data'!H693&gt;0),'Test Sample Data'!H693,$B$1),"")</f>
        <v/>
      </c>
      <c r="I694" s="17" t="str">
        <f>IF(SUM('Test Sample Data'!I$3:I$98)&gt;10,IF(AND(ISNUMBER('Test Sample Data'!I693),'Test Sample Data'!I693&lt;$B$1,'Test Sample Data'!I693&gt;0),'Test Sample Data'!I693,$B$1),"")</f>
        <v/>
      </c>
      <c r="J694" s="17" t="str">
        <f>IF(SUM('Test Sample Data'!J$3:J$98)&gt;10,IF(AND(ISNUMBER('Test Sample Data'!J693),'Test Sample Data'!J693&lt;$B$1,'Test Sample Data'!J693&gt;0),'Test Sample Data'!J693,$B$1),"")</f>
        <v/>
      </c>
      <c r="K694" s="17" t="str">
        <f>IF(SUM('Test Sample Data'!K$3:K$98)&gt;10,IF(AND(ISNUMBER('Test Sample Data'!K693),'Test Sample Data'!K693&lt;$B$1,'Test Sample Data'!K693&gt;0),'Test Sample Data'!K693,$B$1),"")</f>
        <v/>
      </c>
      <c r="L694" s="17" t="str">
        <f>IF(SUM('Test Sample Data'!L$3:L$98)&gt;10,IF(AND(ISNUMBER('Test Sample Data'!L693),'Test Sample Data'!L693&lt;$B$1,'Test Sample Data'!L693&gt;0),'Test Sample Data'!L693,$B$1),"")</f>
        <v/>
      </c>
      <c r="M694" s="17" t="str">
        <f>IF(SUM('Test Sample Data'!M$3:M$98)&gt;10,IF(AND(ISNUMBER('Test Sample Data'!M693),'Test Sample Data'!M693&lt;$B$1,'Test Sample Data'!M693&gt;0),'Test Sample Data'!M693,$B$1),"")</f>
        <v/>
      </c>
      <c r="N694" s="17" t="str">
        <f>'Gene Table'!E693</f>
        <v>mmu-miR-107-3p</v>
      </c>
      <c r="O694" s="17" t="str">
        <f>'Gene Table'!B693</f>
        <v>M19</v>
      </c>
      <c r="P694" s="17" t="str">
        <f>IF(SUM('Control Sample Data'!D$3:D$98)&gt;10,IF(AND(ISNUMBER('Control Sample Data'!D693),'Control Sample Data'!D693&lt;$B$1,'Control Sample Data'!D693&gt;0),'Control Sample Data'!D693,$B$1),"")</f>
        <v/>
      </c>
      <c r="Q694" s="17" t="str">
        <f>IF(SUM('Control Sample Data'!E$3:E$98)&gt;10,IF(AND(ISNUMBER('Control Sample Data'!E693),'Control Sample Data'!E693&lt;$B$1,'Control Sample Data'!E693&gt;0),'Control Sample Data'!E693,$B$1),"")</f>
        <v/>
      </c>
      <c r="R694" s="17" t="str">
        <f>IF(SUM('Control Sample Data'!F$3:F$98)&gt;10,IF(AND(ISNUMBER('Control Sample Data'!F693),'Control Sample Data'!F693&lt;$B$1,'Control Sample Data'!F693&gt;0),'Control Sample Data'!F693,$B$1),"")</f>
        <v/>
      </c>
      <c r="S694" s="17" t="str">
        <f>IF(SUM('Control Sample Data'!G$3:G$98)&gt;10,IF(AND(ISNUMBER('Control Sample Data'!G693),'Control Sample Data'!G693&lt;$B$1,'Control Sample Data'!G693&gt;0),'Control Sample Data'!G693,$B$1),"")</f>
        <v/>
      </c>
      <c r="T694" s="17" t="str">
        <f>IF(SUM('Control Sample Data'!H$3:H$98)&gt;10,IF(AND(ISNUMBER('Control Sample Data'!H693),'Control Sample Data'!H693&lt;$B$1,'Control Sample Data'!H693&gt;0),'Control Sample Data'!H693,$B$1),"")</f>
        <v/>
      </c>
      <c r="U694" s="17" t="str">
        <f>IF(SUM('Control Sample Data'!I$3:I$98)&gt;10,IF(AND(ISNUMBER('Control Sample Data'!I693),'Control Sample Data'!I693&lt;$B$1,'Control Sample Data'!I693&gt;0),'Control Sample Data'!I693,$B$1),"")</f>
        <v/>
      </c>
      <c r="V694" s="17" t="str">
        <f>IF(SUM('Control Sample Data'!J$3:J$98)&gt;10,IF(AND(ISNUMBER('Control Sample Data'!J693),'Control Sample Data'!J693&lt;$B$1,'Control Sample Data'!J693&gt;0),'Control Sample Data'!J693,$B$1),"")</f>
        <v/>
      </c>
      <c r="W694" s="17" t="str">
        <f>IF(SUM('Control Sample Data'!K$3:K$98)&gt;10,IF(AND(ISNUMBER('Control Sample Data'!K693),'Control Sample Data'!K693&lt;$B$1,'Control Sample Data'!K693&gt;0),'Control Sample Data'!K693,$B$1),"")</f>
        <v/>
      </c>
      <c r="X694" s="17" t="str">
        <f>IF(SUM('Control Sample Data'!L$3:L$98)&gt;10,IF(AND(ISNUMBER('Control Sample Data'!L693),'Control Sample Data'!L693&lt;$B$1,'Control Sample Data'!L693&gt;0),'Control Sample Data'!L693,$B$1),"")</f>
        <v/>
      </c>
      <c r="Y694" s="17" t="str">
        <f>IF(SUM('Control Sample Data'!M$3:M$98)&gt;10,IF(AND(ISNUMBER('Control Sample Data'!M693),'Control Sample Data'!M693&lt;$B$1,'Control Sample Data'!M693&gt;0),'Control Sample Data'!M693,$B$1),"")</f>
        <v/>
      </c>
      <c r="AT694" s="36" t="str">
        <f t="shared" si="451"/>
        <v/>
      </c>
      <c r="AU694" s="36" t="str">
        <f t="shared" si="452"/>
        <v/>
      </c>
      <c r="AV694" s="36" t="str">
        <f t="shared" si="453"/>
        <v/>
      </c>
      <c r="AW694" s="36" t="str">
        <f t="shared" si="454"/>
        <v/>
      </c>
      <c r="AX694" s="36" t="str">
        <f t="shared" si="455"/>
        <v/>
      </c>
      <c r="AY694" s="36" t="str">
        <f t="shared" si="456"/>
        <v/>
      </c>
      <c r="AZ694" s="36" t="str">
        <f t="shared" si="457"/>
        <v/>
      </c>
      <c r="BA694" s="36" t="str">
        <f t="shared" si="458"/>
        <v/>
      </c>
      <c r="BB694" s="36" t="str">
        <f t="shared" si="459"/>
        <v/>
      </c>
      <c r="BC694" s="36" t="str">
        <f t="shared" si="460"/>
        <v/>
      </c>
      <c r="BD694" s="36" t="str">
        <f t="shared" si="461"/>
        <v/>
      </c>
      <c r="BE694" s="36" t="str">
        <f t="shared" si="462"/>
        <v/>
      </c>
      <c r="BF694" s="36" t="str">
        <f t="shared" si="463"/>
        <v/>
      </c>
      <c r="BG694" s="36" t="str">
        <f t="shared" si="464"/>
        <v/>
      </c>
      <c r="BH694" s="36" t="str">
        <f t="shared" si="465"/>
        <v/>
      </c>
      <c r="BI694" s="36" t="str">
        <f t="shared" si="466"/>
        <v/>
      </c>
      <c r="BJ694" s="36" t="str">
        <f t="shared" si="467"/>
        <v/>
      </c>
      <c r="BK694" s="36" t="str">
        <f t="shared" si="468"/>
        <v/>
      </c>
      <c r="BL694" s="36" t="str">
        <f t="shared" si="469"/>
        <v/>
      </c>
      <c r="BM694" s="36" t="str">
        <f t="shared" si="470"/>
        <v/>
      </c>
      <c r="BN694" s="38" t="e">
        <f t="shared" si="429"/>
        <v>#DIV/0!</v>
      </c>
      <c r="BO694" s="38" t="e">
        <f t="shared" si="430"/>
        <v>#DIV/0!</v>
      </c>
      <c r="BP694" s="39" t="str">
        <f t="shared" si="431"/>
        <v/>
      </c>
      <c r="BQ694" s="39" t="str">
        <f t="shared" si="432"/>
        <v/>
      </c>
      <c r="BR694" s="39" t="str">
        <f t="shared" si="433"/>
        <v/>
      </c>
      <c r="BS694" s="39" t="str">
        <f t="shared" si="434"/>
        <v/>
      </c>
      <c r="BT694" s="39" t="str">
        <f t="shared" si="435"/>
        <v/>
      </c>
      <c r="BU694" s="39" t="str">
        <f t="shared" si="436"/>
        <v/>
      </c>
      <c r="BV694" s="39" t="str">
        <f t="shared" si="437"/>
        <v/>
      </c>
      <c r="BW694" s="39" t="str">
        <f t="shared" si="438"/>
        <v/>
      </c>
      <c r="BX694" s="39" t="str">
        <f t="shared" si="439"/>
        <v/>
      </c>
      <c r="BY694" s="39" t="str">
        <f t="shared" si="440"/>
        <v/>
      </c>
      <c r="BZ694" s="39" t="str">
        <f t="shared" si="441"/>
        <v/>
      </c>
      <c r="CA694" s="39" t="str">
        <f t="shared" si="442"/>
        <v/>
      </c>
      <c r="CB694" s="39" t="str">
        <f t="shared" si="443"/>
        <v/>
      </c>
      <c r="CC694" s="39" t="str">
        <f t="shared" si="444"/>
        <v/>
      </c>
      <c r="CD694" s="39" t="str">
        <f t="shared" si="445"/>
        <v/>
      </c>
      <c r="CE694" s="39" t="str">
        <f t="shared" si="446"/>
        <v/>
      </c>
      <c r="CF694" s="39" t="str">
        <f t="shared" si="447"/>
        <v/>
      </c>
      <c r="CG694" s="39" t="str">
        <f t="shared" si="448"/>
        <v/>
      </c>
      <c r="CH694" s="39" t="str">
        <f t="shared" si="449"/>
        <v/>
      </c>
      <c r="CI694" s="39" t="str">
        <f t="shared" si="450"/>
        <v/>
      </c>
    </row>
    <row r="695" spans="1:87">
      <c r="A695" s="18"/>
      <c r="B695" s="15" t="str">
        <f>'Gene Table'!E694</f>
        <v>mmu-miR-503-3p</v>
      </c>
      <c r="C695" s="15" t="str">
        <f>'Gene Table'!B694</f>
        <v>M20</v>
      </c>
      <c r="D695" s="16" t="str">
        <f>IF(SUM('Test Sample Data'!D$3:D$98)&gt;10,IF(AND(ISNUMBER('Test Sample Data'!D694),'Test Sample Data'!D694&lt;$B$1,'Test Sample Data'!D694&gt;0),'Test Sample Data'!D694,$B$1),"")</f>
        <v/>
      </c>
      <c r="E695" s="17" t="str">
        <f>IF(SUM('Test Sample Data'!E$3:E$98)&gt;10,IF(AND(ISNUMBER('Test Sample Data'!E694),'Test Sample Data'!E694&lt;$B$1,'Test Sample Data'!E694&gt;0),'Test Sample Data'!E694,$B$1),"")</f>
        <v/>
      </c>
      <c r="F695" s="17" t="str">
        <f>IF(SUM('Test Sample Data'!F$3:F$98)&gt;10,IF(AND(ISNUMBER('Test Sample Data'!F694),'Test Sample Data'!F694&lt;$B$1,'Test Sample Data'!F694&gt;0),'Test Sample Data'!F694,$B$1),"")</f>
        <v/>
      </c>
      <c r="G695" s="17" t="str">
        <f>IF(SUM('Test Sample Data'!G$3:G$98)&gt;10,IF(AND(ISNUMBER('Test Sample Data'!G694),'Test Sample Data'!G694&lt;$B$1,'Test Sample Data'!G694&gt;0),'Test Sample Data'!G694,$B$1),"")</f>
        <v/>
      </c>
      <c r="H695" s="17" t="str">
        <f>IF(SUM('Test Sample Data'!H$3:H$98)&gt;10,IF(AND(ISNUMBER('Test Sample Data'!H694),'Test Sample Data'!H694&lt;$B$1,'Test Sample Data'!H694&gt;0),'Test Sample Data'!H694,$B$1),"")</f>
        <v/>
      </c>
      <c r="I695" s="17" t="str">
        <f>IF(SUM('Test Sample Data'!I$3:I$98)&gt;10,IF(AND(ISNUMBER('Test Sample Data'!I694),'Test Sample Data'!I694&lt;$B$1,'Test Sample Data'!I694&gt;0),'Test Sample Data'!I694,$B$1),"")</f>
        <v/>
      </c>
      <c r="J695" s="17" t="str">
        <f>IF(SUM('Test Sample Data'!J$3:J$98)&gt;10,IF(AND(ISNUMBER('Test Sample Data'!J694),'Test Sample Data'!J694&lt;$B$1,'Test Sample Data'!J694&gt;0),'Test Sample Data'!J694,$B$1),"")</f>
        <v/>
      </c>
      <c r="K695" s="17" t="str">
        <f>IF(SUM('Test Sample Data'!K$3:K$98)&gt;10,IF(AND(ISNUMBER('Test Sample Data'!K694),'Test Sample Data'!K694&lt;$B$1,'Test Sample Data'!K694&gt;0),'Test Sample Data'!K694,$B$1),"")</f>
        <v/>
      </c>
      <c r="L695" s="17" t="str">
        <f>IF(SUM('Test Sample Data'!L$3:L$98)&gt;10,IF(AND(ISNUMBER('Test Sample Data'!L694),'Test Sample Data'!L694&lt;$B$1,'Test Sample Data'!L694&gt;0),'Test Sample Data'!L694,$B$1),"")</f>
        <v/>
      </c>
      <c r="M695" s="17" t="str">
        <f>IF(SUM('Test Sample Data'!M$3:M$98)&gt;10,IF(AND(ISNUMBER('Test Sample Data'!M694),'Test Sample Data'!M694&lt;$B$1,'Test Sample Data'!M694&gt;0),'Test Sample Data'!M694,$B$1),"")</f>
        <v/>
      </c>
      <c r="N695" s="17" t="str">
        <f>'Gene Table'!E694</f>
        <v>mmu-miR-503-3p</v>
      </c>
      <c r="O695" s="17" t="str">
        <f>'Gene Table'!B694</f>
        <v>M20</v>
      </c>
      <c r="P695" s="17" t="str">
        <f>IF(SUM('Control Sample Data'!D$3:D$98)&gt;10,IF(AND(ISNUMBER('Control Sample Data'!D694),'Control Sample Data'!D694&lt;$B$1,'Control Sample Data'!D694&gt;0),'Control Sample Data'!D694,$B$1),"")</f>
        <v/>
      </c>
      <c r="Q695" s="17" t="str">
        <f>IF(SUM('Control Sample Data'!E$3:E$98)&gt;10,IF(AND(ISNUMBER('Control Sample Data'!E694),'Control Sample Data'!E694&lt;$B$1,'Control Sample Data'!E694&gt;0),'Control Sample Data'!E694,$B$1),"")</f>
        <v/>
      </c>
      <c r="R695" s="17" t="str">
        <f>IF(SUM('Control Sample Data'!F$3:F$98)&gt;10,IF(AND(ISNUMBER('Control Sample Data'!F694),'Control Sample Data'!F694&lt;$B$1,'Control Sample Data'!F694&gt;0),'Control Sample Data'!F694,$B$1),"")</f>
        <v/>
      </c>
      <c r="S695" s="17" t="str">
        <f>IF(SUM('Control Sample Data'!G$3:G$98)&gt;10,IF(AND(ISNUMBER('Control Sample Data'!G694),'Control Sample Data'!G694&lt;$B$1,'Control Sample Data'!G694&gt;0),'Control Sample Data'!G694,$B$1),"")</f>
        <v/>
      </c>
      <c r="T695" s="17" t="str">
        <f>IF(SUM('Control Sample Data'!H$3:H$98)&gt;10,IF(AND(ISNUMBER('Control Sample Data'!H694),'Control Sample Data'!H694&lt;$B$1,'Control Sample Data'!H694&gt;0),'Control Sample Data'!H694,$B$1),"")</f>
        <v/>
      </c>
      <c r="U695" s="17" t="str">
        <f>IF(SUM('Control Sample Data'!I$3:I$98)&gt;10,IF(AND(ISNUMBER('Control Sample Data'!I694),'Control Sample Data'!I694&lt;$B$1,'Control Sample Data'!I694&gt;0),'Control Sample Data'!I694,$B$1),"")</f>
        <v/>
      </c>
      <c r="V695" s="17" t="str">
        <f>IF(SUM('Control Sample Data'!J$3:J$98)&gt;10,IF(AND(ISNUMBER('Control Sample Data'!J694),'Control Sample Data'!J694&lt;$B$1,'Control Sample Data'!J694&gt;0),'Control Sample Data'!J694,$B$1),"")</f>
        <v/>
      </c>
      <c r="W695" s="17" t="str">
        <f>IF(SUM('Control Sample Data'!K$3:K$98)&gt;10,IF(AND(ISNUMBER('Control Sample Data'!K694),'Control Sample Data'!K694&lt;$B$1,'Control Sample Data'!K694&gt;0),'Control Sample Data'!K694,$B$1),"")</f>
        <v/>
      </c>
      <c r="X695" s="17" t="str">
        <f>IF(SUM('Control Sample Data'!L$3:L$98)&gt;10,IF(AND(ISNUMBER('Control Sample Data'!L694),'Control Sample Data'!L694&lt;$B$1,'Control Sample Data'!L694&gt;0),'Control Sample Data'!L694,$B$1),"")</f>
        <v/>
      </c>
      <c r="Y695" s="17" t="str">
        <f>IF(SUM('Control Sample Data'!M$3:M$98)&gt;10,IF(AND(ISNUMBER('Control Sample Data'!M694),'Control Sample Data'!M694&lt;$B$1,'Control Sample Data'!M694&gt;0),'Control Sample Data'!M694,$B$1),"")</f>
        <v/>
      </c>
      <c r="AT695" s="36" t="str">
        <f t="shared" si="451"/>
        <v/>
      </c>
      <c r="AU695" s="36" t="str">
        <f t="shared" si="452"/>
        <v/>
      </c>
      <c r="AV695" s="36" t="str">
        <f t="shared" si="453"/>
        <v/>
      </c>
      <c r="AW695" s="36" t="str">
        <f t="shared" si="454"/>
        <v/>
      </c>
      <c r="AX695" s="36" t="str">
        <f t="shared" si="455"/>
        <v/>
      </c>
      <c r="AY695" s="36" t="str">
        <f t="shared" si="456"/>
        <v/>
      </c>
      <c r="AZ695" s="36" t="str">
        <f t="shared" si="457"/>
        <v/>
      </c>
      <c r="BA695" s="36" t="str">
        <f t="shared" si="458"/>
        <v/>
      </c>
      <c r="BB695" s="36" t="str">
        <f t="shared" si="459"/>
        <v/>
      </c>
      <c r="BC695" s="36" t="str">
        <f t="shared" si="460"/>
        <v/>
      </c>
      <c r="BD695" s="36" t="str">
        <f t="shared" si="461"/>
        <v/>
      </c>
      <c r="BE695" s="36" t="str">
        <f t="shared" si="462"/>
        <v/>
      </c>
      <c r="BF695" s="36" t="str">
        <f t="shared" si="463"/>
        <v/>
      </c>
      <c r="BG695" s="36" t="str">
        <f t="shared" si="464"/>
        <v/>
      </c>
      <c r="BH695" s="36" t="str">
        <f t="shared" si="465"/>
        <v/>
      </c>
      <c r="BI695" s="36" t="str">
        <f t="shared" si="466"/>
        <v/>
      </c>
      <c r="BJ695" s="36" t="str">
        <f t="shared" si="467"/>
        <v/>
      </c>
      <c r="BK695" s="36" t="str">
        <f t="shared" si="468"/>
        <v/>
      </c>
      <c r="BL695" s="36" t="str">
        <f t="shared" si="469"/>
        <v/>
      </c>
      <c r="BM695" s="36" t="str">
        <f t="shared" si="470"/>
        <v/>
      </c>
      <c r="BN695" s="38" t="e">
        <f t="shared" si="429"/>
        <v>#DIV/0!</v>
      </c>
      <c r="BO695" s="38" t="e">
        <f t="shared" si="430"/>
        <v>#DIV/0!</v>
      </c>
      <c r="BP695" s="39" t="str">
        <f t="shared" si="431"/>
        <v/>
      </c>
      <c r="BQ695" s="39" t="str">
        <f t="shared" si="432"/>
        <v/>
      </c>
      <c r="BR695" s="39" t="str">
        <f t="shared" si="433"/>
        <v/>
      </c>
      <c r="BS695" s="39" t="str">
        <f t="shared" si="434"/>
        <v/>
      </c>
      <c r="BT695" s="39" t="str">
        <f t="shared" si="435"/>
        <v/>
      </c>
      <c r="BU695" s="39" t="str">
        <f t="shared" si="436"/>
        <v/>
      </c>
      <c r="BV695" s="39" t="str">
        <f t="shared" si="437"/>
        <v/>
      </c>
      <c r="BW695" s="39" t="str">
        <f t="shared" si="438"/>
        <v/>
      </c>
      <c r="BX695" s="39" t="str">
        <f t="shared" si="439"/>
        <v/>
      </c>
      <c r="BY695" s="39" t="str">
        <f t="shared" si="440"/>
        <v/>
      </c>
      <c r="BZ695" s="39" t="str">
        <f t="shared" si="441"/>
        <v/>
      </c>
      <c r="CA695" s="39" t="str">
        <f t="shared" si="442"/>
        <v/>
      </c>
      <c r="CB695" s="39" t="str">
        <f t="shared" si="443"/>
        <v/>
      </c>
      <c r="CC695" s="39" t="str">
        <f t="shared" si="444"/>
        <v/>
      </c>
      <c r="CD695" s="39" t="str">
        <f t="shared" si="445"/>
        <v/>
      </c>
      <c r="CE695" s="39" t="str">
        <f t="shared" si="446"/>
        <v/>
      </c>
      <c r="CF695" s="39" t="str">
        <f t="shared" si="447"/>
        <v/>
      </c>
      <c r="CG695" s="39" t="str">
        <f t="shared" si="448"/>
        <v/>
      </c>
      <c r="CH695" s="39" t="str">
        <f t="shared" si="449"/>
        <v/>
      </c>
      <c r="CI695" s="39" t="str">
        <f t="shared" si="450"/>
        <v/>
      </c>
    </row>
    <row r="696" spans="1:87">
      <c r="A696" s="18"/>
      <c r="B696" s="15" t="str">
        <f>'Gene Table'!E695</f>
        <v>mmu-miR-10a-5p</v>
      </c>
      <c r="C696" s="15" t="str">
        <f>'Gene Table'!B695</f>
        <v>M21</v>
      </c>
      <c r="D696" s="16" t="str">
        <f>IF(SUM('Test Sample Data'!D$3:D$98)&gt;10,IF(AND(ISNUMBER('Test Sample Data'!D695),'Test Sample Data'!D695&lt;$B$1,'Test Sample Data'!D695&gt;0),'Test Sample Data'!D695,$B$1),"")</f>
        <v/>
      </c>
      <c r="E696" s="17" t="str">
        <f>IF(SUM('Test Sample Data'!E$3:E$98)&gt;10,IF(AND(ISNUMBER('Test Sample Data'!E695),'Test Sample Data'!E695&lt;$B$1,'Test Sample Data'!E695&gt;0),'Test Sample Data'!E695,$B$1),"")</f>
        <v/>
      </c>
      <c r="F696" s="17" t="str">
        <f>IF(SUM('Test Sample Data'!F$3:F$98)&gt;10,IF(AND(ISNUMBER('Test Sample Data'!F695),'Test Sample Data'!F695&lt;$B$1,'Test Sample Data'!F695&gt;0),'Test Sample Data'!F695,$B$1),"")</f>
        <v/>
      </c>
      <c r="G696" s="17" t="str">
        <f>IF(SUM('Test Sample Data'!G$3:G$98)&gt;10,IF(AND(ISNUMBER('Test Sample Data'!G695),'Test Sample Data'!G695&lt;$B$1,'Test Sample Data'!G695&gt;0),'Test Sample Data'!G695,$B$1),"")</f>
        <v/>
      </c>
      <c r="H696" s="17" t="str">
        <f>IF(SUM('Test Sample Data'!H$3:H$98)&gt;10,IF(AND(ISNUMBER('Test Sample Data'!H695),'Test Sample Data'!H695&lt;$B$1,'Test Sample Data'!H695&gt;0),'Test Sample Data'!H695,$B$1),"")</f>
        <v/>
      </c>
      <c r="I696" s="17" t="str">
        <f>IF(SUM('Test Sample Data'!I$3:I$98)&gt;10,IF(AND(ISNUMBER('Test Sample Data'!I695),'Test Sample Data'!I695&lt;$B$1,'Test Sample Data'!I695&gt;0),'Test Sample Data'!I695,$B$1),"")</f>
        <v/>
      </c>
      <c r="J696" s="17" t="str">
        <f>IF(SUM('Test Sample Data'!J$3:J$98)&gt;10,IF(AND(ISNUMBER('Test Sample Data'!J695),'Test Sample Data'!J695&lt;$B$1,'Test Sample Data'!J695&gt;0),'Test Sample Data'!J695,$B$1),"")</f>
        <v/>
      </c>
      <c r="K696" s="17" t="str">
        <f>IF(SUM('Test Sample Data'!K$3:K$98)&gt;10,IF(AND(ISNUMBER('Test Sample Data'!K695),'Test Sample Data'!K695&lt;$B$1,'Test Sample Data'!K695&gt;0),'Test Sample Data'!K695,$B$1),"")</f>
        <v/>
      </c>
      <c r="L696" s="17" t="str">
        <f>IF(SUM('Test Sample Data'!L$3:L$98)&gt;10,IF(AND(ISNUMBER('Test Sample Data'!L695),'Test Sample Data'!L695&lt;$B$1,'Test Sample Data'!L695&gt;0),'Test Sample Data'!L695,$B$1),"")</f>
        <v/>
      </c>
      <c r="M696" s="17" t="str">
        <f>IF(SUM('Test Sample Data'!M$3:M$98)&gt;10,IF(AND(ISNUMBER('Test Sample Data'!M695),'Test Sample Data'!M695&lt;$B$1,'Test Sample Data'!M695&gt;0),'Test Sample Data'!M695,$B$1),"")</f>
        <v/>
      </c>
      <c r="N696" s="17" t="str">
        <f>'Gene Table'!E695</f>
        <v>mmu-miR-10a-5p</v>
      </c>
      <c r="O696" s="17" t="str">
        <f>'Gene Table'!B695</f>
        <v>M21</v>
      </c>
      <c r="P696" s="17" t="str">
        <f>IF(SUM('Control Sample Data'!D$3:D$98)&gt;10,IF(AND(ISNUMBER('Control Sample Data'!D695),'Control Sample Data'!D695&lt;$B$1,'Control Sample Data'!D695&gt;0),'Control Sample Data'!D695,$B$1),"")</f>
        <v/>
      </c>
      <c r="Q696" s="17" t="str">
        <f>IF(SUM('Control Sample Data'!E$3:E$98)&gt;10,IF(AND(ISNUMBER('Control Sample Data'!E695),'Control Sample Data'!E695&lt;$B$1,'Control Sample Data'!E695&gt;0),'Control Sample Data'!E695,$B$1),"")</f>
        <v/>
      </c>
      <c r="R696" s="17" t="str">
        <f>IF(SUM('Control Sample Data'!F$3:F$98)&gt;10,IF(AND(ISNUMBER('Control Sample Data'!F695),'Control Sample Data'!F695&lt;$B$1,'Control Sample Data'!F695&gt;0),'Control Sample Data'!F695,$B$1),"")</f>
        <v/>
      </c>
      <c r="S696" s="17" t="str">
        <f>IF(SUM('Control Sample Data'!G$3:G$98)&gt;10,IF(AND(ISNUMBER('Control Sample Data'!G695),'Control Sample Data'!G695&lt;$B$1,'Control Sample Data'!G695&gt;0),'Control Sample Data'!G695,$B$1),"")</f>
        <v/>
      </c>
      <c r="T696" s="17" t="str">
        <f>IF(SUM('Control Sample Data'!H$3:H$98)&gt;10,IF(AND(ISNUMBER('Control Sample Data'!H695),'Control Sample Data'!H695&lt;$B$1,'Control Sample Data'!H695&gt;0),'Control Sample Data'!H695,$B$1),"")</f>
        <v/>
      </c>
      <c r="U696" s="17" t="str">
        <f>IF(SUM('Control Sample Data'!I$3:I$98)&gt;10,IF(AND(ISNUMBER('Control Sample Data'!I695),'Control Sample Data'!I695&lt;$B$1,'Control Sample Data'!I695&gt;0),'Control Sample Data'!I695,$B$1),"")</f>
        <v/>
      </c>
      <c r="V696" s="17" t="str">
        <f>IF(SUM('Control Sample Data'!J$3:J$98)&gt;10,IF(AND(ISNUMBER('Control Sample Data'!J695),'Control Sample Data'!J695&lt;$B$1,'Control Sample Data'!J695&gt;0),'Control Sample Data'!J695,$B$1),"")</f>
        <v/>
      </c>
      <c r="W696" s="17" t="str">
        <f>IF(SUM('Control Sample Data'!K$3:K$98)&gt;10,IF(AND(ISNUMBER('Control Sample Data'!K695),'Control Sample Data'!K695&lt;$B$1,'Control Sample Data'!K695&gt;0),'Control Sample Data'!K695,$B$1),"")</f>
        <v/>
      </c>
      <c r="X696" s="17" t="str">
        <f>IF(SUM('Control Sample Data'!L$3:L$98)&gt;10,IF(AND(ISNUMBER('Control Sample Data'!L695),'Control Sample Data'!L695&lt;$B$1,'Control Sample Data'!L695&gt;0),'Control Sample Data'!L695,$B$1),"")</f>
        <v/>
      </c>
      <c r="Y696" s="17" t="str">
        <f>IF(SUM('Control Sample Data'!M$3:M$98)&gt;10,IF(AND(ISNUMBER('Control Sample Data'!M695),'Control Sample Data'!M695&lt;$B$1,'Control Sample Data'!M695&gt;0),'Control Sample Data'!M695,$B$1),"")</f>
        <v/>
      </c>
      <c r="AT696" s="36" t="str">
        <f t="shared" si="451"/>
        <v/>
      </c>
      <c r="AU696" s="36" t="str">
        <f t="shared" si="452"/>
        <v/>
      </c>
      <c r="AV696" s="36" t="str">
        <f t="shared" si="453"/>
        <v/>
      </c>
      <c r="AW696" s="36" t="str">
        <f t="shared" si="454"/>
        <v/>
      </c>
      <c r="AX696" s="36" t="str">
        <f t="shared" si="455"/>
        <v/>
      </c>
      <c r="AY696" s="36" t="str">
        <f t="shared" si="456"/>
        <v/>
      </c>
      <c r="AZ696" s="36" t="str">
        <f t="shared" si="457"/>
        <v/>
      </c>
      <c r="BA696" s="36" t="str">
        <f t="shared" si="458"/>
        <v/>
      </c>
      <c r="BB696" s="36" t="str">
        <f t="shared" si="459"/>
        <v/>
      </c>
      <c r="BC696" s="36" t="str">
        <f t="shared" si="460"/>
        <v/>
      </c>
      <c r="BD696" s="36" t="str">
        <f t="shared" si="461"/>
        <v/>
      </c>
      <c r="BE696" s="36" t="str">
        <f t="shared" si="462"/>
        <v/>
      </c>
      <c r="BF696" s="36" t="str">
        <f t="shared" si="463"/>
        <v/>
      </c>
      <c r="BG696" s="36" t="str">
        <f t="shared" si="464"/>
        <v/>
      </c>
      <c r="BH696" s="36" t="str">
        <f t="shared" si="465"/>
        <v/>
      </c>
      <c r="BI696" s="36" t="str">
        <f t="shared" si="466"/>
        <v/>
      </c>
      <c r="BJ696" s="36" t="str">
        <f t="shared" si="467"/>
        <v/>
      </c>
      <c r="BK696" s="36" t="str">
        <f t="shared" si="468"/>
        <v/>
      </c>
      <c r="BL696" s="36" t="str">
        <f t="shared" si="469"/>
        <v/>
      </c>
      <c r="BM696" s="36" t="str">
        <f t="shared" si="470"/>
        <v/>
      </c>
      <c r="BN696" s="38" t="e">
        <f t="shared" si="429"/>
        <v>#DIV/0!</v>
      </c>
      <c r="BO696" s="38" t="e">
        <f t="shared" si="430"/>
        <v>#DIV/0!</v>
      </c>
      <c r="BP696" s="39" t="str">
        <f t="shared" si="431"/>
        <v/>
      </c>
      <c r="BQ696" s="39" t="str">
        <f t="shared" si="432"/>
        <v/>
      </c>
      <c r="BR696" s="39" t="str">
        <f t="shared" si="433"/>
        <v/>
      </c>
      <c r="BS696" s="39" t="str">
        <f t="shared" si="434"/>
        <v/>
      </c>
      <c r="BT696" s="39" t="str">
        <f t="shared" si="435"/>
        <v/>
      </c>
      <c r="BU696" s="39" t="str">
        <f t="shared" si="436"/>
        <v/>
      </c>
      <c r="BV696" s="39" t="str">
        <f t="shared" si="437"/>
        <v/>
      </c>
      <c r="BW696" s="39" t="str">
        <f t="shared" si="438"/>
        <v/>
      </c>
      <c r="BX696" s="39" t="str">
        <f t="shared" si="439"/>
        <v/>
      </c>
      <c r="BY696" s="39" t="str">
        <f t="shared" si="440"/>
        <v/>
      </c>
      <c r="BZ696" s="39" t="str">
        <f t="shared" si="441"/>
        <v/>
      </c>
      <c r="CA696" s="39" t="str">
        <f t="shared" si="442"/>
        <v/>
      </c>
      <c r="CB696" s="39" t="str">
        <f t="shared" si="443"/>
        <v/>
      </c>
      <c r="CC696" s="39" t="str">
        <f t="shared" si="444"/>
        <v/>
      </c>
      <c r="CD696" s="39" t="str">
        <f t="shared" si="445"/>
        <v/>
      </c>
      <c r="CE696" s="39" t="str">
        <f t="shared" si="446"/>
        <v/>
      </c>
      <c r="CF696" s="39" t="str">
        <f t="shared" si="447"/>
        <v/>
      </c>
      <c r="CG696" s="39" t="str">
        <f t="shared" si="448"/>
        <v/>
      </c>
      <c r="CH696" s="39" t="str">
        <f t="shared" si="449"/>
        <v/>
      </c>
      <c r="CI696" s="39" t="str">
        <f t="shared" si="450"/>
        <v/>
      </c>
    </row>
    <row r="697" spans="1:87">
      <c r="A697" s="18"/>
      <c r="B697" s="15" t="str">
        <f>'Gene Table'!E696</f>
        <v>mmu-miR-34a-3p</v>
      </c>
      <c r="C697" s="15" t="str">
        <f>'Gene Table'!B696</f>
        <v>M22</v>
      </c>
      <c r="D697" s="16" t="str">
        <f>IF(SUM('Test Sample Data'!D$3:D$98)&gt;10,IF(AND(ISNUMBER('Test Sample Data'!D696),'Test Sample Data'!D696&lt;$B$1,'Test Sample Data'!D696&gt;0),'Test Sample Data'!D696,$B$1),"")</f>
        <v/>
      </c>
      <c r="E697" s="17" t="str">
        <f>IF(SUM('Test Sample Data'!E$3:E$98)&gt;10,IF(AND(ISNUMBER('Test Sample Data'!E696),'Test Sample Data'!E696&lt;$B$1,'Test Sample Data'!E696&gt;0),'Test Sample Data'!E696,$B$1),"")</f>
        <v/>
      </c>
      <c r="F697" s="17" t="str">
        <f>IF(SUM('Test Sample Data'!F$3:F$98)&gt;10,IF(AND(ISNUMBER('Test Sample Data'!F696),'Test Sample Data'!F696&lt;$B$1,'Test Sample Data'!F696&gt;0),'Test Sample Data'!F696,$B$1),"")</f>
        <v/>
      </c>
      <c r="G697" s="17" t="str">
        <f>IF(SUM('Test Sample Data'!G$3:G$98)&gt;10,IF(AND(ISNUMBER('Test Sample Data'!G696),'Test Sample Data'!G696&lt;$B$1,'Test Sample Data'!G696&gt;0),'Test Sample Data'!G696,$B$1),"")</f>
        <v/>
      </c>
      <c r="H697" s="17" t="str">
        <f>IF(SUM('Test Sample Data'!H$3:H$98)&gt;10,IF(AND(ISNUMBER('Test Sample Data'!H696),'Test Sample Data'!H696&lt;$B$1,'Test Sample Data'!H696&gt;0),'Test Sample Data'!H696,$B$1),"")</f>
        <v/>
      </c>
      <c r="I697" s="17" t="str">
        <f>IF(SUM('Test Sample Data'!I$3:I$98)&gt;10,IF(AND(ISNUMBER('Test Sample Data'!I696),'Test Sample Data'!I696&lt;$B$1,'Test Sample Data'!I696&gt;0),'Test Sample Data'!I696,$B$1),"")</f>
        <v/>
      </c>
      <c r="J697" s="17" t="str">
        <f>IF(SUM('Test Sample Data'!J$3:J$98)&gt;10,IF(AND(ISNUMBER('Test Sample Data'!J696),'Test Sample Data'!J696&lt;$B$1,'Test Sample Data'!J696&gt;0),'Test Sample Data'!J696,$B$1),"")</f>
        <v/>
      </c>
      <c r="K697" s="17" t="str">
        <f>IF(SUM('Test Sample Data'!K$3:K$98)&gt;10,IF(AND(ISNUMBER('Test Sample Data'!K696),'Test Sample Data'!K696&lt;$B$1,'Test Sample Data'!K696&gt;0),'Test Sample Data'!K696,$B$1),"")</f>
        <v/>
      </c>
      <c r="L697" s="17" t="str">
        <f>IF(SUM('Test Sample Data'!L$3:L$98)&gt;10,IF(AND(ISNUMBER('Test Sample Data'!L696),'Test Sample Data'!L696&lt;$B$1,'Test Sample Data'!L696&gt;0),'Test Sample Data'!L696,$B$1),"")</f>
        <v/>
      </c>
      <c r="M697" s="17" t="str">
        <f>IF(SUM('Test Sample Data'!M$3:M$98)&gt;10,IF(AND(ISNUMBER('Test Sample Data'!M696),'Test Sample Data'!M696&lt;$B$1,'Test Sample Data'!M696&gt;0),'Test Sample Data'!M696,$B$1),"")</f>
        <v/>
      </c>
      <c r="N697" s="17" t="str">
        <f>'Gene Table'!E696</f>
        <v>mmu-miR-34a-3p</v>
      </c>
      <c r="O697" s="17" t="str">
        <f>'Gene Table'!B696</f>
        <v>M22</v>
      </c>
      <c r="P697" s="17" t="str">
        <f>IF(SUM('Control Sample Data'!D$3:D$98)&gt;10,IF(AND(ISNUMBER('Control Sample Data'!D696),'Control Sample Data'!D696&lt;$B$1,'Control Sample Data'!D696&gt;0),'Control Sample Data'!D696,$B$1),"")</f>
        <v/>
      </c>
      <c r="Q697" s="17" t="str">
        <f>IF(SUM('Control Sample Data'!E$3:E$98)&gt;10,IF(AND(ISNUMBER('Control Sample Data'!E696),'Control Sample Data'!E696&lt;$B$1,'Control Sample Data'!E696&gt;0),'Control Sample Data'!E696,$B$1),"")</f>
        <v/>
      </c>
      <c r="R697" s="17" t="str">
        <f>IF(SUM('Control Sample Data'!F$3:F$98)&gt;10,IF(AND(ISNUMBER('Control Sample Data'!F696),'Control Sample Data'!F696&lt;$B$1,'Control Sample Data'!F696&gt;0),'Control Sample Data'!F696,$B$1),"")</f>
        <v/>
      </c>
      <c r="S697" s="17" t="str">
        <f>IF(SUM('Control Sample Data'!G$3:G$98)&gt;10,IF(AND(ISNUMBER('Control Sample Data'!G696),'Control Sample Data'!G696&lt;$B$1,'Control Sample Data'!G696&gt;0),'Control Sample Data'!G696,$B$1),"")</f>
        <v/>
      </c>
      <c r="T697" s="17" t="str">
        <f>IF(SUM('Control Sample Data'!H$3:H$98)&gt;10,IF(AND(ISNUMBER('Control Sample Data'!H696),'Control Sample Data'!H696&lt;$B$1,'Control Sample Data'!H696&gt;0),'Control Sample Data'!H696,$B$1),"")</f>
        <v/>
      </c>
      <c r="U697" s="17" t="str">
        <f>IF(SUM('Control Sample Data'!I$3:I$98)&gt;10,IF(AND(ISNUMBER('Control Sample Data'!I696),'Control Sample Data'!I696&lt;$B$1,'Control Sample Data'!I696&gt;0),'Control Sample Data'!I696,$B$1),"")</f>
        <v/>
      </c>
      <c r="V697" s="17" t="str">
        <f>IF(SUM('Control Sample Data'!J$3:J$98)&gt;10,IF(AND(ISNUMBER('Control Sample Data'!J696),'Control Sample Data'!J696&lt;$B$1,'Control Sample Data'!J696&gt;0),'Control Sample Data'!J696,$B$1),"")</f>
        <v/>
      </c>
      <c r="W697" s="17" t="str">
        <f>IF(SUM('Control Sample Data'!K$3:K$98)&gt;10,IF(AND(ISNUMBER('Control Sample Data'!K696),'Control Sample Data'!K696&lt;$B$1,'Control Sample Data'!K696&gt;0),'Control Sample Data'!K696,$B$1),"")</f>
        <v/>
      </c>
      <c r="X697" s="17" t="str">
        <f>IF(SUM('Control Sample Data'!L$3:L$98)&gt;10,IF(AND(ISNUMBER('Control Sample Data'!L696),'Control Sample Data'!L696&lt;$B$1,'Control Sample Data'!L696&gt;0),'Control Sample Data'!L696,$B$1),"")</f>
        <v/>
      </c>
      <c r="Y697" s="17" t="str">
        <f>IF(SUM('Control Sample Data'!M$3:M$98)&gt;10,IF(AND(ISNUMBER('Control Sample Data'!M696),'Control Sample Data'!M696&lt;$B$1,'Control Sample Data'!M696&gt;0),'Control Sample Data'!M696,$B$1),"")</f>
        <v/>
      </c>
      <c r="AT697" s="36" t="str">
        <f t="shared" si="451"/>
        <v/>
      </c>
      <c r="AU697" s="36" t="str">
        <f t="shared" si="452"/>
        <v/>
      </c>
      <c r="AV697" s="36" t="str">
        <f t="shared" si="453"/>
        <v/>
      </c>
      <c r="AW697" s="36" t="str">
        <f t="shared" si="454"/>
        <v/>
      </c>
      <c r="AX697" s="36" t="str">
        <f t="shared" si="455"/>
        <v/>
      </c>
      <c r="AY697" s="36" t="str">
        <f t="shared" si="456"/>
        <v/>
      </c>
      <c r="AZ697" s="36" t="str">
        <f t="shared" si="457"/>
        <v/>
      </c>
      <c r="BA697" s="36" t="str">
        <f t="shared" si="458"/>
        <v/>
      </c>
      <c r="BB697" s="36" t="str">
        <f t="shared" si="459"/>
        <v/>
      </c>
      <c r="BC697" s="36" t="str">
        <f t="shared" si="460"/>
        <v/>
      </c>
      <c r="BD697" s="36" t="str">
        <f t="shared" si="461"/>
        <v/>
      </c>
      <c r="BE697" s="36" t="str">
        <f t="shared" si="462"/>
        <v/>
      </c>
      <c r="BF697" s="36" t="str">
        <f t="shared" si="463"/>
        <v/>
      </c>
      <c r="BG697" s="36" t="str">
        <f t="shared" si="464"/>
        <v/>
      </c>
      <c r="BH697" s="36" t="str">
        <f t="shared" si="465"/>
        <v/>
      </c>
      <c r="BI697" s="36" t="str">
        <f t="shared" si="466"/>
        <v/>
      </c>
      <c r="BJ697" s="36" t="str">
        <f t="shared" si="467"/>
        <v/>
      </c>
      <c r="BK697" s="36" t="str">
        <f t="shared" si="468"/>
        <v/>
      </c>
      <c r="BL697" s="36" t="str">
        <f t="shared" si="469"/>
        <v/>
      </c>
      <c r="BM697" s="36" t="str">
        <f t="shared" si="470"/>
        <v/>
      </c>
      <c r="BN697" s="38" t="e">
        <f t="shared" si="429"/>
        <v>#DIV/0!</v>
      </c>
      <c r="BO697" s="38" t="e">
        <f t="shared" si="430"/>
        <v>#DIV/0!</v>
      </c>
      <c r="BP697" s="39" t="str">
        <f t="shared" si="431"/>
        <v/>
      </c>
      <c r="BQ697" s="39" t="str">
        <f t="shared" si="432"/>
        <v/>
      </c>
      <c r="BR697" s="39" t="str">
        <f t="shared" si="433"/>
        <v/>
      </c>
      <c r="BS697" s="39" t="str">
        <f t="shared" si="434"/>
        <v/>
      </c>
      <c r="BT697" s="39" t="str">
        <f t="shared" si="435"/>
        <v/>
      </c>
      <c r="BU697" s="39" t="str">
        <f t="shared" si="436"/>
        <v/>
      </c>
      <c r="BV697" s="39" t="str">
        <f t="shared" si="437"/>
        <v/>
      </c>
      <c r="BW697" s="39" t="str">
        <f t="shared" si="438"/>
        <v/>
      </c>
      <c r="BX697" s="39" t="str">
        <f t="shared" si="439"/>
        <v/>
      </c>
      <c r="BY697" s="39" t="str">
        <f t="shared" si="440"/>
        <v/>
      </c>
      <c r="BZ697" s="39" t="str">
        <f t="shared" si="441"/>
        <v/>
      </c>
      <c r="CA697" s="39" t="str">
        <f t="shared" si="442"/>
        <v/>
      </c>
      <c r="CB697" s="39" t="str">
        <f t="shared" si="443"/>
        <v/>
      </c>
      <c r="CC697" s="39" t="str">
        <f t="shared" si="444"/>
        <v/>
      </c>
      <c r="CD697" s="39" t="str">
        <f t="shared" si="445"/>
        <v/>
      </c>
      <c r="CE697" s="39" t="str">
        <f t="shared" si="446"/>
        <v/>
      </c>
      <c r="CF697" s="39" t="str">
        <f t="shared" si="447"/>
        <v/>
      </c>
      <c r="CG697" s="39" t="str">
        <f t="shared" si="448"/>
        <v/>
      </c>
      <c r="CH697" s="39" t="str">
        <f t="shared" si="449"/>
        <v/>
      </c>
      <c r="CI697" s="39" t="str">
        <f t="shared" si="450"/>
        <v/>
      </c>
    </row>
    <row r="698" spans="1:87">
      <c r="A698" s="18"/>
      <c r="B698" s="15" t="str">
        <f>'Gene Table'!E697</f>
        <v>mmu-miR-10b-5p</v>
      </c>
      <c r="C698" s="15" t="str">
        <f>'Gene Table'!B697</f>
        <v>M23</v>
      </c>
      <c r="D698" s="16" t="str">
        <f>IF(SUM('Test Sample Data'!D$3:D$98)&gt;10,IF(AND(ISNUMBER('Test Sample Data'!D697),'Test Sample Data'!D697&lt;$B$1,'Test Sample Data'!D697&gt;0),'Test Sample Data'!D697,$B$1),"")</f>
        <v/>
      </c>
      <c r="E698" s="17" t="str">
        <f>IF(SUM('Test Sample Data'!E$3:E$98)&gt;10,IF(AND(ISNUMBER('Test Sample Data'!E697),'Test Sample Data'!E697&lt;$B$1,'Test Sample Data'!E697&gt;0),'Test Sample Data'!E697,$B$1),"")</f>
        <v/>
      </c>
      <c r="F698" s="17" t="str">
        <f>IF(SUM('Test Sample Data'!F$3:F$98)&gt;10,IF(AND(ISNUMBER('Test Sample Data'!F697),'Test Sample Data'!F697&lt;$B$1,'Test Sample Data'!F697&gt;0),'Test Sample Data'!F697,$B$1),"")</f>
        <v/>
      </c>
      <c r="G698" s="17" t="str">
        <f>IF(SUM('Test Sample Data'!G$3:G$98)&gt;10,IF(AND(ISNUMBER('Test Sample Data'!G697),'Test Sample Data'!G697&lt;$B$1,'Test Sample Data'!G697&gt;0),'Test Sample Data'!G697,$B$1),"")</f>
        <v/>
      </c>
      <c r="H698" s="17" t="str">
        <f>IF(SUM('Test Sample Data'!H$3:H$98)&gt;10,IF(AND(ISNUMBER('Test Sample Data'!H697),'Test Sample Data'!H697&lt;$B$1,'Test Sample Data'!H697&gt;0),'Test Sample Data'!H697,$B$1),"")</f>
        <v/>
      </c>
      <c r="I698" s="17" t="str">
        <f>IF(SUM('Test Sample Data'!I$3:I$98)&gt;10,IF(AND(ISNUMBER('Test Sample Data'!I697),'Test Sample Data'!I697&lt;$B$1,'Test Sample Data'!I697&gt;0),'Test Sample Data'!I697,$B$1),"")</f>
        <v/>
      </c>
      <c r="J698" s="17" t="str">
        <f>IF(SUM('Test Sample Data'!J$3:J$98)&gt;10,IF(AND(ISNUMBER('Test Sample Data'!J697),'Test Sample Data'!J697&lt;$B$1,'Test Sample Data'!J697&gt;0),'Test Sample Data'!J697,$B$1),"")</f>
        <v/>
      </c>
      <c r="K698" s="17" t="str">
        <f>IF(SUM('Test Sample Data'!K$3:K$98)&gt;10,IF(AND(ISNUMBER('Test Sample Data'!K697),'Test Sample Data'!K697&lt;$B$1,'Test Sample Data'!K697&gt;0),'Test Sample Data'!K697,$B$1),"")</f>
        <v/>
      </c>
      <c r="L698" s="17" t="str">
        <f>IF(SUM('Test Sample Data'!L$3:L$98)&gt;10,IF(AND(ISNUMBER('Test Sample Data'!L697),'Test Sample Data'!L697&lt;$B$1,'Test Sample Data'!L697&gt;0),'Test Sample Data'!L697,$B$1),"")</f>
        <v/>
      </c>
      <c r="M698" s="17" t="str">
        <f>IF(SUM('Test Sample Data'!M$3:M$98)&gt;10,IF(AND(ISNUMBER('Test Sample Data'!M697),'Test Sample Data'!M697&lt;$B$1,'Test Sample Data'!M697&gt;0),'Test Sample Data'!M697,$B$1),"")</f>
        <v/>
      </c>
      <c r="N698" s="17" t="str">
        <f>'Gene Table'!E697</f>
        <v>mmu-miR-10b-5p</v>
      </c>
      <c r="O698" s="17" t="str">
        <f>'Gene Table'!B697</f>
        <v>M23</v>
      </c>
      <c r="P698" s="17" t="str">
        <f>IF(SUM('Control Sample Data'!D$3:D$98)&gt;10,IF(AND(ISNUMBER('Control Sample Data'!D697),'Control Sample Data'!D697&lt;$B$1,'Control Sample Data'!D697&gt;0),'Control Sample Data'!D697,$B$1),"")</f>
        <v/>
      </c>
      <c r="Q698" s="17" t="str">
        <f>IF(SUM('Control Sample Data'!E$3:E$98)&gt;10,IF(AND(ISNUMBER('Control Sample Data'!E697),'Control Sample Data'!E697&lt;$B$1,'Control Sample Data'!E697&gt;0),'Control Sample Data'!E697,$B$1),"")</f>
        <v/>
      </c>
      <c r="R698" s="17" t="str">
        <f>IF(SUM('Control Sample Data'!F$3:F$98)&gt;10,IF(AND(ISNUMBER('Control Sample Data'!F697),'Control Sample Data'!F697&lt;$B$1,'Control Sample Data'!F697&gt;0),'Control Sample Data'!F697,$B$1),"")</f>
        <v/>
      </c>
      <c r="S698" s="17" t="str">
        <f>IF(SUM('Control Sample Data'!G$3:G$98)&gt;10,IF(AND(ISNUMBER('Control Sample Data'!G697),'Control Sample Data'!G697&lt;$B$1,'Control Sample Data'!G697&gt;0),'Control Sample Data'!G697,$B$1),"")</f>
        <v/>
      </c>
      <c r="T698" s="17" t="str">
        <f>IF(SUM('Control Sample Data'!H$3:H$98)&gt;10,IF(AND(ISNUMBER('Control Sample Data'!H697),'Control Sample Data'!H697&lt;$B$1,'Control Sample Data'!H697&gt;0),'Control Sample Data'!H697,$B$1),"")</f>
        <v/>
      </c>
      <c r="U698" s="17" t="str">
        <f>IF(SUM('Control Sample Data'!I$3:I$98)&gt;10,IF(AND(ISNUMBER('Control Sample Data'!I697),'Control Sample Data'!I697&lt;$B$1,'Control Sample Data'!I697&gt;0),'Control Sample Data'!I697,$B$1),"")</f>
        <v/>
      </c>
      <c r="V698" s="17" t="str">
        <f>IF(SUM('Control Sample Data'!J$3:J$98)&gt;10,IF(AND(ISNUMBER('Control Sample Data'!J697),'Control Sample Data'!J697&lt;$B$1,'Control Sample Data'!J697&gt;0),'Control Sample Data'!J697,$B$1),"")</f>
        <v/>
      </c>
      <c r="W698" s="17" t="str">
        <f>IF(SUM('Control Sample Data'!K$3:K$98)&gt;10,IF(AND(ISNUMBER('Control Sample Data'!K697),'Control Sample Data'!K697&lt;$B$1,'Control Sample Data'!K697&gt;0),'Control Sample Data'!K697,$B$1),"")</f>
        <v/>
      </c>
      <c r="X698" s="17" t="str">
        <f>IF(SUM('Control Sample Data'!L$3:L$98)&gt;10,IF(AND(ISNUMBER('Control Sample Data'!L697),'Control Sample Data'!L697&lt;$B$1,'Control Sample Data'!L697&gt;0),'Control Sample Data'!L697,$B$1),"")</f>
        <v/>
      </c>
      <c r="Y698" s="17" t="str">
        <f>IF(SUM('Control Sample Data'!M$3:M$98)&gt;10,IF(AND(ISNUMBER('Control Sample Data'!M697),'Control Sample Data'!M697&lt;$B$1,'Control Sample Data'!M697&gt;0),'Control Sample Data'!M697,$B$1),"")</f>
        <v/>
      </c>
      <c r="AT698" s="36" t="str">
        <f t="shared" si="451"/>
        <v/>
      </c>
      <c r="AU698" s="36" t="str">
        <f t="shared" si="452"/>
        <v/>
      </c>
      <c r="AV698" s="36" t="str">
        <f t="shared" si="453"/>
        <v/>
      </c>
      <c r="AW698" s="36" t="str">
        <f t="shared" si="454"/>
        <v/>
      </c>
      <c r="AX698" s="36" t="str">
        <f t="shared" si="455"/>
        <v/>
      </c>
      <c r="AY698" s="36" t="str">
        <f t="shared" si="456"/>
        <v/>
      </c>
      <c r="AZ698" s="36" t="str">
        <f t="shared" si="457"/>
        <v/>
      </c>
      <c r="BA698" s="36" t="str">
        <f t="shared" si="458"/>
        <v/>
      </c>
      <c r="BB698" s="36" t="str">
        <f t="shared" si="459"/>
        <v/>
      </c>
      <c r="BC698" s="36" t="str">
        <f t="shared" si="460"/>
        <v/>
      </c>
      <c r="BD698" s="36" t="str">
        <f t="shared" si="461"/>
        <v/>
      </c>
      <c r="BE698" s="36" t="str">
        <f t="shared" si="462"/>
        <v/>
      </c>
      <c r="BF698" s="36" t="str">
        <f t="shared" si="463"/>
        <v/>
      </c>
      <c r="BG698" s="36" t="str">
        <f t="shared" si="464"/>
        <v/>
      </c>
      <c r="BH698" s="36" t="str">
        <f t="shared" si="465"/>
        <v/>
      </c>
      <c r="BI698" s="36" t="str">
        <f t="shared" si="466"/>
        <v/>
      </c>
      <c r="BJ698" s="36" t="str">
        <f t="shared" si="467"/>
        <v/>
      </c>
      <c r="BK698" s="36" t="str">
        <f t="shared" si="468"/>
        <v/>
      </c>
      <c r="BL698" s="36" t="str">
        <f t="shared" si="469"/>
        <v/>
      </c>
      <c r="BM698" s="36" t="str">
        <f t="shared" si="470"/>
        <v/>
      </c>
      <c r="BN698" s="38" t="e">
        <f t="shared" si="429"/>
        <v>#DIV/0!</v>
      </c>
      <c r="BO698" s="38" t="e">
        <f t="shared" si="430"/>
        <v>#DIV/0!</v>
      </c>
      <c r="BP698" s="39" t="str">
        <f t="shared" si="431"/>
        <v/>
      </c>
      <c r="BQ698" s="39" t="str">
        <f t="shared" si="432"/>
        <v/>
      </c>
      <c r="BR698" s="39" t="str">
        <f t="shared" si="433"/>
        <v/>
      </c>
      <c r="BS698" s="39" t="str">
        <f t="shared" si="434"/>
        <v/>
      </c>
      <c r="BT698" s="39" t="str">
        <f t="shared" si="435"/>
        <v/>
      </c>
      <c r="BU698" s="39" t="str">
        <f t="shared" si="436"/>
        <v/>
      </c>
      <c r="BV698" s="39" t="str">
        <f t="shared" si="437"/>
        <v/>
      </c>
      <c r="BW698" s="39" t="str">
        <f t="shared" si="438"/>
        <v/>
      </c>
      <c r="BX698" s="39" t="str">
        <f t="shared" si="439"/>
        <v/>
      </c>
      <c r="BY698" s="39" t="str">
        <f t="shared" si="440"/>
        <v/>
      </c>
      <c r="BZ698" s="39" t="str">
        <f t="shared" si="441"/>
        <v/>
      </c>
      <c r="CA698" s="39" t="str">
        <f t="shared" si="442"/>
        <v/>
      </c>
      <c r="CB698" s="39" t="str">
        <f t="shared" si="443"/>
        <v/>
      </c>
      <c r="CC698" s="39" t="str">
        <f t="shared" si="444"/>
        <v/>
      </c>
      <c r="CD698" s="39" t="str">
        <f t="shared" si="445"/>
        <v/>
      </c>
      <c r="CE698" s="39" t="str">
        <f t="shared" si="446"/>
        <v/>
      </c>
      <c r="CF698" s="39" t="str">
        <f t="shared" si="447"/>
        <v/>
      </c>
      <c r="CG698" s="39" t="str">
        <f t="shared" si="448"/>
        <v/>
      </c>
      <c r="CH698" s="39" t="str">
        <f t="shared" si="449"/>
        <v/>
      </c>
      <c r="CI698" s="39" t="str">
        <f t="shared" si="450"/>
        <v/>
      </c>
    </row>
    <row r="699" spans="1:87">
      <c r="A699" s="18"/>
      <c r="B699" s="15" t="str">
        <f>'Gene Table'!E698</f>
        <v>mmu-miR-21-3p</v>
      </c>
      <c r="C699" s="15" t="str">
        <f>'Gene Table'!B698</f>
        <v>M24</v>
      </c>
      <c r="D699" s="16" t="str">
        <f>IF(SUM('Test Sample Data'!D$3:D$98)&gt;10,IF(AND(ISNUMBER('Test Sample Data'!D698),'Test Sample Data'!D698&lt;$B$1,'Test Sample Data'!D698&gt;0),'Test Sample Data'!D698,$B$1),"")</f>
        <v/>
      </c>
      <c r="E699" s="17" t="str">
        <f>IF(SUM('Test Sample Data'!E$3:E$98)&gt;10,IF(AND(ISNUMBER('Test Sample Data'!E698),'Test Sample Data'!E698&lt;$B$1,'Test Sample Data'!E698&gt;0),'Test Sample Data'!E698,$B$1),"")</f>
        <v/>
      </c>
      <c r="F699" s="17" t="str">
        <f>IF(SUM('Test Sample Data'!F$3:F$98)&gt;10,IF(AND(ISNUMBER('Test Sample Data'!F698),'Test Sample Data'!F698&lt;$B$1,'Test Sample Data'!F698&gt;0),'Test Sample Data'!F698,$B$1),"")</f>
        <v/>
      </c>
      <c r="G699" s="17" t="str">
        <f>IF(SUM('Test Sample Data'!G$3:G$98)&gt;10,IF(AND(ISNUMBER('Test Sample Data'!G698),'Test Sample Data'!G698&lt;$B$1,'Test Sample Data'!G698&gt;0),'Test Sample Data'!G698,$B$1),"")</f>
        <v/>
      </c>
      <c r="H699" s="17" t="str">
        <f>IF(SUM('Test Sample Data'!H$3:H$98)&gt;10,IF(AND(ISNUMBER('Test Sample Data'!H698),'Test Sample Data'!H698&lt;$B$1,'Test Sample Data'!H698&gt;0),'Test Sample Data'!H698,$B$1),"")</f>
        <v/>
      </c>
      <c r="I699" s="17" t="str">
        <f>IF(SUM('Test Sample Data'!I$3:I$98)&gt;10,IF(AND(ISNUMBER('Test Sample Data'!I698),'Test Sample Data'!I698&lt;$B$1,'Test Sample Data'!I698&gt;0),'Test Sample Data'!I698,$B$1),"")</f>
        <v/>
      </c>
      <c r="J699" s="17" t="str">
        <f>IF(SUM('Test Sample Data'!J$3:J$98)&gt;10,IF(AND(ISNUMBER('Test Sample Data'!J698),'Test Sample Data'!J698&lt;$B$1,'Test Sample Data'!J698&gt;0),'Test Sample Data'!J698,$B$1),"")</f>
        <v/>
      </c>
      <c r="K699" s="17" t="str">
        <f>IF(SUM('Test Sample Data'!K$3:K$98)&gt;10,IF(AND(ISNUMBER('Test Sample Data'!K698),'Test Sample Data'!K698&lt;$B$1,'Test Sample Data'!K698&gt;0),'Test Sample Data'!K698,$B$1),"")</f>
        <v/>
      </c>
      <c r="L699" s="17" t="str">
        <f>IF(SUM('Test Sample Data'!L$3:L$98)&gt;10,IF(AND(ISNUMBER('Test Sample Data'!L698),'Test Sample Data'!L698&lt;$B$1,'Test Sample Data'!L698&gt;0),'Test Sample Data'!L698,$B$1),"")</f>
        <v/>
      </c>
      <c r="M699" s="17" t="str">
        <f>IF(SUM('Test Sample Data'!M$3:M$98)&gt;10,IF(AND(ISNUMBER('Test Sample Data'!M698),'Test Sample Data'!M698&lt;$B$1,'Test Sample Data'!M698&gt;0),'Test Sample Data'!M698,$B$1),"")</f>
        <v/>
      </c>
      <c r="N699" s="17" t="str">
        <f>'Gene Table'!E698</f>
        <v>mmu-miR-21-3p</v>
      </c>
      <c r="O699" s="17" t="str">
        <f>'Gene Table'!B698</f>
        <v>M24</v>
      </c>
      <c r="P699" s="17" t="str">
        <f>IF(SUM('Control Sample Data'!D$3:D$98)&gt;10,IF(AND(ISNUMBER('Control Sample Data'!D698),'Control Sample Data'!D698&lt;$B$1,'Control Sample Data'!D698&gt;0),'Control Sample Data'!D698,$B$1),"")</f>
        <v/>
      </c>
      <c r="Q699" s="17" t="str">
        <f>IF(SUM('Control Sample Data'!E$3:E$98)&gt;10,IF(AND(ISNUMBER('Control Sample Data'!E698),'Control Sample Data'!E698&lt;$B$1,'Control Sample Data'!E698&gt;0),'Control Sample Data'!E698,$B$1),"")</f>
        <v/>
      </c>
      <c r="R699" s="17" t="str">
        <f>IF(SUM('Control Sample Data'!F$3:F$98)&gt;10,IF(AND(ISNUMBER('Control Sample Data'!F698),'Control Sample Data'!F698&lt;$B$1,'Control Sample Data'!F698&gt;0),'Control Sample Data'!F698,$B$1),"")</f>
        <v/>
      </c>
      <c r="S699" s="17" t="str">
        <f>IF(SUM('Control Sample Data'!G$3:G$98)&gt;10,IF(AND(ISNUMBER('Control Sample Data'!G698),'Control Sample Data'!G698&lt;$B$1,'Control Sample Data'!G698&gt;0),'Control Sample Data'!G698,$B$1),"")</f>
        <v/>
      </c>
      <c r="T699" s="17" t="str">
        <f>IF(SUM('Control Sample Data'!H$3:H$98)&gt;10,IF(AND(ISNUMBER('Control Sample Data'!H698),'Control Sample Data'!H698&lt;$B$1,'Control Sample Data'!H698&gt;0),'Control Sample Data'!H698,$B$1),"")</f>
        <v/>
      </c>
      <c r="U699" s="17" t="str">
        <f>IF(SUM('Control Sample Data'!I$3:I$98)&gt;10,IF(AND(ISNUMBER('Control Sample Data'!I698),'Control Sample Data'!I698&lt;$B$1,'Control Sample Data'!I698&gt;0),'Control Sample Data'!I698,$B$1),"")</f>
        <v/>
      </c>
      <c r="V699" s="17" t="str">
        <f>IF(SUM('Control Sample Data'!J$3:J$98)&gt;10,IF(AND(ISNUMBER('Control Sample Data'!J698),'Control Sample Data'!J698&lt;$B$1,'Control Sample Data'!J698&gt;0),'Control Sample Data'!J698,$B$1),"")</f>
        <v/>
      </c>
      <c r="W699" s="17" t="str">
        <f>IF(SUM('Control Sample Data'!K$3:K$98)&gt;10,IF(AND(ISNUMBER('Control Sample Data'!K698),'Control Sample Data'!K698&lt;$B$1,'Control Sample Data'!K698&gt;0),'Control Sample Data'!K698,$B$1),"")</f>
        <v/>
      </c>
      <c r="X699" s="17" t="str">
        <f>IF(SUM('Control Sample Data'!L$3:L$98)&gt;10,IF(AND(ISNUMBER('Control Sample Data'!L698),'Control Sample Data'!L698&lt;$B$1,'Control Sample Data'!L698&gt;0),'Control Sample Data'!L698,$B$1),"")</f>
        <v/>
      </c>
      <c r="Y699" s="17" t="str">
        <f>IF(SUM('Control Sample Data'!M$3:M$98)&gt;10,IF(AND(ISNUMBER('Control Sample Data'!M698),'Control Sample Data'!M698&lt;$B$1,'Control Sample Data'!M698&gt;0),'Control Sample Data'!M698,$B$1),"")</f>
        <v/>
      </c>
      <c r="AT699" s="36" t="str">
        <f t="shared" si="451"/>
        <v/>
      </c>
      <c r="AU699" s="36" t="str">
        <f t="shared" si="452"/>
        <v/>
      </c>
      <c r="AV699" s="36" t="str">
        <f t="shared" si="453"/>
        <v/>
      </c>
      <c r="AW699" s="36" t="str">
        <f t="shared" si="454"/>
        <v/>
      </c>
      <c r="AX699" s="36" t="str">
        <f t="shared" si="455"/>
        <v/>
      </c>
      <c r="AY699" s="36" t="str">
        <f t="shared" si="456"/>
        <v/>
      </c>
      <c r="AZ699" s="36" t="str">
        <f t="shared" si="457"/>
        <v/>
      </c>
      <c r="BA699" s="36" t="str">
        <f t="shared" si="458"/>
        <v/>
      </c>
      <c r="BB699" s="36" t="str">
        <f t="shared" si="459"/>
        <v/>
      </c>
      <c r="BC699" s="36" t="str">
        <f t="shared" si="460"/>
        <v/>
      </c>
      <c r="BD699" s="36" t="str">
        <f t="shared" si="461"/>
        <v/>
      </c>
      <c r="BE699" s="36" t="str">
        <f t="shared" si="462"/>
        <v/>
      </c>
      <c r="BF699" s="36" t="str">
        <f t="shared" si="463"/>
        <v/>
      </c>
      <c r="BG699" s="36" t="str">
        <f t="shared" si="464"/>
        <v/>
      </c>
      <c r="BH699" s="36" t="str">
        <f t="shared" si="465"/>
        <v/>
      </c>
      <c r="BI699" s="36" t="str">
        <f t="shared" si="466"/>
        <v/>
      </c>
      <c r="BJ699" s="36" t="str">
        <f t="shared" si="467"/>
        <v/>
      </c>
      <c r="BK699" s="36" t="str">
        <f t="shared" si="468"/>
        <v/>
      </c>
      <c r="BL699" s="36" t="str">
        <f t="shared" si="469"/>
        <v/>
      </c>
      <c r="BM699" s="36" t="str">
        <f t="shared" si="470"/>
        <v/>
      </c>
      <c r="BN699" s="38" t="e">
        <f t="shared" si="429"/>
        <v>#DIV/0!</v>
      </c>
      <c r="BO699" s="38" t="e">
        <f t="shared" si="430"/>
        <v>#DIV/0!</v>
      </c>
      <c r="BP699" s="39" t="str">
        <f t="shared" si="431"/>
        <v/>
      </c>
      <c r="BQ699" s="39" t="str">
        <f t="shared" si="432"/>
        <v/>
      </c>
      <c r="BR699" s="39" t="str">
        <f t="shared" si="433"/>
        <v/>
      </c>
      <c r="BS699" s="39" t="str">
        <f t="shared" si="434"/>
        <v/>
      </c>
      <c r="BT699" s="39" t="str">
        <f t="shared" si="435"/>
        <v/>
      </c>
      <c r="BU699" s="39" t="str">
        <f t="shared" si="436"/>
        <v/>
      </c>
      <c r="BV699" s="39" t="str">
        <f t="shared" si="437"/>
        <v/>
      </c>
      <c r="BW699" s="39" t="str">
        <f t="shared" si="438"/>
        <v/>
      </c>
      <c r="BX699" s="39" t="str">
        <f t="shared" si="439"/>
        <v/>
      </c>
      <c r="BY699" s="39" t="str">
        <f t="shared" si="440"/>
        <v/>
      </c>
      <c r="BZ699" s="39" t="str">
        <f t="shared" si="441"/>
        <v/>
      </c>
      <c r="CA699" s="39" t="str">
        <f t="shared" si="442"/>
        <v/>
      </c>
      <c r="CB699" s="39" t="str">
        <f t="shared" si="443"/>
        <v/>
      </c>
      <c r="CC699" s="39" t="str">
        <f t="shared" si="444"/>
        <v/>
      </c>
      <c r="CD699" s="39" t="str">
        <f t="shared" si="445"/>
        <v/>
      </c>
      <c r="CE699" s="39" t="str">
        <f t="shared" si="446"/>
        <v/>
      </c>
      <c r="CF699" s="39" t="str">
        <f t="shared" si="447"/>
        <v/>
      </c>
      <c r="CG699" s="39" t="str">
        <f t="shared" si="448"/>
        <v/>
      </c>
      <c r="CH699" s="39" t="str">
        <f t="shared" si="449"/>
        <v/>
      </c>
      <c r="CI699" s="39" t="str">
        <f t="shared" si="450"/>
        <v/>
      </c>
    </row>
    <row r="700" spans="1:87">
      <c r="A700" s="18"/>
      <c r="B700" s="15" t="str">
        <f>'Gene Table'!E699</f>
        <v>mmu-miR-302a-5p</v>
      </c>
      <c r="C700" s="15" t="str">
        <f>'Gene Table'!B699</f>
        <v>N01</v>
      </c>
      <c r="D700" s="16" t="str">
        <f>IF(SUM('Test Sample Data'!D$3:D$98)&gt;10,IF(AND(ISNUMBER('Test Sample Data'!D699),'Test Sample Data'!D699&lt;$B$1,'Test Sample Data'!D699&gt;0),'Test Sample Data'!D699,$B$1),"")</f>
        <v/>
      </c>
      <c r="E700" s="17" t="str">
        <f>IF(SUM('Test Sample Data'!E$3:E$98)&gt;10,IF(AND(ISNUMBER('Test Sample Data'!E699),'Test Sample Data'!E699&lt;$B$1,'Test Sample Data'!E699&gt;0),'Test Sample Data'!E699,$B$1),"")</f>
        <v/>
      </c>
      <c r="F700" s="17" t="str">
        <f>IF(SUM('Test Sample Data'!F$3:F$98)&gt;10,IF(AND(ISNUMBER('Test Sample Data'!F699),'Test Sample Data'!F699&lt;$B$1,'Test Sample Data'!F699&gt;0),'Test Sample Data'!F699,$B$1),"")</f>
        <v/>
      </c>
      <c r="G700" s="17" t="str">
        <f>IF(SUM('Test Sample Data'!G$3:G$98)&gt;10,IF(AND(ISNUMBER('Test Sample Data'!G699),'Test Sample Data'!G699&lt;$B$1,'Test Sample Data'!G699&gt;0),'Test Sample Data'!G699,$B$1),"")</f>
        <v/>
      </c>
      <c r="H700" s="17" t="str">
        <f>IF(SUM('Test Sample Data'!H$3:H$98)&gt;10,IF(AND(ISNUMBER('Test Sample Data'!H699),'Test Sample Data'!H699&lt;$B$1,'Test Sample Data'!H699&gt;0),'Test Sample Data'!H699,$B$1),"")</f>
        <v/>
      </c>
      <c r="I700" s="17" t="str">
        <f>IF(SUM('Test Sample Data'!I$3:I$98)&gt;10,IF(AND(ISNUMBER('Test Sample Data'!I699),'Test Sample Data'!I699&lt;$B$1,'Test Sample Data'!I699&gt;0),'Test Sample Data'!I699,$B$1),"")</f>
        <v/>
      </c>
      <c r="J700" s="17" t="str">
        <f>IF(SUM('Test Sample Data'!J$3:J$98)&gt;10,IF(AND(ISNUMBER('Test Sample Data'!J699),'Test Sample Data'!J699&lt;$B$1,'Test Sample Data'!J699&gt;0),'Test Sample Data'!J699,$B$1),"")</f>
        <v/>
      </c>
      <c r="K700" s="17" t="str">
        <f>IF(SUM('Test Sample Data'!K$3:K$98)&gt;10,IF(AND(ISNUMBER('Test Sample Data'!K699),'Test Sample Data'!K699&lt;$B$1,'Test Sample Data'!K699&gt;0),'Test Sample Data'!K699,$B$1),"")</f>
        <v/>
      </c>
      <c r="L700" s="17" t="str">
        <f>IF(SUM('Test Sample Data'!L$3:L$98)&gt;10,IF(AND(ISNUMBER('Test Sample Data'!L699),'Test Sample Data'!L699&lt;$B$1,'Test Sample Data'!L699&gt;0),'Test Sample Data'!L699,$B$1),"")</f>
        <v/>
      </c>
      <c r="M700" s="17" t="str">
        <f>IF(SUM('Test Sample Data'!M$3:M$98)&gt;10,IF(AND(ISNUMBER('Test Sample Data'!M699),'Test Sample Data'!M699&lt;$B$1,'Test Sample Data'!M699&gt;0),'Test Sample Data'!M699,$B$1),"")</f>
        <v/>
      </c>
      <c r="N700" s="17" t="str">
        <f>'Gene Table'!E699</f>
        <v>mmu-miR-302a-5p</v>
      </c>
      <c r="O700" s="17" t="str">
        <f>'Gene Table'!B699</f>
        <v>N01</v>
      </c>
      <c r="P700" s="17" t="str">
        <f>IF(SUM('Control Sample Data'!D$3:D$98)&gt;10,IF(AND(ISNUMBER('Control Sample Data'!D699),'Control Sample Data'!D699&lt;$B$1,'Control Sample Data'!D699&gt;0),'Control Sample Data'!D699,$B$1),"")</f>
        <v/>
      </c>
      <c r="Q700" s="17" t="str">
        <f>IF(SUM('Control Sample Data'!E$3:E$98)&gt;10,IF(AND(ISNUMBER('Control Sample Data'!E699),'Control Sample Data'!E699&lt;$B$1,'Control Sample Data'!E699&gt;0),'Control Sample Data'!E699,$B$1),"")</f>
        <v/>
      </c>
      <c r="R700" s="17" t="str">
        <f>IF(SUM('Control Sample Data'!F$3:F$98)&gt;10,IF(AND(ISNUMBER('Control Sample Data'!F699),'Control Sample Data'!F699&lt;$B$1,'Control Sample Data'!F699&gt;0),'Control Sample Data'!F699,$B$1),"")</f>
        <v/>
      </c>
      <c r="S700" s="17" t="str">
        <f>IF(SUM('Control Sample Data'!G$3:G$98)&gt;10,IF(AND(ISNUMBER('Control Sample Data'!G699),'Control Sample Data'!G699&lt;$B$1,'Control Sample Data'!G699&gt;0),'Control Sample Data'!G699,$B$1),"")</f>
        <v/>
      </c>
      <c r="T700" s="17" t="str">
        <f>IF(SUM('Control Sample Data'!H$3:H$98)&gt;10,IF(AND(ISNUMBER('Control Sample Data'!H699),'Control Sample Data'!H699&lt;$B$1,'Control Sample Data'!H699&gt;0),'Control Sample Data'!H699,$B$1),"")</f>
        <v/>
      </c>
      <c r="U700" s="17" t="str">
        <f>IF(SUM('Control Sample Data'!I$3:I$98)&gt;10,IF(AND(ISNUMBER('Control Sample Data'!I699),'Control Sample Data'!I699&lt;$B$1,'Control Sample Data'!I699&gt;0),'Control Sample Data'!I699,$B$1),"")</f>
        <v/>
      </c>
      <c r="V700" s="17" t="str">
        <f>IF(SUM('Control Sample Data'!J$3:J$98)&gt;10,IF(AND(ISNUMBER('Control Sample Data'!J699),'Control Sample Data'!J699&lt;$B$1,'Control Sample Data'!J699&gt;0),'Control Sample Data'!J699,$B$1),"")</f>
        <v/>
      </c>
      <c r="W700" s="17" t="str">
        <f>IF(SUM('Control Sample Data'!K$3:K$98)&gt;10,IF(AND(ISNUMBER('Control Sample Data'!K699),'Control Sample Data'!K699&lt;$B$1,'Control Sample Data'!K699&gt;0),'Control Sample Data'!K699,$B$1),"")</f>
        <v/>
      </c>
      <c r="X700" s="17" t="str">
        <f>IF(SUM('Control Sample Data'!L$3:L$98)&gt;10,IF(AND(ISNUMBER('Control Sample Data'!L699),'Control Sample Data'!L699&lt;$B$1,'Control Sample Data'!L699&gt;0),'Control Sample Data'!L699,$B$1),"")</f>
        <v/>
      </c>
      <c r="Y700" s="17" t="str">
        <f>IF(SUM('Control Sample Data'!M$3:M$98)&gt;10,IF(AND(ISNUMBER('Control Sample Data'!M699),'Control Sample Data'!M699&lt;$B$1,'Control Sample Data'!M699&gt;0),'Control Sample Data'!M699,$B$1),"")</f>
        <v/>
      </c>
      <c r="AT700" s="36" t="str">
        <f t="shared" si="451"/>
        <v/>
      </c>
      <c r="AU700" s="36" t="str">
        <f t="shared" si="452"/>
        <v/>
      </c>
      <c r="AV700" s="36" t="str">
        <f t="shared" si="453"/>
        <v/>
      </c>
      <c r="AW700" s="36" t="str">
        <f t="shared" si="454"/>
        <v/>
      </c>
      <c r="AX700" s="36" t="str">
        <f t="shared" si="455"/>
        <v/>
      </c>
      <c r="AY700" s="36" t="str">
        <f t="shared" si="456"/>
        <v/>
      </c>
      <c r="AZ700" s="36" t="str">
        <f t="shared" si="457"/>
        <v/>
      </c>
      <c r="BA700" s="36" t="str">
        <f t="shared" si="458"/>
        <v/>
      </c>
      <c r="BB700" s="36" t="str">
        <f t="shared" si="459"/>
        <v/>
      </c>
      <c r="BC700" s="36" t="str">
        <f t="shared" si="460"/>
        <v/>
      </c>
      <c r="BD700" s="36" t="str">
        <f t="shared" si="461"/>
        <v/>
      </c>
      <c r="BE700" s="36" t="str">
        <f t="shared" si="462"/>
        <v/>
      </c>
      <c r="BF700" s="36" t="str">
        <f t="shared" si="463"/>
        <v/>
      </c>
      <c r="BG700" s="36" t="str">
        <f t="shared" si="464"/>
        <v/>
      </c>
      <c r="BH700" s="36" t="str">
        <f t="shared" si="465"/>
        <v/>
      </c>
      <c r="BI700" s="36" t="str">
        <f t="shared" si="466"/>
        <v/>
      </c>
      <c r="BJ700" s="36" t="str">
        <f t="shared" si="467"/>
        <v/>
      </c>
      <c r="BK700" s="36" t="str">
        <f t="shared" si="468"/>
        <v/>
      </c>
      <c r="BL700" s="36" t="str">
        <f t="shared" si="469"/>
        <v/>
      </c>
      <c r="BM700" s="36" t="str">
        <f t="shared" si="470"/>
        <v/>
      </c>
      <c r="BN700" s="38" t="e">
        <f t="shared" si="429"/>
        <v>#DIV/0!</v>
      </c>
      <c r="BO700" s="38" t="e">
        <f t="shared" si="430"/>
        <v>#DIV/0!</v>
      </c>
      <c r="BP700" s="39" t="str">
        <f t="shared" si="431"/>
        <v/>
      </c>
      <c r="BQ700" s="39" t="str">
        <f t="shared" si="432"/>
        <v/>
      </c>
      <c r="BR700" s="39" t="str">
        <f t="shared" si="433"/>
        <v/>
      </c>
      <c r="BS700" s="39" t="str">
        <f t="shared" si="434"/>
        <v/>
      </c>
      <c r="BT700" s="39" t="str">
        <f t="shared" si="435"/>
        <v/>
      </c>
      <c r="BU700" s="39" t="str">
        <f t="shared" si="436"/>
        <v/>
      </c>
      <c r="BV700" s="39" t="str">
        <f t="shared" si="437"/>
        <v/>
      </c>
      <c r="BW700" s="39" t="str">
        <f t="shared" si="438"/>
        <v/>
      </c>
      <c r="BX700" s="39" t="str">
        <f t="shared" si="439"/>
        <v/>
      </c>
      <c r="BY700" s="39" t="str">
        <f t="shared" si="440"/>
        <v/>
      </c>
      <c r="BZ700" s="39" t="str">
        <f t="shared" si="441"/>
        <v/>
      </c>
      <c r="CA700" s="39" t="str">
        <f t="shared" si="442"/>
        <v/>
      </c>
      <c r="CB700" s="39" t="str">
        <f t="shared" si="443"/>
        <v/>
      </c>
      <c r="CC700" s="39" t="str">
        <f t="shared" si="444"/>
        <v/>
      </c>
      <c r="CD700" s="39" t="str">
        <f t="shared" si="445"/>
        <v/>
      </c>
      <c r="CE700" s="39" t="str">
        <f t="shared" si="446"/>
        <v/>
      </c>
      <c r="CF700" s="39" t="str">
        <f t="shared" si="447"/>
        <v/>
      </c>
      <c r="CG700" s="39" t="str">
        <f t="shared" si="448"/>
        <v/>
      </c>
      <c r="CH700" s="39" t="str">
        <f t="shared" si="449"/>
        <v/>
      </c>
      <c r="CI700" s="39" t="str">
        <f t="shared" si="450"/>
        <v/>
      </c>
    </row>
    <row r="701" spans="1:87">
      <c r="A701" s="18"/>
      <c r="B701" s="15" t="str">
        <f>'Gene Table'!E700</f>
        <v>mmu-miR-3078-3p</v>
      </c>
      <c r="C701" s="15" t="str">
        <f>'Gene Table'!B700</f>
        <v>N02</v>
      </c>
      <c r="D701" s="16" t="str">
        <f>IF(SUM('Test Sample Data'!D$3:D$98)&gt;10,IF(AND(ISNUMBER('Test Sample Data'!D700),'Test Sample Data'!D700&lt;$B$1,'Test Sample Data'!D700&gt;0),'Test Sample Data'!D700,$B$1),"")</f>
        <v/>
      </c>
      <c r="E701" s="17" t="str">
        <f>IF(SUM('Test Sample Data'!E$3:E$98)&gt;10,IF(AND(ISNUMBER('Test Sample Data'!E700),'Test Sample Data'!E700&lt;$B$1,'Test Sample Data'!E700&gt;0),'Test Sample Data'!E700,$B$1),"")</f>
        <v/>
      </c>
      <c r="F701" s="17" t="str">
        <f>IF(SUM('Test Sample Data'!F$3:F$98)&gt;10,IF(AND(ISNUMBER('Test Sample Data'!F700),'Test Sample Data'!F700&lt;$B$1,'Test Sample Data'!F700&gt;0),'Test Sample Data'!F700,$B$1),"")</f>
        <v/>
      </c>
      <c r="G701" s="17" t="str">
        <f>IF(SUM('Test Sample Data'!G$3:G$98)&gt;10,IF(AND(ISNUMBER('Test Sample Data'!G700),'Test Sample Data'!G700&lt;$B$1,'Test Sample Data'!G700&gt;0),'Test Sample Data'!G700,$B$1),"")</f>
        <v/>
      </c>
      <c r="H701" s="17" t="str">
        <f>IF(SUM('Test Sample Data'!H$3:H$98)&gt;10,IF(AND(ISNUMBER('Test Sample Data'!H700),'Test Sample Data'!H700&lt;$B$1,'Test Sample Data'!H700&gt;0),'Test Sample Data'!H700,$B$1),"")</f>
        <v/>
      </c>
      <c r="I701" s="17" t="str">
        <f>IF(SUM('Test Sample Data'!I$3:I$98)&gt;10,IF(AND(ISNUMBER('Test Sample Data'!I700),'Test Sample Data'!I700&lt;$B$1,'Test Sample Data'!I700&gt;0),'Test Sample Data'!I700,$B$1),"")</f>
        <v/>
      </c>
      <c r="J701" s="17" t="str">
        <f>IF(SUM('Test Sample Data'!J$3:J$98)&gt;10,IF(AND(ISNUMBER('Test Sample Data'!J700),'Test Sample Data'!J700&lt;$B$1,'Test Sample Data'!J700&gt;0),'Test Sample Data'!J700,$B$1),"")</f>
        <v/>
      </c>
      <c r="K701" s="17" t="str">
        <f>IF(SUM('Test Sample Data'!K$3:K$98)&gt;10,IF(AND(ISNUMBER('Test Sample Data'!K700),'Test Sample Data'!K700&lt;$B$1,'Test Sample Data'!K700&gt;0),'Test Sample Data'!K700,$B$1),"")</f>
        <v/>
      </c>
      <c r="L701" s="17" t="str">
        <f>IF(SUM('Test Sample Data'!L$3:L$98)&gt;10,IF(AND(ISNUMBER('Test Sample Data'!L700),'Test Sample Data'!L700&lt;$B$1,'Test Sample Data'!L700&gt;0),'Test Sample Data'!L700,$B$1),"")</f>
        <v/>
      </c>
      <c r="M701" s="17" t="str">
        <f>IF(SUM('Test Sample Data'!M$3:M$98)&gt;10,IF(AND(ISNUMBER('Test Sample Data'!M700),'Test Sample Data'!M700&lt;$B$1,'Test Sample Data'!M700&gt;0),'Test Sample Data'!M700,$B$1),"")</f>
        <v/>
      </c>
      <c r="N701" s="17" t="str">
        <f>'Gene Table'!E700</f>
        <v>mmu-miR-3078-3p</v>
      </c>
      <c r="O701" s="17" t="str">
        <f>'Gene Table'!B700</f>
        <v>N02</v>
      </c>
      <c r="P701" s="17" t="str">
        <f>IF(SUM('Control Sample Data'!D$3:D$98)&gt;10,IF(AND(ISNUMBER('Control Sample Data'!D700),'Control Sample Data'!D700&lt;$B$1,'Control Sample Data'!D700&gt;0),'Control Sample Data'!D700,$B$1),"")</f>
        <v/>
      </c>
      <c r="Q701" s="17" t="str">
        <f>IF(SUM('Control Sample Data'!E$3:E$98)&gt;10,IF(AND(ISNUMBER('Control Sample Data'!E700),'Control Sample Data'!E700&lt;$B$1,'Control Sample Data'!E700&gt;0),'Control Sample Data'!E700,$B$1),"")</f>
        <v/>
      </c>
      <c r="R701" s="17" t="str">
        <f>IF(SUM('Control Sample Data'!F$3:F$98)&gt;10,IF(AND(ISNUMBER('Control Sample Data'!F700),'Control Sample Data'!F700&lt;$B$1,'Control Sample Data'!F700&gt;0),'Control Sample Data'!F700,$B$1),"")</f>
        <v/>
      </c>
      <c r="S701" s="17" t="str">
        <f>IF(SUM('Control Sample Data'!G$3:G$98)&gt;10,IF(AND(ISNUMBER('Control Sample Data'!G700),'Control Sample Data'!G700&lt;$B$1,'Control Sample Data'!G700&gt;0),'Control Sample Data'!G700,$B$1),"")</f>
        <v/>
      </c>
      <c r="T701" s="17" t="str">
        <f>IF(SUM('Control Sample Data'!H$3:H$98)&gt;10,IF(AND(ISNUMBER('Control Sample Data'!H700),'Control Sample Data'!H700&lt;$B$1,'Control Sample Data'!H700&gt;0),'Control Sample Data'!H700,$B$1),"")</f>
        <v/>
      </c>
      <c r="U701" s="17" t="str">
        <f>IF(SUM('Control Sample Data'!I$3:I$98)&gt;10,IF(AND(ISNUMBER('Control Sample Data'!I700),'Control Sample Data'!I700&lt;$B$1,'Control Sample Data'!I700&gt;0),'Control Sample Data'!I700,$B$1),"")</f>
        <v/>
      </c>
      <c r="V701" s="17" t="str">
        <f>IF(SUM('Control Sample Data'!J$3:J$98)&gt;10,IF(AND(ISNUMBER('Control Sample Data'!J700),'Control Sample Data'!J700&lt;$B$1,'Control Sample Data'!J700&gt;0),'Control Sample Data'!J700,$B$1),"")</f>
        <v/>
      </c>
      <c r="W701" s="17" t="str">
        <f>IF(SUM('Control Sample Data'!K$3:K$98)&gt;10,IF(AND(ISNUMBER('Control Sample Data'!K700),'Control Sample Data'!K700&lt;$B$1,'Control Sample Data'!K700&gt;0),'Control Sample Data'!K700,$B$1),"")</f>
        <v/>
      </c>
      <c r="X701" s="17" t="str">
        <f>IF(SUM('Control Sample Data'!L$3:L$98)&gt;10,IF(AND(ISNUMBER('Control Sample Data'!L700),'Control Sample Data'!L700&lt;$B$1,'Control Sample Data'!L700&gt;0),'Control Sample Data'!L700,$B$1),"")</f>
        <v/>
      </c>
      <c r="Y701" s="17" t="str">
        <f>IF(SUM('Control Sample Data'!M$3:M$98)&gt;10,IF(AND(ISNUMBER('Control Sample Data'!M700),'Control Sample Data'!M700&lt;$B$1,'Control Sample Data'!M700&gt;0),'Control Sample Data'!M700,$B$1),"")</f>
        <v/>
      </c>
      <c r="AT701" s="36" t="str">
        <f t="shared" si="451"/>
        <v/>
      </c>
      <c r="AU701" s="36" t="str">
        <f t="shared" si="452"/>
        <v/>
      </c>
      <c r="AV701" s="36" t="str">
        <f t="shared" si="453"/>
        <v/>
      </c>
      <c r="AW701" s="36" t="str">
        <f t="shared" si="454"/>
        <v/>
      </c>
      <c r="AX701" s="36" t="str">
        <f t="shared" si="455"/>
        <v/>
      </c>
      <c r="AY701" s="36" t="str">
        <f t="shared" si="456"/>
        <v/>
      </c>
      <c r="AZ701" s="36" t="str">
        <f t="shared" si="457"/>
        <v/>
      </c>
      <c r="BA701" s="36" t="str">
        <f t="shared" si="458"/>
        <v/>
      </c>
      <c r="BB701" s="36" t="str">
        <f t="shared" si="459"/>
        <v/>
      </c>
      <c r="BC701" s="36" t="str">
        <f t="shared" si="460"/>
        <v/>
      </c>
      <c r="BD701" s="36" t="str">
        <f t="shared" si="461"/>
        <v/>
      </c>
      <c r="BE701" s="36" t="str">
        <f t="shared" si="462"/>
        <v/>
      </c>
      <c r="BF701" s="36" t="str">
        <f t="shared" si="463"/>
        <v/>
      </c>
      <c r="BG701" s="36" t="str">
        <f t="shared" si="464"/>
        <v/>
      </c>
      <c r="BH701" s="36" t="str">
        <f t="shared" si="465"/>
        <v/>
      </c>
      <c r="BI701" s="36" t="str">
        <f t="shared" si="466"/>
        <v/>
      </c>
      <c r="BJ701" s="36" t="str">
        <f t="shared" si="467"/>
        <v/>
      </c>
      <c r="BK701" s="36" t="str">
        <f t="shared" si="468"/>
        <v/>
      </c>
      <c r="BL701" s="36" t="str">
        <f t="shared" si="469"/>
        <v/>
      </c>
      <c r="BM701" s="36" t="str">
        <f t="shared" si="470"/>
        <v/>
      </c>
      <c r="BN701" s="38" t="e">
        <f t="shared" si="429"/>
        <v>#DIV/0!</v>
      </c>
      <c r="BO701" s="38" t="e">
        <f t="shared" si="430"/>
        <v>#DIV/0!</v>
      </c>
      <c r="BP701" s="39" t="str">
        <f t="shared" si="431"/>
        <v/>
      </c>
      <c r="BQ701" s="39" t="str">
        <f t="shared" si="432"/>
        <v/>
      </c>
      <c r="BR701" s="39" t="str">
        <f t="shared" si="433"/>
        <v/>
      </c>
      <c r="BS701" s="39" t="str">
        <f t="shared" si="434"/>
        <v/>
      </c>
      <c r="BT701" s="39" t="str">
        <f t="shared" si="435"/>
        <v/>
      </c>
      <c r="BU701" s="39" t="str">
        <f t="shared" si="436"/>
        <v/>
      </c>
      <c r="BV701" s="39" t="str">
        <f t="shared" si="437"/>
        <v/>
      </c>
      <c r="BW701" s="39" t="str">
        <f t="shared" si="438"/>
        <v/>
      </c>
      <c r="BX701" s="39" t="str">
        <f t="shared" si="439"/>
        <v/>
      </c>
      <c r="BY701" s="39" t="str">
        <f t="shared" si="440"/>
        <v/>
      </c>
      <c r="BZ701" s="39" t="str">
        <f t="shared" si="441"/>
        <v/>
      </c>
      <c r="CA701" s="39" t="str">
        <f t="shared" si="442"/>
        <v/>
      </c>
      <c r="CB701" s="39" t="str">
        <f t="shared" si="443"/>
        <v/>
      </c>
      <c r="CC701" s="39" t="str">
        <f t="shared" si="444"/>
        <v/>
      </c>
      <c r="CD701" s="39" t="str">
        <f t="shared" si="445"/>
        <v/>
      </c>
      <c r="CE701" s="39" t="str">
        <f t="shared" si="446"/>
        <v/>
      </c>
      <c r="CF701" s="39" t="str">
        <f t="shared" si="447"/>
        <v/>
      </c>
      <c r="CG701" s="39" t="str">
        <f t="shared" si="448"/>
        <v/>
      </c>
      <c r="CH701" s="39" t="str">
        <f t="shared" si="449"/>
        <v/>
      </c>
      <c r="CI701" s="39" t="str">
        <f t="shared" si="450"/>
        <v/>
      </c>
    </row>
    <row r="702" spans="1:87">
      <c r="A702" s="18"/>
      <c r="B702" s="15" t="str">
        <f>'Gene Table'!E701</f>
        <v>mmu-miR-302b-5p</v>
      </c>
      <c r="C702" s="15" t="str">
        <f>'Gene Table'!B701</f>
        <v>N03</v>
      </c>
      <c r="D702" s="16" t="str">
        <f>IF(SUM('Test Sample Data'!D$3:D$98)&gt;10,IF(AND(ISNUMBER('Test Sample Data'!D701),'Test Sample Data'!D701&lt;$B$1,'Test Sample Data'!D701&gt;0),'Test Sample Data'!D701,$B$1),"")</f>
        <v/>
      </c>
      <c r="E702" s="17" t="str">
        <f>IF(SUM('Test Sample Data'!E$3:E$98)&gt;10,IF(AND(ISNUMBER('Test Sample Data'!E701),'Test Sample Data'!E701&lt;$B$1,'Test Sample Data'!E701&gt;0),'Test Sample Data'!E701,$B$1),"")</f>
        <v/>
      </c>
      <c r="F702" s="17" t="str">
        <f>IF(SUM('Test Sample Data'!F$3:F$98)&gt;10,IF(AND(ISNUMBER('Test Sample Data'!F701),'Test Sample Data'!F701&lt;$B$1,'Test Sample Data'!F701&gt;0),'Test Sample Data'!F701,$B$1),"")</f>
        <v/>
      </c>
      <c r="G702" s="17" t="str">
        <f>IF(SUM('Test Sample Data'!G$3:G$98)&gt;10,IF(AND(ISNUMBER('Test Sample Data'!G701),'Test Sample Data'!G701&lt;$B$1,'Test Sample Data'!G701&gt;0),'Test Sample Data'!G701,$B$1),"")</f>
        <v/>
      </c>
      <c r="H702" s="17" t="str">
        <f>IF(SUM('Test Sample Data'!H$3:H$98)&gt;10,IF(AND(ISNUMBER('Test Sample Data'!H701),'Test Sample Data'!H701&lt;$B$1,'Test Sample Data'!H701&gt;0),'Test Sample Data'!H701,$B$1),"")</f>
        <v/>
      </c>
      <c r="I702" s="17" t="str">
        <f>IF(SUM('Test Sample Data'!I$3:I$98)&gt;10,IF(AND(ISNUMBER('Test Sample Data'!I701),'Test Sample Data'!I701&lt;$B$1,'Test Sample Data'!I701&gt;0),'Test Sample Data'!I701,$B$1),"")</f>
        <v/>
      </c>
      <c r="J702" s="17" t="str">
        <f>IF(SUM('Test Sample Data'!J$3:J$98)&gt;10,IF(AND(ISNUMBER('Test Sample Data'!J701),'Test Sample Data'!J701&lt;$B$1,'Test Sample Data'!J701&gt;0),'Test Sample Data'!J701,$B$1),"")</f>
        <v/>
      </c>
      <c r="K702" s="17" t="str">
        <f>IF(SUM('Test Sample Data'!K$3:K$98)&gt;10,IF(AND(ISNUMBER('Test Sample Data'!K701),'Test Sample Data'!K701&lt;$B$1,'Test Sample Data'!K701&gt;0),'Test Sample Data'!K701,$B$1),"")</f>
        <v/>
      </c>
      <c r="L702" s="17" t="str">
        <f>IF(SUM('Test Sample Data'!L$3:L$98)&gt;10,IF(AND(ISNUMBER('Test Sample Data'!L701),'Test Sample Data'!L701&lt;$B$1,'Test Sample Data'!L701&gt;0),'Test Sample Data'!L701,$B$1),"")</f>
        <v/>
      </c>
      <c r="M702" s="17" t="str">
        <f>IF(SUM('Test Sample Data'!M$3:M$98)&gt;10,IF(AND(ISNUMBER('Test Sample Data'!M701),'Test Sample Data'!M701&lt;$B$1,'Test Sample Data'!M701&gt;0),'Test Sample Data'!M701,$B$1),"")</f>
        <v/>
      </c>
      <c r="N702" s="17" t="str">
        <f>'Gene Table'!E701</f>
        <v>mmu-miR-302b-5p</v>
      </c>
      <c r="O702" s="17" t="str">
        <f>'Gene Table'!B701</f>
        <v>N03</v>
      </c>
      <c r="P702" s="17" t="str">
        <f>IF(SUM('Control Sample Data'!D$3:D$98)&gt;10,IF(AND(ISNUMBER('Control Sample Data'!D701),'Control Sample Data'!D701&lt;$B$1,'Control Sample Data'!D701&gt;0),'Control Sample Data'!D701,$B$1),"")</f>
        <v/>
      </c>
      <c r="Q702" s="17" t="str">
        <f>IF(SUM('Control Sample Data'!E$3:E$98)&gt;10,IF(AND(ISNUMBER('Control Sample Data'!E701),'Control Sample Data'!E701&lt;$B$1,'Control Sample Data'!E701&gt;0),'Control Sample Data'!E701,$B$1),"")</f>
        <v/>
      </c>
      <c r="R702" s="17" t="str">
        <f>IF(SUM('Control Sample Data'!F$3:F$98)&gt;10,IF(AND(ISNUMBER('Control Sample Data'!F701),'Control Sample Data'!F701&lt;$B$1,'Control Sample Data'!F701&gt;0),'Control Sample Data'!F701,$B$1),"")</f>
        <v/>
      </c>
      <c r="S702" s="17" t="str">
        <f>IF(SUM('Control Sample Data'!G$3:G$98)&gt;10,IF(AND(ISNUMBER('Control Sample Data'!G701),'Control Sample Data'!G701&lt;$B$1,'Control Sample Data'!G701&gt;0),'Control Sample Data'!G701,$B$1),"")</f>
        <v/>
      </c>
      <c r="T702" s="17" t="str">
        <f>IF(SUM('Control Sample Data'!H$3:H$98)&gt;10,IF(AND(ISNUMBER('Control Sample Data'!H701),'Control Sample Data'!H701&lt;$B$1,'Control Sample Data'!H701&gt;0),'Control Sample Data'!H701,$B$1),"")</f>
        <v/>
      </c>
      <c r="U702" s="17" t="str">
        <f>IF(SUM('Control Sample Data'!I$3:I$98)&gt;10,IF(AND(ISNUMBER('Control Sample Data'!I701),'Control Sample Data'!I701&lt;$B$1,'Control Sample Data'!I701&gt;0),'Control Sample Data'!I701,$B$1),"")</f>
        <v/>
      </c>
      <c r="V702" s="17" t="str">
        <f>IF(SUM('Control Sample Data'!J$3:J$98)&gt;10,IF(AND(ISNUMBER('Control Sample Data'!J701),'Control Sample Data'!J701&lt;$B$1,'Control Sample Data'!J701&gt;0),'Control Sample Data'!J701,$B$1),"")</f>
        <v/>
      </c>
      <c r="W702" s="17" t="str">
        <f>IF(SUM('Control Sample Data'!K$3:K$98)&gt;10,IF(AND(ISNUMBER('Control Sample Data'!K701),'Control Sample Data'!K701&lt;$B$1,'Control Sample Data'!K701&gt;0),'Control Sample Data'!K701,$B$1),"")</f>
        <v/>
      </c>
      <c r="X702" s="17" t="str">
        <f>IF(SUM('Control Sample Data'!L$3:L$98)&gt;10,IF(AND(ISNUMBER('Control Sample Data'!L701),'Control Sample Data'!L701&lt;$B$1,'Control Sample Data'!L701&gt;0),'Control Sample Data'!L701,$B$1),"")</f>
        <v/>
      </c>
      <c r="Y702" s="17" t="str">
        <f>IF(SUM('Control Sample Data'!M$3:M$98)&gt;10,IF(AND(ISNUMBER('Control Sample Data'!M701),'Control Sample Data'!M701&lt;$B$1,'Control Sample Data'!M701&gt;0),'Control Sample Data'!M701,$B$1),"")</f>
        <v/>
      </c>
      <c r="AT702" s="36" t="str">
        <f t="shared" si="451"/>
        <v/>
      </c>
      <c r="AU702" s="36" t="str">
        <f t="shared" si="452"/>
        <v/>
      </c>
      <c r="AV702" s="36" t="str">
        <f t="shared" si="453"/>
        <v/>
      </c>
      <c r="AW702" s="36" t="str">
        <f t="shared" si="454"/>
        <v/>
      </c>
      <c r="AX702" s="36" t="str">
        <f t="shared" si="455"/>
        <v/>
      </c>
      <c r="AY702" s="36" t="str">
        <f t="shared" si="456"/>
        <v/>
      </c>
      <c r="AZ702" s="36" t="str">
        <f t="shared" si="457"/>
        <v/>
      </c>
      <c r="BA702" s="36" t="str">
        <f t="shared" si="458"/>
        <v/>
      </c>
      <c r="BB702" s="36" t="str">
        <f t="shared" si="459"/>
        <v/>
      </c>
      <c r="BC702" s="36" t="str">
        <f t="shared" si="460"/>
        <v/>
      </c>
      <c r="BD702" s="36" t="str">
        <f t="shared" si="461"/>
        <v/>
      </c>
      <c r="BE702" s="36" t="str">
        <f t="shared" si="462"/>
        <v/>
      </c>
      <c r="BF702" s="36" t="str">
        <f t="shared" si="463"/>
        <v/>
      </c>
      <c r="BG702" s="36" t="str">
        <f t="shared" si="464"/>
        <v/>
      </c>
      <c r="BH702" s="36" t="str">
        <f t="shared" si="465"/>
        <v/>
      </c>
      <c r="BI702" s="36" t="str">
        <f t="shared" si="466"/>
        <v/>
      </c>
      <c r="BJ702" s="36" t="str">
        <f t="shared" si="467"/>
        <v/>
      </c>
      <c r="BK702" s="36" t="str">
        <f t="shared" si="468"/>
        <v/>
      </c>
      <c r="BL702" s="36" t="str">
        <f t="shared" si="469"/>
        <v/>
      </c>
      <c r="BM702" s="36" t="str">
        <f t="shared" si="470"/>
        <v/>
      </c>
      <c r="BN702" s="38" t="e">
        <f t="shared" si="429"/>
        <v>#DIV/0!</v>
      </c>
      <c r="BO702" s="38" t="e">
        <f t="shared" si="430"/>
        <v>#DIV/0!</v>
      </c>
      <c r="BP702" s="39" t="str">
        <f t="shared" si="431"/>
        <v/>
      </c>
      <c r="BQ702" s="39" t="str">
        <f t="shared" si="432"/>
        <v/>
      </c>
      <c r="BR702" s="39" t="str">
        <f t="shared" si="433"/>
        <v/>
      </c>
      <c r="BS702" s="39" t="str">
        <f t="shared" si="434"/>
        <v/>
      </c>
      <c r="BT702" s="39" t="str">
        <f t="shared" si="435"/>
        <v/>
      </c>
      <c r="BU702" s="39" t="str">
        <f t="shared" si="436"/>
        <v/>
      </c>
      <c r="BV702" s="39" t="str">
        <f t="shared" si="437"/>
        <v/>
      </c>
      <c r="BW702" s="39" t="str">
        <f t="shared" si="438"/>
        <v/>
      </c>
      <c r="BX702" s="39" t="str">
        <f t="shared" si="439"/>
        <v/>
      </c>
      <c r="BY702" s="39" t="str">
        <f t="shared" si="440"/>
        <v/>
      </c>
      <c r="BZ702" s="39" t="str">
        <f t="shared" si="441"/>
        <v/>
      </c>
      <c r="CA702" s="39" t="str">
        <f t="shared" si="442"/>
        <v/>
      </c>
      <c r="CB702" s="39" t="str">
        <f t="shared" si="443"/>
        <v/>
      </c>
      <c r="CC702" s="39" t="str">
        <f t="shared" si="444"/>
        <v/>
      </c>
      <c r="CD702" s="39" t="str">
        <f t="shared" si="445"/>
        <v/>
      </c>
      <c r="CE702" s="39" t="str">
        <f t="shared" si="446"/>
        <v/>
      </c>
      <c r="CF702" s="39" t="str">
        <f t="shared" si="447"/>
        <v/>
      </c>
      <c r="CG702" s="39" t="str">
        <f t="shared" si="448"/>
        <v/>
      </c>
      <c r="CH702" s="39" t="str">
        <f t="shared" si="449"/>
        <v/>
      </c>
      <c r="CI702" s="39" t="str">
        <f t="shared" si="450"/>
        <v/>
      </c>
    </row>
    <row r="703" spans="1:87">
      <c r="A703" s="18"/>
      <c r="B703" s="15" t="str">
        <f>'Gene Table'!E702</f>
        <v>mmu-miR-3079-3p</v>
      </c>
      <c r="C703" s="15" t="str">
        <f>'Gene Table'!B702</f>
        <v>N04</v>
      </c>
      <c r="D703" s="16" t="str">
        <f>IF(SUM('Test Sample Data'!D$3:D$98)&gt;10,IF(AND(ISNUMBER('Test Sample Data'!D702),'Test Sample Data'!D702&lt;$B$1,'Test Sample Data'!D702&gt;0),'Test Sample Data'!D702,$B$1),"")</f>
        <v/>
      </c>
      <c r="E703" s="17" t="str">
        <f>IF(SUM('Test Sample Data'!E$3:E$98)&gt;10,IF(AND(ISNUMBER('Test Sample Data'!E702),'Test Sample Data'!E702&lt;$B$1,'Test Sample Data'!E702&gt;0),'Test Sample Data'!E702,$B$1),"")</f>
        <v/>
      </c>
      <c r="F703" s="17" t="str">
        <f>IF(SUM('Test Sample Data'!F$3:F$98)&gt;10,IF(AND(ISNUMBER('Test Sample Data'!F702),'Test Sample Data'!F702&lt;$B$1,'Test Sample Data'!F702&gt;0),'Test Sample Data'!F702,$B$1),"")</f>
        <v/>
      </c>
      <c r="G703" s="17" t="str">
        <f>IF(SUM('Test Sample Data'!G$3:G$98)&gt;10,IF(AND(ISNUMBER('Test Sample Data'!G702),'Test Sample Data'!G702&lt;$B$1,'Test Sample Data'!G702&gt;0),'Test Sample Data'!G702,$B$1),"")</f>
        <v/>
      </c>
      <c r="H703" s="17" t="str">
        <f>IF(SUM('Test Sample Data'!H$3:H$98)&gt;10,IF(AND(ISNUMBER('Test Sample Data'!H702),'Test Sample Data'!H702&lt;$B$1,'Test Sample Data'!H702&gt;0),'Test Sample Data'!H702,$B$1),"")</f>
        <v/>
      </c>
      <c r="I703" s="17" t="str">
        <f>IF(SUM('Test Sample Data'!I$3:I$98)&gt;10,IF(AND(ISNUMBER('Test Sample Data'!I702),'Test Sample Data'!I702&lt;$B$1,'Test Sample Data'!I702&gt;0),'Test Sample Data'!I702,$B$1),"")</f>
        <v/>
      </c>
      <c r="J703" s="17" t="str">
        <f>IF(SUM('Test Sample Data'!J$3:J$98)&gt;10,IF(AND(ISNUMBER('Test Sample Data'!J702),'Test Sample Data'!J702&lt;$B$1,'Test Sample Data'!J702&gt;0),'Test Sample Data'!J702,$B$1),"")</f>
        <v/>
      </c>
      <c r="K703" s="17" t="str">
        <f>IF(SUM('Test Sample Data'!K$3:K$98)&gt;10,IF(AND(ISNUMBER('Test Sample Data'!K702),'Test Sample Data'!K702&lt;$B$1,'Test Sample Data'!K702&gt;0),'Test Sample Data'!K702,$B$1),"")</f>
        <v/>
      </c>
      <c r="L703" s="17" t="str">
        <f>IF(SUM('Test Sample Data'!L$3:L$98)&gt;10,IF(AND(ISNUMBER('Test Sample Data'!L702),'Test Sample Data'!L702&lt;$B$1,'Test Sample Data'!L702&gt;0),'Test Sample Data'!L702,$B$1),"")</f>
        <v/>
      </c>
      <c r="M703" s="17" t="str">
        <f>IF(SUM('Test Sample Data'!M$3:M$98)&gt;10,IF(AND(ISNUMBER('Test Sample Data'!M702),'Test Sample Data'!M702&lt;$B$1,'Test Sample Data'!M702&gt;0),'Test Sample Data'!M702,$B$1),"")</f>
        <v/>
      </c>
      <c r="N703" s="17" t="str">
        <f>'Gene Table'!E702</f>
        <v>mmu-miR-3079-3p</v>
      </c>
      <c r="O703" s="17" t="str">
        <f>'Gene Table'!B702</f>
        <v>N04</v>
      </c>
      <c r="P703" s="17" t="str">
        <f>IF(SUM('Control Sample Data'!D$3:D$98)&gt;10,IF(AND(ISNUMBER('Control Sample Data'!D702),'Control Sample Data'!D702&lt;$B$1,'Control Sample Data'!D702&gt;0),'Control Sample Data'!D702,$B$1),"")</f>
        <v/>
      </c>
      <c r="Q703" s="17" t="str">
        <f>IF(SUM('Control Sample Data'!E$3:E$98)&gt;10,IF(AND(ISNUMBER('Control Sample Data'!E702),'Control Sample Data'!E702&lt;$B$1,'Control Sample Data'!E702&gt;0),'Control Sample Data'!E702,$B$1),"")</f>
        <v/>
      </c>
      <c r="R703" s="17" t="str">
        <f>IF(SUM('Control Sample Data'!F$3:F$98)&gt;10,IF(AND(ISNUMBER('Control Sample Data'!F702),'Control Sample Data'!F702&lt;$B$1,'Control Sample Data'!F702&gt;0),'Control Sample Data'!F702,$B$1),"")</f>
        <v/>
      </c>
      <c r="S703" s="17" t="str">
        <f>IF(SUM('Control Sample Data'!G$3:G$98)&gt;10,IF(AND(ISNUMBER('Control Sample Data'!G702),'Control Sample Data'!G702&lt;$B$1,'Control Sample Data'!G702&gt;0),'Control Sample Data'!G702,$B$1),"")</f>
        <v/>
      </c>
      <c r="T703" s="17" t="str">
        <f>IF(SUM('Control Sample Data'!H$3:H$98)&gt;10,IF(AND(ISNUMBER('Control Sample Data'!H702),'Control Sample Data'!H702&lt;$B$1,'Control Sample Data'!H702&gt;0),'Control Sample Data'!H702,$B$1),"")</f>
        <v/>
      </c>
      <c r="U703" s="17" t="str">
        <f>IF(SUM('Control Sample Data'!I$3:I$98)&gt;10,IF(AND(ISNUMBER('Control Sample Data'!I702),'Control Sample Data'!I702&lt;$B$1,'Control Sample Data'!I702&gt;0),'Control Sample Data'!I702,$B$1),"")</f>
        <v/>
      </c>
      <c r="V703" s="17" t="str">
        <f>IF(SUM('Control Sample Data'!J$3:J$98)&gt;10,IF(AND(ISNUMBER('Control Sample Data'!J702),'Control Sample Data'!J702&lt;$B$1,'Control Sample Data'!J702&gt;0),'Control Sample Data'!J702,$B$1),"")</f>
        <v/>
      </c>
      <c r="W703" s="17" t="str">
        <f>IF(SUM('Control Sample Data'!K$3:K$98)&gt;10,IF(AND(ISNUMBER('Control Sample Data'!K702),'Control Sample Data'!K702&lt;$B$1,'Control Sample Data'!K702&gt;0),'Control Sample Data'!K702,$B$1),"")</f>
        <v/>
      </c>
      <c r="X703" s="17" t="str">
        <f>IF(SUM('Control Sample Data'!L$3:L$98)&gt;10,IF(AND(ISNUMBER('Control Sample Data'!L702),'Control Sample Data'!L702&lt;$B$1,'Control Sample Data'!L702&gt;0),'Control Sample Data'!L702,$B$1),"")</f>
        <v/>
      </c>
      <c r="Y703" s="17" t="str">
        <f>IF(SUM('Control Sample Data'!M$3:M$98)&gt;10,IF(AND(ISNUMBER('Control Sample Data'!M702),'Control Sample Data'!M702&lt;$B$1,'Control Sample Data'!M702&gt;0),'Control Sample Data'!M702,$B$1),"")</f>
        <v/>
      </c>
      <c r="AT703" s="36" t="str">
        <f t="shared" si="451"/>
        <v/>
      </c>
      <c r="AU703" s="36" t="str">
        <f t="shared" si="452"/>
        <v/>
      </c>
      <c r="AV703" s="36" t="str">
        <f t="shared" si="453"/>
        <v/>
      </c>
      <c r="AW703" s="36" t="str">
        <f t="shared" si="454"/>
        <v/>
      </c>
      <c r="AX703" s="36" t="str">
        <f t="shared" si="455"/>
        <v/>
      </c>
      <c r="AY703" s="36" t="str">
        <f t="shared" si="456"/>
        <v/>
      </c>
      <c r="AZ703" s="36" t="str">
        <f t="shared" si="457"/>
        <v/>
      </c>
      <c r="BA703" s="36" t="str">
        <f t="shared" si="458"/>
        <v/>
      </c>
      <c r="BB703" s="36" t="str">
        <f t="shared" si="459"/>
        <v/>
      </c>
      <c r="BC703" s="36" t="str">
        <f t="shared" si="460"/>
        <v/>
      </c>
      <c r="BD703" s="36" t="str">
        <f t="shared" si="461"/>
        <v/>
      </c>
      <c r="BE703" s="36" t="str">
        <f t="shared" si="462"/>
        <v/>
      </c>
      <c r="BF703" s="36" t="str">
        <f t="shared" si="463"/>
        <v/>
      </c>
      <c r="BG703" s="36" t="str">
        <f t="shared" si="464"/>
        <v/>
      </c>
      <c r="BH703" s="36" t="str">
        <f t="shared" si="465"/>
        <v/>
      </c>
      <c r="BI703" s="36" t="str">
        <f t="shared" si="466"/>
        <v/>
      </c>
      <c r="BJ703" s="36" t="str">
        <f t="shared" si="467"/>
        <v/>
      </c>
      <c r="BK703" s="36" t="str">
        <f t="shared" si="468"/>
        <v/>
      </c>
      <c r="BL703" s="36" t="str">
        <f t="shared" si="469"/>
        <v/>
      </c>
      <c r="BM703" s="36" t="str">
        <f t="shared" si="470"/>
        <v/>
      </c>
      <c r="BN703" s="38" t="e">
        <f t="shared" si="429"/>
        <v>#DIV/0!</v>
      </c>
      <c r="BO703" s="38" t="e">
        <f t="shared" si="430"/>
        <v>#DIV/0!</v>
      </c>
      <c r="BP703" s="39" t="str">
        <f t="shared" si="431"/>
        <v/>
      </c>
      <c r="BQ703" s="39" t="str">
        <f t="shared" si="432"/>
        <v/>
      </c>
      <c r="BR703" s="39" t="str">
        <f t="shared" si="433"/>
        <v/>
      </c>
      <c r="BS703" s="39" t="str">
        <f t="shared" si="434"/>
        <v/>
      </c>
      <c r="BT703" s="39" t="str">
        <f t="shared" si="435"/>
        <v/>
      </c>
      <c r="BU703" s="39" t="str">
        <f t="shared" si="436"/>
        <v/>
      </c>
      <c r="BV703" s="39" t="str">
        <f t="shared" si="437"/>
        <v/>
      </c>
      <c r="BW703" s="39" t="str">
        <f t="shared" si="438"/>
        <v/>
      </c>
      <c r="BX703" s="39" t="str">
        <f t="shared" si="439"/>
        <v/>
      </c>
      <c r="BY703" s="39" t="str">
        <f t="shared" si="440"/>
        <v/>
      </c>
      <c r="BZ703" s="39" t="str">
        <f t="shared" si="441"/>
        <v/>
      </c>
      <c r="CA703" s="39" t="str">
        <f t="shared" si="442"/>
        <v/>
      </c>
      <c r="CB703" s="39" t="str">
        <f t="shared" si="443"/>
        <v/>
      </c>
      <c r="CC703" s="39" t="str">
        <f t="shared" si="444"/>
        <v/>
      </c>
      <c r="CD703" s="39" t="str">
        <f t="shared" si="445"/>
        <v/>
      </c>
      <c r="CE703" s="39" t="str">
        <f t="shared" si="446"/>
        <v/>
      </c>
      <c r="CF703" s="39" t="str">
        <f t="shared" si="447"/>
        <v/>
      </c>
      <c r="CG703" s="39" t="str">
        <f t="shared" si="448"/>
        <v/>
      </c>
      <c r="CH703" s="39" t="str">
        <f t="shared" si="449"/>
        <v/>
      </c>
      <c r="CI703" s="39" t="str">
        <f t="shared" si="450"/>
        <v/>
      </c>
    </row>
    <row r="704" spans="1:87">
      <c r="A704" s="18"/>
      <c r="B704" s="15" t="str">
        <f>'Gene Table'!E703</f>
        <v>mmu-miR-302c-5p</v>
      </c>
      <c r="C704" s="15" t="str">
        <f>'Gene Table'!B703</f>
        <v>N05</v>
      </c>
      <c r="D704" s="16" t="str">
        <f>IF(SUM('Test Sample Data'!D$3:D$98)&gt;10,IF(AND(ISNUMBER('Test Sample Data'!D703),'Test Sample Data'!D703&lt;$B$1,'Test Sample Data'!D703&gt;0),'Test Sample Data'!D703,$B$1),"")</f>
        <v/>
      </c>
      <c r="E704" s="17" t="str">
        <f>IF(SUM('Test Sample Data'!E$3:E$98)&gt;10,IF(AND(ISNUMBER('Test Sample Data'!E703),'Test Sample Data'!E703&lt;$B$1,'Test Sample Data'!E703&gt;0),'Test Sample Data'!E703,$B$1),"")</f>
        <v/>
      </c>
      <c r="F704" s="17" t="str">
        <f>IF(SUM('Test Sample Data'!F$3:F$98)&gt;10,IF(AND(ISNUMBER('Test Sample Data'!F703),'Test Sample Data'!F703&lt;$B$1,'Test Sample Data'!F703&gt;0),'Test Sample Data'!F703,$B$1),"")</f>
        <v/>
      </c>
      <c r="G704" s="17" t="str">
        <f>IF(SUM('Test Sample Data'!G$3:G$98)&gt;10,IF(AND(ISNUMBER('Test Sample Data'!G703),'Test Sample Data'!G703&lt;$B$1,'Test Sample Data'!G703&gt;0),'Test Sample Data'!G703,$B$1),"")</f>
        <v/>
      </c>
      <c r="H704" s="17" t="str">
        <f>IF(SUM('Test Sample Data'!H$3:H$98)&gt;10,IF(AND(ISNUMBER('Test Sample Data'!H703),'Test Sample Data'!H703&lt;$B$1,'Test Sample Data'!H703&gt;0),'Test Sample Data'!H703,$B$1),"")</f>
        <v/>
      </c>
      <c r="I704" s="17" t="str">
        <f>IF(SUM('Test Sample Data'!I$3:I$98)&gt;10,IF(AND(ISNUMBER('Test Sample Data'!I703),'Test Sample Data'!I703&lt;$B$1,'Test Sample Data'!I703&gt;0),'Test Sample Data'!I703,$B$1),"")</f>
        <v/>
      </c>
      <c r="J704" s="17" t="str">
        <f>IF(SUM('Test Sample Data'!J$3:J$98)&gt;10,IF(AND(ISNUMBER('Test Sample Data'!J703),'Test Sample Data'!J703&lt;$B$1,'Test Sample Data'!J703&gt;0),'Test Sample Data'!J703,$B$1),"")</f>
        <v/>
      </c>
      <c r="K704" s="17" t="str">
        <f>IF(SUM('Test Sample Data'!K$3:K$98)&gt;10,IF(AND(ISNUMBER('Test Sample Data'!K703),'Test Sample Data'!K703&lt;$B$1,'Test Sample Data'!K703&gt;0),'Test Sample Data'!K703,$B$1),"")</f>
        <v/>
      </c>
      <c r="L704" s="17" t="str">
        <f>IF(SUM('Test Sample Data'!L$3:L$98)&gt;10,IF(AND(ISNUMBER('Test Sample Data'!L703),'Test Sample Data'!L703&lt;$B$1,'Test Sample Data'!L703&gt;0),'Test Sample Data'!L703,$B$1),"")</f>
        <v/>
      </c>
      <c r="M704" s="17" t="str">
        <f>IF(SUM('Test Sample Data'!M$3:M$98)&gt;10,IF(AND(ISNUMBER('Test Sample Data'!M703),'Test Sample Data'!M703&lt;$B$1,'Test Sample Data'!M703&gt;0),'Test Sample Data'!M703,$B$1),"")</f>
        <v/>
      </c>
      <c r="N704" s="17" t="str">
        <f>'Gene Table'!E703</f>
        <v>mmu-miR-302c-5p</v>
      </c>
      <c r="O704" s="17" t="str">
        <f>'Gene Table'!B703</f>
        <v>N05</v>
      </c>
      <c r="P704" s="17" t="str">
        <f>IF(SUM('Control Sample Data'!D$3:D$98)&gt;10,IF(AND(ISNUMBER('Control Sample Data'!D703),'Control Sample Data'!D703&lt;$B$1,'Control Sample Data'!D703&gt;0),'Control Sample Data'!D703,$B$1),"")</f>
        <v/>
      </c>
      <c r="Q704" s="17" t="str">
        <f>IF(SUM('Control Sample Data'!E$3:E$98)&gt;10,IF(AND(ISNUMBER('Control Sample Data'!E703),'Control Sample Data'!E703&lt;$B$1,'Control Sample Data'!E703&gt;0),'Control Sample Data'!E703,$B$1),"")</f>
        <v/>
      </c>
      <c r="R704" s="17" t="str">
        <f>IF(SUM('Control Sample Data'!F$3:F$98)&gt;10,IF(AND(ISNUMBER('Control Sample Data'!F703),'Control Sample Data'!F703&lt;$B$1,'Control Sample Data'!F703&gt;0),'Control Sample Data'!F703,$B$1),"")</f>
        <v/>
      </c>
      <c r="S704" s="17" t="str">
        <f>IF(SUM('Control Sample Data'!G$3:G$98)&gt;10,IF(AND(ISNUMBER('Control Sample Data'!G703),'Control Sample Data'!G703&lt;$B$1,'Control Sample Data'!G703&gt;0),'Control Sample Data'!G703,$B$1),"")</f>
        <v/>
      </c>
      <c r="T704" s="17" t="str">
        <f>IF(SUM('Control Sample Data'!H$3:H$98)&gt;10,IF(AND(ISNUMBER('Control Sample Data'!H703),'Control Sample Data'!H703&lt;$B$1,'Control Sample Data'!H703&gt;0),'Control Sample Data'!H703,$B$1),"")</f>
        <v/>
      </c>
      <c r="U704" s="17" t="str">
        <f>IF(SUM('Control Sample Data'!I$3:I$98)&gt;10,IF(AND(ISNUMBER('Control Sample Data'!I703),'Control Sample Data'!I703&lt;$B$1,'Control Sample Data'!I703&gt;0),'Control Sample Data'!I703,$B$1),"")</f>
        <v/>
      </c>
      <c r="V704" s="17" t="str">
        <f>IF(SUM('Control Sample Data'!J$3:J$98)&gt;10,IF(AND(ISNUMBER('Control Sample Data'!J703),'Control Sample Data'!J703&lt;$B$1,'Control Sample Data'!J703&gt;0),'Control Sample Data'!J703,$B$1),"")</f>
        <v/>
      </c>
      <c r="W704" s="17" t="str">
        <f>IF(SUM('Control Sample Data'!K$3:K$98)&gt;10,IF(AND(ISNUMBER('Control Sample Data'!K703),'Control Sample Data'!K703&lt;$B$1,'Control Sample Data'!K703&gt;0),'Control Sample Data'!K703,$B$1),"")</f>
        <v/>
      </c>
      <c r="X704" s="17" t="str">
        <f>IF(SUM('Control Sample Data'!L$3:L$98)&gt;10,IF(AND(ISNUMBER('Control Sample Data'!L703),'Control Sample Data'!L703&lt;$B$1,'Control Sample Data'!L703&gt;0),'Control Sample Data'!L703,$B$1),"")</f>
        <v/>
      </c>
      <c r="Y704" s="17" t="str">
        <f>IF(SUM('Control Sample Data'!M$3:M$98)&gt;10,IF(AND(ISNUMBER('Control Sample Data'!M703),'Control Sample Data'!M703&lt;$B$1,'Control Sample Data'!M703&gt;0),'Control Sample Data'!M703,$B$1),"")</f>
        <v/>
      </c>
      <c r="AT704" s="36" t="str">
        <f t="shared" si="451"/>
        <v/>
      </c>
      <c r="AU704" s="36" t="str">
        <f t="shared" si="452"/>
        <v/>
      </c>
      <c r="AV704" s="36" t="str">
        <f t="shared" si="453"/>
        <v/>
      </c>
      <c r="AW704" s="36" t="str">
        <f t="shared" si="454"/>
        <v/>
      </c>
      <c r="AX704" s="36" t="str">
        <f t="shared" si="455"/>
        <v/>
      </c>
      <c r="AY704" s="36" t="str">
        <f t="shared" si="456"/>
        <v/>
      </c>
      <c r="AZ704" s="36" t="str">
        <f t="shared" si="457"/>
        <v/>
      </c>
      <c r="BA704" s="36" t="str">
        <f t="shared" si="458"/>
        <v/>
      </c>
      <c r="BB704" s="36" t="str">
        <f t="shared" si="459"/>
        <v/>
      </c>
      <c r="BC704" s="36" t="str">
        <f t="shared" si="460"/>
        <v/>
      </c>
      <c r="BD704" s="36" t="str">
        <f t="shared" si="461"/>
        <v/>
      </c>
      <c r="BE704" s="36" t="str">
        <f t="shared" si="462"/>
        <v/>
      </c>
      <c r="BF704" s="36" t="str">
        <f t="shared" si="463"/>
        <v/>
      </c>
      <c r="BG704" s="36" t="str">
        <f t="shared" si="464"/>
        <v/>
      </c>
      <c r="BH704" s="36" t="str">
        <f t="shared" si="465"/>
        <v/>
      </c>
      <c r="BI704" s="36" t="str">
        <f t="shared" si="466"/>
        <v/>
      </c>
      <c r="BJ704" s="36" t="str">
        <f t="shared" si="467"/>
        <v/>
      </c>
      <c r="BK704" s="36" t="str">
        <f t="shared" si="468"/>
        <v/>
      </c>
      <c r="BL704" s="36" t="str">
        <f t="shared" si="469"/>
        <v/>
      </c>
      <c r="BM704" s="36" t="str">
        <f t="shared" si="470"/>
        <v/>
      </c>
      <c r="BN704" s="38" t="e">
        <f t="shared" si="429"/>
        <v>#DIV/0!</v>
      </c>
      <c r="BO704" s="38" t="e">
        <f t="shared" si="430"/>
        <v>#DIV/0!</v>
      </c>
      <c r="BP704" s="39" t="str">
        <f t="shared" si="431"/>
        <v/>
      </c>
      <c r="BQ704" s="39" t="str">
        <f t="shared" si="432"/>
        <v/>
      </c>
      <c r="BR704" s="39" t="str">
        <f t="shared" si="433"/>
        <v/>
      </c>
      <c r="BS704" s="39" t="str">
        <f t="shared" si="434"/>
        <v/>
      </c>
      <c r="BT704" s="39" t="str">
        <f t="shared" si="435"/>
        <v/>
      </c>
      <c r="BU704" s="39" t="str">
        <f t="shared" si="436"/>
        <v/>
      </c>
      <c r="BV704" s="39" t="str">
        <f t="shared" si="437"/>
        <v/>
      </c>
      <c r="BW704" s="39" t="str">
        <f t="shared" si="438"/>
        <v/>
      </c>
      <c r="BX704" s="39" t="str">
        <f t="shared" si="439"/>
        <v/>
      </c>
      <c r="BY704" s="39" t="str">
        <f t="shared" si="440"/>
        <v/>
      </c>
      <c r="BZ704" s="39" t="str">
        <f t="shared" si="441"/>
        <v/>
      </c>
      <c r="CA704" s="39" t="str">
        <f t="shared" si="442"/>
        <v/>
      </c>
      <c r="CB704" s="39" t="str">
        <f t="shared" si="443"/>
        <v/>
      </c>
      <c r="CC704" s="39" t="str">
        <f t="shared" si="444"/>
        <v/>
      </c>
      <c r="CD704" s="39" t="str">
        <f t="shared" si="445"/>
        <v/>
      </c>
      <c r="CE704" s="39" t="str">
        <f t="shared" si="446"/>
        <v/>
      </c>
      <c r="CF704" s="39" t="str">
        <f t="shared" si="447"/>
        <v/>
      </c>
      <c r="CG704" s="39" t="str">
        <f t="shared" si="448"/>
        <v/>
      </c>
      <c r="CH704" s="39" t="str">
        <f t="shared" si="449"/>
        <v/>
      </c>
      <c r="CI704" s="39" t="str">
        <f t="shared" si="450"/>
        <v/>
      </c>
    </row>
    <row r="705" spans="1:87">
      <c r="A705" s="18"/>
      <c r="B705" s="15" t="str">
        <f>'Gene Table'!E704</f>
        <v>mmu-miR-3080-3p</v>
      </c>
      <c r="C705" s="15" t="str">
        <f>'Gene Table'!B704</f>
        <v>N06</v>
      </c>
      <c r="D705" s="16" t="str">
        <f>IF(SUM('Test Sample Data'!D$3:D$98)&gt;10,IF(AND(ISNUMBER('Test Sample Data'!D704),'Test Sample Data'!D704&lt;$B$1,'Test Sample Data'!D704&gt;0),'Test Sample Data'!D704,$B$1),"")</f>
        <v/>
      </c>
      <c r="E705" s="17" t="str">
        <f>IF(SUM('Test Sample Data'!E$3:E$98)&gt;10,IF(AND(ISNUMBER('Test Sample Data'!E704),'Test Sample Data'!E704&lt;$B$1,'Test Sample Data'!E704&gt;0),'Test Sample Data'!E704,$B$1),"")</f>
        <v/>
      </c>
      <c r="F705" s="17" t="str">
        <f>IF(SUM('Test Sample Data'!F$3:F$98)&gt;10,IF(AND(ISNUMBER('Test Sample Data'!F704),'Test Sample Data'!F704&lt;$B$1,'Test Sample Data'!F704&gt;0),'Test Sample Data'!F704,$B$1),"")</f>
        <v/>
      </c>
      <c r="G705" s="17" t="str">
        <f>IF(SUM('Test Sample Data'!G$3:G$98)&gt;10,IF(AND(ISNUMBER('Test Sample Data'!G704),'Test Sample Data'!G704&lt;$B$1,'Test Sample Data'!G704&gt;0),'Test Sample Data'!G704,$B$1),"")</f>
        <v/>
      </c>
      <c r="H705" s="17" t="str">
        <f>IF(SUM('Test Sample Data'!H$3:H$98)&gt;10,IF(AND(ISNUMBER('Test Sample Data'!H704),'Test Sample Data'!H704&lt;$B$1,'Test Sample Data'!H704&gt;0),'Test Sample Data'!H704,$B$1),"")</f>
        <v/>
      </c>
      <c r="I705" s="17" t="str">
        <f>IF(SUM('Test Sample Data'!I$3:I$98)&gt;10,IF(AND(ISNUMBER('Test Sample Data'!I704),'Test Sample Data'!I704&lt;$B$1,'Test Sample Data'!I704&gt;0),'Test Sample Data'!I704,$B$1),"")</f>
        <v/>
      </c>
      <c r="J705" s="17" t="str">
        <f>IF(SUM('Test Sample Data'!J$3:J$98)&gt;10,IF(AND(ISNUMBER('Test Sample Data'!J704),'Test Sample Data'!J704&lt;$B$1,'Test Sample Data'!J704&gt;0),'Test Sample Data'!J704,$B$1),"")</f>
        <v/>
      </c>
      <c r="K705" s="17" t="str">
        <f>IF(SUM('Test Sample Data'!K$3:K$98)&gt;10,IF(AND(ISNUMBER('Test Sample Data'!K704),'Test Sample Data'!K704&lt;$B$1,'Test Sample Data'!K704&gt;0),'Test Sample Data'!K704,$B$1),"")</f>
        <v/>
      </c>
      <c r="L705" s="17" t="str">
        <f>IF(SUM('Test Sample Data'!L$3:L$98)&gt;10,IF(AND(ISNUMBER('Test Sample Data'!L704),'Test Sample Data'!L704&lt;$B$1,'Test Sample Data'!L704&gt;0),'Test Sample Data'!L704,$B$1),"")</f>
        <v/>
      </c>
      <c r="M705" s="17" t="str">
        <f>IF(SUM('Test Sample Data'!M$3:M$98)&gt;10,IF(AND(ISNUMBER('Test Sample Data'!M704),'Test Sample Data'!M704&lt;$B$1,'Test Sample Data'!M704&gt;0),'Test Sample Data'!M704,$B$1),"")</f>
        <v/>
      </c>
      <c r="N705" s="17" t="str">
        <f>'Gene Table'!E704</f>
        <v>mmu-miR-3080-3p</v>
      </c>
      <c r="O705" s="17" t="str">
        <f>'Gene Table'!B704</f>
        <v>N06</v>
      </c>
      <c r="P705" s="17" t="str">
        <f>IF(SUM('Control Sample Data'!D$3:D$98)&gt;10,IF(AND(ISNUMBER('Control Sample Data'!D704),'Control Sample Data'!D704&lt;$B$1,'Control Sample Data'!D704&gt;0),'Control Sample Data'!D704,$B$1),"")</f>
        <v/>
      </c>
      <c r="Q705" s="17" t="str">
        <f>IF(SUM('Control Sample Data'!E$3:E$98)&gt;10,IF(AND(ISNUMBER('Control Sample Data'!E704),'Control Sample Data'!E704&lt;$B$1,'Control Sample Data'!E704&gt;0),'Control Sample Data'!E704,$B$1),"")</f>
        <v/>
      </c>
      <c r="R705" s="17" t="str">
        <f>IF(SUM('Control Sample Data'!F$3:F$98)&gt;10,IF(AND(ISNUMBER('Control Sample Data'!F704),'Control Sample Data'!F704&lt;$B$1,'Control Sample Data'!F704&gt;0),'Control Sample Data'!F704,$B$1),"")</f>
        <v/>
      </c>
      <c r="S705" s="17" t="str">
        <f>IF(SUM('Control Sample Data'!G$3:G$98)&gt;10,IF(AND(ISNUMBER('Control Sample Data'!G704),'Control Sample Data'!G704&lt;$B$1,'Control Sample Data'!G704&gt;0),'Control Sample Data'!G704,$B$1),"")</f>
        <v/>
      </c>
      <c r="T705" s="17" t="str">
        <f>IF(SUM('Control Sample Data'!H$3:H$98)&gt;10,IF(AND(ISNUMBER('Control Sample Data'!H704),'Control Sample Data'!H704&lt;$B$1,'Control Sample Data'!H704&gt;0),'Control Sample Data'!H704,$B$1),"")</f>
        <v/>
      </c>
      <c r="U705" s="17" t="str">
        <f>IF(SUM('Control Sample Data'!I$3:I$98)&gt;10,IF(AND(ISNUMBER('Control Sample Data'!I704),'Control Sample Data'!I704&lt;$B$1,'Control Sample Data'!I704&gt;0),'Control Sample Data'!I704,$B$1),"")</f>
        <v/>
      </c>
      <c r="V705" s="17" t="str">
        <f>IF(SUM('Control Sample Data'!J$3:J$98)&gt;10,IF(AND(ISNUMBER('Control Sample Data'!J704),'Control Sample Data'!J704&lt;$B$1,'Control Sample Data'!J704&gt;0),'Control Sample Data'!J704,$B$1),"")</f>
        <v/>
      </c>
      <c r="W705" s="17" t="str">
        <f>IF(SUM('Control Sample Data'!K$3:K$98)&gt;10,IF(AND(ISNUMBER('Control Sample Data'!K704),'Control Sample Data'!K704&lt;$B$1,'Control Sample Data'!K704&gt;0),'Control Sample Data'!K704,$B$1),"")</f>
        <v/>
      </c>
      <c r="X705" s="17" t="str">
        <f>IF(SUM('Control Sample Data'!L$3:L$98)&gt;10,IF(AND(ISNUMBER('Control Sample Data'!L704),'Control Sample Data'!L704&lt;$B$1,'Control Sample Data'!L704&gt;0),'Control Sample Data'!L704,$B$1),"")</f>
        <v/>
      </c>
      <c r="Y705" s="17" t="str">
        <f>IF(SUM('Control Sample Data'!M$3:M$98)&gt;10,IF(AND(ISNUMBER('Control Sample Data'!M704),'Control Sample Data'!M704&lt;$B$1,'Control Sample Data'!M704&gt;0),'Control Sample Data'!M704,$B$1),"")</f>
        <v/>
      </c>
      <c r="AT705" s="36" t="str">
        <f t="shared" si="451"/>
        <v/>
      </c>
      <c r="AU705" s="36" t="str">
        <f t="shared" si="452"/>
        <v/>
      </c>
      <c r="AV705" s="36" t="str">
        <f t="shared" si="453"/>
        <v/>
      </c>
      <c r="AW705" s="36" t="str">
        <f t="shared" si="454"/>
        <v/>
      </c>
      <c r="AX705" s="36" t="str">
        <f t="shared" si="455"/>
        <v/>
      </c>
      <c r="AY705" s="36" t="str">
        <f t="shared" si="456"/>
        <v/>
      </c>
      <c r="AZ705" s="36" t="str">
        <f t="shared" si="457"/>
        <v/>
      </c>
      <c r="BA705" s="36" t="str">
        <f t="shared" si="458"/>
        <v/>
      </c>
      <c r="BB705" s="36" t="str">
        <f t="shared" si="459"/>
        <v/>
      </c>
      <c r="BC705" s="36" t="str">
        <f t="shared" si="460"/>
        <v/>
      </c>
      <c r="BD705" s="36" t="str">
        <f t="shared" si="461"/>
        <v/>
      </c>
      <c r="BE705" s="36" t="str">
        <f t="shared" si="462"/>
        <v/>
      </c>
      <c r="BF705" s="36" t="str">
        <f t="shared" si="463"/>
        <v/>
      </c>
      <c r="BG705" s="36" t="str">
        <f t="shared" si="464"/>
        <v/>
      </c>
      <c r="BH705" s="36" t="str">
        <f t="shared" si="465"/>
        <v/>
      </c>
      <c r="BI705" s="36" t="str">
        <f t="shared" si="466"/>
        <v/>
      </c>
      <c r="BJ705" s="36" t="str">
        <f t="shared" si="467"/>
        <v/>
      </c>
      <c r="BK705" s="36" t="str">
        <f t="shared" si="468"/>
        <v/>
      </c>
      <c r="BL705" s="36" t="str">
        <f t="shared" si="469"/>
        <v/>
      </c>
      <c r="BM705" s="36" t="str">
        <f t="shared" si="470"/>
        <v/>
      </c>
      <c r="BN705" s="38" t="e">
        <f t="shared" si="429"/>
        <v>#DIV/0!</v>
      </c>
      <c r="BO705" s="38" t="e">
        <f t="shared" si="430"/>
        <v>#DIV/0!</v>
      </c>
      <c r="BP705" s="39" t="str">
        <f t="shared" si="431"/>
        <v/>
      </c>
      <c r="BQ705" s="39" t="str">
        <f t="shared" si="432"/>
        <v/>
      </c>
      <c r="BR705" s="39" t="str">
        <f t="shared" si="433"/>
        <v/>
      </c>
      <c r="BS705" s="39" t="str">
        <f t="shared" si="434"/>
        <v/>
      </c>
      <c r="BT705" s="39" t="str">
        <f t="shared" si="435"/>
        <v/>
      </c>
      <c r="BU705" s="39" t="str">
        <f t="shared" si="436"/>
        <v/>
      </c>
      <c r="BV705" s="39" t="str">
        <f t="shared" si="437"/>
        <v/>
      </c>
      <c r="BW705" s="39" t="str">
        <f t="shared" si="438"/>
        <v/>
      </c>
      <c r="BX705" s="39" t="str">
        <f t="shared" si="439"/>
        <v/>
      </c>
      <c r="BY705" s="39" t="str">
        <f t="shared" si="440"/>
        <v/>
      </c>
      <c r="BZ705" s="39" t="str">
        <f t="shared" si="441"/>
        <v/>
      </c>
      <c r="CA705" s="39" t="str">
        <f t="shared" si="442"/>
        <v/>
      </c>
      <c r="CB705" s="39" t="str">
        <f t="shared" si="443"/>
        <v/>
      </c>
      <c r="CC705" s="39" t="str">
        <f t="shared" si="444"/>
        <v/>
      </c>
      <c r="CD705" s="39" t="str">
        <f t="shared" si="445"/>
        <v/>
      </c>
      <c r="CE705" s="39" t="str">
        <f t="shared" si="446"/>
        <v/>
      </c>
      <c r="CF705" s="39" t="str">
        <f t="shared" si="447"/>
        <v/>
      </c>
      <c r="CG705" s="39" t="str">
        <f t="shared" si="448"/>
        <v/>
      </c>
      <c r="CH705" s="39" t="str">
        <f t="shared" si="449"/>
        <v/>
      </c>
      <c r="CI705" s="39" t="str">
        <f t="shared" si="450"/>
        <v/>
      </c>
    </row>
    <row r="706" spans="1:87">
      <c r="A706" s="18"/>
      <c r="B706" s="15" t="str">
        <f>'Gene Table'!E705</f>
        <v>mmu-miR-30b-3p</v>
      </c>
      <c r="C706" s="15" t="str">
        <f>'Gene Table'!B705</f>
        <v>N07</v>
      </c>
      <c r="D706" s="16" t="str">
        <f>IF(SUM('Test Sample Data'!D$3:D$98)&gt;10,IF(AND(ISNUMBER('Test Sample Data'!D705),'Test Sample Data'!D705&lt;$B$1,'Test Sample Data'!D705&gt;0),'Test Sample Data'!D705,$B$1),"")</f>
        <v/>
      </c>
      <c r="E706" s="17" t="str">
        <f>IF(SUM('Test Sample Data'!E$3:E$98)&gt;10,IF(AND(ISNUMBER('Test Sample Data'!E705),'Test Sample Data'!E705&lt;$B$1,'Test Sample Data'!E705&gt;0),'Test Sample Data'!E705,$B$1),"")</f>
        <v/>
      </c>
      <c r="F706" s="17" t="str">
        <f>IF(SUM('Test Sample Data'!F$3:F$98)&gt;10,IF(AND(ISNUMBER('Test Sample Data'!F705),'Test Sample Data'!F705&lt;$B$1,'Test Sample Data'!F705&gt;0),'Test Sample Data'!F705,$B$1),"")</f>
        <v/>
      </c>
      <c r="G706" s="17" t="str">
        <f>IF(SUM('Test Sample Data'!G$3:G$98)&gt;10,IF(AND(ISNUMBER('Test Sample Data'!G705),'Test Sample Data'!G705&lt;$B$1,'Test Sample Data'!G705&gt;0),'Test Sample Data'!G705,$B$1),"")</f>
        <v/>
      </c>
      <c r="H706" s="17" t="str">
        <f>IF(SUM('Test Sample Data'!H$3:H$98)&gt;10,IF(AND(ISNUMBER('Test Sample Data'!H705),'Test Sample Data'!H705&lt;$B$1,'Test Sample Data'!H705&gt;0),'Test Sample Data'!H705,$B$1),"")</f>
        <v/>
      </c>
      <c r="I706" s="17" t="str">
        <f>IF(SUM('Test Sample Data'!I$3:I$98)&gt;10,IF(AND(ISNUMBER('Test Sample Data'!I705),'Test Sample Data'!I705&lt;$B$1,'Test Sample Data'!I705&gt;0),'Test Sample Data'!I705,$B$1),"")</f>
        <v/>
      </c>
      <c r="J706" s="17" t="str">
        <f>IF(SUM('Test Sample Data'!J$3:J$98)&gt;10,IF(AND(ISNUMBER('Test Sample Data'!J705),'Test Sample Data'!J705&lt;$B$1,'Test Sample Data'!J705&gt;0),'Test Sample Data'!J705,$B$1),"")</f>
        <v/>
      </c>
      <c r="K706" s="17" t="str">
        <f>IF(SUM('Test Sample Data'!K$3:K$98)&gt;10,IF(AND(ISNUMBER('Test Sample Data'!K705),'Test Sample Data'!K705&lt;$B$1,'Test Sample Data'!K705&gt;0),'Test Sample Data'!K705,$B$1),"")</f>
        <v/>
      </c>
      <c r="L706" s="17" t="str">
        <f>IF(SUM('Test Sample Data'!L$3:L$98)&gt;10,IF(AND(ISNUMBER('Test Sample Data'!L705),'Test Sample Data'!L705&lt;$B$1,'Test Sample Data'!L705&gt;0),'Test Sample Data'!L705,$B$1),"")</f>
        <v/>
      </c>
      <c r="M706" s="17" t="str">
        <f>IF(SUM('Test Sample Data'!M$3:M$98)&gt;10,IF(AND(ISNUMBER('Test Sample Data'!M705),'Test Sample Data'!M705&lt;$B$1,'Test Sample Data'!M705&gt;0),'Test Sample Data'!M705,$B$1),"")</f>
        <v/>
      </c>
      <c r="N706" s="17" t="str">
        <f>'Gene Table'!E705</f>
        <v>mmu-miR-30b-3p</v>
      </c>
      <c r="O706" s="17" t="str">
        <f>'Gene Table'!B705</f>
        <v>N07</v>
      </c>
      <c r="P706" s="17" t="str">
        <f>IF(SUM('Control Sample Data'!D$3:D$98)&gt;10,IF(AND(ISNUMBER('Control Sample Data'!D705),'Control Sample Data'!D705&lt;$B$1,'Control Sample Data'!D705&gt;0),'Control Sample Data'!D705,$B$1),"")</f>
        <v/>
      </c>
      <c r="Q706" s="17" t="str">
        <f>IF(SUM('Control Sample Data'!E$3:E$98)&gt;10,IF(AND(ISNUMBER('Control Sample Data'!E705),'Control Sample Data'!E705&lt;$B$1,'Control Sample Data'!E705&gt;0),'Control Sample Data'!E705,$B$1),"")</f>
        <v/>
      </c>
      <c r="R706" s="17" t="str">
        <f>IF(SUM('Control Sample Data'!F$3:F$98)&gt;10,IF(AND(ISNUMBER('Control Sample Data'!F705),'Control Sample Data'!F705&lt;$B$1,'Control Sample Data'!F705&gt;0),'Control Sample Data'!F705,$B$1),"")</f>
        <v/>
      </c>
      <c r="S706" s="17" t="str">
        <f>IF(SUM('Control Sample Data'!G$3:G$98)&gt;10,IF(AND(ISNUMBER('Control Sample Data'!G705),'Control Sample Data'!G705&lt;$B$1,'Control Sample Data'!G705&gt;0),'Control Sample Data'!G705,$B$1),"")</f>
        <v/>
      </c>
      <c r="T706" s="17" t="str">
        <f>IF(SUM('Control Sample Data'!H$3:H$98)&gt;10,IF(AND(ISNUMBER('Control Sample Data'!H705),'Control Sample Data'!H705&lt;$B$1,'Control Sample Data'!H705&gt;0),'Control Sample Data'!H705,$B$1),"")</f>
        <v/>
      </c>
      <c r="U706" s="17" t="str">
        <f>IF(SUM('Control Sample Data'!I$3:I$98)&gt;10,IF(AND(ISNUMBER('Control Sample Data'!I705),'Control Sample Data'!I705&lt;$B$1,'Control Sample Data'!I705&gt;0),'Control Sample Data'!I705,$B$1),"")</f>
        <v/>
      </c>
      <c r="V706" s="17" t="str">
        <f>IF(SUM('Control Sample Data'!J$3:J$98)&gt;10,IF(AND(ISNUMBER('Control Sample Data'!J705),'Control Sample Data'!J705&lt;$B$1,'Control Sample Data'!J705&gt;0),'Control Sample Data'!J705,$B$1),"")</f>
        <v/>
      </c>
      <c r="W706" s="17" t="str">
        <f>IF(SUM('Control Sample Data'!K$3:K$98)&gt;10,IF(AND(ISNUMBER('Control Sample Data'!K705),'Control Sample Data'!K705&lt;$B$1,'Control Sample Data'!K705&gt;0),'Control Sample Data'!K705,$B$1),"")</f>
        <v/>
      </c>
      <c r="X706" s="17" t="str">
        <f>IF(SUM('Control Sample Data'!L$3:L$98)&gt;10,IF(AND(ISNUMBER('Control Sample Data'!L705),'Control Sample Data'!L705&lt;$B$1,'Control Sample Data'!L705&gt;0),'Control Sample Data'!L705,$B$1),"")</f>
        <v/>
      </c>
      <c r="Y706" s="17" t="str">
        <f>IF(SUM('Control Sample Data'!M$3:M$98)&gt;10,IF(AND(ISNUMBER('Control Sample Data'!M705),'Control Sample Data'!M705&lt;$B$1,'Control Sample Data'!M705&gt;0),'Control Sample Data'!M705,$B$1),"")</f>
        <v/>
      </c>
      <c r="AT706" s="36" t="str">
        <f t="shared" si="451"/>
        <v/>
      </c>
      <c r="AU706" s="36" t="str">
        <f t="shared" si="452"/>
        <v/>
      </c>
      <c r="AV706" s="36" t="str">
        <f t="shared" si="453"/>
        <v/>
      </c>
      <c r="AW706" s="36" t="str">
        <f t="shared" si="454"/>
        <v/>
      </c>
      <c r="AX706" s="36" t="str">
        <f t="shared" si="455"/>
        <v/>
      </c>
      <c r="AY706" s="36" t="str">
        <f t="shared" si="456"/>
        <v/>
      </c>
      <c r="AZ706" s="36" t="str">
        <f t="shared" si="457"/>
        <v/>
      </c>
      <c r="BA706" s="36" t="str">
        <f t="shared" si="458"/>
        <v/>
      </c>
      <c r="BB706" s="36" t="str">
        <f t="shared" si="459"/>
        <v/>
      </c>
      <c r="BC706" s="36" t="str">
        <f t="shared" si="460"/>
        <v/>
      </c>
      <c r="BD706" s="36" t="str">
        <f t="shared" si="461"/>
        <v/>
      </c>
      <c r="BE706" s="36" t="str">
        <f t="shared" si="462"/>
        <v/>
      </c>
      <c r="BF706" s="36" t="str">
        <f t="shared" si="463"/>
        <v/>
      </c>
      <c r="BG706" s="36" t="str">
        <f t="shared" si="464"/>
        <v/>
      </c>
      <c r="BH706" s="36" t="str">
        <f t="shared" si="465"/>
        <v/>
      </c>
      <c r="BI706" s="36" t="str">
        <f t="shared" si="466"/>
        <v/>
      </c>
      <c r="BJ706" s="36" t="str">
        <f t="shared" si="467"/>
        <v/>
      </c>
      <c r="BK706" s="36" t="str">
        <f t="shared" si="468"/>
        <v/>
      </c>
      <c r="BL706" s="36" t="str">
        <f t="shared" si="469"/>
        <v/>
      </c>
      <c r="BM706" s="36" t="str">
        <f t="shared" si="470"/>
        <v/>
      </c>
      <c r="BN706" s="38" t="e">
        <f t="shared" si="429"/>
        <v>#DIV/0!</v>
      </c>
      <c r="BO706" s="38" t="e">
        <f t="shared" si="430"/>
        <v>#DIV/0!</v>
      </c>
      <c r="BP706" s="39" t="str">
        <f t="shared" si="431"/>
        <v/>
      </c>
      <c r="BQ706" s="39" t="str">
        <f t="shared" si="432"/>
        <v/>
      </c>
      <c r="BR706" s="39" t="str">
        <f t="shared" si="433"/>
        <v/>
      </c>
      <c r="BS706" s="39" t="str">
        <f t="shared" si="434"/>
        <v/>
      </c>
      <c r="BT706" s="39" t="str">
        <f t="shared" si="435"/>
        <v/>
      </c>
      <c r="BU706" s="39" t="str">
        <f t="shared" si="436"/>
        <v/>
      </c>
      <c r="BV706" s="39" t="str">
        <f t="shared" si="437"/>
        <v/>
      </c>
      <c r="BW706" s="39" t="str">
        <f t="shared" si="438"/>
        <v/>
      </c>
      <c r="BX706" s="39" t="str">
        <f t="shared" si="439"/>
        <v/>
      </c>
      <c r="BY706" s="39" t="str">
        <f t="shared" si="440"/>
        <v/>
      </c>
      <c r="BZ706" s="39" t="str">
        <f t="shared" si="441"/>
        <v/>
      </c>
      <c r="CA706" s="39" t="str">
        <f t="shared" si="442"/>
        <v/>
      </c>
      <c r="CB706" s="39" t="str">
        <f t="shared" si="443"/>
        <v/>
      </c>
      <c r="CC706" s="39" t="str">
        <f t="shared" si="444"/>
        <v/>
      </c>
      <c r="CD706" s="39" t="str">
        <f t="shared" si="445"/>
        <v/>
      </c>
      <c r="CE706" s="39" t="str">
        <f t="shared" si="446"/>
        <v/>
      </c>
      <c r="CF706" s="39" t="str">
        <f t="shared" si="447"/>
        <v/>
      </c>
      <c r="CG706" s="39" t="str">
        <f t="shared" si="448"/>
        <v/>
      </c>
      <c r="CH706" s="39" t="str">
        <f t="shared" si="449"/>
        <v/>
      </c>
      <c r="CI706" s="39" t="str">
        <f t="shared" si="450"/>
        <v/>
      </c>
    </row>
    <row r="707" spans="1:87">
      <c r="A707" s="18"/>
      <c r="B707" s="15" t="str">
        <f>'Gene Table'!E706</f>
        <v>mmu-miR-3081-5p</v>
      </c>
      <c r="C707" s="15" t="str">
        <f>'Gene Table'!B706</f>
        <v>N08</v>
      </c>
      <c r="D707" s="16" t="str">
        <f>IF(SUM('Test Sample Data'!D$3:D$98)&gt;10,IF(AND(ISNUMBER('Test Sample Data'!D706),'Test Sample Data'!D706&lt;$B$1,'Test Sample Data'!D706&gt;0),'Test Sample Data'!D706,$B$1),"")</f>
        <v/>
      </c>
      <c r="E707" s="17" t="str">
        <f>IF(SUM('Test Sample Data'!E$3:E$98)&gt;10,IF(AND(ISNUMBER('Test Sample Data'!E706),'Test Sample Data'!E706&lt;$B$1,'Test Sample Data'!E706&gt;0),'Test Sample Data'!E706,$B$1),"")</f>
        <v/>
      </c>
      <c r="F707" s="17" t="str">
        <f>IF(SUM('Test Sample Data'!F$3:F$98)&gt;10,IF(AND(ISNUMBER('Test Sample Data'!F706),'Test Sample Data'!F706&lt;$B$1,'Test Sample Data'!F706&gt;0),'Test Sample Data'!F706,$B$1),"")</f>
        <v/>
      </c>
      <c r="G707" s="17" t="str">
        <f>IF(SUM('Test Sample Data'!G$3:G$98)&gt;10,IF(AND(ISNUMBER('Test Sample Data'!G706),'Test Sample Data'!G706&lt;$B$1,'Test Sample Data'!G706&gt;0),'Test Sample Data'!G706,$B$1),"")</f>
        <v/>
      </c>
      <c r="H707" s="17" t="str">
        <f>IF(SUM('Test Sample Data'!H$3:H$98)&gt;10,IF(AND(ISNUMBER('Test Sample Data'!H706),'Test Sample Data'!H706&lt;$B$1,'Test Sample Data'!H706&gt;0),'Test Sample Data'!H706,$B$1),"")</f>
        <v/>
      </c>
      <c r="I707" s="17" t="str">
        <f>IF(SUM('Test Sample Data'!I$3:I$98)&gt;10,IF(AND(ISNUMBER('Test Sample Data'!I706),'Test Sample Data'!I706&lt;$B$1,'Test Sample Data'!I706&gt;0),'Test Sample Data'!I706,$B$1),"")</f>
        <v/>
      </c>
      <c r="J707" s="17" t="str">
        <f>IF(SUM('Test Sample Data'!J$3:J$98)&gt;10,IF(AND(ISNUMBER('Test Sample Data'!J706),'Test Sample Data'!J706&lt;$B$1,'Test Sample Data'!J706&gt;0),'Test Sample Data'!J706,$B$1),"")</f>
        <v/>
      </c>
      <c r="K707" s="17" t="str">
        <f>IF(SUM('Test Sample Data'!K$3:K$98)&gt;10,IF(AND(ISNUMBER('Test Sample Data'!K706),'Test Sample Data'!K706&lt;$B$1,'Test Sample Data'!K706&gt;0),'Test Sample Data'!K706,$B$1),"")</f>
        <v/>
      </c>
      <c r="L707" s="17" t="str">
        <f>IF(SUM('Test Sample Data'!L$3:L$98)&gt;10,IF(AND(ISNUMBER('Test Sample Data'!L706),'Test Sample Data'!L706&lt;$B$1,'Test Sample Data'!L706&gt;0),'Test Sample Data'!L706,$B$1),"")</f>
        <v/>
      </c>
      <c r="M707" s="17" t="str">
        <f>IF(SUM('Test Sample Data'!M$3:M$98)&gt;10,IF(AND(ISNUMBER('Test Sample Data'!M706),'Test Sample Data'!M706&lt;$B$1,'Test Sample Data'!M706&gt;0),'Test Sample Data'!M706,$B$1),"")</f>
        <v/>
      </c>
      <c r="N707" s="17" t="str">
        <f>'Gene Table'!E706</f>
        <v>mmu-miR-3081-5p</v>
      </c>
      <c r="O707" s="17" t="str">
        <f>'Gene Table'!B706</f>
        <v>N08</v>
      </c>
      <c r="P707" s="17" t="str">
        <f>IF(SUM('Control Sample Data'!D$3:D$98)&gt;10,IF(AND(ISNUMBER('Control Sample Data'!D706),'Control Sample Data'!D706&lt;$B$1,'Control Sample Data'!D706&gt;0),'Control Sample Data'!D706,$B$1),"")</f>
        <v/>
      </c>
      <c r="Q707" s="17" t="str">
        <f>IF(SUM('Control Sample Data'!E$3:E$98)&gt;10,IF(AND(ISNUMBER('Control Sample Data'!E706),'Control Sample Data'!E706&lt;$B$1,'Control Sample Data'!E706&gt;0),'Control Sample Data'!E706,$B$1),"")</f>
        <v/>
      </c>
      <c r="R707" s="17" t="str">
        <f>IF(SUM('Control Sample Data'!F$3:F$98)&gt;10,IF(AND(ISNUMBER('Control Sample Data'!F706),'Control Sample Data'!F706&lt;$B$1,'Control Sample Data'!F706&gt;0),'Control Sample Data'!F706,$B$1),"")</f>
        <v/>
      </c>
      <c r="S707" s="17" t="str">
        <f>IF(SUM('Control Sample Data'!G$3:G$98)&gt;10,IF(AND(ISNUMBER('Control Sample Data'!G706),'Control Sample Data'!G706&lt;$B$1,'Control Sample Data'!G706&gt;0),'Control Sample Data'!G706,$B$1),"")</f>
        <v/>
      </c>
      <c r="T707" s="17" t="str">
        <f>IF(SUM('Control Sample Data'!H$3:H$98)&gt;10,IF(AND(ISNUMBER('Control Sample Data'!H706),'Control Sample Data'!H706&lt;$B$1,'Control Sample Data'!H706&gt;0),'Control Sample Data'!H706,$B$1),"")</f>
        <v/>
      </c>
      <c r="U707" s="17" t="str">
        <f>IF(SUM('Control Sample Data'!I$3:I$98)&gt;10,IF(AND(ISNUMBER('Control Sample Data'!I706),'Control Sample Data'!I706&lt;$B$1,'Control Sample Data'!I706&gt;0),'Control Sample Data'!I706,$B$1),"")</f>
        <v/>
      </c>
      <c r="V707" s="17" t="str">
        <f>IF(SUM('Control Sample Data'!J$3:J$98)&gt;10,IF(AND(ISNUMBER('Control Sample Data'!J706),'Control Sample Data'!J706&lt;$B$1,'Control Sample Data'!J706&gt;0),'Control Sample Data'!J706,$B$1),"")</f>
        <v/>
      </c>
      <c r="W707" s="17" t="str">
        <f>IF(SUM('Control Sample Data'!K$3:K$98)&gt;10,IF(AND(ISNUMBER('Control Sample Data'!K706),'Control Sample Data'!K706&lt;$B$1,'Control Sample Data'!K706&gt;0),'Control Sample Data'!K706,$B$1),"")</f>
        <v/>
      </c>
      <c r="X707" s="17" t="str">
        <f>IF(SUM('Control Sample Data'!L$3:L$98)&gt;10,IF(AND(ISNUMBER('Control Sample Data'!L706),'Control Sample Data'!L706&lt;$B$1,'Control Sample Data'!L706&gt;0),'Control Sample Data'!L706,$B$1),"")</f>
        <v/>
      </c>
      <c r="Y707" s="17" t="str">
        <f>IF(SUM('Control Sample Data'!M$3:M$98)&gt;10,IF(AND(ISNUMBER('Control Sample Data'!M706),'Control Sample Data'!M706&lt;$B$1,'Control Sample Data'!M706&gt;0),'Control Sample Data'!M706,$B$1),"")</f>
        <v/>
      </c>
      <c r="AT707" s="36" t="str">
        <f t="shared" si="451"/>
        <v/>
      </c>
      <c r="AU707" s="36" t="str">
        <f t="shared" si="452"/>
        <v/>
      </c>
      <c r="AV707" s="36" t="str">
        <f t="shared" si="453"/>
        <v/>
      </c>
      <c r="AW707" s="36" t="str">
        <f t="shared" si="454"/>
        <v/>
      </c>
      <c r="AX707" s="36" t="str">
        <f t="shared" si="455"/>
        <v/>
      </c>
      <c r="AY707" s="36" t="str">
        <f t="shared" si="456"/>
        <v/>
      </c>
      <c r="AZ707" s="36" t="str">
        <f t="shared" si="457"/>
        <v/>
      </c>
      <c r="BA707" s="36" t="str">
        <f t="shared" si="458"/>
        <v/>
      </c>
      <c r="BB707" s="36" t="str">
        <f t="shared" si="459"/>
        <v/>
      </c>
      <c r="BC707" s="36" t="str">
        <f t="shared" si="460"/>
        <v/>
      </c>
      <c r="BD707" s="36" t="str">
        <f t="shared" si="461"/>
        <v/>
      </c>
      <c r="BE707" s="36" t="str">
        <f t="shared" si="462"/>
        <v/>
      </c>
      <c r="BF707" s="36" t="str">
        <f t="shared" si="463"/>
        <v/>
      </c>
      <c r="BG707" s="36" t="str">
        <f t="shared" si="464"/>
        <v/>
      </c>
      <c r="BH707" s="36" t="str">
        <f t="shared" si="465"/>
        <v/>
      </c>
      <c r="BI707" s="36" t="str">
        <f t="shared" si="466"/>
        <v/>
      </c>
      <c r="BJ707" s="36" t="str">
        <f t="shared" si="467"/>
        <v/>
      </c>
      <c r="BK707" s="36" t="str">
        <f t="shared" si="468"/>
        <v/>
      </c>
      <c r="BL707" s="36" t="str">
        <f t="shared" si="469"/>
        <v/>
      </c>
      <c r="BM707" s="36" t="str">
        <f t="shared" si="470"/>
        <v/>
      </c>
      <c r="BN707" s="38" t="e">
        <f t="shared" si="429"/>
        <v>#DIV/0!</v>
      </c>
      <c r="BO707" s="38" t="e">
        <f t="shared" si="430"/>
        <v>#DIV/0!</v>
      </c>
      <c r="BP707" s="39" t="str">
        <f t="shared" si="431"/>
        <v/>
      </c>
      <c r="BQ707" s="39" t="str">
        <f t="shared" si="432"/>
        <v/>
      </c>
      <c r="BR707" s="39" t="str">
        <f t="shared" si="433"/>
        <v/>
      </c>
      <c r="BS707" s="39" t="str">
        <f t="shared" si="434"/>
        <v/>
      </c>
      <c r="BT707" s="39" t="str">
        <f t="shared" si="435"/>
        <v/>
      </c>
      <c r="BU707" s="39" t="str">
        <f t="shared" si="436"/>
        <v/>
      </c>
      <c r="BV707" s="39" t="str">
        <f t="shared" si="437"/>
        <v/>
      </c>
      <c r="BW707" s="39" t="str">
        <f t="shared" si="438"/>
        <v/>
      </c>
      <c r="BX707" s="39" t="str">
        <f t="shared" si="439"/>
        <v/>
      </c>
      <c r="BY707" s="39" t="str">
        <f t="shared" si="440"/>
        <v/>
      </c>
      <c r="BZ707" s="39" t="str">
        <f t="shared" si="441"/>
        <v/>
      </c>
      <c r="CA707" s="39" t="str">
        <f t="shared" si="442"/>
        <v/>
      </c>
      <c r="CB707" s="39" t="str">
        <f t="shared" si="443"/>
        <v/>
      </c>
      <c r="CC707" s="39" t="str">
        <f t="shared" si="444"/>
        <v/>
      </c>
      <c r="CD707" s="39" t="str">
        <f t="shared" si="445"/>
        <v/>
      </c>
      <c r="CE707" s="39" t="str">
        <f t="shared" si="446"/>
        <v/>
      </c>
      <c r="CF707" s="39" t="str">
        <f t="shared" si="447"/>
        <v/>
      </c>
      <c r="CG707" s="39" t="str">
        <f t="shared" si="448"/>
        <v/>
      </c>
      <c r="CH707" s="39" t="str">
        <f t="shared" si="449"/>
        <v/>
      </c>
      <c r="CI707" s="39" t="str">
        <f t="shared" si="450"/>
        <v/>
      </c>
    </row>
    <row r="708" spans="1:87">
      <c r="A708" s="18"/>
      <c r="B708" s="15" t="str">
        <f>'Gene Table'!E707</f>
        <v>mmu-miR-31-3p</v>
      </c>
      <c r="C708" s="15" t="str">
        <f>'Gene Table'!B707</f>
        <v>N09</v>
      </c>
      <c r="D708" s="16" t="str">
        <f>IF(SUM('Test Sample Data'!D$3:D$98)&gt;10,IF(AND(ISNUMBER('Test Sample Data'!D707),'Test Sample Data'!D707&lt;$B$1,'Test Sample Data'!D707&gt;0),'Test Sample Data'!D707,$B$1),"")</f>
        <v/>
      </c>
      <c r="E708" s="17" t="str">
        <f>IF(SUM('Test Sample Data'!E$3:E$98)&gt;10,IF(AND(ISNUMBER('Test Sample Data'!E707),'Test Sample Data'!E707&lt;$B$1,'Test Sample Data'!E707&gt;0),'Test Sample Data'!E707,$B$1),"")</f>
        <v/>
      </c>
      <c r="F708" s="17" t="str">
        <f>IF(SUM('Test Sample Data'!F$3:F$98)&gt;10,IF(AND(ISNUMBER('Test Sample Data'!F707),'Test Sample Data'!F707&lt;$B$1,'Test Sample Data'!F707&gt;0),'Test Sample Data'!F707,$B$1),"")</f>
        <v/>
      </c>
      <c r="G708" s="17" t="str">
        <f>IF(SUM('Test Sample Data'!G$3:G$98)&gt;10,IF(AND(ISNUMBER('Test Sample Data'!G707),'Test Sample Data'!G707&lt;$B$1,'Test Sample Data'!G707&gt;0),'Test Sample Data'!G707,$B$1),"")</f>
        <v/>
      </c>
      <c r="H708" s="17" t="str">
        <f>IF(SUM('Test Sample Data'!H$3:H$98)&gt;10,IF(AND(ISNUMBER('Test Sample Data'!H707),'Test Sample Data'!H707&lt;$B$1,'Test Sample Data'!H707&gt;0),'Test Sample Data'!H707,$B$1),"")</f>
        <v/>
      </c>
      <c r="I708" s="17" t="str">
        <f>IF(SUM('Test Sample Data'!I$3:I$98)&gt;10,IF(AND(ISNUMBER('Test Sample Data'!I707),'Test Sample Data'!I707&lt;$B$1,'Test Sample Data'!I707&gt;0),'Test Sample Data'!I707,$B$1),"")</f>
        <v/>
      </c>
      <c r="J708" s="17" t="str">
        <f>IF(SUM('Test Sample Data'!J$3:J$98)&gt;10,IF(AND(ISNUMBER('Test Sample Data'!J707),'Test Sample Data'!J707&lt;$B$1,'Test Sample Data'!J707&gt;0),'Test Sample Data'!J707,$B$1),"")</f>
        <v/>
      </c>
      <c r="K708" s="17" t="str">
        <f>IF(SUM('Test Sample Data'!K$3:K$98)&gt;10,IF(AND(ISNUMBER('Test Sample Data'!K707),'Test Sample Data'!K707&lt;$B$1,'Test Sample Data'!K707&gt;0),'Test Sample Data'!K707,$B$1),"")</f>
        <v/>
      </c>
      <c r="L708" s="17" t="str">
        <f>IF(SUM('Test Sample Data'!L$3:L$98)&gt;10,IF(AND(ISNUMBER('Test Sample Data'!L707),'Test Sample Data'!L707&lt;$B$1,'Test Sample Data'!L707&gt;0),'Test Sample Data'!L707,$B$1),"")</f>
        <v/>
      </c>
      <c r="M708" s="17" t="str">
        <f>IF(SUM('Test Sample Data'!M$3:M$98)&gt;10,IF(AND(ISNUMBER('Test Sample Data'!M707),'Test Sample Data'!M707&lt;$B$1,'Test Sample Data'!M707&gt;0),'Test Sample Data'!M707,$B$1),"")</f>
        <v/>
      </c>
      <c r="N708" s="17" t="str">
        <f>'Gene Table'!E707</f>
        <v>mmu-miR-31-3p</v>
      </c>
      <c r="O708" s="17" t="str">
        <f>'Gene Table'!B707</f>
        <v>N09</v>
      </c>
      <c r="P708" s="17" t="str">
        <f>IF(SUM('Control Sample Data'!D$3:D$98)&gt;10,IF(AND(ISNUMBER('Control Sample Data'!D707),'Control Sample Data'!D707&lt;$B$1,'Control Sample Data'!D707&gt;0),'Control Sample Data'!D707,$B$1),"")</f>
        <v/>
      </c>
      <c r="Q708" s="17" t="str">
        <f>IF(SUM('Control Sample Data'!E$3:E$98)&gt;10,IF(AND(ISNUMBER('Control Sample Data'!E707),'Control Sample Data'!E707&lt;$B$1,'Control Sample Data'!E707&gt;0),'Control Sample Data'!E707,$B$1),"")</f>
        <v/>
      </c>
      <c r="R708" s="17" t="str">
        <f>IF(SUM('Control Sample Data'!F$3:F$98)&gt;10,IF(AND(ISNUMBER('Control Sample Data'!F707),'Control Sample Data'!F707&lt;$B$1,'Control Sample Data'!F707&gt;0),'Control Sample Data'!F707,$B$1),"")</f>
        <v/>
      </c>
      <c r="S708" s="17" t="str">
        <f>IF(SUM('Control Sample Data'!G$3:G$98)&gt;10,IF(AND(ISNUMBER('Control Sample Data'!G707),'Control Sample Data'!G707&lt;$B$1,'Control Sample Data'!G707&gt;0),'Control Sample Data'!G707,$B$1),"")</f>
        <v/>
      </c>
      <c r="T708" s="17" t="str">
        <f>IF(SUM('Control Sample Data'!H$3:H$98)&gt;10,IF(AND(ISNUMBER('Control Sample Data'!H707),'Control Sample Data'!H707&lt;$B$1,'Control Sample Data'!H707&gt;0),'Control Sample Data'!H707,$B$1),"")</f>
        <v/>
      </c>
      <c r="U708" s="17" t="str">
        <f>IF(SUM('Control Sample Data'!I$3:I$98)&gt;10,IF(AND(ISNUMBER('Control Sample Data'!I707),'Control Sample Data'!I707&lt;$B$1,'Control Sample Data'!I707&gt;0),'Control Sample Data'!I707,$B$1),"")</f>
        <v/>
      </c>
      <c r="V708" s="17" t="str">
        <f>IF(SUM('Control Sample Data'!J$3:J$98)&gt;10,IF(AND(ISNUMBER('Control Sample Data'!J707),'Control Sample Data'!J707&lt;$B$1,'Control Sample Data'!J707&gt;0),'Control Sample Data'!J707,$B$1),"")</f>
        <v/>
      </c>
      <c r="W708" s="17" t="str">
        <f>IF(SUM('Control Sample Data'!K$3:K$98)&gt;10,IF(AND(ISNUMBER('Control Sample Data'!K707),'Control Sample Data'!K707&lt;$B$1,'Control Sample Data'!K707&gt;0),'Control Sample Data'!K707,$B$1),"")</f>
        <v/>
      </c>
      <c r="X708" s="17" t="str">
        <f>IF(SUM('Control Sample Data'!L$3:L$98)&gt;10,IF(AND(ISNUMBER('Control Sample Data'!L707),'Control Sample Data'!L707&lt;$B$1,'Control Sample Data'!L707&gt;0),'Control Sample Data'!L707,$B$1),"")</f>
        <v/>
      </c>
      <c r="Y708" s="17" t="str">
        <f>IF(SUM('Control Sample Data'!M$3:M$98)&gt;10,IF(AND(ISNUMBER('Control Sample Data'!M707),'Control Sample Data'!M707&lt;$B$1,'Control Sample Data'!M707&gt;0),'Control Sample Data'!M707,$B$1),"")</f>
        <v/>
      </c>
      <c r="AT708" s="36" t="str">
        <f t="shared" si="451"/>
        <v/>
      </c>
      <c r="AU708" s="36" t="str">
        <f t="shared" si="452"/>
        <v/>
      </c>
      <c r="AV708" s="36" t="str">
        <f t="shared" si="453"/>
        <v/>
      </c>
      <c r="AW708" s="36" t="str">
        <f t="shared" si="454"/>
        <v/>
      </c>
      <c r="AX708" s="36" t="str">
        <f t="shared" si="455"/>
        <v/>
      </c>
      <c r="AY708" s="36" t="str">
        <f t="shared" si="456"/>
        <v/>
      </c>
      <c r="AZ708" s="36" t="str">
        <f t="shared" si="457"/>
        <v/>
      </c>
      <c r="BA708" s="36" t="str">
        <f t="shared" si="458"/>
        <v/>
      </c>
      <c r="BB708" s="36" t="str">
        <f t="shared" si="459"/>
        <v/>
      </c>
      <c r="BC708" s="36" t="str">
        <f t="shared" si="460"/>
        <v/>
      </c>
      <c r="BD708" s="36" t="str">
        <f t="shared" si="461"/>
        <v/>
      </c>
      <c r="BE708" s="36" t="str">
        <f t="shared" si="462"/>
        <v/>
      </c>
      <c r="BF708" s="36" t="str">
        <f t="shared" si="463"/>
        <v/>
      </c>
      <c r="BG708" s="36" t="str">
        <f t="shared" si="464"/>
        <v/>
      </c>
      <c r="BH708" s="36" t="str">
        <f t="shared" si="465"/>
        <v/>
      </c>
      <c r="BI708" s="36" t="str">
        <f t="shared" si="466"/>
        <v/>
      </c>
      <c r="BJ708" s="36" t="str">
        <f t="shared" si="467"/>
        <v/>
      </c>
      <c r="BK708" s="36" t="str">
        <f t="shared" si="468"/>
        <v/>
      </c>
      <c r="BL708" s="36" t="str">
        <f t="shared" si="469"/>
        <v/>
      </c>
      <c r="BM708" s="36" t="str">
        <f t="shared" si="470"/>
        <v/>
      </c>
      <c r="BN708" s="38" t="e">
        <f t="shared" ref="BN708:BN771" si="471">AVERAGE(AT708:BC708)</f>
        <v>#DIV/0!</v>
      </c>
      <c r="BO708" s="38" t="e">
        <f t="shared" ref="BO708:BO771" si="472">AVERAGE(BD708:BM708)</f>
        <v>#DIV/0!</v>
      </c>
      <c r="BP708" s="39" t="str">
        <f t="shared" ref="BP708:BP771" si="473">IF(ISNUMBER(AT708),POWER(2,-AT708),"")</f>
        <v/>
      </c>
      <c r="BQ708" s="39" t="str">
        <f t="shared" ref="BQ708:BQ771" si="474">IF(ISNUMBER(AU708),POWER(2,-AU708),"")</f>
        <v/>
      </c>
      <c r="BR708" s="39" t="str">
        <f t="shared" ref="BR708:BR771" si="475">IF(ISNUMBER(AV708),POWER(2,-AV708),"")</f>
        <v/>
      </c>
      <c r="BS708" s="39" t="str">
        <f t="shared" ref="BS708:BS771" si="476">IF(ISNUMBER(AW708),POWER(2,-AW708),"")</f>
        <v/>
      </c>
      <c r="BT708" s="39" t="str">
        <f t="shared" ref="BT708:BT771" si="477">IF(ISNUMBER(AX708),POWER(2,-AX708),"")</f>
        <v/>
      </c>
      <c r="BU708" s="39" t="str">
        <f t="shared" ref="BU708:BU771" si="478">IF(ISNUMBER(AY708),POWER(2,-AY708),"")</f>
        <v/>
      </c>
      <c r="BV708" s="39" t="str">
        <f t="shared" ref="BV708:BV771" si="479">IF(ISNUMBER(AZ708),POWER(2,-AZ708),"")</f>
        <v/>
      </c>
      <c r="BW708" s="39" t="str">
        <f t="shared" ref="BW708:BW771" si="480">IF(ISNUMBER(BA708),POWER(2,-BA708),"")</f>
        <v/>
      </c>
      <c r="BX708" s="39" t="str">
        <f t="shared" ref="BX708:BX771" si="481">IF(ISNUMBER(BB708),POWER(2,-BB708),"")</f>
        <v/>
      </c>
      <c r="BY708" s="39" t="str">
        <f t="shared" ref="BY708:BY771" si="482">IF(ISNUMBER(BC708),POWER(2,-BC708),"")</f>
        <v/>
      </c>
      <c r="BZ708" s="39" t="str">
        <f t="shared" ref="BZ708:BZ771" si="483">IF(ISNUMBER(BD708),POWER(2,-BD708),"")</f>
        <v/>
      </c>
      <c r="CA708" s="39" t="str">
        <f t="shared" ref="CA708:CA771" si="484">IF(ISNUMBER(BE708),POWER(2,-BE708),"")</f>
        <v/>
      </c>
      <c r="CB708" s="39" t="str">
        <f t="shared" ref="CB708:CB771" si="485">IF(ISNUMBER(BF708),POWER(2,-BF708),"")</f>
        <v/>
      </c>
      <c r="CC708" s="39" t="str">
        <f t="shared" ref="CC708:CC771" si="486">IF(ISNUMBER(BG708),POWER(2,-BG708),"")</f>
        <v/>
      </c>
      <c r="CD708" s="39" t="str">
        <f t="shared" ref="CD708:CD771" si="487">IF(ISNUMBER(BH708),POWER(2,-BH708),"")</f>
        <v/>
      </c>
      <c r="CE708" s="39" t="str">
        <f t="shared" ref="CE708:CE771" si="488">IF(ISNUMBER(BI708),POWER(2,-BI708),"")</f>
        <v/>
      </c>
      <c r="CF708" s="39" t="str">
        <f t="shared" ref="CF708:CF771" si="489">IF(ISNUMBER(BJ708),POWER(2,-BJ708),"")</f>
        <v/>
      </c>
      <c r="CG708" s="39" t="str">
        <f t="shared" ref="CG708:CG771" si="490">IF(ISNUMBER(BK708),POWER(2,-BK708),"")</f>
        <v/>
      </c>
      <c r="CH708" s="39" t="str">
        <f t="shared" ref="CH708:CH771" si="491">IF(ISNUMBER(BL708),POWER(2,-BL708),"")</f>
        <v/>
      </c>
      <c r="CI708" s="39" t="str">
        <f t="shared" ref="CI708:CI771" si="492">IF(ISNUMBER(BM708),POWER(2,-BM708),"")</f>
        <v/>
      </c>
    </row>
    <row r="709" spans="1:87">
      <c r="A709" s="18"/>
      <c r="B709" s="15" t="str">
        <f>'Gene Table'!E708</f>
        <v>mmu-miR-3081-3p</v>
      </c>
      <c r="C709" s="15" t="str">
        <f>'Gene Table'!B708</f>
        <v>N10</v>
      </c>
      <c r="D709" s="16" t="str">
        <f>IF(SUM('Test Sample Data'!D$3:D$98)&gt;10,IF(AND(ISNUMBER('Test Sample Data'!D708),'Test Sample Data'!D708&lt;$B$1,'Test Sample Data'!D708&gt;0),'Test Sample Data'!D708,$B$1),"")</f>
        <v/>
      </c>
      <c r="E709" s="17" t="str">
        <f>IF(SUM('Test Sample Data'!E$3:E$98)&gt;10,IF(AND(ISNUMBER('Test Sample Data'!E708),'Test Sample Data'!E708&lt;$B$1,'Test Sample Data'!E708&gt;0),'Test Sample Data'!E708,$B$1),"")</f>
        <v/>
      </c>
      <c r="F709" s="17" t="str">
        <f>IF(SUM('Test Sample Data'!F$3:F$98)&gt;10,IF(AND(ISNUMBER('Test Sample Data'!F708),'Test Sample Data'!F708&lt;$B$1,'Test Sample Data'!F708&gt;0),'Test Sample Data'!F708,$B$1),"")</f>
        <v/>
      </c>
      <c r="G709" s="17" t="str">
        <f>IF(SUM('Test Sample Data'!G$3:G$98)&gt;10,IF(AND(ISNUMBER('Test Sample Data'!G708),'Test Sample Data'!G708&lt;$B$1,'Test Sample Data'!G708&gt;0),'Test Sample Data'!G708,$B$1),"")</f>
        <v/>
      </c>
      <c r="H709" s="17" t="str">
        <f>IF(SUM('Test Sample Data'!H$3:H$98)&gt;10,IF(AND(ISNUMBER('Test Sample Data'!H708),'Test Sample Data'!H708&lt;$B$1,'Test Sample Data'!H708&gt;0),'Test Sample Data'!H708,$B$1),"")</f>
        <v/>
      </c>
      <c r="I709" s="17" t="str">
        <f>IF(SUM('Test Sample Data'!I$3:I$98)&gt;10,IF(AND(ISNUMBER('Test Sample Data'!I708),'Test Sample Data'!I708&lt;$B$1,'Test Sample Data'!I708&gt;0),'Test Sample Data'!I708,$B$1),"")</f>
        <v/>
      </c>
      <c r="J709" s="17" t="str">
        <f>IF(SUM('Test Sample Data'!J$3:J$98)&gt;10,IF(AND(ISNUMBER('Test Sample Data'!J708),'Test Sample Data'!J708&lt;$B$1,'Test Sample Data'!J708&gt;0),'Test Sample Data'!J708,$B$1),"")</f>
        <v/>
      </c>
      <c r="K709" s="17" t="str">
        <f>IF(SUM('Test Sample Data'!K$3:K$98)&gt;10,IF(AND(ISNUMBER('Test Sample Data'!K708),'Test Sample Data'!K708&lt;$B$1,'Test Sample Data'!K708&gt;0),'Test Sample Data'!K708,$B$1),"")</f>
        <v/>
      </c>
      <c r="L709" s="17" t="str">
        <f>IF(SUM('Test Sample Data'!L$3:L$98)&gt;10,IF(AND(ISNUMBER('Test Sample Data'!L708),'Test Sample Data'!L708&lt;$B$1,'Test Sample Data'!L708&gt;0),'Test Sample Data'!L708,$B$1),"")</f>
        <v/>
      </c>
      <c r="M709" s="17" t="str">
        <f>IF(SUM('Test Sample Data'!M$3:M$98)&gt;10,IF(AND(ISNUMBER('Test Sample Data'!M708),'Test Sample Data'!M708&lt;$B$1,'Test Sample Data'!M708&gt;0),'Test Sample Data'!M708,$B$1),"")</f>
        <v/>
      </c>
      <c r="N709" s="17" t="str">
        <f>'Gene Table'!E708</f>
        <v>mmu-miR-3081-3p</v>
      </c>
      <c r="O709" s="17" t="str">
        <f>'Gene Table'!B708</f>
        <v>N10</v>
      </c>
      <c r="P709" s="17" t="str">
        <f>IF(SUM('Control Sample Data'!D$3:D$98)&gt;10,IF(AND(ISNUMBER('Control Sample Data'!D708),'Control Sample Data'!D708&lt;$B$1,'Control Sample Data'!D708&gt;0),'Control Sample Data'!D708,$B$1),"")</f>
        <v/>
      </c>
      <c r="Q709" s="17" t="str">
        <f>IF(SUM('Control Sample Data'!E$3:E$98)&gt;10,IF(AND(ISNUMBER('Control Sample Data'!E708),'Control Sample Data'!E708&lt;$B$1,'Control Sample Data'!E708&gt;0),'Control Sample Data'!E708,$B$1),"")</f>
        <v/>
      </c>
      <c r="R709" s="17" t="str">
        <f>IF(SUM('Control Sample Data'!F$3:F$98)&gt;10,IF(AND(ISNUMBER('Control Sample Data'!F708),'Control Sample Data'!F708&lt;$B$1,'Control Sample Data'!F708&gt;0),'Control Sample Data'!F708,$B$1),"")</f>
        <v/>
      </c>
      <c r="S709" s="17" t="str">
        <f>IF(SUM('Control Sample Data'!G$3:G$98)&gt;10,IF(AND(ISNUMBER('Control Sample Data'!G708),'Control Sample Data'!G708&lt;$B$1,'Control Sample Data'!G708&gt;0),'Control Sample Data'!G708,$B$1),"")</f>
        <v/>
      </c>
      <c r="T709" s="17" t="str">
        <f>IF(SUM('Control Sample Data'!H$3:H$98)&gt;10,IF(AND(ISNUMBER('Control Sample Data'!H708),'Control Sample Data'!H708&lt;$B$1,'Control Sample Data'!H708&gt;0),'Control Sample Data'!H708,$B$1),"")</f>
        <v/>
      </c>
      <c r="U709" s="17" t="str">
        <f>IF(SUM('Control Sample Data'!I$3:I$98)&gt;10,IF(AND(ISNUMBER('Control Sample Data'!I708),'Control Sample Data'!I708&lt;$B$1,'Control Sample Data'!I708&gt;0),'Control Sample Data'!I708,$B$1),"")</f>
        <v/>
      </c>
      <c r="V709" s="17" t="str">
        <f>IF(SUM('Control Sample Data'!J$3:J$98)&gt;10,IF(AND(ISNUMBER('Control Sample Data'!J708),'Control Sample Data'!J708&lt;$B$1,'Control Sample Data'!J708&gt;0),'Control Sample Data'!J708,$B$1),"")</f>
        <v/>
      </c>
      <c r="W709" s="17" t="str">
        <f>IF(SUM('Control Sample Data'!K$3:K$98)&gt;10,IF(AND(ISNUMBER('Control Sample Data'!K708),'Control Sample Data'!K708&lt;$B$1,'Control Sample Data'!K708&gt;0),'Control Sample Data'!K708,$B$1),"")</f>
        <v/>
      </c>
      <c r="X709" s="17" t="str">
        <f>IF(SUM('Control Sample Data'!L$3:L$98)&gt;10,IF(AND(ISNUMBER('Control Sample Data'!L708),'Control Sample Data'!L708&lt;$B$1,'Control Sample Data'!L708&gt;0),'Control Sample Data'!L708,$B$1),"")</f>
        <v/>
      </c>
      <c r="Y709" s="17" t="str">
        <f>IF(SUM('Control Sample Data'!M$3:M$98)&gt;10,IF(AND(ISNUMBER('Control Sample Data'!M708),'Control Sample Data'!M708&lt;$B$1,'Control Sample Data'!M708&gt;0),'Control Sample Data'!M708,$B$1),"")</f>
        <v/>
      </c>
      <c r="AT709" s="36" t="str">
        <f t="shared" ref="AT709:AT771" si="493">IF(ISERROR(D709-Z$410),"",D709-Z$410)</f>
        <v/>
      </c>
      <c r="AU709" s="36" t="str">
        <f t="shared" ref="AU709:AU771" si="494">IF(ISERROR(E709-AA$410),"",E709-AA$410)</f>
        <v/>
      </c>
      <c r="AV709" s="36" t="str">
        <f t="shared" ref="AV709:AV771" si="495">IF(ISERROR(F709-AB$410),"",F709-AB$410)</f>
        <v/>
      </c>
      <c r="AW709" s="36" t="str">
        <f t="shared" ref="AW709:AW771" si="496">IF(ISERROR(G709-AC$410),"",G709-AC$410)</f>
        <v/>
      </c>
      <c r="AX709" s="36" t="str">
        <f t="shared" ref="AX709:AX771" si="497">IF(ISERROR(H709-AD$410),"",H709-AD$410)</f>
        <v/>
      </c>
      <c r="AY709" s="36" t="str">
        <f t="shared" ref="AY709:AY771" si="498">IF(ISERROR(I709-AE$410),"",I709-AE$410)</f>
        <v/>
      </c>
      <c r="AZ709" s="36" t="str">
        <f t="shared" ref="AZ709:AZ771" si="499">IF(ISERROR(J709-AF$410),"",J709-AF$410)</f>
        <v/>
      </c>
      <c r="BA709" s="36" t="str">
        <f t="shared" ref="BA709:BA771" si="500">IF(ISERROR(K709-AG$410),"",K709-AG$410)</f>
        <v/>
      </c>
      <c r="BB709" s="36" t="str">
        <f t="shared" ref="BB709:BB771" si="501">IF(ISERROR(L709-AH$410),"",L709-AH$410)</f>
        <v/>
      </c>
      <c r="BC709" s="36" t="str">
        <f t="shared" ref="BC709:BC771" si="502">IF(ISERROR(M709-AI$410),"",M709-AI$410)</f>
        <v/>
      </c>
      <c r="BD709" s="36" t="str">
        <f t="shared" ref="BD709:BD771" si="503">IF(ISERROR(P709-AJ$410),"",P709-AJ$410)</f>
        <v/>
      </c>
      <c r="BE709" s="36" t="str">
        <f t="shared" ref="BE709:BE771" si="504">IF(ISERROR(Q709-AK$410),"",Q709-AK$410)</f>
        <v/>
      </c>
      <c r="BF709" s="36" t="str">
        <f t="shared" ref="BF709:BF771" si="505">IF(ISERROR(R709-AL$410),"",R709-AL$410)</f>
        <v/>
      </c>
      <c r="BG709" s="36" t="str">
        <f t="shared" ref="BG709:BG771" si="506">IF(ISERROR(S709-AM$410),"",S709-AM$410)</f>
        <v/>
      </c>
      <c r="BH709" s="36" t="str">
        <f t="shared" ref="BH709:BH771" si="507">IF(ISERROR(T709-AN$410),"",T709-AN$410)</f>
        <v/>
      </c>
      <c r="BI709" s="36" t="str">
        <f t="shared" ref="BI709:BI771" si="508">IF(ISERROR(U709-AO$410),"",U709-AO$410)</f>
        <v/>
      </c>
      <c r="BJ709" s="36" t="str">
        <f t="shared" ref="BJ709:BJ771" si="509">IF(ISERROR(V709-AP$410),"",V709-AP$410)</f>
        <v/>
      </c>
      <c r="BK709" s="36" t="str">
        <f t="shared" ref="BK709:BK771" si="510">IF(ISERROR(W709-AQ$410),"",W709-AQ$410)</f>
        <v/>
      </c>
      <c r="BL709" s="36" t="str">
        <f t="shared" ref="BL709:BL771" si="511">IF(ISERROR(X709-AR$410),"",X709-AR$410)</f>
        <v/>
      </c>
      <c r="BM709" s="36" t="str">
        <f t="shared" ref="BM709:BM771" si="512">IF(ISERROR(Y709-AS$410),"",Y709-AS$410)</f>
        <v/>
      </c>
      <c r="BN709" s="38" t="e">
        <f t="shared" si="471"/>
        <v>#DIV/0!</v>
      </c>
      <c r="BO709" s="38" t="e">
        <f t="shared" si="472"/>
        <v>#DIV/0!</v>
      </c>
      <c r="BP709" s="39" t="str">
        <f t="shared" si="473"/>
        <v/>
      </c>
      <c r="BQ709" s="39" t="str">
        <f t="shared" si="474"/>
        <v/>
      </c>
      <c r="BR709" s="39" t="str">
        <f t="shared" si="475"/>
        <v/>
      </c>
      <c r="BS709" s="39" t="str">
        <f t="shared" si="476"/>
        <v/>
      </c>
      <c r="BT709" s="39" t="str">
        <f t="shared" si="477"/>
        <v/>
      </c>
      <c r="BU709" s="39" t="str">
        <f t="shared" si="478"/>
        <v/>
      </c>
      <c r="BV709" s="39" t="str">
        <f t="shared" si="479"/>
        <v/>
      </c>
      <c r="BW709" s="39" t="str">
        <f t="shared" si="480"/>
        <v/>
      </c>
      <c r="BX709" s="39" t="str">
        <f t="shared" si="481"/>
        <v/>
      </c>
      <c r="BY709" s="39" t="str">
        <f t="shared" si="482"/>
        <v/>
      </c>
      <c r="BZ709" s="39" t="str">
        <f t="shared" si="483"/>
        <v/>
      </c>
      <c r="CA709" s="39" t="str">
        <f t="shared" si="484"/>
        <v/>
      </c>
      <c r="CB709" s="39" t="str">
        <f t="shared" si="485"/>
        <v/>
      </c>
      <c r="CC709" s="39" t="str">
        <f t="shared" si="486"/>
        <v/>
      </c>
      <c r="CD709" s="39" t="str">
        <f t="shared" si="487"/>
        <v/>
      </c>
      <c r="CE709" s="39" t="str">
        <f t="shared" si="488"/>
        <v/>
      </c>
      <c r="CF709" s="39" t="str">
        <f t="shared" si="489"/>
        <v/>
      </c>
      <c r="CG709" s="39" t="str">
        <f t="shared" si="490"/>
        <v/>
      </c>
      <c r="CH709" s="39" t="str">
        <f t="shared" si="491"/>
        <v/>
      </c>
      <c r="CI709" s="39" t="str">
        <f t="shared" si="492"/>
        <v/>
      </c>
    </row>
    <row r="710" spans="1:87">
      <c r="A710" s="18"/>
      <c r="B710" s="15" t="str">
        <f>'Gene Table'!E709</f>
        <v>mmu-miR-322-3p</v>
      </c>
      <c r="C710" s="15" t="str">
        <f>'Gene Table'!B709</f>
        <v>N11</v>
      </c>
      <c r="D710" s="16" t="str">
        <f>IF(SUM('Test Sample Data'!D$3:D$98)&gt;10,IF(AND(ISNUMBER('Test Sample Data'!D709),'Test Sample Data'!D709&lt;$B$1,'Test Sample Data'!D709&gt;0),'Test Sample Data'!D709,$B$1),"")</f>
        <v/>
      </c>
      <c r="E710" s="17" t="str">
        <f>IF(SUM('Test Sample Data'!E$3:E$98)&gt;10,IF(AND(ISNUMBER('Test Sample Data'!E709),'Test Sample Data'!E709&lt;$B$1,'Test Sample Data'!E709&gt;0),'Test Sample Data'!E709,$B$1),"")</f>
        <v/>
      </c>
      <c r="F710" s="17" t="str">
        <f>IF(SUM('Test Sample Data'!F$3:F$98)&gt;10,IF(AND(ISNUMBER('Test Sample Data'!F709),'Test Sample Data'!F709&lt;$B$1,'Test Sample Data'!F709&gt;0),'Test Sample Data'!F709,$B$1),"")</f>
        <v/>
      </c>
      <c r="G710" s="17" t="str">
        <f>IF(SUM('Test Sample Data'!G$3:G$98)&gt;10,IF(AND(ISNUMBER('Test Sample Data'!G709),'Test Sample Data'!G709&lt;$B$1,'Test Sample Data'!G709&gt;0),'Test Sample Data'!G709,$B$1),"")</f>
        <v/>
      </c>
      <c r="H710" s="17" t="str">
        <f>IF(SUM('Test Sample Data'!H$3:H$98)&gt;10,IF(AND(ISNUMBER('Test Sample Data'!H709),'Test Sample Data'!H709&lt;$B$1,'Test Sample Data'!H709&gt;0),'Test Sample Data'!H709,$B$1),"")</f>
        <v/>
      </c>
      <c r="I710" s="17" t="str">
        <f>IF(SUM('Test Sample Data'!I$3:I$98)&gt;10,IF(AND(ISNUMBER('Test Sample Data'!I709),'Test Sample Data'!I709&lt;$B$1,'Test Sample Data'!I709&gt;0),'Test Sample Data'!I709,$B$1),"")</f>
        <v/>
      </c>
      <c r="J710" s="17" t="str">
        <f>IF(SUM('Test Sample Data'!J$3:J$98)&gt;10,IF(AND(ISNUMBER('Test Sample Data'!J709),'Test Sample Data'!J709&lt;$B$1,'Test Sample Data'!J709&gt;0),'Test Sample Data'!J709,$B$1),"")</f>
        <v/>
      </c>
      <c r="K710" s="17" t="str">
        <f>IF(SUM('Test Sample Data'!K$3:K$98)&gt;10,IF(AND(ISNUMBER('Test Sample Data'!K709),'Test Sample Data'!K709&lt;$B$1,'Test Sample Data'!K709&gt;0),'Test Sample Data'!K709,$B$1),"")</f>
        <v/>
      </c>
      <c r="L710" s="17" t="str">
        <f>IF(SUM('Test Sample Data'!L$3:L$98)&gt;10,IF(AND(ISNUMBER('Test Sample Data'!L709),'Test Sample Data'!L709&lt;$B$1,'Test Sample Data'!L709&gt;0),'Test Sample Data'!L709,$B$1),"")</f>
        <v/>
      </c>
      <c r="M710" s="17" t="str">
        <f>IF(SUM('Test Sample Data'!M$3:M$98)&gt;10,IF(AND(ISNUMBER('Test Sample Data'!M709),'Test Sample Data'!M709&lt;$B$1,'Test Sample Data'!M709&gt;0),'Test Sample Data'!M709,$B$1),"")</f>
        <v/>
      </c>
      <c r="N710" s="17" t="str">
        <f>'Gene Table'!E709</f>
        <v>mmu-miR-322-3p</v>
      </c>
      <c r="O710" s="17" t="str">
        <f>'Gene Table'!B709</f>
        <v>N11</v>
      </c>
      <c r="P710" s="17" t="str">
        <f>IF(SUM('Control Sample Data'!D$3:D$98)&gt;10,IF(AND(ISNUMBER('Control Sample Data'!D709),'Control Sample Data'!D709&lt;$B$1,'Control Sample Data'!D709&gt;0),'Control Sample Data'!D709,$B$1),"")</f>
        <v/>
      </c>
      <c r="Q710" s="17" t="str">
        <f>IF(SUM('Control Sample Data'!E$3:E$98)&gt;10,IF(AND(ISNUMBER('Control Sample Data'!E709),'Control Sample Data'!E709&lt;$B$1,'Control Sample Data'!E709&gt;0),'Control Sample Data'!E709,$B$1),"")</f>
        <v/>
      </c>
      <c r="R710" s="17" t="str">
        <f>IF(SUM('Control Sample Data'!F$3:F$98)&gt;10,IF(AND(ISNUMBER('Control Sample Data'!F709),'Control Sample Data'!F709&lt;$B$1,'Control Sample Data'!F709&gt;0),'Control Sample Data'!F709,$B$1),"")</f>
        <v/>
      </c>
      <c r="S710" s="17" t="str">
        <f>IF(SUM('Control Sample Data'!G$3:G$98)&gt;10,IF(AND(ISNUMBER('Control Sample Data'!G709),'Control Sample Data'!G709&lt;$B$1,'Control Sample Data'!G709&gt;0),'Control Sample Data'!G709,$B$1),"")</f>
        <v/>
      </c>
      <c r="T710" s="17" t="str">
        <f>IF(SUM('Control Sample Data'!H$3:H$98)&gt;10,IF(AND(ISNUMBER('Control Sample Data'!H709),'Control Sample Data'!H709&lt;$B$1,'Control Sample Data'!H709&gt;0),'Control Sample Data'!H709,$B$1),"")</f>
        <v/>
      </c>
      <c r="U710" s="17" t="str">
        <f>IF(SUM('Control Sample Data'!I$3:I$98)&gt;10,IF(AND(ISNUMBER('Control Sample Data'!I709),'Control Sample Data'!I709&lt;$B$1,'Control Sample Data'!I709&gt;0),'Control Sample Data'!I709,$B$1),"")</f>
        <v/>
      </c>
      <c r="V710" s="17" t="str">
        <f>IF(SUM('Control Sample Data'!J$3:J$98)&gt;10,IF(AND(ISNUMBER('Control Sample Data'!J709),'Control Sample Data'!J709&lt;$B$1,'Control Sample Data'!J709&gt;0),'Control Sample Data'!J709,$B$1),"")</f>
        <v/>
      </c>
      <c r="W710" s="17" t="str">
        <f>IF(SUM('Control Sample Data'!K$3:K$98)&gt;10,IF(AND(ISNUMBER('Control Sample Data'!K709),'Control Sample Data'!K709&lt;$B$1,'Control Sample Data'!K709&gt;0),'Control Sample Data'!K709,$B$1),"")</f>
        <v/>
      </c>
      <c r="X710" s="17" t="str">
        <f>IF(SUM('Control Sample Data'!L$3:L$98)&gt;10,IF(AND(ISNUMBER('Control Sample Data'!L709),'Control Sample Data'!L709&lt;$B$1,'Control Sample Data'!L709&gt;0),'Control Sample Data'!L709,$B$1),"")</f>
        <v/>
      </c>
      <c r="Y710" s="17" t="str">
        <f>IF(SUM('Control Sample Data'!M$3:M$98)&gt;10,IF(AND(ISNUMBER('Control Sample Data'!M709),'Control Sample Data'!M709&lt;$B$1,'Control Sample Data'!M709&gt;0),'Control Sample Data'!M709,$B$1),"")</f>
        <v/>
      </c>
      <c r="AT710" s="36" t="str">
        <f t="shared" si="493"/>
        <v/>
      </c>
      <c r="AU710" s="36" t="str">
        <f t="shared" si="494"/>
        <v/>
      </c>
      <c r="AV710" s="36" t="str">
        <f t="shared" si="495"/>
        <v/>
      </c>
      <c r="AW710" s="36" t="str">
        <f t="shared" si="496"/>
        <v/>
      </c>
      <c r="AX710" s="36" t="str">
        <f t="shared" si="497"/>
        <v/>
      </c>
      <c r="AY710" s="36" t="str">
        <f t="shared" si="498"/>
        <v/>
      </c>
      <c r="AZ710" s="36" t="str">
        <f t="shared" si="499"/>
        <v/>
      </c>
      <c r="BA710" s="36" t="str">
        <f t="shared" si="500"/>
        <v/>
      </c>
      <c r="BB710" s="36" t="str">
        <f t="shared" si="501"/>
        <v/>
      </c>
      <c r="BC710" s="36" t="str">
        <f t="shared" si="502"/>
        <v/>
      </c>
      <c r="BD710" s="36" t="str">
        <f t="shared" si="503"/>
        <v/>
      </c>
      <c r="BE710" s="36" t="str">
        <f t="shared" si="504"/>
        <v/>
      </c>
      <c r="BF710" s="36" t="str">
        <f t="shared" si="505"/>
        <v/>
      </c>
      <c r="BG710" s="36" t="str">
        <f t="shared" si="506"/>
        <v/>
      </c>
      <c r="BH710" s="36" t="str">
        <f t="shared" si="507"/>
        <v/>
      </c>
      <c r="BI710" s="36" t="str">
        <f t="shared" si="508"/>
        <v/>
      </c>
      <c r="BJ710" s="36" t="str">
        <f t="shared" si="509"/>
        <v/>
      </c>
      <c r="BK710" s="36" t="str">
        <f t="shared" si="510"/>
        <v/>
      </c>
      <c r="BL710" s="36" t="str">
        <f t="shared" si="511"/>
        <v/>
      </c>
      <c r="BM710" s="36" t="str">
        <f t="shared" si="512"/>
        <v/>
      </c>
      <c r="BN710" s="38" t="e">
        <f t="shared" si="471"/>
        <v>#DIV/0!</v>
      </c>
      <c r="BO710" s="38" t="e">
        <f t="shared" si="472"/>
        <v>#DIV/0!</v>
      </c>
      <c r="BP710" s="39" t="str">
        <f t="shared" si="473"/>
        <v/>
      </c>
      <c r="BQ710" s="39" t="str">
        <f t="shared" si="474"/>
        <v/>
      </c>
      <c r="BR710" s="39" t="str">
        <f t="shared" si="475"/>
        <v/>
      </c>
      <c r="BS710" s="39" t="str">
        <f t="shared" si="476"/>
        <v/>
      </c>
      <c r="BT710" s="39" t="str">
        <f t="shared" si="477"/>
        <v/>
      </c>
      <c r="BU710" s="39" t="str">
        <f t="shared" si="478"/>
        <v/>
      </c>
      <c r="BV710" s="39" t="str">
        <f t="shared" si="479"/>
        <v/>
      </c>
      <c r="BW710" s="39" t="str">
        <f t="shared" si="480"/>
        <v/>
      </c>
      <c r="BX710" s="39" t="str">
        <f t="shared" si="481"/>
        <v/>
      </c>
      <c r="BY710" s="39" t="str">
        <f t="shared" si="482"/>
        <v/>
      </c>
      <c r="BZ710" s="39" t="str">
        <f t="shared" si="483"/>
        <v/>
      </c>
      <c r="CA710" s="39" t="str">
        <f t="shared" si="484"/>
        <v/>
      </c>
      <c r="CB710" s="39" t="str">
        <f t="shared" si="485"/>
        <v/>
      </c>
      <c r="CC710" s="39" t="str">
        <f t="shared" si="486"/>
        <v/>
      </c>
      <c r="CD710" s="39" t="str">
        <f t="shared" si="487"/>
        <v/>
      </c>
      <c r="CE710" s="39" t="str">
        <f t="shared" si="488"/>
        <v/>
      </c>
      <c r="CF710" s="39" t="str">
        <f t="shared" si="489"/>
        <v/>
      </c>
      <c r="CG710" s="39" t="str">
        <f t="shared" si="490"/>
        <v/>
      </c>
      <c r="CH710" s="39" t="str">
        <f t="shared" si="491"/>
        <v/>
      </c>
      <c r="CI710" s="39" t="str">
        <f t="shared" si="492"/>
        <v/>
      </c>
    </row>
    <row r="711" spans="1:87">
      <c r="A711" s="18"/>
      <c r="B711" s="15" t="str">
        <f>'Gene Table'!E710</f>
        <v>mmu-miR-3082-5p</v>
      </c>
      <c r="C711" s="15" t="str">
        <f>'Gene Table'!B710</f>
        <v>N12</v>
      </c>
      <c r="D711" s="16" t="str">
        <f>IF(SUM('Test Sample Data'!D$3:D$98)&gt;10,IF(AND(ISNUMBER('Test Sample Data'!D710),'Test Sample Data'!D710&lt;$B$1,'Test Sample Data'!D710&gt;0),'Test Sample Data'!D710,$B$1),"")</f>
        <v/>
      </c>
      <c r="E711" s="17" t="str">
        <f>IF(SUM('Test Sample Data'!E$3:E$98)&gt;10,IF(AND(ISNUMBER('Test Sample Data'!E710),'Test Sample Data'!E710&lt;$B$1,'Test Sample Data'!E710&gt;0),'Test Sample Data'!E710,$B$1),"")</f>
        <v/>
      </c>
      <c r="F711" s="17" t="str">
        <f>IF(SUM('Test Sample Data'!F$3:F$98)&gt;10,IF(AND(ISNUMBER('Test Sample Data'!F710),'Test Sample Data'!F710&lt;$B$1,'Test Sample Data'!F710&gt;0),'Test Sample Data'!F710,$B$1),"")</f>
        <v/>
      </c>
      <c r="G711" s="17" t="str">
        <f>IF(SUM('Test Sample Data'!G$3:G$98)&gt;10,IF(AND(ISNUMBER('Test Sample Data'!G710),'Test Sample Data'!G710&lt;$B$1,'Test Sample Data'!G710&gt;0),'Test Sample Data'!G710,$B$1),"")</f>
        <v/>
      </c>
      <c r="H711" s="17" t="str">
        <f>IF(SUM('Test Sample Data'!H$3:H$98)&gt;10,IF(AND(ISNUMBER('Test Sample Data'!H710),'Test Sample Data'!H710&lt;$B$1,'Test Sample Data'!H710&gt;0),'Test Sample Data'!H710,$B$1),"")</f>
        <v/>
      </c>
      <c r="I711" s="17" t="str">
        <f>IF(SUM('Test Sample Data'!I$3:I$98)&gt;10,IF(AND(ISNUMBER('Test Sample Data'!I710),'Test Sample Data'!I710&lt;$B$1,'Test Sample Data'!I710&gt;0),'Test Sample Data'!I710,$B$1),"")</f>
        <v/>
      </c>
      <c r="J711" s="17" t="str">
        <f>IF(SUM('Test Sample Data'!J$3:J$98)&gt;10,IF(AND(ISNUMBER('Test Sample Data'!J710),'Test Sample Data'!J710&lt;$B$1,'Test Sample Data'!J710&gt;0),'Test Sample Data'!J710,$B$1),"")</f>
        <v/>
      </c>
      <c r="K711" s="17" t="str">
        <f>IF(SUM('Test Sample Data'!K$3:K$98)&gt;10,IF(AND(ISNUMBER('Test Sample Data'!K710),'Test Sample Data'!K710&lt;$B$1,'Test Sample Data'!K710&gt;0),'Test Sample Data'!K710,$B$1),"")</f>
        <v/>
      </c>
      <c r="L711" s="17" t="str">
        <f>IF(SUM('Test Sample Data'!L$3:L$98)&gt;10,IF(AND(ISNUMBER('Test Sample Data'!L710),'Test Sample Data'!L710&lt;$B$1,'Test Sample Data'!L710&gt;0),'Test Sample Data'!L710,$B$1),"")</f>
        <v/>
      </c>
      <c r="M711" s="17" t="str">
        <f>IF(SUM('Test Sample Data'!M$3:M$98)&gt;10,IF(AND(ISNUMBER('Test Sample Data'!M710),'Test Sample Data'!M710&lt;$B$1,'Test Sample Data'!M710&gt;0),'Test Sample Data'!M710,$B$1),"")</f>
        <v/>
      </c>
      <c r="N711" s="17" t="str">
        <f>'Gene Table'!E710</f>
        <v>mmu-miR-3082-5p</v>
      </c>
      <c r="O711" s="17" t="str">
        <f>'Gene Table'!B710</f>
        <v>N12</v>
      </c>
      <c r="P711" s="17" t="str">
        <f>IF(SUM('Control Sample Data'!D$3:D$98)&gt;10,IF(AND(ISNUMBER('Control Sample Data'!D710),'Control Sample Data'!D710&lt;$B$1,'Control Sample Data'!D710&gt;0),'Control Sample Data'!D710,$B$1),"")</f>
        <v/>
      </c>
      <c r="Q711" s="17" t="str">
        <f>IF(SUM('Control Sample Data'!E$3:E$98)&gt;10,IF(AND(ISNUMBER('Control Sample Data'!E710),'Control Sample Data'!E710&lt;$B$1,'Control Sample Data'!E710&gt;0),'Control Sample Data'!E710,$B$1),"")</f>
        <v/>
      </c>
      <c r="R711" s="17" t="str">
        <f>IF(SUM('Control Sample Data'!F$3:F$98)&gt;10,IF(AND(ISNUMBER('Control Sample Data'!F710),'Control Sample Data'!F710&lt;$B$1,'Control Sample Data'!F710&gt;0),'Control Sample Data'!F710,$B$1),"")</f>
        <v/>
      </c>
      <c r="S711" s="17" t="str">
        <f>IF(SUM('Control Sample Data'!G$3:G$98)&gt;10,IF(AND(ISNUMBER('Control Sample Data'!G710),'Control Sample Data'!G710&lt;$B$1,'Control Sample Data'!G710&gt;0),'Control Sample Data'!G710,$B$1),"")</f>
        <v/>
      </c>
      <c r="T711" s="17" t="str">
        <f>IF(SUM('Control Sample Data'!H$3:H$98)&gt;10,IF(AND(ISNUMBER('Control Sample Data'!H710),'Control Sample Data'!H710&lt;$B$1,'Control Sample Data'!H710&gt;0),'Control Sample Data'!H710,$B$1),"")</f>
        <v/>
      </c>
      <c r="U711" s="17" t="str">
        <f>IF(SUM('Control Sample Data'!I$3:I$98)&gt;10,IF(AND(ISNUMBER('Control Sample Data'!I710),'Control Sample Data'!I710&lt;$B$1,'Control Sample Data'!I710&gt;0),'Control Sample Data'!I710,$B$1),"")</f>
        <v/>
      </c>
      <c r="V711" s="17" t="str">
        <f>IF(SUM('Control Sample Data'!J$3:J$98)&gt;10,IF(AND(ISNUMBER('Control Sample Data'!J710),'Control Sample Data'!J710&lt;$B$1,'Control Sample Data'!J710&gt;0),'Control Sample Data'!J710,$B$1),"")</f>
        <v/>
      </c>
      <c r="W711" s="17" t="str">
        <f>IF(SUM('Control Sample Data'!K$3:K$98)&gt;10,IF(AND(ISNUMBER('Control Sample Data'!K710),'Control Sample Data'!K710&lt;$B$1,'Control Sample Data'!K710&gt;0),'Control Sample Data'!K710,$B$1),"")</f>
        <v/>
      </c>
      <c r="X711" s="17" t="str">
        <f>IF(SUM('Control Sample Data'!L$3:L$98)&gt;10,IF(AND(ISNUMBER('Control Sample Data'!L710),'Control Sample Data'!L710&lt;$B$1,'Control Sample Data'!L710&gt;0),'Control Sample Data'!L710,$B$1),"")</f>
        <v/>
      </c>
      <c r="Y711" s="17" t="str">
        <f>IF(SUM('Control Sample Data'!M$3:M$98)&gt;10,IF(AND(ISNUMBER('Control Sample Data'!M710),'Control Sample Data'!M710&lt;$B$1,'Control Sample Data'!M710&gt;0),'Control Sample Data'!M710,$B$1),"")</f>
        <v/>
      </c>
      <c r="AT711" s="36" t="str">
        <f t="shared" si="493"/>
        <v/>
      </c>
      <c r="AU711" s="36" t="str">
        <f t="shared" si="494"/>
        <v/>
      </c>
      <c r="AV711" s="36" t="str">
        <f t="shared" si="495"/>
        <v/>
      </c>
      <c r="AW711" s="36" t="str">
        <f t="shared" si="496"/>
        <v/>
      </c>
      <c r="AX711" s="36" t="str">
        <f t="shared" si="497"/>
        <v/>
      </c>
      <c r="AY711" s="36" t="str">
        <f t="shared" si="498"/>
        <v/>
      </c>
      <c r="AZ711" s="36" t="str">
        <f t="shared" si="499"/>
        <v/>
      </c>
      <c r="BA711" s="36" t="str">
        <f t="shared" si="500"/>
        <v/>
      </c>
      <c r="BB711" s="36" t="str">
        <f t="shared" si="501"/>
        <v/>
      </c>
      <c r="BC711" s="36" t="str">
        <f t="shared" si="502"/>
        <v/>
      </c>
      <c r="BD711" s="36" t="str">
        <f t="shared" si="503"/>
        <v/>
      </c>
      <c r="BE711" s="36" t="str">
        <f t="shared" si="504"/>
        <v/>
      </c>
      <c r="BF711" s="36" t="str">
        <f t="shared" si="505"/>
        <v/>
      </c>
      <c r="BG711" s="36" t="str">
        <f t="shared" si="506"/>
        <v/>
      </c>
      <c r="BH711" s="36" t="str">
        <f t="shared" si="507"/>
        <v/>
      </c>
      <c r="BI711" s="36" t="str">
        <f t="shared" si="508"/>
        <v/>
      </c>
      <c r="BJ711" s="36" t="str">
        <f t="shared" si="509"/>
        <v/>
      </c>
      <c r="BK711" s="36" t="str">
        <f t="shared" si="510"/>
        <v/>
      </c>
      <c r="BL711" s="36" t="str">
        <f t="shared" si="511"/>
        <v/>
      </c>
      <c r="BM711" s="36" t="str">
        <f t="shared" si="512"/>
        <v/>
      </c>
      <c r="BN711" s="38" t="e">
        <f t="shared" si="471"/>
        <v>#DIV/0!</v>
      </c>
      <c r="BO711" s="38" t="e">
        <f t="shared" si="472"/>
        <v>#DIV/0!</v>
      </c>
      <c r="BP711" s="39" t="str">
        <f t="shared" si="473"/>
        <v/>
      </c>
      <c r="BQ711" s="39" t="str">
        <f t="shared" si="474"/>
        <v/>
      </c>
      <c r="BR711" s="39" t="str">
        <f t="shared" si="475"/>
        <v/>
      </c>
      <c r="BS711" s="39" t="str">
        <f t="shared" si="476"/>
        <v/>
      </c>
      <c r="BT711" s="39" t="str">
        <f t="shared" si="477"/>
        <v/>
      </c>
      <c r="BU711" s="39" t="str">
        <f t="shared" si="478"/>
        <v/>
      </c>
      <c r="BV711" s="39" t="str">
        <f t="shared" si="479"/>
        <v/>
      </c>
      <c r="BW711" s="39" t="str">
        <f t="shared" si="480"/>
        <v/>
      </c>
      <c r="BX711" s="39" t="str">
        <f t="shared" si="481"/>
        <v/>
      </c>
      <c r="BY711" s="39" t="str">
        <f t="shared" si="482"/>
        <v/>
      </c>
      <c r="BZ711" s="39" t="str">
        <f t="shared" si="483"/>
        <v/>
      </c>
      <c r="CA711" s="39" t="str">
        <f t="shared" si="484"/>
        <v/>
      </c>
      <c r="CB711" s="39" t="str">
        <f t="shared" si="485"/>
        <v/>
      </c>
      <c r="CC711" s="39" t="str">
        <f t="shared" si="486"/>
        <v/>
      </c>
      <c r="CD711" s="39" t="str">
        <f t="shared" si="487"/>
        <v/>
      </c>
      <c r="CE711" s="39" t="str">
        <f t="shared" si="488"/>
        <v/>
      </c>
      <c r="CF711" s="39" t="str">
        <f t="shared" si="489"/>
        <v/>
      </c>
      <c r="CG711" s="39" t="str">
        <f t="shared" si="490"/>
        <v/>
      </c>
      <c r="CH711" s="39" t="str">
        <f t="shared" si="491"/>
        <v/>
      </c>
      <c r="CI711" s="39" t="str">
        <f t="shared" si="492"/>
        <v/>
      </c>
    </row>
    <row r="712" spans="1:87">
      <c r="A712" s="18"/>
      <c r="B712" s="15" t="str">
        <f>'Gene Table'!E711</f>
        <v>mmu-miR-330-3p</v>
      </c>
      <c r="C712" s="15" t="str">
        <f>'Gene Table'!B711</f>
        <v>N13</v>
      </c>
      <c r="D712" s="16" t="str">
        <f>IF(SUM('Test Sample Data'!D$3:D$98)&gt;10,IF(AND(ISNUMBER('Test Sample Data'!D711),'Test Sample Data'!D711&lt;$B$1,'Test Sample Data'!D711&gt;0),'Test Sample Data'!D711,$B$1),"")</f>
        <v/>
      </c>
      <c r="E712" s="17" t="str">
        <f>IF(SUM('Test Sample Data'!E$3:E$98)&gt;10,IF(AND(ISNUMBER('Test Sample Data'!E711),'Test Sample Data'!E711&lt;$B$1,'Test Sample Data'!E711&gt;0),'Test Sample Data'!E711,$B$1),"")</f>
        <v/>
      </c>
      <c r="F712" s="17" t="str">
        <f>IF(SUM('Test Sample Data'!F$3:F$98)&gt;10,IF(AND(ISNUMBER('Test Sample Data'!F711),'Test Sample Data'!F711&lt;$B$1,'Test Sample Data'!F711&gt;0),'Test Sample Data'!F711,$B$1),"")</f>
        <v/>
      </c>
      <c r="G712" s="17" t="str">
        <f>IF(SUM('Test Sample Data'!G$3:G$98)&gt;10,IF(AND(ISNUMBER('Test Sample Data'!G711),'Test Sample Data'!G711&lt;$B$1,'Test Sample Data'!G711&gt;0),'Test Sample Data'!G711,$B$1),"")</f>
        <v/>
      </c>
      <c r="H712" s="17" t="str">
        <f>IF(SUM('Test Sample Data'!H$3:H$98)&gt;10,IF(AND(ISNUMBER('Test Sample Data'!H711),'Test Sample Data'!H711&lt;$B$1,'Test Sample Data'!H711&gt;0),'Test Sample Data'!H711,$B$1),"")</f>
        <v/>
      </c>
      <c r="I712" s="17" t="str">
        <f>IF(SUM('Test Sample Data'!I$3:I$98)&gt;10,IF(AND(ISNUMBER('Test Sample Data'!I711),'Test Sample Data'!I711&lt;$B$1,'Test Sample Data'!I711&gt;0),'Test Sample Data'!I711,$B$1),"")</f>
        <v/>
      </c>
      <c r="J712" s="17" t="str">
        <f>IF(SUM('Test Sample Data'!J$3:J$98)&gt;10,IF(AND(ISNUMBER('Test Sample Data'!J711),'Test Sample Data'!J711&lt;$B$1,'Test Sample Data'!J711&gt;0),'Test Sample Data'!J711,$B$1),"")</f>
        <v/>
      </c>
      <c r="K712" s="17" t="str">
        <f>IF(SUM('Test Sample Data'!K$3:K$98)&gt;10,IF(AND(ISNUMBER('Test Sample Data'!K711),'Test Sample Data'!K711&lt;$B$1,'Test Sample Data'!K711&gt;0),'Test Sample Data'!K711,$B$1),"")</f>
        <v/>
      </c>
      <c r="L712" s="17" t="str">
        <f>IF(SUM('Test Sample Data'!L$3:L$98)&gt;10,IF(AND(ISNUMBER('Test Sample Data'!L711),'Test Sample Data'!L711&lt;$B$1,'Test Sample Data'!L711&gt;0),'Test Sample Data'!L711,$B$1),"")</f>
        <v/>
      </c>
      <c r="M712" s="17" t="str">
        <f>IF(SUM('Test Sample Data'!M$3:M$98)&gt;10,IF(AND(ISNUMBER('Test Sample Data'!M711),'Test Sample Data'!M711&lt;$B$1,'Test Sample Data'!M711&gt;0),'Test Sample Data'!M711,$B$1),"")</f>
        <v/>
      </c>
      <c r="N712" s="17" t="str">
        <f>'Gene Table'!E711</f>
        <v>mmu-miR-330-3p</v>
      </c>
      <c r="O712" s="17" t="str">
        <f>'Gene Table'!B711</f>
        <v>N13</v>
      </c>
      <c r="P712" s="17" t="str">
        <f>IF(SUM('Control Sample Data'!D$3:D$98)&gt;10,IF(AND(ISNUMBER('Control Sample Data'!D711),'Control Sample Data'!D711&lt;$B$1,'Control Sample Data'!D711&gt;0),'Control Sample Data'!D711,$B$1),"")</f>
        <v/>
      </c>
      <c r="Q712" s="17" t="str">
        <f>IF(SUM('Control Sample Data'!E$3:E$98)&gt;10,IF(AND(ISNUMBER('Control Sample Data'!E711),'Control Sample Data'!E711&lt;$B$1,'Control Sample Data'!E711&gt;0),'Control Sample Data'!E711,$B$1),"")</f>
        <v/>
      </c>
      <c r="R712" s="17" t="str">
        <f>IF(SUM('Control Sample Data'!F$3:F$98)&gt;10,IF(AND(ISNUMBER('Control Sample Data'!F711),'Control Sample Data'!F711&lt;$B$1,'Control Sample Data'!F711&gt;0),'Control Sample Data'!F711,$B$1),"")</f>
        <v/>
      </c>
      <c r="S712" s="17" t="str">
        <f>IF(SUM('Control Sample Data'!G$3:G$98)&gt;10,IF(AND(ISNUMBER('Control Sample Data'!G711),'Control Sample Data'!G711&lt;$B$1,'Control Sample Data'!G711&gt;0),'Control Sample Data'!G711,$B$1),"")</f>
        <v/>
      </c>
      <c r="T712" s="17" t="str">
        <f>IF(SUM('Control Sample Data'!H$3:H$98)&gt;10,IF(AND(ISNUMBER('Control Sample Data'!H711),'Control Sample Data'!H711&lt;$B$1,'Control Sample Data'!H711&gt;0),'Control Sample Data'!H711,$B$1),"")</f>
        <v/>
      </c>
      <c r="U712" s="17" t="str">
        <f>IF(SUM('Control Sample Data'!I$3:I$98)&gt;10,IF(AND(ISNUMBER('Control Sample Data'!I711),'Control Sample Data'!I711&lt;$B$1,'Control Sample Data'!I711&gt;0),'Control Sample Data'!I711,$B$1),"")</f>
        <v/>
      </c>
      <c r="V712" s="17" t="str">
        <f>IF(SUM('Control Sample Data'!J$3:J$98)&gt;10,IF(AND(ISNUMBER('Control Sample Data'!J711),'Control Sample Data'!J711&lt;$B$1,'Control Sample Data'!J711&gt;0),'Control Sample Data'!J711,$B$1),"")</f>
        <v/>
      </c>
      <c r="W712" s="17" t="str">
        <f>IF(SUM('Control Sample Data'!K$3:K$98)&gt;10,IF(AND(ISNUMBER('Control Sample Data'!K711),'Control Sample Data'!K711&lt;$B$1,'Control Sample Data'!K711&gt;0),'Control Sample Data'!K711,$B$1),"")</f>
        <v/>
      </c>
      <c r="X712" s="17" t="str">
        <f>IF(SUM('Control Sample Data'!L$3:L$98)&gt;10,IF(AND(ISNUMBER('Control Sample Data'!L711),'Control Sample Data'!L711&lt;$B$1,'Control Sample Data'!L711&gt;0),'Control Sample Data'!L711,$B$1),"")</f>
        <v/>
      </c>
      <c r="Y712" s="17" t="str">
        <f>IF(SUM('Control Sample Data'!M$3:M$98)&gt;10,IF(AND(ISNUMBER('Control Sample Data'!M711),'Control Sample Data'!M711&lt;$B$1,'Control Sample Data'!M711&gt;0),'Control Sample Data'!M711,$B$1),"")</f>
        <v/>
      </c>
      <c r="AT712" s="36" t="str">
        <f t="shared" si="493"/>
        <v/>
      </c>
      <c r="AU712" s="36" t="str">
        <f t="shared" si="494"/>
        <v/>
      </c>
      <c r="AV712" s="36" t="str">
        <f t="shared" si="495"/>
        <v/>
      </c>
      <c r="AW712" s="36" t="str">
        <f t="shared" si="496"/>
        <v/>
      </c>
      <c r="AX712" s="36" t="str">
        <f t="shared" si="497"/>
        <v/>
      </c>
      <c r="AY712" s="36" t="str">
        <f t="shared" si="498"/>
        <v/>
      </c>
      <c r="AZ712" s="36" t="str">
        <f t="shared" si="499"/>
        <v/>
      </c>
      <c r="BA712" s="36" t="str">
        <f t="shared" si="500"/>
        <v/>
      </c>
      <c r="BB712" s="36" t="str">
        <f t="shared" si="501"/>
        <v/>
      </c>
      <c r="BC712" s="36" t="str">
        <f t="shared" si="502"/>
        <v/>
      </c>
      <c r="BD712" s="36" t="str">
        <f t="shared" si="503"/>
        <v/>
      </c>
      <c r="BE712" s="36" t="str">
        <f t="shared" si="504"/>
        <v/>
      </c>
      <c r="BF712" s="36" t="str">
        <f t="shared" si="505"/>
        <v/>
      </c>
      <c r="BG712" s="36" t="str">
        <f t="shared" si="506"/>
        <v/>
      </c>
      <c r="BH712" s="36" t="str">
        <f t="shared" si="507"/>
        <v/>
      </c>
      <c r="BI712" s="36" t="str">
        <f t="shared" si="508"/>
        <v/>
      </c>
      <c r="BJ712" s="36" t="str">
        <f t="shared" si="509"/>
        <v/>
      </c>
      <c r="BK712" s="36" t="str">
        <f t="shared" si="510"/>
        <v/>
      </c>
      <c r="BL712" s="36" t="str">
        <f t="shared" si="511"/>
        <v/>
      </c>
      <c r="BM712" s="36" t="str">
        <f t="shared" si="512"/>
        <v/>
      </c>
      <c r="BN712" s="38" t="e">
        <f t="shared" si="471"/>
        <v>#DIV/0!</v>
      </c>
      <c r="BO712" s="38" t="e">
        <f t="shared" si="472"/>
        <v>#DIV/0!</v>
      </c>
      <c r="BP712" s="39" t="str">
        <f t="shared" si="473"/>
        <v/>
      </c>
      <c r="BQ712" s="39" t="str">
        <f t="shared" si="474"/>
        <v/>
      </c>
      <c r="BR712" s="39" t="str">
        <f t="shared" si="475"/>
        <v/>
      </c>
      <c r="BS712" s="39" t="str">
        <f t="shared" si="476"/>
        <v/>
      </c>
      <c r="BT712" s="39" t="str">
        <f t="shared" si="477"/>
        <v/>
      </c>
      <c r="BU712" s="39" t="str">
        <f t="shared" si="478"/>
        <v/>
      </c>
      <c r="BV712" s="39" t="str">
        <f t="shared" si="479"/>
        <v/>
      </c>
      <c r="BW712" s="39" t="str">
        <f t="shared" si="480"/>
        <v/>
      </c>
      <c r="BX712" s="39" t="str">
        <f t="shared" si="481"/>
        <v/>
      </c>
      <c r="BY712" s="39" t="str">
        <f t="shared" si="482"/>
        <v/>
      </c>
      <c r="BZ712" s="39" t="str">
        <f t="shared" si="483"/>
        <v/>
      </c>
      <c r="CA712" s="39" t="str">
        <f t="shared" si="484"/>
        <v/>
      </c>
      <c r="CB712" s="39" t="str">
        <f t="shared" si="485"/>
        <v/>
      </c>
      <c r="CC712" s="39" t="str">
        <f t="shared" si="486"/>
        <v/>
      </c>
      <c r="CD712" s="39" t="str">
        <f t="shared" si="487"/>
        <v/>
      </c>
      <c r="CE712" s="39" t="str">
        <f t="shared" si="488"/>
        <v/>
      </c>
      <c r="CF712" s="39" t="str">
        <f t="shared" si="489"/>
        <v/>
      </c>
      <c r="CG712" s="39" t="str">
        <f t="shared" si="490"/>
        <v/>
      </c>
      <c r="CH712" s="39" t="str">
        <f t="shared" si="491"/>
        <v/>
      </c>
      <c r="CI712" s="39" t="str">
        <f t="shared" si="492"/>
        <v/>
      </c>
    </row>
    <row r="713" spans="1:87">
      <c r="A713" s="18"/>
      <c r="B713" s="15" t="str">
        <f>'Gene Table'!E712</f>
        <v>mmu-miR-3082-3p</v>
      </c>
      <c r="C713" s="15" t="str">
        <f>'Gene Table'!B712</f>
        <v>N14</v>
      </c>
      <c r="D713" s="16" t="str">
        <f>IF(SUM('Test Sample Data'!D$3:D$98)&gt;10,IF(AND(ISNUMBER('Test Sample Data'!D712),'Test Sample Data'!D712&lt;$B$1,'Test Sample Data'!D712&gt;0),'Test Sample Data'!D712,$B$1),"")</f>
        <v/>
      </c>
      <c r="E713" s="17" t="str">
        <f>IF(SUM('Test Sample Data'!E$3:E$98)&gt;10,IF(AND(ISNUMBER('Test Sample Data'!E712),'Test Sample Data'!E712&lt;$B$1,'Test Sample Data'!E712&gt;0),'Test Sample Data'!E712,$B$1),"")</f>
        <v/>
      </c>
      <c r="F713" s="17" t="str">
        <f>IF(SUM('Test Sample Data'!F$3:F$98)&gt;10,IF(AND(ISNUMBER('Test Sample Data'!F712),'Test Sample Data'!F712&lt;$B$1,'Test Sample Data'!F712&gt;0),'Test Sample Data'!F712,$B$1),"")</f>
        <v/>
      </c>
      <c r="G713" s="17" t="str">
        <f>IF(SUM('Test Sample Data'!G$3:G$98)&gt;10,IF(AND(ISNUMBER('Test Sample Data'!G712),'Test Sample Data'!G712&lt;$B$1,'Test Sample Data'!G712&gt;0),'Test Sample Data'!G712,$B$1),"")</f>
        <v/>
      </c>
      <c r="H713" s="17" t="str">
        <f>IF(SUM('Test Sample Data'!H$3:H$98)&gt;10,IF(AND(ISNUMBER('Test Sample Data'!H712),'Test Sample Data'!H712&lt;$B$1,'Test Sample Data'!H712&gt;0),'Test Sample Data'!H712,$B$1),"")</f>
        <v/>
      </c>
      <c r="I713" s="17" t="str">
        <f>IF(SUM('Test Sample Data'!I$3:I$98)&gt;10,IF(AND(ISNUMBER('Test Sample Data'!I712),'Test Sample Data'!I712&lt;$B$1,'Test Sample Data'!I712&gt;0),'Test Sample Data'!I712,$B$1),"")</f>
        <v/>
      </c>
      <c r="J713" s="17" t="str">
        <f>IF(SUM('Test Sample Data'!J$3:J$98)&gt;10,IF(AND(ISNUMBER('Test Sample Data'!J712),'Test Sample Data'!J712&lt;$B$1,'Test Sample Data'!J712&gt;0),'Test Sample Data'!J712,$B$1),"")</f>
        <v/>
      </c>
      <c r="K713" s="17" t="str">
        <f>IF(SUM('Test Sample Data'!K$3:K$98)&gt;10,IF(AND(ISNUMBER('Test Sample Data'!K712),'Test Sample Data'!K712&lt;$B$1,'Test Sample Data'!K712&gt;0),'Test Sample Data'!K712,$B$1),"")</f>
        <v/>
      </c>
      <c r="L713" s="17" t="str">
        <f>IF(SUM('Test Sample Data'!L$3:L$98)&gt;10,IF(AND(ISNUMBER('Test Sample Data'!L712),'Test Sample Data'!L712&lt;$B$1,'Test Sample Data'!L712&gt;0),'Test Sample Data'!L712,$B$1),"")</f>
        <v/>
      </c>
      <c r="M713" s="17" t="str">
        <f>IF(SUM('Test Sample Data'!M$3:M$98)&gt;10,IF(AND(ISNUMBER('Test Sample Data'!M712),'Test Sample Data'!M712&lt;$B$1,'Test Sample Data'!M712&gt;0),'Test Sample Data'!M712,$B$1),"")</f>
        <v/>
      </c>
      <c r="N713" s="17" t="str">
        <f>'Gene Table'!E712</f>
        <v>mmu-miR-3082-3p</v>
      </c>
      <c r="O713" s="17" t="str">
        <f>'Gene Table'!B712</f>
        <v>N14</v>
      </c>
      <c r="P713" s="17" t="str">
        <f>IF(SUM('Control Sample Data'!D$3:D$98)&gt;10,IF(AND(ISNUMBER('Control Sample Data'!D712),'Control Sample Data'!D712&lt;$B$1,'Control Sample Data'!D712&gt;0),'Control Sample Data'!D712,$B$1),"")</f>
        <v/>
      </c>
      <c r="Q713" s="17" t="str">
        <f>IF(SUM('Control Sample Data'!E$3:E$98)&gt;10,IF(AND(ISNUMBER('Control Sample Data'!E712),'Control Sample Data'!E712&lt;$B$1,'Control Sample Data'!E712&gt;0),'Control Sample Data'!E712,$B$1),"")</f>
        <v/>
      </c>
      <c r="R713" s="17" t="str">
        <f>IF(SUM('Control Sample Data'!F$3:F$98)&gt;10,IF(AND(ISNUMBER('Control Sample Data'!F712),'Control Sample Data'!F712&lt;$B$1,'Control Sample Data'!F712&gt;0),'Control Sample Data'!F712,$B$1),"")</f>
        <v/>
      </c>
      <c r="S713" s="17" t="str">
        <f>IF(SUM('Control Sample Data'!G$3:G$98)&gt;10,IF(AND(ISNUMBER('Control Sample Data'!G712),'Control Sample Data'!G712&lt;$B$1,'Control Sample Data'!G712&gt;0),'Control Sample Data'!G712,$B$1),"")</f>
        <v/>
      </c>
      <c r="T713" s="17" t="str">
        <f>IF(SUM('Control Sample Data'!H$3:H$98)&gt;10,IF(AND(ISNUMBER('Control Sample Data'!H712),'Control Sample Data'!H712&lt;$B$1,'Control Sample Data'!H712&gt;0),'Control Sample Data'!H712,$B$1),"")</f>
        <v/>
      </c>
      <c r="U713" s="17" t="str">
        <f>IF(SUM('Control Sample Data'!I$3:I$98)&gt;10,IF(AND(ISNUMBER('Control Sample Data'!I712),'Control Sample Data'!I712&lt;$B$1,'Control Sample Data'!I712&gt;0),'Control Sample Data'!I712,$B$1),"")</f>
        <v/>
      </c>
      <c r="V713" s="17" t="str">
        <f>IF(SUM('Control Sample Data'!J$3:J$98)&gt;10,IF(AND(ISNUMBER('Control Sample Data'!J712),'Control Sample Data'!J712&lt;$B$1,'Control Sample Data'!J712&gt;0),'Control Sample Data'!J712,$B$1),"")</f>
        <v/>
      </c>
      <c r="W713" s="17" t="str">
        <f>IF(SUM('Control Sample Data'!K$3:K$98)&gt;10,IF(AND(ISNUMBER('Control Sample Data'!K712),'Control Sample Data'!K712&lt;$B$1,'Control Sample Data'!K712&gt;0),'Control Sample Data'!K712,$B$1),"")</f>
        <v/>
      </c>
      <c r="X713" s="17" t="str">
        <f>IF(SUM('Control Sample Data'!L$3:L$98)&gt;10,IF(AND(ISNUMBER('Control Sample Data'!L712),'Control Sample Data'!L712&lt;$B$1,'Control Sample Data'!L712&gt;0),'Control Sample Data'!L712,$B$1),"")</f>
        <v/>
      </c>
      <c r="Y713" s="17" t="str">
        <f>IF(SUM('Control Sample Data'!M$3:M$98)&gt;10,IF(AND(ISNUMBER('Control Sample Data'!M712),'Control Sample Data'!M712&lt;$B$1,'Control Sample Data'!M712&gt;0),'Control Sample Data'!M712,$B$1),"")</f>
        <v/>
      </c>
      <c r="AT713" s="36" t="str">
        <f t="shared" si="493"/>
        <v/>
      </c>
      <c r="AU713" s="36" t="str">
        <f t="shared" si="494"/>
        <v/>
      </c>
      <c r="AV713" s="36" t="str">
        <f t="shared" si="495"/>
        <v/>
      </c>
      <c r="AW713" s="36" t="str">
        <f t="shared" si="496"/>
        <v/>
      </c>
      <c r="AX713" s="36" t="str">
        <f t="shared" si="497"/>
        <v/>
      </c>
      <c r="AY713" s="36" t="str">
        <f t="shared" si="498"/>
        <v/>
      </c>
      <c r="AZ713" s="36" t="str">
        <f t="shared" si="499"/>
        <v/>
      </c>
      <c r="BA713" s="36" t="str">
        <f t="shared" si="500"/>
        <v/>
      </c>
      <c r="BB713" s="36" t="str">
        <f t="shared" si="501"/>
        <v/>
      </c>
      <c r="BC713" s="36" t="str">
        <f t="shared" si="502"/>
        <v/>
      </c>
      <c r="BD713" s="36" t="str">
        <f t="shared" si="503"/>
        <v/>
      </c>
      <c r="BE713" s="36" t="str">
        <f t="shared" si="504"/>
        <v/>
      </c>
      <c r="BF713" s="36" t="str">
        <f t="shared" si="505"/>
        <v/>
      </c>
      <c r="BG713" s="36" t="str">
        <f t="shared" si="506"/>
        <v/>
      </c>
      <c r="BH713" s="36" t="str">
        <f t="shared" si="507"/>
        <v/>
      </c>
      <c r="BI713" s="36" t="str">
        <f t="shared" si="508"/>
        <v/>
      </c>
      <c r="BJ713" s="36" t="str">
        <f t="shared" si="509"/>
        <v/>
      </c>
      <c r="BK713" s="36" t="str">
        <f t="shared" si="510"/>
        <v/>
      </c>
      <c r="BL713" s="36" t="str">
        <f t="shared" si="511"/>
        <v/>
      </c>
      <c r="BM713" s="36" t="str">
        <f t="shared" si="512"/>
        <v/>
      </c>
      <c r="BN713" s="38" t="e">
        <f t="shared" si="471"/>
        <v>#DIV/0!</v>
      </c>
      <c r="BO713" s="38" t="e">
        <f t="shared" si="472"/>
        <v>#DIV/0!</v>
      </c>
      <c r="BP713" s="39" t="str">
        <f t="shared" si="473"/>
        <v/>
      </c>
      <c r="BQ713" s="39" t="str">
        <f t="shared" si="474"/>
        <v/>
      </c>
      <c r="BR713" s="39" t="str">
        <f t="shared" si="475"/>
        <v/>
      </c>
      <c r="BS713" s="39" t="str">
        <f t="shared" si="476"/>
        <v/>
      </c>
      <c r="BT713" s="39" t="str">
        <f t="shared" si="477"/>
        <v/>
      </c>
      <c r="BU713" s="39" t="str">
        <f t="shared" si="478"/>
        <v/>
      </c>
      <c r="BV713" s="39" t="str">
        <f t="shared" si="479"/>
        <v/>
      </c>
      <c r="BW713" s="39" t="str">
        <f t="shared" si="480"/>
        <v/>
      </c>
      <c r="BX713" s="39" t="str">
        <f t="shared" si="481"/>
        <v/>
      </c>
      <c r="BY713" s="39" t="str">
        <f t="shared" si="482"/>
        <v/>
      </c>
      <c r="BZ713" s="39" t="str">
        <f t="shared" si="483"/>
        <v/>
      </c>
      <c r="CA713" s="39" t="str">
        <f t="shared" si="484"/>
        <v/>
      </c>
      <c r="CB713" s="39" t="str">
        <f t="shared" si="485"/>
        <v/>
      </c>
      <c r="CC713" s="39" t="str">
        <f t="shared" si="486"/>
        <v/>
      </c>
      <c r="CD713" s="39" t="str">
        <f t="shared" si="487"/>
        <v/>
      </c>
      <c r="CE713" s="39" t="str">
        <f t="shared" si="488"/>
        <v/>
      </c>
      <c r="CF713" s="39" t="str">
        <f t="shared" si="489"/>
        <v/>
      </c>
      <c r="CG713" s="39" t="str">
        <f t="shared" si="490"/>
        <v/>
      </c>
      <c r="CH713" s="39" t="str">
        <f t="shared" si="491"/>
        <v/>
      </c>
      <c r="CI713" s="39" t="str">
        <f t="shared" si="492"/>
        <v/>
      </c>
    </row>
    <row r="714" spans="1:87">
      <c r="A714" s="18"/>
      <c r="B714" s="15" t="str">
        <f>'Gene Table'!E713</f>
        <v>mmu-miR-34c-3p</v>
      </c>
      <c r="C714" s="15" t="str">
        <f>'Gene Table'!B713</f>
        <v>N15</v>
      </c>
      <c r="D714" s="16" t="str">
        <f>IF(SUM('Test Sample Data'!D$3:D$98)&gt;10,IF(AND(ISNUMBER('Test Sample Data'!D713),'Test Sample Data'!D713&lt;$B$1,'Test Sample Data'!D713&gt;0),'Test Sample Data'!D713,$B$1),"")</f>
        <v/>
      </c>
      <c r="E714" s="17" t="str">
        <f>IF(SUM('Test Sample Data'!E$3:E$98)&gt;10,IF(AND(ISNUMBER('Test Sample Data'!E713),'Test Sample Data'!E713&lt;$B$1,'Test Sample Data'!E713&gt;0),'Test Sample Data'!E713,$B$1),"")</f>
        <v/>
      </c>
      <c r="F714" s="17" t="str">
        <f>IF(SUM('Test Sample Data'!F$3:F$98)&gt;10,IF(AND(ISNUMBER('Test Sample Data'!F713),'Test Sample Data'!F713&lt;$B$1,'Test Sample Data'!F713&gt;0),'Test Sample Data'!F713,$B$1),"")</f>
        <v/>
      </c>
      <c r="G714" s="17" t="str">
        <f>IF(SUM('Test Sample Data'!G$3:G$98)&gt;10,IF(AND(ISNUMBER('Test Sample Data'!G713),'Test Sample Data'!G713&lt;$B$1,'Test Sample Data'!G713&gt;0),'Test Sample Data'!G713,$B$1),"")</f>
        <v/>
      </c>
      <c r="H714" s="17" t="str">
        <f>IF(SUM('Test Sample Data'!H$3:H$98)&gt;10,IF(AND(ISNUMBER('Test Sample Data'!H713),'Test Sample Data'!H713&lt;$B$1,'Test Sample Data'!H713&gt;0),'Test Sample Data'!H713,$B$1),"")</f>
        <v/>
      </c>
      <c r="I714" s="17" t="str">
        <f>IF(SUM('Test Sample Data'!I$3:I$98)&gt;10,IF(AND(ISNUMBER('Test Sample Data'!I713),'Test Sample Data'!I713&lt;$B$1,'Test Sample Data'!I713&gt;0),'Test Sample Data'!I713,$B$1),"")</f>
        <v/>
      </c>
      <c r="J714" s="17" t="str">
        <f>IF(SUM('Test Sample Data'!J$3:J$98)&gt;10,IF(AND(ISNUMBER('Test Sample Data'!J713),'Test Sample Data'!J713&lt;$B$1,'Test Sample Data'!J713&gt;0),'Test Sample Data'!J713,$B$1),"")</f>
        <v/>
      </c>
      <c r="K714" s="17" t="str">
        <f>IF(SUM('Test Sample Data'!K$3:K$98)&gt;10,IF(AND(ISNUMBER('Test Sample Data'!K713),'Test Sample Data'!K713&lt;$B$1,'Test Sample Data'!K713&gt;0),'Test Sample Data'!K713,$B$1),"")</f>
        <v/>
      </c>
      <c r="L714" s="17" t="str">
        <f>IF(SUM('Test Sample Data'!L$3:L$98)&gt;10,IF(AND(ISNUMBER('Test Sample Data'!L713),'Test Sample Data'!L713&lt;$B$1,'Test Sample Data'!L713&gt;0),'Test Sample Data'!L713,$B$1),"")</f>
        <v/>
      </c>
      <c r="M714" s="17" t="str">
        <f>IF(SUM('Test Sample Data'!M$3:M$98)&gt;10,IF(AND(ISNUMBER('Test Sample Data'!M713),'Test Sample Data'!M713&lt;$B$1,'Test Sample Data'!M713&gt;0),'Test Sample Data'!M713,$B$1),"")</f>
        <v/>
      </c>
      <c r="N714" s="17" t="str">
        <f>'Gene Table'!E713</f>
        <v>mmu-miR-34c-3p</v>
      </c>
      <c r="O714" s="17" t="str">
        <f>'Gene Table'!B713</f>
        <v>N15</v>
      </c>
      <c r="P714" s="17" t="str">
        <f>IF(SUM('Control Sample Data'!D$3:D$98)&gt;10,IF(AND(ISNUMBER('Control Sample Data'!D713),'Control Sample Data'!D713&lt;$B$1,'Control Sample Data'!D713&gt;0),'Control Sample Data'!D713,$B$1),"")</f>
        <v/>
      </c>
      <c r="Q714" s="17" t="str">
        <f>IF(SUM('Control Sample Data'!E$3:E$98)&gt;10,IF(AND(ISNUMBER('Control Sample Data'!E713),'Control Sample Data'!E713&lt;$B$1,'Control Sample Data'!E713&gt;0),'Control Sample Data'!E713,$B$1),"")</f>
        <v/>
      </c>
      <c r="R714" s="17" t="str">
        <f>IF(SUM('Control Sample Data'!F$3:F$98)&gt;10,IF(AND(ISNUMBER('Control Sample Data'!F713),'Control Sample Data'!F713&lt;$B$1,'Control Sample Data'!F713&gt;0),'Control Sample Data'!F713,$B$1),"")</f>
        <v/>
      </c>
      <c r="S714" s="17" t="str">
        <f>IF(SUM('Control Sample Data'!G$3:G$98)&gt;10,IF(AND(ISNUMBER('Control Sample Data'!G713),'Control Sample Data'!G713&lt;$B$1,'Control Sample Data'!G713&gt;0),'Control Sample Data'!G713,$B$1),"")</f>
        <v/>
      </c>
      <c r="T714" s="17" t="str">
        <f>IF(SUM('Control Sample Data'!H$3:H$98)&gt;10,IF(AND(ISNUMBER('Control Sample Data'!H713),'Control Sample Data'!H713&lt;$B$1,'Control Sample Data'!H713&gt;0),'Control Sample Data'!H713,$B$1),"")</f>
        <v/>
      </c>
      <c r="U714" s="17" t="str">
        <f>IF(SUM('Control Sample Data'!I$3:I$98)&gt;10,IF(AND(ISNUMBER('Control Sample Data'!I713),'Control Sample Data'!I713&lt;$B$1,'Control Sample Data'!I713&gt;0),'Control Sample Data'!I713,$B$1),"")</f>
        <v/>
      </c>
      <c r="V714" s="17" t="str">
        <f>IF(SUM('Control Sample Data'!J$3:J$98)&gt;10,IF(AND(ISNUMBER('Control Sample Data'!J713),'Control Sample Data'!J713&lt;$B$1,'Control Sample Data'!J713&gt;0),'Control Sample Data'!J713,$B$1),"")</f>
        <v/>
      </c>
      <c r="W714" s="17" t="str">
        <f>IF(SUM('Control Sample Data'!K$3:K$98)&gt;10,IF(AND(ISNUMBER('Control Sample Data'!K713),'Control Sample Data'!K713&lt;$B$1,'Control Sample Data'!K713&gt;0),'Control Sample Data'!K713,$B$1),"")</f>
        <v/>
      </c>
      <c r="X714" s="17" t="str">
        <f>IF(SUM('Control Sample Data'!L$3:L$98)&gt;10,IF(AND(ISNUMBER('Control Sample Data'!L713),'Control Sample Data'!L713&lt;$B$1,'Control Sample Data'!L713&gt;0),'Control Sample Data'!L713,$B$1),"")</f>
        <v/>
      </c>
      <c r="Y714" s="17" t="str">
        <f>IF(SUM('Control Sample Data'!M$3:M$98)&gt;10,IF(AND(ISNUMBER('Control Sample Data'!M713),'Control Sample Data'!M713&lt;$B$1,'Control Sample Data'!M713&gt;0),'Control Sample Data'!M713,$B$1),"")</f>
        <v/>
      </c>
      <c r="AT714" s="36" t="str">
        <f t="shared" si="493"/>
        <v/>
      </c>
      <c r="AU714" s="36" t="str">
        <f t="shared" si="494"/>
        <v/>
      </c>
      <c r="AV714" s="36" t="str">
        <f t="shared" si="495"/>
        <v/>
      </c>
      <c r="AW714" s="36" t="str">
        <f t="shared" si="496"/>
        <v/>
      </c>
      <c r="AX714" s="36" t="str">
        <f t="shared" si="497"/>
        <v/>
      </c>
      <c r="AY714" s="36" t="str">
        <f t="shared" si="498"/>
        <v/>
      </c>
      <c r="AZ714" s="36" t="str">
        <f t="shared" si="499"/>
        <v/>
      </c>
      <c r="BA714" s="36" t="str">
        <f t="shared" si="500"/>
        <v/>
      </c>
      <c r="BB714" s="36" t="str">
        <f t="shared" si="501"/>
        <v/>
      </c>
      <c r="BC714" s="36" t="str">
        <f t="shared" si="502"/>
        <v/>
      </c>
      <c r="BD714" s="36" t="str">
        <f t="shared" si="503"/>
        <v/>
      </c>
      <c r="BE714" s="36" t="str">
        <f t="shared" si="504"/>
        <v/>
      </c>
      <c r="BF714" s="36" t="str">
        <f t="shared" si="505"/>
        <v/>
      </c>
      <c r="BG714" s="36" t="str">
        <f t="shared" si="506"/>
        <v/>
      </c>
      <c r="BH714" s="36" t="str">
        <f t="shared" si="507"/>
        <v/>
      </c>
      <c r="BI714" s="36" t="str">
        <f t="shared" si="508"/>
        <v/>
      </c>
      <c r="BJ714" s="36" t="str">
        <f t="shared" si="509"/>
        <v/>
      </c>
      <c r="BK714" s="36" t="str">
        <f t="shared" si="510"/>
        <v/>
      </c>
      <c r="BL714" s="36" t="str">
        <f t="shared" si="511"/>
        <v/>
      </c>
      <c r="BM714" s="36" t="str">
        <f t="shared" si="512"/>
        <v/>
      </c>
      <c r="BN714" s="38" t="e">
        <f t="shared" si="471"/>
        <v>#DIV/0!</v>
      </c>
      <c r="BO714" s="38" t="e">
        <f t="shared" si="472"/>
        <v>#DIV/0!</v>
      </c>
      <c r="BP714" s="39" t="str">
        <f t="shared" si="473"/>
        <v/>
      </c>
      <c r="BQ714" s="39" t="str">
        <f t="shared" si="474"/>
        <v/>
      </c>
      <c r="BR714" s="39" t="str">
        <f t="shared" si="475"/>
        <v/>
      </c>
      <c r="BS714" s="39" t="str">
        <f t="shared" si="476"/>
        <v/>
      </c>
      <c r="BT714" s="39" t="str">
        <f t="shared" si="477"/>
        <v/>
      </c>
      <c r="BU714" s="39" t="str">
        <f t="shared" si="478"/>
        <v/>
      </c>
      <c r="BV714" s="39" t="str">
        <f t="shared" si="479"/>
        <v/>
      </c>
      <c r="BW714" s="39" t="str">
        <f t="shared" si="480"/>
        <v/>
      </c>
      <c r="BX714" s="39" t="str">
        <f t="shared" si="481"/>
        <v/>
      </c>
      <c r="BY714" s="39" t="str">
        <f t="shared" si="482"/>
        <v/>
      </c>
      <c r="BZ714" s="39" t="str">
        <f t="shared" si="483"/>
        <v/>
      </c>
      <c r="CA714" s="39" t="str">
        <f t="shared" si="484"/>
        <v/>
      </c>
      <c r="CB714" s="39" t="str">
        <f t="shared" si="485"/>
        <v/>
      </c>
      <c r="CC714" s="39" t="str">
        <f t="shared" si="486"/>
        <v/>
      </c>
      <c r="CD714" s="39" t="str">
        <f t="shared" si="487"/>
        <v/>
      </c>
      <c r="CE714" s="39" t="str">
        <f t="shared" si="488"/>
        <v/>
      </c>
      <c r="CF714" s="39" t="str">
        <f t="shared" si="489"/>
        <v/>
      </c>
      <c r="CG714" s="39" t="str">
        <f t="shared" si="490"/>
        <v/>
      </c>
      <c r="CH714" s="39" t="str">
        <f t="shared" si="491"/>
        <v/>
      </c>
      <c r="CI714" s="39" t="str">
        <f t="shared" si="492"/>
        <v/>
      </c>
    </row>
    <row r="715" spans="1:87">
      <c r="A715" s="18"/>
      <c r="B715" s="15" t="str">
        <f>'Gene Table'!E714</f>
        <v>mmu-miR-3083-3p</v>
      </c>
      <c r="C715" s="15" t="str">
        <f>'Gene Table'!B714</f>
        <v>N16</v>
      </c>
      <c r="D715" s="16" t="str">
        <f>IF(SUM('Test Sample Data'!D$3:D$98)&gt;10,IF(AND(ISNUMBER('Test Sample Data'!D714),'Test Sample Data'!D714&lt;$B$1,'Test Sample Data'!D714&gt;0),'Test Sample Data'!D714,$B$1),"")</f>
        <v/>
      </c>
      <c r="E715" s="17" t="str">
        <f>IF(SUM('Test Sample Data'!E$3:E$98)&gt;10,IF(AND(ISNUMBER('Test Sample Data'!E714),'Test Sample Data'!E714&lt;$B$1,'Test Sample Data'!E714&gt;0),'Test Sample Data'!E714,$B$1),"")</f>
        <v/>
      </c>
      <c r="F715" s="17" t="str">
        <f>IF(SUM('Test Sample Data'!F$3:F$98)&gt;10,IF(AND(ISNUMBER('Test Sample Data'!F714),'Test Sample Data'!F714&lt;$B$1,'Test Sample Data'!F714&gt;0),'Test Sample Data'!F714,$B$1),"")</f>
        <v/>
      </c>
      <c r="G715" s="17" t="str">
        <f>IF(SUM('Test Sample Data'!G$3:G$98)&gt;10,IF(AND(ISNUMBER('Test Sample Data'!G714),'Test Sample Data'!G714&lt;$B$1,'Test Sample Data'!G714&gt;0),'Test Sample Data'!G714,$B$1),"")</f>
        <v/>
      </c>
      <c r="H715" s="17" t="str">
        <f>IF(SUM('Test Sample Data'!H$3:H$98)&gt;10,IF(AND(ISNUMBER('Test Sample Data'!H714),'Test Sample Data'!H714&lt;$B$1,'Test Sample Data'!H714&gt;0),'Test Sample Data'!H714,$B$1),"")</f>
        <v/>
      </c>
      <c r="I715" s="17" t="str">
        <f>IF(SUM('Test Sample Data'!I$3:I$98)&gt;10,IF(AND(ISNUMBER('Test Sample Data'!I714),'Test Sample Data'!I714&lt;$B$1,'Test Sample Data'!I714&gt;0),'Test Sample Data'!I714,$B$1),"")</f>
        <v/>
      </c>
      <c r="J715" s="17" t="str">
        <f>IF(SUM('Test Sample Data'!J$3:J$98)&gt;10,IF(AND(ISNUMBER('Test Sample Data'!J714),'Test Sample Data'!J714&lt;$B$1,'Test Sample Data'!J714&gt;0),'Test Sample Data'!J714,$B$1),"")</f>
        <v/>
      </c>
      <c r="K715" s="17" t="str">
        <f>IF(SUM('Test Sample Data'!K$3:K$98)&gt;10,IF(AND(ISNUMBER('Test Sample Data'!K714),'Test Sample Data'!K714&lt;$B$1,'Test Sample Data'!K714&gt;0),'Test Sample Data'!K714,$B$1),"")</f>
        <v/>
      </c>
      <c r="L715" s="17" t="str">
        <f>IF(SUM('Test Sample Data'!L$3:L$98)&gt;10,IF(AND(ISNUMBER('Test Sample Data'!L714),'Test Sample Data'!L714&lt;$B$1,'Test Sample Data'!L714&gt;0),'Test Sample Data'!L714,$B$1),"")</f>
        <v/>
      </c>
      <c r="M715" s="17" t="str">
        <f>IF(SUM('Test Sample Data'!M$3:M$98)&gt;10,IF(AND(ISNUMBER('Test Sample Data'!M714),'Test Sample Data'!M714&lt;$B$1,'Test Sample Data'!M714&gt;0),'Test Sample Data'!M714,$B$1),"")</f>
        <v/>
      </c>
      <c r="N715" s="17" t="str">
        <f>'Gene Table'!E714</f>
        <v>mmu-miR-3083-3p</v>
      </c>
      <c r="O715" s="17" t="str">
        <f>'Gene Table'!B714</f>
        <v>N16</v>
      </c>
      <c r="P715" s="17" t="str">
        <f>IF(SUM('Control Sample Data'!D$3:D$98)&gt;10,IF(AND(ISNUMBER('Control Sample Data'!D714),'Control Sample Data'!D714&lt;$B$1,'Control Sample Data'!D714&gt;0),'Control Sample Data'!D714,$B$1),"")</f>
        <v/>
      </c>
      <c r="Q715" s="17" t="str">
        <f>IF(SUM('Control Sample Data'!E$3:E$98)&gt;10,IF(AND(ISNUMBER('Control Sample Data'!E714),'Control Sample Data'!E714&lt;$B$1,'Control Sample Data'!E714&gt;0),'Control Sample Data'!E714,$B$1),"")</f>
        <v/>
      </c>
      <c r="R715" s="17" t="str">
        <f>IF(SUM('Control Sample Data'!F$3:F$98)&gt;10,IF(AND(ISNUMBER('Control Sample Data'!F714),'Control Sample Data'!F714&lt;$B$1,'Control Sample Data'!F714&gt;0),'Control Sample Data'!F714,$B$1),"")</f>
        <v/>
      </c>
      <c r="S715" s="17" t="str">
        <f>IF(SUM('Control Sample Data'!G$3:G$98)&gt;10,IF(AND(ISNUMBER('Control Sample Data'!G714),'Control Sample Data'!G714&lt;$B$1,'Control Sample Data'!G714&gt;0),'Control Sample Data'!G714,$B$1),"")</f>
        <v/>
      </c>
      <c r="T715" s="17" t="str">
        <f>IF(SUM('Control Sample Data'!H$3:H$98)&gt;10,IF(AND(ISNUMBER('Control Sample Data'!H714),'Control Sample Data'!H714&lt;$B$1,'Control Sample Data'!H714&gt;0),'Control Sample Data'!H714,$B$1),"")</f>
        <v/>
      </c>
      <c r="U715" s="17" t="str">
        <f>IF(SUM('Control Sample Data'!I$3:I$98)&gt;10,IF(AND(ISNUMBER('Control Sample Data'!I714),'Control Sample Data'!I714&lt;$B$1,'Control Sample Data'!I714&gt;0),'Control Sample Data'!I714,$B$1),"")</f>
        <v/>
      </c>
      <c r="V715" s="17" t="str">
        <f>IF(SUM('Control Sample Data'!J$3:J$98)&gt;10,IF(AND(ISNUMBER('Control Sample Data'!J714),'Control Sample Data'!J714&lt;$B$1,'Control Sample Data'!J714&gt;0),'Control Sample Data'!J714,$B$1),"")</f>
        <v/>
      </c>
      <c r="W715" s="17" t="str">
        <f>IF(SUM('Control Sample Data'!K$3:K$98)&gt;10,IF(AND(ISNUMBER('Control Sample Data'!K714),'Control Sample Data'!K714&lt;$B$1,'Control Sample Data'!K714&gt;0),'Control Sample Data'!K714,$B$1),"")</f>
        <v/>
      </c>
      <c r="X715" s="17" t="str">
        <f>IF(SUM('Control Sample Data'!L$3:L$98)&gt;10,IF(AND(ISNUMBER('Control Sample Data'!L714),'Control Sample Data'!L714&lt;$B$1,'Control Sample Data'!L714&gt;0),'Control Sample Data'!L714,$B$1),"")</f>
        <v/>
      </c>
      <c r="Y715" s="17" t="str">
        <f>IF(SUM('Control Sample Data'!M$3:M$98)&gt;10,IF(AND(ISNUMBER('Control Sample Data'!M714),'Control Sample Data'!M714&lt;$B$1,'Control Sample Data'!M714&gt;0),'Control Sample Data'!M714,$B$1),"")</f>
        <v/>
      </c>
      <c r="AT715" s="36" t="str">
        <f t="shared" si="493"/>
        <v/>
      </c>
      <c r="AU715" s="36" t="str">
        <f t="shared" si="494"/>
        <v/>
      </c>
      <c r="AV715" s="36" t="str">
        <f t="shared" si="495"/>
        <v/>
      </c>
      <c r="AW715" s="36" t="str">
        <f t="shared" si="496"/>
        <v/>
      </c>
      <c r="AX715" s="36" t="str">
        <f t="shared" si="497"/>
        <v/>
      </c>
      <c r="AY715" s="36" t="str">
        <f t="shared" si="498"/>
        <v/>
      </c>
      <c r="AZ715" s="36" t="str">
        <f t="shared" si="499"/>
        <v/>
      </c>
      <c r="BA715" s="36" t="str">
        <f t="shared" si="500"/>
        <v/>
      </c>
      <c r="BB715" s="36" t="str">
        <f t="shared" si="501"/>
        <v/>
      </c>
      <c r="BC715" s="36" t="str">
        <f t="shared" si="502"/>
        <v/>
      </c>
      <c r="BD715" s="36" t="str">
        <f t="shared" si="503"/>
        <v/>
      </c>
      <c r="BE715" s="36" t="str">
        <f t="shared" si="504"/>
        <v/>
      </c>
      <c r="BF715" s="36" t="str">
        <f t="shared" si="505"/>
        <v/>
      </c>
      <c r="BG715" s="36" t="str">
        <f t="shared" si="506"/>
        <v/>
      </c>
      <c r="BH715" s="36" t="str">
        <f t="shared" si="507"/>
        <v/>
      </c>
      <c r="BI715" s="36" t="str">
        <f t="shared" si="508"/>
        <v/>
      </c>
      <c r="BJ715" s="36" t="str">
        <f t="shared" si="509"/>
        <v/>
      </c>
      <c r="BK715" s="36" t="str">
        <f t="shared" si="510"/>
        <v/>
      </c>
      <c r="BL715" s="36" t="str">
        <f t="shared" si="511"/>
        <v/>
      </c>
      <c r="BM715" s="36" t="str">
        <f t="shared" si="512"/>
        <v/>
      </c>
      <c r="BN715" s="38" t="e">
        <f t="shared" si="471"/>
        <v>#DIV/0!</v>
      </c>
      <c r="BO715" s="38" t="e">
        <f t="shared" si="472"/>
        <v>#DIV/0!</v>
      </c>
      <c r="BP715" s="39" t="str">
        <f t="shared" si="473"/>
        <v/>
      </c>
      <c r="BQ715" s="39" t="str">
        <f t="shared" si="474"/>
        <v/>
      </c>
      <c r="BR715" s="39" t="str">
        <f t="shared" si="475"/>
        <v/>
      </c>
      <c r="BS715" s="39" t="str">
        <f t="shared" si="476"/>
        <v/>
      </c>
      <c r="BT715" s="39" t="str">
        <f t="shared" si="477"/>
        <v/>
      </c>
      <c r="BU715" s="39" t="str">
        <f t="shared" si="478"/>
        <v/>
      </c>
      <c r="BV715" s="39" t="str">
        <f t="shared" si="479"/>
        <v/>
      </c>
      <c r="BW715" s="39" t="str">
        <f t="shared" si="480"/>
        <v/>
      </c>
      <c r="BX715" s="39" t="str">
        <f t="shared" si="481"/>
        <v/>
      </c>
      <c r="BY715" s="39" t="str">
        <f t="shared" si="482"/>
        <v/>
      </c>
      <c r="BZ715" s="39" t="str">
        <f t="shared" si="483"/>
        <v/>
      </c>
      <c r="CA715" s="39" t="str">
        <f t="shared" si="484"/>
        <v/>
      </c>
      <c r="CB715" s="39" t="str">
        <f t="shared" si="485"/>
        <v/>
      </c>
      <c r="CC715" s="39" t="str">
        <f t="shared" si="486"/>
        <v/>
      </c>
      <c r="CD715" s="39" t="str">
        <f t="shared" si="487"/>
        <v/>
      </c>
      <c r="CE715" s="39" t="str">
        <f t="shared" si="488"/>
        <v/>
      </c>
      <c r="CF715" s="39" t="str">
        <f t="shared" si="489"/>
        <v/>
      </c>
      <c r="CG715" s="39" t="str">
        <f t="shared" si="490"/>
        <v/>
      </c>
      <c r="CH715" s="39" t="str">
        <f t="shared" si="491"/>
        <v/>
      </c>
      <c r="CI715" s="39" t="str">
        <f t="shared" si="492"/>
        <v/>
      </c>
    </row>
    <row r="716" spans="1:87">
      <c r="A716" s="18"/>
      <c r="B716" s="15" t="str">
        <f>'Gene Table'!E715</f>
        <v>mmu-miR-374-3p</v>
      </c>
      <c r="C716" s="15" t="str">
        <f>'Gene Table'!B715</f>
        <v>N17</v>
      </c>
      <c r="D716" s="16" t="str">
        <f>IF(SUM('Test Sample Data'!D$3:D$98)&gt;10,IF(AND(ISNUMBER('Test Sample Data'!D715),'Test Sample Data'!D715&lt;$B$1,'Test Sample Data'!D715&gt;0),'Test Sample Data'!D715,$B$1),"")</f>
        <v/>
      </c>
      <c r="E716" s="17" t="str">
        <f>IF(SUM('Test Sample Data'!E$3:E$98)&gt;10,IF(AND(ISNUMBER('Test Sample Data'!E715),'Test Sample Data'!E715&lt;$B$1,'Test Sample Data'!E715&gt;0),'Test Sample Data'!E715,$B$1),"")</f>
        <v/>
      </c>
      <c r="F716" s="17" t="str">
        <f>IF(SUM('Test Sample Data'!F$3:F$98)&gt;10,IF(AND(ISNUMBER('Test Sample Data'!F715),'Test Sample Data'!F715&lt;$B$1,'Test Sample Data'!F715&gt;0),'Test Sample Data'!F715,$B$1),"")</f>
        <v/>
      </c>
      <c r="G716" s="17" t="str">
        <f>IF(SUM('Test Sample Data'!G$3:G$98)&gt;10,IF(AND(ISNUMBER('Test Sample Data'!G715),'Test Sample Data'!G715&lt;$B$1,'Test Sample Data'!G715&gt;0),'Test Sample Data'!G715,$B$1),"")</f>
        <v/>
      </c>
      <c r="H716" s="17" t="str">
        <f>IF(SUM('Test Sample Data'!H$3:H$98)&gt;10,IF(AND(ISNUMBER('Test Sample Data'!H715),'Test Sample Data'!H715&lt;$B$1,'Test Sample Data'!H715&gt;0),'Test Sample Data'!H715,$B$1),"")</f>
        <v/>
      </c>
      <c r="I716" s="17" t="str">
        <f>IF(SUM('Test Sample Data'!I$3:I$98)&gt;10,IF(AND(ISNUMBER('Test Sample Data'!I715),'Test Sample Data'!I715&lt;$B$1,'Test Sample Data'!I715&gt;0),'Test Sample Data'!I715,$B$1),"")</f>
        <v/>
      </c>
      <c r="J716" s="17" t="str">
        <f>IF(SUM('Test Sample Data'!J$3:J$98)&gt;10,IF(AND(ISNUMBER('Test Sample Data'!J715),'Test Sample Data'!J715&lt;$B$1,'Test Sample Data'!J715&gt;0),'Test Sample Data'!J715,$B$1),"")</f>
        <v/>
      </c>
      <c r="K716" s="17" t="str">
        <f>IF(SUM('Test Sample Data'!K$3:K$98)&gt;10,IF(AND(ISNUMBER('Test Sample Data'!K715),'Test Sample Data'!K715&lt;$B$1,'Test Sample Data'!K715&gt;0),'Test Sample Data'!K715,$B$1),"")</f>
        <v/>
      </c>
      <c r="L716" s="17" t="str">
        <f>IF(SUM('Test Sample Data'!L$3:L$98)&gt;10,IF(AND(ISNUMBER('Test Sample Data'!L715),'Test Sample Data'!L715&lt;$B$1,'Test Sample Data'!L715&gt;0),'Test Sample Data'!L715,$B$1),"")</f>
        <v/>
      </c>
      <c r="M716" s="17" t="str">
        <f>IF(SUM('Test Sample Data'!M$3:M$98)&gt;10,IF(AND(ISNUMBER('Test Sample Data'!M715),'Test Sample Data'!M715&lt;$B$1,'Test Sample Data'!M715&gt;0),'Test Sample Data'!M715,$B$1),"")</f>
        <v/>
      </c>
      <c r="N716" s="17" t="str">
        <f>'Gene Table'!E715</f>
        <v>mmu-miR-374-3p</v>
      </c>
      <c r="O716" s="17" t="str">
        <f>'Gene Table'!B715</f>
        <v>N17</v>
      </c>
      <c r="P716" s="17" t="str">
        <f>IF(SUM('Control Sample Data'!D$3:D$98)&gt;10,IF(AND(ISNUMBER('Control Sample Data'!D715),'Control Sample Data'!D715&lt;$B$1,'Control Sample Data'!D715&gt;0),'Control Sample Data'!D715,$B$1),"")</f>
        <v/>
      </c>
      <c r="Q716" s="17" t="str">
        <f>IF(SUM('Control Sample Data'!E$3:E$98)&gt;10,IF(AND(ISNUMBER('Control Sample Data'!E715),'Control Sample Data'!E715&lt;$B$1,'Control Sample Data'!E715&gt;0),'Control Sample Data'!E715,$B$1),"")</f>
        <v/>
      </c>
      <c r="R716" s="17" t="str">
        <f>IF(SUM('Control Sample Data'!F$3:F$98)&gt;10,IF(AND(ISNUMBER('Control Sample Data'!F715),'Control Sample Data'!F715&lt;$B$1,'Control Sample Data'!F715&gt;0),'Control Sample Data'!F715,$B$1),"")</f>
        <v/>
      </c>
      <c r="S716" s="17" t="str">
        <f>IF(SUM('Control Sample Data'!G$3:G$98)&gt;10,IF(AND(ISNUMBER('Control Sample Data'!G715),'Control Sample Data'!G715&lt;$B$1,'Control Sample Data'!G715&gt;0),'Control Sample Data'!G715,$B$1),"")</f>
        <v/>
      </c>
      <c r="T716" s="17" t="str">
        <f>IF(SUM('Control Sample Data'!H$3:H$98)&gt;10,IF(AND(ISNUMBER('Control Sample Data'!H715),'Control Sample Data'!H715&lt;$B$1,'Control Sample Data'!H715&gt;0),'Control Sample Data'!H715,$B$1),"")</f>
        <v/>
      </c>
      <c r="U716" s="17" t="str">
        <f>IF(SUM('Control Sample Data'!I$3:I$98)&gt;10,IF(AND(ISNUMBER('Control Sample Data'!I715),'Control Sample Data'!I715&lt;$B$1,'Control Sample Data'!I715&gt;0),'Control Sample Data'!I715,$B$1),"")</f>
        <v/>
      </c>
      <c r="V716" s="17" t="str">
        <f>IF(SUM('Control Sample Data'!J$3:J$98)&gt;10,IF(AND(ISNUMBER('Control Sample Data'!J715),'Control Sample Data'!J715&lt;$B$1,'Control Sample Data'!J715&gt;0),'Control Sample Data'!J715,$B$1),"")</f>
        <v/>
      </c>
      <c r="W716" s="17" t="str">
        <f>IF(SUM('Control Sample Data'!K$3:K$98)&gt;10,IF(AND(ISNUMBER('Control Sample Data'!K715),'Control Sample Data'!K715&lt;$B$1,'Control Sample Data'!K715&gt;0),'Control Sample Data'!K715,$B$1),"")</f>
        <v/>
      </c>
      <c r="X716" s="17" t="str">
        <f>IF(SUM('Control Sample Data'!L$3:L$98)&gt;10,IF(AND(ISNUMBER('Control Sample Data'!L715),'Control Sample Data'!L715&lt;$B$1,'Control Sample Data'!L715&gt;0),'Control Sample Data'!L715,$B$1),"")</f>
        <v/>
      </c>
      <c r="Y716" s="17" t="str">
        <f>IF(SUM('Control Sample Data'!M$3:M$98)&gt;10,IF(AND(ISNUMBER('Control Sample Data'!M715),'Control Sample Data'!M715&lt;$B$1,'Control Sample Data'!M715&gt;0),'Control Sample Data'!M715,$B$1),"")</f>
        <v/>
      </c>
      <c r="AT716" s="36" t="str">
        <f t="shared" si="493"/>
        <v/>
      </c>
      <c r="AU716" s="36" t="str">
        <f t="shared" si="494"/>
        <v/>
      </c>
      <c r="AV716" s="36" t="str">
        <f t="shared" si="495"/>
        <v/>
      </c>
      <c r="AW716" s="36" t="str">
        <f t="shared" si="496"/>
        <v/>
      </c>
      <c r="AX716" s="36" t="str">
        <f t="shared" si="497"/>
        <v/>
      </c>
      <c r="AY716" s="36" t="str">
        <f t="shared" si="498"/>
        <v/>
      </c>
      <c r="AZ716" s="36" t="str">
        <f t="shared" si="499"/>
        <v/>
      </c>
      <c r="BA716" s="36" t="str">
        <f t="shared" si="500"/>
        <v/>
      </c>
      <c r="BB716" s="36" t="str">
        <f t="shared" si="501"/>
        <v/>
      </c>
      <c r="BC716" s="36" t="str">
        <f t="shared" si="502"/>
        <v/>
      </c>
      <c r="BD716" s="36" t="str">
        <f t="shared" si="503"/>
        <v/>
      </c>
      <c r="BE716" s="36" t="str">
        <f t="shared" si="504"/>
        <v/>
      </c>
      <c r="BF716" s="36" t="str">
        <f t="shared" si="505"/>
        <v/>
      </c>
      <c r="BG716" s="36" t="str">
        <f t="shared" si="506"/>
        <v/>
      </c>
      <c r="BH716" s="36" t="str">
        <f t="shared" si="507"/>
        <v/>
      </c>
      <c r="BI716" s="36" t="str">
        <f t="shared" si="508"/>
        <v/>
      </c>
      <c r="BJ716" s="36" t="str">
        <f t="shared" si="509"/>
        <v/>
      </c>
      <c r="BK716" s="36" t="str">
        <f t="shared" si="510"/>
        <v/>
      </c>
      <c r="BL716" s="36" t="str">
        <f t="shared" si="511"/>
        <v/>
      </c>
      <c r="BM716" s="36" t="str">
        <f t="shared" si="512"/>
        <v/>
      </c>
      <c r="BN716" s="38" t="e">
        <f t="shared" si="471"/>
        <v>#DIV/0!</v>
      </c>
      <c r="BO716" s="38" t="e">
        <f t="shared" si="472"/>
        <v>#DIV/0!</v>
      </c>
      <c r="BP716" s="39" t="str">
        <f t="shared" si="473"/>
        <v/>
      </c>
      <c r="BQ716" s="39" t="str">
        <f t="shared" si="474"/>
        <v/>
      </c>
      <c r="BR716" s="39" t="str">
        <f t="shared" si="475"/>
        <v/>
      </c>
      <c r="BS716" s="39" t="str">
        <f t="shared" si="476"/>
        <v/>
      </c>
      <c r="BT716" s="39" t="str">
        <f t="shared" si="477"/>
        <v/>
      </c>
      <c r="BU716" s="39" t="str">
        <f t="shared" si="478"/>
        <v/>
      </c>
      <c r="BV716" s="39" t="str">
        <f t="shared" si="479"/>
        <v/>
      </c>
      <c r="BW716" s="39" t="str">
        <f t="shared" si="480"/>
        <v/>
      </c>
      <c r="BX716" s="39" t="str">
        <f t="shared" si="481"/>
        <v/>
      </c>
      <c r="BY716" s="39" t="str">
        <f t="shared" si="482"/>
        <v/>
      </c>
      <c r="BZ716" s="39" t="str">
        <f t="shared" si="483"/>
        <v/>
      </c>
      <c r="CA716" s="39" t="str">
        <f t="shared" si="484"/>
        <v/>
      </c>
      <c r="CB716" s="39" t="str">
        <f t="shared" si="485"/>
        <v/>
      </c>
      <c r="CC716" s="39" t="str">
        <f t="shared" si="486"/>
        <v/>
      </c>
      <c r="CD716" s="39" t="str">
        <f t="shared" si="487"/>
        <v/>
      </c>
      <c r="CE716" s="39" t="str">
        <f t="shared" si="488"/>
        <v/>
      </c>
      <c r="CF716" s="39" t="str">
        <f t="shared" si="489"/>
        <v/>
      </c>
      <c r="CG716" s="39" t="str">
        <f t="shared" si="490"/>
        <v/>
      </c>
      <c r="CH716" s="39" t="str">
        <f t="shared" si="491"/>
        <v/>
      </c>
      <c r="CI716" s="39" t="str">
        <f t="shared" si="492"/>
        <v/>
      </c>
    </row>
    <row r="717" spans="1:87">
      <c r="A717" s="18"/>
      <c r="B717" s="15" t="str">
        <f>'Gene Table'!E716</f>
        <v>mmu-miR-3084-3p</v>
      </c>
      <c r="C717" s="15" t="str">
        <f>'Gene Table'!B716</f>
        <v>N18</v>
      </c>
      <c r="D717" s="16" t="str">
        <f>IF(SUM('Test Sample Data'!D$3:D$98)&gt;10,IF(AND(ISNUMBER('Test Sample Data'!D716),'Test Sample Data'!D716&lt;$B$1,'Test Sample Data'!D716&gt;0),'Test Sample Data'!D716,$B$1),"")</f>
        <v/>
      </c>
      <c r="E717" s="17" t="str">
        <f>IF(SUM('Test Sample Data'!E$3:E$98)&gt;10,IF(AND(ISNUMBER('Test Sample Data'!E716),'Test Sample Data'!E716&lt;$B$1,'Test Sample Data'!E716&gt;0),'Test Sample Data'!E716,$B$1),"")</f>
        <v/>
      </c>
      <c r="F717" s="17" t="str">
        <f>IF(SUM('Test Sample Data'!F$3:F$98)&gt;10,IF(AND(ISNUMBER('Test Sample Data'!F716),'Test Sample Data'!F716&lt;$B$1,'Test Sample Data'!F716&gt;0),'Test Sample Data'!F716,$B$1),"")</f>
        <v/>
      </c>
      <c r="G717" s="17" t="str">
        <f>IF(SUM('Test Sample Data'!G$3:G$98)&gt;10,IF(AND(ISNUMBER('Test Sample Data'!G716),'Test Sample Data'!G716&lt;$B$1,'Test Sample Data'!G716&gt;0),'Test Sample Data'!G716,$B$1),"")</f>
        <v/>
      </c>
      <c r="H717" s="17" t="str">
        <f>IF(SUM('Test Sample Data'!H$3:H$98)&gt;10,IF(AND(ISNUMBER('Test Sample Data'!H716),'Test Sample Data'!H716&lt;$B$1,'Test Sample Data'!H716&gt;0),'Test Sample Data'!H716,$B$1),"")</f>
        <v/>
      </c>
      <c r="I717" s="17" t="str">
        <f>IF(SUM('Test Sample Data'!I$3:I$98)&gt;10,IF(AND(ISNUMBER('Test Sample Data'!I716),'Test Sample Data'!I716&lt;$B$1,'Test Sample Data'!I716&gt;0),'Test Sample Data'!I716,$B$1),"")</f>
        <v/>
      </c>
      <c r="J717" s="17" t="str">
        <f>IF(SUM('Test Sample Data'!J$3:J$98)&gt;10,IF(AND(ISNUMBER('Test Sample Data'!J716),'Test Sample Data'!J716&lt;$B$1,'Test Sample Data'!J716&gt;0),'Test Sample Data'!J716,$B$1),"")</f>
        <v/>
      </c>
      <c r="K717" s="17" t="str">
        <f>IF(SUM('Test Sample Data'!K$3:K$98)&gt;10,IF(AND(ISNUMBER('Test Sample Data'!K716),'Test Sample Data'!K716&lt;$B$1,'Test Sample Data'!K716&gt;0),'Test Sample Data'!K716,$B$1),"")</f>
        <v/>
      </c>
      <c r="L717" s="17" t="str">
        <f>IF(SUM('Test Sample Data'!L$3:L$98)&gt;10,IF(AND(ISNUMBER('Test Sample Data'!L716),'Test Sample Data'!L716&lt;$B$1,'Test Sample Data'!L716&gt;0),'Test Sample Data'!L716,$B$1),"")</f>
        <v/>
      </c>
      <c r="M717" s="17" t="str">
        <f>IF(SUM('Test Sample Data'!M$3:M$98)&gt;10,IF(AND(ISNUMBER('Test Sample Data'!M716),'Test Sample Data'!M716&lt;$B$1,'Test Sample Data'!M716&gt;0),'Test Sample Data'!M716,$B$1),"")</f>
        <v/>
      </c>
      <c r="N717" s="17" t="str">
        <f>'Gene Table'!E716</f>
        <v>mmu-miR-3084-3p</v>
      </c>
      <c r="O717" s="17" t="str">
        <f>'Gene Table'!B716</f>
        <v>N18</v>
      </c>
      <c r="P717" s="17" t="str">
        <f>IF(SUM('Control Sample Data'!D$3:D$98)&gt;10,IF(AND(ISNUMBER('Control Sample Data'!D716),'Control Sample Data'!D716&lt;$B$1,'Control Sample Data'!D716&gt;0),'Control Sample Data'!D716,$B$1),"")</f>
        <v/>
      </c>
      <c r="Q717" s="17" t="str">
        <f>IF(SUM('Control Sample Data'!E$3:E$98)&gt;10,IF(AND(ISNUMBER('Control Sample Data'!E716),'Control Sample Data'!E716&lt;$B$1,'Control Sample Data'!E716&gt;0),'Control Sample Data'!E716,$B$1),"")</f>
        <v/>
      </c>
      <c r="R717" s="17" t="str">
        <f>IF(SUM('Control Sample Data'!F$3:F$98)&gt;10,IF(AND(ISNUMBER('Control Sample Data'!F716),'Control Sample Data'!F716&lt;$B$1,'Control Sample Data'!F716&gt;0),'Control Sample Data'!F716,$B$1),"")</f>
        <v/>
      </c>
      <c r="S717" s="17" t="str">
        <f>IF(SUM('Control Sample Data'!G$3:G$98)&gt;10,IF(AND(ISNUMBER('Control Sample Data'!G716),'Control Sample Data'!G716&lt;$B$1,'Control Sample Data'!G716&gt;0),'Control Sample Data'!G716,$B$1),"")</f>
        <v/>
      </c>
      <c r="T717" s="17" t="str">
        <f>IF(SUM('Control Sample Data'!H$3:H$98)&gt;10,IF(AND(ISNUMBER('Control Sample Data'!H716),'Control Sample Data'!H716&lt;$B$1,'Control Sample Data'!H716&gt;0),'Control Sample Data'!H716,$B$1),"")</f>
        <v/>
      </c>
      <c r="U717" s="17" t="str">
        <f>IF(SUM('Control Sample Data'!I$3:I$98)&gt;10,IF(AND(ISNUMBER('Control Sample Data'!I716),'Control Sample Data'!I716&lt;$B$1,'Control Sample Data'!I716&gt;0),'Control Sample Data'!I716,$B$1),"")</f>
        <v/>
      </c>
      <c r="V717" s="17" t="str">
        <f>IF(SUM('Control Sample Data'!J$3:J$98)&gt;10,IF(AND(ISNUMBER('Control Sample Data'!J716),'Control Sample Data'!J716&lt;$B$1,'Control Sample Data'!J716&gt;0),'Control Sample Data'!J716,$B$1),"")</f>
        <v/>
      </c>
      <c r="W717" s="17" t="str">
        <f>IF(SUM('Control Sample Data'!K$3:K$98)&gt;10,IF(AND(ISNUMBER('Control Sample Data'!K716),'Control Sample Data'!K716&lt;$B$1,'Control Sample Data'!K716&gt;0),'Control Sample Data'!K716,$B$1),"")</f>
        <v/>
      </c>
      <c r="X717" s="17" t="str">
        <f>IF(SUM('Control Sample Data'!L$3:L$98)&gt;10,IF(AND(ISNUMBER('Control Sample Data'!L716),'Control Sample Data'!L716&lt;$B$1,'Control Sample Data'!L716&gt;0),'Control Sample Data'!L716,$B$1),"")</f>
        <v/>
      </c>
      <c r="Y717" s="17" t="str">
        <f>IF(SUM('Control Sample Data'!M$3:M$98)&gt;10,IF(AND(ISNUMBER('Control Sample Data'!M716),'Control Sample Data'!M716&lt;$B$1,'Control Sample Data'!M716&gt;0),'Control Sample Data'!M716,$B$1),"")</f>
        <v/>
      </c>
      <c r="AT717" s="36" t="str">
        <f t="shared" si="493"/>
        <v/>
      </c>
      <c r="AU717" s="36" t="str">
        <f t="shared" si="494"/>
        <v/>
      </c>
      <c r="AV717" s="36" t="str">
        <f t="shared" si="495"/>
        <v/>
      </c>
      <c r="AW717" s="36" t="str">
        <f t="shared" si="496"/>
        <v/>
      </c>
      <c r="AX717" s="36" t="str">
        <f t="shared" si="497"/>
        <v/>
      </c>
      <c r="AY717" s="36" t="str">
        <f t="shared" si="498"/>
        <v/>
      </c>
      <c r="AZ717" s="36" t="str">
        <f t="shared" si="499"/>
        <v/>
      </c>
      <c r="BA717" s="36" t="str">
        <f t="shared" si="500"/>
        <v/>
      </c>
      <c r="BB717" s="36" t="str">
        <f t="shared" si="501"/>
        <v/>
      </c>
      <c r="BC717" s="36" t="str">
        <f t="shared" si="502"/>
        <v/>
      </c>
      <c r="BD717" s="36" t="str">
        <f t="shared" si="503"/>
        <v/>
      </c>
      <c r="BE717" s="36" t="str">
        <f t="shared" si="504"/>
        <v/>
      </c>
      <c r="BF717" s="36" t="str">
        <f t="shared" si="505"/>
        <v/>
      </c>
      <c r="BG717" s="36" t="str">
        <f t="shared" si="506"/>
        <v/>
      </c>
      <c r="BH717" s="36" t="str">
        <f t="shared" si="507"/>
        <v/>
      </c>
      <c r="BI717" s="36" t="str">
        <f t="shared" si="508"/>
        <v/>
      </c>
      <c r="BJ717" s="36" t="str">
        <f t="shared" si="509"/>
        <v/>
      </c>
      <c r="BK717" s="36" t="str">
        <f t="shared" si="510"/>
        <v/>
      </c>
      <c r="BL717" s="36" t="str">
        <f t="shared" si="511"/>
        <v/>
      </c>
      <c r="BM717" s="36" t="str">
        <f t="shared" si="512"/>
        <v/>
      </c>
      <c r="BN717" s="38" t="e">
        <f t="shared" si="471"/>
        <v>#DIV/0!</v>
      </c>
      <c r="BO717" s="38" t="e">
        <f t="shared" si="472"/>
        <v>#DIV/0!</v>
      </c>
      <c r="BP717" s="39" t="str">
        <f t="shared" si="473"/>
        <v/>
      </c>
      <c r="BQ717" s="39" t="str">
        <f t="shared" si="474"/>
        <v/>
      </c>
      <c r="BR717" s="39" t="str">
        <f t="shared" si="475"/>
        <v/>
      </c>
      <c r="BS717" s="39" t="str">
        <f t="shared" si="476"/>
        <v/>
      </c>
      <c r="BT717" s="39" t="str">
        <f t="shared" si="477"/>
        <v/>
      </c>
      <c r="BU717" s="39" t="str">
        <f t="shared" si="478"/>
        <v/>
      </c>
      <c r="BV717" s="39" t="str">
        <f t="shared" si="479"/>
        <v/>
      </c>
      <c r="BW717" s="39" t="str">
        <f t="shared" si="480"/>
        <v/>
      </c>
      <c r="BX717" s="39" t="str">
        <f t="shared" si="481"/>
        <v/>
      </c>
      <c r="BY717" s="39" t="str">
        <f t="shared" si="482"/>
        <v/>
      </c>
      <c r="BZ717" s="39" t="str">
        <f t="shared" si="483"/>
        <v/>
      </c>
      <c r="CA717" s="39" t="str">
        <f t="shared" si="484"/>
        <v/>
      </c>
      <c r="CB717" s="39" t="str">
        <f t="shared" si="485"/>
        <v/>
      </c>
      <c r="CC717" s="39" t="str">
        <f t="shared" si="486"/>
        <v/>
      </c>
      <c r="CD717" s="39" t="str">
        <f t="shared" si="487"/>
        <v/>
      </c>
      <c r="CE717" s="39" t="str">
        <f t="shared" si="488"/>
        <v/>
      </c>
      <c r="CF717" s="39" t="str">
        <f t="shared" si="489"/>
        <v/>
      </c>
      <c r="CG717" s="39" t="str">
        <f t="shared" si="490"/>
        <v/>
      </c>
      <c r="CH717" s="39" t="str">
        <f t="shared" si="491"/>
        <v/>
      </c>
      <c r="CI717" s="39" t="str">
        <f t="shared" si="492"/>
        <v/>
      </c>
    </row>
    <row r="718" spans="1:87">
      <c r="A718" s="18"/>
      <c r="B718" s="15" t="str">
        <f>'Gene Table'!E717</f>
        <v>mmu-miR-425-3p</v>
      </c>
      <c r="C718" s="15" t="str">
        <f>'Gene Table'!B717</f>
        <v>N19</v>
      </c>
      <c r="D718" s="16" t="str">
        <f>IF(SUM('Test Sample Data'!D$3:D$98)&gt;10,IF(AND(ISNUMBER('Test Sample Data'!D717),'Test Sample Data'!D717&lt;$B$1,'Test Sample Data'!D717&gt;0),'Test Sample Data'!D717,$B$1),"")</f>
        <v/>
      </c>
      <c r="E718" s="17" t="str">
        <f>IF(SUM('Test Sample Data'!E$3:E$98)&gt;10,IF(AND(ISNUMBER('Test Sample Data'!E717),'Test Sample Data'!E717&lt;$B$1,'Test Sample Data'!E717&gt;0),'Test Sample Data'!E717,$B$1),"")</f>
        <v/>
      </c>
      <c r="F718" s="17" t="str">
        <f>IF(SUM('Test Sample Data'!F$3:F$98)&gt;10,IF(AND(ISNUMBER('Test Sample Data'!F717),'Test Sample Data'!F717&lt;$B$1,'Test Sample Data'!F717&gt;0),'Test Sample Data'!F717,$B$1),"")</f>
        <v/>
      </c>
      <c r="G718" s="17" t="str">
        <f>IF(SUM('Test Sample Data'!G$3:G$98)&gt;10,IF(AND(ISNUMBER('Test Sample Data'!G717),'Test Sample Data'!G717&lt;$B$1,'Test Sample Data'!G717&gt;0),'Test Sample Data'!G717,$B$1),"")</f>
        <v/>
      </c>
      <c r="H718" s="17" t="str">
        <f>IF(SUM('Test Sample Data'!H$3:H$98)&gt;10,IF(AND(ISNUMBER('Test Sample Data'!H717),'Test Sample Data'!H717&lt;$B$1,'Test Sample Data'!H717&gt;0),'Test Sample Data'!H717,$B$1),"")</f>
        <v/>
      </c>
      <c r="I718" s="17" t="str">
        <f>IF(SUM('Test Sample Data'!I$3:I$98)&gt;10,IF(AND(ISNUMBER('Test Sample Data'!I717),'Test Sample Data'!I717&lt;$B$1,'Test Sample Data'!I717&gt;0),'Test Sample Data'!I717,$B$1),"")</f>
        <v/>
      </c>
      <c r="J718" s="17" t="str">
        <f>IF(SUM('Test Sample Data'!J$3:J$98)&gt;10,IF(AND(ISNUMBER('Test Sample Data'!J717),'Test Sample Data'!J717&lt;$B$1,'Test Sample Data'!J717&gt;0),'Test Sample Data'!J717,$B$1),"")</f>
        <v/>
      </c>
      <c r="K718" s="17" t="str">
        <f>IF(SUM('Test Sample Data'!K$3:K$98)&gt;10,IF(AND(ISNUMBER('Test Sample Data'!K717),'Test Sample Data'!K717&lt;$B$1,'Test Sample Data'!K717&gt;0),'Test Sample Data'!K717,$B$1),"")</f>
        <v/>
      </c>
      <c r="L718" s="17" t="str">
        <f>IF(SUM('Test Sample Data'!L$3:L$98)&gt;10,IF(AND(ISNUMBER('Test Sample Data'!L717),'Test Sample Data'!L717&lt;$B$1,'Test Sample Data'!L717&gt;0),'Test Sample Data'!L717,$B$1),"")</f>
        <v/>
      </c>
      <c r="M718" s="17" t="str">
        <f>IF(SUM('Test Sample Data'!M$3:M$98)&gt;10,IF(AND(ISNUMBER('Test Sample Data'!M717),'Test Sample Data'!M717&lt;$B$1,'Test Sample Data'!M717&gt;0),'Test Sample Data'!M717,$B$1),"")</f>
        <v/>
      </c>
      <c r="N718" s="17" t="str">
        <f>'Gene Table'!E717</f>
        <v>mmu-miR-425-3p</v>
      </c>
      <c r="O718" s="17" t="str">
        <f>'Gene Table'!B717</f>
        <v>N19</v>
      </c>
      <c r="P718" s="17" t="str">
        <f>IF(SUM('Control Sample Data'!D$3:D$98)&gt;10,IF(AND(ISNUMBER('Control Sample Data'!D717),'Control Sample Data'!D717&lt;$B$1,'Control Sample Data'!D717&gt;0),'Control Sample Data'!D717,$B$1),"")</f>
        <v/>
      </c>
      <c r="Q718" s="17" t="str">
        <f>IF(SUM('Control Sample Data'!E$3:E$98)&gt;10,IF(AND(ISNUMBER('Control Sample Data'!E717),'Control Sample Data'!E717&lt;$B$1,'Control Sample Data'!E717&gt;0),'Control Sample Data'!E717,$B$1),"")</f>
        <v/>
      </c>
      <c r="R718" s="17" t="str">
        <f>IF(SUM('Control Sample Data'!F$3:F$98)&gt;10,IF(AND(ISNUMBER('Control Sample Data'!F717),'Control Sample Data'!F717&lt;$B$1,'Control Sample Data'!F717&gt;0),'Control Sample Data'!F717,$B$1),"")</f>
        <v/>
      </c>
      <c r="S718" s="17" t="str">
        <f>IF(SUM('Control Sample Data'!G$3:G$98)&gt;10,IF(AND(ISNUMBER('Control Sample Data'!G717),'Control Sample Data'!G717&lt;$B$1,'Control Sample Data'!G717&gt;0),'Control Sample Data'!G717,$B$1),"")</f>
        <v/>
      </c>
      <c r="T718" s="17" t="str">
        <f>IF(SUM('Control Sample Data'!H$3:H$98)&gt;10,IF(AND(ISNUMBER('Control Sample Data'!H717),'Control Sample Data'!H717&lt;$B$1,'Control Sample Data'!H717&gt;0),'Control Sample Data'!H717,$B$1),"")</f>
        <v/>
      </c>
      <c r="U718" s="17" t="str">
        <f>IF(SUM('Control Sample Data'!I$3:I$98)&gt;10,IF(AND(ISNUMBER('Control Sample Data'!I717),'Control Sample Data'!I717&lt;$B$1,'Control Sample Data'!I717&gt;0),'Control Sample Data'!I717,$B$1),"")</f>
        <v/>
      </c>
      <c r="V718" s="17" t="str">
        <f>IF(SUM('Control Sample Data'!J$3:J$98)&gt;10,IF(AND(ISNUMBER('Control Sample Data'!J717),'Control Sample Data'!J717&lt;$B$1,'Control Sample Data'!J717&gt;0),'Control Sample Data'!J717,$B$1),"")</f>
        <v/>
      </c>
      <c r="W718" s="17" t="str">
        <f>IF(SUM('Control Sample Data'!K$3:K$98)&gt;10,IF(AND(ISNUMBER('Control Sample Data'!K717),'Control Sample Data'!K717&lt;$B$1,'Control Sample Data'!K717&gt;0),'Control Sample Data'!K717,$B$1),"")</f>
        <v/>
      </c>
      <c r="X718" s="17" t="str">
        <f>IF(SUM('Control Sample Data'!L$3:L$98)&gt;10,IF(AND(ISNUMBER('Control Sample Data'!L717),'Control Sample Data'!L717&lt;$B$1,'Control Sample Data'!L717&gt;0),'Control Sample Data'!L717,$B$1),"")</f>
        <v/>
      </c>
      <c r="Y718" s="17" t="str">
        <f>IF(SUM('Control Sample Data'!M$3:M$98)&gt;10,IF(AND(ISNUMBER('Control Sample Data'!M717),'Control Sample Data'!M717&lt;$B$1,'Control Sample Data'!M717&gt;0),'Control Sample Data'!M717,$B$1),"")</f>
        <v/>
      </c>
      <c r="AT718" s="36" t="str">
        <f t="shared" si="493"/>
        <v/>
      </c>
      <c r="AU718" s="36" t="str">
        <f t="shared" si="494"/>
        <v/>
      </c>
      <c r="AV718" s="36" t="str">
        <f t="shared" si="495"/>
        <v/>
      </c>
      <c r="AW718" s="36" t="str">
        <f t="shared" si="496"/>
        <v/>
      </c>
      <c r="AX718" s="36" t="str">
        <f t="shared" si="497"/>
        <v/>
      </c>
      <c r="AY718" s="36" t="str">
        <f t="shared" si="498"/>
        <v/>
      </c>
      <c r="AZ718" s="36" t="str">
        <f t="shared" si="499"/>
        <v/>
      </c>
      <c r="BA718" s="36" t="str">
        <f t="shared" si="500"/>
        <v/>
      </c>
      <c r="BB718" s="36" t="str">
        <f t="shared" si="501"/>
        <v/>
      </c>
      <c r="BC718" s="36" t="str">
        <f t="shared" si="502"/>
        <v/>
      </c>
      <c r="BD718" s="36" t="str">
        <f t="shared" si="503"/>
        <v/>
      </c>
      <c r="BE718" s="36" t="str">
        <f t="shared" si="504"/>
        <v/>
      </c>
      <c r="BF718" s="36" t="str">
        <f t="shared" si="505"/>
        <v/>
      </c>
      <c r="BG718" s="36" t="str">
        <f t="shared" si="506"/>
        <v/>
      </c>
      <c r="BH718" s="36" t="str">
        <f t="shared" si="507"/>
        <v/>
      </c>
      <c r="BI718" s="36" t="str">
        <f t="shared" si="508"/>
        <v/>
      </c>
      <c r="BJ718" s="36" t="str">
        <f t="shared" si="509"/>
        <v/>
      </c>
      <c r="BK718" s="36" t="str">
        <f t="shared" si="510"/>
        <v/>
      </c>
      <c r="BL718" s="36" t="str">
        <f t="shared" si="511"/>
        <v/>
      </c>
      <c r="BM718" s="36" t="str">
        <f t="shared" si="512"/>
        <v/>
      </c>
      <c r="BN718" s="38" t="e">
        <f t="shared" si="471"/>
        <v>#DIV/0!</v>
      </c>
      <c r="BO718" s="38" t="e">
        <f t="shared" si="472"/>
        <v>#DIV/0!</v>
      </c>
      <c r="BP718" s="39" t="str">
        <f t="shared" si="473"/>
        <v/>
      </c>
      <c r="BQ718" s="39" t="str">
        <f t="shared" si="474"/>
        <v/>
      </c>
      <c r="BR718" s="39" t="str">
        <f t="shared" si="475"/>
        <v/>
      </c>
      <c r="BS718" s="39" t="str">
        <f t="shared" si="476"/>
        <v/>
      </c>
      <c r="BT718" s="39" t="str">
        <f t="shared" si="477"/>
        <v/>
      </c>
      <c r="BU718" s="39" t="str">
        <f t="shared" si="478"/>
        <v/>
      </c>
      <c r="BV718" s="39" t="str">
        <f t="shared" si="479"/>
        <v/>
      </c>
      <c r="BW718" s="39" t="str">
        <f t="shared" si="480"/>
        <v/>
      </c>
      <c r="BX718" s="39" t="str">
        <f t="shared" si="481"/>
        <v/>
      </c>
      <c r="BY718" s="39" t="str">
        <f t="shared" si="482"/>
        <v/>
      </c>
      <c r="BZ718" s="39" t="str">
        <f t="shared" si="483"/>
        <v/>
      </c>
      <c r="CA718" s="39" t="str">
        <f t="shared" si="484"/>
        <v/>
      </c>
      <c r="CB718" s="39" t="str">
        <f t="shared" si="485"/>
        <v/>
      </c>
      <c r="CC718" s="39" t="str">
        <f t="shared" si="486"/>
        <v/>
      </c>
      <c r="CD718" s="39" t="str">
        <f t="shared" si="487"/>
        <v/>
      </c>
      <c r="CE718" s="39" t="str">
        <f t="shared" si="488"/>
        <v/>
      </c>
      <c r="CF718" s="39" t="str">
        <f t="shared" si="489"/>
        <v/>
      </c>
      <c r="CG718" s="39" t="str">
        <f t="shared" si="490"/>
        <v/>
      </c>
      <c r="CH718" s="39" t="str">
        <f t="shared" si="491"/>
        <v/>
      </c>
      <c r="CI718" s="39" t="str">
        <f t="shared" si="492"/>
        <v/>
      </c>
    </row>
    <row r="719" spans="1:87">
      <c r="A719" s="18"/>
      <c r="B719" s="15" t="str">
        <f>'Gene Table'!E718</f>
        <v>mmu-miR-3085-5p</v>
      </c>
      <c r="C719" s="15" t="str">
        <f>'Gene Table'!B718</f>
        <v>N20</v>
      </c>
      <c r="D719" s="16" t="str">
        <f>IF(SUM('Test Sample Data'!D$3:D$98)&gt;10,IF(AND(ISNUMBER('Test Sample Data'!D718),'Test Sample Data'!D718&lt;$B$1,'Test Sample Data'!D718&gt;0),'Test Sample Data'!D718,$B$1),"")</f>
        <v/>
      </c>
      <c r="E719" s="17" t="str">
        <f>IF(SUM('Test Sample Data'!E$3:E$98)&gt;10,IF(AND(ISNUMBER('Test Sample Data'!E718),'Test Sample Data'!E718&lt;$B$1,'Test Sample Data'!E718&gt;0),'Test Sample Data'!E718,$B$1),"")</f>
        <v/>
      </c>
      <c r="F719" s="17" t="str">
        <f>IF(SUM('Test Sample Data'!F$3:F$98)&gt;10,IF(AND(ISNUMBER('Test Sample Data'!F718),'Test Sample Data'!F718&lt;$B$1,'Test Sample Data'!F718&gt;0),'Test Sample Data'!F718,$B$1),"")</f>
        <v/>
      </c>
      <c r="G719" s="17" t="str">
        <f>IF(SUM('Test Sample Data'!G$3:G$98)&gt;10,IF(AND(ISNUMBER('Test Sample Data'!G718),'Test Sample Data'!G718&lt;$B$1,'Test Sample Data'!G718&gt;0),'Test Sample Data'!G718,$B$1),"")</f>
        <v/>
      </c>
      <c r="H719" s="17" t="str">
        <f>IF(SUM('Test Sample Data'!H$3:H$98)&gt;10,IF(AND(ISNUMBER('Test Sample Data'!H718),'Test Sample Data'!H718&lt;$B$1,'Test Sample Data'!H718&gt;0),'Test Sample Data'!H718,$B$1),"")</f>
        <v/>
      </c>
      <c r="I719" s="17" t="str">
        <f>IF(SUM('Test Sample Data'!I$3:I$98)&gt;10,IF(AND(ISNUMBER('Test Sample Data'!I718),'Test Sample Data'!I718&lt;$B$1,'Test Sample Data'!I718&gt;0),'Test Sample Data'!I718,$B$1),"")</f>
        <v/>
      </c>
      <c r="J719" s="17" t="str">
        <f>IF(SUM('Test Sample Data'!J$3:J$98)&gt;10,IF(AND(ISNUMBER('Test Sample Data'!J718),'Test Sample Data'!J718&lt;$B$1,'Test Sample Data'!J718&gt;0),'Test Sample Data'!J718,$B$1),"")</f>
        <v/>
      </c>
      <c r="K719" s="17" t="str">
        <f>IF(SUM('Test Sample Data'!K$3:K$98)&gt;10,IF(AND(ISNUMBER('Test Sample Data'!K718),'Test Sample Data'!K718&lt;$B$1,'Test Sample Data'!K718&gt;0),'Test Sample Data'!K718,$B$1),"")</f>
        <v/>
      </c>
      <c r="L719" s="17" t="str">
        <f>IF(SUM('Test Sample Data'!L$3:L$98)&gt;10,IF(AND(ISNUMBER('Test Sample Data'!L718),'Test Sample Data'!L718&lt;$B$1,'Test Sample Data'!L718&gt;0),'Test Sample Data'!L718,$B$1),"")</f>
        <v/>
      </c>
      <c r="M719" s="17" t="str">
        <f>IF(SUM('Test Sample Data'!M$3:M$98)&gt;10,IF(AND(ISNUMBER('Test Sample Data'!M718),'Test Sample Data'!M718&lt;$B$1,'Test Sample Data'!M718&gt;0),'Test Sample Data'!M718,$B$1),"")</f>
        <v/>
      </c>
      <c r="N719" s="17" t="str">
        <f>'Gene Table'!E718</f>
        <v>mmu-miR-3085-5p</v>
      </c>
      <c r="O719" s="17" t="str">
        <f>'Gene Table'!B718</f>
        <v>N20</v>
      </c>
      <c r="P719" s="17" t="str">
        <f>IF(SUM('Control Sample Data'!D$3:D$98)&gt;10,IF(AND(ISNUMBER('Control Sample Data'!D718),'Control Sample Data'!D718&lt;$B$1,'Control Sample Data'!D718&gt;0),'Control Sample Data'!D718,$B$1),"")</f>
        <v/>
      </c>
      <c r="Q719" s="17" t="str">
        <f>IF(SUM('Control Sample Data'!E$3:E$98)&gt;10,IF(AND(ISNUMBER('Control Sample Data'!E718),'Control Sample Data'!E718&lt;$B$1,'Control Sample Data'!E718&gt;0),'Control Sample Data'!E718,$B$1),"")</f>
        <v/>
      </c>
      <c r="R719" s="17" t="str">
        <f>IF(SUM('Control Sample Data'!F$3:F$98)&gt;10,IF(AND(ISNUMBER('Control Sample Data'!F718),'Control Sample Data'!F718&lt;$B$1,'Control Sample Data'!F718&gt;0),'Control Sample Data'!F718,$B$1),"")</f>
        <v/>
      </c>
      <c r="S719" s="17" t="str">
        <f>IF(SUM('Control Sample Data'!G$3:G$98)&gt;10,IF(AND(ISNUMBER('Control Sample Data'!G718),'Control Sample Data'!G718&lt;$B$1,'Control Sample Data'!G718&gt;0),'Control Sample Data'!G718,$B$1),"")</f>
        <v/>
      </c>
      <c r="T719" s="17" t="str">
        <f>IF(SUM('Control Sample Data'!H$3:H$98)&gt;10,IF(AND(ISNUMBER('Control Sample Data'!H718),'Control Sample Data'!H718&lt;$B$1,'Control Sample Data'!H718&gt;0),'Control Sample Data'!H718,$B$1),"")</f>
        <v/>
      </c>
      <c r="U719" s="17" t="str">
        <f>IF(SUM('Control Sample Data'!I$3:I$98)&gt;10,IF(AND(ISNUMBER('Control Sample Data'!I718),'Control Sample Data'!I718&lt;$B$1,'Control Sample Data'!I718&gt;0),'Control Sample Data'!I718,$B$1),"")</f>
        <v/>
      </c>
      <c r="V719" s="17" t="str">
        <f>IF(SUM('Control Sample Data'!J$3:J$98)&gt;10,IF(AND(ISNUMBER('Control Sample Data'!J718),'Control Sample Data'!J718&lt;$B$1,'Control Sample Data'!J718&gt;0),'Control Sample Data'!J718,$B$1),"")</f>
        <v/>
      </c>
      <c r="W719" s="17" t="str">
        <f>IF(SUM('Control Sample Data'!K$3:K$98)&gt;10,IF(AND(ISNUMBER('Control Sample Data'!K718),'Control Sample Data'!K718&lt;$B$1,'Control Sample Data'!K718&gt;0),'Control Sample Data'!K718,$B$1),"")</f>
        <v/>
      </c>
      <c r="X719" s="17" t="str">
        <f>IF(SUM('Control Sample Data'!L$3:L$98)&gt;10,IF(AND(ISNUMBER('Control Sample Data'!L718),'Control Sample Data'!L718&lt;$B$1,'Control Sample Data'!L718&gt;0),'Control Sample Data'!L718,$B$1),"")</f>
        <v/>
      </c>
      <c r="Y719" s="17" t="str">
        <f>IF(SUM('Control Sample Data'!M$3:M$98)&gt;10,IF(AND(ISNUMBER('Control Sample Data'!M718),'Control Sample Data'!M718&lt;$B$1,'Control Sample Data'!M718&gt;0),'Control Sample Data'!M718,$B$1),"")</f>
        <v/>
      </c>
      <c r="AT719" s="36" t="str">
        <f t="shared" si="493"/>
        <v/>
      </c>
      <c r="AU719" s="36" t="str">
        <f t="shared" si="494"/>
        <v/>
      </c>
      <c r="AV719" s="36" t="str">
        <f t="shared" si="495"/>
        <v/>
      </c>
      <c r="AW719" s="36" t="str">
        <f t="shared" si="496"/>
        <v/>
      </c>
      <c r="AX719" s="36" t="str">
        <f t="shared" si="497"/>
        <v/>
      </c>
      <c r="AY719" s="36" t="str">
        <f t="shared" si="498"/>
        <v/>
      </c>
      <c r="AZ719" s="36" t="str">
        <f t="shared" si="499"/>
        <v/>
      </c>
      <c r="BA719" s="36" t="str">
        <f t="shared" si="500"/>
        <v/>
      </c>
      <c r="BB719" s="36" t="str">
        <f t="shared" si="501"/>
        <v/>
      </c>
      <c r="BC719" s="36" t="str">
        <f t="shared" si="502"/>
        <v/>
      </c>
      <c r="BD719" s="36" t="str">
        <f t="shared" si="503"/>
        <v/>
      </c>
      <c r="BE719" s="36" t="str">
        <f t="shared" si="504"/>
        <v/>
      </c>
      <c r="BF719" s="36" t="str">
        <f t="shared" si="505"/>
        <v/>
      </c>
      <c r="BG719" s="36" t="str">
        <f t="shared" si="506"/>
        <v/>
      </c>
      <c r="BH719" s="36" t="str">
        <f t="shared" si="507"/>
        <v/>
      </c>
      <c r="BI719" s="36" t="str">
        <f t="shared" si="508"/>
        <v/>
      </c>
      <c r="BJ719" s="36" t="str">
        <f t="shared" si="509"/>
        <v/>
      </c>
      <c r="BK719" s="36" t="str">
        <f t="shared" si="510"/>
        <v/>
      </c>
      <c r="BL719" s="36" t="str">
        <f t="shared" si="511"/>
        <v/>
      </c>
      <c r="BM719" s="36" t="str">
        <f t="shared" si="512"/>
        <v/>
      </c>
      <c r="BN719" s="38" t="e">
        <f t="shared" si="471"/>
        <v>#DIV/0!</v>
      </c>
      <c r="BO719" s="38" t="e">
        <f t="shared" si="472"/>
        <v>#DIV/0!</v>
      </c>
      <c r="BP719" s="39" t="str">
        <f t="shared" si="473"/>
        <v/>
      </c>
      <c r="BQ719" s="39" t="str">
        <f t="shared" si="474"/>
        <v/>
      </c>
      <c r="BR719" s="39" t="str">
        <f t="shared" si="475"/>
        <v/>
      </c>
      <c r="BS719" s="39" t="str">
        <f t="shared" si="476"/>
        <v/>
      </c>
      <c r="BT719" s="39" t="str">
        <f t="shared" si="477"/>
        <v/>
      </c>
      <c r="BU719" s="39" t="str">
        <f t="shared" si="478"/>
        <v/>
      </c>
      <c r="BV719" s="39" t="str">
        <f t="shared" si="479"/>
        <v/>
      </c>
      <c r="BW719" s="39" t="str">
        <f t="shared" si="480"/>
        <v/>
      </c>
      <c r="BX719" s="39" t="str">
        <f t="shared" si="481"/>
        <v/>
      </c>
      <c r="BY719" s="39" t="str">
        <f t="shared" si="482"/>
        <v/>
      </c>
      <c r="BZ719" s="39" t="str">
        <f t="shared" si="483"/>
        <v/>
      </c>
      <c r="CA719" s="39" t="str">
        <f t="shared" si="484"/>
        <v/>
      </c>
      <c r="CB719" s="39" t="str">
        <f t="shared" si="485"/>
        <v/>
      </c>
      <c r="CC719" s="39" t="str">
        <f t="shared" si="486"/>
        <v/>
      </c>
      <c r="CD719" s="39" t="str">
        <f t="shared" si="487"/>
        <v/>
      </c>
      <c r="CE719" s="39" t="str">
        <f t="shared" si="488"/>
        <v/>
      </c>
      <c r="CF719" s="39" t="str">
        <f t="shared" si="489"/>
        <v/>
      </c>
      <c r="CG719" s="39" t="str">
        <f t="shared" si="490"/>
        <v/>
      </c>
      <c r="CH719" s="39" t="str">
        <f t="shared" si="491"/>
        <v/>
      </c>
      <c r="CI719" s="39" t="str">
        <f t="shared" si="492"/>
        <v/>
      </c>
    </row>
    <row r="720" spans="1:87">
      <c r="A720" s="18"/>
      <c r="B720" s="15" t="str">
        <f>'Gene Table'!E719</f>
        <v>mmu-miR-463-5p</v>
      </c>
      <c r="C720" s="15" t="str">
        <f>'Gene Table'!B719</f>
        <v>N21</v>
      </c>
      <c r="D720" s="16" t="str">
        <f>IF(SUM('Test Sample Data'!D$3:D$98)&gt;10,IF(AND(ISNUMBER('Test Sample Data'!D719),'Test Sample Data'!D719&lt;$B$1,'Test Sample Data'!D719&gt;0),'Test Sample Data'!D719,$B$1),"")</f>
        <v/>
      </c>
      <c r="E720" s="17" t="str">
        <f>IF(SUM('Test Sample Data'!E$3:E$98)&gt;10,IF(AND(ISNUMBER('Test Sample Data'!E719),'Test Sample Data'!E719&lt;$B$1,'Test Sample Data'!E719&gt;0),'Test Sample Data'!E719,$B$1),"")</f>
        <v/>
      </c>
      <c r="F720" s="17" t="str">
        <f>IF(SUM('Test Sample Data'!F$3:F$98)&gt;10,IF(AND(ISNUMBER('Test Sample Data'!F719),'Test Sample Data'!F719&lt;$B$1,'Test Sample Data'!F719&gt;0),'Test Sample Data'!F719,$B$1),"")</f>
        <v/>
      </c>
      <c r="G720" s="17" t="str">
        <f>IF(SUM('Test Sample Data'!G$3:G$98)&gt;10,IF(AND(ISNUMBER('Test Sample Data'!G719),'Test Sample Data'!G719&lt;$B$1,'Test Sample Data'!G719&gt;0),'Test Sample Data'!G719,$B$1),"")</f>
        <v/>
      </c>
      <c r="H720" s="17" t="str">
        <f>IF(SUM('Test Sample Data'!H$3:H$98)&gt;10,IF(AND(ISNUMBER('Test Sample Data'!H719),'Test Sample Data'!H719&lt;$B$1,'Test Sample Data'!H719&gt;0),'Test Sample Data'!H719,$B$1),"")</f>
        <v/>
      </c>
      <c r="I720" s="17" t="str">
        <f>IF(SUM('Test Sample Data'!I$3:I$98)&gt;10,IF(AND(ISNUMBER('Test Sample Data'!I719),'Test Sample Data'!I719&lt;$B$1,'Test Sample Data'!I719&gt;0),'Test Sample Data'!I719,$B$1),"")</f>
        <v/>
      </c>
      <c r="J720" s="17" t="str">
        <f>IF(SUM('Test Sample Data'!J$3:J$98)&gt;10,IF(AND(ISNUMBER('Test Sample Data'!J719),'Test Sample Data'!J719&lt;$B$1,'Test Sample Data'!J719&gt;0),'Test Sample Data'!J719,$B$1),"")</f>
        <v/>
      </c>
      <c r="K720" s="17" t="str">
        <f>IF(SUM('Test Sample Data'!K$3:K$98)&gt;10,IF(AND(ISNUMBER('Test Sample Data'!K719),'Test Sample Data'!K719&lt;$B$1,'Test Sample Data'!K719&gt;0),'Test Sample Data'!K719,$B$1),"")</f>
        <v/>
      </c>
      <c r="L720" s="17" t="str">
        <f>IF(SUM('Test Sample Data'!L$3:L$98)&gt;10,IF(AND(ISNUMBER('Test Sample Data'!L719),'Test Sample Data'!L719&lt;$B$1,'Test Sample Data'!L719&gt;0),'Test Sample Data'!L719,$B$1),"")</f>
        <v/>
      </c>
      <c r="M720" s="17" t="str">
        <f>IF(SUM('Test Sample Data'!M$3:M$98)&gt;10,IF(AND(ISNUMBER('Test Sample Data'!M719),'Test Sample Data'!M719&lt;$B$1,'Test Sample Data'!M719&gt;0),'Test Sample Data'!M719,$B$1),"")</f>
        <v/>
      </c>
      <c r="N720" s="17" t="str">
        <f>'Gene Table'!E719</f>
        <v>mmu-miR-463-5p</v>
      </c>
      <c r="O720" s="17" t="str">
        <f>'Gene Table'!B719</f>
        <v>N21</v>
      </c>
      <c r="P720" s="17" t="str">
        <f>IF(SUM('Control Sample Data'!D$3:D$98)&gt;10,IF(AND(ISNUMBER('Control Sample Data'!D719),'Control Sample Data'!D719&lt;$B$1,'Control Sample Data'!D719&gt;0),'Control Sample Data'!D719,$B$1),"")</f>
        <v/>
      </c>
      <c r="Q720" s="17" t="str">
        <f>IF(SUM('Control Sample Data'!E$3:E$98)&gt;10,IF(AND(ISNUMBER('Control Sample Data'!E719),'Control Sample Data'!E719&lt;$B$1,'Control Sample Data'!E719&gt;0),'Control Sample Data'!E719,$B$1),"")</f>
        <v/>
      </c>
      <c r="R720" s="17" t="str">
        <f>IF(SUM('Control Sample Data'!F$3:F$98)&gt;10,IF(AND(ISNUMBER('Control Sample Data'!F719),'Control Sample Data'!F719&lt;$B$1,'Control Sample Data'!F719&gt;0),'Control Sample Data'!F719,$B$1),"")</f>
        <v/>
      </c>
      <c r="S720" s="17" t="str">
        <f>IF(SUM('Control Sample Data'!G$3:G$98)&gt;10,IF(AND(ISNUMBER('Control Sample Data'!G719),'Control Sample Data'!G719&lt;$B$1,'Control Sample Data'!G719&gt;0),'Control Sample Data'!G719,$B$1),"")</f>
        <v/>
      </c>
      <c r="T720" s="17" t="str">
        <f>IF(SUM('Control Sample Data'!H$3:H$98)&gt;10,IF(AND(ISNUMBER('Control Sample Data'!H719),'Control Sample Data'!H719&lt;$B$1,'Control Sample Data'!H719&gt;0),'Control Sample Data'!H719,$B$1),"")</f>
        <v/>
      </c>
      <c r="U720" s="17" t="str">
        <f>IF(SUM('Control Sample Data'!I$3:I$98)&gt;10,IF(AND(ISNUMBER('Control Sample Data'!I719),'Control Sample Data'!I719&lt;$B$1,'Control Sample Data'!I719&gt;0),'Control Sample Data'!I719,$B$1),"")</f>
        <v/>
      </c>
      <c r="V720" s="17" t="str">
        <f>IF(SUM('Control Sample Data'!J$3:J$98)&gt;10,IF(AND(ISNUMBER('Control Sample Data'!J719),'Control Sample Data'!J719&lt;$B$1,'Control Sample Data'!J719&gt;0),'Control Sample Data'!J719,$B$1),"")</f>
        <v/>
      </c>
      <c r="W720" s="17" t="str">
        <f>IF(SUM('Control Sample Data'!K$3:K$98)&gt;10,IF(AND(ISNUMBER('Control Sample Data'!K719),'Control Sample Data'!K719&lt;$B$1,'Control Sample Data'!K719&gt;0),'Control Sample Data'!K719,$B$1),"")</f>
        <v/>
      </c>
      <c r="X720" s="17" t="str">
        <f>IF(SUM('Control Sample Data'!L$3:L$98)&gt;10,IF(AND(ISNUMBER('Control Sample Data'!L719),'Control Sample Data'!L719&lt;$B$1,'Control Sample Data'!L719&gt;0),'Control Sample Data'!L719,$B$1),"")</f>
        <v/>
      </c>
      <c r="Y720" s="17" t="str">
        <f>IF(SUM('Control Sample Data'!M$3:M$98)&gt;10,IF(AND(ISNUMBER('Control Sample Data'!M719),'Control Sample Data'!M719&lt;$B$1,'Control Sample Data'!M719&gt;0),'Control Sample Data'!M719,$B$1),"")</f>
        <v/>
      </c>
      <c r="AT720" s="36" t="str">
        <f t="shared" si="493"/>
        <v/>
      </c>
      <c r="AU720" s="36" t="str">
        <f t="shared" si="494"/>
        <v/>
      </c>
      <c r="AV720" s="36" t="str">
        <f t="shared" si="495"/>
        <v/>
      </c>
      <c r="AW720" s="36" t="str">
        <f t="shared" si="496"/>
        <v/>
      </c>
      <c r="AX720" s="36" t="str">
        <f t="shared" si="497"/>
        <v/>
      </c>
      <c r="AY720" s="36" t="str">
        <f t="shared" si="498"/>
        <v/>
      </c>
      <c r="AZ720" s="36" t="str">
        <f t="shared" si="499"/>
        <v/>
      </c>
      <c r="BA720" s="36" t="str">
        <f t="shared" si="500"/>
        <v/>
      </c>
      <c r="BB720" s="36" t="str">
        <f t="shared" si="501"/>
        <v/>
      </c>
      <c r="BC720" s="36" t="str">
        <f t="shared" si="502"/>
        <v/>
      </c>
      <c r="BD720" s="36" t="str">
        <f t="shared" si="503"/>
        <v/>
      </c>
      <c r="BE720" s="36" t="str">
        <f t="shared" si="504"/>
        <v/>
      </c>
      <c r="BF720" s="36" t="str">
        <f t="shared" si="505"/>
        <v/>
      </c>
      <c r="BG720" s="36" t="str">
        <f t="shared" si="506"/>
        <v/>
      </c>
      <c r="BH720" s="36" t="str">
        <f t="shared" si="507"/>
        <v/>
      </c>
      <c r="BI720" s="36" t="str">
        <f t="shared" si="508"/>
        <v/>
      </c>
      <c r="BJ720" s="36" t="str">
        <f t="shared" si="509"/>
        <v/>
      </c>
      <c r="BK720" s="36" t="str">
        <f t="shared" si="510"/>
        <v/>
      </c>
      <c r="BL720" s="36" t="str">
        <f t="shared" si="511"/>
        <v/>
      </c>
      <c r="BM720" s="36" t="str">
        <f t="shared" si="512"/>
        <v/>
      </c>
      <c r="BN720" s="38" t="e">
        <f t="shared" si="471"/>
        <v>#DIV/0!</v>
      </c>
      <c r="BO720" s="38" t="e">
        <f t="shared" si="472"/>
        <v>#DIV/0!</v>
      </c>
      <c r="BP720" s="39" t="str">
        <f t="shared" si="473"/>
        <v/>
      </c>
      <c r="BQ720" s="39" t="str">
        <f t="shared" si="474"/>
        <v/>
      </c>
      <c r="BR720" s="39" t="str">
        <f t="shared" si="475"/>
        <v/>
      </c>
      <c r="BS720" s="39" t="str">
        <f t="shared" si="476"/>
        <v/>
      </c>
      <c r="BT720" s="39" t="str">
        <f t="shared" si="477"/>
        <v/>
      </c>
      <c r="BU720" s="39" t="str">
        <f t="shared" si="478"/>
        <v/>
      </c>
      <c r="BV720" s="39" t="str">
        <f t="shared" si="479"/>
        <v/>
      </c>
      <c r="BW720" s="39" t="str">
        <f t="shared" si="480"/>
        <v/>
      </c>
      <c r="BX720" s="39" t="str">
        <f t="shared" si="481"/>
        <v/>
      </c>
      <c r="BY720" s="39" t="str">
        <f t="shared" si="482"/>
        <v/>
      </c>
      <c r="BZ720" s="39" t="str">
        <f t="shared" si="483"/>
        <v/>
      </c>
      <c r="CA720" s="39" t="str">
        <f t="shared" si="484"/>
        <v/>
      </c>
      <c r="CB720" s="39" t="str">
        <f t="shared" si="485"/>
        <v/>
      </c>
      <c r="CC720" s="39" t="str">
        <f t="shared" si="486"/>
        <v/>
      </c>
      <c r="CD720" s="39" t="str">
        <f t="shared" si="487"/>
        <v/>
      </c>
      <c r="CE720" s="39" t="str">
        <f t="shared" si="488"/>
        <v/>
      </c>
      <c r="CF720" s="39" t="str">
        <f t="shared" si="489"/>
        <v/>
      </c>
      <c r="CG720" s="39" t="str">
        <f t="shared" si="490"/>
        <v/>
      </c>
      <c r="CH720" s="39" t="str">
        <f t="shared" si="491"/>
        <v/>
      </c>
      <c r="CI720" s="39" t="str">
        <f t="shared" si="492"/>
        <v/>
      </c>
    </row>
    <row r="721" spans="1:87">
      <c r="A721" s="18"/>
      <c r="B721" s="15" t="str">
        <f>'Gene Table'!E720</f>
        <v>mmu-miR-3085-3p</v>
      </c>
      <c r="C721" s="15" t="str">
        <f>'Gene Table'!B720</f>
        <v>N22</v>
      </c>
      <c r="D721" s="16" t="str">
        <f>IF(SUM('Test Sample Data'!D$3:D$98)&gt;10,IF(AND(ISNUMBER('Test Sample Data'!D720),'Test Sample Data'!D720&lt;$B$1,'Test Sample Data'!D720&gt;0),'Test Sample Data'!D720,$B$1),"")</f>
        <v/>
      </c>
      <c r="E721" s="17" t="str">
        <f>IF(SUM('Test Sample Data'!E$3:E$98)&gt;10,IF(AND(ISNUMBER('Test Sample Data'!E720),'Test Sample Data'!E720&lt;$B$1,'Test Sample Data'!E720&gt;0),'Test Sample Data'!E720,$B$1),"")</f>
        <v/>
      </c>
      <c r="F721" s="17" t="str">
        <f>IF(SUM('Test Sample Data'!F$3:F$98)&gt;10,IF(AND(ISNUMBER('Test Sample Data'!F720),'Test Sample Data'!F720&lt;$B$1,'Test Sample Data'!F720&gt;0),'Test Sample Data'!F720,$B$1),"")</f>
        <v/>
      </c>
      <c r="G721" s="17" t="str">
        <f>IF(SUM('Test Sample Data'!G$3:G$98)&gt;10,IF(AND(ISNUMBER('Test Sample Data'!G720),'Test Sample Data'!G720&lt;$B$1,'Test Sample Data'!G720&gt;0),'Test Sample Data'!G720,$B$1),"")</f>
        <v/>
      </c>
      <c r="H721" s="17" t="str">
        <f>IF(SUM('Test Sample Data'!H$3:H$98)&gt;10,IF(AND(ISNUMBER('Test Sample Data'!H720),'Test Sample Data'!H720&lt;$B$1,'Test Sample Data'!H720&gt;0),'Test Sample Data'!H720,$B$1),"")</f>
        <v/>
      </c>
      <c r="I721" s="17" t="str">
        <f>IF(SUM('Test Sample Data'!I$3:I$98)&gt;10,IF(AND(ISNUMBER('Test Sample Data'!I720),'Test Sample Data'!I720&lt;$B$1,'Test Sample Data'!I720&gt;0),'Test Sample Data'!I720,$B$1),"")</f>
        <v/>
      </c>
      <c r="J721" s="17" t="str">
        <f>IF(SUM('Test Sample Data'!J$3:J$98)&gt;10,IF(AND(ISNUMBER('Test Sample Data'!J720),'Test Sample Data'!J720&lt;$B$1,'Test Sample Data'!J720&gt;0),'Test Sample Data'!J720,$B$1),"")</f>
        <v/>
      </c>
      <c r="K721" s="17" t="str">
        <f>IF(SUM('Test Sample Data'!K$3:K$98)&gt;10,IF(AND(ISNUMBER('Test Sample Data'!K720),'Test Sample Data'!K720&lt;$B$1,'Test Sample Data'!K720&gt;0),'Test Sample Data'!K720,$B$1),"")</f>
        <v/>
      </c>
      <c r="L721" s="17" t="str">
        <f>IF(SUM('Test Sample Data'!L$3:L$98)&gt;10,IF(AND(ISNUMBER('Test Sample Data'!L720),'Test Sample Data'!L720&lt;$B$1,'Test Sample Data'!L720&gt;0),'Test Sample Data'!L720,$B$1),"")</f>
        <v/>
      </c>
      <c r="M721" s="17" t="str">
        <f>IF(SUM('Test Sample Data'!M$3:M$98)&gt;10,IF(AND(ISNUMBER('Test Sample Data'!M720),'Test Sample Data'!M720&lt;$B$1,'Test Sample Data'!M720&gt;0),'Test Sample Data'!M720,$B$1),"")</f>
        <v/>
      </c>
      <c r="N721" s="17" t="str">
        <f>'Gene Table'!E720</f>
        <v>mmu-miR-3085-3p</v>
      </c>
      <c r="O721" s="17" t="str">
        <f>'Gene Table'!B720</f>
        <v>N22</v>
      </c>
      <c r="P721" s="17" t="str">
        <f>IF(SUM('Control Sample Data'!D$3:D$98)&gt;10,IF(AND(ISNUMBER('Control Sample Data'!D720),'Control Sample Data'!D720&lt;$B$1,'Control Sample Data'!D720&gt;0),'Control Sample Data'!D720,$B$1),"")</f>
        <v/>
      </c>
      <c r="Q721" s="17" t="str">
        <f>IF(SUM('Control Sample Data'!E$3:E$98)&gt;10,IF(AND(ISNUMBER('Control Sample Data'!E720),'Control Sample Data'!E720&lt;$B$1,'Control Sample Data'!E720&gt;0),'Control Sample Data'!E720,$B$1),"")</f>
        <v/>
      </c>
      <c r="R721" s="17" t="str">
        <f>IF(SUM('Control Sample Data'!F$3:F$98)&gt;10,IF(AND(ISNUMBER('Control Sample Data'!F720),'Control Sample Data'!F720&lt;$B$1,'Control Sample Data'!F720&gt;0),'Control Sample Data'!F720,$B$1),"")</f>
        <v/>
      </c>
      <c r="S721" s="17" t="str">
        <f>IF(SUM('Control Sample Data'!G$3:G$98)&gt;10,IF(AND(ISNUMBER('Control Sample Data'!G720),'Control Sample Data'!G720&lt;$B$1,'Control Sample Data'!G720&gt;0),'Control Sample Data'!G720,$B$1),"")</f>
        <v/>
      </c>
      <c r="T721" s="17" t="str">
        <f>IF(SUM('Control Sample Data'!H$3:H$98)&gt;10,IF(AND(ISNUMBER('Control Sample Data'!H720),'Control Sample Data'!H720&lt;$B$1,'Control Sample Data'!H720&gt;0),'Control Sample Data'!H720,$B$1),"")</f>
        <v/>
      </c>
      <c r="U721" s="17" t="str">
        <f>IF(SUM('Control Sample Data'!I$3:I$98)&gt;10,IF(AND(ISNUMBER('Control Sample Data'!I720),'Control Sample Data'!I720&lt;$B$1,'Control Sample Data'!I720&gt;0),'Control Sample Data'!I720,$B$1),"")</f>
        <v/>
      </c>
      <c r="V721" s="17" t="str">
        <f>IF(SUM('Control Sample Data'!J$3:J$98)&gt;10,IF(AND(ISNUMBER('Control Sample Data'!J720),'Control Sample Data'!J720&lt;$B$1,'Control Sample Data'!J720&gt;0),'Control Sample Data'!J720,$B$1),"")</f>
        <v/>
      </c>
      <c r="W721" s="17" t="str">
        <f>IF(SUM('Control Sample Data'!K$3:K$98)&gt;10,IF(AND(ISNUMBER('Control Sample Data'!K720),'Control Sample Data'!K720&lt;$B$1,'Control Sample Data'!K720&gt;0),'Control Sample Data'!K720,$B$1),"")</f>
        <v/>
      </c>
      <c r="X721" s="17" t="str">
        <f>IF(SUM('Control Sample Data'!L$3:L$98)&gt;10,IF(AND(ISNUMBER('Control Sample Data'!L720),'Control Sample Data'!L720&lt;$B$1,'Control Sample Data'!L720&gt;0),'Control Sample Data'!L720,$B$1),"")</f>
        <v/>
      </c>
      <c r="Y721" s="17" t="str">
        <f>IF(SUM('Control Sample Data'!M$3:M$98)&gt;10,IF(AND(ISNUMBER('Control Sample Data'!M720),'Control Sample Data'!M720&lt;$B$1,'Control Sample Data'!M720&gt;0),'Control Sample Data'!M720,$B$1),"")</f>
        <v/>
      </c>
      <c r="AT721" s="36" t="str">
        <f t="shared" si="493"/>
        <v/>
      </c>
      <c r="AU721" s="36" t="str">
        <f t="shared" si="494"/>
        <v/>
      </c>
      <c r="AV721" s="36" t="str">
        <f t="shared" si="495"/>
        <v/>
      </c>
      <c r="AW721" s="36" t="str">
        <f t="shared" si="496"/>
        <v/>
      </c>
      <c r="AX721" s="36" t="str">
        <f t="shared" si="497"/>
        <v/>
      </c>
      <c r="AY721" s="36" t="str">
        <f t="shared" si="498"/>
        <v/>
      </c>
      <c r="AZ721" s="36" t="str">
        <f t="shared" si="499"/>
        <v/>
      </c>
      <c r="BA721" s="36" t="str">
        <f t="shared" si="500"/>
        <v/>
      </c>
      <c r="BB721" s="36" t="str">
        <f t="shared" si="501"/>
        <v/>
      </c>
      <c r="BC721" s="36" t="str">
        <f t="shared" si="502"/>
        <v/>
      </c>
      <c r="BD721" s="36" t="str">
        <f t="shared" si="503"/>
        <v/>
      </c>
      <c r="BE721" s="36" t="str">
        <f t="shared" si="504"/>
        <v/>
      </c>
      <c r="BF721" s="36" t="str">
        <f t="shared" si="505"/>
        <v/>
      </c>
      <c r="BG721" s="36" t="str">
        <f t="shared" si="506"/>
        <v/>
      </c>
      <c r="BH721" s="36" t="str">
        <f t="shared" si="507"/>
        <v/>
      </c>
      <c r="BI721" s="36" t="str">
        <f t="shared" si="508"/>
        <v/>
      </c>
      <c r="BJ721" s="36" t="str">
        <f t="shared" si="509"/>
        <v/>
      </c>
      <c r="BK721" s="36" t="str">
        <f t="shared" si="510"/>
        <v/>
      </c>
      <c r="BL721" s="36" t="str">
        <f t="shared" si="511"/>
        <v/>
      </c>
      <c r="BM721" s="36" t="str">
        <f t="shared" si="512"/>
        <v/>
      </c>
      <c r="BN721" s="38" t="e">
        <f t="shared" si="471"/>
        <v>#DIV/0!</v>
      </c>
      <c r="BO721" s="38" t="e">
        <f t="shared" si="472"/>
        <v>#DIV/0!</v>
      </c>
      <c r="BP721" s="39" t="str">
        <f t="shared" si="473"/>
        <v/>
      </c>
      <c r="BQ721" s="39" t="str">
        <f t="shared" si="474"/>
        <v/>
      </c>
      <c r="BR721" s="39" t="str">
        <f t="shared" si="475"/>
        <v/>
      </c>
      <c r="BS721" s="39" t="str">
        <f t="shared" si="476"/>
        <v/>
      </c>
      <c r="BT721" s="39" t="str">
        <f t="shared" si="477"/>
        <v/>
      </c>
      <c r="BU721" s="39" t="str">
        <f t="shared" si="478"/>
        <v/>
      </c>
      <c r="BV721" s="39" t="str">
        <f t="shared" si="479"/>
        <v/>
      </c>
      <c r="BW721" s="39" t="str">
        <f t="shared" si="480"/>
        <v/>
      </c>
      <c r="BX721" s="39" t="str">
        <f t="shared" si="481"/>
        <v/>
      </c>
      <c r="BY721" s="39" t="str">
        <f t="shared" si="482"/>
        <v/>
      </c>
      <c r="BZ721" s="39" t="str">
        <f t="shared" si="483"/>
        <v/>
      </c>
      <c r="CA721" s="39" t="str">
        <f t="shared" si="484"/>
        <v/>
      </c>
      <c r="CB721" s="39" t="str">
        <f t="shared" si="485"/>
        <v/>
      </c>
      <c r="CC721" s="39" t="str">
        <f t="shared" si="486"/>
        <v/>
      </c>
      <c r="CD721" s="39" t="str">
        <f t="shared" si="487"/>
        <v/>
      </c>
      <c r="CE721" s="39" t="str">
        <f t="shared" si="488"/>
        <v/>
      </c>
      <c r="CF721" s="39" t="str">
        <f t="shared" si="489"/>
        <v/>
      </c>
      <c r="CG721" s="39" t="str">
        <f t="shared" si="490"/>
        <v/>
      </c>
      <c r="CH721" s="39" t="str">
        <f t="shared" si="491"/>
        <v/>
      </c>
      <c r="CI721" s="39" t="str">
        <f t="shared" si="492"/>
        <v/>
      </c>
    </row>
    <row r="722" spans="1:87">
      <c r="A722" s="18"/>
      <c r="B722" s="15" t="str">
        <f>'Gene Table'!E721</f>
        <v>mmu-miR-467b-3p</v>
      </c>
      <c r="C722" s="15" t="str">
        <f>'Gene Table'!B721</f>
        <v>N23</v>
      </c>
      <c r="D722" s="16" t="str">
        <f>IF(SUM('Test Sample Data'!D$3:D$98)&gt;10,IF(AND(ISNUMBER('Test Sample Data'!D721),'Test Sample Data'!D721&lt;$B$1,'Test Sample Data'!D721&gt;0),'Test Sample Data'!D721,$B$1),"")</f>
        <v/>
      </c>
      <c r="E722" s="17" t="str">
        <f>IF(SUM('Test Sample Data'!E$3:E$98)&gt;10,IF(AND(ISNUMBER('Test Sample Data'!E721),'Test Sample Data'!E721&lt;$B$1,'Test Sample Data'!E721&gt;0),'Test Sample Data'!E721,$B$1),"")</f>
        <v/>
      </c>
      <c r="F722" s="17" t="str">
        <f>IF(SUM('Test Sample Data'!F$3:F$98)&gt;10,IF(AND(ISNUMBER('Test Sample Data'!F721),'Test Sample Data'!F721&lt;$B$1,'Test Sample Data'!F721&gt;0),'Test Sample Data'!F721,$B$1),"")</f>
        <v/>
      </c>
      <c r="G722" s="17" t="str">
        <f>IF(SUM('Test Sample Data'!G$3:G$98)&gt;10,IF(AND(ISNUMBER('Test Sample Data'!G721),'Test Sample Data'!G721&lt;$B$1,'Test Sample Data'!G721&gt;0),'Test Sample Data'!G721,$B$1),"")</f>
        <v/>
      </c>
      <c r="H722" s="17" t="str">
        <f>IF(SUM('Test Sample Data'!H$3:H$98)&gt;10,IF(AND(ISNUMBER('Test Sample Data'!H721),'Test Sample Data'!H721&lt;$B$1,'Test Sample Data'!H721&gt;0),'Test Sample Data'!H721,$B$1),"")</f>
        <v/>
      </c>
      <c r="I722" s="17" t="str">
        <f>IF(SUM('Test Sample Data'!I$3:I$98)&gt;10,IF(AND(ISNUMBER('Test Sample Data'!I721),'Test Sample Data'!I721&lt;$B$1,'Test Sample Data'!I721&gt;0),'Test Sample Data'!I721,$B$1),"")</f>
        <v/>
      </c>
      <c r="J722" s="17" t="str">
        <f>IF(SUM('Test Sample Data'!J$3:J$98)&gt;10,IF(AND(ISNUMBER('Test Sample Data'!J721),'Test Sample Data'!J721&lt;$B$1,'Test Sample Data'!J721&gt;0),'Test Sample Data'!J721,$B$1),"")</f>
        <v/>
      </c>
      <c r="K722" s="17" t="str">
        <f>IF(SUM('Test Sample Data'!K$3:K$98)&gt;10,IF(AND(ISNUMBER('Test Sample Data'!K721),'Test Sample Data'!K721&lt;$B$1,'Test Sample Data'!K721&gt;0),'Test Sample Data'!K721,$B$1),"")</f>
        <v/>
      </c>
      <c r="L722" s="17" t="str">
        <f>IF(SUM('Test Sample Data'!L$3:L$98)&gt;10,IF(AND(ISNUMBER('Test Sample Data'!L721),'Test Sample Data'!L721&lt;$B$1,'Test Sample Data'!L721&gt;0),'Test Sample Data'!L721,$B$1),"")</f>
        <v/>
      </c>
      <c r="M722" s="17" t="str">
        <f>IF(SUM('Test Sample Data'!M$3:M$98)&gt;10,IF(AND(ISNUMBER('Test Sample Data'!M721),'Test Sample Data'!M721&lt;$B$1,'Test Sample Data'!M721&gt;0),'Test Sample Data'!M721,$B$1),"")</f>
        <v/>
      </c>
      <c r="N722" s="17" t="str">
        <f>'Gene Table'!E721</f>
        <v>mmu-miR-467b-3p</v>
      </c>
      <c r="O722" s="17" t="str">
        <f>'Gene Table'!B721</f>
        <v>N23</v>
      </c>
      <c r="P722" s="17" t="str">
        <f>IF(SUM('Control Sample Data'!D$3:D$98)&gt;10,IF(AND(ISNUMBER('Control Sample Data'!D721),'Control Sample Data'!D721&lt;$B$1,'Control Sample Data'!D721&gt;0),'Control Sample Data'!D721,$B$1),"")</f>
        <v/>
      </c>
      <c r="Q722" s="17" t="str">
        <f>IF(SUM('Control Sample Data'!E$3:E$98)&gt;10,IF(AND(ISNUMBER('Control Sample Data'!E721),'Control Sample Data'!E721&lt;$B$1,'Control Sample Data'!E721&gt;0),'Control Sample Data'!E721,$B$1),"")</f>
        <v/>
      </c>
      <c r="R722" s="17" t="str">
        <f>IF(SUM('Control Sample Data'!F$3:F$98)&gt;10,IF(AND(ISNUMBER('Control Sample Data'!F721),'Control Sample Data'!F721&lt;$B$1,'Control Sample Data'!F721&gt;0),'Control Sample Data'!F721,$B$1),"")</f>
        <v/>
      </c>
      <c r="S722" s="17" t="str">
        <f>IF(SUM('Control Sample Data'!G$3:G$98)&gt;10,IF(AND(ISNUMBER('Control Sample Data'!G721),'Control Sample Data'!G721&lt;$B$1,'Control Sample Data'!G721&gt;0),'Control Sample Data'!G721,$B$1),"")</f>
        <v/>
      </c>
      <c r="T722" s="17" t="str">
        <f>IF(SUM('Control Sample Data'!H$3:H$98)&gt;10,IF(AND(ISNUMBER('Control Sample Data'!H721),'Control Sample Data'!H721&lt;$B$1,'Control Sample Data'!H721&gt;0),'Control Sample Data'!H721,$B$1),"")</f>
        <v/>
      </c>
      <c r="U722" s="17" t="str">
        <f>IF(SUM('Control Sample Data'!I$3:I$98)&gt;10,IF(AND(ISNUMBER('Control Sample Data'!I721),'Control Sample Data'!I721&lt;$B$1,'Control Sample Data'!I721&gt;0),'Control Sample Data'!I721,$B$1),"")</f>
        <v/>
      </c>
      <c r="V722" s="17" t="str">
        <f>IF(SUM('Control Sample Data'!J$3:J$98)&gt;10,IF(AND(ISNUMBER('Control Sample Data'!J721),'Control Sample Data'!J721&lt;$B$1,'Control Sample Data'!J721&gt;0),'Control Sample Data'!J721,$B$1),"")</f>
        <v/>
      </c>
      <c r="W722" s="17" t="str">
        <f>IF(SUM('Control Sample Data'!K$3:K$98)&gt;10,IF(AND(ISNUMBER('Control Sample Data'!K721),'Control Sample Data'!K721&lt;$B$1,'Control Sample Data'!K721&gt;0),'Control Sample Data'!K721,$B$1),"")</f>
        <v/>
      </c>
      <c r="X722" s="17" t="str">
        <f>IF(SUM('Control Sample Data'!L$3:L$98)&gt;10,IF(AND(ISNUMBER('Control Sample Data'!L721),'Control Sample Data'!L721&lt;$B$1,'Control Sample Data'!L721&gt;0),'Control Sample Data'!L721,$B$1),"")</f>
        <v/>
      </c>
      <c r="Y722" s="17" t="str">
        <f>IF(SUM('Control Sample Data'!M$3:M$98)&gt;10,IF(AND(ISNUMBER('Control Sample Data'!M721),'Control Sample Data'!M721&lt;$B$1,'Control Sample Data'!M721&gt;0),'Control Sample Data'!M721,$B$1),"")</f>
        <v/>
      </c>
      <c r="AT722" s="36" t="str">
        <f t="shared" si="493"/>
        <v/>
      </c>
      <c r="AU722" s="36" t="str">
        <f t="shared" si="494"/>
        <v/>
      </c>
      <c r="AV722" s="36" t="str">
        <f t="shared" si="495"/>
        <v/>
      </c>
      <c r="AW722" s="36" t="str">
        <f t="shared" si="496"/>
        <v/>
      </c>
      <c r="AX722" s="36" t="str">
        <f t="shared" si="497"/>
        <v/>
      </c>
      <c r="AY722" s="36" t="str">
        <f t="shared" si="498"/>
        <v/>
      </c>
      <c r="AZ722" s="36" t="str">
        <f t="shared" si="499"/>
        <v/>
      </c>
      <c r="BA722" s="36" t="str">
        <f t="shared" si="500"/>
        <v/>
      </c>
      <c r="BB722" s="36" t="str">
        <f t="shared" si="501"/>
        <v/>
      </c>
      <c r="BC722" s="36" t="str">
        <f t="shared" si="502"/>
        <v/>
      </c>
      <c r="BD722" s="36" t="str">
        <f t="shared" si="503"/>
        <v/>
      </c>
      <c r="BE722" s="36" t="str">
        <f t="shared" si="504"/>
        <v/>
      </c>
      <c r="BF722" s="36" t="str">
        <f t="shared" si="505"/>
        <v/>
      </c>
      <c r="BG722" s="36" t="str">
        <f t="shared" si="506"/>
        <v/>
      </c>
      <c r="BH722" s="36" t="str">
        <f t="shared" si="507"/>
        <v/>
      </c>
      <c r="BI722" s="36" t="str">
        <f t="shared" si="508"/>
        <v/>
      </c>
      <c r="BJ722" s="36" t="str">
        <f t="shared" si="509"/>
        <v/>
      </c>
      <c r="BK722" s="36" t="str">
        <f t="shared" si="510"/>
        <v/>
      </c>
      <c r="BL722" s="36" t="str">
        <f t="shared" si="511"/>
        <v/>
      </c>
      <c r="BM722" s="36" t="str">
        <f t="shared" si="512"/>
        <v/>
      </c>
      <c r="BN722" s="38" t="e">
        <f t="shared" si="471"/>
        <v>#DIV/0!</v>
      </c>
      <c r="BO722" s="38" t="e">
        <f t="shared" si="472"/>
        <v>#DIV/0!</v>
      </c>
      <c r="BP722" s="39" t="str">
        <f t="shared" si="473"/>
        <v/>
      </c>
      <c r="BQ722" s="39" t="str">
        <f t="shared" si="474"/>
        <v/>
      </c>
      <c r="BR722" s="39" t="str">
        <f t="shared" si="475"/>
        <v/>
      </c>
      <c r="BS722" s="39" t="str">
        <f t="shared" si="476"/>
        <v/>
      </c>
      <c r="BT722" s="39" t="str">
        <f t="shared" si="477"/>
        <v/>
      </c>
      <c r="BU722" s="39" t="str">
        <f t="shared" si="478"/>
        <v/>
      </c>
      <c r="BV722" s="39" t="str">
        <f t="shared" si="479"/>
        <v/>
      </c>
      <c r="BW722" s="39" t="str">
        <f t="shared" si="480"/>
        <v/>
      </c>
      <c r="BX722" s="39" t="str">
        <f t="shared" si="481"/>
        <v/>
      </c>
      <c r="BY722" s="39" t="str">
        <f t="shared" si="482"/>
        <v/>
      </c>
      <c r="BZ722" s="39" t="str">
        <f t="shared" si="483"/>
        <v/>
      </c>
      <c r="CA722" s="39" t="str">
        <f t="shared" si="484"/>
        <v/>
      </c>
      <c r="CB722" s="39" t="str">
        <f t="shared" si="485"/>
        <v/>
      </c>
      <c r="CC722" s="39" t="str">
        <f t="shared" si="486"/>
        <v/>
      </c>
      <c r="CD722" s="39" t="str">
        <f t="shared" si="487"/>
        <v/>
      </c>
      <c r="CE722" s="39" t="str">
        <f t="shared" si="488"/>
        <v/>
      </c>
      <c r="CF722" s="39" t="str">
        <f t="shared" si="489"/>
        <v/>
      </c>
      <c r="CG722" s="39" t="str">
        <f t="shared" si="490"/>
        <v/>
      </c>
      <c r="CH722" s="39" t="str">
        <f t="shared" si="491"/>
        <v/>
      </c>
      <c r="CI722" s="39" t="str">
        <f t="shared" si="492"/>
        <v/>
      </c>
    </row>
    <row r="723" spans="1:87">
      <c r="A723" s="18"/>
      <c r="B723" s="15" t="str">
        <f>'Gene Table'!E722</f>
        <v>mmu-miR-3086-5p</v>
      </c>
      <c r="C723" s="15" t="str">
        <f>'Gene Table'!B722</f>
        <v>N24</v>
      </c>
      <c r="D723" s="16" t="str">
        <f>IF(SUM('Test Sample Data'!D$3:D$98)&gt;10,IF(AND(ISNUMBER('Test Sample Data'!D722),'Test Sample Data'!D722&lt;$B$1,'Test Sample Data'!D722&gt;0),'Test Sample Data'!D722,$B$1),"")</f>
        <v/>
      </c>
      <c r="E723" s="17" t="str">
        <f>IF(SUM('Test Sample Data'!E$3:E$98)&gt;10,IF(AND(ISNUMBER('Test Sample Data'!E722),'Test Sample Data'!E722&lt;$B$1,'Test Sample Data'!E722&gt;0),'Test Sample Data'!E722,$B$1),"")</f>
        <v/>
      </c>
      <c r="F723" s="17" t="str">
        <f>IF(SUM('Test Sample Data'!F$3:F$98)&gt;10,IF(AND(ISNUMBER('Test Sample Data'!F722),'Test Sample Data'!F722&lt;$B$1,'Test Sample Data'!F722&gt;0),'Test Sample Data'!F722,$B$1),"")</f>
        <v/>
      </c>
      <c r="G723" s="17" t="str">
        <f>IF(SUM('Test Sample Data'!G$3:G$98)&gt;10,IF(AND(ISNUMBER('Test Sample Data'!G722),'Test Sample Data'!G722&lt;$B$1,'Test Sample Data'!G722&gt;0),'Test Sample Data'!G722,$B$1),"")</f>
        <v/>
      </c>
      <c r="H723" s="17" t="str">
        <f>IF(SUM('Test Sample Data'!H$3:H$98)&gt;10,IF(AND(ISNUMBER('Test Sample Data'!H722),'Test Sample Data'!H722&lt;$B$1,'Test Sample Data'!H722&gt;0),'Test Sample Data'!H722,$B$1),"")</f>
        <v/>
      </c>
      <c r="I723" s="17" t="str">
        <f>IF(SUM('Test Sample Data'!I$3:I$98)&gt;10,IF(AND(ISNUMBER('Test Sample Data'!I722),'Test Sample Data'!I722&lt;$B$1,'Test Sample Data'!I722&gt;0),'Test Sample Data'!I722,$B$1),"")</f>
        <v/>
      </c>
      <c r="J723" s="17" t="str">
        <f>IF(SUM('Test Sample Data'!J$3:J$98)&gt;10,IF(AND(ISNUMBER('Test Sample Data'!J722),'Test Sample Data'!J722&lt;$B$1,'Test Sample Data'!J722&gt;0),'Test Sample Data'!J722,$B$1),"")</f>
        <v/>
      </c>
      <c r="K723" s="17" t="str">
        <f>IF(SUM('Test Sample Data'!K$3:K$98)&gt;10,IF(AND(ISNUMBER('Test Sample Data'!K722),'Test Sample Data'!K722&lt;$B$1,'Test Sample Data'!K722&gt;0),'Test Sample Data'!K722,$B$1),"")</f>
        <v/>
      </c>
      <c r="L723" s="17" t="str">
        <f>IF(SUM('Test Sample Data'!L$3:L$98)&gt;10,IF(AND(ISNUMBER('Test Sample Data'!L722),'Test Sample Data'!L722&lt;$B$1,'Test Sample Data'!L722&gt;0),'Test Sample Data'!L722,$B$1),"")</f>
        <v/>
      </c>
      <c r="M723" s="17" t="str">
        <f>IF(SUM('Test Sample Data'!M$3:M$98)&gt;10,IF(AND(ISNUMBER('Test Sample Data'!M722),'Test Sample Data'!M722&lt;$B$1,'Test Sample Data'!M722&gt;0),'Test Sample Data'!M722,$B$1),"")</f>
        <v/>
      </c>
      <c r="N723" s="17" t="str">
        <f>'Gene Table'!E722</f>
        <v>mmu-miR-3086-5p</v>
      </c>
      <c r="O723" s="17" t="str">
        <f>'Gene Table'!B722</f>
        <v>N24</v>
      </c>
      <c r="P723" s="17" t="str">
        <f>IF(SUM('Control Sample Data'!D$3:D$98)&gt;10,IF(AND(ISNUMBER('Control Sample Data'!D722),'Control Sample Data'!D722&lt;$B$1,'Control Sample Data'!D722&gt;0),'Control Sample Data'!D722,$B$1),"")</f>
        <v/>
      </c>
      <c r="Q723" s="17" t="str">
        <f>IF(SUM('Control Sample Data'!E$3:E$98)&gt;10,IF(AND(ISNUMBER('Control Sample Data'!E722),'Control Sample Data'!E722&lt;$B$1,'Control Sample Data'!E722&gt;0),'Control Sample Data'!E722,$B$1),"")</f>
        <v/>
      </c>
      <c r="R723" s="17" t="str">
        <f>IF(SUM('Control Sample Data'!F$3:F$98)&gt;10,IF(AND(ISNUMBER('Control Sample Data'!F722),'Control Sample Data'!F722&lt;$B$1,'Control Sample Data'!F722&gt;0),'Control Sample Data'!F722,$B$1),"")</f>
        <v/>
      </c>
      <c r="S723" s="17" t="str">
        <f>IF(SUM('Control Sample Data'!G$3:G$98)&gt;10,IF(AND(ISNUMBER('Control Sample Data'!G722),'Control Sample Data'!G722&lt;$B$1,'Control Sample Data'!G722&gt;0),'Control Sample Data'!G722,$B$1),"")</f>
        <v/>
      </c>
      <c r="T723" s="17" t="str">
        <f>IF(SUM('Control Sample Data'!H$3:H$98)&gt;10,IF(AND(ISNUMBER('Control Sample Data'!H722),'Control Sample Data'!H722&lt;$B$1,'Control Sample Data'!H722&gt;0),'Control Sample Data'!H722,$B$1),"")</f>
        <v/>
      </c>
      <c r="U723" s="17" t="str">
        <f>IF(SUM('Control Sample Data'!I$3:I$98)&gt;10,IF(AND(ISNUMBER('Control Sample Data'!I722),'Control Sample Data'!I722&lt;$B$1,'Control Sample Data'!I722&gt;0),'Control Sample Data'!I722,$B$1),"")</f>
        <v/>
      </c>
      <c r="V723" s="17" t="str">
        <f>IF(SUM('Control Sample Data'!J$3:J$98)&gt;10,IF(AND(ISNUMBER('Control Sample Data'!J722),'Control Sample Data'!J722&lt;$B$1,'Control Sample Data'!J722&gt;0),'Control Sample Data'!J722,$B$1),"")</f>
        <v/>
      </c>
      <c r="W723" s="17" t="str">
        <f>IF(SUM('Control Sample Data'!K$3:K$98)&gt;10,IF(AND(ISNUMBER('Control Sample Data'!K722),'Control Sample Data'!K722&lt;$B$1,'Control Sample Data'!K722&gt;0),'Control Sample Data'!K722,$B$1),"")</f>
        <v/>
      </c>
      <c r="X723" s="17" t="str">
        <f>IF(SUM('Control Sample Data'!L$3:L$98)&gt;10,IF(AND(ISNUMBER('Control Sample Data'!L722),'Control Sample Data'!L722&lt;$B$1,'Control Sample Data'!L722&gt;0),'Control Sample Data'!L722,$B$1),"")</f>
        <v/>
      </c>
      <c r="Y723" s="17" t="str">
        <f>IF(SUM('Control Sample Data'!M$3:M$98)&gt;10,IF(AND(ISNUMBER('Control Sample Data'!M722),'Control Sample Data'!M722&lt;$B$1,'Control Sample Data'!M722&gt;0),'Control Sample Data'!M722,$B$1),"")</f>
        <v/>
      </c>
      <c r="AT723" s="36" t="str">
        <f t="shared" si="493"/>
        <v/>
      </c>
      <c r="AU723" s="36" t="str">
        <f t="shared" si="494"/>
        <v/>
      </c>
      <c r="AV723" s="36" t="str">
        <f t="shared" si="495"/>
        <v/>
      </c>
      <c r="AW723" s="36" t="str">
        <f t="shared" si="496"/>
        <v/>
      </c>
      <c r="AX723" s="36" t="str">
        <f t="shared" si="497"/>
        <v/>
      </c>
      <c r="AY723" s="36" t="str">
        <f t="shared" si="498"/>
        <v/>
      </c>
      <c r="AZ723" s="36" t="str">
        <f t="shared" si="499"/>
        <v/>
      </c>
      <c r="BA723" s="36" t="str">
        <f t="shared" si="500"/>
        <v/>
      </c>
      <c r="BB723" s="36" t="str">
        <f t="shared" si="501"/>
        <v/>
      </c>
      <c r="BC723" s="36" t="str">
        <f t="shared" si="502"/>
        <v/>
      </c>
      <c r="BD723" s="36" t="str">
        <f t="shared" si="503"/>
        <v/>
      </c>
      <c r="BE723" s="36" t="str">
        <f t="shared" si="504"/>
        <v/>
      </c>
      <c r="BF723" s="36" t="str">
        <f t="shared" si="505"/>
        <v/>
      </c>
      <c r="BG723" s="36" t="str">
        <f t="shared" si="506"/>
        <v/>
      </c>
      <c r="BH723" s="36" t="str">
        <f t="shared" si="507"/>
        <v/>
      </c>
      <c r="BI723" s="36" t="str">
        <f t="shared" si="508"/>
        <v/>
      </c>
      <c r="BJ723" s="36" t="str">
        <f t="shared" si="509"/>
        <v/>
      </c>
      <c r="BK723" s="36" t="str">
        <f t="shared" si="510"/>
        <v/>
      </c>
      <c r="BL723" s="36" t="str">
        <f t="shared" si="511"/>
        <v/>
      </c>
      <c r="BM723" s="36" t="str">
        <f t="shared" si="512"/>
        <v/>
      </c>
      <c r="BN723" s="38" t="e">
        <f t="shared" si="471"/>
        <v>#DIV/0!</v>
      </c>
      <c r="BO723" s="38" t="e">
        <f t="shared" si="472"/>
        <v>#DIV/0!</v>
      </c>
      <c r="BP723" s="39" t="str">
        <f t="shared" si="473"/>
        <v/>
      </c>
      <c r="BQ723" s="39" t="str">
        <f t="shared" si="474"/>
        <v/>
      </c>
      <c r="BR723" s="39" t="str">
        <f t="shared" si="475"/>
        <v/>
      </c>
      <c r="BS723" s="39" t="str">
        <f t="shared" si="476"/>
        <v/>
      </c>
      <c r="BT723" s="39" t="str">
        <f t="shared" si="477"/>
        <v/>
      </c>
      <c r="BU723" s="39" t="str">
        <f t="shared" si="478"/>
        <v/>
      </c>
      <c r="BV723" s="39" t="str">
        <f t="shared" si="479"/>
        <v/>
      </c>
      <c r="BW723" s="39" t="str">
        <f t="shared" si="480"/>
        <v/>
      </c>
      <c r="BX723" s="39" t="str">
        <f t="shared" si="481"/>
        <v/>
      </c>
      <c r="BY723" s="39" t="str">
        <f t="shared" si="482"/>
        <v/>
      </c>
      <c r="BZ723" s="39" t="str">
        <f t="shared" si="483"/>
        <v/>
      </c>
      <c r="CA723" s="39" t="str">
        <f t="shared" si="484"/>
        <v/>
      </c>
      <c r="CB723" s="39" t="str">
        <f t="shared" si="485"/>
        <v/>
      </c>
      <c r="CC723" s="39" t="str">
        <f t="shared" si="486"/>
        <v/>
      </c>
      <c r="CD723" s="39" t="str">
        <f t="shared" si="487"/>
        <v/>
      </c>
      <c r="CE723" s="39" t="str">
        <f t="shared" si="488"/>
        <v/>
      </c>
      <c r="CF723" s="39" t="str">
        <f t="shared" si="489"/>
        <v/>
      </c>
      <c r="CG723" s="39" t="str">
        <f t="shared" si="490"/>
        <v/>
      </c>
      <c r="CH723" s="39" t="str">
        <f t="shared" si="491"/>
        <v/>
      </c>
      <c r="CI723" s="39" t="str">
        <f t="shared" si="492"/>
        <v/>
      </c>
    </row>
    <row r="724" spans="1:87">
      <c r="A724" s="18"/>
      <c r="B724" s="15" t="str">
        <f>'Gene Table'!E723</f>
        <v>mmu-miR-5619-5p</v>
      </c>
      <c r="C724" s="15" t="str">
        <f>'Gene Table'!B723</f>
        <v>O01</v>
      </c>
      <c r="D724" s="16" t="str">
        <f>IF(SUM('Test Sample Data'!D$3:D$98)&gt;10,IF(AND(ISNUMBER('Test Sample Data'!D723),'Test Sample Data'!D723&lt;$B$1,'Test Sample Data'!D723&gt;0),'Test Sample Data'!D723,$B$1),"")</f>
        <v/>
      </c>
      <c r="E724" s="17" t="str">
        <f>IF(SUM('Test Sample Data'!E$3:E$98)&gt;10,IF(AND(ISNUMBER('Test Sample Data'!E723),'Test Sample Data'!E723&lt;$B$1,'Test Sample Data'!E723&gt;0),'Test Sample Data'!E723,$B$1),"")</f>
        <v/>
      </c>
      <c r="F724" s="17" t="str">
        <f>IF(SUM('Test Sample Data'!F$3:F$98)&gt;10,IF(AND(ISNUMBER('Test Sample Data'!F723),'Test Sample Data'!F723&lt;$B$1,'Test Sample Data'!F723&gt;0),'Test Sample Data'!F723,$B$1),"")</f>
        <v/>
      </c>
      <c r="G724" s="17" t="str">
        <f>IF(SUM('Test Sample Data'!G$3:G$98)&gt;10,IF(AND(ISNUMBER('Test Sample Data'!G723),'Test Sample Data'!G723&lt;$B$1,'Test Sample Data'!G723&gt;0),'Test Sample Data'!G723,$B$1),"")</f>
        <v/>
      </c>
      <c r="H724" s="17" t="str">
        <f>IF(SUM('Test Sample Data'!H$3:H$98)&gt;10,IF(AND(ISNUMBER('Test Sample Data'!H723),'Test Sample Data'!H723&lt;$B$1,'Test Sample Data'!H723&gt;0),'Test Sample Data'!H723,$B$1),"")</f>
        <v/>
      </c>
      <c r="I724" s="17" t="str">
        <f>IF(SUM('Test Sample Data'!I$3:I$98)&gt;10,IF(AND(ISNUMBER('Test Sample Data'!I723),'Test Sample Data'!I723&lt;$B$1,'Test Sample Data'!I723&gt;0),'Test Sample Data'!I723,$B$1),"")</f>
        <v/>
      </c>
      <c r="J724" s="17" t="str">
        <f>IF(SUM('Test Sample Data'!J$3:J$98)&gt;10,IF(AND(ISNUMBER('Test Sample Data'!J723),'Test Sample Data'!J723&lt;$B$1,'Test Sample Data'!J723&gt;0),'Test Sample Data'!J723,$B$1),"")</f>
        <v/>
      </c>
      <c r="K724" s="17" t="str">
        <f>IF(SUM('Test Sample Data'!K$3:K$98)&gt;10,IF(AND(ISNUMBER('Test Sample Data'!K723),'Test Sample Data'!K723&lt;$B$1,'Test Sample Data'!K723&gt;0),'Test Sample Data'!K723,$B$1),"")</f>
        <v/>
      </c>
      <c r="L724" s="17" t="str">
        <f>IF(SUM('Test Sample Data'!L$3:L$98)&gt;10,IF(AND(ISNUMBER('Test Sample Data'!L723),'Test Sample Data'!L723&lt;$B$1,'Test Sample Data'!L723&gt;0),'Test Sample Data'!L723,$B$1),"")</f>
        <v/>
      </c>
      <c r="M724" s="17" t="str">
        <f>IF(SUM('Test Sample Data'!M$3:M$98)&gt;10,IF(AND(ISNUMBER('Test Sample Data'!M723),'Test Sample Data'!M723&lt;$B$1,'Test Sample Data'!M723&gt;0),'Test Sample Data'!M723,$B$1),"")</f>
        <v/>
      </c>
      <c r="N724" s="17" t="str">
        <f>'Gene Table'!E723</f>
        <v>mmu-miR-5619-5p</v>
      </c>
      <c r="O724" s="17" t="str">
        <f>'Gene Table'!B723</f>
        <v>O01</v>
      </c>
      <c r="P724" s="17" t="str">
        <f>IF(SUM('Control Sample Data'!D$3:D$98)&gt;10,IF(AND(ISNUMBER('Control Sample Data'!D723),'Control Sample Data'!D723&lt;$B$1,'Control Sample Data'!D723&gt;0),'Control Sample Data'!D723,$B$1),"")</f>
        <v/>
      </c>
      <c r="Q724" s="17" t="str">
        <f>IF(SUM('Control Sample Data'!E$3:E$98)&gt;10,IF(AND(ISNUMBER('Control Sample Data'!E723),'Control Sample Data'!E723&lt;$B$1,'Control Sample Data'!E723&gt;0),'Control Sample Data'!E723,$B$1),"")</f>
        <v/>
      </c>
      <c r="R724" s="17" t="str">
        <f>IF(SUM('Control Sample Data'!F$3:F$98)&gt;10,IF(AND(ISNUMBER('Control Sample Data'!F723),'Control Sample Data'!F723&lt;$B$1,'Control Sample Data'!F723&gt;0),'Control Sample Data'!F723,$B$1),"")</f>
        <v/>
      </c>
      <c r="S724" s="17" t="str">
        <f>IF(SUM('Control Sample Data'!G$3:G$98)&gt;10,IF(AND(ISNUMBER('Control Sample Data'!G723),'Control Sample Data'!G723&lt;$B$1,'Control Sample Data'!G723&gt;0),'Control Sample Data'!G723,$B$1),"")</f>
        <v/>
      </c>
      <c r="T724" s="17" t="str">
        <f>IF(SUM('Control Sample Data'!H$3:H$98)&gt;10,IF(AND(ISNUMBER('Control Sample Data'!H723),'Control Sample Data'!H723&lt;$B$1,'Control Sample Data'!H723&gt;0),'Control Sample Data'!H723,$B$1),"")</f>
        <v/>
      </c>
      <c r="U724" s="17" t="str">
        <f>IF(SUM('Control Sample Data'!I$3:I$98)&gt;10,IF(AND(ISNUMBER('Control Sample Data'!I723),'Control Sample Data'!I723&lt;$B$1,'Control Sample Data'!I723&gt;0),'Control Sample Data'!I723,$B$1),"")</f>
        <v/>
      </c>
      <c r="V724" s="17" t="str">
        <f>IF(SUM('Control Sample Data'!J$3:J$98)&gt;10,IF(AND(ISNUMBER('Control Sample Data'!J723),'Control Sample Data'!J723&lt;$B$1,'Control Sample Data'!J723&gt;0),'Control Sample Data'!J723,$B$1),"")</f>
        <v/>
      </c>
      <c r="W724" s="17" t="str">
        <f>IF(SUM('Control Sample Data'!K$3:K$98)&gt;10,IF(AND(ISNUMBER('Control Sample Data'!K723),'Control Sample Data'!K723&lt;$B$1,'Control Sample Data'!K723&gt;0),'Control Sample Data'!K723,$B$1),"")</f>
        <v/>
      </c>
      <c r="X724" s="17" t="str">
        <f>IF(SUM('Control Sample Data'!L$3:L$98)&gt;10,IF(AND(ISNUMBER('Control Sample Data'!L723),'Control Sample Data'!L723&lt;$B$1,'Control Sample Data'!L723&gt;0),'Control Sample Data'!L723,$B$1),"")</f>
        <v/>
      </c>
      <c r="Y724" s="17" t="str">
        <f>IF(SUM('Control Sample Data'!M$3:M$98)&gt;10,IF(AND(ISNUMBER('Control Sample Data'!M723),'Control Sample Data'!M723&lt;$B$1,'Control Sample Data'!M723&gt;0),'Control Sample Data'!M723,$B$1),"")</f>
        <v/>
      </c>
      <c r="AT724" s="36" t="str">
        <f t="shared" si="493"/>
        <v/>
      </c>
      <c r="AU724" s="36" t="str">
        <f t="shared" si="494"/>
        <v/>
      </c>
      <c r="AV724" s="36" t="str">
        <f t="shared" si="495"/>
        <v/>
      </c>
      <c r="AW724" s="36" t="str">
        <f t="shared" si="496"/>
        <v/>
      </c>
      <c r="AX724" s="36" t="str">
        <f t="shared" si="497"/>
        <v/>
      </c>
      <c r="AY724" s="36" t="str">
        <f t="shared" si="498"/>
        <v/>
      </c>
      <c r="AZ724" s="36" t="str">
        <f t="shared" si="499"/>
        <v/>
      </c>
      <c r="BA724" s="36" t="str">
        <f t="shared" si="500"/>
        <v/>
      </c>
      <c r="BB724" s="36" t="str">
        <f t="shared" si="501"/>
        <v/>
      </c>
      <c r="BC724" s="36" t="str">
        <f t="shared" si="502"/>
        <v/>
      </c>
      <c r="BD724" s="36" t="str">
        <f t="shared" si="503"/>
        <v/>
      </c>
      <c r="BE724" s="36" t="str">
        <f t="shared" si="504"/>
        <v/>
      </c>
      <c r="BF724" s="36" t="str">
        <f t="shared" si="505"/>
        <v/>
      </c>
      <c r="BG724" s="36" t="str">
        <f t="shared" si="506"/>
        <v/>
      </c>
      <c r="BH724" s="36" t="str">
        <f t="shared" si="507"/>
        <v/>
      </c>
      <c r="BI724" s="36" t="str">
        <f t="shared" si="508"/>
        <v/>
      </c>
      <c r="BJ724" s="36" t="str">
        <f t="shared" si="509"/>
        <v/>
      </c>
      <c r="BK724" s="36" t="str">
        <f t="shared" si="510"/>
        <v/>
      </c>
      <c r="BL724" s="36" t="str">
        <f t="shared" si="511"/>
        <v/>
      </c>
      <c r="BM724" s="36" t="str">
        <f t="shared" si="512"/>
        <v/>
      </c>
      <c r="BN724" s="38" t="e">
        <f t="shared" si="471"/>
        <v>#DIV/0!</v>
      </c>
      <c r="BO724" s="38" t="e">
        <f t="shared" si="472"/>
        <v>#DIV/0!</v>
      </c>
      <c r="BP724" s="39" t="str">
        <f t="shared" si="473"/>
        <v/>
      </c>
      <c r="BQ724" s="39" t="str">
        <f t="shared" si="474"/>
        <v/>
      </c>
      <c r="BR724" s="39" t="str">
        <f t="shared" si="475"/>
        <v/>
      </c>
      <c r="BS724" s="39" t="str">
        <f t="shared" si="476"/>
        <v/>
      </c>
      <c r="BT724" s="39" t="str">
        <f t="shared" si="477"/>
        <v/>
      </c>
      <c r="BU724" s="39" t="str">
        <f t="shared" si="478"/>
        <v/>
      </c>
      <c r="BV724" s="39" t="str">
        <f t="shared" si="479"/>
        <v/>
      </c>
      <c r="BW724" s="39" t="str">
        <f t="shared" si="480"/>
        <v/>
      </c>
      <c r="BX724" s="39" t="str">
        <f t="shared" si="481"/>
        <v/>
      </c>
      <c r="BY724" s="39" t="str">
        <f t="shared" si="482"/>
        <v/>
      </c>
      <c r="BZ724" s="39" t="str">
        <f t="shared" si="483"/>
        <v/>
      </c>
      <c r="CA724" s="39" t="str">
        <f t="shared" si="484"/>
        <v/>
      </c>
      <c r="CB724" s="39" t="str">
        <f t="shared" si="485"/>
        <v/>
      </c>
      <c r="CC724" s="39" t="str">
        <f t="shared" si="486"/>
        <v/>
      </c>
      <c r="CD724" s="39" t="str">
        <f t="shared" si="487"/>
        <v/>
      </c>
      <c r="CE724" s="39" t="str">
        <f t="shared" si="488"/>
        <v/>
      </c>
      <c r="CF724" s="39" t="str">
        <f t="shared" si="489"/>
        <v/>
      </c>
      <c r="CG724" s="39" t="str">
        <f t="shared" si="490"/>
        <v/>
      </c>
      <c r="CH724" s="39" t="str">
        <f t="shared" si="491"/>
        <v/>
      </c>
      <c r="CI724" s="39" t="str">
        <f t="shared" si="492"/>
        <v/>
      </c>
    </row>
    <row r="725" spans="1:87">
      <c r="A725" s="18"/>
      <c r="B725" s="15" t="str">
        <f>'Gene Table'!E724</f>
        <v>mmu-miR-5624-3p</v>
      </c>
      <c r="C725" s="15" t="str">
        <f>'Gene Table'!B724</f>
        <v>O02</v>
      </c>
      <c r="D725" s="16" t="str">
        <f>IF(SUM('Test Sample Data'!D$3:D$98)&gt;10,IF(AND(ISNUMBER('Test Sample Data'!D724),'Test Sample Data'!D724&lt;$B$1,'Test Sample Data'!D724&gt;0),'Test Sample Data'!D724,$B$1),"")</f>
        <v/>
      </c>
      <c r="E725" s="17" t="str">
        <f>IF(SUM('Test Sample Data'!E$3:E$98)&gt;10,IF(AND(ISNUMBER('Test Sample Data'!E724),'Test Sample Data'!E724&lt;$B$1,'Test Sample Data'!E724&gt;0),'Test Sample Data'!E724,$B$1),"")</f>
        <v/>
      </c>
      <c r="F725" s="17" t="str">
        <f>IF(SUM('Test Sample Data'!F$3:F$98)&gt;10,IF(AND(ISNUMBER('Test Sample Data'!F724),'Test Sample Data'!F724&lt;$B$1,'Test Sample Data'!F724&gt;0),'Test Sample Data'!F724,$B$1),"")</f>
        <v/>
      </c>
      <c r="G725" s="17" t="str">
        <f>IF(SUM('Test Sample Data'!G$3:G$98)&gt;10,IF(AND(ISNUMBER('Test Sample Data'!G724),'Test Sample Data'!G724&lt;$B$1,'Test Sample Data'!G724&gt;0),'Test Sample Data'!G724,$B$1),"")</f>
        <v/>
      </c>
      <c r="H725" s="17" t="str">
        <f>IF(SUM('Test Sample Data'!H$3:H$98)&gt;10,IF(AND(ISNUMBER('Test Sample Data'!H724),'Test Sample Data'!H724&lt;$B$1,'Test Sample Data'!H724&gt;0),'Test Sample Data'!H724,$B$1),"")</f>
        <v/>
      </c>
      <c r="I725" s="17" t="str">
        <f>IF(SUM('Test Sample Data'!I$3:I$98)&gt;10,IF(AND(ISNUMBER('Test Sample Data'!I724),'Test Sample Data'!I724&lt;$B$1,'Test Sample Data'!I724&gt;0),'Test Sample Data'!I724,$B$1),"")</f>
        <v/>
      </c>
      <c r="J725" s="17" t="str">
        <f>IF(SUM('Test Sample Data'!J$3:J$98)&gt;10,IF(AND(ISNUMBER('Test Sample Data'!J724),'Test Sample Data'!J724&lt;$B$1,'Test Sample Data'!J724&gt;0),'Test Sample Data'!J724,$B$1),"")</f>
        <v/>
      </c>
      <c r="K725" s="17" t="str">
        <f>IF(SUM('Test Sample Data'!K$3:K$98)&gt;10,IF(AND(ISNUMBER('Test Sample Data'!K724),'Test Sample Data'!K724&lt;$B$1,'Test Sample Data'!K724&gt;0),'Test Sample Data'!K724,$B$1),"")</f>
        <v/>
      </c>
      <c r="L725" s="17" t="str">
        <f>IF(SUM('Test Sample Data'!L$3:L$98)&gt;10,IF(AND(ISNUMBER('Test Sample Data'!L724),'Test Sample Data'!L724&lt;$B$1,'Test Sample Data'!L724&gt;0),'Test Sample Data'!L724,$B$1),"")</f>
        <v/>
      </c>
      <c r="M725" s="17" t="str">
        <f>IF(SUM('Test Sample Data'!M$3:M$98)&gt;10,IF(AND(ISNUMBER('Test Sample Data'!M724),'Test Sample Data'!M724&lt;$B$1,'Test Sample Data'!M724&gt;0),'Test Sample Data'!M724,$B$1),"")</f>
        <v/>
      </c>
      <c r="N725" s="17" t="str">
        <f>'Gene Table'!E724</f>
        <v>mmu-miR-5624-3p</v>
      </c>
      <c r="O725" s="17" t="str">
        <f>'Gene Table'!B724</f>
        <v>O02</v>
      </c>
      <c r="P725" s="17" t="str">
        <f>IF(SUM('Control Sample Data'!D$3:D$98)&gt;10,IF(AND(ISNUMBER('Control Sample Data'!D724),'Control Sample Data'!D724&lt;$B$1,'Control Sample Data'!D724&gt;0),'Control Sample Data'!D724,$B$1),"")</f>
        <v/>
      </c>
      <c r="Q725" s="17" t="str">
        <f>IF(SUM('Control Sample Data'!E$3:E$98)&gt;10,IF(AND(ISNUMBER('Control Sample Data'!E724),'Control Sample Data'!E724&lt;$B$1,'Control Sample Data'!E724&gt;0),'Control Sample Data'!E724,$B$1),"")</f>
        <v/>
      </c>
      <c r="R725" s="17" t="str">
        <f>IF(SUM('Control Sample Data'!F$3:F$98)&gt;10,IF(AND(ISNUMBER('Control Sample Data'!F724),'Control Sample Data'!F724&lt;$B$1,'Control Sample Data'!F724&gt;0),'Control Sample Data'!F724,$B$1),"")</f>
        <v/>
      </c>
      <c r="S725" s="17" t="str">
        <f>IF(SUM('Control Sample Data'!G$3:G$98)&gt;10,IF(AND(ISNUMBER('Control Sample Data'!G724),'Control Sample Data'!G724&lt;$B$1,'Control Sample Data'!G724&gt;0),'Control Sample Data'!G724,$B$1),"")</f>
        <v/>
      </c>
      <c r="T725" s="17" t="str">
        <f>IF(SUM('Control Sample Data'!H$3:H$98)&gt;10,IF(AND(ISNUMBER('Control Sample Data'!H724),'Control Sample Data'!H724&lt;$B$1,'Control Sample Data'!H724&gt;0),'Control Sample Data'!H724,$B$1),"")</f>
        <v/>
      </c>
      <c r="U725" s="17" t="str">
        <f>IF(SUM('Control Sample Data'!I$3:I$98)&gt;10,IF(AND(ISNUMBER('Control Sample Data'!I724),'Control Sample Data'!I724&lt;$B$1,'Control Sample Data'!I724&gt;0),'Control Sample Data'!I724,$B$1),"")</f>
        <v/>
      </c>
      <c r="V725" s="17" t="str">
        <f>IF(SUM('Control Sample Data'!J$3:J$98)&gt;10,IF(AND(ISNUMBER('Control Sample Data'!J724),'Control Sample Data'!J724&lt;$B$1,'Control Sample Data'!J724&gt;0),'Control Sample Data'!J724,$B$1),"")</f>
        <v/>
      </c>
      <c r="W725" s="17" t="str">
        <f>IF(SUM('Control Sample Data'!K$3:K$98)&gt;10,IF(AND(ISNUMBER('Control Sample Data'!K724),'Control Sample Data'!K724&lt;$B$1,'Control Sample Data'!K724&gt;0),'Control Sample Data'!K724,$B$1),"")</f>
        <v/>
      </c>
      <c r="X725" s="17" t="str">
        <f>IF(SUM('Control Sample Data'!L$3:L$98)&gt;10,IF(AND(ISNUMBER('Control Sample Data'!L724),'Control Sample Data'!L724&lt;$B$1,'Control Sample Data'!L724&gt;0),'Control Sample Data'!L724,$B$1),"")</f>
        <v/>
      </c>
      <c r="Y725" s="17" t="str">
        <f>IF(SUM('Control Sample Data'!M$3:M$98)&gt;10,IF(AND(ISNUMBER('Control Sample Data'!M724),'Control Sample Data'!M724&lt;$B$1,'Control Sample Data'!M724&gt;0),'Control Sample Data'!M724,$B$1),"")</f>
        <v/>
      </c>
      <c r="AT725" s="36" t="str">
        <f t="shared" si="493"/>
        <v/>
      </c>
      <c r="AU725" s="36" t="str">
        <f t="shared" si="494"/>
        <v/>
      </c>
      <c r="AV725" s="36" t="str">
        <f t="shared" si="495"/>
        <v/>
      </c>
      <c r="AW725" s="36" t="str">
        <f t="shared" si="496"/>
        <v/>
      </c>
      <c r="AX725" s="36" t="str">
        <f t="shared" si="497"/>
        <v/>
      </c>
      <c r="AY725" s="36" t="str">
        <f t="shared" si="498"/>
        <v/>
      </c>
      <c r="AZ725" s="36" t="str">
        <f t="shared" si="499"/>
        <v/>
      </c>
      <c r="BA725" s="36" t="str">
        <f t="shared" si="500"/>
        <v/>
      </c>
      <c r="BB725" s="36" t="str">
        <f t="shared" si="501"/>
        <v/>
      </c>
      <c r="BC725" s="36" t="str">
        <f t="shared" si="502"/>
        <v/>
      </c>
      <c r="BD725" s="36" t="str">
        <f t="shared" si="503"/>
        <v/>
      </c>
      <c r="BE725" s="36" t="str">
        <f t="shared" si="504"/>
        <v/>
      </c>
      <c r="BF725" s="36" t="str">
        <f t="shared" si="505"/>
        <v/>
      </c>
      <c r="BG725" s="36" t="str">
        <f t="shared" si="506"/>
        <v/>
      </c>
      <c r="BH725" s="36" t="str">
        <f t="shared" si="507"/>
        <v/>
      </c>
      <c r="BI725" s="36" t="str">
        <f t="shared" si="508"/>
        <v/>
      </c>
      <c r="BJ725" s="36" t="str">
        <f t="shared" si="509"/>
        <v/>
      </c>
      <c r="BK725" s="36" t="str">
        <f t="shared" si="510"/>
        <v/>
      </c>
      <c r="BL725" s="36" t="str">
        <f t="shared" si="511"/>
        <v/>
      </c>
      <c r="BM725" s="36" t="str">
        <f t="shared" si="512"/>
        <v/>
      </c>
      <c r="BN725" s="38" t="e">
        <f t="shared" si="471"/>
        <v>#DIV/0!</v>
      </c>
      <c r="BO725" s="38" t="e">
        <f t="shared" si="472"/>
        <v>#DIV/0!</v>
      </c>
      <c r="BP725" s="39" t="str">
        <f t="shared" si="473"/>
        <v/>
      </c>
      <c r="BQ725" s="39" t="str">
        <f t="shared" si="474"/>
        <v/>
      </c>
      <c r="BR725" s="39" t="str">
        <f t="shared" si="475"/>
        <v/>
      </c>
      <c r="BS725" s="39" t="str">
        <f t="shared" si="476"/>
        <v/>
      </c>
      <c r="BT725" s="39" t="str">
        <f t="shared" si="477"/>
        <v/>
      </c>
      <c r="BU725" s="39" t="str">
        <f t="shared" si="478"/>
        <v/>
      </c>
      <c r="BV725" s="39" t="str">
        <f t="shared" si="479"/>
        <v/>
      </c>
      <c r="BW725" s="39" t="str">
        <f t="shared" si="480"/>
        <v/>
      </c>
      <c r="BX725" s="39" t="str">
        <f t="shared" si="481"/>
        <v/>
      </c>
      <c r="BY725" s="39" t="str">
        <f t="shared" si="482"/>
        <v/>
      </c>
      <c r="BZ725" s="39" t="str">
        <f t="shared" si="483"/>
        <v/>
      </c>
      <c r="CA725" s="39" t="str">
        <f t="shared" si="484"/>
        <v/>
      </c>
      <c r="CB725" s="39" t="str">
        <f t="shared" si="485"/>
        <v/>
      </c>
      <c r="CC725" s="39" t="str">
        <f t="shared" si="486"/>
        <v/>
      </c>
      <c r="CD725" s="39" t="str">
        <f t="shared" si="487"/>
        <v/>
      </c>
      <c r="CE725" s="39" t="str">
        <f t="shared" si="488"/>
        <v/>
      </c>
      <c r="CF725" s="39" t="str">
        <f t="shared" si="489"/>
        <v/>
      </c>
      <c r="CG725" s="39" t="str">
        <f t="shared" si="490"/>
        <v/>
      </c>
      <c r="CH725" s="39" t="str">
        <f t="shared" si="491"/>
        <v/>
      </c>
      <c r="CI725" s="39" t="str">
        <f t="shared" si="492"/>
        <v/>
      </c>
    </row>
    <row r="726" spans="1:87">
      <c r="A726" s="18"/>
      <c r="B726" s="15" t="str">
        <f>'Gene Table'!E725</f>
        <v>mmu-miR-5619-3p</v>
      </c>
      <c r="C726" s="15" t="str">
        <f>'Gene Table'!B725</f>
        <v>O03</v>
      </c>
      <c r="D726" s="16" t="str">
        <f>IF(SUM('Test Sample Data'!D$3:D$98)&gt;10,IF(AND(ISNUMBER('Test Sample Data'!D725),'Test Sample Data'!D725&lt;$B$1,'Test Sample Data'!D725&gt;0),'Test Sample Data'!D725,$B$1),"")</f>
        <v/>
      </c>
      <c r="E726" s="17" t="str">
        <f>IF(SUM('Test Sample Data'!E$3:E$98)&gt;10,IF(AND(ISNUMBER('Test Sample Data'!E725),'Test Sample Data'!E725&lt;$B$1,'Test Sample Data'!E725&gt;0),'Test Sample Data'!E725,$B$1),"")</f>
        <v/>
      </c>
      <c r="F726" s="17" t="str">
        <f>IF(SUM('Test Sample Data'!F$3:F$98)&gt;10,IF(AND(ISNUMBER('Test Sample Data'!F725),'Test Sample Data'!F725&lt;$B$1,'Test Sample Data'!F725&gt;0),'Test Sample Data'!F725,$B$1),"")</f>
        <v/>
      </c>
      <c r="G726" s="17" t="str">
        <f>IF(SUM('Test Sample Data'!G$3:G$98)&gt;10,IF(AND(ISNUMBER('Test Sample Data'!G725),'Test Sample Data'!G725&lt;$B$1,'Test Sample Data'!G725&gt;0),'Test Sample Data'!G725,$B$1),"")</f>
        <v/>
      </c>
      <c r="H726" s="17" t="str">
        <f>IF(SUM('Test Sample Data'!H$3:H$98)&gt;10,IF(AND(ISNUMBER('Test Sample Data'!H725),'Test Sample Data'!H725&lt;$B$1,'Test Sample Data'!H725&gt;0),'Test Sample Data'!H725,$B$1),"")</f>
        <v/>
      </c>
      <c r="I726" s="17" t="str">
        <f>IF(SUM('Test Sample Data'!I$3:I$98)&gt;10,IF(AND(ISNUMBER('Test Sample Data'!I725),'Test Sample Data'!I725&lt;$B$1,'Test Sample Data'!I725&gt;0),'Test Sample Data'!I725,$B$1),"")</f>
        <v/>
      </c>
      <c r="J726" s="17" t="str">
        <f>IF(SUM('Test Sample Data'!J$3:J$98)&gt;10,IF(AND(ISNUMBER('Test Sample Data'!J725),'Test Sample Data'!J725&lt;$B$1,'Test Sample Data'!J725&gt;0),'Test Sample Data'!J725,$B$1),"")</f>
        <v/>
      </c>
      <c r="K726" s="17" t="str">
        <f>IF(SUM('Test Sample Data'!K$3:K$98)&gt;10,IF(AND(ISNUMBER('Test Sample Data'!K725),'Test Sample Data'!K725&lt;$B$1,'Test Sample Data'!K725&gt;0),'Test Sample Data'!K725,$B$1),"")</f>
        <v/>
      </c>
      <c r="L726" s="17" t="str">
        <f>IF(SUM('Test Sample Data'!L$3:L$98)&gt;10,IF(AND(ISNUMBER('Test Sample Data'!L725),'Test Sample Data'!L725&lt;$B$1,'Test Sample Data'!L725&gt;0),'Test Sample Data'!L725,$B$1),"")</f>
        <v/>
      </c>
      <c r="M726" s="17" t="str">
        <f>IF(SUM('Test Sample Data'!M$3:M$98)&gt;10,IF(AND(ISNUMBER('Test Sample Data'!M725),'Test Sample Data'!M725&lt;$B$1,'Test Sample Data'!M725&gt;0),'Test Sample Data'!M725,$B$1),"")</f>
        <v/>
      </c>
      <c r="N726" s="17" t="str">
        <f>'Gene Table'!E725</f>
        <v>mmu-miR-5619-3p</v>
      </c>
      <c r="O726" s="17" t="str">
        <f>'Gene Table'!B725</f>
        <v>O03</v>
      </c>
      <c r="P726" s="17" t="str">
        <f>IF(SUM('Control Sample Data'!D$3:D$98)&gt;10,IF(AND(ISNUMBER('Control Sample Data'!D725),'Control Sample Data'!D725&lt;$B$1,'Control Sample Data'!D725&gt;0),'Control Sample Data'!D725,$B$1),"")</f>
        <v/>
      </c>
      <c r="Q726" s="17" t="str">
        <f>IF(SUM('Control Sample Data'!E$3:E$98)&gt;10,IF(AND(ISNUMBER('Control Sample Data'!E725),'Control Sample Data'!E725&lt;$B$1,'Control Sample Data'!E725&gt;0),'Control Sample Data'!E725,$B$1),"")</f>
        <v/>
      </c>
      <c r="R726" s="17" t="str">
        <f>IF(SUM('Control Sample Data'!F$3:F$98)&gt;10,IF(AND(ISNUMBER('Control Sample Data'!F725),'Control Sample Data'!F725&lt;$B$1,'Control Sample Data'!F725&gt;0),'Control Sample Data'!F725,$B$1),"")</f>
        <v/>
      </c>
      <c r="S726" s="17" t="str">
        <f>IF(SUM('Control Sample Data'!G$3:G$98)&gt;10,IF(AND(ISNUMBER('Control Sample Data'!G725),'Control Sample Data'!G725&lt;$B$1,'Control Sample Data'!G725&gt;0),'Control Sample Data'!G725,$B$1),"")</f>
        <v/>
      </c>
      <c r="T726" s="17" t="str">
        <f>IF(SUM('Control Sample Data'!H$3:H$98)&gt;10,IF(AND(ISNUMBER('Control Sample Data'!H725),'Control Sample Data'!H725&lt;$B$1,'Control Sample Data'!H725&gt;0),'Control Sample Data'!H725,$B$1),"")</f>
        <v/>
      </c>
      <c r="U726" s="17" t="str">
        <f>IF(SUM('Control Sample Data'!I$3:I$98)&gt;10,IF(AND(ISNUMBER('Control Sample Data'!I725),'Control Sample Data'!I725&lt;$B$1,'Control Sample Data'!I725&gt;0),'Control Sample Data'!I725,$B$1),"")</f>
        <v/>
      </c>
      <c r="V726" s="17" t="str">
        <f>IF(SUM('Control Sample Data'!J$3:J$98)&gt;10,IF(AND(ISNUMBER('Control Sample Data'!J725),'Control Sample Data'!J725&lt;$B$1,'Control Sample Data'!J725&gt;0),'Control Sample Data'!J725,$B$1),"")</f>
        <v/>
      </c>
      <c r="W726" s="17" t="str">
        <f>IF(SUM('Control Sample Data'!K$3:K$98)&gt;10,IF(AND(ISNUMBER('Control Sample Data'!K725),'Control Sample Data'!K725&lt;$B$1,'Control Sample Data'!K725&gt;0),'Control Sample Data'!K725,$B$1),"")</f>
        <v/>
      </c>
      <c r="X726" s="17" t="str">
        <f>IF(SUM('Control Sample Data'!L$3:L$98)&gt;10,IF(AND(ISNUMBER('Control Sample Data'!L725),'Control Sample Data'!L725&lt;$B$1,'Control Sample Data'!L725&gt;0),'Control Sample Data'!L725,$B$1),"")</f>
        <v/>
      </c>
      <c r="Y726" s="17" t="str">
        <f>IF(SUM('Control Sample Data'!M$3:M$98)&gt;10,IF(AND(ISNUMBER('Control Sample Data'!M725),'Control Sample Data'!M725&lt;$B$1,'Control Sample Data'!M725&gt;0),'Control Sample Data'!M725,$B$1),"")</f>
        <v/>
      </c>
      <c r="AT726" s="36" t="str">
        <f t="shared" si="493"/>
        <v/>
      </c>
      <c r="AU726" s="36" t="str">
        <f t="shared" si="494"/>
        <v/>
      </c>
      <c r="AV726" s="36" t="str">
        <f t="shared" si="495"/>
        <v/>
      </c>
      <c r="AW726" s="36" t="str">
        <f t="shared" si="496"/>
        <v/>
      </c>
      <c r="AX726" s="36" t="str">
        <f t="shared" si="497"/>
        <v/>
      </c>
      <c r="AY726" s="36" t="str">
        <f t="shared" si="498"/>
        <v/>
      </c>
      <c r="AZ726" s="36" t="str">
        <f t="shared" si="499"/>
        <v/>
      </c>
      <c r="BA726" s="36" t="str">
        <f t="shared" si="500"/>
        <v/>
      </c>
      <c r="BB726" s="36" t="str">
        <f t="shared" si="501"/>
        <v/>
      </c>
      <c r="BC726" s="36" t="str">
        <f t="shared" si="502"/>
        <v/>
      </c>
      <c r="BD726" s="36" t="str">
        <f t="shared" si="503"/>
        <v/>
      </c>
      <c r="BE726" s="36" t="str">
        <f t="shared" si="504"/>
        <v/>
      </c>
      <c r="BF726" s="36" t="str">
        <f t="shared" si="505"/>
        <v/>
      </c>
      <c r="BG726" s="36" t="str">
        <f t="shared" si="506"/>
        <v/>
      </c>
      <c r="BH726" s="36" t="str">
        <f t="shared" si="507"/>
        <v/>
      </c>
      <c r="BI726" s="36" t="str">
        <f t="shared" si="508"/>
        <v/>
      </c>
      <c r="BJ726" s="36" t="str">
        <f t="shared" si="509"/>
        <v/>
      </c>
      <c r="BK726" s="36" t="str">
        <f t="shared" si="510"/>
        <v/>
      </c>
      <c r="BL726" s="36" t="str">
        <f t="shared" si="511"/>
        <v/>
      </c>
      <c r="BM726" s="36" t="str">
        <f t="shared" si="512"/>
        <v/>
      </c>
      <c r="BN726" s="38" t="e">
        <f t="shared" si="471"/>
        <v>#DIV/0!</v>
      </c>
      <c r="BO726" s="38" t="e">
        <f t="shared" si="472"/>
        <v>#DIV/0!</v>
      </c>
      <c r="BP726" s="39" t="str">
        <f t="shared" si="473"/>
        <v/>
      </c>
      <c r="BQ726" s="39" t="str">
        <f t="shared" si="474"/>
        <v/>
      </c>
      <c r="BR726" s="39" t="str">
        <f t="shared" si="475"/>
        <v/>
      </c>
      <c r="BS726" s="39" t="str">
        <f t="shared" si="476"/>
        <v/>
      </c>
      <c r="BT726" s="39" t="str">
        <f t="shared" si="477"/>
        <v/>
      </c>
      <c r="BU726" s="39" t="str">
        <f t="shared" si="478"/>
        <v/>
      </c>
      <c r="BV726" s="39" t="str">
        <f t="shared" si="479"/>
        <v/>
      </c>
      <c r="BW726" s="39" t="str">
        <f t="shared" si="480"/>
        <v/>
      </c>
      <c r="BX726" s="39" t="str">
        <f t="shared" si="481"/>
        <v/>
      </c>
      <c r="BY726" s="39" t="str">
        <f t="shared" si="482"/>
        <v/>
      </c>
      <c r="BZ726" s="39" t="str">
        <f t="shared" si="483"/>
        <v/>
      </c>
      <c r="CA726" s="39" t="str">
        <f t="shared" si="484"/>
        <v/>
      </c>
      <c r="CB726" s="39" t="str">
        <f t="shared" si="485"/>
        <v/>
      </c>
      <c r="CC726" s="39" t="str">
        <f t="shared" si="486"/>
        <v/>
      </c>
      <c r="CD726" s="39" t="str">
        <f t="shared" si="487"/>
        <v/>
      </c>
      <c r="CE726" s="39" t="str">
        <f t="shared" si="488"/>
        <v/>
      </c>
      <c r="CF726" s="39" t="str">
        <f t="shared" si="489"/>
        <v/>
      </c>
      <c r="CG726" s="39" t="str">
        <f t="shared" si="490"/>
        <v/>
      </c>
      <c r="CH726" s="39" t="str">
        <f t="shared" si="491"/>
        <v/>
      </c>
      <c r="CI726" s="39" t="str">
        <f t="shared" si="492"/>
        <v/>
      </c>
    </row>
    <row r="727" spans="1:87">
      <c r="A727" s="18"/>
      <c r="B727" s="15" t="str">
        <f>'Gene Table'!E726</f>
        <v>mmu-miR-5625-5p</v>
      </c>
      <c r="C727" s="15" t="str">
        <f>'Gene Table'!B726</f>
        <v>O04</v>
      </c>
      <c r="D727" s="16" t="str">
        <f>IF(SUM('Test Sample Data'!D$3:D$98)&gt;10,IF(AND(ISNUMBER('Test Sample Data'!D726),'Test Sample Data'!D726&lt;$B$1,'Test Sample Data'!D726&gt;0),'Test Sample Data'!D726,$B$1),"")</f>
        <v/>
      </c>
      <c r="E727" s="17" t="str">
        <f>IF(SUM('Test Sample Data'!E$3:E$98)&gt;10,IF(AND(ISNUMBER('Test Sample Data'!E726),'Test Sample Data'!E726&lt;$B$1,'Test Sample Data'!E726&gt;0),'Test Sample Data'!E726,$B$1),"")</f>
        <v/>
      </c>
      <c r="F727" s="17" t="str">
        <f>IF(SUM('Test Sample Data'!F$3:F$98)&gt;10,IF(AND(ISNUMBER('Test Sample Data'!F726),'Test Sample Data'!F726&lt;$B$1,'Test Sample Data'!F726&gt;0),'Test Sample Data'!F726,$B$1),"")</f>
        <v/>
      </c>
      <c r="G727" s="17" t="str">
        <f>IF(SUM('Test Sample Data'!G$3:G$98)&gt;10,IF(AND(ISNUMBER('Test Sample Data'!G726),'Test Sample Data'!G726&lt;$B$1,'Test Sample Data'!G726&gt;0),'Test Sample Data'!G726,$B$1),"")</f>
        <v/>
      </c>
      <c r="H727" s="17" t="str">
        <f>IF(SUM('Test Sample Data'!H$3:H$98)&gt;10,IF(AND(ISNUMBER('Test Sample Data'!H726),'Test Sample Data'!H726&lt;$B$1,'Test Sample Data'!H726&gt;0),'Test Sample Data'!H726,$B$1),"")</f>
        <v/>
      </c>
      <c r="I727" s="17" t="str">
        <f>IF(SUM('Test Sample Data'!I$3:I$98)&gt;10,IF(AND(ISNUMBER('Test Sample Data'!I726),'Test Sample Data'!I726&lt;$B$1,'Test Sample Data'!I726&gt;0),'Test Sample Data'!I726,$B$1),"")</f>
        <v/>
      </c>
      <c r="J727" s="17" t="str">
        <f>IF(SUM('Test Sample Data'!J$3:J$98)&gt;10,IF(AND(ISNUMBER('Test Sample Data'!J726),'Test Sample Data'!J726&lt;$B$1,'Test Sample Data'!J726&gt;0),'Test Sample Data'!J726,$B$1),"")</f>
        <v/>
      </c>
      <c r="K727" s="17" t="str">
        <f>IF(SUM('Test Sample Data'!K$3:K$98)&gt;10,IF(AND(ISNUMBER('Test Sample Data'!K726),'Test Sample Data'!K726&lt;$B$1,'Test Sample Data'!K726&gt;0),'Test Sample Data'!K726,$B$1),"")</f>
        <v/>
      </c>
      <c r="L727" s="17" t="str">
        <f>IF(SUM('Test Sample Data'!L$3:L$98)&gt;10,IF(AND(ISNUMBER('Test Sample Data'!L726),'Test Sample Data'!L726&lt;$B$1,'Test Sample Data'!L726&gt;0),'Test Sample Data'!L726,$B$1),"")</f>
        <v/>
      </c>
      <c r="M727" s="17" t="str">
        <f>IF(SUM('Test Sample Data'!M$3:M$98)&gt;10,IF(AND(ISNUMBER('Test Sample Data'!M726),'Test Sample Data'!M726&lt;$B$1,'Test Sample Data'!M726&gt;0),'Test Sample Data'!M726,$B$1),"")</f>
        <v/>
      </c>
      <c r="N727" s="17" t="str">
        <f>'Gene Table'!E726</f>
        <v>mmu-miR-5625-5p</v>
      </c>
      <c r="O727" s="17" t="str">
        <f>'Gene Table'!B726</f>
        <v>O04</v>
      </c>
      <c r="P727" s="17" t="str">
        <f>IF(SUM('Control Sample Data'!D$3:D$98)&gt;10,IF(AND(ISNUMBER('Control Sample Data'!D726),'Control Sample Data'!D726&lt;$B$1,'Control Sample Data'!D726&gt;0),'Control Sample Data'!D726,$B$1),"")</f>
        <v/>
      </c>
      <c r="Q727" s="17" t="str">
        <f>IF(SUM('Control Sample Data'!E$3:E$98)&gt;10,IF(AND(ISNUMBER('Control Sample Data'!E726),'Control Sample Data'!E726&lt;$B$1,'Control Sample Data'!E726&gt;0),'Control Sample Data'!E726,$B$1),"")</f>
        <v/>
      </c>
      <c r="R727" s="17" t="str">
        <f>IF(SUM('Control Sample Data'!F$3:F$98)&gt;10,IF(AND(ISNUMBER('Control Sample Data'!F726),'Control Sample Data'!F726&lt;$B$1,'Control Sample Data'!F726&gt;0),'Control Sample Data'!F726,$B$1),"")</f>
        <v/>
      </c>
      <c r="S727" s="17" t="str">
        <f>IF(SUM('Control Sample Data'!G$3:G$98)&gt;10,IF(AND(ISNUMBER('Control Sample Data'!G726),'Control Sample Data'!G726&lt;$B$1,'Control Sample Data'!G726&gt;0),'Control Sample Data'!G726,$B$1),"")</f>
        <v/>
      </c>
      <c r="T727" s="17" t="str">
        <f>IF(SUM('Control Sample Data'!H$3:H$98)&gt;10,IF(AND(ISNUMBER('Control Sample Data'!H726),'Control Sample Data'!H726&lt;$B$1,'Control Sample Data'!H726&gt;0),'Control Sample Data'!H726,$B$1),"")</f>
        <v/>
      </c>
      <c r="U727" s="17" t="str">
        <f>IF(SUM('Control Sample Data'!I$3:I$98)&gt;10,IF(AND(ISNUMBER('Control Sample Data'!I726),'Control Sample Data'!I726&lt;$B$1,'Control Sample Data'!I726&gt;0),'Control Sample Data'!I726,$B$1),"")</f>
        <v/>
      </c>
      <c r="V727" s="17" t="str">
        <f>IF(SUM('Control Sample Data'!J$3:J$98)&gt;10,IF(AND(ISNUMBER('Control Sample Data'!J726),'Control Sample Data'!J726&lt;$B$1,'Control Sample Data'!J726&gt;0),'Control Sample Data'!J726,$B$1),"")</f>
        <v/>
      </c>
      <c r="W727" s="17" t="str">
        <f>IF(SUM('Control Sample Data'!K$3:K$98)&gt;10,IF(AND(ISNUMBER('Control Sample Data'!K726),'Control Sample Data'!K726&lt;$B$1,'Control Sample Data'!K726&gt;0),'Control Sample Data'!K726,$B$1),"")</f>
        <v/>
      </c>
      <c r="X727" s="17" t="str">
        <f>IF(SUM('Control Sample Data'!L$3:L$98)&gt;10,IF(AND(ISNUMBER('Control Sample Data'!L726),'Control Sample Data'!L726&lt;$B$1,'Control Sample Data'!L726&gt;0),'Control Sample Data'!L726,$B$1),"")</f>
        <v/>
      </c>
      <c r="Y727" s="17" t="str">
        <f>IF(SUM('Control Sample Data'!M$3:M$98)&gt;10,IF(AND(ISNUMBER('Control Sample Data'!M726),'Control Sample Data'!M726&lt;$B$1,'Control Sample Data'!M726&gt;0),'Control Sample Data'!M726,$B$1),"")</f>
        <v/>
      </c>
      <c r="AT727" s="36" t="str">
        <f t="shared" si="493"/>
        <v/>
      </c>
      <c r="AU727" s="36" t="str">
        <f t="shared" si="494"/>
        <v/>
      </c>
      <c r="AV727" s="36" t="str">
        <f t="shared" si="495"/>
        <v/>
      </c>
      <c r="AW727" s="36" t="str">
        <f t="shared" si="496"/>
        <v/>
      </c>
      <c r="AX727" s="36" t="str">
        <f t="shared" si="497"/>
        <v/>
      </c>
      <c r="AY727" s="36" t="str">
        <f t="shared" si="498"/>
        <v/>
      </c>
      <c r="AZ727" s="36" t="str">
        <f t="shared" si="499"/>
        <v/>
      </c>
      <c r="BA727" s="36" t="str">
        <f t="shared" si="500"/>
        <v/>
      </c>
      <c r="BB727" s="36" t="str">
        <f t="shared" si="501"/>
        <v/>
      </c>
      <c r="BC727" s="36" t="str">
        <f t="shared" si="502"/>
        <v/>
      </c>
      <c r="BD727" s="36" t="str">
        <f t="shared" si="503"/>
        <v/>
      </c>
      <c r="BE727" s="36" t="str">
        <f t="shared" si="504"/>
        <v/>
      </c>
      <c r="BF727" s="36" t="str">
        <f t="shared" si="505"/>
        <v/>
      </c>
      <c r="BG727" s="36" t="str">
        <f t="shared" si="506"/>
        <v/>
      </c>
      <c r="BH727" s="36" t="str">
        <f t="shared" si="507"/>
        <v/>
      </c>
      <c r="BI727" s="36" t="str">
        <f t="shared" si="508"/>
        <v/>
      </c>
      <c r="BJ727" s="36" t="str">
        <f t="shared" si="509"/>
        <v/>
      </c>
      <c r="BK727" s="36" t="str">
        <f t="shared" si="510"/>
        <v/>
      </c>
      <c r="BL727" s="36" t="str">
        <f t="shared" si="511"/>
        <v/>
      </c>
      <c r="BM727" s="36" t="str">
        <f t="shared" si="512"/>
        <v/>
      </c>
      <c r="BN727" s="38" t="e">
        <f t="shared" si="471"/>
        <v>#DIV/0!</v>
      </c>
      <c r="BO727" s="38" t="e">
        <f t="shared" si="472"/>
        <v>#DIV/0!</v>
      </c>
      <c r="BP727" s="39" t="str">
        <f t="shared" si="473"/>
        <v/>
      </c>
      <c r="BQ727" s="39" t="str">
        <f t="shared" si="474"/>
        <v/>
      </c>
      <c r="BR727" s="39" t="str">
        <f t="shared" si="475"/>
        <v/>
      </c>
      <c r="BS727" s="39" t="str">
        <f t="shared" si="476"/>
        <v/>
      </c>
      <c r="BT727" s="39" t="str">
        <f t="shared" si="477"/>
        <v/>
      </c>
      <c r="BU727" s="39" t="str">
        <f t="shared" si="478"/>
        <v/>
      </c>
      <c r="BV727" s="39" t="str">
        <f t="shared" si="479"/>
        <v/>
      </c>
      <c r="BW727" s="39" t="str">
        <f t="shared" si="480"/>
        <v/>
      </c>
      <c r="BX727" s="39" t="str">
        <f t="shared" si="481"/>
        <v/>
      </c>
      <c r="BY727" s="39" t="str">
        <f t="shared" si="482"/>
        <v/>
      </c>
      <c r="BZ727" s="39" t="str">
        <f t="shared" si="483"/>
        <v/>
      </c>
      <c r="CA727" s="39" t="str">
        <f t="shared" si="484"/>
        <v/>
      </c>
      <c r="CB727" s="39" t="str">
        <f t="shared" si="485"/>
        <v/>
      </c>
      <c r="CC727" s="39" t="str">
        <f t="shared" si="486"/>
        <v/>
      </c>
      <c r="CD727" s="39" t="str">
        <f t="shared" si="487"/>
        <v/>
      </c>
      <c r="CE727" s="39" t="str">
        <f t="shared" si="488"/>
        <v/>
      </c>
      <c r="CF727" s="39" t="str">
        <f t="shared" si="489"/>
        <v/>
      </c>
      <c r="CG727" s="39" t="str">
        <f t="shared" si="490"/>
        <v/>
      </c>
      <c r="CH727" s="39" t="str">
        <f t="shared" si="491"/>
        <v/>
      </c>
      <c r="CI727" s="39" t="str">
        <f t="shared" si="492"/>
        <v/>
      </c>
    </row>
    <row r="728" spans="1:87">
      <c r="A728" s="18"/>
      <c r="B728" s="15" t="str">
        <f>'Gene Table'!E727</f>
        <v>mmu-miR-5620-5p</v>
      </c>
      <c r="C728" s="15" t="str">
        <f>'Gene Table'!B727</f>
        <v>O05</v>
      </c>
      <c r="D728" s="16" t="str">
        <f>IF(SUM('Test Sample Data'!D$3:D$98)&gt;10,IF(AND(ISNUMBER('Test Sample Data'!D727),'Test Sample Data'!D727&lt;$B$1,'Test Sample Data'!D727&gt;0),'Test Sample Data'!D727,$B$1),"")</f>
        <v/>
      </c>
      <c r="E728" s="17" t="str">
        <f>IF(SUM('Test Sample Data'!E$3:E$98)&gt;10,IF(AND(ISNUMBER('Test Sample Data'!E727),'Test Sample Data'!E727&lt;$B$1,'Test Sample Data'!E727&gt;0),'Test Sample Data'!E727,$B$1),"")</f>
        <v/>
      </c>
      <c r="F728" s="17" t="str">
        <f>IF(SUM('Test Sample Data'!F$3:F$98)&gt;10,IF(AND(ISNUMBER('Test Sample Data'!F727),'Test Sample Data'!F727&lt;$B$1,'Test Sample Data'!F727&gt;0),'Test Sample Data'!F727,$B$1),"")</f>
        <v/>
      </c>
      <c r="G728" s="17" t="str">
        <f>IF(SUM('Test Sample Data'!G$3:G$98)&gt;10,IF(AND(ISNUMBER('Test Sample Data'!G727),'Test Sample Data'!G727&lt;$B$1,'Test Sample Data'!G727&gt;0),'Test Sample Data'!G727,$B$1),"")</f>
        <v/>
      </c>
      <c r="H728" s="17" t="str">
        <f>IF(SUM('Test Sample Data'!H$3:H$98)&gt;10,IF(AND(ISNUMBER('Test Sample Data'!H727),'Test Sample Data'!H727&lt;$B$1,'Test Sample Data'!H727&gt;0),'Test Sample Data'!H727,$B$1),"")</f>
        <v/>
      </c>
      <c r="I728" s="17" t="str">
        <f>IF(SUM('Test Sample Data'!I$3:I$98)&gt;10,IF(AND(ISNUMBER('Test Sample Data'!I727),'Test Sample Data'!I727&lt;$B$1,'Test Sample Data'!I727&gt;0),'Test Sample Data'!I727,$B$1),"")</f>
        <v/>
      </c>
      <c r="J728" s="17" t="str">
        <f>IF(SUM('Test Sample Data'!J$3:J$98)&gt;10,IF(AND(ISNUMBER('Test Sample Data'!J727),'Test Sample Data'!J727&lt;$B$1,'Test Sample Data'!J727&gt;0),'Test Sample Data'!J727,$B$1),"")</f>
        <v/>
      </c>
      <c r="K728" s="17" t="str">
        <f>IF(SUM('Test Sample Data'!K$3:K$98)&gt;10,IF(AND(ISNUMBER('Test Sample Data'!K727),'Test Sample Data'!K727&lt;$B$1,'Test Sample Data'!K727&gt;0),'Test Sample Data'!K727,$B$1),"")</f>
        <v/>
      </c>
      <c r="L728" s="17" t="str">
        <f>IF(SUM('Test Sample Data'!L$3:L$98)&gt;10,IF(AND(ISNUMBER('Test Sample Data'!L727),'Test Sample Data'!L727&lt;$B$1,'Test Sample Data'!L727&gt;0),'Test Sample Data'!L727,$B$1),"")</f>
        <v/>
      </c>
      <c r="M728" s="17" t="str">
        <f>IF(SUM('Test Sample Data'!M$3:M$98)&gt;10,IF(AND(ISNUMBER('Test Sample Data'!M727),'Test Sample Data'!M727&lt;$B$1,'Test Sample Data'!M727&gt;0),'Test Sample Data'!M727,$B$1),"")</f>
        <v/>
      </c>
      <c r="N728" s="17" t="str">
        <f>'Gene Table'!E727</f>
        <v>mmu-miR-5620-5p</v>
      </c>
      <c r="O728" s="17" t="str">
        <f>'Gene Table'!B727</f>
        <v>O05</v>
      </c>
      <c r="P728" s="17" t="str">
        <f>IF(SUM('Control Sample Data'!D$3:D$98)&gt;10,IF(AND(ISNUMBER('Control Sample Data'!D727),'Control Sample Data'!D727&lt;$B$1,'Control Sample Data'!D727&gt;0),'Control Sample Data'!D727,$B$1),"")</f>
        <v/>
      </c>
      <c r="Q728" s="17" t="str">
        <f>IF(SUM('Control Sample Data'!E$3:E$98)&gt;10,IF(AND(ISNUMBER('Control Sample Data'!E727),'Control Sample Data'!E727&lt;$B$1,'Control Sample Data'!E727&gt;0),'Control Sample Data'!E727,$B$1),"")</f>
        <v/>
      </c>
      <c r="R728" s="17" t="str">
        <f>IF(SUM('Control Sample Data'!F$3:F$98)&gt;10,IF(AND(ISNUMBER('Control Sample Data'!F727),'Control Sample Data'!F727&lt;$B$1,'Control Sample Data'!F727&gt;0),'Control Sample Data'!F727,$B$1),"")</f>
        <v/>
      </c>
      <c r="S728" s="17" t="str">
        <f>IF(SUM('Control Sample Data'!G$3:G$98)&gt;10,IF(AND(ISNUMBER('Control Sample Data'!G727),'Control Sample Data'!G727&lt;$B$1,'Control Sample Data'!G727&gt;0),'Control Sample Data'!G727,$B$1),"")</f>
        <v/>
      </c>
      <c r="T728" s="17" t="str">
        <f>IF(SUM('Control Sample Data'!H$3:H$98)&gt;10,IF(AND(ISNUMBER('Control Sample Data'!H727),'Control Sample Data'!H727&lt;$B$1,'Control Sample Data'!H727&gt;0),'Control Sample Data'!H727,$B$1),"")</f>
        <v/>
      </c>
      <c r="U728" s="17" t="str">
        <f>IF(SUM('Control Sample Data'!I$3:I$98)&gt;10,IF(AND(ISNUMBER('Control Sample Data'!I727),'Control Sample Data'!I727&lt;$B$1,'Control Sample Data'!I727&gt;0),'Control Sample Data'!I727,$B$1),"")</f>
        <v/>
      </c>
      <c r="V728" s="17" t="str">
        <f>IF(SUM('Control Sample Data'!J$3:J$98)&gt;10,IF(AND(ISNUMBER('Control Sample Data'!J727),'Control Sample Data'!J727&lt;$B$1,'Control Sample Data'!J727&gt;0),'Control Sample Data'!J727,$B$1),"")</f>
        <v/>
      </c>
      <c r="W728" s="17" t="str">
        <f>IF(SUM('Control Sample Data'!K$3:K$98)&gt;10,IF(AND(ISNUMBER('Control Sample Data'!K727),'Control Sample Data'!K727&lt;$B$1,'Control Sample Data'!K727&gt;0),'Control Sample Data'!K727,$B$1),"")</f>
        <v/>
      </c>
      <c r="X728" s="17" t="str">
        <f>IF(SUM('Control Sample Data'!L$3:L$98)&gt;10,IF(AND(ISNUMBER('Control Sample Data'!L727),'Control Sample Data'!L727&lt;$B$1,'Control Sample Data'!L727&gt;0),'Control Sample Data'!L727,$B$1),"")</f>
        <v/>
      </c>
      <c r="Y728" s="17" t="str">
        <f>IF(SUM('Control Sample Data'!M$3:M$98)&gt;10,IF(AND(ISNUMBER('Control Sample Data'!M727),'Control Sample Data'!M727&lt;$B$1,'Control Sample Data'!M727&gt;0),'Control Sample Data'!M727,$B$1),"")</f>
        <v/>
      </c>
      <c r="AT728" s="36" t="str">
        <f t="shared" si="493"/>
        <v/>
      </c>
      <c r="AU728" s="36" t="str">
        <f t="shared" si="494"/>
        <v/>
      </c>
      <c r="AV728" s="36" t="str">
        <f t="shared" si="495"/>
        <v/>
      </c>
      <c r="AW728" s="36" t="str">
        <f t="shared" si="496"/>
        <v/>
      </c>
      <c r="AX728" s="36" t="str">
        <f t="shared" si="497"/>
        <v/>
      </c>
      <c r="AY728" s="36" t="str">
        <f t="shared" si="498"/>
        <v/>
      </c>
      <c r="AZ728" s="36" t="str">
        <f t="shared" si="499"/>
        <v/>
      </c>
      <c r="BA728" s="36" t="str">
        <f t="shared" si="500"/>
        <v/>
      </c>
      <c r="BB728" s="36" t="str">
        <f t="shared" si="501"/>
        <v/>
      </c>
      <c r="BC728" s="36" t="str">
        <f t="shared" si="502"/>
        <v/>
      </c>
      <c r="BD728" s="36" t="str">
        <f t="shared" si="503"/>
        <v/>
      </c>
      <c r="BE728" s="36" t="str">
        <f t="shared" si="504"/>
        <v/>
      </c>
      <c r="BF728" s="36" t="str">
        <f t="shared" si="505"/>
        <v/>
      </c>
      <c r="BG728" s="36" t="str">
        <f t="shared" si="506"/>
        <v/>
      </c>
      <c r="BH728" s="36" t="str">
        <f t="shared" si="507"/>
        <v/>
      </c>
      <c r="BI728" s="36" t="str">
        <f t="shared" si="508"/>
        <v/>
      </c>
      <c r="BJ728" s="36" t="str">
        <f t="shared" si="509"/>
        <v/>
      </c>
      <c r="BK728" s="36" t="str">
        <f t="shared" si="510"/>
        <v/>
      </c>
      <c r="BL728" s="36" t="str">
        <f t="shared" si="511"/>
        <v/>
      </c>
      <c r="BM728" s="36" t="str">
        <f t="shared" si="512"/>
        <v/>
      </c>
      <c r="BN728" s="38" t="e">
        <f t="shared" si="471"/>
        <v>#DIV/0!</v>
      </c>
      <c r="BO728" s="38" t="e">
        <f t="shared" si="472"/>
        <v>#DIV/0!</v>
      </c>
      <c r="BP728" s="39" t="str">
        <f t="shared" si="473"/>
        <v/>
      </c>
      <c r="BQ728" s="39" t="str">
        <f t="shared" si="474"/>
        <v/>
      </c>
      <c r="BR728" s="39" t="str">
        <f t="shared" si="475"/>
        <v/>
      </c>
      <c r="BS728" s="39" t="str">
        <f t="shared" si="476"/>
        <v/>
      </c>
      <c r="BT728" s="39" t="str">
        <f t="shared" si="477"/>
        <v/>
      </c>
      <c r="BU728" s="39" t="str">
        <f t="shared" si="478"/>
        <v/>
      </c>
      <c r="BV728" s="39" t="str">
        <f t="shared" si="479"/>
        <v/>
      </c>
      <c r="BW728" s="39" t="str">
        <f t="shared" si="480"/>
        <v/>
      </c>
      <c r="BX728" s="39" t="str">
        <f t="shared" si="481"/>
        <v/>
      </c>
      <c r="BY728" s="39" t="str">
        <f t="shared" si="482"/>
        <v/>
      </c>
      <c r="BZ728" s="39" t="str">
        <f t="shared" si="483"/>
        <v/>
      </c>
      <c r="CA728" s="39" t="str">
        <f t="shared" si="484"/>
        <v/>
      </c>
      <c r="CB728" s="39" t="str">
        <f t="shared" si="485"/>
        <v/>
      </c>
      <c r="CC728" s="39" t="str">
        <f t="shared" si="486"/>
        <v/>
      </c>
      <c r="CD728" s="39" t="str">
        <f t="shared" si="487"/>
        <v/>
      </c>
      <c r="CE728" s="39" t="str">
        <f t="shared" si="488"/>
        <v/>
      </c>
      <c r="CF728" s="39" t="str">
        <f t="shared" si="489"/>
        <v/>
      </c>
      <c r="CG728" s="39" t="str">
        <f t="shared" si="490"/>
        <v/>
      </c>
      <c r="CH728" s="39" t="str">
        <f t="shared" si="491"/>
        <v/>
      </c>
      <c r="CI728" s="39" t="str">
        <f t="shared" si="492"/>
        <v/>
      </c>
    </row>
    <row r="729" spans="1:87">
      <c r="A729" s="18"/>
      <c r="B729" s="15" t="str">
        <f>'Gene Table'!E728</f>
        <v>mmu-miR-5625-3p</v>
      </c>
      <c r="C729" s="15" t="str">
        <f>'Gene Table'!B728</f>
        <v>O06</v>
      </c>
      <c r="D729" s="16" t="str">
        <f>IF(SUM('Test Sample Data'!D$3:D$98)&gt;10,IF(AND(ISNUMBER('Test Sample Data'!D728),'Test Sample Data'!D728&lt;$B$1,'Test Sample Data'!D728&gt;0),'Test Sample Data'!D728,$B$1),"")</f>
        <v/>
      </c>
      <c r="E729" s="17" t="str">
        <f>IF(SUM('Test Sample Data'!E$3:E$98)&gt;10,IF(AND(ISNUMBER('Test Sample Data'!E728),'Test Sample Data'!E728&lt;$B$1,'Test Sample Data'!E728&gt;0),'Test Sample Data'!E728,$B$1),"")</f>
        <v/>
      </c>
      <c r="F729" s="17" t="str">
        <f>IF(SUM('Test Sample Data'!F$3:F$98)&gt;10,IF(AND(ISNUMBER('Test Sample Data'!F728),'Test Sample Data'!F728&lt;$B$1,'Test Sample Data'!F728&gt;0),'Test Sample Data'!F728,$B$1),"")</f>
        <v/>
      </c>
      <c r="G729" s="17" t="str">
        <f>IF(SUM('Test Sample Data'!G$3:G$98)&gt;10,IF(AND(ISNUMBER('Test Sample Data'!G728),'Test Sample Data'!G728&lt;$B$1,'Test Sample Data'!G728&gt;0),'Test Sample Data'!G728,$B$1),"")</f>
        <v/>
      </c>
      <c r="H729" s="17" t="str">
        <f>IF(SUM('Test Sample Data'!H$3:H$98)&gt;10,IF(AND(ISNUMBER('Test Sample Data'!H728),'Test Sample Data'!H728&lt;$B$1,'Test Sample Data'!H728&gt;0),'Test Sample Data'!H728,$B$1),"")</f>
        <v/>
      </c>
      <c r="I729" s="17" t="str">
        <f>IF(SUM('Test Sample Data'!I$3:I$98)&gt;10,IF(AND(ISNUMBER('Test Sample Data'!I728),'Test Sample Data'!I728&lt;$B$1,'Test Sample Data'!I728&gt;0),'Test Sample Data'!I728,$B$1),"")</f>
        <v/>
      </c>
      <c r="J729" s="17" t="str">
        <f>IF(SUM('Test Sample Data'!J$3:J$98)&gt;10,IF(AND(ISNUMBER('Test Sample Data'!J728),'Test Sample Data'!J728&lt;$B$1,'Test Sample Data'!J728&gt;0),'Test Sample Data'!J728,$B$1),"")</f>
        <v/>
      </c>
      <c r="K729" s="17" t="str">
        <f>IF(SUM('Test Sample Data'!K$3:K$98)&gt;10,IF(AND(ISNUMBER('Test Sample Data'!K728),'Test Sample Data'!K728&lt;$B$1,'Test Sample Data'!K728&gt;0),'Test Sample Data'!K728,$B$1),"")</f>
        <v/>
      </c>
      <c r="L729" s="17" t="str">
        <f>IF(SUM('Test Sample Data'!L$3:L$98)&gt;10,IF(AND(ISNUMBER('Test Sample Data'!L728),'Test Sample Data'!L728&lt;$B$1,'Test Sample Data'!L728&gt;0),'Test Sample Data'!L728,$B$1),"")</f>
        <v/>
      </c>
      <c r="M729" s="17" t="str">
        <f>IF(SUM('Test Sample Data'!M$3:M$98)&gt;10,IF(AND(ISNUMBER('Test Sample Data'!M728),'Test Sample Data'!M728&lt;$B$1,'Test Sample Data'!M728&gt;0),'Test Sample Data'!M728,$B$1),"")</f>
        <v/>
      </c>
      <c r="N729" s="17" t="str">
        <f>'Gene Table'!E728</f>
        <v>mmu-miR-5625-3p</v>
      </c>
      <c r="O729" s="17" t="str">
        <f>'Gene Table'!B728</f>
        <v>O06</v>
      </c>
      <c r="P729" s="17" t="str">
        <f>IF(SUM('Control Sample Data'!D$3:D$98)&gt;10,IF(AND(ISNUMBER('Control Sample Data'!D728),'Control Sample Data'!D728&lt;$B$1,'Control Sample Data'!D728&gt;0),'Control Sample Data'!D728,$B$1),"")</f>
        <v/>
      </c>
      <c r="Q729" s="17" t="str">
        <f>IF(SUM('Control Sample Data'!E$3:E$98)&gt;10,IF(AND(ISNUMBER('Control Sample Data'!E728),'Control Sample Data'!E728&lt;$B$1,'Control Sample Data'!E728&gt;0),'Control Sample Data'!E728,$B$1),"")</f>
        <v/>
      </c>
      <c r="R729" s="17" t="str">
        <f>IF(SUM('Control Sample Data'!F$3:F$98)&gt;10,IF(AND(ISNUMBER('Control Sample Data'!F728),'Control Sample Data'!F728&lt;$B$1,'Control Sample Data'!F728&gt;0),'Control Sample Data'!F728,$B$1),"")</f>
        <v/>
      </c>
      <c r="S729" s="17" t="str">
        <f>IF(SUM('Control Sample Data'!G$3:G$98)&gt;10,IF(AND(ISNUMBER('Control Sample Data'!G728),'Control Sample Data'!G728&lt;$B$1,'Control Sample Data'!G728&gt;0),'Control Sample Data'!G728,$B$1),"")</f>
        <v/>
      </c>
      <c r="T729" s="17" t="str">
        <f>IF(SUM('Control Sample Data'!H$3:H$98)&gt;10,IF(AND(ISNUMBER('Control Sample Data'!H728),'Control Sample Data'!H728&lt;$B$1,'Control Sample Data'!H728&gt;0),'Control Sample Data'!H728,$B$1),"")</f>
        <v/>
      </c>
      <c r="U729" s="17" t="str">
        <f>IF(SUM('Control Sample Data'!I$3:I$98)&gt;10,IF(AND(ISNUMBER('Control Sample Data'!I728),'Control Sample Data'!I728&lt;$B$1,'Control Sample Data'!I728&gt;0),'Control Sample Data'!I728,$B$1),"")</f>
        <v/>
      </c>
      <c r="V729" s="17" t="str">
        <f>IF(SUM('Control Sample Data'!J$3:J$98)&gt;10,IF(AND(ISNUMBER('Control Sample Data'!J728),'Control Sample Data'!J728&lt;$B$1,'Control Sample Data'!J728&gt;0),'Control Sample Data'!J728,$B$1),"")</f>
        <v/>
      </c>
      <c r="W729" s="17" t="str">
        <f>IF(SUM('Control Sample Data'!K$3:K$98)&gt;10,IF(AND(ISNUMBER('Control Sample Data'!K728),'Control Sample Data'!K728&lt;$B$1,'Control Sample Data'!K728&gt;0),'Control Sample Data'!K728,$B$1),"")</f>
        <v/>
      </c>
      <c r="X729" s="17" t="str">
        <f>IF(SUM('Control Sample Data'!L$3:L$98)&gt;10,IF(AND(ISNUMBER('Control Sample Data'!L728),'Control Sample Data'!L728&lt;$B$1,'Control Sample Data'!L728&gt;0),'Control Sample Data'!L728,$B$1),"")</f>
        <v/>
      </c>
      <c r="Y729" s="17" t="str">
        <f>IF(SUM('Control Sample Data'!M$3:M$98)&gt;10,IF(AND(ISNUMBER('Control Sample Data'!M728),'Control Sample Data'!M728&lt;$B$1,'Control Sample Data'!M728&gt;0),'Control Sample Data'!M728,$B$1),"")</f>
        <v/>
      </c>
      <c r="AT729" s="36" t="str">
        <f t="shared" si="493"/>
        <v/>
      </c>
      <c r="AU729" s="36" t="str">
        <f t="shared" si="494"/>
        <v/>
      </c>
      <c r="AV729" s="36" t="str">
        <f t="shared" si="495"/>
        <v/>
      </c>
      <c r="AW729" s="36" t="str">
        <f t="shared" si="496"/>
        <v/>
      </c>
      <c r="AX729" s="36" t="str">
        <f t="shared" si="497"/>
        <v/>
      </c>
      <c r="AY729" s="36" t="str">
        <f t="shared" si="498"/>
        <v/>
      </c>
      <c r="AZ729" s="36" t="str">
        <f t="shared" si="499"/>
        <v/>
      </c>
      <c r="BA729" s="36" t="str">
        <f t="shared" si="500"/>
        <v/>
      </c>
      <c r="BB729" s="36" t="str">
        <f t="shared" si="501"/>
        <v/>
      </c>
      <c r="BC729" s="36" t="str">
        <f t="shared" si="502"/>
        <v/>
      </c>
      <c r="BD729" s="36" t="str">
        <f t="shared" si="503"/>
        <v/>
      </c>
      <c r="BE729" s="36" t="str">
        <f t="shared" si="504"/>
        <v/>
      </c>
      <c r="BF729" s="36" t="str">
        <f t="shared" si="505"/>
        <v/>
      </c>
      <c r="BG729" s="36" t="str">
        <f t="shared" si="506"/>
        <v/>
      </c>
      <c r="BH729" s="36" t="str">
        <f t="shared" si="507"/>
        <v/>
      </c>
      <c r="BI729" s="36" t="str">
        <f t="shared" si="508"/>
        <v/>
      </c>
      <c r="BJ729" s="36" t="str">
        <f t="shared" si="509"/>
        <v/>
      </c>
      <c r="BK729" s="36" t="str">
        <f t="shared" si="510"/>
        <v/>
      </c>
      <c r="BL729" s="36" t="str">
        <f t="shared" si="511"/>
        <v/>
      </c>
      <c r="BM729" s="36" t="str">
        <f t="shared" si="512"/>
        <v/>
      </c>
      <c r="BN729" s="38" t="e">
        <f t="shared" si="471"/>
        <v>#DIV/0!</v>
      </c>
      <c r="BO729" s="38" t="e">
        <f t="shared" si="472"/>
        <v>#DIV/0!</v>
      </c>
      <c r="BP729" s="39" t="str">
        <f t="shared" si="473"/>
        <v/>
      </c>
      <c r="BQ729" s="39" t="str">
        <f t="shared" si="474"/>
        <v/>
      </c>
      <c r="BR729" s="39" t="str">
        <f t="shared" si="475"/>
        <v/>
      </c>
      <c r="BS729" s="39" t="str">
        <f t="shared" si="476"/>
        <v/>
      </c>
      <c r="BT729" s="39" t="str">
        <f t="shared" si="477"/>
        <v/>
      </c>
      <c r="BU729" s="39" t="str">
        <f t="shared" si="478"/>
        <v/>
      </c>
      <c r="BV729" s="39" t="str">
        <f t="shared" si="479"/>
        <v/>
      </c>
      <c r="BW729" s="39" t="str">
        <f t="shared" si="480"/>
        <v/>
      </c>
      <c r="BX729" s="39" t="str">
        <f t="shared" si="481"/>
        <v/>
      </c>
      <c r="BY729" s="39" t="str">
        <f t="shared" si="482"/>
        <v/>
      </c>
      <c r="BZ729" s="39" t="str">
        <f t="shared" si="483"/>
        <v/>
      </c>
      <c r="CA729" s="39" t="str">
        <f t="shared" si="484"/>
        <v/>
      </c>
      <c r="CB729" s="39" t="str">
        <f t="shared" si="485"/>
        <v/>
      </c>
      <c r="CC729" s="39" t="str">
        <f t="shared" si="486"/>
        <v/>
      </c>
      <c r="CD729" s="39" t="str">
        <f t="shared" si="487"/>
        <v/>
      </c>
      <c r="CE729" s="39" t="str">
        <f t="shared" si="488"/>
        <v/>
      </c>
      <c r="CF729" s="39" t="str">
        <f t="shared" si="489"/>
        <v/>
      </c>
      <c r="CG729" s="39" t="str">
        <f t="shared" si="490"/>
        <v/>
      </c>
      <c r="CH729" s="39" t="str">
        <f t="shared" si="491"/>
        <v/>
      </c>
      <c r="CI729" s="39" t="str">
        <f t="shared" si="492"/>
        <v/>
      </c>
    </row>
    <row r="730" spans="1:87">
      <c r="A730" s="18"/>
      <c r="B730" s="15" t="str">
        <f>'Gene Table'!E729</f>
        <v>mmu-miR-5620-3p</v>
      </c>
      <c r="C730" s="15" t="str">
        <f>'Gene Table'!B729</f>
        <v>O07</v>
      </c>
      <c r="D730" s="16" t="str">
        <f>IF(SUM('Test Sample Data'!D$3:D$98)&gt;10,IF(AND(ISNUMBER('Test Sample Data'!D729),'Test Sample Data'!D729&lt;$B$1,'Test Sample Data'!D729&gt;0),'Test Sample Data'!D729,$B$1),"")</f>
        <v/>
      </c>
      <c r="E730" s="17" t="str">
        <f>IF(SUM('Test Sample Data'!E$3:E$98)&gt;10,IF(AND(ISNUMBER('Test Sample Data'!E729),'Test Sample Data'!E729&lt;$B$1,'Test Sample Data'!E729&gt;0),'Test Sample Data'!E729,$B$1),"")</f>
        <v/>
      </c>
      <c r="F730" s="17" t="str">
        <f>IF(SUM('Test Sample Data'!F$3:F$98)&gt;10,IF(AND(ISNUMBER('Test Sample Data'!F729),'Test Sample Data'!F729&lt;$B$1,'Test Sample Data'!F729&gt;0),'Test Sample Data'!F729,$B$1),"")</f>
        <v/>
      </c>
      <c r="G730" s="17" t="str">
        <f>IF(SUM('Test Sample Data'!G$3:G$98)&gt;10,IF(AND(ISNUMBER('Test Sample Data'!G729),'Test Sample Data'!G729&lt;$B$1,'Test Sample Data'!G729&gt;0),'Test Sample Data'!G729,$B$1),"")</f>
        <v/>
      </c>
      <c r="H730" s="17" t="str">
        <f>IF(SUM('Test Sample Data'!H$3:H$98)&gt;10,IF(AND(ISNUMBER('Test Sample Data'!H729),'Test Sample Data'!H729&lt;$B$1,'Test Sample Data'!H729&gt;0),'Test Sample Data'!H729,$B$1),"")</f>
        <v/>
      </c>
      <c r="I730" s="17" t="str">
        <f>IF(SUM('Test Sample Data'!I$3:I$98)&gt;10,IF(AND(ISNUMBER('Test Sample Data'!I729),'Test Sample Data'!I729&lt;$B$1,'Test Sample Data'!I729&gt;0),'Test Sample Data'!I729,$B$1),"")</f>
        <v/>
      </c>
      <c r="J730" s="17" t="str">
        <f>IF(SUM('Test Sample Data'!J$3:J$98)&gt;10,IF(AND(ISNUMBER('Test Sample Data'!J729),'Test Sample Data'!J729&lt;$B$1,'Test Sample Data'!J729&gt;0),'Test Sample Data'!J729,$B$1),"")</f>
        <v/>
      </c>
      <c r="K730" s="17" t="str">
        <f>IF(SUM('Test Sample Data'!K$3:K$98)&gt;10,IF(AND(ISNUMBER('Test Sample Data'!K729),'Test Sample Data'!K729&lt;$B$1,'Test Sample Data'!K729&gt;0),'Test Sample Data'!K729,$B$1),"")</f>
        <v/>
      </c>
      <c r="L730" s="17" t="str">
        <f>IF(SUM('Test Sample Data'!L$3:L$98)&gt;10,IF(AND(ISNUMBER('Test Sample Data'!L729),'Test Sample Data'!L729&lt;$B$1,'Test Sample Data'!L729&gt;0),'Test Sample Data'!L729,$B$1),"")</f>
        <v/>
      </c>
      <c r="M730" s="17" t="str">
        <f>IF(SUM('Test Sample Data'!M$3:M$98)&gt;10,IF(AND(ISNUMBER('Test Sample Data'!M729),'Test Sample Data'!M729&lt;$B$1,'Test Sample Data'!M729&gt;0),'Test Sample Data'!M729,$B$1),"")</f>
        <v/>
      </c>
      <c r="N730" s="17" t="str">
        <f>'Gene Table'!E729</f>
        <v>mmu-miR-5620-3p</v>
      </c>
      <c r="O730" s="17" t="str">
        <f>'Gene Table'!B729</f>
        <v>O07</v>
      </c>
      <c r="P730" s="17" t="str">
        <f>IF(SUM('Control Sample Data'!D$3:D$98)&gt;10,IF(AND(ISNUMBER('Control Sample Data'!D729),'Control Sample Data'!D729&lt;$B$1,'Control Sample Data'!D729&gt;0),'Control Sample Data'!D729,$B$1),"")</f>
        <v/>
      </c>
      <c r="Q730" s="17" t="str">
        <f>IF(SUM('Control Sample Data'!E$3:E$98)&gt;10,IF(AND(ISNUMBER('Control Sample Data'!E729),'Control Sample Data'!E729&lt;$B$1,'Control Sample Data'!E729&gt;0),'Control Sample Data'!E729,$B$1),"")</f>
        <v/>
      </c>
      <c r="R730" s="17" t="str">
        <f>IF(SUM('Control Sample Data'!F$3:F$98)&gt;10,IF(AND(ISNUMBER('Control Sample Data'!F729),'Control Sample Data'!F729&lt;$B$1,'Control Sample Data'!F729&gt;0),'Control Sample Data'!F729,$B$1),"")</f>
        <v/>
      </c>
      <c r="S730" s="17" t="str">
        <f>IF(SUM('Control Sample Data'!G$3:G$98)&gt;10,IF(AND(ISNUMBER('Control Sample Data'!G729),'Control Sample Data'!G729&lt;$B$1,'Control Sample Data'!G729&gt;0),'Control Sample Data'!G729,$B$1),"")</f>
        <v/>
      </c>
      <c r="T730" s="17" t="str">
        <f>IF(SUM('Control Sample Data'!H$3:H$98)&gt;10,IF(AND(ISNUMBER('Control Sample Data'!H729),'Control Sample Data'!H729&lt;$B$1,'Control Sample Data'!H729&gt;0),'Control Sample Data'!H729,$B$1),"")</f>
        <v/>
      </c>
      <c r="U730" s="17" t="str">
        <f>IF(SUM('Control Sample Data'!I$3:I$98)&gt;10,IF(AND(ISNUMBER('Control Sample Data'!I729),'Control Sample Data'!I729&lt;$B$1,'Control Sample Data'!I729&gt;0),'Control Sample Data'!I729,$B$1),"")</f>
        <v/>
      </c>
      <c r="V730" s="17" t="str">
        <f>IF(SUM('Control Sample Data'!J$3:J$98)&gt;10,IF(AND(ISNUMBER('Control Sample Data'!J729),'Control Sample Data'!J729&lt;$B$1,'Control Sample Data'!J729&gt;0),'Control Sample Data'!J729,$B$1),"")</f>
        <v/>
      </c>
      <c r="W730" s="17" t="str">
        <f>IF(SUM('Control Sample Data'!K$3:K$98)&gt;10,IF(AND(ISNUMBER('Control Sample Data'!K729),'Control Sample Data'!K729&lt;$B$1,'Control Sample Data'!K729&gt;0),'Control Sample Data'!K729,$B$1),"")</f>
        <v/>
      </c>
      <c r="X730" s="17" t="str">
        <f>IF(SUM('Control Sample Data'!L$3:L$98)&gt;10,IF(AND(ISNUMBER('Control Sample Data'!L729),'Control Sample Data'!L729&lt;$B$1,'Control Sample Data'!L729&gt;0),'Control Sample Data'!L729,$B$1),"")</f>
        <v/>
      </c>
      <c r="Y730" s="17" t="str">
        <f>IF(SUM('Control Sample Data'!M$3:M$98)&gt;10,IF(AND(ISNUMBER('Control Sample Data'!M729),'Control Sample Data'!M729&lt;$B$1,'Control Sample Data'!M729&gt;0),'Control Sample Data'!M729,$B$1),"")</f>
        <v/>
      </c>
      <c r="AT730" s="36" t="str">
        <f t="shared" si="493"/>
        <v/>
      </c>
      <c r="AU730" s="36" t="str">
        <f t="shared" si="494"/>
        <v/>
      </c>
      <c r="AV730" s="36" t="str">
        <f t="shared" si="495"/>
        <v/>
      </c>
      <c r="AW730" s="36" t="str">
        <f t="shared" si="496"/>
        <v/>
      </c>
      <c r="AX730" s="36" t="str">
        <f t="shared" si="497"/>
        <v/>
      </c>
      <c r="AY730" s="36" t="str">
        <f t="shared" si="498"/>
        <v/>
      </c>
      <c r="AZ730" s="36" t="str">
        <f t="shared" si="499"/>
        <v/>
      </c>
      <c r="BA730" s="36" t="str">
        <f t="shared" si="500"/>
        <v/>
      </c>
      <c r="BB730" s="36" t="str">
        <f t="shared" si="501"/>
        <v/>
      </c>
      <c r="BC730" s="36" t="str">
        <f t="shared" si="502"/>
        <v/>
      </c>
      <c r="BD730" s="36" t="str">
        <f t="shared" si="503"/>
        <v/>
      </c>
      <c r="BE730" s="36" t="str">
        <f t="shared" si="504"/>
        <v/>
      </c>
      <c r="BF730" s="36" t="str">
        <f t="shared" si="505"/>
        <v/>
      </c>
      <c r="BG730" s="36" t="str">
        <f t="shared" si="506"/>
        <v/>
      </c>
      <c r="BH730" s="36" t="str">
        <f t="shared" si="507"/>
        <v/>
      </c>
      <c r="BI730" s="36" t="str">
        <f t="shared" si="508"/>
        <v/>
      </c>
      <c r="BJ730" s="36" t="str">
        <f t="shared" si="509"/>
        <v/>
      </c>
      <c r="BK730" s="36" t="str">
        <f t="shared" si="510"/>
        <v/>
      </c>
      <c r="BL730" s="36" t="str">
        <f t="shared" si="511"/>
        <v/>
      </c>
      <c r="BM730" s="36" t="str">
        <f t="shared" si="512"/>
        <v/>
      </c>
      <c r="BN730" s="38" t="e">
        <f t="shared" si="471"/>
        <v>#DIV/0!</v>
      </c>
      <c r="BO730" s="38" t="e">
        <f t="shared" si="472"/>
        <v>#DIV/0!</v>
      </c>
      <c r="BP730" s="39" t="str">
        <f t="shared" si="473"/>
        <v/>
      </c>
      <c r="BQ730" s="39" t="str">
        <f t="shared" si="474"/>
        <v/>
      </c>
      <c r="BR730" s="39" t="str">
        <f t="shared" si="475"/>
        <v/>
      </c>
      <c r="BS730" s="39" t="str">
        <f t="shared" si="476"/>
        <v/>
      </c>
      <c r="BT730" s="39" t="str">
        <f t="shared" si="477"/>
        <v/>
      </c>
      <c r="BU730" s="39" t="str">
        <f t="shared" si="478"/>
        <v/>
      </c>
      <c r="BV730" s="39" t="str">
        <f t="shared" si="479"/>
        <v/>
      </c>
      <c r="BW730" s="39" t="str">
        <f t="shared" si="480"/>
        <v/>
      </c>
      <c r="BX730" s="39" t="str">
        <f t="shared" si="481"/>
        <v/>
      </c>
      <c r="BY730" s="39" t="str">
        <f t="shared" si="482"/>
        <v/>
      </c>
      <c r="BZ730" s="39" t="str">
        <f t="shared" si="483"/>
        <v/>
      </c>
      <c r="CA730" s="39" t="str">
        <f t="shared" si="484"/>
        <v/>
      </c>
      <c r="CB730" s="39" t="str">
        <f t="shared" si="485"/>
        <v/>
      </c>
      <c r="CC730" s="39" t="str">
        <f t="shared" si="486"/>
        <v/>
      </c>
      <c r="CD730" s="39" t="str">
        <f t="shared" si="487"/>
        <v/>
      </c>
      <c r="CE730" s="39" t="str">
        <f t="shared" si="488"/>
        <v/>
      </c>
      <c r="CF730" s="39" t="str">
        <f t="shared" si="489"/>
        <v/>
      </c>
      <c r="CG730" s="39" t="str">
        <f t="shared" si="490"/>
        <v/>
      </c>
      <c r="CH730" s="39" t="str">
        <f t="shared" si="491"/>
        <v/>
      </c>
      <c r="CI730" s="39" t="str">
        <f t="shared" si="492"/>
        <v/>
      </c>
    </row>
    <row r="731" spans="1:87">
      <c r="A731" s="18"/>
      <c r="B731" s="15" t="str">
        <f>'Gene Table'!E730</f>
        <v>mmu-miR-5626-3p</v>
      </c>
      <c r="C731" s="15" t="str">
        <f>'Gene Table'!B730</f>
        <v>O08</v>
      </c>
      <c r="D731" s="16" t="str">
        <f>IF(SUM('Test Sample Data'!D$3:D$98)&gt;10,IF(AND(ISNUMBER('Test Sample Data'!D730),'Test Sample Data'!D730&lt;$B$1,'Test Sample Data'!D730&gt;0),'Test Sample Data'!D730,$B$1),"")</f>
        <v/>
      </c>
      <c r="E731" s="17" t="str">
        <f>IF(SUM('Test Sample Data'!E$3:E$98)&gt;10,IF(AND(ISNUMBER('Test Sample Data'!E730),'Test Sample Data'!E730&lt;$B$1,'Test Sample Data'!E730&gt;0),'Test Sample Data'!E730,$B$1),"")</f>
        <v/>
      </c>
      <c r="F731" s="17" t="str">
        <f>IF(SUM('Test Sample Data'!F$3:F$98)&gt;10,IF(AND(ISNUMBER('Test Sample Data'!F730),'Test Sample Data'!F730&lt;$B$1,'Test Sample Data'!F730&gt;0),'Test Sample Data'!F730,$B$1),"")</f>
        <v/>
      </c>
      <c r="G731" s="17" t="str">
        <f>IF(SUM('Test Sample Data'!G$3:G$98)&gt;10,IF(AND(ISNUMBER('Test Sample Data'!G730),'Test Sample Data'!G730&lt;$B$1,'Test Sample Data'!G730&gt;0),'Test Sample Data'!G730,$B$1),"")</f>
        <v/>
      </c>
      <c r="H731" s="17" t="str">
        <f>IF(SUM('Test Sample Data'!H$3:H$98)&gt;10,IF(AND(ISNUMBER('Test Sample Data'!H730),'Test Sample Data'!H730&lt;$B$1,'Test Sample Data'!H730&gt;0),'Test Sample Data'!H730,$B$1),"")</f>
        <v/>
      </c>
      <c r="I731" s="17" t="str">
        <f>IF(SUM('Test Sample Data'!I$3:I$98)&gt;10,IF(AND(ISNUMBER('Test Sample Data'!I730),'Test Sample Data'!I730&lt;$B$1,'Test Sample Data'!I730&gt;0),'Test Sample Data'!I730,$B$1),"")</f>
        <v/>
      </c>
      <c r="J731" s="17" t="str">
        <f>IF(SUM('Test Sample Data'!J$3:J$98)&gt;10,IF(AND(ISNUMBER('Test Sample Data'!J730),'Test Sample Data'!J730&lt;$B$1,'Test Sample Data'!J730&gt;0),'Test Sample Data'!J730,$B$1),"")</f>
        <v/>
      </c>
      <c r="K731" s="17" t="str">
        <f>IF(SUM('Test Sample Data'!K$3:K$98)&gt;10,IF(AND(ISNUMBER('Test Sample Data'!K730),'Test Sample Data'!K730&lt;$B$1,'Test Sample Data'!K730&gt;0),'Test Sample Data'!K730,$B$1),"")</f>
        <v/>
      </c>
      <c r="L731" s="17" t="str">
        <f>IF(SUM('Test Sample Data'!L$3:L$98)&gt;10,IF(AND(ISNUMBER('Test Sample Data'!L730),'Test Sample Data'!L730&lt;$B$1,'Test Sample Data'!L730&gt;0),'Test Sample Data'!L730,$B$1),"")</f>
        <v/>
      </c>
      <c r="M731" s="17" t="str">
        <f>IF(SUM('Test Sample Data'!M$3:M$98)&gt;10,IF(AND(ISNUMBER('Test Sample Data'!M730),'Test Sample Data'!M730&lt;$B$1,'Test Sample Data'!M730&gt;0),'Test Sample Data'!M730,$B$1),"")</f>
        <v/>
      </c>
      <c r="N731" s="17" t="str">
        <f>'Gene Table'!E730</f>
        <v>mmu-miR-5626-3p</v>
      </c>
      <c r="O731" s="17" t="str">
        <f>'Gene Table'!B730</f>
        <v>O08</v>
      </c>
      <c r="P731" s="17" t="str">
        <f>IF(SUM('Control Sample Data'!D$3:D$98)&gt;10,IF(AND(ISNUMBER('Control Sample Data'!D730),'Control Sample Data'!D730&lt;$B$1,'Control Sample Data'!D730&gt;0),'Control Sample Data'!D730,$B$1),"")</f>
        <v/>
      </c>
      <c r="Q731" s="17" t="str">
        <f>IF(SUM('Control Sample Data'!E$3:E$98)&gt;10,IF(AND(ISNUMBER('Control Sample Data'!E730),'Control Sample Data'!E730&lt;$B$1,'Control Sample Data'!E730&gt;0),'Control Sample Data'!E730,$B$1),"")</f>
        <v/>
      </c>
      <c r="R731" s="17" t="str">
        <f>IF(SUM('Control Sample Data'!F$3:F$98)&gt;10,IF(AND(ISNUMBER('Control Sample Data'!F730),'Control Sample Data'!F730&lt;$B$1,'Control Sample Data'!F730&gt;0),'Control Sample Data'!F730,$B$1),"")</f>
        <v/>
      </c>
      <c r="S731" s="17" t="str">
        <f>IF(SUM('Control Sample Data'!G$3:G$98)&gt;10,IF(AND(ISNUMBER('Control Sample Data'!G730),'Control Sample Data'!G730&lt;$B$1,'Control Sample Data'!G730&gt;0),'Control Sample Data'!G730,$B$1),"")</f>
        <v/>
      </c>
      <c r="T731" s="17" t="str">
        <f>IF(SUM('Control Sample Data'!H$3:H$98)&gt;10,IF(AND(ISNUMBER('Control Sample Data'!H730),'Control Sample Data'!H730&lt;$B$1,'Control Sample Data'!H730&gt;0),'Control Sample Data'!H730,$B$1),"")</f>
        <v/>
      </c>
      <c r="U731" s="17" t="str">
        <f>IF(SUM('Control Sample Data'!I$3:I$98)&gt;10,IF(AND(ISNUMBER('Control Sample Data'!I730),'Control Sample Data'!I730&lt;$B$1,'Control Sample Data'!I730&gt;0),'Control Sample Data'!I730,$B$1),"")</f>
        <v/>
      </c>
      <c r="V731" s="17" t="str">
        <f>IF(SUM('Control Sample Data'!J$3:J$98)&gt;10,IF(AND(ISNUMBER('Control Sample Data'!J730),'Control Sample Data'!J730&lt;$B$1,'Control Sample Data'!J730&gt;0),'Control Sample Data'!J730,$B$1),"")</f>
        <v/>
      </c>
      <c r="W731" s="17" t="str">
        <f>IF(SUM('Control Sample Data'!K$3:K$98)&gt;10,IF(AND(ISNUMBER('Control Sample Data'!K730),'Control Sample Data'!K730&lt;$B$1,'Control Sample Data'!K730&gt;0),'Control Sample Data'!K730,$B$1),"")</f>
        <v/>
      </c>
      <c r="X731" s="17" t="str">
        <f>IF(SUM('Control Sample Data'!L$3:L$98)&gt;10,IF(AND(ISNUMBER('Control Sample Data'!L730),'Control Sample Data'!L730&lt;$B$1,'Control Sample Data'!L730&gt;0),'Control Sample Data'!L730,$B$1),"")</f>
        <v/>
      </c>
      <c r="Y731" s="17" t="str">
        <f>IF(SUM('Control Sample Data'!M$3:M$98)&gt;10,IF(AND(ISNUMBER('Control Sample Data'!M730),'Control Sample Data'!M730&lt;$B$1,'Control Sample Data'!M730&gt;0),'Control Sample Data'!M730,$B$1),"")</f>
        <v/>
      </c>
      <c r="AT731" s="36" t="str">
        <f t="shared" si="493"/>
        <v/>
      </c>
      <c r="AU731" s="36" t="str">
        <f t="shared" si="494"/>
        <v/>
      </c>
      <c r="AV731" s="36" t="str">
        <f t="shared" si="495"/>
        <v/>
      </c>
      <c r="AW731" s="36" t="str">
        <f t="shared" si="496"/>
        <v/>
      </c>
      <c r="AX731" s="36" t="str">
        <f t="shared" si="497"/>
        <v/>
      </c>
      <c r="AY731" s="36" t="str">
        <f t="shared" si="498"/>
        <v/>
      </c>
      <c r="AZ731" s="36" t="str">
        <f t="shared" si="499"/>
        <v/>
      </c>
      <c r="BA731" s="36" t="str">
        <f t="shared" si="500"/>
        <v/>
      </c>
      <c r="BB731" s="36" t="str">
        <f t="shared" si="501"/>
        <v/>
      </c>
      <c r="BC731" s="36" t="str">
        <f t="shared" si="502"/>
        <v/>
      </c>
      <c r="BD731" s="36" t="str">
        <f t="shared" si="503"/>
        <v/>
      </c>
      <c r="BE731" s="36" t="str">
        <f t="shared" si="504"/>
        <v/>
      </c>
      <c r="BF731" s="36" t="str">
        <f t="shared" si="505"/>
        <v/>
      </c>
      <c r="BG731" s="36" t="str">
        <f t="shared" si="506"/>
        <v/>
      </c>
      <c r="BH731" s="36" t="str">
        <f t="shared" si="507"/>
        <v/>
      </c>
      <c r="BI731" s="36" t="str">
        <f t="shared" si="508"/>
        <v/>
      </c>
      <c r="BJ731" s="36" t="str">
        <f t="shared" si="509"/>
        <v/>
      </c>
      <c r="BK731" s="36" t="str">
        <f t="shared" si="510"/>
        <v/>
      </c>
      <c r="BL731" s="36" t="str">
        <f t="shared" si="511"/>
        <v/>
      </c>
      <c r="BM731" s="36" t="str">
        <f t="shared" si="512"/>
        <v/>
      </c>
      <c r="BN731" s="38" t="e">
        <f t="shared" si="471"/>
        <v>#DIV/0!</v>
      </c>
      <c r="BO731" s="38" t="e">
        <f t="shared" si="472"/>
        <v>#DIV/0!</v>
      </c>
      <c r="BP731" s="39" t="str">
        <f t="shared" si="473"/>
        <v/>
      </c>
      <c r="BQ731" s="39" t="str">
        <f t="shared" si="474"/>
        <v/>
      </c>
      <c r="BR731" s="39" t="str">
        <f t="shared" si="475"/>
        <v/>
      </c>
      <c r="BS731" s="39" t="str">
        <f t="shared" si="476"/>
        <v/>
      </c>
      <c r="BT731" s="39" t="str">
        <f t="shared" si="477"/>
        <v/>
      </c>
      <c r="BU731" s="39" t="str">
        <f t="shared" si="478"/>
        <v/>
      </c>
      <c r="BV731" s="39" t="str">
        <f t="shared" si="479"/>
        <v/>
      </c>
      <c r="BW731" s="39" t="str">
        <f t="shared" si="480"/>
        <v/>
      </c>
      <c r="BX731" s="39" t="str">
        <f t="shared" si="481"/>
        <v/>
      </c>
      <c r="BY731" s="39" t="str">
        <f t="shared" si="482"/>
        <v/>
      </c>
      <c r="BZ731" s="39" t="str">
        <f t="shared" si="483"/>
        <v/>
      </c>
      <c r="CA731" s="39" t="str">
        <f t="shared" si="484"/>
        <v/>
      </c>
      <c r="CB731" s="39" t="str">
        <f t="shared" si="485"/>
        <v/>
      </c>
      <c r="CC731" s="39" t="str">
        <f t="shared" si="486"/>
        <v/>
      </c>
      <c r="CD731" s="39" t="str">
        <f t="shared" si="487"/>
        <v/>
      </c>
      <c r="CE731" s="39" t="str">
        <f t="shared" si="488"/>
        <v/>
      </c>
      <c r="CF731" s="39" t="str">
        <f t="shared" si="489"/>
        <v/>
      </c>
      <c r="CG731" s="39" t="str">
        <f t="shared" si="490"/>
        <v/>
      </c>
      <c r="CH731" s="39" t="str">
        <f t="shared" si="491"/>
        <v/>
      </c>
      <c r="CI731" s="39" t="str">
        <f t="shared" si="492"/>
        <v/>
      </c>
    </row>
    <row r="732" spans="1:87">
      <c r="A732" s="18"/>
      <c r="B732" s="15" t="str">
        <f>'Gene Table'!E731</f>
        <v>mmu-miR-5621-5p</v>
      </c>
      <c r="C732" s="15" t="str">
        <f>'Gene Table'!B731</f>
        <v>O09</v>
      </c>
      <c r="D732" s="16" t="str">
        <f>IF(SUM('Test Sample Data'!D$3:D$98)&gt;10,IF(AND(ISNUMBER('Test Sample Data'!D731),'Test Sample Data'!D731&lt;$B$1,'Test Sample Data'!D731&gt;0),'Test Sample Data'!D731,$B$1),"")</f>
        <v/>
      </c>
      <c r="E732" s="17" t="str">
        <f>IF(SUM('Test Sample Data'!E$3:E$98)&gt;10,IF(AND(ISNUMBER('Test Sample Data'!E731),'Test Sample Data'!E731&lt;$B$1,'Test Sample Data'!E731&gt;0),'Test Sample Data'!E731,$B$1),"")</f>
        <v/>
      </c>
      <c r="F732" s="17" t="str">
        <f>IF(SUM('Test Sample Data'!F$3:F$98)&gt;10,IF(AND(ISNUMBER('Test Sample Data'!F731),'Test Sample Data'!F731&lt;$B$1,'Test Sample Data'!F731&gt;0),'Test Sample Data'!F731,$B$1),"")</f>
        <v/>
      </c>
      <c r="G732" s="17" t="str">
        <f>IF(SUM('Test Sample Data'!G$3:G$98)&gt;10,IF(AND(ISNUMBER('Test Sample Data'!G731),'Test Sample Data'!G731&lt;$B$1,'Test Sample Data'!G731&gt;0),'Test Sample Data'!G731,$B$1),"")</f>
        <v/>
      </c>
      <c r="H732" s="17" t="str">
        <f>IF(SUM('Test Sample Data'!H$3:H$98)&gt;10,IF(AND(ISNUMBER('Test Sample Data'!H731),'Test Sample Data'!H731&lt;$B$1,'Test Sample Data'!H731&gt;0),'Test Sample Data'!H731,$B$1),"")</f>
        <v/>
      </c>
      <c r="I732" s="17" t="str">
        <f>IF(SUM('Test Sample Data'!I$3:I$98)&gt;10,IF(AND(ISNUMBER('Test Sample Data'!I731),'Test Sample Data'!I731&lt;$B$1,'Test Sample Data'!I731&gt;0),'Test Sample Data'!I731,$B$1),"")</f>
        <v/>
      </c>
      <c r="J732" s="17" t="str">
        <f>IF(SUM('Test Sample Data'!J$3:J$98)&gt;10,IF(AND(ISNUMBER('Test Sample Data'!J731),'Test Sample Data'!J731&lt;$B$1,'Test Sample Data'!J731&gt;0),'Test Sample Data'!J731,$B$1),"")</f>
        <v/>
      </c>
      <c r="K732" s="17" t="str">
        <f>IF(SUM('Test Sample Data'!K$3:K$98)&gt;10,IF(AND(ISNUMBER('Test Sample Data'!K731),'Test Sample Data'!K731&lt;$B$1,'Test Sample Data'!K731&gt;0),'Test Sample Data'!K731,$B$1),"")</f>
        <v/>
      </c>
      <c r="L732" s="17" t="str">
        <f>IF(SUM('Test Sample Data'!L$3:L$98)&gt;10,IF(AND(ISNUMBER('Test Sample Data'!L731),'Test Sample Data'!L731&lt;$B$1,'Test Sample Data'!L731&gt;0),'Test Sample Data'!L731,$B$1),"")</f>
        <v/>
      </c>
      <c r="M732" s="17" t="str">
        <f>IF(SUM('Test Sample Data'!M$3:M$98)&gt;10,IF(AND(ISNUMBER('Test Sample Data'!M731),'Test Sample Data'!M731&lt;$B$1,'Test Sample Data'!M731&gt;0),'Test Sample Data'!M731,$B$1),"")</f>
        <v/>
      </c>
      <c r="N732" s="17" t="str">
        <f>'Gene Table'!E731</f>
        <v>mmu-miR-5621-5p</v>
      </c>
      <c r="O732" s="17" t="str">
        <f>'Gene Table'!B731</f>
        <v>O09</v>
      </c>
      <c r="P732" s="17" t="str">
        <f>IF(SUM('Control Sample Data'!D$3:D$98)&gt;10,IF(AND(ISNUMBER('Control Sample Data'!D731),'Control Sample Data'!D731&lt;$B$1,'Control Sample Data'!D731&gt;0),'Control Sample Data'!D731,$B$1),"")</f>
        <v/>
      </c>
      <c r="Q732" s="17" t="str">
        <f>IF(SUM('Control Sample Data'!E$3:E$98)&gt;10,IF(AND(ISNUMBER('Control Sample Data'!E731),'Control Sample Data'!E731&lt;$B$1,'Control Sample Data'!E731&gt;0),'Control Sample Data'!E731,$B$1),"")</f>
        <v/>
      </c>
      <c r="R732" s="17" t="str">
        <f>IF(SUM('Control Sample Data'!F$3:F$98)&gt;10,IF(AND(ISNUMBER('Control Sample Data'!F731),'Control Sample Data'!F731&lt;$B$1,'Control Sample Data'!F731&gt;0),'Control Sample Data'!F731,$B$1),"")</f>
        <v/>
      </c>
      <c r="S732" s="17" t="str">
        <f>IF(SUM('Control Sample Data'!G$3:G$98)&gt;10,IF(AND(ISNUMBER('Control Sample Data'!G731),'Control Sample Data'!G731&lt;$B$1,'Control Sample Data'!G731&gt;0),'Control Sample Data'!G731,$B$1),"")</f>
        <v/>
      </c>
      <c r="T732" s="17" t="str">
        <f>IF(SUM('Control Sample Data'!H$3:H$98)&gt;10,IF(AND(ISNUMBER('Control Sample Data'!H731),'Control Sample Data'!H731&lt;$B$1,'Control Sample Data'!H731&gt;0),'Control Sample Data'!H731,$B$1),"")</f>
        <v/>
      </c>
      <c r="U732" s="17" t="str">
        <f>IF(SUM('Control Sample Data'!I$3:I$98)&gt;10,IF(AND(ISNUMBER('Control Sample Data'!I731),'Control Sample Data'!I731&lt;$B$1,'Control Sample Data'!I731&gt;0),'Control Sample Data'!I731,$B$1),"")</f>
        <v/>
      </c>
      <c r="V732" s="17" t="str">
        <f>IF(SUM('Control Sample Data'!J$3:J$98)&gt;10,IF(AND(ISNUMBER('Control Sample Data'!J731),'Control Sample Data'!J731&lt;$B$1,'Control Sample Data'!J731&gt;0),'Control Sample Data'!J731,$B$1),"")</f>
        <v/>
      </c>
      <c r="W732" s="17" t="str">
        <f>IF(SUM('Control Sample Data'!K$3:K$98)&gt;10,IF(AND(ISNUMBER('Control Sample Data'!K731),'Control Sample Data'!K731&lt;$B$1,'Control Sample Data'!K731&gt;0),'Control Sample Data'!K731,$B$1),"")</f>
        <v/>
      </c>
      <c r="X732" s="17" t="str">
        <f>IF(SUM('Control Sample Data'!L$3:L$98)&gt;10,IF(AND(ISNUMBER('Control Sample Data'!L731),'Control Sample Data'!L731&lt;$B$1,'Control Sample Data'!L731&gt;0),'Control Sample Data'!L731,$B$1),"")</f>
        <v/>
      </c>
      <c r="Y732" s="17" t="str">
        <f>IF(SUM('Control Sample Data'!M$3:M$98)&gt;10,IF(AND(ISNUMBER('Control Sample Data'!M731),'Control Sample Data'!M731&lt;$B$1,'Control Sample Data'!M731&gt;0),'Control Sample Data'!M731,$B$1),"")</f>
        <v/>
      </c>
      <c r="AT732" s="36" t="str">
        <f t="shared" si="493"/>
        <v/>
      </c>
      <c r="AU732" s="36" t="str">
        <f t="shared" si="494"/>
        <v/>
      </c>
      <c r="AV732" s="36" t="str">
        <f t="shared" si="495"/>
        <v/>
      </c>
      <c r="AW732" s="36" t="str">
        <f t="shared" si="496"/>
        <v/>
      </c>
      <c r="AX732" s="36" t="str">
        <f t="shared" si="497"/>
        <v/>
      </c>
      <c r="AY732" s="36" t="str">
        <f t="shared" si="498"/>
        <v/>
      </c>
      <c r="AZ732" s="36" t="str">
        <f t="shared" si="499"/>
        <v/>
      </c>
      <c r="BA732" s="36" t="str">
        <f t="shared" si="500"/>
        <v/>
      </c>
      <c r="BB732" s="36" t="str">
        <f t="shared" si="501"/>
        <v/>
      </c>
      <c r="BC732" s="36" t="str">
        <f t="shared" si="502"/>
        <v/>
      </c>
      <c r="BD732" s="36" t="str">
        <f t="shared" si="503"/>
        <v/>
      </c>
      <c r="BE732" s="36" t="str">
        <f t="shared" si="504"/>
        <v/>
      </c>
      <c r="BF732" s="36" t="str">
        <f t="shared" si="505"/>
        <v/>
      </c>
      <c r="BG732" s="36" t="str">
        <f t="shared" si="506"/>
        <v/>
      </c>
      <c r="BH732" s="36" t="str">
        <f t="shared" si="507"/>
        <v/>
      </c>
      <c r="BI732" s="36" t="str">
        <f t="shared" si="508"/>
        <v/>
      </c>
      <c r="BJ732" s="36" t="str">
        <f t="shared" si="509"/>
        <v/>
      </c>
      <c r="BK732" s="36" t="str">
        <f t="shared" si="510"/>
        <v/>
      </c>
      <c r="BL732" s="36" t="str">
        <f t="shared" si="511"/>
        <v/>
      </c>
      <c r="BM732" s="36" t="str">
        <f t="shared" si="512"/>
        <v/>
      </c>
      <c r="BN732" s="38" t="e">
        <f t="shared" si="471"/>
        <v>#DIV/0!</v>
      </c>
      <c r="BO732" s="38" t="e">
        <f t="shared" si="472"/>
        <v>#DIV/0!</v>
      </c>
      <c r="BP732" s="39" t="str">
        <f t="shared" si="473"/>
        <v/>
      </c>
      <c r="BQ732" s="39" t="str">
        <f t="shared" si="474"/>
        <v/>
      </c>
      <c r="BR732" s="39" t="str">
        <f t="shared" si="475"/>
        <v/>
      </c>
      <c r="BS732" s="39" t="str">
        <f t="shared" si="476"/>
        <v/>
      </c>
      <c r="BT732" s="39" t="str">
        <f t="shared" si="477"/>
        <v/>
      </c>
      <c r="BU732" s="39" t="str">
        <f t="shared" si="478"/>
        <v/>
      </c>
      <c r="BV732" s="39" t="str">
        <f t="shared" si="479"/>
        <v/>
      </c>
      <c r="BW732" s="39" t="str">
        <f t="shared" si="480"/>
        <v/>
      </c>
      <c r="BX732" s="39" t="str">
        <f t="shared" si="481"/>
        <v/>
      </c>
      <c r="BY732" s="39" t="str">
        <f t="shared" si="482"/>
        <v/>
      </c>
      <c r="BZ732" s="39" t="str">
        <f t="shared" si="483"/>
        <v/>
      </c>
      <c r="CA732" s="39" t="str">
        <f t="shared" si="484"/>
        <v/>
      </c>
      <c r="CB732" s="39" t="str">
        <f t="shared" si="485"/>
        <v/>
      </c>
      <c r="CC732" s="39" t="str">
        <f t="shared" si="486"/>
        <v/>
      </c>
      <c r="CD732" s="39" t="str">
        <f t="shared" si="487"/>
        <v/>
      </c>
      <c r="CE732" s="39" t="str">
        <f t="shared" si="488"/>
        <v/>
      </c>
      <c r="CF732" s="39" t="str">
        <f t="shared" si="489"/>
        <v/>
      </c>
      <c r="CG732" s="39" t="str">
        <f t="shared" si="490"/>
        <v/>
      </c>
      <c r="CH732" s="39" t="str">
        <f t="shared" si="491"/>
        <v/>
      </c>
      <c r="CI732" s="39" t="str">
        <f t="shared" si="492"/>
        <v/>
      </c>
    </row>
    <row r="733" spans="1:87">
      <c r="A733" s="18"/>
      <c r="B733" s="15" t="str">
        <f>'Gene Table'!E732</f>
        <v>mmu-miR-5627-5p</v>
      </c>
      <c r="C733" s="15" t="str">
        <f>'Gene Table'!B732</f>
        <v>O10</v>
      </c>
      <c r="D733" s="16" t="str">
        <f>IF(SUM('Test Sample Data'!D$3:D$98)&gt;10,IF(AND(ISNUMBER('Test Sample Data'!D732),'Test Sample Data'!D732&lt;$B$1,'Test Sample Data'!D732&gt;0),'Test Sample Data'!D732,$B$1),"")</f>
        <v/>
      </c>
      <c r="E733" s="17" t="str">
        <f>IF(SUM('Test Sample Data'!E$3:E$98)&gt;10,IF(AND(ISNUMBER('Test Sample Data'!E732),'Test Sample Data'!E732&lt;$B$1,'Test Sample Data'!E732&gt;0),'Test Sample Data'!E732,$B$1),"")</f>
        <v/>
      </c>
      <c r="F733" s="17" t="str">
        <f>IF(SUM('Test Sample Data'!F$3:F$98)&gt;10,IF(AND(ISNUMBER('Test Sample Data'!F732),'Test Sample Data'!F732&lt;$B$1,'Test Sample Data'!F732&gt;0),'Test Sample Data'!F732,$B$1),"")</f>
        <v/>
      </c>
      <c r="G733" s="17" t="str">
        <f>IF(SUM('Test Sample Data'!G$3:G$98)&gt;10,IF(AND(ISNUMBER('Test Sample Data'!G732),'Test Sample Data'!G732&lt;$B$1,'Test Sample Data'!G732&gt;0),'Test Sample Data'!G732,$B$1),"")</f>
        <v/>
      </c>
      <c r="H733" s="17" t="str">
        <f>IF(SUM('Test Sample Data'!H$3:H$98)&gt;10,IF(AND(ISNUMBER('Test Sample Data'!H732),'Test Sample Data'!H732&lt;$B$1,'Test Sample Data'!H732&gt;0),'Test Sample Data'!H732,$B$1),"")</f>
        <v/>
      </c>
      <c r="I733" s="17" t="str">
        <f>IF(SUM('Test Sample Data'!I$3:I$98)&gt;10,IF(AND(ISNUMBER('Test Sample Data'!I732),'Test Sample Data'!I732&lt;$B$1,'Test Sample Data'!I732&gt;0),'Test Sample Data'!I732,$B$1),"")</f>
        <v/>
      </c>
      <c r="J733" s="17" t="str">
        <f>IF(SUM('Test Sample Data'!J$3:J$98)&gt;10,IF(AND(ISNUMBER('Test Sample Data'!J732),'Test Sample Data'!J732&lt;$B$1,'Test Sample Data'!J732&gt;0),'Test Sample Data'!J732,$B$1),"")</f>
        <v/>
      </c>
      <c r="K733" s="17" t="str">
        <f>IF(SUM('Test Sample Data'!K$3:K$98)&gt;10,IF(AND(ISNUMBER('Test Sample Data'!K732),'Test Sample Data'!K732&lt;$B$1,'Test Sample Data'!K732&gt;0),'Test Sample Data'!K732,$B$1),"")</f>
        <v/>
      </c>
      <c r="L733" s="17" t="str">
        <f>IF(SUM('Test Sample Data'!L$3:L$98)&gt;10,IF(AND(ISNUMBER('Test Sample Data'!L732),'Test Sample Data'!L732&lt;$B$1,'Test Sample Data'!L732&gt;0),'Test Sample Data'!L732,$B$1),"")</f>
        <v/>
      </c>
      <c r="M733" s="17" t="str">
        <f>IF(SUM('Test Sample Data'!M$3:M$98)&gt;10,IF(AND(ISNUMBER('Test Sample Data'!M732),'Test Sample Data'!M732&lt;$B$1,'Test Sample Data'!M732&gt;0),'Test Sample Data'!M732,$B$1),"")</f>
        <v/>
      </c>
      <c r="N733" s="17" t="str">
        <f>'Gene Table'!E732</f>
        <v>mmu-miR-5627-5p</v>
      </c>
      <c r="O733" s="17" t="str">
        <f>'Gene Table'!B732</f>
        <v>O10</v>
      </c>
      <c r="P733" s="17" t="str">
        <f>IF(SUM('Control Sample Data'!D$3:D$98)&gt;10,IF(AND(ISNUMBER('Control Sample Data'!D732),'Control Sample Data'!D732&lt;$B$1,'Control Sample Data'!D732&gt;0),'Control Sample Data'!D732,$B$1),"")</f>
        <v/>
      </c>
      <c r="Q733" s="17" t="str">
        <f>IF(SUM('Control Sample Data'!E$3:E$98)&gt;10,IF(AND(ISNUMBER('Control Sample Data'!E732),'Control Sample Data'!E732&lt;$B$1,'Control Sample Data'!E732&gt;0),'Control Sample Data'!E732,$B$1),"")</f>
        <v/>
      </c>
      <c r="R733" s="17" t="str">
        <f>IF(SUM('Control Sample Data'!F$3:F$98)&gt;10,IF(AND(ISNUMBER('Control Sample Data'!F732),'Control Sample Data'!F732&lt;$B$1,'Control Sample Data'!F732&gt;0),'Control Sample Data'!F732,$B$1),"")</f>
        <v/>
      </c>
      <c r="S733" s="17" t="str">
        <f>IF(SUM('Control Sample Data'!G$3:G$98)&gt;10,IF(AND(ISNUMBER('Control Sample Data'!G732),'Control Sample Data'!G732&lt;$B$1,'Control Sample Data'!G732&gt;0),'Control Sample Data'!G732,$B$1),"")</f>
        <v/>
      </c>
      <c r="T733" s="17" t="str">
        <f>IF(SUM('Control Sample Data'!H$3:H$98)&gt;10,IF(AND(ISNUMBER('Control Sample Data'!H732),'Control Sample Data'!H732&lt;$B$1,'Control Sample Data'!H732&gt;0),'Control Sample Data'!H732,$B$1),"")</f>
        <v/>
      </c>
      <c r="U733" s="17" t="str">
        <f>IF(SUM('Control Sample Data'!I$3:I$98)&gt;10,IF(AND(ISNUMBER('Control Sample Data'!I732),'Control Sample Data'!I732&lt;$B$1,'Control Sample Data'!I732&gt;0),'Control Sample Data'!I732,$B$1),"")</f>
        <v/>
      </c>
      <c r="V733" s="17" t="str">
        <f>IF(SUM('Control Sample Data'!J$3:J$98)&gt;10,IF(AND(ISNUMBER('Control Sample Data'!J732),'Control Sample Data'!J732&lt;$B$1,'Control Sample Data'!J732&gt;0),'Control Sample Data'!J732,$B$1),"")</f>
        <v/>
      </c>
      <c r="W733" s="17" t="str">
        <f>IF(SUM('Control Sample Data'!K$3:K$98)&gt;10,IF(AND(ISNUMBER('Control Sample Data'!K732),'Control Sample Data'!K732&lt;$B$1,'Control Sample Data'!K732&gt;0),'Control Sample Data'!K732,$B$1),"")</f>
        <v/>
      </c>
      <c r="X733" s="17" t="str">
        <f>IF(SUM('Control Sample Data'!L$3:L$98)&gt;10,IF(AND(ISNUMBER('Control Sample Data'!L732),'Control Sample Data'!L732&lt;$B$1,'Control Sample Data'!L732&gt;0),'Control Sample Data'!L732,$B$1),"")</f>
        <v/>
      </c>
      <c r="Y733" s="17" t="str">
        <f>IF(SUM('Control Sample Data'!M$3:M$98)&gt;10,IF(AND(ISNUMBER('Control Sample Data'!M732),'Control Sample Data'!M732&lt;$B$1,'Control Sample Data'!M732&gt;0),'Control Sample Data'!M732,$B$1),"")</f>
        <v/>
      </c>
      <c r="AT733" s="36" t="str">
        <f t="shared" si="493"/>
        <v/>
      </c>
      <c r="AU733" s="36" t="str">
        <f t="shared" si="494"/>
        <v/>
      </c>
      <c r="AV733" s="36" t="str">
        <f t="shared" si="495"/>
        <v/>
      </c>
      <c r="AW733" s="36" t="str">
        <f t="shared" si="496"/>
        <v/>
      </c>
      <c r="AX733" s="36" t="str">
        <f t="shared" si="497"/>
        <v/>
      </c>
      <c r="AY733" s="36" t="str">
        <f t="shared" si="498"/>
        <v/>
      </c>
      <c r="AZ733" s="36" t="str">
        <f t="shared" si="499"/>
        <v/>
      </c>
      <c r="BA733" s="36" t="str">
        <f t="shared" si="500"/>
        <v/>
      </c>
      <c r="BB733" s="36" t="str">
        <f t="shared" si="501"/>
        <v/>
      </c>
      <c r="BC733" s="36" t="str">
        <f t="shared" si="502"/>
        <v/>
      </c>
      <c r="BD733" s="36" t="str">
        <f t="shared" si="503"/>
        <v/>
      </c>
      <c r="BE733" s="36" t="str">
        <f t="shared" si="504"/>
        <v/>
      </c>
      <c r="BF733" s="36" t="str">
        <f t="shared" si="505"/>
        <v/>
      </c>
      <c r="BG733" s="36" t="str">
        <f t="shared" si="506"/>
        <v/>
      </c>
      <c r="BH733" s="36" t="str">
        <f t="shared" si="507"/>
        <v/>
      </c>
      <c r="BI733" s="36" t="str">
        <f t="shared" si="508"/>
        <v/>
      </c>
      <c r="BJ733" s="36" t="str">
        <f t="shared" si="509"/>
        <v/>
      </c>
      <c r="BK733" s="36" t="str">
        <f t="shared" si="510"/>
        <v/>
      </c>
      <c r="BL733" s="36" t="str">
        <f t="shared" si="511"/>
        <v/>
      </c>
      <c r="BM733" s="36" t="str">
        <f t="shared" si="512"/>
        <v/>
      </c>
      <c r="BN733" s="38" t="e">
        <f t="shared" si="471"/>
        <v>#DIV/0!</v>
      </c>
      <c r="BO733" s="38" t="e">
        <f t="shared" si="472"/>
        <v>#DIV/0!</v>
      </c>
      <c r="BP733" s="39" t="str">
        <f t="shared" si="473"/>
        <v/>
      </c>
      <c r="BQ733" s="39" t="str">
        <f t="shared" si="474"/>
        <v/>
      </c>
      <c r="BR733" s="39" t="str">
        <f t="shared" si="475"/>
        <v/>
      </c>
      <c r="BS733" s="39" t="str">
        <f t="shared" si="476"/>
        <v/>
      </c>
      <c r="BT733" s="39" t="str">
        <f t="shared" si="477"/>
        <v/>
      </c>
      <c r="BU733" s="39" t="str">
        <f t="shared" si="478"/>
        <v/>
      </c>
      <c r="BV733" s="39" t="str">
        <f t="shared" si="479"/>
        <v/>
      </c>
      <c r="BW733" s="39" t="str">
        <f t="shared" si="480"/>
        <v/>
      </c>
      <c r="BX733" s="39" t="str">
        <f t="shared" si="481"/>
        <v/>
      </c>
      <c r="BY733" s="39" t="str">
        <f t="shared" si="482"/>
        <v/>
      </c>
      <c r="BZ733" s="39" t="str">
        <f t="shared" si="483"/>
        <v/>
      </c>
      <c r="CA733" s="39" t="str">
        <f t="shared" si="484"/>
        <v/>
      </c>
      <c r="CB733" s="39" t="str">
        <f t="shared" si="485"/>
        <v/>
      </c>
      <c r="CC733" s="39" t="str">
        <f t="shared" si="486"/>
        <v/>
      </c>
      <c r="CD733" s="39" t="str">
        <f t="shared" si="487"/>
        <v/>
      </c>
      <c r="CE733" s="39" t="str">
        <f t="shared" si="488"/>
        <v/>
      </c>
      <c r="CF733" s="39" t="str">
        <f t="shared" si="489"/>
        <v/>
      </c>
      <c r="CG733" s="39" t="str">
        <f t="shared" si="490"/>
        <v/>
      </c>
      <c r="CH733" s="39" t="str">
        <f t="shared" si="491"/>
        <v/>
      </c>
      <c r="CI733" s="39" t="str">
        <f t="shared" si="492"/>
        <v/>
      </c>
    </row>
    <row r="734" spans="1:87">
      <c r="A734" s="18"/>
      <c r="B734" s="15" t="str">
        <f>'Gene Table'!E733</f>
        <v>mmu-miR-5622-5p</v>
      </c>
      <c r="C734" s="15" t="str">
        <f>'Gene Table'!B733</f>
        <v>O11</v>
      </c>
      <c r="D734" s="16" t="str">
        <f>IF(SUM('Test Sample Data'!D$3:D$98)&gt;10,IF(AND(ISNUMBER('Test Sample Data'!D733),'Test Sample Data'!D733&lt;$B$1,'Test Sample Data'!D733&gt;0),'Test Sample Data'!D733,$B$1),"")</f>
        <v/>
      </c>
      <c r="E734" s="17" t="str">
        <f>IF(SUM('Test Sample Data'!E$3:E$98)&gt;10,IF(AND(ISNUMBER('Test Sample Data'!E733),'Test Sample Data'!E733&lt;$B$1,'Test Sample Data'!E733&gt;0),'Test Sample Data'!E733,$B$1),"")</f>
        <v/>
      </c>
      <c r="F734" s="17" t="str">
        <f>IF(SUM('Test Sample Data'!F$3:F$98)&gt;10,IF(AND(ISNUMBER('Test Sample Data'!F733),'Test Sample Data'!F733&lt;$B$1,'Test Sample Data'!F733&gt;0),'Test Sample Data'!F733,$B$1),"")</f>
        <v/>
      </c>
      <c r="G734" s="17" t="str">
        <f>IF(SUM('Test Sample Data'!G$3:G$98)&gt;10,IF(AND(ISNUMBER('Test Sample Data'!G733),'Test Sample Data'!G733&lt;$B$1,'Test Sample Data'!G733&gt;0),'Test Sample Data'!G733,$B$1),"")</f>
        <v/>
      </c>
      <c r="H734" s="17" t="str">
        <f>IF(SUM('Test Sample Data'!H$3:H$98)&gt;10,IF(AND(ISNUMBER('Test Sample Data'!H733),'Test Sample Data'!H733&lt;$B$1,'Test Sample Data'!H733&gt;0),'Test Sample Data'!H733,$B$1),"")</f>
        <v/>
      </c>
      <c r="I734" s="17" t="str">
        <f>IF(SUM('Test Sample Data'!I$3:I$98)&gt;10,IF(AND(ISNUMBER('Test Sample Data'!I733),'Test Sample Data'!I733&lt;$B$1,'Test Sample Data'!I733&gt;0),'Test Sample Data'!I733,$B$1),"")</f>
        <v/>
      </c>
      <c r="J734" s="17" t="str">
        <f>IF(SUM('Test Sample Data'!J$3:J$98)&gt;10,IF(AND(ISNUMBER('Test Sample Data'!J733),'Test Sample Data'!J733&lt;$B$1,'Test Sample Data'!J733&gt;0),'Test Sample Data'!J733,$B$1),"")</f>
        <v/>
      </c>
      <c r="K734" s="17" t="str">
        <f>IF(SUM('Test Sample Data'!K$3:K$98)&gt;10,IF(AND(ISNUMBER('Test Sample Data'!K733),'Test Sample Data'!K733&lt;$B$1,'Test Sample Data'!K733&gt;0),'Test Sample Data'!K733,$B$1),"")</f>
        <v/>
      </c>
      <c r="L734" s="17" t="str">
        <f>IF(SUM('Test Sample Data'!L$3:L$98)&gt;10,IF(AND(ISNUMBER('Test Sample Data'!L733),'Test Sample Data'!L733&lt;$B$1,'Test Sample Data'!L733&gt;0),'Test Sample Data'!L733,$B$1),"")</f>
        <v/>
      </c>
      <c r="M734" s="17" t="str">
        <f>IF(SUM('Test Sample Data'!M$3:M$98)&gt;10,IF(AND(ISNUMBER('Test Sample Data'!M733),'Test Sample Data'!M733&lt;$B$1,'Test Sample Data'!M733&gt;0),'Test Sample Data'!M733,$B$1),"")</f>
        <v/>
      </c>
      <c r="N734" s="17" t="str">
        <f>'Gene Table'!E733</f>
        <v>mmu-miR-5622-5p</v>
      </c>
      <c r="O734" s="17" t="str">
        <f>'Gene Table'!B733</f>
        <v>O11</v>
      </c>
      <c r="P734" s="17" t="str">
        <f>IF(SUM('Control Sample Data'!D$3:D$98)&gt;10,IF(AND(ISNUMBER('Control Sample Data'!D733),'Control Sample Data'!D733&lt;$B$1,'Control Sample Data'!D733&gt;0),'Control Sample Data'!D733,$B$1),"")</f>
        <v/>
      </c>
      <c r="Q734" s="17" t="str">
        <f>IF(SUM('Control Sample Data'!E$3:E$98)&gt;10,IF(AND(ISNUMBER('Control Sample Data'!E733),'Control Sample Data'!E733&lt;$B$1,'Control Sample Data'!E733&gt;0),'Control Sample Data'!E733,$B$1),"")</f>
        <v/>
      </c>
      <c r="R734" s="17" t="str">
        <f>IF(SUM('Control Sample Data'!F$3:F$98)&gt;10,IF(AND(ISNUMBER('Control Sample Data'!F733),'Control Sample Data'!F733&lt;$B$1,'Control Sample Data'!F733&gt;0),'Control Sample Data'!F733,$B$1),"")</f>
        <v/>
      </c>
      <c r="S734" s="17" t="str">
        <f>IF(SUM('Control Sample Data'!G$3:G$98)&gt;10,IF(AND(ISNUMBER('Control Sample Data'!G733),'Control Sample Data'!G733&lt;$B$1,'Control Sample Data'!G733&gt;0),'Control Sample Data'!G733,$B$1),"")</f>
        <v/>
      </c>
      <c r="T734" s="17" t="str">
        <f>IF(SUM('Control Sample Data'!H$3:H$98)&gt;10,IF(AND(ISNUMBER('Control Sample Data'!H733),'Control Sample Data'!H733&lt;$B$1,'Control Sample Data'!H733&gt;0),'Control Sample Data'!H733,$B$1),"")</f>
        <v/>
      </c>
      <c r="U734" s="17" t="str">
        <f>IF(SUM('Control Sample Data'!I$3:I$98)&gt;10,IF(AND(ISNUMBER('Control Sample Data'!I733),'Control Sample Data'!I733&lt;$B$1,'Control Sample Data'!I733&gt;0),'Control Sample Data'!I733,$B$1),"")</f>
        <v/>
      </c>
      <c r="V734" s="17" t="str">
        <f>IF(SUM('Control Sample Data'!J$3:J$98)&gt;10,IF(AND(ISNUMBER('Control Sample Data'!J733),'Control Sample Data'!J733&lt;$B$1,'Control Sample Data'!J733&gt;0),'Control Sample Data'!J733,$B$1),"")</f>
        <v/>
      </c>
      <c r="W734" s="17" t="str">
        <f>IF(SUM('Control Sample Data'!K$3:K$98)&gt;10,IF(AND(ISNUMBER('Control Sample Data'!K733),'Control Sample Data'!K733&lt;$B$1,'Control Sample Data'!K733&gt;0),'Control Sample Data'!K733,$B$1),"")</f>
        <v/>
      </c>
      <c r="X734" s="17" t="str">
        <f>IF(SUM('Control Sample Data'!L$3:L$98)&gt;10,IF(AND(ISNUMBER('Control Sample Data'!L733),'Control Sample Data'!L733&lt;$B$1,'Control Sample Data'!L733&gt;0),'Control Sample Data'!L733,$B$1),"")</f>
        <v/>
      </c>
      <c r="Y734" s="17" t="str">
        <f>IF(SUM('Control Sample Data'!M$3:M$98)&gt;10,IF(AND(ISNUMBER('Control Sample Data'!M733),'Control Sample Data'!M733&lt;$B$1,'Control Sample Data'!M733&gt;0),'Control Sample Data'!M733,$B$1),"")</f>
        <v/>
      </c>
      <c r="AT734" s="36" t="str">
        <f t="shared" si="493"/>
        <v/>
      </c>
      <c r="AU734" s="36" t="str">
        <f t="shared" si="494"/>
        <v/>
      </c>
      <c r="AV734" s="36" t="str">
        <f t="shared" si="495"/>
        <v/>
      </c>
      <c r="AW734" s="36" t="str">
        <f t="shared" si="496"/>
        <v/>
      </c>
      <c r="AX734" s="36" t="str">
        <f t="shared" si="497"/>
        <v/>
      </c>
      <c r="AY734" s="36" t="str">
        <f t="shared" si="498"/>
        <v/>
      </c>
      <c r="AZ734" s="36" t="str">
        <f t="shared" si="499"/>
        <v/>
      </c>
      <c r="BA734" s="36" t="str">
        <f t="shared" si="500"/>
        <v/>
      </c>
      <c r="BB734" s="36" t="str">
        <f t="shared" si="501"/>
        <v/>
      </c>
      <c r="BC734" s="36" t="str">
        <f t="shared" si="502"/>
        <v/>
      </c>
      <c r="BD734" s="36" t="str">
        <f t="shared" si="503"/>
        <v/>
      </c>
      <c r="BE734" s="36" t="str">
        <f t="shared" si="504"/>
        <v/>
      </c>
      <c r="BF734" s="36" t="str">
        <f t="shared" si="505"/>
        <v/>
      </c>
      <c r="BG734" s="36" t="str">
        <f t="shared" si="506"/>
        <v/>
      </c>
      <c r="BH734" s="36" t="str">
        <f t="shared" si="507"/>
        <v/>
      </c>
      <c r="BI734" s="36" t="str">
        <f t="shared" si="508"/>
        <v/>
      </c>
      <c r="BJ734" s="36" t="str">
        <f t="shared" si="509"/>
        <v/>
      </c>
      <c r="BK734" s="36" t="str">
        <f t="shared" si="510"/>
        <v/>
      </c>
      <c r="BL734" s="36" t="str">
        <f t="shared" si="511"/>
        <v/>
      </c>
      <c r="BM734" s="36" t="str">
        <f t="shared" si="512"/>
        <v/>
      </c>
      <c r="BN734" s="38" t="e">
        <f t="shared" si="471"/>
        <v>#DIV/0!</v>
      </c>
      <c r="BO734" s="38" t="e">
        <f t="shared" si="472"/>
        <v>#DIV/0!</v>
      </c>
      <c r="BP734" s="39" t="str">
        <f t="shared" si="473"/>
        <v/>
      </c>
      <c r="BQ734" s="39" t="str">
        <f t="shared" si="474"/>
        <v/>
      </c>
      <c r="BR734" s="39" t="str">
        <f t="shared" si="475"/>
        <v/>
      </c>
      <c r="BS734" s="39" t="str">
        <f t="shared" si="476"/>
        <v/>
      </c>
      <c r="BT734" s="39" t="str">
        <f t="shared" si="477"/>
        <v/>
      </c>
      <c r="BU734" s="39" t="str">
        <f t="shared" si="478"/>
        <v/>
      </c>
      <c r="BV734" s="39" t="str">
        <f t="shared" si="479"/>
        <v/>
      </c>
      <c r="BW734" s="39" t="str">
        <f t="shared" si="480"/>
        <v/>
      </c>
      <c r="BX734" s="39" t="str">
        <f t="shared" si="481"/>
        <v/>
      </c>
      <c r="BY734" s="39" t="str">
        <f t="shared" si="482"/>
        <v/>
      </c>
      <c r="BZ734" s="39" t="str">
        <f t="shared" si="483"/>
        <v/>
      </c>
      <c r="CA734" s="39" t="str">
        <f t="shared" si="484"/>
        <v/>
      </c>
      <c r="CB734" s="39" t="str">
        <f t="shared" si="485"/>
        <v/>
      </c>
      <c r="CC734" s="39" t="str">
        <f t="shared" si="486"/>
        <v/>
      </c>
      <c r="CD734" s="39" t="str">
        <f t="shared" si="487"/>
        <v/>
      </c>
      <c r="CE734" s="39" t="str">
        <f t="shared" si="488"/>
        <v/>
      </c>
      <c r="CF734" s="39" t="str">
        <f t="shared" si="489"/>
        <v/>
      </c>
      <c r="CG734" s="39" t="str">
        <f t="shared" si="490"/>
        <v/>
      </c>
      <c r="CH734" s="39" t="str">
        <f t="shared" si="491"/>
        <v/>
      </c>
      <c r="CI734" s="39" t="str">
        <f t="shared" si="492"/>
        <v/>
      </c>
    </row>
    <row r="735" spans="1:87">
      <c r="A735" s="18"/>
      <c r="B735" s="15" t="str">
        <f>'Gene Table'!E734</f>
        <v>mmu-miR-5627-3p</v>
      </c>
      <c r="C735" s="15" t="str">
        <f>'Gene Table'!B734</f>
        <v>O12</v>
      </c>
      <c r="D735" s="16" t="str">
        <f>IF(SUM('Test Sample Data'!D$3:D$98)&gt;10,IF(AND(ISNUMBER('Test Sample Data'!D734),'Test Sample Data'!D734&lt;$B$1,'Test Sample Data'!D734&gt;0),'Test Sample Data'!D734,$B$1),"")</f>
        <v/>
      </c>
      <c r="E735" s="17" t="str">
        <f>IF(SUM('Test Sample Data'!E$3:E$98)&gt;10,IF(AND(ISNUMBER('Test Sample Data'!E734),'Test Sample Data'!E734&lt;$B$1,'Test Sample Data'!E734&gt;0),'Test Sample Data'!E734,$B$1),"")</f>
        <v/>
      </c>
      <c r="F735" s="17" t="str">
        <f>IF(SUM('Test Sample Data'!F$3:F$98)&gt;10,IF(AND(ISNUMBER('Test Sample Data'!F734),'Test Sample Data'!F734&lt;$B$1,'Test Sample Data'!F734&gt;0),'Test Sample Data'!F734,$B$1),"")</f>
        <v/>
      </c>
      <c r="G735" s="17" t="str">
        <f>IF(SUM('Test Sample Data'!G$3:G$98)&gt;10,IF(AND(ISNUMBER('Test Sample Data'!G734),'Test Sample Data'!G734&lt;$B$1,'Test Sample Data'!G734&gt;0),'Test Sample Data'!G734,$B$1),"")</f>
        <v/>
      </c>
      <c r="H735" s="17" t="str">
        <f>IF(SUM('Test Sample Data'!H$3:H$98)&gt;10,IF(AND(ISNUMBER('Test Sample Data'!H734),'Test Sample Data'!H734&lt;$B$1,'Test Sample Data'!H734&gt;0),'Test Sample Data'!H734,$B$1),"")</f>
        <v/>
      </c>
      <c r="I735" s="17" t="str">
        <f>IF(SUM('Test Sample Data'!I$3:I$98)&gt;10,IF(AND(ISNUMBER('Test Sample Data'!I734),'Test Sample Data'!I734&lt;$B$1,'Test Sample Data'!I734&gt;0),'Test Sample Data'!I734,$B$1),"")</f>
        <v/>
      </c>
      <c r="J735" s="17" t="str">
        <f>IF(SUM('Test Sample Data'!J$3:J$98)&gt;10,IF(AND(ISNUMBER('Test Sample Data'!J734),'Test Sample Data'!J734&lt;$B$1,'Test Sample Data'!J734&gt;0),'Test Sample Data'!J734,$B$1),"")</f>
        <v/>
      </c>
      <c r="K735" s="17" t="str">
        <f>IF(SUM('Test Sample Data'!K$3:K$98)&gt;10,IF(AND(ISNUMBER('Test Sample Data'!K734),'Test Sample Data'!K734&lt;$B$1,'Test Sample Data'!K734&gt;0),'Test Sample Data'!K734,$B$1),"")</f>
        <v/>
      </c>
      <c r="L735" s="17" t="str">
        <f>IF(SUM('Test Sample Data'!L$3:L$98)&gt;10,IF(AND(ISNUMBER('Test Sample Data'!L734),'Test Sample Data'!L734&lt;$B$1,'Test Sample Data'!L734&gt;0),'Test Sample Data'!L734,$B$1),"")</f>
        <v/>
      </c>
      <c r="M735" s="17" t="str">
        <f>IF(SUM('Test Sample Data'!M$3:M$98)&gt;10,IF(AND(ISNUMBER('Test Sample Data'!M734),'Test Sample Data'!M734&lt;$B$1,'Test Sample Data'!M734&gt;0),'Test Sample Data'!M734,$B$1),"")</f>
        <v/>
      </c>
      <c r="N735" s="17" t="str">
        <f>'Gene Table'!E734</f>
        <v>mmu-miR-5627-3p</v>
      </c>
      <c r="O735" s="17" t="str">
        <f>'Gene Table'!B734</f>
        <v>O12</v>
      </c>
      <c r="P735" s="17" t="str">
        <f>IF(SUM('Control Sample Data'!D$3:D$98)&gt;10,IF(AND(ISNUMBER('Control Sample Data'!D734),'Control Sample Data'!D734&lt;$B$1,'Control Sample Data'!D734&gt;0),'Control Sample Data'!D734,$B$1),"")</f>
        <v/>
      </c>
      <c r="Q735" s="17" t="str">
        <f>IF(SUM('Control Sample Data'!E$3:E$98)&gt;10,IF(AND(ISNUMBER('Control Sample Data'!E734),'Control Sample Data'!E734&lt;$B$1,'Control Sample Data'!E734&gt;0),'Control Sample Data'!E734,$B$1),"")</f>
        <v/>
      </c>
      <c r="R735" s="17" t="str">
        <f>IF(SUM('Control Sample Data'!F$3:F$98)&gt;10,IF(AND(ISNUMBER('Control Sample Data'!F734),'Control Sample Data'!F734&lt;$B$1,'Control Sample Data'!F734&gt;0),'Control Sample Data'!F734,$B$1),"")</f>
        <v/>
      </c>
      <c r="S735" s="17" t="str">
        <f>IF(SUM('Control Sample Data'!G$3:G$98)&gt;10,IF(AND(ISNUMBER('Control Sample Data'!G734),'Control Sample Data'!G734&lt;$B$1,'Control Sample Data'!G734&gt;0),'Control Sample Data'!G734,$B$1),"")</f>
        <v/>
      </c>
      <c r="T735" s="17" t="str">
        <f>IF(SUM('Control Sample Data'!H$3:H$98)&gt;10,IF(AND(ISNUMBER('Control Sample Data'!H734),'Control Sample Data'!H734&lt;$B$1,'Control Sample Data'!H734&gt;0),'Control Sample Data'!H734,$B$1),"")</f>
        <v/>
      </c>
      <c r="U735" s="17" t="str">
        <f>IF(SUM('Control Sample Data'!I$3:I$98)&gt;10,IF(AND(ISNUMBER('Control Sample Data'!I734),'Control Sample Data'!I734&lt;$B$1,'Control Sample Data'!I734&gt;0),'Control Sample Data'!I734,$B$1),"")</f>
        <v/>
      </c>
      <c r="V735" s="17" t="str">
        <f>IF(SUM('Control Sample Data'!J$3:J$98)&gt;10,IF(AND(ISNUMBER('Control Sample Data'!J734),'Control Sample Data'!J734&lt;$B$1,'Control Sample Data'!J734&gt;0),'Control Sample Data'!J734,$B$1),"")</f>
        <v/>
      </c>
      <c r="W735" s="17" t="str">
        <f>IF(SUM('Control Sample Data'!K$3:K$98)&gt;10,IF(AND(ISNUMBER('Control Sample Data'!K734),'Control Sample Data'!K734&lt;$B$1,'Control Sample Data'!K734&gt;0),'Control Sample Data'!K734,$B$1),"")</f>
        <v/>
      </c>
      <c r="X735" s="17" t="str">
        <f>IF(SUM('Control Sample Data'!L$3:L$98)&gt;10,IF(AND(ISNUMBER('Control Sample Data'!L734),'Control Sample Data'!L734&lt;$B$1,'Control Sample Data'!L734&gt;0),'Control Sample Data'!L734,$B$1),"")</f>
        <v/>
      </c>
      <c r="Y735" s="17" t="str">
        <f>IF(SUM('Control Sample Data'!M$3:M$98)&gt;10,IF(AND(ISNUMBER('Control Sample Data'!M734),'Control Sample Data'!M734&lt;$B$1,'Control Sample Data'!M734&gt;0),'Control Sample Data'!M734,$B$1),"")</f>
        <v/>
      </c>
      <c r="AT735" s="36" t="str">
        <f t="shared" si="493"/>
        <v/>
      </c>
      <c r="AU735" s="36" t="str">
        <f t="shared" si="494"/>
        <v/>
      </c>
      <c r="AV735" s="36" t="str">
        <f t="shared" si="495"/>
        <v/>
      </c>
      <c r="AW735" s="36" t="str">
        <f t="shared" si="496"/>
        <v/>
      </c>
      <c r="AX735" s="36" t="str">
        <f t="shared" si="497"/>
        <v/>
      </c>
      <c r="AY735" s="36" t="str">
        <f t="shared" si="498"/>
        <v/>
      </c>
      <c r="AZ735" s="36" t="str">
        <f t="shared" si="499"/>
        <v/>
      </c>
      <c r="BA735" s="36" t="str">
        <f t="shared" si="500"/>
        <v/>
      </c>
      <c r="BB735" s="36" t="str">
        <f t="shared" si="501"/>
        <v/>
      </c>
      <c r="BC735" s="36" t="str">
        <f t="shared" si="502"/>
        <v/>
      </c>
      <c r="BD735" s="36" t="str">
        <f t="shared" si="503"/>
        <v/>
      </c>
      <c r="BE735" s="36" t="str">
        <f t="shared" si="504"/>
        <v/>
      </c>
      <c r="BF735" s="36" t="str">
        <f t="shared" si="505"/>
        <v/>
      </c>
      <c r="BG735" s="36" t="str">
        <f t="shared" si="506"/>
        <v/>
      </c>
      <c r="BH735" s="36" t="str">
        <f t="shared" si="507"/>
        <v/>
      </c>
      <c r="BI735" s="36" t="str">
        <f t="shared" si="508"/>
        <v/>
      </c>
      <c r="BJ735" s="36" t="str">
        <f t="shared" si="509"/>
        <v/>
      </c>
      <c r="BK735" s="36" t="str">
        <f t="shared" si="510"/>
        <v/>
      </c>
      <c r="BL735" s="36" t="str">
        <f t="shared" si="511"/>
        <v/>
      </c>
      <c r="BM735" s="36" t="str">
        <f t="shared" si="512"/>
        <v/>
      </c>
      <c r="BN735" s="38" t="e">
        <f t="shared" si="471"/>
        <v>#DIV/0!</v>
      </c>
      <c r="BO735" s="38" t="e">
        <f t="shared" si="472"/>
        <v>#DIV/0!</v>
      </c>
      <c r="BP735" s="39" t="str">
        <f t="shared" si="473"/>
        <v/>
      </c>
      <c r="BQ735" s="39" t="str">
        <f t="shared" si="474"/>
        <v/>
      </c>
      <c r="BR735" s="39" t="str">
        <f t="shared" si="475"/>
        <v/>
      </c>
      <c r="BS735" s="39" t="str">
        <f t="shared" si="476"/>
        <v/>
      </c>
      <c r="BT735" s="39" t="str">
        <f t="shared" si="477"/>
        <v/>
      </c>
      <c r="BU735" s="39" t="str">
        <f t="shared" si="478"/>
        <v/>
      </c>
      <c r="BV735" s="39" t="str">
        <f t="shared" si="479"/>
        <v/>
      </c>
      <c r="BW735" s="39" t="str">
        <f t="shared" si="480"/>
        <v/>
      </c>
      <c r="BX735" s="39" t="str">
        <f t="shared" si="481"/>
        <v/>
      </c>
      <c r="BY735" s="39" t="str">
        <f t="shared" si="482"/>
        <v/>
      </c>
      <c r="BZ735" s="39" t="str">
        <f t="shared" si="483"/>
        <v/>
      </c>
      <c r="CA735" s="39" t="str">
        <f t="shared" si="484"/>
        <v/>
      </c>
      <c r="CB735" s="39" t="str">
        <f t="shared" si="485"/>
        <v/>
      </c>
      <c r="CC735" s="39" t="str">
        <f t="shared" si="486"/>
        <v/>
      </c>
      <c r="CD735" s="39" t="str">
        <f t="shared" si="487"/>
        <v/>
      </c>
      <c r="CE735" s="39" t="str">
        <f t="shared" si="488"/>
        <v/>
      </c>
      <c r="CF735" s="39" t="str">
        <f t="shared" si="489"/>
        <v/>
      </c>
      <c r="CG735" s="39" t="str">
        <f t="shared" si="490"/>
        <v/>
      </c>
      <c r="CH735" s="39" t="str">
        <f t="shared" si="491"/>
        <v/>
      </c>
      <c r="CI735" s="39" t="str">
        <f t="shared" si="492"/>
        <v/>
      </c>
    </row>
    <row r="736" spans="1:87">
      <c r="A736" s="18"/>
      <c r="B736" s="15" t="str">
        <f>'Gene Table'!E735</f>
        <v>mmu-miR-5622-3p</v>
      </c>
      <c r="C736" s="15" t="str">
        <f>'Gene Table'!B735</f>
        <v>O13</v>
      </c>
      <c r="D736" s="16" t="str">
        <f>IF(SUM('Test Sample Data'!D$3:D$98)&gt;10,IF(AND(ISNUMBER('Test Sample Data'!D735),'Test Sample Data'!D735&lt;$B$1,'Test Sample Data'!D735&gt;0),'Test Sample Data'!D735,$B$1),"")</f>
        <v/>
      </c>
      <c r="E736" s="17" t="str">
        <f>IF(SUM('Test Sample Data'!E$3:E$98)&gt;10,IF(AND(ISNUMBER('Test Sample Data'!E735),'Test Sample Data'!E735&lt;$B$1,'Test Sample Data'!E735&gt;0),'Test Sample Data'!E735,$B$1),"")</f>
        <v/>
      </c>
      <c r="F736" s="17" t="str">
        <f>IF(SUM('Test Sample Data'!F$3:F$98)&gt;10,IF(AND(ISNUMBER('Test Sample Data'!F735),'Test Sample Data'!F735&lt;$B$1,'Test Sample Data'!F735&gt;0),'Test Sample Data'!F735,$B$1),"")</f>
        <v/>
      </c>
      <c r="G736" s="17" t="str">
        <f>IF(SUM('Test Sample Data'!G$3:G$98)&gt;10,IF(AND(ISNUMBER('Test Sample Data'!G735),'Test Sample Data'!G735&lt;$B$1,'Test Sample Data'!G735&gt;0),'Test Sample Data'!G735,$B$1),"")</f>
        <v/>
      </c>
      <c r="H736" s="17" t="str">
        <f>IF(SUM('Test Sample Data'!H$3:H$98)&gt;10,IF(AND(ISNUMBER('Test Sample Data'!H735),'Test Sample Data'!H735&lt;$B$1,'Test Sample Data'!H735&gt;0),'Test Sample Data'!H735,$B$1),"")</f>
        <v/>
      </c>
      <c r="I736" s="17" t="str">
        <f>IF(SUM('Test Sample Data'!I$3:I$98)&gt;10,IF(AND(ISNUMBER('Test Sample Data'!I735),'Test Sample Data'!I735&lt;$B$1,'Test Sample Data'!I735&gt;0),'Test Sample Data'!I735,$B$1),"")</f>
        <v/>
      </c>
      <c r="J736" s="17" t="str">
        <f>IF(SUM('Test Sample Data'!J$3:J$98)&gt;10,IF(AND(ISNUMBER('Test Sample Data'!J735),'Test Sample Data'!J735&lt;$B$1,'Test Sample Data'!J735&gt;0),'Test Sample Data'!J735,$B$1),"")</f>
        <v/>
      </c>
      <c r="K736" s="17" t="str">
        <f>IF(SUM('Test Sample Data'!K$3:K$98)&gt;10,IF(AND(ISNUMBER('Test Sample Data'!K735),'Test Sample Data'!K735&lt;$B$1,'Test Sample Data'!K735&gt;0),'Test Sample Data'!K735,$B$1),"")</f>
        <v/>
      </c>
      <c r="L736" s="17" t="str">
        <f>IF(SUM('Test Sample Data'!L$3:L$98)&gt;10,IF(AND(ISNUMBER('Test Sample Data'!L735),'Test Sample Data'!L735&lt;$B$1,'Test Sample Data'!L735&gt;0),'Test Sample Data'!L735,$B$1),"")</f>
        <v/>
      </c>
      <c r="M736" s="17" t="str">
        <f>IF(SUM('Test Sample Data'!M$3:M$98)&gt;10,IF(AND(ISNUMBER('Test Sample Data'!M735),'Test Sample Data'!M735&lt;$B$1,'Test Sample Data'!M735&gt;0),'Test Sample Data'!M735,$B$1),"")</f>
        <v/>
      </c>
      <c r="N736" s="17" t="str">
        <f>'Gene Table'!E735</f>
        <v>mmu-miR-5622-3p</v>
      </c>
      <c r="O736" s="17" t="str">
        <f>'Gene Table'!B735</f>
        <v>O13</v>
      </c>
      <c r="P736" s="17" t="str">
        <f>IF(SUM('Control Sample Data'!D$3:D$98)&gt;10,IF(AND(ISNUMBER('Control Sample Data'!D735),'Control Sample Data'!D735&lt;$B$1,'Control Sample Data'!D735&gt;0),'Control Sample Data'!D735,$B$1),"")</f>
        <v/>
      </c>
      <c r="Q736" s="17" t="str">
        <f>IF(SUM('Control Sample Data'!E$3:E$98)&gt;10,IF(AND(ISNUMBER('Control Sample Data'!E735),'Control Sample Data'!E735&lt;$B$1,'Control Sample Data'!E735&gt;0),'Control Sample Data'!E735,$B$1),"")</f>
        <v/>
      </c>
      <c r="R736" s="17" t="str">
        <f>IF(SUM('Control Sample Data'!F$3:F$98)&gt;10,IF(AND(ISNUMBER('Control Sample Data'!F735),'Control Sample Data'!F735&lt;$B$1,'Control Sample Data'!F735&gt;0),'Control Sample Data'!F735,$B$1),"")</f>
        <v/>
      </c>
      <c r="S736" s="17" t="str">
        <f>IF(SUM('Control Sample Data'!G$3:G$98)&gt;10,IF(AND(ISNUMBER('Control Sample Data'!G735),'Control Sample Data'!G735&lt;$B$1,'Control Sample Data'!G735&gt;0),'Control Sample Data'!G735,$B$1),"")</f>
        <v/>
      </c>
      <c r="T736" s="17" t="str">
        <f>IF(SUM('Control Sample Data'!H$3:H$98)&gt;10,IF(AND(ISNUMBER('Control Sample Data'!H735),'Control Sample Data'!H735&lt;$B$1,'Control Sample Data'!H735&gt;0),'Control Sample Data'!H735,$B$1),"")</f>
        <v/>
      </c>
      <c r="U736" s="17" t="str">
        <f>IF(SUM('Control Sample Data'!I$3:I$98)&gt;10,IF(AND(ISNUMBER('Control Sample Data'!I735),'Control Sample Data'!I735&lt;$B$1,'Control Sample Data'!I735&gt;0),'Control Sample Data'!I735,$B$1),"")</f>
        <v/>
      </c>
      <c r="V736" s="17" t="str">
        <f>IF(SUM('Control Sample Data'!J$3:J$98)&gt;10,IF(AND(ISNUMBER('Control Sample Data'!J735),'Control Sample Data'!J735&lt;$B$1,'Control Sample Data'!J735&gt;0),'Control Sample Data'!J735,$B$1),"")</f>
        <v/>
      </c>
      <c r="W736" s="17" t="str">
        <f>IF(SUM('Control Sample Data'!K$3:K$98)&gt;10,IF(AND(ISNUMBER('Control Sample Data'!K735),'Control Sample Data'!K735&lt;$B$1,'Control Sample Data'!K735&gt;0),'Control Sample Data'!K735,$B$1),"")</f>
        <v/>
      </c>
      <c r="X736" s="17" t="str">
        <f>IF(SUM('Control Sample Data'!L$3:L$98)&gt;10,IF(AND(ISNUMBER('Control Sample Data'!L735),'Control Sample Data'!L735&lt;$B$1,'Control Sample Data'!L735&gt;0),'Control Sample Data'!L735,$B$1),"")</f>
        <v/>
      </c>
      <c r="Y736" s="17" t="str">
        <f>IF(SUM('Control Sample Data'!M$3:M$98)&gt;10,IF(AND(ISNUMBER('Control Sample Data'!M735),'Control Sample Data'!M735&lt;$B$1,'Control Sample Data'!M735&gt;0),'Control Sample Data'!M735,$B$1),"")</f>
        <v/>
      </c>
      <c r="AT736" s="36" t="str">
        <f t="shared" si="493"/>
        <v/>
      </c>
      <c r="AU736" s="36" t="str">
        <f t="shared" si="494"/>
        <v/>
      </c>
      <c r="AV736" s="36" t="str">
        <f t="shared" si="495"/>
        <v/>
      </c>
      <c r="AW736" s="36" t="str">
        <f t="shared" si="496"/>
        <v/>
      </c>
      <c r="AX736" s="36" t="str">
        <f t="shared" si="497"/>
        <v/>
      </c>
      <c r="AY736" s="36" t="str">
        <f t="shared" si="498"/>
        <v/>
      </c>
      <c r="AZ736" s="36" t="str">
        <f t="shared" si="499"/>
        <v/>
      </c>
      <c r="BA736" s="36" t="str">
        <f t="shared" si="500"/>
        <v/>
      </c>
      <c r="BB736" s="36" t="str">
        <f t="shared" si="501"/>
        <v/>
      </c>
      <c r="BC736" s="36" t="str">
        <f t="shared" si="502"/>
        <v/>
      </c>
      <c r="BD736" s="36" t="str">
        <f t="shared" si="503"/>
        <v/>
      </c>
      <c r="BE736" s="36" t="str">
        <f t="shared" si="504"/>
        <v/>
      </c>
      <c r="BF736" s="36" t="str">
        <f t="shared" si="505"/>
        <v/>
      </c>
      <c r="BG736" s="36" t="str">
        <f t="shared" si="506"/>
        <v/>
      </c>
      <c r="BH736" s="36" t="str">
        <f t="shared" si="507"/>
        <v/>
      </c>
      <c r="BI736" s="36" t="str">
        <f t="shared" si="508"/>
        <v/>
      </c>
      <c r="BJ736" s="36" t="str">
        <f t="shared" si="509"/>
        <v/>
      </c>
      <c r="BK736" s="36" t="str">
        <f t="shared" si="510"/>
        <v/>
      </c>
      <c r="BL736" s="36" t="str">
        <f t="shared" si="511"/>
        <v/>
      </c>
      <c r="BM736" s="36" t="str">
        <f t="shared" si="512"/>
        <v/>
      </c>
      <c r="BN736" s="38" t="e">
        <f t="shared" si="471"/>
        <v>#DIV/0!</v>
      </c>
      <c r="BO736" s="38" t="e">
        <f t="shared" si="472"/>
        <v>#DIV/0!</v>
      </c>
      <c r="BP736" s="39" t="str">
        <f t="shared" si="473"/>
        <v/>
      </c>
      <c r="BQ736" s="39" t="str">
        <f t="shared" si="474"/>
        <v/>
      </c>
      <c r="BR736" s="39" t="str">
        <f t="shared" si="475"/>
        <v/>
      </c>
      <c r="BS736" s="39" t="str">
        <f t="shared" si="476"/>
        <v/>
      </c>
      <c r="BT736" s="39" t="str">
        <f t="shared" si="477"/>
        <v/>
      </c>
      <c r="BU736" s="39" t="str">
        <f t="shared" si="478"/>
        <v/>
      </c>
      <c r="BV736" s="39" t="str">
        <f t="shared" si="479"/>
        <v/>
      </c>
      <c r="BW736" s="39" t="str">
        <f t="shared" si="480"/>
        <v/>
      </c>
      <c r="BX736" s="39" t="str">
        <f t="shared" si="481"/>
        <v/>
      </c>
      <c r="BY736" s="39" t="str">
        <f t="shared" si="482"/>
        <v/>
      </c>
      <c r="BZ736" s="39" t="str">
        <f t="shared" si="483"/>
        <v/>
      </c>
      <c r="CA736" s="39" t="str">
        <f t="shared" si="484"/>
        <v/>
      </c>
      <c r="CB736" s="39" t="str">
        <f t="shared" si="485"/>
        <v/>
      </c>
      <c r="CC736" s="39" t="str">
        <f t="shared" si="486"/>
        <v/>
      </c>
      <c r="CD736" s="39" t="str">
        <f t="shared" si="487"/>
        <v/>
      </c>
      <c r="CE736" s="39" t="str">
        <f t="shared" si="488"/>
        <v/>
      </c>
      <c r="CF736" s="39" t="str">
        <f t="shared" si="489"/>
        <v/>
      </c>
      <c r="CG736" s="39" t="str">
        <f t="shared" si="490"/>
        <v/>
      </c>
      <c r="CH736" s="39" t="str">
        <f t="shared" si="491"/>
        <v/>
      </c>
      <c r="CI736" s="39" t="str">
        <f t="shared" si="492"/>
        <v/>
      </c>
    </row>
    <row r="737" spans="1:87">
      <c r="A737" s="18"/>
      <c r="B737" s="15" t="str">
        <f>'Gene Table'!E736</f>
        <v>mmu-miR-344i</v>
      </c>
      <c r="C737" s="15" t="str">
        <f>'Gene Table'!B736</f>
        <v>O14</v>
      </c>
      <c r="D737" s="16" t="str">
        <f>IF(SUM('Test Sample Data'!D$3:D$98)&gt;10,IF(AND(ISNUMBER('Test Sample Data'!D736),'Test Sample Data'!D736&lt;$B$1,'Test Sample Data'!D736&gt;0),'Test Sample Data'!D736,$B$1),"")</f>
        <v/>
      </c>
      <c r="E737" s="17" t="str">
        <f>IF(SUM('Test Sample Data'!E$3:E$98)&gt;10,IF(AND(ISNUMBER('Test Sample Data'!E736),'Test Sample Data'!E736&lt;$B$1,'Test Sample Data'!E736&gt;0),'Test Sample Data'!E736,$B$1),"")</f>
        <v/>
      </c>
      <c r="F737" s="17" t="str">
        <f>IF(SUM('Test Sample Data'!F$3:F$98)&gt;10,IF(AND(ISNUMBER('Test Sample Data'!F736),'Test Sample Data'!F736&lt;$B$1,'Test Sample Data'!F736&gt;0),'Test Sample Data'!F736,$B$1),"")</f>
        <v/>
      </c>
      <c r="G737" s="17" t="str">
        <f>IF(SUM('Test Sample Data'!G$3:G$98)&gt;10,IF(AND(ISNUMBER('Test Sample Data'!G736),'Test Sample Data'!G736&lt;$B$1,'Test Sample Data'!G736&gt;0),'Test Sample Data'!G736,$B$1),"")</f>
        <v/>
      </c>
      <c r="H737" s="17" t="str">
        <f>IF(SUM('Test Sample Data'!H$3:H$98)&gt;10,IF(AND(ISNUMBER('Test Sample Data'!H736),'Test Sample Data'!H736&lt;$B$1,'Test Sample Data'!H736&gt;0),'Test Sample Data'!H736,$B$1),"")</f>
        <v/>
      </c>
      <c r="I737" s="17" t="str">
        <f>IF(SUM('Test Sample Data'!I$3:I$98)&gt;10,IF(AND(ISNUMBER('Test Sample Data'!I736),'Test Sample Data'!I736&lt;$B$1,'Test Sample Data'!I736&gt;0),'Test Sample Data'!I736,$B$1),"")</f>
        <v/>
      </c>
      <c r="J737" s="17" t="str">
        <f>IF(SUM('Test Sample Data'!J$3:J$98)&gt;10,IF(AND(ISNUMBER('Test Sample Data'!J736),'Test Sample Data'!J736&lt;$B$1,'Test Sample Data'!J736&gt;0),'Test Sample Data'!J736,$B$1),"")</f>
        <v/>
      </c>
      <c r="K737" s="17" t="str">
        <f>IF(SUM('Test Sample Data'!K$3:K$98)&gt;10,IF(AND(ISNUMBER('Test Sample Data'!K736),'Test Sample Data'!K736&lt;$B$1,'Test Sample Data'!K736&gt;0),'Test Sample Data'!K736,$B$1),"")</f>
        <v/>
      </c>
      <c r="L737" s="17" t="str">
        <f>IF(SUM('Test Sample Data'!L$3:L$98)&gt;10,IF(AND(ISNUMBER('Test Sample Data'!L736),'Test Sample Data'!L736&lt;$B$1,'Test Sample Data'!L736&gt;0),'Test Sample Data'!L736,$B$1),"")</f>
        <v/>
      </c>
      <c r="M737" s="17" t="str">
        <f>IF(SUM('Test Sample Data'!M$3:M$98)&gt;10,IF(AND(ISNUMBER('Test Sample Data'!M736),'Test Sample Data'!M736&lt;$B$1,'Test Sample Data'!M736&gt;0),'Test Sample Data'!M736,$B$1),"")</f>
        <v/>
      </c>
      <c r="N737" s="17" t="str">
        <f>'Gene Table'!E736</f>
        <v>mmu-miR-344i</v>
      </c>
      <c r="O737" s="17" t="str">
        <f>'Gene Table'!B736</f>
        <v>O14</v>
      </c>
      <c r="P737" s="17" t="str">
        <f>IF(SUM('Control Sample Data'!D$3:D$98)&gt;10,IF(AND(ISNUMBER('Control Sample Data'!D736),'Control Sample Data'!D736&lt;$B$1,'Control Sample Data'!D736&gt;0),'Control Sample Data'!D736,$B$1),"")</f>
        <v/>
      </c>
      <c r="Q737" s="17" t="str">
        <f>IF(SUM('Control Sample Data'!E$3:E$98)&gt;10,IF(AND(ISNUMBER('Control Sample Data'!E736),'Control Sample Data'!E736&lt;$B$1,'Control Sample Data'!E736&gt;0),'Control Sample Data'!E736,$B$1),"")</f>
        <v/>
      </c>
      <c r="R737" s="17" t="str">
        <f>IF(SUM('Control Sample Data'!F$3:F$98)&gt;10,IF(AND(ISNUMBER('Control Sample Data'!F736),'Control Sample Data'!F736&lt;$B$1,'Control Sample Data'!F736&gt;0),'Control Sample Data'!F736,$B$1),"")</f>
        <v/>
      </c>
      <c r="S737" s="17" t="str">
        <f>IF(SUM('Control Sample Data'!G$3:G$98)&gt;10,IF(AND(ISNUMBER('Control Sample Data'!G736),'Control Sample Data'!G736&lt;$B$1,'Control Sample Data'!G736&gt;0),'Control Sample Data'!G736,$B$1),"")</f>
        <v/>
      </c>
      <c r="T737" s="17" t="str">
        <f>IF(SUM('Control Sample Data'!H$3:H$98)&gt;10,IF(AND(ISNUMBER('Control Sample Data'!H736),'Control Sample Data'!H736&lt;$B$1,'Control Sample Data'!H736&gt;0),'Control Sample Data'!H736,$B$1),"")</f>
        <v/>
      </c>
      <c r="U737" s="17" t="str">
        <f>IF(SUM('Control Sample Data'!I$3:I$98)&gt;10,IF(AND(ISNUMBER('Control Sample Data'!I736),'Control Sample Data'!I736&lt;$B$1,'Control Sample Data'!I736&gt;0),'Control Sample Data'!I736,$B$1),"")</f>
        <v/>
      </c>
      <c r="V737" s="17" t="str">
        <f>IF(SUM('Control Sample Data'!J$3:J$98)&gt;10,IF(AND(ISNUMBER('Control Sample Data'!J736),'Control Sample Data'!J736&lt;$B$1,'Control Sample Data'!J736&gt;0),'Control Sample Data'!J736,$B$1),"")</f>
        <v/>
      </c>
      <c r="W737" s="17" t="str">
        <f>IF(SUM('Control Sample Data'!K$3:K$98)&gt;10,IF(AND(ISNUMBER('Control Sample Data'!K736),'Control Sample Data'!K736&lt;$B$1,'Control Sample Data'!K736&gt;0),'Control Sample Data'!K736,$B$1),"")</f>
        <v/>
      </c>
      <c r="X737" s="17" t="str">
        <f>IF(SUM('Control Sample Data'!L$3:L$98)&gt;10,IF(AND(ISNUMBER('Control Sample Data'!L736),'Control Sample Data'!L736&lt;$B$1,'Control Sample Data'!L736&gt;0),'Control Sample Data'!L736,$B$1),"")</f>
        <v/>
      </c>
      <c r="Y737" s="17" t="str">
        <f>IF(SUM('Control Sample Data'!M$3:M$98)&gt;10,IF(AND(ISNUMBER('Control Sample Data'!M736),'Control Sample Data'!M736&lt;$B$1,'Control Sample Data'!M736&gt;0),'Control Sample Data'!M736,$B$1),"")</f>
        <v/>
      </c>
      <c r="AT737" s="36" t="str">
        <f t="shared" si="493"/>
        <v/>
      </c>
      <c r="AU737" s="36" t="str">
        <f t="shared" si="494"/>
        <v/>
      </c>
      <c r="AV737" s="36" t="str">
        <f t="shared" si="495"/>
        <v/>
      </c>
      <c r="AW737" s="36" t="str">
        <f t="shared" si="496"/>
        <v/>
      </c>
      <c r="AX737" s="36" t="str">
        <f t="shared" si="497"/>
        <v/>
      </c>
      <c r="AY737" s="36" t="str">
        <f t="shared" si="498"/>
        <v/>
      </c>
      <c r="AZ737" s="36" t="str">
        <f t="shared" si="499"/>
        <v/>
      </c>
      <c r="BA737" s="36" t="str">
        <f t="shared" si="500"/>
        <v/>
      </c>
      <c r="BB737" s="36" t="str">
        <f t="shared" si="501"/>
        <v/>
      </c>
      <c r="BC737" s="36" t="str">
        <f t="shared" si="502"/>
        <v/>
      </c>
      <c r="BD737" s="36" t="str">
        <f t="shared" si="503"/>
        <v/>
      </c>
      <c r="BE737" s="36" t="str">
        <f t="shared" si="504"/>
        <v/>
      </c>
      <c r="BF737" s="36" t="str">
        <f t="shared" si="505"/>
        <v/>
      </c>
      <c r="BG737" s="36" t="str">
        <f t="shared" si="506"/>
        <v/>
      </c>
      <c r="BH737" s="36" t="str">
        <f t="shared" si="507"/>
        <v/>
      </c>
      <c r="BI737" s="36" t="str">
        <f t="shared" si="508"/>
        <v/>
      </c>
      <c r="BJ737" s="36" t="str">
        <f t="shared" si="509"/>
        <v/>
      </c>
      <c r="BK737" s="36" t="str">
        <f t="shared" si="510"/>
        <v/>
      </c>
      <c r="BL737" s="36" t="str">
        <f t="shared" si="511"/>
        <v/>
      </c>
      <c r="BM737" s="36" t="str">
        <f t="shared" si="512"/>
        <v/>
      </c>
      <c r="BN737" s="38" t="e">
        <f t="shared" si="471"/>
        <v>#DIV/0!</v>
      </c>
      <c r="BO737" s="38" t="e">
        <f t="shared" si="472"/>
        <v>#DIV/0!</v>
      </c>
      <c r="BP737" s="39" t="str">
        <f t="shared" si="473"/>
        <v/>
      </c>
      <c r="BQ737" s="39" t="str">
        <f t="shared" si="474"/>
        <v/>
      </c>
      <c r="BR737" s="39" t="str">
        <f t="shared" si="475"/>
        <v/>
      </c>
      <c r="BS737" s="39" t="str">
        <f t="shared" si="476"/>
        <v/>
      </c>
      <c r="BT737" s="39" t="str">
        <f t="shared" si="477"/>
        <v/>
      </c>
      <c r="BU737" s="39" t="str">
        <f t="shared" si="478"/>
        <v/>
      </c>
      <c r="BV737" s="39" t="str">
        <f t="shared" si="479"/>
        <v/>
      </c>
      <c r="BW737" s="39" t="str">
        <f t="shared" si="480"/>
        <v/>
      </c>
      <c r="BX737" s="39" t="str">
        <f t="shared" si="481"/>
        <v/>
      </c>
      <c r="BY737" s="39" t="str">
        <f t="shared" si="482"/>
        <v/>
      </c>
      <c r="BZ737" s="39" t="str">
        <f t="shared" si="483"/>
        <v/>
      </c>
      <c r="CA737" s="39" t="str">
        <f t="shared" si="484"/>
        <v/>
      </c>
      <c r="CB737" s="39" t="str">
        <f t="shared" si="485"/>
        <v/>
      </c>
      <c r="CC737" s="39" t="str">
        <f t="shared" si="486"/>
        <v/>
      </c>
      <c r="CD737" s="39" t="str">
        <f t="shared" si="487"/>
        <v/>
      </c>
      <c r="CE737" s="39" t="str">
        <f t="shared" si="488"/>
        <v/>
      </c>
      <c r="CF737" s="39" t="str">
        <f t="shared" si="489"/>
        <v/>
      </c>
      <c r="CG737" s="39" t="str">
        <f t="shared" si="490"/>
        <v/>
      </c>
      <c r="CH737" s="39" t="str">
        <f t="shared" si="491"/>
        <v/>
      </c>
      <c r="CI737" s="39" t="str">
        <f t="shared" si="492"/>
        <v/>
      </c>
    </row>
    <row r="738" spans="1:87">
      <c r="A738" s="18"/>
      <c r="B738" s="15" t="str">
        <f>'Gene Table'!E737</f>
        <v>mmu-miR-5623-5p</v>
      </c>
      <c r="C738" s="15" t="str">
        <f>'Gene Table'!B737</f>
        <v>O15</v>
      </c>
      <c r="D738" s="16" t="str">
        <f>IF(SUM('Test Sample Data'!D$3:D$98)&gt;10,IF(AND(ISNUMBER('Test Sample Data'!D737),'Test Sample Data'!D737&lt;$B$1,'Test Sample Data'!D737&gt;0),'Test Sample Data'!D737,$B$1),"")</f>
        <v/>
      </c>
      <c r="E738" s="17" t="str">
        <f>IF(SUM('Test Sample Data'!E$3:E$98)&gt;10,IF(AND(ISNUMBER('Test Sample Data'!E737),'Test Sample Data'!E737&lt;$B$1,'Test Sample Data'!E737&gt;0),'Test Sample Data'!E737,$B$1),"")</f>
        <v/>
      </c>
      <c r="F738" s="17" t="str">
        <f>IF(SUM('Test Sample Data'!F$3:F$98)&gt;10,IF(AND(ISNUMBER('Test Sample Data'!F737),'Test Sample Data'!F737&lt;$B$1,'Test Sample Data'!F737&gt;0),'Test Sample Data'!F737,$B$1),"")</f>
        <v/>
      </c>
      <c r="G738" s="17" t="str">
        <f>IF(SUM('Test Sample Data'!G$3:G$98)&gt;10,IF(AND(ISNUMBER('Test Sample Data'!G737),'Test Sample Data'!G737&lt;$B$1,'Test Sample Data'!G737&gt;0),'Test Sample Data'!G737,$B$1),"")</f>
        <v/>
      </c>
      <c r="H738" s="17" t="str">
        <f>IF(SUM('Test Sample Data'!H$3:H$98)&gt;10,IF(AND(ISNUMBER('Test Sample Data'!H737),'Test Sample Data'!H737&lt;$B$1,'Test Sample Data'!H737&gt;0),'Test Sample Data'!H737,$B$1),"")</f>
        <v/>
      </c>
      <c r="I738" s="17" t="str">
        <f>IF(SUM('Test Sample Data'!I$3:I$98)&gt;10,IF(AND(ISNUMBER('Test Sample Data'!I737),'Test Sample Data'!I737&lt;$B$1,'Test Sample Data'!I737&gt;0),'Test Sample Data'!I737,$B$1),"")</f>
        <v/>
      </c>
      <c r="J738" s="17" t="str">
        <f>IF(SUM('Test Sample Data'!J$3:J$98)&gt;10,IF(AND(ISNUMBER('Test Sample Data'!J737),'Test Sample Data'!J737&lt;$B$1,'Test Sample Data'!J737&gt;0),'Test Sample Data'!J737,$B$1),"")</f>
        <v/>
      </c>
      <c r="K738" s="17" t="str">
        <f>IF(SUM('Test Sample Data'!K$3:K$98)&gt;10,IF(AND(ISNUMBER('Test Sample Data'!K737),'Test Sample Data'!K737&lt;$B$1,'Test Sample Data'!K737&gt;0),'Test Sample Data'!K737,$B$1),"")</f>
        <v/>
      </c>
      <c r="L738" s="17" t="str">
        <f>IF(SUM('Test Sample Data'!L$3:L$98)&gt;10,IF(AND(ISNUMBER('Test Sample Data'!L737),'Test Sample Data'!L737&lt;$B$1,'Test Sample Data'!L737&gt;0),'Test Sample Data'!L737,$B$1),"")</f>
        <v/>
      </c>
      <c r="M738" s="17" t="str">
        <f>IF(SUM('Test Sample Data'!M$3:M$98)&gt;10,IF(AND(ISNUMBER('Test Sample Data'!M737),'Test Sample Data'!M737&lt;$B$1,'Test Sample Data'!M737&gt;0),'Test Sample Data'!M737,$B$1),"")</f>
        <v/>
      </c>
      <c r="N738" s="17" t="str">
        <f>'Gene Table'!E737</f>
        <v>mmu-miR-5623-5p</v>
      </c>
      <c r="O738" s="17" t="str">
        <f>'Gene Table'!B737</f>
        <v>O15</v>
      </c>
      <c r="P738" s="17" t="str">
        <f>IF(SUM('Control Sample Data'!D$3:D$98)&gt;10,IF(AND(ISNUMBER('Control Sample Data'!D737),'Control Sample Data'!D737&lt;$B$1,'Control Sample Data'!D737&gt;0),'Control Sample Data'!D737,$B$1),"")</f>
        <v/>
      </c>
      <c r="Q738" s="17" t="str">
        <f>IF(SUM('Control Sample Data'!E$3:E$98)&gt;10,IF(AND(ISNUMBER('Control Sample Data'!E737),'Control Sample Data'!E737&lt;$B$1,'Control Sample Data'!E737&gt;0),'Control Sample Data'!E737,$B$1),"")</f>
        <v/>
      </c>
      <c r="R738" s="17" t="str">
        <f>IF(SUM('Control Sample Data'!F$3:F$98)&gt;10,IF(AND(ISNUMBER('Control Sample Data'!F737),'Control Sample Data'!F737&lt;$B$1,'Control Sample Data'!F737&gt;0),'Control Sample Data'!F737,$B$1),"")</f>
        <v/>
      </c>
      <c r="S738" s="17" t="str">
        <f>IF(SUM('Control Sample Data'!G$3:G$98)&gt;10,IF(AND(ISNUMBER('Control Sample Data'!G737),'Control Sample Data'!G737&lt;$B$1,'Control Sample Data'!G737&gt;0),'Control Sample Data'!G737,$B$1),"")</f>
        <v/>
      </c>
      <c r="T738" s="17" t="str">
        <f>IF(SUM('Control Sample Data'!H$3:H$98)&gt;10,IF(AND(ISNUMBER('Control Sample Data'!H737),'Control Sample Data'!H737&lt;$B$1,'Control Sample Data'!H737&gt;0),'Control Sample Data'!H737,$B$1),"")</f>
        <v/>
      </c>
      <c r="U738" s="17" t="str">
        <f>IF(SUM('Control Sample Data'!I$3:I$98)&gt;10,IF(AND(ISNUMBER('Control Sample Data'!I737),'Control Sample Data'!I737&lt;$B$1,'Control Sample Data'!I737&gt;0),'Control Sample Data'!I737,$B$1),"")</f>
        <v/>
      </c>
      <c r="V738" s="17" t="str">
        <f>IF(SUM('Control Sample Data'!J$3:J$98)&gt;10,IF(AND(ISNUMBER('Control Sample Data'!J737),'Control Sample Data'!J737&lt;$B$1,'Control Sample Data'!J737&gt;0),'Control Sample Data'!J737,$B$1),"")</f>
        <v/>
      </c>
      <c r="W738" s="17" t="str">
        <f>IF(SUM('Control Sample Data'!K$3:K$98)&gt;10,IF(AND(ISNUMBER('Control Sample Data'!K737),'Control Sample Data'!K737&lt;$B$1,'Control Sample Data'!K737&gt;0),'Control Sample Data'!K737,$B$1),"")</f>
        <v/>
      </c>
      <c r="X738" s="17" t="str">
        <f>IF(SUM('Control Sample Data'!L$3:L$98)&gt;10,IF(AND(ISNUMBER('Control Sample Data'!L737),'Control Sample Data'!L737&lt;$B$1,'Control Sample Data'!L737&gt;0),'Control Sample Data'!L737,$B$1),"")</f>
        <v/>
      </c>
      <c r="Y738" s="17" t="str">
        <f>IF(SUM('Control Sample Data'!M$3:M$98)&gt;10,IF(AND(ISNUMBER('Control Sample Data'!M737),'Control Sample Data'!M737&lt;$B$1,'Control Sample Data'!M737&gt;0),'Control Sample Data'!M737,$B$1),"")</f>
        <v/>
      </c>
      <c r="AT738" s="36" t="str">
        <f t="shared" si="493"/>
        <v/>
      </c>
      <c r="AU738" s="36" t="str">
        <f t="shared" si="494"/>
        <v/>
      </c>
      <c r="AV738" s="36" t="str">
        <f t="shared" si="495"/>
        <v/>
      </c>
      <c r="AW738" s="36" t="str">
        <f t="shared" si="496"/>
        <v/>
      </c>
      <c r="AX738" s="36" t="str">
        <f t="shared" si="497"/>
        <v/>
      </c>
      <c r="AY738" s="36" t="str">
        <f t="shared" si="498"/>
        <v/>
      </c>
      <c r="AZ738" s="36" t="str">
        <f t="shared" si="499"/>
        <v/>
      </c>
      <c r="BA738" s="36" t="str">
        <f t="shared" si="500"/>
        <v/>
      </c>
      <c r="BB738" s="36" t="str">
        <f t="shared" si="501"/>
        <v/>
      </c>
      <c r="BC738" s="36" t="str">
        <f t="shared" si="502"/>
        <v/>
      </c>
      <c r="BD738" s="36" t="str">
        <f t="shared" si="503"/>
        <v/>
      </c>
      <c r="BE738" s="36" t="str">
        <f t="shared" si="504"/>
        <v/>
      </c>
      <c r="BF738" s="36" t="str">
        <f t="shared" si="505"/>
        <v/>
      </c>
      <c r="BG738" s="36" t="str">
        <f t="shared" si="506"/>
        <v/>
      </c>
      <c r="BH738" s="36" t="str">
        <f t="shared" si="507"/>
        <v/>
      </c>
      <c r="BI738" s="36" t="str">
        <f t="shared" si="508"/>
        <v/>
      </c>
      <c r="BJ738" s="36" t="str">
        <f t="shared" si="509"/>
        <v/>
      </c>
      <c r="BK738" s="36" t="str">
        <f t="shared" si="510"/>
        <v/>
      </c>
      <c r="BL738" s="36" t="str">
        <f t="shared" si="511"/>
        <v/>
      </c>
      <c r="BM738" s="36" t="str">
        <f t="shared" si="512"/>
        <v/>
      </c>
      <c r="BN738" s="38" t="e">
        <f t="shared" si="471"/>
        <v>#DIV/0!</v>
      </c>
      <c r="BO738" s="38" t="e">
        <f t="shared" si="472"/>
        <v>#DIV/0!</v>
      </c>
      <c r="BP738" s="39" t="str">
        <f t="shared" si="473"/>
        <v/>
      </c>
      <c r="BQ738" s="39" t="str">
        <f t="shared" si="474"/>
        <v/>
      </c>
      <c r="BR738" s="39" t="str">
        <f t="shared" si="475"/>
        <v/>
      </c>
      <c r="BS738" s="39" t="str">
        <f t="shared" si="476"/>
        <v/>
      </c>
      <c r="BT738" s="39" t="str">
        <f t="shared" si="477"/>
        <v/>
      </c>
      <c r="BU738" s="39" t="str">
        <f t="shared" si="478"/>
        <v/>
      </c>
      <c r="BV738" s="39" t="str">
        <f t="shared" si="479"/>
        <v/>
      </c>
      <c r="BW738" s="39" t="str">
        <f t="shared" si="480"/>
        <v/>
      </c>
      <c r="BX738" s="39" t="str">
        <f t="shared" si="481"/>
        <v/>
      </c>
      <c r="BY738" s="39" t="str">
        <f t="shared" si="482"/>
        <v/>
      </c>
      <c r="BZ738" s="39" t="str">
        <f t="shared" si="483"/>
        <v/>
      </c>
      <c r="CA738" s="39" t="str">
        <f t="shared" si="484"/>
        <v/>
      </c>
      <c r="CB738" s="39" t="str">
        <f t="shared" si="485"/>
        <v/>
      </c>
      <c r="CC738" s="39" t="str">
        <f t="shared" si="486"/>
        <v/>
      </c>
      <c r="CD738" s="39" t="str">
        <f t="shared" si="487"/>
        <v/>
      </c>
      <c r="CE738" s="39" t="str">
        <f t="shared" si="488"/>
        <v/>
      </c>
      <c r="CF738" s="39" t="str">
        <f t="shared" si="489"/>
        <v/>
      </c>
      <c r="CG738" s="39" t="str">
        <f t="shared" si="490"/>
        <v/>
      </c>
      <c r="CH738" s="39" t="str">
        <f t="shared" si="491"/>
        <v/>
      </c>
      <c r="CI738" s="39" t="str">
        <f t="shared" si="492"/>
        <v/>
      </c>
    </row>
    <row r="739" spans="1:87">
      <c r="A739" s="18"/>
      <c r="B739" s="15" t="str">
        <f>'Gene Table'!E738</f>
        <v>mmu-miR-5709</v>
      </c>
      <c r="C739" s="15" t="str">
        <f>'Gene Table'!B738</f>
        <v>O16</v>
      </c>
      <c r="D739" s="16" t="str">
        <f>IF(SUM('Test Sample Data'!D$3:D$98)&gt;10,IF(AND(ISNUMBER('Test Sample Data'!D738),'Test Sample Data'!D738&lt;$B$1,'Test Sample Data'!D738&gt;0),'Test Sample Data'!D738,$B$1),"")</f>
        <v/>
      </c>
      <c r="E739" s="17" t="str">
        <f>IF(SUM('Test Sample Data'!E$3:E$98)&gt;10,IF(AND(ISNUMBER('Test Sample Data'!E738),'Test Sample Data'!E738&lt;$B$1,'Test Sample Data'!E738&gt;0),'Test Sample Data'!E738,$B$1),"")</f>
        <v/>
      </c>
      <c r="F739" s="17" t="str">
        <f>IF(SUM('Test Sample Data'!F$3:F$98)&gt;10,IF(AND(ISNUMBER('Test Sample Data'!F738),'Test Sample Data'!F738&lt;$B$1,'Test Sample Data'!F738&gt;0),'Test Sample Data'!F738,$B$1),"")</f>
        <v/>
      </c>
      <c r="G739" s="17" t="str">
        <f>IF(SUM('Test Sample Data'!G$3:G$98)&gt;10,IF(AND(ISNUMBER('Test Sample Data'!G738),'Test Sample Data'!G738&lt;$B$1,'Test Sample Data'!G738&gt;0),'Test Sample Data'!G738,$B$1),"")</f>
        <v/>
      </c>
      <c r="H739" s="17" t="str">
        <f>IF(SUM('Test Sample Data'!H$3:H$98)&gt;10,IF(AND(ISNUMBER('Test Sample Data'!H738),'Test Sample Data'!H738&lt;$B$1,'Test Sample Data'!H738&gt;0),'Test Sample Data'!H738,$B$1),"")</f>
        <v/>
      </c>
      <c r="I739" s="17" t="str">
        <f>IF(SUM('Test Sample Data'!I$3:I$98)&gt;10,IF(AND(ISNUMBER('Test Sample Data'!I738),'Test Sample Data'!I738&lt;$B$1,'Test Sample Data'!I738&gt;0),'Test Sample Data'!I738,$B$1),"")</f>
        <v/>
      </c>
      <c r="J739" s="17" t="str">
        <f>IF(SUM('Test Sample Data'!J$3:J$98)&gt;10,IF(AND(ISNUMBER('Test Sample Data'!J738),'Test Sample Data'!J738&lt;$B$1,'Test Sample Data'!J738&gt;0),'Test Sample Data'!J738,$B$1),"")</f>
        <v/>
      </c>
      <c r="K739" s="17" t="str">
        <f>IF(SUM('Test Sample Data'!K$3:K$98)&gt;10,IF(AND(ISNUMBER('Test Sample Data'!K738),'Test Sample Data'!K738&lt;$B$1,'Test Sample Data'!K738&gt;0),'Test Sample Data'!K738,$B$1),"")</f>
        <v/>
      </c>
      <c r="L739" s="17" t="str">
        <f>IF(SUM('Test Sample Data'!L$3:L$98)&gt;10,IF(AND(ISNUMBER('Test Sample Data'!L738),'Test Sample Data'!L738&lt;$B$1,'Test Sample Data'!L738&gt;0),'Test Sample Data'!L738,$B$1),"")</f>
        <v/>
      </c>
      <c r="M739" s="17" t="str">
        <f>IF(SUM('Test Sample Data'!M$3:M$98)&gt;10,IF(AND(ISNUMBER('Test Sample Data'!M738),'Test Sample Data'!M738&lt;$B$1,'Test Sample Data'!M738&gt;0),'Test Sample Data'!M738,$B$1),"")</f>
        <v/>
      </c>
      <c r="N739" s="17" t="str">
        <f>'Gene Table'!E738</f>
        <v>mmu-miR-5709</v>
      </c>
      <c r="O739" s="17" t="str">
        <f>'Gene Table'!B738</f>
        <v>O16</v>
      </c>
      <c r="P739" s="17" t="str">
        <f>IF(SUM('Control Sample Data'!D$3:D$98)&gt;10,IF(AND(ISNUMBER('Control Sample Data'!D738),'Control Sample Data'!D738&lt;$B$1,'Control Sample Data'!D738&gt;0),'Control Sample Data'!D738,$B$1),"")</f>
        <v/>
      </c>
      <c r="Q739" s="17" t="str">
        <f>IF(SUM('Control Sample Data'!E$3:E$98)&gt;10,IF(AND(ISNUMBER('Control Sample Data'!E738),'Control Sample Data'!E738&lt;$B$1,'Control Sample Data'!E738&gt;0),'Control Sample Data'!E738,$B$1),"")</f>
        <v/>
      </c>
      <c r="R739" s="17" t="str">
        <f>IF(SUM('Control Sample Data'!F$3:F$98)&gt;10,IF(AND(ISNUMBER('Control Sample Data'!F738),'Control Sample Data'!F738&lt;$B$1,'Control Sample Data'!F738&gt;0),'Control Sample Data'!F738,$B$1),"")</f>
        <v/>
      </c>
      <c r="S739" s="17" t="str">
        <f>IF(SUM('Control Sample Data'!G$3:G$98)&gt;10,IF(AND(ISNUMBER('Control Sample Data'!G738),'Control Sample Data'!G738&lt;$B$1,'Control Sample Data'!G738&gt;0),'Control Sample Data'!G738,$B$1),"")</f>
        <v/>
      </c>
      <c r="T739" s="17" t="str">
        <f>IF(SUM('Control Sample Data'!H$3:H$98)&gt;10,IF(AND(ISNUMBER('Control Sample Data'!H738),'Control Sample Data'!H738&lt;$B$1,'Control Sample Data'!H738&gt;0),'Control Sample Data'!H738,$B$1),"")</f>
        <v/>
      </c>
      <c r="U739" s="17" t="str">
        <f>IF(SUM('Control Sample Data'!I$3:I$98)&gt;10,IF(AND(ISNUMBER('Control Sample Data'!I738),'Control Sample Data'!I738&lt;$B$1,'Control Sample Data'!I738&gt;0),'Control Sample Data'!I738,$B$1),"")</f>
        <v/>
      </c>
      <c r="V739" s="17" t="str">
        <f>IF(SUM('Control Sample Data'!J$3:J$98)&gt;10,IF(AND(ISNUMBER('Control Sample Data'!J738),'Control Sample Data'!J738&lt;$B$1,'Control Sample Data'!J738&gt;0),'Control Sample Data'!J738,$B$1),"")</f>
        <v/>
      </c>
      <c r="W739" s="17" t="str">
        <f>IF(SUM('Control Sample Data'!K$3:K$98)&gt;10,IF(AND(ISNUMBER('Control Sample Data'!K738),'Control Sample Data'!K738&lt;$B$1,'Control Sample Data'!K738&gt;0),'Control Sample Data'!K738,$B$1),"")</f>
        <v/>
      </c>
      <c r="X739" s="17" t="str">
        <f>IF(SUM('Control Sample Data'!L$3:L$98)&gt;10,IF(AND(ISNUMBER('Control Sample Data'!L738),'Control Sample Data'!L738&lt;$B$1,'Control Sample Data'!L738&gt;0),'Control Sample Data'!L738,$B$1),"")</f>
        <v/>
      </c>
      <c r="Y739" s="17" t="str">
        <f>IF(SUM('Control Sample Data'!M$3:M$98)&gt;10,IF(AND(ISNUMBER('Control Sample Data'!M738),'Control Sample Data'!M738&lt;$B$1,'Control Sample Data'!M738&gt;0),'Control Sample Data'!M738,$B$1),"")</f>
        <v/>
      </c>
      <c r="AT739" s="36" t="str">
        <f t="shared" si="493"/>
        <v/>
      </c>
      <c r="AU739" s="36" t="str">
        <f t="shared" si="494"/>
        <v/>
      </c>
      <c r="AV739" s="36" t="str">
        <f t="shared" si="495"/>
        <v/>
      </c>
      <c r="AW739" s="36" t="str">
        <f t="shared" si="496"/>
        <v/>
      </c>
      <c r="AX739" s="36" t="str">
        <f t="shared" si="497"/>
        <v/>
      </c>
      <c r="AY739" s="36" t="str">
        <f t="shared" si="498"/>
        <v/>
      </c>
      <c r="AZ739" s="36" t="str">
        <f t="shared" si="499"/>
        <v/>
      </c>
      <c r="BA739" s="36" t="str">
        <f t="shared" si="500"/>
        <v/>
      </c>
      <c r="BB739" s="36" t="str">
        <f t="shared" si="501"/>
        <v/>
      </c>
      <c r="BC739" s="36" t="str">
        <f t="shared" si="502"/>
        <v/>
      </c>
      <c r="BD739" s="36" t="str">
        <f t="shared" si="503"/>
        <v/>
      </c>
      <c r="BE739" s="36" t="str">
        <f t="shared" si="504"/>
        <v/>
      </c>
      <c r="BF739" s="36" t="str">
        <f t="shared" si="505"/>
        <v/>
      </c>
      <c r="BG739" s="36" t="str">
        <f t="shared" si="506"/>
        <v/>
      </c>
      <c r="BH739" s="36" t="str">
        <f t="shared" si="507"/>
        <v/>
      </c>
      <c r="BI739" s="36" t="str">
        <f t="shared" si="508"/>
        <v/>
      </c>
      <c r="BJ739" s="36" t="str">
        <f t="shared" si="509"/>
        <v/>
      </c>
      <c r="BK739" s="36" t="str">
        <f t="shared" si="510"/>
        <v/>
      </c>
      <c r="BL739" s="36" t="str">
        <f t="shared" si="511"/>
        <v/>
      </c>
      <c r="BM739" s="36" t="str">
        <f t="shared" si="512"/>
        <v/>
      </c>
      <c r="BN739" s="38" t="e">
        <f t="shared" si="471"/>
        <v>#DIV/0!</v>
      </c>
      <c r="BO739" s="38" t="e">
        <f t="shared" si="472"/>
        <v>#DIV/0!</v>
      </c>
      <c r="BP739" s="39" t="str">
        <f t="shared" si="473"/>
        <v/>
      </c>
      <c r="BQ739" s="39" t="str">
        <f t="shared" si="474"/>
        <v/>
      </c>
      <c r="BR739" s="39" t="str">
        <f t="shared" si="475"/>
        <v/>
      </c>
      <c r="BS739" s="39" t="str">
        <f t="shared" si="476"/>
        <v/>
      </c>
      <c r="BT739" s="39" t="str">
        <f t="shared" si="477"/>
        <v/>
      </c>
      <c r="BU739" s="39" t="str">
        <f t="shared" si="478"/>
        <v/>
      </c>
      <c r="BV739" s="39" t="str">
        <f t="shared" si="479"/>
        <v/>
      </c>
      <c r="BW739" s="39" t="str">
        <f t="shared" si="480"/>
        <v/>
      </c>
      <c r="BX739" s="39" t="str">
        <f t="shared" si="481"/>
        <v/>
      </c>
      <c r="BY739" s="39" t="str">
        <f t="shared" si="482"/>
        <v/>
      </c>
      <c r="BZ739" s="39" t="str">
        <f t="shared" si="483"/>
        <v/>
      </c>
      <c r="CA739" s="39" t="str">
        <f t="shared" si="484"/>
        <v/>
      </c>
      <c r="CB739" s="39" t="str">
        <f t="shared" si="485"/>
        <v/>
      </c>
      <c r="CC739" s="39" t="str">
        <f t="shared" si="486"/>
        <v/>
      </c>
      <c r="CD739" s="39" t="str">
        <f t="shared" si="487"/>
        <v/>
      </c>
      <c r="CE739" s="39" t="str">
        <f t="shared" si="488"/>
        <v/>
      </c>
      <c r="CF739" s="39" t="str">
        <f t="shared" si="489"/>
        <v/>
      </c>
      <c r="CG739" s="39" t="str">
        <f t="shared" si="490"/>
        <v/>
      </c>
      <c r="CH739" s="39" t="str">
        <f t="shared" si="491"/>
        <v/>
      </c>
      <c r="CI739" s="39" t="str">
        <f t="shared" si="492"/>
        <v/>
      </c>
    </row>
    <row r="740" spans="1:87">
      <c r="A740" s="18"/>
      <c r="B740" s="15" t="str">
        <f>'Gene Table'!E739</f>
        <v>mmu-miR-5623-3p</v>
      </c>
      <c r="C740" s="15" t="str">
        <f>'Gene Table'!B739</f>
        <v>O17</v>
      </c>
      <c r="D740" s="16" t="str">
        <f>IF(SUM('Test Sample Data'!D$3:D$98)&gt;10,IF(AND(ISNUMBER('Test Sample Data'!D739),'Test Sample Data'!D739&lt;$B$1,'Test Sample Data'!D739&gt;0),'Test Sample Data'!D739,$B$1),"")</f>
        <v/>
      </c>
      <c r="E740" s="17" t="str">
        <f>IF(SUM('Test Sample Data'!E$3:E$98)&gt;10,IF(AND(ISNUMBER('Test Sample Data'!E739),'Test Sample Data'!E739&lt;$B$1,'Test Sample Data'!E739&gt;0),'Test Sample Data'!E739,$B$1),"")</f>
        <v/>
      </c>
      <c r="F740" s="17" t="str">
        <f>IF(SUM('Test Sample Data'!F$3:F$98)&gt;10,IF(AND(ISNUMBER('Test Sample Data'!F739),'Test Sample Data'!F739&lt;$B$1,'Test Sample Data'!F739&gt;0),'Test Sample Data'!F739,$B$1),"")</f>
        <v/>
      </c>
      <c r="G740" s="17" t="str">
        <f>IF(SUM('Test Sample Data'!G$3:G$98)&gt;10,IF(AND(ISNUMBER('Test Sample Data'!G739),'Test Sample Data'!G739&lt;$B$1,'Test Sample Data'!G739&gt;0),'Test Sample Data'!G739,$B$1),"")</f>
        <v/>
      </c>
      <c r="H740" s="17" t="str">
        <f>IF(SUM('Test Sample Data'!H$3:H$98)&gt;10,IF(AND(ISNUMBER('Test Sample Data'!H739),'Test Sample Data'!H739&lt;$B$1,'Test Sample Data'!H739&gt;0),'Test Sample Data'!H739,$B$1),"")</f>
        <v/>
      </c>
      <c r="I740" s="17" t="str">
        <f>IF(SUM('Test Sample Data'!I$3:I$98)&gt;10,IF(AND(ISNUMBER('Test Sample Data'!I739),'Test Sample Data'!I739&lt;$B$1,'Test Sample Data'!I739&gt;0),'Test Sample Data'!I739,$B$1),"")</f>
        <v/>
      </c>
      <c r="J740" s="17" t="str">
        <f>IF(SUM('Test Sample Data'!J$3:J$98)&gt;10,IF(AND(ISNUMBER('Test Sample Data'!J739),'Test Sample Data'!J739&lt;$B$1,'Test Sample Data'!J739&gt;0),'Test Sample Data'!J739,$B$1),"")</f>
        <v/>
      </c>
      <c r="K740" s="17" t="str">
        <f>IF(SUM('Test Sample Data'!K$3:K$98)&gt;10,IF(AND(ISNUMBER('Test Sample Data'!K739),'Test Sample Data'!K739&lt;$B$1,'Test Sample Data'!K739&gt;0),'Test Sample Data'!K739,$B$1),"")</f>
        <v/>
      </c>
      <c r="L740" s="17" t="str">
        <f>IF(SUM('Test Sample Data'!L$3:L$98)&gt;10,IF(AND(ISNUMBER('Test Sample Data'!L739),'Test Sample Data'!L739&lt;$B$1,'Test Sample Data'!L739&gt;0),'Test Sample Data'!L739,$B$1),"")</f>
        <v/>
      </c>
      <c r="M740" s="17" t="str">
        <f>IF(SUM('Test Sample Data'!M$3:M$98)&gt;10,IF(AND(ISNUMBER('Test Sample Data'!M739),'Test Sample Data'!M739&lt;$B$1,'Test Sample Data'!M739&gt;0),'Test Sample Data'!M739,$B$1),"")</f>
        <v/>
      </c>
      <c r="N740" s="17" t="str">
        <f>'Gene Table'!E739</f>
        <v>mmu-miR-5623-3p</v>
      </c>
      <c r="O740" s="17" t="str">
        <f>'Gene Table'!B739</f>
        <v>O17</v>
      </c>
      <c r="P740" s="17" t="str">
        <f>IF(SUM('Control Sample Data'!D$3:D$98)&gt;10,IF(AND(ISNUMBER('Control Sample Data'!D739),'Control Sample Data'!D739&lt;$B$1,'Control Sample Data'!D739&gt;0),'Control Sample Data'!D739,$B$1),"")</f>
        <v/>
      </c>
      <c r="Q740" s="17" t="str">
        <f>IF(SUM('Control Sample Data'!E$3:E$98)&gt;10,IF(AND(ISNUMBER('Control Sample Data'!E739),'Control Sample Data'!E739&lt;$B$1,'Control Sample Data'!E739&gt;0),'Control Sample Data'!E739,$B$1),"")</f>
        <v/>
      </c>
      <c r="R740" s="17" t="str">
        <f>IF(SUM('Control Sample Data'!F$3:F$98)&gt;10,IF(AND(ISNUMBER('Control Sample Data'!F739),'Control Sample Data'!F739&lt;$B$1,'Control Sample Data'!F739&gt;0),'Control Sample Data'!F739,$B$1),"")</f>
        <v/>
      </c>
      <c r="S740" s="17" t="str">
        <f>IF(SUM('Control Sample Data'!G$3:G$98)&gt;10,IF(AND(ISNUMBER('Control Sample Data'!G739),'Control Sample Data'!G739&lt;$B$1,'Control Sample Data'!G739&gt;0),'Control Sample Data'!G739,$B$1),"")</f>
        <v/>
      </c>
      <c r="T740" s="17" t="str">
        <f>IF(SUM('Control Sample Data'!H$3:H$98)&gt;10,IF(AND(ISNUMBER('Control Sample Data'!H739),'Control Sample Data'!H739&lt;$B$1,'Control Sample Data'!H739&gt;0),'Control Sample Data'!H739,$B$1),"")</f>
        <v/>
      </c>
      <c r="U740" s="17" t="str">
        <f>IF(SUM('Control Sample Data'!I$3:I$98)&gt;10,IF(AND(ISNUMBER('Control Sample Data'!I739),'Control Sample Data'!I739&lt;$B$1,'Control Sample Data'!I739&gt;0),'Control Sample Data'!I739,$B$1),"")</f>
        <v/>
      </c>
      <c r="V740" s="17" t="str">
        <f>IF(SUM('Control Sample Data'!J$3:J$98)&gt;10,IF(AND(ISNUMBER('Control Sample Data'!J739),'Control Sample Data'!J739&lt;$B$1,'Control Sample Data'!J739&gt;0),'Control Sample Data'!J739,$B$1),"")</f>
        <v/>
      </c>
      <c r="W740" s="17" t="str">
        <f>IF(SUM('Control Sample Data'!K$3:K$98)&gt;10,IF(AND(ISNUMBER('Control Sample Data'!K739),'Control Sample Data'!K739&lt;$B$1,'Control Sample Data'!K739&gt;0),'Control Sample Data'!K739,$B$1),"")</f>
        <v/>
      </c>
      <c r="X740" s="17" t="str">
        <f>IF(SUM('Control Sample Data'!L$3:L$98)&gt;10,IF(AND(ISNUMBER('Control Sample Data'!L739),'Control Sample Data'!L739&lt;$B$1,'Control Sample Data'!L739&gt;0),'Control Sample Data'!L739,$B$1),"")</f>
        <v/>
      </c>
      <c r="Y740" s="17" t="str">
        <f>IF(SUM('Control Sample Data'!M$3:M$98)&gt;10,IF(AND(ISNUMBER('Control Sample Data'!M739),'Control Sample Data'!M739&lt;$B$1,'Control Sample Data'!M739&gt;0),'Control Sample Data'!M739,$B$1),"")</f>
        <v/>
      </c>
      <c r="AT740" s="36" t="str">
        <f t="shared" si="493"/>
        <v/>
      </c>
      <c r="AU740" s="36" t="str">
        <f t="shared" si="494"/>
        <v/>
      </c>
      <c r="AV740" s="36" t="str">
        <f t="shared" si="495"/>
        <v/>
      </c>
      <c r="AW740" s="36" t="str">
        <f t="shared" si="496"/>
        <v/>
      </c>
      <c r="AX740" s="36" t="str">
        <f t="shared" si="497"/>
        <v/>
      </c>
      <c r="AY740" s="36" t="str">
        <f t="shared" si="498"/>
        <v/>
      </c>
      <c r="AZ740" s="36" t="str">
        <f t="shared" si="499"/>
        <v/>
      </c>
      <c r="BA740" s="36" t="str">
        <f t="shared" si="500"/>
        <v/>
      </c>
      <c r="BB740" s="36" t="str">
        <f t="shared" si="501"/>
        <v/>
      </c>
      <c r="BC740" s="36" t="str">
        <f t="shared" si="502"/>
        <v/>
      </c>
      <c r="BD740" s="36" t="str">
        <f t="shared" si="503"/>
        <v/>
      </c>
      <c r="BE740" s="36" t="str">
        <f t="shared" si="504"/>
        <v/>
      </c>
      <c r="BF740" s="36" t="str">
        <f t="shared" si="505"/>
        <v/>
      </c>
      <c r="BG740" s="36" t="str">
        <f t="shared" si="506"/>
        <v/>
      </c>
      <c r="BH740" s="36" t="str">
        <f t="shared" si="507"/>
        <v/>
      </c>
      <c r="BI740" s="36" t="str">
        <f t="shared" si="508"/>
        <v/>
      </c>
      <c r="BJ740" s="36" t="str">
        <f t="shared" si="509"/>
        <v/>
      </c>
      <c r="BK740" s="36" t="str">
        <f t="shared" si="510"/>
        <v/>
      </c>
      <c r="BL740" s="36" t="str">
        <f t="shared" si="511"/>
        <v/>
      </c>
      <c r="BM740" s="36" t="str">
        <f t="shared" si="512"/>
        <v/>
      </c>
      <c r="BN740" s="38" t="e">
        <f t="shared" si="471"/>
        <v>#DIV/0!</v>
      </c>
      <c r="BO740" s="38" t="e">
        <f t="shared" si="472"/>
        <v>#DIV/0!</v>
      </c>
      <c r="BP740" s="39" t="str">
        <f t="shared" si="473"/>
        <v/>
      </c>
      <c r="BQ740" s="39" t="str">
        <f t="shared" si="474"/>
        <v/>
      </c>
      <c r="BR740" s="39" t="str">
        <f t="shared" si="475"/>
        <v/>
      </c>
      <c r="BS740" s="39" t="str">
        <f t="shared" si="476"/>
        <v/>
      </c>
      <c r="BT740" s="39" t="str">
        <f t="shared" si="477"/>
        <v/>
      </c>
      <c r="BU740" s="39" t="str">
        <f t="shared" si="478"/>
        <v/>
      </c>
      <c r="BV740" s="39" t="str">
        <f t="shared" si="479"/>
        <v/>
      </c>
      <c r="BW740" s="39" t="str">
        <f t="shared" si="480"/>
        <v/>
      </c>
      <c r="BX740" s="39" t="str">
        <f t="shared" si="481"/>
        <v/>
      </c>
      <c r="BY740" s="39" t="str">
        <f t="shared" si="482"/>
        <v/>
      </c>
      <c r="BZ740" s="39" t="str">
        <f t="shared" si="483"/>
        <v/>
      </c>
      <c r="CA740" s="39" t="str">
        <f t="shared" si="484"/>
        <v/>
      </c>
      <c r="CB740" s="39" t="str">
        <f t="shared" si="485"/>
        <v/>
      </c>
      <c r="CC740" s="39" t="str">
        <f t="shared" si="486"/>
        <v/>
      </c>
      <c r="CD740" s="39" t="str">
        <f t="shared" si="487"/>
        <v/>
      </c>
      <c r="CE740" s="39" t="str">
        <f t="shared" si="488"/>
        <v/>
      </c>
      <c r="CF740" s="39" t="str">
        <f t="shared" si="489"/>
        <v/>
      </c>
      <c r="CG740" s="39" t="str">
        <f t="shared" si="490"/>
        <v/>
      </c>
      <c r="CH740" s="39" t="str">
        <f t="shared" si="491"/>
        <v/>
      </c>
      <c r="CI740" s="39" t="str">
        <f t="shared" si="492"/>
        <v/>
      </c>
    </row>
    <row r="741" spans="1:87">
      <c r="A741" s="18"/>
      <c r="B741" s="15" t="str">
        <f>'Gene Table'!E740</f>
        <v>mmu-miR-5710</v>
      </c>
      <c r="C741" s="15" t="str">
        <f>'Gene Table'!B740</f>
        <v>O18</v>
      </c>
      <c r="D741" s="16" t="str">
        <f>IF(SUM('Test Sample Data'!D$3:D$98)&gt;10,IF(AND(ISNUMBER('Test Sample Data'!D740),'Test Sample Data'!D740&lt;$B$1,'Test Sample Data'!D740&gt;0),'Test Sample Data'!D740,$B$1),"")</f>
        <v/>
      </c>
      <c r="E741" s="17" t="str">
        <f>IF(SUM('Test Sample Data'!E$3:E$98)&gt;10,IF(AND(ISNUMBER('Test Sample Data'!E740),'Test Sample Data'!E740&lt;$B$1,'Test Sample Data'!E740&gt;0),'Test Sample Data'!E740,$B$1),"")</f>
        <v/>
      </c>
      <c r="F741" s="17" t="str">
        <f>IF(SUM('Test Sample Data'!F$3:F$98)&gt;10,IF(AND(ISNUMBER('Test Sample Data'!F740),'Test Sample Data'!F740&lt;$B$1,'Test Sample Data'!F740&gt;0),'Test Sample Data'!F740,$B$1),"")</f>
        <v/>
      </c>
      <c r="G741" s="17" t="str">
        <f>IF(SUM('Test Sample Data'!G$3:G$98)&gt;10,IF(AND(ISNUMBER('Test Sample Data'!G740),'Test Sample Data'!G740&lt;$B$1,'Test Sample Data'!G740&gt;0),'Test Sample Data'!G740,$B$1),"")</f>
        <v/>
      </c>
      <c r="H741" s="17" t="str">
        <f>IF(SUM('Test Sample Data'!H$3:H$98)&gt;10,IF(AND(ISNUMBER('Test Sample Data'!H740),'Test Sample Data'!H740&lt;$B$1,'Test Sample Data'!H740&gt;0),'Test Sample Data'!H740,$B$1),"")</f>
        <v/>
      </c>
      <c r="I741" s="17" t="str">
        <f>IF(SUM('Test Sample Data'!I$3:I$98)&gt;10,IF(AND(ISNUMBER('Test Sample Data'!I740),'Test Sample Data'!I740&lt;$B$1,'Test Sample Data'!I740&gt;0),'Test Sample Data'!I740,$B$1),"")</f>
        <v/>
      </c>
      <c r="J741" s="17" t="str">
        <f>IF(SUM('Test Sample Data'!J$3:J$98)&gt;10,IF(AND(ISNUMBER('Test Sample Data'!J740),'Test Sample Data'!J740&lt;$B$1,'Test Sample Data'!J740&gt;0),'Test Sample Data'!J740,$B$1),"")</f>
        <v/>
      </c>
      <c r="K741" s="17" t="str">
        <f>IF(SUM('Test Sample Data'!K$3:K$98)&gt;10,IF(AND(ISNUMBER('Test Sample Data'!K740),'Test Sample Data'!K740&lt;$B$1,'Test Sample Data'!K740&gt;0),'Test Sample Data'!K740,$B$1),"")</f>
        <v/>
      </c>
      <c r="L741" s="17" t="str">
        <f>IF(SUM('Test Sample Data'!L$3:L$98)&gt;10,IF(AND(ISNUMBER('Test Sample Data'!L740),'Test Sample Data'!L740&lt;$B$1,'Test Sample Data'!L740&gt;0),'Test Sample Data'!L740,$B$1),"")</f>
        <v/>
      </c>
      <c r="M741" s="17" t="str">
        <f>IF(SUM('Test Sample Data'!M$3:M$98)&gt;10,IF(AND(ISNUMBER('Test Sample Data'!M740),'Test Sample Data'!M740&lt;$B$1,'Test Sample Data'!M740&gt;0),'Test Sample Data'!M740,$B$1),"")</f>
        <v/>
      </c>
      <c r="N741" s="17" t="str">
        <f>'Gene Table'!E740</f>
        <v>mmu-miR-5710</v>
      </c>
      <c r="O741" s="17" t="str">
        <f>'Gene Table'!B740</f>
        <v>O18</v>
      </c>
      <c r="P741" s="17" t="str">
        <f>IF(SUM('Control Sample Data'!D$3:D$98)&gt;10,IF(AND(ISNUMBER('Control Sample Data'!D740),'Control Sample Data'!D740&lt;$B$1,'Control Sample Data'!D740&gt;0),'Control Sample Data'!D740,$B$1),"")</f>
        <v/>
      </c>
      <c r="Q741" s="17" t="str">
        <f>IF(SUM('Control Sample Data'!E$3:E$98)&gt;10,IF(AND(ISNUMBER('Control Sample Data'!E740),'Control Sample Data'!E740&lt;$B$1,'Control Sample Data'!E740&gt;0),'Control Sample Data'!E740,$B$1),"")</f>
        <v/>
      </c>
      <c r="R741" s="17" t="str">
        <f>IF(SUM('Control Sample Data'!F$3:F$98)&gt;10,IF(AND(ISNUMBER('Control Sample Data'!F740),'Control Sample Data'!F740&lt;$B$1,'Control Sample Data'!F740&gt;0),'Control Sample Data'!F740,$B$1),"")</f>
        <v/>
      </c>
      <c r="S741" s="17" t="str">
        <f>IF(SUM('Control Sample Data'!G$3:G$98)&gt;10,IF(AND(ISNUMBER('Control Sample Data'!G740),'Control Sample Data'!G740&lt;$B$1,'Control Sample Data'!G740&gt;0),'Control Sample Data'!G740,$B$1),"")</f>
        <v/>
      </c>
      <c r="T741" s="17" t="str">
        <f>IF(SUM('Control Sample Data'!H$3:H$98)&gt;10,IF(AND(ISNUMBER('Control Sample Data'!H740),'Control Sample Data'!H740&lt;$B$1,'Control Sample Data'!H740&gt;0),'Control Sample Data'!H740,$B$1),"")</f>
        <v/>
      </c>
      <c r="U741" s="17" t="str">
        <f>IF(SUM('Control Sample Data'!I$3:I$98)&gt;10,IF(AND(ISNUMBER('Control Sample Data'!I740),'Control Sample Data'!I740&lt;$B$1,'Control Sample Data'!I740&gt;0),'Control Sample Data'!I740,$B$1),"")</f>
        <v/>
      </c>
      <c r="V741" s="17" t="str">
        <f>IF(SUM('Control Sample Data'!J$3:J$98)&gt;10,IF(AND(ISNUMBER('Control Sample Data'!J740),'Control Sample Data'!J740&lt;$B$1,'Control Sample Data'!J740&gt;0),'Control Sample Data'!J740,$B$1),"")</f>
        <v/>
      </c>
      <c r="W741" s="17" t="str">
        <f>IF(SUM('Control Sample Data'!K$3:K$98)&gt;10,IF(AND(ISNUMBER('Control Sample Data'!K740),'Control Sample Data'!K740&lt;$B$1,'Control Sample Data'!K740&gt;0),'Control Sample Data'!K740,$B$1),"")</f>
        <v/>
      </c>
      <c r="X741" s="17" t="str">
        <f>IF(SUM('Control Sample Data'!L$3:L$98)&gt;10,IF(AND(ISNUMBER('Control Sample Data'!L740),'Control Sample Data'!L740&lt;$B$1,'Control Sample Data'!L740&gt;0),'Control Sample Data'!L740,$B$1),"")</f>
        <v/>
      </c>
      <c r="Y741" s="17" t="str">
        <f>IF(SUM('Control Sample Data'!M$3:M$98)&gt;10,IF(AND(ISNUMBER('Control Sample Data'!M740),'Control Sample Data'!M740&lt;$B$1,'Control Sample Data'!M740&gt;0),'Control Sample Data'!M740,$B$1),"")</f>
        <v/>
      </c>
      <c r="AT741" s="36" t="str">
        <f t="shared" si="493"/>
        <v/>
      </c>
      <c r="AU741" s="36" t="str">
        <f t="shared" si="494"/>
        <v/>
      </c>
      <c r="AV741" s="36" t="str">
        <f t="shared" si="495"/>
        <v/>
      </c>
      <c r="AW741" s="36" t="str">
        <f t="shared" si="496"/>
        <v/>
      </c>
      <c r="AX741" s="36" t="str">
        <f t="shared" si="497"/>
        <v/>
      </c>
      <c r="AY741" s="36" t="str">
        <f t="shared" si="498"/>
        <v/>
      </c>
      <c r="AZ741" s="36" t="str">
        <f t="shared" si="499"/>
        <v/>
      </c>
      <c r="BA741" s="36" t="str">
        <f t="shared" si="500"/>
        <v/>
      </c>
      <c r="BB741" s="36" t="str">
        <f t="shared" si="501"/>
        <v/>
      </c>
      <c r="BC741" s="36" t="str">
        <f t="shared" si="502"/>
        <v/>
      </c>
      <c r="BD741" s="36" t="str">
        <f t="shared" si="503"/>
        <v/>
      </c>
      <c r="BE741" s="36" t="str">
        <f t="shared" si="504"/>
        <v/>
      </c>
      <c r="BF741" s="36" t="str">
        <f t="shared" si="505"/>
        <v/>
      </c>
      <c r="BG741" s="36" t="str">
        <f t="shared" si="506"/>
        <v/>
      </c>
      <c r="BH741" s="36" t="str">
        <f t="shared" si="507"/>
        <v/>
      </c>
      <c r="BI741" s="36" t="str">
        <f t="shared" si="508"/>
        <v/>
      </c>
      <c r="BJ741" s="36" t="str">
        <f t="shared" si="509"/>
        <v/>
      </c>
      <c r="BK741" s="36" t="str">
        <f t="shared" si="510"/>
        <v/>
      </c>
      <c r="BL741" s="36" t="str">
        <f t="shared" si="511"/>
        <v/>
      </c>
      <c r="BM741" s="36" t="str">
        <f t="shared" si="512"/>
        <v/>
      </c>
      <c r="BN741" s="38" t="e">
        <f t="shared" si="471"/>
        <v>#DIV/0!</v>
      </c>
      <c r="BO741" s="38" t="e">
        <f t="shared" si="472"/>
        <v>#DIV/0!</v>
      </c>
      <c r="BP741" s="39" t="str">
        <f t="shared" si="473"/>
        <v/>
      </c>
      <c r="BQ741" s="39" t="str">
        <f t="shared" si="474"/>
        <v/>
      </c>
      <c r="BR741" s="39" t="str">
        <f t="shared" si="475"/>
        <v/>
      </c>
      <c r="BS741" s="39" t="str">
        <f t="shared" si="476"/>
        <v/>
      </c>
      <c r="BT741" s="39" t="str">
        <f t="shared" si="477"/>
        <v/>
      </c>
      <c r="BU741" s="39" t="str">
        <f t="shared" si="478"/>
        <v/>
      </c>
      <c r="BV741" s="39" t="str">
        <f t="shared" si="479"/>
        <v/>
      </c>
      <c r="BW741" s="39" t="str">
        <f t="shared" si="480"/>
        <v/>
      </c>
      <c r="BX741" s="39" t="str">
        <f t="shared" si="481"/>
        <v/>
      </c>
      <c r="BY741" s="39" t="str">
        <f t="shared" si="482"/>
        <v/>
      </c>
      <c r="BZ741" s="39" t="str">
        <f t="shared" si="483"/>
        <v/>
      </c>
      <c r="CA741" s="39" t="str">
        <f t="shared" si="484"/>
        <v/>
      </c>
      <c r="CB741" s="39" t="str">
        <f t="shared" si="485"/>
        <v/>
      </c>
      <c r="CC741" s="39" t="str">
        <f t="shared" si="486"/>
        <v/>
      </c>
      <c r="CD741" s="39" t="str">
        <f t="shared" si="487"/>
        <v/>
      </c>
      <c r="CE741" s="39" t="str">
        <f t="shared" si="488"/>
        <v/>
      </c>
      <c r="CF741" s="39" t="str">
        <f t="shared" si="489"/>
        <v/>
      </c>
      <c r="CG741" s="39" t="str">
        <f t="shared" si="490"/>
        <v/>
      </c>
      <c r="CH741" s="39" t="str">
        <f t="shared" si="491"/>
        <v/>
      </c>
      <c r="CI741" s="39" t="str">
        <f t="shared" si="492"/>
        <v/>
      </c>
    </row>
    <row r="742" spans="1:87">
      <c r="A742" s="18"/>
      <c r="B742" s="15" t="str">
        <f>'Gene Table'!E741</f>
        <v>mmu-miR-3073b-5p</v>
      </c>
      <c r="C742" s="15" t="str">
        <f>'Gene Table'!B741</f>
        <v>O19</v>
      </c>
      <c r="D742" s="16" t="str">
        <f>IF(SUM('Test Sample Data'!D$3:D$98)&gt;10,IF(AND(ISNUMBER('Test Sample Data'!D741),'Test Sample Data'!D741&lt;$B$1,'Test Sample Data'!D741&gt;0),'Test Sample Data'!D741,$B$1),"")</f>
        <v/>
      </c>
      <c r="E742" s="17" t="str">
        <f>IF(SUM('Test Sample Data'!E$3:E$98)&gt;10,IF(AND(ISNUMBER('Test Sample Data'!E741),'Test Sample Data'!E741&lt;$B$1,'Test Sample Data'!E741&gt;0),'Test Sample Data'!E741,$B$1),"")</f>
        <v/>
      </c>
      <c r="F742" s="17" t="str">
        <f>IF(SUM('Test Sample Data'!F$3:F$98)&gt;10,IF(AND(ISNUMBER('Test Sample Data'!F741),'Test Sample Data'!F741&lt;$B$1,'Test Sample Data'!F741&gt;0),'Test Sample Data'!F741,$B$1),"")</f>
        <v/>
      </c>
      <c r="G742" s="17" t="str">
        <f>IF(SUM('Test Sample Data'!G$3:G$98)&gt;10,IF(AND(ISNUMBER('Test Sample Data'!G741),'Test Sample Data'!G741&lt;$B$1,'Test Sample Data'!G741&gt;0),'Test Sample Data'!G741,$B$1),"")</f>
        <v/>
      </c>
      <c r="H742" s="17" t="str">
        <f>IF(SUM('Test Sample Data'!H$3:H$98)&gt;10,IF(AND(ISNUMBER('Test Sample Data'!H741),'Test Sample Data'!H741&lt;$B$1,'Test Sample Data'!H741&gt;0),'Test Sample Data'!H741,$B$1),"")</f>
        <v/>
      </c>
      <c r="I742" s="17" t="str">
        <f>IF(SUM('Test Sample Data'!I$3:I$98)&gt;10,IF(AND(ISNUMBER('Test Sample Data'!I741),'Test Sample Data'!I741&lt;$B$1,'Test Sample Data'!I741&gt;0),'Test Sample Data'!I741,$B$1),"")</f>
        <v/>
      </c>
      <c r="J742" s="17" t="str">
        <f>IF(SUM('Test Sample Data'!J$3:J$98)&gt;10,IF(AND(ISNUMBER('Test Sample Data'!J741),'Test Sample Data'!J741&lt;$B$1,'Test Sample Data'!J741&gt;0),'Test Sample Data'!J741,$B$1),"")</f>
        <v/>
      </c>
      <c r="K742" s="17" t="str">
        <f>IF(SUM('Test Sample Data'!K$3:K$98)&gt;10,IF(AND(ISNUMBER('Test Sample Data'!K741),'Test Sample Data'!K741&lt;$B$1,'Test Sample Data'!K741&gt;0),'Test Sample Data'!K741,$B$1),"")</f>
        <v/>
      </c>
      <c r="L742" s="17" t="str">
        <f>IF(SUM('Test Sample Data'!L$3:L$98)&gt;10,IF(AND(ISNUMBER('Test Sample Data'!L741),'Test Sample Data'!L741&lt;$B$1,'Test Sample Data'!L741&gt;0),'Test Sample Data'!L741,$B$1),"")</f>
        <v/>
      </c>
      <c r="M742" s="17" t="str">
        <f>IF(SUM('Test Sample Data'!M$3:M$98)&gt;10,IF(AND(ISNUMBER('Test Sample Data'!M741),'Test Sample Data'!M741&lt;$B$1,'Test Sample Data'!M741&gt;0),'Test Sample Data'!M741,$B$1),"")</f>
        <v/>
      </c>
      <c r="N742" s="17" t="str">
        <f>'Gene Table'!E741</f>
        <v>mmu-miR-3073b-5p</v>
      </c>
      <c r="O742" s="17" t="str">
        <f>'Gene Table'!B741</f>
        <v>O19</v>
      </c>
      <c r="P742" s="17" t="str">
        <f>IF(SUM('Control Sample Data'!D$3:D$98)&gt;10,IF(AND(ISNUMBER('Control Sample Data'!D741),'Control Sample Data'!D741&lt;$B$1,'Control Sample Data'!D741&gt;0),'Control Sample Data'!D741,$B$1),"")</f>
        <v/>
      </c>
      <c r="Q742" s="17" t="str">
        <f>IF(SUM('Control Sample Data'!E$3:E$98)&gt;10,IF(AND(ISNUMBER('Control Sample Data'!E741),'Control Sample Data'!E741&lt;$B$1,'Control Sample Data'!E741&gt;0),'Control Sample Data'!E741,$B$1),"")</f>
        <v/>
      </c>
      <c r="R742" s="17" t="str">
        <f>IF(SUM('Control Sample Data'!F$3:F$98)&gt;10,IF(AND(ISNUMBER('Control Sample Data'!F741),'Control Sample Data'!F741&lt;$B$1,'Control Sample Data'!F741&gt;0),'Control Sample Data'!F741,$B$1),"")</f>
        <v/>
      </c>
      <c r="S742" s="17" t="str">
        <f>IF(SUM('Control Sample Data'!G$3:G$98)&gt;10,IF(AND(ISNUMBER('Control Sample Data'!G741),'Control Sample Data'!G741&lt;$B$1,'Control Sample Data'!G741&gt;0),'Control Sample Data'!G741,$B$1),"")</f>
        <v/>
      </c>
      <c r="T742" s="17" t="str">
        <f>IF(SUM('Control Sample Data'!H$3:H$98)&gt;10,IF(AND(ISNUMBER('Control Sample Data'!H741),'Control Sample Data'!H741&lt;$B$1,'Control Sample Data'!H741&gt;0),'Control Sample Data'!H741,$B$1),"")</f>
        <v/>
      </c>
      <c r="U742" s="17" t="str">
        <f>IF(SUM('Control Sample Data'!I$3:I$98)&gt;10,IF(AND(ISNUMBER('Control Sample Data'!I741),'Control Sample Data'!I741&lt;$B$1,'Control Sample Data'!I741&gt;0),'Control Sample Data'!I741,$B$1),"")</f>
        <v/>
      </c>
      <c r="V742" s="17" t="str">
        <f>IF(SUM('Control Sample Data'!J$3:J$98)&gt;10,IF(AND(ISNUMBER('Control Sample Data'!J741),'Control Sample Data'!J741&lt;$B$1,'Control Sample Data'!J741&gt;0),'Control Sample Data'!J741,$B$1),"")</f>
        <v/>
      </c>
      <c r="W742" s="17" t="str">
        <f>IF(SUM('Control Sample Data'!K$3:K$98)&gt;10,IF(AND(ISNUMBER('Control Sample Data'!K741),'Control Sample Data'!K741&lt;$B$1,'Control Sample Data'!K741&gt;0),'Control Sample Data'!K741,$B$1),"")</f>
        <v/>
      </c>
      <c r="X742" s="17" t="str">
        <f>IF(SUM('Control Sample Data'!L$3:L$98)&gt;10,IF(AND(ISNUMBER('Control Sample Data'!L741),'Control Sample Data'!L741&lt;$B$1,'Control Sample Data'!L741&gt;0),'Control Sample Data'!L741,$B$1),"")</f>
        <v/>
      </c>
      <c r="Y742" s="17" t="str">
        <f>IF(SUM('Control Sample Data'!M$3:M$98)&gt;10,IF(AND(ISNUMBER('Control Sample Data'!M741),'Control Sample Data'!M741&lt;$B$1,'Control Sample Data'!M741&gt;0),'Control Sample Data'!M741,$B$1),"")</f>
        <v/>
      </c>
      <c r="AT742" s="36" t="str">
        <f t="shared" si="493"/>
        <v/>
      </c>
      <c r="AU742" s="36" t="str">
        <f t="shared" si="494"/>
        <v/>
      </c>
      <c r="AV742" s="36" t="str">
        <f t="shared" si="495"/>
        <v/>
      </c>
      <c r="AW742" s="36" t="str">
        <f t="shared" si="496"/>
        <v/>
      </c>
      <c r="AX742" s="36" t="str">
        <f t="shared" si="497"/>
        <v/>
      </c>
      <c r="AY742" s="36" t="str">
        <f t="shared" si="498"/>
        <v/>
      </c>
      <c r="AZ742" s="36" t="str">
        <f t="shared" si="499"/>
        <v/>
      </c>
      <c r="BA742" s="36" t="str">
        <f t="shared" si="500"/>
        <v/>
      </c>
      <c r="BB742" s="36" t="str">
        <f t="shared" si="501"/>
        <v/>
      </c>
      <c r="BC742" s="36" t="str">
        <f t="shared" si="502"/>
        <v/>
      </c>
      <c r="BD742" s="36" t="str">
        <f t="shared" si="503"/>
        <v/>
      </c>
      <c r="BE742" s="36" t="str">
        <f t="shared" si="504"/>
        <v/>
      </c>
      <c r="BF742" s="36" t="str">
        <f t="shared" si="505"/>
        <v/>
      </c>
      <c r="BG742" s="36" t="str">
        <f t="shared" si="506"/>
        <v/>
      </c>
      <c r="BH742" s="36" t="str">
        <f t="shared" si="507"/>
        <v/>
      </c>
      <c r="BI742" s="36" t="str">
        <f t="shared" si="508"/>
        <v/>
      </c>
      <c r="BJ742" s="36" t="str">
        <f t="shared" si="509"/>
        <v/>
      </c>
      <c r="BK742" s="36" t="str">
        <f t="shared" si="510"/>
        <v/>
      </c>
      <c r="BL742" s="36" t="str">
        <f t="shared" si="511"/>
        <v/>
      </c>
      <c r="BM742" s="36" t="str">
        <f t="shared" si="512"/>
        <v/>
      </c>
      <c r="BN742" s="38" t="e">
        <f t="shared" si="471"/>
        <v>#DIV/0!</v>
      </c>
      <c r="BO742" s="38" t="e">
        <f t="shared" si="472"/>
        <v>#DIV/0!</v>
      </c>
      <c r="BP742" s="39" t="str">
        <f t="shared" si="473"/>
        <v/>
      </c>
      <c r="BQ742" s="39" t="str">
        <f t="shared" si="474"/>
        <v/>
      </c>
      <c r="BR742" s="39" t="str">
        <f t="shared" si="475"/>
        <v/>
      </c>
      <c r="BS742" s="39" t="str">
        <f t="shared" si="476"/>
        <v/>
      </c>
      <c r="BT742" s="39" t="str">
        <f t="shared" si="477"/>
        <v/>
      </c>
      <c r="BU742" s="39" t="str">
        <f t="shared" si="478"/>
        <v/>
      </c>
      <c r="BV742" s="39" t="str">
        <f t="shared" si="479"/>
        <v/>
      </c>
      <c r="BW742" s="39" t="str">
        <f t="shared" si="480"/>
        <v/>
      </c>
      <c r="BX742" s="39" t="str">
        <f t="shared" si="481"/>
        <v/>
      </c>
      <c r="BY742" s="39" t="str">
        <f t="shared" si="482"/>
        <v/>
      </c>
      <c r="BZ742" s="39" t="str">
        <f t="shared" si="483"/>
        <v/>
      </c>
      <c r="CA742" s="39" t="str">
        <f t="shared" si="484"/>
        <v/>
      </c>
      <c r="CB742" s="39" t="str">
        <f t="shared" si="485"/>
        <v/>
      </c>
      <c r="CC742" s="39" t="str">
        <f t="shared" si="486"/>
        <v/>
      </c>
      <c r="CD742" s="39" t="str">
        <f t="shared" si="487"/>
        <v/>
      </c>
      <c r="CE742" s="39" t="str">
        <f t="shared" si="488"/>
        <v/>
      </c>
      <c r="CF742" s="39" t="str">
        <f t="shared" si="489"/>
        <v/>
      </c>
      <c r="CG742" s="39" t="str">
        <f t="shared" si="490"/>
        <v/>
      </c>
      <c r="CH742" s="39" t="str">
        <f t="shared" si="491"/>
        <v/>
      </c>
      <c r="CI742" s="39" t="str">
        <f t="shared" si="492"/>
        <v/>
      </c>
    </row>
    <row r="743" spans="1:87">
      <c r="A743" s="18"/>
      <c r="B743" s="15" t="str">
        <f>'Gene Table'!E742</f>
        <v>mmu-miR-669l-3p</v>
      </c>
      <c r="C743" s="15" t="str">
        <f>'Gene Table'!B742</f>
        <v>O20</v>
      </c>
      <c r="D743" s="16" t="str">
        <f>IF(SUM('Test Sample Data'!D$3:D$98)&gt;10,IF(AND(ISNUMBER('Test Sample Data'!D742),'Test Sample Data'!D742&lt;$B$1,'Test Sample Data'!D742&gt;0),'Test Sample Data'!D742,$B$1),"")</f>
        <v/>
      </c>
      <c r="E743" s="17" t="str">
        <f>IF(SUM('Test Sample Data'!E$3:E$98)&gt;10,IF(AND(ISNUMBER('Test Sample Data'!E742),'Test Sample Data'!E742&lt;$B$1,'Test Sample Data'!E742&gt;0),'Test Sample Data'!E742,$B$1),"")</f>
        <v/>
      </c>
      <c r="F743" s="17" t="str">
        <f>IF(SUM('Test Sample Data'!F$3:F$98)&gt;10,IF(AND(ISNUMBER('Test Sample Data'!F742),'Test Sample Data'!F742&lt;$B$1,'Test Sample Data'!F742&gt;0),'Test Sample Data'!F742,$B$1),"")</f>
        <v/>
      </c>
      <c r="G743" s="17" t="str">
        <f>IF(SUM('Test Sample Data'!G$3:G$98)&gt;10,IF(AND(ISNUMBER('Test Sample Data'!G742),'Test Sample Data'!G742&lt;$B$1,'Test Sample Data'!G742&gt;0),'Test Sample Data'!G742,$B$1),"")</f>
        <v/>
      </c>
      <c r="H743" s="17" t="str">
        <f>IF(SUM('Test Sample Data'!H$3:H$98)&gt;10,IF(AND(ISNUMBER('Test Sample Data'!H742),'Test Sample Data'!H742&lt;$B$1,'Test Sample Data'!H742&gt;0),'Test Sample Data'!H742,$B$1),"")</f>
        <v/>
      </c>
      <c r="I743" s="17" t="str">
        <f>IF(SUM('Test Sample Data'!I$3:I$98)&gt;10,IF(AND(ISNUMBER('Test Sample Data'!I742),'Test Sample Data'!I742&lt;$B$1,'Test Sample Data'!I742&gt;0),'Test Sample Data'!I742,$B$1),"")</f>
        <v/>
      </c>
      <c r="J743" s="17" t="str">
        <f>IF(SUM('Test Sample Data'!J$3:J$98)&gt;10,IF(AND(ISNUMBER('Test Sample Data'!J742),'Test Sample Data'!J742&lt;$B$1,'Test Sample Data'!J742&gt;0),'Test Sample Data'!J742,$B$1),"")</f>
        <v/>
      </c>
      <c r="K743" s="17" t="str">
        <f>IF(SUM('Test Sample Data'!K$3:K$98)&gt;10,IF(AND(ISNUMBER('Test Sample Data'!K742),'Test Sample Data'!K742&lt;$B$1,'Test Sample Data'!K742&gt;0),'Test Sample Data'!K742,$B$1),"")</f>
        <v/>
      </c>
      <c r="L743" s="17" t="str">
        <f>IF(SUM('Test Sample Data'!L$3:L$98)&gt;10,IF(AND(ISNUMBER('Test Sample Data'!L742),'Test Sample Data'!L742&lt;$B$1,'Test Sample Data'!L742&gt;0),'Test Sample Data'!L742,$B$1),"")</f>
        <v/>
      </c>
      <c r="M743" s="17" t="str">
        <f>IF(SUM('Test Sample Data'!M$3:M$98)&gt;10,IF(AND(ISNUMBER('Test Sample Data'!M742),'Test Sample Data'!M742&lt;$B$1,'Test Sample Data'!M742&gt;0),'Test Sample Data'!M742,$B$1),"")</f>
        <v/>
      </c>
      <c r="N743" s="17" t="str">
        <f>'Gene Table'!E742</f>
        <v>mmu-miR-669l-3p</v>
      </c>
      <c r="O743" s="17" t="str">
        <f>'Gene Table'!B742</f>
        <v>O20</v>
      </c>
      <c r="P743" s="17" t="str">
        <f>IF(SUM('Control Sample Data'!D$3:D$98)&gt;10,IF(AND(ISNUMBER('Control Sample Data'!D742),'Control Sample Data'!D742&lt;$B$1,'Control Sample Data'!D742&gt;0),'Control Sample Data'!D742,$B$1),"")</f>
        <v/>
      </c>
      <c r="Q743" s="17" t="str">
        <f>IF(SUM('Control Sample Data'!E$3:E$98)&gt;10,IF(AND(ISNUMBER('Control Sample Data'!E742),'Control Sample Data'!E742&lt;$B$1,'Control Sample Data'!E742&gt;0),'Control Sample Data'!E742,$B$1),"")</f>
        <v/>
      </c>
      <c r="R743" s="17" t="str">
        <f>IF(SUM('Control Sample Data'!F$3:F$98)&gt;10,IF(AND(ISNUMBER('Control Sample Data'!F742),'Control Sample Data'!F742&lt;$B$1,'Control Sample Data'!F742&gt;0),'Control Sample Data'!F742,$B$1),"")</f>
        <v/>
      </c>
      <c r="S743" s="17" t="str">
        <f>IF(SUM('Control Sample Data'!G$3:G$98)&gt;10,IF(AND(ISNUMBER('Control Sample Data'!G742),'Control Sample Data'!G742&lt;$B$1,'Control Sample Data'!G742&gt;0),'Control Sample Data'!G742,$B$1),"")</f>
        <v/>
      </c>
      <c r="T743" s="17" t="str">
        <f>IF(SUM('Control Sample Data'!H$3:H$98)&gt;10,IF(AND(ISNUMBER('Control Sample Data'!H742),'Control Sample Data'!H742&lt;$B$1,'Control Sample Data'!H742&gt;0),'Control Sample Data'!H742,$B$1),"")</f>
        <v/>
      </c>
      <c r="U743" s="17" t="str">
        <f>IF(SUM('Control Sample Data'!I$3:I$98)&gt;10,IF(AND(ISNUMBER('Control Sample Data'!I742),'Control Sample Data'!I742&lt;$B$1,'Control Sample Data'!I742&gt;0),'Control Sample Data'!I742,$B$1),"")</f>
        <v/>
      </c>
      <c r="V743" s="17" t="str">
        <f>IF(SUM('Control Sample Data'!J$3:J$98)&gt;10,IF(AND(ISNUMBER('Control Sample Data'!J742),'Control Sample Data'!J742&lt;$B$1,'Control Sample Data'!J742&gt;0),'Control Sample Data'!J742,$B$1),"")</f>
        <v/>
      </c>
      <c r="W743" s="17" t="str">
        <f>IF(SUM('Control Sample Data'!K$3:K$98)&gt;10,IF(AND(ISNUMBER('Control Sample Data'!K742),'Control Sample Data'!K742&lt;$B$1,'Control Sample Data'!K742&gt;0),'Control Sample Data'!K742,$B$1),"")</f>
        <v/>
      </c>
      <c r="X743" s="17" t="str">
        <f>IF(SUM('Control Sample Data'!L$3:L$98)&gt;10,IF(AND(ISNUMBER('Control Sample Data'!L742),'Control Sample Data'!L742&lt;$B$1,'Control Sample Data'!L742&gt;0),'Control Sample Data'!L742,$B$1),"")</f>
        <v/>
      </c>
      <c r="Y743" s="17" t="str">
        <f>IF(SUM('Control Sample Data'!M$3:M$98)&gt;10,IF(AND(ISNUMBER('Control Sample Data'!M742),'Control Sample Data'!M742&lt;$B$1,'Control Sample Data'!M742&gt;0),'Control Sample Data'!M742,$B$1),"")</f>
        <v/>
      </c>
      <c r="AT743" s="36" t="str">
        <f t="shared" si="493"/>
        <v/>
      </c>
      <c r="AU743" s="36" t="str">
        <f t="shared" si="494"/>
        <v/>
      </c>
      <c r="AV743" s="36" t="str">
        <f t="shared" si="495"/>
        <v/>
      </c>
      <c r="AW743" s="36" t="str">
        <f t="shared" si="496"/>
        <v/>
      </c>
      <c r="AX743" s="36" t="str">
        <f t="shared" si="497"/>
        <v/>
      </c>
      <c r="AY743" s="36" t="str">
        <f t="shared" si="498"/>
        <v/>
      </c>
      <c r="AZ743" s="36" t="str">
        <f t="shared" si="499"/>
        <v/>
      </c>
      <c r="BA743" s="36" t="str">
        <f t="shared" si="500"/>
        <v/>
      </c>
      <c r="BB743" s="36" t="str">
        <f t="shared" si="501"/>
        <v/>
      </c>
      <c r="BC743" s="36" t="str">
        <f t="shared" si="502"/>
        <v/>
      </c>
      <c r="BD743" s="36" t="str">
        <f t="shared" si="503"/>
        <v/>
      </c>
      <c r="BE743" s="36" t="str">
        <f t="shared" si="504"/>
        <v/>
      </c>
      <c r="BF743" s="36" t="str">
        <f t="shared" si="505"/>
        <v/>
      </c>
      <c r="BG743" s="36" t="str">
        <f t="shared" si="506"/>
        <v/>
      </c>
      <c r="BH743" s="36" t="str">
        <f t="shared" si="507"/>
        <v/>
      </c>
      <c r="BI743" s="36" t="str">
        <f t="shared" si="508"/>
        <v/>
      </c>
      <c r="BJ743" s="36" t="str">
        <f t="shared" si="509"/>
        <v/>
      </c>
      <c r="BK743" s="36" t="str">
        <f t="shared" si="510"/>
        <v/>
      </c>
      <c r="BL743" s="36" t="str">
        <f t="shared" si="511"/>
        <v/>
      </c>
      <c r="BM743" s="36" t="str">
        <f t="shared" si="512"/>
        <v/>
      </c>
      <c r="BN743" s="38" t="e">
        <f t="shared" si="471"/>
        <v>#DIV/0!</v>
      </c>
      <c r="BO743" s="38" t="e">
        <f t="shared" si="472"/>
        <v>#DIV/0!</v>
      </c>
      <c r="BP743" s="39" t="str">
        <f t="shared" si="473"/>
        <v/>
      </c>
      <c r="BQ743" s="39" t="str">
        <f t="shared" si="474"/>
        <v/>
      </c>
      <c r="BR743" s="39" t="str">
        <f t="shared" si="475"/>
        <v/>
      </c>
      <c r="BS743" s="39" t="str">
        <f t="shared" si="476"/>
        <v/>
      </c>
      <c r="BT743" s="39" t="str">
        <f t="shared" si="477"/>
        <v/>
      </c>
      <c r="BU743" s="39" t="str">
        <f t="shared" si="478"/>
        <v/>
      </c>
      <c r="BV743" s="39" t="str">
        <f t="shared" si="479"/>
        <v/>
      </c>
      <c r="BW743" s="39" t="str">
        <f t="shared" si="480"/>
        <v/>
      </c>
      <c r="BX743" s="39" t="str">
        <f t="shared" si="481"/>
        <v/>
      </c>
      <c r="BY743" s="39" t="str">
        <f t="shared" si="482"/>
        <v/>
      </c>
      <c r="BZ743" s="39" t="str">
        <f t="shared" si="483"/>
        <v/>
      </c>
      <c r="CA743" s="39" t="str">
        <f t="shared" si="484"/>
        <v/>
      </c>
      <c r="CB743" s="39" t="str">
        <f t="shared" si="485"/>
        <v/>
      </c>
      <c r="CC743" s="39" t="str">
        <f t="shared" si="486"/>
        <v/>
      </c>
      <c r="CD743" s="39" t="str">
        <f t="shared" si="487"/>
        <v/>
      </c>
      <c r="CE743" s="39" t="str">
        <f t="shared" si="488"/>
        <v/>
      </c>
      <c r="CF743" s="39" t="str">
        <f t="shared" si="489"/>
        <v/>
      </c>
      <c r="CG743" s="39" t="str">
        <f t="shared" si="490"/>
        <v/>
      </c>
      <c r="CH743" s="39" t="str">
        <f t="shared" si="491"/>
        <v/>
      </c>
      <c r="CI743" s="39" t="str">
        <f t="shared" si="492"/>
        <v/>
      </c>
    </row>
    <row r="744" spans="1:87">
      <c r="A744" s="18"/>
      <c r="B744" s="15" t="str">
        <f>'Gene Table'!E743</f>
        <v>mmu-miR-3073b-3p</v>
      </c>
      <c r="C744" s="15" t="str">
        <f>'Gene Table'!B743</f>
        <v>O21</v>
      </c>
      <c r="D744" s="16" t="str">
        <f>IF(SUM('Test Sample Data'!D$3:D$98)&gt;10,IF(AND(ISNUMBER('Test Sample Data'!D743),'Test Sample Data'!D743&lt;$B$1,'Test Sample Data'!D743&gt;0),'Test Sample Data'!D743,$B$1),"")</f>
        <v/>
      </c>
      <c r="E744" s="17" t="str">
        <f>IF(SUM('Test Sample Data'!E$3:E$98)&gt;10,IF(AND(ISNUMBER('Test Sample Data'!E743),'Test Sample Data'!E743&lt;$B$1,'Test Sample Data'!E743&gt;0),'Test Sample Data'!E743,$B$1),"")</f>
        <v/>
      </c>
      <c r="F744" s="17" t="str">
        <f>IF(SUM('Test Sample Data'!F$3:F$98)&gt;10,IF(AND(ISNUMBER('Test Sample Data'!F743),'Test Sample Data'!F743&lt;$B$1,'Test Sample Data'!F743&gt;0),'Test Sample Data'!F743,$B$1),"")</f>
        <v/>
      </c>
      <c r="G744" s="17" t="str">
        <f>IF(SUM('Test Sample Data'!G$3:G$98)&gt;10,IF(AND(ISNUMBER('Test Sample Data'!G743),'Test Sample Data'!G743&lt;$B$1,'Test Sample Data'!G743&gt;0),'Test Sample Data'!G743,$B$1),"")</f>
        <v/>
      </c>
      <c r="H744" s="17" t="str">
        <f>IF(SUM('Test Sample Data'!H$3:H$98)&gt;10,IF(AND(ISNUMBER('Test Sample Data'!H743),'Test Sample Data'!H743&lt;$B$1,'Test Sample Data'!H743&gt;0),'Test Sample Data'!H743,$B$1),"")</f>
        <v/>
      </c>
      <c r="I744" s="17" t="str">
        <f>IF(SUM('Test Sample Data'!I$3:I$98)&gt;10,IF(AND(ISNUMBER('Test Sample Data'!I743),'Test Sample Data'!I743&lt;$B$1,'Test Sample Data'!I743&gt;0),'Test Sample Data'!I743,$B$1),"")</f>
        <v/>
      </c>
      <c r="J744" s="17" t="str">
        <f>IF(SUM('Test Sample Data'!J$3:J$98)&gt;10,IF(AND(ISNUMBER('Test Sample Data'!J743),'Test Sample Data'!J743&lt;$B$1,'Test Sample Data'!J743&gt;0),'Test Sample Data'!J743,$B$1),"")</f>
        <v/>
      </c>
      <c r="K744" s="17" t="str">
        <f>IF(SUM('Test Sample Data'!K$3:K$98)&gt;10,IF(AND(ISNUMBER('Test Sample Data'!K743),'Test Sample Data'!K743&lt;$B$1,'Test Sample Data'!K743&gt;0),'Test Sample Data'!K743,$B$1),"")</f>
        <v/>
      </c>
      <c r="L744" s="17" t="str">
        <f>IF(SUM('Test Sample Data'!L$3:L$98)&gt;10,IF(AND(ISNUMBER('Test Sample Data'!L743),'Test Sample Data'!L743&lt;$B$1,'Test Sample Data'!L743&gt;0),'Test Sample Data'!L743,$B$1),"")</f>
        <v/>
      </c>
      <c r="M744" s="17" t="str">
        <f>IF(SUM('Test Sample Data'!M$3:M$98)&gt;10,IF(AND(ISNUMBER('Test Sample Data'!M743),'Test Sample Data'!M743&lt;$B$1,'Test Sample Data'!M743&gt;0),'Test Sample Data'!M743,$B$1),"")</f>
        <v/>
      </c>
      <c r="N744" s="17" t="str">
        <f>'Gene Table'!E743</f>
        <v>mmu-miR-3073b-3p</v>
      </c>
      <c r="O744" s="17" t="str">
        <f>'Gene Table'!B743</f>
        <v>O21</v>
      </c>
      <c r="P744" s="17" t="str">
        <f>IF(SUM('Control Sample Data'!D$3:D$98)&gt;10,IF(AND(ISNUMBER('Control Sample Data'!D743),'Control Sample Data'!D743&lt;$B$1,'Control Sample Data'!D743&gt;0),'Control Sample Data'!D743,$B$1),"")</f>
        <v/>
      </c>
      <c r="Q744" s="17" t="str">
        <f>IF(SUM('Control Sample Data'!E$3:E$98)&gt;10,IF(AND(ISNUMBER('Control Sample Data'!E743),'Control Sample Data'!E743&lt;$B$1,'Control Sample Data'!E743&gt;0),'Control Sample Data'!E743,$B$1),"")</f>
        <v/>
      </c>
      <c r="R744" s="17" t="str">
        <f>IF(SUM('Control Sample Data'!F$3:F$98)&gt;10,IF(AND(ISNUMBER('Control Sample Data'!F743),'Control Sample Data'!F743&lt;$B$1,'Control Sample Data'!F743&gt;0),'Control Sample Data'!F743,$B$1),"")</f>
        <v/>
      </c>
      <c r="S744" s="17" t="str">
        <f>IF(SUM('Control Sample Data'!G$3:G$98)&gt;10,IF(AND(ISNUMBER('Control Sample Data'!G743),'Control Sample Data'!G743&lt;$B$1,'Control Sample Data'!G743&gt;0),'Control Sample Data'!G743,$B$1),"")</f>
        <v/>
      </c>
      <c r="T744" s="17" t="str">
        <f>IF(SUM('Control Sample Data'!H$3:H$98)&gt;10,IF(AND(ISNUMBER('Control Sample Data'!H743),'Control Sample Data'!H743&lt;$B$1,'Control Sample Data'!H743&gt;0),'Control Sample Data'!H743,$B$1),"")</f>
        <v/>
      </c>
      <c r="U744" s="17" t="str">
        <f>IF(SUM('Control Sample Data'!I$3:I$98)&gt;10,IF(AND(ISNUMBER('Control Sample Data'!I743),'Control Sample Data'!I743&lt;$B$1,'Control Sample Data'!I743&gt;0),'Control Sample Data'!I743,$B$1),"")</f>
        <v/>
      </c>
      <c r="V744" s="17" t="str">
        <f>IF(SUM('Control Sample Data'!J$3:J$98)&gt;10,IF(AND(ISNUMBER('Control Sample Data'!J743),'Control Sample Data'!J743&lt;$B$1,'Control Sample Data'!J743&gt;0),'Control Sample Data'!J743,$B$1),"")</f>
        <v/>
      </c>
      <c r="W744" s="17" t="str">
        <f>IF(SUM('Control Sample Data'!K$3:K$98)&gt;10,IF(AND(ISNUMBER('Control Sample Data'!K743),'Control Sample Data'!K743&lt;$B$1,'Control Sample Data'!K743&gt;0),'Control Sample Data'!K743,$B$1),"")</f>
        <v/>
      </c>
      <c r="X744" s="17" t="str">
        <f>IF(SUM('Control Sample Data'!L$3:L$98)&gt;10,IF(AND(ISNUMBER('Control Sample Data'!L743),'Control Sample Data'!L743&lt;$B$1,'Control Sample Data'!L743&gt;0),'Control Sample Data'!L743,$B$1),"")</f>
        <v/>
      </c>
      <c r="Y744" s="17" t="str">
        <f>IF(SUM('Control Sample Data'!M$3:M$98)&gt;10,IF(AND(ISNUMBER('Control Sample Data'!M743),'Control Sample Data'!M743&lt;$B$1,'Control Sample Data'!M743&gt;0),'Control Sample Data'!M743,$B$1),"")</f>
        <v/>
      </c>
      <c r="AT744" s="36" t="str">
        <f t="shared" si="493"/>
        <v/>
      </c>
      <c r="AU744" s="36" t="str">
        <f t="shared" si="494"/>
        <v/>
      </c>
      <c r="AV744" s="36" t="str">
        <f t="shared" si="495"/>
        <v/>
      </c>
      <c r="AW744" s="36" t="str">
        <f t="shared" si="496"/>
        <v/>
      </c>
      <c r="AX744" s="36" t="str">
        <f t="shared" si="497"/>
        <v/>
      </c>
      <c r="AY744" s="36" t="str">
        <f t="shared" si="498"/>
        <v/>
      </c>
      <c r="AZ744" s="36" t="str">
        <f t="shared" si="499"/>
        <v/>
      </c>
      <c r="BA744" s="36" t="str">
        <f t="shared" si="500"/>
        <v/>
      </c>
      <c r="BB744" s="36" t="str">
        <f t="shared" si="501"/>
        <v/>
      </c>
      <c r="BC744" s="36" t="str">
        <f t="shared" si="502"/>
        <v/>
      </c>
      <c r="BD744" s="36" t="str">
        <f t="shared" si="503"/>
        <v/>
      </c>
      <c r="BE744" s="36" t="str">
        <f t="shared" si="504"/>
        <v/>
      </c>
      <c r="BF744" s="36" t="str">
        <f t="shared" si="505"/>
        <v/>
      </c>
      <c r="BG744" s="36" t="str">
        <f t="shared" si="506"/>
        <v/>
      </c>
      <c r="BH744" s="36" t="str">
        <f t="shared" si="507"/>
        <v/>
      </c>
      <c r="BI744" s="36" t="str">
        <f t="shared" si="508"/>
        <v/>
      </c>
      <c r="BJ744" s="36" t="str">
        <f t="shared" si="509"/>
        <v/>
      </c>
      <c r="BK744" s="36" t="str">
        <f t="shared" si="510"/>
        <v/>
      </c>
      <c r="BL744" s="36" t="str">
        <f t="shared" si="511"/>
        <v/>
      </c>
      <c r="BM744" s="36" t="str">
        <f t="shared" si="512"/>
        <v/>
      </c>
      <c r="BN744" s="38" t="e">
        <f t="shared" si="471"/>
        <v>#DIV/0!</v>
      </c>
      <c r="BO744" s="38" t="e">
        <f t="shared" si="472"/>
        <v>#DIV/0!</v>
      </c>
      <c r="BP744" s="39" t="str">
        <f t="shared" si="473"/>
        <v/>
      </c>
      <c r="BQ744" s="39" t="str">
        <f t="shared" si="474"/>
        <v/>
      </c>
      <c r="BR744" s="39" t="str">
        <f t="shared" si="475"/>
        <v/>
      </c>
      <c r="BS744" s="39" t="str">
        <f t="shared" si="476"/>
        <v/>
      </c>
      <c r="BT744" s="39" t="str">
        <f t="shared" si="477"/>
        <v/>
      </c>
      <c r="BU744" s="39" t="str">
        <f t="shared" si="478"/>
        <v/>
      </c>
      <c r="BV744" s="39" t="str">
        <f t="shared" si="479"/>
        <v/>
      </c>
      <c r="BW744" s="39" t="str">
        <f t="shared" si="480"/>
        <v/>
      </c>
      <c r="BX744" s="39" t="str">
        <f t="shared" si="481"/>
        <v/>
      </c>
      <c r="BY744" s="39" t="str">
        <f t="shared" si="482"/>
        <v/>
      </c>
      <c r="BZ744" s="39" t="str">
        <f t="shared" si="483"/>
        <v/>
      </c>
      <c r="CA744" s="39" t="str">
        <f t="shared" si="484"/>
        <v/>
      </c>
      <c r="CB744" s="39" t="str">
        <f t="shared" si="485"/>
        <v/>
      </c>
      <c r="CC744" s="39" t="str">
        <f t="shared" si="486"/>
        <v/>
      </c>
      <c r="CD744" s="39" t="str">
        <f t="shared" si="487"/>
        <v/>
      </c>
      <c r="CE744" s="39" t="str">
        <f t="shared" si="488"/>
        <v/>
      </c>
      <c r="CF744" s="39" t="str">
        <f t="shared" si="489"/>
        <v/>
      </c>
      <c r="CG744" s="39" t="str">
        <f t="shared" si="490"/>
        <v/>
      </c>
      <c r="CH744" s="39" t="str">
        <f t="shared" si="491"/>
        <v/>
      </c>
      <c r="CI744" s="39" t="str">
        <f t="shared" si="492"/>
        <v/>
      </c>
    </row>
    <row r="745" spans="1:87">
      <c r="A745" s="18"/>
      <c r="B745" s="15" t="str">
        <f>'Gene Table'!E744</f>
        <v>mmu-miR-1a-2-5p</v>
      </c>
      <c r="C745" s="15" t="str">
        <f>'Gene Table'!B744</f>
        <v>O22</v>
      </c>
      <c r="D745" s="16" t="str">
        <f>IF(SUM('Test Sample Data'!D$3:D$98)&gt;10,IF(AND(ISNUMBER('Test Sample Data'!D744),'Test Sample Data'!D744&lt;$B$1,'Test Sample Data'!D744&gt;0),'Test Sample Data'!D744,$B$1),"")</f>
        <v/>
      </c>
      <c r="E745" s="17" t="str">
        <f>IF(SUM('Test Sample Data'!E$3:E$98)&gt;10,IF(AND(ISNUMBER('Test Sample Data'!E744),'Test Sample Data'!E744&lt;$B$1,'Test Sample Data'!E744&gt;0),'Test Sample Data'!E744,$B$1),"")</f>
        <v/>
      </c>
      <c r="F745" s="17" t="str">
        <f>IF(SUM('Test Sample Data'!F$3:F$98)&gt;10,IF(AND(ISNUMBER('Test Sample Data'!F744),'Test Sample Data'!F744&lt;$B$1,'Test Sample Data'!F744&gt;0),'Test Sample Data'!F744,$B$1),"")</f>
        <v/>
      </c>
      <c r="G745" s="17" t="str">
        <f>IF(SUM('Test Sample Data'!G$3:G$98)&gt;10,IF(AND(ISNUMBER('Test Sample Data'!G744),'Test Sample Data'!G744&lt;$B$1,'Test Sample Data'!G744&gt;0),'Test Sample Data'!G744,$B$1),"")</f>
        <v/>
      </c>
      <c r="H745" s="17" t="str">
        <f>IF(SUM('Test Sample Data'!H$3:H$98)&gt;10,IF(AND(ISNUMBER('Test Sample Data'!H744),'Test Sample Data'!H744&lt;$B$1,'Test Sample Data'!H744&gt;0),'Test Sample Data'!H744,$B$1),"")</f>
        <v/>
      </c>
      <c r="I745" s="17" t="str">
        <f>IF(SUM('Test Sample Data'!I$3:I$98)&gt;10,IF(AND(ISNUMBER('Test Sample Data'!I744),'Test Sample Data'!I744&lt;$B$1,'Test Sample Data'!I744&gt;0),'Test Sample Data'!I744,$B$1),"")</f>
        <v/>
      </c>
      <c r="J745" s="17" t="str">
        <f>IF(SUM('Test Sample Data'!J$3:J$98)&gt;10,IF(AND(ISNUMBER('Test Sample Data'!J744),'Test Sample Data'!J744&lt;$B$1,'Test Sample Data'!J744&gt;0),'Test Sample Data'!J744,$B$1),"")</f>
        <v/>
      </c>
      <c r="K745" s="17" t="str">
        <f>IF(SUM('Test Sample Data'!K$3:K$98)&gt;10,IF(AND(ISNUMBER('Test Sample Data'!K744),'Test Sample Data'!K744&lt;$B$1,'Test Sample Data'!K744&gt;0),'Test Sample Data'!K744,$B$1),"")</f>
        <v/>
      </c>
      <c r="L745" s="17" t="str">
        <f>IF(SUM('Test Sample Data'!L$3:L$98)&gt;10,IF(AND(ISNUMBER('Test Sample Data'!L744),'Test Sample Data'!L744&lt;$B$1,'Test Sample Data'!L744&gt;0),'Test Sample Data'!L744,$B$1),"")</f>
        <v/>
      </c>
      <c r="M745" s="17" t="str">
        <f>IF(SUM('Test Sample Data'!M$3:M$98)&gt;10,IF(AND(ISNUMBER('Test Sample Data'!M744),'Test Sample Data'!M744&lt;$B$1,'Test Sample Data'!M744&gt;0),'Test Sample Data'!M744,$B$1),"")</f>
        <v/>
      </c>
      <c r="N745" s="17" t="str">
        <f>'Gene Table'!E744</f>
        <v>mmu-miR-1a-2-5p</v>
      </c>
      <c r="O745" s="17" t="str">
        <f>'Gene Table'!B744</f>
        <v>O22</v>
      </c>
      <c r="P745" s="17" t="str">
        <f>IF(SUM('Control Sample Data'!D$3:D$98)&gt;10,IF(AND(ISNUMBER('Control Sample Data'!D744),'Control Sample Data'!D744&lt;$B$1,'Control Sample Data'!D744&gt;0),'Control Sample Data'!D744,$B$1),"")</f>
        <v/>
      </c>
      <c r="Q745" s="17" t="str">
        <f>IF(SUM('Control Sample Data'!E$3:E$98)&gt;10,IF(AND(ISNUMBER('Control Sample Data'!E744),'Control Sample Data'!E744&lt;$B$1,'Control Sample Data'!E744&gt;0),'Control Sample Data'!E744,$B$1),"")</f>
        <v/>
      </c>
      <c r="R745" s="17" t="str">
        <f>IF(SUM('Control Sample Data'!F$3:F$98)&gt;10,IF(AND(ISNUMBER('Control Sample Data'!F744),'Control Sample Data'!F744&lt;$B$1,'Control Sample Data'!F744&gt;0),'Control Sample Data'!F744,$B$1),"")</f>
        <v/>
      </c>
      <c r="S745" s="17" t="str">
        <f>IF(SUM('Control Sample Data'!G$3:G$98)&gt;10,IF(AND(ISNUMBER('Control Sample Data'!G744),'Control Sample Data'!G744&lt;$B$1,'Control Sample Data'!G744&gt;0),'Control Sample Data'!G744,$B$1),"")</f>
        <v/>
      </c>
      <c r="T745" s="17" t="str">
        <f>IF(SUM('Control Sample Data'!H$3:H$98)&gt;10,IF(AND(ISNUMBER('Control Sample Data'!H744),'Control Sample Data'!H744&lt;$B$1,'Control Sample Data'!H744&gt;0),'Control Sample Data'!H744,$B$1),"")</f>
        <v/>
      </c>
      <c r="U745" s="17" t="str">
        <f>IF(SUM('Control Sample Data'!I$3:I$98)&gt;10,IF(AND(ISNUMBER('Control Sample Data'!I744),'Control Sample Data'!I744&lt;$B$1,'Control Sample Data'!I744&gt;0),'Control Sample Data'!I744,$B$1),"")</f>
        <v/>
      </c>
      <c r="V745" s="17" t="str">
        <f>IF(SUM('Control Sample Data'!J$3:J$98)&gt;10,IF(AND(ISNUMBER('Control Sample Data'!J744),'Control Sample Data'!J744&lt;$B$1,'Control Sample Data'!J744&gt;0),'Control Sample Data'!J744,$B$1),"")</f>
        <v/>
      </c>
      <c r="W745" s="17" t="str">
        <f>IF(SUM('Control Sample Data'!K$3:K$98)&gt;10,IF(AND(ISNUMBER('Control Sample Data'!K744),'Control Sample Data'!K744&lt;$B$1,'Control Sample Data'!K744&gt;0),'Control Sample Data'!K744,$B$1),"")</f>
        <v/>
      </c>
      <c r="X745" s="17" t="str">
        <f>IF(SUM('Control Sample Data'!L$3:L$98)&gt;10,IF(AND(ISNUMBER('Control Sample Data'!L744),'Control Sample Data'!L744&lt;$B$1,'Control Sample Data'!L744&gt;0),'Control Sample Data'!L744,$B$1),"")</f>
        <v/>
      </c>
      <c r="Y745" s="17" t="str">
        <f>IF(SUM('Control Sample Data'!M$3:M$98)&gt;10,IF(AND(ISNUMBER('Control Sample Data'!M744),'Control Sample Data'!M744&lt;$B$1,'Control Sample Data'!M744&gt;0),'Control Sample Data'!M744,$B$1),"")</f>
        <v/>
      </c>
      <c r="AT745" s="36" t="str">
        <f t="shared" si="493"/>
        <v/>
      </c>
      <c r="AU745" s="36" t="str">
        <f t="shared" si="494"/>
        <v/>
      </c>
      <c r="AV745" s="36" t="str">
        <f t="shared" si="495"/>
        <v/>
      </c>
      <c r="AW745" s="36" t="str">
        <f t="shared" si="496"/>
        <v/>
      </c>
      <c r="AX745" s="36" t="str">
        <f t="shared" si="497"/>
        <v/>
      </c>
      <c r="AY745" s="36" t="str">
        <f t="shared" si="498"/>
        <v/>
      </c>
      <c r="AZ745" s="36" t="str">
        <f t="shared" si="499"/>
        <v/>
      </c>
      <c r="BA745" s="36" t="str">
        <f t="shared" si="500"/>
        <v/>
      </c>
      <c r="BB745" s="36" t="str">
        <f t="shared" si="501"/>
        <v/>
      </c>
      <c r="BC745" s="36" t="str">
        <f t="shared" si="502"/>
        <v/>
      </c>
      <c r="BD745" s="36" t="str">
        <f t="shared" si="503"/>
        <v/>
      </c>
      <c r="BE745" s="36" t="str">
        <f t="shared" si="504"/>
        <v/>
      </c>
      <c r="BF745" s="36" t="str">
        <f t="shared" si="505"/>
        <v/>
      </c>
      <c r="BG745" s="36" t="str">
        <f t="shared" si="506"/>
        <v/>
      </c>
      <c r="BH745" s="36" t="str">
        <f t="shared" si="507"/>
        <v/>
      </c>
      <c r="BI745" s="36" t="str">
        <f t="shared" si="508"/>
        <v/>
      </c>
      <c r="BJ745" s="36" t="str">
        <f t="shared" si="509"/>
        <v/>
      </c>
      <c r="BK745" s="36" t="str">
        <f t="shared" si="510"/>
        <v/>
      </c>
      <c r="BL745" s="36" t="str">
        <f t="shared" si="511"/>
        <v/>
      </c>
      <c r="BM745" s="36" t="str">
        <f t="shared" si="512"/>
        <v/>
      </c>
      <c r="BN745" s="38" t="e">
        <f t="shared" si="471"/>
        <v>#DIV/0!</v>
      </c>
      <c r="BO745" s="38" t="e">
        <f t="shared" si="472"/>
        <v>#DIV/0!</v>
      </c>
      <c r="BP745" s="39" t="str">
        <f t="shared" si="473"/>
        <v/>
      </c>
      <c r="BQ745" s="39" t="str">
        <f t="shared" si="474"/>
        <v/>
      </c>
      <c r="BR745" s="39" t="str">
        <f t="shared" si="475"/>
        <v/>
      </c>
      <c r="BS745" s="39" t="str">
        <f t="shared" si="476"/>
        <v/>
      </c>
      <c r="BT745" s="39" t="str">
        <f t="shared" si="477"/>
        <v/>
      </c>
      <c r="BU745" s="39" t="str">
        <f t="shared" si="478"/>
        <v/>
      </c>
      <c r="BV745" s="39" t="str">
        <f t="shared" si="479"/>
        <v/>
      </c>
      <c r="BW745" s="39" t="str">
        <f t="shared" si="480"/>
        <v/>
      </c>
      <c r="BX745" s="39" t="str">
        <f t="shared" si="481"/>
        <v/>
      </c>
      <c r="BY745" s="39" t="str">
        <f t="shared" si="482"/>
        <v/>
      </c>
      <c r="BZ745" s="39" t="str">
        <f t="shared" si="483"/>
        <v/>
      </c>
      <c r="CA745" s="39" t="str">
        <f t="shared" si="484"/>
        <v/>
      </c>
      <c r="CB745" s="39" t="str">
        <f t="shared" si="485"/>
        <v/>
      </c>
      <c r="CC745" s="39" t="str">
        <f t="shared" si="486"/>
        <v/>
      </c>
      <c r="CD745" s="39" t="str">
        <f t="shared" si="487"/>
        <v/>
      </c>
      <c r="CE745" s="39" t="str">
        <f t="shared" si="488"/>
        <v/>
      </c>
      <c r="CF745" s="39" t="str">
        <f t="shared" si="489"/>
        <v/>
      </c>
      <c r="CG745" s="39" t="str">
        <f t="shared" si="490"/>
        <v/>
      </c>
      <c r="CH745" s="39" t="str">
        <f t="shared" si="491"/>
        <v/>
      </c>
      <c r="CI745" s="39" t="str">
        <f t="shared" si="492"/>
        <v/>
      </c>
    </row>
    <row r="746" spans="1:87">
      <c r="A746" s="18"/>
      <c r="B746" s="15" t="str">
        <f>'Gene Table'!E745</f>
        <v>mmu-miR-5624-5p</v>
      </c>
      <c r="C746" s="15" t="str">
        <f>'Gene Table'!B745</f>
        <v>O23</v>
      </c>
      <c r="D746" s="16" t="str">
        <f>IF(SUM('Test Sample Data'!D$3:D$98)&gt;10,IF(AND(ISNUMBER('Test Sample Data'!D745),'Test Sample Data'!D745&lt;$B$1,'Test Sample Data'!D745&gt;0),'Test Sample Data'!D745,$B$1),"")</f>
        <v/>
      </c>
      <c r="E746" s="17" t="str">
        <f>IF(SUM('Test Sample Data'!E$3:E$98)&gt;10,IF(AND(ISNUMBER('Test Sample Data'!E745),'Test Sample Data'!E745&lt;$B$1,'Test Sample Data'!E745&gt;0),'Test Sample Data'!E745,$B$1),"")</f>
        <v/>
      </c>
      <c r="F746" s="17" t="str">
        <f>IF(SUM('Test Sample Data'!F$3:F$98)&gt;10,IF(AND(ISNUMBER('Test Sample Data'!F745),'Test Sample Data'!F745&lt;$B$1,'Test Sample Data'!F745&gt;0),'Test Sample Data'!F745,$B$1),"")</f>
        <v/>
      </c>
      <c r="G746" s="17" t="str">
        <f>IF(SUM('Test Sample Data'!G$3:G$98)&gt;10,IF(AND(ISNUMBER('Test Sample Data'!G745),'Test Sample Data'!G745&lt;$B$1,'Test Sample Data'!G745&gt;0),'Test Sample Data'!G745,$B$1),"")</f>
        <v/>
      </c>
      <c r="H746" s="17" t="str">
        <f>IF(SUM('Test Sample Data'!H$3:H$98)&gt;10,IF(AND(ISNUMBER('Test Sample Data'!H745),'Test Sample Data'!H745&lt;$B$1,'Test Sample Data'!H745&gt;0),'Test Sample Data'!H745,$B$1),"")</f>
        <v/>
      </c>
      <c r="I746" s="17" t="str">
        <f>IF(SUM('Test Sample Data'!I$3:I$98)&gt;10,IF(AND(ISNUMBER('Test Sample Data'!I745),'Test Sample Data'!I745&lt;$B$1,'Test Sample Data'!I745&gt;0),'Test Sample Data'!I745,$B$1),"")</f>
        <v/>
      </c>
      <c r="J746" s="17" t="str">
        <f>IF(SUM('Test Sample Data'!J$3:J$98)&gt;10,IF(AND(ISNUMBER('Test Sample Data'!J745),'Test Sample Data'!J745&lt;$B$1,'Test Sample Data'!J745&gt;0),'Test Sample Data'!J745,$B$1),"")</f>
        <v/>
      </c>
      <c r="K746" s="17" t="str">
        <f>IF(SUM('Test Sample Data'!K$3:K$98)&gt;10,IF(AND(ISNUMBER('Test Sample Data'!K745),'Test Sample Data'!K745&lt;$B$1,'Test Sample Data'!K745&gt;0),'Test Sample Data'!K745,$B$1),"")</f>
        <v/>
      </c>
      <c r="L746" s="17" t="str">
        <f>IF(SUM('Test Sample Data'!L$3:L$98)&gt;10,IF(AND(ISNUMBER('Test Sample Data'!L745),'Test Sample Data'!L745&lt;$B$1,'Test Sample Data'!L745&gt;0),'Test Sample Data'!L745,$B$1),"")</f>
        <v/>
      </c>
      <c r="M746" s="17" t="str">
        <f>IF(SUM('Test Sample Data'!M$3:M$98)&gt;10,IF(AND(ISNUMBER('Test Sample Data'!M745),'Test Sample Data'!M745&lt;$B$1,'Test Sample Data'!M745&gt;0),'Test Sample Data'!M745,$B$1),"")</f>
        <v/>
      </c>
      <c r="N746" s="17" t="str">
        <f>'Gene Table'!E745</f>
        <v>mmu-miR-5624-5p</v>
      </c>
      <c r="O746" s="17" t="str">
        <f>'Gene Table'!B745</f>
        <v>O23</v>
      </c>
      <c r="P746" s="17" t="str">
        <f>IF(SUM('Control Sample Data'!D$3:D$98)&gt;10,IF(AND(ISNUMBER('Control Sample Data'!D745),'Control Sample Data'!D745&lt;$B$1,'Control Sample Data'!D745&gt;0),'Control Sample Data'!D745,$B$1),"")</f>
        <v/>
      </c>
      <c r="Q746" s="17" t="str">
        <f>IF(SUM('Control Sample Data'!E$3:E$98)&gt;10,IF(AND(ISNUMBER('Control Sample Data'!E745),'Control Sample Data'!E745&lt;$B$1,'Control Sample Data'!E745&gt;0),'Control Sample Data'!E745,$B$1),"")</f>
        <v/>
      </c>
      <c r="R746" s="17" t="str">
        <f>IF(SUM('Control Sample Data'!F$3:F$98)&gt;10,IF(AND(ISNUMBER('Control Sample Data'!F745),'Control Sample Data'!F745&lt;$B$1,'Control Sample Data'!F745&gt;0),'Control Sample Data'!F745,$B$1),"")</f>
        <v/>
      </c>
      <c r="S746" s="17" t="str">
        <f>IF(SUM('Control Sample Data'!G$3:G$98)&gt;10,IF(AND(ISNUMBER('Control Sample Data'!G745),'Control Sample Data'!G745&lt;$B$1,'Control Sample Data'!G745&gt;0),'Control Sample Data'!G745,$B$1),"")</f>
        <v/>
      </c>
      <c r="T746" s="17" t="str">
        <f>IF(SUM('Control Sample Data'!H$3:H$98)&gt;10,IF(AND(ISNUMBER('Control Sample Data'!H745),'Control Sample Data'!H745&lt;$B$1,'Control Sample Data'!H745&gt;0),'Control Sample Data'!H745,$B$1),"")</f>
        <v/>
      </c>
      <c r="U746" s="17" t="str">
        <f>IF(SUM('Control Sample Data'!I$3:I$98)&gt;10,IF(AND(ISNUMBER('Control Sample Data'!I745),'Control Sample Data'!I745&lt;$B$1,'Control Sample Data'!I745&gt;0),'Control Sample Data'!I745,$B$1),"")</f>
        <v/>
      </c>
      <c r="V746" s="17" t="str">
        <f>IF(SUM('Control Sample Data'!J$3:J$98)&gt;10,IF(AND(ISNUMBER('Control Sample Data'!J745),'Control Sample Data'!J745&lt;$B$1,'Control Sample Data'!J745&gt;0),'Control Sample Data'!J745,$B$1),"")</f>
        <v/>
      </c>
      <c r="W746" s="17" t="str">
        <f>IF(SUM('Control Sample Data'!K$3:K$98)&gt;10,IF(AND(ISNUMBER('Control Sample Data'!K745),'Control Sample Data'!K745&lt;$B$1,'Control Sample Data'!K745&gt;0),'Control Sample Data'!K745,$B$1),"")</f>
        <v/>
      </c>
      <c r="X746" s="17" t="str">
        <f>IF(SUM('Control Sample Data'!L$3:L$98)&gt;10,IF(AND(ISNUMBER('Control Sample Data'!L745),'Control Sample Data'!L745&lt;$B$1,'Control Sample Data'!L745&gt;0),'Control Sample Data'!L745,$B$1),"")</f>
        <v/>
      </c>
      <c r="Y746" s="17" t="str">
        <f>IF(SUM('Control Sample Data'!M$3:M$98)&gt;10,IF(AND(ISNUMBER('Control Sample Data'!M745),'Control Sample Data'!M745&lt;$B$1,'Control Sample Data'!M745&gt;0),'Control Sample Data'!M745,$B$1),"")</f>
        <v/>
      </c>
      <c r="AT746" s="36" t="str">
        <f t="shared" si="493"/>
        <v/>
      </c>
      <c r="AU746" s="36" t="str">
        <f t="shared" si="494"/>
        <v/>
      </c>
      <c r="AV746" s="36" t="str">
        <f t="shared" si="495"/>
        <v/>
      </c>
      <c r="AW746" s="36" t="str">
        <f t="shared" si="496"/>
        <v/>
      </c>
      <c r="AX746" s="36" t="str">
        <f t="shared" si="497"/>
        <v/>
      </c>
      <c r="AY746" s="36" t="str">
        <f t="shared" si="498"/>
        <v/>
      </c>
      <c r="AZ746" s="36" t="str">
        <f t="shared" si="499"/>
        <v/>
      </c>
      <c r="BA746" s="36" t="str">
        <f t="shared" si="500"/>
        <v/>
      </c>
      <c r="BB746" s="36" t="str">
        <f t="shared" si="501"/>
        <v/>
      </c>
      <c r="BC746" s="36" t="str">
        <f t="shared" si="502"/>
        <v/>
      </c>
      <c r="BD746" s="36" t="str">
        <f t="shared" si="503"/>
        <v/>
      </c>
      <c r="BE746" s="36" t="str">
        <f t="shared" si="504"/>
        <v/>
      </c>
      <c r="BF746" s="36" t="str">
        <f t="shared" si="505"/>
        <v/>
      </c>
      <c r="BG746" s="36" t="str">
        <f t="shared" si="506"/>
        <v/>
      </c>
      <c r="BH746" s="36" t="str">
        <f t="shared" si="507"/>
        <v/>
      </c>
      <c r="BI746" s="36" t="str">
        <f t="shared" si="508"/>
        <v/>
      </c>
      <c r="BJ746" s="36" t="str">
        <f t="shared" si="509"/>
        <v/>
      </c>
      <c r="BK746" s="36" t="str">
        <f t="shared" si="510"/>
        <v/>
      </c>
      <c r="BL746" s="36" t="str">
        <f t="shared" si="511"/>
        <v/>
      </c>
      <c r="BM746" s="36" t="str">
        <f t="shared" si="512"/>
        <v/>
      </c>
      <c r="BN746" s="38" t="e">
        <f t="shared" si="471"/>
        <v>#DIV/0!</v>
      </c>
      <c r="BO746" s="38" t="e">
        <f t="shared" si="472"/>
        <v>#DIV/0!</v>
      </c>
      <c r="BP746" s="39" t="str">
        <f t="shared" si="473"/>
        <v/>
      </c>
      <c r="BQ746" s="39" t="str">
        <f t="shared" si="474"/>
        <v/>
      </c>
      <c r="BR746" s="39" t="str">
        <f t="shared" si="475"/>
        <v/>
      </c>
      <c r="BS746" s="39" t="str">
        <f t="shared" si="476"/>
        <v/>
      </c>
      <c r="BT746" s="39" t="str">
        <f t="shared" si="477"/>
        <v/>
      </c>
      <c r="BU746" s="39" t="str">
        <f t="shared" si="478"/>
        <v/>
      </c>
      <c r="BV746" s="39" t="str">
        <f t="shared" si="479"/>
        <v/>
      </c>
      <c r="BW746" s="39" t="str">
        <f t="shared" si="480"/>
        <v/>
      </c>
      <c r="BX746" s="39" t="str">
        <f t="shared" si="481"/>
        <v/>
      </c>
      <c r="BY746" s="39" t="str">
        <f t="shared" si="482"/>
        <v/>
      </c>
      <c r="BZ746" s="39" t="str">
        <f t="shared" si="483"/>
        <v/>
      </c>
      <c r="CA746" s="39" t="str">
        <f t="shared" si="484"/>
        <v/>
      </c>
      <c r="CB746" s="39" t="str">
        <f t="shared" si="485"/>
        <v/>
      </c>
      <c r="CC746" s="39" t="str">
        <f t="shared" si="486"/>
        <v/>
      </c>
      <c r="CD746" s="39" t="str">
        <f t="shared" si="487"/>
        <v/>
      </c>
      <c r="CE746" s="39" t="str">
        <f t="shared" si="488"/>
        <v/>
      </c>
      <c r="CF746" s="39" t="str">
        <f t="shared" si="489"/>
        <v/>
      </c>
      <c r="CG746" s="39" t="str">
        <f t="shared" si="490"/>
        <v/>
      </c>
      <c r="CH746" s="39" t="str">
        <f t="shared" si="491"/>
        <v/>
      </c>
      <c r="CI746" s="39" t="str">
        <f t="shared" si="492"/>
        <v/>
      </c>
    </row>
    <row r="747" spans="1:87">
      <c r="A747" s="18"/>
      <c r="B747" s="15" t="str">
        <f>'Gene Table'!E746</f>
        <v>mmu-miR-669d-3p</v>
      </c>
      <c r="C747" s="15" t="str">
        <f>'Gene Table'!B746</f>
        <v>O24</v>
      </c>
      <c r="D747" s="16" t="str">
        <f>IF(SUM('Test Sample Data'!D$3:D$98)&gt;10,IF(AND(ISNUMBER('Test Sample Data'!D746),'Test Sample Data'!D746&lt;$B$1,'Test Sample Data'!D746&gt;0),'Test Sample Data'!D746,$B$1),"")</f>
        <v/>
      </c>
      <c r="E747" s="17" t="str">
        <f>IF(SUM('Test Sample Data'!E$3:E$98)&gt;10,IF(AND(ISNUMBER('Test Sample Data'!E746),'Test Sample Data'!E746&lt;$B$1,'Test Sample Data'!E746&gt;0),'Test Sample Data'!E746,$B$1),"")</f>
        <v/>
      </c>
      <c r="F747" s="17" t="str">
        <f>IF(SUM('Test Sample Data'!F$3:F$98)&gt;10,IF(AND(ISNUMBER('Test Sample Data'!F746),'Test Sample Data'!F746&lt;$B$1,'Test Sample Data'!F746&gt;0),'Test Sample Data'!F746,$B$1),"")</f>
        <v/>
      </c>
      <c r="G747" s="17" t="str">
        <f>IF(SUM('Test Sample Data'!G$3:G$98)&gt;10,IF(AND(ISNUMBER('Test Sample Data'!G746),'Test Sample Data'!G746&lt;$B$1,'Test Sample Data'!G746&gt;0),'Test Sample Data'!G746,$B$1),"")</f>
        <v/>
      </c>
      <c r="H747" s="17" t="str">
        <f>IF(SUM('Test Sample Data'!H$3:H$98)&gt;10,IF(AND(ISNUMBER('Test Sample Data'!H746),'Test Sample Data'!H746&lt;$B$1,'Test Sample Data'!H746&gt;0),'Test Sample Data'!H746,$B$1),"")</f>
        <v/>
      </c>
      <c r="I747" s="17" t="str">
        <f>IF(SUM('Test Sample Data'!I$3:I$98)&gt;10,IF(AND(ISNUMBER('Test Sample Data'!I746),'Test Sample Data'!I746&lt;$B$1,'Test Sample Data'!I746&gt;0),'Test Sample Data'!I746,$B$1),"")</f>
        <v/>
      </c>
      <c r="J747" s="17" t="str">
        <f>IF(SUM('Test Sample Data'!J$3:J$98)&gt;10,IF(AND(ISNUMBER('Test Sample Data'!J746),'Test Sample Data'!J746&lt;$B$1,'Test Sample Data'!J746&gt;0),'Test Sample Data'!J746,$B$1),"")</f>
        <v/>
      </c>
      <c r="K747" s="17" t="str">
        <f>IF(SUM('Test Sample Data'!K$3:K$98)&gt;10,IF(AND(ISNUMBER('Test Sample Data'!K746),'Test Sample Data'!K746&lt;$B$1,'Test Sample Data'!K746&gt;0),'Test Sample Data'!K746,$B$1),"")</f>
        <v/>
      </c>
      <c r="L747" s="17" t="str">
        <f>IF(SUM('Test Sample Data'!L$3:L$98)&gt;10,IF(AND(ISNUMBER('Test Sample Data'!L746),'Test Sample Data'!L746&lt;$B$1,'Test Sample Data'!L746&gt;0),'Test Sample Data'!L746,$B$1),"")</f>
        <v/>
      </c>
      <c r="M747" s="17" t="str">
        <f>IF(SUM('Test Sample Data'!M$3:M$98)&gt;10,IF(AND(ISNUMBER('Test Sample Data'!M746),'Test Sample Data'!M746&lt;$B$1,'Test Sample Data'!M746&gt;0),'Test Sample Data'!M746,$B$1),"")</f>
        <v/>
      </c>
      <c r="N747" s="17" t="str">
        <f>'Gene Table'!E746</f>
        <v>mmu-miR-669d-3p</v>
      </c>
      <c r="O747" s="17" t="str">
        <f>'Gene Table'!B746</f>
        <v>O24</v>
      </c>
      <c r="P747" s="17" t="str">
        <f>IF(SUM('Control Sample Data'!D$3:D$98)&gt;10,IF(AND(ISNUMBER('Control Sample Data'!D746),'Control Sample Data'!D746&lt;$B$1,'Control Sample Data'!D746&gt;0),'Control Sample Data'!D746,$B$1),"")</f>
        <v/>
      </c>
      <c r="Q747" s="17" t="str">
        <f>IF(SUM('Control Sample Data'!E$3:E$98)&gt;10,IF(AND(ISNUMBER('Control Sample Data'!E746),'Control Sample Data'!E746&lt;$B$1,'Control Sample Data'!E746&gt;0),'Control Sample Data'!E746,$B$1),"")</f>
        <v/>
      </c>
      <c r="R747" s="17" t="str">
        <f>IF(SUM('Control Sample Data'!F$3:F$98)&gt;10,IF(AND(ISNUMBER('Control Sample Data'!F746),'Control Sample Data'!F746&lt;$B$1,'Control Sample Data'!F746&gt;0),'Control Sample Data'!F746,$B$1),"")</f>
        <v/>
      </c>
      <c r="S747" s="17" t="str">
        <f>IF(SUM('Control Sample Data'!G$3:G$98)&gt;10,IF(AND(ISNUMBER('Control Sample Data'!G746),'Control Sample Data'!G746&lt;$B$1,'Control Sample Data'!G746&gt;0),'Control Sample Data'!G746,$B$1),"")</f>
        <v/>
      </c>
      <c r="T747" s="17" t="str">
        <f>IF(SUM('Control Sample Data'!H$3:H$98)&gt;10,IF(AND(ISNUMBER('Control Sample Data'!H746),'Control Sample Data'!H746&lt;$B$1,'Control Sample Data'!H746&gt;0),'Control Sample Data'!H746,$B$1),"")</f>
        <v/>
      </c>
      <c r="U747" s="17" t="str">
        <f>IF(SUM('Control Sample Data'!I$3:I$98)&gt;10,IF(AND(ISNUMBER('Control Sample Data'!I746),'Control Sample Data'!I746&lt;$B$1,'Control Sample Data'!I746&gt;0),'Control Sample Data'!I746,$B$1),"")</f>
        <v/>
      </c>
      <c r="V747" s="17" t="str">
        <f>IF(SUM('Control Sample Data'!J$3:J$98)&gt;10,IF(AND(ISNUMBER('Control Sample Data'!J746),'Control Sample Data'!J746&lt;$B$1,'Control Sample Data'!J746&gt;0),'Control Sample Data'!J746,$B$1),"")</f>
        <v/>
      </c>
      <c r="W747" s="17" t="str">
        <f>IF(SUM('Control Sample Data'!K$3:K$98)&gt;10,IF(AND(ISNUMBER('Control Sample Data'!K746),'Control Sample Data'!K746&lt;$B$1,'Control Sample Data'!K746&gt;0),'Control Sample Data'!K746,$B$1),"")</f>
        <v/>
      </c>
      <c r="X747" s="17" t="str">
        <f>IF(SUM('Control Sample Data'!L$3:L$98)&gt;10,IF(AND(ISNUMBER('Control Sample Data'!L746),'Control Sample Data'!L746&lt;$B$1,'Control Sample Data'!L746&gt;0),'Control Sample Data'!L746,$B$1),"")</f>
        <v/>
      </c>
      <c r="Y747" s="17" t="str">
        <f>IF(SUM('Control Sample Data'!M$3:M$98)&gt;10,IF(AND(ISNUMBER('Control Sample Data'!M746),'Control Sample Data'!M746&lt;$B$1,'Control Sample Data'!M746&gt;0),'Control Sample Data'!M746,$B$1),"")</f>
        <v/>
      </c>
      <c r="AT747" s="36" t="str">
        <f t="shared" si="493"/>
        <v/>
      </c>
      <c r="AU747" s="36" t="str">
        <f t="shared" si="494"/>
        <v/>
      </c>
      <c r="AV747" s="36" t="str">
        <f t="shared" si="495"/>
        <v/>
      </c>
      <c r="AW747" s="36" t="str">
        <f t="shared" si="496"/>
        <v/>
      </c>
      <c r="AX747" s="36" t="str">
        <f t="shared" si="497"/>
        <v/>
      </c>
      <c r="AY747" s="36" t="str">
        <f t="shared" si="498"/>
        <v/>
      </c>
      <c r="AZ747" s="36" t="str">
        <f t="shared" si="499"/>
        <v/>
      </c>
      <c r="BA747" s="36" t="str">
        <f t="shared" si="500"/>
        <v/>
      </c>
      <c r="BB747" s="36" t="str">
        <f t="shared" si="501"/>
        <v/>
      </c>
      <c r="BC747" s="36" t="str">
        <f t="shared" si="502"/>
        <v/>
      </c>
      <c r="BD747" s="36" t="str">
        <f t="shared" si="503"/>
        <v/>
      </c>
      <c r="BE747" s="36" t="str">
        <f t="shared" si="504"/>
        <v/>
      </c>
      <c r="BF747" s="36" t="str">
        <f t="shared" si="505"/>
        <v/>
      </c>
      <c r="BG747" s="36" t="str">
        <f t="shared" si="506"/>
        <v/>
      </c>
      <c r="BH747" s="36" t="str">
        <f t="shared" si="507"/>
        <v/>
      </c>
      <c r="BI747" s="36" t="str">
        <f t="shared" si="508"/>
        <v/>
      </c>
      <c r="BJ747" s="36" t="str">
        <f t="shared" si="509"/>
        <v/>
      </c>
      <c r="BK747" s="36" t="str">
        <f t="shared" si="510"/>
        <v/>
      </c>
      <c r="BL747" s="36" t="str">
        <f t="shared" si="511"/>
        <v/>
      </c>
      <c r="BM747" s="36" t="str">
        <f t="shared" si="512"/>
        <v/>
      </c>
      <c r="BN747" s="38" t="e">
        <f t="shared" si="471"/>
        <v>#DIV/0!</v>
      </c>
      <c r="BO747" s="38" t="e">
        <f t="shared" si="472"/>
        <v>#DIV/0!</v>
      </c>
      <c r="BP747" s="39" t="str">
        <f t="shared" si="473"/>
        <v/>
      </c>
      <c r="BQ747" s="39" t="str">
        <f t="shared" si="474"/>
        <v/>
      </c>
      <c r="BR747" s="39" t="str">
        <f t="shared" si="475"/>
        <v/>
      </c>
      <c r="BS747" s="39" t="str">
        <f t="shared" si="476"/>
        <v/>
      </c>
      <c r="BT747" s="39" t="str">
        <f t="shared" si="477"/>
        <v/>
      </c>
      <c r="BU747" s="39" t="str">
        <f t="shared" si="478"/>
        <v/>
      </c>
      <c r="BV747" s="39" t="str">
        <f t="shared" si="479"/>
        <v/>
      </c>
      <c r="BW747" s="39" t="str">
        <f t="shared" si="480"/>
        <v/>
      </c>
      <c r="BX747" s="39" t="str">
        <f t="shared" si="481"/>
        <v/>
      </c>
      <c r="BY747" s="39" t="str">
        <f t="shared" si="482"/>
        <v/>
      </c>
      <c r="BZ747" s="39" t="str">
        <f t="shared" si="483"/>
        <v/>
      </c>
      <c r="CA747" s="39" t="str">
        <f t="shared" si="484"/>
        <v/>
      </c>
      <c r="CB747" s="39" t="str">
        <f t="shared" si="485"/>
        <v/>
      </c>
      <c r="CC747" s="39" t="str">
        <f t="shared" si="486"/>
        <v/>
      </c>
      <c r="CD747" s="39" t="str">
        <f t="shared" si="487"/>
        <v/>
      </c>
      <c r="CE747" s="39" t="str">
        <f t="shared" si="488"/>
        <v/>
      </c>
      <c r="CF747" s="39" t="str">
        <f t="shared" si="489"/>
        <v/>
      </c>
      <c r="CG747" s="39" t="str">
        <f t="shared" si="490"/>
        <v/>
      </c>
      <c r="CH747" s="39" t="str">
        <f t="shared" si="491"/>
        <v/>
      </c>
      <c r="CI747" s="39" t="str">
        <f t="shared" si="492"/>
        <v/>
      </c>
    </row>
    <row r="748" spans="1:87">
      <c r="A748" s="18"/>
      <c r="B748" s="15" t="str">
        <f>'Gene Table'!E747</f>
        <v>NC</v>
      </c>
      <c r="C748" s="15" t="str">
        <f>'Gene Table'!B747</f>
        <v>P01</v>
      </c>
      <c r="D748" s="16" t="str">
        <f>IF(SUM('Test Sample Data'!D$3:D$98)&gt;10,IF(AND(ISNUMBER('Test Sample Data'!D747),'Test Sample Data'!D747&lt;$B$1,'Test Sample Data'!D747&gt;0),'Test Sample Data'!D747,$B$1),"")</f>
        <v/>
      </c>
      <c r="E748" s="17" t="str">
        <f>IF(SUM('Test Sample Data'!E$3:E$98)&gt;10,IF(AND(ISNUMBER('Test Sample Data'!E747),'Test Sample Data'!E747&lt;$B$1,'Test Sample Data'!E747&gt;0),'Test Sample Data'!E747,$B$1),"")</f>
        <v/>
      </c>
      <c r="F748" s="17" t="str">
        <f>IF(SUM('Test Sample Data'!F$3:F$98)&gt;10,IF(AND(ISNUMBER('Test Sample Data'!F747),'Test Sample Data'!F747&lt;$B$1,'Test Sample Data'!F747&gt;0),'Test Sample Data'!F747,$B$1),"")</f>
        <v/>
      </c>
      <c r="G748" s="17" t="str">
        <f>IF(SUM('Test Sample Data'!G$3:G$98)&gt;10,IF(AND(ISNUMBER('Test Sample Data'!G747),'Test Sample Data'!G747&lt;$B$1,'Test Sample Data'!G747&gt;0),'Test Sample Data'!G747,$B$1),"")</f>
        <v/>
      </c>
      <c r="H748" s="17" t="str">
        <f>IF(SUM('Test Sample Data'!H$3:H$98)&gt;10,IF(AND(ISNUMBER('Test Sample Data'!H747),'Test Sample Data'!H747&lt;$B$1,'Test Sample Data'!H747&gt;0),'Test Sample Data'!H747,$B$1),"")</f>
        <v/>
      </c>
      <c r="I748" s="17" t="str">
        <f>IF(SUM('Test Sample Data'!I$3:I$98)&gt;10,IF(AND(ISNUMBER('Test Sample Data'!I747),'Test Sample Data'!I747&lt;$B$1,'Test Sample Data'!I747&gt;0),'Test Sample Data'!I747,$B$1),"")</f>
        <v/>
      </c>
      <c r="J748" s="17" t="str">
        <f>IF(SUM('Test Sample Data'!J$3:J$98)&gt;10,IF(AND(ISNUMBER('Test Sample Data'!J747),'Test Sample Data'!J747&lt;$B$1,'Test Sample Data'!J747&gt;0),'Test Sample Data'!J747,$B$1),"")</f>
        <v/>
      </c>
      <c r="K748" s="17" t="str">
        <f>IF(SUM('Test Sample Data'!K$3:K$98)&gt;10,IF(AND(ISNUMBER('Test Sample Data'!K747),'Test Sample Data'!K747&lt;$B$1,'Test Sample Data'!K747&gt;0),'Test Sample Data'!K747,$B$1),"")</f>
        <v/>
      </c>
      <c r="L748" s="17" t="str">
        <f>IF(SUM('Test Sample Data'!L$3:L$98)&gt;10,IF(AND(ISNUMBER('Test Sample Data'!L747),'Test Sample Data'!L747&lt;$B$1,'Test Sample Data'!L747&gt;0),'Test Sample Data'!L747,$B$1),"")</f>
        <v/>
      </c>
      <c r="M748" s="17" t="str">
        <f>IF(SUM('Test Sample Data'!M$3:M$98)&gt;10,IF(AND(ISNUMBER('Test Sample Data'!M747),'Test Sample Data'!M747&lt;$B$1,'Test Sample Data'!M747&gt;0),'Test Sample Data'!M747,$B$1),"")</f>
        <v/>
      </c>
      <c r="N748" s="17" t="str">
        <f>'Gene Table'!E747</f>
        <v>NC</v>
      </c>
      <c r="O748" s="17" t="str">
        <f>'Gene Table'!B747</f>
        <v>P01</v>
      </c>
      <c r="P748" s="17" t="str">
        <f>IF(SUM('Control Sample Data'!D$3:D$98)&gt;10,IF(AND(ISNUMBER('Control Sample Data'!D747),'Control Sample Data'!D747&lt;$B$1,'Control Sample Data'!D747&gt;0),'Control Sample Data'!D747,$B$1),"")</f>
        <v/>
      </c>
      <c r="Q748" s="17" t="str">
        <f>IF(SUM('Control Sample Data'!E$3:E$98)&gt;10,IF(AND(ISNUMBER('Control Sample Data'!E747),'Control Sample Data'!E747&lt;$B$1,'Control Sample Data'!E747&gt;0),'Control Sample Data'!E747,$B$1),"")</f>
        <v/>
      </c>
      <c r="R748" s="17" t="str">
        <f>IF(SUM('Control Sample Data'!F$3:F$98)&gt;10,IF(AND(ISNUMBER('Control Sample Data'!F747),'Control Sample Data'!F747&lt;$B$1,'Control Sample Data'!F747&gt;0),'Control Sample Data'!F747,$B$1),"")</f>
        <v/>
      </c>
      <c r="S748" s="17" t="str">
        <f>IF(SUM('Control Sample Data'!G$3:G$98)&gt;10,IF(AND(ISNUMBER('Control Sample Data'!G747),'Control Sample Data'!G747&lt;$B$1,'Control Sample Data'!G747&gt;0),'Control Sample Data'!G747,$B$1),"")</f>
        <v/>
      </c>
      <c r="T748" s="17" t="str">
        <f>IF(SUM('Control Sample Data'!H$3:H$98)&gt;10,IF(AND(ISNUMBER('Control Sample Data'!H747),'Control Sample Data'!H747&lt;$B$1,'Control Sample Data'!H747&gt;0),'Control Sample Data'!H747,$B$1),"")</f>
        <v/>
      </c>
      <c r="U748" s="17" t="str">
        <f>IF(SUM('Control Sample Data'!I$3:I$98)&gt;10,IF(AND(ISNUMBER('Control Sample Data'!I747),'Control Sample Data'!I747&lt;$B$1,'Control Sample Data'!I747&gt;0),'Control Sample Data'!I747,$B$1),"")</f>
        <v/>
      </c>
      <c r="V748" s="17" t="str">
        <f>IF(SUM('Control Sample Data'!J$3:J$98)&gt;10,IF(AND(ISNUMBER('Control Sample Data'!J747),'Control Sample Data'!J747&lt;$B$1,'Control Sample Data'!J747&gt;0),'Control Sample Data'!J747,$B$1),"")</f>
        <v/>
      </c>
      <c r="W748" s="17" t="str">
        <f>IF(SUM('Control Sample Data'!K$3:K$98)&gt;10,IF(AND(ISNUMBER('Control Sample Data'!K747),'Control Sample Data'!K747&lt;$B$1,'Control Sample Data'!K747&gt;0),'Control Sample Data'!K747,$B$1),"")</f>
        <v/>
      </c>
      <c r="X748" s="17" t="str">
        <f>IF(SUM('Control Sample Data'!L$3:L$98)&gt;10,IF(AND(ISNUMBER('Control Sample Data'!L747),'Control Sample Data'!L747&lt;$B$1,'Control Sample Data'!L747&gt;0),'Control Sample Data'!L747,$B$1),"")</f>
        <v/>
      </c>
      <c r="Y748" s="17" t="str">
        <f>IF(SUM('Control Sample Data'!M$3:M$98)&gt;10,IF(AND(ISNUMBER('Control Sample Data'!M747),'Control Sample Data'!M747&lt;$B$1,'Control Sample Data'!M747&gt;0),'Control Sample Data'!M747,$B$1),"")</f>
        <v/>
      </c>
      <c r="AT748" s="36" t="str">
        <f t="shared" si="493"/>
        <v/>
      </c>
      <c r="AU748" s="36" t="str">
        <f t="shared" si="494"/>
        <v/>
      </c>
      <c r="AV748" s="36" t="str">
        <f t="shared" si="495"/>
        <v/>
      </c>
      <c r="AW748" s="36" t="str">
        <f t="shared" si="496"/>
        <v/>
      </c>
      <c r="AX748" s="36" t="str">
        <f t="shared" si="497"/>
        <v/>
      </c>
      <c r="AY748" s="36" t="str">
        <f t="shared" si="498"/>
        <v/>
      </c>
      <c r="AZ748" s="36" t="str">
        <f t="shared" si="499"/>
        <v/>
      </c>
      <c r="BA748" s="36" t="str">
        <f t="shared" si="500"/>
        <v/>
      </c>
      <c r="BB748" s="36" t="str">
        <f t="shared" si="501"/>
        <v/>
      </c>
      <c r="BC748" s="36" t="str">
        <f t="shared" si="502"/>
        <v/>
      </c>
      <c r="BD748" s="36" t="str">
        <f t="shared" si="503"/>
        <v/>
      </c>
      <c r="BE748" s="36" t="str">
        <f t="shared" si="504"/>
        <v/>
      </c>
      <c r="BF748" s="36" t="str">
        <f t="shared" si="505"/>
        <v/>
      </c>
      <c r="BG748" s="36" t="str">
        <f t="shared" si="506"/>
        <v/>
      </c>
      <c r="BH748" s="36" t="str">
        <f t="shared" si="507"/>
        <v/>
      </c>
      <c r="BI748" s="36" t="str">
        <f t="shared" si="508"/>
        <v/>
      </c>
      <c r="BJ748" s="36" t="str">
        <f t="shared" si="509"/>
        <v/>
      </c>
      <c r="BK748" s="36" t="str">
        <f t="shared" si="510"/>
        <v/>
      </c>
      <c r="BL748" s="36" t="str">
        <f t="shared" si="511"/>
        <v/>
      </c>
      <c r="BM748" s="36" t="str">
        <f t="shared" si="512"/>
        <v/>
      </c>
      <c r="BN748" s="38" t="e">
        <f t="shared" si="471"/>
        <v>#DIV/0!</v>
      </c>
      <c r="BO748" s="38" t="e">
        <f t="shared" si="472"/>
        <v>#DIV/0!</v>
      </c>
      <c r="BP748" s="39" t="str">
        <f t="shared" si="473"/>
        <v/>
      </c>
      <c r="BQ748" s="39" t="str">
        <f t="shared" si="474"/>
        <v/>
      </c>
      <c r="BR748" s="39" t="str">
        <f t="shared" si="475"/>
        <v/>
      </c>
      <c r="BS748" s="39" t="str">
        <f t="shared" si="476"/>
        <v/>
      </c>
      <c r="BT748" s="39" t="str">
        <f t="shared" si="477"/>
        <v/>
      </c>
      <c r="BU748" s="39" t="str">
        <f t="shared" si="478"/>
        <v/>
      </c>
      <c r="BV748" s="39" t="str">
        <f t="shared" si="479"/>
        <v/>
      </c>
      <c r="BW748" s="39" t="str">
        <f t="shared" si="480"/>
        <v/>
      </c>
      <c r="BX748" s="39" t="str">
        <f t="shared" si="481"/>
        <v/>
      </c>
      <c r="BY748" s="39" t="str">
        <f t="shared" si="482"/>
        <v/>
      </c>
      <c r="BZ748" s="39" t="str">
        <f t="shared" si="483"/>
        <v/>
      </c>
      <c r="CA748" s="39" t="str">
        <f t="shared" si="484"/>
        <v/>
      </c>
      <c r="CB748" s="39" t="str">
        <f t="shared" si="485"/>
        <v/>
      </c>
      <c r="CC748" s="39" t="str">
        <f t="shared" si="486"/>
        <v/>
      </c>
      <c r="CD748" s="39" t="str">
        <f t="shared" si="487"/>
        <v/>
      </c>
      <c r="CE748" s="39" t="str">
        <f t="shared" si="488"/>
        <v/>
      </c>
      <c r="CF748" s="39" t="str">
        <f t="shared" si="489"/>
        <v/>
      </c>
      <c r="CG748" s="39" t="str">
        <f t="shared" si="490"/>
        <v/>
      </c>
      <c r="CH748" s="39" t="str">
        <f t="shared" si="491"/>
        <v/>
      </c>
      <c r="CI748" s="39" t="str">
        <f t="shared" si="492"/>
        <v/>
      </c>
    </row>
    <row r="749" spans="1:87">
      <c r="A749" s="18"/>
      <c r="B749" s="15" t="str">
        <f>'Gene Table'!E748</f>
        <v>NC</v>
      </c>
      <c r="C749" s="15" t="str">
        <f>'Gene Table'!B748</f>
        <v>P02</v>
      </c>
      <c r="D749" s="16" t="str">
        <f>IF(SUM('Test Sample Data'!D$3:D$98)&gt;10,IF(AND(ISNUMBER('Test Sample Data'!D748),'Test Sample Data'!D748&lt;$B$1,'Test Sample Data'!D748&gt;0),'Test Sample Data'!D748,$B$1),"")</f>
        <v/>
      </c>
      <c r="E749" s="17" t="str">
        <f>IF(SUM('Test Sample Data'!E$3:E$98)&gt;10,IF(AND(ISNUMBER('Test Sample Data'!E748),'Test Sample Data'!E748&lt;$B$1,'Test Sample Data'!E748&gt;0),'Test Sample Data'!E748,$B$1),"")</f>
        <v/>
      </c>
      <c r="F749" s="17" t="str">
        <f>IF(SUM('Test Sample Data'!F$3:F$98)&gt;10,IF(AND(ISNUMBER('Test Sample Data'!F748),'Test Sample Data'!F748&lt;$B$1,'Test Sample Data'!F748&gt;0),'Test Sample Data'!F748,$B$1),"")</f>
        <v/>
      </c>
      <c r="G749" s="17" t="str">
        <f>IF(SUM('Test Sample Data'!G$3:G$98)&gt;10,IF(AND(ISNUMBER('Test Sample Data'!G748),'Test Sample Data'!G748&lt;$B$1,'Test Sample Data'!G748&gt;0),'Test Sample Data'!G748,$B$1),"")</f>
        <v/>
      </c>
      <c r="H749" s="17" t="str">
        <f>IF(SUM('Test Sample Data'!H$3:H$98)&gt;10,IF(AND(ISNUMBER('Test Sample Data'!H748),'Test Sample Data'!H748&lt;$B$1,'Test Sample Data'!H748&gt;0),'Test Sample Data'!H748,$B$1),"")</f>
        <v/>
      </c>
      <c r="I749" s="17" t="str">
        <f>IF(SUM('Test Sample Data'!I$3:I$98)&gt;10,IF(AND(ISNUMBER('Test Sample Data'!I748),'Test Sample Data'!I748&lt;$B$1,'Test Sample Data'!I748&gt;0),'Test Sample Data'!I748,$B$1),"")</f>
        <v/>
      </c>
      <c r="J749" s="17" t="str">
        <f>IF(SUM('Test Sample Data'!J$3:J$98)&gt;10,IF(AND(ISNUMBER('Test Sample Data'!J748),'Test Sample Data'!J748&lt;$B$1,'Test Sample Data'!J748&gt;0),'Test Sample Data'!J748,$B$1),"")</f>
        <v/>
      </c>
      <c r="K749" s="17" t="str">
        <f>IF(SUM('Test Sample Data'!K$3:K$98)&gt;10,IF(AND(ISNUMBER('Test Sample Data'!K748),'Test Sample Data'!K748&lt;$B$1,'Test Sample Data'!K748&gt;0),'Test Sample Data'!K748,$B$1),"")</f>
        <v/>
      </c>
      <c r="L749" s="17" t="str">
        <f>IF(SUM('Test Sample Data'!L$3:L$98)&gt;10,IF(AND(ISNUMBER('Test Sample Data'!L748),'Test Sample Data'!L748&lt;$B$1,'Test Sample Data'!L748&gt;0),'Test Sample Data'!L748,$B$1),"")</f>
        <v/>
      </c>
      <c r="M749" s="17" t="str">
        <f>IF(SUM('Test Sample Data'!M$3:M$98)&gt;10,IF(AND(ISNUMBER('Test Sample Data'!M748),'Test Sample Data'!M748&lt;$B$1,'Test Sample Data'!M748&gt;0),'Test Sample Data'!M748,$B$1),"")</f>
        <v/>
      </c>
      <c r="N749" s="17" t="str">
        <f>'Gene Table'!E748</f>
        <v>NC</v>
      </c>
      <c r="O749" s="17" t="str">
        <f>'Gene Table'!B748</f>
        <v>P02</v>
      </c>
      <c r="P749" s="17" t="str">
        <f>IF(SUM('Control Sample Data'!D$3:D$98)&gt;10,IF(AND(ISNUMBER('Control Sample Data'!D748),'Control Sample Data'!D748&lt;$B$1,'Control Sample Data'!D748&gt;0),'Control Sample Data'!D748,$B$1),"")</f>
        <v/>
      </c>
      <c r="Q749" s="17" t="str">
        <f>IF(SUM('Control Sample Data'!E$3:E$98)&gt;10,IF(AND(ISNUMBER('Control Sample Data'!E748),'Control Sample Data'!E748&lt;$B$1,'Control Sample Data'!E748&gt;0),'Control Sample Data'!E748,$B$1),"")</f>
        <v/>
      </c>
      <c r="R749" s="17" t="str">
        <f>IF(SUM('Control Sample Data'!F$3:F$98)&gt;10,IF(AND(ISNUMBER('Control Sample Data'!F748),'Control Sample Data'!F748&lt;$B$1,'Control Sample Data'!F748&gt;0),'Control Sample Data'!F748,$B$1),"")</f>
        <v/>
      </c>
      <c r="S749" s="17" t="str">
        <f>IF(SUM('Control Sample Data'!G$3:G$98)&gt;10,IF(AND(ISNUMBER('Control Sample Data'!G748),'Control Sample Data'!G748&lt;$B$1,'Control Sample Data'!G748&gt;0),'Control Sample Data'!G748,$B$1),"")</f>
        <v/>
      </c>
      <c r="T749" s="17" t="str">
        <f>IF(SUM('Control Sample Data'!H$3:H$98)&gt;10,IF(AND(ISNUMBER('Control Sample Data'!H748),'Control Sample Data'!H748&lt;$B$1,'Control Sample Data'!H748&gt;0),'Control Sample Data'!H748,$B$1),"")</f>
        <v/>
      </c>
      <c r="U749" s="17" t="str">
        <f>IF(SUM('Control Sample Data'!I$3:I$98)&gt;10,IF(AND(ISNUMBER('Control Sample Data'!I748),'Control Sample Data'!I748&lt;$B$1,'Control Sample Data'!I748&gt;0),'Control Sample Data'!I748,$B$1),"")</f>
        <v/>
      </c>
      <c r="V749" s="17" t="str">
        <f>IF(SUM('Control Sample Data'!J$3:J$98)&gt;10,IF(AND(ISNUMBER('Control Sample Data'!J748),'Control Sample Data'!J748&lt;$B$1,'Control Sample Data'!J748&gt;0),'Control Sample Data'!J748,$B$1),"")</f>
        <v/>
      </c>
      <c r="W749" s="17" t="str">
        <f>IF(SUM('Control Sample Data'!K$3:K$98)&gt;10,IF(AND(ISNUMBER('Control Sample Data'!K748),'Control Sample Data'!K748&lt;$B$1,'Control Sample Data'!K748&gt;0),'Control Sample Data'!K748,$B$1),"")</f>
        <v/>
      </c>
      <c r="X749" s="17" t="str">
        <f>IF(SUM('Control Sample Data'!L$3:L$98)&gt;10,IF(AND(ISNUMBER('Control Sample Data'!L748),'Control Sample Data'!L748&lt;$B$1,'Control Sample Data'!L748&gt;0),'Control Sample Data'!L748,$B$1),"")</f>
        <v/>
      </c>
      <c r="Y749" s="17" t="str">
        <f>IF(SUM('Control Sample Data'!M$3:M$98)&gt;10,IF(AND(ISNUMBER('Control Sample Data'!M748),'Control Sample Data'!M748&lt;$B$1,'Control Sample Data'!M748&gt;0),'Control Sample Data'!M748,$B$1),"")</f>
        <v/>
      </c>
      <c r="AT749" s="36" t="str">
        <f t="shared" si="493"/>
        <v/>
      </c>
      <c r="AU749" s="36" t="str">
        <f t="shared" si="494"/>
        <v/>
      </c>
      <c r="AV749" s="36" t="str">
        <f t="shared" si="495"/>
        <v/>
      </c>
      <c r="AW749" s="36" t="str">
        <f t="shared" si="496"/>
        <v/>
      </c>
      <c r="AX749" s="36" t="str">
        <f t="shared" si="497"/>
        <v/>
      </c>
      <c r="AY749" s="36" t="str">
        <f t="shared" si="498"/>
        <v/>
      </c>
      <c r="AZ749" s="36" t="str">
        <f t="shared" si="499"/>
        <v/>
      </c>
      <c r="BA749" s="36" t="str">
        <f t="shared" si="500"/>
        <v/>
      </c>
      <c r="BB749" s="36" t="str">
        <f t="shared" si="501"/>
        <v/>
      </c>
      <c r="BC749" s="36" t="str">
        <f t="shared" si="502"/>
        <v/>
      </c>
      <c r="BD749" s="36" t="str">
        <f t="shared" si="503"/>
        <v/>
      </c>
      <c r="BE749" s="36" t="str">
        <f t="shared" si="504"/>
        <v/>
      </c>
      <c r="BF749" s="36" t="str">
        <f t="shared" si="505"/>
        <v/>
      </c>
      <c r="BG749" s="36" t="str">
        <f t="shared" si="506"/>
        <v/>
      </c>
      <c r="BH749" s="36" t="str">
        <f t="shared" si="507"/>
        <v/>
      </c>
      <c r="BI749" s="36" t="str">
        <f t="shared" si="508"/>
        <v/>
      </c>
      <c r="BJ749" s="36" t="str">
        <f t="shared" si="509"/>
        <v/>
      </c>
      <c r="BK749" s="36" t="str">
        <f t="shared" si="510"/>
        <v/>
      </c>
      <c r="BL749" s="36" t="str">
        <f t="shared" si="511"/>
        <v/>
      </c>
      <c r="BM749" s="36" t="str">
        <f t="shared" si="512"/>
        <v/>
      </c>
      <c r="BN749" s="38" t="e">
        <f t="shared" si="471"/>
        <v>#DIV/0!</v>
      </c>
      <c r="BO749" s="38" t="e">
        <f t="shared" si="472"/>
        <v>#DIV/0!</v>
      </c>
      <c r="BP749" s="39" t="str">
        <f t="shared" si="473"/>
        <v/>
      </c>
      <c r="BQ749" s="39" t="str">
        <f t="shared" si="474"/>
        <v/>
      </c>
      <c r="BR749" s="39" t="str">
        <f t="shared" si="475"/>
        <v/>
      </c>
      <c r="BS749" s="39" t="str">
        <f t="shared" si="476"/>
        <v/>
      </c>
      <c r="BT749" s="39" t="str">
        <f t="shared" si="477"/>
        <v/>
      </c>
      <c r="BU749" s="39" t="str">
        <f t="shared" si="478"/>
        <v/>
      </c>
      <c r="BV749" s="39" t="str">
        <f t="shared" si="479"/>
        <v/>
      </c>
      <c r="BW749" s="39" t="str">
        <f t="shared" si="480"/>
        <v/>
      </c>
      <c r="BX749" s="39" t="str">
        <f t="shared" si="481"/>
        <v/>
      </c>
      <c r="BY749" s="39" t="str">
        <f t="shared" si="482"/>
        <v/>
      </c>
      <c r="BZ749" s="39" t="str">
        <f t="shared" si="483"/>
        <v/>
      </c>
      <c r="CA749" s="39" t="str">
        <f t="shared" si="484"/>
        <v/>
      </c>
      <c r="CB749" s="39" t="str">
        <f t="shared" si="485"/>
        <v/>
      </c>
      <c r="CC749" s="39" t="str">
        <f t="shared" si="486"/>
        <v/>
      </c>
      <c r="CD749" s="39" t="str">
        <f t="shared" si="487"/>
        <v/>
      </c>
      <c r="CE749" s="39" t="str">
        <f t="shared" si="488"/>
        <v/>
      </c>
      <c r="CF749" s="39" t="str">
        <f t="shared" si="489"/>
        <v/>
      </c>
      <c r="CG749" s="39" t="str">
        <f t="shared" si="490"/>
        <v/>
      </c>
      <c r="CH749" s="39" t="str">
        <f t="shared" si="491"/>
        <v/>
      </c>
      <c r="CI749" s="39" t="str">
        <f t="shared" si="492"/>
        <v/>
      </c>
    </row>
    <row r="750" spans="1:87">
      <c r="A750" s="18"/>
      <c r="B750" s="15" t="str">
        <f>'Gene Table'!E749</f>
        <v>NC</v>
      </c>
      <c r="C750" s="15" t="str">
        <f>'Gene Table'!B749</f>
        <v>P03</v>
      </c>
      <c r="D750" s="16" t="str">
        <f>IF(SUM('Test Sample Data'!D$3:D$98)&gt;10,IF(AND(ISNUMBER('Test Sample Data'!D749),'Test Sample Data'!D749&lt;$B$1,'Test Sample Data'!D749&gt;0),'Test Sample Data'!D749,$B$1),"")</f>
        <v/>
      </c>
      <c r="E750" s="17" t="str">
        <f>IF(SUM('Test Sample Data'!E$3:E$98)&gt;10,IF(AND(ISNUMBER('Test Sample Data'!E749),'Test Sample Data'!E749&lt;$B$1,'Test Sample Data'!E749&gt;0),'Test Sample Data'!E749,$B$1),"")</f>
        <v/>
      </c>
      <c r="F750" s="17" t="str">
        <f>IF(SUM('Test Sample Data'!F$3:F$98)&gt;10,IF(AND(ISNUMBER('Test Sample Data'!F749),'Test Sample Data'!F749&lt;$B$1,'Test Sample Data'!F749&gt;0),'Test Sample Data'!F749,$B$1),"")</f>
        <v/>
      </c>
      <c r="G750" s="17" t="str">
        <f>IF(SUM('Test Sample Data'!G$3:G$98)&gt;10,IF(AND(ISNUMBER('Test Sample Data'!G749),'Test Sample Data'!G749&lt;$B$1,'Test Sample Data'!G749&gt;0),'Test Sample Data'!G749,$B$1),"")</f>
        <v/>
      </c>
      <c r="H750" s="17" t="str">
        <f>IF(SUM('Test Sample Data'!H$3:H$98)&gt;10,IF(AND(ISNUMBER('Test Sample Data'!H749),'Test Sample Data'!H749&lt;$B$1,'Test Sample Data'!H749&gt;0),'Test Sample Data'!H749,$B$1),"")</f>
        <v/>
      </c>
      <c r="I750" s="17" t="str">
        <f>IF(SUM('Test Sample Data'!I$3:I$98)&gt;10,IF(AND(ISNUMBER('Test Sample Data'!I749),'Test Sample Data'!I749&lt;$B$1,'Test Sample Data'!I749&gt;0),'Test Sample Data'!I749,$B$1),"")</f>
        <v/>
      </c>
      <c r="J750" s="17" t="str">
        <f>IF(SUM('Test Sample Data'!J$3:J$98)&gt;10,IF(AND(ISNUMBER('Test Sample Data'!J749),'Test Sample Data'!J749&lt;$B$1,'Test Sample Data'!J749&gt;0),'Test Sample Data'!J749,$B$1),"")</f>
        <v/>
      </c>
      <c r="K750" s="17" t="str">
        <f>IF(SUM('Test Sample Data'!K$3:K$98)&gt;10,IF(AND(ISNUMBER('Test Sample Data'!K749),'Test Sample Data'!K749&lt;$B$1,'Test Sample Data'!K749&gt;0),'Test Sample Data'!K749,$B$1),"")</f>
        <v/>
      </c>
      <c r="L750" s="17" t="str">
        <f>IF(SUM('Test Sample Data'!L$3:L$98)&gt;10,IF(AND(ISNUMBER('Test Sample Data'!L749),'Test Sample Data'!L749&lt;$B$1,'Test Sample Data'!L749&gt;0),'Test Sample Data'!L749,$B$1),"")</f>
        <v/>
      </c>
      <c r="M750" s="17" t="str">
        <f>IF(SUM('Test Sample Data'!M$3:M$98)&gt;10,IF(AND(ISNUMBER('Test Sample Data'!M749),'Test Sample Data'!M749&lt;$B$1,'Test Sample Data'!M749&gt;0),'Test Sample Data'!M749,$B$1),"")</f>
        <v/>
      </c>
      <c r="N750" s="17" t="str">
        <f>'Gene Table'!E749</f>
        <v>NC</v>
      </c>
      <c r="O750" s="17" t="str">
        <f>'Gene Table'!B749</f>
        <v>P03</v>
      </c>
      <c r="P750" s="17" t="str">
        <f>IF(SUM('Control Sample Data'!D$3:D$98)&gt;10,IF(AND(ISNUMBER('Control Sample Data'!D749),'Control Sample Data'!D749&lt;$B$1,'Control Sample Data'!D749&gt;0),'Control Sample Data'!D749,$B$1),"")</f>
        <v/>
      </c>
      <c r="Q750" s="17" t="str">
        <f>IF(SUM('Control Sample Data'!E$3:E$98)&gt;10,IF(AND(ISNUMBER('Control Sample Data'!E749),'Control Sample Data'!E749&lt;$B$1,'Control Sample Data'!E749&gt;0),'Control Sample Data'!E749,$B$1),"")</f>
        <v/>
      </c>
      <c r="R750" s="17" t="str">
        <f>IF(SUM('Control Sample Data'!F$3:F$98)&gt;10,IF(AND(ISNUMBER('Control Sample Data'!F749),'Control Sample Data'!F749&lt;$B$1,'Control Sample Data'!F749&gt;0),'Control Sample Data'!F749,$B$1),"")</f>
        <v/>
      </c>
      <c r="S750" s="17" t="str">
        <f>IF(SUM('Control Sample Data'!G$3:G$98)&gt;10,IF(AND(ISNUMBER('Control Sample Data'!G749),'Control Sample Data'!G749&lt;$B$1,'Control Sample Data'!G749&gt;0),'Control Sample Data'!G749,$B$1),"")</f>
        <v/>
      </c>
      <c r="T750" s="17" t="str">
        <f>IF(SUM('Control Sample Data'!H$3:H$98)&gt;10,IF(AND(ISNUMBER('Control Sample Data'!H749),'Control Sample Data'!H749&lt;$B$1,'Control Sample Data'!H749&gt;0),'Control Sample Data'!H749,$B$1),"")</f>
        <v/>
      </c>
      <c r="U750" s="17" t="str">
        <f>IF(SUM('Control Sample Data'!I$3:I$98)&gt;10,IF(AND(ISNUMBER('Control Sample Data'!I749),'Control Sample Data'!I749&lt;$B$1,'Control Sample Data'!I749&gt;0),'Control Sample Data'!I749,$B$1),"")</f>
        <v/>
      </c>
      <c r="V750" s="17" t="str">
        <f>IF(SUM('Control Sample Data'!J$3:J$98)&gt;10,IF(AND(ISNUMBER('Control Sample Data'!J749),'Control Sample Data'!J749&lt;$B$1,'Control Sample Data'!J749&gt;0),'Control Sample Data'!J749,$B$1),"")</f>
        <v/>
      </c>
      <c r="W750" s="17" t="str">
        <f>IF(SUM('Control Sample Data'!K$3:K$98)&gt;10,IF(AND(ISNUMBER('Control Sample Data'!K749),'Control Sample Data'!K749&lt;$B$1,'Control Sample Data'!K749&gt;0),'Control Sample Data'!K749,$B$1),"")</f>
        <v/>
      </c>
      <c r="X750" s="17" t="str">
        <f>IF(SUM('Control Sample Data'!L$3:L$98)&gt;10,IF(AND(ISNUMBER('Control Sample Data'!L749),'Control Sample Data'!L749&lt;$B$1,'Control Sample Data'!L749&gt;0),'Control Sample Data'!L749,$B$1),"")</f>
        <v/>
      </c>
      <c r="Y750" s="17" t="str">
        <f>IF(SUM('Control Sample Data'!M$3:M$98)&gt;10,IF(AND(ISNUMBER('Control Sample Data'!M749),'Control Sample Data'!M749&lt;$B$1,'Control Sample Data'!M749&gt;0),'Control Sample Data'!M749,$B$1),"")</f>
        <v/>
      </c>
      <c r="AT750" s="36" t="str">
        <f t="shared" si="493"/>
        <v/>
      </c>
      <c r="AU750" s="36" t="str">
        <f t="shared" si="494"/>
        <v/>
      </c>
      <c r="AV750" s="36" t="str">
        <f t="shared" si="495"/>
        <v/>
      </c>
      <c r="AW750" s="36" t="str">
        <f t="shared" si="496"/>
        <v/>
      </c>
      <c r="AX750" s="36" t="str">
        <f t="shared" si="497"/>
        <v/>
      </c>
      <c r="AY750" s="36" t="str">
        <f t="shared" si="498"/>
        <v/>
      </c>
      <c r="AZ750" s="36" t="str">
        <f t="shared" si="499"/>
        <v/>
      </c>
      <c r="BA750" s="36" t="str">
        <f t="shared" si="500"/>
        <v/>
      </c>
      <c r="BB750" s="36" t="str">
        <f t="shared" si="501"/>
        <v/>
      </c>
      <c r="BC750" s="36" t="str">
        <f t="shared" si="502"/>
        <v/>
      </c>
      <c r="BD750" s="36" t="str">
        <f t="shared" si="503"/>
        <v/>
      </c>
      <c r="BE750" s="36" t="str">
        <f t="shared" si="504"/>
        <v/>
      </c>
      <c r="BF750" s="36" t="str">
        <f t="shared" si="505"/>
        <v/>
      </c>
      <c r="BG750" s="36" t="str">
        <f t="shared" si="506"/>
        <v/>
      </c>
      <c r="BH750" s="36" t="str">
        <f t="shared" si="507"/>
        <v/>
      </c>
      <c r="BI750" s="36" t="str">
        <f t="shared" si="508"/>
        <v/>
      </c>
      <c r="BJ750" s="36" t="str">
        <f t="shared" si="509"/>
        <v/>
      </c>
      <c r="BK750" s="36" t="str">
        <f t="shared" si="510"/>
        <v/>
      </c>
      <c r="BL750" s="36" t="str">
        <f t="shared" si="511"/>
        <v/>
      </c>
      <c r="BM750" s="36" t="str">
        <f t="shared" si="512"/>
        <v/>
      </c>
      <c r="BN750" s="38" t="e">
        <f t="shared" si="471"/>
        <v>#DIV/0!</v>
      </c>
      <c r="BO750" s="38" t="e">
        <f t="shared" si="472"/>
        <v>#DIV/0!</v>
      </c>
      <c r="BP750" s="39" t="str">
        <f t="shared" si="473"/>
        <v/>
      </c>
      <c r="BQ750" s="39" t="str">
        <f t="shared" si="474"/>
        <v/>
      </c>
      <c r="BR750" s="39" t="str">
        <f t="shared" si="475"/>
        <v/>
      </c>
      <c r="BS750" s="39" t="str">
        <f t="shared" si="476"/>
        <v/>
      </c>
      <c r="BT750" s="39" t="str">
        <f t="shared" si="477"/>
        <v/>
      </c>
      <c r="BU750" s="39" t="str">
        <f t="shared" si="478"/>
        <v/>
      </c>
      <c r="BV750" s="39" t="str">
        <f t="shared" si="479"/>
        <v/>
      </c>
      <c r="BW750" s="39" t="str">
        <f t="shared" si="480"/>
        <v/>
      </c>
      <c r="BX750" s="39" t="str">
        <f t="shared" si="481"/>
        <v/>
      </c>
      <c r="BY750" s="39" t="str">
        <f t="shared" si="482"/>
        <v/>
      </c>
      <c r="BZ750" s="39" t="str">
        <f t="shared" si="483"/>
        <v/>
      </c>
      <c r="CA750" s="39" t="str">
        <f t="shared" si="484"/>
        <v/>
      </c>
      <c r="CB750" s="39" t="str">
        <f t="shared" si="485"/>
        <v/>
      </c>
      <c r="CC750" s="39" t="str">
        <f t="shared" si="486"/>
        <v/>
      </c>
      <c r="CD750" s="39" t="str">
        <f t="shared" si="487"/>
        <v/>
      </c>
      <c r="CE750" s="39" t="str">
        <f t="shared" si="488"/>
        <v/>
      </c>
      <c r="CF750" s="39" t="str">
        <f t="shared" si="489"/>
        <v/>
      </c>
      <c r="CG750" s="39" t="str">
        <f t="shared" si="490"/>
        <v/>
      </c>
      <c r="CH750" s="39" t="str">
        <f t="shared" si="491"/>
        <v/>
      </c>
      <c r="CI750" s="39" t="str">
        <f t="shared" si="492"/>
        <v/>
      </c>
    </row>
    <row r="751" spans="1:87">
      <c r="A751" s="18"/>
      <c r="B751" s="15" t="str">
        <f>'Gene Table'!E750</f>
        <v>NC</v>
      </c>
      <c r="C751" s="15" t="str">
        <f>'Gene Table'!B750</f>
        <v>P04</v>
      </c>
      <c r="D751" s="16" t="str">
        <f>IF(SUM('Test Sample Data'!D$3:D$98)&gt;10,IF(AND(ISNUMBER('Test Sample Data'!D750),'Test Sample Data'!D750&lt;$B$1,'Test Sample Data'!D750&gt;0),'Test Sample Data'!D750,$B$1),"")</f>
        <v/>
      </c>
      <c r="E751" s="17" t="str">
        <f>IF(SUM('Test Sample Data'!E$3:E$98)&gt;10,IF(AND(ISNUMBER('Test Sample Data'!E750),'Test Sample Data'!E750&lt;$B$1,'Test Sample Data'!E750&gt;0),'Test Sample Data'!E750,$B$1),"")</f>
        <v/>
      </c>
      <c r="F751" s="17" t="str">
        <f>IF(SUM('Test Sample Data'!F$3:F$98)&gt;10,IF(AND(ISNUMBER('Test Sample Data'!F750),'Test Sample Data'!F750&lt;$B$1,'Test Sample Data'!F750&gt;0),'Test Sample Data'!F750,$B$1),"")</f>
        <v/>
      </c>
      <c r="G751" s="17" t="str">
        <f>IF(SUM('Test Sample Data'!G$3:G$98)&gt;10,IF(AND(ISNUMBER('Test Sample Data'!G750),'Test Sample Data'!G750&lt;$B$1,'Test Sample Data'!G750&gt;0),'Test Sample Data'!G750,$B$1),"")</f>
        <v/>
      </c>
      <c r="H751" s="17" t="str">
        <f>IF(SUM('Test Sample Data'!H$3:H$98)&gt;10,IF(AND(ISNUMBER('Test Sample Data'!H750),'Test Sample Data'!H750&lt;$B$1,'Test Sample Data'!H750&gt;0),'Test Sample Data'!H750,$B$1),"")</f>
        <v/>
      </c>
      <c r="I751" s="17" t="str">
        <f>IF(SUM('Test Sample Data'!I$3:I$98)&gt;10,IF(AND(ISNUMBER('Test Sample Data'!I750),'Test Sample Data'!I750&lt;$B$1,'Test Sample Data'!I750&gt;0),'Test Sample Data'!I750,$B$1),"")</f>
        <v/>
      </c>
      <c r="J751" s="17" t="str">
        <f>IF(SUM('Test Sample Data'!J$3:J$98)&gt;10,IF(AND(ISNUMBER('Test Sample Data'!J750),'Test Sample Data'!J750&lt;$B$1,'Test Sample Data'!J750&gt;0),'Test Sample Data'!J750,$B$1),"")</f>
        <v/>
      </c>
      <c r="K751" s="17" t="str">
        <f>IF(SUM('Test Sample Data'!K$3:K$98)&gt;10,IF(AND(ISNUMBER('Test Sample Data'!K750),'Test Sample Data'!K750&lt;$B$1,'Test Sample Data'!K750&gt;0),'Test Sample Data'!K750,$B$1),"")</f>
        <v/>
      </c>
      <c r="L751" s="17" t="str">
        <f>IF(SUM('Test Sample Data'!L$3:L$98)&gt;10,IF(AND(ISNUMBER('Test Sample Data'!L750),'Test Sample Data'!L750&lt;$B$1,'Test Sample Data'!L750&gt;0),'Test Sample Data'!L750,$B$1),"")</f>
        <v/>
      </c>
      <c r="M751" s="17" t="str">
        <f>IF(SUM('Test Sample Data'!M$3:M$98)&gt;10,IF(AND(ISNUMBER('Test Sample Data'!M750),'Test Sample Data'!M750&lt;$B$1,'Test Sample Data'!M750&gt;0),'Test Sample Data'!M750,$B$1),"")</f>
        <v/>
      </c>
      <c r="N751" s="17" t="str">
        <f>'Gene Table'!E750</f>
        <v>NC</v>
      </c>
      <c r="O751" s="17" t="str">
        <f>'Gene Table'!B750</f>
        <v>P04</v>
      </c>
      <c r="P751" s="17" t="str">
        <f>IF(SUM('Control Sample Data'!D$3:D$98)&gt;10,IF(AND(ISNUMBER('Control Sample Data'!D750),'Control Sample Data'!D750&lt;$B$1,'Control Sample Data'!D750&gt;0),'Control Sample Data'!D750,$B$1),"")</f>
        <v/>
      </c>
      <c r="Q751" s="17" t="str">
        <f>IF(SUM('Control Sample Data'!E$3:E$98)&gt;10,IF(AND(ISNUMBER('Control Sample Data'!E750),'Control Sample Data'!E750&lt;$B$1,'Control Sample Data'!E750&gt;0),'Control Sample Data'!E750,$B$1),"")</f>
        <v/>
      </c>
      <c r="R751" s="17" t="str">
        <f>IF(SUM('Control Sample Data'!F$3:F$98)&gt;10,IF(AND(ISNUMBER('Control Sample Data'!F750),'Control Sample Data'!F750&lt;$B$1,'Control Sample Data'!F750&gt;0),'Control Sample Data'!F750,$B$1),"")</f>
        <v/>
      </c>
      <c r="S751" s="17" t="str">
        <f>IF(SUM('Control Sample Data'!G$3:G$98)&gt;10,IF(AND(ISNUMBER('Control Sample Data'!G750),'Control Sample Data'!G750&lt;$B$1,'Control Sample Data'!G750&gt;0),'Control Sample Data'!G750,$B$1),"")</f>
        <v/>
      </c>
      <c r="T751" s="17" t="str">
        <f>IF(SUM('Control Sample Data'!H$3:H$98)&gt;10,IF(AND(ISNUMBER('Control Sample Data'!H750),'Control Sample Data'!H750&lt;$B$1,'Control Sample Data'!H750&gt;0),'Control Sample Data'!H750,$B$1),"")</f>
        <v/>
      </c>
      <c r="U751" s="17" t="str">
        <f>IF(SUM('Control Sample Data'!I$3:I$98)&gt;10,IF(AND(ISNUMBER('Control Sample Data'!I750),'Control Sample Data'!I750&lt;$B$1,'Control Sample Data'!I750&gt;0),'Control Sample Data'!I750,$B$1),"")</f>
        <v/>
      </c>
      <c r="V751" s="17" t="str">
        <f>IF(SUM('Control Sample Data'!J$3:J$98)&gt;10,IF(AND(ISNUMBER('Control Sample Data'!J750),'Control Sample Data'!J750&lt;$B$1,'Control Sample Data'!J750&gt;0),'Control Sample Data'!J750,$B$1),"")</f>
        <v/>
      </c>
      <c r="W751" s="17" t="str">
        <f>IF(SUM('Control Sample Data'!K$3:K$98)&gt;10,IF(AND(ISNUMBER('Control Sample Data'!K750),'Control Sample Data'!K750&lt;$B$1,'Control Sample Data'!K750&gt;0),'Control Sample Data'!K750,$B$1),"")</f>
        <v/>
      </c>
      <c r="X751" s="17" t="str">
        <f>IF(SUM('Control Sample Data'!L$3:L$98)&gt;10,IF(AND(ISNUMBER('Control Sample Data'!L750),'Control Sample Data'!L750&lt;$B$1,'Control Sample Data'!L750&gt;0),'Control Sample Data'!L750,$B$1),"")</f>
        <v/>
      </c>
      <c r="Y751" s="17" t="str">
        <f>IF(SUM('Control Sample Data'!M$3:M$98)&gt;10,IF(AND(ISNUMBER('Control Sample Data'!M750),'Control Sample Data'!M750&lt;$B$1,'Control Sample Data'!M750&gt;0),'Control Sample Data'!M750,$B$1),"")</f>
        <v/>
      </c>
      <c r="AT751" s="36" t="str">
        <f t="shared" si="493"/>
        <v/>
      </c>
      <c r="AU751" s="36" t="str">
        <f t="shared" si="494"/>
        <v/>
      </c>
      <c r="AV751" s="36" t="str">
        <f t="shared" si="495"/>
        <v/>
      </c>
      <c r="AW751" s="36" t="str">
        <f t="shared" si="496"/>
        <v/>
      </c>
      <c r="AX751" s="36" t="str">
        <f t="shared" si="497"/>
        <v/>
      </c>
      <c r="AY751" s="36" t="str">
        <f t="shared" si="498"/>
        <v/>
      </c>
      <c r="AZ751" s="36" t="str">
        <f t="shared" si="499"/>
        <v/>
      </c>
      <c r="BA751" s="36" t="str">
        <f t="shared" si="500"/>
        <v/>
      </c>
      <c r="BB751" s="36" t="str">
        <f t="shared" si="501"/>
        <v/>
      </c>
      <c r="BC751" s="36" t="str">
        <f t="shared" si="502"/>
        <v/>
      </c>
      <c r="BD751" s="36" t="str">
        <f t="shared" si="503"/>
        <v/>
      </c>
      <c r="BE751" s="36" t="str">
        <f t="shared" si="504"/>
        <v/>
      </c>
      <c r="BF751" s="36" t="str">
        <f t="shared" si="505"/>
        <v/>
      </c>
      <c r="BG751" s="36" t="str">
        <f t="shared" si="506"/>
        <v/>
      </c>
      <c r="BH751" s="36" t="str">
        <f t="shared" si="507"/>
        <v/>
      </c>
      <c r="BI751" s="36" t="str">
        <f t="shared" si="508"/>
        <v/>
      </c>
      <c r="BJ751" s="36" t="str">
        <f t="shared" si="509"/>
        <v/>
      </c>
      <c r="BK751" s="36" t="str">
        <f t="shared" si="510"/>
        <v/>
      </c>
      <c r="BL751" s="36" t="str">
        <f t="shared" si="511"/>
        <v/>
      </c>
      <c r="BM751" s="36" t="str">
        <f t="shared" si="512"/>
        <v/>
      </c>
      <c r="BN751" s="38" t="e">
        <f t="shared" si="471"/>
        <v>#DIV/0!</v>
      </c>
      <c r="BO751" s="38" t="e">
        <f t="shared" si="472"/>
        <v>#DIV/0!</v>
      </c>
      <c r="BP751" s="39" t="str">
        <f t="shared" si="473"/>
        <v/>
      </c>
      <c r="BQ751" s="39" t="str">
        <f t="shared" si="474"/>
        <v/>
      </c>
      <c r="BR751" s="39" t="str">
        <f t="shared" si="475"/>
        <v/>
      </c>
      <c r="BS751" s="39" t="str">
        <f t="shared" si="476"/>
        <v/>
      </c>
      <c r="BT751" s="39" t="str">
        <f t="shared" si="477"/>
        <v/>
      </c>
      <c r="BU751" s="39" t="str">
        <f t="shared" si="478"/>
        <v/>
      </c>
      <c r="BV751" s="39" t="str">
        <f t="shared" si="479"/>
        <v/>
      </c>
      <c r="BW751" s="39" t="str">
        <f t="shared" si="480"/>
        <v/>
      </c>
      <c r="BX751" s="39" t="str">
        <f t="shared" si="481"/>
        <v/>
      </c>
      <c r="BY751" s="39" t="str">
        <f t="shared" si="482"/>
        <v/>
      </c>
      <c r="BZ751" s="39" t="str">
        <f t="shared" si="483"/>
        <v/>
      </c>
      <c r="CA751" s="39" t="str">
        <f t="shared" si="484"/>
        <v/>
      </c>
      <c r="CB751" s="39" t="str">
        <f t="shared" si="485"/>
        <v/>
      </c>
      <c r="CC751" s="39" t="str">
        <f t="shared" si="486"/>
        <v/>
      </c>
      <c r="CD751" s="39" t="str">
        <f t="shared" si="487"/>
        <v/>
      </c>
      <c r="CE751" s="39" t="str">
        <f t="shared" si="488"/>
        <v/>
      </c>
      <c r="CF751" s="39" t="str">
        <f t="shared" si="489"/>
        <v/>
      </c>
      <c r="CG751" s="39" t="str">
        <f t="shared" si="490"/>
        <v/>
      </c>
      <c r="CH751" s="39" t="str">
        <f t="shared" si="491"/>
        <v/>
      </c>
      <c r="CI751" s="39" t="str">
        <f t="shared" si="492"/>
        <v/>
      </c>
    </row>
    <row r="752" spans="1:87">
      <c r="A752" s="18"/>
      <c r="B752" s="15" t="str">
        <f>'Gene Table'!E751</f>
        <v>MK1</v>
      </c>
      <c r="C752" s="15" t="str">
        <f>'Gene Table'!B751</f>
        <v>P05</v>
      </c>
      <c r="D752" s="16" t="str">
        <f>IF(SUM('Test Sample Data'!D$3:D$98)&gt;10,IF(AND(ISNUMBER('Test Sample Data'!D751),'Test Sample Data'!D751&lt;$B$1,'Test Sample Data'!D751&gt;0),'Test Sample Data'!D751,$B$1),"")</f>
        <v/>
      </c>
      <c r="E752" s="17" t="str">
        <f>IF(SUM('Test Sample Data'!E$3:E$98)&gt;10,IF(AND(ISNUMBER('Test Sample Data'!E751),'Test Sample Data'!E751&lt;$B$1,'Test Sample Data'!E751&gt;0),'Test Sample Data'!E751,$B$1),"")</f>
        <v/>
      </c>
      <c r="F752" s="17" t="str">
        <f>IF(SUM('Test Sample Data'!F$3:F$98)&gt;10,IF(AND(ISNUMBER('Test Sample Data'!F751),'Test Sample Data'!F751&lt;$B$1,'Test Sample Data'!F751&gt;0),'Test Sample Data'!F751,$B$1),"")</f>
        <v/>
      </c>
      <c r="G752" s="17" t="str">
        <f>IF(SUM('Test Sample Data'!G$3:G$98)&gt;10,IF(AND(ISNUMBER('Test Sample Data'!G751),'Test Sample Data'!G751&lt;$B$1,'Test Sample Data'!G751&gt;0),'Test Sample Data'!G751,$B$1),"")</f>
        <v/>
      </c>
      <c r="H752" s="17" t="str">
        <f>IF(SUM('Test Sample Data'!H$3:H$98)&gt;10,IF(AND(ISNUMBER('Test Sample Data'!H751),'Test Sample Data'!H751&lt;$B$1,'Test Sample Data'!H751&gt;0),'Test Sample Data'!H751,$B$1),"")</f>
        <v/>
      </c>
      <c r="I752" s="17" t="str">
        <f>IF(SUM('Test Sample Data'!I$3:I$98)&gt;10,IF(AND(ISNUMBER('Test Sample Data'!I751),'Test Sample Data'!I751&lt;$B$1,'Test Sample Data'!I751&gt;0),'Test Sample Data'!I751,$B$1),"")</f>
        <v/>
      </c>
      <c r="J752" s="17" t="str">
        <f>IF(SUM('Test Sample Data'!J$3:J$98)&gt;10,IF(AND(ISNUMBER('Test Sample Data'!J751),'Test Sample Data'!J751&lt;$B$1,'Test Sample Data'!J751&gt;0),'Test Sample Data'!J751,$B$1),"")</f>
        <v/>
      </c>
      <c r="K752" s="17" t="str">
        <f>IF(SUM('Test Sample Data'!K$3:K$98)&gt;10,IF(AND(ISNUMBER('Test Sample Data'!K751),'Test Sample Data'!K751&lt;$B$1,'Test Sample Data'!K751&gt;0),'Test Sample Data'!K751,$B$1),"")</f>
        <v/>
      </c>
      <c r="L752" s="17" t="str">
        <f>IF(SUM('Test Sample Data'!L$3:L$98)&gt;10,IF(AND(ISNUMBER('Test Sample Data'!L751),'Test Sample Data'!L751&lt;$B$1,'Test Sample Data'!L751&gt;0),'Test Sample Data'!L751,$B$1),"")</f>
        <v/>
      </c>
      <c r="M752" s="17" t="str">
        <f>IF(SUM('Test Sample Data'!M$3:M$98)&gt;10,IF(AND(ISNUMBER('Test Sample Data'!M751),'Test Sample Data'!M751&lt;$B$1,'Test Sample Data'!M751&gt;0),'Test Sample Data'!M751,$B$1),"")</f>
        <v/>
      </c>
      <c r="N752" s="17" t="str">
        <f>'Gene Table'!E751</f>
        <v>MK1</v>
      </c>
      <c r="O752" s="17" t="str">
        <f>'Gene Table'!B751</f>
        <v>P05</v>
      </c>
      <c r="P752" s="17" t="str">
        <f>IF(SUM('Control Sample Data'!D$3:D$98)&gt;10,IF(AND(ISNUMBER('Control Sample Data'!D751),'Control Sample Data'!D751&lt;$B$1,'Control Sample Data'!D751&gt;0),'Control Sample Data'!D751,$B$1),"")</f>
        <v/>
      </c>
      <c r="Q752" s="17" t="str">
        <f>IF(SUM('Control Sample Data'!E$3:E$98)&gt;10,IF(AND(ISNUMBER('Control Sample Data'!E751),'Control Sample Data'!E751&lt;$B$1,'Control Sample Data'!E751&gt;0),'Control Sample Data'!E751,$B$1),"")</f>
        <v/>
      </c>
      <c r="R752" s="17" t="str">
        <f>IF(SUM('Control Sample Data'!F$3:F$98)&gt;10,IF(AND(ISNUMBER('Control Sample Data'!F751),'Control Sample Data'!F751&lt;$B$1,'Control Sample Data'!F751&gt;0),'Control Sample Data'!F751,$B$1),"")</f>
        <v/>
      </c>
      <c r="S752" s="17" t="str">
        <f>IF(SUM('Control Sample Data'!G$3:G$98)&gt;10,IF(AND(ISNUMBER('Control Sample Data'!G751),'Control Sample Data'!G751&lt;$B$1,'Control Sample Data'!G751&gt;0),'Control Sample Data'!G751,$B$1),"")</f>
        <v/>
      </c>
      <c r="T752" s="17" t="str">
        <f>IF(SUM('Control Sample Data'!H$3:H$98)&gt;10,IF(AND(ISNUMBER('Control Sample Data'!H751),'Control Sample Data'!H751&lt;$B$1,'Control Sample Data'!H751&gt;0),'Control Sample Data'!H751,$B$1),"")</f>
        <v/>
      </c>
      <c r="U752" s="17" t="str">
        <f>IF(SUM('Control Sample Data'!I$3:I$98)&gt;10,IF(AND(ISNUMBER('Control Sample Data'!I751),'Control Sample Data'!I751&lt;$B$1,'Control Sample Data'!I751&gt;0),'Control Sample Data'!I751,$B$1),"")</f>
        <v/>
      </c>
      <c r="V752" s="17" t="str">
        <f>IF(SUM('Control Sample Data'!J$3:J$98)&gt;10,IF(AND(ISNUMBER('Control Sample Data'!J751),'Control Sample Data'!J751&lt;$B$1,'Control Sample Data'!J751&gt;0),'Control Sample Data'!J751,$B$1),"")</f>
        <v/>
      </c>
      <c r="W752" s="17" t="str">
        <f>IF(SUM('Control Sample Data'!K$3:K$98)&gt;10,IF(AND(ISNUMBER('Control Sample Data'!K751),'Control Sample Data'!K751&lt;$B$1,'Control Sample Data'!K751&gt;0),'Control Sample Data'!K751,$B$1),"")</f>
        <v/>
      </c>
      <c r="X752" s="17" t="str">
        <f>IF(SUM('Control Sample Data'!L$3:L$98)&gt;10,IF(AND(ISNUMBER('Control Sample Data'!L751),'Control Sample Data'!L751&lt;$B$1,'Control Sample Data'!L751&gt;0),'Control Sample Data'!L751,$B$1),"")</f>
        <v/>
      </c>
      <c r="Y752" s="17" t="str">
        <f>IF(SUM('Control Sample Data'!M$3:M$98)&gt;10,IF(AND(ISNUMBER('Control Sample Data'!M751),'Control Sample Data'!M751&lt;$B$1,'Control Sample Data'!M751&gt;0),'Control Sample Data'!M751,$B$1),"")</f>
        <v/>
      </c>
      <c r="AT752" s="36" t="str">
        <f t="shared" si="493"/>
        <v/>
      </c>
      <c r="AU752" s="36" t="str">
        <f t="shared" si="494"/>
        <v/>
      </c>
      <c r="AV752" s="36" t="str">
        <f t="shared" si="495"/>
        <v/>
      </c>
      <c r="AW752" s="36" t="str">
        <f t="shared" si="496"/>
        <v/>
      </c>
      <c r="AX752" s="36" t="str">
        <f t="shared" si="497"/>
        <v/>
      </c>
      <c r="AY752" s="36" t="str">
        <f t="shared" si="498"/>
        <v/>
      </c>
      <c r="AZ752" s="36" t="str">
        <f t="shared" si="499"/>
        <v/>
      </c>
      <c r="BA752" s="36" t="str">
        <f t="shared" si="500"/>
        <v/>
      </c>
      <c r="BB752" s="36" t="str">
        <f t="shared" si="501"/>
        <v/>
      </c>
      <c r="BC752" s="36" t="str">
        <f t="shared" si="502"/>
        <v/>
      </c>
      <c r="BD752" s="36" t="str">
        <f t="shared" si="503"/>
        <v/>
      </c>
      <c r="BE752" s="36" t="str">
        <f t="shared" si="504"/>
        <v/>
      </c>
      <c r="BF752" s="36" t="str">
        <f t="shared" si="505"/>
        <v/>
      </c>
      <c r="BG752" s="36" t="str">
        <f t="shared" si="506"/>
        <v/>
      </c>
      <c r="BH752" s="36" t="str">
        <f t="shared" si="507"/>
        <v/>
      </c>
      <c r="BI752" s="36" t="str">
        <f t="shared" si="508"/>
        <v/>
      </c>
      <c r="BJ752" s="36" t="str">
        <f t="shared" si="509"/>
        <v/>
      </c>
      <c r="BK752" s="36" t="str">
        <f t="shared" si="510"/>
        <v/>
      </c>
      <c r="BL752" s="36" t="str">
        <f t="shared" si="511"/>
        <v/>
      </c>
      <c r="BM752" s="36" t="str">
        <f t="shared" si="512"/>
        <v/>
      </c>
      <c r="BN752" s="38" t="e">
        <f t="shared" si="471"/>
        <v>#DIV/0!</v>
      </c>
      <c r="BO752" s="38" t="e">
        <f t="shared" si="472"/>
        <v>#DIV/0!</v>
      </c>
      <c r="BP752" s="39" t="str">
        <f t="shared" si="473"/>
        <v/>
      </c>
      <c r="BQ752" s="39" t="str">
        <f t="shared" si="474"/>
        <v/>
      </c>
      <c r="BR752" s="39" t="str">
        <f t="shared" si="475"/>
        <v/>
      </c>
      <c r="BS752" s="39" t="str">
        <f t="shared" si="476"/>
        <v/>
      </c>
      <c r="BT752" s="39" t="str">
        <f t="shared" si="477"/>
        <v/>
      </c>
      <c r="BU752" s="39" t="str">
        <f t="shared" si="478"/>
        <v/>
      </c>
      <c r="BV752" s="39" t="str">
        <f t="shared" si="479"/>
        <v/>
      </c>
      <c r="BW752" s="39" t="str">
        <f t="shared" si="480"/>
        <v/>
      </c>
      <c r="BX752" s="39" t="str">
        <f t="shared" si="481"/>
        <v/>
      </c>
      <c r="BY752" s="39" t="str">
        <f t="shared" si="482"/>
        <v/>
      </c>
      <c r="BZ752" s="39" t="str">
        <f t="shared" si="483"/>
        <v/>
      </c>
      <c r="CA752" s="39" t="str">
        <f t="shared" si="484"/>
        <v/>
      </c>
      <c r="CB752" s="39" t="str">
        <f t="shared" si="485"/>
        <v/>
      </c>
      <c r="CC752" s="39" t="str">
        <f t="shared" si="486"/>
        <v/>
      </c>
      <c r="CD752" s="39" t="str">
        <f t="shared" si="487"/>
        <v/>
      </c>
      <c r="CE752" s="39" t="str">
        <f t="shared" si="488"/>
        <v/>
      </c>
      <c r="CF752" s="39" t="str">
        <f t="shared" si="489"/>
        <v/>
      </c>
      <c r="CG752" s="39" t="str">
        <f t="shared" si="490"/>
        <v/>
      </c>
      <c r="CH752" s="39" t="str">
        <f t="shared" si="491"/>
        <v/>
      </c>
      <c r="CI752" s="39" t="str">
        <f t="shared" si="492"/>
        <v/>
      </c>
    </row>
    <row r="753" spans="1:87">
      <c r="A753" s="18"/>
      <c r="B753" s="15" t="str">
        <f>'Gene Table'!E752</f>
        <v>MK1</v>
      </c>
      <c r="C753" s="15" t="str">
        <f>'Gene Table'!B752</f>
        <v>P06</v>
      </c>
      <c r="D753" s="16" t="str">
        <f>IF(SUM('Test Sample Data'!D$3:D$98)&gt;10,IF(AND(ISNUMBER('Test Sample Data'!D752),'Test Sample Data'!D752&lt;$B$1,'Test Sample Data'!D752&gt;0),'Test Sample Data'!D752,$B$1),"")</f>
        <v/>
      </c>
      <c r="E753" s="17" t="str">
        <f>IF(SUM('Test Sample Data'!E$3:E$98)&gt;10,IF(AND(ISNUMBER('Test Sample Data'!E752),'Test Sample Data'!E752&lt;$B$1,'Test Sample Data'!E752&gt;0),'Test Sample Data'!E752,$B$1),"")</f>
        <v/>
      </c>
      <c r="F753" s="17" t="str">
        <f>IF(SUM('Test Sample Data'!F$3:F$98)&gt;10,IF(AND(ISNUMBER('Test Sample Data'!F752),'Test Sample Data'!F752&lt;$B$1,'Test Sample Data'!F752&gt;0),'Test Sample Data'!F752,$B$1),"")</f>
        <v/>
      </c>
      <c r="G753" s="17" t="str">
        <f>IF(SUM('Test Sample Data'!G$3:G$98)&gt;10,IF(AND(ISNUMBER('Test Sample Data'!G752),'Test Sample Data'!G752&lt;$B$1,'Test Sample Data'!G752&gt;0),'Test Sample Data'!G752,$B$1),"")</f>
        <v/>
      </c>
      <c r="H753" s="17" t="str">
        <f>IF(SUM('Test Sample Data'!H$3:H$98)&gt;10,IF(AND(ISNUMBER('Test Sample Data'!H752),'Test Sample Data'!H752&lt;$B$1,'Test Sample Data'!H752&gt;0),'Test Sample Data'!H752,$B$1),"")</f>
        <v/>
      </c>
      <c r="I753" s="17" t="str">
        <f>IF(SUM('Test Sample Data'!I$3:I$98)&gt;10,IF(AND(ISNUMBER('Test Sample Data'!I752),'Test Sample Data'!I752&lt;$B$1,'Test Sample Data'!I752&gt;0),'Test Sample Data'!I752,$B$1),"")</f>
        <v/>
      </c>
      <c r="J753" s="17" t="str">
        <f>IF(SUM('Test Sample Data'!J$3:J$98)&gt;10,IF(AND(ISNUMBER('Test Sample Data'!J752),'Test Sample Data'!J752&lt;$B$1,'Test Sample Data'!J752&gt;0),'Test Sample Data'!J752,$B$1),"")</f>
        <v/>
      </c>
      <c r="K753" s="17" t="str">
        <f>IF(SUM('Test Sample Data'!K$3:K$98)&gt;10,IF(AND(ISNUMBER('Test Sample Data'!K752),'Test Sample Data'!K752&lt;$B$1,'Test Sample Data'!K752&gt;0),'Test Sample Data'!K752,$B$1),"")</f>
        <v/>
      </c>
      <c r="L753" s="17" t="str">
        <f>IF(SUM('Test Sample Data'!L$3:L$98)&gt;10,IF(AND(ISNUMBER('Test Sample Data'!L752),'Test Sample Data'!L752&lt;$B$1,'Test Sample Data'!L752&gt;0),'Test Sample Data'!L752,$B$1),"")</f>
        <v/>
      </c>
      <c r="M753" s="17" t="str">
        <f>IF(SUM('Test Sample Data'!M$3:M$98)&gt;10,IF(AND(ISNUMBER('Test Sample Data'!M752),'Test Sample Data'!M752&lt;$B$1,'Test Sample Data'!M752&gt;0),'Test Sample Data'!M752,$B$1),"")</f>
        <v/>
      </c>
      <c r="N753" s="17" t="str">
        <f>'Gene Table'!E752</f>
        <v>MK1</v>
      </c>
      <c r="O753" s="17" t="str">
        <f>'Gene Table'!B752</f>
        <v>P06</v>
      </c>
      <c r="P753" s="17" t="str">
        <f>IF(SUM('Control Sample Data'!D$3:D$98)&gt;10,IF(AND(ISNUMBER('Control Sample Data'!D752),'Control Sample Data'!D752&lt;$B$1,'Control Sample Data'!D752&gt;0),'Control Sample Data'!D752,$B$1),"")</f>
        <v/>
      </c>
      <c r="Q753" s="17" t="str">
        <f>IF(SUM('Control Sample Data'!E$3:E$98)&gt;10,IF(AND(ISNUMBER('Control Sample Data'!E752),'Control Sample Data'!E752&lt;$B$1,'Control Sample Data'!E752&gt;0),'Control Sample Data'!E752,$B$1),"")</f>
        <v/>
      </c>
      <c r="R753" s="17" t="str">
        <f>IF(SUM('Control Sample Data'!F$3:F$98)&gt;10,IF(AND(ISNUMBER('Control Sample Data'!F752),'Control Sample Data'!F752&lt;$B$1,'Control Sample Data'!F752&gt;0),'Control Sample Data'!F752,$B$1),"")</f>
        <v/>
      </c>
      <c r="S753" s="17" t="str">
        <f>IF(SUM('Control Sample Data'!G$3:G$98)&gt;10,IF(AND(ISNUMBER('Control Sample Data'!G752),'Control Sample Data'!G752&lt;$B$1,'Control Sample Data'!G752&gt;0),'Control Sample Data'!G752,$B$1),"")</f>
        <v/>
      </c>
      <c r="T753" s="17" t="str">
        <f>IF(SUM('Control Sample Data'!H$3:H$98)&gt;10,IF(AND(ISNUMBER('Control Sample Data'!H752),'Control Sample Data'!H752&lt;$B$1,'Control Sample Data'!H752&gt;0),'Control Sample Data'!H752,$B$1),"")</f>
        <v/>
      </c>
      <c r="U753" s="17" t="str">
        <f>IF(SUM('Control Sample Data'!I$3:I$98)&gt;10,IF(AND(ISNUMBER('Control Sample Data'!I752),'Control Sample Data'!I752&lt;$B$1,'Control Sample Data'!I752&gt;0),'Control Sample Data'!I752,$B$1),"")</f>
        <v/>
      </c>
      <c r="V753" s="17" t="str">
        <f>IF(SUM('Control Sample Data'!J$3:J$98)&gt;10,IF(AND(ISNUMBER('Control Sample Data'!J752),'Control Sample Data'!J752&lt;$B$1,'Control Sample Data'!J752&gt;0),'Control Sample Data'!J752,$B$1),"")</f>
        <v/>
      </c>
      <c r="W753" s="17" t="str">
        <f>IF(SUM('Control Sample Data'!K$3:K$98)&gt;10,IF(AND(ISNUMBER('Control Sample Data'!K752),'Control Sample Data'!K752&lt;$B$1,'Control Sample Data'!K752&gt;0),'Control Sample Data'!K752,$B$1),"")</f>
        <v/>
      </c>
      <c r="X753" s="17" t="str">
        <f>IF(SUM('Control Sample Data'!L$3:L$98)&gt;10,IF(AND(ISNUMBER('Control Sample Data'!L752),'Control Sample Data'!L752&lt;$B$1,'Control Sample Data'!L752&gt;0),'Control Sample Data'!L752,$B$1),"")</f>
        <v/>
      </c>
      <c r="Y753" s="17" t="str">
        <f>IF(SUM('Control Sample Data'!M$3:M$98)&gt;10,IF(AND(ISNUMBER('Control Sample Data'!M752),'Control Sample Data'!M752&lt;$B$1,'Control Sample Data'!M752&gt;0),'Control Sample Data'!M752,$B$1),"")</f>
        <v/>
      </c>
      <c r="AT753" s="36" t="str">
        <f t="shared" si="493"/>
        <v/>
      </c>
      <c r="AU753" s="36" t="str">
        <f t="shared" si="494"/>
        <v/>
      </c>
      <c r="AV753" s="36" t="str">
        <f t="shared" si="495"/>
        <v/>
      </c>
      <c r="AW753" s="36" t="str">
        <f t="shared" si="496"/>
        <v/>
      </c>
      <c r="AX753" s="36" t="str">
        <f t="shared" si="497"/>
        <v/>
      </c>
      <c r="AY753" s="36" t="str">
        <f t="shared" si="498"/>
        <v/>
      </c>
      <c r="AZ753" s="36" t="str">
        <f t="shared" si="499"/>
        <v/>
      </c>
      <c r="BA753" s="36" t="str">
        <f t="shared" si="500"/>
        <v/>
      </c>
      <c r="BB753" s="36" t="str">
        <f t="shared" si="501"/>
        <v/>
      </c>
      <c r="BC753" s="36" t="str">
        <f t="shared" si="502"/>
        <v/>
      </c>
      <c r="BD753" s="36" t="str">
        <f t="shared" si="503"/>
        <v/>
      </c>
      <c r="BE753" s="36" t="str">
        <f t="shared" si="504"/>
        <v/>
      </c>
      <c r="BF753" s="36" t="str">
        <f t="shared" si="505"/>
        <v/>
      </c>
      <c r="BG753" s="36" t="str">
        <f t="shared" si="506"/>
        <v/>
      </c>
      <c r="BH753" s="36" t="str">
        <f t="shared" si="507"/>
        <v/>
      </c>
      <c r="BI753" s="36" t="str">
        <f t="shared" si="508"/>
        <v/>
      </c>
      <c r="BJ753" s="36" t="str">
        <f t="shared" si="509"/>
        <v/>
      </c>
      <c r="BK753" s="36" t="str">
        <f t="shared" si="510"/>
        <v/>
      </c>
      <c r="BL753" s="36" t="str">
        <f t="shared" si="511"/>
        <v/>
      </c>
      <c r="BM753" s="36" t="str">
        <f t="shared" si="512"/>
        <v/>
      </c>
      <c r="BN753" s="38" t="e">
        <f t="shared" si="471"/>
        <v>#DIV/0!</v>
      </c>
      <c r="BO753" s="38" t="e">
        <f t="shared" si="472"/>
        <v>#DIV/0!</v>
      </c>
      <c r="BP753" s="39" t="str">
        <f t="shared" si="473"/>
        <v/>
      </c>
      <c r="BQ753" s="39" t="str">
        <f t="shared" si="474"/>
        <v/>
      </c>
      <c r="BR753" s="39" t="str">
        <f t="shared" si="475"/>
        <v/>
      </c>
      <c r="BS753" s="39" t="str">
        <f t="shared" si="476"/>
        <v/>
      </c>
      <c r="BT753" s="39" t="str">
        <f t="shared" si="477"/>
        <v/>
      </c>
      <c r="BU753" s="39" t="str">
        <f t="shared" si="478"/>
        <v/>
      </c>
      <c r="BV753" s="39" t="str">
        <f t="shared" si="479"/>
        <v/>
      </c>
      <c r="BW753" s="39" t="str">
        <f t="shared" si="480"/>
        <v/>
      </c>
      <c r="BX753" s="39" t="str">
        <f t="shared" si="481"/>
        <v/>
      </c>
      <c r="BY753" s="39" t="str">
        <f t="shared" si="482"/>
        <v/>
      </c>
      <c r="BZ753" s="39" t="str">
        <f t="shared" si="483"/>
        <v/>
      </c>
      <c r="CA753" s="39" t="str">
        <f t="shared" si="484"/>
        <v/>
      </c>
      <c r="CB753" s="39" t="str">
        <f t="shared" si="485"/>
        <v/>
      </c>
      <c r="CC753" s="39" t="str">
        <f t="shared" si="486"/>
        <v/>
      </c>
      <c r="CD753" s="39" t="str">
        <f t="shared" si="487"/>
        <v/>
      </c>
      <c r="CE753" s="39" t="str">
        <f t="shared" si="488"/>
        <v/>
      </c>
      <c r="CF753" s="39" t="str">
        <f t="shared" si="489"/>
        <v/>
      </c>
      <c r="CG753" s="39" t="str">
        <f t="shared" si="490"/>
        <v/>
      </c>
      <c r="CH753" s="39" t="str">
        <f t="shared" si="491"/>
        <v/>
      </c>
      <c r="CI753" s="39" t="str">
        <f t="shared" si="492"/>
        <v/>
      </c>
    </row>
    <row r="754" spans="1:87">
      <c r="A754" s="18"/>
      <c r="B754" s="15" t="str">
        <f>'Gene Table'!E753</f>
        <v>MK2</v>
      </c>
      <c r="C754" s="15" t="str">
        <f>'Gene Table'!B753</f>
        <v>P07</v>
      </c>
      <c r="D754" s="16" t="str">
        <f>IF(SUM('Test Sample Data'!D$3:D$98)&gt;10,IF(AND(ISNUMBER('Test Sample Data'!D753),'Test Sample Data'!D753&lt;$B$1,'Test Sample Data'!D753&gt;0),'Test Sample Data'!D753,$B$1),"")</f>
        <v/>
      </c>
      <c r="E754" s="17" t="str">
        <f>IF(SUM('Test Sample Data'!E$3:E$98)&gt;10,IF(AND(ISNUMBER('Test Sample Data'!E753),'Test Sample Data'!E753&lt;$B$1,'Test Sample Data'!E753&gt;0),'Test Sample Data'!E753,$B$1),"")</f>
        <v/>
      </c>
      <c r="F754" s="17" t="str">
        <f>IF(SUM('Test Sample Data'!F$3:F$98)&gt;10,IF(AND(ISNUMBER('Test Sample Data'!F753),'Test Sample Data'!F753&lt;$B$1,'Test Sample Data'!F753&gt;0),'Test Sample Data'!F753,$B$1),"")</f>
        <v/>
      </c>
      <c r="G754" s="17" t="str">
        <f>IF(SUM('Test Sample Data'!G$3:G$98)&gt;10,IF(AND(ISNUMBER('Test Sample Data'!G753),'Test Sample Data'!G753&lt;$B$1,'Test Sample Data'!G753&gt;0),'Test Sample Data'!G753,$B$1),"")</f>
        <v/>
      </c>
      <c r="H754" s="17" t="str">
        <f>IF(SUM('Test Sample Data'!H$3:H$98)&gt;10,IF(AND(ISNUMBER('Test Sample Data'!H753),'Test Sample Data'!H753&lt;$B$1,'Test Sample Data'!H753&gt;0),'Test Sample Data'!H753,$B$1),"")</f>
        <v/>
      </c>
      <c r="I754" s="17" t="str">
        <f>IF(SUM('Test Sample Data'!I$3:I$98)&gt;10,IF(AND(ISNUMBER('Test Sample Data'!I753),'Test Sample Data'!I753&lt;$B$1,'Test Sample Data'!I753&gt;0),'Test Sample Data'!I753,$B$1),"")</f>
        <v/>
      </c>
      <c r="J754" s="17" t="str">
        <f>IF(SUM('Test Sample Data'!J$3:J$98)&gt;10,IF(AND(ISNUMBER('Test Sample Data'!J753),'Test Sample Data'!J753&lt;$B$1,'Test Sample Data'!J753&gt;0),'Test Sample Data'!J753,$B$1),"")</f>
        <v/>
      </c>
      <c r="K754" s="17" t="str">
        <f>IF(SUM('Test Sample Data'!K$3:K$98)&gt;10,IF(AND(ISNUMBER('Test Sample Data'!K753),'Test Sample Data'!K753&lt;$B$1,'Test Sample Data'!K753&gt;0),'Test Sample Data'!K753,$B$1),"")</f>
        <v/>
      </c>
      <c r="L754" s="17" t="str">
        <f>IF(SUM('Test Sample Data'!L$3:L$98)&gt;10,IF(AND(ISNUMBER('Test Sample Data'!L753),'Test Sample Data'!L753&lt;$B$1,'Test Sample Data'!L753&gt;0),'Test Sample Data'!L753,$B$1),"")</f>
        <v/>
      </c>
      <c r="M754" s="17" t="str">
        <f>IF(SUM('Test Sample Data'!M$3:M$98)&gt;10,IF(AND(ISNUMBER('Test Sample Data'!M753),'Test Sample Data'!M753&lt;$B$1,'Test Sample Data'!M753&gt;0),'Test Sample Data'!M753,$B$1),"")</f>
        <v/>
      </c>
      <c r="N754" s="17" t="str">
        <f>'Gene Table'!E753</f>
        <v>MK2</v>
      </c>
      <c r="O754" s="17" t="str">
        <f>'Gene Table'!B753</f>
        <v>P07</v>
      </c>
      <c r="P754" s="17" t="str">
        <f>IF(SUM('Control Sample Data'!D$3:D$98)&gt;10,IF(AND(ISNUMBER('Control Sample Data'!D753),'Control Sample Data'!D753&lt;$B$1,'Control Sample Data'!D753&gt;0),'Control Sample Data'!D753,$B$1),"")</f>
        <v/>
      </c>
      <c r="Q754" s="17" t="str">
        <f>IF(SUM('Control Sample Data'!E$3:E$98)&gt;10,IF(AND(ISNUMBER('Control Sample Data'!E753),'Control Sample Data'!E753&lt;$B$1,'Control Sample Data'!E753&gt;0),'Control Sample Data'!E753,$B$1),"")</f>
        <v/>
      </c>
      <c r="R754" s="17" t="str">
        <f>IF(SUM('Control Sample Data'!F$3:F$98)&gt;10,IF(AND(ISNUMBER('Control Sample Data'!F753),'Control Sample Data'!F753&lt;$B$1,'Control Sample Data'!F753&gt;0),'Control Sample Data'!F753,$B$1),"")</f>
        <v/>
      </c>
      <c r="S754" s="17" t="str">
        <f>IF(SUM('Control Sample Data'!G$3:G$98)&gt;10,IF(AND(ISNUMBER('Control Sample Data'!G753),'Control Sample Data'!G753&lt;$B$1,'Control Sample Data'!G753&gt;0),'Control Sample Data'!G753,$B$1),"")</f>
        <v/>
      </c>
      <c r="T754" s="17" t="str">
        <f>IF(SUM('Control Sample Data'!H$3:H$98)&gt;10,IF(AND(ISNUMBER('Control Sample Data'!H753),'Control Sample Data'!H753&lt;$B$1,'Control Sample Data'!H753&gt;0),'Control Sample Data'!H753,$B$1),"")</f>
        <v/>
      </c>
      <c r="U754" s="17" t="str">
        <f>IF(SUM('Control Sample Data'!I$3:I$98)&gt;10,IF(AND(ISNUMBER('Control Sample Data'!I753),'Control Sample Data'!I753&lt;$B$1,'Control Sample Data'!I753&gt;0),'Control Sample Data'!I753,$B$1),"")</f>
        <v/>
      </c>
      <c r="V754" s="17" t="str">
        <f>IF(SUM('Control Sample Data'!J$3:J$98)&gt;10,IF(AND(ISNUMBER('Control Sample Data'!J753),'Control Sample Data'!J753&lt;$B$1,'Control Sample Data'!J753&gt;0),'Control Sample Data'!J753,$B$1),"")</f>
        <v/>
      </c>
      <c r="W754" s="17" t="str">
        <f>IF(SUM('Control Sample Data'!K$3:K$98)&gt;10,IF(AND(ISNUMBER('Control Sample Data'!K753),'Control Sample Data'!K753&lt;$B$1,'Control Sample Data'!K753&gt;0),'Control Sample Data'!K753,$B$1),"")</f>
        <v/>
      </c>
      <c r="X754" s="17" t="str">
        <f>IF(SUM('Control Sample Data'!L$3:L$98)&gt;10,IF(AND(ISNUMBER('Control Sample Data'!L753),'Control Sample Data'!L753&lt;$B$1,'Control Sample Data'!L753&gt;0),'Control Sample Data'!L753,$B$1),"")</f>
        <v/>
      </c>
      <c r="Y754" s="17" t="str">
        <f>IF(SUM('Control Sample Data'!M$3:M$98)&gt;10,IF(AND(ISNUMBER('Control Sample Data'!M753),'Control Sample Data'!M753&lt;$B$1,'Control Sample Data'!M753&gt;0),'Control Sample Data'!M753,$B$1),"")</f>
        <v/>
      </c>
      <c r="AT754" s="36" t="str">
        <f t="shared" si="493"/>
        <v/>
      </c>
      <c r="AU754" s="36" t="str">
        <f t="shared" si="494"/>
        <v/>
      </c>
      <c r="AV754" s="36" t="str">
        <f t="shared" si="495"/>
        <v/>
      </c>
      <c r="AW754" s="36" t="str">
        <f t="shared" si="496"/>
        <v/>
      </c>
      <c r="AX754" s="36" t="str">
        <f t="shared" si="497"/>
        <v/>
      </c>
      <c r="AY754" s="36" t="str">
        <f t="shared" si="498"/>
        <v/>
      </c>
      <c r="AZ754" s="36" t="str">
        <f t="shared" si="499"/>
        <v/>
      </c>
      <c r="BA754" s="36" t="str">
        <f t="shared" si="500"/>
        <v/>
      </c>
      <c r="BB754" s="36" t="str">
        <f t="shared" si="501"/>
        <v/>
      </c>
      <c r="BC754" s="36" t="str">
        <f t="shared" si="502"/>
        <v/>
      </c>
      <c r="BD754" s="36" t="str">
        <f t="shared" si="503"/>
        <v/>
      </c>
      <c r="BE754" s="36" t="str">
        <f t="shared" si="504"/>
        <v/>
      </c>
      <c r="BF754" s="36" t="str">
        <f t="shared" si="505"/>
        <v/>
      </c>
      <c r="BG754" s="36" t="str">
        <f t="shared" si="506"/>
        <v/>
      </c>
      <c r="BH754" s="36" t="str">
        <f t="shared" si="507"/>
        <v/>
      </c>
      <c r="BI754" s="36" t="str">
        <f t="shared" si="508"/>
        <v/>
      </c>
      <c r="BJ754" s="36" t="str">
        <f t="shared" si="509"/>
        <v/>
      </c>
      <c r="BK754" s="36" t="str">
        <f t="shared" si="510"/>
        <v/>
      </c>
      <c r="BL754" s="36" t="str">
        <f t="shared" si="511"/>
        <v/>
      </c>
      <c r="BM754" s="36" t="str">
        <f t="shared" si="512"/>
        <v/>
      </c>
      <c r="BN754" s="38" t="e">
        <f t="shared" si="471"/>
        <v>#DIV/0!</v>
      </c>
      <c r="BO754" s="38" t="e">
        <f t="shared" si="472"/>
        <v>#DIV/0!</v>
      </c>
      <c r="BP754" s="39" t="str">
        <f t="shared" si="473"/>
        <v/>
      </c>
      <c r="BQ754" s="39" t="str">
        <f t="shared" si="474"/>
        <v/>
      </c>
      <c r="BR754" s="39" t="str">
        <f t="shared" si="475"/>
        <v/>
      </c>
      <c r="BS754" s="39" t="str">
        <f t="shared" si="476"/>
        <v/>
      </c>
      <c r="BT754" s="39" t="str">
        <f t="shared" si="477"/>
        <v/>
      </c>
      <c r="BU754" s="39" t="str">
        <f t="shared" si="478"/>
        <v/>
      </c>
      <c r="BV754" s="39" t="str">
        <f t="shared" si="479"/>
        <v/>
      </c>
      <c r="BW754" s="39" t="str">
        <f t="shared" si="480"/>
        <v/>
      </c>
      <c r="BX754" s="39" t="str">
        <f t="shared" si="481"/>
        <v/>
      </c>
      <c r="BY754" s="39" t="str">
        <f t="shared" si="482"/>
        <v/>
      </c>
      <c r="BZ754" s="39" t="str">
        <f t="shared" si="483"/>
        <v/>
      </c>
      <c r="CA754" s="39" t="str">
        <f t="shared" si="484"/>
        <v/>
      </c>
      <c r="CB754" s="39" t="str">
        <f t="shared" si="485"/>
        <v/>
      </c>
      <c r="CC754" s="39" t="str">
        <f t="shared" si="486"/>
        <v/>
      </c>
      <c r="CD754" s="39" t="str">
        <f t="shared" si="487"/>
        <v/>
      </c>
      <c r="CE754" s="39" t="str">
        <f t="shared" si="488"/>
        <v/>
      </c>
      <c r="CF754" s="39" t="str">
        <f t="shared" si="489"/>
        <v/>
      </c>
      <c r="CG754" s="39" t="str">
        <f t="shared" si="490"/>
        <v/>
      </c>
      <c r="CH754" s="39" t="str">
        <f t="shared" si="491"/>
        <v/>
      </c>
      <c r="CI754" s="39" t="str">
        <f t="shared" si="492"/>
        <v/>
      </c>
    </row>
    <row r="755" spans="1:87">
      <c r="A755" s="18"/>
      <c r="B755" s="15" t="str">
        <f>'Gene Table'!E754</f>
        <v>MK2</v>
      </c>
      <c r="C755" s="15" t="str">
        <f>'Gene Table'!B754</f>
        <v>P08</v>
      </c>
      <c r="D755" s="16" t="str">
        <f>IF(SUM('Test Sample Data'!D$3:D$98)&gt;10,IF(AND(ISNUMBER('Test Sample Data'!D754),'Test Sample Data'!D754&lt;$B$1,'Test Sample Data'!D754&gt;0),'Test Sample Data'!D754,$B$1),"")</f>
        <v/>
      </c>
      <c r="E755" s="17" t="str">
        <f>IF(SUM('Test Sample Data'!E$3:E$98)&gt;10,IF(AND(ISNUMBER('Test Sample Data'!E754),'Test Sample Data'!E754&lt;$B$1,'Test Sample Data'!E754&gt;0),'Test Sample Data'!E754,$B$1),"")</f>
        <v/>
      </c>
      <c r="F755" s="17" t="str">
        <f>IF(SUM('Test Sample Data'!F$3:F$98)&gt;10,IF(AND(ISNUMBER('Test Sample Data'!F754),'Test Sample Data'!F754&lt;$B$1,'Test Sample Data'!F754&gt;0),'Test Sample Data'!F754,$B$1),"")</f>
        <v/>
      </c>
      <c r="G755" s="17" t="str">
        <f>IF(SUM('Test Sample Data'!G$3:G$98)&gt;10,IF(AND(ISNUMBER('Test Sample Data'!G754),'Test Sample Data'!G754&lt;$B$1,'Test Sample Data'!G754&gt;0),'Test Sample Data'!G754,$B$1),"")</f>
        <v/>
      </c>
      <c r="H755" s="17" t="str">
        <f>IF(SUM('Test Sample Data'!H$3:H$98)&gt;10,IF(AND(ISNUMBER('Test Sample Data'!H754),'Test Sample Data'!H754&lt;$B$1,'Test Sample Data'!H754&gt;0),'Test Sample Data'!H754,$B$1),"")</f>
        <v/>
      </c>
      <c r="I755" s="17" t="str">
        <f>IF(SUM('Test Sample Data'!I$3:I$98)&gt;10,IF(AND(ISNUMBER('Test Sample Data'!I754),'Test Sample Data'!I754&lt;$B$1,'Test Sample Data'!I754&gt;0),'Test Sample Data'!I754,$B$1),"")</f>
        <v/>
      </c>
      <c r="J755" s="17" t="str">
        <f>IF(SUM('Test Sample Data'!J$3:J$98)&gt;10,IF(AND(ISNUMBER('Test Sample Data'!J754),'Test Sample Data'!J754&lt;$B$1,'Test Sample Data'!J754&gt;0),'Test Sample Data'!J754,$B$1),"")</f>
        <v/>
      </c>
      <c r="K755" s="17" t="str">
        <f>IF(SUM('Test Sample Data'!K$3:K$98)&gt;10,IF(AND(ISNUMBER('Test Sample Data'!K754),'Test Sample Data'!K754&lt;$B$1,'Test Sample Data'!K754&gt;0),'Test Sample Data'!K754,$B$1),"")</f>
        <v/>
      </c>
      <c r="L755" s="17" t="str">
        <f>IF(SUM('Test Sample Data'!L$3:L$98)&gt;10,IF(AND(ISNUMBER('Test Sample Data'!L754),'Test Sample Data'!L754&lt;$B$1,'Test Sample Data'!L754&gt;0),'Test Sample Data'!L754,$B$1),"")</f>
        <v/>
      </c>
      <c r="M755" s="17" t="str">
        <f>IF(SUM('Test Sample Data'!M$3:M$98)&gt;10,IF(AND(ISNUMBER('Test Sample Data'!M754),'Test Sample Data'!M754&lt;$B$1,'Test Sample Data'!M754&gt;0),'Test Sample Data'!M754,$B$1),"")</f>
        <v/>
      </c>
      <c r="N755" s="17" t="str">
        <f>'Gene Table'!E754</f>
        <v>MK2</v>
      </c>
      <c r="O755" s="17" t="str">
        <f>'Gene Table'!B754</f>
        <v>P08</v>
      </c>
      <c r="P755" s="17" t="str">
        <f>IF(SUM('Control Sample Data'!D$3:D$98)&gt;10,IF(AND(ISNUMBER('Control Sample Data'!D754),'Control Sample Data'!D754&lt;$B$1,'Control Sample Data'!D754&gt;0),'Control Sample Data'!D754,$B$1),"")</f>
        <v/>
      </c>
      <c r="Q755" s="17" t="str">
        <f>IF(SUM('Control Sample Data'!E$3:E$98)&gt;10,IF(AND(ISNUMBER('Control Sample Data'!E754),'Control Sample Data'!E754&lt;$B$1,'Control Sample Data'!E754&gt;0),'Control Sample Data'!E754,$B$1),"")</f>
        <v/>
      </c>
      <c r="R755" s="17" t="str">
        <f>IF(SUM('Control Sample Data'!F$3:F$98)&gt;10,IF(AND(ISNUMBER('Control Sample Data'!F754),'Control Sample Data'!F754&lt;$B$1,'Control Sample Data'!F754&gt;0),'Control Sample Data'!F754,$B$1),"")</f>
        <v/>
      </c>
      <c r="S755" s="17" t="str">
        <f>IF(SUM('Control Sample Data'!G$3:G$98)&gt;10,IF(AND(ISNUMBER('Control Sample Data'!G754),'Control Sample Data'!G754&lt;$B$1,'Control Sample Data'!G754&gt;0),'Control Sample Data'!G754,$B$1),"")</f>
        <v/>
      </c>
      <c r="T755" s="17" t="str">
        <f>IF(SUM('Control Sample Data'!H$3:H$98)&gt;10,IF(AND(ISNUMBER('Control Sample Data'!H754),'Control Sample Data'!H754&lt;$B$1,'Control Sample Data'!H754&gt;0),'Control Sample Data'!H754,$B$1),"")</f>
        <v/>
      </c>
      <c r="U755" s="17" t="str">
        <f>IF(SUM('Control Sample Data'!I$3:I$98)&gt;10,IF(AND(ISNUMBER('Control Sample Data'!I754),'Control Sample Data'!I754&lt;$B$1,'Control Sample Data'!I754&gt;0),'Control Sample Data'!I754,$B$1),"")</f>
        <v/>
      </c>
      <c r="V755" s="17" t="str">
        <f>IF(SUM('Control Sample Data'!J$3:J$98)&gt;10,IF(AND(ISNUMBER('Control Sample Data'!J754),'Control Sample Data'!J754&lt;$B$1,'Control Sample Data'!J754&gt;0),'Control Sample Data'!J754,$B$1),"")</f>
        <v/>
      </c>
      <c r="W755" s="17" t="str">
        <f>IF(SUM('Control Sample Data'!K$3:K$98)&gt;10,IF(AND(ISNUMBER('Control Sample Data'!K754),'Control Sample Data'!K754&lt;$B$1,'Control Sample Data'!K754&gt;0),'Control Sample Data'!K754,$B$1),"")</f>
        <v/>
      </c>
      <c r="X755" s="17" t="str">
        <f>IF(SUM('Control Sample Data'!L$3:L$98)&gt;10,IF(AND(ISNUMBER('Control Sample Data'!L754),'Control Sample Data'!L754&lt;$B$1,'Control Sample Data'!L754&gt;0),'Control Sample Data'!L754,$B$1),"")</f>
        <v/>
      </c>
      <c r="Y755" s="17" t="str">
        <f>IF(SUM('Control Sample Data'!M$3:M$98)&gt;10,IF(AND(ISNUMBER('Control Sample Data'!M754),'Control Sample Data'!M754&lt;$B$1,'Control Sample Data'!M754&gt;0),'Control Sample Data'!M754,$B$1),"")</f>
        <v/>
      </c>
      <c r="AT755" s="36" t="str">
        <f t="shared" si="493"/>
        <v/>
      </c>
      <c r="AU755" s="36" t="str">
        <f t="shared" si="494"/>
        <v/>
      </c>
      <c r="AV755" s="36" t="str">
        <f t="shared" si="495"/>
        <v/>
      </c>
      <c r="AW755" s="36" t="str">
        <f t="shared" si="496"/>
        <v/>
      </c>
      <c r="AX755" s="36" t="str">
        <f t="shared" si="497"/>
        <v/>
      </c>
      <c r="AY755" s="36" t="str">
        <f t="shared" si="498"/>
        <v/>
      </c>
      <c r="AZ755" s="36" t="str">
        <f t="shared" si="499"/>
        <v/>
      </c>
      <c r="BA755" s="36" t="str">
        <f t="shared" si="500"/>
        <v/>
      </c>
      <c r="BB755" s="36" t="str">
        <f t="shared" si="501"/>
        <v/>
      </c>
      <c r="BC755" s="36" t="str">
        <f t="shared" si="502"/>
        <v/>
      </c>
      <c r="BD755" s="36" t="str">
        <f t="shared" si="503"/>
        <v/>
      </c>
      <c r="BE755" s="36" t="str">
        <f t="shared" si="504"/>
        <v/>
      </c>
      <c r="BF755" s="36" t="str">
        <f t="shared" si="505"/>
        <v/>
      </c>
      <c r="BG755" s="36" t="str">
        <f t="shared" si="506"/>
        <v/>
      </c>
      <c r="BH755" s="36" t="str">
        <f t="shared" si="507"/>
        <v/>
      </c>
      <c r="BI755" s="36" t="str">
        <f t="shared" si="508"/>
        <v/>
      </c>
      <c r="BJ755" s="36" t="str">
        <f t="shared" si="509"/>
        <v/>
      </c>
      <c r="BK755" s="36" t="str">
        <f t="shared" si="510"/>
        <v/>
      </c>
      <c r="BL755" s="36" t="str">
        <f t="shared" si="511"/>
        <v/>
      </c>
      <c r="BM755" s="36" t="str">
        <f t="shared" si="512"/>
        <v/>
      </c>
      <c r="BN755" s="38" t="e">
        <f t="shared" si="471"/>
        <v>#DIV/0!</v>
      </c>
      <c r="BO755" s="38" t="e">
        <f t="shared" si="472"/>
        <v>#DIV/0!</v>
      </c>
      <c r="BP755" s="39" t="str">
        <f t="shared" si="473"/>
        <v/>
      </c>
      <c r="BQ755" s="39" t="str">
        <f t="shared" si="474"/>
        <v/>
      </c>
      <c r="BR755" s="39" t="str">
        <f t="shared" si="475"/>
        <v/>
      </c>
      <c r="BS755" s="39" t="str">
        <f t="shared" si="476"/>
        <v/>
      </c>
      <c r="BT755" s="39" t="str">
        <f t="shared" si="477"/>
        <v/>
      </c>
      <c r="BU755" s="39" t="str">
        <f t="shared" si="478"/>
        <v/>
      </c>
      <c r="BV755" s="39" t="str">
        <f t="shared" si="479"/>
        <v/>
      </c>
      <c r="BW755" s="39" t="str">
        <f t="shared" si="480"/>
        <v/>
      </c>
      <c r="BX755" s="39" t="str">
        <f t="shared" si="481"/>
        <v/>
      </c>
      <c r="BY755" s="39" t="str">
        <f t="shared" si="482"/>
        <v/>
      </c>
      <c r="BZ755" s="39" t="str">
        <f t="shared" si="483"/>
        <v/>
      </c>
      <c r="CA755" s="39" t="str">
        <f t="shared" si="484"/>
        <v/>
      </c>
      <c r="CB755" s="39" t="str">
        <f t="shared" si="485"/>
        <v/>
      </c>
      <c r="CC755" s="39" t="str">
        <f t="shared" si="486"/>
        <v/>
      </c>
      <c r="CD755" s="39" t="str">
        <f t="shared" si="487"/>
        <v/>
      </c>
      <c r="CE755" s="39" t="str">
        <f t="shared" si="488"/>
        <v/>
      </c>
      <c r="CF755" s="39" t="str">
        <f t="shared" si="489"/>
        <v/>
      </c>
      <c r="CG755" s="39" t="str">
        <f t="shared" si="490"/>
        <v/>
      </c>
      <c r="CH755" s="39" t="str">
        <f t="shared" si="491"/>
        <v/>
      </c>
      <c r="CI755" s="39" t="str">
        <f t="shared" si="492"/>
        <v/>
      </c>
    </row>
    <row r="756" spans="1:87">
      <c r="A756" s="18"/>
      <c r="B756" s="15" t="str">
        <f>'Gene Table'!E755</f>
        <v>MK3</v>
      </c>
      <c r="C756" s="15" t="str">
        <f>'Gene Table'!B755</f>
        <v>P09</v>
      </c>
      <c r="D756" s="16" t="str">
        <f>IF(SUM('Test Sample Data'!D$3:D$98)&gt;10,IF(AND(ISNUMBER('Test Sample Data'!D755),'Test Sample Data'!D755&lt;$B$1,'Test Sample Data'!D755&gt;0),'Test Sample Data'!D755,$B$1),"")</f>
        <v/>
      </c>
      <c r="E756" s="17" t="str">
        <f>IF(SUM('Test Sample Data'!E$3:E$98)&gt;10,IF(AND(ISNUMBER('Test Sample Data'!E755),'Test Sample Data'!E755&lt;$B$1,'Test Sample Data'!E755&gt;0),'Test Sample Data'!E755,$B$1),"")</f>
        <v/>
      </c>
      <c r="F756" s="17" t="str">
        <f>IF(SUM('Test Sample Data'!F$3:F$98)&gt;10,IF(AND(ISNUMBER('Test Sample Data'!F755),'Test Sample Data'!F755&lt;$B$1,'Test Sample Data'!F755&gt;0),'Test Sample Data'!F755,$B$1),"")</f>
        <v/>
      </c>
      <c r="G756" s="17" t="str">
        <f>IF(SUM('Test Sample Data'!G$3:G$98)&gt;10,IF(AND(ISNUMBER('Test Sample Data'!G755),'Test Sample Data'!G755&lt;$B$1,'Test Sample Data'!G755&gt;0),'Test Sample Data'!G755,$B$1),"")</f>
        <v/>
      </c>
      <c r="H756" s="17" t="str">
        <f>IF(SUM('Test Sample Data'!H$3:H$98)&gt;10,IF(AND(ISNUMBER('Test Sample Data'!H755),'Test Sample Data'!H755&lt;$B$1,'Test Sample Data'!H755&gt;0),'Test Sample Data'!H755,$B$1),"")</f>
        <v/>
      </c>
      <c r="I756" s="17" t="str">
        <f>IF(SUM('Test Sample Data'!I$3:I$98)&gt;10,IF(AND(ISNUMBER('Test Sample Data'!I755),'Test Sample Data'!I755&lt;$B$1,'Test Sample Data'!I755&gt;0),'Test Sample Data'!I755,$B$1),"")</f>
        <v/>
      </c>
      <c r="J756" s="17" t="str">
        <f>IF(SUM('Test Sample Data'!J$3:J$98)&gt;10,IF(AND(ISNUMBER('Test Sample Data'!J755),'Test Sample Data'!J755&lt;$B$1,'Test Sample Data'!J755&gt;0),'Test Sample Data'!J755,$B$1),"")</f>
        <v/>
      </c>
      <c r="K756" s="17" t="str">
        <f>IF(SUM('Test Sample Data'!K$3:K$98)&gt;10,IF(AND(ISNUMBER('Test Sample Data'!K755),'Test Sample Data'!K755&lt;$B$1,'Test Sample Data'!K755&gt;0),'Test Sample Data'!K755,$B$1),"")</f>
        <v/>
      </c>
      <c r="L756" s="17" t="str">
        <f>IF(SUM('Test Sample Data'!L$3:L$98)&gt;10,IF(AND(ISNUMBER('Test Sample Data'!L755),'Test Sample Data'!L755&lt;$B$1,'Test Sample Data'!L755&gt;0),'Test Sample Data'!L755,$B$1),"")</f>
        <v/>
      </c>
      <c r="M756" s="17" t="str">
        <f>IF(SUM('Test Sample Data'!M$3:M$98)&gt;10,IF(AND(ISNUMBER('Test Sample Data'!M755),'Test Sample Data'!M755&lt;$B$1,'Test Sample Data'!M755&gt;0),'Test Sample Data'!M755,$B$1),"")</f>
        <v/>
      </c>
      <c r="N756" s="17" t="str">
        <f>'Gene Table'!E755</f>
        <v>MK3</v>
      </c>
      <c r="O756" s="17" t="str">
        <f>'Gene Table'!B755</f>
        <v>P09</v>
      </c>
      <c r="P756" s="17" t="str">
        <f>IF(SUM('Control Sample Data'!D$3:D$98)&gt;10,IF(AND(ISNUMBER('Control Sample Data'!D755),'Control Sample Data'!D755&lt;$B$1,'Control Sample Data'!D755&gt;0),'Control Sample Data'!D755,$B$1),"")</f>
        <v/>
      </c>
      <c r="Q756" s="17" t="str">
        <f>IF(SUM('Control Sample Data'!E$3:E$98)&gt;10,IF(AND(ISNUMBER('Control Sample Data'!E755),'Control Sample Data'!E755&lt;$B$1,'Control Sample Data'!E755&gt;0),'Control Sample Data'!E755,$B$1),"")</f>
        <v/>
      </c>
      <c r="R756" s="17" t="str">
        <f>IF(SUM('Control Sample Data'!F$3:F$98)&gt;10,IF(AND(ISNUMBER('Control Sample Data'!F755),'Control Sample Data'!F755&lt;$B$1,'Control Sample Data'!F755&gt;0),'Control Sample Data'!F755,$B$1),"")</f>
        <v/>
      </c>
      <c r="S756" s="17" t="str">
        <f>IF(SUM('Control Sample Data'!G$3:G$98)&gt;10,IF(AND(ISNUMBER('Control Sample Data'!G755),'Control Sample Data'!G755&lt;$B$1,'Control Sample Data'!G755&gt;0),'Control Sample Data'!G755,$B$1),"")</f>
        <v/>
      </c>
      <c r="T756" s="17" t="str">
        <f>IF(SUM('Control Sample Data'!H$3:H$98)&gt;10,IF(AND(ISNUMBER('Control Sample Data'!H755),'Control Sample Data'!H755&lt;$B$1,'Control Sample Data'!H755&gt;0),'Control Sample Data'!H755,$B$1),"")</f>
        <v/>
      </c>
      <c r="U756" s="17" t="str">
        <f>IF(SUM('Control Sample Data'!I$3:I$98)&gt;10,IF(AND(ISNUMBER('Control Sample Data'!I755),'Control Sample Data'!I755&lt;$B$1,'Control Sample Data'!I755&gt;0),'Control Sample Data'!I755,$B$1),"")</f>
        <v/>
      </c>
      <c r="V756" s="17" t="str">
        <f>IF(SUM('Control Sample Data'!J$3:J$98)&gt;10,IF(AND(ISNUMBER('Control Sample Data'!J755),'Control Sample Data'!J755&lt;$B$1,'Control Sample Data'!J755&gt;0),'Control Sample Data'!J755,$B$1),"")</f>
        <v/>
      </c>
      <c r="W756" s="17" t="str">
        <f>IF(SUM('Control Sample Data'!K$3:K$98)&gt;10,IF(AND(ISNUMBER('Control Sample Data'!K755),'Control Sample Data'!K755&lt;$B$1,'Control Sample Data'!K755&gt;0),'Control Sample Data'!K755,$B$1),"")</f>
        <v/>
      </c>
      <c r="X756" s="17" t="str">
        <f>IF(SUM('Control Sample Data'!L$3:L$98)&gt;10,IF(AND(ISNUMBER('Control Sample Data'!L755),'Control Sample Data'!L755&lt;$B$1,'Control Sample Data'!L755&gt;0),'Control Sample Data'!L755,$B$1),"")</f>
        <v/>
      </c>
      <c r="Y756" s="17" t="str">
        <f>IF(SUM('Control Sample Data'!M$3:M$98)&gt;10,IF(AND(ISNUMBER('Control Sample Data'!M755),'Control Sample Data'!M755&lt;$B$1,'Control Sample Data'!M755&gt;0),'Control Sample Data'!M755,$B$1),"")</f>
        <v/>
      </c>
      <c r="AT756" s="36" t="str">
        <f t="shared" si="493"/>
        <v/>
      </c>
      <c r="AU756" s="36" t="str">
        <f t="shared" si="494"/>
        <v/>
      </c>
      <c r="AV756" s="36" t="str">
        <f t="shared" si="495"/>
        <v/>
      </c>
      <c r="AW756" s="36" t="str">
        <f t="shared" si="496"/>
        <v/>
      </c>
      <c r="AX756" s="36" t="str">
        <f t="shared" si="497"/>
        <v/>
      </c>
      <c r="AY756" s="36" t="str">
        <f t="shared" si="498"/>
        <v/>
      </c>
      <c r="AZ756" s="36" t="str">
        <f t="shared" si="499"/>
        <v/>
      </c>
      <c r="BA756" s="36" t="str">
        <f t="shared" si="500"/>
        <v/>
      </c>
      <c r="BB756" s="36" t="str">
        <f t="shared" si="501"/>
        <v/>
      </c>
      <c r="BC756" s="36" t="str">
        <f t="shared" si="502"/>
        <v/>
      </c>
      <c r="BD756" s="36" t="str">
        <f t="shared" si="503"/>
        <v/>
      </c>
      <c r="BE756" s="36" t="str">
        <f t="shared" si="504"/>
        <v/>
      </c>
      <c r="BF756" s="36" t="str">
        <f t="shared" si="505"/>
        <v/>
      </c>
      <c r="BG756" s="36" t="str">
        <f t="shared" si="506"/>
        <v/>
      </c>
      <c r="BH756" s="36" t="str">
        <f t="shared" si="507"/>
        <v/>
      </c>
      <c r="BI756" s="36" t="str">
        <f t="shared" si="508"/>
        <v/>
      </c>
      <c r="BJ756" s="36" t="str">
        <f t="shared" si="509"/>
        <v/>
      </c>
      <c r="BK756" s="36" t="str">
        <f t="shared" si="510"/>
        <v/>
      </c>
      <c r="BL756" s="36" t="str">
        <f t="shared" si="511"/>
        <v/>
      </c>
      <c r="BM756" s="36" t="str">
        <f t="shared" si="512"/>
        <v/>
      </c>
      <c r="BN756" s="38" t="e">
        <f t="shared" si="471"/>
        <v>#DIV/0!</v>
      </c>
      <c r="BO756" s="38" t="e">
        <f t="shared" si="472"/>
        <v>#DIV/0!</v>
      </c>
      <c r="BP756" s="39" t="str">
        <f t="shared" si="473"/>
        <v/>
      </c>
      <c r="BQ756" s="39" t="str">
        <f t="shared" si="474"/>
        <v/>
      </c>
      <c r="BR756" s="39" t="str">
        <f t="shared" si="475"/>
        <v/>
      </c>
      <c r="BS756" s="39" t="str">
        <f t="shared" si="476"/>
        <v/>
      </c>
      <c r="BT756" s="39" t="str">
        <f t="shared" si="477"/>
        <v/>
      </c>
      <c r="BU756" s="39" t="str">
        <f t="shared" si="478"/>
        <v/>
      </c>
      <c r="BV756" s="39" t="str">
        <f t="shared" si="479"/>
        <v/>
      </c>
      <c r="BW756" s="39" t="str">
        <f t="shared" si="480"/>
        <v/>
      </c>
      <c r="BX756" s="39" t="str">
        <f t="shared" si="481"/>
        <v/>
      </c>
      <c r="BY756" s="39" t="str">
        <f t="shared" si="482"/>
        <v/>
      </c>
      <c r="BZ756" s="39" t="str">
        <f t="shared" si="483"/>
        <v/>
      </c>
      <c r="CA756" s="39" t="str">
        <f t="shared" si="484"/>
        <v/>
      </c>
      <c r="CB756" s="39" t="str">
        <f t="shared" si="485"/>
        <v/>
      </c>
      <c r="CC756" s="39" t="str">
        <f t="shared" si="486"/>
        <v/>
      </c>
      <c r="CD756" s="39" t="str">
        <f t="shared" si="487"/>
        <v/>
      </c>
      <c r="CE756" s="39" t="str">
        <f t="shared" si="488"/>
        <v/>
      </c>
      <c r="CF756" s="39" t="str">
        <f t="shared" si="489"/>
        <v/>
      </c>
      <c r="CG756" s="39" t="str">
        <f t="shared" si="490"/>
        <v/>
      </c>
      <c r="CH756" s="39" t="str">
        <f t="shared" si="491"/>
        <v/>
      </c>
      <c r="CI756" s="39" t="str">
        <f t="shared" si="492"/>
        <v/>
      </c>
    </row>
    <row r="757" spans="1:87">
      <c r="A757" s="18"/>
      <c r="B757" s="15" t="str">
        <f>'Gene Table'!E756</f>
        <v>MK3</v>
      </c>
      <c r="C757" s="15" t="str">
        <f>'Gene Table'!B756</f>
        <v>P10</v>
      </c>
      <c r="D757" s="16" t="str">
        <f>IF(SUM('Test Sample Data'!D$3:D$98)&gt;10,IF(AND(ISNUMBER('Test Sample Data'!D756),'Test Sample Data'!D756&lt;$B$1,'Test Sample Data'!D756&gt;0),'Test Sample Data'!D756,$B$1),"")</f>
        <v/>
      </c>
      <c r="E757" s="17" t="str">
        <f>IF(SUM('Test Sample Data'!E$3:E$98)&gt;10,IF(AND(ISNUMBER('Test Sample Data'!E756),'Test Sample Data'!E756&lt;$B$1,'Test Sample Data'!E756&gt;0),'Test Sample Data'!E756,$B$1),"")</f>
        <v/>
      </c>
      <c r="F757" s="17" t="str">
        <f>IF(SUM('Test Sample Data'!F$3:F$98)&gt;10,IF(AND(ISNUMBER('Test Sample Data'!F756),'Test Sample Data'!F756&lt;$B$1,'Test Sample Data'!F756&gt;0),'Test Sample Data'!F756,$B$1),"")</f>
        <v/>
      </c>
      <c r="G757" s="17" t="str">
        <f>IF(SUM('Test Sample Data'!G$3:G$98)&gt;10,IF(AND(ISNUMBER('Test Sample Data'!G756),'Test Sample Data'!G756&lt;$B$1,'Test Sample Data'!G756&gt;0),'Test Sample Data'!G756,$B$1),"")</f>
        <v/>
      </c>
      <c r="H757" s="17" t="str">
        <f>IF(SUM('Test Sample Data'!H$3:H$98)&gt;10,IF(AND(ISNUMBER('Test Sample Data'!H756),'Test Sample Data'!H756&lt;$B$1,'Test Sample Data'!H756&gt;0),'Test Sample Data'!H756,$B$1),"")</f>
        <v/>
      </c>
      <c r="I757" s="17" t="str">
        <f>IF(SUM('Test Sample Data'!I$3:I$98)&gt;10,IF(AND(ISNUMBER('Test Sample Data'!I756),'Test Sample Data'!I756&lt;$B$1,'Test Sample Data'!I756&gt;0),'Test Sample Data'!I756,$B$1),"")</f>
        <v/>
      </c>
      <c r="J757" s="17" t="str">
        <f>IF(SUM('Test Sample Data'!J$3:J$98)&gt;10,IF(AND(ISNUMBER('Test Sample Data'!J756),'Test Sample Data'!J756&lt;$B$1,'Test Sample Data'!J756&gt;0),'Test Sample Data'!J756,$B$1),"")</f>
        <v/>
      </c>
      <c r="K757" s="17" t="str">
        <f>IF(SUM('Test Sample Data'!K$3:K$98)&gt;10,IF(AND(ISNUMBER('Test Sample Data'!K756),'Test Sample Data'!K756&lt;$B$1,'Test Sample Data'!K756&gt;0),'Test Sample Data'!K756,$B$1),"")</f>
        <v/>
      </c>
      <c r="L757" s="17" t="str">
        <f>IF(SUM('Test Sample Data'!L$3:L$98)&gt;10,IF(AND(ISNUMBER('Test Sample Data'!L756),'Test Sample Data'!L756&lt;$B$1,'Test Sample Data'!L756&gt;0),'Test Sample Data'!L756,$B$1),"")</f>
        <v/>
      </c>
      <c r="M757" s="17" t="str">
        <f>IF(SUM('Test Sample Data'!M$3:M$98)&gt;10,IF(AND(ISNUMBER('Test Sample Data'!M756),'Test Sample Data'!M756&lt;$B$1,'Test Sample Data'!M756&gt;0),'Test Sample Data'!M756,$B$1),"")</f>
        <v/>
      </c>
      <c r="N757" s="17" t="str">
        <f>'Gene Table'!E756</f>
        <v>MK3</v>
      </c>
      <c r="O757" s="17" t="str">
        <f>'Gene Table'!B756</f>
        <v>P10</v>
      </c>
      <c r="P757" s="17" t="str">
        <f>IF(SUM('Control Sample Data'!D$3:D$98)&gt;10,IF(AND(ISNUMBER('Control Sample Data'!D756),'Control Sample Data'!D756&lt;$B$1,'Control Sample Data'!D756&gt;0),'Control Sample Data'!D756,$B$1),"")</f>
        <v/>
      </c>
      <c r="Q757" s="17" t="str">
        <f>IF(SUM('Control Sample Data'!E$3:E$98)&gt;10,IF(AND(ISNUMBER('Control Sample Data'!E756),'Control Sample Data'!E756&lt;$B$1,'Control Sample Data'!E756&gt;0),'Control Sample Data'!E756,$B$1),"")</f>
        <v/>
      </c>
      <c r="R757" s="17" t="str">
        <f>IF(SUM('Control Sample Data'!F$3:F$98)&gt;10,IF(AND(ISNUMBER('Control Sample Data'!F756),'Control Sample Data'!F756&lt;$B$1,'Control Sample Data'!F756&gt;0),'Control Sample Data'!F756,$B$1),"")</f>
        <v/>
      </c>
      <c r="S757" s="17" t="str">
        <f>IF(SUM('Control Sample Data'!G$3:G$98)&gt;10,IF(AND(ISNUMBER('Control Sample Data'!G756),'Control Sample Data'!G756&lt;$B$1,'Control Sample Data'!G756&gt;0),'Control Sample Data'!G756,$B$1),"")</f>
        <v/>
      </c>
      <c r="T757" s="17" t="str">
        <f>IF(SUM('Control Sample Data'!H$3:H$98)&gt;10,IF(AND(ISNUMBER('Control Sample Data'!H756),'Control Sample Data'!H756&lt;$B$1,'Control Sample Data'!H756&gt;0),'Control Sample Data'!H756,$B$1),"")</f>
        <v/>
      </c>
      <c r="U757" s="17" t="str">
        <f>IF(SUM('Control Sample Data'!I$3:I$98)&gt;10,IF(AND(ISNUMBER('Control Sample Data'!I756),'Control Sample Data'!I756&lt;$B$1,'Control Sample Data'!I756&gt;0),'Control Sample Data'!I756,$B$1),"")</f>
        <v/>
      </c>
      <c r="V757" s="17" t="str">
        <f>IF(SUM('Control Sample Data'!J$3:J$98)&gt;10,IF(AND(ISNUMBER('Control Sample Data'!J756),'Control Sample Data'!J756&lt;$B$1,'Control Sample Data'!J756&gt;0),'Control Sample Data'!J756,$B$1),"")</f>
        <v/>
      </c>
      <c r="W757" s="17" t="str">
        <f>IF(SUM('Control Sample Data'!K$3:K$98)&gt;10,IF(AND(ISNUMBER('Control Sample Data'!K756),'Control Sample Data'!K756&lt;$B$1,'Control Sample Data'!K756&gt;0),'Control Sample Data'!K756,$B$1),"")</f>
        <v/>
      </c>
      <c r="X757" s="17" t="str">
        <f>IF(SUM('Control Sample Data'!L$3:L$98)&gt;10,IF(AND(ISNUMBER('Control Sample Data'!L756),'Control Sample Data'!L756&lt;$B$1,'Control Sample Data'!L756&gt;0),'Control Sample Data'!L756,$B$1),"")</f>
        <v/>
      </c>
      <c r="Y757" s="17" t="str">
        <f>IF(SUM('Control Sample Data'!M$3:M$98)&gt;10,IF(AND(ISNUMBER('Control Sample Data'!M756),'Control Sample Data'!M756&lt;$B$1,'Control Sample Data'!M756&gt;0),'Control Sample Data'!M756,$B$1),"")</f>
        <v/>
      </c>
      <c r="AT757" s="36" t="str">
        <f t="shared" si="493"/>
        <v/>
      </c>
      <c r="AU757" s="36" t="str">
        <f t="shared" si="494"/>
        <v/>
      </c>
      <c r="AV757" s="36" t="str">
        <f t="shared" si="495"/>
        <v/>
      </c>
      <c r="AW757" s="36" t="str">
        <f t="shared" si="496"/>
        <v/>
      </c>
      <c r="AX757" s="36" t="str">
        <f t="shared" si="497"/>
        <v/>
      </c>
      <c r="AY757" s="36" t="str">
        <f t="shared" si="498"/>
        <v/>
      </c>
      <c r="AZ757" s="36" t="str">
        <f t="shared" si="499"/>
        <v/>
      </c>
      <c r="BA757" s="36" t="str">
        <f t="shared" si="500"/>
        <v/>
      </c>
      <c r="BB757" s="36" t="str">
        <f t="shared" si="501"/>
        <v/>
      </c>
      <c r="BC757" s="36" t="str">
        <f t="shared" si="502"/>
        <v/>
      </c>
      <c r="BD757" s="36" t="str">
        <f t="shared" si="503"/>
        <v/>
      </c>
      <c r="BE757" s="36" t="str">
        <f t="shared" si="504"/>
        <v/>
      </c>
      <c r="BF757" s="36" t="str">
        <f t="shared" si="505"/>
        <v/>
      </c>
      <c r="BG757" s="36" t="str">
        <f t="shared" si="506"/>
        <v/>
      </c>
      <c r="BH757" s="36" t="str">
        <f t="shared" si="507"/>
        <v/>
      </c>
      <c r="BI757" s="36" t="str">
        <f t="shared" si="508"/>
        <v/>
      </c>
      <c r="BJ757" s="36" t="str">
        <f t="shared" si="509"/>
        <v/>
      </c>
      <c r="BK757" s="36" t="str">
        <f t="shared" si="510"/>
        <v/>
      </c>
      <c r="BL757" s="36" t="str">
        <f t="shared" si="511"/>
        <v/>
      </c>
      <c r="BM757" s="36" t="str">
        <f t="shared" si="512"/>
        <v/>
      </c>
      <c r="BN757" s="38" t="e">
        <f t="shared" si="471"/>
        <v>#DIV/0!</v>
      </c>
      <c r="BO757" s="38" t="e">
        <f t="shared" si="472"/>
        <v>#DIV/0!</v>
      </c>
      <c r="BP757" s="39" t="str">
        <f t="shared" si="473"/>
        <v/>
      </c>
      <c r="BQ757" s="39" t="str">
        <f t="shared" si="474"/>
        <v/>
      </c>
      <c r="BR757" s="39" t="str">
        <f t="shared" si="475"/>
        <v/>
      </c>
      <c r="BS757" s="39" t="str">
        <f t="shared" si="476"/>
        <v/>
      </c>
      <c r="BT757" s="39" t="str">
        <f t="shared" si="477"/>
        <v/>
      </c>
      <c r="BU757" s="39" t="str">
        <f t="shared" si="478"/>
        <v/>
      </c>
      <c r="BV757" s="39" t="str">
        <f t="shared" si="479"/>
        <v/>
      </c>
      <c r="BW757" s="39" t="str">
        <f t="shared" si="480"/>
        <v/>
      </c>
      <c r="BX757" s="39" t="str">
        <f t="shared" si="481"/>
        <v/>
      </c>
      <c r="BY757" s="39" t="str">
        <f t="shared" si="482"/>
        <v/>
      </c>
      <c r="BZ757" s="39" t="str">
        <f t="shared" si="483"/>
        <v/>
      </c>
      <c r="CA757" s="39" t="str">
        <f t="shared" si="484"/>
        <v/>
      </c>
      <c r="CB757" s="39" t="str">
        <f t="shared" si="485"/>
        <v/>
      </c>
      <c r="CC757" s="39" t="str">
        <f t="shared" si="486"/>
        <v/>
      </c>
      <c r="CD757" s="39" t="str">
        <f t="shared" si="487"/>
        <v/>
      </c>
      <c r="CE757" s="39" t="str">
        <f t="shared" si="488"/>
        <v/>
      </c>
      <c r="CF757" s="39" t="str">
        <f t="shared" si="489"/>
        <v/>
      </c>
      <c r="CG757" s="39" t="str">
        <f t="shared" si="490"/>
        <v/>
      </c>
      <c r="CH757" s="39" t="str">
        <f t="shared" si="491"/>
        <v/>
      </c>
      <c r="CI757" s="39" t="str">
        <f t="shared" si="492"/>
        <v/>
      </c>
    </row>
    <row r="758" spans="1:87">
      <c r="A758" s="18"/>
      <c r="B758" s="15" t="str">
        <f>'Gene Table'!E757</f>
        <v>MK4</v>
      </c>
      <c r="C758" s="15" t="str">
        <f>'Gene Table'!B757</f>
        <v>P11</v>
      </c>
      <c r="D758" s="16" t="str">
        <f>IF(SUM('Test Sample Data'!D$3:D$98)&gt;10,IF(AND(ISNUMBER('Test Sample Data'!D757),'Test Sample Data'!D757&lt;$B$1,'Test Sample Data'!D757&gt;0),'Test Sample Data'!D757,$B$1),"")</f>
        <v/>
      </c>
      <c r="E758" s="17" t="str">
        <f>IF(SUM('Test Sample Data'!E$3:E$98)&gt;10,IF(AND(ISNUMBER('Test Sample Data'!E757),'Test Sample Data'!E757&lt;$B$1,'Test Sample Data'!E757&gt;0),'Test Sample Data'!E757,$B$1),"")</f>
        <v/>
      </c>
      <c r="F758" s="17" t="str">
        <f>IF(SUM('Test Sample Data'!F$3:F$98)&gt;10,IF(AND(ISNUMBER('Test Sample Data'!F757),'Test Sample Data'!F757&lt;$B$1,'Test Sample Data'!F757&gt;0),'Test Sample Data'!F757,$B$1),"")</f>
        <v/>
      </c>
      <c r="G758" s="17" t="str">
        <f>IF(SUM('Test Sample Data'!G$3:G$98)&gt;10,IF(AND(ISNUMBER('Test Sample Data'!G757),'Test Sample Data'!G757&lt;$B$1,'Test Sample Data'!G757&gt;0),'Test Sample Data'!G757,$B$1),"")</f>
        <v/>
      </c>
      <c r="H758" s="17" t="str">
        <f>IF(SUM('Test Sample Data'!H$3:H$98)&gt;10,IF(AND(ISNUMBER('Test Sample Data'!H757),'Test Sample Data'!H757&lt;$B$1,'Test Sample Data'!H757&gt;0),'Test Sample Data'!H757,$B$1),"")</f>
        <v/>
      </c>
      <c r="I758" s="17" t="str">
        <f>IF(SUM('Test Sample Data'!I$3:I$98)&gt;10,IF(AND(ISNUMBER('Test Sample Data'!I757),'Test Sample Data'!I757&lt;$B$1,'Test Sample Data'!I757&gt;0),'Test Sample Data'!I757,$B$1),"")</f>
        <v/>
      </c>
      <c r="J758" s="17" t="str">
        <f>IF(SUM('Test Sample Data'!J$3:J$98)&gt;10,IF(AND(ISNUMBER('Test Sample Data'!J757),'Test Sample Data'!J757&lt;$B$1,'Test Sample Data'!J757&gt;0),'Test Sample Data'!J757,$B$1),"")</f>
        <v/>
      </c>
      <c r="K758" s="17" t="str">
        <f>IF(SUM('Test Sample Data'!K$3:K$98)&gt;10,IF(AND(ISNUMBER('Test Sample Data'!K757),'Test Sample Data'!K757&lt;$B$1,'Test Sample Data'!K757&gt;0),'Test Sample Data'!K757,$B$1),"")</f>
        <v/>
      </c>
      <c r="L758" s="17" t="str">
        <f>IF(SUM('Test Sample Data'!L$3:L$98)&gt;10,IF(AND(ISNUMBER('Test Sample Data'!L757),'Test Sample Data'!L757&lt;$B$1,'Test Sample Data'!L757&gt;0),'Test Sample Data'!L757,$B$1),"")</f>
        <v/>
      </c>
      <c r="M758" s="17" t="str">
        <f>IF(SUM('Test Sample Data'!M$3:M$98)&gt;10,IF(AND(ISNUMBER('Test Sample Data'!M757),'Test Sample Data'!M757&lt;$B$1,'Test Sample Data'!M757&gt;0),'Test Sample Data'!M757,$B$1),"")</f>
        <v/>
      </c>
      <c r="N758" s="17" t="str">
        <f>'Gene Table'!E757</f>
        <v>MK4</v>
      </c>
      <c r="O758" s="17" t="str">
        <f>'Gene Table'!B757</f>
        <v>P11</v>
      </c>
      <c r="P758" s="17" t="str">
        <f>IF(SUM('Control Sample Data'!D$3:D$98)&gt;10,IF(AND(ISNUMBER('Control Sample Data'!D757),'Control Sample Data'!D757&lt;$B$1,'Control Sample Data'!D757&gt;0),'Control Sample Data'!D757,$B$1),"")</f>
        <v/>
      </c>
      <c r="Q758" s="17" t="str">
        <f>IF(SUM('Control Sample Data'!E$3:E$98)&gt;10,IF(AND(ISNUMBER('Control Sample Data'!E757),'Control Sample Data'!E757&lt;$B$1,'Control Sample Data'!E757&gt;0),'Control Sample Data'!E757,$B$1),"")</f>
        <v/>
      </c>
      <c r="R758" s="17" t="str">
        <f>IF(SUM('Control Sample Data'!F$3:F$98)&gt;10,IF(AND(ISNUMBER('Control Sample Data'!F757),'Control Sample Data'!F757&lt;$B$1,'Control Sample Data'!F757&gt;0),'Control Sample Data'!F757,$B$1),"")</f>
        <v/>
      </c>
      <c r="S758" s="17" t="str">
        <f>IF(SUM('Control Sample Data'!G$3:G$98)&gt;10,IF(AND(ISNUMBER('Control Sample Data'!G757),'Control Sample Data'!G757&lt;$B$1,'Control Sample Data'!G757&gt;0),'Control Sample Data'!G757,$B$1),"")</f>
        <v/>
      </c>
      <c r="T758" s="17" t="str">
        <f>IF(SUM('Control Sample Data'!H$3:H$98)&gt;10,IF(AND(ISNUMBER('Control Sample Data'!H757),'Control Sample Data'!H757&lt;$B$1,'Control Sample Data'!H757&gt;0),'Control Sample Data'!H757,$B$1),"")</f>
        <v/>
      </c>
      <c r="U758" s="17" t="str">
        <f>IF(SUM('Control Sample Data'!I$3:I$98)&gt;10,IF(AND(ISNUMBER('Control Sample Data'!I757),'Control Sample Data'!I757&lt;$B$1,'Control Sample Data'!I757&gt;0),'Control Sample Data'!I757,$B$1),"")</f>
        <v/>
      </c>
      <c r="V758" s="17" t="str">
        <f>IF(SUM('Control Sample Data'!J$3:J$98)&gt;10,IF(AND(ISNUMBER('Control Sample Data'!J757),'Control Sample Data'!J757&lt;$B$1,'Control Sample Data'!J757&gt;0),'Control Sample Data'!J757,$B$1),"")</f>
        <v/>
      </c>
      <c r="W758" s="17" t="str">
        <f>IF(SUM('Control Sample Data'!K$3:K$98)&gt;10,IF(AND(ISNUMBER('Control Sample Data'!K757),'Control Sample Data'!K757&lt;$B$1,'Control Sample Data'!K757&gt;0),'Control Sample Data'!K757,$B$1),"")</f>
        <v/>
      </c>
      <c r="X758" s="17" t="str">
        <f>IF(SUM('Control Sample Data'!L$3:L$98)&gt;10,IF(AND(ISNUMBER('Control Sample Data'!L757),'Control Sample Data'!L757&lt;$B$1,'Control Sample Data'!L757&gt;0),'Control Sample Data'!L757,$B$1),"")</f>
        <v/>
      </c>
      <c r="Y758" s="17" t="str">
        <f>IF(SUM('Control Sample Data'!M$3:M$98)&gt;10,IF(AND(ISNUMBER('Control Sample Data'!M757),'Control Sample Data'!M757&lt;$B$1,'Control Sample Data'!M757&gt;0),'Control Sample Data'!M757,$B$1),"")</f>
        <v/>
      </c>
      <c r="AT758" s="36" t="str">
        <f t="shared" si="493"/>
        <v/>
      </c>
      <c r="AU758" s="36" t="str">
        <f t="shared" si="494"/>
        <v/>
      </c>
      <c r="AV758" s="36" t="str">
        <f t="shared" si="495"/>
        <v/>
      </c>
      <c r="AW758" s="36" t="str">
        <f t="shared" si="496"/>
        <v/>
      </c>
      <c r="AX758" s="36" t="str">
        <f t="shared" si="497"/>
        <v/>
      </c>
      <c r="AY758" s="36" t="str">
        <f t="shared" si="498"/>
        <v/>
      </c>
      <c r="AZ758" s="36" t="str">
        <f t="shared" si="499"/>
        <v/>
      </c>
      <c r="BA758" s="36" t="str">
        <f t="shared" si="500"/>
        <v/>
      </c>
      <c r="BB758" s="36" t="str">
        <f t="shared" si="501"/>
        <v/>
      </c>
      <c r="BC758" s="36" t="str">
        <f t="shared" si="502"/>
        <v/>
      </c>
      <c r="BD758" s="36" t="str">
        <f t="shared" si="503"/>
        <v/>
      </c>
      <c r="BE758" s="36" t="str">
        <f t="shared" si="504"/>
        <v/>
      </c>
      <c r="BF758" s="36" t="str">
        <f t="shared" si="505"/>
        <v/>
      </c>
      <c r="BG758" s="36" t="str">
        <f t="shared" si="506"/>
        <v/>
      </c>
      <c r="BH758" s="36" t="str">
        <f t="shared" si="507"/>
        <v/>
      </c>
      <c r="BI758" s="36" t="str">
        <f t="shared" si="508"/>
        <v/>
      </c>
      <c r="BJ758" s="36" t="str">
        <f t="shared" si="509"/>
        <v/>
      </c>
      <c r="BK758" s="36" t="str">
        <f t="shared" si="510"/>
        <v/>
      </c>
      <c r="BL758" s="36" t="str">
        <f t="shared" si="511"/>
        <v/>
      </c>
      <c r="BM758" s="36" t="str">
        <f t="shared" si="512"/>
        <v/>
      </c>
      <c r="BN758" s="38" t="e">
        <f t="shared" si="471"/>
        <v>#DIV/0!</v>
      </c>
      <c r="BO758" s="38" t="e">
        <f t="shared" si="472"/>
        <v>#DIV/0!</v>
      </c>
      <c r="BP758" s="39" t="str">
        <f t="shared" si="473"/>
        <v/>
      </c>
      <c r="BQ758" s="39" t="str">
        <f t="shared" si="474"/>
        <v/>
      </c>
      <c r="BR758" s="39" t="str">
        <f t="shared" si="475"/>
        <v/>
      </c>
      <c r="BS758" s="39" t="str">
        <f t="shared" si="476"/>
        <v/>
      </c>
      <c r="BT758" s="39" t="str">
        <f t="shared" si="477"/>
        <v/>
      </c>
      <c r="BU758" s="39" t="str">
        <f t="shared" si="478"/>
        <v/>
      </c>
      <c r="BV758" s="39" t="str">
        <f t="shared" si="479"/>
        <v/>
      </c>
      <c r="BW758" s="39" t="str">
        <f t="shared" si="480"/>
        <v/>
      </c>
      <c r="BX758" s="39" t="str">
        <f t="shared" si="481"/>
        <v/>
      </c>
      <c r="BY758" s="39" t="str">
        <f t="shared" si="482"/>
        <v/>
      </c>
      <c r="BZ758" s="39" t="str">
        <f t="shared" si="483"/>
        <v/>
      </c>
      <c r="CA758" s="39" t="str">
        <f t="shared" si="484"/>
        <v/>
      </c>
      <c r="CB758" s="39" t="str">
        <f t="shared" si="485"/>
        <v/>
      </c>
      <c r="CC758" s="39" t="str">
        <f t="shared" si="486"/>
        <v/>
      </c>
      <c r="CD758" s="39" t="str">
        <f t="shared" si="487"/>
        <v/>
      </c>
      <c r="CE758" s="39" t="str">
        <f t="shared" si="488"/>
        <v/>
      </c>
      <c r="CF758" s="39" t="str">
        <f t="shared" si="489"/>
        <v/>
      </c>
      <c r="CG758" s="39" t="str">
        <f t="shared" si="490"/>
        <v/>
      </c>
      <c r="CH758" s="39" t="str">
        <f t="shared" si="491"/>
        <v/>
      </c>
      <c r="CI758" s="39" t="str">
        <f t="shared" si="492"/>
        <v/>
      </c>
    </row>
    <row r="759" spans="1:87">
      <c r="A759" s="18"/>
      <c r="B759" s="15" t="str">
        <f>'Gene Table'!E758</f>
        <v>MK4</v>
      </c>
      <c r="C759" s="15" t="str">
        <f>'Gene Table'!B758</f>
        <v>P12</v>
      </c>
      <c r="D759" s="16" t="str">
        <f>IF(SUM('Test Sample Data'!D$3:D$98)&gt;10,IF(AND(ISNUMBER('Test Sample Data'!D758),'Test Sample Data'!D758&lt;$B$1,'Test Sample Data'!D758&gt;0),'Test Sample Data'!D758,$B$1),"")</f>
        <v/>
      </c>
      <c r="E759" s="17" t="str">
        <f>IF(SUM('Test Sample Data'!E$3:E$98)&gt;10,IF(AND(ISNUMBER('Test Sample Data'!E758),'Test Sample Data'!E758&lt;$B$1,'Test Sample Data'!E758&gt;0),'Test Sample Data'!E758,$B$1),"")</f>
        <v/>
      </c>
      <c r="F759" s="17" t="str">
        <f>IF(SUM('Test Sample Data'!F$3:F$98)&gt;10,IF(AND(ISNUMBER('Test Sample Data'!F758),'Test Sample Data'!F758&lt;$B$1,'Test Sample Data'!F758&gt;0),'Test Sample Data'!F758,$B$1),"")</f>
        <v/>
      </c>
      <c r="G759" s="17" t="str">
        <f>IF(SUM('Test Sample Data'!G$3:G$98)&gt;10,IF(AND(ISNUMBER('Test Sample Data'!G758),'Test Sample Data'!G758&lt;$B$1,'Test Sample Data'!G758&gt;0),'Test Sample Data'!G758,$B$1),"")</f>
        <v/>
      </c>
      <c r="H759" s="17" t="str">
        <f>IF(SUM('Test Sample Data'!H$3:H$98)&gt;10,IF(AND(ISNUMBER('Test Sample Data'!H758),'Test Sample Data'!H758&lt;$B$1,'Test Sample Data'!H758&gt;0),'Test Sample Data'!H758,$B$1),"")</f>
        <v/>
      </c>
      <c r="I759" s="17" t="str">
        <f>IF(SUM('Test Sample Data'!I$3:I$98)&gt;10,IF(AND(ISNUMBER('Test Sample Data'!I758),'Test Sample Data'!I758&lt;$B$1,'Test Sample Data'!I758&gt;0),'Test Sample Data'!I758,$B$1),"")</f>
        <v/>
      </c>
      <c r="J759" s="17" t="str">
        <f>IF(SUM('Test Sample Data'!J$3:J$98)&gt;10,IF(AND(ISNUMBER('Test Sample Data'!J758),'Test Sample Data'!J758&lt;$B$1,'Test Sample Data'!J758&gt;0),'Test Sample Data'!J758,$B$1),"")</f>
        <v/>
      </c>
      <c r="K759" s="17" t="str">
        <f>IF(SUM('Test Sample Data'!K$3:K$98)&gt;10,IF(AND(ISNUMBER('Test Sample Data'!K758),'Test Sample Data'!K758&lt;$B$1,'Test Sample Data'!K758&gt;0),'Test Sample Data'!K758,$B$1),"")</f>
        <v/>
      </c>
      <c r="L759" s="17" t="str">
        <f>IF(SUM('Test Sample Data'!L$3:L$98)&gt;10,IF(AND(ISNUMBER('Test Sample Data'!L758),'Test Sample Data'!L758&lt;$B$1,'Test Sample Data'!L758&gt;0),'Test Sample Data'!L758,$B$1),"")</f>
        <v/>
      </c>
      <c r="M759" s="17" t="str">
        <f>IF(SUM('Test Sample Data'!M$3:M$98)&gt;10,IF(AND(ISNUMBER('Test Sample Data'!M758),'Test Sample Data'!M758&lt;$B$1,'Test Sample Data'!M758&gt;0),'Test Sample Data'!M758,$B$1),"")</f>
        <v/>
      </c>
      <c r="N759" s="17" t="str">
        <f>'Gene Table'!E758</f>
        <v>MK4</v>
      </c>
      <c r="O759" s="17" t="str">
        <f>'Gene Table'!B758</f>
        <v>P12</v>
      </c>
      <c r="P759" s="17" t="str">
        <f>IF(SUM('Control Sample Data'!D$3:D$98)&gt;10,IF(AND(ISNUMBER('Control Sample Data'!D758),'Control Sample Data'!D758&lt;$B$1,'Control Sample Data'!D758&gt;0),'Control Sample Data'!D758,$B$1),"")</f>
        <v/>
      </c>
      <c r="Q759" s="17" t="str">
        <f>IF(SUM('Control Sample Data'!E$3:E$98)&gt;10,IF(AND(ISNUMBER('Control Sample Data'!E758),'Control Sample Data'!E758&lt;$B$1,'Control Sample Data'!E758&gt;0),'Control Sample Data'!E758,$B$1),"")</f>
        <v/>
      </c>
      <c r="R759" s="17" t="str">
        <f>IF(SUM('Control Sample Data'!F$3:F$98)&gt;10,IF(AND(ISNUMBER('Control Sample Data'!F758),'Control Sample Data'!F758&lt;$B$1,'Control Sample Data'!F758&gt;0),'Control Sample Data'!F758,$B$1),"")</f>
        <v/>
      </c>
      <c r="S759" s="17" t="str">
        <f>IF(SUM('Control Sample Data'!G$3:G$98)&gt;10,IF(AND(ISNUMBER('Control Sample Data'!G758),'Control Sample Data'!G758&lt;$B$1,'Control Sample Data'!G758&gt;0),'Control Sample Data'!G758,$B$1),"")</f>
        <v/>
      </c>
      <c r="T759" s="17" t="str">
        <f>IF(SUM('Control Sample Data'!H$3:H$98)&gt;10,IF(AND(ISNUMBER('Control Sample Data'!H758),'Control Sample Data'!H758&lt;$B$1,'Control Sample Data'!H758&gt;0),'Control Sample Data'!H758,$B$1),"")</f>
        <v/>
      </c>
      <c r="U759" s="17" t="str">
        <f>IF(SUM('Control Sample Data'!I$3:I$98)&gt;10,IF(AND(ISNUMBER('Control Sample Data'!I758),'Control Sample Data'!I758&lt;$B$1,'Control Sample Data'!I758&gt;0),'Control Sample Data'!I758,$B$1),"")</f>
        <v/>
      </c>
      <c r="V759" s="17" t="str">
        <f>IF(SUM('Control Sample Data'!J$3:J$98)&gt;10,IF(AND(ISNUMBER('Control Sample Data'!J758),'Control Sample Data'!J758&lt;$B$1,'Control Sample Data'!J758&gt;0),'Control Sample Data'!J758,$B$1),"")</f>
        <v/>
      </c>
      <c r="W759" s="17" t="str">
        <f>IF(SUM('Control Sample Data'!K$3:K$98)&gt;10,IF(AND(ISNUMBER('Control Sample Data'!K758),'Control Sample Data'!K758&lt;$B$1,'Control Sample Data'!K758&gt;0),'Control Sample Data'!K758,$B$1),"")</f>
        <v/>
      </c>
      <c r="X759" s="17" t="str">
        <f>IF(SUM('Control Sample Data'!L$3:L$98)&gt;10,IF(AND(ISNUMBER('Control Sample Data'!L758),'Control Sample Data'!L758&lt;$B$1,'Control Sample Data'!L758&gt;0),'Control Sample Data'!L758,$B$1),"")</f>
        <v/>
      </c>
      <c r="Y759" s="17" t="str">
        <f>IF(SUM('Control Sample Data'!M$3:M$98)&gt;10,IF(AND(ISNUMBER('Control Sample Data'!M758),'Control Sample Data'!M758&lt;$B$1,'Control Sample Data'!M758&gt;0),'Control Sample Data'!M758,$B$1),"")</f>
        <v/>
      </c>
      <c r="AT759" s="36" t="str">
        <f t="shared" si="493"/>
        <v/>
      </c>
      <c r="AU759" s="36" t="str">
        <f t="shared" si="494"/>
        <v/>
      </c>
      <c r="AV759" s="36" t="str">
        <f t="shared" si="495"/>
        <v/>
      </c>
      <c r="AW759" s="36" t="str">
        <f t="shared" si="496"/>
        <v/>
      </c>
      <c r="AX759" s="36" t="str">
        <f t="shared" si="497"/>
        <v/>
      </c>
      <c r="AY759" s="36" t="str">
        <f t="shared" si="498"/>
        <v/>
      </c>
      <c r="AZ759" s="36" t="str">
        <f t="shared" si="499"/>
        <v/>
      </c>
      <c r="BA759" s="36" t="str">
        <f t="shared" si="500"/>
        <v/>
      </c>
      <c r="BB759" s="36" t="str">
        <f t="shared" si="501"/>
        <v/>
      </c>
      <c r="BC759" s="36" t="str">
        <f t="shared" si="502"/>
        <v/>
      </c>
      <c r="BD759" s="36" t="str">
        <f t="shared" si="503"/>
        <v/>
      </c>
      <c r="BE759" s="36" t="str">
        <f t="shared" si="504"/>
        <v/>
      </c>
      <c r="BF759" s="36" t="str">
        <f t="shared" si="505"/>
        <v/>
      </c>
      <c r="BG759" s="36" t="str">
        <f t="shared" si="506"/>
        <v/>
      </c>
      <c r="BH759" s="36" t="str">
        <f t="shared" si="507"/>
        <v/>
      </c>
      <c r="BI759" s="36" t="str">
        <f t="shared" si="508"/>
        <v/>
      </c>
      <c r="BJ759" s="36" t="str">
        <f t="shared" si="509"/>
        <v/>
      </c>
      <c r="BK759" s="36" t="str">
        <f t="shared" si="510"/>
        <v/>
      </c>
      <c r="BL759" s="36" t="str">
        <f t="shared" si="511"/>
        <v/>
      </c>
      <c r="BM759" s="36" t="str">
        <f t="shared" si="512"/>
        <v/>
      </c>
      <c r="BN759" s="38" t="e">
        <f t="shared" si="471"/>
        <v>#DIV/0!</v>
      </c>
      <c r="BO759" s="38" t="e">
        <f t="shared" si="472"/>
        <v>#DIV/0!</v>
      </c>
      <c r="BP759" s="39" t="str">
        <f t="shared" si="473"/>
        <v/>
      </c>
      <c r="BQ759" s="39" t="str">
        <f t="shared" si="474"/>
        <v/>
      </c>
      <c r="BR759" s="39" t="str">
        <f t="shared" si="475"/>
        <v/>
      </c>
      <c r="BS759" s="39" t="str">
        <f t="shared" si="476"/>
        <v/>
      </c>
      <c r="BT759" s="39" t="str">
        <f t="shared" si="477"/>
        <v/>
      </c>
      <c r="BU759" s="39" t="str">
        <f t="shared" si="478"/>
        <v/>
      </c>
      <c r="BV759" s="39" t="str">
        <f t="shared" si="479"/>
        <v/>
      </c>
      <c r="BW759" s="39" t="str">
        <f t="shared" si="480"/>
        <v/>
      </c>
      <c r="BX759" s="39" t="str">
        <f t="shared" si="481"/>
        <v/>
      </c>
      <c r="BY759" s="39" t="str">
        <f t="shared" si="482"/>
        <v/>
      </c>
      <c r="BZ759" s="39" t="str">
        <f t="shared" si="483"/>
        <v/>
      </c>
      <c r="CA759" s="39" t="str">
        <f t="shared" si="484"/>
        <v/>
      </c>
      <c r="CB759" s="39" t="str">
        <f t="shared" si="485"/>
        <v/>
      </c>
      <c r="CC759" s="39" t="str">
        <f t="shared" si="486"/>
        <v/>
      </c>
      <c r="CD759" s="39" t="str">
        <f t="shared" si="487"/>
        <v/>
      </c>
      <c r="CE759" s="39" t="str">
        <f t="shared" si="488"/>
        <v/>
      </c>
      <c r="CF759" s="39" t="str">
        <f t="shared" si="489"/>
        <v/>
      </c>
      <c r="CG759" s="39" t="str">
        <f t="shared" si="490"/>
        <v/>
      </c>
      <c r="CH759" s="39" t="str">
        <f t="shared" si="491"/>
        <v/>
      </c>
      <c r="CI759" s="39" t="str">
        <f t="shared" si="492"/>
        <v/>
      </c>
    </row>
    <row r="760" spans="1:87">
      <c r="A760" s="18"/>
      <c r="B760" s="15" t="str">
        <f>'Gene Table'!E759</f>
        <v>MK5</v>
      </c>
      <c r="C760" s="15" t="str">
        <f>'Gene Table'!B759</f>
        <v>P13</v>
      </c>
      <c r="D760" s="16" t="str">
        <f>IF(SUM('Test Sample Data'!D$3:D$98)&gt;10,IF(AND(ISNUMBER('Test Sample Data'!D759),'Test Sample Data'!D759&lt;$B$1,'Test Sample Data'!D759&gt;0),'Test Sample Data'!D759,$B$1),"")</f>
        <v/>
      </c>
      <c r="E760" s="17" t="str">
        <f>IF(SUM('Test Sample Data'!E$3:E$98)&gt;10,IF(AND(ISNUMBER('Test Sample Data'!E759),'Test Sample Data'!E759&lt;$B$1,'Test Sample Data'!E759&gt;0),'Test Sample Data'!E759,$B$1),"")</f>
        <v/>
      </c>
      <c r="F760" s="17" t="str">
        <f>IF(SUM('Test Sample Data'!F$3:F$98)&gt;10,IF(AND(ISNUMBER('Test Sample Data'!F759),'Test Sample Data'!F759&lt;$B$1,'Test Sample Data'!F759&gt;0),'Test Sample Data'!F759,$B$1),"")</f>
        <v/>
      </c>
      <c r="G760" s="17" t="str">
        <f>IF(SUM('Test Sample Data'!G$3:G$98)&gt;10,IF(AND(ISNUMBER('Test Sample Data'!G759),'Test Sample Data'!G759&lt;$B$1,'Test Sample Data'!G759&gt;0),'Test Sample Data'!G759,$B$1),"")</f>
        <v/>
      </c>
      <c r="H760" s="17" t="str">
        <f>IF(SUM('Test Sample Data'!H$3:H$98)&gt;10,IF(AND(ISNUMBER('Test Sample Data'!H759),'Test Sample Data'!H759&lt;$B$1,'Test Sample Data'!H759&gt;0),'Test Sample Data'!H759,$B$1),"")</f>
        <v/>
      </c>
      <c r="I760" s="17" t="str">
        <f>IF(SUM('Test Sample Data'!I$3:I$98)&gt;10,IF(AND(ISNUMBER('Test Sample Data'!I759),'Test Sample Data'!I759&lt;$B$1,'Test Sample Data'!I759&gt;0),'Test Sample Data'!I759,$B$1),"")</f>
        <v/>
      </c>
      <c r="J760" s="17" t="str">
        <f>IF(SUM('Test Sample Data'!J$3:J$98)&gt;10,IF(AND(ISNUMBER('Test Sample Data'!J759),'Test Sample Data'!J759&lt;$B$1,'Test Sample Data'!J759&gt;0),'Test Sample Data'!J759,$B$1),"")</f>
        <v/>
      </c>
      <c r="K760" s="17" t="str">
        <f>IF(SUM('Test Sample Data'!K$3:K$98)&gt;10,IF(AND(ISNUMBER('Test Sample Data'!K759),'Test Sample Data'!K759&lt;$B$1,'Test Sample Data'!K759&gt;0),'Test Sample Data'!K759,$B$1),"")</f>
        <v/>
      </c>
      <c r="L760" s="17" t="str">
        <f>IF(SUM('Test Sample Data'!L$3:L$98)&gt;10,IF(AND(ISNUMBER('Test Sample Data'!L759),'Test Sample Data'!L759&lt;$B$1,'Test Sample Data'!L759&gt;0),'Test Sample Data'!L759,$B$1),"")</f>
        <v/>
      </c>
      <c r="M760" s="17" t="str">
        <f>IF(SUM('Test Sample Data'!M$3:M$98)&gt;10,IF(AND(ISNUMBER('Test Sample Data'!M759),'Test Sample Data'!M759&lt;$B$1,'Test Sample Data'!M759&gt;0),'Test Sample Data'!M759,$B$1),"")</f>
        <v/>
      </c>
      <c r="N760" s="17" t="str">
        <f>'Gene Table'!E759</f>
        <v>MK5</v>
      </c>
      <c r="O760" s="17" t="str">
        <f>'Gene Table'!B759</f>
        <v>P13</v>
      </c>
      <c r="P760" s="17" t="str">
        <f>IF(SUM('Control Sample Data'!D$3:D$98)&gt;10,IF(AND(ISNUMBER('Control Sample Data'!D759),'Control Sample Data'!D759&lt;$B$1,'Control Sample Data'!D759&gt;0),'Control Sample Data'!D759,$B$1),"")</f>
        <v/>
      </c>
      <c r="Q760" s="17" t="str">
        <f>IF(SUM('Control Sample Data'!E$3:E$98)&gt;10,IF(AND(ISNUMBER('Control Sample Data'!E759),'Control Sample Data'!E759&lt;$B$1,'Control Sample Data'!E759&gt;0),'Control Sample Data'!E759,$B$1),"")</f>
        <v/>
      </c>
      <c r="R760" s="17" t="str">
        <f>IF(SUM('Control Sample Data'!F$3:F$98)&gt;10,IF(AND(ISNUMBER('Control Sample Data'!F759),'Control Sample Data'!F759&lt;$B$1,'Control Sample Data'!F759&gt;0),'Control Sample Data'!F759,$B$1),"")</f>
        <v/>
      </c>
      <c r="S760" s="17" t="str">
        <f>IF(SUM('Control Sample Data'!G$3:G$98)&gt;10,IF(AND(ISNUMBER('Control Sample Data'!G759),'Control Sample Data'!G759&lt;$B$1,'Control Sample Data'!G759&gt;0),'Control Sample Data'!G759,$B$1),"")</f>
        <v/>
      </c>
      <c r="T760" s="17" t="str">
        <f>IF(SUM('Control Sample Data'!H$3:H$98)&gt;10,IF(AND(ISNUMBER('Control Sample Data'!H759),'Control Sample Data'!H759&lt;$B$1,'Control Sample Data'!H759&gt;0),'Control Sample Data'!H759,$B$1),"")</f>
        <v/>
      </c>
      <c r="U760" s="17" t="str">
        <f>IF(SUM('Control Sample Data'!I$3:I$98)&gt;10,IF(AND(ISNUMBER('Control Sample Data'!I759),'Control Sample Data'!I759&lt;$B$1,'Control Sample Data'!I759&gt;0),'Control Sample Data'!I759,$B$1),"")</f>
        <v/>
      </c>
      <c r="V760" s="17" t="str">
        <f>IF(SUM('Control Sample Data'!J$3:J$98)&gt;10,IF(AND(ISNUMBER('Control Sample Data'!J759),'Control Sample Data'!J759&lt;$B$1,'Control Sample Data'!J759&gt;0),'Control Sample Data'!J759,$B$1),"")</f>
        <v/>
      </c>
      <c r="W760" s="17" t="str">
        <f>IF(SUM('Control Sample Data'!K$3:K$98)&gt;10,IF(AND(ISNUMBER('Control Sample Data'!K759),'Control Sample Data'!K759&lt;$B$1,'Control Sample Data'!K759&gt;0),'Control Sample Data'!K759,$B$1),"")</f>
        <v/>
      </c>
      <c r="X760" s="17" t="str">
        <f>IF(SUM('Control Sample Data'!L$3:L$98)&gt;10,IF(AND(ISNUMBER('Control Sample Data'!L759),'Control Sample Data'!L759&lt;$B$1,'Control Sample Data'!L759&gt;0),'Control Sample Data'!L759,$B$1),"")</f>
        <v/>
      </c>
      <c r="Y760" s="17" t="str">
        <f>IF(SUM('Control Sample Data'!M$3:M$98)&gt;10,IF(AND(ISNUMBER('Control Sample Data'!M759),'Control Sample Data'!M759&lt;$B$1,'Control Sample Data'!M759&gt;0),'Control Sample Data'!M759,$B$1),"")</f>
        <v/>
      </c>
      <c r="AT760" s="36" t="str">
        <f t="shared" si="493"/>
        <v/>
      </c>
      <c r="AU760" s="36" t="str">
        <f t="shared" si="494"/>
        <v/>
      </c>
      <c r="AV760" s="36" t="str">
        <f t="shared" si="495"/>
        <v/>
      </c>
      <c r="AW760" s="36" t="str">
        <f t="shared" si="496"/>
        <v/>
      </c>
      <c r="AX760" s="36" t="str">
        <f t="shared" si="497"/>
        <v/>
      </c>
      <c r="AY760" s="36" t="str">
        <f t="shared" si="498"/>
        <v/>
      </c>
      <c r="AZ760" s="36" t="str">
        <f t="shared" si="499"/>
        <v/>
      </c>
      <c r="BA760" s="36" t="str">
        <f t="shared" si="500"/>
        <v/>
      </c>
      <c r="BB760" s="36" t="str">
        <f t="shared" si="501"/>
        <v/>
      </c>
      <c r="BC760" s="36" t="str">
        <f t="shared" si="502"/>
        <v/>
      </c>
      <c r="BD760" s="36" t="str">
        <f t="shared" si="503"/>
        <v/>
      </c>
      <c r="BE760" s="36" t="str">
        <f t="shared" si="504"/>
        <v/>
      </c>
      <c r="BF760" s="36" t="str">
        <f t="shared" si="505"/>
        <v/>
      </c>
      <c r="BG760" s="36" t="str">
        <f t="shared" si="506"/>
        <v/>
      </c>
      <c r="BH760" s="36" t="str">
        <f t="shared" si="507"/>
        <v/>
      </c>
      <c r="BI760" s="36" t="str">
        <f t="shared" si="508"/>
        <v/>
      </c>
      <c r="BJ760" s="36" t="str">
        <f t="shared" si="509"/>
        <v/>
      </c>
      <c r="BK760" s="36" t="str">
        <f t="shared" si="510"/>
        <v/>
      </c>
      <c r="BL760" s="36" t="str">
        <f t="shared" si="511"/>
        <v/>
      </c>
      <c r="BM760" s="36" t="str">
        <f t="shared" si="512"/>
        <v/>
      </c>
      <c r="BN760" s="38" t="e">
        <f t="shared" si="471"/>
        <v>#DIV/0!</v>
      </c>
      <c r="BO760" s="38" t="e">
        <f t="shared" si="472"/>
        <v>#DIV/0!</v>
      </c>
      <c r="BP760" s="39" t="str">
        <f t="shared" si="473"/>
        <v/>
      </c>
      <c r="BQ760" s="39" t="str">
        <f t="shared" si="474"/>
        <v/>
      </c>
      <c r="BR760" s="39" t="str">
        <f t="shared" si="475"/>
        <v/>
      </c>
      <c r="BS760" s="39" t="str">
        <f t="shared" si="476"/>
        <v/>
      </c>
      <c r="BT760" s="39" t="str">
        <f t="shared" si="477"/>
        <v/>
      </c>
      <c r="BU760" s="39" t="str">
        <f t="shared" si="478"/>
        <v/>
      </c>
      <c r="BV760" s="39" t="str">
        <f t="shared" si="479"/>
        <v/>
      </c>
      <c r="BW760" s="39" t="str">
        <f t="shared" si="480"/>
        <v/>
      </c>
      <c r="BX760" s="39" t="str">
        <f t="shared" si="481"/>
        <v/>
      </c>
      <c r="BY760" s="39" t="str">
        <f t="shared" si="482"/>
        <v/>
      </c>
      <c r="BZ760" s="39" t="str">
        <f t="shared" si="483"/>
        <v/>
      </c>
      <c r="CA760" s="39" t="str">
        <f t="shared" si="484"/>
        <v/>
      </c>
      <c r="CB760" s="39" t="str">
        <f t="shared" si="485"/>
        <v/>
      </c>
      <c r="CC760" s="39" t="str">
        <f t="shared" si="486"/>
        <v/>
      </c>
      <c r="CD760" s="39" t="str">
        <f t="shared" si="487"/>
        <v/>
      </c>
      <c r="CE760" s="39" t="str">
        <f t="shared" si="488"/>
        <v/>
      </c>
      <c r="CF760" s="39" t="str">
        <f t="shared" si="489"/>
        <v/>
      </c>
      <c r="CG760" s="39" t="str">
        <f t="shared" si="490"/>
        <v/>
      </c>
      <c r="CH760" s="39" t="str">
        <f t="shared" si="491"/>
        <v/>
      </c>
      <c r="CI760" s="39" t="str">
        <f t="shared" si="492"/>
        <v/>
      </c>
    </row>
    <row r="761" spans="1:87">
      <c r="A761" s="18"/>
      <c r="B761" s="15" t="str">
        <f>'Gene Table'!E760</f>
        <v>MK5</v>
      </c>
      <c r="C761" s="15" t="str">
        <f>'Gene Table'!B760</f>
        <v>P14</v>
      </c>
      <c r="D761" s="16" t="str">
        <f>IF(SUM('Test Sample Data'!D$3:D$98)&gt;10,IF(AND(ISNUMBER('Test Sample Data'!D760),'Test Sample Data'!D760&lt;$B$1,'Test Sample Data'!D760&gt;0),'Test Sample Data'!D760,$B$1),"")</f>
        <v/>
      </c>
      <c r="E761" s="17" t="str">
        <f>IF(SUM('Test Sample Data'!E$3:E$98)&gt;10,IF(AND(ISNUMBER('Test Sample Data'!E760),'Test Sample Data'!E760&lt;$B$1,'Test Sample Data'!E760&gt;0),'Test Sample Data'!E760,$B$1),"")</f>
        <v/>
      </c>
      <c r="F761" s="17" t="str">
        <f>IF(SUM('Test Sample Data'!F$3:F$98)&gt;10,IF(AND(ISNUMBER('Test Sample Data'!F760),'Test Sample Data'!F760&lt;$B$1,'Test Sample Data'!F760&gt;0),'Test Sample Data'!F760,$B$1),"")</f>
        <v/>
      </c>
      <c r="G761" s="17" t="str">
        <f>IF(SUM('Test Sample Data'!G$3:G$98)&gt;10,IF(AND(ISNUMBER('Test Sample Data'!G760),'Test Sample Data'!G760&lt;$B$1,'Test Sample Data'!G760&gt;0),'Test Sample Data'!G760,$B$1),"")</f>
        <v/>
      </c>
      <c r="H761" s="17" t="str">
        <f>IF(SUM('Test Sample Data'!H$3:H$98)&gt;10,IF(AND(ISNUMBER('Test Sample Data'!H760),'Test Sample Data'!H760&lt;$B$1,'Test Sample Data'!H760&gt;0),'Test Sample Data'!H760,$B$1),"")</f>
        <v/>
      </c>
      <c r="I761" s="17" t="str">
        <f>IF(SUM('Test Sample Data'!I$3:I$98)&gt;10,IF(AND(ISNUMBER('Test Sample Data'!I760),'Test Sample Data'!I760&lt;$B$1,'Test Sample Data'!I760&gt;0),'Test Sample Data'!I760,$B$1),"")</f>
        <v/>
      </c>
      <c r="J761" s="17" t="str">
        <f>IF(SUM('Test Sample Data'!J$3:J$98)&gt;10,IF(AND(ISNUMBER('Test Sample Data'!J760),'Test Sample Data'!J760&lt;$B$1,'Test Sample Data'!J760&gt;0),'Test Sample Data'!J760,$B$1),"")</f>
        <v/>
      </c>
      <c r="K761" s="17" t="str">
        <f>IF(SUM('Test Sample Data'!K$3:K$98)&gt;10,IF(AND(ISNUMBER('Test Sample Data'!K760),'Test Sample Data'!K760&lt;$B$1,'Test Sample Data'!K760&gt;0),'Test Sample Data'!K760,$B$1),"")</f>
        <v/>
      </c>
      <c r="L761" s="17" t="str">
        <f>IF(SUM('Test Sample Data'!L$3:L$98)&gt;10,IF(AND(ISNUMBER('Test Sample Data'!L760),'Test Sample Data'!L760&lt;$B$1,'Test Sample Data'!L760&gt;0),'Test Sample Data'!L760,$B$1),"")</f>
        <v/>
      </c>
      <c r="M761" s="17" t="str">
        <f>IF(SUM('Test Sample Data'!M$3:M$98)&gt;10,IF(AND(ISNUMBER('Test Sample Data'!M760),'Test Sample Data'!M760&lt;$B$1,'Test Sample Data'!M760&gt;0),'Test Sample Data'!M760,$B$1),"")</f>
        <v/>
      </c>
      <c r="N761" s="17" t="str">
        <f>'Gene Table'!E760</f>
        <v>MK5</v>
      </c>
      <c r="O761" s="17" t="str">
        <f>'Gene Table'!B760</f>
        <v>P14</v>
      </c>
      <c r="P761" s="17" t="str">
        <f>IF(SUM('Control Sample Data'!D$3:D$98)&gt;10,IF(AND(ISNUMBER('Control Sample Data'!D760),'Control Sample Data'!D760&lt;$B$1,'Control Sample Data'!D760&gt;0),'Control Sample Data'!D760,$B$1),"")</f>
        <v/>
      </c>
      <c r="Q761" s="17" t="str">
        <f>IF(SUM('Control Sample Data'!E$3:E$98)&gt;10,IF(AND(ISNUMBER('Control Sample Data'!E760),'Control Sample Data'!E760&lt;$B$1,'Control Sample Data'!E760&gt;0),'Control Sample Data'!E760,$B$1),"")</f>
        <v/>
      </c>
      <c r="R761" s="17" t="str">
        <f>IF(SUM('Control Sample Data'!F$3:F$98)&gt;10,IF(AND(ISNUMBER('Control Sample Data'!F760),'Control Sample Data'!F760&lt;$B$1,'Control Sample Data'!F760&gt;0),'Control Sample Data'!F760,$B$1),"")</f>
        <v/>
      </c>
      <c r="S761" s="17" t="str">
        <f>IF(SUM('Control Sample Data'!G$3:G$98)&gt;10,IF(AND(ISNUMBER('Control Sample Data'!G760),'Control Sample Data'!G760&lt;$B$1,'Control Sample Data'!G760&gt;0),'Control Sample Data'!G760,$B$1),"")</f>
        <v/>
      </c>
      <c r="T761" s="17" t="str">
        <f>IF(SUM('Control Sample Data'!H$3:H$98)&gt;10,IF(AND(ISNUMBER('Control Sample Data'!H760),'Control Sample Data'!H760&lt;$B$1,'Control Sample Data'!H760&gt;0),'Control Sample Data'!H760,$B$1),"")</f>
        <v/>
      </c>
      <c r="U761" s="17" t="str">
        <f>IF(SUM('Control Sample Data'!I$3:I$98)&gt;10,IF(AND(ISNUMBER('Control Sample Data'!I760),'Control Sample Data'!I760&lt;$B$1,'Control Sample Data'!I760&gt;0),'Control Sample Data'!I760,$B$1),"")</f>
        <v/>
      </c>
      <c r="V761" s="17" t="str">
        <f>IF(SUM('Control Sample Data'!J$3:J$98)&gt;10,IF(AND(ISNUMBER('Control Sample Data'!J760),'Control Sample Data'!J760&lt;$B$1,'Control Sample Data'!J760&gt;0),'Control Sample Data'!J760,$B$1),"")</f>
        <v/>
      </c>
      <c r="W761" s="17" t="str">
        <f>IF(SUM('Control Sample Data'!K$3:K$98)&gt;10,IF(AND(ISNUMBER('Control Sample Data'!K760),'Control Sample Data'!K760&lt;$B$1,'Control Sample Data'!K760&gt;0),'Control Sample Data'!K760,$B$1),"")</f>
        <v/>
      </c>
      <c r="X761" s="17" t="str">
        <f>IF(SUM('Control Sample Data'!L$3:L$98)&gt;10,IF(AND(ISNUMBER('Control Sample Data'!L760),'Control Sample Data'!L760&lt;$B$1,'Control Sample Data'!L760&gt;0),'Control Sample Data'!L760,$B$1),"")</f>
        <v/>
      </c>
      <c r="Y761" s="17" t="str">
        <f>IF(SUM('Control Sample Data'!M$3:M$98)&gt;10,IF(AND(ISNUMBER('Control Sample Data'!M760),'Control Sample Data'!M760&lt;$B$1,'Control Sample Data'!M760&gt;0),'Control Sample Data'!M760,$B$1),"")</f>
        <v/>
      </c>
      <c r="AT761" s="36" t="str">
        <f t="shared" si="493"/>
        <v/>
      </c>
      <c r="AU761" s="36" t="str">
        <f t="shared" si="494"/>
        <v/>
      </c>
      <c r="AV761" s="36" t="str">
        <f t="shared" si="495"/>
        <v/>
      </c>
      <c r="AW761" s="36" t="str">
        <f t="shared" si="496"/>
        <v/>
      </c>
      <c r="AX761" s="36" t="str">
        <f t="shared" si="497"/>
        <v/>
      </c>
      <c r="AY761" s="36" t="str">
        <f t="shared" si="498"/>
        <v/>
      </c>
      <c r="AZ761" s="36" t="str">
        <f t="shared" si="499"/>
        <v/>
      </c>
      <c r="BA761" s="36" t="str">
        <f t="shared" si="500"/>
        <v/>
      </c>
      <c r="BB761" s="36" t="str">
        <f t="shared" si="501"/>
        <v/>
      </c>
      <c r="BC761" s="36" t="str">
        <f t="shared" si="502"/>
        <v/>
      </c>
      <c r="BD761" s="36" t="str">
        <f t="shared" si="503"/>
        <v/>
      </c>
      <c r="BE761" s="36" t="str">
        <f t="shared" si="504"/>
        <v/>
      </c>
      <c r="BF761" s="36" t="str">
        <f t="shared" si="505"/>
        <v/>
      </c>
      <c r="BG761" s="36" t="str">
        <f t="shared" si="506"/>
        <v/>
      </c>
      <c r="BH761" s="36" t="str">
        <f t="shared" si="507"/>
        <v/>
      </c>
      <c r="BI761" s="36" t="str">
        <f t="shared" si="508"/>
        <v/>
      </c>
      <c r="BJ761" s="36" t="str">
        <f t="shared" si="509"/>
        <v/>
      </c>
      <c r="BK761" s="36" t="str">
        <f t="shared" si="510"/>
        <v/>
      </c>
      <c r="BL761" s="36" t="str">
        <f t="shared" si="511"/>
        <v/>
      </c>
      <c r="BM761" s="36" t="str">
        <f t="shared" si="512"/>
        <v/>
      </c>
      <c r="BN761" s="38" t="e">
        <f t="shared" si="471"/>
        <v>#DIV/0!</v>
      </c>
      <c r="BO761" s="38" t="e">
        <f t="shared" si="472"/>
        <v>#DIV/0!</v>
      </c>
      <c r="BP761" s="39" t="str">
        <f t="shared" si="473"/>
        <v/>
      </c>
      <c r="BQ761" s="39" t="str">
        <f t="shared" si="474"/>
        <v/>
      </c>
      <c r="BR761" s="39" t="str">
        <f t="shared" si="475"/>
        <v/>
      </c>
      <c r="BS761" s="39" t="str">
        <f t="shared" si="476"/>
        <v/>
      </c>
      <c r="BT761" s="39" t="str">
        <f t="shared" si="477"/>
        <v/>
      </c>
      <c r="BU761" s="39" t="str">
        <f t="shared" si="478"/>
        <v/>
      </c>
      <c r="BV761" s="39" t="str">
        <f t="shared" si="479"/>
        <v/>
      </c>
      <c r="BW761" s="39" t="str">
        <f t="shared" si="480"/>
        <v/>
      </c>
      <c r="BX761" s="39" t="str">
        <f t="shared" si="481"/>
        <v/>
      </c>
      <c r="BY761" s="39" t="str">
        <f t="shared" si="482"/>
        <v/>
      </c>
      <c r="BZ761" s="39" t="str">
        <f t="shared" si="483"/>
        <v/>
      </c>
      <c r="CA761" s="39" t="str">
        <f t="shared" si="484"/>
        <v/>
      </c>
      <c r="CB761" s="39" t="str">
        <f t="shared" si="485"/>
        <v/>
      </c>
      <c r="CC761" s="39" t="str">
        <f t="shared" si="486"/>
        <v/>
      </c>
      <c r="CD761" s="39" t="str">
        <f t="shared" si="487"/>
        <v/>
      </c>
      <c r="CE761" s="39" t="str">
        <f t="shared" si="488"/>
        <v/>
      </c>
      <c r="CF761" s="39" t="str">
        <f t="shared" si="489"/>
        <v/>
      </c>
      <c r="CG761" s="39" t="str">
        <f t="shared" si="490"/>
        <v/>
      </c>
      <c r="CH761" s="39" t="str">
        <f t="shared" si="491"/>
        <v/>
      </c>
      <c r="CI761" s="39" t="str">
        <f t="shared" si="492"/>
        <v/>
      </c>
    </row>
    <row r="762" spans="1:87">
      <c r="A762" s="18"/>
      <c r="B762" s="15" t="str">
        <f>'Gene Table'!E761</f>
        <v>MK6</v>
      </c>
      <c r="C762" s="15" t="str">
        <f>'Gene Table'!B761</f>
        <v>P15</v>
      </c>
      <c r="D762" s="16" t="str">
        <f>IF(SUM('Test Sample Data'!D$3:D$98)&gt;10,IF(AND(ISNUMBER('Test Sample Data'!D761),'Test Sample Data'!D761&lt;$B$1,'Test Sample Data'!D761&gt;0),'Test Sample Data'!D761,$B$1),"")</f>
        <v/>
      </c>
      <c r="E762" s="17" t="str">
        <f>IF(SUM('Test Sample Data'!E$3:E$98)&gt;10,IF(AND(ISNUMBER('Test Sample Data'!E761),'Test Sample Data'!E761&lt;$B$1,'Test Sample Data'!E761&gt;0),'Test Sample Data'!E761,$B$1),"")</f>
        <v/>
      </c>
      <c r="F762" s="17" t="str">
        <f>IF(SUM('Test Sample Data'!F$3:F$98)&gt;10,IF(AND(ISNUMBER('Test Sample Data'!F761),'Test Sample Data'!F761&lt;$B$1,'Test Sample Data'!F761&gt;0),'Test Sample Data'!F761,$B$1),"")</f>
        <v/>
      </c>
      <c r="G762" s="17" t="str">
        <f>IF(SUM('Test Sample Data'!G$3:G$98)&gt;10,IF(AND(ISNUMBER('Test Sample Data'!G761),'Test Sample Data'!G761&lt;$B$1,'Test Sample Data'!G761&gt;0),'Test Sample Data'!G761,$B$1),"")</f>
        <v/>
      </c>
      <c r="H762" s="17" t="str">
        <f>IF(SUM('Test Sample Data'!H$3:H$98)&gt;10,IF(AND(ISNUMBER('Test Sample Data'!H761),'Test Sample Data'!H761&lt;$B$1,'Test Sample Data'!H761&gt;0),'Test Sample Data'!H761,$B$1),"")</f>
        <v/>
      </c>
      <c r="I762" s="17" t="str">
        <f>IF(SUM('Test Sample Data'!I$3:I$98)&gt;10,IF(AND(ISNUMBER('Test Sample Data'!I761),'Test Sample Data'!I761&lt;$B$1,'Test Sample Data'!I761&gt;0),'Test Sample Data'!I761,$B$1),"")</f>
        <v/>
      </c>
      <c r="J762" s="17" t="str">
        <f>IF(SUM('Test Sample Data'!J$3:J$98)&gt;10,IF(AND(ISNUMBER('Test Sample Data'!J761),'Test Sample Data'!J761&lt;$B$1,'Test Sample Data'!J761&gt;0),'Test Sample Data'!J761,$B$1),"")</f>
        <v/>
      </c>
      <c r="K762" s="17" t="str">
        <f>IF(SUM('Test Sample Data'!K$3:K$98)&gt;10,IF(AND(ISNUMBER('Test Sample Data'!K761),'Test Sample Data'!K761&lt;$B$1,'Test Sample Data'!K761&gt;0),'Test Sample Data'!K761,$B$1),"")</f>
        <v/>
      </c>
      <c r="L762" s="17" t="str">
        <f>IF(SUM('Test Sample Data'!L$3:L$98)&gt;10,IF(AND(ISNUMBER('Test Sample Data'!L761),'Test Sample Data'!L761&lt;$B$1,'Test Sample Data'!L761&gt;0),'Test Sample Data'!L761,$B$1),"")</f>
        <v/>
      </c>
      <c r="M762" s="17" t="str">
        <f>IF(SUM('Test Sample Data'!M$3:M$98)&gt;10,IF(AND(ISNUMBER('Test Sample Data'!M761),'Test Sample Data'!M761&lt;$B$1,'Test Sample Data'!M761&gt;0),'Test Sample Data'!M761,$B$1),"")</f>
        <v/>
      </c>
      <c r="N762" s="17" t="str">
        <f>'Gene Table'!E761</f>
        <v>MK6</v>
      </c>
      <c r="O762" s="17" t="str">
        <f>'Gene Table'!B761</f>
        <v>P15</v>
      </c>
      <c r="P762" s="17" t="str">
        <f>IF(SUM('Control Sample Data'!D$3:D$98)&gt;10,IF(AND(ISNUMBER('Control Sample Data'!D761),'Control Sample Data'!D761&lt;$B$1,'Control Sample Data'!D761&gt;0),'Control Sample Data'!D761,$B$1),"")</f>
        <v/>
      </c>
      <c r="Q762" s="17" t="str">
        <f>IF(SUM('Control Sample Data'!E$3:E$98)&gt;10,IF(AND(ISNUMBER('Control Sample Data'!E761),'Control Sample Data'!E761&lt;$B$1,'Control Sample Data'!E761&gt;0),'Control Sample Data'!E761,$B$1),"")</f>
        <v/>
      </c>
      <c r="R762" s="17" t="str">
        <f>IF(SUM('Control Sample Data'!F$3:F$98)&gt;10,IF(AND(ISNUMBER('Control Sample Data'!F761),'Control Sample Data'!F761&lt;$B$1,'Control Sample Data'!F761&gt;0),'Control Sample Data'!F761,$B$1),"")</f>
        <v/>
      </c>
      <c r="S762" s="17" t="str">
        <f>IF(SUM('Control Sample Data'!G$3:G$98)&gt;10,IF(AND(ISNUMBER('Control Sample Data'!G761),'Control Sample Data'!G761&lt;$B$1,'Control Sample Data'!G761&gt;0),'Control Sample Data'!G761,$B$1),"")</f>
        <v/>
      </c>
      <c r="T762" s="17" t="str">
        <f>IF(SUM('Control Sample Data'!H$3:H$98)&gt;10,IF(AND(ISNUMBER('Control Sample Data'!H761),'Control Sample Data'!H761&lt;$B$1,'Control Sample Data'!H761&gt;0),'Control Sample Data'!H761,$B$1),"")</f>
        <v/>
      </c>
      <c r="U762" s="17" t="str">
        <f>IF(SUM('Control Sample Data'!I$3:I$98)&gt;10,IF(AND(ISNUMBER('Control Sample Data'!I761),'Control Sample Data'!I761&lt;$B$1,'Control Sample Data'!I761&gt;0),'Control Sample Data'!I761,$B$1),"")</f>
        <v/>
      </c>
      <c r="V762" s="17" t="str">
        <f>IF(SUM('Control Sample Data'!J$3:J$98)&gt;10,IF(AND(ISNUMBER('Control Sample Data'!J761),'Control Sample Data'!J761&lt;$B$1,'Control Sample Data'!J761&gt;0),'Control Sample Data'!J761,$B$1),"")</f>
        <v/>
      </c>
      <c r="W762" s="17" t="str">
        <f>IF(SUM('Control Sample Data'!K$3:K$98)&gt;10,IF(AND(ISNUMBER('Control Sample Data'!K761),'Control Sample Data'!K761&lt;$B$1,'Control Sample Data'!K761&gt;0),'Control Sample Data'!K761,$B$1),"")</f>
        <v/>
      </c>
      <c r="X762" s="17" t="str">
        <f>IF(SUM('Control Sample Data'!L$3:L$98)&gt;10,IF(AND(ISNUMBER('Control Sample Data'!L761),'Control Sample Data'!L761&lt;$B$1,'Control Sample Data'!L761&gt;0),'Control Sample Data'!L761,$B$1),"")</f>
        <v/>
      </c>
      <c r="Y762" s="17" t="str">
        <f>IF(SUM('Control Sample Data'!M$3:M$98)&gt;10,IF(AND(ISNUMBER('Control Sample Data'!M761),'Control Sample Data'!M761&lt;$B$1,'Control Sample Data'!M761&gt;0),'Control Sample Data'!M761,$B$1),"")</f>
        <v/>
      </c>
      <c r="AT762" s="36" t="str">
        <f t="shared" si="493"/>
        <v/>
      </c>
      <c r="AU762" s="36" t="str">
        <f t="shared" si="494"/>
        <v/>
      </c>
      <c r="AV762" s="36" t="str">
        <f t="shared" si="495"/>
        <v/>
      </c>
      <c r="AW762" s="36" t="str">
        <f t="shared" si="496"/>
        <v/>
      </c>
      <c r="AX762" s="36" t="str">
        <f t="shared" si="497"/>
        <v/>
      </c>
      <c r="AY762" s="36" t="str">
        <f t="shared" si="498"/>
        <v/>
      </c>
      <c r="AZ762" s="36" t="str">
        <f t="shared" si="499"/>
        <v/>
      </c>
      <c r="BA762" s="36" t="str">
        <f t="shared" si="500"/>
        <v/>
      </c>
      <c r="BB762" s="36" t="str">
        <f t="shared" si="501"/>
        <v/>
      </c>
      <c r="BC762" s="36" t="str">
        <f t="shared" si="502"/>
        <v/>
      </c>
      <c r="BD762" s="36" t="str">
        <f t="shared" si="503"/>
        <v/>
      </c>
      <c r="BE762" s="36" t="str">
        <f t="shared" si="504"/>
        <v/>
      </c>
      <c r="BF762" s="36" t="str">
        <f t="shared" si="505"/>
        <v/>
      </c>
      <c r="BG762" s="36" t="str">
        <f t="shared" si="506"/>
        <v/>
      </c>
      <c r="BH762" s="36" t="str">
        <f t="shared" si="507"/>
        <v/>
      </c>
      <c r="BI762" s="36" t="str">
        <f t="shared" si="508"/>
        <v/>
      </c>
      <c r="BJ762" s="36" t="str">
        <f t="shared" si="509"/>
        <v/>
      </c>
      <c r="BK762" s="36" t="str">
        <f t="shared" si="510"/>
        <v/>
      </c>
      <c r="BL762" s="36" t="str">
        <f t="shared" si="511"/>
        <v/>
      </c>
      <c r="BM762" s="36" t="str">
        <f t="shared" si="512"/>
        <v/>
      </c>
      <c r="BN762" s="38" t="e">
        <f t="shared" si="471"/>
        <v>#DIV/0!</v>
      </c>
      <c r="BO762" s="38" t="e">
        <f t="shared" si="472"/>
        <v>#DIV/0!</v>
      </c>
      <c r="BP762" s="39" t="str">
        <f t="shared" si="473"/>
        <v/>
      </c>
      <c r="BQ762" s="39" t="str">
        <f t="shared" si="474"/>
        <v/>
      </c>
      <c r="BR762" s="39" t="str">
        <f t="shared" si="475"/>
        <v/>
      </c>
      <c r="BS762" s="39" t="str">
        <f t="shared" si="476"/>
        <v/>
      </c>
      <c r="BT762" s="39" t="str">
        <f t="shared" si="477"/>
        <v/>
      </c>
      <c r="BU762" s="39" t="str">
        <f t="shared" si="478"/>
        <v/>
      </c>
      <c r="BV762" s="39" t="str">
        <f t="shared" si="479"/>
        <v/>
      </c>
      <c r="BW762" s="39" t="str">
        <f t="shared" si="480"/>
        <v/>
      </c>
      <c r="BX762" s="39" t="str">
        <f t="shared" si="481"/>
        <v/>
      </c>
      <c r="BY762" s="39" t="str">
        <f t="shared" si="482"/>
        <v/>
      </c>
      <c r="BZ762" s="39" t="str">
        <f t="shared" si="483"/>
        <v/>
      </c>
      <c r="CA762" s="39" t="str">
        <f t="shared" si="484"/>
        <v/>
      </c>
      <c r="CB762" s="39" t="str">
        <f t="shared" si="485"/>
        <v/>
      </c>
      <c r="CC762" s="39" t="str">
        <f t="shared" si="486"/>
        <v/>
      </c>
      <c r="CD762" s="39" t="str">
        <f t="shared" si="487"/>
        <v/>
      </c>
      <c r="CE762" s="39" t="str">
        <f t="shared" si="488"/>
        <v/>
      </c>
      <c r="CF762" s="39" t="str">
        <f t="shared" si="489"/>
        <v/>
      </c>
      <c r="CG762" s="39" t="str">
        <f t="shared" si="490"/>
        <v/>
      </c>
      <c r="CH762" s="39" t="str">
        <f t="shared" si="491"/>
        <v/>
      </c>
      <c r="CI762" s="39" t="str">
        <f t="shared" si="492"/>
        <v/>
      </c>
    </row>
    <row r="763" spans="1:87">
      <c r="A763" s="18"/>
      <c r="B763" s="15" t="str">
        <f>'Gene Table'!E762</f>
        <v>MK6</v>
      </c>
      <c r="C763" s="15" t="str">
        <f>'Gene Table'!B762</f>
        <v>P16</v>
      </c>
      <c r="D763" s="16" t="str">
        <f>IF(SUM('Test Sample Data'!D$3:D$98)&gt;10,IF(AND(ISNUMBER('Test Sample Data'!D762),'Test Sample Data'!D762&lt;$B$1,'Test Sample Data'!D762&gt;0),'Test Sample Data'!D762,$B$1),"")</f>
        <v/>
      </c>
      <c r="E763" s="17" t="str">
        <f>IF(SUM('Test Sample Data'!E$3:E$98)&gt;10,IF(AND(ISNUMBER('Test Sample Data'!E762),'Test Sample Data'!E762&lt;$B$1,'Test Sample Data'!E762&gt;0),'Test Sample Data'!E762,$B$1),"")</f>
        <v/>
      </c>
      <c r="F763" s="17" t="str">
        <f>IF(SUM('Test Sample Data'!F$3:F$98)&gt;10,IF(AND(ISNUMBER('Test Sample Data'!F762),'Test Sample Data'!F762&lt;$B$1,'Test Sample Data'!F762&gt;0),'Test Sample Data'!F762,$B$1),"")</f>
        <v/>
      </c>
      <c r="G763" s="17" t="str">
        <f>IF(SUM('Test Sample Data'!G$3:G$98)&gt;10,IF(AND(ISNUMBER('Test Sample Data'!G762),'Test Sample Data'!G762&lt;$B$1,'Test Sample Data'!G762&gt;0),'Test Sample Data'!G762,$B$1),"")</f>
        <v/>
      </c>
      <c r="H763" s="17" t="str">
        <f>IF(SUM('Test Sample Data'!H$3:H$98)&gt;10,IF(AND(ISNUMBER('Test Sample Data'!H762),'Test Sample Data'!H762&lt;$B$1,'Test Sample Data'!H762&gt;0),'Test Sample Data'!H762,$B$1),"")</f>
        <v/>
      </c>
      <c r="I763" s="17" t="str">
        <f>IF(SUM('Test Sample Data'!I$3:I$98)&gt;10,IF(AND(ISNUMBER('Test Sample Data'!I762),'Test Sample Data'!I762&lt;$B$1,'Test Sample Data'!I762&gt;0),'Test Sample Data'!I762,$B$1),"")</f>
        <v/>
      </c>
      <c r="J763" s="17" t="str">
        <f>IF(SUM('Test Sample Data'!J$3:J$98)&gt;10,IF(AND(ISNUMBER('Test Sample Data'!J762),'Test Sample Data'!J762&lt;$B$1,'Test Sample Data'!J762&gt;0),'Test Sample Data'!J762,$B$1),"")</f>
        <v/>
      </c>
      <c r="K763" s="17" t="str">
        <f>IF(SUM('Test Sample Data'!K$3:K$98)&gt;10,IF(AND(ISNUMBER('Test Sample Data'!K762),'Test Sample Data'!K762&lt;$B$1,'Test Sample Data'!K762&gt;0),'Test Sample Data'!K762,$B$1),"")</f>
        <v/>
      </c>
      <c r="L763" s="17" t="str">
        <f>IF(SUM('Test Sample Data'!L$3:L$98)&gt;10,IF(AND(ISNUMBER('Test Sample Data'!L762),'Test Sample Data'!L762&lt;$B$1,'Test Sample Data'!L762&gt;0),'Test Sample Data'!L762,$B$1),"")</f>
        <v/>
      </c>
      <c r="M763" s="17" t="str">
        <f>IF(SUM('Test Sample Data'!M$3:M$98)&gt;10,IF(AND(ISNUMBER('Test Sample Data'!M762),'Test Sample Data'!M762&lt;$B$1,'Test Sample Data'!M762&gt;0),'Test Sample Data'!M762,$B$1),"")</f>
        <v/>
      </c>
      <c r="N763" s="17" t="str">
        <f>'Gene Table'!E762</f>
        <v>MK6</v>
      </c>
      <c r="O763" s="17" t="str">
        <f>'Gene Table'!B762</f>
        <v>P16</v>
      </c>
      <c r="P763" s="17" t="str">
        <f>IF(SUM('Control Sample Data'!D$3:D$98)&gt;10,IF(AND(ISNUMBER('Control Sample Data'!D762),'Control Sample Data'!D762&lt;$B$1,'Control Sample Data'!D762&gt;0),'Control Sample Data'!D762,$B$1),"")</f>
        <v/>
      </c>
      <c r="Q763" s="17" t="str">
        <f>IF(SUM('Control Sample Data'!E$3:E$98)&gt;10,IF(AND(ISNUMBER('Control Sample Data'!E762),'Control Sample Data'!E762&lt;$B$1,'Control Sample Data'!E762&gt;0),'Control Sample Data'!E762,$B$1),"")</f>
        <v/>
      </c>
      <c r="R763" s="17" t="str">
        <f>IF(SUM('Control Sample Data'!F$3:F$98)&gt;10,IF(AND(ISNUMBER('Control Sample Data'!F762),'Control Sample Data'!F762&lt;$B$1,'Control Sample Data'!F762&gt;0),'Control Sample Data'!F762,$B$1),"")</f>
        <v/>
      </c>
      <c r="S763" s="17" t="str">
        <f>IF(SUM('Control Sample Data'!G$3:G$98)&gt;10,IF(AND(ISNUMBER('Control Sample Data'!G762),'Control Sample Data'!G762&lt;$B$1,'Control Sample Data'!G762&gt;0),'Control Sample Data'!G762,$B$1),"")</f>
        <v/>
      </c>
      <c r="T763" s="17" t="str">
        <f>IF(SUM('Control Sample Data'!H$3:H$98)&gt;10,IF(AND(ISNUMBER('Control Sample Data'!H762),'Control Sample Data'!H762&lt;$B$1,'Control Sample Data'!H762&gt;0),'Control Sample Data'!H762,$B$1),"")</f>
        <v/>
      </c>
      <c r="U763" s="17" t="str">
        <f>IF(SUM('Control Sample Data'!I$3:I$98)&gt;10,IF(AND(ISNUMBER('Control Sample Data'!I762),'Control Sample Data'!I762&lt;$B$1,'Control Sample Data'!I762&gt;0),'Control Sample Data'!I762,$B$1),"")</f>
        <v/>
      </c>
      <c r="V763" s="17" t="str">
        <f>IF(SUM('Control Sample Data'!J$3:J$98)&gt;10,IF(AND(ISNUMBER('Control Sample Data'!J762),'Control Sample Data'!J762&lt;$B$1,'Control Sample Data'!J762&gt;0),'Control Sample Data'!J762,$B$1),"")</f>
        <v/>
      </c>
      <c r="W763" s="17" t="str">
        <f>IF(SUM('Control Sample Data'!K$3:K$98)&gt;10,IF(AND(ISNUMBER('Control Sample Data'!K762),'Control Sample Data'!K762&lt;$B$1,'Control Sample Data'!K762&gt;0),'Control Sample Data'!K762,$B$1),"")</f>
        <v/>
      </c>
      <c r="X763" s="17" t="str">
        <f>IF(SUM('Control Sample Data'!L$3:L$98)&gt;10,IF(AND(ISNUMBER('Control Sample Data'!L762),'Control Sample Data'!L762&lt;$B$1,'Control Sample Data'!L762&gt;0),'Control Sample Data'!L762,$B$1),"")</f>
        <v/>
      </c>
      <c r="Y763" s="17" t="str">
        <f>IF(SUM('Control Sample Data'!M$3:M$98)&gt;10,IF(AND(ISNUMBER('Control Sample Data'!M762),'Control Sample Data'!M762&lt;$B$1,'Control Sample Data'!M762&gt;0),'Control Sample Data'!M762,$B$1),"")</f>
        <v/>
      </c>
      <c r="AT763" s="36" t="str">
        <f t="shared" si="493"/>
        <v/>
      </c>
      <c r="AU763" s="36" t="str">
        <f t="shared" si="494"/>
        <v/>
      </c>
      <c r="AV763" s="36" t="str">
        <f t="shared" si="495"/>
        <v/>
      </c>
      <c r="AW763" s="36" t="str">
        <f t="shared" si="496"/>
        <v/>
      </c>
      <c r="AX763" s="36" t="str">
        <f t="shared" si="497"/>
        <v/>
      </c>
      <c r="AY763" s="36" t="str">
        <f t="shared" si="498"/>
        <v/>
      </c>
      <c r="AZ763" s="36" t="str">
        <f t="shared" si="499"/>
        <v/>
      </c>
      <c r="BA763" s="36" t="str">
        <f t="shared" si="500"/>
        <v/>
      </c>
      <c r="BB763" s="36" t="str">
        <f t="shared" si="501"/>
        <v/>
      </c>
      <c r="BC763" s="36" t="str">
        <f t="shared" si="502"/>
        <v/>
      </c>
      <c r="BD763" s="36" t="str">
        <f t="shared" si="503"/>
        <v/>
      </c>
      <c r="BE763" s="36" t="str">
        <f t="shared" si="504"/>
        <v/>
      </c>
      <c r="BF763" s="36" t="str">
        <f t="shared" si="505"/>
        <v/>
      </c>
      <c r="BG763" s="36" t="str">
        <f t="shared" si="506"/>
        <v/>
      </c>
      <c r="BH763" s="36" t="str">
        <f t="shared" si="507"/>
        <v/>
      </c>
      <c r="BI763" s="36" t="str">
        <f t="shared" si="508"/>
        <v/>
      </c>
      <c r="BJ763" s="36" t="str">
        <f t="shared" si="509"/>
        <v/>
      </c>
      <c r="BK763" s="36" t="str">
        <f t="shared" si="510"/>
        <v/>
      </c>
      <c r="BL763" s="36" t="str">
        <f t="shared" si="511"/>
        <v/>
      </c>
      <c r="BM763" s="36" t="str">
        <f t="shared" si="512"/>
        <v/>
      </c>
      <c r="BN763" s="38" t="e">
        <f t="shared" si="471"/>
        <v>#DIV/0!</v>
      </c>
      <c r="BO763" s="38" t="e">
        <f t="shared" si="472"/>
        <v>#DIV/0!</v>
      </c>
      <c r="BP763" s="39" t="str">
        <f t="shared" si="473"/>
        <v/>
      </c>
      <c r="BQ763" s="39" t="str">
        <f t="shared" si="474"/>
        <v/>
      </c>
      <c r="BR763" s="39" t="str">
        <f t="shared" si="475"/>
        <v/>
      </c>
      <c r="BS763" s="39" t="str">
        <f t="shared" si="476"/>
        <v/>
      </c>
      <c r="BT763" s="39" t="str">
        <f t="shared" si="477"/>
        <v/>
      </c>
      <c r="BU763" s="39" t="str">
        <f t="shared" si="478"/>
        <v/>
      </c>
      <c r="BV763" s="39" t="str">
        <f t="shared" si="479"/>
        <v/>
      </c>
      <c r="BW763" s="39" t="str">
        <f t="shared" si="480"/>
        <v/>
      </c>
      <c r="BX763" s="39" t="str">
        <f t="shared" si="481"/>
        <v/>
      </c>
      <c r="BY763" s="39" t="str">
        <f t="shared" si="482"/>
        <v/>
      </c>
      <c r="BZ763" s="39" t="str">
        <f t="shared" si="483"/>
        <v/>
      </c>
      <c r="CA763" s="39" t="str">
        <f t="shared" si="484"/>
        <v/>
      </c>
      <c r="CB763" s="39" t="str">
        <f t="shared" si="485"/>
        <v/>
      </c>
      <c r="CC763" s="39" t="str">
        <f t="shared" si="486"/>
        <v/>
      </c>
      <c r="CD763" s="39" t="str">
        <f t="shared" si="487"/>
        <v/>
      </c>
      <c r="CE763" s="39" t="str">
        <f t="shared" si="488"/>
        <v/>
      </c>
      <c r="CF763" s="39" t="str">
        <f t="shared" si="489"/>
        <v/>
      </c>
      <c r="CG763" s="39" t="str">
        <f t="shared" si="490"/>
        <v/>
      </c>
      <c r="CH763" s="39" t="str">
        <f t="shared" si="491"/>
        <v/>
      </c>
      <c r="CI763" s="39" t="str">
        <f t="shared" si="492"/>
        <v/>
      </c>
    </row>
    <row r="764" spans="1:87">
      <c r="A764" s="18"/>
      <c r="B764" s="15" t="str">
        <f>'Gene Table'!E763</f>
        <v>RT</v>
      </c>
      <c r="C764" s="15" t="str">
        <f>'Gene Table'!B763</f>
        <v>P17</v>
      </c>
      <c r="D764" s="16" t="str">
        <f>IF(SUM('Test Sample Data'!D$3:D$98)&gt;10,IF(AND(ISNUMBER('Test Sample Data'!D763),'Test Sample Data'!D763&lt;$B$1,'Test Sample Data'!D763&gt;0),'Test Sample Data'!D763,$B$1),"")</f>
        <v/>
      </c>
      <c r="E764" s="17" t="str">
        <f>IF(SUM('Test Sample Data'!E$3:E$98)&gt;10,IF(AND(ISNUMBER('Test Sample Data'!E763),'Test Sample Data'!E763&lt;$B$1,'Test Sample Data'!E763&gt;0),'Test Sample Data'!E763,$B$1),"")</f>
        <v/>
      </c>
      <c r="F764" s="17" t="str">
        <f>IF(SUM('Test Sample Data'!F$3:F$98)&gt;10,IF(AND(ISNUMBER('Test Sample Data'!F763),'Test Sample Data'!F763&lt;$B$1,'Test Sample Data'!F763&gt;0),'Test Sample Data'!F763,$B$1),"")</f>
        <v/>
      </c>
      <c r="G764" s="17" t="str">
        <f>IF(SUM('Test Sample Data'!G$3:G$98)&gt;10,IF(AND(ISNUMBER('Test Sample Data'!G763),'Test Sample Data'!G763&lt;$B$1,'Test Sample Data'!G763&gt;0),'Test Sample Data'!G763,$B$1),"")</f>
        <v/>
      </c>
      <c r="H764" s="17" t="str">
        <f>IF(SUM('Test Sample Data'!H$3:H$98)&gt;10,IF(AND(ISNUMBER('Test Sample Data'!H763),'Test Sample Data'!H763&lt;$B$1,'Test Sample Data'!H763&gt;0),'Test Sample Data'!H763,$B$1),"")</f>
        <v/>
      </c>
      <c r="I764" s="17" t="str">
        <f>IF(SUM('Test Sample Data'!I$3:I$98)&gt;10,IF(AND(ISNUMBER('Test Sample Data'!I763),'Test Sample Data'!I763&lt;$B$1,'Test Sample Data'!I763&gt;0),'Test Sample Data'!I763,$B$1),"")</f>
        <v/>
      </c>
      <c r="J764" s="17" t="str">
        <f>IF(SUM('Test Sample Data'!J$3:J$98)&gt;10,IF(AND(ISNUMBER('Test Sample Data'!J763),'Test Sample Data'!J763&lt;$B$1,'Test Sample Data'!J763&gt;0),'Test Sample Data'!J763,$B$1),"")</f>
        <v/>
      </c>
      <c r="K764" s="17" t="str">
        <f>IF(SUM('Test Sample Data'!K$3:K$98)&gt;10,IF(AND(ISNUMBER('Test Sample Data'!K763),'Test Sample Data'!K763&lt;$B$1,'Test Sample Data'!K763&gt;0),'Test Sample Data'!K763,$B$1),"")</f>
        <v/>
      </c>
      <c r="L764" s="17" t="str">
        <f>IF(SUM('Test Sample Data'!L$3:L$98)&gt;10,IF(AND(ISNUMBER('Test Sample Data'!L763),'Test Sample Data'!L763&lt;$B$1,'Test Sample Data'!L763&gt;0),'Test Sample Data'!L763,$B$1),"")</f>
        <v/>
      </c>
      <c r="M764" s="17" t="str">
        <f>IF(SUM('Test Sample Data'!M$3:M$98)&gt;10,IF(AND(ISNUMBER('Test Sample Data'!M763),'Test Sample Data'!M763&lt;$B$1,'Test Sample Data'!M763&gt;0),'Test Sample Data'!M763,$B$1),"")</f>
        <v/>
      </c>
      <c r="N764" s="17" t="str">
        <f>'Gene Table'!E763</f>
        <v>RT</v>
      </c>
      <c r="O764" s="17" t="str">
        <f>'Gene Table'!B763</f>
        <v>P17</v>
      </c>
      <c r="P764" s="17" t="str">
        <f>IF(SUM('Control Sample Data'!D$3:D$98)&gt;10,IF(AND(ISNUMBER('Control Sample Data'!D763),'Control Sample Data'!D763&lt;$B$1,'Control Sample Data'!D763&gt;0),'Control Sample Data'!D763,$B$1),"")</f>
        <v/>
      </c>
      <c r="Q764" s="17" t="str">
        <f>IF(SUM('Control Sample Data'!E$3:E$98)&gt;10,IF(AND(ISNUMBER('Control Sample Data'!E763),'Control Sample Data'!E763&lt;$B$1,'Control Sample Data'!E763&gt;0),'Control Sample Data'!E763,$B$1),"")</f>
        <v/>
      </c>
      <c r="R764" s="17" t="str">
        <f>IF(SUM('Control Sample Data'!F$3:F$98)&gt;10,IF(AND(ISNUMBER('Control Sample Data'!F763),'Control Sample Data'!F763&lt;$B$1,'Control Sample Data'!F763&gt;0),'Control Sample Data'!F763,$B$1),"")</f>
        <v/>
      </c>
      <c r="S764" s="17" t="str">
        <f>IF(SUM('Control Sample Data'!G$3:G$98)&gt;10,IF(AND(ISNUMBER('Control Sample Data'!G763),'Control Sample Data'!G763&lt;$B$1,'Control Sample Data'!G763&gt;0),'Control Sample Data'!G763,$B$1),"")</f>
        <v/>
      </c>
      <c r="T764" s="17" t="str">
        <f>IF(SUM('Control Sample Data'!H$3:H$98)&gt;10,IF(AND(ISNUMBER('Control Sample Data'!H763),'Control Sample Data'!H763&lt;$B$1,'Control Sample Data'!H763&gt;0),'Control Sample Data'!H763,$B$1),"")</f>
        <v/>
      </c>
      <c r="U764" s="17" t="str">
        <f>IF(SUM('Control Sample Data'!I$3:I$98)&gt;10,IF(AND(ISNUMBER('Control Sample Data'!I763),'Control Sample Data'!I763&lt;$B$1,'Control Sample Data'!I763&gt;0),'Control Sample Data'!I763,$B$1),"")</f>
        <v/>
      </c>
      <c r="V764" s="17" t="str">
        <f>IF(SUM('Control Sample Data'!J$3:J$98)&gt;10,IF(AND(ISNUMBER('Control Sample Data'!J763),'Control Sample Data'!J763&lt;$B$1,'Control Sample Data'!J763&gt;0),'Control Sample Data'!J763,$B$1),"")</f>
        <v/>
      </c>
      <c r="W764" s="17" t="str">
        <f>IF(SUM('Control Sample Data'!K$3:K$98)&gt;10,IF(AND(ISNUMBER('Control Sample Data'!K763),'Control Sample Data'!K763&lt;$B$1,'Control Sample Data'!K763&gt;0),'Control Sample Data'!K763,$B$1),"")</f>
        <v/>
      </c>
      <c r="X764" s="17" t="str">
        <f>IF(SUM('Control Sample Data'!L$3:L$98)&gt;10,IF(AND(ISNUMBER('Control Sample Data'!L763),'Control Sample Data'!L763&lt;$B$1,'Control Sample Data'!L763&gt;0),'Control Sample Data'!L763,$B$1),"")</f>
        <v/>
      </c>
      <c r="Y764" s="17" t="str">
        <f>IF(SUM('Control Sample Data'!M$3:M$98)&gt;10,IF(AND(ISNUMBER('Control Sample Data'!M763),'Control Sample Data'!M763&lt;$B$1,'Control Sample Data'!M763&gt;0),'Control Sample Data'!M763,$B$1),"")</f>
        <v/>
      </c>
      <c r="AT764" s="36" t="str">
        <f t="shared" si="493"/>
        <v/>
      </c>
      <c r="AU764" s="36" t="str">
        <f t="shared" si="494"/>
        <v/>
      </c>
      <c r="AV764" s="36" t="str">
        <f t="shared" si="495"/>
        <v/>
      </c>
      <c r="AW764" s="36" t="str">
        <f t="shared" si="496"/>
        <v/>
      </c>
      <c r="AX764" s="36" t="str">
        <f t="shared" si="497"/>
        <v/>
      </c>
      <c r="AY764" s="36" t="str">
        <f t="shared" si="498"/>
        <v/>
      </c>
      <c r="AZ764" s="36" t="str">
        <f t="shared" si="499"/>
        <v/>
      </c>
      <c r="BA764" s="36" t="str">
        <f t="shared" si="500"/>
        <v/>
      </c>
      <c r="BB764" s="36" t="str">
        <f t="shared" si="501"/>
        <v/>
      </c>
      <c r="BC764" s="36" t="str">
        <f t="shared" si="502"/>
        <v/>
      </c>
      <c r="BD764" s="36" t="str">
        <f t="shared" si="503"/>
        <v/>
      </c>
      <c r="BE764" s="36" t="str">
        <f t="shared" si="504"/>
        <v/>
      </c>
      <c r="BF764" s="36" t="str">
        <f t="shared" si="505"/>
        <v/>
      </c>
      <c r="BG764" s="36" t="str">
        <f t="shared" si="506"/>
        <v/>
      </c>
      <c r="BH764" s="36" t="str">
        <f t="shared" si="507"/>
        <v/>
      </c>
      <c r="BI764" s="36" t="str">
        <f t="shared" si="508"/>
        <v/>
      </c>
      <c r="BJ764" s="36" t="str">
        <f t="shared" si="509"/>
        <v/>
      </c>
      <c r="BK764" s="36" t="str">
        <f t="shared" si="510"/>
        <v/>
      </c>
      <c r="BL764" s="36" t="str">
        <f t="shared" si="511"/>
        <v/>
      </c>
      <c r="BM764" s="36" t="str">
        <f t="shared" si="512"/>
        <v/>
      </c>
      <c r="BN764" s="38" t="e">
        <f t="shared" si="471"/>
        <v>#DIV/0!</v>
      </c>
      <c r="BO764" s="38" t="e">
        <f t="shared" si="472"/>
        <v>#DIV/0!</v>
      </c>
      <c r="BP764" s="39" t="str">
        <f t="shared" si="473"/>
        <v/>
      </c>
      <c r="BQ764" s="39" t="str">
        <f t="shared" si="474"/>
        <v/>
      </c>
      <c r="BR764" s="39" t="str">
        <f t="shared" si="475"/>
        <v/>
      </c>
      <c r="BS764" s="39" t="str">
        <f t="shared" si="476"/>
        <v/>
      </c>
      <c r="BT764" s="39" t="str">
        <f t="shared" si="477"/>
        <v/>
      </c>
      <c r="BU764" s="39" t="str">
        <f t="shared" si="478"/>
        <v/>
      </c>
      <c r="BV764" s="39" t="str">
        <f t="shared" si="479"/>
        <v/>
      </c>
      <c r="BW764" s="39" t="str">
        <f t="shared" si="480"/>
        <v/>
      </c>
      <c r="BX764" s="39" t="str">
        <f t="shared" si="481"/>
        <v/>
      </c>
      <c r="BY764" s="39" t="str">
        <f t="shared" si="482"/>
        <v/>
      </c>
      <c r="BZ764" s="39" t="str">
        <f t="shared" si="483"/>
        <v/>
      </c>
      <c r="CA764" s="39" t="str">
        <f t="shared" si="484"/>
        <v/>
      </c>
      <c r="CB764" s="39" t="str">
        <f t="shared" si="485"/>
        <v/>
      </c>
      <c r="CC764" s="39" t="str">
        <f t="shared" si="486"/>
        <v/>
      </c>
      <c r="CD764" s="39" t="str">
        <f t="shared" si="487"/>
        <v/>
      </c>
      <c r="CE764" s="39" t="str">
        <f t="shared" si="488"/>
        <v/>
      </c>
      <c r="CF764" s="39" t="str">
        <f t="shared" si="489"/>
        <v/>
      </c>
      <c r="CG764" s="39" t="str">
        <f t="shared" si="490"/>
        <v/>
      </c>
      <c r="CH764" s="39" t="str">
        <f t="shared" si="491"/>
        <v/>
      </c>
      <c r="CI764" s="39" t="str">
        <f t="shared" si="492"/>
        <v/>
      </c>
    </row>
    <row r="765" spans="1:87">
      <c r="A765" s="18"/>
      <c r="B765" s="15" t="str">
        <f>'Gene Table'!E764</f>
        <v>RT</v>
      </c>
      <c r="C765" s="15" t="str">
        <f>'Gene Table'!B764</f>
        <v>P18</v>
      </c>
      <c r="D765" s="16" t="str">
        <f>IF(SUM('Test Sample Data'!D$3:D$98)&gt;10,IF(AND(ISNUMBER('Test Sample Data'!D764),'Test Sample Data'!D764&lt;$B$1,'Test Sample Data'!D764&gt;0),'Test Sample Data'!D764,$B$1),"")</f>
        <v/>
      </c>
      <c r="E765" s="17" t="str">
        <f>IF(SUM('Test Sample Data'!E$3:E$98)&gt;10,IF(AND(ISNUMBER('Test Sample Data'!E764),'Test Sample Data'!E764&lt;$B$1,'Test Sample Data'!E764&gt;0),'Test Sample Data'!E764,$B$1),"")</f>
        <v/>
      </c>
      <c r="F765" s="17" t="str">
        <f>IF(SUM('Test Sample Data'!F$3:F$98)&gt;10,IF(AND(ISNUMBER('Test Sample Data'!F764),'Test Sample Data'!F764&lt;$B$1,'Test Sample Data'!F764&gt;0),'Test Sample Data'!F764,$B$1),"")</f>
        <v/>
      </c>
      <c r="G765" s="17" t="str">
        <f>IF(SUM('Test Sample Data'!G$3:G$98)&gt;10,IF(AND(ISNUMBER('Test Sample Data'!G764),'Test Sample Data'!G764&lt;$B$1,'Test Sample Data'!G764&gt;0),'Test Sample Data'!G764,$B$1),"")</f>
        <v/>
      </c>
      <c r="H765" s="17" t="str">
        <f>IF(SUM('Test Sample Data'!H$3:H$98)&gt;10,IF(AND(ISNUMBER('Test Sample Data'!H764),'Test Sample Data'!H764&lt;$B$1,'Test Sample Data'!H764&gt;0),'Test Sample Data'!H764,$B$1),"")</f>
        <v/>
      </c>
      <c r="I765" s="17" t="str">
        <f>IF(SUM('Test Sample Data'!I$3:I$98)&gt;10,IF(AND(ISNUMBER('Test Sample Data'!I764),'Test Sample Data'!I764&lt;$B$1,'Test Sample Data'!I764&gt;0),'Test Sample Data'!I764,$B$1),"")</f>
        <v/>
      </c>
      <c r="J765" s="17" t="str">
        <f>IF(SUM('Test Sample Data'!J$3:J$98)&gt;10,IF(AND(ISNUMBER('Test Sample Data'!J764),'Test Sample Data'!J764&lt;$B$1,'Test Sample Data'!J764&gt;0),'Test Sample Data'!J764,$B$1),"")</f>
        <v/>
      </c>
      <c r="K765" s="17" t="str">
        <f>IF(SUM('Test Sample Data'!K$3:K$98)&gt;10,IF(AND(ISNUMBER('Test Sample Data'!K764),'Test Sample Data'!K764&lt;$B$1,'Test Sample Data'!K764&gt;0),'Test Sample Data'!K764,$B$1),"")</f>
        <v/>
      </c>
      <c r="L765" s="17" t="str">
        <f>IF(SUM('Test Sample Data'!L$3:L$98)&gt;10,IF(AND(ISNUMBER('Test Sample Data'!L764),'Test Sample Data'!L764&lt;$B$1,'Test Sample Data'!L764&gt;0),'Test Sample Data'!L764,$B$1),"")</f>
        <v/>
      </c>
      <c r="M765" s="17" t="str">
        <f>IF(SUM('Test Sample Data'!M$3:M$98)&gt;10,IF(AND(ISNUMBER('Test Sample Data'!M764),'Test Sample Data'!M764&lt;$B$1,'Test Sample Data'!M764&gt;0),'Test Sample Data'!M764,$B$1),"")</f>
        <v/>
      </c>
      <c r="N765" s="17" t="str">
        <f>'Gene Table'!E764</f>
        <v>RT</v>
      </c>
      <c r="O765" s="17" t="str">
        <f>'Gene Table'!B764</f>
        <v>P18</v>
      </c>
      <c r="P765" s="17" t="str">
        <f>IF(SUM('Control Sample Data'!D$3:D$98)&gt;10,IF(AND(ISNUMBER('Control Sample Data'!D764),'Control Sample Data'!D764&lt;$B$1,'Control Sample Data'!D764&gt;0),'Control Sample Data'!D764,$B$1),"")</f>
        <v/>
      </c>
      <c r="Q765" s="17" t="str">
        <f>IF(SUM('Control Sample Data'!E$3:E$98)&gt;10,IF(AND(ISNUMBER('Control Sample Data'!E764),'Control Sample Data'!E764&lt;$B$1,'Control Sample Data'!E764&gt;0),'Control Sample Data'!E764,$B$1),"")</f>
        <v/>
      </c>
      <c r="R765" s="17" t="str">
        <f>IF(SUM('Control Sample Data'!F$3:F$98)&gt;10,IF(AND(ISNUMBER('Control Sample Data'!F764),'Control Sample Data'!F764&lt;$B$1,'Control Sample Data'!F764&gt;0),'Control Sample Data'!F764,$B$1),"")</f>
        <v/>
      </c>
      <c r="S765" s="17" t="str">
        <f>IF(SUM('Control Sample Data'!G$3:G$98)&gt;10,IF(AND(ISNUMBER('Control Sample Data'!G764),'Control Sample Data'!G764&lt;$B$1,'Control Sample Data'!G764&gt;0),'Control Sample Data'!G764,$B$1),"")</f>
        <v/>
      </c>
      <c r="T765" s="17" t="str">
        <f>IF(SUM('Control Sample Data'!H$3:H$98)&gt;10,IF(AND(ISNUMBER('Control Sample Data'!H764),'Control Sample Data'!H764&lt;$B$1,'Control Sample Data'!H764&gt;0),'Control Sample Data'!H764,$B$1),"")</f>
        <v/>
      </c>
      <c r="U765" s="17" t="str">
        <f>IF(SUM('Control Sample Data'!I$3:I$98)&gt;10,IF(AND(ISNUMBER('Control Sample Data'!I764),'Control Sample Data'!I764&lt;$B$1,'Control Sample Data'!I764&gt;0),'Control Sample Data'!I764,$B$1),"")</f>
        <v/>
      </c>
      <c r="V765" s="17" t="str">
        <f>IF(SUM('Control Sample Data'!J$3:J$98)&gt;10,IF(AND(ISNUMBER('Control Sample Data'!J764),'Control Sample Data'!J764&lt;$B$1,'Control Sample Data'!J764&gt;0),'Control Sample Data'!J764,$B$1),"")</f>
        <v/>
      </c>
      <c r="W765" s="17" t="str">
        <f>IF(SUM('Control Sample Data'!K$3:K$98)&gt;10,IF(AND(ISNUMBER('Control Sample Data'!K764),'Control Sample Data'!K764&lt;$B$1,'Control Sample Data'!K764&gt;0),'Control Sample Data'!K764,$B$1),"")</f>
        <v/>
      </c>
      <c r="X765" s="17" t="str">
        <f>IF(SUM('Control Sample Data'!L$3:L$98)&gt;10,IF(AND(ISNUMBER('Control Sample Data'!L764),'Control Sample Data'!L764&lt;$B$1,'Control Sample Data'!L764&gt;0),'Control Sample Data'!L764,$B$1),"")</f>
        <v/>
      </c>
      <c r="Y765" s="17" t="str">
        <f>IF(SUM('Control Sample Data'!M$3:M$98)&gt;10,IF(AND(ISNUMBER('Control Sample Data'!M764),'Control Sample Data'!M764&lt;$B$1,'Control Sample Data'!M764&gt;0),'Control Sample Data'!M764,$B$1),"")</f>
        <v/>
      </c>
      <c r="AT765" s="36" t="str">
        <f t="shared" si="493"/>
        <v/>
      </c>
      <c r="AU765" s="36" t="str">
        <f t="shared" si="494"/>
        <v/>
      </c>
      <c r="AV765" s="36" t="str">
        <f t="shared" si="495"/>
        <v/>
      </c>
      <c r="AW765" s="36" t="str">
        <f t="shared" si="496"/>
        <v/>
      </c>
      <c r="AX765" s="36" t="str">
        <f t="shared" si="497"/>
        <v/>
      </c>
      <c r="AY765" s="36" t="str">
        <f t="shared" si="498"/>
        <v/>
      </c>
      <c r="AZ765" s="36" t="str">
        <f t="shared" si="499"/>
        <v/>
      </c>
      <c r="BA765" s="36" t="str">
        <f t="shared" si="500"/>
        <v/>
      </c>
      <c r="BB765" s="36" t="str">
        <f t="shared" si="501"/>
        <v/>
      </c>
      <c r="BC765" s="36" t="str">
        <f t="shared" si="502"/>
        <v/>
      </c>
      <c r="BD765" s="36" t="str">
        <f t="shared" si="503"/>
        <v/>
      </c>
      <c r="BE765" s="36" t="str">
        <f t="shared" si="504"/>
        <v/>
      </c>
      <c r="BF765" s="36" t="str">
        <f t="shared" si="505"/>
        <v/>
      </c>
      <c r="BG765" s="36" t="str">
        <f t="shared" si="506"/>
        <v/>
      </c>
      <c r="BH765" s="36" t="str">
        <f t="shared" si="507"/>
        <v/>
      </c>
      <c r="BI765" s="36" t="str">
        <f t="shared" si="508"/>
        <v/>
      </c>
      <c r="BJ765" s="36" t="str">
        <f t="shared" si="509"/>
        <v/>
      </c>
      <c r="BK765" s="36" t="str">
        <f t="shared" si="510"/>
        <v/>
      </c>
      <c r="BL765" s="36" t="str">
        <f t="shared" si="511"/>
        <v/>
      </c>
      <c r="BM765" s="36" t="str">
        <f t="shared" si="512"/>
        <v/>
      </c>
      <c r="BN765" s="38" t="e">
        <f t="shared" si="471"/>
        <v>#DIV/0!</v>
      </c>
      <c r="BO765" s="38" t="e">
        <f t="shared" si="472"/>
        <v>#DIV/0!</v>
      </c>
      <c r="BP765" s="39" t="str">
        <f t="shared" si="473"/>
        <v/>
      </c>
      <c r="BQ765" s="39" t="str">
        <f t="shared" si="474"/>
        <v/>
      </c>
      <c r="BR765" s="39" t="str">
        <f t="shared" si="475"/>
        <v/>
      </c>
      <c r="BS765" s="39" t="str">
        <f t="shared" si="476"/>
        <v/>
      </c>
      <c r="BT765" s="39" t="str">
        <f t="shared" si="477"/>
        <v/>
      </c>
      <c r="BU765" s="39" t="str">
        <f t="shared" si="478"/>
        <v/>
      </c>
      <c r="BV765" s="39" t="str">
        <f t="shared" si="479"/>
        <v/>
      </c>
      <c r="BW765" s="39" t="str">
        <f t="shared" si="480"/>
        <v/>
      </c>
      <c r="BX765" s="39" t="str">
        <f t="shared" si="481"/>
        <v/>
      </c>
      <c r="BY765" s="39" t="str">
        <f t="shared" si="482"/>
        <v/>
      </c>
      <c r="BZ765" s="39" t="str">
        <f t="shared" si="483"/>
        <v/>
      </c>
      <c r="CA765" s="39" t="str">
        <f t="shared" si="484"/>
        <v/>
      </c>
      <c r="CB765" s="39" t="str">
        <f t="shared" si="485"/>
        <v/>
      </c>
      <c r="CC765" s="39" t="str">
        <f t="shared" si="486"/>
        <v/>
      </c>
      <c r="CD765" s="39" t="str">
        <f t="shared" si="487"/>
        <v/>
      </c>
      <c r="CE765" s="39" t="str">
        <f t="shared" si="488"/>
        <v/>
      </c>
      <c r="CF765" s="39" t="str">
        <f t="shared" si="489"/>
        <v/>
      </c>
      <c r="CG765" s="39" t="str">
        <f t="shared" si="490"/>
        <v/>
      </c>
      <c r="CH765" s="39" t="str">
        <f t="shared" si="491"/>
        <v/>
      </c>
      <c r="CI765" s="39" t="str">
        <f t="shared" si="492"/>
        <v/>
      </c>
    </row>
    <row r="766" spans="1:87">
      <c r="A766" s="18"/>
      <c r="B766" s="15" t="str">
        <f>'Gene Table'!E765</f>
        <v>RT</v>
      </c>
      <c r="C766" s="15" t="str">
        <f>'Gene Table'!B765</f>
        <v>P19</v>
      </c>
      <c r="D766" s="16" t="str">
        <f>IF(SUM('Test Sample Data'!D$3:D$98)&gt;10,IF(AND(ISNUMBER('Test Sample Data'!D765),'Test Sample Data'!D765&lt;$B$1,'Test Sample Data'!D765&gt;0),'Test Sample Data'!D765,$B$1),"")</f>
        <v/>
      </c>
      <c r="E766" s="17" t="str">
        <f>IF(SUM('Test Sample Data'!E$3:E$98)&gt;10,IF(AND(ISNUMBER('Test Sample Data'!E765),'Test Sample Data'!E765&lt;$B$1,'Test Sample Data'!E765&gt;0),'Test Sample Data'!E765,$B$1),"")</f>
        <v/>
      </c>
      <c r="F766" s="17" t="str">
        <f>IF(SUM('Test Sample Data'!F$3:F$98)&gt;10,IF(AND(ISNUMBER('Test Sample Data'!F765),'Test Sample Data'!F765&lt;$B$1,'Test Sample Data'!F765&gt;0),'Test Sample Data'!F765,$B$1),"")</f>
        <v/>
      </c>
      <c r="G766" s="17" t="str">
        <f>IF(SUM('Test Sample Data'!G$3:G$98)&gt;10,IF(AND(ISNUMBER('Test Sample Data'!G765),'Test Sample Data'!G765&lt;$B$1,'Test Sample Data'!G765&gt;0),'Test Sample Data'!G765,$B$1),"")</f>
        <v/>
      </c>
      <c r="H766" s="17" t="str">
        <f>IF(SUM('Test Sample Data'!H$3:H$98)&gt;10,IF(AND(ISNUMBER('Test Sample Data'!H765),'Test Sample Data'!H765&lt;$B$1,'Test Sample Data'!H765&gt;0),'Test Sample Data'!H765,$B$1),"")</f>
        <v/>
      </c>
      <c r="I766" s="17" t="str">
        <f>IF(SUM('Test Sample Data'!I$3:I$98)&gt;10,IF(AND(ISNUMBER('Test Sample Data'!I765),'Test Sample Data'!I765&lt;$B$1,'Test Sample Data'!I765&gt;0),'Test Sample Data'!I765,$B$1),"")</f>
        <v/>
      </c>
      <c r="J766" s="17" t="str">
        <f>IF(SUM('Test Sample Data'!J$3:J$98)&gt;10,IF(AND(ISNUMBER('Test Sample Data'!J765),'Test Sample Data'!J765&lt;$B$1,'Test Sample Data'!J765&gt;0),'Test Sample Data'!J765,$B$1),"")</f>
        <v/>
      </c>
      <c r="K766" s="17" t="str">
        <f>IF(SUM('Test Sample Data'!K$3:K$98)&gt;10,IF(AND(ISNUMBER('Test Sample Data'!K765),'Test Sample Data'!K765&lt;$B$1,'Test Sample Data'!K765&gt;0),'Test Sample Data'!K765,$B$1),"")</f>
        <v/>
      </c>
      <c r="L766" s="17" t="str">
        <f>IF(SUM('Test Sample Data'!L$3:L$98)&gt;10,IF(AND(ISNUMBER('Test Sample Data'!L765),'Test Sample Data'!L765&lt;$B$1,'Test Sample Data'!L765&gt;0),'Test Sample Data'!L765,$B$1),"")</f>
        <v/>
      </c>
      <c r="M766" s="17" t="str">
        <f>IF(SUM('Test Sample Data'!M$3:M$98)&gt;10,IF(AND(ISNUMBER('Test Sample Data'!M765),'Test Sample Data'!M765&lt;$B$1,'Test Sample Data'!M765&gt;0),'Test Sample Data'!M765,$B$1),"")</f>
        <v/>
      </c>
      <c r="N766" s="17" t="str">
        <f>'Gene Table'!E765</f>
        <v>RT</v>
      </c>
      <c r="O766" s="17" t="str">
        <f>'Gene Table'!B765</f>
        <v>P19</v>
      </c>
      <c r="P766" s="17" t="str">
        <f>IF(SUM('Control Sample Data'!D$3:D$98)&gt;10,IF(AND(ISNUMBER('Control Sample Data'!D765),'Control Sample Data'!D765&lt;$B$1,'Control Sample Data'!D765&gt;0),'Control Sample Data'!D765,$B$1),"")</f>
        <v/>
      </c>
      <c r="Q766" s="17" t="str">
        <f>IF(SUM('Control Sample Data'!E$3:E$98)&gt;10,IF(AND(ISNUMBER('Control Sample Data'!E765),'Control Sample Data'!E765&lt;$B$1,'Control Sample Data'!E765&gt;0),'Control Sample Data'!E765,$B$1),"")</f>
        <v/>
      </c>
      <c r="R766" s="17" t="str">
        <f>IF(SUM('Control Sample Data'!F$3:F$98)&gt;10,IF(AND(ISNUMBER('Control Sample Data'!F765),'Control Sample Data'!F765&lt;$B$1,'Control Sample Data'!F765&gt;0),'Control Sample Data'!F765,$B$1),"")</f>
        <v/>
      </c>
      <c r="S766" s="17" t="str">
        <f>IF(SUM('Control Sample Data'!G$3:G$98)&gt;10,IF(AND(ISNUMBER('Control Sample Data'!G765),'Control Sample Data'!G765&lt;$B$1,'Control Sample Data'!G765&gt;0),'Control Sample Data'!G765,$B$1),"")</f>
        <v/>
      </c>
      <c r="T766" s="17" t="str">
        <f>IF(SUM('Control Sample Data'!H$3:H$98)&gt;10,IF(AND(ISNUMBER('Control Sample Data'!H765),'Control Sample Data'!H765&lt;$B$1,'Control Sample Data'!H765&gt;0),'Control Sample Data'!H765,$B$1),"")</f>
        <v/>
      </c>
      <c r="U766" s="17" t="str">
        <f>IF(SUM('Control Sample Data'!I$3:I$98)&gt;10,IF(AND(ISNUMBER('Control Sample Data'!I765),'Control Sample Data'!I765&lt;$B$1,'Control Sample Data'!I765&gt;0),'Control Sample Data'!I765,$B$1),"")</f>
        <v/>
      </c>
      <c r="V766" s="17" t="str">
        <f>IF(SUM('Control Sample Data'!J$3:J$98)&gt;10,IF(AND(ISNUMBER('Control Sample Data'!J765),'Control Sample Data'!J765&lt;$B$1,'Control Sample Data'!J765&gt;0),'Control Sample Data'!J765,$B$1),"")</f>
        <v/>
      </c>
      <c r="W766" s="17" t="str">
        <f>IF(SUM('Control Sample Data'!K$3:K$98)&gt;10,IF(AND(ISNUMBER('Control Sample Data'!K765),'Control Sample Data'!K765&lt;$B$1,'Control Sample Data'!K765&gt;0),'Control Sample Data'!K765,$B$1),"")</f>
        <v/>
      </c>
      <c r="X766" s="17" t="str">
        <f>IF(SUM('Control Sample Data'!L$3:L$98)&gt;10,IF(AND(ISNUMBER('Control Sample Data'!L765),'Control Sample Data'!L765&lt;$B$1,'Control Sample Data'!L765&gt;0),'Control Sample Data'!L765,$B$1),"")</f>
        <v/>
      </c>
      <c r="Y766" s="17" t="str">
        <f>IF(SUM('Control Sample Data'!M$3:M$98)&gt;10,IF(AND(ISNUMBER('Control Sample Data'!M765),'Control Sample Data'!M765&lt;$B$1,'Control Sample Data'!M765&gt;0),'Control Sample Data'!M765,$B$1),"")</f>
        <v/>
      </c>
      <c r="AT766" s="36" t="str">
        <f t="shared" si="493"/>
        <v/>
      </c>
      <c r="AU766" s="36" t="str">
        <f t="shared" si="494"/>
        <v/>
      </c>
      <c r="AV766" s="36" t="str">
        <f t="shared" si="495"/>
        <v/>
      </c>
      <c r="AW766" s="36" t="str">
        <f t="shared" si="496"/>
        <v/>
      </c>
      <c r="AX766" s="36" t="str">
        <f t="shared" si="497"/>
        <v/>
      </c>
      <c r="AY766" s="36" t="str">
        <f t="shared" si="498"/>
        <v/>
      </c>
      <c r="AZ766" s="36" t="str">
        <f t="shared" si="499"/>
        <v/>
      </c>
      <c r="BA766" s="36" t="str">
        <f t="shared" si="500"/>
        <v/>
      </c>
      <c r="BB766" s="36" t="str">
        <f t="shared" si="501"/>
        <v/>
      </c>
      <c r="BC766" s="36" t="str">
        <f t="shared" si="502"/>
        <v/>
      </c>
      <c r="BD766" s="36" t="str">
        <f t="shared" si="503"/>
        <v/>
      </c>
      <c r="BE766" s="36" t="str">
        <f t="shared" si="504"/>
        <v/>
      </c>
      <c r="BF766" s="36" t="str">
        <f t="shared" si="505"/>
        <v/>
      </c>
      <c r="BG766" s="36" t="str">
        <f t="shared" si="506"/>
        <v/>
      </c>
      <c r="BH766" s="36" t="str">
        <f t="shared" si="507"/>
        <v/>
      </c>
      <c r="BI766" s="36" t="str">
        <f t="shared" si="508"/>
        <v/>
      </c>
      <c r="BJ766" s="36" t="str">
        <f t="shared" si="509"/>
        <v/>
      </c>
      <c r="BK766" s="36" t="str">
        <f t="shared" si="510"/>
        <v/>
      </c>
      <c r="BL766" s="36" t="str">
        <f t="shared" si="511"/>
        <v/>
      </c>
      <c r="BM766" s="36" t="str">
        <f t="shared" si="512"/>
        <v/>
      </c>
      <c r="BN766" s="38" t="e">
        <f t="shared" si="471"/>
        <v>#DIV/0!</v>
      </c>
      <c r="BO766" s="38" t="e">
        <f t="shared" si="472"/>
        <v>#DIV/0!</v>
      </c>
      <c r="BP766" s="39" t="str">
        <f t="shared" si="473"/>
        <v/>
      </c>
      <c r="BQ766" s="39" t="str">
        <f t="shared" si="474"/>
        <v/>
      </c>
      <c r="BR766" s="39" t="str">
        <f t="shared" si="475"/>
        <v/>
      </c>
      <c r="BS766" s="39" t="str">
        <f t="shared" si="476"/>
        <v/>
      </c>
      <c r="BT766" s="39" t="str">
        <f t="shared" si="477"/>
        <v/>
      </c>
      <c r="BU766" s="39" t="str">
        <f t="shared" si="478"/>
        <v/>
      </c>
      <c r="BV766" s="39" t="str">
        <f t="shared" si="479"/>
        <v/>
      </c>
      <c r="BW766" s="39" t="str">
        <f t="shared" si="480"/>
        <v/>
      </c>
      <c r="BX766" s="39" t="str">
        <f t="shared" si="481"/>
        <v/>
      </c>
      <c r="BY766" s="39" t="str">
        <f t="shared" si="482"/>
        <v/>
      </c>
      <c r="BZ766" s="39" t="str">
        <f t="shared" si="483"/>
        <v/>
      </c>
      <c r="CA766" s="39" t="str">
        <f t="shared" si="484"/>
        <v/>
      </c>
      <c r="CB766" s="39" t="str">
        <f t="shared" si="485"/>
        <v/>
      </c>
      <c r="CC766" s="39" t="str">
        <f t="shared" si="486"/>
        <v/>
      </c>
      <c r="CD766" s="39" t="str">
        <f t="shared" si="487"/>
        <v/>
      </c>
      <c r="CE766" s="39" t="str">
        <f t="shared" si="488"/>
        <v/>
      </c>
      <c r="CF766" s="39" t="str">
        <f t="shared" si="489"/>
        <v/>
      </c>
      <c r="CG766" s="39" t="str">
        <f t="shared" si="490"/>
        <v/>
      </c>
      <c r="CH766" s="39" t="str">
        <f t="shared" si="491"/>
        <v/>
      </c>
      <c r="CI766" s="39" t="str">
        <f t="shared" si="492"/>
        <v/>
      </c>
    </row>
    <row r="767" spans="1:87">
      <c r="A767" s="18"/>
      <c r="B767" s="15" t="str">
        <f>'Gene Table'!E766</f>
        <v>RT</v>
      </c>
      <c r="C767" s="15" t="str">
        <f>'Gene Table'!B766</f>
        <v>P20</v>
      </c>
      <c r="D767" s="16" t="str">
        <f>IF(SUM('Test Sample Data'!D$3:D$98)&gt;10,IF(AND(ISNUMBER('Test Sample Data'!D766),'Test Sample Data'!D766&lt;$B$1,'Test Sample Data'!D766&gt;0),'Test Sample Data'!D766,$B$1),"")</f>
        <v/>
      </c>
      <c r="E767" s="17" t="str">
        <f>IF(SUM('Test Sample Data'!E$3:E$98)&gt;10,IF(AND(ISNUMBER('Test Sample Data'!E766),'Test Sample Data'!E766&lt;$B$1,'Test Sample Data'!E766&gt;0),'Test Sample Data'!E766,$B$1),"")</f>
        <v/>
      </c>
      <c r="F767" s="17" t="str">
        <f>IF(SUM('Test Sample Data'!F$3:F$98)&gt;10,IF(AND(ISNUMBER('Test Sample Data'!F766),'Test Sample Data'!F766&lt;$B$1,'Test Sample Data'!F766&gt;0),'Test Sample Data'!F766,$B$1),"")</f>
        <v/>
      </c>
      <c r="G767" s="17" t="str">
        <f>IF(SUM('Test Sample Data'!G$3:G$98)&gt;10,IF(AND(ISNUMBER('Test Sample Data'!G766),'Test Sample Data'!G766&lt;$B$1,'Test Sample Data'!G766&gt;0),'Test Sample Data'!G766,$B$1),"")</f>
        <v/>
      </c>
      <c r="H767" s="17" t="str">
        <f>IF(SUM('Test Sample Data'!H$3:H$98)&gt;10,IF(AND(ISNUMBER('Test Sample Data'!H766),'Test Sample Data'!H766&lt;$B$1,'Test Sample Data'!H766&gt;0),'Test Sample Data'!H766,$B$1),"")</f>
        <v/>
      </c>
      <c r="I767" s="17" t="str">
        <f>IF(SUM('Test Sample Data'!I$3:I$98)&gt;10,IF(AND(ISNUMBER('Test Sample Data'!I766),'Test Sample Data'!I766&lt;$B$1,'Test Sample Data'!I766&gt;0),'Test Sample Data'!I766,$B$1),"")</f>
        <v/>
      </c>
      <c r="J767" s="17" t="str">
        <f>IF(SUM('Test Sample Data'!J$3:J$98)&gt;10,IF(AND(ISNUMBER('Test Sample Data'!J766),'Test Sample Data'!J766&lt;$B$1,'Test Sample Data'!J766&gt;0),'Test Sample Data'!J766,$B$1),"")</f>
        <v/>
      </c>
      <c r="K767" s="17" t="str">
        <f>IF(SUM('Test Sample Data'!K$3:K$98)&gt;10,IF(AND(ISNUMBER('Test Sample Data'!K766),'Test Sample Data'!K766&lt;$B$1,'Test Sample Data'!K766&gt;0),'Test Sample Data'!K766,$B$1),"")</f>
        <v/>
      </c>
      <c r="L767" s="17" t="str">
        <f>IF(SUM('Test Sample Data'!L$3:L$98)&gt;10,IF(AND(ISNUMBER('Test Sample Data'!L766),'Test Sample Data'!L766&lt;$B$1,'Test Sample Data'!L766&gt;0),'Test Sample Data'!L766,$B$1),"")</f>
        <v/>
      </c>
      <c r="M767" s="17" t="str">
        <f>IF(SUM('Test Sample Data'!M$3:M$98)&gt;10,IF(AND(ISNUMBER('Test Sample Data'!M766),'Test Sample Data'!M766&lt;$B$1,'Test Sample Data'!M766&gt;0),'Test Sample Data'!M766,$B$1),"")</f>
        <v/>
      </c>
      <c r="N767" s="17" t="str">
        <f>'Gene Table'!E766</f>
        <v>RT</v>
      </c>
      <c r="O767" s="17" t="str">
        <f>'Gene Table'!B766</f>
        <v>P20</v>
      </c>
      <c r="P767" s="17" t="str">
        <f>IF(SUM('Control Sample Data'!D$3:D$98)&gt;10,IF(AND(ISNUMBER('Control Sample Data'!D766),'Control Sample Data'!D766&lt;$B$1,'Control Sample Data'!D766&gt;0),'Control Sample Data'!D766,$B$1),"")</f>
        <v/>
      </c>
      <c r="Q767" s="17" t="str">
        <f>IF(SUM('Control Sample Data'!E$3:E$98)&gt;10,IF(AND(ISNUMBER('Control Sample Data'!E766),'Control Sample Data'!E766&lt;$B$1,'Control Sample Data'!E766&gt;0),'Control Sample Data'!E766,$B$1),"")</f>
        <v/>
      </c>
      <c r="R767" s="17" t="str">
        <f>IF(SUM('Control Sample Data'!F$3:F$98)&gt;10,IF(AND(ISNUMBER('Control Sample Data'!F766),'Control Sample Data'!F766&lt;$B$1,'Control Sample Data'!F766&gt;0),'Control Sample Data'!F766,$B$1),"")</f>
        <v/>
      </c>
      <c r="S767" s="17" t="str">
        <f>IF(SUM('Control Sample Data'!G$3:G$98)&gt;10,IF(AND(ISNUMBER('Control Sample Data'!G766),'Control Sample Data'!G766&lt;$B$1,'Control Sample Data'!G766&gt;0),'Control Sample Data'!G766,$B$1),"")</f>
        <v/>
      </c>
      <c r="T767" s="17" t="str">
        <f>IF(SUM('Control Sample Data'!H$3:H$98)&gt;10,IF(AND(ISNUMBER('Control Sample Data'!H766),'Control Sample Data'!H766&lt;$B$1,'Control Sample Data'!H766&gt;0),'Control Sample Data'!H766,$B$1),"")</f>
        <v/>
      </c>
      <c r="U767" s="17" t="str">
        <f>IF(SUM('Control Sample Data'!I$3:I$98)&gt;10,IF(AND(ISNUMBER('Control Sample Data'!I766),'Control Sample Data'!I766&lt;$B$1,'Control Sample Data'!I766&gt;0),'Control Sample Data'!I766,$B$1),"")</f>
        <v/>
      </c>
      <c r="V767" s="17" t="str">
        <f>IF(SUM('Control Sample Data'!J$3:J$98)&gt;10,IF(AND(ISNUMBER('Control Sample Data'!J766),'Control Sample Data'!J766&lt;$B$1,'Control Sample Data'!J766&gt;0),'Control Sample Data'!J766,$B$1),"")</f>
        <v/>
      </c>
      <c r="W767" s="17" t="str">
        <f>IF(SUM('Control Sample Data'!K$3:K$98)&gt;10,IF(AND(ISNUMBER('Control Sample Data'!K766),'Control Sample Data'!K766&lt;$B$1,'Control Sample Data'!K766&gt;0),'Control Sample Data'!K766,$B$1),"")</f>
        <v/>
      </c>
      <c r="X767" s="17" t="str">
        <f>IF(SUM('Control Sample Data'!L$3:L$98)&gt;10,IF(AND(ISNUMBER('Control Sample Data'!L766),'Control Sample Data'!L766&lt;$B$1,'Control Sample Data'!L766&gt;0),'Control Sample Data'!L766,$B$1),"")</f>
        <v/>
      </c>
      <c r="Y767" s="17" t="str">
        <f>IF(SUM('Control Sample Data'!M$3:M$98)&gt;10,IF(AND(ISNUMBER('Control Sample Data'!M766),'Control Sample Data'!M766&lt;$B$1,'Control Sample Data'!M766&gt;0),'Control Sample Data'!M766,$B$1),"")</f>
        <v/>
      </c>
      <c r="AT767" s="36" t="str">
        <f t="shared" si="493"/>
        <v/>
      </c>
      <c r="AU767" s="36" t="str">
        <f t="shared" si="494"/>
        <v/>
      </c>
      <c r="AV767" s="36" t="str">
        <f t="shared" si="495"/>
        <v/>
      </c>
      <c r="AW767" s="36" t="str">
        <f t="shared" si="496"/>
        <v/>
      </c>
      <c r="AX767" s="36" t="str">
        <f t="shared" si="497"/>
        <v/>
      </c>
      <c r="AY767" s="36" t="str">
        <f t="shared" si="498"/>
        <v/>
      </c>
      <c r="AZ767" s="36" t="str">
        <f t="shared" si="499"/>
        <v/>
      </c>
      <c r="BA767" s="36" t="str">
        <f t="shared" si="500"/>
        <v/>
      </c>
      <c r="BB767" s="36" t="str">
        <f t="shared" si="501"/>
        <v/>
      </c>
      <c r="BC767" s="36" t="str">
        <f t="shared" si="502"/>
        <v/>
      </c>
      <c r="BD767" s="36" t="str">
        <f t="shared" si="503"/>
        <v/>
      </c>
      <c r="BE767" s="36" t="str">
        <f t="shared" si="504"/>
        <v/>
      </c>
      <c r="BF767" s="36" t="str">
        <f t="shared" si="505"/>
        <v/>
      </c>
      <c r="BG767" s="36" t="str">
        <f t="shared" si="506"/>
        <v/>
      </c>
      <c r="BH767" s="36" t="str">
        <f t="shared" si="507"/>
        <v/>
      </c>
      <c r="BI767" s="36" t="str">
        <f t="shared" si="508"/>
        <v/>
      </c>
      <c r="BJ767" s="36" t="str">
        <f t="shared" si="509"/>
        <v/>
      </c>
      <c r="BK767" s="36" t="str">
        <f t="shared" si="510"/>
        <v/>
      </c>
      <c r="BL767" s="36" t="str">
        <f t="shared" si="511"/>
        <v/>
      </c>
      <c r="BM767" s="36" t="str">
        <f t="shared" si="512"/>
        <v/>
      </c>
      <c r="BN767" s="38" t="e">
        <f t="shared" si="471"/>
        <v>#DIV/0!</v>
      </c>
      <c r="BO767" s="38" t="e">
        <f t="shared" si="472"/>
        <v>#DIV/0!</v>
      </c>
      <c r="BP767" s="39" t="str">
        <f t="shared" si="473"/>
        <v/>
      </c>
      <c r="BQ767" s="39" t="str">
        <f t="shared" si="474"/>
        <v/>
      </c>
      <c r="BR767" s="39" t="str">
        <f t="shared" si="475"/>
        <v/>
      </c>
      <c r="BS767" s="39" t="str">
        <f t="shared" si="476"/>
        <v/>
      </c>
      <c r="BT767" s="39" t="str">
        <f t="shared" si="477"/>
        <v/>
      </c>
      <c r="BU767" s="39" t="str">
        <f t="shared" si="478"/>
        <v/>
      </c>
      <c r="BV767" s="39" t="str">
        <f t="shared" si="479"/>
        <v/>
      </c>
      <c r="BW767" s="39" t="str">
        <f t="shared" si="480"/>
        <v/>
      </c>
      <c r="BX767" s="39" t="str">
        <f t="shared" si="481"/>
        <v/>
      </c>
      <c r="BY767" s="39" t="str">
        <f t="shared" si="482"/>
        <v/>
      </c>
      <c r="BZ767" s="39" t="str">
        <f t="shared" si="483"/>
        <v/>
      </c>
      <c r="CA767" s="39" t="str">
        <f t="shared" si="484"/>
        <v/>
      </c>
      <c r="CB767" s="39" t="str">
        <f t="shared" si="485"/>
        <v/>
      </c>
      <c r="CC767" s="39" t="str">
        <f t="shared" si="486"/>
        <v/>
      </c>
      <c r="CD767" s="39" t="str">
        <f t="shared" si="487"/>
        <v/>
      </c>
      <c r="CE767" s="39" t="str">
        <f t="shared" si="488"/>
        <v/>
      </c>
      <c r="CF767" s="39" t="str">
        <f t="shared" si="489"/>
        <v/>
      </c>
      <c r="CG767" s="39" t="str">
        <f t="shared" si="490"/>
        <v/>
      </c>
      <c r="CH767" s="39" t="str">
        <f t="shared" si="491"/>
        <v/>
      </c>
      <c r="CI767" s="39" t="str">
        <f t="shared" si="492"/>
        <v/>
      </c>
    </row>
    <row r="768" spans="1:87">
      <c r="A768" s="18"/>
      <c r="B768" s="15" t="str">
        <f>'Gene Table'!E767</f>
        <v>PCR</v>
      </c>
      <c r="C768" s="15" t="str">
        <f>'Gene Table'!B767</f>
        <v>P21</v>
      </c>
      <c r="D768" s="16" t="str">
        <f>IF(SUM('Test Sample Data'!D$3:D$98)&gt;10,IF(AND(ISNUMBER('Test Sample Data'!D767),'Test Sample Data'!D767&lt;$B$1,'Test Sample Data'!D767&gt;0),'Test Sample Data'!D767,$B$1),"")</f>
        <v/>
      </c>
      <c r="E768" s="17" t="str">
        <f>IF(SUM('Test Sample Data'!E$3:E$98)&gt;10,IF(AND(ISNUMBER('Test Sample Data'!E767),'Test Sample Data'!E767&lt;$B$1,'Test Sample Data'!E767&gt;0),'Test Sample Data'!E767,$B$1),"")</f>
        <v/>
      </c>
      <c r="F768" s="17" t="str">
        <f>IF(SUM('Test Sample Data'!F$3:F$98)&gt;10,IF(AND(ISNUMBER('Test Sample Data'!F767),'Test Sample Data'!F767&lt;$B$1,'Test Sample Data'!F767&gt;0),'Test Sample Data'!F767,$B$1),"")</f>
        <v/>
      </c>
      <c r="G768" s="17" t="str">
        <f>IF(SUM('Test Sample Data'!G$3:G$98)&gt;10,IF(AND(ISNUMBER('Test Sample Data'!G767),'Test Sample Data'!G767&lt;$B$1,'Test Sample Data'!G767&gt;0),'Test Sample Data'!G767,$B$1),"")</f>
        <v/>
      </c>
      <c r="H768" s="17" t="str">
        <f>IF(SUM('Test Sample Data'!H$3:H$98)&gt;10,IF(AND(ISNUMBER('Test Sample Data'!H767),'Test Sample Data'!H767&lt;$B$1,'Test Sample Data'!H767&gt;0),'Test Sample Data'!H767,$B$1),"")</f>
        <v/>
      </c>
      <c r="I768" s="17" t="str">
        <f>IF(SUM('Test Sample Data'!I$3:I$98)&gt;10,IF(AND(ISNUMBER('Test Sample Data'!I767),'Test Sample Data'!I767&lt;$B$1,'Test Sample Data'!I767&gt;0),'Test Sample Data'!I767,$B$1),"")</f>
        <v/>
      </c>
      <c r="J768" s="17" t="str">
        <f>IF(SUM('Test Sample Data'!J$3:J$98)&gt;10,IF(AND(ISNUMBER('Test Sample Data'!J767),'Test Sample Data'!J767&lt;$B$1,'Test Sample Data'!J767&gt;0),'Test Sample Data'!J767,$B$1),"")</f>
        <v/>
      </c>
      <c r="K768" s="17" t="str">
        <f>IF(SUM('Test Sample Data'!K$3:K$98)&gt;10,IF(AND(ISNUMBER('Test Sample Data'!K767),'Test Sample Data'!K767&lt;$B$1,'Test Sample Data'!K767&gt;0),'Test Sample Data'!K767,$B$1),"")</f>
        <v/>
      </c>
      <c r="L768" s="17" t="str">
        <f>IF(SUM('Test Sample Data'!L$3:L$98)&gt;10,IF(AND(ISNUMBER('Test Sample Data'!L767),'Test Sample Data'!L767&lt;$B$1,'Test Sample Data'!L767&gt;0),'Test Sample Data'!L767,$B$1),"")</f>
        <v/>
      </c>
      <c r="M768" s="17" t="str">
        <f>IF(SUM('Test Sample Data'!M$3:M$98)&gt;10,IF(AND(ISNUMBER('Test Sample Data'!M767),'Test Sample Data'!M767&lt;$B$1,'Test Sample Data'!M767&gt;0),'Test Sample Data'!M767,$B$1),"")</f>
        <v/>
      </c>
      <c r="N768" s="17" t="str">
        <f>'Gene Table'!E767</f>
        <v>PCR</v>
      </c>
      <c r="O768" s="17" t="str">
        <f>'Gene Table'!B767</f>
        <v>P21</v>
      </c>
      <c r="P768" s="17" t="str">
        <f>IF(SUM('Control Sample Data'!D$3:D$98)&gt;10,IF(AND(ISNUMBER('Control Sample Data'!D767),'Control Sample Data'!D767&lt;$B$1,'Control Sample Data'!D767&gt;0),'Control Sample Data'!D767,$B$1),"")</f>
        <v/>
      </c>
      <c r="Q768" s="17" t="str">
        <f>IF(SUM('Control Sample Data'!E$3:E$98)&gt;10,IF(AND(ISNUMBER('Control Sample Data'!E767),'Control Sample Data'!E767&lt;$B$1,'Control Sample Data'!E767&gt;0),'Control Sample Data'!E767,$B$1),"")</f>
        <v/>
      </c>
      <c r="R768" s="17" t="str">
        <f>IF(SUM('Control Sample Data'!F$3:F$98)&gt;10,IF(AND(ISNUMBER('Control Sample Data'!F767),'Control Sample Data'!F767&lt;$B$1,'Control Sample Data'!F767&gt;0),'Control Sample Data'!F767,$B$1),"")</f>
        <v/>
      </c>
      <c r="S768" s="17" t="str">
        <f>IF(SUM('Control Sample Data'!G$3:G$98)&gt;10,IF(AND(ISNUMBER('Control Sample Data'!G767),'Control Sample Data'!G767&lt;$B$1,'Control Sample Data'!G767&gt;0),'Control Sample Data'!G767,$B$1),"")</f>
        <v/>
      </c>
      <c r="T768" s="17" t="str">
        <f>IF(SUM('Control Sample Data'!H$3:H$98)&gt;10,IF(AND(ISNUMBER('Control Sample Data'!H767),'Control Sample Data'!H767&lt;$B$1,'Control Sample Data'!H767&gt;0),'Control Sample Data'!H767,$B$1),"")</f>
        <v/>
      </c>
      <c r="U768" s="17" t="str">
        <f>IF(SUM('Control Sample Data'!I$3:I$98)&gt;10,IF(AND(ISNUMBER('Control Sample Data'!I767),'Control Sample Data'!I767&lt;$B$1,'Control Sample Data'!I767&gt;0),'Control Sample Data'!I767,$B$1),"")</f>
        <v/>
      </c>
      <c r="V768" s="17" t="str">
        <f>IF(SUM('Control Sample Data'!J$3:J$98)&gt;10,IF(AND(ISNUMBER('Control Sample Data'!J767),'Control Sample Data'!J767&lt;$B$1,'Control Sample Data'!J767&gt;0),'Control Sample Data'!J767,$B$1),"")</f>
        <v/>
      </c>
      <c r="W768" s="17" t="str">
        <f>IF(SUM('Control Sample Data'!K$3:K$98)&gt;10,IF(AND(ISNUMBER('Control Sample Data'!K767),'Control Sample Data'!K767&lt;$B$1,'Control Sample Data'!K767&gt;0),'Control Sample Data'!K767,$B$1),"")</f>
        <v/>
      </c>
      <c r="X768" s="17" t="str">
        <f>IF(SUM('Control Sample Data'!L$3:L$98)&gt;10,IF(AND(ISNUMBER('Control Sample Data'!L767),'Control Sample Data'!L767&lt;$B$1,'Control Sample Data'!L767&gt;0),'Control Sample Data'!L767,$B$1),"")</f>
        <v/>
      </c>
      <c r="Y768" s="17" t="str">
        <f>IF(SUM('Control Sample Data'!M$3:M$98)&gt;10,IF(AND(ISNUMBER('Control Sample Data'!M767),'Control Sample Data'!M767&lt;$B$1,'Control Sample Data'!M767&gt;0),'Control Sample Data'!M767,$B$1),"")</f>
        <v/>
      </c>
      <c r="AT768" s="36" t="str">
        <f t="shared" si="493"/>
        <v/>
      </c>
      <c r="AU768" s="36" t="str">
        <f t="shared" si="494"/>
        <v/>
      </c>
      <c r="AV768" s="36" t="str">
        <f t="shared" si="495"/>
        <v/>
      </c>
      <c r="AW768" s="36" t="str">
        <f t="shared" si="496"/>
        <v/>
      </c>
      <c r="AX768" s="36" t="str">
        <f t="shared" si="497"/>
        <v/>
      </c>
      <c r="AY768" s="36" t="str">
        <f t="shared" si="498"/>
        <v/>
      </c>
      <c r="AZ768" s="36" t="str">
        <f t="shared" si="499"/>
        <v/>
      </c>
      <c r="BA768" s="36" t="str">
        <f t="shared" si="500"/>
        <v/>
      </c>
      <c r="BB768" s="36" t="str">
        <f t="shared" si="501"/>
        <v/>
      </c>
      <c r="BC768" s="36" t="str">
        <f t="shared" si="502"/>
        <v/>
      </c>
      <c r="BD768" s="36" t="str">
        <f t="shared" si="503"/>
        <v/>
      </c>
      <c r="BE768" s="36" t="str">
        <f t="shared" si="504"/>
        <v/>
      </c>
      <c r="BF768" s="36" t="str">
        <f t="shared" si="505"/>
        <v/>
      </c>
      <c r="BG768" s="36" t="str">
        <f t="shared" si="506"/>
        <v/>
      </c>
      <c r="BH768" s="36" t="str">
        <f t="shared" si="507"/>
        <v/>
      </c>
      <c r="BI768" s="36" t="str">
        <f t="shared" si="508"/>
        <v/>
      </c>
      <c r="BJ768" s="36" t="str">
        <f t="shared" si="509"/>
        <v/>
      </c>
      <c r="BK768" s="36" t="str">
        <f t="shared" si="510"/>
        <v/>
      </c>
      <c r="BL768" s="36" t="str">
        <f t="shared" si="511"/>
        <v/>
      </c>
      <c r="BM768" s="36" t="str">
        <f t="shared" si="512"/>
        <v/>
      </c>
      <c r="BN768" s="38" t="e">
        <f t="shared" si="471"/>
        <v>#DIV/0!</v>
      </c>
      <c r="BO768" s="38" t="e">
        <f t="shared" si="472"/>
        <v>#DIV/0!</v>
      </c>
      <c r="BP768" s="39" t="str">
        <f t="shared" si="473"/>
        <v/>
      </c>
      <c r="BQ768" s="39" t="str">
        <f t="shared" si="474"/>
        <v/>
      </c>
      <c r="BR768" s="39" t="str">
        <f t="shared" si="475"/>
        <v/>
      </c>
      <c r="BS768" s="39" t="str">
        <f t="shared" si="476"/>
        <v/>
      </c>
      <c r="BT768" s="39" t="str">
        <f t="shared" si="477"/>
        <v/>
      </c>
      <c r="BU768" s="39" t="str">
        <f t="shared" si="478"/>
        <v/>
      </c>
      <c r="BV768" s="39" t="str">
        <f t="shared" si="479"/>
        <v/>
      </c>
      <c r="BW768" s="39" t="str">
        <f t="shared" si="480"/>
        <v/>
      </c>
      <c r="BX768" s="39" t="str">
        <f t="shared" si="481"/>
        <v/>
      </c>
      <c r="BY768" s="39" t="str">
        <f t="shared" si="482"/>
        <v/>
      </c>
      <c r="BZ768" s="39" t="str">
        <f t="shared" si="483"/>
        <v/>
      </c>
      <c r="CA768" s="39" t="str">
        <f t="shared" si="484"/>
        <v/>
      </c>
      <c r="CB768" s="39" t="str">
        <f t="shared" si="485"/>
        <v/>
      </c>
      <c r="CC768" s="39" t="str">
        <f t="shared" si="486"/>
        <v/>
      </c>
      <c r="CD768" s="39" t="str">
        <f t="shared" si="487"/>
        <v/>
      </c>
      <c r="CE768" s="39" t="str">
        <f t="shared" si="488"/>
        <v/>
      </c>
      <c r="CF768" s="39" t="str">
        <f t="shared" si="489"/>
        <v/>
      </c>
      <c r="CG768" s="39" t="str">
        <f t="shared" si="490"/>
        <v/>
      </c>
      <c r="CH768" s="39" t="str">
        <f t="shared" si="491"/>
        <v/>
      </c>
      <c r="CI768" s="39" t="str">
        <f t="shared" si="492"/>
        <v/>
      </c>
    </row>
    <row r="769" spans="1:87">
      <c r="A769" s="18"/>
      <c r="B769" s="15" t="str">
        <f>'Gene Table'!E768</f>
        <v>PCR</v>
      </c>
      <c r="C769" s="15" t="str">
        <f>'Gene Table'!B768</f>
        <v>P22</v>
      </c>
      <c r="D769" s="16" t="str">
        <f>IF(SUM('Test Sample Data'!D$3:D$98)&gt;10,IF(AND(ISNUMBER('Test Sample Data'!D768),'Test Sample Data'!D768&lt;$B$1,'Test Sample Data'!D768&gt;0),'Test Sample Data'!D768,$B$1),"")</f>
        <v/>
      </c>
      <c r="E769" s="17" t="str">
        <f>IF(SUM('Test Sample Data'!E$3:E$98)&gt;10,IF(AND(ISNUMBER('Test Sample Data'!E768),'Test Sample Data'!E768&lt;$B$1,'Test Sample Data'!E768&gt;0),'Test Sample Data'!E768,$B$1),"")</f>
        <v/>
      </c>
      <c r="F769" s="17" t="str">
        <f>IF(SUM('Test Sample Data'!F$3:F$98)&gt;10,IF(AND(ISNUMBER('Test Sample Data'!F768),'Test Sample Data'!F768&lt;$B$1,'Test Sample Data'!F768&gt;0),'Test Sample Data'!F768,$B$1),"")</f>
        <v/>
      </c>
      <c r="G769" s="17" t="str">
        <f>IF(SUM('Test Sample Data'!G$3:G$98)&gt;10,IF(AND(ISNUMBER('Test Sample Data'!G768),'Test Sample Data'!G768&lt;$B$1,'Test Sample Data'!G768&gt;0),'Test Sample Data'!G768,$B$1),"")</f>
        <v/>
      </c>
      <c r="H769" s="17" t="str">
        <f>IF(SUM('Test Sample Data'!H$3:H$98)&gt;10,IF(AND(ISNUMBER('Test Sample Data'!H768),'Test Sample Data'!H768&lt;$B$1,'Test Sample Data'!H768&gt;0),'Test Sample Data'!H768,$B$1),"")</f>
        <v/>
      </c>
      <c r="I769" s="17" t="str">
        <f>IF(SUM('Test Sample Data'!I$3:I$98)&gt;10,IF(AND(ISNUMBER('Test Sample Data'!I768),'Test Sample Data'!I768&lt;$B$1,'Test Sample Data'!I768&gt;0),'Test Sample Data'!I768,$B$1),"")</f>
        <v/>
      </c>
      <c r="J769" s="17" t="str">
        <f>IF(SUM('Test Sample Data'!J$3:J$98)&gt;10,IF(AND(ISNUMBER('Test Sample Data'!J768),'Test Sample Data'!J768&lt;$B$1,'Test Sample Data'!J768&gt;0),'Test Sample Data'!J768,$B$1),"")</f>
        <v/>
      </c>
      <c r="K769" s="17" t="str">
        <f>IF(SUM('Test Sample Data'!K$3:K$98)&gt;10,IF(AND(ISNUMBER('Test Sample Data'!K768),'Test Sample Data'!K768&lt;$B$1,'Test Sample Data'!K768&gt;0),'Test Sample Data'!K768,$B$1),"")</f>
        <v/>
      </c>
      <c r="L769" s="17" t="str">
        <f>IF(SUM('Test Sample Data'!L$3:L$98)&gt;10,IF(AND(ISNUMBER('Test Sample Data'!L768),'Test Sample Data'!L768&lt;$B$1,'Test Sample Data'!L768&gt;0),'Test Sample Data'!L768,$B$1),"")</f>
        <v/>
      </c>
      <c r="M769" s="17" t="str">
        <f>IF(SUM('Test Sample Data'!M$3:M$98)&gt;10,IF(AND(ISNUMBER('Test Sample Data'!M768),'Test Sample Data'!M768&lt;$B$1,'Test Sample Data'!M768&gt;0),'Test Sample Data'!M768,$B$1),"")</f>
        <v/>
      </c>
      <c r="N769" s="17" t="str">
        <f>'Gene Table'!E768</f>
        <v>PCR</v>
      </c>
      <c r="O769" s="17" t="str">
        <f>'Gene Table'!B768</f>
        <v>P22</v>
      </c>
      <c r="P769" s="17" t="str">
        <f>IF(SUM('Control Sample Data'!D$3:D$98)&gt;10,IF(AND(ISNUMBER('Control Sample Data'!D768),'Control Sample Data'!D768&lt;$B$1,'Control Sample Data'!D768&gt;0),'Control Sample Data'!D768,$B$1),"")</f>
        <v/>
      </c>
      <c r="Q769" s="17" t="str">
        <f>IF(SUM('Control Sample Data'!E$3:E$98)&gt;10,IF(AND(ISNUMBER('Control Sample Data'!E768),'Control Sample Data'!E768&lt;$B$1,'Control Sample Data'!E768&gt;0),'Control Sample Data'!E768,$B$1),"")</f>
        <v/>
      </c>
      <c r="R769" s="17" t="str">
        <f>IF(SUM('Control Sample Data'!F$3:F$98)&gt;10,IF(AND(ISNUMBER('Control Sample Data'!F768),'Control Sample Data'!F768&lt;$B$1,'Control Sample Data'!F768&gt;0),'Control Sample Data'!F768,$B$1),"")</f>
        <v/>
      </c>
      <c r="S769" s="17" t="str">
        <f>IF(SUM('Control Sample Data'!G$3:G$98)&gt;10,IF(AND(ISNUMBER('Control Sample Data'!G768),'Control Sample Data'!G768&lt;$B$1,'Control Sample Data'!G768&gt;0),'Control Sample Data'!G768,$B$1),"")</f>
        <v/>
      </c>
      <c r="T769" s="17" t="str">
        <f>IF(SUM('Control Sample Data'!H$3:H$98)&gt;10,IF(AND(ISNUMBER('Control Sample Data'!H768),'Control Sample Data'!H768&lt;$B$1,'Control Sample Data'!H768&gt;0),'Control Sample Data'!H768,$B$1),"")</f>
        <v/>
      </c>
      <c r="U769" s="17" t="str">
        <f>IF(SUM('Control Sample Data'!I$3:I$98)&gt;10,IF(AND(ISNUMBER('Control Sample Data'!I768),'Control Sample Data'!I768&lt;$B$1,'Control Sample Data'!I768&gt;0),'Control Sample Data'!I768,$B$1),"")</f>
        <v/>
      </c>
      <c r="V769" s="17" t="str">
        <f>IF(SUM('Control Sample Data'!J$3:J$98)&gt;10,IF(AND(ISNUMBER('Control Sample Data'!J768),'Control Sample Data'!J768&lt;$B$1,'Control Sample Data'!J768&gt;0),'Control Sample Data'!J768,$B$1),"")</f>
        <v/>
      </c>
      <c r="W769" s="17" t="str">
        <f>IF(SUM('Control Sample Data'!K$3:K$98)&gt;10,IF(AND(ISNUMBER('Control Sample Data'!K768),'Control Sample Data'!K768&lt;$B$1,'Control Sample Data'!K768&gt;0),'Control Sample Data'!K768,$B$1),"")</f>
        <v/>
      </c>
      <c r="X769" s="17" t="str">
        <f>IF(SUM('Control Sample Data'!L$3:L$98)&gt;10,IF(AND(ISNUMBER('Control Sample Data'!L768),'Control Sample Data'!L768&lt;$B$1,'Control Sample Data'!L768&gt;0),'Control Sample Data'!L768,$B$1),"")</f>
        <v/>
      </c>
      <c r="Y769" s="17" t="str">
        <f>IF(SUM('Control Sample Data'!M$3:M$98)&gt;10,IF(AND(ISNUMBER('Control Sample Data'!M768),'Control Sample Data'!M768&lt;$B$1,'Control Sample Data'!M768&gt;0),'Control Sample Data'!M768,$B$1),"")</f>
        <v/>
      </c>
      <c r="AT769" s="36" t="str">
        <f t="shared" si="493"/>
        <v/>
      </c>
      <c r="AU769" s="36" t="str">
        <f t="shared" si="494"/>
        <v/>
      </c>
      <c r="AV769" s="36" t="str">
        <f t="shared" si="495"/>
        <v/>
      </c>
      <c r="AW769" s="36" t="str">
        <f t="shared" si="496"/>
        <v/>
      </c>
      <c r="AX769" s="36" t="str">
        <f t="shared" si="497"/>
        <v/>
      </c>
      <c r="AY769" s="36" t="str">
        <f t="shared" si="498"/>
        <v/>
      </c>
      <c r="AZ769" s="36" t="str">
        <f t="shared" si="499"/>
        <v/>
      </c>
      <c r="BA769" s="36" t="str">
        <f t="shared" si="500"/>
        <v/>
      </c>
      <c r="BB769" s="36" t="str">
        <f t="shared" si="501"/>
        <v/>
      </c>
      <c r="BC769" s="36" t="str">
        <f t="shared" si="502"/>
        <v/>
      </c>
      <c r="BD769" s="36" t="str">
        <f t="shared" si="503"/>
        <v/>
      </c>
      <c r="BE769" s="36" t="str">
        <f t="shared" si="504"/>
        <v/>
      </c>
      <c r="BF769" s="36" t="str">
        <f t="shared" si="505"/>
        <v/>
      </c>
      <c r="BG769" s="36" t="str">
        <f t="shared" si="506"/>
        <v/>
      </c>
      <c r="BH769" s="36" t="str">
        <f t="shared" si="507"/>
        <v/>
      </c>
      <c r="BI769" s="36" t="str">
        <f t="shared" si="508"/>
        <v/>
      </c>
      <c r="BJ769" s="36" t="str">
        <f t="shared" si="509"/>
        <v/>
      </c>
      <c r="BK769" s="36" t="str">
        <f t="shared" si="510"/>
        <v/>
      </c>
      <c r="BL769" s="36" t="str">
        <f t="shared" si="511"/>
        <v/>
      </c>
      <c r="BM769" s="36" t="str">
        <f t="shared" si="512"/>
        <v/>
      </c>
      <c r="BN769" s="38" t="e">
        <f t="shared" si="471"/>
        <v>#DIV/0!</v>
      </c>
      <c r="BO769" s="38" t="e">
        <f t="shared" si="472"/>
        <v>#DIV/0!</v>
      </c>
      <c r="BP769" s="39" t="str">
        <f t="shared" si="473"/>
        <v/>
      </c>
      <c r="BQ769" s="39" t="str">
        <f t="shared" si="474"/>
        <v/>
      </c>
      <c r="BR769" s="39" t="str">
        <f t="shared" si="475"/>
        <v/>
      </c>
      <c r="BS769" s="39" t="str">
        <f t="shared" si="476"/>
        <v/>
      </c>
      <c r="BT769" s="39" t="str">
        <f t="shared" si="477"/>
        <v/>
      </c>
      <c r="BU769" s="39" t="str">
        <f t="shared" si="478"/>
        <v/>
      </c>
      <c r="BV769" s="39" t="str">
        <f t="shared" si="479"/>
        <v/>
      </c>
      <c r="BW769" s="39" t="str">
        <f t="shared" si="480"/>
        <v/>
      </c>
      <c r="BX769" s="39" t="str">
        <f t="shared" si="481"/>
        <v/>
      </c>
      <c r="BY769" s="39" t="str">
        <f t="shared" si="482"/>
        <v/>
      </c>
      <c r="BZ769" s="39" t="str">
        <f t="shared" si="483"/>
        <v/>
      </c>
      <c r="CA769" s="39" t="str">
        <f t="shared" si="484"/>
        <v/>
      </c>
      <c r="CB769" s="39" t="str">
        <f t="shared" si="485"/>
        <v/>
      </c>
      <c r="CC769" s="39" t="str">
        <f t="shared" si="486"/>
        <v/>
      </c>
      <c r="CD769" s="39" t="str">
        <f t="shared" si="487"/>
        <v/>
      </c>
      <c r="CE769" s="39" t="str">
        <f t="shared" si="488"/>
        <v/>
      </c>
      <c r="CF769" s="39" t="str">
        <f t="shared" si="489"/>
        <v/>
      </c>
      <c r="CG769" s="39" t="str">
        <f t="shared" si="490"/>
        <v/>
      </c>
      <c r="CH769" s="39" t="str">
        <f t="shared" si="491"/>
        <v/>
      </c>
      <c r="CI769" s="39" t="str">
        <f t="shared" si="492"/>
        <v/>
      </c>
    </row>
    <row r="770" spans="1:87">
      <c r="A770" s="18"/>
      <c r="B770" s="15" t="str">
        <f>'Gene Table'!E769</f>
        <v>PCR</v>
      </c>
      <c r="C770" s="15" t="str">
        <f>'Gene Table'!B769</f>
        <v>P23</v>
      </c>
      <c r="D770" s="16" t="str">
        <f>IF(SUM('Test Sample Data'!D$3:D$98)&gt;10,IF(AND(ISNUMBER('Test Sample Data'!D769),'Test Sample Data'!D769&lt;$B$1,'Test Sample Data'!D769&gt;0),'Test Sample Data'!D769,$B$1),"")</f>
        <v/>
      </c>
      <c r="E770" s="17" t="str">
        <f>IF(SUM('Test Sample Data'!E$3:E$98)&gt;10,IF(AND(ISNUMBER('Test Sample Data'!E769),'Test Sample Data'!E769&lt;$B$1,'Test Sample Data'!E769&gt;0),'Test Sample Data'!E769,$B$1),"")</f>
        <v/>
      </c>
      <c r="F770" s="17" t="str">
        <f>IF(SUM('Test Sample Data'!F$3:F$98)&gt;10,IF(AND(ISNUMBER('Test Sample Data'!F769),'Test Sample Data'!F769&lt;$B$1,'Test Sample Data'!F769&gt;0),'Test Sample Data'!F769,$B$1),"")</f>
        <v/>
      </c>
      <c r="G770" s="17" t="str">
        <f>IF(SUM('Test Sample Data'!G$3:G$98)&gt;10,IF(AND(ISNUMBER('Test Sample Data'!G769),'Test Sample Data'!G769&lt;$B$1,'Test Sample Data'!G769&gt;0),'Test Sample Data'!G769,$B$1),"")</f>
        <v/>
      </c>
      <c r="H770" s="17" t="str">
        <f>IF(SUM('Test Sample Data'!H$3:H$98)&gt;10,IF(AND(ISNUMBER('Test Sample Data'!H769),'Test Sample Data'!H769&lt;$B$1,'Test Sample Data'!H769&gt;0),'Test Sample Data'!H769,$B$1),"")</f>
        <v/>
      </c>
      <c r="I770" s="17" t="str">
        <f>IF(SUM('Test Sample Data'!I$3:I$98)&gt;10,IF(AND(ISNUMBER('Test Sample Data'!I769),'Test Sample Data'!I769&lt;$B$1,'Test Sample Data'!I769&gt;0),'Test Sample Data'!I769,$B$1),"")</f>
        <v/>
      </c>
      <c r="J770" s="17" t="str">
        <f>IF(SUM('Test Sample Data'!J$3:J$98)&gt;10,IF(AND(ISNUMBER('Test Sample Data'!J769),'Test Sample Data'!J769&lt;$B$1,'Test Sample Data'!J769&gt;0),'Test Sample Data'!J769,$B$1),"")</f>
        <v/>
      </c>
      <c r="K770" s="17" t="str">
        <f>IF(SUM('Test Sample Data'!K$3:K$98)&gt;10,IF(AND(ISNUMBER('Test Sample Data'!K769),'Test Sample Data'!K769&lt;$B$1,'Test Sample Data'!K769&gt;0),'Test Sample Data'!K769,$B$1),"")</f>
        <v/>
      </c>
      <c r="L770" s="17" t="str">
        <f>IF(SUM('Test Sample Data'!L$3:L$98)&gt;10,IF(AND(ISNUMBER('Test Sample Data'!L769),'Test Sample Data'!L769&lt;$B$1,'Test Sample Data'!L769&gt;0),'Test Sample Data'!L769,$B$1),"")</f>
        <v/>
      </c>
      <c r="M770" s="17" t="str">
        <f>IF(SUM('Test Sample Data'!M$3:M$98)&gt;10,IF(AND(ISNUMBER('Test Sample Data'!M769),'Test Sample Data'!M769&lt;$B$1,'Test Sample Data'!M769&gt;0),'Test Sample Data'!M769,$B$1),"")</f>
        <v/>
      </c>
      <c r="N770" s="17" t="str">
        <f>'Gene Table'!E769</f>
        <v>PCR</v>
      </c>
      <c r="O770" s="17" t="str">
        <f>'Gene Table'!B769</f>
        <v>P23</v>
      </c>
      <c r="P770" s="17" t="str">
        <f>IF(SUM('Control Sample Data'!D$3:D$98)&gt;10,IF(AND(ISNUMBER('Control Sample Data'!D769),'Control Sample Data'!D769&lt;$B$1,'Control Sample Data'!D769&gt;0),'Control Sample Data'!D769,$B$1),"")</f>
        <v/>
      </c>
      <c r="Q770" s="17" t="str">
        <f>IF(SUM('Control Sample Data'!E$3:E$98)&gt;10,IF(AND(ISNUMBER('Control Sample Data'!E769),'Control Sample Data'!E769&lt;$B$1,'Control Sample Data'!E769&gt;0),'Control Sample Data'!E769,$B$1),"")</f>
        <v/>
      </c>
      <c r="R770" s="17" t="str">
        <f>IF(SUM('Control Sample Data'!F$3:F$98)&gt;10,IF(AND(ISNUMBER('Control Sample Data'!F769),'Control Sample Data'!F769&lt;$B$1,'Control Sample Data'!F769&gt;0),'Control Sample Data'!F769,$B$1),"")</f>
        <v/>
      </c>
      <c r="S770" s="17" t="str">
        <f>IF(SUM('Control Sample Data'!G$3:G$98)&gt;10,IF(AND(ISNUMBER('Control Sample Data'!G769),'Control Sample Data'!G769&lt;$B$1,'Control Sample Data'!G769&gt;0),'Control Sample Data'!G769,$B$1),"")</f>
        <v/>
      </c>
      <c r="T770" s="17" t="str">
        <f>IF(SUM('Control Sample Data'!H$3:H$98)&gt;10,IF(AND(ISNUMBER('Control Sample Data'!H769),'Control Sample Data'!H769&lt;$B$1,'Control Sample Data'!H769&gt;0),'Control Sample Data'!H769,$B$1),"")</f>
        <v/>
      </c>
      <c r="U770" s="17" t="str">
        <f>IF(SUM('Control Sample Data'!I$3:I$98)&gt;10,IF(AND(ISNUMBER('Control Sample Data'!I769),'Control Sample Data'!I769&lt;$B$1,'Control Sample Data'!I769&gt;0),'Control Sample Data'!I769,$B$1),"")</f>
        <v/>
      </c>
      <c r="V770" s="17" t="str">
        <f>IF(SUM('Control Sample Data'!J$3:J$98)&gt;10,IF(AND(ISNUMBER('Control Sample Data'!J769),'Control Sample Data'!J769&lt;$B$1,'Control Sample Data'!J769&gt;0),'Control Sample Data'!J769,$B$1),"")</f>
        <v/>
      </c>
      <c r="W770" s="17" t="str">
        <f>IF(SUM('Control Sample Data'!K$3:K$98)&gt;10,IF(AND(ISNUMBER('Control Sample Data'!K769),'Control Sample Data'!K769&lt;$B$1,'Control Sample Data'!K769&gt;0),'Control Sample Data'!K769,$B$1),"")</f>
        <v/>
      </c>
      <c r="X770" s="17" t="str">
        <f>IF(SUM('Control Sample Data'!L$3:L$98)&gt;10,IF(AND(ISNUMBER('Control Sample Data'!L769),'Control Sample Data'!L769&lt;$B$1,'Control Sample Data'!L769&gt;0),'Control Sample Data'!L769,$B$1),"")</f>
        <v/>
      </c>
      <c r="Y770" s="17" t="str">
        <f>IF(SUM('Control Sample Data'!M$3:M$98)&gt;10,IF(AND(ISNUMBER('Control Sample Data'!M769),'Control Sample Data'!M769&lt;$B$1,'Control Sample Data'!M769&gt;0),'Control Sample Data'!M769,$B$1),"")</f>
        <v/>
      </c>
      <c r="AT770" s="36" t="str">
        <f t="shared" si="493"/>
        <v/>
      </c>
      <c r="AU770" s="36" t="str">
        <f t="shared" si="494"/>
        <v/>
      </c>
      <c r="AV770" s="36" t="str">
        <f t="shared" si="495"/>
        <v/>
      </c>
      <c r="AW770" s="36" t="str">
        <f t="shared" si="496"/>
        <v/>
      </c>
      <c r="AX770" s="36" t="str">
        <f t="shared" si="497"/>
        <v/>
      </c>
      <c r="AY770" s="36" t="str">
        <f t="shared" si="498"/>
        <v/>
      </c>
      <c r="AZ770" s="36" t="str">
        <f t="shared" si="499"/>
        <v/>
      </c>
      <c r="BA770" s="36" t="str">
        <f t="shared" si="500"/>
        <v/>
      </c>
      <c r="BB770" s="36" t="str">
        <f t="shared" si="501"/>
        <v/>
      </c>
      <c r="BC770" s="36" t="str">
        <f t="shared" si="502"/>
        <v/>
      </c>
      <c r="BD770" s="36" t="str">
        <f t="shared" si="503"/>
        <v/>
      </c>
      <c r="BE770" s="36" t="str">
        <f t="shared" si="504"/>
        <v/>
      </c>
      <c r="BF770" s="36" t="str">
        <f t="shared" si="505"/>
        <v/>
      </c>
      <c r="BG770" s="36" t="str">
        <f t="shared" si="506"/>
        <v/>
      </c>
      <c r="BH770" s="36" t="str">
        <f t="shared" si="507"/>
        <v/>
      </c>
      <c r="BI770" s="36" t="str">
        <f t="shared" si="508"/>
        <v/>
      </c>
      <c r="BJ770" s="36" t="str">
        <f t="shared" si="509"/>
        <v/>
      </c>
      <c r="BK770" s="36" t="str">
        <f t="shared" si="510"/>
        <v/>
      </c>
      <c r="BL770" s="36" t="str">
        <f t="shared" si="511"/>
        <v/>
      </c>
      <c r="BM770" s="36" t="str">
        <f t="shared" si="512"/>
        <v/>
      </c>
      <c r="BN770" s="38" t="e">
        <f t="shared" si="471"/>
        <v>#DIV/0!</v>
      </c>
      <c r="BO770" s="38" t="e">
        <f t="shared" si="472"/>
        <v>#DIV/0!</v>
      </c>
      <c r="BP770" s="39" t="str">
        <f t="shared" si="473"/>
        <v/>
      </c>
      <c r="BQ770" s="39" t="str">
        <f t="shared" si="474"/>
        <v/>
      </c>
      <c r="BR770" s="39" t="str">
        <f t="shared" si="475"/>
        <v/>
      </c>
      <c r="BS770" s="39" t="str">
        <f t="shared" si="476"/>
        <v/>
      </c>
      <c r="BT770" s="39" t="str">
        <f t="shared" si="477"/>
        <v/>
      </c>
      <c r="BU770" s="39" t="str">
        <f t="shared" si="478"/>
        <v/>
      </c>
      <c r="BV770" s="39" t="str">
        <f t="shared" si="479"/>
        <v/>
      </c>
      <c r="BW770" s="39" t="str">
        <f t="shared" si="480"/>
        <v/>
      </c>
      <c r="BX770" s="39" t="str">
        <f t="shared" si="481"/>
        <v/>
      </c>
      <c r="BY770" s="39" t="str">
        <f t="shared" si="482"/>
        <v/>
      </c>
      <c r="BZ770" s="39" t="str">
        <f t="shared" si="483"/>
        <v/>
      </c>
      <c r="CA770" s="39" t="str">
        <f t="shared" si="484"/>
        <v/>
      </c>
      <c r="CB770" s="39" t="str">
        <f t="shared" si="485"/>
        <v/>
      </c>
      <c r="CC770" s="39" t="str">
        <f t="shared" si="486"/>
        <v/>
      </c>
      <c r="CD770" s="39" t="str">
        <f t="shared" si="487"/>
        <v/>
      </c>
      <c r="CE770" s="39" t="str">
        <f t="shared" si="488"/>
        <v/>
      </c>
      <c r="CF770" s="39" t="str">
        <f t="shared" si="489"/>
        <v/>
      </c>
      <c r="CG770" s="39" t="str">
        <f t="shared" si="490"/>
        <v/>
      </c>
      <c r="CH770" s="39" t="str">
        <f t="shared" si="491"/>
        <v/>
      </c>
      <c r="CI770" s="39" t="str">
        <f t="shared" si="492"/>
        <v/>
      </c>
    </row>
    <row r="771" spans="1:87">
      <c r="A771" s="46"/>
      <c r="B771" s="15" t="str">
        <f>'Gene Table'!E770</f>
        <v>PCR</v>
      </c>
      <c r="C771" s="15" t="str">
        <f>'Gene Table'!B770</f>
        <v>P24</v>
      </c>
      <c r="D771" s="16" t="str">
        <f>IF(SUM('Test Sample Data'!D$3:D$98)&gt;10,IF(AND(ISNUMBER('Test Sample Data'!D770),'Test Sample Data'!D770&lt;$B$1,'Test Sample Data'!D770&gt;0),'Test Sample Data'!D770,$B$1),"")</f>
        <v/>
      </c>
      <c r="E771" s="17" t="str">
        <f>IF(SUM('Test Sample Data'!E$3:E$98)&gt;10,IF(AND(ISNUMBER('Test Sample Data'!E770),'Test Sample Data'!E770&lt;$B$1,'Test Sample Data'!E770&gt;0),'Test Sample Data'!E770,$B$1),"")</f>
        <v/>
      </c>
      <c r="F771" s="17" t="str">
        <f>IF(SUM('Test Sample Data'!F$3:F$98)&gt;10,IF(AND(ISNUMBER('Test Sample Data'!F770),'Test Sample Data'!F770&lt;$B$1,'Test Sample Data'!F770&gt;0),'Test Sample Data'!F770,$B$1),"")</f>
        <v/>
      </c>
      <c r="G771" s="17" t="str">
        <f>IF(SUM('Test Sample Data'!G$3:G$98)&gt;10,IF(AND(ISNUMBER('Test Sample Data'!G770),'Test Sample Data'!G770&lt;$B$1,'Test Sample Data'!G770&gt;0),'Test Sample Data'!G770,$B$1),"")</f>
        <v/>
      </c>
      <c r="H771" s="17" t="str">
        <f>IF(SUM('Test Sample Data'!H$3:H$98)&gt;10,IF(AND(ISNUMBER('Test Sample Data'!H770),'Test Sample Data'!H770&lt;$B$1,'Test Sample Data'!H770&gt;0),'Test Sample Data'!H770,$B$1),"")</f>
        <v/>
      </c>
      <c r="I771" s="17" t="str">
        <f>IF(SUM('Test Sample Data'!I$3:I$98)&gt;10,IF(AND(ISNUMBER('Test Sample Data'!I770),'Test Sample Data'!I770&lt;$B$1,'Test Sample Data'!I770&gt;0),'Test Sample Data'!I770,$B$1),"")</f>
        <v/>
      </c>
      <c r="J771" s="17" t="str">
        <f>IF(SUM('Test Sample Data'!J$3:J$98)&gt;10,IF(AND(ISNUMBER('Test Sample Data'!J770),'Test Sample Data'!J770&lt;$B$1,'Test Sample Data'!J770&gt;0),'Test Sample Data'!J770,$B$1),"")</f>
        <v/>
      </c>
      <c r="K771" s="17" t="str">
        <f>IF(SUM('Test Sample Data'!K$3:K$98)&gt;10,IF(AND(ISNUMBER('Test Sample Data'!K770),'Test Sample Data'!K770&lt;$B$1,'Test Sample Data'!K770&gt;0),'Test Sample Data'!K770,$B$1),"")</f>
        <v/>
      </c>
      <c r="L771" s="17" t="str">
        <f>IF(SUM('Test Sample Data'!L$3:L$98)&gt;10,IF(AND(ISNUMBER('Test Sample Data'!L770),'Test Sample Data'!L770&lt;$B$1,'Test Sample Data'!L770&gt;0),'Test Sample Data'!L770,$B$1),"")</f>
        <v/>
      </c>
      <c r="M771" s="17" t="str">
        <f>IF(SUM('Test Sample Data'!M$3:M$98)&gt;10,IF(AND(ISNUMBER('Test Sample Data'!M770),'Test Sample Data'!M770&lt;$B$1,'Test Sample Data'!M770&gt;0),'Test Sample Data'!M770,$B$1),"")</f>
        <v/>
      </c>
      <c r="N771" s="17" t="str">
        <f>'Gene Table'!E770</f>
        <v>PCR</v>
      </c>
      <c r="O771" s="17" t="str">
        <f>'Gene Table'!B770</f>
        <v>P24</v>
      </c>
      <c r="P771" s="17" t="str">
        <f>IF(SUM('Control Sample Data'!D$3:D$98)&gt;10,IF(AND(ISNUMBER('Control Sample Data'!D770),'Control Sample Data'!D770&lt;$B$1,'Control Sample Data'!D770&gt;0),'Control Sample Data'!D770,$B$1),"")</f>
        <v/>
      </c>
      <c r="Q771" s="17" t="str">
        <f>IF(SUM('Control Sample Data'!E$3:E$98)&gt;10,IF(AND(ISNUMBER('Control Sample Data'!E770),'Control Sample Data'!E770&lt;$B$1,'Control Sample Data'!E770&gt;0),'Control Sample Data'!E770,$B$1),"")</f>
        <v/>
      </c>
      <c r="R771" s="17" t="str">
        <f>IF(SUM('Control Sample Data'!F$3:F$98)&gt;10,IF(AND(ISNUMBER('Control Sample Data'!F770),'Control Sample Data'!F770&lt;$B$1,'Control Sample Data'!F770&gt;0),'Control Sample Data'!F770,$B$1),"")</f>
        <v/>
      </c>
      <c r="S771" s="17" t="str">
        <f>IF(SUM('Control Sample Data'!G$3:G$98)&gt;10,IF(AND(ISNUMBER('Control Sample Data'!G770),'Control Sample Data'!G770&lt;$B$1,'Control Sample Data'!G770&gt;0),'Control Sample Data'!G770,$B$1),"")</f>
        <v/>
      </c>
      <c r="T771" s="17" t="str">
        <f>IF(SUM('Control Sample Data'!H$3:H$98)&gt;10,IF(AND(ISNUMBER('Control Sample Data'!H770),'Control Sample Data'!H770&lt;$B$1,'Control Sample Data'!H770&gt;0),'Control Sample Data'!H770,$B$1),"")</f>
        <v/>
      </c>
      <c r="U771" s="17" t="str">
        <f>IF(SUM('Control Sample Data'!I$3:I$98)&gt;10,IF(AND(ISNUMBER('Control Sample Data'!I770),'Control Sample Data'!I770&lt;$B$1,'Control Sample Data'!I770&gt;0),'Control Sample Data'!I770,$B$1),"")</f>
        <v/>
      </c>
      <c r="V771" s="17" t="str">
        <f>IF(SUM('Control Sample Data'!J$3:J$98)&gt;10,IF(AND(ISNUMBER('Control Sample Data'!J770),'Control Sample Data'!J770&lt;$B$1,'Control Sample Data'!J770&gt;0),'Control Sample Data'!J770,$B$1),"")</f>
        <v/>
      </c>
      <c r="W771" s="17" t="str">
        <f>IF(SUM('Control Sample Data'!K$3:K$98)&gt;10,IF(AND(ISNUMBER('Control Sample Data'!K770),'Control Sample Data'!K770&lt;$B$1,'Control Sample Data'!K770&gt;0),'Control Sample Data'!K770,$B$1),"")</f>
        <v/>
      </c>
      <c r="X771" s="17" t="str">
        <f>IF(SUM('Control Sample Data'!L$3:L$98)&gt;10,IF(AND(ISNUMBER('Control Sample Data'!L770),'Control Sample Data'!L770&lt;$B$1,'Control Sample Data'!L770&gt;0),'Control Sample Data'!L770,$B$1),"")</f>
        <v/>
      </c>
      <c r="Y771" s="17" t="str">
        <f>IF(SUM('Control Sample Data'!M$3:M$98)&gt;10,IF(AND(ISNUMBER('Control Sample Data'!M770),'Control Sample Data'!M770&lt;$B$1,'Control Sample Data'!M770&gt;0),'Control Sample Data'!M770,$B$1),"")</f>
        <v/>
      </c>
      <c r="AT771" s="36" t="str">
        <f t="shared" si="493"/>
        <v/>
      </c>
      <c r="AU771" s="36" t="str">
        <f t="shared" si="494"/>
        <v/>
      </c>
      <c r="AV771" s="36" t="str">
        <f t="shared" si="495"/>
        <v/>
      </c>
      <c r="AW771" s="36" t="str">
        <f t="shared" si="496"/>
        <v/>
      </c>
      <c r="AX771" s="36" t="str">
        <f t="shared" si="497"/>
        <v/>
      </c>
      <c r="AY771" s="36" t="str">
        <f t="shared" si="498"/>
        <v/>
      </c>
      <c r="AZ771" s="36" t="str">
        <f t="shared" si="499"/>
        <v/>
      </c>
      <c r="BA771" s="36" t="str">
        <f t="shared" si="500"/>
        <v/>
      </c>
      <c r="BB771" s="36" t="str">
        <f t="shared" si="501"/>
        <v/>
      </c>
      <c r="BC771" s="36" t="str">
        <f t="shared" si="502"/>
        <v/>
      </c>
      <c r="BD771" s="36" t="str">
        <f t="shared" si="503"/>
        <v/>
      </c>
      <c r="BE771" s="36" t="str">
        <f t="shared" si="504"/>
        <v/>
      </c>
      <c r="BF771" s="36" t="str">
        <f t="shared" si="505"/>
        <v/>
      </c>
      <c r="BG771" s="36" t="str">
        <f t="shared" si="506"/>
        <v/>
      </c>
      <c r="BH771" s="36" t="str">
        <f t="shared" si="507"/>
        <v/>
      </c>
      <c r="BI771" s="36" t="str">
        <f t="shared" si="508"/>
        <v/>
      </c>
      <c r="BJ771" s="36" t="str">
        <f t="shared" si="509"/>
        <v/>
      </c>
      <c r="BK771" s="36" t="str">
        <f t="shared" si="510"/>
        <v/>
      </c>
      <c r="BL771" s="36" t="str">
        <f t="shared" si="511"/>
        <v/>
      </c>
      <c r="BM771" s="36" t="str">
        <f t="shared" si="512"/>
        <v/>
      </c>
      <c r="BN771" s="38" t="e">
        <f t="shared" si="471"/>
        <v>#DIV/0!</v>
      </c>
      <c r="BO771" s="38" t="e">
        <f t="shared" si="472"/>
        <v>#DIV/0!</v>
      </c>
      <c r="BP771" s="39" t="str">
        <f t="shared" si="473"/>
        <v/>
      </c>
      <c r="BQ771" s="39" t="str">
        <f t="shared" si="474"/>
        <v/>
      </c>
      <c r="BR771" s="39" t="str">
        <f t="shared" si="475"/>
        <v/>
      </c>
      <c r="BS771" s="39" t="str">
        <f t="shared" si="476"/>
        <v/>
      </c>
      <c r="BT771" s="39" t="str">
        <f t="shared" si="477"/>
        <v/>
      </c>
      <c r="BU771" s="39" t="str">
        <f t="shared" si="478"/>
        <v/>
      </c>
      <c r="BV771" s="39" t="str">
        <f t="shared" si="479"/>
        <v/>
      </c>
      <c r="BW771" s="39" t="str">
        <f t="shared" si="480"/>
        <v/>
      </c>
      <c r="BX771" s="39" t="str">
        <f t="shared" si="481"/>
        <v/>
      </c>
      <c r="BY771" s="39" t="str">
        <f t="shared" si="482"/>
        <v/>
      </c>
      <c r="BZ771" s="39" t="str">
        <f t="shared" si="483"/>
        <v/>
      </c>
      <c r="CA771" s="39" t="str">
        <f t="shared" si="484"/>
        <v/>
      </c>
      <c r="CB771" s="39" t="str">
        <f t="shared" si="485"/>
        <v/>
      </c>
      <c r="CC771" s="39" t="str">
        <f t="shared" si="486"/>
        <v/>
      </c>
      <c r="CD771" s="39" t="str">
        <f t="shared" si="487"/>
        <v/>
      </c>
      <c r="CE771" s="39" t="str">
        <f t="shared" si="488"/>
        <v/>
      </c>
      <c r="CF771" s="39" t="str">
        <f t="shared" si="489"/>
        <v/>
      </c>
      <c r="CG771" s="39" t="str">
        <f t="shared" si="490"/>
        <v/>
      </c>
      <c r="CH771" s="39" t="str">
        <f t="shared" si="491"/>
        <v/>
      </c>
      <c r="CI771" s="39" t="str">
        <f t="shared" si="492"/>
        <v/>
      </c>
    </row>
    <row r="772" spans="1:87">
      <c r="A772" s="14" t="s">
        <v>2575</v>
      </c>
      <c r="B772" s="15" t="str">
        <f>'Gene Table'!E771</f>
        <v>mmu-miR-3086-3p</v>
      </c>
      <c r="C772" s="15" t="str">
        <f>'Gene Table'!B771</f>
        <v>A01</v>
      </c>
      <c r="D772" s="16" t="str">
        <f>IF(SUM('Test Sample Data'!D$3:D$98)&gt;10,IF(AND(ISNUMBER('Test Sample Data'!D771),'Test Sample Data'!D771&lt;$B$1,'Test Sample Data'!D771&gt;0),'Test Sample Data'!D771,$B$1),"")</f>
        <v/>
      </c>
      <c r="E772" s="17" t="str">
        <f>IF(SUM('Test Sample Data'!E$3:E$98)&gt;10,IF(AND(ISNUMBER('Test Sample Data'!E771),'Test Sample Data'!E771&lt;$B$1,'Test Sample Data'!E771&gt;0),'Test Sample Data'!E771,$B$1),"")</f>
        <v/>
      </c>
      <c r="F772" s="17" t="str">
        <f>IF(SUM('Test Sample Data'!F$3:F$98)&gt;10,IF(AND(ISNUMBER('Test Sample Data'!F771),'Test Sample Data'!F771&lt;$B$1,'Test Sample Data'!F771&gt;0),'Test Sample Data'!F771,$B$1),"")</f>
        <v/>
      </c>
      <c r="G772" s="17" t="str">
        <f>IF(SUM('Test Sample Data'!G$3:G$98)&gt;10,IF(AND(ISNUMBER('Test Sample Data'!G771),'Test Sample Data'!G771&lt;$B$1,'Test Sample Data'!G771&gt;0),'Test Sample Data'!G771,$B$1),"")</f>
        <v/>
      </c>
      <c r="H772" s="17" t="str">
        <f>IF(SUM('Test Sample Data'!H$3:H$98)&gt;10,IF(AND(ISNUMBER('Test Sample Data'!H771),'Test Sample Data'!H771&lt;$B$1,'Test Sample Data'!H771&gt;0),'Test Sample Data'!H771,$B$1),"")</f>
        <v/>
      </c>
      <c r="I772" s="17" t="str">
        <f>IF(SUM('Test Sample Data'!I$3:I$98)&gt;10,IF(AND(ISNUMBER('Test Sample Data'!I771),'Test Sample Data'!I771&lt;$B$1,'Test Sample Data'!I771&gt;0),'Test Sample Data'!I771,$B$1),"")</f>
        <v/>
      </c>
      <c r="J772" s="17" t="str">
        <f>IF(SUM('Test Sample Data'!J$3:J$98)&gt;10,IF(AND(ISNUMBER('Test Sample Data'!J771),'Test Sample Data'!J771&lt;$B$1,'Test Sample Data'!J771&gt;0),'Test Sample Data'!J771,$B$1),"")</f>
        <v/>
      </c>
      <c r="K772" s="17" t="str">
        <f>IF(SUM('Test Sample Data'!K$3:K$98)&gt;10,IF(AND(ISNUMBER('Test Sample Data'!K771),'Test Sample Data'!K771&lt;$B$1,'Test Sample Data'!K771&gt;0),'Test Sample Data'!K771,$B$1),"")</f>
        <v/>
      </c>
      <c r="L772" s="17" t="str">
        <f>IF(SUM('Test Sample Data'!L$3:L$98)&gt;10,IF(AND(ISNUMBER('Test Sample Data'!L771),'Test Sample Data'!L771&lt;$B$1,'Test Sample Data'!L771&gt;0),'Test Sample Data'!L771,$B$1),"")</f>
        <v/>
      </c>
      <c r="M772" s="17" t="str">
        <f>IF(SUM('Test Sample Data'!M$3:M$98)&gt;10,IF(AND(ISNUMBER('Test Sample Data'!M771),'Test Sample Data'!M771&lt;$B$1,'Test Sample Data'!M771&gt;0),'Test Sample Data'!M771,$B$1),"")</f>
        <v/>
      </c>
      <c r="N772" s="17" t="str">
        <f>'Gene Table'!E771</f>
        <v>mmu-miR-3086-3p</v>
      </c>
      <c r="O772" s="17" t="str">
        <f>'Gene Table'!B771</f>
        <v>A01</v>
      </c>
      <c r="P772" s="17" t="str">
        <f>IF(SUM('Control Sample Data'!D$3:D$98)&gt;10,IF(AND(ISNUMBER('Control Sample Data'!D771),'Control Sample Data'!D771&lt;$B$1,'Control Sample Data'!D771&gt;0),'Control Sample Data'!D771,$B$1),"")</f>
        <v/>
      </c>
      <c r="Q772" s="17" t="str">
        <f>IF(SUM('Control Sample Data'!E$3:E$98)&gt;10,IF(AND(ISNUMBER('Control Sample Data'!E771),'Control Sample Data'!E771&lt;$B$1,'Control Sample Data'!E771&gt;0),'Control Sample Data'!E771,$B$1),"")</f>
        <v/>
      </c>
      <c r="R772" s="17" t="str">
        <f>IF(SUM('Control Sample Data'!F$3:F$98)&gt;10,IF(AND(ISNUMBER('Control Sample Data'!F771),'Control Sample Data'!F771&lt;$B$1,'Control Sample Data'!F771&gt;0),'Control Sample Data'!F771,$B$1),"")</f>
        <v/>
      </c>
      <c r="S772" s="17" t="str">
        <f>IF(SUM('Control Sample Data'!G$3:G$98)&gt;10,IF(AND(ISNUMBER('Control Sample Data'!G771),'Control Sample Data'!G771&lt;$B$1,'Control Sample Data'!G771&gt;0),'Control Sample Data'!G771,$B$1),"")</f>
        <v/>
      </c>
      <c r="T772" s="17" t="str">
        <f>IF(SUM('Control Sample Data'!H$3:H$98)&gt;10,IF(AND(ISNUMBER('Control Sample Data'!H771),'Control Sample Data'!H771&lt;$B$1,'Control Sample Data'!H771&gt;0),'Control Sample Data'!H771,$B$1),"")</f>
        <v/>
      </c>
      <c r="U772" s="17" t="str">
        <f>IF(SUM('Control Sample Data'!I$3:I$98)&gt;10,IF(AND(ISNUMBER('Control Sample Data'!I771),'Control Sample Data'!I771&lt;$B$1,'Control Sample Data'!I771&gt;0),'Control Sample Data'!I771,$B$1),"")</f>
        <v/>
      </c>
      <c r="V772" s="17" t="str">
        <f>IF(SUM('Control Sample Data'!J$3:J$98)&gt;10,IF(AND(ISNUMBER('Control Sample Data'!J771),'Control Sample Data'!J771&lt;$B$1,'Control Sample Data'!J771&gt;0),'Control Sample Data'!J771,$B$1),"")</f>
        <v/>
      </c>
      <c r="W772" s="17" t="str">
        <f>IF(SUM('Control Sample Data'!K$3:K$98)&gt;10,IF(AND(ISNUMBER('Control Sample Data'!K771),'Control Sample Data'!K771&lt;$B$1,'Control Sample Data'!K771&gt;0),'Control Sample Data'!K771,$B$1),"")</f>
        <v/>
      </c>
      <c r="X772" s="17" t="str">
        <f>IF(SUM('Control Sample Data'!L$3:L$98)&gt;10,IF(AND(ISNUMBER('Control Sample Data'!L771),'Control Sample Data'!L771&lt;$B$1,'Control Sample Data'!L771&gt;0),'Control Sample Data'!L771,$B$1),"")</f>
        <v/>
      </c>
      <c r="Y772" s="17" t="str">
        <f>IF(SUM('Control Sample Data'!M$3:M$98)&gt;10,IF(AND(ISNUMBER('Control Sample Data'!M771),'Control Sample Data'!M771&lt;$B$1,'Control Sample Data'!M771&gt;0),'Control Sample Data'!M771,$B$1),"")</f>
        <v/>
      </c>
      <c r="Z772" s="22" t="str">
        <f>IF(ISERROR(VLOOKUP('Choose Housekeeping Genes'!$C3,Calculations!$C$772:$M$1155,2,0)),"",VLOOKUP('Choose Housekeeping Genes'!$C3,Calculations!$C$772:$M$1155,2,0))</f>
        <v/>
      </c>
      <c r="AA772" s="22" t="str">
        <f>IF(ISERROR(VLOOKUP('Choose Housekeeping Genes'!$C3,Calculations!$C$772:$M$1155,3,0)),"",VLOOKUP('Choose Housekeeping Genes'!$C3,Calculations!$C$772:$M$1155,3,0))</f>
        <v/>
      </c>
      <c r="AB772" s="22" t="str">
        <f>IF(ISERROR(VLOOKUP('Choose Housekeeping Genes'!$C3,Calculations!$C$772:$M$1155,4,0)),"",VLOOKUP('Choose Housekeeping Genes'!$C3,Calculations!$C$772:$M$1155,4,0))</f>
        <v/>
      </c>
      <c r="AC772" s="22" t="str">
        <f>IF(ISERROR(VLOOKUP('Choose Housekeeping Genes'!$C3,Calculations!$C$772:$M$1155,5,0)),"",VLOOKUP('Choose Housekeeping Genes'!$C3,Calculations!$C$772:$M$1155,5,0))</f>
        <v/>
      </c>
      <c r="AD772" s="22" t="str">
        <f>IF(ISERROR(VLOOKUP('Choose Housekeeping Genes'!$C3,Calculations!$C$772:$M$1155,6,0)),"",VLOOKUP('Choose Housekeeping Genes'!$C3,Calculations!$C$772:$M$1155,6,0))</f>
        <v/>
      </c>
      <c r="AE772" s="22" t="str">
        <f>IF(ISERROR(VLOOKUP('Choose Housekeeping Genes'!$C3,Calculations!$C$772:$M$1155,7,0)),"",VLOOKUP('Choose Housekeeping Genes'!$C3,Calculations!$C$772:$M$1155,7,0))</f>
        <v/>
      </c>
      <c r="AF772" s="22" t="str">
        <f>IF(ISERROR(VLOOKUP('Choose Housekeeping Genes'!$C3,Calculations!$C$772:$M$1155,8,0)),"",VLOOKUP('Choose Housekeeping Genes'!$C3,Calculations!$C$772:$M$1155,8,0))</f>
        <v/>
      </c>
      <c r="AG772" s="22" t="str">
        <f>IF(ISERROR(VLOOKUP('Choose Housekeeping Genes'!$C3,Calculations!$C$772:$M$1155,9,0)),"",VLOOKUP('Choose Housekeeping Genes'!$C3,Calculations!$C$772:$M$1155,9,0))</f>
        <v/>
      </c>
      <c r="AH772" s="22" t="str">
        <f>IF(ISERROR(VLOOKUP('Choose Housekeeping Genes'!$C3,Calculations!$C$772:$M$1155,10,0)),"",VLOOKUP('Choose Housekeeping Genes'!$C3,Calculations!$C$772:$M$1155,10,0))</f>
        <v/>
      </c>
      <c r="AI772" s="22" t="str">
        <f>IF(ISERROR(VLOOKUP('Choose Housekeeping Genes'!$C3,Calculations!$C$772:$M$1155,11,0)),"",VLOOKUP('Choose Housekeeping Genes'!$C3,Calculations!$C$772:$M$1155,11,0))</f>
        <v/>
      </c>
      <c r="AJ772" s="22" t="str">
        <f>IF(ISERROR(VLOOKUP('Choose Housekeeping Genes'!$C3,Calculations!$C$772:$Y$1155,14,0)),"",VLOOKUP('Choose Housekeeping Genes'!$C3,Calculations!$C$772:$Y$1155,14,0))</f>
        <v/>
      </c>
      <c r="AK772" s="22" t="str">
        <f>IF(ISERROR(VLOOKUP('Choose Housekeeping Genes'!$C3,Calculations!$C$772:$Y$1155,15,0)),"",VLOOKUP('Choose Housekeeping Genes'!$C3,Calculations!$C$772:$Y$1155,15,0))</f>
        <v/>
      </c>
      <c r="AL772" s="22" t="str">
        <f>IF(ISERROR(VLOOKUP('Choose Housekeeping Genes'!$C3,Calculations!$C$772:$Y$1155,16,0)),"",VLOOKUP('Choose Housekeeping Genes'!$C3,Calculations!$C$772:$Y$1155,16,0))</f>
        <v/>
      </c>
      <c r="AM772" s="22" t="str">
        <f>IF(ISERROR(VLOOKUP('Choose Housekeeping Genes'!$C3,Calculations!$C$772:$Y$1155,17,0)),"",VLOOKUP('Choose Housekeeping Genes'!$C3,Calculations!$C$772:$Y$1155,17,0))</f>
        <v/>
      </c>
      <c r="AN772" s="22" t="str">
        <f>IF(ISERROR(VLOOKUP('Choose Housekeeping Genes'!$C3,Calculations!$C$772:$Y$1155,18,0)),"",VLOOKUP('Choose Housekeeping Genes'!$C3,Calculations!$C$772:$Y$1155,18,0))</f>
        <v/>
      </c>
      <c r="AO772" s="22" t="str">
        <f>IF(ISERROR(VLOOKUP('Choose Housekeeping Genes'!$C3,Calculations!$C$772:$Y$1155,19,0)),"",VLOOKUP('Choose Housekeeping Genes'!$C3,Calculations!$C$772:$Y$1155,19,0))</f>
        <v/>
      </c>
      <c r="AP772" s="22" t="str">
        <f>IF(ISERROR(VLOOKUP('Choose Housekeeping Genes'!$C3,Calculations!$C$772:$Y$1155,20,0)),"",VLOOKUP('Choose Housekeeping Genes'!$C3,Calculations!$C$772:$Y$1155,20,0))</f>
        <v/>
      </c>
      <c r="AQ772" s="22" t="str">
        <f>IF(ISERROR(VLOOKUP('Choose Housekeeping Genes'!$C3,Calculations!$C$772:$Y$1155,21,0)),"",VLOOKUP('Choose Housekeeping Genes'!$C3,Calculations!$C$772:$Y$1155,21,0))</f>
        <v/>
      </c>
      <c r="AR772" s="22" t="str">
        <f>IF(ISERROR(VLOOKUP('Choose Housekeeping Genes'!$C3,Calculations!$C$772:$Y$1155,22,0)),"",VLOOKUP('Choose Housekeeping Genes'!$C3,Calculations!$C$772:$Y$1155,22,0))</f>
        <v/>
      </c>
      <c r="AS772" s="22" t="str">
        <f>IF(ISERROR(VLOOKUP('Choose Housekeeping Genes'!$C3,Calculations!$C$772:$Y$1155,23,0)),"",VLOOKUP('Choose Housekeeping Genes'!$C3,Calculations!$C$772:$Y$1155,23,0))</f>
        <v/>
      </c>
      <c r="AT772" s="36" t="str">
        <f>IF(ISERROR(D772-Z$794),"",D772-Z$794)</f>
        <v/>
      </c>
      <c r="AU772" s="36" t="str">
        <f t="shared" ref="AU772:BC772" si="513">IF(ISERROR(E772-AA$794),"",E772-AA$794)</f>
        <v/>
      </c>
      <c r="AV772" s="36" t="str">
        <f t="shared" si="513"/>
        <v/>
      </c>
      <c r="AW772" s="36" t="str">
        <f t="shared" si="513"/>
        <v/>
      </c>
      <c r="AX772" s="36" t="str">
        <f t="shared" si="513"/>
        <v/>
      </c>
      <c r="AY772" s="36" t="str">
        <f t="shared" si="513"/>
        <v/>
      </c>
      <c r="AZ772" s="36" t="str">
        <f t="shared" si="513"/>
        <v/>
      </c>
      <c r="BA772" s="36" t="str">
        <f t="shared" si="513"/>
        <v/>
      </c>
      <c r="BB772" s="36" t="str">
        <f t="shared" si="513"/>
        <v/>
      </c>
      <c r="BC772" s="36" t="str">
        <f t="shared" si="513"/>
        <v/>
      </c>
      <c r="BD772" s="36" t="str">
        <f>IF(ISERROR(P772-AJ$794),"",P772-AJ$794)</f>
        <v/>
      </c>
      <c r="BE772" s="36" t="str">
        <f t="shared" ref="BE772:BM772" si="514">IF(ISERROR(Q772-AK$794),"",Q772-AK$794)</f>
        <v/>
      </c>
      <c r="BF772" s="36" t="str">
        <f t="shared" si="514"/>
        <v/>
      </c>
      <c r="BG772" s="36" t="str">
        <f t="shared" si="514"/>
        <v/>
      </c>
      <c r="BH772" s="36" t="str">
        <f t="shared" si="514"/>
        <v/>
      </c>
      <c r="BI772" s="36" t="str">
        <f t="shared" si="514"/>
        <v/>
      </c>
      <c r="BJ772" s="36" t="str">
        <f t="shared" si="514"/>
        <v/>
      </c>
      <c r="BK772" s="36" t="str">
        <f t="shared" si="514"/>
        <v/>
      </c>
      <c r="BL772" s="36" t="str">
        <f t="shared" si="514"/>
        <v/>
      </c>
      <c r="BM772" s="36" t="str">
        <f t="shared" si="514"/>
        <v/>
      </c>
      <c r="BN772" s="38" t="e">
        <f t="shared" ref="BN772:BN835" si="515">AVERAGE(AT772:BC772)</f>
        <v>#DIV/0!</v>
      </c>
      <c r="BO772" s="38" t="e">
        <f t="shared" ref="BO772:BO835" si="516">AVERAGE(BD772:BM772)</f>
        <v>#DIV/0!</v>
      </c>
      <c r="BP772" s="39" t="str">
        <f t="shared" ref="BP772:BP835" si="517">IF(ISNUMBER(AT772),POWER(2,-AT772),"")</f>
        <v/>
      </c>
      <c r="BQ772" s="39" t="str">
        <f t="shared" ref="BQ772:BQ835" si="518">IF(ISNUMBER(AU772),POWER(2,-AU772),"")</f>
        <v/>
      </c>
      <c r="BR772" s="39" t="str">
        <f t="shared" ref="BR772:BR835" si="519">IF(ISNUMBER(AV772),POWER(2,-AV772),"")</f>
        <v/>
      </c>
      <c r="BS772" s="39" t="str">
        <f t="shared" ref="BS772:BS835" si="520">IF(ISNUMBER(AW772),POWER(2,-AW772),"")</f>
        <v/>
      </c>
      <c r="BT772" s="39" t="str">
        <f t="shared" ref="BT772:BT835" si="521">IF(ISNUMBER(AX772),POWER(2,-AX772),"")</f>
        <v/>
      </c>
      <c r="BU772" s="39" t="str">
        <f t="shared" ref="BU772:BU835" si="522">IF(ISNUMBER(AY772),POWER(2,-AY772),"")</f>
        <v/>
      </c>
      <c r="BV772" s="39" t="str">
        <f t="shared" ref="BV772:BV835" si="523">IF(ISNUMBER(AZ772),POWER(2,-AZ772),"")</f>
        <v/>
      </c>
      <c r="BW772" s="39" t="str">
        <f t="shared" ref="BW772:BW835" si="524">IF(ISNUMBER(BA772),POWER(2,-BA772),"")</f>
        <v/>
      </c>
      <c r="BX772" s="39" t="str">
        <f t="shared" ref="BX772:BX835" si="525">IF(ISNUMBER(BB772),POWER(2,-BB772),"")</f>
        <v/>
      </c>
      <c r="BY772" s="39" t="str">
        <f t="shared" ref="BY772:BY835" si="526">IF(ISNUMBER(BC772),POWER(2,-BC772),"")</f>
        <v/>
      </c>
      <c r="BZ772" s="39" t="str">
        <f t="shared" ref="BZ772:BZ835" si="527">IF(ISNUMBER(BD772),POWER(2,-BD772),"")</f>
        <v/>
      </c>
      <c r="CA772" s="39" t="str">
        <f t="shared" ref="CA772:CA835" si="528">IF(ISNUMBER(BE772),POWER(2,-BE772),"")</f>
        <v/>
      </c>
      <c r="CB772" s="39" t="str">
        <f t="shared" ref="CB772:CB835" si="529">IF(ISNUMBER(BF772),POWER(2,-BF772),"")</f>
        <v/>
      </c>
      <c r="CC772" s="39" t="str">
        <f t="shared" ref="CC772:CC835" si="530">IF(ISNUMBER(BG772),POWER(2,-BG772),"")</f>
        <v/>
      </c>
      <c r="CD772" s="39" t="str">
        <f t="shared" ref="CD772:CD835" si="531">IF(ISNUMBER(BH772),POWER(2,-BH772),"")</f>
        <v/>
      </c>
      <c r="CE772" s="39" t="str">
        <f t="shared" ref="CE772:CE835" si="532">IF(ISNUMBER(BI772),POWER(2,-BI772),"")</f>
        <v/>
      </c>
      <c r="CF772" s="39" t="str">
        <f t="shared" ref="CF772:CF835" si="533">IF(ISNUMBER(BJ772),POWER(2,-BJ772),"")</f>
        <v/>
      </c>
      <c r="CG772" s="39" t="str">
        <f t="shared" ref="CG772:CG835" si="534">IF(ISNUMBER(BK772),POWER(2,-BK772),"")</f>
        <v/>
      </c>
      <c r="CH772" s="39" t="str">
        <f t="shared" ref="CH772:CH835" si="535">IF(ISNUMBER(BL772),POWER(2,-BL772),"")</f>
        <v/>
      </c>
      <c r="CI772" s="39" t="str">
        <f t="shared" ref="CI772:CI835" si="536">IF(ISNUMBER(BM772),POWER(2,-BM772),"")</f>
        <v/>
      </c>
    </row>
    <row r="773" spans="1:87">
      <c r="A773" s="18"/>
      <c r="B773" s="15" t="str">
        <f>'Gene Table'!E772</f>
        <v>mmu-miR-3473c</v>
      </c>
      <c r="C773" s="15" t="str">
        <f>'Gene Table'!B772</f>
        <v>A02</v>
      </c>
      <c r="D773" s="16" t="str">
        <f>IF(SUM('Test Sample Data'!D$3:D$98)&gt;10,IF(AND(ISNUMBER('Test Sample Data'!D772),'Test Sample Data'!D772&lt;$B$1,'Test Sample Data'!D772&gt;0),'Test Sample Data'!D772,$B$1),"")</f>
        <v/>
      </c>
      <c r="E773" s="17" t="str">
        <f>IF(SUM('Test Sample Data'!E$3:E$98)&gt;10,IF(AND(ISNUMBER('Test Sample Data'!E772),'Test Sample Data'!E772&lt;$B$1,'Test Sample Data'!E772&gt;0),'Test Sample Data'!E772,$B$1),"")</f>
        <v/>
      </c>
      <c r="F773" s="17" t="str">
        <f>IF(SUM('Test Sample Data'!F$3:F$98)&gt;10,IF(AND(ISNUMBER('Test Sample Data'!F772),'Test Sample Data'!F772&lt;$B$1,'Test Sample Data'!F772&gt;0),'Test Sample Data'!F772,$B$1),"")</f>
        <v/>
      </c>
      <c r="G773" s="17" t="str">
        <f>IF(SUM('Test Sample Data'!G$3:G$98)&gt;10,IF(AND(ISNUMBER('Test Sample Data'!G772),'Test Sample Data'!G772&lt;$B$1,'Test Sample Data'!G772&gt;0),'Test Sample Data'!G772,$B$1),"")</f>
        <v/>
      </c>
      <c r="H773" s="17" t="str">
        <f>IF(SUM('Test Sample Data'!H$3:H$98)&gt;10,IF(AND(ISNUMBER('Test Sample Data'!H772),'Test Sample Data'!H772&lt;$B$1,'Test Sample Data'!H772&gt;0),'Test Sample Data'!H772,$B$1),"")</f>
        <v/>
      </c>
      <c r="I773" s="17" t="str">
        <f>IF(SUM('Test Sample Data'!I$3:I$98)&gt;10,IF(AND(ISNUMBER('Test Sample Data'!I772),'Test Sample Data'!I772&lt;$B$1,'Test Sample Data'!I772&gt;0),'Test Sample Data'!I772,$B$1),"")</f>
        <v/>
      </c>
      <c r="J773" s="17" t="str">
        <f>IF(SUM('Test Sample Data'!J$3:J$98)&gt;10,IF(AND(ISNUMBER('Test Sample Data'!J772),'Test Sample Data'!J772&lt;$B$1,'Test Sample Data'!J772&gt;0),'Test Sample Data'!J772,$B$1),"")</f>
        <v/>
      </c>
      <c r="K773" s="17" t="str">
        <f>IF(SUM('Test Sample Data'!K$3:K$98)&gt;10,IF(AND(ISNUMBER('Test Sample Data'!K772),'Test Sample Data'!K772&lt;$B$1,'Test Sample Data'!K772&gt;0),'Test Sample Data'!K772,$B$1),"")</f>
        <v/>
      </c>
      <c r="L773" s="17" t="str">
        <f>IF(SUM('Test Sample Data'!L$3:L$98)&gt;10,IF(AND(ISNUMBER('Test Sample Data'!L772),'Test Sample Data'!L772&lt;$B$1,'Test Sample Data'!L772&gt;0),'Test Sample Data'!L772,$B$1),"")</f>
        <v/>
      </c>
      <c r="M773" s="17" t="str">
        <f>IF(SUM('Test Sample Data'!M$3:M$98)&gt;10,IF(AND(ISNUMBER('Test Sample Data'!M772),'Test Sample Data'!M772&lt;$B$1,'Test Sample Data'!M772&gt;0),'Test Sample Data'!M772,$B$1),"")</f>
        <v/>
      </c>
      <c r="N773" s="17" t="str">
        <f>'Gene Table'!E772</f>
        <v>mmu-miR-3473c</v>
      </c>
      <c r="O773" s="17" t="str">
        <f>'Gene Table'!B772</f>
        <v>A02</v>
      </c>
      <c r="P773" s="17" t="str">
        <f>IF(SUM('Control Sample Data'!D$3:D$98)&gt;10,IF(AND(ISNUMBER('Control Sample Data'!D772),'Control Sample Data'!D772&lt;$B$1,'Control Sample Data'!D772&gt;0),'Control Sample Data'!D772,$B$1),"")</f>
        <v/>
      </c>
      <c r="Q773" s="17" t="str">
        <f>IF(SUM('Control Sample Data'!E$3:E$98)&gt;10,IF(AND(ISNUMBER('Control Sample Data'!E772),'Control Sample Data'!E772&lt;$B$1,'Control Sample Data'!E772&gt;0),'Control Sample Data'!E772,$B$1),"")</f>
        <v/>
      </c>
      <c r="R773" s="17" t="str">
        <f>IF(SUM('Control Sample Data'!F$3:F$98)&gt;10,IF(AND(ISNUMBER('Control Sample Data'!F772),'Control Sample Data'!F772&lt;$B$1,'Control Sample Data'!F772&gt;0),'Control Sample Data'!F772,$B$1),"")</f>
        <v/>
      </c>
      <c r="S773" s="17" t="str">
        <f>IF(SUM('Control Sample Data'!G$3:G$98)&gt;10,IF(AND(ISNUMBER('Control Sample Data'!G772),'Control Sample Data'!G772&lt;$B$1,'Control Sample Data'!G772&gt;0),'Control Sample Data'!G772,$B$1),"")</f>
        <v/>
      </c>
      <c r="T773" s="17" t="str">
        <f>IF(SUM('Control Sample Data'!H$3:H$98)&gt;10,IF(AND(ISNUMBER('Control Sample Data'!H772),'Control Sample Data'!H772&lt;$B$1,'Control Sample Data'!H772&gt;0),'Control Sample Data'!H772,$B$1),"")</f>
        <v/>
      </c>
      <c r="U773" s="17" t="str">
        <f>IF(SUM('Control Sample Data'!I$3:I$98)&gt;10,IF(AND(ISNUMBER('Control Sample Data'!I772),'Control Sample Data'!I772&lt;$B$1,'Control Sample Data'!I772&gt;0),'Control Sample Data'!I772,$B$1),"")</f>
        <v/>
      </c>
      <c r="V773" s="17" t="str">
        <f>IF(SUM('Control Sample Data'!J$3:J$98)&gt;10,IF(AND(ISNUMBER('Control Sample Data'!J772),'Control Sample Data'!J772&lt;$B$1,'Control Sample Data'!J772&gt;0),'Control Sample Data'!J772,$B$1),"")</f>
        <v/>
      </c>
      <c r="W773" s="17" t="str">
        <f>IF(SUM('Control Sample Data'!K$3:K$98)&gt;10,IF(AND(ISNUMBER('Control Sample Data'!K772),'Control Sample Data'!K772&lt;$B$1,'Control Sample Data'!K772&gt;0),'Control Sample Data'!K772,$B$1),"")</f>
        <v/>
      </c>
      <c r="X773" s="17" t="str">
        <f>IF(SUM('Control Sample Data'!L$3:L$98)&gt;10,IF(AND(ISNUMBER('Control Sample Data'!L772),'Control Sample Data'!L772&lt;$B$1,'Control Sample Data'!L772&gt;0),'Control Sample Data'!L772,$B$1),"")</f>
        <v/>
      </c>
      <c r="Y773" s="17" t="str">
        <f>IF(SUM('Control Sample Data'!M$3:M$98)&gt;10,IF(AND(ISNUMBER('Control Sample Data'!M772),'Control Sample Data'!M772&lt;$B$1,'Control Sample Data'!M772&gt;0),'Control Sample Data'!M772,$B$1),"")</f>
        <v/>
      </c>
      <c r="Z773" s="22" t="str">
        <f>IF(ISERROR(VLOOKUP('Choose Housekeeping Genes'!$C4,Calculations!$C$772:$M$1155,2,0)),"",VLOOKUP('Choose Housekeeping Genes'!$C4,Calculations!$C$772:$M$1155,2,0))</f>
        <v/>
      </c>
      <c r="AA773" s="22" t="str">
        <f>IF(ISERROR(VLOOKUP('Choose Housekeeping Genes'!$C4,Calculations!$C$772:$M$1155,3,0)),"",VLOOKUP('Choose Housekeeping Genes'!$C4,Calculations!$C$772:$M$1155,3,0))</f>
        <v/>
      </c>
      <c r="AB773" s="22" t="str">
        <f>IF(ISERROR(VLOOKUP('Choose Housekeeping Genes'!$C4,Calculations!$C$772:$M$1155,4,0)),"",VLOOKUP('Choose Housekeeping Genes'!$C4,Calculations!$C$772:$M$1155,4,0))</f>
        <v/>
      </c>
      <c r="AC773" s="22" t="str">
        <f>IF(ISERROR(VLOOKUP('Choose Housekeeping Genes'!$C4,Calculations!$C$772:$M$1155,5,0)),"",VLOOKUP('Choose Housekeeping Genes'!$C4,Calculations!$C$772:$M$1155,5,0))</f>
        <v/>
      </c>
      <c r="AD773" s="22" t="str">
        <f>IF(ISERROR(VLOOKUP('Choose Housekeeping Genes'!$C4,Calculations!$C$772:$M$1155,6,0)),"",VLOOKUP('Choose Housekeeping Genes'!$C4,Calculations!$C$772:$M$1155,6,0))</f>
        <v/>
      </c>
      <c r="AE773" s="22" t="str">
        <f>IF(ISERROR(VLOOKUP('Choose Housekeeping Genes'!$C4,Calculations!$C$772:$M$1155,7,0)),"",VLOOKUP('Choose Housekeeping Genes'!$C4,Calculations!$C$772:$M$1155,7,0))</f>
        <v/>
      </c>
      <c r="AF773" s="22" t="str">
        <f>IF(ISERROR(VLOOKUP('Choose Housekeeping Genes'!$C4,Calculations!$C$772:$M$1155,8,0)),"",VLOOKUP('Choose Housekeeping Genes'!$C4,Calculations!$C$772:$M$1155,8,0))</f>
        <v/>
      </c>
      <c r="AG773" s="22" t="str">
        <f>IF(ISERROR(VLOOKUP('Choose Housekeeping Genes'!$C4,Calculations!$C$772:$M$1155,9,0)),"",VLOOKUP('Choose Housekeeping Genes'!$C4,Calculations!$C$772:$M$1155,9,0))</f>
        <v/>
      </c>
      <c r="AH773" s="22" t="str">
        <f>IF(ISERROR(VLOOKUP('Choose Housekeeping Genes'!$C4,Calculations!$C$772:$M$1155,10,0)),"",VLOOKUP('Choose Housekeeping Genes'!$C4,Calculations!$C$772:$M$1155,10,0))</f>
        <v/>
      </c>
      <c r="AI773" s="22" t="str">
        <f>IF(ISERROR(VLOOKUP('Choose Housekeeping Genes'!$C4,Calculations!$C$772:$M$1155,11,0)),"",VLOOKUP('Choose Housekeeping Genes'!$C4,Calculations!$C$772:$M$1155,11,0))</f>
        <v/>
      </c>
      <c r="AJ773" s="22" t="str">
        <f>IF(ISERROR(VLOOKUP('Choose Housekeeping Genes'!$C4,Calculations!$C$772:$Y$1155,14,0)),"",VLOOKUP('Choose Housekeeping Genes'!$C4,Calculations!$C$772:$Y$1155,14,0))</f>
        <v/>
      </c>
      <c r="AK773" s="22" t="str">
        <f>IF(ISERROR(VLOOKUP('Choose Housekeeping Genes'!$C4,Calculations!$C$772:$Y$1155,15,0)),"",VLOOKUP('Choose Housekeeping Genes'!$C4,Calculations!$C$772:$Y$1155,15,0))</f>
        <v/>
      </c>
      <c r="AL773" s="22" t="str">
        <f>IF(ISERROR(VLOOKUP('Choose Housekeeping Genes'!$C4,Calculations!$C$772:$Y$1155,16,0)),"",VLOOKUP('Choose Housekeeping Genes'!$C4,Calculations!$C$772:$Y$1155,16,0))</f>
        <v/>
      </c>
      <c r="AM773" s="22" t="str">
        <f>IF(ISERROR(VLOOKUP('Choose Housekeeping Genes'!$C4,Calculations!$C$772:$Y$1155,17,0)),"",VLOOKUP('Choose Housekeeping Genes'!$C4,Calculations!$C$772:$Y$1155,17,0))</f>
        <v/>
      </c>
      <c r="AN773" s="22" t="str">
        <f>IF(ISERROR(VLOOKUP('Choose Housekeeping Genes'!$C4,Calculations!$C$772:$Y$1155,18,0)),"",VLOOKUP('Choose Housekeeping Genes'!$C4,Calculations!$C$772:$Y$1155,18,0))</f>
        <v/>
      </c>
      <c r="AO773" s="22" t="str">
        <f>IF(ISERROR(VLOOKUP('Choose Housekeeping Genes'!$C4,Calculations!$C$772:$Y$1155,19,0)),"",VLOOKUP('Choose Housekeeping Genes'!$C4,Calculations!$C$772:$Y$1155,19,0))</f>
        <v/>
      </c>
      <c r="AP773" s="22" t="str">
        <f>IF(ISERROR(VLOOKUP('Choose Housekeeping Genes'!$C4,Calculations!$C$772:$Y$1155,20,0)),"",VLOOKUP('Choose Housekeeping Genes'!$C4,Calculations!$C$772:$Y$1155,20,0))</f>
        <v/>
      </c>
      <c r="AQ773" s="22" t="str">
        <f>IF(ISERROR(VLOOKUP('Choose Housekeeping Genes'!$C4,Calculations!$C$772:$Y$1155,21,0)),"",VLOOKUP('Choose Housekeeping Genes'!$C4,Calculations!$C$772:$Y$1155,21,0))</f>
        <v/>
      </c>
      <c r="AR773" s="22" t="str">
        <f>IF(ISERROR(VLOOKUP('Choose Housekeeping Genes'!$C4,Calculations!$C$772:$Y$1155,22,0)),"",VLOOKUP('Choose Housekeeping Genes'!$C4,Calculations!$C$772:$Y$1155,22,0))</f>
        <v/>
      </c>
      <c r="AS773" s="22" t="str">
        <f>IF(ISERROR(VLOOKUP('Choose Housekeeping Genes'!$C4,Calculations!$C$772:$Y$1155,23,0)),"",VLOOKUP('Choose Housekeeping Genes'!$C4,Calculations!$C$772:$Y$1155,23,0))</f>
        <v/>
      </c>
      <c r="AT773" s="36" t="str">
        <f t="shared" ref="AT773:AT836" si="537">IF(ISERROR(D773-Z$794),"",D773-Z$794)</f>
        <v/>
      </c>
      <c r="AU773" s="36" t="str">
        <f t="shared" ref="AU773:AU836" si="538">IF(ISERROR(E773-AA$794),"",E773-AA$794)</f>
        <v/>
      </c>
      <c r="AV773" s="36" t="str">
        <f t="shared" ref="AV773:AV836" si="539">IF(ISERROR(F773-AB$794),"",F773-AB$794)</f>
        <v/>
      </c>
      <c r="AW773" s="36" t="str">
        <f t="shared" ref="AW773:AW836" si="540">IF(ISERROR(G773-AC$794),"",G773-AC$794)</f>
        <v/>
      </c>
      <c r="AX773" s="36" t="str">
        <f t="shared" ref="AX773:AX836" si="541">IF(ISERROR(H773-AD$794),"",H773-AD$794)</f>
        <v/>
      </c>
      <c r="AY773" s="36" t="str">
        <f t="shared" ref="AY773:AY836" si="542">IF(ISERROR(I773-AE$794),"",I773-AE$794)</f>
        <v/>
      </c>
      <c r="AZ773" s="36" t="str">
        <f t="shared" ref="AZ773:AZ836" si="543">IF(ISERROR(J773-AF$794),"",J773-AF$794)</f>
        <v/>
      </c>
      <c r="BA773" s="36" t="str">
        <f t="shared" ref="BA773:BA836" si="544">IF(ISERROR(K773-AG$794),"",K773-AG$794)</f>
        <v/>
      </c>
      <c r="BB773" s="36" t="str">
        <f t="shared" ref="BB773:BB836" si="545">IF(ISERROR(L773-AH$794),"",L773-AH$794)</f>
        <v/>
      </c>
      <c r="BC773" s="36" t="str">
        <f t="shared" ref="BC773:BC836" si="546">IF(ISERROR(M773-AI$794),"",M773-AI$794)</f>
        <v/>
      </c>
      <c r="BD773" s="36" t="str">
        <f t="shared" ref="BD773:BD836" si="547">IF(ISERROR(P773-AJ$794),"",P773-AJ$794)</f>
        <v/>
      </c>
      <c r="BE773" s="36" t="str">
        <f t="shared" ref="BE773:BE836" si="548">IF(ISERROR(Q773-AK$794),"",Q773-AK$794)</f>
        <v/>
      </c>
      <c r="BF773" s="36" t="str">
        <f t="shared" ref="BF773:BF836" si="549">IF(ISERROR(R773-AL$794),"",R773-AL$794)</f>
        <v/>
      </c>
      <c r="BG773" s="36" t="str">
        <f t="shared" ref="BG773:BG836" si="550">IF(ISERROR(S773-AM$794),"",S773-AM$794)</f>
        <v/>
      </c>
      <c r="BH773" s="36" t="str">
        <f t="shared" ref="BH773:BH836" si="551">IF(ISERROR(T773-AN$794),"",T773-AN$794)</f>
        <v/>
      </c>
      <c r="BI773" s="36" t="str">
        <f t="shared" ref="BI773:BI836" si="552">IF(ISERROR(U773-AO$794),"",U773-AO$794)</f>
        <v/>
      </c>
      <c r="BJ773" s="36" t="str">
        <f t="shared" ref="BJ773:BJ836" si="553">IF(ISERROR(V773-AP$794),"",V773-AP$794)</f>
        <v/>
      </c>
      <c r="BK773" s="36" t="str">
        <f t="shared" ref="BK773:BK836" si="554">IF(ISERROR(W773-AQ$794),"",W773-AQ$794)</f>
        <v/>
      </c>
      <c r="BL773" s="36" t="str">
        <f t="shared" ref="BL773:BL836" si="555">IF(ISERROR(X773-AR$794),"",X773-AR$794)</f>
        <v/>
      </c>
      <c r="BM773" s="36" t="str">
        <f t="shared" ref="BM773:BM836" si="556">IF(ISERROR(Y773-AS$794),"",Y773-AS$794)</f>
        <v/>
      </c>
      <c r="BN773" s="38" t="e">
        <f t="shared" si="515"/>
        <v>#DIV/0!</v>
      </c>
      <c r="BO773" s="38" t="e">
        <f t="shared" si="516"/>
        <v>#DIV/0!</v>
      </c>
      <c r="BP773" s="39" t="str">
        <f t="shared" si="517"/>
        <v/>
      </c>
      <c r="BQ773" s="39" t="str">
        <f t="shared" si="518"/>
        <v/>
      </c>
      <c r="BR773" s="39" t="str">
        <f t="shared" si="519"/>
        <v/>
      </c>
      <c r="BS773" s="39" t="str">
        <f t="shared" si="520"/>
        <v/>
      </c>
      <c r="BT773" s="39" t="str">
        <f t="shared" si="521"/>
        <v/>
      </c>
      <c r="BU773" s="39" t="str">
        <f t="shared" si="522"/>
        <v/>
      </c>
      <c r="BV773" s="39" t="str">
        <f t="shared" si="523"/>
        <v/>
      </c>
      <c r="BW773" s="39" t="str">
        <f t="shared" si="524"/>
        <v/>
      </c>
      <c r="BX773" s="39" t="str">
        <f t="shared" si="525"/>
        <v/>
      </c>
      <c r="BY773" s="39" t="str">
        <f t="shared" si="526"/>
        <v/>
      </c>
      <c r="BZ773" s="39" t="str">
        <f t="shared" si="527"/>
        <v/>
      </c>
      <c r="CA773" s="39" t="str">
        <f t="shared" si="528"/>
        <v/>
      </c>
      <c r="CB773" s="39" t="str">
        <f t="shared" si="529"/>
        <v/>
      </c>
      <c r="CC773" s="39" t="str">
        <f t="shared" si="530"/>
        <v/>
      </c>
      <c r="CD773" s="39" t="str">
        <f t="shared" si="531"/>
        <v/>
      </c>
      <c r="CE773" s="39" t="str">
        <f t="shared" si="532"/>
        <v/>
      </c>
      <c r="CF773" s="39" t="str">
        <f t="shared" si="533"/>
        <v/>
      </c>
      <c r="CG773" s="39" t="str">
        <f t="shared" si="534"/>
        <v/>
      </c>
      <c r="CH773" s="39" t="str">
        <f t="shared" si="535"/>
        <v/>
      </c>
      <c r="CI773" s="39" t="str">
        <f t="shared" si="536"/>
        <v/>
      </c>
    </row>
    <row r="774" spans="1:87">
      <c r="A774" s="18"/>
      <c r="B774" s="15" t="str">
        <f>'Gene Table'!E773</f>
        <v>mmu-miR-466m-5p</v>
      </c>
      <c r="C774" s="15" t="str">
        <f>'Gene Table'!B773</f>
        <v>A03</v>
      </c>
      <c r="D774" s="16" t="str">
        <f>IF(SUM('Test Sample Data'!D$3:D$98)&gt;10,IF(AND(ISNUMBER('Test Sample Data'!D773),'Test Sample Data'!D773&lt;$B$1,'Test Sample Data'!D773&gt;0),'Test Sample Data'!D773,$B$1),"")</f>
        <v/>
      </c>
      <c r="E774" s="17" t="str">
        <f>IF(SUM('Test Sample Data'!E$3:E$98)&gt;10,IF(AND(ISNUMBER('Test Sample Data'!E773),'Test Sample Data'!E773&lt;$B$1,'Test Sample Data'!E773&gt;0),'Test Sample Data'!E773,$B$1),"")</f>
        <v/>
      </c>
      <c r="F774" s="17" t="str">
        <f>IF(SUM('Test Sample Data'!F$3:F$98)&gt;10,IF(AND(ISNUMBER('Test Sample Data'!F773),'Test Sample Data'!F773&lt;$B$1,'Test Sample Data'!F773&gt;0),'Test Sample Data'!F773,$B$1),"")</f>
        <v/>
      </c>
      <c r="G774" s="17" t="str">
        <f>IF(SUM('Test Sample Data'!G$3:G$98)&gt;10,IF(AND(ISNUMBER('Test Sample Data'!G773),'Test Sample Data'!G773&lt;$B$1,'Test Sample Data'!G773&gt;0),'Test Sample Data'!G773,$B$1),"")</f>
        <v/>
      </c>
      <c r="H774" s="17" t="str">
        <f>IF(SUM('Test Sample Data'!H$3:H$98)&gt;10,IF(AND(ISNUMBER('Test Sample Data'!H773),'Test Sample Data'!H773&lt;$B$1,'Test Sample Data'!H773&gt;0),'Test Sample Data'!H773,$B$1),"")</f>
        <v/>
      </c>
      <c r="I774" s="17" t="str">
        <f>IF(SUM('Test Sample Data'!I$3:I$98)&gt;10,IF(AND(ISNUMBER('Test Sample Data'!I773),'Test Sample Data'!I773&lt;$B$1,'Test Sample Data'!I773&gt;0),'Test Sample Data'!I773,$B$1),"")</f>
        <v/>
      </c>
      <c r="J774" s="17" t="str">
        <f>IF(SUM('Test Sample Data'!J$3:J$98)&gt;10,IF(AND(ISNUMBER('Test Sample Data'!J773),'Test Sample Data'!J773&lt;$B$1,'Test Sample Data'!J773&gt;0),'Test Sample Data'!J773,$B$1),"")</f>
        <v/>
      </c>
      <c r="K774" s="17" t="str">
        <f>IF(SUM('Test Sample Data'!K$3:K$98)&gt;10,IF(AND(ISNUMBER('Test Sample Data'!K773),'Test Sample Data'!K773&lt;$B$1,'Test Sample Data'!K773&gt;0),'Test Sample Data'!K773,$B$1),"")</f>
        <v/>
      </c>
      <c r="L774" s="17" t="str">
        <f>IF(SUM('Test Sample Data'!L$3:L$98)&gt;10,IF(AND(ISNUMBER('Test Sample Data'!L773),'Test Sample Data'!L773&lt;$B$1,'Test Sample Data'!L773&gt;0),'Test Sample Data'!L773,$B$1),"")</f>
        <v/>
      </c>
      <c r="M774" s="17" t="str">
        <f>IF(SUM('Test Sample Data'!M$3:M$98)&gt;10,IF(AND(ISNUMBER('Test Sample Data'!M773),'Test Sample Data'!M773&lt;$B$1,'Test Sample Data'!M773&gt;0),'Test Sample Data'!M773,$B$1),"")</f>
        <v/>
      </c>
      <c r="N774" s="17" t="str">
        <f>'Gene Table'!E773</f>
        <v>mmu-miR-466m-5p</v>
      </c>
      <c r="O774" s="17" t="str">
        <f>'Gene Table'!B773</f>
        <v>A03</v>
      </c>
      <c r="P774" s="17" t="str">
        <f>IF(SUM('Control Sample Data'!D$3:D$98)&gt;10,IF(AND(ISNUMBER('Control Sample Data'!D773),'Control Sample Data'!D773&lt;$B$1,'Control Sample Data'!D773&gt;0),'Control Sample Data'!D773,$B$1),"")</f>
        <v/>
      </c>
      <c r="Q774" s="17" t="str">
        <f>IF(SUM('Control Sample Data'!E$3:E$98)&gt;10,IF(AND(ISNUMBER('Control Sample Data'!E773),'Control Sample Data'!E773&lt;$B$1,'Control Sample Data'!E773&gt;0),'Control Sample Data'!E773,$B$1),"")</f>
        <v/>
      </c>
      <c r="R774" s="17" t="str">
        <f>IF(SUM('Control Sample Data'!F$3:F$98)&gt;10,IF(AND(ISNUMBER('Control Sample Data'!F773),'Control Sample Data'!F773&lt;$B$1,'Control Sample Data'!F773&gt;0),'Control Sample Data'!F773,$B$1),"")</f>
        <v/>
      </c>
      <c r="S774" s="17" t="str">
        <f>IF(SUM('Control Sample Data'!G$3:G$98)&gt;10,IF(AND(ISNUMBER('Control Sample Data'!G773),'Control Sample Data'!G773&lt;$B$1,'Control Sample Data'!G773&gt;0),'Control Sample Data'!G773,$B$1),"")</f>
        <v/>
      </c>
      <c r="T774" s="17" t="str">
        <f>IF(SUM('Control Sample Data'!H$3:H$98)&gt;10,IF(AND(ISNUMBER('Control Sample Data'!H773),'Control Sample Data'!H773&lt;$B$1,'Control Sample Data'!H773&gt;0),'Control Sample Data'!H773,$B$1),"")</f>
        <v/>
      </c>
      <c r="U774" s="17" t="str">
        <f>IF(SUM('Control Sample Data'!I$3:I$98)&gt;10,IF(AND(ISNUMBER('Control Sample Data'!I773),'Control Sample Data'!I773&lt;$B$1,'Control Sample Data'!I773&gt;0),'Control Sample Data'!I773,$B$1),"")</f>
        <v/>
      </c>
      <c r="V774" s="17" t="str">
        <f>IF(SUM('Control Sample Data'!J$3:J$98)&gt;10,IF(AND(ISNUMBER('Control Sample Data'!J773),'Control Sample Data'!J773&lt;$B$1,'Control Sample Data'!J773&gt;0),'Control Sample Data'!J773,$B$1),"")</f>
        <v/>
      </c>
      <c r="W774" s="17" t="str">
        <f>IF(SUM('Control Sample Data'!K$3:K$98)&gt;10,IF(AND(ISNUMBER('Control Sample Data'!K773),'Control Sample Data'!K773&lt;$B$1,'Control Sample Data'!K773&gt;0),'Control Sample Data'!K773,$B$1),"")</f>
        <v/>
      </c>
      <c r="X774" s="17" t="str">
        <f>IF(SUM('Control Sample Data'!L$3:L$98)&gt;10,IF(AND(ISNUMBER('Control Sample Data'!L773),'Control Sample Data'!L773&lt;$B$1,'Control Sample Data'!L773&gt;0),'Control Sample Data'!L773,$B$1),"")</f>
        <v/>
      </c>
      <c r="Y774" s="17" t="str">
        <f>IF(SUM('Control Sample Data'!M$3:M$98)&gt;10,IF(AND(ISNUMBER('Control Sample Data'!M773),'Control Sample Data'!M773&lt;$B$1,'Control Sample Data'!M773&gt;0),'Control Sample Data'!M773,$B$1),"")</f>
        <v/>
      </c>
      <c r="Z774" s="22" t="str">
        <f>IF(ISERROR(VLOOKUP('Choose Housekeeping Genes'!$C5,Calculations!$C$772:$M$1155,2,0)),"",VLOOKUP('Choose Housekeeping Genes'!$C5,Calculations!$C$772:$M$1155,2,0))</f>
        <v/>
      </c>
      <c r="AA774" s="22" t="str">
        <f>IF(ISERROR(VLOOKUP('Choose Housekeeping Genes'!$C5,Calculations!$C$772:$M$1155,3,0)),"",VLOOKUP('Choose Housekeeping Genes'!$C5,Calculations!$C$772:$M$1155,3,0))</f>
        <v/>
      </c>
      <c r="AB774" s="22" t="str">
        <f>IF(ISERROR(VLOOKUP('Choose Housekeeping Genes'!$C5,Calculations!$C$772:$M$1155,4,0)),"",VLOOKUP('Choose Housekeeping Genes'!$C5,Calculations!$C$772:$M$1155,4,0))</f>
        <v/>
      </c>
      <c r="AC774" s="22" t="str">
        <f>IF(ISERROR(VLOOKUP('Choose Housekeeping Genes'!$C5,Calculations!$C$772:$M$1155,5,0)),"",VLOOKUP('Choose Housekeeping Genes'!$C5,Calculations!$C$772:$M$1155,5,0))</f>
        <v/>
      </c>
      <c r="AD774" s="22" t="str">
        <f>IF(ISERROR(VLOOKUP('Choose Housekeeping Genes'!$C5,Calculations!$C$772:$M$1155,6,0)),"",VLOOKUP('Choose Housekeeping Genes'!$C5,Calculations!$C$772:$M$1155,6,0))</f>
        <v/>
      </c>
      <c r="AE774" s="22" t="str">
        <f>IF(ISERROR(VLOOKUP('Choose Housekeeping Genes'!$C5,Calculations!$C$772:$M$1155,7,0)),"",VLOOKUP('Choose Housekeeping Genes'!$C5,Calculations!$C$772:$M$1155,7,0))</f>
        <v/>
      </c>
      <c r="AF774" s="22" t="str">
        <f>IF(ISERROR(VLOOKUP('Choose Housekeeping Genes'!$C5,Calculations!$C$772:$M$1155,8,0)),"",VLOOKUP('Choose Housekeeping Genes'!$C5,Calculations!$C$772:$M$1155,8,0))</f>
        <v/>
      </c>
      <c r="AG774" s="22" t="str">
        <f>IF(ISERROR(VLOOKUP('Choose Housekeeping Genes'!$C5,Calculations!$C$772:$M$1155,9,0)),"",VLOOKUP('Choose Housekeeping Genes'!$C5,Calculations!$C$772:$M$1155,9,0))</f>
        <v/>
      </c>
      <c r="AH774" s="22" t="str">
        <f>IF(ISERROR(VLOOKUP('Choose Housekeeping Genes'!$C5,Calculations!$C$772:$M$1155,10,0)),"",VLOOKUP('Choose Housekeeping Genes'!$C5,Calculations!$C$772:$M$1155,10,0))</f>
        <v/>
      </c>
      <c r="AI774" s="22" t="str">
        <f>IF(ISERROR(VLOOKUP('Choose Housekeeping Genes'!$C5,Calculations!$C$772:$M$1155,11,0)),"",VLOOKUP('Choose Housekeeping Genes'!$C5,Calculations!$C$772:$M$1155,11,0))</f>
        <v/>
      </c>
      <c r="AJ774" s="22" t="str">
        <f>IF(ISERROR(VLOOKUP('Choose Housekeeping Genes'!$C5,Calculations!$C$772:$Y$1155,14,0)),"",VLOOKUP('Choose Housekeeping Genes'!$C5,Calculations!$C$772:$Y$1155,14,0))</f>
        <v/>
      </c>
      <c r="AK774" s="22" t="str">
        <f>IF(ISERROR(VLOOKUP('Choose Housekeeping Genes'!$C5,Calculations!$C$772:$Y$1155,15,0)),"",VLOOKUP('Choose Housekeeping Genes'!$C5,Calculations!$C$772:$Y$1155,15,0))</f>
        <v/>
      </c>
      <c r="AL774" s="22" t="str">
        <f>IF(ISERROR(VLOOKUP('Choose Housekeeping Genes'!$C5,Calculations!$C$772:$Y$1155,16,0)),"",VLOOKUP('Choose Housekeeping Genes'!$C5,Calculations!$C$772:$Y$1155,16,0))</f>
        <v/>
      </c>
      <c r="AM774" s="22" t="str">
        <f>IF(ISERROR(VLOOKUP('Choose Housekeeping Genes'!$C5,Calculations!$C$772:$Y$1155,17,0)),"",VLOOKUP('Choose Housekeeping Genes'!$C5,Calculations!$C$772:$Y$1155,17,0))</f>
        <v/>
      </c>
      <c r="AN774" s="22" t="str">
        <f>IF(ISERROR(VLOOKUP('Choose Housekeeping Genes'!$C5,Calculations!$C$772:$Y$1155,18,0)),"",VLOOKUP('Choose Housekeeping Genes'!$C5,Calculations!$C$772:$Y$1155,18,0))</f>
        <v/>
      </c>
      <c r="AO774" s="22" t="str">
        <f>IF(ISERROR(VLOOKUP('Choose Housekeeping Genes'!$C5,Calculations!$C$772:$Y$1155,19,0)),"",VLOOKUP('Choose Housekeeping Genes'!$C5,Calculations!$C$772:$Y$1155,19,0))</f>
        <v/>
      </c>
      <c r="AP774" s="22" t="str">
        <f>IF(ISERROR(VLOOKUP('Choose Housekeeping Genes'!$C5,Calculations!$C$772:$Y$1155,20,0)),"",VLOOKUP('Choose Housekeeping Genes'!$C5,Calculations!$C$772:$Y$1155,20,0))</f>
        <v/>
      </c>
      <c r="AQ774" s="22" t="str">
        <f>IF(ISERROR(VLOOKUP('Choose Housekeeping Genes'!$C5,Calculations!$C$772:$Y$1155,21,0)),"",VLOOKUP('Choose Housekeeping Genes'!$C5,Calculations!$C$772:$Y$1155,21,0))</f>
        <v/>
      </c>
      <c r="AR774" s="22" t="str">
        <f>IF(ISERROR(VLOOKUP('Choose Housekeeping Genes'!$C5,Calculations!$C$772:$Y$1155,22,0)),"",VLOOKUP('Choose Housekeeping Genes'!$C5,Calculations!$C$772:$Y$1155,22,0))</f>
        <v/>
      </c>
      <c r="AS774" s="22" t="str">
        <f>IF(ISERROR(VLOOKUP('Choose Housekeeping Genes'!$C5,Calculations!$C$772:$Y$1155,23,0)),"",VLOOKUP('Choose Housekeeping Genes'!$C5,Calculations!$C$772:$Y$1155,23,0))</f>
        <v/>
      </c>
      <c r="AT774" s="36" t="str">
        <f t="shared" si="537"/>
        <v/>
      </c>
      <c r="AU774" s="36" t="str">
        <f t="shared" si="538"/>
        <v/>
      </c>
      <c r="AV774" s="36" t="str">
        <f t="shared" si="539"/>
        <v/>
      </c>
      <c r="AW774" s="36" t="str">
        <f t="shared" si="540"/>
        <v/>
      </c>
      <c r="AX774" s="36" t="str">
        <f t="shared" si="541"/>
        <v/>
      </c>
      <c r="AY774" s="36" t="str">
        <f t="shared" si="542"/>
        <v/>
      </c>
      <c r="AZ774" s="36" t="str">
        <f t="shared" si="543"/>
        <v/>
      </c>
      <c r="BA774" s="36" t="str">
        <f t="shared" si="544"/>
        <v/>
      </c>
      <c r="BB774" s="36" t="str">
        <f t="shared" si="545"/>
        <v/>
      </c>
      <c r="BC774" s="36" t="str">
        <f t="shared" si="546"/>
        <v/>
      </c>
      <c r="BD774" s="36" t="str">
        <f t="shared" si="547"/>
        <v/>
      </c>
      <c r="BE774" s="36" t="str">
        <f t="shared" si="548"/>
        <v/>
      </c>
      <c r="BF774" s="36" t="str">
        <f t="shared" si="549"/>
        <v/>
      </c>
      <c r="BG774" s="36" t="str">
        <f t="shared" si="550"/>
        <v/>
      </c>
      <c r="BH774" s="36" t="str">
        <f t="shared" si="551"/>
        <v/>
      </c>
      <c r="BI774" s="36" t="str">
        <f t="shared" si="552"/>
        <v/>
      </c>
      <c r="BJ774" s="36" t="str">
        <f t="shared" si="553"/>
        <v/>
      </c>
      <c r="BK774" s="36" t="str">
        <f t="shared" si="554"/>
        <v/>
      </c>
      <c r="BL774" s="36" t="str">
        <f t="shared" si="555"/>
        <v/>
      </c>
      <c r="BM774" s="36" t="str">
        <f t="shared" si="556"/>
        <v/>
      </c>
      <c r="BN774" s="38" t="e">
        <f t="shared" si="515"/>
        <v>#DIV/0!</v>
      </c>
      <c r="BO774" s="38" t="e">
        <f t="shared" si="516"/>
        <v>#DIV/0!</v>
      </c>
      <c r="BP774" s="39" t="str">
        <f t="shared" si="517"/>
        <v/>
      </c>
      <c r="BQ774" s="39" t="str">
        <f t="shared" si="518"/>
        <v/>
      </c>
      <c r="BR774" s="39" t="str">
        <f t="shared" si="519"/>
        <v/>
      </c>
      <c r="BS774" s="39" t="str">
        <f t="shared" si="520"/>
        <v/>
      </c>
      <c r="BT774" s="39" t="str">
        <f t="shared" si="521"/>
        <v/>
      </c>
      <c r="BU774" s="39" t="str">
        <f t="shared" si="522"/>
        <v/>
      </c>
      <c r="BV774" s="39" t="str">
        <f t="shared" si="523"/>
        <v/>
      </c>
      <c r="BW774" s="39" t="str">
        <f t="shared" si="524"/>
        <v/>
      </c>
      <c r="BX774" s="39" t="str">
        <f t="shared" si="525"/>
        <v/>
      </c>
      <c r="BY774" s="39" t="str">
        <f t="shared" si="526"/>
        <v/>
      </c>
      <c r="BZ774" s="39" t="str">
        <f t="shared" si="527"/>
        <v/>
      </c>
      <c r="CA774" s="39" t="str">
        <f t="shared" si="528"/>
        <v/>
      </c>
      <c r="CB774" s="39" t="str">
        <f t="shared" si="529"/>
        <v/>
      </c>
      <c r="CC774" s="39" t="str">
        <f t="shared" si="530"/>
        <v/>
      </c>
      <c r="CD774" s="39" t="str">
        <f t="shared" si="531"/>
        <v/>
      </c>
      <c r="CE774" s="39" t="str">
        <f t="shared" si="532"/>
        <v/>
      </c>
      <c r="CF774" s="39" t="str">
        <f t="shared" si="533"/>
        <v/>
      </c>
      <c r="CG774" s="39" t="str">
        <f t="shared" si="534"/>
        <v/>
      </c>
      <c r="CH774" s="39" t="str">
        <f t="shared" si="535"/>
        <v/>
      </c>
      <c r="CI774" s="39" t="str">
        <f t="shared" si="536"/>
        <v/>
      </c>
    </row>
    <row r="775" spans="1:87">
      <c r="A775" s="18"/>
      <c r="B775" s="15" t="str">
        <f>'Gene Table'!E774</f>
        <v>mmu-miR-5107</v>
      </c>
      <c r="C775" s="15" t="str">
        <f>'Gene Table'!B774</f>
        <v>A04</v>
      </c>
      <c r="D775" s="16" t="str">
        <f>IF(SUM('Test Sample Data'!D$3:D$98)&gt;10,IF(AND(ISNUMBER('Test Sample Data'!D774),'Test Sample Data'!D774&lt;$B$1,'Test Sample Data'!D774&gt;0),'Test Sample Data'!D774,$B$1),"")</f>
        <v/>
      </c>
      <c r="E775" s="17" t="str">
        <f>IF(SUM('Test Sample Data'!E$3:E$98)&gt;10,IF(AND(ISNUMBER('Test Sample Data'!E774),'Test Sample Data'!E774&lt;$B$1,'Test Sample Data'!E774&gt;0),'Test Sample Data'!E774,$B$1),"")</f>
        <v/>
      </c>
      <c r="F775" s="17" t="str">
        <f>IF(SUM('Test Sample Data'!F$3:F$98)&gt;10,IF(AND(ISNUMBER('Test Sample Data'!F774),'Test Sample Data'!F774&lt;$B$1,'Test Sample Data'!F774&gt;0),'Test Sample Data'!F774,$B$1),"")</f>
        <v/>
      </c>
      <c r="G775" s="17" t="str">
        <f>IF(SUM('Test Sample Data'!G$3:G$98)&gt;10,IF(AND(ISNUMBER('Test Sample Data'!G774),'Test Sample Data'!G774&lt;$B$1,'Test Sample Data'!G774&gt;0),'Test Sample Data'!G774,$B$1),"")</f>
        <v/>
      </c>
      <c r="H775" s="17" t="str">
        <f>IF(SUM('Test Sample Data'!H$3:H$98)&gt;10,IF(AND(ISNUMBER('Test Sample Data'!H774),'Test Sample Data'!H774&lt;$B$1,'Test Sample Data'!H774&gt;0),'Test Sample Data'!H774,$B$1),"")</f>
        <v/>
      </c>
      <c r="I775" s="17" t="str">
        <f>IF(SUM('Test Sample Data'!I$3:I$98)&gt;10,IF(AND(ISNUMBER('Test Sample Data'!I774),'Test Sample Data'!I774&lt;$B$1,'Test Sample Data'!I774&gt;0),'Test Sample Data'!I774,$B$1),"")</f>
        <v/>
      </c>
      <c r="J775" s="17" t="str">
        <f>IF(SUM('Test Sample Data'!J$3:J$98)&gt;10,IF(AND(ISNUMBER('Test Sample Data'!J774),'Test Sample Data'!J774&lt;$B$1,'Test Sample Data'!J774&gt;0),'Test Sample Data'!J774,$B$1),"")</f>
        <v/>
      </c>
      <c r="K775" s="17" t="str">
        <f>IF(SUM('Test Sample Data'!K$3:K$98)&gt;10,IF(AND(ISNUMBER('Test Sample Data'!K774),'Test Sample Data'!K774&lt;$B$1,'Test Sample Data'!K774&gt;0),'Test Sample Data'!K774,$B$1),"")</f>
        <v/>
      </c>
      <c r="L775" s="17" t="str">
        <f>IF(SUM('Test Sample Data'!L$3:L$98)&gt;10,IF(AND(ISNUMBER('Test Sample Data'!L774),'Test Sample Data'!L774&lt;$B$1,'Test Sample Data'!L774&gt;0),'Test Sample Data'!L774,$B$1),"")</f>
        <v/>
      </c>
      <c r="M775" s="17" t="str">
        <f>IF(SUM('Test Sample Data'!M$3:M$98)&gt;10,IF(AND(ISNUMBER('Test Sample Data'!M774),'Test Sample Data'!M774&lt;$B$1,'Test Sample Data'!M774&gt;0),'Test Sample Data'!M774,$B$1),"")</f>
        <v/>
      </c>
      <c r="N775" s="17" t="str">
        <f>'Gene Table'!E774</f>
        <v>mmu-miR-5107</v>
      </c>
      <c r="O775" s="17" t="str">
        <f>'Gene Table'!B774</f>
        <v>A04</v>
      </c>
      <c r="P775" s="17" t="str">
        <f>IF(SUM('Control Sample Data'!D$3:D$98)&gt;10,IF(AND(ISNUMBER('Control Sample Data'!D774),'Control Sample Data'!D774&lt;$B$1,'Control Sample Data'!D774&gt;0),'Control Sample Data'!D774,$B$1),"")</f>
        <v/>
      </c>
      <c r="Q775" s="17" t="str">
        <f>IF(SUM('Control Sample Data'!E$3:E$98)&gt;10,IF(AND(ISNUMBER('Control Sample Data'!E774),'Control Sample Data'!E774&lt;$B$1,'Control Sample Data'!E774&gt;0),'Control Sample Data'!E774,$B$1),"")</f>
        <v/>
      </c>
      <c r="R775" s="17" t="str">
        <f>IF(SUM('Control Sample Data'!F$3:F$98)&gt;10,IF(AND(ISNUMBER('Control Sample Data'!F774),'Control Sample Data'!F774&lt;$B$1,'Control Sample Data'!F774&gt;0),'Control Sample Data'!F774,$B$1),"")</f>
        <v/>
      </c>
      <c r="S775" s="17" t="str">
        <f>IF(SUM('Control Sample Data'!G$3:G$98)&gt;10,IF(AND(ISNUMBER('Control Sample Data'!G774),'Control Sample Data'!G774&lt;$B$1,'Control Sample Data'!G774&gt;0),'Control Sample Data'!G774,$B$1),"")</f>
        <v/>
      </c>
      <c r="T775" s="17" t="str">
        <f>IF(SUM('Control Sample Data'!H$3:H$98)&gt;10,IF(AND(ISNUMBER('Control Sample Data'!H774),'Control Sample Data'!H774&lt;$B$1,'Control Sample Data'!H774&gt;0),'Control Sample Data'!H774,$B$1),"")</f>
        <v/>
      </c>
      <c r="U775" s="17" t="str">
        <f>IF(SUM('Control Sample Data'!I$3:I$98)&gt;10,IF(AND(ISNUMBER('Control Sample Data'!I774),'Control Sample Data'!I774&lt;$B$1,'Control Sample Data'!I774&gt;0),'Control Sample Data'!I774,$B$1),"")</f>
        <v/>
      </c>
      <c r="V775" s="17" t="str">
        <f>IF(SUM('Control Sample Data'!J$3:J$98)&gt;10,IF(AND(ISNUMBER('Control Sample Data'!J774),'Control Sample Data'!J774&lt;$B$1,'Control Sample Data'!J774&gt;0),'Control Sample Data'!J774,$B$1),"")</f>
        <v/>
      </c>
      <c r="W775" s="17" t="str">
        <f>IF(SUM('Control Sample Data'!K$3:K$98)&gt;10,IF(AND(ISNUMBER('Control Sample Data'!K774),'Control Sample Data'!K774&lt;$B$1,'Control Sample Data'!K774&gt;0),'Control Sample Data'!K774,$B$1),"")</f>
        <v/>
      </c>
      <c r="X775" s="17" t="str">
        <f>IF(SUM('Control Sample Data'!L$3:L$98)&gt;10,IF(AND(ISNUMBER('Control Sample Data'!L774),'Control Sample Data'!L774&lt;$B$1,'Control Sample Data'!L774&gt;0),'Control Sample Data'!L774,$B$1),"")</f>
        <v/>
      </c>
      <c r="Y775" s="17" t="str">
        <f>IF(SUM('Control Sample Data'!M$3:M$98)&gt;10,IF(AND(ISNUMBER('Control Sample Data'!M774),'Control Sample Data'!M774&lt;$B$1,'Control Sample Data'!M774&gt;0),'Control Sample Data'!M774,$B$1),"")</f>
        <v/>
      </c>
      <c r="Z775" s="22" t="str">
        <f>IF(ISERROR(VLOOKUP('Choose Housekeeping Genes'!$C6,Calculations!$C$772:$M$1155,2,0)),"",VLOOKUP('Choose Housekeeping Genes'!$C6,Calculations!$C$772:$M$1155,2,0))</f>
        <v/>
      </c>
      <c r="AA775" s="22" t="str">
        <f>IF(ISERROR(VLOOKUP('Choose Housekeeping Genes'!$C6,Calculations!$C$772:$M$1155,3,0)),"",VLOOKUP('Choose Housekeeping Genes'!$C6,Calculations!$C$772:$M$1155,3,0))</f>
        <v/>
      </c>
      <c r="AB775" s="22" t="str">
        <f>IF(ISERROR(VLOOKUP('Choose Housekeeping Genes'!$C6,Calculations!$C$772:$M$1155,4,0)),"",VLOOKUP('Choose Housekeeping Genes'!$C6,Calculations!$C$772:$M$1155,4,0))</f>
        <v/>
      </c>
      <c r="AC775" s="22" t="str">
        <f>IF(ISERROR(VLOOKUP('Choose Housekeeping Genes'!$C6,Calculations!$C$772:$M$1155,5,0)),"",VLOOKUP('Choose Housekeeping Genes'!$C6,Calculations!$C$772:$M$1155,5,0))</f>
        <v/>
      </c>
      <c r="AD775" s="22" t="str">
        <f>IF(ISERROR(VLOOKUP('Choose Housekeeping Genes'!$C6,Calculations!$C$772:$M$1155,6,0)),"",VLOOKUP('Choose Housekeeping Genes'!$C6,Calculations!$C$772:$M$1155,6,0))</f>
        <v/>
      </c>
      <c r="AE775" s="22" t="str">
        <f>IF(ISERROR(VLOOKUP('Choose Housekeeping Genes'!$C6,Calculations!$C$772:$M$1155,7,0)),"",VLOOKUP('Choose Housekeeping Genes'!$C6,Calculations!$C$772:$M$1155,7,0))</f>
        <v/>
      </c>
      <c r="AF775" s="22" t="str">
        <f>IF(ISERROR(VLOOKUP('Choose Housekeeping Genes'!$C6,Calculations!$C$772:$M$1155,8,0)),"",VLOOKUP('Choose Housekeeping Genes'!$C6,Calculations!$C$772:$M$1155,8,0))</f>
        <v/>
      </c>
      <c r="AG775" s="22" t="str">
        <f>IF(ISERROR(VLOOKUP('Choose Housekeeping Genes'!$C6,Calculations!$C$772:$M$1155,9,0)),"",VLOOKUP('Choose Housekeeping Genes'!$C6,Calculations!$C$772:$M$1155,9,0))</f>
        <v/>
      </c>
      <c r="AH775" s="22" t="str">
        <f>IF(ISERROR(VLOOKUP('Choose Housekeeping Genes'!$C6,Calculations!$C$772:$M$1155,10,0)),"",VLOOKUP('Choose Housekeeping Genes'!$C6,Calculations!$C$772:$M$1155,10,0))</f>
        <v/>
      </c>
      <c r="AI775" s="22" t="str">
        <f>IF(ISERROR(VLOOKUP('Choose Housekeeping Genes'!$C6,Calculations!$C$772:$M$1155,11,0)),"",VLOOKUP('Choose Housekeeping Genes'!$C6,Calculations!$C$772:$M$1155,11,0))</f>
        <v/>
      </c>
      <c r="AJ775" s="22" t="str">
        <f>IF(ISERROR(VLOOKUP('Choose Housekeeping Genes'!$C6,Calculations!$C$772:$Y$1155,14,0)),"",VLOOKUP('Choose Housekeeping Genes'!$C6,Calculations!$C$772:$Y$1155,14,0))</f>
        <v/>
      </c>
      <c r="AK775" s="22" t="str">
        <f>IF(ISERROR(VLOOKUP('Choose Housekeeping Genes'!$C6,Calculations!$C$772:$Y$1155,15,0)),"",VLOOKUP('Choose Housekeeping Genes'!$C6,Calculations!$C$772:$Y$1155,15,0))</f>
        <v/>
      </c>
      <c r="AL775" s="22" t="str">
        <f>IF(ISERROR(VLOOKUP('Choose Housekeeping Genes'!$C6,Calculations!$C$772:$Y$1155,16,0)),"",VLOOKUP('Choose Housekeeping Genes'!$C6,Calculations!$C$772:$Y$1155,16,0))</f>
        <v/>
      </c>
      <c r="AM775" s="22" t="str">
        <f>IF(ISERROR(VLOOKUP('Choose Housekeeping Genes'!$C6,Calculations!$C$772:$Y$1155,17,0)),"",VLOOKUP('Choose Housekeeping Genes'!$C6,Calculations!$C$772:$Y$1155,17,0))</f>
        <v/>
      </c>
      <c r="AN775" s="22" t="str">
        <f>IF(ISERROR(VLOOKUP('Choose Housekeeping Genes'!$C6,Calculations!$C$772:$Y$1155,18,0)),"",VLOOKUP('Choose Housekeeping Genes'!$C6,Calculations!$C$772:$Y$1155,18,0))</f>
        <v/>
      </c>
      <c r="AO775" s="22" t="str">
        <f>IF(ISERROR(VLOOKUP('Choose Housekeeping Genes'!$C6,Calculations!$C$772:$Y$1155,19,0)),"",VLOOKUP('Choose Housekeeping Genes'!$C6,Calculations!$C$772:$Y$1155,19,0))</f>
        <v/>
      </c>
      <c r="AP775" s="22" t="str">
        <f>IF(ISERROR(VLOOKUP('Choose Housekeeping Genes'!$C6,Calculations!$C$772:$Y$1155,20,0)),"",VLOOKUP('Choose Housekeeping Genes'!$C6,Calculations!$C$772:$Y$1155,20,0))</f>
        <v/>
      </c>
      <c r="AQ775" s="22" t="str">
        <f>IF(ISERROR(VLOOKUP('Choose Housekeeping Genes'!$C6,Calculations!$C$772:$Y$1155,21,0)),"",VLOOKUP('Choose Housekeeping Genes'!$C6,Calculations!$C$772:$Y$1155,21,0))</f>
        <v/>
      </c>
      <c r="AR775" s="22" t="str">
        <f>IF(ISERROR(VLOOKUP('Choose Housekeeping Genes'!$C6,Calculations!$C$772:$Y$1155,22,0)),"",VLOOKUP('Choose Housekeeping Genes'!$C6,Calculations!$C$772:$Y$1155,22,0))</f>
        <v/>
      </c>
      <c r="AS775" s="22" t="str">
        <f>IF(ISERROR(VLOOKUP('Choose Housekeeping Genes'!$C6,Calculations!$C$772:$Y$1155,23,0)),"",VLOOKUP('Choose Housekeeping Genes'!$C6,Calculations!$C$772:$Y$1155,23,0))</f>
        <v/>
      </c>
      <c r="AT775" s="36" t="str">
        <f t="shared" si="537"/>
        <v/>
      </c>
      <c r="AU775" s="36" t="str">
        <f t="shared" si="538"/>
        <v/>
      </c>
      <c r="AV775" s="36" t="str">
        <f t="shared" si="539"/>
        <v/>
      </c>
      <c r="AW775" s="36" t="str">
        <f t="shared" si="540"/>
        <v/>
      </c>
      <c r="AX775" s="36" t="str">
        <f t="shared" si="541"/>
        <v/>
      </c>
      <c r="AY775" s="36" t="str">
        <f t="shared" si="542"/>
        <v/>
      </c>
      <c r="AZ775" s="36" t="str">
        <f t="shared" si="543"/>
        <v/>
      </c>
      <c r="BA775" s="36" t="str">
        <f t="shared" si="544"/>
        <v/>
      </c>
      <c r="BB775" s="36" t="str">
        <f t="shared" si="545"/>
        <v/>
      </c>
      <c r="BC775" s="36" t="str">
        <f t="shared" si="546"/>
        <v/>
      </c>
      <c r="BD775" s="36" t="str">
        <f t="shared" si="547"/>
        <v/>
      </c>
      <c r="BE775" s="36" t="str">
        <f t="shared" si="548"/>
        <v/>
      </c>
      <c r="BF775" s="36" t="str">
        <f t="shared" si="549"/>
        <v/>
      </c>
      <c r="BG775" s="36" t="str">
        <f t="shared" si="550"/>
        <v/>
      </c>
      <c r="BH775" s="36" t="str">
        <f t="shared" si="551"/>
        <v/>
      </c>
      <c r="BI775" s="36" t="str">
        <f t="shared" si="552"/>
        <v/>
      </c>
      <c r="BJ775" s="36" t="str">
        <f t="shared" si="553"/>
        <v/>
      </c>
      <c r="BK775" s="36" t="str">
        <f t="shared" si="554"/>
        <v/>
      </c>
      <c r="BL775" s="36" t="str">
        <f t="shared" si="555"/>
        <v/>
      </c>
      <c r="BM775" s="36" t="str">
        <f t="shared" si="556"/>
        <v/>
      </c>
      <c r="BN775" s="38" t="e">
        <f t="shared" si="515"/>
        <v>#DIV/0!</v>
      </c>
      <c r="BO775" s="38" t="e">
        <f t="shared" si="516"/>
        <v>#DIV/0!</v>
      </c>
      <c r="BP775" s="39" t="str">
        <f t="shared" si="517"/>
        <v/>
      </c>
      <c r="BQ775" s="39" t="str">
        <f t="shared" si="518"/>
        <v/>
      </c>
      <c r="BR775" s="39" t="str">
        <f t="shared" si="519"/>
        <v/>
      </c>
      <c r="BS775" s="39" t="str">
        <f t="shared" si="520"/>
        <v/>
      </c>
      <c r="BT775" s="39" t="str">
        <f t="shared" si="521"/>
        <v/>
      </c>
      <c r="BU775" s="39" t="str">
        <f t="shared" si="522"/>
        <v/>
      </c>
      <c r="BV775" s="39" t="str">
        <f t="shared" si="523"/>
        <v/>
      </c>
      <c r="BW775" s="39" t="str">
        <f t="shared" si="524"/>
        <v/>
      </c>
      <c r="BX775" s="39" t="str">
        <f t="shared" si="525"/>
        <v/>
      </c>
      <c r="BY775" s="39" t="str">
        <f t="shared" si="526"/>
        <v/>
      </c>
      <c r="BZ775" s="39" t="str">
        <f t="shared" si="527"/>
        <v/>
      </c>
      <c r="CA775" s="39" t="str">
        <f t="shared" si="528"/>
        <v/>
      </c>
      <c r="CB775" s="39" t="str">
        <f t="shared" si="529"/>
        <v/>
      </c>
      <c r="CC775" s="39" t="str">
        <f t="shared" si="530"/>
        <v/>
      </c>
      <c r="CD775" s="39" t="str">
        <f t="shared" si="531"/>
        <v/>
      </c>
      <c r="CE775" s="39" t="str">
        <f t="shared" si="532"/>
        <v/>
      </c>
      <c r="CF775" s="39" t="str">
        <f t="shared" si="533"/>
        <v/>
      </c>
      <c r="CG775" s="39" t="str">
        <f t="shared" si="534"/>
        <v/>
      </c>
      <c r="CH775" s="39" t="str">
        <f t="shared" si="535"/>
        <v/>
      </c>
      <c r="CI775" s="39" t="str">
        <f t="shared" si="536"/>
        <v/>
      </c>
    </row>
    <row r="776" spans="1:87">
      <c r="A776" s="18"/>
      <c r="B776" s="15" t="str">
        <f>'Gene Table'!E775</f>
        <v>mmu-miR-466m-3p</v>
      </c>
      <c r="C776" s="15" t="str">
        <f>'Gene Table'!B775</f>
        <v>A05</v>
      </c>
      <c r="D776" s="16" t="str">
        <f>IF(SUM('Test Sample Data'!D$3:D$98)&gt;10,IF(AND(ISNUMBER('Test Sample Data'!D775),'Test Sample Data'!D775&lt;$B$1,'Test Sample Data'!D775&gt;0),'Test Sample Data'!D775,$B$1),"")</f>
        <v/>
      </c>
      <c r="E776" s="17" t="str">
        <f>IF(SUM('Test Sample Data'!E$3:E$98)&gt;10,IF(AND(ISNUMBER('Test Sample Data'!E775),'Test Sample Data'!E775&lt;$B$1,'Test Sample Data'!E775&gt;0),'Test Sample Data'!E775,$B$1),"")</f>
        <v/>
      </c>
      <c r="F776" s="17" t="str">
        <f>IF(SUM('Test Sample Data'!F$3:F$98)&gt;10,IF(AND(ISNUMBER('Test Sample Data'!F775),'Test Sample Data'!F775&lt;$B$1,'Test Sample Data'!F775&gt;0),'Test Sample Data'!F775,$B$1),"")</f>
        <v/>
      </c>
      <c r="G776" s="17" t="str">
        <f>IF(SUM('Test Sample Data'!G$3:G$98)&gt;10,IF(AND(ISNUMBER('Test Sample Data'!G775),'Test Sample Data'!G775&lt;$B$1,'Test Sample Data'!G775&gt;0),'Test Sample Data'!G775,$B$1),"")</f>
        <v/>
      </c>
      <c r="H776" s="17" t="str">
        <f>IF(SUM('Test Sample Data'!H$3:H$98)&gt;10,IF(AND(ISNUMBER('Test Sample Data'!H775),'Test Sample Data'!H775&lt;$B$1,'Test Sample Data'!H775&gt;0),'Test Sample Data'!H775,$B$1),"")</f>
        <v/>
      </c>
      <c r="I776" s="17" t="str">
        <f>IF(SUM('Test Sample Data'!I$3:I$98)&gt;10,IF(AND(ISNUMBER('Test Sample Data'!I775),'Test Sample Data'!I775&lt;$B$1,'Test Sample Data'!I775&gt;0),'Test Sample Data'!I775,$B$1),"")</f>
        <v/>
      </c>
      <c r="J776" s="17" t="str">
        <f>IF(SUM('Test Sample Data'!J$3:J$98)&gt;10,IF(AND(ISNUMBER('Test Sample Data'!J775),'Test Sample Data'!J775&lt;$B$1,'Test Sample Data'!J775&gt;0),'Test Sample Data'!J775,$B$1),"")</f>
        <v/>
      </c>
      <c r="K776" s="17" t="str">
        <f>IF(SUM('Test Sample Data'!K$3:K$98)&gt;10,IF(AND(ISNUMBER('Test Sample Data'!K775),'Test Sample Data'!K775&lt;$B$1,'Test Sample Data'!K775&gt;0),'Test Sample Data'!K775,$B$1),"")</f>
        <v/>
      </c>
      <c r="L776" s="17" t="str">
        <f>IF(SUM('Test Sample Data'!L$3:L$98)&gt;10,IF(AND(ISNUMBER('Test Sample Data'!L775),'Test Sample Data'!L775&lt;$B$1,'Test Sample Data'!L775&gt;0),'Test Sample Data'!L775,$B$1),"")</f>
        <v/>
      </c>
      <c r="M776" s="17" t="str">
        <f>IF(SUM('Test Sample Data'!M$3:M$98)&gt;10,IF(AND(ISNUMBER('Test Sample Data'!M775),'Test Sample Data'!M775&lt;$B$1,'Test Sample Data'!M775&gt;0),'Test Sample Data'!M775,$B$1),"")</f>
        <v/>
      </c>
      <c r="N776" s="17" t="str">
        <f>'Gene Table'!E775</f>
        <v>mmu-miR-466m-3p</v>
      </c>
      <c r="O776" s="17" t="str">
        <f>'Gene Table'!B775</f>
        <v>A05</v>
      </c>
      <c r="P776" s="17" t="str">
        <f>IF(SUM('Control Sample Data'!D$3:D$98)&gt;10,IF(AND(ISNUMBER('Control Sample Data'!D775),'Control Sample Data'!D775&lt;$B$1,'Control Sample Data'!D775&gt;0),'Control Sample Data'!D775,$B$1),"")</f>
        <v/>
      </c>
      <c r="Q776" s="17" t="str">
        <f>IF(SUM('Control Sample Data'!E$3:E$98)&gt;10,IF(AND(ISNUMBER('Control Sample Data'!E775),'Control Sample Data'!E775&lt;$B$1,'Control Sample Data'!E775&gt;0),'Control Sample Data'!E775,$B$1),"")</f>
        <v/>
      </c>
      <c r="R776" s="17" t="str">
        <f>IF(SUM('Control Sample Data'!F$3:F$98)&gt;10,IF(AND(ISNUMBER('Control Sample Data'!F775),'Control Sample Data'!F775&lt;$B$1,'Control Sample Data'!F775&gt;0),'Control Sample Data'!F775,$B$1),"")</f>
        <v/>
      </c>
      <c r="S776" s="17" t="str">
        <f>IF(SUM('Control Sample Data'!G$3:G$98)&gt;10,IF(AND(ISNUMBER('Control Sample Data'!G775),'Control Sample Data'!G775&lt;$B$1,'Control Sample Data'!G775&gt;0),'Control Sample Data'!G775,$B$1),"")</f>
        <v/>
      </c>
      <c r="T776" s="17" t="str">
        <f>IF(SUM('Control Sample Data'!H$3:H$98)&gt;10,IF(AND(ISNUMBER('Control Sample Data'!H775),'Control Sample Data'!H775&lt;$B$1,'Control Sample Data'!H775&gt;0),'Control Sample Data'!H775,$B$1),"")</f>
        <v/>
      </c>
      <c r="U776" s="17" t="str">
        <f>IF(SUM('Control Sample Data'!I$3:I$98)&gt;10,IF(AND(ISNUMBER('Control Sample Data'!I775),'Control Sample Data'!I775&lt;$B$1,'Control Sample Data'!I775&gt;0),'Control Sample Data'!I775,$B$1),"")</f>
        <v/>
      </c>
      <c r="V776" s="17" t="str">
        <f>IF(SUM('Control Sample Data'!J$3:J$98)&gt;10,IF(AND(ISNUMBER('Control Sample Data'!J775),'Control Sample Data'!J775&lt;$B$1,'Control Sample Data'!J775&gt;0),'Control Sample Data'!J775,$B$1),"")</f>
        <v/>
      </c>
      <c r="W776" s="17" t="str">
        <f>IF(SUM('Control Sample Data'!K$3:K$98)&gt;10,IF(AND(ISNUMBER('Control Sample Data'!K775),'Control Sample Data'!K775&lt;$B$1,'Control Sample Data'!K775&gt;0),'Control Sample Data'!K775,$B$1),"")</f>
        <v/>
      </c>
      <c r="X776" s="17" t="str">
        <f>IF(SUM('Control Sample Data'!L$3:L$98)&gt;10,IF(AND(ISNUMBER('Control Sample Data'!L775),'Control Sample Data'!L775&lt;$B$1,'Control Sample Data'!L775&gt;0),'Control Sample Data'!L775,$B$1),"")</f>
        <v/>
      </c>
      <c r="Y776" s="17" t="str">
        <f>IF(SUM('Control Sample Data'!M$3:M$98)&gt;10,IF(AND(ISNUMBER('Control Sample Data'!M775),'Control Sample Data'!M775&lt;$B$1,'Control Sample Data'!M775&gt;0),'Control Sample Data'!M775,$B$1),"")</f>
        <v/>
      </c>
      <c r="Z776" s="22" t="str">
        <f>IF(ISERROR(VLOOKUP('Choose Housekeeping Genes'!$C7,Calculations!$C$772:$M$1155,2,0)),"",VLOOKUP('Choose Housekeeping Genes'!$C7,Calculations!$C$772:$M$1155,2,0))</f>
        <v/>
      </c>
      <c r="AA776" s="22" t="str">
        <f>IF(ISERROR(VLOOKUP('Choose Housekeeping Genes'!$C7,Calculations!$C$772:$M$1155,3,0)),"",VLOOKUP('Choose Housekeeping Genes'!$C7,Calculations!$C$772:$M$1155,3,0))</f>
        <v/>
      </c>
      <c r="AB776" s="22" t="str">
        <f>IF(ISERROR(VLOOKUP('Choose Housekeeping Genes'!$C7,Calculations!$C$772:$M$1155,4,0)),"",VLOOKUP('Choose Housekeeping Genes'!$C7,Calculations!$C$772:$M$1155,4,0))</f>
        <v/>
      </c>
      <c r="AC776" s="22" t="str">
        <f>IF(ISERROR(VLOOKUP('Choose Housekeeping Genes'!$C7,Calculations!$C$772:$M$1155,5,0)),"",VLOOKUP('Choose Housekeeping Genes'!$C7,Calculations!$C$772:$M$1155,5,0))</f>
        <v/>
      </c>
      <c r="AD776" s="22" t="str">
        <f>IF(ISERROR(VLOOKUP('Choose Housekeeping Genes'!$C7,Calculations!$C$772:$M$1155,6,0)),"",VLOOKUP('Choose Housekeeping Genes'!$C7,Calculations!$C$772:$M$1155,6,0))</f>
        <v/>
      </c>
      <c r="AE776" s="22" t="str">
        <f>IF(ISERROR(VLOOKUP('Choose Housekeeping Genes'!$C7,Calculations!$C$772:$M$1155,7,0)),"",VLOOKUP('Choose Housekeeping Genes'!$C7,Calculations!$C$772:$M$1155,7,0))</f>
        <v/>
      </c>
      <c r="AF776" s="22" t="str">
        <f>IF(ISERROR(VLOOKUP('Choose Housekeeping Genes'!$C7,Calculations!$C$772:$M$1155,8,0)),"",VLOOKUP('Choose Housekeeping Genes'!$C7,Calculations!$C$772:$M$1155,8,0))</f>
        <v/>
      </c>
      <c r="AG776" s="22" t="str">
        <f>IF(ISERROR(VLOOKUP('Choose Housekeeping Genes'!$C7,Calculations!$C$772:$M$1155,9,0)),"",VLOOKUP('Choose Housekeeping Genes'!$C7,Calculations!$C$772:$M$1155,9,0))</f>
        <v/>
      </c>
      <c r="AH776" s="22" t="str">
        <f>IF(ISERROR(VLOOKUP('Choose Housekeeping Genes'!$C7,Calculations!$C$772:$M$1155,10,0)),"",VLOOKUP('Choose Housekeeping Genes'!$C7,Calculations!$C$772:$M$1155,10,0))</f>
        <v/>
      </c>
      <c r="AI776" s="22" t="str">
        <f>IF(ISERROR(VLOOKUP('Choose Housekeeping Genes'!$C7,Calculations!$C$772:$M$1155,11,0)),"",VLOOKUP('Choose Housekeeping Genes'!$C7,Calculations!$C$772:$M$1155,11,0))</f>
        <v/>
      </c>
      <c r="AJ776" s="22" t="str">
        <f>IF(ISERROR(VLOOKUP('Choose Housekeeping Genes'!$C7,Calculations!$C$772:$Y$1155,14,0)),"",VLOOKUP('Choose Housekeeping Genes'!$C7,Calculations!$C$772:$Y$1155,14,0))</f>
        <v/>
      </c>
      <c r="AK776" s="22" t="str">
        <f>IF(ISERROR(VLOOKUP('Choose Housekeeping Genes'!$C7,Calculations!$C$772:$Y$1155,15,0)),"",VLOOKUP('Choose Housekeeping Genes'!$C7,Calculations!$C$772:$Y$1155,15,0))</f>
        <v/>
      </c>
      <c r="AL776" s="22" t="str">
        <f>IF(ISERROR(VLOOKUP('Choose Housekeeping Genes'!$C7,Calculations!$C$772:$Y$1155,16,0)),"",VLOOKUP('Choose Housekeeping Genes'!$C7,Calculations!$C$772:$Y$1155,16,0))</f>
        <v/>
      </c>
      <c r="AM776" s="22" t="str">
        <f>IF(ISERROR(VLOOKUP('Choose Housekeeping Genes'!$C7,Calculations!$C$772:$Y$1155,17,0)),"",VLOOKUP('Choose Housekeeping Genes'!$C7,Calculations!$C$772:$Y$1155,17,0))</f>
        <v/>
      </c>
      <c r="AN776" s="22" t="str">
        <f>IF(ISERROR(VLOOKUP('Choose Housekeeping Genes'!$C7,Calculations!$C$772:$Y$1155,18,0)),"",VLOOKUP('Choose Housekeeping Genes'!$C7,Calculations!$C$772:$Y$1155,18,0))</f>
        <v/>
      </c>
      <c r="AO776" s="22" t="str">
        <f>IF(ISERROR(VLOOKUP('Choose Housekeeping Genes'!$C7,Calculations!$C$772:$Y$1155,19,0)),"",VLOOKUP('Choose Housekeeping Genes'!$C7,Calculations!$C$772:$Y$1155,19,0))</f>
        <v/>
      </c>
      <c r="AP776" s="22" t="str">
        <f>IF(ISERROR(VLOOKUP('Choose Housekeeping Genes'!$C7,Calculations!$C$772:$Y$1155,20,0)),"",VLOOKUP('Choose Housekeeping Genes'!$C7,Calculations!$C$772:$Y$1155,20,0))</f>
        <v/>
      </c>
      <c r="AQ776" s="22" t="str">
        <f>IF(ISERROR(VLOOKUP('Choose Housekeeping Genes'!$C7,Calculations!$C$772:$Y$1155,21,0)),"",VLOOKUP('Choose Housekeeping Genes'!$C7,Calculations!$C$772:$Y$1155,21,0))</f>
        <v/>
      </c>
      <c r="AR776" s="22" t="str">
        <f>IF(ISERROR(VLOOKUP('Choose Housekeeping Genes'!$C7,Calculations!$C$772:$Y$1155,22,0)),"",VLOOKUP('Choose Housekeeping Genes'!$C7,Calculations!$C$772:$Y$1155,22,0))</f>
        <v/>
      </c>
      <c r="AS776" s="22" t="str">
        <f>IF(ISERROR(VLOOKUP('Choose Housekeeping Genes'!$C7,Calculations!$C$772:$Y$1155,23,0)),"",VLOOKUP('Choose Housekeeping Genes'!$C7,Calculations!$C$772:$Y$1155,23,0))</f>
        <v/>
      </c>
      <c r="AT776" s="36" t="str">
        <f t="shared" si="537"/>
        <v/>
      </c>
      <c r="AU776" s="36" t="str">
        <f t="shared" si="538"/>
        <v/>
      </c>
      <c r="AV776" s="36" t="str">
        <f t="shared" si="539"/>
        <v/>
      </c>
      <c r="AW776" s="36" t="str">
        <f t="shared" si="540"/>
        <v/>
      </c>
      <c r="AX776" s="36" t="str">
        <f t="shared" si="541"/>
        <v/>
      </c>
      <c r="AY776" s="36" t="str">
        <f t="shared" si="542"/>
        <v/>
      </c>
      <c r="AZ776" s="36" t="str">
        <f t="shared" si="543"/>
        <v/>
      </c>
      <c r="BA776" s="36" t="str">
        <f t="shared" si="544"/>
        <v/>
      </c>
      <c r="BB776" s="36" t="str">
        <f t="shared" si="545"/>
        <v/>
      </c>
      <c r="BC776" s="36" t="str">
        <f t="shared" si="546"/>
        <v/>
      </c>
      <c r="BD776" s="36" t="str">
        <f t="shared" si="547"/>
        <v/>
      </c>
      <c r="BE776" s="36" t="str">
        <f t="shared" si="548"/>
        <v/>
      </c>
      <c r="BF776" s="36" t="str">
        <f t="shared" si="549"/>
        <v/>
      </c>
      <c r="BG776" s="36" t="str">
        <f t="shared" si="550"/>
        <v/>
      </c>
      <c r="BH776" s="36" t="str">
        <f t="shared" si="551"/>
        <v/>
      </c>
      <c r="BI776" s="36" t="str">
        <f t="shared" si="552"/>
        <v/>
      </c>
      <c r="BJ776" s="36" t="str">
        <f t="shared" si="553"/>
        <v/>
      </c>
      <c r="BK776" s="36" t="str">
        <f t="shared" si="554"/>
        <v/>
      </c>
      <c r="BL776" s="36" t="str">
        <f t="shared" si="555"/>
        <v/>
      </c>
      <c r="BM776" s="36" t="str">
        <f t="shared" si="556"/>
        <v/>
      </c>
      <c r="BN776" s="38" t="e">
        <f t="shared" si="515"/>
        <v>#DIV/0!</v>
      </c>
      <c r="BO776" s="38" t="e">
        <f t="shared" si="516"/>
        <v>#DIV/0!</v>
      </c>
      <c r="BP776" s="39" t="str">
        <f t="shared" si="517"/>
        <v/>
      </c>
      <c r="BQ776" s="39" t="str">
        <f t="shared" si="518"/>
        <v/>
      </c>
      <c r="BR776" s="39" t="str">
        <f t="shared" si="519"/>
        <v/>
      </c>
      <c r="BS776" s="39" t="str">
        <f t="shared" si="520"/>
        <v/>
      </c>
      <c r="BT776" s="39" t="str">
        <f t="shared" si="521"/>
        <v/>
      </c>
      <c r="BU776" s="39" t="str">
        <f t="shared" si="522"/>
        <v/>
      </c>
      <c r="BV776" s="39" t="str">
        <f t="shared" si="523"/>
        <v/>
      </c>
      <c r="BW776" s="39" t="str">
        <f t="shared" si="524"/>
        <v/>
      </c>
      <c r="BX776" s="39" t="str">
        <f t="shared" si="525"/>
        <v/>
      </c>
      <c r="BY776" s="39" t="str">
        <f t="shared" si="526"/>
        <v/>
      </c>
      <c r="BZ776" s="39" t="str">
        <f t="shared" si="527"/>
        <v/>
      </c>
      <c r="CA776" s="39" t="str">
        <f t="shared" si="528"/>
        <v/>
      </c>
      <c r="CB776" s="39" t="str">
        <f t="shared" si="529"/>
        <v/>
      </c>
      <c r="CC776" s="39" t="str">
        <f t="shared" si="530"/>
        <v/>
      </c>
      <c r="CD776" s="39" t="str">
        <f t="shared" si="531"/>
        <v/>
      </c>
      <c r="CE776" s="39" t="str">
        <f t="shared" si="532"/>
        <v/>
      </c>
      <c r="CF776" s="39" t="str">
        <f t="shared" si="533"/>
        <v/>
      </c>
      <c r="CG776" s="39" t="str">
        <f t="shared" si="534"/>
        <v/>
      </c>
      <c r="CH776" s="39" t="str">
        <f t="shared" si="535"/>
        <v/>
      </c>
      <c r="CI776" s="39" t="str">
        <f t="shared" si="536"/>
        <v/>
      </c>
    </row>
    <row r="777" spans="1:87">
      <c r="A777" s="18"/>
      <c r="B777" s="15" t="str">
        <f>'Gene Table'!E776</f>
        <v>mmu-miR-5108</v>
      </c>
      <c r="C777" s="15" t="str">
        <f>'Gene Table'!B776</f>
        <v>A06</v>
      </c>
      <c r="D777" s="16" t="str">
        <f>IF(SUM('Test Sample Data'!D$3:D$98)&gt;10,IF(AND(ISNUMBER('Test Sample Data'!D776),'Test Sample Data'!D776&lt;$B$1,'Test Sample Data'!D776&gt;0),'Test Sample Data'!D776,$B$1),"")</f>
        <v/>
      </c>
      <c r="E777" s="17" t="str">
        <f>IF(SUM('Test Sample Data'!E$3:E$98)&gt;10,IF(AND(ISNUMBER('Test Sample Data'!E776),'Test Sample Data'!E776&lt;$B$1,'Test Sample Data'!E776&gt;0),'Test Sample Data'!E776,$B$1),"")</f>
        <v/>
      </c>
      <c r="F777" s="17" t="str">
        <f>IF(SUM('Test Sample Data'!F$3:F$98)&gt;10,IF(AND(ISNUMBER('Test Sample Data'!F776),'Test Sample Data'!F776&lt;$B$1,'Test Sample Data'!F776&gt;0),'Test Sample Data'!F776,$B$1),"")</f>
        <v/>
      </c>
      <c r="G777" s="17" t="str">
        <f>IF(SUM('Test Sample Data'!G$3:G$98)&gt;10,IF(AND(ISNUMBER('Test Sample Data'!G776),'Test Sample Data'!G776&lt;$B$1,'Test Sample Data'!G776&gt;0),'Test Sample Data'!G776,$B$1),"")</f>
        <v/>
      </c>
      <c r="H777" s="17" t="str">
        <f>IF(SUM('Test Sample Data'!H$3:H$98)&gt;10,IF(AND(ISNUMBER('Test Sample Data'!H776),'Test Sample Data'!H776&lt;$B$1,'Test Sample Data'!H776&gt;0),'Test Sample Data'!H776,$B$1),"")</f>
        <v/>
      </c>
      <c r="I777" s="17" t="str">
        <f>IF(SUM('Test Sample Data'!I$3:I$98)&gt;10,IF(AND(ISNUMBER('Test Sample Data'!I776),'Test Sample Data'!I776&lt;$B$1,'Test Sample Data'!I776&gt;0),'Test Sample Data'!I776,$B$1),"")</f>
        <v/>
      </c>
      <c r="J777" s="17" t="str">
        <f>IF(SUM('Test Sample Data'!J$3:J$98)&gt;10,IF(AND(ISNUMBER('Test Sample Data'!J776),'Test Sample Data'!J776&lt;$B$1,'Test Sample Data'!J776&gt;0),'Test Sample Data'!J776,$B$1),"")</f>
        <v/>
      </c>
      <c r="K777" s="17" t="str">
        <f>IF(SUM('Test Sample Data'!K$3:K$98)&gt;10,IF(AND(ISNUMBER('Test Sample Data'!K776),'Test Sample Data'!K776&lt;$B$1,'Test Sample Data'!K776&gt;0),'Test Sample Data'!K776,$B$1),"")</f>
        <v/>
      </c>
      <c r="L777" s="17" t="str">
        <f>IF(SUM('Test Sample Data'!L$3:L$98)&gt;10,IF(AND(ISNUMBER('Test Sample Data'!L776),'Test Sample Data'!L776&lt;$B$1,'Test Sample Data'!L776&gt;0),'Test Sample Data'!L776,$B$1),"")</f>
        <v/>
      </c>
      <c r="M777" s="17" t="str">
        <f>IF(SUM('Test Sample Data'!M$3:M$98)&gt;10,IF(AND(ISNUMBER('Test Sample Data'!M776),'Test Sample Data'!M776&lt;$B$1,'Test Sample Data'!M776&gt;0),'Test Sample Data'!M776,$B$1),"")</f>
        <v/>
      </c>
      <c r="N777" s="17" t="str">
        <f>'Gene Table'!E776</f>
        <v>mmu-miR-5108</v>
      </c>
      <c r="O777" s="17" t="str">
        <f>'Gene Table'!B776</f>
        <v>A06</v>
      </c>
      <c r="P777" s="17" t="str">
        <f>IF(SUM('Control Sample Data'!D$3:D$98)&gt;10,IF(AND(ISNUMBER('Control Sample Data'!D776),'Control Sample Data'!D776&lt;$B$1,'Control Sample Data'!D776&gt;0),'Control Sample Data'!D776,$B$1),"")</f>
        <v/>
      </c>
      <c r="Q777" s="17" t="str">
        <f>IF(SUM('Control Sample Data'!E$3:E$98)&gt;10,IF(AND(ISNUMBER('Control Sample Data'!E776),'Control Sample Data'!E776&lt;$B$1,'Control Sample Data'!E776&gt;0),'Control Sample Data'!E776,$B$1),"")</f>
        <v/>
      </c>
      <c r="R777" s="17" t="str">
        <f>IF(SUM('Control Sample Data'!F$3:F$98)&gt;10,IF(AND(ISNUMBER('Control Sample Data'!F776),'Control Sample Data'!F776&lt;$B$1,'Control Sample Data'!F776&gt;0),'Control Sample Data'!F776,$B$1),"")</f>
        <v/>
      </c>
      <c r="S777" s="17" t="str">
        <f>IF(SUM('Control Sample Data'!G$3:G$98)&gt;10,IF(AND(ISNUMBER('Control Sample Data'!G776),'Control Sample Data'!G776&lt;$B$1,'Control Sample Data'!G776&gt;0),'Control Sample Data'!G776,$B$1),"")</f>
        <v/>
      </c>
      <c r="T777" s="17" t="str">
        <f>IF(SUM('Control Sample Data'!H$3:H$98)&gt;10,IF(AND(ISNUMBER('Control Sample Data'!H776),'Control Sample Data'!H776&lt;$B$1,'Control Sample Data'!H776&gt;0),'Control Sample Data'!H776,$B$1),"")</f>
        <v/>
      </c>
      <c r="U777" s="17" t="str">
        <f>IF(SUM('Control Sample Data'!I$3:I$98)&gt;10,IF(AND(ISNUMBER('Control Sample Data'!I776),'Control Sample Data'!I776&lt;$B$1,'Control Sample Data'!I776&gt;0),'Control Sample Data'!I776,$B$1),"")</f>
        <v/>
      </c>
      <c r="V777" s="17" t="str">
        <f>IF(SUM('Control Sample Data'!J$3:J$98)&gt;10,IF(AND(ISNUMBER('Control Sample Data'!J776),'Control Sample Data'!J776&lt;$B$1,'Control Sample Data'!J776&gt;0),'Control Sample Data'!J776,$B$1),"")</f>
        <v/>
      </c>
      <c r="W777" s="17" t="str">
        <f>IF(SUM('Control Sample Data'!K$3:K$98)&gt;10,IF(AND(ISNUMBER('Control Sample Data'!K776),'Control Sample Data'!K776&lt;$B$1,'Control Sample Data'!K776&gt;0),'Control Sample Data'!K776,$B$1),"")</f>
        <v/>
      </c>
      <c r="X777" s="17" t="str">
        <f>IF(SUM('Control Sample Data'!L$3:L$98)&gt;10,IF(AND(ISNUMBER('Control Sample Data'!L776),'Control Sample Data'!L776&lt;$B$1,'Control Sample Data'!L776&gt;0),'Control Sample Data'!L776,$B$1),"")</f>
        <v/>
      </c>
      <c r="Y777" s="17" t="str">
        <f>IF(SUM('Control Sample Data'!M$3:M$98)&gt;10,IF(AND(ISNUMBER('Control Sample Data'!M776),'Control Sample Data'!M776&lt;$B$1,'Control Sample Data'!M776&gt;0),'Control Sample Data'!M776,$B$1),"")</f>
        <v/>
      </c>
      <c r="Z777" s="22" t="str">
        <f>IF(ISERROR(VLOOKUP('Choose Housekeeping Genes'!$C8,Calculations!$C$772:$M$1155,2,0)),"",VLOOKUP('Choose Housekeeping Genes'!$C8,Calculations!$C$772:$M$1155,2,0))</f>
        <v/>
      </c>
      <c r="AA777" s="22" t="str">
        <f>IF(ISERROR(VLOOKUP('Choose Housekeeping Genes'!$C8,Calculations!$C$772:$M$1155,3,0)),"",VLOOKUP('Choose Housekeeping Genes'!$C8,Calculations!$C$772:$M$1155,3,0))</f>
        <v/>
      </c>
      <c r="AB777" s="22" t="str">
        <f>IF(ISERROR(VLOOKUP('Choose Housekeeping Genes'!$C8,Calculations!$C$772:$M$1155,4,0)),"",VLOOKUP('Choose Housekeeping Genes'!$C8,Calculations!$C$772:$M$1155,4,0))</f>
        <v/>
      </c>
      <c r="AC777" s="22" t="str">
        <f>IF(ISERROR(VLOOKUP('Choose Housekeeping Genes'!$C8,Calculations!$C$772:$M$1155,5,0)),"",VLOOKUP('Choose Housekeeping Genes'!$C8,Calculations!$C$772:$M$1155,5,0))</f>
        <v/>
      </c>
      <c r="AD777" s="22" t="str">
        <f>IF(ISERROR(VLOOKUP('Choose Housekeeping Genes'!$C8,Calculations!$C$772:$M$1155,6,0)),"",VLOOKUP('Choose Housekeeping Genes'!$C8,Calculations!$C$772:$M$1155,6,0))</f>
        <v/>
      </c>
      <c r="AE777" s="22" t="str">
        <f>IF(ISERROR(VLOOKUP('Choose Housekeeping Genes'!$C8,Calculations!$C$772:$M$1155,7,0)),"",VLOOKUP('Choose Housekeeping Genes'!$C8,Calculations!$C$772:$M$1155,7,0))</f>
        <v/>
      </c>
      <c r="AF777" s="22" t="str">
        <f>IF(ISERROR(VLOOKUP('Choose Housekeeping Genes'!$C8,Calculations!$C$772:$M$1155,8,0)),"",VLOOKUP('Choose Housekeeping Genes'!$C8,Calculations!$C$772:$M$1155,8,0))</f>
        <v/>
      </c>
      <c r="AG777" s="22" t="str">
        <f>IF(ISERROR(VLOOKUP('Choose Housekeeping Genes'!$C8,Calculations!$C$772:$M$1155,9,0)),"",VLOOKUP('Choose Housekeeping Genes'!$C8,Calculations!$C$772:$M$1155,9,0))</f>
        <v/>
      </c>
      <c r="AH777" s="22" t="str">
        <f>IF(ISERROR(VLOOKUP('Choose Housekeeping Genes'!$C8,Calculations!$C$772:$M$1155,10,0)),"",VLOOKUP('Choose Housekeeping Genes'!$C8,Calculations!$C$772:$M$1155,10,0))</f>
        <v/>
      </c>
      <c r="AI777" s="22" t="str">
        <f>IF(ISERROR(VLOOKUP('Choose Housekeeping Genes'!$C8,Calculations!$C$772:$M$1155,11,0)),"",VLOOKUP('Choose Housekeeping Genes'!$C8,Calculations!$C$772:$M$1155,11,0))</f>
        <v/>
      </c>
      <c r="AJ777" s="22" t="str">
        <f>IF(ISERROR(VLOOKUP('Choose Housekeeping Genes'!$C8,Calculations!$C$772:$Y$1155,14,0)),"",VLOOKUP('Choose Housekeeping Genes'!$C8,Calculations!$C$772:$Y$1155,14,0))</f>
        <v/>
      </c>
      <c r="AK777" s="22" t="str">
        <f>IF(ISERROR(VLOOKUP('Choose Housekeeping Genes'!$C8,Calculations!$C$772:$Y$1155,15,0)),"",VLOOKUP('Choose Housekeeping Genes'!$C8,Calculations!$C$772:$Y$1155,15,0))</f>
        <v/>
      </c>
      <c r="AL777" s="22" t="str">
        <f>IF(ISERROR(VLOOKUP('Choose Housekeeping Genes'!$C8,Calculations!$C$772:$Y$1155,16,0)),"",VLOOKUP('Choose Housekeeping Genes'!$C8,Calculations!$C$772:$Y$1155,16,0))</f>
        <v/>
      </c>
      <c r="AM777" s="22" t="str">
        <f>IF(ISERROR(VLOOKUP('Choose Housekeeping Genes'!$C8,Calculations!$C$772:$Y$1155,17,0)),"",VLOOKUP('Choose Housekeeping Genes'!$C8,Calculations!$C$772:$Y$1155,17,0))</f>
        <v/>
      </c>
      <c r="AN777" s="22" t="str">
        <f>IF(ISERROR(VLOOKUP('Choose Housekeeping Genes'!$C8,Calculations!$C$772:$Y$1155,18,0)),"",VLOOKUP('Choose Housekeeping Genes'!$C8,Calculations!$C$772:$Y$1155,18,0))</f>
        <v/>
      </c>
      <c r="AO777" s="22" t="str">
        <f>IF(ISERROR(VLOOKUP('Choose Housekeeping Genes'!$C8,Calculations!$C$772:$Y$1155,19,0)),"",VLOOKUP('Choose Housekeeping Genes'!$C8,Calculations!$C$772:$Y$1155,19,0))</f>
        <v/>
      </c>
      <c r="AP777" s="22" t="str">
        <f>IF(ISERROR(VLOOKUP('Choose Housekeeping Genes'!$C8,Calculations!$C$772:$Y$1155,20,0)),"",VLOOKUP('Choose Housekeeping Genes'!$C8,Calculations!$C$772:$Y$1155,20,0))</f>
        <v/>
      </c>
      <c r="AQ777" s="22" t="str">
        <f>IF(ISERROR(VLOOKUP('Choose Housekeeping Genes'!$C8,Calculations!$C$772:$Y$1155,21,0)),"",VLOOKUP('Choose Housekeeping Genes'!$C8,Calculations!$C$772:$Y$1155,21,0))</f>
        <v/>
      </c>
      <c r="AR777" s="22" t="str">
        <f>IF(ISERROR(VLOOKUP('Choose Housekeeping Genes'!$C8,Calculations!$C$772:$Y$1155,22,0)),"",VLOOKUP('Choose Housekeeping Genes'!$C8,Calculations!$C$772:$Y$1155,22,0))</f>
        <v/>
      </c>
      <c r="AS777" s="22" t="str">
        <f>IF(ISERROR(VLOOKUP('Choose Housekeeping Genes'!$C8,Calculations!$C$772:$Y$1155,23,0)),"",VLOOKUP('Choose Housekeeping Genes'!$C8,Calculations!$C$772:$Y$1155,23,0))</f>
        <v/>
      </c>
      <c r="AT777" s="36" t="str">
        <f t="shared" si="537"/>
        <v/>
      </c>
      <c r="AU777" s="36" t="str">
        <f t="shared" si="538"/>
        <v/>
      </c>
      <c r="AV777" s="36" t="str">
        <f t="shared" si="539"/>
        <v/>
      </c>
      <c r="AW777" s="36" t="str">
        <f t="shared" si="540"/>
        <v/>
      </c>
      <c r="AX777" s="36" t="str">
        <f t="shared" si="541"/>
        <v/>
      </c>
      <c r="AY777" s="36" t="str">
        <f t="shared" si="542"/>
        <v/>
      </c>
      <c r="AZ777" s="36" t="str">
        <f t="shared" si="543"/>
        <v/>
      </c>
      <c r="BA777" s="36" t="str">
        <f t="shared" si="544"/>
        <v/>
      </c>
      <c r="BB777" s="36" t="str">
        <f t="shared" si="545"/>
        <v/>
      </c>
      <c r="BC777" s="36" t="str">
        <f t="shared" si="546"/>
        <v/>
      </c>
      <c r="BD777" s="36" t="str">
        <f t="shared" si="547"/>
        <v/>
      </c>
      <c r="BE777" s="36" t="str">
        <f t="shared" si="548"/>
        <v/>
      </c>
      <c r="BF777" s="36" t="str">
        <f t="shared" si="549"/>
        <v/>
      </c>
      <c r="BG777" s="36" t="str">
        <f t="shared" si="550"/>
        <v/>
      </c>
      <c r="BH777" s="36" t="str">
        <f t="shared" si="551"/>
        <v/>
      </c>
      <c r="BI777" s="36" t="str">
        <f t="shared" si="552"/>
        <v/>
      </c>
      <c r="BJ777" s="36" t="str">
        <f t="shared" si="553"/>
        <v/>
      </c>
      <c r="BK777" s="36" t="str">
        <f t="shared" si="554"/>
        <v/>
      </c>
      <c r="BL777" s="36" t="str">
        <f t="shared" si="555"/>
        <v/>
      </c>
      <c r="BM777" s="36" t="str">
        <f t="shared" si="556"/>
        <v/>
      </c>
      <c r="BN777" s="38" t="e">
        <f t="shared" si="515"/>
        <v>#DIV/0!</v>
      </c>
      <c r="BO777" s="38" t="e">
        <f t="shared" si="516"/>
        <v>#DIV/0!</v>
      </c>
      <c r="BP777" s="39" t="str">
        <f t="shared" si="517"/>
        <v/>
      </c>
      <c r="BQ777" s="39" t="str">
        <f t="shared" si="518"/>
        <v/>
      </c>
      <c r="BR777" s="39" t="str">
        <f t="shared" si="519"/>
        <v/>
      </c>
      <c r="BS777" s="39" t="str">
        <f t="shared" si="520"/>
        <v/>
      </c>
      <c r="BT777" s="39" t="str">
        <f t="shared" si="521"/>
        <v/>
      </c>
      <c r="BU777" s="39" t="str">
        <f t="shared" si="522"/>
        <v/>
      </c>
      <c r="BV777" s="39" t="str">
        <f t="shared" si="523"/>
        <v/>
      </c>
      <c r="BW777" s="39" t="str">
        <f t="shared" si="524"/>
        <v/>
      </c>
      <c r="BX777" s="39" t="str">
        <f t="shared" si="525"/>
        <v/>
      </c>
      <c r="BY777" s="39" t="str">
        <f t="shared" si="526"/>
        <v/>
      </c>
      <c r="BZ777" s="39" t="str">
        <f t="shared" si="527"/>
        <v/>
      </c>
      <c r="CA777" s="39" t="str">
        <f t="shared" si="528"/>
        <v/>
      </c>
      <c r="CB777" s="39" t="str">
        <f t="shared" si="529"/>
        <v/>
      </c>
      <c r="CC777" s="39" t="str">
        <f t="shared" si="530"/>
        <v/>
      </c>
      <c r="CD777" s="39" t="str">
        <f t="shared" si="531"/>
        <v/>
      </c>
      <c r="CE777" s="39" t="str">
        <f t="shared" si="532"/>
        <v/>
      </c>
      <c r="CF777" s="39" t="str">
        <f t="shared" si="533"/>
        <v/>
      </c>
      <c r="CG777" s="39" t="str">
        <f t="shared" si="534"/>
        <v/>
      </c>
      <c r="CH777" s="39" t="str">
        <f t="shared" si="535"/>
        <v/>
      </c>
      <c r="CI777" s="39" t="str">
        <f t="shared" si="536"/>
        <v/>
      </c>
    </row>
    <row r="778" spans="1:87">
      <c r="A778" s="18"/>
      <c r="B778" s="15" t="str">
        <f>'Gene Table'!E777</f>
        <v>mmu-miR-669d-2-3p</v>
      </c>
      <c r="C778" s="15" t="str">
        <f>'Gene Table'!B777</f>
        <v>A07</v>
      </c>
      <c r="D778" s="16" t="str">
        <f>IF(SUM('Test Sample Data'!D$3:D$98)&gt;10,IF(AND(ISNUMBER('Test Sample Data'!D777),'Test Sample Data'!D777&lt;$B$1,'Test Sample Data'!D777&gt;0),'Test Sample Data'!D777,$B$1),"")</f>
        <v/>
      </c>
      <c r="E778" s="17" t="str">
        <f>IF(SUM('Test Sample Data'!E$3:E$98)&gt;10,IF(AND(ISNUMBER('Test Sample Data'!E777),'Test Sample Data'!E777&lt;$B$1,'Test Sample Data'!E777&gt;0),'Test Sample Data'!E777,$B$1),"")</f>
        <v/>
      </c>
      <c r="F778" s="17" t="str">
        <f>IF(SUM('Test Sample Data'!F$3:F$98)&gt;10,IF(AND(ISNUMBER('Test Sample Data'!F777),'Test Sample Data'!F777&lt;$B$1,'Test Sample Data'!F777&gt;0),'Test Sample Data'!F777,$B$1),"")</f>
        <v/>
      </c>
      <c r="G778" s="17" t="str">
        <f>IF(SUM('Test Sample Data'!G$3:G$98)&gt;10,IF(AND(ISNUMBER('Test Sample Data'!G777),'Test Sample Data'!G777&lt;$B$1,'Test Sample Data'!G777&gt;0),'Test Sample Data'!G777,$B$1),"")</f>
        <v/>
      </c>
      <c r="H778" s="17" t="str">
        <f>IF(SUM('Test Sample Data'!H$3:H$98)&gt;10,IF(AND(ISNUMBER('Test Sample Data'!H777),'Test Sample Data'!H777&lt;$B$1,'Test Sample Data'!H777&gt;0),'Test Sample Data'!H777,$B$1),"")</f>
        <v/>
      </c>
      <c r="I778" s="17" t="str">
        <f>IF(SUM('Test Sample Data'!I$3:I$98)&gt;10,IF(AND(ISNUMBER('Test Sample Data'!I777),'Test Sample Data'!I777&lt;$B$1,'Test Sample Data'!I777&gt;0),'Test Sample Data'!I777,$B$1),"")</f>
        <v/>
      </c>
      <c r="J778" s="17" t="str">
        <f>IF(SUM('Test Sample Data'!J$3:J$98)&gt;10,IF(AND(ISNUMBER('Test Sample Data'!J777),'Test Sample Data'!J777&lt;$B$1,'Test Sample Data'!J777&gt;0),'Test Sample Data'!J777,$B$1),"")</f>
        <v/>
      </c>
      <c r="K778" s="17" t="str">
        <f>IF(SUM('Test Sample Data'!K$3:K$98)&gt;10,IF(AND(ISNUMBER('Test Sample Data'!K777),'Test Sample Data'!K777&lt;$B$1,'Test Sample Data'!K777&gt;0),'Test Sample Data'!K777,$B$1),"")</f>
        <v/>
      </c>
      <c r="L778" s="17" t="str">
        <f>IF(SUM('Test Sample Data'!L$3:L$98)&gt;10,IF(AND(ISNUMBER('Test Sample Data'!L777),'Test Sample Data'!L777&lt;$B$1,'Test Sample Data'!L777&gt;0),'Test Sample Data'!L777,$B$1),"")</f>
        <v/>
      </c>
      <c r="M778" s="17" t="str">
        <f>IF(SUM('Test Sample Data'!M$3:M$98)&gt;10,IF(AND(ISNUMBER('Test Sample Data'!M777),'Test Sample Data'!M777&lt;$B$1,'Test Sample Data'!M777&gt;0),'Test Sample Data'!M777,$B$1),"")</f>
        <v/>
      </c>
      <c r="N778" s="17" t="str">
        <f>'Gene Table'!E777</f>
        <v>mmu-miR-669d-2-3p</v>
      </c>
      <c r="O778" s="17" t="str">
        <f>'Gene Table'!B777</f>
        <v>A07</v>
      </c>
      <c r="P778" s="17" t="str">
        <f>IF(SUM('Control Sample Data'!D$3:D$98)&gt;10,IF(AND(ISNUMBER('Control Sample Data'!D777),'Control Sample Data'!D777&lt;$B$1,'Control Sample Data'!D777&gt;0),'Control Sample Data'!D777,$B$1),"")</f>
        <v/>
      </c>
      <c r="Q778" s="17" t="str">
        <f>IF(SUM('Control Sample Data'!E$3:E$98)&gt;10,IF(AND(ISNUMBER('Control Sample Data'!E777),'Control Sample Data'!E777&lt;$B$1,'Control Sample Data'!E777&gt;0),'Control Sample Data'!E777,$B$1),"")</f>
        <v/>
      </c>
      <c r="R778" s="17" t="str">
        <f>IF(SUM('Control Sample Data'!F$3:F$98)&gt;10,IF(AND(ISNUMBER('Control Sample Data'!F777),'Control Sample Data'!F777&lt;$B$1,'Control Sample Data'!F777&gt;0),'Control Sample Data'!F777,$B$1),"")</f>
        <v/>
      </c>
      <c r="S778" s="17" t="str">
        <f>IF(SUM('Control Sample Data'!G$3:G$98)&gt;10,IF(AND(ISNUMBER('Control Sample Data'!G777),'Control Sample Data'!G777&lt;$B$1,'Control Sample Data'!G777&gt;0),'Control Sample Data'!G777,$B$1),"")</f>
        <v/>
      </c>
      <c r="T778" s="17" t="str">
        <f>IF(SUM('Control Sample Data'!H$3:H$98)&gt;10,IF(AND(ISNUMBER('Control Sample Data'!H777),'Control Sample Data'!H777&lt;$B$1,'Control Sample Data'!H777&gt;0),'Control Sample Data'!H777,$B$1),"")</f>
        <v/>
      </c>
      <c r="U778" s="17" t="str">
        <f>IF(SUM('Control Sample Data'!I$3:I$98)&gt;10,IF(AND(ISNUMBER('Control Sample Data'!I777),'Control Sample Data'!I777&lt;$B$1,'Control Sample Data'!I777&gt;0),'Control Sample Data'!I777,$B$1),"")</f>
        <v/>
      </c>
      <c r="V778" s="17" t="str">
        <f>IF(SUM('Control Sample Data'!J$3:J$98)&gt;10,IF(AND(ISNUMBER('Control Sample Data'!J777),'Control Sample Data'!J777&lt;$B$1,'Control Sample Data'!J777&gt;0),'Control Sample Data'!J777,$B$1),"")</f>
        <v/>
      </c>
      <c r="W778" s="17" t="str">
        <f>IF(SUM('Control Sample Data'!K$3:K$98)&gt;10,IF(AND(ISNUMBER('Control Sample Data'!K777),'Control Sample Data'!K777&lt;$B$1,'Control Sample Data'!K777&gt;0),'Control Sample Data'!K777,$B$1),"")</f>
        <v/>
      </c>
      <c r="X778" s="17" t="str">
        <f>IF(SUM('Control Sample Data'!L$3:L$98)&gt;10,IF(AND(ISNUMBER('Control Sample Data'!L777),'Control Sample Data'!L777&lt;$B$1,'Control Sample Data'!L777&gt;0),'Control Sample Data'!L777,$B$1),"")</f>
        <v/>
      </c>
      <c r="Y778" s="17" t="str">
        <f>IF(SUM('Control Sample Data'!M$3:M$98)&gt;10,IF(AND(ISNUMBER('Control Sample Data'!M777),'Control Sample Data'!M777&lt;$B$1,'Control Sample Data'!M777&gt;0),'Control Sample Data'!M777,$B$1),"")</f>
        <v/>
      </c>
      <c r="Z778" s="22" t="str">
        <f>IF(ISERROR(VLOOKUP('Choose Housekeeping Genes'!$C9,Calculations!$C$772:$M$1155,2,0)),"",VLOOKUP('Choose Housekeeping Genes'!$C9,Calculations!$C$772:$M$1155,2,0))</f>
        <v/>
      </c>
      <c r="AA778" s="22" t="str">
        <f>IF(ISERROR(VLOOKUP('Choose Housekeeping Genes'!$C9,Calculations!$C$772:$M$1155,3,0)),"",VLOOKUP('Choose Housekeeping Genes'!$C9,Calculations!$C$772:$M$1155,3,0))</f>
        <v/>
      </c>
      <c r="AB778" s="22" t="str">
        <f>IF(ISERROR(VLOOKUP('Choose Housekeeping Genes'!$C9,Calculations!$C$772:$M$1155,4,0)),"",VLOOKUP('Choose Housekeeping Genes'!$C9,Calculations!$C$772:$M$1155,4,0))</f>
        <v/>
      </c>
      <c r="AC778" s="22" t="str">
        <f>IF(ISERROR(VLOOKUP('Choose Housekeeping Genes'!$C9,Calculations!$C$772:$M$1155,5,0)),"",VLOOKUP('Choose Housekeeping Genes'!$C9,Calculations!$C$772:$M$1155,5,0))</f>
        <v/>
      </c>
      <c r="AD778" s="22" t="str">
        <f>IF(ISERROR(VLOOKUP('Choose Housekeeping Genes'!$C9,Calculations!$C$772:$M$1155,6,0)),"",VLOOKUP('Choose Housekeeping Genes'!$C9,Calculations!$C$772:$M$1155,6,0))</f>
        <v/>
      </c>
      <c r="AE778" s="22" t="str">
        <f>IF(ISERROR(VLOOKUP('Choose Housekeeping Genes'!$C9,Calculations!$C$772:$M$1155,7,0)),"",VLOOKUP('Choose Housekeeping Genes'!$C9,Calculations!$C$772:$M$1155,7,0))</f>
        <v/>
      </c>
      <c r="AF778" s="22" t="str">
        <f>IF(ISERROR(VLOOKUP('Choose Housekeeping Genes'!$C9,Calculations!$C$772:$M$1155,8,0)),"",VLOOKUP('Choose Housekeeping Genes'!$C9,Calculations!$C$772:$M$1155,8,0))</f>
        <v/>
      </c>
      <c r="AG778" s="22" t="str">
        <f>IF(ISERROR(VLOOKUP('Choose Housekeeping Genes'!$C9,Calculations!$C$772:$M$1155,9,0)),"",VLOOKUP('Choose Housekeeping Genes'!$C9,Calculations!$C$772:$M$1155,9,0))</f>
        <v/>
      </c>
      <c r="AH778" s="22" t="str">
        <f>IF(ISERROR(VLOOKUP('Choose Housekeeping Genes'!$C9,Calculations!$C$772:$M$1155,10,0)),"",VLOOKUP('Choose Housekeeping Genes'!$C9,Calculations!$C$772:$M$1155,10,0))</f>
        <v/>
      </c>
      <c r="AI778" s="22" t="str">
        <f>IF(ISERROR(VLOOKUP('Choose Housekeeping Genes'!$C9,Calculations!$C$772:$M$1155,11,0)),"",VLOOKUP('Choose Housekeeping Genes'!$C9,Calculations!$C$772:$M$1155,11,0))</f>
        <v/>
      </c>
      <c r="AJ778" s="22" t="str">
        <f>IF(ISERROR(VLOOKUP('Choose Housekeeping Genes'!$C9,Calculations!$C$772:$Y$1155,14,0)),"",VLOOKUP('Choose Housekeeping Genes'!$C9,Calculations!$C$772:$Y$1155,14,0))</f>
        <v/>
      </c>
      <c r="AK778" s="22" t="str">
        <f>IF(ISERROR(VLOOKUP('Choose Housekeeping Genes'!$C9,Calculations!$C$772:$Y$1155,15,0)),"",VLOOKUP('Choose Housekeeping Genes'!$C9,Calculations!$C$772:$Y$1155,15,0))</f>
        <v/>
      </c>
      <c r="AL778" s="22" t="str">
        <f>IF(ISERROR(VLOOKUP('Choose Housekeeping Genes'!$C9,Calculations!$C$772:$Y$1155,16,0)),"",VLOOKUP('Choose Housekeeping Genes'!$C9,Calculations!$C$772:$Y$1155,16,0))</f>
        <v/>
      </c>
      <c r="AM778" s="22" t="str">
        <f>IF(ISERROR(VLOOKUP('Choose Housekeeping Genes'!$C9,Calculations!$C$772:$Y$1155,17,0)),"",VLOOKUP('Choose Housekeeping Genes'!$C9,Calculations!$C$772:$Y$1155,17,0))</f>
        <v/>
      </c>
      <c r="AN778" s="22" t="str">
        <f>IF(ISERROR(VLOOKUP('Choose Housekeeping Genes'!$C9,Calculations!$C$772:$Y$1155,18,0)),"",VLOOKUP('Choose Housekeeping Genes'!$C9,Calculations!$C$772:$Y$1155,18,0))</f>
        <v/>
      </c>
      <c r="AO778" s="22" t="str">
        <f>IF(ISERROR(VLOOKUP('Choose Housekeeping Genes'!$C9,Calculations!$C$772:$Y$1155,19,0)),"",VLOOKUP('Choose Housekeeping Genes'!$C9,Calculations!$C$772:$Y$1155,19,0))</f>
        <v/>
      </c>
      <c r="AP778" s="22" t="str">
        <f>IF(ISERROR(VLOOKUP('Choose Housekeeping Genes'!$C9,Calculations!$C$772:$Y$1155,20,0)),"",VLOOKUP('Choose Housekeeping Genes'!$C9,Calculations!$C$772:$Y$1155,20,0))</f>
        <v/>
      </c>
      <c r="AQ778" s="22" t="str">
        <f>IF(ISERROR(VLOOKUP('Choose Housekeeping Genes'!$C9,Calculations!$C$772:$Y$1155,21,0)),"",VLOOKUP('Choose Housekeeping Genes'!$C9,Calculations!$C$772:$Y$1155,21,0))</f>
        <v/>
      </c>
      <c r="AR778" s="22" t="str">
        <f>IF(ISERROR(VLOOKUP('Choose Housekeeping Genes'!$C9,Calculations!$C$772:$Y$1155,22,0)),"",VLOOKUP('Choose Housekeeping Genes'!$C9,Calculations!$C$772:$Y$1155,22,0))</f>
        <v/>
      </c>
      <c r="AS778" s="22" t="str">
        <f>IF(ISERROR(VLOOKUP('Choose Housekeeping Genes'!$C9,Calculations!$C$772:$Y$1155,23,0)),"",VLOOKUP('Choose Housekeeping Genes'!$C9,Calculations!$C$772:$Y$1155,23,0))</f>
        <v/>
      </c>
      <c r="AT778" s="36" t="str">
        <f t="shared" si="537"/>
        <v/>
      </c>
      <c r="AU778" s="36" t="str">
        <f t="shared" si="538"/>
        <v/>
      </c>
      <c r="AV778" s="36" t="str">
        <f t="shared" si="539"/>
        <v/>
      </c>
      <c r="AW778" s="36" t="str">
        <f t="shared" si="540"/>
        <v/>
      </c>
      <c r="AX778" s="36" t="str">
        <f t="shared" si="541"/>
        <v/>
      </c>
      <c r="AY778" s="36" t="str">
        <f t="shared" si="542"/>
        <v/>
      </c>
      <c r="AZ778" s="36" t="str">
        <f t="shared" si="543"/>
        <v/>
      </c>
      <c r="BA778" s="36" t="str">
        <f t="shared" si="544"/>
        <v/>
      </c>
      <c r="BB778" s="36" t="str">
        <f t="shared" si="545"/>
        <v/>
      </c>
      <c r="BC778" s="36" t="str">
        <f t="shared" si="546"/>
        <v/>
      </c>
      <c r="BD778" s="36" t="str">
        <f t="shared" si="547"/>
        <v/>
      </c>
      <c r="BE778" s="36" t="str">
        <f t="shared" si="548"/>
        <v/>
      </c>
      <c r="BF778" s="36" t="str">
        <f t="shared" si="549"/>
        <v/>
      </c>
      <c r="BG778" s="36" t="str">
        <f t="shared" si="550"/>
        <v/>
      </c>
      <c r="BH778" s="36" t="str">
        <f t="shared" si="551"/>
        <v/>
      </c>
      <c r="BI778" s="36" t="str">
        <f t="shared" si="552"/>
        <v/>
      </c>
      <c r="BJ778" s="36" t="str">
        <f t="shared" si="553"/>
        <v/>
      </c>
      <c r="BK778" s="36" t="str">
        <f t="shared" si="554"/>
        <v/>
      </c>
      <c r="BL778" s="36" t="str">
        <f t="shared" si="555"/>
        <v/>
      </c>
      <c r="BM778" s="36" t="str">
        <f t="shared" si="556"/>
        <v/>
      </c>
      <c r="BN778" s="38" t="e">
        <f t="shared" si="515"/>
        <v>#DIV/0!</v>
      </c>
      <c r="BO778" s="38" t="e">
        <f t="shared" si="516"/>
        <v>#DIV/0!</v>
      </c>
      <c r="BP778" s="39" t="str">
        <f t="shared" si="517"/>
        <v/>
      </c>
      <c r="BQ778" s="39" t="str">
        <f t="shared" si="518"/>
        <v/>
      </c>
      <c r="BR778" s="39" t="str">
        <f t="shared" si="519"/>
        <v/>
      </c>
      <c r="BS778" s="39" t="str">
        <f t="shared" si="520"/>
        <v/>
      </c>
      <c r="BT778" s="39" t="str">
        <f t="shared" si="521"/>
        <v/>
      </c>
      <c r="BU778" s="39" t="str">
        <f t="shared" si="522"/>
        <v/>
      </c>
      <c r="BV778" s="39" t="str">
        <f t="shared" si="523"/>
        <v/>
      </c>
      <c r="BW778" s="39" t="str">
        <f t="shared" si="524"/>
        <v/>
      </c>
      <c r="BX778" s="39" t="str">
        <f t="shared" si="525"/>
        <v/>
      </c>
      <c r="BY778" s="39" t="str">
        <f t="shared" si="526"/>
        <v/>
      </c>
      <c r="BZ778" s="39" t="str">
        <f t="shared" si="527"/>
        <v/>
      </c>
      <c r="CA778" s="39" t="str">
        <f t="shared" si="528"/>
        <v/>
      </c>
      <c r="CB778" s="39" t="str">
        <f t="shared" si="529"/>
        <v/>
      </c>
      <c r="CC778" s="39" t="str">
        <f t="shared" si="530"/>
        <v/>
      </c>
      <c r="CD778" s="39" t="str">
        <f t="shared" si="531"/>
        <v/>
      </c>
      <c r="CE778" s="39" t="str">
        <f t="shared" si="532"/>
        <v/>
      </c>
      <c r="CF778" s="39" t="str">
        <f t="shared" si="533"/>
        <v/>
      </c>
      <c r="CG778" s="39" t="str">
        <f t="shared" si="534"/>
        <v/>
      </c>
      <c r="CH778" s="39" t="str">
        <f t="shared" si="535"/>
        <v/>
      </c>
      <c r="CI778" s="39" t="str">
        <f t="shared" si="536"/>
        <v/>
      </c>
    </row>
    <row r="779" spans="1:87">
      <c r="A779" s="18"/>
      <c r="B779" s="15" t="str">
        <f>'Gene Table'!E778</f>
        <v>mmu-miR-5109</v>
      </c>
      <c r="C779" s="15" t="str">
        <f>'Gene Table'!B778</f>
        <v>A08</v>
      </c>
      <c r="D779" s="16" t="str">
        <f>IF(SUM('Test Sample Data'!D$3:D$98)&gt;10,IF(AND(ISNUMBER('Test Sample Data'!D778),'Test Sample Data'!D778&lt;$B$1,'Test Sample Data'!D778&gt;0),'Test Sample Data'!D778,$B$1),"")</f>
        <v/>
      </c>
      <c r="E779" s="17" t="str">
        <f>IF(SUM('Test Sample Data'!E$3:E$98)&gt;10,IF(AND(ISNUMBER('Test Sample Data'!E778),'Test Sample Data'!E778&lt;$B$1,'Test Sample Data'!E778&gt;0),'Test Sample Data'!E778,$B$1),"")</f>
        <v/>
      </c>
      <c r="F779" s="17" t="str">
        <f>IF(SUM('Test Sample Data'!F$3:F$98)&gt;10,IF(AND(ISNUMBER('Test Sample Data'!F778),'Test Sample Data'!F778&lt;$B$1,'Test Sample Data'!F778&gt;0),'Test Sample Data'!F778,$B$1),"")</f>
        <v/>
      </c>
      <c r="G779" s="17" t="str">
        <f>IF(SUM('Test Sample Data'!G$3:G$98)&gt;10,IF(AND(ISNUMBER('Test Sample Data'!G778),'Test Sample Data'!G778&lt;$B$1,'Test Sample Data'!G778&gt;0),'Test Sample Data'!G778,$B$1),"")</f>
        <v/>
      </c>
      <c r="H779" s="17" t="str">
        <f>IF(SUM('Test Sample Data'!H$3:H$98)&gt;10,IF(AND(ISNUMBER('Test Sample Data'!H778),'Test Sample Data'!H778&lt;$B$1,'Test Sample Data'!H778&gt;0),'Test Sample Data'!H778,$B$1),"")</f>
        <v/>
      </c>
      <c r="I779" s="17" t="str">
        <f>IF(SUM('Test Sample Data'!I$3:I$98)&gt;10,IF(AND(ISNUMBER('Test Sample Data'!I778),'Test Sample Data'!I778&lt;$B$1,'Test Sample Data'!I778&gt;0),'Test Sample Data'!I778,$B$1),"")</f>
        <v/>
      </c>
      <c r="J779" s="17" t="str">
        <f>IF(SUM('Test Sample Data'!J$3:J$98)&gt;10,IF(AND(ISNUMBER('Test Sample Data'!J778),'Test Sample Data'!J778&lt;$B$1,'Test Sample Data'!J778&gt;0),'Test Sample Data'!J778,$B$1),"")</f>
        <v/>
      </c>
      <c r="K779" s="17" t="str">
        <f>IF(SUM('Test Sample Data'!K$3:K$98)&gt;10,IF(AND(ISNUMBER('Test Sample Data'!K778),'Test Sample Data'!K778&lt;$B$1,'Test Sample Data'!K778&gt;0),'Test Sample Data'!K778,$B$1),"")</f>
        <v/>
      </c>
      <c r="L779" s="17" t="str">
        <f>IF(SUM('Test Sample Data'!L$3:L$98)&gt;10,IF(AND(ISNUMBER('Test Sample Data'!L778),'Test Sample Data'!L778&lt;$B$1,'Test Sample Data'!L778&gt;0),'Test Sample Data'!L778,$B$1),"")</f>
        <v/>
      </c>
      <c r="M779" s="17" t="str">
        <f>IF(SUM('Test Sample Data'!M$3:M$98)&gt;10,IF(AND(ISNUMBER('Test Sample Data'!M778),'Test Sample Data'!M778&lt;$B$1,'Test Sample Data'!M778&gt;0),'Test Sample Data'!M778,$B$1),"")</f>
        <v/>
      </c>
      <c r="N779" s="17" t="str">
        <f>'Gene Table'!E778</f>
        <v>mmu-miR-5109</v>
      </c>
      <c r="O779" s="17" t="str">
        <f>'Gene Table'!B778</f>
        <v>A08</v>
      </c>
      <c r="P779" s="17" t="str">
        <f>IF(SUM('Control Sample Data'!D$3:D$98)&gt;10,IF(AND(ISNUMBER('Control Sample Data'!D778),'Control Sample Data'!D778&lt;$B$1,'Control Sample Data'!D778&gt;0),'Control Sample Data'!D778,$B$1),"")</f>
        <v/>
      </c>
      <c r="Q779" s="17" t="str">
        <f>IF(SUM('Control Sample Data'!E$3:E$98)&gt;10,IF(AND(ISNUMBER('Control Sample Data'!E778),'Control Sample Data'!E778&lt;$B$1,'Control Sample Data'!E778&gt;0),'Control Sample Data'!E778,$B$1),"")</f>
        <v/>
      </c>
      <c r="R779" s="17" t="str">
        <f>IF(SUM('Control Sample Data'!F$3:F$98)&gt;10,IF(AND(ISNUMBER('Control Sample Data'!F778),'Control Sample Data'!F778&lt;$B$1,'Control Sample Data'!F778&gt;0),'Control Sample Data'!F778,$B$1),"")</f>
        <v/>
      </c>
      <c r="S779" s="17" t="str">
        <f>IF(SUM('Control Sample Data'!G$3:G$98)&gt;10,IF(AND(ISNUMBER('Control Sample Data'!G778),'Control Sample Data'!G778&lt;$B$1,'Control Sample Data'!G778&gt;0),'Control Sample Data'!G778,$B$1),"")</f>
        <v/>
      </c>
      <c r="T779" s="17" t="str">
        <f>IF(SUM('Control Sample Data'!H$3:H$98)&gt;10,IF(AND(ISNUMBER('Control Sample Data'!H778),'Control Sample Data'!H778&lt;$B$1,'Control Sample Data'!H778&gt;0),'Control Sample Data'!H778,$B$1),"")</f>
        <v/>
      </c>
      <c r="U779" s="17" t="str">
        <f>IF(SUM('Control Sample Data'!I$3:I$98)&gt;10,IF(AND(ISNUMBER('Control Sample Data'!I778),'Control Sample Data'!I778&lt;$B$1,'Control Sample Data'!I778&gt;0),'Control Sample Data'!I778,$B$1),"")</f>
        <v/>
      </c>
      <c r="V779" s="17" t="str">
        <f>IF(SUM('Control Sample Data'!J$3:J$98)&gt;10,IF(AND(ISNUMBER('Control Sample Data'!J778),'Control Sample Data'!J778&lt;$B$1,'Control Sample Data'!J778&gt;0),'Control Sample Data'!J778,$B$1),"")</f>
        <v/>
      </c>
      <c r="W779" s="17" t="str">
        <f>IF(SUM('Control Sample Data'!K$3:K$98)&gt;10,IF(AND(ISNUMBER('Control Sample Data'!K778),'Control Sample Data'!K778&lt;$B$1,'Control Sample Data'!K778&gt;0),'Control Sample Data'!K778,$B$1),"")</f>
        <v/>
      </c>
      <c r="X779" s="17" t="str">
        <f>IF(SUM('Control Sample Data'!L$3:L$98)&gt;10,IF(AND(ISNUMBER('Control Sample Data'!L778),'Control Sample Data'!L778&lt;$B$1,'Control Sample Data'!L778&gt;0),'Control Sample Data'!L778,$B$1),"")</f>
        <v/>
      </c>
      <c r="Y779" s="17" t="str">
        <f>IF(SUM('Control Sample Data'!M$3:M$98)&gt;10,IF(AND(ISNUMBER('Control Sample Data'!M778),'Control Sample Data'!M778&lt;$B$1,'Control Sample Data'!M778&gt;0),'Control Sample Data'!M778,$B$1),"")</f>
        <v/>
      </c>
      <c r="Z779" s="22" t="str">
        <f>IF(ISERROR(VLOOKUP('Choose Housekeeping Genes'!$C10,Calculations!$C$772:$M$1155,2,0)),"",VLOOKUP('Choose Housekeeping Genes'!$C10,Calculations!$C$772:$M$1155,2,0))</f>
        <v/>
      </c>
      <c r="AA779" s="22" t="str">
        <f>IF(ISERROR(VLOOKUP('Choose Housekeeping Genes'!$C10,Calculations!$C$772:$M$1155,3,0)),"",VLOOKUP('Choose Housekeeping Genes'!$C10,Calculations!$C$772:$M$1155,3,0))</f>
        <v/>
      </c>
      <c r="AB779" s="22" t="str">
        <f>IF(ISERROR(VLOOKUP('Choose Housekeeping Genes'!$C10,Calculations!$C$772:$M$1155,4,0)),"",VLOOKUP('Choose Housekeeping Genes'!$C10,Calculations!$C$772:$M$1155,4,0))</f>
        <v/>
      </c>
      <c r="AC779" s="22" t="str">
        <f>IF(ISERROR(VLOOKUP('Choose Housekeeping Genes'!$C10,Calculations!$C$772:$M$1155,5,0)),"",VLOOKUP('Choose Housekeeping Genes'!$C10,Calculations!$C$772:$M$1155,5,0))</f>
        <v/>
      </c>
      <c r="AD779" s="22" t="str">
        <f>IF(ISERROR(VLOOKUP('Choose Housekeeping Genes'!$C10,Calculations!$C$772:$M$1155,6,0)),"",VLOOKUP('Choose Housekeeping Genes'!$C10,Calculations!$C$772:$M$1155,6,0))</f>
        <v/>
      </c>
      <c r="AE779" s="22" t="str">
        <f>IF(ISERROR(VLOOKUP('Choose Housekeeping Genes'!$C10,Calculations!$C$772:$M$1155,7,0)),"",VLOOKUP('Choose Housekeeping Genes'!$C10,Calculations!$C$772:$M$1155,7,0))</f>
        <v/>
      </c>
      <c r="AF779" s="22" t="str">
        <f>IF(ISERROR(VLOOKUP('Choose Housekeeping Genes'!$C10,Calculations!$C$772:$M$1155,8,0)),"",VLOOKUP('Choose Housekeeping Genes'!$C10,Calculations!$C$772:$M$1155,8,0))</f>
        <v/>
      </c>
      <c r="AG779" s="22" t="str">
        <f>IF(ISERROR(VLOOKUP('Choose Housekeeping Genes'!$C10,Calculations!$C$772:$M$1155,9,0)),"",VLOOKUP('Choose Housekeeping Genes'!$C10,Calculations!$C$772:$M$1155,9,0))</f>
        <v/>
      </c>
      <c r="AH779" s="22" t="str">
        <f>IF(ISERROR(VLOOKUP('Choose Housekeeping Genes'!$C10,Calculations!$C$772:$M$1155,10,0)),"",VLOOKUP('Choose Housekeeping Genes'!$C10,Calculations!$C$772:$M$1155,10,0))</f>
        <v/>
      </c>
      <c r="AI779" s="22" t="str">
        <f>IF(ISERROR(VLOOKUP('Choose Housekeeping Genes'!$C10,Calculations!$C$772:$M$1155,11,0)),"",VLOOKUP('Choose Housekeeping Genes'!$C10,Calculations!$C$772:$M$1155,11,0))</f>
        <v/>
      </c>
      <c r="AJ779" s="22" t="str">
        <f>IF(ISERROR(VLOOKUP('Choose Housekeeping Genes'!$C10,Calculations!$C$772:$Y$1155,14,0)),"",VLOOKUP('Choose Housekeeping Genes'!$C10,Calculations!$C$772:$Y$1155,14,0))</f>
        <v/>
      </c>
      <c r="AK779" s="22" t="str">
        <f>IF(ISERROR(VLOOKUP('Choose Housekeeping Genes'!$C10,Calculations!$C$772:$Y$1155,15,0)),"",VLOOKUP('Choose Housekeeping Genes'!$C10,Calculations!$C$772:$Y$1155,15,0))</f>
        <v/>
      </c>
      <c r="AL779" s="22" t="str">
        <f>IF(ISERROR(VLOOKUP('Choose Housekeeping Genes'!$C10,Calculations!$C$772:$Y$1155,16,0)),"",VLOOKUP('Choose Housekeeping Genes'!$C10,Calculations!$C$772:$Y$1155,16,0))</f>
        <v/>
      </c>
      <c r="AM779" s="22" t="str">
        <f>IF(ISERROR(VLOOKUP('Choose Housekeeping Genes'!$C10,Calculations!$C$772:$Y$1155,17,0)),"",VLOOKUP('Choose Housekeeping Genes'!$C10,Calculations!$C$772:$Y$1155,17,0))</f>
        <v/>
      </c>
      <c r="AN779" s="22" t="str">
        <f>IF(ISERROR(VLOOKUP('Choose Housekeeping Genes'!$C10,Calculations!$C$772:$Y$1155,18,0)),"",VLOOKUP('Choose Housekeeping Genes'!$C10,Calculations!$C$772:$Y$1155,18,0))</f>
        <v/>
      </c>
      <c r="AO779" s="22" t="str">
        <f>IF(ISERROR(VLOOKUP('Choose Housekeeping Genes'!$C10,Calculations!$C$772:$Y$1155,19,0)),"",VLOOKUP('Choose Housekeeping Genes'!$C10,Calculations!$C$772:$Y$1155,19,0))</f>
        <v/>
      </c>
      <c r="AP779" s="22" t="str">
        <f>IF(ISERROR(VLOOKUP('Choose Housekeeping Genes'!$C10,Calculations!$C$772:$Y$1155,20,0)),"",VLOOKUP('Choose Housekeeping Genes'!$C10,Calculations!$C$772:$Y$1155,20,0))</f>
        <v/>
      </c>
      <c r="AQ779" s="22" t="str">
        <f>IF(ISERROR(VLOOKUP('Choose Housekeeping Genes'!$C10,Calculations!$C$772:$Y$1155,21,0)),"",VLOOKUP('Choose Housekeeping Genes'!$C10,Calculations!$C$772:$Y$1155,21,0))</f>
        <v/>
      </c>
      <c r="AR779" s="22" t="str">
        <f>IF(ISERROR(VLOOKUP('Choose Housekeeping Genes'!$C10,Calculations!$C$772:$Y$1155,22,0)),"",VLOOKUP('Choose Housekeeping Genes'!$C10,Calculations!$C$772:$Y$1155,22,0))</f>
        <v/>
      </c>
      <c r="AS779" s="22" t="str">
        <f>IF(ISERROR(VLOOKUP('Choose Housekeeping Genes'!$C10,Calculations!$C$772:$Y$1155,23,0)),"",VLOOKUP('Choose Housekeeping Genes'!$C10,Calculations!$C$772:$Y$1155,23,0))</f>
        <v/>
      </c>
      <c r="AT779" s="36" t="str">
        <f t="shared" si="537"/>
        <v/>
      </c>
      <c r="AU779" s="36" t="str">
        <f t="shared" si="538"/>
        <v/>
      </c>
      <c r="AV779" s="36" t="str">
        <f t="shared" si="539"/>
        <v/>
      </c>
      <c r="AW779" s="36" t="str">
        <f t="shared" si="540"/>
        <v/>
      </c>
      <c r="AX779" s="36" t="str">
        <f t="shared" si="541"/>
        <v/>
      </c>
      <c r="AY779" s="36" t="str">
        <f t="shared" si="542"/>
        <v/>
      </c>
      <c r="AZ779" s="36" t="str">
        <f t="shared" si="543"/>
        <v/>
      </c>
      <c r="BA779" s="36" t="str">
        <f t="shared" si="544"/>
        <v/>
      </c>
      <c r="BB779" s="36" t="str">
        <f t="shared" si="545"/>
        <v/>
      </c>
      <c r="BC779" s="36" t="str">
        <f t="shared" si="546"/>
        <v/>
      </c>
      <c r="BD779" s="36" t="str">
        <f t="shared" si="547"/>
        <v/>
      </c>
      <c r="BE779" s="36" t="str">
        <f t="shared" si="548"/>
        <v/>
      </c>
      <c r="BF779" s="36" t="str">
        <f t="shared" si="549"/>
        <v/>
      </c>
      <c r="BG779" s="36" t="str">
        <f t="shared" si="550"/>
        <v/>
      </c>
      <c r="BH779" s="36" t="str">
        <f t="shared" si="551"/>
        <v/>
      </c>
      <c r="BI779" s="36" t="str">
        <f t="shared" si="552"/>
        <v/>
      </c>
      <c r="BJ779" s="36" t="str">
        <f t="shared" si="553"/>
        <v/>
      </c>
      <c r="BK779" s="36" t="str">
        <f t="shared" si="554"/>
        <v/>
      </c>
      <c r="BL779" s="36" t="str">
        <f t="shared" si="555"/>
        <v/>
      </c>
      <c r="BM779" s="36" t="str">
        <f t="shared" si="556"/>
        <v/>
      </c>
      <c r="BN779" s="38" t="e">
        <f t="shared" si="515"/>
        <v>#DIV/0!</v>
      </c>
      <c r="BO779" s="38" t="e">
        <f t="shared" si="516"/>
        <v>#DIV/0!</v>
      </c>
      <c r="BP779" s="39" t="str">
        <f t="shared" si="517"/>
        <v/>
      </c>
      <c r="BQ779" s="39" t="str">
        <f t="shared" si="518"/>
        <v/>
      </c>
      <c r="BR779" s="39" t="str">
        <f t="shared" si="519"/>
        <v/>
      </c>
      <c r="BS779" s="39" t="str">
        <f t="shared" si="520"/>
        <v/>
      </c>
      <c r="BT779" s="39" t="str">
        <f t="shared" si="521"/>
        <v/>
      </c>
      <c r="BU779" s="39" t="str">
        <f t="shared" si="522"/>
        <v/>
      </c>
      <c r="BV779" s="39" t="str">
        <f t="shared" si="523"/>
        <v/>
      </c>
      <c r="BW779" s="39" t="str">
        <f t="shared" si="524"/>
        <v/>
      </c>
      <c r="BX779" s="39" t="str">
        <f t="shared" si="525"/>
        <v/>
      </c>
      <c r="BY779" s="39" t="str">
        <f t="shared" si="526"/>
        <v/>
      </c>
      <c r="BZ779" s="39" t="str">
        <f t="shared" si="527"/>
        <v/>
      </c>
      <c r="CA779" s="39" t="str">
        <f t="shared" si="528"/>
        <v/>
      </c>
      <c r="CB779" s="39" t="str">
        <f t="shared" si="529"/>
        <v/>
      </c>
      <c r="CC779" s="39" t="str">
        <f t="shared" si="530"/>
        <v/>
      </c>
      <c r="CD779" s="39" t="str">
        <f t="shared" si="531"/>
        <v/>
      </c>
      <c r="CE779" s="39" t="str">
        <f t="shared" si="532"/>
        <v/>
      </c>
      <c r="CF779" s="39" t="str">
        <f t="shared" si="533"/>
        <v/>
      </c>
      <c r="CG779" s="39" t="str">
        <f t="shared" si="534"/>
        <v/>
      </c>
      <c r="CH779" s="39" t="str">
        <f t="shared" si="535"/>
        <v/>
      </c>
      <c r="CI779" s="39" t="str">
        <f t="shared" si="536"/>
        <v/>
      </c>
    </row>
    <row r="780" spans="1:87">
      <c r="A780" s="18"/>
      <c r="B780" s="15" t="str">
        <f>'Gene Table'!E779</f>
        <v>mmu-miR-466o-5p</v>
      </c>
      <c r="C780" s="15" t="str">
        <f>'Gene Table'!B779</f>
        <v>A09</v>
      </c>
      <c r="D780" s="16" t="str">
        <f>IF(SUM('Test Sample Data'!D$3:D$98)&gt;10,IF(AND(ISNUMBER('Test Sample Data'!D779),'Test Sample Data'!D779&lt;$B$1,'Test Sample Data'!D779&gt;0),'Test Sample Data'!D779,$B$1),"")</f>
        <v/>
      </c>
      <c r="E780" s="17" t="str">
        <f>IF(SUM('Test Sample Data'!E$3:E$98)&gt;10,IF(AND(ISNUMBER('Test Sample Data'!E779),'Test Sample Data'!E779&lt;$B$1,'Test Sample Data'!E779&gt;0),'Test Sample Data'!E779,$B$1),"")</f>
        <v/>
      </c>
      <c r="F780" s="17" t="str">
        <f>IF(SUM('Test Sample Data'!F$3:F$98)&gt;10,IF(AND(ISNUMBER('Test Sample Data'!F779),'Test Sample Data'!F779&lt;$B$1,'Test Sample Data'!F779&gt;0),'Test Sample Data'!F779,$B$1),"")</f>
        <v/>
      </c>
      <c r="G780" s="17" t="str">
        <f>IF(SUM('Test Sample Data'!G$3:G$98)&gt;10,IF(AND(ISNUMBER('Test Sample Data'!G779),'Test Sample Data'!G779&lt;$B$1,'Test Sample Data'!G779&gt;0),'Test Sample Data'!G779,$B$1),"")</f>
        <v/>
      </c>
      <c r="H780" s="17" t="str">
        <f>IF(SUM('Test Sample Data'!H$3:H$98)&gt;10,IF(AND(ISNUMBER('Test Sample Data'!H779),'Test Sample Data'!H779&lt;$B$1,'Test Sample Data'!H779&gt;0),'Test Sample Data'!H779,$B$1),"")</f>
        <v/>
      </c>
      <c r="I780" s="17" t="str">
        <f>IF(SUM('Test Sample Data'!I$3:I$98)&gt;10,IF(AND(ISNUMBER('Test Sample Data'!I779),'Test Sample Data'!I779&lt;$B$1,'Test Sample Data'!I779&gt;0),'Test Sample Data'!I779,$B$1),"")</f>
        <v/>
      </c>
      <c r="J780" s="17" t="str">
        <f>IF(SUM('Test Sample Data'!J$3:J$98)&gt;10,IF(AND(ISNUMBER('Test Sample Data'!J779),'Test Sample Data'!J779&lt;$B$1,'Test Sample Data'!J779&gt;0),'Test Sample Data'!J779,$B$1),"")</f>
        <v/>
      </c>
      <c r="K780" s="17" t="str">
        <f>IF(SUM('Test Sample Data'!K$3:K$98)&gt;10,IF(AND(ISNUMBER('Test Sample Data'!K779),'Test Sample Data'!K779&lt;$B$1,'Test Sample Data'!K779&gt;0),'Test Sample Data'!K779,$B$1),"")</f>
        <v/>
      </c>
      <c r="L780" s="17" t="str">
        <f>IF(SUM('Test Sample Data'!L$3:L$98)&gt;10,IF(AND(ISNUMBER('Test Sample Data'!L779),'Test Sample Data'!L779&lt;$B$1,'Test Sample Data'!L779&gt;0),'Test Sample Data'!L779,$B$1),"")</f>
        <v/>
      </c>
      <c r="M780" s="17" t="str">
        <f>IF(SUM('Test Sample Data'!M$3:M$98)&gt;10,IF(AND(ISNUMBER('Test Sample Data'!M779),'Test Sample Data'!M779&lt;$B$1,'Test Sample Data'!M779&gt;0),'Test Sample Data'!M779,$B$1),"")</f>
        <v/>
      </c>
      <c r="N780" s="17" t="str">
        <f>'Gene Table'!E779</f>
        <v>mmu-miR-466o-5p</v>
      </c>
      <c r="O780" s="17" t="str">
        <f>'Gene Table'!B779</f>
        <v>A09</v>
      </c>
      <c r="P780" s="17" t="str">
        <f>IF(SUM('Control Sample Data'!D$3:D$98)&gt;10,IF(AND(ISNUMBER('Control Sample Data'!D779),'Control Sample Data'!D779&lt;$B$1,'Control Sample Data'!D779&gt;0),'Control Sample Data'!D779,$B$1),"")</f>
        <v/>
      </c>
      <c r="Q780" s="17" t="str">
        <f>IF(SUM('Control Sample Data'!E$3:E$98)&gt;10,IF(AND(ISNUMBER('Control Sample Data'!E779),'Control Sample Data'!E779&lt;$B$1,'Control Sample Data'!E779&gt;0),'Control Sample Data'!E779,$B$1),"")</f>
        <v/>
      </c>
      <c r="R780" s="17" t="str">
        <f>IF(SUM('Control Sample Data'!F$3:F$98)&gt;10,IF(AND(ISNUMBER('Control Sample Data'!F779),'Control Sample Data'!F779&lt;$B$1,'Control Sample Data'!F779&gt;0),'Control Sample Data'!F779,$B$1),"")</f>
        <v/>
      </c>
      <c r="S780" s="17" t="str">
        <f>IF(SUM('Control Sample Data'!G$3:G$98)&gt;10,IF(AND(ISNUMBER('Control Sample Data'!G779),'Control Sample Data'!G779&lt;$B$1,'Control Sample Data'!G779&gt;0),'Control Sample Data'!G779,$B$1),"")</f>
        <v/>
      </c>
      <c r="T780" s="17" t="str">
        <f>IF(SUM('Control Sample Data'!H$3:H$98)&gt;10,IF(AND(ISNUMBER('Control Sample Data'!H779),'Control Sample Data'!H779&lt;$B$1,'Control Sample Data'!H779&gt;0),'Control Sample Data'!H779,$B$1),"")</f>
        <v/>
      </c>
      <c r="U780" s="17" t="str">
        <f>IF(SUM('Control Sample Data'!I$3:I$98)&gt;10,IF(AND(ISNUMBER('Control Sample Data'!I779),'Control Sample Data'!I779&lt;$B$1,'Control Sample Data'!I779&gt;0),'Control Sample Data'!I779,$B$1),"")</f>
        <v/>
      </c>
      <c r="V780" s="17" t="str">
        <f>IF(SUM('Control Sample Data'!J$3:J$98)&gt;10,IF(AND(ISNUMBER('Control Sample Data'!J779),'Control Sample Data'!J779&lt;$B$1,'Control Sample Data'!J779&gt;0),'Control Sample Data'!J779,$B$1),"")</f>
        <v/>
      </c>
      <c r="W780" s="17" t="str">
        <f>IF(SUM('Control Sample Data'!K$3:K$98)&gt;10,IF(AND(ISNUMBER('Control Sample Data'!K779),'Control Sample Data'!K779&lt;$B$1,'Control Sample Data'!K779&gt;0),'Control Sample Data'!K779,$B$1),"")</f>
        <v/>
      </c>
      <c r="X780" s="17" t="str">
        <f>IF(SUM('Control Sample Data'!L$3:L$98)&gt;10,IF(AND(ISNUMBER('Control Sample Data'!L779),'Control Sample Data'!L779&lt;$B$1,'Control Sample Data'!L779&gt;0),'Control Sample Data'!L779,$B$1),"")</f>
        <v/>
      </c>
      <c r="Y780" s="17" t="str">
        <f>IF(SUM('Control Sample Data'!M$3:M$98)&gt;10,IF(AND(ISNUMBER('Control Sample Data'!M779),'Control Sample Data'!M779&lt;$B$1,'Control Sample Data'!M779&gt;0),'Control Sample Data'!M779,$B$1),"")</f>
        <v/>
      </c>
      <c r="Z780" s="22" t="str">
        <f>IF(ISERROR(VLOOKUP('Choose Housekeeping Genes'!$C11,Calculations!$C$772:$M$1155,2,0)),"",VLOOKUP('Choose Housekeeping Genes'!$C11,Calculations!$C$772:$M$1155,2,0))</f>
        <v/>
      </c>
      <c r="AA780" s="22" t="str">
        <f>IF(ISERROR(VLOOKUP('Choose Housekeeping Genes'!$C11,Calculations!$C$772:$M$1155,3,0)),"",VLOOKUP('Choose Housekeeping Genes'!$C11,Calculations!$C$772:$M$1155,3,0))</f>
        <v/>
      </c>
      <c r="AB780" s="22" t="str">
        <f>IF(ISERROR(VLOOKUP('Choose Housekeeping Genes'!$C11,Calculations!$C$772:$M$1155,4,0)),"",VLOOKUP('Choose Housekeeping Genes'!$C11,Calculations!$C$772:$M$1155,4,0))</f>
        <v/>
      </c>
      <c r="AC780" s="22" t="str">
        <f>IF(ISERROR(VLOOKUP('Choose Housekeeping Genes'!$C11,Calculations!$C$772:$M$1155,5,0)),"",VLOOKUP('Choose Housekeeping Genes'!$C11,Calculations!$C$772:$M$1155,5,0))</f>
        <v/>
      </c>
      <c r="AD780" s="22" t="str">
        <f>IF(ISERROR(VLOOKUP('Choose Housekeeping Genes'!$C11,Calculations!$C$772:$M$1155,6,0)),"",VLOOKUP('Choose Housekeeping Genes'!$C11,Calculations!$C$772:$M$1155,6,0))</f>
        <v/>
      </c>
      <c r="AE780" s="22" t="str">
        <f>IF(ISERROR(VLOOKUP('Choose Housekeeping Genes'!$C11,Calculations!$C$772:$M$1155,7,0)),"",VLOOKUP('Choose Housekeeping Genes'!$C11,Calculations!$C$772:$M$1155,7,0))</f>
        <v/>
      </c>
      <c r="AF780" s="22" t="str">
        <f>IF(ISERROR(VLOOKUP('Choose Housekeeping Genes'!$C11,Calculations!$C$772:$M$1155,8,0)),"",VLOOKUP('Choose Housekeeping Genes'!$C11,Calculations!$C$772:$M$1155,8,0))</f>
        <v/>
      </c>
      <c r="AG780" s="22" t="str">
        <f>IF(ISERROR(VLOOKUP('Choose Housekeeping Genes'!$C11,Calculations!$C$772:$M$1155,9,0)),"",VLOOKUP('Choose Housekeeping Genes'!$C11,Calculations!$C$772:$M$1155,9,0))</f>
        <v/>
      </c>
      <c r="AH780" s="22" t="str">
        <f>IF(ISERROR(VLOOKUP('Choose Housekeeping Genes'!$C11,Calculations!$C$772:$M$1155,10,0)),"",VLOOKUP('Choose Housekeeping Genes'!$C11,Calculations!$C$772:$M$1155,10,0))</f>
        <v/>
      </c>
      <c r="AI780" s="22" t="str">
        <f>IF(ISERROR(VLOOKUP('Choose Housekeeping Genes'!$C11,Calculations!$C$772:$M$1155,11,0)),"",VLOOKUP('Choose Housekeeping Genes'!$C11,Calculations!$C$772:$M$1155,11,0))</f>
        <v/>
      </c>
      <c r="AJ780" s="22" t="str">
        <f>IF(ISERROR(VLOOKUP('Choose Housekeeping Genes'!$C11,Calculations!$C$772:$Y$1155,14,0)),"",VLOOKUP('Choose Housekeeping Genes'!$C11,Calculations!$C$772:$Y$1155,14,0))</f>
        <v/>
      </c>
      <c r="AK780" s="22" t="str">
        <f>IF(ISERROR(VLOOKUP('Choose Housekeeping Genes'!$C11,Calculations!$C$772:$Y$1155,15,0)),"",VLOOKUP('Choose Housekeeping Genes'!$C11,Calculations!$C$772:$Y$1155,15,0))</f>
        <v/>
      </c>
      <c r="AL780" s="22" t="str">
        <f>IF(ISERROR(VLOOKUP('Choose Housekeeping Genes'!$C11,Calculations!$C$772:$Y$1155,16,0)),"",VLOOKUP('Choose Housekeeping Genes'!$C11,Calculations!$C$772:$Y$1155,16,0))</f>
        <v/>
      </c>
      <c r="AM780" s="22" t="str">
        <f>IF(ISERROR(VLOOKUP('Choose Housekeeping Genes'!$C11,Calculations!$C$772:$Y$1155,17,0)),"",VLOOKUP('Choose Housekeeping Genes'!$C11,Calculations!$C$772:$Y$1155,17,0))</f>
        <v/>
      </c>
      <c r="AN780" s="22" t="str">
        <f>IF(ISERROR(VLOOKUP('Choose Housekeeping Genes'!$C11,Calculations!$C$772:$Y$1155,18,0)),"",VLOOKUP('Choose Housekeeping Genes'!$C11,Calculations!$C$772:$Y$1155,18,0))</f>
        <v/>
      </c>
      <c r="AO780" s="22" t="str">
        <f>IF(ISERROR(VLOOKUP('Choose Housekeeping Genes'!$C11,Calculations!$C$772:$Y$1155,19,0)),"",VLOOKUP('Choose Housekeeping Genes'!$C11,Calculations!$C$772:$Y$1155,19,0))</f>
        <v/>
      </c>
      <c r="AP780" s="22" t="str">
        <f>IF(ISERROR(VLOOKUP('Choose Housekeeping Genes'!$C11,Calculations!$C$772:$Y$1155,20,0)),"",VLOOKUP('Choose Housekeeping Genes'!$C11,Calculations!$C$772:$Y$1155,20,0))</f>
        <v/>
      </c>
      <c r="AQ780" s="22" t="str">
        <f>IF(ISERROR(VLOOKUP('Choose Housekeeping Genes'!$C11,Calculations!$C$772:$Y$1155,21,0)),"",VLOOKUP('Choose Housekeeping Genes'!$C11,Calculations!$C$772:$Y$1155,21,0))</f>
        <v/>
      </c>
      <c r="AR780" s="22" t="str">
        <f>IF(ISERROR(VLOOKUP('Choose Housekeeping Genes'!$C11,Calculations!$C$772:$Y$1155,22,0)),"",VLOOKUP('Choose Housekeeping Genes'!$C11,Calculations!$C$772:$Y$1155,22,0))</f>
        <v/>
      </c>
      <c r="AS780" s="22" t="str">
        <f>IF(ISERROR(VLOOKUP('Choose Housekeeping Genes'!$C11,Calculations!$C$772:$Y$1155,23,0)),"",VLOOKUP('Choose Housekeeping Genes'!$C11,Calculations!$C$772:$Y$1155,23,0))</f>
        <v/>
      </c>
      <c r="AT780" s="36" t="str">
        <f t="shared" si="537"/>
        <v/>
      </c>
      <c r="AU780" s="36" t="str">
        <f t="shared" si="538"/>
        <v/>
      </c>
      <c r="AV780" s="36" t="str">
        <f t="shared" si="539"/>
        <v/>
      </c>
      <c r="AW780" s="36" t="str">
        <f t="shared" si="540"/>
        <v/>
      </c>
      <c r="AX780" s="36" t="str">
        <f t="shared" si="541"/>
        <v/>
      </c>
      <c r="AY780" s="36" t="str">
        <f t="shared" si="542"/>
        <v/>
      </c>
      <c r="AZ780" s="36" t="str">
        <f t="shared" si="543"/>
        <v/>
      </c>
      <c r="BA780" s="36" t="str">
        <f t="shared" si="544"/>
        <v/>
      </c>
      <c r="BB780" s="36" t="str">
        <f t="shared" si="545"/>
        <v/>
      </c>
      <c r="BC780" s="36" t="str">
        <f t="shared" si="546"/>
        <v/>
      </c>
      <c r="BD780" s="36" t="str">
        <f t="shared" si="547"/>
        <v/>
      </c>
      <c r="BE780" s="36" t="str">
        <f t="shared" si="548"/>
        <v/>
      </c>
      <c r="BF780" s="36" t="str">
        <f t="shared" si="549"/>
        <v/>
      </c>
      <c r="BG780" s="36" t="str">
        <f t="shared" si="550"/>
        <v/>
      </c>
      <c r="BH780" s="36" t="str">
        <f t="shared" si="551"/>
        <v/>
      </c>
      <c r="BI780" s="36" t="str">
        <f t="shared" si="552"/>
        <v/>
      </c>
      <c r="BJ780" s="36" t="str">
        <f t="shared" si="553"/>
        <v/>
      </c>
      <c r="BK780" s="36" t="str">
        <f t="shared" si="554"/>
        <v/>
      </c>
      <c r="BL780" s="36" t="str">
        <f t="shared" si="555"/>
        <v/>
      </c>
      <c r="BM780" s="36" t="str">
        <f t="shared" si="556"/>
        <v/>
      </c>
      <c r="BN780" s="38" t="e">
        <f t="shared" si="515"/>
        <v>#DIV/0!</v>
      </c>
      <c r="BO780" s="38" t="e">
        <f t="shared" si="516"/>
        <v>#DIV/0!</v>
      </c>
      <c r="BP780" s="39" t="str">
        <f t="shared" si="517"/>
        <v/>
      </c>
      <c r="BQ780" s="39" t="str">
        <f t="shared" si="518"/>
        <v/>
      </c>
      <c r="BR780" s="39" t="str">
        <f t="shared" si="519"/>
        <v/>
      </c>
      <c r="BS780" s="39" t="str">
        <f t="shared" si="520"/>
        <v/>
      </c>
      <c r="BT780" s="39" t="str">
        <f t="shared" si="521"/>
        <v/>
      </c>
      <c r="BU780" s="39" t="str">
        <f t="shared" si="522"/>
        <v/>
      </c>
      <c r="BV780" s="39" t="str">
        <f t="shared" si="523"/>
        <v/>
      </c>
      <c r="BW780" s="39" t="str">
        <f t="shared" si="524"/>
        <v/>
      </c>
      <c r="BX780" s="39" t="str">
        <f t="shared" si="525"/>
        <v/>
      </c>
      <c r="BY780" s="39" t="str">
        <f t="shared" si="526"/>
        <v/>
      </c>
      <c r="BZ780" s="39" t="str">
        <f t="shared" si="527"/>
        <v/>
      </c>
      <c r="CA780" s="39" t="str">
        <f t="shared" si="528"/>
        <v/>
      </c>
      <c r="CB780" s="39" t="str">
        <f t="shared" si="529"/>
        <v/>
      </c>
      <c r="CC780" s="39" t="str">
        <f t="shared" si="530"/>
        <v/>
      </c>
      <c r="CD780" s="39" t="str">
        <f t="shared" si="531"/>
        <v/>
      </c>
      <c r="CE780" s="39" t="str">
        <f t="shared" si="532"/>
        <v/>
      </c>
      <c r="CF780" s="39" t="str">
        <f t="shared" si="533"/>
        <v/>
      </c>
      <c r="CG780" s="39" t="str">
        <f t="shared" si="534"/>
        <v/>
      </c>
      <c r="CH780" s="39" t="str">
        <f t="shared" si="535"/>
        <v/>
      </c>
      <c r="CI780" s="39" t="str">
        <f t="shared" si="536"/>
        <v/>
      </c>
    </row>
    <row r="781" spans="1:87">
      <c r="A781" s="18"/>
      <c r="B781" s="15" t="str">
        <f>'Gene Table'!E780</f>
        <v>mmu-miR-5110</v>
      </c>
      <c r="C781" s="15" t="str">
        <f>'Gene Table'!B780</f>
        <v>A10</v>
      </c>
      <c r="D781" s="16" t="str">
        <f>IF(SUM('Test Sample Data'!D$3:D$98)&gt;10,IF(AND(ISNUMBER('Test Sample Data'!D780),'Test Sample Data'!D780&lt;$B$1,'Test Sample Data'!D780&gt;0),'Test Sample Data'!D780,$B$1),"")</f>
        <v/>
      </c>
      <c r="E781" s="17" t="str">
        <f>IF(SUM('Test Sample Data'!E$3:E$98)&gt;10,IF(AND(ISNUMBER('Test Sample Data'!E780),'Test Sample Data'!E780&lt;$B$1,'Test Sample Data'!E780&gt;0),'Test Sample Data'!E780,$B$1),"")</f>
        <v/>
      </c>
      <c r="F781" s="17" t="str">
        <f>IF(SUM('Test Sample Data'!F$3:F$98)&gt;10,IF(AND(ISNUMBER('Test Sample Data'!F780),'Test Sample Data'!F780&lt;$B$1,'Test Sample Data'!F780&gt;0),'Test Sample Data'!F780,$B$1),"")</f>
        <v/>
      </c>
      <c r="G781" s="17" t="str">
        <f>IF(SUM('Test Sample Data'!G$3:G$98)&gt;10,IF(AND(ISNUMBER('Test Sample Data'!G780),'Test Sample Data'!G780&lt;$B$1,'Test Sample Data'!G780&gt;0),'Test Sample Data'!G780,$B$1),"")</f>
        <v/>
      </c>
      <c r="H781" s="17" t="str">
        <f>IF(SUM('Test Sample Data'!H$3:H$98)&gt;10,IF(AND(ISNUMBER('Test Sample Data'!H780),'Test Sample Data'!H780&lt;$B$1,'Test Sample Data'!H780&gt;0),'Test Sample Data'!H780,$B$1),"")</f>
        <v/>
      </c>
      <c r="I781" s="17" t="str">
        <f>IF(SUM('Test Sample Data'!I$3:I$98)&gt;10,IF(AND(ISNUMBER('Test Sample Data'!I780),'Test Sample Data'!I780&lt;$B$1,'Test Sample Data'!I780&gt;0),'Test Sample Data'!I780,$B$1),"")</f>
        <v/>
      </c>
      <c r="J781" s="17" t="str">
        <f>IF(SUM('Test Sample Data'!J$3:J$98)&gt;10,IF(AND(ISNUMBER('Test Sample Data'!J780),'Test Sample Data'!J780&lt;$B$1,'Test Sample Data'!J780&gt;0),'Test Sample Data'!J780,$B$1),"")</f>
        <v/>
      </c>
      <c r="K781" s="17" t="str">
        <f>IF(SUM('Test Sample Data'!K$3:K$98)&gt;10,IF(AND(ISNUMBER('Test Sample Data'!K780),'Test Sample Data'!K780&lt;$B$1,'Test Sample Data'!K780&gt;0),'Test Sample Data'!K780,$B$1),"")</f>
        <v/>
      </c>
      <c r="L781" s="17" t="str">
        <f>IF(SUM('Test Sample Data'!L$3:L$98)&gt;10,IF(AND(ISNUMBER('Test Sample Data'!L780),'Test Sample Data'!L780&lt;$B$1,'Test Sample Data'!L780&gt;0),'Test Sample Data'!L780,$B$1),"")</f>
        <v/>
      </c>
      <c r="M781" s="17" t="str">
        <f>IF(SUM('Test Sample Data'!M$3:M$98)&gt;10,IF(AND(ISNUMBER('Test Sample Data'!M780),'Test Sample Data'!M780&lt;$B$1,'Test Sample Data'!M780&gt;0),'Test Sample Data'!M780,$B$1),"")</f>
        <v/>
      </c>
      <c r="N781" s="17" t="str">
        <f>'Gene Table'!E780</f>
        <v>mmu-miR-5110</v>
      </c>
      <c r="O781" s="17" t="str">
        <f>'Gene Table'!B780</f>
        <v>A10</v>
      </c>
      <c r="P781" s="17" t="str">
        <f>IF(SUM('Control Sample Data'!D$3:D$98)&gt;10,IF(AND(ISNUMBER('Control Sample Data'!D780),'Control Sample Data'!D780&lt;$B$1,'Control Sample Data'!D780&gt;0),'Control Sample Data'!D780,$B$1),"")</f>
        <v/>
      </c>
      <c r="Q781" s="17" t="str">
        <f>IF(SUM('Control Sample Data'!E$3:E$98)&gt;10,IF(AND(ISNUMBER('Control Sample Data'!E780),'Control Sample Data'!E780&lt;$B$1,'Control Sample Data'!E780&gt;0),'Control Sample Data'!E780,$B$1),"")</f>
        <v/>
      </c>
      <c r="R781" s="17" t="str">
        <f>IF(SUM('Control Sample Data'!F$3:F$98)&gt;10,IF(AND(ISNUMBER('Control Sample Data'!F780),'Control Sample Data'!F780&lt;$B$1,'Control Sample Data'!F780&gt;0),'Control Sample Data'!F780,$B$1),"")</f>
        <v/>
      </c>
      <c r="S781" s="17" t="str">
        <f>IF(SUM('Control Sample Data'!G$3:G$98)&gt;10,IF(AND(ISNUMBER('Control Sample Data'!G780),'Control Sample Data'!G780&lt;$B$1,'Control Sample Data'!G780&gt;0),'Control Sample Data'!G780,$B$1),"")</f>
        <v/>
      </c>
      <c r="T781" s="17" t="str">
        <f>IF(SUM('Control Sample Data'!H$3:H$98)&gt;10,IF(AND(ISNUMBER('Control Sample Data'!H780),'Control Sample Data'!H780&lt;$B$1,'Control Sample Data'!H780&gt;0),'Control Sample Data'!H780,$B$1),"")</f>
        <v/>
      </c>
      <c r="U781" s="17" t="str">
        <f>IF(SUM('Control Sample Data'!I$3:I$98)&gt;10,IF(AND(ISNUMBER('Control Sample Data'!I780),'Control Sample Data'!I780&lt;$B$1,'Control Sample Data'!I780&gt;0),'Control Sample Data'!I780,$B$1),"")</f>
        <v/>
      </c>
      <c r="V781" s="17" t="str">
        <f>IF(SUM('Control Sample Data'!J$3:J$98)&gt;10,IF(AND(ISNUMBER('Control Sample Data'!J780),'Control Sample Data'!J780&lt;$B$1,'Control Sample Data'!J780&gt;0),'Control Sample Data'!J780,$B$1),"")</f>
        <v/>
      </c>
      <c r="W781" s="17" t="str">
        <f>IF(SUM('Control Sample Data'!K$3:K$98)&gt;10,IF(AND(ISNUMBER('Control Sample Data'!K780),'Control Sample Data'!K780&lt;$B$1,'Control Sample Data'!K780&gt;0),'Control Sample Data'!K780,$B$1),"")</f>
        <v/>
      </c>
      <c r="X781" s="17" t="str">
        <f>IF(SUM('Control Sample Data'!L$3:L$98)&gt;10,IF(AND(ISNUMBER('Control Sample Data'!L780),'Control Sample Data'!L780&lt;$B$1,'Control Sample Data'!L780&gt;0),'Control Sample Data'!L780,$B$1),"")</f>
        <v/>
      </c>
      <c r="Y781" s="17" t="str">
        <f>IF(SUM('Control Sample Data'!M$3:M$98)&gt;10,IF(AND(ISNUMBER('Control Sample Data'!M780),'Control Sample Data'!M780&lt;$B$1,'Control Sample Data'!M780&gt;0),'Control Sample Data'!M780,$B$1),"")</f>
        <v/>
      </c>
      <c r="Z781" s="22" t="str">
        <f>IF(ISERROR(VLOOKUP('Choose Housekeeping Genes'!$C12,Calculations!$C$772:$M$1155,2,0)),"",VLOOKUP('Choose Housekeeping Genes'!$C12,Calculations!$C$772:$M$1155,2,0))</f>
        <v/>
      </c>
      <c r="AA781" s="22" t="str">
        <f>IF(ISERROR(VLOOKUP('Choose Housekeeping Genes'!$C12,Calculations!$C$772:$M$1155,3,0)),"",VLOOKUP('Choose Housekeeping Genes'!$C12,Calculations!$C$772:$M$1155,3,0))</f>
        <v/>
      </c>
      <c r="AB781" s="22" t="str">
        <f>IF(ISERROR(VLOOKUP('Choose Housekeeping Genes'!$C12,Calculations!$C$772:$M$1155,4,0)),"",VLOOKUP('Choose Housekeeping Genes'!$C12,Calculations!$C$772:$M$1155,4,0))</f>
        <v/>
      </c>
      <c r="AC781" s="22" t="str">
        <f>IF(ISERROR(VLOOKUP('Choose Housekeeping Genes'!$C12,Calculations!$C$772:$M$1155,5,0)),"",VLOOKUP('Choose Housekeeping Genes'!$C12,Calculations!$C$772:$M$1155,5,0))</f>
        <v/>
      </c>
      <c r="AD781" s="22" t="str">
        <f>IF(ISERROR(VLOOKUP('Choose Housekeeping Genes'!$C12,Calculations!$C$772:$M$1155,6,0)),"",VLOOKUP('Choose Housekeeping Genes'!$C12,Calculations!$C$772:$M$1155,6,0))</f>
        <v/>
      </c>
      <c r="AE781" s="22" t="str">
        <f>IF(ISERROR(VLOOKUP('Choose Housekeeping Genes'!$C12,Calculations!$C$772:$M$1155,7,0)),"",VLOOKUP('Choose Housekeeping Genes'!$C12,Calculations!$C$772:$M$1155,7,0))</f>
        <v/>
      </c>
      <c r="AF781" s="22" t="str">
        <f>IF(ISERROR(VLOOKUP('Choose Housekeeping Genes'!$C12,Calculations!$C$772:$M$1155,8,0)),"",VLOOKUP('Choose Housekeeping Genes'!$C12,Calculations!$C$772:$M$1155,8,0))</f>
        <v/>
      </c>
      <c r="AG781" s="22" t="str">
        <f>IF(ISERROR(VLOOKUP('Choose Housekeeping Genes'!$C12,Calculations!$C$772:$M$1155,9,0)),"",VLOOKUP('Choose Housekeeping Genes'!$C12,Calculations!$C$772:$M$1155,9,0))</f>
        <v/>
      </c>
      <c r="AH781" s="22" t="str">
        <f>IF(ISERROR(VLOOKUP('Choose Housekeeping Genes'!$C12,Calculations!$C$772:$M$1155,10,0)),"",VLOOKUP('Choose Housekeeping Genes'!$C12,Calculations!$C$772:$M$1155,10,0))</f>
        <v/>
      </c>
      <c r="AI781" s="22" t="str">
        <f>IF(ISERROR(VLOOKUP('Choose Housekeeping Genes'!$C12,Calculations!$C$772:$M$1155,11,0)),"",VLOOKUP('Choose Housekeeping Genes'!$C12,Calculations!$C$772:$M$1155,11,0))</f>
        <v/>
      </c>
      <c r="AJ781" s="22" t="str">
        <f>IF(ISERROR(VLOOKUP('Choose Housekeeping Genes'!$C12,Calculations!$C$772:$Y$1155,14,0)),"",VLOOKUP('Choose Housekeeping Genes'!$C12,Calculations!$C$772:$Y$1155,14,0))</f>
        <v/>
      </c>
      <c r="AK781" s="22" t="str">
        <f>IF(ISERROR(VLOOKUP('Choose Housekeeping Genes'!$C12,Calculations!$C$772:$Y$1155,15,0)),"",VLOOKUP('Choose Housekeeping Genes'!$C12,Calculations!$C$772:$Y$1155,15,0))</f>
        <v/>
      </c>
      <c r="AL781" s="22" t="str">
        <f>IF(ISERROR(VLOOKUP('Choose Housekeeping Genes'!$C12,Calculations!$C$772:$Y$1155,16,0)),"",VLOOKUP('Choose Housekeeping Genes'!$C12,Calculations!$C$772:$Y$1155,16,0))</f>
        <v/>
      </c>
      <c r="AM781" s="22" t="str">
        <f>IF(ISERROR(VLOOKUP('Choose Housekeeping Genes'!$C12,Calculations!$C$772:$Y$1155,17,0)),"",VLOOKUP('Choose Housekeeping Genes'!$C12,Calculations!$C$772:$Y$1155,17,0))</f>
        <v/>
      </c>
      <c r="AN781" s="22" t="str">
        <f>IF(ISERROR(VLOOKUP('Choose Housekeeping Genes'!$C12,Calculations!$C$772:$Y$1155,18,0)),"",VLOOKUP('Choose Housekeeping Genes'!$C12,Calculations!$C$772:$Y$1155,18,0))</f>
        <v/>
      </c>
      <c r="AO781" s="22" t="str">
        <f>IF(ISERROR(VLOOKUP('Choose Housekeeping Genes'!$C12,Calculations!$C$772:$Y$1155,19,0)),"",VLOOKUP('Choose Housekeeping Genes'!$C12,Calculations!$C$772:$Y$1155,19,0))</f>
        <v/>
      </c>
      <c r="AP781" s="22" t="str">
        <f>IF(ISERROR(VLOOKUP('Choose Housekeeping Genes'!$C12,Calculations!$C$772:$Y$1155,20,0)),"",VLOOKUP('Choose Housekeeping Genes'!$C12,Calculations!$C$772:$Y$1155,20,0))</f>
        <v/>
      </c>
      <c r="AQ781" s="22" t="str">
        <f>IF(ISERROR(VLOOKUP('Choose Housekeeping Genes'!$C12,Calculations!$C$772:$Y$1155,21,0)),"",VLOOKUP('Choose Housekeeping Genes'!$C12,Calculations!$C$772:$Y$1155,21,0))</f>
        <v/>
      </c>
      <c r="AR781" s="22" t="str">
        <f>IF(ISERROR(VLOOKUP('Choose Housekeeping Genes'!$C12,Calculations!$C$772:$Y$1155,22,0)),"",VLOOKUP('Choose Housekeeping Genes'!$C12,Calculations!$C$772:$Y$1155,22,0))</f>
        <v/>
      </c>
      <c r="AS781" s="22" t="str">
        <f>IF(ISERROR(VLOOKUP('Choose Housekeeping Genes'!$C12,Calculations!$C$772:$Y$1155,23,0)),"",VLOOKUP('Choose Housekeeping Genes'!$C12,Calculations!$C$772:$Y$1155,23,0))</f>
        <v/>
      </c>
      <c r="AT781" s="36" t="str">
        <f t="shared" si="537"/>
        <v/>
      </c>
      <c r="AU781" s="36" t="str">
        <f t="shared" si="538"/>
        <v/>
      </c>
      <c r="AV781" s="36" t="str">
        <f t="shared" si="539"/>
        <v/>
      </c>
      <c r="AW781" s="36" t="str">
        <f t="shared" si="540"/>
        <v/>
      </c>
      <c r="AX781" s="36" t="str">
        <f t="shared" si="541"/>
        <v/>
      </c>
      <c r="AY781" s="36" t="str">
        <f t="shared" si="542"/>
        <v/>
      </c>
      <c r="AZ781" s="36" t="str">
        <f t="shared" si="543"/>
        <v/>
      </c>
      <c r="BA781" s="36" t="str">
        <f t="shared" si="544"/>
        <v/>
      </c>
      <c r="BB781" s="36" t="str">
        <f t="shared" si="545"/>
        <v/>
      </c>
      <c r="BC781" s="36" t="str">
        <f t="shared" si="546"/>
        <v/>
      </c>
      <c r="BD781" s="36" t="str">
        <f t="shared" si="547"/>
        <v/>
      </c>
      <c r="BE781" s="36" t="str">
        <f t="shared" si="548"/>
        <v/>
      </c>
      <c r="BF781" s="36" t="str">
        <f t="shared" si="549"/>
        <v/>
      </c>
      <c r="BG781" s="36" t="str">
        <f t="shared" si="550"/>
        <v/>
      </c>
      <c r="BH781" s="36" t="str">
        <f t="shared" si="551"/>
        <v/>
      </c>
      <c r="BI781" s="36" t="str">
        <f t="shared" si="552"/>
        <v/>
      </c>
      <c r="BJ781" s="36" t="str">
        <f t="shared" si="553"/>
        <v/>
      </c>
      <c r="BK781" s="36" t="str">
        <f t="shared" si="554"/>
        <v/>
      </c>
      <c r="BL781" s="36" t="str">
        <f t="shared" si="555"/>
        <v/>
      </c>
      <c r="BM781" s="36" t="str">
        <f t="shared" si="556"/>
        <v/>
      </c>
      <c r="BN781" s="38" t="e">
        <f t="shared" si="515"/>
        <v>#DIV/0!</v>
      </c>
      <c r="BO781" s="38" t="e">
        <f t="shared" si="516"/>
        <v>#DIV/0!</v>
      </c>
      <c r="BP781" s="39" t="str">
        <f t="shared" si="517"/>
        <v/>
      </c>
      <c r="BQ781" s="39" t="str">
        <f t="shared" si="518"/>
        <v/>
      </c>
      <c r="BR781" s="39" t="str">
        <f t="shared" si="519"/>
        <v/>
      </c>
      <c r="BS781" s="39" t="str">
        <f t="shared" si="520"/>
        <v/>
      </c>
      <c r="BT781" s="39" t="str">
        <f t="shared" si="521"/>
        <v/>
      </c>
      <c r="BU781" s="39" t="str">
        <f t="shared" si="522"/>
        <v/>
      </c>
      <c r="BV781" s="39" t="str">
        <f t="shared" si="523"/>
        <v/>
      </c>
      <c r="BW781" s="39" t="str">
        <f t="shared" si="524"/>
        <v/>
      </c>
      <c r="BX781" s="39" t="str">
        <f t="shared" si="525"/>
        <v/>
      </c>
      <c r="BY781" s="39" t="str">
        <f t="shared" si="526"/>
        <v/>
      </c>
      <c r="BZ781" s="39" t="str">
        <f t="shared" si="527"/>
        <v/>
      </c>
      <c r="CA781" s="39" t="str">
        <f t="shared" si="528"/>
        <v/>
      </c>
      <c r="CB781" s="39" t="str">
        <f t="shared" si="529"/>
        <v/>
      </c>
      <c r="CC781" s="39" t="str">
        <f t="shared" si="530"/>
        <v/>
      </c>
      <c r="CD781" s="39" t="str">
        <f t="shared" si="531"/>
        <v/>
      </c>
      <c r="CE781" s="39" t="str">
        <f t="shared" si="532"/>
        <v/>
      </c>
      <c r="CF781" s="39" t="str">
        <f t="shared" si="533"/>
        <v/>
      </c>
      <c r="CG781" s="39" t="str">
        <f t="shared" si="534"/>
        <v/>
      </c>
      <c r="CH781" s="39" t="str">
        <f t="shared" si="535"/>
        <v/>
      </c>
      <c r="CI781" s="39" t="str">
        <f t="shared" si="536"/>
        <v/>
      </c>
    </row>
    <row r="782" spans="1:87">
      <c r="A782" s="18"/>
      <c r="B782" s="15" t="str">
        <f>'Gene Table'!E781</f>
        <v>mmu-miR-466o-3p</v>
      </c>
      <c r="C782" s="15" t="str">
        <f>'Gene Table'!B781</f>
        <v>A11</v>
      </c>
      <c r="D782" s="16" t="str">
        <f>IF(SUM('Test Sample Data'!D$3:D$98)&gt;10,IF(AND(ISNUMBER('Test Sample Data'!D781),'Test Sample Data'!D781&lt;$B$1,'Test Sample Data'!D781&gt;0),'Test Sample Data'!D781,$B$1),"")</f>
        <v/>
      </c>
      <c r="E782" s="17" t="str">
        <f>IF(SUM('Test Sample Data'!E$3:E$98)&gt;10,IF(AND(ISNUMBER('Test Sample Data'!E781),'Test Sample Data'!E781&lt;$B$1,'Test Sample Data'!E781&gt;0),'Test Sample Data'!E781,$B$1),"")</f>
        <v/>
      </c>
      <c r="F782" s="17" t="str">
        <f>IF(SUM('Test Sample Data'!F$3:F$98)&gt;10,IF(AND(ISNUMBER('Test Sample Data'!F781),'Test Sample Data'!F781&lt;$B$1,'Test Sample Data'!F781&gt;0),'Test Sample Data'!F781,$B$1),"")</f>
        <v/>
      </c>
      <c r="G782" s="17" t="str">
        <f>IF(SUM('Test Sample Data'!G$3:G$98)&gt;10,IF(AND(ISNUMBER('Test Sample Data'!G781),'Test Sample Data'!G781&lt;$B$1,'Test Sample Data'!G781&gt;0),'Test Sample Data'!G781,$B$1),"")</f>
        <v/>
      </c>
      <c r="H782" s="17" t="str">
        <f>IF(SUM('Test Sample Data'!H$3:H$98)&gt;10,IF(AND(ISNUMBER('Test Sample Data'!H781),'Test Sample Data'!H781&lt;$B$1,'Test Sample Data'!H781&gt;0),'Test Sample Data'!H781,$B$1),"")</f>
        <v/>
      </c>
      <c r="I782" s="17" t="str">
        <f>IF(SUM('Test Sample Data'!I$3:I$98)&gt;10,IF(AND(ISNUMBER('Test Sample Data'!I781),'Test Sample Data'!I781&lt;$B$1,'Test Sample Data'!I781&gt;0),'Test Sample Data'!I781,$B$1),"")</f>
        <v/>
      </c>
      <c r="J782" s="17" t="str">
        <f>IF(SUM('Test Sample Data'!J$3:J$98)&gt;10,IF(AND(ISNUMBER('Test Sample Data'!J781),'Test Sample Data'!J781&lt;$B$1,'Test Sample Data'!J781&gt;0),'Test Sample Data'!J781,$B$1),"")</f>
        <v/>
      </c>
      <c r="K782" s="17" t="str">
        <f>IF(SUM('Test Sample Data'!K$3:K$98)&gt;10,IF(AND(ISNUMBER('Test Sample Data'!K781),'Test Sample Data'!K781&lt;$B$1,'Test Sample Data'!K781&gt;0),'Test Sample Data'!K781,$B$1),"")</f>
        <v/>
      </c>
      <c r="L782" s="17" t="str">
        <f>IF(SUM('Test Sample Data'!L$3:L$98)&gt;10,IF(AND(ISNUMBER('Test Sample Data'!L781),'Test Sample Data'!L781&lt;$B$1,'Test Sample Data'!L781&gt;0),'Test Sample Data'!L781,$B$1),"")</f>
        <v/>
      </c>
      <c r="M782" s="17" t="str">
        <f>IF(SUM('Test Sample Data'!M$3:M$98)&gt;10,IF(AND(ISNUMBER('Test Sample Data'!M781),'Test Sample Data'!M781&lt;$B$1,'Test Sample Data'!M781&gt;0),'Test Sample Data'!M781,$B$1),"")</f>
        <v/>
      </c>
      <c r="N782" s="17" t="str">
        <f>'Gene Table'!E781</f>
        <v>mmu-miR-466o-3p</v>
      </c>
      <c r="O782" s="17" t="str">
        <f>'Gene Table'!B781</f>
        <v>A11</v>
      </c>
      <c r="P782" s="17" t="str">
        <f>IF(SUM('Control Sample Data'!D$3:D$98)&gt;10,IF(AND(ISNUMBER('Control Sample Data'!D781),'Control Sample Data'!D781&lt;$B$1,'Control Sample Data'!D781&gt;0),'Control Sample Data'!D781,$B$1),"")</f>
        <v/>
      </c>
      <c r="Q782" s="17" t="str">
        <f>IF(SUM('Control Sample Data'!E$3:E$98)&gt;10,IF(AND(ISNUMBER('Control Sample Data'!E781),'Control Sample Data'!E781&lt;$B$1,'Control Sample Data'!E781&gt;0),'Control Sample Data'!E781,$B$1),"")</f>
        <v/>
      </c>
      <c r="R782" s="17" t="str">
        <f>IF(SUM('Control Sample Data'!F$3:F$98)&gt;10,IF(AND(ISNUMBER('Control Sample Data'!F781),'Control Sample Data'!F781&lt;$B$1,'Control Sample Data'!F781&gt;0),'Control Sample Data'!F781,$B$1),"")</f>
        <v/>
      </c>
      <c r="S782" s="17" t="str">
        <f>IF(SUM('Control Sample Data'!G$3:G$98)&gt;10,IF(AND(ISNUMBER('Control Sample Data'!G781),'Control Sample Data'!G781&lt;$B$1,'Control Sample Data'!G781&gt;0),'Control Sample Data'!G781,$B$1),"")</f>
        <v/>
      </c>
      <c r="T782" s="17" t="str">
        <f>IF(SUM('Control Sample Data'!H$3:H$98)&gt;10,IF(AND(ISNUMBER('Control Sample Data'!H781),'Control Sample Data'!H781&lt;$B$1,'Control Sample Data'!H781&gt;0),'Control Sample Data'!H781,$B$1),"")</f>
        <v/>
      </c>
      <c r="U782" s="17" t="str">
        <f>IF(SUM('Control Sample Data'!I$3:I$98)&gt;10,IF(AND(ISNUMBER('Control Sample Data'!I781),'Control Sample Data'!I781&lt;$B$1,'Control Sample Data'!I781&gt;0),'Control Sample Data'!I781,$B$1),"")</f>
        <v/>
      </c>
      <c r="V782" s="17" t="str">
        <f>IF(SUM('Control Sample Data'!J$3:J$98)&gt;10,IF(AND(ISNUMBER('Control Sample Data'!J781),'Control Sample Data'!J781&lt;$B$1,'Control Sample Data'!J781&gt;0),'Control Sample Data'!J781,$B$1),"")</f>
        <v/>
      </c>
      <c r="W782" s="17" t="str">
        <f>IF(SUM('Control Sample Data'!K$3:K$98)&gt;10,IF(AND(ISNUMBER('Control Sample Data'!K781),'Control Sample Data'!K781&lt;$B$1,'Control Sample Data'!K781&gt;0),'Control Sample Data'!K781,$B$1),"")</f>
        <v/>
      </c>
      <c r="X782" s="17" t="str">
        <f>IF(SUM('Control Sample Data'!L$3:L$98)&gt;10,IF(AND(ISNUMBER('Control Sample Data'!L781),'Control Sample Data'!L781&lt;$B$1,'Control Sample Data'!L781&gt;0),'Control Sample Data'!L781,$B$1),"")</f>
        <v/>
      </c>
      <c r="Y782" s="17" t="str">
        <f>IF(SUM('Control Sample Data'!M$3:M$98)&gt;10,IF(AND(ISNUMBER('Control Sample Data'!M781),'Control Sample Data'!M781&lt;$B$1,'Control Sample Data'!M781&gt;0),'Control Sample Data'!M781,$B$1),"")</f>
        <v/>
      </c>
      <c r="Z782" s="22" t="str">
        <f>IF(ISERROR(VLOOKUP('Choose Housekeeping Genes'!$C13,Calculations!$C$772:$M$1155,2,0)),"",VLOOKUP('Choose Housekeeping Genes'!$C13,Calculations!$C$772:$M$1155,2,0))</f>
        <v/>
      </c>
      <c r="AA782" s="22" t="str">
        <f>IF(ISERROR(VLOOKUP('Choose Housekeeping Genes'!$C13,Calculations!$C$772:$M$1155,3,0)),"",VLOOKUP('Choose Housekeeping Genes'!$C13,Calculations!$C$772:$M$1155,3,0))</f>
        <v/>
      </c>
      <c r="AB782" s="22" t="str">
        <f>IF(ISERROR(VLOOKUP('Choose Housekeeping Genes'!$C13,Calculations!$C$772:$M$1155,4,0)),"",VLOOKUP('Choose Housekeeping Genes'!$C13,Calculations!$C$772:$M$1155,4,0))</f>
        <v/>
      </c>
      <c r="AC782" s="22" t="str">
        <f>IF(ISERROR(VLOOKUP('Choose Housekeeping Genes'!$C13,Calculations!$C$772:$M$1155,5,0)),"",VLOOKUP('Choose Housekeeping Genes'!$C13,Calculations!$C$772:$M$1155,5,0))</f>
        <v/>
      </c>
      <c r="AD782" s="22" t="str">
        <f>IF(ISERROR(VLOOKUP('Choose Housekeeping Genes'!$C13,Calculations!$C$772:$M$1155,6,0)),"",VLOOKUP('Choose Housekeeping Genes'!$C13,Calculations!$C$772:$M$1155,6,0))</f>
        <v/>
      </c>
      <c r="AE782" s="22" t="str">
        <f>IF(ISERROR(VLOOKUP('Choose Housekeeping Genes'!$C13,Calculations!$C$772:$M$1155,7,0)),"",VLOOKUP('Choose Housekeeping Genes'!$C13,Calculations!$C$772:$M$1155,7,0))</f>
        <v/>
      </c>
      <c r="AF782" s="22" t="str">
        <f>IF(ISERROR(VLOOKUP('Choose Housekeeping Genes'!$C13,Calculations!$C$772:$M$1155,8,0)),"",VLOOKUP('Choose Housekeeping Genes'!$C13,Calculations!$C$772:$M$1155,8,0))</f>
        <v/>
      </c>
      <c r="AG782" s="22" t="str">
        <f>IF(ISERROR(VLOOKUP('Choose Housekeeping Genes'!$C13,Calculations!$C$772:$M$1155,9,0)),"",VLOOKUP('Choose Housekeeping Genes'!$C13,Calculations!$C$772:$M$1155,9,0))</f>
        <v/>
      </c>
      <c r="AH782" s="22" t="str">
        <f>IF(ISERROR(VLOOKUP('Choose Housekeeping Genes'!$C13,Calculations!$C$772:$M$1155,10,0)),"",VLOOKUP('Choose Housekeeping Genes'!$C13,Calculations!$C$772:$M$1155,10,0))</f>
        <v/>
      </c>
      <c r="AI782" s="22" t="str">
        <f>IF(ISERROR(VLOOKUP('Choose Housekeeping Genes'!$C13,Calculations!$C$772:$M$1155,11,0)),"",VLOOKUP('Choose Housekeeping Genes'!$C13,Calculations!$C$772:$M$1155,11,0))</f>
        <v/>
      </c>
      <c r="AJ782" s="22" t="str">
        <f>IF(ISERROR(VLOOKUP('Choose Housekeeping Genes'!$C13,Calculations!$C$772:$Y$1155,14,0)),"",VLOOKUP('Choose Housekeeping Genes'!$C13,Calculations!$C$772:$Y$1155,14,0))</f>
        <v/>
      </c>
      <c r="AK782" s="22" t="str">
        <f>IF(ISERROR(VLOOKUP('Choose Housekeeping Genes'!$C13,Calculations!$C$772:$Y$1155,15,0)),"",VLOOKUP('Choose Housekeeping Genes'!$C13,Calculations!$C$772:$Y$1155,15,0))</f>
        <v/>
      </c>
      <c r="AL782" s="22" t="str">
        <f>IF(ISERROR(VLOOKUP('Choose Housekeeping Genes'!$C13,Calculations!$C$772:$Y$1155,16,0)),"",VLOOKUP('Choose Housekeeping Genes'!$C13,Calculations!$C$772:$Y$1155,16,0))</f>
        <v/>
      </c>
      <c r="AM782" s="22" t="str">
        <f>IF(ISERROR(VLOOKUP('Choose Housekeeping Genes'!$C13,Calculations!$C$772:$Y$1155,17,0)),"",VLOOKUP('Choose Housekeeping Genes'!$C13,Calculations!$C$772:$Y$1155,17,0))</f>
        <v/>
      </c>
      <c r="AN782" s="22" t="str">
        <f>IF(ISERROR(VLOOKUP('Choose Housekeeping Genes'!$C13,Calculations!$C$772:$Y$1155,18,0)),"",VLOOKUP('Choose Housekeeping Genes'!$C13,Calculations!$C$772:$Y$1155,18,0))</f>
        <v/>
      </c>
      <c r="AO782" s="22" t="str">
        <f>IF(ISERROR(VLOOKUP('Choose Housekeeping Genes'!$C13,Calculations!$C$772:$Y$1155,19,0)),"",VLOOKUP('Choose Housekeeping Genes'!$C13,Calculations!$C$772:$Y$1155,19,0))</f>
        <v/>
      </c>
      <c r="AP782" s="22" t="str">
        <f>IF(ISERROR(VLOOKUP('Choose Housekeeping Genes'!$C13,Calculations!$C$772:$Y$1155,20,0)),"",VLOOKUP('Choose Housekeeping Genes'!$C13,Calculations!$C$772:$Y$1155,20,0))</f>
        <v/>
      </c>
      <c r="AQ782" s="22" t="str">
        <f>IF(ISERROR(VLOOKUP('Choose Housekeeping Genes'!$C13,Calculations!$C$772:$Y$1155,21,0)),"",VLOOKUP('Choose Housekeeping Genes'!$C13,Calculations!$C$772:$Y$1155,21,0))</f>
        <v/>
      </c>
      <c r="AR782" s="22" t="str">
        <f>IF(ISERROR(VLOOKUP('Choose Housekeeping Genes'!$C13,Calculations!$C$772:$Y$1155,22,0)),"",VLOOKUP('Choose Housekeeping Genes'!$C13,Calculations!$C$772:$Y$1155,22,0))</f>
        <v/>
      </c>
      <c r="AS782" s="22" t="str">
        <f>IF(ISERROR(VLOOKUP('Choose Housekeeping Genes'!$C13,Calculations!$C$772:$Y$1155,23,0)),"",VLOOKUP('Choose Housekeeping Genes'!$C13,Calculations!$C$772:$Y$1155,23,0))</f>
        <v/>
      </c>
      <c r="AT782" s="36" t="str">
        <f t="shared" si="537"/>
        <v/>
      </c>
      <c r="AU782" s="36" t="str">
        <f t="shared" si="538"/>
        <v/>
      </c>
      <c r="AV782" s="36" t="str">
        <f t="shared" si="539"/>
        <v/>
      </c>
      <c r="AW782" s="36" t="str">
        <f t="shared" si="540"/>
        <v/>
      </c>
      <c r="AX782" s="36" t="str">
        <f t="shared" si="541"/>
        <v/>
      </c>
      <c r="AY782" s="36" t="str">
        <f t="shared" si="542"/>
        <v/>
      </c>
      <c r="AZ782" s="36" t="str">
        <f t="shared" si="543"/>
        <v/>
      </c>
      <c r="BA782" s="36" t="str">
        <f t="shared" si="544"/>
        <v/>
      </c>
      <c r="BB782" s="36" t="str">
        <f t="shared" si="545"/>
        <v/>
      </c>
      <c r="BC782" s="36" t="str">
        <f t="shared" si="546"/>
        <v/>
      </c>
      <c r="BD782" s="36" t="str">
        <f t="shared" si="547"/>
        <v/>
      </c>
      <c r="BE782" s="36" t="str">
        <f t="shared" si="548"/>
        <v/>
      </c>
      <c r="BF782" s="36" t="str">
        <f t="shared" si="549"/>
        <v/>
      </c>
      <c r="BG782" s="36" t="str">
        <f t="shared" si="550"/>
        <v/>
      </c>
      <c r="BH782" s="36" t="str">
        <f t="shared" si="551"/>
        <v/>
      </c>
      <c r="BI782" s="36" t="str">
        <f t="shared" si="552"/>
        <v/>
      </c>
      <c r="BJ782" s="36" t="str">
        <f t="shared" si="553"/>
        <v/>
      </c>
      <c r="BK782" s="36" t="str">
        <f t="shared" si="554"/>
        <v/>
      </c>
      <c r="BL782" s="36" t="str">
        <f t="shared" si="555"/>
        <v/>
      </c>
      <c r="BM782" s="36" t="str">
        <f t="shared" si="556"/>
        <v/>
      </c>
      <c r="BN782" s="38" t="e">
        <f t="shared" si="515"/>
        <v>#DIV/0!</v>
      </c>
      <c r="BO782" s="38" t="e">
        <f t="shared" si="516"/>
        <v>#DIV/0!</v>
      </c>
      <c r="BP782" s="39" t="str">
        <f t="shared" si="517"/>
        <v/>
      </c>
      <c r="BQ782" s="39" t="str">
        <f t="shared" si="518"/>
        <v/>
      </c>
      <c r="BR782" s="39" t="str">
        <f t="shared" si="519"/>
        <v/>
      </c>
      <c r="BS782" s="39" t="str">
        <f t="shared" si="520"/>
        <v/>
      </c>
      <c r="BT782" s="39" t="str">
        <f t="shared" si="521"/>
        <v/>
      </c>
      <c r="BU782" s="39" t="str">
        <f t="shared" si="522"/>
        <v/>
      </c>
      <c r="BV782" s="39" t="str">
        <f t="shared" si="523"/>
        <v/>
      </c>
      <c r="BW782" s="39" t="str">
        <f t="shared" si="524"/>
        <v/>
      </c>
      <c r="BX782" s="39" t="str">
        <f t="shared" si="525"/>
        <v/>
      </c>
      <c r="BY782" s="39" t="str">
        <f t="shared" si="526"/>
        <v/>
      </c>
      <c r="BZ782" s="39" t="str">
        <f t="shared" si="527"/>
        <v/>
      </c>
      <c r="CA782" s="39" t="str">
        <f t="shared" si="528"/>
        <v/>
      </c>
      <c r="CB782" s="39" t="str">
        <f t="shared" si="529"/>
        <v/>
      </c>
      <c r="CC782" s="39" t="str">
        <f t="shared" si="530"/>
        <v/>
      </c>
      <c r="CD782" s="39" t="str">
        <f t="shared" si="531"/>
        <v/>
      </c>
      <c r="CE782" s="39" t="str">
        <f t="shared" si="532"/>
        <v/>
      </c>
      <c r="CF782" s="39" t="str">
        <f t="shared" si="533"/>
        <v/>
      </c>
      <c r="CG782" s="39" t="str">
        <f t="shared" si="534"/>
        <v/>
      </c>
      <c r="CH782" s="39" t="str">
        <f t="shared" si="535"/>
        <v/>
      </c>
      <c r="CI782" s="39" t="str">
        <f t="shared" si="536"/>
        <v/>
      </c>
    </row>
    <row r="783" spans="1:87">
      <c r="A783" s="18"/>
      <c r="B783" s="15" t="str">
        <f>'Gene Table'!E782</f>
        <v>mmu-miR-5111-3p</v>
      </c>
      <c r="C783" s="15" t="str">
        <f>'Gene Table'!B782</f>
        <v>A12</v>
      </c>
      <c r="D783" s="16" t="str">
        <f>IF(SUM('Test Sample Data'!D$3:D$98)&gt;10,IF(AND(ISNUMBER('Test Sample Data'!D782),'Test Sample Data'!D782&lt;$B$1,'Test Sample Data'!D782&gt;0),'Test Sample Data'!D782,$B$1),"")</f>
        <v/>
      </c>
      <c r="E783" s="17" t="str">
        <f>IF(SUM('Test Sample Data'!E$3:E$98)&gt;10,IF(AND(ISNUMBER('Test Sample Data'!E782),'Test Sample Data'!E782&lt;$B$1,'Test Sample Data'!E782&gt;0),'Test Sample Data'!E782,$B$1),"")</f>
        <v/>
      </c>
      <c r="F783" s="17" t="str">
        <f>IF(SUM('Test Sample Data'!F$3:F$98)&gt;10,IF(AND(ISNUMBER('Test Sample Data'!F782),'Test Sample Data'!F782&lt;$B$1,'Test Sample Data'!F782&gt;0),'Test Sample Data'!F782,$B$1),"")</f>
        <v/>
      </c>
      <c r="G783" s="17" t="str">
        <f>IF(SUM('Test Sample Data'!G$3:G$98)&gt;10,IF(AND(ISNUMBER('Test Sample Data'!G782),'Test Sample Data'!G782&lt;$B$1,'Test Sample Data'!G782&gt;0),'Test Sample Data'!G782,$B$1),"")</f>
        <v/>
      </c>
      <c r="H783" s="17" t="str">
        <f>IF(SUM('Test Sample Data'!H$3:H$98)&gt;10,IF(AND(ISNUMBER('Test Sample Data'!H782),'Test Sample Data'!H782&lt;$B$1,'Test Sample Data'!H782&gt;0),'Test Sample Data'!H782,$B$1),"")</f>
        <v/>
      </c>
      <c r="I783" s="17" t="str">
        <f>IF(SUM('Test Sample Data'!I$3:I$98)&gt;10,IF(AND(ISNUMBER('Test Sample Data'!I782),'Test Sample Data'!I782&lt;$B$1,'Test Sample Data'!I782&gt;0),'Test Sample Data'!I782,$B$1),"")</f>
        <v/>
      </c>
      <c r="J783" s="17" t="str">
        <f>IF(SUM('Test Sample Data'!J$3:J$98)&gt;10,IF(AND(ISNUMBER('Test Sample Data'!J782),'Test Sample Data'!J782&lt;$B$1,'Test Sample Data'!J782&gt;0),'Test Sample Data'!J782,$B$1),"")</f>
        <v/>
      </c>
      <c r="K783" s="17" t="str">
        <f>IF(SUM('Test Sample Data'!K$3:K$98)&gt;10,IF(AND(ISNUMBER('Test Sample Data'!K782),'Test Sample Data'!K782&lt;$B$1,'Test Sample Data'!K782&gt;0),'Test Sample Data'!K782,$B$1),"")</f>
        <v/>
      </c>
      <c r="L783" s="17" t="str">
        <f>IF(SUM('Test Sample Data'!L$3:L$98)&gt;10,IF(AND(ISNUMBER('Test Sample Data'!L782),'Test Sample Data'!L782&lt;$B$1,'Test Sample Data'!L782&gt;0),'Test Sample Data'!L782,$B$1),"")</f>
        <v/>
      </c>
      <c r="M783" s="17" t="str">
        <f>IF(SUM('Test Sample Data'!M$3:M$98)&gt;10,IF(AND(ISNUMBER('Test Sample Data'!M782),'Test Sample Data'!M782&lt;$B$1,'Test Sample Data'!M782&gt;0),'Test Sample Data'!M782,$B$1),"")</f>
        <v/>
      </c>
      <c r="N783" s="17" t="str">
        <f>'Gene Table'!E782</f>
        <v>mmu-miR-5111-3p</v>
      </c>
      <c r="O783" s="17" t="str">
        <f>'Gene Table'!B782</f>
        <v>A12</v>
      </c>
      <c r="P783" s="17" t="str">
        <f>IF(SUM('Control Sample Data'!D$3:D$98)&gt;10,IF(AND(ISNUMBER('Control Sample Data'!D782),'Control Sample Data'!D782&lt;$B$1,'Control Sample Data'!D782&gt;0),'Control Sample Data'!D782,$B$1),"")</f>
        <v/>
      </c>
      <c r="Q783" s="17" t="str">
        <f>IF(SUM('Control Sample Data'!E$3:E$98)&gt;10,IF(AND(ISNUMBER('Control Sample Data'!E782),'Control Sample Data'!E782&lt;$B$1,'Control Sample Data'!E782&gt;0),'Control Sample Data'!E782,$B$1),"")</f>
        <v/>
      </c>
      <c r="R783" s="17" t="str">
        <f>IF(SUM('Control Sample Data'!F$3:F$98)&gt;10,IF(AND(ISNUMBER('Control Sample Data'!F782),'Control Sample Data'!F782&lt;$B$1,'Control Sample Data'!F782&gt;0),'Control Sample Data'!F782,$B$1),"")</f>
        <v/>
      </c>
      <c r="S783" s="17" t="str">
        <f>IF(SUM('Control Sample Data'!G$3:G$98)&gt;10,IF(AND(ISNUMBER('Control Sample Data'!G782),'Control Sample Data'!G782&lt;$B$1,'Control Sample Data'!G782&gt;0),'Control Sample Data'!G782,$B$1),"")</f>
        <v/>
      </c>
      <c r="T783" s="17" t="str">
        <f>IF(SUM('Control Sample Data'!H$3:H$98)&gt;10,IF(AND(ISNUMBER('Control Sample Data'!H782),'Control Sample Data'!H782&lt;$B$1,'Control Sample Data'!H782&gt;0),'Control Sample Data'!H782,$B$1),"")</f>
        <v/>
      </c>
      <c r="U783" s="17" t="str">
        <f>IF(SUM('Control Sample Data'!I$3:I$98)&gt;10,IF(AND(ISNUMBER('Control Sample Data'!I782),'Control Sample Data'!I782&lt;$B$1,'Control Sample Data'!I782&gt;0),'Control Sample Data'!I782,$B$1),"")</f>
        <v/>
      </c>
      <c r="V783" s="17" t="str">
        <f>IF(SUM('Control Sample Data'!J$3:J$98)&gt;10,IF(AND(ISNUMBER('Control Sample Data'!J782),'Control Sample Data'!J782&lt;$B$1,'Control Sample Data'!J782&gt;0),'Control Sample Data'!J782,$B$1),"")</f>
        <v/>
      </c>
      <c r="W783" s="17" t="str">
        <f>IF(SUM('Control Sample Data'!K$3:K$98)&gt;10,IF(AND(ISNUMBER('Control Sample Data'!K782),'Control Sample Data'!K782&lt;$B$1,'Control Sample Data'!K782&gt;0),'Control Sample Data'!K782,$B$1),"")</f>
        <v/>
      </c>
      <c r="X783" s="17" t="str">
        <f>IF(SUM('Control Sample Data'!L$3:L$98)&gt;10,IF(AND(ISNUMBER('Control Sample Data'!L782),'Control Sample Data'!L782&lt;$B$1,'Control Sample Data'!L782&gt;0),'Control Sample Data'!L782,$B$1),"")</f>
        <v/>
      </c>
      <c r="Y783" s="17" t="str">
        <f>IF(SUM('Control Sample Data'!M$3:M$98)&gt;10,IF(AND(ISNUMBER('Control Sample Data'!M782),'Control Sample Data'!M782&lt;$B$1,'Control Sample Data'!M782&gt;0),'Control Sample Data'!M782,$B$1),"")</f>
        <v/>
      </c>
      <c r="Z783" s="22" t="str">
        <f>IF(ISERROR(VLOOKUP('Choose Housekeeping Genes'!$C14,Calculations!$C$772:$M$1155,2,0)),"",VLOOKUP('Choose Housekeeping Genes'!$C14,Calculations!$C$772:$M$1155,2,0))</f>
        <v/>
      </c>
      <c r="AA783" s="22" t="str">
        <f>IF(ISERROR(VLOOKUP('Choose Housekeeping Genes'!$C14,Calculations!$C$772:$M$1155,3,0)),"",VLOOKUP('Choose Housekeeping Genes'!$C14,Calculations!$C$772:$M$1155,3,0))</f>
        <v/>
      </c>
      <c r="AB783" s="22" t="str">
        <f>IF(ISERROR(VLOOKUP('Choose Housekeeping Genes'!$C14,Calculations!$C$772:$M$1155,4,0)),"",VLOOKUP('Choose Housekeeping Genes'!$C14,Calculations!$C$772:$M$1155,4,0))</f>
        <v/>
      </c>
      <c r="AC783" s="22" t="str">
        <f>IF(ISERROR(VLOOKUP('Choose Housekeeping Genes'!$C14,Calculations!$C$772:$M$1155,5,0)),"",VLOOKUP('Choose Housekeeping Genes'!$C14,Calculations!$C$772:$M$1155,5,0))</f>
        <v/>
      </c>
      <c r="AD783" s="22" t="str">
        <f>IF(ISERROR(VLOOKUP('Choose Housekeeping Genes'!$C14,Calculations!$C$772:$M$1155,6,0)),"",VLOOKUP('Choose Housekeeping Genes'!$C14,Calculations!$C$772:$M$1155,6,0))</f>
        <v/>
      </c>
      <c r="AE783" s="22" t="str">
        <f>IF(ISERROR(VLOOKUP('Choose Housekeeping Genes'!$C14,Calculations!$C$772:$M$1155,7,0)),"",VLOOKUP('Choose Housekeeping Genes'!$C14,Calculations!$C$772:$M$1155,7,0))</f>
        <v/>
      </c>
      <c r="AF783" s="22" t="str">
        <f>IF(ISERROR(VLOOKUP('Choose Housekeeping Genes'!$C14,Calculations!$C$772:$M$1155,8,0)),"",VLOOKUP('Choose Housekeeping Genes'!$C14,Calculations!$C$772:$M$1155,8,0))</f>
        <v/>
      </c>
      <c r="AG783" s="22" t="str">
        <f>IF(ISERROR(VLOOKUP('Choose Housekeeping Genes'!$C14,Calculations!$C$772:$M$1155,9,0)),"",VLOOKUP('Choose Housekeeping Genes'!$C14,Calculations!$C$772:$M$1155,9,0))</f>
        <v/>
      </c>
      <c r="AH783" s="22" t="str">
        <f>IF(ISERROR(VLOOKUP('Choose Housekeeping Genes'!$C14,Calculations!$C$772:$M$1155,10,0)),"",VLOOKUP('Choose Housekeeping Genes'!$C14,Calculations!$C$772:$M$1155,10,0))</f>
        <v/>
      </c>
      <c r="AI783" s="22" t="str">
        <f>IF(ISERROR(VLOOKUP('Choose Housekeeping Genes'!$C14,Calculations!$C$772:$M$1155,11,0)),"",VLOOKUP('Choose Housekeeping Genes'!$C14,Calculations!$C$772:$M$1155,11,0))</f>
        <v/>
      </c>
      <c r="AJ783" s="22" t="str">
        <f>IF(ISERROR(VLOOKUP('Choose Housekeeping Genes'!$C14,Calculations!$C$772:$Y$1155,14,0)),"",VLOOKUP('Choose Housekeeping Genes'!$C14,Calculations!$C$772:$Y$1155,14,0))</f>
        <v/>
      </c>
      <c r="AK783" s="22" t="str">
        <f>IF(ISERROR(VLOOKUP('Choose Housekeeping Genes'!$C14,Calculations!$C$772:$Y$1155,15,0)),"",VLOOKUP('Choose Housekeeping Genes'!$C14,Calculations!$C$772:$Y$1155,15,0))</f>
        <v/>
      </c>
      <c r="AL783" s="22" t="str">
        <f>IF(ISERROR(VLOOKUP('Choose Housekeeping Genes'!$C14,Calculations!$C$772:$Y$1155,16,0)),"",VLOOKUP('Choose Housekeeping Genes'!$C14,Calculations!$C$772:$Y$1155,16,0))</f>
        <v/>
      </c>
      <c r="AM783" s="22" t="str">
        <f>IF(ISERROR(VLOOKUP('Choose Housekeeping Genes'!$C14,Calculations!$C$772:$Y$1155,17,0)),"",VLOOKUP('Choose Housekeeping Genes'!$C14,Calculations!$C$772:$Y$1155,17,0))</f>
        <v/>
      </c>
      <c r="AN783" s="22" t="str">
        <f>IF(ISERROR(VLOOKUP('Choose Housekeeping Genes'!$C14,Calculations!$C$772:$Y$1155,18,0)),"",VLOOKUP('Choose Housekeeping Genes'!$C14,Calculations!$C$772:$Y$1155,18,0))</f>
        <v/>
      </c>
      <c r="AO783" s="22" t="str">
        <f>IF(ISERROR(VLOOKUP('Choose Housekeeping Genes'!$C14,Calculations!$C$772:$Y$1155,19,0)),"",VLOOKUP('Choose Housekeeping Genes'!$C14,Calculations!$C$772:$Y$1155,19,0))</f>
        <v/>
      </c>
      <c r="AP783" s="22" t="str">
        <f>IF(ISERROR(VLOOKUP('Choose Housekeeping Genes'!$C14,Calculations!$C$772:$Y$1155,20,0)),"",VLOOKUP('Choose Housekeeping Genes'!$C14,Calculations!$C$772:$Y$1155,20,0))</f>
        <v/>
      </c>
      <c r="AQ783" s="22" t="str">
        <f>IF(ISERROR(VLOOKUP('Choose Housekeeping Genes'!$C14,Calculations!$C$772:$Y$1155,21,0)),"",VLOOKUP('Choose Housekeeping Genes'!$C14,Calculations!$C$772:$Y$1155,21,0))</f>
        <v/>
      </c>
      <c r="AR783" s="22" t="str">
        <f>IF(ISERROR(VLOOKUP('Choose Housekeeping Genes'!$C14,Calculations!$C$772:$Y$1155,22,0)),"",VLOOKUP('Choose Housekeeping Genes'!$C14,Calculations!$C$772:$Y$1155,22,0))</f>
        <v/>
      </c>
      <c r="AS783" s="22" t="str">
        <f>IF(ISERROR(VLOOKUP('Choose Housekeeping Genes'!$C14,Calculations!$C$772:$Y$1155,23,0)),"",VLOOKUP('Choose Housekeeping Genes'!$C14,Calculations!$C$772:$Y$1155,23,0))</f>
        <v/>
      </c>
      <c r="AT783" s="36" t="str">
        <f t="shared" si="537"/>
        <v/>
      </c>
      <c r="AU783" s="36" t="str">
        <f t="shared" si="538"/>
        <v/>
      </c>
      <c r="AV783" s="36" t="str">
        <f t="shared" si="539"/>
        <v/>
      </c>
      <c r="AW783" s="36" t="str">
        <f t="shared" si="540"/>
        <v/>
      </c>
      <c r="AX783" s="36" t="str">
        <f t="shared" si="541"/>
        <v/>
      </c>
      <c r="AY783" s="36" t="str">
        <f t="shared" si="542"/>
        <v/>
      </c>
      <c r="AZ783" s="36" t="str">
        <f t="shared" si="543"/>
        <v/>
      </c>
      <c r="BA783" s="36" t="str">
        <f t="shared" si="544"/>
        <v/>
      </c>
      <c r="BB783" s="36" t="str">
        <f t="shared" si="545"/>
        <v/>
      </c>
      <c r="BC783" s="36" t="str">
        <f t="shared" si="546"/>
        <v/>
      </c>
      <c r="BD783" s="36" t="str">
        <f t="shared" si="547"/>
        <v/>
      </c>
      <c r="BE783" s="36" t="str">
        <f t="shared" si="548"/>
        <v/>
      </c>
      <c r="BF783" s="36" t="str">
        <f t="shared" si="549"/>
        <v/>
      </c>
      <c r="BG783" s="36" t="str">
        <f t="shared" si="550"/>
        <v/>
      </c>
      <c r="BH783" s="36" t="str">
        <f t="shared" si="551"/>
        <v/>
      </c>
      <c r="BI783" s="36" t="str">
        <f t="shared" si="552"/>
        <v/>
      </c>
      <c r="BJ783" s="36" t="str">
        <f t="shared" si="553"/>
        <v/>
      </c>
      <c r="BK783" s="36" t="str">
        <f t="shared" si="554"/>
        <v/>
      </c>
      <c r="BL783" s="36" t="str">
        <f t="shared" si="555"/>
        <v/>
      </c>
      <c r="BM783" s="36" t="str">
        <f t="shared" si="556"/>
        <v/>
      </c>
      <c r="BN783" s="38" t="e">
        <f t="shared" si="515"/>
        <v>#DIV/0!</v>
      </c>
      <c r="BO783" s="38" t="e">
        <f t="shared" si="516"/>
        <v>#DIV/0!</v>
      </c>
      <c r="BP783" s="39" t="str">
        <f t="shared" si="517"/>
        <v/>
      </c>
      <c r="BQ783" s="39" t="str">
        <f t="shared" si="518"/>
        <v/>
      </c>
      <c r="BR783" s="39" t="str">
        <f t="shared" si="519"/>
        <v/>
      </c>
      <c r="BS783" s="39" t="str">
        <f t="shared" si="520"/>
        <v/>
      </c>
      <c r="BT783" s="39" t="str">
        <f t="shared" si="521"/>
        <v/>
      </c>
      <c r="BU783" s="39" t="str">
        <f t="shared" si="522"/>
        <v/>
      </c>
      <c r="BV783" s="39" t="str">
        <f t="shared" si="523"/>
        <v/>
      </c>
      <c r="BW783" s="39" t="str">
        <f t="shared" si="524"/>
        <v/>
      </c>
      <c r="BX783" s="39" t="str">
        <f t="shared" si="525"/>
        <v/>
      </c>
      <c r="BY783" s="39" t="str">
        <f t="shared" si="526"/>
        <v/>
      </c>
      <c r="BZ783" s="39" t="str">
        <f t="shared" si="527"/>
        <v/>
      </c>
      <c r="CA783" s="39" t="str">
        <f t="shared" si="528"/>
        <v/>
      </c>
      <c r="CB783" s="39" t="str">
        <f t="shared" si="529"/>
        <v/>
      </c>
      <c r="CC783" s="39" t="str">
        <f t="shared" si="530"/>
        <v/>
      </c>
      <c r="CD783" s="39" t="str">
        <f t="shared" si="531"/>
        <v/>
      </c>
      <c r="CE783" s="39" t="str">
        <f t="shared" si="532"/>
        <v/>
      </c>
      <c r="CF783" s="39" t="str">
        <f t="shared" si="533"/>
        <v/>
      </c>
      <c r="CG783" s="39" t="str">
        <f t="shared" si="534"/>
        <v/>
      </c>
      <c r="CH783" s="39" t="str">
        <f t="shared" si="535"/>
        <v/>
      </c>
      <c r="CI783" s="39" t="str">
        <f t="shared" si="536"/>
        <v/>
      </c>
    </row>
    <row r="784" spans="1:87">
      <c r="A784" s="18"/>
      <c r="B784" s="15" t="str">
        <f>'Gene Table'!E783</f>
        <v>mmu-miR-467a-3p</v>
      </c>
      <c r="C784" s="15" t="str">
        <f>'Gene Table'!B783</f>
        <v>A13</v>
      </c>
      <c r="D784" s="16" t="str">
        <f>IF(SUM('Test Sample Data'!D$3:D$98)&gt;10,IF(AND(ISNUMBER('Test Sample Data'!D783),'Test Sample Data'!D783&lt;$B$1,'Test Sample Data'!D783&gt;0),'Test Sample Data'!D783,$B$1),"")</f>
        <v/>
      </c>
      <c r="E784" s="17" t="str">
        <f>IF(SUM('Test Sample Data'!E$3:E$98)&gt;10,IF(AND(ISNUMBER('Test Sample Data'!E783),'Test Sample Data'!E783&lt;$B$1,'Test Sample Data'!E783&gt;0),'Test Sample Data'!E783,$B$1),"")</f>
        <v/>
      </c>
      <c r="F784" s="17" t="str">
        <f>IF(SUM('Test Sample Data'!F$3:F$98)&gt;10,IF(AND(ISNUMBER('Test Sample Data'!F783),'Test Sample Data'!F783&lt;$B$1,'Test Sample Data'!F783&gt;0),'Test Sample Data'!F783,$B$1),"")</f>
        <v/>
      </c>
      <c r="G784" s="17" t="str">
        <f>IF(SUM('Test Sample Data'!G$3:G$98)&gt;10,IF(AND(ISNUMBER('Test Sample Data'!G783),'Test Sample Data'!G783&lt;$B$1,'Test Sample Data'!G783&gt;0),'Test Sample Data'!G783,$B$1),"")</f>
        <v/>
      </c>
      <c r="H784" s="17" t="str">
        <f>IF(SUM('Test Sample Data'!H$3:H$98)&gt;10,IF(AND(ISNUMBER('Test Sample Data'!H783),'Test Sample Data'!H783&lt;$B$1,'Test Sample Data'!H783&gt;0),'Test Sample Data'!H783,$B$1),"")</f>
        <v/>
      </c>
      <c r="I784" s="17" t="str">
        <f>IF(SUM('Test Sample Data'!I$3:I$98)&gt;10,IF(AND(ISNUMBER('Test Sample Data'!I783),'Test Sample Data'!I783&lt;$B$1,'Test Sample Data'!I783&gt;0),'Test Sample Data'!I783,$B$1),"")</f>
        <v/>
      </c>
      <c r="J784" s="17" t="str">
        <f>IF(SUM('Test Sample Data'!J$3:J$98)&gt;10,IF(AND(ISNUMBER('Test Sample Data'!J783),'Test Sample Data'!J783&lt;$B$1,'Test Sample Data'!J783&gt;0),'Test Sample Data'!J783,$B$1),"")</f>
        <v/>
      </c>
      <c r="K784" s="17" t="str">
        <f>IF(SUM('Test Sample Data'!K$3:K$98)&gt;10,IF(AND(ISNUMBER('Test Sample Data'!K783),'Test Sample Data'!K783&lt;$B$1,'Test Sample Data'!K783&gt;0),'Test Sample Data'!K783,$B$1),"")</f>
        <v/>
      </c>
      <c r="L784" s="17" t="str">
        <f>IF(SUM('Test Sample Data'!L$3:L$98)&gt;10,IF(AND(ISNUMBER('Test Sample Data'!L783),'Test Sample Data'!L783&lt;$B$1,'Test Sample Data'!L783&gt;0),'Test Sample Data'!L783,$B$1),"")</f>
        <v/>
      </c>
      <c r="M784" s="17" t="str">
        <f>IF(SUM('Test Sample Data'!M$3:M$98)&gt;10,IF(AND(ISNUMBER('Test Sample Data'!M783),'Test Sample Data'!M783&lt;$B$1,'Test Sample Data'!M783&gt;0),'Test Sample Data'!M783,$B$1),"")</f>
        <v/>
      </c>
      <c r="N784" s="17" t="str">
        <f>'Gene Table'!E783</f>
        <v>mmu-miR-467a-3p</v>
      </c>
      <c r="O784" s="17" t="str">
        <f>'Gene Table'!B783</f>
        <v>A13</v>
      </c>
      <c r="P784" s="17" t="str">
        <f>IF(SUM('Control Sample Data'!D$3:D$98)&gt;10,IF(AND(ISNUMBER('Control Sample Data'!D783),'Control Sample Data'!D783&lt;$B$1,'Control Sample Data'!D783&gt;0),'Control Sample Data'!D783,$B$1),"")</f>
        <v/>
      </c>
      <c r="Q784" s="17" t="str">
        <f>IF(SUM('Control Sample Data'!E$3:E$98)&gt;10,IF(AND(ISNUMBER('Control Sample Data'!E783),'Control Sample Data'!E783&lt;$B$1,'Control Sample Data'!E783&gt;0),'Control Sample Data'!E783,$B$1),"")</f>
        <v/>
      </c>
      <c r="R784" s="17" t="str">
        <f>IF(SUM('Control Sample Data'!F$3:F$98)&gt;10,IF(AND(ISNUMBER('Control Sample Data'!F783),'Control Sample Data'!F783&lt;$B$1,'Control Sample Data'!F783&gt;0),'Control Sample Data'!F783,$B$1),"")</f>
        <v/>
      </c>
      <c r="S784" s="17" t="str">
        <f>IF(SUM('Control Sample Data'!G$3:G$98)&gt;10,IF(AND(ISNUMBER('Control Sample Data'!G783),'Control Sample Data'!G783&lt;$B$1,'Control Sample Data'!G783&gt;0),'Control Sample Data'!G783,$B$1),"")</f>
        <v/>
      </c>
      <c r="T784" s="17" t="str">
        <f>IF(SUM('Control Sample Data'!H$3:H$98)&gt;10,IF(AND(ISNUMBER('Control Sample Data'!H783),'Control Sample Data'!H783&lt;$B$1,'Control Sample Data'!H783&gt;0),'Control Sample Data'!H783,$B$1),"")</f>
        <v/>
      </c>
      <c r="U784" s="17" t="str">
        <f>IF(SUM('Control Sample Data'!I$3:I$98)&gt;10,IF(AND(ISNUMBER('Control Sample Data'!I783),'Control Sample Data'!I783&lt;$B$1,'Control Sample Data'!I783&gt;0),'Control Sample Data'!I783,$B$1),"")</f>
        <v/>
      </c>
      <c r="V784" s="17" t="str">
        <f>IF(SUM('Control Sample Data'!J$3:J$98)&gt;10,IF(AND(ISNUMBER('Control Sample Data'!J783),'Control Sample Data'!J783&lt;$B$1,'Control Sample Data'!J783&gt;0),'Control Sample Data'!J783,$B$1),"")</f>
        <v/>
      </c>
      <c r="W784" s="17" t="str">
        <f>IF(SUM('Control Sample Data'!K$3:K$98)&gt;10,IF(AND(ISNUMBER('Control Sample Data'!K783),'Control Sample Data'!K783&lt;$B$1,'Control Sample Data'!K783&gt;0),'Control Sample Data'!K783,$B$1),"")</f>
        <v/>
      </c>
      <c r="X784" s="17" t="str">
        <f>IF(SUM('Control Sample Data'!L$3:L$98)&gt;10,IF(AND(ISNUMBER('Control Sample Data'!L783),'Control Sample Data'!L783&lt;$B$1,'Control Sample Data'!L783&gt;0),'Control Sample Data'!L783,$B$1),"")</f>
        <v/>
      </c>
      <c r="Y784" s="17" t="str">
        <f>IF(SUM('Control Sample Data'!M$3:M$98)&gt;10,IF(AND(ISNUMBER('Control Sample Data'!M783),'Control Sample Data'!M783&lt;$B$1,'Control Sample Data'!M783&gt;0),'Control Sample Data'!M783,$B$1),"")</f>
        <v/>
      </c>
      <c r="Z784" s="22" t="str">
        <f>IF(ISERROR(VLOOKUP('Choose Housekeeping Genes'!$C15,Calculations!$C$772:$M$1155,2,0)),"",VLOOKUP('Choose Housekeeping Genes'!$C15,Calculations!$C$772:$M$1155,2,0))</f>
        <v/>
      </c>
      <c r="AA784" s="22" t="str">
        <f>IF(ISERROR(VLOOKUP('Choose Housekeeping Genes'!$C15,Calculations!$C$772:$M$1155,3,0)),"",VLOOKUP('Choose Housekeeping Genes'!$C15,Calculations!$C$772:$M$1155,3,0))</f>
        <v/>
      </c>
      <c r="AB784" s="22" t="str">
        <f>IF(ISERROR(VLOOKUP('Choose Housekeeping Genes'!$C15,Calculations!$C$772:$M$1155,4,0)),"",VLOOKUP('Choose Housekeeping Genes'!$C15,Calculations!$C$772:$M$1155,4,0))</f>
        <v/>
      </c>
      <c r="AC784" s="22" t="str">
        <f>IF(ISERROR(VLOOKUP('Choose Housekeeping Genes'!$C15,Calculations!$C$772:$M$1155,5,0)),"",VLOOKUP('Choose Housekeeping Genes'!$C15,Calculations!$C$772:$M$1155,5,0))</f>
        <v/>
      </c>
      <c r="AD784" s="22" t="str">
        <f>IF(ISERROR(VLOOKUP('Choose Housekeeping Genes'!$C15,Calculations!$C$772:$M$1155,6,0)),"",VLOOKUP('Choose Housekeeping Genes'!$C15,Calculations!$C$772:$M$1155,6,0))</f>
        <v/>
      </c>
      <c r="AE784" s="22" t="str">
        <f>IF(ISERROR(VLOOKUP('Choose Housekeeping Genes'!$C15,Calculations!$C$772:$M$1155,7,0)),"",VLOOKUP('Choose Housekeeping Genes'!$C15,Calculations!$C$772:$M$1155,7,0))</f>
        <v/>
      </c>
      <c r="AF784" s="22" t="str">
        <f>IF(ISERROR(VLOOKUP('Choose Housekeeping Genes'!$C15,Calculations!$C$772:$M$1155,8,0)),"",VLOOKUP('Choose Housekeeping Genes'!$C15,Calculations!$C$772:$M$1155,8,0))</f>
        <v/>
      </c>
      <c r="AG784" s="22" t="str">
        <f>IF(ISERROR(VLOOKUP('Choose Housekeeping Genes'!$C15,Calculations!$C$772:$M$1155,9,0)),"",VLOOKUP('Choose Housekeeping Genes'!$C15,Calculations!$C$772:$M$1155,9,0))</f>
        <v/>
      </c>
      <c r="AH784" s="22" t="str">
        <f>IF(ISERROR(VLOOKUP('Choose Housekeeping Genes'!$C15,Calculations!$C$772:$M$1155,10,0)),"",VLOOKUP('Choose Housekeeping Genes'!$C15,Calculations!$C$772:$M$1155,10,0))</f>
        <v/>
      </c>
      <c r="AI784" s="22" t="str">
        <f>IF(ISERROR(VLOOKUP('Choose Housekeeping Genes'!$C15,Calculations!$C$772:$M$1155,11,0)),"",VLOOKUP('Choose Housekeeping Genes'!$C15,Calculations!$C$772:$M$1155,11,0))</f>
        <v/>
      </c>
      <c r="AJ784" s="22" t="str">
        <f>IF(ISERROR(VLOOKUP('Choose Housekeeping Genes'!$C15,Calculations!$C$772:$Y$1155,14,0)),"",VLOOKUP('Choose Housekeeping Genes'!$C15,Calculations!$C$772:$Y$1155,14,0))</f>
        <v/>
      </c>
      <c r="AK784" s="22" t="str">
        <f>IF(ISERROR(VLOOKUP('Choose Housekeeping Genes'!$C15,Calculations!$C$772:$Y$1155,15,0)),"",VLOOKUP('Choose Housekeeping Genes'!$C15,Calculations!$C$772:$Y$1155,15,0))</f>
        <v/>
      </c>
      <c r="AL784" s="22" t="str">
        <f>IF(ISERROR(VLOOKUP('Choose Housekeeping Genes'!$C15,Calculations!$C$772:$Y$1155,16,0)),"",VLOOKUP('Choose Housekeeping Genes'!$C15,Calculations!$C$772:$Y$1155,16,0))</f>
        <v/>
      </c>
      <c r="AM784" s="22" t="str">
        <f>IF(ISERROR(VLOOKUP('Choose Housekeeping Genes'!$C15,Calculations!$C$772:$Y$1155,17,0)),"",VLOOKUP('Choose Housekeeping Genes'!$C15,Calculations!$C$772:$Y$1155,17,0))</f>
        <v/>
      </c>
      <c r="AN784" s="22" t="str">
        <f>IF(ISERROR(VLOOKUP('Choose Housekeeping Genes'!$C15,Calculations!$C$772:$Y$1155,18,0)),"",VLOOKUP('Choose Housekeeping Genes'!$C15,Calculations!$C$772:$Y$1155,18,0))</f>
        <v/>
      </c>
      <c r="AO784" s="22" t="str">
        <f>IF(ISERROR(VLOOKUP('Choose Housekeeping Genes'!$C15,Calculations!$C$772:$Y$1155,19,0)),"",VLOOKUP('Choose Housekeeping Genes'!$C15,Calculations!$C$772:$Y$1155,19,0))</f>
        <v/>
      </c>
      <c r="AP784" s="22" t="str">
        <f>IF(ISERROR(VLOOKUP('Choose Housekeeping Genes'!$C15,Calculations!$C$772:$Y$1155,20,0)),"",VLOOKUP('Choose Housekeeping Genes'!$C15,Calculations!$C$772:$Y$1155,20,0))</f>
        <v/>
      </c>
      <c r="AQ784" s="22" t="str">
        <f>IF(ISERROR(VLOOKUP('Choose Housekeeping Genes'!$C15,Calculations!$C$772:$Y$1155,21,0)),"",VLOOKUP('Choose Housekeeping Genes'!$C15,Calculations!$C$772:$Y$1155,21,0))</f>
        <v/>
      </c>
      <c r="AR784" s="22" t="str">
        <f>IF(ISERROR(VLOOKUP('Choose Housekeeping Genes'!$C15,Calculations!$C$772:$Y$1155,22,0)),"",VLOOKUP('Choose Housekeeping Genes'!$C15,Calculations!$C$772:$Y$1155,22,0))</f>
        <v/>
      </c>
      <c r="AS784" s="22" t="str">
        <f>IF(ISERROR(VLOOKUP('Choose Housekeeping Genes'!$C15,Calculations!$C$772:$Y$1155,23,0)),"",VLOOKUP('Choose Housekeeping Genes'!$C15,Calculations!$C$772:$Y$1155,23,0))</f>
        <v/>
      </c>
      <c r="AT784" s="36" t="str">
        <f t="shared" si="537"/>
        <v/>
      </c>
      <c r="AU784" s="36" t="str">
        <f t="shared" si="538"/>
        <v/>
      </c>
      <c r="AV784" s="36" t="str">
        <f t="shared" si="539"/>
        <v/>
      </c>
      <c r="AW784" s="36" t="str">
        <f t="shared" si="540"/>
        <v/>
      </c>
      <c r="AX784" s="36" t="str">
        <f t="shared" si="541"/>
        <v/>
      </c>
      <c r="AY784" s="36" t="str">
        <f t="shared" si="542"/>
        <v/>
      </c>
      <c r="AZ784" s="36" t="str">
        <f t="shared" si="543"/>
        <v/>
      </c>
      <c r="BA784" s="36" t="str">
        <f t="shared" si="544"/>
        <v/>
      </c>
      <c r="BB784" s="36" t="str">
        <f t="shared" si="545"/>
        <v/>
      </c>
      <c r="BC784" s="36" t="str">
        <f t="shared" si="546"/>
        <v/>
      </c>
      <c r="BD784" s="36" t="str">
        <f t="shared" si="547"/>
        <v/>
      </c>
      <c r="BE784" s="36" t="str">
        <f t="shared" si="548"/>
        <v/>
      </c>
      <c r="BF784" s="36" t="str">
        <f t="shared" si="549"/>
        <v/>
      </c>
      <c r="BG784" s="36" t="str">
        <f t="shared" si="550"/>
        <v/>
      </c>
      <c r="BH784" s="36" t="str">
        <f t="shared" si="551"/>
        <v/>
      </c>
      <c r="BI784" s="36" t="str">
        <f t="shared" si="552"/>
        <v/>
      </c>
      <c r="BJ784" s="36" t="str">
        <f t="shared" si="553"/>
        <v/>
      </c>
      <c r="BK784" s="36" t="str">
        <f t="shared" si="554"/>
        <v/>
      </c>
      <c r="BL784" s="36" t="str">
        <f t="shared" si="555"/>
        <v/>
      </c>
      <c r="BM784" s="36" t="str">
        <f t="shared" si="556"/>
        <v/>
      </c>
      <c r="BN784" s="38" t="e">
        <f t="shared" si="515"/>
        <v>#DIV/0!</v>
      </c>
      <c r="BO784" s="38" t="e">
        <f t="shared" si="516"/>
        <v>#DIV/0!</v>
      </c>
      <c r="BP784" s="39" t="str">
        <f t="shared" si="517"/>
        <v/>
      </c>
      <c r="BQ784" s="39" t="str">
        <f t="shared" si="518"/>
        <v/>
      </c>
      <c r="BR784" s="39" t="str">
        <f t="shared" si="519"/>
        <v/>
      </c>
      <c r="BS784" s="39" t="str">
        <f t="shared" si="520"/>
        <v/>
      </c>
      <c r="BT784" s="39" t="str">
        <f t="shared" si="521"/>
        <v/>
      </c>
      <c r="BU784" s="39" t="str">
        <f t="shared" si="522"/>
        <v/>
      </c>
      <c r="BV784" s="39" t="str">
        <f t="shared" si="523"/>
        <v/>
      </c>
      <c r="BW784" s="39" t="str">
        <f t="shared" si="524"/>
        <v/>
      </c>
      <c r="BX784" s="39" t="str">
        <f t="shared" si="525"/>
        <v/>
      </c>
      <c r="BY784" s="39" t="str">
        <f t="shared" si="526"/>
        <v/>
      </c>
      <c r="BZ784" s="39" t="str">
        <f t="shared" si="527"/>
        <v/>
      </c>
      <c r="CA784" s="39" t="str">
        <f t="shared" si="528"/>
        <v/>
      </c>
      <c r="CB784" s="39" t="str">
        <f t="shared" si="529"/>
        <v/>
      </c>
      <c r="CC784" s="39" t="str">
        <f t="shared" si="530"/>
        <v/>
      </c>
      <c r="CD784" s="39" t="str">
        <f t="shared" si="531"/>
        <v/>
      </c>
      <c r="CE784" s="39" t="str">
        <f t="shared" si="532"/>
        <v/>
      </c>
      <c r="CF784" s="39" t="str">
        <f t="shared" si="533"/>
        <v/>
      </c>
      <c r="CG784" s="39" t="str">
        <f t="shared" si="534"/>
        <v/>
      </c>
      <c r="CH784" s="39" t="str">
        <f t="shared" si="535"/>
        <v/>
      </c>
      <c r="CI784" s="39" t="str">
        <f t="shared" si="536"/>
        <v/>
      </c>
    </row>
    <row r="785" spans="1:87">
      <c r="A785" s="18"/>
      <c r="B785" s="15" t="str">
        <f>'Gene Table'!E784</f>
        <v>mmu-miR-5112</v>
      </c>
      <c r="C785" s="15" t="str">
        <f>'Gene Table'!B784</f>
        <v>A14</v>
      </c>
      <c r="D785" s="16" t="str">
        <f>IF(SUM('Test Sample Data'!D$3:D$98)&gt;10,IF(AND(ISNUMBER('Test Sample Data'!D784),'Test Sample Data'!D784&lt;$B$1,'Test Sample Data'!D784&gt;0),'Test Sample Data'!D784,$B$1),"")</f>
        <v/>
      </c>
      <c r="E785" s="17" t="str">
        <f>IF(SUM('Test Sample Data'!E$3:E$98)&gt;10,IF(AND(ISNUMBER('Test Sample Data'!E784),'Test Sample Data'!E784&lt;$B$1,'Test Sample Data'!E784&gt;0),'Test Sample Data'!E784,$B$1),"")</f>
        <v/>
      </c>
      <c r="F785" s="17" t="str">
        <f>IF(SUM('Test Sample Data'!F$3:F$98)&gt;10,IF(AND(ISNUMBER('Test Sample Data'!F784),'Test Sample Data'!F784&lt;$B$1,'Test Sample Data'!F784&gt;0),'Test Sample Data'!F784,$B$1),"")</f>
        <v/>
      </c>
      <c r="G785" s="17" t="str">
        <f>IF(SUM('Test Sample Data'!G$3:G$98)&gt;10,IF(AND(ISNUMBER('Test Sample Data'!G784),'Test Sample Data'!G784&lt;$B$1,'Test Sample Data'!G784&gt;0),'Test Sample Data'!G784,$B$1),"")</f>
        <v/>
      </c>
      <c r="H785" s="17" t="str">
        <f>IF(SUM('Test Sample Data'!H$3:H$98)&gt;10,IF(AND(ISNUMBER('Test Sample Data'!H784),'Test Sample Data'!H784&lt;$B$1,'Test Sample Data'!H784&gt;0),'Test Sample Data'!H784,$B$1),"")</f>
        <v/>
      </c>
      <c r="I785" s="17" t="str">
        <f>IF(SUM('Test Sample Data'!I$3:I$98)&gt;10,IF(AND(ISNUMBER('Test Sample Data'!I784),'Test Sample Data'!I784&lt;$B$1,'Test Sample Data'!I784&gt;0),'Test Sample Data'!I784,$B$1),"")</f>
        <v/>
      </c>
      <c r="J785" s="17" t="str">
        <f>IF(SUM('Test Sample Data'!J$3:J$98)&gt;10,IF(AND(ISNUMBER('Test Sample Data'!J784),'Test Sample Data'!J784&lt;$B$1,'Test Sample Data'!J784&gt;0),'Test Sample Data'!J784,$B$1),"")</f>
        <v/>
      </c>
      <c r="K785" s="17" t="str">
        <f>IF(SUM('Test Sample Data'!K$3:K$98)&gt;10,IF(AND(ISNUMBER('Test Sample Data'!K784),'Test Sample Data'!K784&lt;$B$1,'Test Sample Data'!K784&gt;0),'Test Sample Data'!K784,$B$1),"")</f>
        <v/>
      </c>
      <c r="L785" s="17" t="str">
        <f>IF(SUM('Test Sample Data'!L$3:L$98)&gt;10,IF(AND(ISNUMBER('Test Sample Data'!L784),'Test Sample Data'!L784&lt;$B$1,'Test Sample Data'!L784&gt;0),'Test Sample Data'!L784,$B$1),"")</f>
        <v/>
      </c>
      <c r="M785" s="17" t="str">
        <f>IF(SUM('Test Sample Data'!M$3:M$98)&gt;10,IF(AND(ISNUMBER('Test Sample Data'!M784),'Test Sample Data'!M784&lt;$B$1,'Test Sample Data'!M784&gt;0),'Test Sample Data'!M784,$B$1),"")</f>
        <v/>
      </c>
      <c r="N785" s="17" t="str">
        <f>'Gene Table'!E784</f>
        <v>mmu-miR-5112</v>
      </c>
      <c r="O785" s="17" t="str">
        <f>'Gene Table'!B784</f>
        <v>A14</v>
      </c>
      <c r="P785" s="17" t="str">
        <f>IF(SUM('Control Sample Data'!D$3:D$98)&gt;10,IF(AND(ISNUMBER('Control Sample Data'!D784),'Control Sample Data'!D784&lt;$B$1,'Control Sample Data'!D784&gt;0),'Control Sample Data'!D784,$B$1),"")</f>
        <v/>
      </c>
      <c r="Q785" s="17" t="str">
        <f>IF(SUM('Control Sample Data'!E$3:E$98)&gt;10,IF(AND(ISNUMBER('Control Sample Data'!E784),'Control Sample Data'!E784&lt;$B$1,'Control Sample Data'!E784&gt;0),'Control Sample Data'!E784,$B$1),"")</f>
        <v/>
      </c>
      <c r="R785" s="17" t="str">
        <f>IF(SUM('Control Sample Data'!F$3:F$98)&gt;10,IF(AND(ISNUMBER('Control Sample Data'!F784),'Control Sample Data'!F784&lt;$B$1,'Control Sample Data'!F784&gt;0),'Control Sample Data'!F784,$B$1),"")</f>
        <v/>
      </c>
      <c r="S785" s="17" t="str">
        <f>IF(SUM('Control Sample Data'!G$3:G$98)&gt;10,IF(AND(ISNUMBER('Control Sample Data'!G784),'Control Sample Data'!G784&lt;$B$1,'Control Sample Data'!G784&gt;0),'Control Sample Data'!G784,$B$1),"")</f>
        <v/>
      </c>
      <c r="T785" s="17" t="str">
        <f>IF(SUM('Control Sample Data'!H$3:H$98)&gt;10,IF(AND(ISNUMBER('Control Sample Data'!H784),'Control Sample Data'!H784&lt;$B$1,'Control Sample Data'!H784&gt;0),'Control Sample Data'!H784,$B$1),"")</f>
        <v/>
      </c>
      <c r="U785" s="17" t="str">
        <f>IF(SUM('Control Sample Data'!I$3:I$98)&gt;10,IF(AND(ISNUMBER('Control Sample Data'!I784),'Control Sample Data'!I784&lt;$B$1,'Control Sample Data'!I784&gt;0),'Control Sample Data'!I784,$B$1),"")</f>
        <v/>
      </c>
      <c r="V785" s="17" t="str">
        <f>IF(SUM('Control Sample Data'!J$3:J$98)&gt;10,IF(AND(ISNUMBER('Control Sample Data'!J784),'Control Sample Data'!J784&lt;$B$1,'Control Sample Data'!J784&gt;0),'Control Sample Data'!J784,$B$1),"")</f>
        <v/>
      </c>
      <c r="W785" s="17" t="str">
        <f>IF(SUM('Control Sample Data'!K$3:K$98)&gt;10,IF(AND(ISNUMBER('Control Sample Data'!K784),'Control Sample Data'!K784&lt;$B$1,'Control Sample Data'!K784&gt;0),'Control Sample Data'!K784,$B$1),"")</f>
        <v/>
      </c>
      <c r="X785" s="17" t="str">
        <f>IF(SUM('Control Sample Data'!L$3:L$98)&gt;10,IF(AND(ISNUMBER('Control Sample Data'!L784),'Control Sample Data'!L784&lt;$B$1,'Control Sample Data'!L784&gt;0),'Control Sample Data'!L784,$B$1),"")</f>
        <v/>
      </c>
      <c r="Y785" s="17" t="str">
        <f>IF(SUM('Control Sample Data'!M$3:M$98)&gt;10,IF(AND(ISNUMBER('Control Sample Data'!M784),'Control Sample Data'!M784&lt;$B$1,'Control Sample Data'!M784&gt;0),'Control Sample Data'!M784,$B$1),"")</f>
        <v/>
      </c>
      <c r="Z785" s="22" t="str">
        <f>IF(ISERROR(VLOOKUP('Choose Housekeeping Genes'!$C16,Calculations!$C$772:$M$1155,2,0)),"",VLOOKUP('Choose Housekeeping Genes'!$C16,Calculations!$C$772:$M$1155,2,0))</f>
        <v/>
      </c>
      <c r="AA785" s="22" t="str">
        <f>IF(ISERROR(VLOOKUP('Choose Housekeeping Genes'!$C16,Calculations!$C$772:$M$1155,3,0)),"",VLOOKUP('Choose Housekeeping Genes'!$C16,Calculations!$C$772:$M$1155,3,0))</f>
        <v/>
      </c>
      <c r="AB785" s="22" t="str">
        <f>IF(ISERROR(VLOOKUP('Choose Housekeeping Genes'!$C16,Calculations!$C$772:$M$1155,4,0)),"",VLOOKUP('Choose Housekeeping Genes'!$C16,Calculations!$C$772:$M$1155,4,0))</f>
        <v/>
      </c>
      <c r="AC785" s="22" t="str">
        <f>IF(ISERROR(VLOOKUP('Choose Housekeeping Genes'!$C16,Calculations!$C$772:$M$1155,5,0)),"",VLOOKUP('Choose Housekeeping Genes'!$C16,Calculations!$C$772:$M$1155,5,0))</f>
        <v/>
      </c>
      <c r="AD785" s="22" t="str">
        <f>IF(ISERROR(VLOOKUP('Choose Housekeeping Genes'!$C16,Calculations!$C$772:$M$1155,6,0)),"",VLOOKUP('Choose Housekeeping Genes'!$C16,Calculations!$C$772:$M$1155,6,0))</f>
        <v/>
      </c>
      <c r="AE785" s="22" t="str">
        <f>IF(ISERROR(VLOOKUP('Choose Housekeeping Genes'!$C16,Calculations!$C$772:$M$1155,7,0)),"",VLOOKUP('Choose Housekeeping Genes'!$C16,Calculations!$C$772:$M$1155,7,0))</f>
        <v/>
      </c>
      <c r="AF785" s="22" t="str">
        <f>IF(ISERROR(VLOOKUP('Choose Housekeeping Genes'!$C16,Calculations!$C$772:$M$1155,8,0)),"",VLOOKUP('Choose Housekeeping Genes'!$C16,Calculations!$C$772:$M$1155,8,0))</f>
        <v/>
      </c>
      <c r="AG785" s="22" t="str">
        <f>IF(ISERROR(VLOOKUP('Choose Housekeeping Genes'!$C16,Calculations!$C$772:$M$1155,9,0)),"",VLOOKUP('Choose Housekeeping Genes'!$C16,Calculations!$C$772:$M$1155,9,0))</f>
        <v/>
      </c>
      <c r="AH785" s="22" t="str">
        <f>IF(ISERROR(VLOOKUP('Choose Housekeeping Genes'!$C16,Calculations!$C$772:$M$1155,10,0)),"",VLOOKUP('Choose Housekeeping Genes'!$C16,Calculations!$C$772:$M$1155,10,0))</f>
        <v/>
      </c>
      <c r="AI785" s="22" t="str">
        <f>IF(ISERROR(VLOOKUP('Choose Housekeeping Genes'!$C16,Calculations!$C$772:$M$1155,11,0)),"",VLOOKUP('Choose Housekeeping Genes'!$C16,Calculations!$C$772:$M$1155,11,0))</f>
        <v/>
      </c>
      <c r="AJ785" s="22" t="str">
        <f>IF(ISERROR(VLOOKUP('Choose Housekeeping Genes'!$C16,Calculations!$C$772:$Y$1155,14,0)),"",VLOOKUP('Choose Housekeeping Genes'!$C16,Calculations!$C$772:$Y$1155,14,0))</f>
        <v/>
      </c>
      <c r="AK785" s="22" t="str">
        <f>IF(ISERROR(VLOOKUP('Choose Housekeeping Genes'!$C16,Calculations!$C$772:$Y$1155,15,0)),"",VLOOKUP('Choose Housekeeping Genes'!$C16,Calculations!$C$772:$Y$1155,15,0))</f>
        <v/>
      </c>
      <c r="AL785" s="22" t="str">
        <f>IF(ISERROR(VLOOKUP('Choose Housekeeping Genes'!$C16,Calculations!$C$772:$Y$1155,16,0)),"",VLOOKUP('Choose Housekeeping Genes'!$C16,Calculations!$C$772:$Y$1155,16,0))</f>
        <v/>
      </c>
      <c r="AM785" s="22" t="str">
        <f>IF(ISERROR(VLOOKUP('Choose Housekeeping Genes'!$C16,Calculations!$C$772:$Y$1155,17,0)),"",VLOOKUP('Choose Housekeeping Genes'!$C16,Calculations!$C$772:$Y$1155,17,0))</f>
        <v/>
      </c>
      <c r="AN785" s="22" t="str">
        <f>IF(ISERROR(VLOOKUP('Choose Housekeeping Genes'!$C16,Calculations!$C$772:$Y$1155,18,0)),"",VLOOKUP('Choose Housekeeping Genes'!$C16,Calculations!$C$772:$Y$1155,18,0))</f>
        <v/>
      </c>
      <c r="AO785" s="22" t="str">
        <f>IF(ISERROR(VLOOKUP('Choose Housekeeping Genes'!$C16,Calculations!$C$772:$Y$1155,19,0)),"",VLOOKUP('Choose Housekeeping Genes'!$C16,Calculations!$C$772:$Y$1155,19,0))</f>
        <v/>
      </c>
      <c r="AP785" s="22" t="str">
        <f>IF(ISERROR(VLOOKUP('Choose Housekeeping Genes'!$C16,Calculations!$C$772:$Y$1155,20,0)),"",VLOOKUP('Choose Housekeeping Genes'!$C16,Calculations!$C$772:$Y$1155,20,0))</f>
        <v/>
      </c>
      <c r="AQ785" s="22" t="str">
        <f>IF(ISERROR(VLOOKUP('Choose Housekeeping Genes'!$C16,Calculations!$C$772:$Y$1155,21,0)),"",VLOOKUP('Choose Housekeeping Genes'!$C16,Calculations!$C$772:$Y$1155,21,0))</f>
        <v/>
      </c>
      <c r="AR785" s="22" t="str">
        <f>IF(ISERROR(VLOOKUP('Choose Housekeeping Genes'!$C16,Calculations!$C$772:$Y$1155,22,0)),"",VLOOKUP('Choose Housekeeping Genes'!$C16,Calculations!$C$772:$Y$1155,22,0))</f>
        <v/>
      </c>
      <c r="AS785" s="22" t="str">
        <f>IF(ISERROR(VLOOKUP('Choose Housekeeping Genes'!$C16,Calculations!$C$772:$Y$1155,23,0)),"",VLOOKUP('Choose Housekeeping Genes'!$C16,Calculations!$C$772:$Y$1155,23,0))</f>
        <v/>
      </c>
      <c r="AT785" s="36" t="str">
        <f t="shared" si="537"/>
        <v/>
      </c>
      <c r="AU785" s="36" t="str">
        <f t="shared" si="538"/>
        <v/>
      </c>
      <c r="AV785" s="36" t="str">
        <f t="shared" si="539"/>
        <v/>
      </c>
      <c r="AW785" s="36" t="str">
        <f t="shared" si="540"/>
        <v/>
      </c>
      <c r="AX785" s="36" t="str">
        <f t="shared" si="541"/>
        <v/>
      </c>
      <c r="AY785" s="36" t="str">
        <f t="shared" si="542"/>
        <v/>
      </c>
      <c r="AZ785" s="36" t="str">
        <f t="shared" si="543"/>
        <v/>
      </c>
      <c r="BA785" s="36" t="str">
        <f t="shared" si="544"/>
        <v/>
      </c>
      <c r="BB785" s="36" t="str">
        <f t="shared" si="545"/>
        <v/>
      </c>
      <c r="BC785" s="36" t="str">
        <f t="shared" si="546"/>
        <v/>
      </c>
      <c r="BD785" s="36" t="str">
        <f t="shared" si="547"/>
        <v/>
      </c>
      <c r="BE785" s="36" t="str">
        <f t="shared" si="548"/>
        <v/>
      </c>
      <c r="BF785" s="36" t="str">
        <f t="shared" si="549"/>
        <v/>
      </c>
      <c r="BG785" s="36" t="str">
        <f t="shared" si="550"/>
        <v/>
      </c>
      <c r="BH785" s="36" t="str">
        <f t="shared" si="551"/>
        <v/>
      </c>
      <c r="BI785" s="36" t="str">
        <f t="shared" si="552"/>
        <v/>
      </c>
      <c r="BJ785" s="36" t="str">
        <f t="shared" si="553"/>
        <v/>
      </c>
      <c r="BK785" s="36" t="str">
        <f t="shared" si="554"/>
        <v/>
      </c>
      <c r="BL785" s="36" t="str">
        <f t="shared" si="555"/>
        <v/>
      </c>
      <c r="BM785" s="36" t="str">
        <f t="shared" si="556"/>
        <v/>
      </c>
      <c r="BN785" s="38" t="e">
        <f t="shared" si="515"/>
        <v>#DIV/0!</v>
      </c>
      <c r="BO785" s="38" t="e">
        <f t="shared" si="516"/>
        <v>#DIV/0!</v>
      </c>
      <c r="BP785" s="39" t="str">
        <f t="shared" si="517"/>
        <v/>
      </c>
      <c r="BQ785" s="39" t="str">
        <f t="shared" si="518"/>
        <v/>
      </c>
      <c r="BR785" s="39" t="str">
        <f t="shared" si="519"/>
        <v/>
      </c>
      <c r="BS785" s="39" t="str">
        <f t="shared" si="520"/>
        <v/>
      </c>
      <c r="BT785" s="39" t="str">
        <f t="shared" si="521"/>
        <v/>
      </c>
      <c r="BU785" s="39" t="str">
        <f t="shared" si="522"/>
        <v/>
      </c>
      <c r="BV785" s="39" t="str">
        <f t="shared" si="523"/>
        <v/>
      </c>
      <c r="BW785" s="39" t="str">
        <f t="shared" si="524"/>
        <v/>
      </c>
      <c r="BX785" s="39" t="str">
        <f t="shared" si="525"/>
        <v/>
      </c>
      <c r="BY785" s="39" t="str">
        <f t="shared" si="526"/>
        <v/>
      </c>
      <c r="BZ785" s="39" t="str">
        <f t="shared" si="527"/>
        <v/>
      </c>
      <c r="CA785" s="39" t="str">
        <f t="shared" si="528"/>
        <v/>
      </c>
      <c r="CB785" s="39" t="str">
        <f t="shared" si="529"/>
        <v/>
      </c>
      <c r="CC785" s="39" t="str">
        <f t="shared" si="530"/>
        <v/>
      </c>
      <c r="CD785" s="39" t="str">
        <f t="shared" si="531"/>
        <v/>
      </c>
      <c r="CE785" s="39" t="str">
        <f t="shared" si="532"/>
        <v/>
      </c>
      <c r="CF785" s="39" t="str">
        <f t="shared" si="533"/>
        <v/>
      </c>
      <c r="CG785" s="39" t="str">
        <f t="shared" si="534"/>
        <v/>
      </c>
      <c r="CH785" s="39" t="str">
        <f t="shared" si="535"/>
        <v/>
      </c>
      <c r="CI785" s="39" t="str">
        <f t="shared" si="536"/>
        <v/>
      </c>
    </row>
    <row r="786" spans="1:87">
      <c r="A786" s="18"/>
      <c r="B786" s="15" t="str">
        <f>'Gene Table'!E785</f>
        <v>mmu-miR-669a-3p</v>
      </c>
      <c r="C786" s="15" t="str">
        <f>'Gene Table'!B785</f>
        <v>A15</v>
      </c>
      <c r="D786" s="16" t="str">
        <f>IF(SUM('Test Sample Data'!D$3:D$98)&gt;10,IF(AND(ISNUMBER('Test Sample Data'!D785),'Test Sample Data'!D785&lt;$B$1,'Test Sample Data'!D785&gt;0),'Test Sample Data'!D785,$B$1),"")</f>
        <v/>
      </c>
      <c r="E786" s="17" t="str">
        <f>IF(SUM('Test Sample Data'!E$3:E$98)&gt;10,IF(AND(ISNUMBER('Test Sample Data'!E785),'Test Sample Data'!E785&lt;$B$1,'Test Sample Data'!E785&gt;0),'Test Sample Data'!E785,$B$1),"")</f>
        <v/>
      </c>
      <c r="F786" s="17" t="str">
        <f>IF(SUM('Test Sample Data'!F$3:F$98)&gt;10,IF(AND(ISNUMBER('Test Sample Data'!F785),'Test Sample Data'!F785&lt;$B$1,'Test Sample Data'!F785&gt;0),'Test Sample Data'!F785,$B$1),"")</f>
        <v/>
      </c>
      <c r="G786" s="17" t="str">
        <f>IF(SUM('Test Sample Data'!G$3:G$98)&gt;10,IF(AND(ISNUMBER('Test Sample Data'!G785),'Test Sample Data'!G785&lt;$B$1,'Test Sample Data'!G785&gt;0),'Test Sample Data'!G785,$B$1),"")</f>
        <v/>
      </c>
      <c r="H786" s="17" t="str">
        <f>IF(SUM('Test Sample Data'!H$3:H$98)&gt;10,IF(AND(ISNUMBER('Test Sample Data'!H785),'Test Sample Data'!H785&lt;$B$1,'Test Sample Data'!H785&gt;0),'Test Sample Data'!H785,$B$1),"")</f>
        <v/>
      </c>
      <c r="I786" s="17" t="str">
        <f>IF(SUM('Test Sample Data'!I$3:I$98)&gt;10,IF(AND(ISNUMBER('Test Sample Data'!I785),'Test Sample Data'!I785&lt;$B$1,'Test Sample Data'!I785&gt;0),'Test Sample Data'!I785,$B$1),"")</f>
        <v/>
      </c>
      <c r="J786" s="17" t="str">
        <f>IF(SUM('Test Sample Data'!J$3:J$98)&gt;10,IF(AND(ISNUMBER('Test Sample Data'!J785),'Test Sample Data'!J785&lt;$B$1,'Test Sample Data'!J785&gt;0),'Test Sample Data'!J785,$B$1),"")</f>
        <v/>
      </c>
      <c r="K786" s="17" t="str">
        <f>IF(SUM('Test Sample Data'!K$3:K$98)&gt;10,IF(AND(ISNUMBER('Test Sample Data'!K785),'Test Sample Data'!K785&lt;$B$1,'Test Sample Data'!K785&gt;0),'Test Sample Data'!K785,$B$1),"")</f>
        <v/>
      </c>
      <c r="L786" s="17" t="str">
        <f>IF(SUM('Test Sample Data'!L$3:L$98)&gt;10,IF(AND(ISNUMBER('Test Sample Data'!L785),'Test Sample Data'!L785&lt;$B$1,'Test Sample Data'!L785&gt;0),'Test Sample Data'!L785,$B$1),"")</f>
        <v/>
      </c>
      <c r="M786" s="17" t="str">
        <f>IF(SUM('Test Sample Data'!M$3:M$98)&gt;10,IF(AND(ISNUMBER('Test Sample Data'!M785),'Test Sample Data'!M785&lt;$B$1,'Test Sample Data'!M785&gt;0),'Test Sample Data'!M785,$B$1),"")</f>
        <v/>
      </c>
      <c r="N786" s="17" t="str">
        <f>'Gene Table'!E785</f>
        <v>mmu-miR-669a-3p</v>
      </c>
      <c r="O786" s="17" t="str">
        <f>'Gene Table'!B785</f>
        <v>A15</v>
      </c>
      <c r="P786" s="17" t="str">
        <f>IF(SUM('Control Sample Data'!D$3:D$98)&gt;10,IF(AND(ISNUMBER('Control Sample Data'!D785),'Control Sample Data'!D785&lt;$B$1,'Control Sample Data'!D785&gt;0),'Control Sample Data'!D785,$B$1),"")</f>
        <v/>
      </c>
      <c r="Q786" s="17" t="str">
        <f>IF(SUM('Control Sample Data'!E$3:E$98)&gt;10,IF(AND(ISNUMBER('Control Sample Data'!E785),'Control Sample Data'!E785&lt;$B$1,'Control Sample Data'!E785&gt;0),'Control Sample Data'!E785,$B$1),"")</f>
        <v/>
      </c>
      <c r="R786" s="17" t="str">
        <f>IF(SUM('Control Sample Data'!F$3:F$98)&gt;10,IF(AND(ISNUMBER('Control Sample Data'!F785),'Control Sample Data'!F785&lt;$B$1,'Control Sample Data'!F785&gt;0),'Control Sample Data'!F785,$B$1),"")</f>
        <v/>
      </c>
      <c r="S786" s="17" t="str">
        <f>IF(SUM('Control Sample Data'!G$3:G$98)&gt;10,IF(AND(ISNUMBER('Control Sample Data'!G785),'Control Sample Data'!G785&lt;$B$1,'Control Sample Data'!G785&gt;0),'Control Sample Data'!G785,$B$1),"")</f>
        <v/>
      </c>
      <c r="T786" s="17" t="str">
        <f>IF(SUM('Control Sample Data'!H$3:H$98)&gt;10,IF(AND(ISNUMBER('Control Sample Data'!H785),'Control Sample Data'!H785&lt;$B$1,'Control Sample Data'!H785&gt;0),'Control Sample Data'!H785,$B$1),"")</f>
        <v/>
      </c>
      <c r="U786" s="17" t="str">
        <f>IF(SUM('Control Sample Data'!I$3:I$98)&gt;10,IF(AND(ISNUMBER('Control Sample Data'!I785),'Control Sample Data'!I785&lt;$B$1,'Control Sample Data'!I785&gt;0),'Control Sample Data'!I785,$B$1),"")</f>
        <v/>
      </c>
      <c r="V786" s="17" t="str">
        <f>IF(SUM('Control Sample Data'!J$3:J$98)&gt;10,IF(AND(ISNUMBER('Control Sample Data'!J785),'Control Sample Data'!J785&lt;$B$1,'Control Sample Data'!J785&gt;0),'Control Sample Data'!J785,$B$1),"")</f>
        <v/>
      </c>
      <c r="W786" s="17" t="str">
        <f>IF(SUM('Control Sample Data'!K$3:K$98)&gt;10,IF(AND(ISNUMBER('Control Sample Data'!K785),'Control Sample Data'!K785&lt;$B$1,'Control Sample Data'!K785&gt;0),'Control Sample Data'!K785,$B$1),"")</f>
        <v/>
      </c>
      <c r="X786" s="17" t="str">
        <f>IF(SUM('Control Sample Data'!L$3:L$98)&gt;10,IF(AND(ISNUMBER('Control Sample Data'!L785),'Control Sample Data'!L785&lt;$B$1,'Control Sample Data'!L785&gt;0),'Control Sample Data'!L785,$B$1),"")</f>
        <v/>
      </c>
      <c r="Y786" s="17" t="str">
        <f>IF(SUM('Control Sample Data'!M$3:M$98)&gt;10,IF(AND(ISNUMBER('Control Sample Data'!M785),'Control Sample Data'!M785&lt;$B$1,'Control Sample Data'!M785&gt;0),'Control Sample Data'!M785,$B$1),"")</f>
        <v/>
      </c>
      <c r="Z786" s="22" t="str">
        <f>IF(ISERROR(VLOOKUP('Choose Housekeeping Genes'!$C17,Calculations!$C$772:$M$1155,2,0)),"",VLOOKUP('Choose Housekeeping Genes'!$C17,Calculations!$C$772:$M$1155,2,0))</f>
        <v/>
      </c>
      <c r="AA786" s="22" t="str">
        <f>IF(ISERROR(VLOOKUP('Choose Housekeeping Genes'!$C17,Calculations!$C$772:$M$1155,3,0)),"",VLOOKUP('Choose Housekeeping Genes'!$C17,Calculations!$C$772:$M$1155,3,0))</f>
        <v/>
      </c>
      <c r="AB786" s="22" t="str">
        <f>IF(ISERROR(VLOOKUP('Choose Housekeeping Genes'!$C17,Calculations!$C$772:$M$1155,4,0)),"",VLOOKUP('Choose Housekeeping Genes'!$C17,Calculations!$C$772:$M$1155,4,0))</f>
        <v/>
      </c>
      <c r="AC786" s="22" t="str">
        <f>IF(ISERROR(VLOOKUP('Choose Housekeeping Genes'!$C17,Calculations!$C$772:$M$1155,5,0)),"",VLOOKUP('Choose Housekeeping Genes'!$C17,Calculations!$C$772:$M$1155,5,0))</f>
        <v/>
      </c>
      <c r="AD786" s="22" t="str">
        <f>IF(ISERROR(VLOOKUP('Choose Housekeeping Genes'!$C17,Calculations!$C$772:$M$1155,6,0)),"",VLOOKUP('Choose Housekeeping Genes'!$C17,Calculations!$C$772:$M$1155,6,0))</f>
        <v/>
      </c>
      <c r="AE786" s="22" t="str">
        <f>IF(ISERROR(VLOOKUP('Choose Housekeeping Genes'!$C17,Calculations!$C$772:$M$1155,7,0)),"",VLOOKUP('Choose Housekeeping Genes'!$C17,Calculations!$C$772:$M$1155,7,0))</f>
        <v/>
      </c>
      <c r="AF786" s="22" t="str">
        <f>IF(ISERROR(VLOOKUP('Choose Housekeeping Genes'!$C17,Calculations!$C$772:$M$1155,8,0)),"",VLOOKUP('Choose Housekeeping Genes'!$C17,Calculations!$C$772:$M$1155,8,0))</f>
        <v/>
      </c>
      <c r="AG786" s="22" t="str">
        <f>IF(ISERROR(VLOOKUP('Choose Housekeeping Genes'!$C17,Calculations!$C$772:$M$1155,9,0)),"",VLOOKUP('Choose Housekeeping Genes'!$C17,Calculations!$C$772:$M$1155,9,0))</f>
        <v/>
      </c>
      <c r="AH786" s="22" t="str">
        <f>IF(ISERROR(VLOOKUP('Choose Housekeeping Genes'!$C17,Calculations!$C$772:$M$1155,10,0)),"",VLOOKUP('Choose Housekeeping Genes'!$C17,Calculations!$C$772:$M$1155,10,0))</f>
        <v/>
      </c>
      <c r="AI786" s="22" t="str">
        <f>IF(ISERROR(VLOOKUP('Choose Housekeeping Genes'!$C17,Calculations!$C$772:$M$1155,11,0)),"",VLOOKUP('Choose Housekeeping Genes'!$C17,Calculations!$C$772:$M$1155,11,0))</f>
        <v/>
      </c>
      <c r="AJ786" s="22" t="str">
        <f>IF(ISERROR(VLOOKUP('Choose Housekeeping Genes'!$C17,Calculations!$C$772:$Y$1155,14,0)),"",VLOOKUP('Choose Housekeeping Genes'!$C17,Calculations!$C$772:$Y$1155,14,0))</f>
        <v/>
      </c>
      <c r="AK786" s="22" t="str">
        <f>IF(ISERROR(VLOOKUP('Choose Housekeeping Genes'!$C17,Calculations!$C$772:$Y$1155,15,0)),"",VLOOKUP('Choose Housekeeping Genes'!$C17,Calculations!$C$772:$Y$1155,15,0))</f>
        <v/>
      </c>
      <c r="AL786" s="22" t="str">
        <f>IF(ISERROR(VLOOKUP('Choose Housekeeping Genes'!$C17,Calculations!$C$772:$Y$1155,16,0)),"",VLOOKUP('Choose Housekeeping Genes'!$C17,Calculations!$C$772:$Y$1155,16,0))</f>
        <v/>
      </c>
      <c r="AM786" s="22" t="str">
        <f>IF(ISERROR(VLOOKUP('Choose Housekeeping Genes'!$C17,Calculations!$C$772:$Y$1155,17,0)),"",VLOOKUP('Choose Housekeeping Genes'!$C17,Calculations!$C$772:$Y$1155,17,0))</f>
        <v/>
      </c>
      <c r="AN786" s="22" t="str">
        <f>IF(ISERROR(VLOOKUP('Choose Housekeeping Genes'!$C17,Calculations!$C$772:$Y$1155,18,0)),"",VLOOKUP('Choose Housekeeping Genes'!$C17,Calculations!$C$772:$Y$1155,18,0))</f>
        <v/>
      </c>
      <c r="AO786" s="22" t="str">
        <f>IF(ISERROR(VLOOKUP('Choose Housekeeping Genes'!$C17,Calculations!$C$772:$Y$1155,19,0)),"",VLOOKUP('Choose Housekeeping Genes'!$C17,Calculations!$C$772:$Y$1155,19,0))</f>
        <v/>
      </c>
      <c r="AP786" s="22" t="str">
        <f>IF(ISERROR(VLOOKUP('Choose Housekeeping Genes'!$C17,Calculations!$C$772:$Y$1155,20,0)),"",VLOOKUP('Choose Housekeeping Genes'!$C17,Calculations!$C$772:$Y$1155,20,0))</f>
        <v/>
      </c>
      <c r="AQ786" s="22" t="str">
        <f>IF(ISERROR(VLOOKUP('Choose Housekeeping Genes'!$C17,Calculations!$C$772:$Y$1155,21,0)),"",VLOOKUP('Choose Housekeeping Genes'!$C17,Calculations!$C$772:$Y$1155,21,0))</f>
        <v/>
      </c>
      <c r="AR786" s="22" t="str">
        <f>IF(ISERROR(VLOOKUP('Choose Housekeeping Genes'!$C17,Calculations!$C$772:$Y$1155,22,0)),"",VLOOKUP('Choose Housekeeping Genes'!$C17,Calculations!$C$772:$Y$1155,22,0))</f>
        <v/>
      </c>
      <c r="AS786" s="22" t="str">
        <f>IF(ISERROR(VLOOKUP('Choose Housekeeping Genes'!$C17,Calculations!$C$772:$Y$1155,23,0)),"",VLOOKUP('Choose Housekeeping Genes'!$C17,Calculations!$C$772:$Y$1155,23,0))</f>
        <v/>
      </c>
      <c r="AT786" s="36" t="str">
        <f t="shared" si="537"/>
        <v/>
      </c>
      <c r="AU786" s="36" t="str">
        <f t="shared" si="538"/>
        <v/>
      </c>
      <c r="AV786" s="36" t="str">
        <f t="shared" si="539"/>
        <v/>
      </c>
      <c r="AW786" s="36" t="str">
        <f t="shared" si="540"/>
        <v/>
      </c>
      <c r="AX786" s="36" t="str">
        <f t="shared" si="541"/>
        <v/>
      </c>
      <c r="AY786" s="36" t="str">
        <f t="shared" si="542"/>
        <v/>
      </c>
      <c r="AZ786" s="36" t="str">
        <f t="shared" si="543"/>
        <v/>
      </c>
      <c r="BA786" s="36" t="str">
        <f t="shared" si="544"/>
        <v/>
      </c>
      <c r="BB786" s="36" t="str">
        <f t="shared" si="545"/>
        <v/>
      </c>
      <c r="BC786" s="36" t="str">
        <f t="shared" si="546"/>
        <v/>
      </c>
      <c r="BD786" s="36" t="str">
        <f t="shared" si="547"/>
        <v/>
      </c>
      <c r="BE786" s="36" t="str">
        <f t="shared" si="548"/>
        <v/>
      </c>
      <c r="BF786" s="36" t="str">
        <f t="shared" si="549"/>
        <v/>
      </c>
      <c r="BG786" s="36" t="str">
        <f t="shared" si="550"/>
        <v/>
      </c>
      <c r="BH786" s="36" t="str">
        <f t="shared" si="551"/>
        <v/>
      </c>
      <c r="BI786" s="36" t="str">
        <f t="shared" si="552"/>
        <v/>
      </c>
      <c r="BJ786" s="36" t="str">
        <f t="shared" si="553"/>
        <v/>
      </c>
      <c r="BK786" s="36" t="str">
        <f t="shared" si="554"/>
        <v/>
      </c>
      <c r="BL786" s="36" t="str">
        <f t="shared" si="555"/>
        <v/>
      </c>
      <c r="BM786" s="36" t="str">
        <f t="shared" si="556"/>
        <v/>
      </c>
      <c r="BN786" s="38" t="e">
        <f t="shared" si="515"/>
        <v>#DIV/0!</v>
      </c>
      <c r="BO786" s="38" t="e">
        <f t="shared" si="516"/>
        <v>#DIV/0!</v>
      </c>
      <c r="BP786" s="39" t="str">
        <f t="shared" si="517"/>
        <v/>
      </c>
      <c r="BQ786" s="39" t="str">
        <f t="shared" si="518"/>
        <v/>
      </c>
      <c r="BR786" s="39" t="str">
        <f t="shared" si="519"/>
        <v/>
      </c>
      <c r="BS786" s="39" t="str">
        <f t="shared" si="520"/>
        <v/>
      </c>
      <c r="BT786" s="39" t="str">
        <f t="shared" si="521"/>
        <v/>
      </c>
      <c r="BU786" s="39" t="str">
        <f t="shared" si="522"/>
        <v/>
      </c>
      <c r="BV786" s="39" t="str">
        <f t="shared" si="523"/>
        <v/>
      </c>
      <c r="BW786" s="39" t="str">
        <f t="shared" si="524"/>
        <v/>
      </c>
      <c r="BX786" s="39" t="str">
        <f t="shared" si="525"/>
        <v/>
      </c>
      <c r="BY786" s="39" t="str">
        <f t="shared" si="526"/>
        <v/>
      </c>
      <c r="BZ786" s="39" t="str">
        <f t="shared" si="527"/>
        <v/>
      </c>
      <c r="CA786" s="39" t="str">
        <f t="shared" si="528"/>
        <v/>
      </c>
      <c r="CB786" s="39" t="str">
        <f t="shared" si="529"/>
        <v/>
      </c>
      <c r="CC786" s="39" t="str">
        <f t="shared" si="530"/>
        <v/>
      </c>
      <c r="CD786" s="39" t="str">
        <f t="shared" si="531"/>
        <v/>
      </c>
      <c r="CE786" s="39" t="str">
        <f t="shared" si="532"/>
        <v/>
      </c>
      <c r="CF786" s="39" t="str">
        <f t="shared" si="533"/>
        <v/>
      </c>
      <c r="CG786" s="39" t="str">
        <f t="shared" si="534"/>
        <v/>
      </c>
      <c r="CH786" s="39" t="str">
        <f t="shared" si="535"/>
        <v/>
      </c>
      <c r="CI786" s="39" t="str">
        <f t="shared" si="536"/>
        <v/>
      </c>
    </row>
    <row r="787" spans="1:87">
      <c r="A787" s="18"/>
      <c r="B787" s="15" t="str">
        <f>'Gene Table'!E786</f>
        <v>mmu-miR-5113</v>
      </c>
      <c r="C787" s="15" t="str">
        <f>'Gene Table'!B786</f>
        <v>A16</v>
      </c>
      <c r="D787" s="16" t="str">
        <f>IF(SUM('Test Sample Data'!D$3:D$98)&gt;10,IF(AND(ISNUMBER('Test Sample Data'!D786),'Test Sample Data'!D786&lt;$B$1,'Test Sample Data'!D786&gt;0),'Test Sample Data'!D786,$B$1),"")</f>
        <v/>
      </c>
      <c r="E787" s="17" t="str">
        <f>IF(SUM('Test Sample Data'!E$3:E$98)&gt;10,IF(AND(ISNUMBER('Test Sample Data'!E786),'Test Sample Data'!E786&lt;$B$1,'Test Sample Data'!E786&gt;0),'Test Sample Data'!E786,$B$1),"")</f>
        <v/>
      </c>
      <c r="F787" s="17" t="str">
        <f>IF(SUM('Test Sample Data'!F$3:F$98)&gt;10,IF(AND(ISNUMBER('Test Sample Data'!F786),'Test Sample Data'!F786&lt;$B$1,'Test Sample Data'!F786&gt;0),'Test Sample Data'!F786,$B$1),"")</f>
        <v/>
      </c>
      <c r="G787" s="17" t="str">
        <f>IF(SUM('Test Sample Data'!G$3:G$98)&gt;10,IF(AND(ISNUMBER('Test Sample Data'!G786),'Test Sample Data'!G786&lt;$B$1,'Test Sample Data'!G786&gt;0),'Test Sample Data'!G786,$B$1),"")</f>
        <v/>
      </c>
      <c r="H787" s="17" t="str">
        <f>IF(SUM('Test Sample Data'!H$3:H$98)&gt;10,IF(AND(ISNUMBER('Test Sample Data'!H786),'Test Sample Data'!H786&lt;$B$1,'Test Sample Data'!H786&gt;0),'Test Sample Data'!H786,$B$1),"")</f>
        <v/>
      </c>
      <c r="I787" s="17" t="str">
        <f>IF(SUM('Test Sample Data'!I$3:I$98)&gt;10,IF(AND(ISNUMBER('Test Sample Data'!I786),'Test Sample Data'!I786&lt;$B$1,'Test Sample Data'!I786&gt;0),'Test Sample Data'!I786,$B$1),"")</f>
        <v/>
      </c>
      <c r="J787" s="17" t="str">
        <f>IF(SUM('Test Sample Data'!J$3:J$98)&gt;10,IF(AND(ISNUMBER('Test Sample Data'!J786),'Test Sample Data'!J786&lt;$B$1,'Test Sample Data'!J786&gt;0),'Test Sample Data'!J786,$B$1),"")</f>
        <v/>
      </c>
      <c r="K787" s="17" t="str">
        <f>IF(SUM('Test Sample Data'!K$3:K$98)&gt;10,IF(AND(ISNUMBER('Test Sample Data'!K786),'Test Sample Data'!K786&lt;$B$1,'Test Sample Data'!K786&gt;0),'Test Sample Data'!K786,$B$1),"")</f>
        <v/>
      </c>
      <c r="L787" s="17" t="str">
        <f>IF(SUM('Test Sample Data'!L$3:L$98)&gt;10,IF(AND(ISNUMBER('Test Sample Data'!L786),'Test Sample Data'!L786&lt;$B$1,'Test Sample Data'!L786&gt;0),'Test Sample Data'!L786,$B$1),"")</f>
        <v/>
      </c>
      <c r="M787" s="17" t="str">
        <f>IF(SUM('Test Sample Data'!M$3:M$98)&gt;10,IF(AND(ISNUMBER('Test Sample Data'!M786),'Test Sample Data'!M786&lt;$B$1,'Test Sample Data'!M786&gt;0),'Test Sample Data'!M786,$B$1),"")</f>
        <v/>
      </c>
      <c r="N787" s="17" t="str">
        <f>'Gene Table'!E786</f>
        <v>mmu-miR-5113</v>
      </c>
      <c r="O787" s="17" t="str">
        <f>'Gene Table'!B786</f>
        <v>A16</v>
      </c>
      <c r="P787" s="17" t="str">
        <f>IF(SUM('Control Sample Data'!D$3:D$98)&gt;10,IF(AND(ISNUMBER('Control Sample Data'!D786),'Control Sample Data'!D786&lt;$B$1,'Control Sample Data'!D786&gt;0),'Control Sample Data'!D786,$B$1),"")</f>
        <v/>
      </c>
      <c r="Q787" s="17" t="str">
        <f>IF(SUM('Control Sample Data'!E$3:E$98)&gt;10,IF(AND(ISNUMBER('Control Sample Data'!E786),'Control Sample Data'!E786&lt;$B$1,'Control Sample Data'!E786&gt;0),'Control Sample Data'!E786,$B$1),"")</f>
        <v/>
      </c>
      <c r="R787" s="17" t="str">
        <f>IF(SUM('Control Sample Data'!F$3:F$98)&gt;10,IF(AND(ISNUMBER('Control Sample Data'!F786),'Control Sample Data'!F786&lt;$B$1,'Control Sample Data'!F786&gt;0),'Control Sample Data'!F786,$B$1),"")</f>
        <v/>
      </c>
      <c r="S787" s="17" t="str">
        <f>IF(SUM('Control Sample Data'!G$3:G$98)&gt;10,IF(AND(ISNUMBER('Control Sample Data'!G786),'Control Sample Data'!G786&lt;$B$1,'Control Sample Data'!G786&gt;0),'Control Sample Data'!G786,$B$1),"")</f>
        <v/>
      </c>
      <c r="T787" s="17" t="str">
        <f>IF(SUM('Control Sample Data'!H$3:H$98)&gt;10,IF(AND(ISNUMBER('Control Sample Data'!H786),'Control Sample Data'!H786&lt;$B$1,'Control Sample Data'!H786&gt;0),'Control Sample Data'!H786,$B$1),"")</f>
        <v/>
      </c>
      <c r="U787" s="17" t="str">
        <f>IF(SUM('Control Sample Data'!I$3:I$98)&gt;10,IF(AND(ISNUMBER('Control Sample Data'!I786),'Control Sample Data'!I786&lt;$B$1,'Control Sample Data'!I786&gt;0),'Control Sample Data'!I786,$B$1),"")</f>
        <v/>
      </c>
      <c r="V787" s="17" t="str">
        <f>IF(SUM('Control Sample Data'!J$3:J$98)&gt;10,IF(AND(ISNUMBER('Control Sample Data'!J786),'Control Sample Data'!J786&lt;$B$1,'Control Sample Data'!J786&gt;0),'Control Sample Data'!J786,$B$1),"")</f>
        <v/>
      </c>
      <c r="W787" s="17" t="str">
        <f>IF(SUM('Control Sample Data'!K$3:K$98)&gt;10,IF(AND(ISNUMBER('Control Sample Data'!K786),'Control Sample Data'!K786&lt;$B$1,'Control Sample Data'!K786&gt;0),'Control Sample Data'!K786,$B$1),"")</f>
        <v/>
      </c>
      <c r="X787" s="17" t="str">
        <f>IF(SUM('Control Sample Data'!L$3:L$98)&gt;10,IF(AND(ISNUMBER('Control Sample Data'!L786),'Control Sample Data'!L786&lt;$B$1,'Control Sample Data'!L786&gt;0),'Control Sample Data'!L786,$B$1),"")</f>
        <v/>
      </c>
      <c r="Y787" s="17" t="str">
        <f>IF(SUM('Control Sample Data'!M$3:M$98)&gt;10,IF(AND(ISNUMBER('Control Sample Data'!M786),'Control Sample Data'!M786&lt;$B$1,'Control Sample Data'!M786&gt;0),'Control Sample Data'!M786,$B$1),"")</f>
        <v/>
      </c>
      <c r="Z787" s="22" t="str">
        <f>IF(ISERROR(VLOOKUP('Choose Housekeeping Genes'!$C18,Calculations!$C$772:$M$1155,2,0)),"",VLOOKUP('Choose Housekeeping Genes'!$C18,Calculations!$C$772:$M$1155,2,0))</f>
        <v/>
      </c>
      <c r="AA787" s="22" t="str">
        <f>IF(ISERROR(VLOOKUP('Choose Housekeeping Genes'!$C18,Calculations!$C$772:$M$1155,3,0)),"",VLOOKUP('Choose Housekeeping Genes'!$C18,Calculations!$C$772:$M$1155,3,0))</f>
        <v/>
      </c>
      <c r="AB787" s="22" t="str">
        <f>IF(ISERROR(VLOOKUP('Choose Housekeeping Genes'!$C18,Calculations!$C$772:$M$1155,4,0)),"",VLOOKUP('Choose Housekeeping Genes'!$C18,Calculations!$C$772:$M$1155,4,0))</f>
        <v/>
      </c>
      <c r="AC787" s="22" t="str">
        <f>IF(ISERROR(VLOOKUP('Choose Housekeeping Genes'!$C18,Calculations!$C$772:$M$1155,5,0)),"",VLOOKUP('Choose Housekeeping Genes'!$C18,Calculations!$C$772:$M$1155,5,0))</f>
        <v/>
      </c>
      <c r="AD787" s="22" t="str">
        <f>IF(ISERROR(VLOOKUP('Choose Housekeeping Genes'!$C18,Calculations!$C$772:$M$1155,6,0)),"",VLOOKUP('Choose Housekeeping Genes'!$C18,Calculations!$C$772:$M$1155,6,0))</f>
        <v/>
      </c>
      <c r="AE787" s="22" t="str">
        <f>IF(ISERROR(VLOOKUP('Choose Housekeeping Genes'!$C18,Calculations!$C$772:$M$1155,7,0)),"",VLOOKUP('Choose Housekeeping Genes'!$C18,Calculations!$C$772:$M$1155,7,0))</f>
        <v/>
      </c>
      <c r="AF787" s="22" t="str">
        <f>IF(ISERROR(VLOOKUP('Choose Housekeeping Genes'!$C18,Calculations!$C$772:$M$1155,8,0)),"",VLOOKUP('Choose Housekeeping Genes'!$C18,Calculations!$C$772:$M$1155,8,0))</f>
        <v/>
      </c>
      <c r="AG787" s="22" t="str">
        <f>IF(ISERROR(VLOOKUP('Choose Housekeeping Genes'!$C18,Calculations!$C$772:$M$1155,9,0)),"",VLOOKUP('Choose Housekeeping Genes'!$C18,Calculations!$C$772:$M$1155,9,0))</f>
        <v/>
      </c>
      <c r="AH787" s="22" t="str">
        <f>IF(ISERROR(VLOOKUP('Choose Housekeeping Genes'!$C18,Calculations!$C$772:$M$1155,10,0)),"",VLOOKUP('Choose Housekeeping Genes'!$C18,Calculations!$C$772:$M$1155,10,0))</f>
        <v/>
      </c>
      <c r="AI787" s="22" t="str">
        <f>IF(ISERROR(VLOOKUP('Choose Housekeeping Genes'!$C18,Calculations!$C$772:$M$1155,11,0)),"",VLOOKUP('Choose Housekeeping Genes'!$C18,Calculations!$C$772:$M$1155,11,0))</f>
        <v/>
      </c>
      <c r="AJ787" s="22" t="str">
        <f>IF(ISERROR(VLOOKUP('Choose Housekeeping Genes'!$C18,Calculations!$C$772:$Y$1155,14,0)),"",VLOOKUP('Choose Housekeeping Genes'!$C18,Calculations!$C$772:$Y$1155,14,0))</f>
        <v/>
      </c>
      <c r="AK787" s="22" t="str">
        <f>IF(ISERROR(VLOOKUP('Choose Housekeeping Genes'!$C18,Calculations!$C$772:$Y$1155,15,0)),"",VLOOKUP('Choose Housekeeping Genes'!$C18,Calculations!$C$772:$Y$1155,15,0))</f>
        <v/>
      </c>
      <c r="AL787" s="22" t="str">
        <f>IF(ISERROR(VLOOKUP('Choose Housekeeping Genes'!$C18,Calculations!$C$772:$Y$1155,16,0)),"",VLOOKUP('Choose Housekeeping Genes'!$C18,Calculations!$C$772:$Y$1155,16,0))</f>
        <v/>
      </c>
      <c r="AM787" s="22" t="str">
        <f>IF(ISERROR(VLOOKUP('Choose Housekeeping Genes'!$C18,Calculations!$C$772:$Y$1155,17,0)),"",VLOOKUP('Choose Housekeeping Genes'!$C18,Calculations!$C$772:$Y$1155,17,0))</f>
        <v/>
      </c>
      <c r="AN787" s="22" t="str">
        <f>IF(ISERROR(VLOOKUP('Choose Housekeeping Genes'!$C18,Calculations!$C$772:$Y$1155,18,0)),"",VLOOKUP('Choose Housekeeping Genes'!$C18,Calculations!$C$772:$Y$1155,18,0))</f>
        <v/>
      </c>
      <c r="AO787" s="22" t="str">
        <f>IF(ISERROR(VLOOKUP('Choose Housekeeping Genes'!$C18,Calculations!$C$772:$Y$1155,19,0)),"",VLOOKUP('Choose Housekeeping Genes'!$C18,Calculations!$C$772:$Y$1155,19,0))</f>
        <v/>
      </c>
      <c r="AP787" s="22" t="str">
        <f>IF(ISERROR(VLOOKUP('Choose Housekeeping Genes'!$C18,Calculations!$C$772:$Y$1155,20,0)),"",VLOOKUP('Choose Housekeeping Genes'!$C18,Calculations!$C$772:$Y$1155,20,0))</f>
        <v/>
      </c>
      <c r="AQ787" s="22" t="str">
        <f>IF(ISERROR(VLOOKUP('Choose Housekeeping Genes'!$C18,Calculations!$C$772:$Y$1155,21,0)),"",VLOOKUP('Choose Housekeeping Genes'!$C18,Calculations!$C$772:$Y$1155,21,0))</f>
        <v/>
      </c>
      <c r="AR787" s="22" t="str">
        <f>IF(ISERROR(VLOOKUP('Choose Housekeeping Genes'!$C18,Calculations!$C$772:$Y$1155,22,0)),"",VLOOKUP('Choose Housekeeping Genes'!$C18,Calculations!$C$772:$Y$1155,22,0))</f>
        <v/>
      </c>
      <c r="AS787" s="22" t="str">
        <f>IF(ISERROR(VLOOKUP('Choose Housekeeping Genes'!$C18,Calculations!$C$772:$Y$1155,23,0)),"",VLOOKUP('Choose Housekeeping Genes'!$C18,Calculations!$C$772:$Y$1155,23,0))</f>
        <v/>
      </c>
      <c r="AT787" s="36" t="str">
        <f t="shared" si="537"/>
        <v/>
      </c>
      <c r="AU787" s="36" t="str">
        <f t="shared" si="538"/>
        <v/>
      </c>
      <c r="AV787" s="36" t="str">
        <f t="shared" si="539"/>
        <v/>
      </c>
      <c r="AW787" s="36" t="str">
        <f t="shared" si="540"/>
        <v/>
      </c>
      <c r="AX787" s="36" t="str">
        <f t="shared" si="541"/>
        <v/>
      </c>
      <c r="AY787" s="36" t="str">
        <f t="shared" si="542"/>
        <v/>
      </c>
      <c r="AZ787" s="36" t="str">
        <f t="shared" si="543"/>
        <v/>
      </c>
      <c r="BA787" s="36" t="str">
        <f t="shared" si="544"/>
        <v/>
      </c>
      <c r="BB787" s="36" t="str">
        <f t="shared" si="545"/>
        <v/>
      </c>
      <c r="BC787" s="36" t="str">
        <f t="shared" si="546"/>
        <v/>
      </c>
      <c r="BD787" s="36" t="str">
        <f t="shared" si="547"/>
        <v/>
      </c>
      <c r="BE787" s="36" t="str">
        <f t="shared" si="548"/>
        <v/>
      </c>
      <c r="BF787" s="36" t="str">
        <f t="shared" si="549"/>
        <v/>
      </c>
      <c r="BG787" s="36" t="str">
        <f t="shared" si="550"/>
        <v/>
      </c>
      <c r="BH787" s="36" t="str">
        <f t="shared" si="551"/>
        <v/>
      </c>
      <c r="BI787" s="36" t="str">
        <f t="shared" si="552"/>
        <v/>
      </c>
      <c r="BJ787" s="36" t="str">
        <f t="shared" si="553"/>
        <v/>
      </c>
      <c r="BK787" s="36" t="str">
        <f t="shared" si="554"/>
        <v/>
      </c>
      <c r="BL787" s="36" t="str">
        <f t="shared" si="555"/>
        <v/>
      </c>
      <c r="BM787" s="36" t="str">
        <f t="shared" si="556"/>
        <v/>
      </c>
      <c r="BN787" s="38" t="e">
        <f t="shared" si="515"/>
        <v>#DIV/0!</v>
      </c>
      <c r="BO787" s="38" t="e">
        <f t="shared" si="516"/>
        <v>#DIV/0!</v>
      </c>
      <c r="BP787" s="39" t="str">
        <f t="shared" si="517"/>
        <v/>
      </c>
      <c r="BQ787" s="39" t="str">
        <f t="shared" si="518"/>
        <v/>
      </c>
      <c r="BR787" s="39" t="str">
        <f t="shared" si="519"/>
        <v/>
      </c>
      <c r="BS787" s="39" t="str">
        <f t="shared" si="520"/>
        <v/>
      </c>
      <c r="BT787" s="39" t="str">
        <f t="shared" si="521"/>
        <v/>
      </c>
      <c r="BU787" s="39" t="str">
        <f t="shared" si="522"/>
        <v/>
      </c>
      <c r="BV787" s="39" t="str">
        <f t="shared" si="523"/>
        <v/>
      </c>
      <c r="BW787" s="39" t="str">
        <f t="shared" si="524"/>
        <v/>
      </c>
      <c r="BX787" s="39" t="str">
        <f t="shared" si="525"/>
        <v/>
      </c>
      <c r="BY787" s="39" t="str">
        <f t="shared" si="526"/>
        <v/>
      </c>
      <c r="BZ787" s="39" t="str">
        <f t="shared" si="527"/>
        <v/>
      </c>
      <c r="CA787" s="39" t="str">
        <f t="shared" si="528"/>
        <v/>
      </c>
      <c r="CB787" s="39" t="str">
        <f t="shared" si="529"/>
        <v/>
      </c>
      <c r="CC787" s="39" t="str">
        <f t="shared" si="530"/>
        <v/>
      </c>
      <c r="CD787" s="39" t="str">
        <f t="shared" si="531"/>
        <v/>
      </c>
      <c r="CE787" s="39" t="str">
        <f t="shared" si="532"/>
        <v/>
      </c>
      <c r="CF787" s="39" t="str">
        <f t="shared" si="533"/>
        <v/>
      </c>
      <c r="CG787" s="39" t="str">
        <f t="shared" si="534"/>
        <v/>
      </c>
      <c r="CH787" s="39" t="str">
        <f t="shared" si="535"/>
        <v/>
      </c>
      <c r="CI787" s="39" t="str">
        <f t="shared" si="536"/>
        <v/>
      </c>
    </row>
    <row r="788" spans="1:87">
      <c r="A788" s="18"/>
      <c r="B788" s="15" t="str">
        <f>'Gene Table'!E787</f>
        <v>mmu-miR-669p-3p</v>
      </c>
      <c r="C788" s="15" t="str">
        <f>'Gene Table'!B787</f>
        <v>A17</v>
      </c>
      <c r="D788" s="16" t="str">
        <f>IF(SUM('Test Sample Data'!D$3:D$98)&gt;10,IF(AND(ISNUMBER('Test Sample Data'!D787),'Test Sample Data'!D787&lt;$B$1,'Test Sample Data'!D787&gt;0),'Test Sample Data'!D787,$B$1),"")</f>
        <v/>
      </c>
      <c r="E788" s="17" t="str">
        <f>IF(SUM('Test Sample Data'!E$3:E$98)&gt;10,IF(AND(ISNUMBER('Test Sample Data'!E787),'Test Sample Data'!E787&lt;$B$1,'Test Sample Data'!E787&gt;0),'Test Sample Data'!E787,$B$1),"")</f>
        <v/>
      </c>
      <c r="F788" s="17" t="str">
        <f>IF(SUM('Test Sample Data'!F$3:F$98)&gt;10,IF(AND(ISNUMBER('Test Sample Data'!F787),'Test Sample Data'!F787&lt;$B$1,'Test Sample Data'!F787&gt;0),'Test Sample Data'!F787,$B$1),"")</f>
        <v/>
      </c>
      <c r="G788" s="17" t="str">
        <f>IF(SUM('Test Sample Data'!G$3:G$98)&gt;10,IF(AND(ISNUMBER('Test Sample Data'!G787),'Test Sample Data'!G787&lt;$B$1,'Test Sample Data'!G787&gt;0),'Test Sample Data'!G787,$B$1),"")</f>
        <v/>
      </c>
      <c r="H788" s="17" t="str">
        <f>IF(SUM('Test Sample Data'!H$3:H$98)&gt;10,IF(AND(ISNUMBER('Test Sample Data'!H787),'Test Sample Data'!H787&lt;$B$1,'Test Sample Data'!H787&gt;0),'Test Sample Data'!H787,$B$1),"")</f>
        <v/>
      </c>
      <c r="I788" s="17" t="str">
        <f>IF(SUM('Test Sample Data'!I$3:I$98)&gt;10,IF(AND(ISNUMBER('Test Sample Data'!I787),'Test Sample Data'!I787&lt;$B$1,'Test Sample Data'!I787&gt;0),'Test Sample Data'!I787,$B$1),"")</f>
        <v/>
      </c>
      <c r="J788" s="17" t="str">
        <f>IF(SUM('Test Sample Data'!J$3:J$98)&gt;10,IF(AND(ISNUMBER('Test Sample Data'!J787),'Test Sample Data'!J787&lt;$B$1,'Test Sample Data'!J787&gt;0),'Test Sample Data'!J787,$B$1),"")</f>
        <v/>
      </c>
      <c r="K788" s="17" t="str">
        <f>IF(SUM('Test Sample Data'!K$3:K$98)&gt;10,IF(AND(ISNUMBER('Test Sample Data'!K787),'Test Sample Data'!K787&lt;$B$1,'Test Sample Data'!K787&gt;0),'Test Sample Data'!K787,$B$1),"")</f>
        <v/>
      </c>
      <c r="L788" s="17" t="str">
        <f>IF(SUM('Test Sample Data'!L$3:L$98)&gt;10,IF(AND(ISNUMBER('Test Sample Data'!L787),'Test Sample Data'!L787&lt;$B$1,'Test Sample Data'!L787&gt;0),'Test Sample Data'!L787,$B$1),"")</f>
        <v/>
      </c>
      <c r="M788" s="17" t="str">
        <f>IF(SUM('Test Sample Data'!M$3:M$98)&gt;10,IF(AND(ISNUMBER('Test Sample Data'!M787),'Test Sample Data'!M787&lt;$B$1,'Test Sample Data'!M787&gt;0),'Test Sample Data'!M787,$B$1),"")</f>
        <v/>
      </c>
      <c r="N788" s="17" t="str">
        <f>'Gene Table'!E787</f>
        <v>mmu-miR-669p-3p</v>
      </c>
      <c r="O788" s="17" t="str">
        <f>'Gene Table'!B787</f>
        <v>A17</v>
      </c>
      <c r="P788" s="17" t="str">
        <f>IF(SUM('Control Sample Data'!D$3:D$98)&gt;10,IF(AND(ISNUMBER('Control Sample Data'!D787),'Control Sample Data'!D787&lt;$B$1,'Control Sample Data'!D787&gt;0),'Control Sample Data'!D787,$B$1),"")</f>
        <v/>
      </c>
      <c r="Q788" s="17" t="str">
        <f>IF(SUM('Control Sample Data'!E$3:E$98)&gt;10,IF(AND(ISNUMBER('Control Sample Data'!E787),'Control Sample Data'!E787&lt;$B$1,'Control Sample Data'!E787&gt;0),'Control Sample Data'!E787,$B$1),"")</f>
        <v/>
      </c>
      <c r="R788" s="17" t="str">
        <f>IF(SUM('Control Sample Data'!F$3:F$98)&gt;10,IF(AND(ISNUMBER('Control Sample Data'!F787),'Control Sample Data'!F787&lt;$B$1,'Control Sample Data'!F787&gt;0),'Control Sample Data'!F787,$B$1),"")</f>
        <v/>
      </c>
      <c r="S788" s="17" t="str">
        <f>IF(SUM('Control Sample Data'!G$3:G$98)&gt;10,IF(AND(ISNUMBER('Control Sample Data'!G787),'Control Sample Data'!G787&lt;$B$1,'Control Sample Data'!G787&gt;0),'Control Sample Data'!G787,$B$1),"")</f>
        <v/>
      </c>
      <c r="T788" s="17" t="str">
        <f>IF(SUM('Control Sample Data'!H$3:H$98)&gt;10,IF(AND(ISNUMBER('Control Sample Data'!H787),'Control Sample Data'!H787&lt;$B$1,'Control Sample Data'!H787&gt;0),'Control Sample Data'!H787,$B$1),"")</f>
        <v/>
      </c>
      <c r="U788" s="17" t="str">
        <f>IF(SUM('Control Sample Data'!I$3:I$98)&gt;10,IF(AND(ISNUMBER('Control Sample Data'!I787),'Control Sample Data'!I787&lt;$B$1,'Control Sample Data'!I787&gt;0),'Control Sample Data'!I787,$B$1),"")</f>
        <v/>
      </c>
      <c r="V788" s="17" t="str">
        <f>IF(SUM('Control Sample Data'!J$3:J$98)&gt;10,IF(AND(ISNUMBER('Control Sample Data'!J787),'Control Sample Data'!J787&lt;$B$1,'Control Sample Data'!J787&gt;0),'Control Sample Data'!J787,$B$1),"")</f>
        <v/>
      </c>
      <c r="W788" s="17" t="str">
        <f>IF(SUM('Control Sample Data'!K$3:K$98)&gt;10,IF(AND(ISNUMBER('Control Sample Data'!K787),'Control Sample Data'!K787&lt;$B$1,'Control Sample Data'!K787&gt;0),'Control Sample Data'!K787,$B$1),"")</f>
        <v/>
      </c>
      <c r="X788" s="17" t="str">
        <f>IF(SUM('Control Sample Data'!L$3:L$98)&gt;10,IF(AND(ISNUMBER('Control Sample Data'!L787),'Control Sample Data'!L787&lt;$B$1,'Control Sample Data'!L787&gt;0),'Control Sample Data'!L787,$B$1),"")</f>
        <v/>
      </c>
      <c r="Y788" s="17" t="str">
        <f>IF(SUM('Control Sample Data'!M$3:M$98)&gt;10,IF(AND(ISNUMBER('Control Sample Data'!M787),'Control Sample Data'!M787&lt;$B$1,'Control Sample Data'!M787&gt;0),'Control Sample Data'!M787,$B$1),"")</f>
        <v/>
      </c>
      <c r="Z788" s="22" t="str">
        <f>IF(ISERROR(VLOOKUP('Choose Housekeeping Genes'!$C19,Calculations!$C$772:$M$1155,2,0)),"",VLOOKUP('Choose Housekeeping Genes'!$C19,Calculations!$C$772:$M$1155,2,0))</f>
        <v/>
      </c>
      <c r="AA788" s="22" t="str">
        <f>IF(ISERROR(VLOOKUP('Choose Housekeeping Genes'!$C19,Calculations!$C$772:$M$1155,3,0)),"",VLOOKUP('Choose Housekeeping Genes'!$C19,Calculations!$C$772:$M$1155,3,0))</f>
        <v/>
      </c>
      <c r="AB788" s="22" t="str">
        <f>IF(ISERROR(VLOOKUP('Choose Housekeeping Genes'!$C19,Calculations!$C$772:$M$1155,4,0)),"",VLOOKUP('Choose Housekeeping Genes'!$C19,Calculations!$C$772:$M$1155,4,0))</f>
        <v/>
      </c>
      <c r="AC788" s="22" t="str">
        <f>IF(ISERROR(VLOOKUP('Choose Housekeeping Genes'!$C19,Calculations!$C$772:$M$1155,5,0)),"",VLOOKUP('Choose Housekeeping Genes'!$C19,Calculations!$C$772:$M$1155,5,0))</f>
        <v/>
      </c>
      <c r="AD788" s="22" t="str">
        <f>IF(ISERROR(VLOOKUP('Choose Housekeeping Genes'!$C19,Calculations!$C$772:$M$1155,6,0)),"",VLOOKUP('Choose Housekeeping Genes'!$C19,Calculations!$C$772:$M$1155,6,0))</f>
        <v/>
      </c>
      <c r="AE788" s="22" t="str">
        <f>IF(ISERROR(VLOOKUP('Choose Housekeeping Genes'!$C19,Calculations!$C$772:$M$1155,7,0)),"",VLOOKUP('Choose Housekeeping Genes'!$C19,Calculations!$C$772:$M$1155,7,0))</f>
        <v/>
      </c>
      <c r="AF788" s="22" t="str">
        <f>IF(ISERROR(VLOOKUP('Choose Housekeeping Genes'!$C19,Calculations!$C$772:$M$1155,8,0)),"",VLOOKUP('Choose Housekeeping Genes'!$C19,Calculations!$C$772:$M$1155,8,0))</f>
        <v/>
      </c>
      <c r="AG788" s="22" t="str">
        <f>IF(ISERROR(VLOOKUP('Choose Housekeeping Genes'!$C19,Calculations!$C$772:$M$1155,9,0)),"",VLOOKUP('Choose Housekeeping Genes'!$C19,Calculations!$C$772:$M$1155,9,0))</f>
        <v/>
      </c>
      <c r="AH788" s="22" t="str">
        <f>IF(ISERROR(VLOOKUP('Choose Housekeeping Genes'!$C19,Calculations!$C$772:$M$1155,10,0)),"",VLOOKUP('Choose Housekeeping Genes'!$C19,Calculations!$C$772:$M$1155,10,0))</f>
        <v/>
      </c>
      <c r="AI788" s="22" t="str">
        <f>IF(ISERROR(VLOOKUP('Choose Housekeeping Genes'!$C19,Calculations!$C$772:$M$1155,11,0)),"",VLOOKUP('Choose Housekeeping Genes'!$C19,Calculations!$C$772:$M$1155,11,0))</f>
        <v/>
      </c>
      <c r="AJ788" s="22" t="str">
        <f>IF(ISERROR(VLOOKUP('Choose Housekeeping Genes'!$C19,Calculations!$C$772:$Y$1155,14,0)),"",VLOOKUP('Choose Housekeeping Genes'!$C19,Calculations!$C$772:$Y$1155,14,0))</f>
        <v/>
      </c>
      <c r="AK788" s="22" t="str">
        <f>IF(ISERROR(VLOOKUP('Choose Housekeeping Genes'!$C19,Calculations!$C$772:$Y$1155,15,0)),"",VLOOKUP('Choose Housekeeping Genes'!$C19,Calculations!$C$772:$Y$1155,15,0))</f>
        <v/>
      </c>
      <c r="AL788" s="22" t="str">
        <f>IF(ISERROR(VLOOKUP('Choose Housekeeping Genes'!$C19,Calculations!$C$772:$Y$1155,16,0)),"",VLOOKUP('Choose Housekeeping Genes'!$C19,Calculations!$C$772:$Y$1155,16,0))</f>
        <v/>
      </c>
      <c r="AM788" s="22" t="str">
        <f>IF(ISERROR(VLOOKUP('Choose Housekeeping Genes'!$C19,Calculations!$C$772:$Y$1155,17,0)),"",VLOOKUP('Choose Housekeeping Genes'!$C19,Calculations!$C$772:$Y$1155,17,0))</f>
        <v/>
      </c>
      <c r="AN788" s="22" t="str">
        <f>IF(ISERROR(VLOOKUP('Choose Housekeeping Genes'!$C19,Calculations!$C$772:$Y$1155,18,0)),"",VLOOKUP('Choose Housekeeping Genes'!$C19,Calculations!$C$772:$Y$1155,18,0))</f>
        <v/>
      </c>
      <c r="AO788" s="22" t="str">
        <f>IF(ISERROR(VLOOKUP('Choose Housekeeping Genes'!$C19,Calculations!$C$772:$Y$1155,19,0)),"",VLOOKUP('Choose Housekeeping Genes'!$C19,Calculations!$C$772:$Y$1155,19,0))</f>
        <v/>
      </c>
      <c r="AP788" s="22" t="str">
        <f>IF(ISERROR(VLOOKUP('Choose Housekeeping Genes'!$C19,Calculations!$C$772:$Y$1155,20,0)),"",VLOOKUP('Choose Housekeeping Genes'!$C19,Calculations!$C$772:$Y$1155,20,0))</f>
        <v/>
      </c>
      <c r="AQ788" s="22" t="str">
        <f>IF(ISERROR(VLOOKUP('Choose Housekeeping Genes'!$C19,Calculations!$C$772:$Y$1155,21,0)),"",VLOOKUP('Choose Housekeeping Genes'!$C19,Calculations!$C$772:$Y$1155,21,0))</f>
        <v/>
      </c>
      <c r="AR788" s="22" t="str">
        <f>IF(ISERROR(VLOOKUP('Choose Housekeeping Genes'!$C19,Calculations!$C$772:$Y$1155,22,0)),"",VLOOKUP('Choose Housekeeping Genes'!$C19,Calculations!$C$772:$Y$1155,22,0))</f>
        <v/>
      </c>
      <c r="AS788" s="22" t="str">
        <f>IF(ISERROR(VLOOKUP('Choose Housekeeping Genes'!$C19,Calculations!$C$772:$Y$1155,23,0)),"",VLOOKUP('Choose Housekeeping Genes'!$C19,Calculations!$C$772:$Y$1155,23,0))</f>
        <v/>
      </c>
      <c r="AT788" s="36" t="str">
        <f t="shared" si="537"/>
        <v/>
      </c>
      <c r="AU788" s="36" t="str">
        <f t="shared" si="538"/>
        <v/>
      </c>
      <c r="AV788" s="36" t="str">
        <f t="shared" si="539"/>
        <v/>
      </c>
      <c r="AW788" s="36" t="str">
        <f t="shared" si="540"/>
        <v/>
      </c>
      <c r="AX788" s="36" t="str">
        <f t="shared" si="541"/>
        <v/>
      </c>
      <c r="AY788" s="36" t="str">
        <f t="shared" si="542"/>
        <v/>
      </c>
      <c r="AZ788" s="36" t="str">
        <f t="shared" si="543"/>
        <v/>
      </c>
      <c r="BA788" s="36" t="str">
        <f t="shared" si="544"/>
        <v/>
      </c>
      <c r="BB788" s="36" t="str">
        <f t="shared" si="545"/>
        <v/>
      </c>
      <c r="BC788" s="36" t="str">
        <f t="shared" si="546"/>
        <v/>
      </c>
      <c r="BD788" s="36" t="str">
        <f t="shared" si="547"/>
        <v/>
      </c>
      <c r="BE788" s="36" t="str">
        <f t="shared" si="548"/>
        <v/>
      </c>
      <c r="BF788" s="36" t="str">
        <f t="shared" si="549"/>
        <v/>
      </c>
      <c r="BG788" s="36" t="str">
        <f t="shared" si="550"/>
        <v/>
      </c>
      <c r="BH788" s="36" t="str">
        <f t="shared" si="551"/>
        <v/>
      </c>
      <c r="BI788" s="36" t="str">
        <f t="shared" si="552"/>
        <v/>
      </c>
      <c r="BJ788" s="36" t="str">
        <f t="shared" si="553"/>
        <v/>
      </c>
      <c r="BK788" s="36" t="str">
        <f t="shared" si="554"/>
        <v/>
      </c>
      <c r="BL788" s="36" t="str">
        <f t="shared" si="555"/>
        <v/>
      </c>
      <c r="BM788" s="36" t="str">
        <f t="shared" si="556"/>
        <v/>
      </c>
      <c r="BN788" s="38" t="e">
        <f t="shared" si="515"/>
        <v>#DIV/0!</v>
      </c>
      <c r="BO788" s="38" t="e">
        <f t="shared" si="516"/>
        <v>#DIV/0!</v>
      </c>
      <c r="BP788" s="39" t="str">
        <f t="shared" si="517"/>
        <v/>
      </c>
      <c r="BQ788" s="39" t="str">
        <f t="shared" si="518"/>
        <v/>
      </c>
      <c r="BR788" s="39" t="str">
        <f t="shared" si="519"/>
        <v/>
      </c>
      <c r="BS788" s="39" t="str">
        <f t="shared" si="520"/>
        <v/>
      </c>
      <c r="BT788" s="39" t="str">
        <f t="shared" si="521"/>
        <v/>
      </c>
      <c r="BU788" s="39" t="str">
        <f t="shared" si="522"/>
        <v/>
      </c>
      <c r="BV788" s="39" t="str">
        <f t="shared" si="523"/>
        <v/>
      </c>
      <c r="BW788" s="39" t="str">
        <f t="shared" si="524"/>
        <v/>
      </c>
      <c r="BX788" s="39" t="str">
        <f t="shared" si="525"/>
        <v/>
      </c>
      <c r="BY788" s="39" t="str">
        <f t="shared" si="526"/>
        <v/>
      </c>
      <c r="BZ788" s="39" t="str">
        <f t="shared" si="527"/>
        <v/>
      </c>
      <c r="CA788" s="39" t="str">
        <f t="shared" si="528"/>
        <v/>
      </c>
      <c r="CB788" s="39" t="str">
        <f t="shared" si="529"/>
        <v/>
      </c>
      <c r="CC788" s="39" t="str">
        <f t="shared" si="530"/>
        <v/>
      </c>
      <c r="CD788" s="39" t="str">
        <f t="shared" si="531"/>
        <v/>
      </c>
      <c r="CE788" s="39" t="str">
        <f t="shared" si="532"/>
        <v/>
      </c>
      <c r="CF788" s="39" t="str">
        <f t="shared" si="533"/>
        <v/>
      </c>
      <c r="CG788" s="39" t="str">
        <f t="shared" si="534"/>
        <v/>
      </c>
      <c r="CH788" s="39" t="str">
        <f t="shared" si="535"/>
        <v/>
      </c>
      <c r="CI788" s="39" t="str">
        <f t="shared" si="536"/>
        <v/>
      </c>
    </row>
    <row r="789" spans="1:87">
      <c r="A789" s="18"/>
      <c r="B789" s="15" t="str">
        <f>'Gene Table'!E788</f>
        <v>mmu-miR-5114</v>
      </c>
      <c r="C789" s="15" t="str">
        <f>'Gene Table'!B788</f>
        <v>A18</v>
      </c>
      <c r="D789" s="16" t="str">
        <f>IF(SUM('Test Sample Data'!D$3:D$98)&gt;10,IF(AND(ISNUMBER('Test Sample Data'!D788),'Test Sample Data'!D788&lt;$B$1,'Test Sample Data'!D788&gt;0),'Test Sample Data'!D788,$B$1),"")</f>
        <v/>
      </c>
      <c r="E789" s="17" t="str">
        <f>IF(SUM('Test Sample Data'!E$3:E$98)&gt;10,IF(AND(ISNUMBER('Test Sample Data'!E788),'Test Sample Data'!E788&lt;$B$1,'Test Sample Data'!E788&gt;0),'Test Sample Data'!E788,$B$1),"")</f>
        <v/>
      </c>
      <c r="F789" s="17" t="str">
        <f>IF(SUM('Test Sample Data'!F$3:F$98)&gt;10,IF(AND(ISNUMBER('Test Sample Data'!F788),'Test Sample Data'!F788&lt;$B$1,'Test Sample Data'!F788&gt;0),'Test Sample Data'!F788,$B$1),"")</f>
        <v/>
      </c>
      <c r="G789" s="17" t="str">
        <f>IF(SUM('Test Sample Data'!G$3:G$98)&gt;10,IF(AND(ISNUMBER('Test Sample Data'!G788),'Test Sample Data'!G788&lt;$B$1,'Test Sample Data'!G788&gt;0),'Test Sample Data'!G788,$B$1),"")</f>
        <v/>
      </c>
      <c r="H789" s="17" t="str">
        <f>IF(SUM('Test Sample Data'!H$3:H$98)&gt;10,IF(AND(ISNUMBER('Test Sample Data'!H788),'Test Sample Data'!H788&lt;$B$1,'Test Sample Data'!H788&gt;0),'Test Sample Data'!H788,$B$1),"")</f>
        <v/>
      </c>
      <c r="I789" s="17" t="str">
        <f>IF(SUM('Test Sample Data'!I$3:I$98)&gt;10,IF(AND(ISNUMBER('Test Sample Data'!I788),'Test Sample Data'!I788&lt;$B$1,'Test Sample Data'!I788&gt;0),'Test Sample Data'!I788,$B$1),"")</f>
        <v/>
      </c>
      <c r="J789" s="17" t="str">
        <f>IF(SUM('Test Sample Data'!J$3:J$98)&gt;10,IF(AND(ISNUMBER('Test Sample Data'!J788),'Test Sample Data'!J788&lt;$B$1,'Test Sample Data'!J788&gt;0),'Test Sample Data'!J788,$B$1),"")</f>
        <v/>
      </c>
      <c r="K789" s="17" t="str">
        <f>IF(SUM('Test Sample Data'!K$3:K$98)&gt;10,IF(AND(ISNUMBER('Test Sample Data'!K788),'Test Sample Data'!K788&lt;$B$1,'Test Sample Data'!K788&gt;0),'Test Sample Data'!K788,$B$1),"")</f>
        <v/>
      </c>
      <c r="L789" s="17" t="str">
        <f>IF(SUM('Test Sample Data'!L$3:L$98)&gt;10,IF(AND(ISNUMBER('Test Sample Data'!L788),'Test Sample Data'!L788&lt;$B$1,'Test Sample Data'!L788&gt;0),'Test Sample Data'!L788,$B$1),"")</f>
        <v/>
      </c>
      <c r="M789" s="17" t="str">
        <f>IF(SUM('Test Sample Data'!M$3:M$98)&gt;10,IF(AND(ISNUMBER('Test Sample Data'!M788),'Test Sample Data'!M788&lt;$B$1,'Test Sample Data'!M788&gt;0),'Test Sample Data'!M788,$B$1),"")</f>
        <v/>
      </c>
      <c r="N789" s="17" t="str">
        <f>'Gene Table'!E788</f>
        <v>mmu-miR-5114</v>
      </c>
      <c r="O789" s="17" t="str">
        <f>'Gene Table'!B788</f>
        <v>A18</v>
      </c>
      <c r="P789" s="17" t="str">
        <f>IF(SUM('Control Sample Data'!D$3:D$98)&gt;10,IF(AND(ISNUMBER('Control Sample Data'!D788),'Control Sample Data'!D788&lt;$B$1,'Control Sample Data'!D788&gt;0),'Control Sample Data'!D788,$B$1),"")</f>
        <v/>
      </c>
      <c r="Q789" s="17" t="str">
        <f>IF(SUM('Control Sample Data'!E$3:E$98)&gt;10,IF(AND(ISNUMBER('Control Sample Data'!E788),'Control Sample Data'!E788&lt;$B$1,'Control Sample Data'!E788&gt;0),'Control Sample Data'!E788,$B$1),"")</f>
        <v/>
      </c>
      <c r="R789" s="17" t="str">
        <f>IF(SUM('Control Sample Data'!F$3:F$98)&gt;10,IF(AND(ISNUMBER('Control Sample Data'!F788),'Control Sample Data'!F788&lt;$B$1,'Control Sample Data'!F788&gt;0),'Control Sample Data'!F788,$B$1),"")</f>
        <v/>
      </c>
      <c r="S789" s="17" t="str">
        <f>IF(SUM('Control Sample Data'!G$3:G$98)&gt;10,IF(AND(ISNUMBER('Control Sample Data'!G788),'Control Sample Data'!G788&lt;$B$1,'Control Sample Data'!G788&gt;0),'Control Sample Data'!G788,$B$1),"")</f>
        <v/>
      </c>
      <c r="T789" s="17" t="str">
        <f>IF(SUM('Control Sample Data'!H$3:H$98)&gt;10,IF(AND(ISNUMBER('Control Sample Data'!H788),'Control Sample Data'!H788&lt;$B$1,'Control Sample Data'!H788&gt;0),'Control Sample Data'!H788,$B$1),"")</f>
        <v/>
      </c>
      <c r="U789" s="17" t="str">
        <f>IF(SUM('Control Sample Data'!I$3:I$98)&gt;10,IF(AND(ISNUMBER('Control Sample Data'!I788),'Control Sample Data'!I788&lt;$B$1,'Control Sample Data'!I788&gt;0),'Control Sample Data'!I788,$B$1),"")</f>
        <v/>
      </c>
      <c r="V789" s="17" t="str">
        <f>IF(SUM('Control Sample Data'!J$3:J$98)&gt;10,IF(AND(ISNUMBER('Control Sample Data'!J788),'Control Sample Data'!J788&lt;$B$1,'Control Sample Data'!J788&gt;0),'Control Sample Data'!J788,$B$1),"")</f>
        <v/>
      </c>
      <c r="W789" s="17" t="str">
        <f>IF(SUM('Control Sample Data'!K$3:K$98)&gt;10,IF(AND(ISNUMBER('Control Sample Data'!K788),'Control Sample Data'!K788&lt;$B$1,'Control Sample Data'!K788&gt;0),'Control Sample Data'!K788,$B$1),"")</f>
        <v/>
      </c>
      <c r="X789" s="17" t="str">
        <f>IF(SUM('Control Sample Data'!L$3:L$98)&gt;10,IF(AND(ISNUMBER('Control Sample Data'!L788),'Control Sample Data'!L788&lt;$B$1,'Control Sample Data'!L788&gt;0),'Control Sample Data'!L788,$B$1),"")</f>
        <v/>
      </c>
      <c r="Y789" s="17" t="str">
        <f>IF(SUM('Control Sample Data'!M$3:M$98)&gt;10,IF(AND(ISNUMBER('Control Sample Data'!M788),'Control Sample Data'!M788&lt;$B$1,'Control Sample Data'!M788&gt;0),'Control Sample Data'!M788,$B$1),"")</f>
        <v/>
      </c>
      <c r="Z789" s="22" t="str">
        <f>IF(ISERROR(VLOOKUP('Choose Housekeeping Genes'!$C20,Calculations!$C$772:$M$1155,2,0)),"",VLOOKUP('Choose Housekeeping Genes'!$C20,Calculations!$C$772:$M$1155,2,0))</f>
        <v/>
      </c>
      <c r="AA789" s="22" t="str">
        <f>IF(ISERROR(VLOOKUP('Choose Housekeeping Genes'!$C20,Calculations!$C$772:$M$1155,3,0)),"",VLOOKUP('Choose Housekeeping Genes'!$C20,Calculations!$C$772:$M$1155,3,0))</f>
        <v/>
      </c>
      <c r="AB789" s="22" t="str">
        <f>IF(ISERROR(VLOOKUP('Choose Housekeeping Genes'!$C20,Calculations!$C$772:$M$1155,4,0)),"",VLOOKUP('Choose Housekeeping Genes'!$C20,Calculations!$C$772:$M$1155,4,0))</f>
        <v/>
      </c>
      <c r="AC789" s="22" t="str">
        <f>IF(ISERROR(VLOOKUP('Choose Housekeeping Genes'!$C20,Calculations!$C$772:$M$1155,5,0)),"",VLOOKUP('Choose Housekeeping Genes'!$C20,Calculations!$C$772:$M$1155,5,0))</f>
        <v/>
      </c>
      <c r="AD789" s="22" t="str">
        <f>IF(ISERROR(VLOOKUP('Choose Housekeeping Genes'!$C20,Calculations!$C$772:$M$1155,6,0)),"",VLOOKUP('Choose Housekeeping Genes'!$C20,Calculations!$C$772:$M$1155,6,0))</f>
        <v/>
      </c>
      <c r="AE789" s="22" t="str">
        <f>IF(ISERROR(VLOOKUP('Choose Housekeeping Genes'!$C20,Calculations!$C$772:$M$1155,7,0)),"",VLOOKUP('Choose Housekeeping Genes'!$C20,Calculations!$C$772:$M$1155,7,0))</f>
        <v/>
      </c>
      <c r="AF789" s="22" t="str">
        <f>IF(ISERROR(VLOOKUP('Choose Housekeeping Genes'!$C20,Calculations!$C$772:$M$1155,8,0)),"",VLOOKUP('Choose Housekeeping Genes'!$C20,Calculations!$C$772:$M$1155,8,0))</f>
        <v/>
      </c>
      <c r="AG789" s="22" t="str">
        <f>IF(ISERROR(VLOOKUP('Choose Housekeeping Genes'!$C20,Calculations!$C$772:$M$1155,9,0)),"",VLOOKUP('Choose Housekeeping Genes'!$C20,Calculations!$C$772:$M$1155,9,0))</f>
        <v/>
      </c>
      <c r="AH789" s="22" t="str">
        <f>IF(ISERROR(VLOOKUP('Choose Housekeeping Genes'!$C20,Calculations!$C$772:$M$1155,10,0)),"",VLOOKUP('Choose Housekeeping Genes'!$C20,Calculations!$C$772:$M$1155,10,0))</f>
        <v/>
      </c>
      <c r="AI789" s="22" t="str">
        <f>IF(ISERROR(VLOOKUP('Choose Housekeeping Genes'!$C20,Calculations!$C$772:$M$1155,11,0)),"",VLOOKUP('Choose Housekeeping Genes'!$C20,Calculations!$C$772:$M$1155,11,0))</f>
        <v/>
      </c>
      <c r="AJ789" s="22" t="str">
        <f>IF(ISERROR(VLOOKUP('Choose Housekeeping Genes'!$C20,Calculations!$C$772:$Y$1155,14,0)),"",VLOOKUP('Choose Housekeeping Genes'!$C20,Calculations!$C$772:$Y$1155,14,0))</f>
        <v/>
      </c>
      <c r="AK789" s="22" t="str">
        <f>IF(ISERROR(VLOOKUP('Choose Housekeeping Genes'!$C20,Calculations!$C$772:$Y$1155,15,0)),"",VLOOKUP('Choose Housekeeping Genes'!$C20,Calculations!$C$772:$Y$1155,15,0))</f>
        <v/>
      </c>
      <c r="AL789" s="22" t="str">
        <f>IF(ISERROR(VLOOKUP('Choose Housekeeping Genes'!$C20,Calculations!$C$772:$Y$1155,16,0)),"",VLOOKUP('Choose Housekeeping Genes'!$C20,Calculations!$C$772:$Y$1155,16,0))</f>
        <v/>
      </c>
      <c r="AM789" s="22" t="str">
        <f>IF(ISERROR(VLOOKUP('Choose Housekeeping Genes'!$C20,Calculations!$C$772:$Y$1155,17,0)),"",VLOOKUP('Choose Housekeeping Genes'!$C20,Calculations!$C$772:$Y$1155,17,0))</f>
        <v/>
      </c>
      <c r="AN789" s="22" t="str">
        <f>IF(ISERROR(VLOOKUP('Choose Housekeeping Genes'!$C20,Calculations!$C$772:$Y$1155,18,0)),"",VLOOKUP('Choose Housekeeping Genes'!$C20,Calculations!$C$772:$Y$1155,18,0))</f>
        <v/>
      </c>
      <c r="AO789" s="22" t="str">
        <f>IF(ISERROR(VLOOKUP('Choose Housekeeping Genes'!$C20,Calculations!$C$772:$Y$1155,19,0)),"",VLOOKUP('Choose Housekeeping Genes'!$C20,Calculations!$C$772:$Y$1155,19,0))</f>
        <v/>
      </c>
      <c r="AP789" s="22" t="str">
        <f>IF(ISERROR(VLOOKUP('Choose Housekeeping Genes'!$C20,Calculations!$C$772:$Y$1155,20,0)),"",VLOOKUP('Choose Housekeeping Genes'!$C20,Calculations!$C$772:$Y$1155,20,0))</f>
        <v/>
      </c>
      <c r="AQ789" s="22" t="str">
        <f>IF(ISERROR(VLOOKUP('Choose Housekeeping Genes'!$C20,Calculations!$C$772:$Y$1155,21,0)),"",VLOOKUP('Choose Housekeeping Genes'!$C20,Calculations!$C$772:$Y$1155,21,0))</f>
        <v/>
      </c>
      <c r="AR789" s="22" t="str">
        <f>IF(ISERROR(VLOOKUP('Choose Housekeeping Genes'!$C20,Calculations!$C$772:$Y$1155,22,0)),"",VLOOKUP('Choose Housekeeping Genes'!$C20,Calculations!$C$772:$Y$1155,22,0))</f>
        <v/>
      </c>
      <c r="AS789" s="22" t="str">
        <f>IF(ISERROR(VLOOKUP('Choose Housekeeping Genes'!$C20,Calculations!$C$772:$Y$1155,23,0)),"",VLOOKUP('Choose Housekeeping Genes'!$C20,Calculations!$C$772:$Y$1155,23,0))</f>
        <v/>
      </c>
      <c r="AT789" s="36" t="str">
        <f t="shared" si="537"/>
        <v/>
      </c>
      <c r="AU789" s="36" t="str">
        <f t="shared" si="538"/>
        <v/>
      </c>
      <c r="AV789" s="36" t="str">
        <f t="shared" si="539"/>
        <v/>
      </c>
      <c r="AW789" s="36" t="str">
        <f t="shared" si="540"/>
        <v/>
      </c>
      <c r="AX789" s="36" t="str">
        <f t="shared" si="541"/>
        <v/>
      </c>
      <c r="AY789" s="36" t="str">
        <f t="shared" si="542"/>
        <v/>
      </c>
      <c r="AZ789" s="36" t="str">
        <f t="shared" si="543"/>
        <v/>
      </c>
      <c r="BA789" s="36" t="str">
        <f t="shared" si="544"/>
        <v/>
      </c>
      <c r="BB789" s="36" t="str">
        <f t="shared" si="545"/>
        <v/>
      </c>
      <c r="BC789" s="36" t="str">
        <f t="shared" si="546"/>
        <v/>
      </c>
      <c r="BD789" s="36" t="str">
        <f t="shared" si="547"/>
        <v/>
      </c>
      <c r="BE789" s="36" t="str">
        <f t="shared" si="548"/>
        <v/>
      </c>
      <c r="BF789" s="36" t="str">
        <f t="shared" si="549"/>
        <v/>
      </c>
      <c r="BG789" s="36" t="str">
        <f t="shared" si="550"/>
        <v/>
      </c>
      <c r="BH789" s="36" t="str">
        <f t="shared" si="551"/>
        <v/>
      </c>
      <c r="BI789" s="36" t="str">
        <f t="shared" si="552"/>
        <v/>
      </c>
      <c r="BJ789" s="36" t="str">
        <f t="shared" si="553"/>
        <v/>
      </c>
      <c r="BK789" s="36" t="str">
        <f t="shared" si="554"/>
        <v/>
      </c>
      <c r="BL789" s="36" t="str">
        <f t="shared" si="555"/>
        <v/>
      </c>
      <c r="BM789" s="36" t="str">
        <f t="shared" si="556"/>
        <v/>
      </c>
      <c r="BN789" s="38" t="e">
        <f t="shared" si="515"/>
        <v>#DIV/0!</v>
      </c>
      <c r="BO789" s="38" t="e">
        <f t="shared" si="516"/>
        <v>#DIV/0!</v>
      </c>
      <c r="BP789" s="39" t="str">
        <f t="shared" si="517"/>
        <v/>
      </c>
      <c r="BQ789" s="39" t="str">
        <f t="shared" si="518"/>
        <v/>
      </c>
      <c r="BR789" s="39" t="str">
        <f t="shared" si="519"/>
        <v/>
      </c>
      <c r="BS789" s="39" t="str">
        <f t="shared" si="520"/>
        <v/>
      </c>
      <c r="BT789" s="39" t="str">
        <f t="shared" si="521"/>
        <v/>
      </c>
      <c r="BU789" s="39" t="str">
        <f t="shared" si="522"/>
        <v/>
      </c>
      <c r="BV789" s="39" t="str">
        <f t="shared" si="523"/>
        <v/>
      </c>
      <c r="BW789" s="39" t="str">
        <f t="shared" si="524"/>
        <v/>
      </c>
      <c r="BX789" s="39" t="str">
        <f t="shared" si="525"/>
        <v/>
      </c>
      <c r="BY789" s="39" t="str">
        <f t="shared" si="526"/>
        <v/>
      </c>
      <c r="BZ789" s="39" t="str">
        <f t="shared" si="527"/>
        <v/>
      </c>
      <c r="CA789" s="39" t="str">
        <f t="shared" si="528"/>
        <v/>
      </c>
      <c r="CB789" s="39" t="str">
        <f t="shared" si="529"/>
        <v/>
      </c>
      <c r="CC789" s="39" t="str">
        <f t="shared" si="530"/>
        <v/>
      </c>
      <c r="CD789" s="39" t="str">
        <f t="shared" si="531"/>
        <v/>
      </c>
      <c r="CE789" s="39" t="str">
        <f t="shared" si="532"/>
        <v/>
      </c>
      <c r="CF789" s="39" t="str">
        <f t="shared" si="533"/>
        <v/>
      </c>
      <c r="CG789" s="39" t="str">
        <f t="shared" si="534"/>
        <v/>
      </c>
      <c r="CH789" s="39" t="str">
        <f t="shared" si="535"/>
        <v/>
      </c>
      <c r="CI789" s="39" t="str">
        <f t="shared" si="536"/>
        <v/>
      </c>
    </row>
    <row r="790" spans="1:87">
      <c r="A790" s="18"/>
      <c r="B790" s="15" t="str">
        <f>'Gene Table'!E789</f>
        <v>mmu-miR-466p-5p</v>
      </c>
      <c r="C790" s="15" t="str">
        <f>'Gene Table'!B789</f>
        <v>A19</v>
      </c>
      <c r="D790" s="16" t="str">
        <f>IF(SUM('Test Sample Data'!D$3:D$98)&gt;10,IF(AND(ISNUMBER('Test Sample Data'!D789),'Test Sample Data'!D789&lt;$B$1,'Test Sample Data'!D789&gt;0),'Test Sample Data'!D789,$B$1),"")</f>
        <v/>
      </c>
      <c r="E790" s="17" t="str">
        <f>IF(SUM('Test Sample Data'!E$3:E$98)&gt;10,IF(AND(ISNUMBER('Test Sample Data'!E789),'Test Sample Data'!E789&lt;$B$1,'Test Sample Data'!E789&gt;0),'Test Sample Data'!E789,$B$1),"")</f>
        <v/>
      </c>
      <c r="F790" s="17" t="str">
        <f>IF(SUM('Test Sample Data'!F$3:F$98)&gt;10,IF(AND(ISNUMBER('Test Sample Data'!F789),'Test Sample Data'!F789&lt;$B$1,'Test Sample Data'!F789&gt;0),'Test Sample Data'!F789,$B$1),"")</f>
        <v/>
      </c>
      <c r="G790" s="17" t="str">
        <f>IF(SUM('Test Sample Data'!G$3:G$98)&gt;10,IF(AND(ISNUMBER('Test Sample Data'!G789),'Test Sample Data'!G789&lt;$B$1,'Test Sample Data'!G789&gt;0),'Test Sample Data'!G789,$B$1),"")</f>
        <v/>
      </c>
      <c r="H790" s="17" t="str">
        <f>IF(SUM('Test Sample Data'!H$3:H$98)&gt;10,IF(AND(ISNUMBER('Test Sample Data'!H789),'Test Sample Data'!H789&lt;$B$1,'Test Sample Data'!H789&gt;0),'Test Sample Data'!H789,$B$1),"")</f>
        <v/>
      </c>
      <c r="I790" s="17" t="str">
        <f>IF(SUM('Test Sample Data'!I$3:I$98)&gt;10,IF(AND(ISNUMBER('Test Sample Data'!I789),'Test Sample Data'!I789&lt;$B$1,'Test Sample Data'!I789&gt;0),'Test Sample Data'!I789,$B$1),"")</f>
        <v/>
      </c>
      <c r="J790" s="17" t="str">
        <f>IF(SUM('Test Sample Data'!J$3:J$98)&gt;10,IF(AND(ISNUMBER('Test Sample Data'!J789),'Test Sample Data'!J789&lt;$B$1,'Test Sample Data'!J789&gt;0),'Test Sample Data'!J789,$B$1),"")</f>
        <v/>
      </c>
      <c r="K790" s="17" t="str">
        <f>IF(SUM('Test Sample Data'!K$3:K$98)&gt;10,IF(AND(ISNUMBER('Test Sample Data'!K789),'Test Sample Data'!K789&lt;$B$1,'Test Sample Data'!K789&gt;0),'Test Sample Data'!K789,$B$1),"")</f>
        <v/>
      </c>
      <c r="L790" s="17" t="str">
        <f>IF(SUM('Test Sample Data'!L$3:L$98)&gt;10,IF(AND(ISNUMBER('Test Sample Data'!L789),'Test Sample Data'!L789&lt;$B$1,'Test Sample Data'!L789&gt;0),'Test Sample Data'!L789,$B$1),"")</f>
        <v/>
      </c>
      <c r="M790" s="17" t="str">
        <f>IF(SUM('Test Sample Data'!M$3:M$98)&gt;10,IF(AND(ISNUMBER('Test Sample Data'!M789),'Test Sample Data'!M789&lt;$B$1,'Test Sample Data'!M789&gt;0),'Test Sample Data'!M789,$B$1),"")</f>
        <v/>
      </c>
      <c r="N790" s="17" t="str">
        <f>'Gene Table'!E789</f>
        <v>mmu-miR-466p-5p</v>
      </c>
      <c r="O790" s="17" t="str">
        <f>'Gene Table'!B789</f>
        <v>A19</v>
      </c>
      <c r="P790" s="17" t="str">
        <f>IF(SUM('Control Sample Data'!D$3:D$98)&gt;10,IF(AND(ISNUMBER('Control Sample Data'!D789),'Control Sample Data'!D789&lt;$B$1,'Control Sample Data'!D789&gt;0),'Control Sample Data'!D789,$B$1),"")</f>
        <v/>
      </c>
      <c r="Q790" s="17" t="str">
        <f>IF(SUM('Control Sample Data'!E$3:E$98)&gt;10,IF(AND(ISNUMBER('Control Sample Data'!E789),'Control Sample Data'!E789&lt;$B$1,'Control Sample Data'!E789&gt;0),'Control Sample Data'!E789,$B$1),"")</f>
        <v/>
      </c>
      <c r="R790" s="17" t="str">
        <f>IF(SUM('Control Sample Data'!F$3:F$98)&gt;10,IF(AND(ISNUMBER('Control Sample Data'!F789),'Control Sample Data'!F789&lt;$B$1,'Control Sample Data'!F789&gt;0),'Control Sample Data'!F789,$B$1),"")</f>
        <v/>
      </c>
      <c r="S790" s="17" t="str">
        <f>IF(SUM('Control Sample Data'!G$3:G$98)&gt;10,IF(AND(ISNUMBER('Control Sample Data'!G789),'Control Sample Data'!G789&lt;$B$1,'Control Sample Data'!G789&gt;0),'Control Sample Data'!G789,$B$1),"")</f>
        <v/>
      </c>
      <c r="T790" s="17" t="str">
        <f>IF(SUM('Control Sample Data'!H$3:H$98)&gt;10,IF(AND(ISNUMBER('Control Sample Data'!H789),'Control Sample Data'!H789&lt;$B$1,'Control Sample Data'!H789&gt;0),'Control Sample Data'!H789,$B$1),"")</f>
        <v/>
      </c>
      <c r="U790" s="17" t="str">
        <f>IF(SUM('Control Sample Data'!I$3:I$98)&gt;10,IF(AND(ISNUMBER('Control Sample Data'!I789),'Control Sample Data'!I789&lt;$B$1,'Control Sample Data'!I789&gt;0),'Control Sample Data'!I789,$B$1),"")</f>
        <v/>
      </c>
      <c r="V790" s="17" t="str">
        <f>IF(SUM('Control Sample Data'!J$3:J$98)&gt;10,IF(AND(ISNUMBER('Control Sample Data'!J789),'Control Sample Data'!J789&lt;$B$1,'Control Sample Data'!J789&gt;0),'Control Sample Data'!J789,$B$1),"")</f>
        <v/>
      </c>
      <c r="W790" s="17" t="str">
        <f>IF(SUM('Control Sample Data'!K$3:K$98)&gt;10,IF(AND(ISNUMBER('Control Sample Data'!K789),'Control Sample Data'!K789&lt;$B$1,'Control Sample Data'!K789&gt;0),'Control Sample Data'!K789,$B$1),"")</f>
        <v/>
      </c>
      <c r="X790" s="17" t="str">
        <f>IF(SUM('Control Sample Data'!L$3:L$98)&gt;10,IF(AND(ISNUMBER('Control Sample Data'!L789),'Control Sample Data'!L789&lt;$B$1,'Control Sample Data'!L789&gt;0),'Control Sample Data'!L789,$B$1),"")</f>
        <v/>
      </c>
      <c r="Y790" s="17" t="str">
        <f>IF(SUM('Control Sample Data'!M$3:M$98)&gt;10,IF(AND(ISNUMBER('Control Sample Data'!M789),'Control Sample Data'!M789&lt;$B$1,'Control Sample Data'!M789&gt;0),'Control Sample Data'!M789,$B$1),"")</f>
        <v/>
      </c>
      <c r="Z790" s="22" t="str">
        <f>IF(ISERROR(VLOOKUP('Choose Housekeeping Genes'!$C21,Calculations!$C$772:$M$1155,2,0)),"",VLOOKUP('Choose Housekeeping Genes'!$C21,Calculations!$C$772:$M$1155,2,0))</f>
        <v/>
      </c>
      <c r="AA790" s="22" t="str">
        <f>IF(ISERROR(VLOOKUP('Choose Housekeeping Genes'!$C21,Calculations!$C$772:$M$1155,3,0)),"",VLOOKUP('Choose Housekeeping Genes'!$C21,Calculations!$C$772:$M$1155,3,0))</f>
        <v/>
      </c>
      <c r="AB790" s="22" t="str">
        <f>IF(ISERROR(VLOOKUP('Choose Housekeeping Genes'!$C21,Calculations!$C$772:$M$1155,4,0)),"",VLOOKUP('Choose Housekeeping Genes'!$C21,Calculations!$C$772:$M$1155,4,0))</f>
        <v/>
      </c>
      <c r="AC790" s="22" t="str">
        <f>IF(ISERROR(VLOOKUP('Choose Housekeeping Genes'!$C21,Calculations!$C$772:$M$1155,5,0)),"",VLOOKUP('Choose Housekeeping Genes'!$C21,Calculations!$C$772:$M$1155,5,0))</f>
        <v/>
      </c>
      <c r="AD790" s="22" t="str">
        <f>IF(ISERROR(VLOOKUP('Choose Housekeeping Genes'!$C21,Calculations!$C$772:$M$1155,6,0)),"",VLOOKUP('Choose Housekeeping Genes'!$C21,Calculations!$C$772:$M$1155,6,0))</f>
        <v/>
      </c>
      <c r="AE790" s="22" t="str">
        <f>IF(ISERROR(VLOOKUP('Choose Housekeeping Genes'!$C21,Calculations!$C$772:$M$1155,7,0)),"",VLOOKUP('Choose Housekeeping Genes'!$C21,Calculations!$C$772:$M$1155,7,0))</f>
        <v/>
      </c>
      <c r="AF790" s="22" t="str">
        <f>IF(ISERROR(VLOOKUP('Choose Housekeeping Genes'!$C21,Calculations!$C$772:$M$1155,8,0)),"",VLOOKUP('Choose Housekeeping Genes'!$C21,Calculations!$C$772:$M$1155,8,0))</f>
        <v/>
      </c>
      <c r="AG790" s="22" t="str">
        <f>IF(ISERROR(VLOOKUP('Choose Housekeeping Genes'!$C21,Calculations!$C$772:$M$1155,9,0)),"",VLOOKUP('Choose Housekeeping Genes'!$C21,Calculations!$C$772:$M$1155,9,0))</f>
        <v/>
      </c>
      <c r="AH790" s="22" t="str">
        <f>IF(ISERROR(VLOOKUP('Choose Housekeeping Genes'!$C21,Calculations!$C$772:$M$1155,10,0)),"",VLOOKUP('Choose Housekeeping Genes'!$C21,Calculations!$C$772:$M$1155,10,0))</f>
        <v/>
      </c>
      <c r="AI790" s="22" t="str">
        <f>IF(ISERROR(VLOOKUP('Choose Housekeeping Genes'!$C21,Calculations!$C$772:$M$1155,11,0)),"",VLOOKUP('Choose Housekeeping Genes'!$C21,Calculations!$C$772:$M$1155,11,0))</f>
        <v/>
      </c>
      <c r="AJ790" s="22" t="str">
        <f>IF(ISERROR(VLOOKUP('Choose Housekeeping Genes'!$C21,Calculations!$C$772:$Y$1155,14,0)),"",VLOOKUP('Choose Housekeeping Genes'!$C21,Calculations!$C$772:$Y$1155,14,0))</f>
        <v/>
      </c>
      <c r="AK790" s="22" t="str">
        <f>IF(ISERROR(VLOOKUP('Choose Housekeeping Genes'!$C21,Calculations!$C$772:$Y$1155,15,0)),"",VLOOKUP('Choose Housekeeping Genes'!$C21,Calculations!$C$772:$Y$1155,15,0))</f>
        <v/>
      </c>
      <c r="AL790" s="22" t="str">
        <f>IF(ISERROR(VLOOKUP('Choose Housekeeping Genes'!$C21,Calculations!$C$772:$Y$1155,16,0)),"",VLOOKUP('Choose Housekeeping Genes'!$C21,Calculations!$C$772:$Y$1155,16,0))</f>
        <v/>
      </c>
      <c r="AM790" s="22" t="str">
        <f>IF(ISERROR(VLOOKUP('Choose Housekeeping Genes'!$C21,Calculations!$C$772:$Y$1155,17,0)),"",VLOOKUP('Choose Housekeeping Genes'!$C21,Calculations!$C$772:$Y$1155,17,0))</f>
        <v/>
      </c>
      <c r="AN790" s="22" t="str">
        <f>IF(ISERROR(VLOOKUP('Choose Housekeeping Genes'!$C21,Calculations!$C$772:$Y$1155,18,0)),"",VLOOKUP('Choose Housekeeping Genes'!$C21,Calculations!$C$772:$Y$1155,18,0))</f>
        <v/>
      </c>
      <c r="AO790" s="22" t="str">
        <f>IF(ISERROR(VLOOKUP('Choose Housekeeping Genes'!$C21,Calculations!$C$772:$Y$1155,19,0)),"",VLOOKUP('Choose Housekeeping Genes'!$C21,Calculations!$C$772:$Y$1155,19,0))</f>
        <v/>
      </c>
      <c r="AP790" s="22" t="str">
        <f>IF(ISERROR(VLOOKUP('Choose Housekeeping Genes'!$C21,Calculations!$C$772:$Y$1155,20,0)),"",VLOOKUP('Choose Housekeeping Genes'!$C21,Calculations!$C$772:$Y$1155,20,0))</f>
        <v/>
      </c>
      <c r="AQ790" s="22" t="str">
        <f>IF(ISERROR(VLOOKUP('Choose Housekeeping Genes'!$C21,Calculations!$C$772:$Y$1155,21,0)),"",VLOOKUP('Choose Housekeeping Genes'!$C21,Calculations!$C$772:$Y$1155,21,0))</f>
        <v/>
      </c>
      <c r="AR790" s="22" t="str">
        <f>IF(ISERROR(VLOOKUP('Choose Housekeeping Genes'!$C21,Calculations!$C$772:$Y$1155,22,0)),"",VLOOKUP('Choose Housekeeping Genes'!$C21,Calculations!$C$772:$Y$1155,22,0))</f>
        <v/>
      </c>
      <c r="AS790" s="22" t="str">
        <f>IF(ISERROR(VLOOKUP('Choose Housekeeping Genes'!$C21,Calculations!$C$772:$Y$1155,23,0)),"",VLOOKUP('Choose Housekeeping Genes'!$C21,Calculations!$C$772:$Y$1155,23,0))</f>
        <v/>
      </c>
      <c r="AT790" s="36" t="str">
        <f t="shared" si="537"/>
        <v/>
      </c>
      <c r="AU790" s="36" t="str">
        <f t="shared" si="538"/>
        <v/>
      </c>
      <c r="AV790" s="36" t="str">
        <f t="shared" si="539"/>
        <v/>
      </c>
      <c r="AW790" s="36" t="str">
        <f t="shared" si="540"/>
        <v/>
      </c>
      <c r="AX790" s="36" t="str">
        <f t="shared" si="541"/>
        <v/>
      </c>
      <c r="AY790" s="36" t="str">
        <f t="shared" si="542"/>
        <v/>
      </c>
      <c r="AZ790" s="36" t="str">
        <f t="shared" si="543"/>
        <v/>
      </c>
      <c r="BA790" s="36" t="str">
        <f t="shared" si="544"/>
        <v/>
      </c>
      <c r="BB790" s="36" t="str">
        <f t="shared" si="545"/>
        <v/>
      </c>
      <c r="BC790" s="36" t="str">
        <f t="shared" si="546"/>
        <v/>
      </c>
      <c r="BD790" s="36" t="str">
        <f t="shared" si="547"/>
        <v/>
      </c>
      <c r="BE790" s="36" t="str">
        <f t="shared" si="548"/>
        <v/>
      </c>
      <c r="BF790" s="36" t="str">
        <f t="shared" si="549"/>
        <v/>
      </c>
      <c r="BG790" s="36" t="str">
        <f t="shared" si="550"/>
        <v/>
      </c>
      <c r="BH790" s="36" t="str">
        <f t="shared" si="551"/>
        <v/>
      </c>
      <c r="BI790" s="36" t="str">
        <f t="shared" si="552"/>
        <v/>
      </c>
      <c r="BJ790" s="36" t="str">
        <f t="shared" si="553"/>
        <v/>
      </c>
      <c r="BK790" s="36" t="str">
        <f t="shared" si="554"/>
        <v/>
      </c>
      <c r="BL790" s="36" t="str">
        <f t="shared" si="555"/>
        <v/>
      </c>
      <c r="BM790" s="36" t="str">
        <f t="shared" si="556"/>
        <v/>
      </c>
      <c r="BN790" s="38" t="e">
        <f t="shared" si="515"/>
        <v>#DIV/0!</v>
      </c>
      <c r="BO790" s="38" t="e">
        <f t="shared" si="516"/>
        <v>#DIV/0!</v>
      </c>
      <c r="BP790" s="39" t="str">
        <f t="shared" si="517"/>
        <v/>
      </c>
      <c r="BQ790" s="39" t="str">
        <f t="shared" si="518"/>
        <v/>
      </c>
      <c r="BR790" s="39" t="str">
        <f t="shared" si="519"/>
        <v/>
      </c>
      <c r="BS790" s="39" t="str">
        <f t="shared" si="520"/>
        <v/>
      </c>
      <c r="BT790" s="39" t="str">
        <f t="shared" si="521"/>
        <v/>
      </c>
      <c r="BU790" s="39" t="str">
        <f t="shared" si="522"/>
        <v/>
      </c>
      <c r="BV790" s="39" t="str">
        <f t="shared" si="523"/>
        <v/>
      </c>
      <c r="BW790" s="39" t="str">
        <f t="shared" si="524"/>
        <v/>
      </c>
      <c r="BX790" s="39" t="str">
        <f t="shared" si="525"/>
        <v/>
      </c>
      <c r="BY790" s="39" t="str">
        <f t="shared" si="526"/>
        <v/>
      </c>
      <c r="BZ790" s="39" t="str">
        <f t="shared" si="527"/>
        <v/>
      </c>
      <c r="CA790" s="39" t="str">
        <f t="shared" si="528"/>
        <v/>
      </c>
      <c r="CB790" s="39" t="str">
        <f t="shared" si="529"/>
        <v/>
      </c>
      <c r="CC790" s="39" t="str">
        <f t="shared" si="530"/>
        <v/>
      </c>
      <c r="CD790" s="39" t="str">
        <f t="shared" si="531"/>
        <v/>
      </c>
      <c r="CE790" s="39" t="str">
        <f t="shared" si="532"/>
        <v/>
      </c>
      <c r="CF790" s="39" t="str">
        <f t="shared" si="533"/>
        <v/>
      </c>
      <c r="CG790" s="39" t="str">
        <f t="shared" si="534"/>
        <v/>
      </c>
      <c r="CH790" s="39" t="str">
        <f t="shared" si="535"/>
        <v/>
      </c>
      <c r="CI790" s="39" t="str">
        <f t="shared" si="536"/>
        <v/>
      </c>
    </row>
    <row r="791" spans="1:87">
      <c r="A791" s="18"/>
      <c r="B791" s="15" t="str">
        <f>'Gene Table'!E790</f>
        <v>mmu-miR-5115</v>
      </c>
      <c r="C791" s="15" t="str">
        <f>'Gene Table'!B790</f>
        <v>A20</v>
      </c>
      <c r="D791" s="16" t="str">
        <f>IF(SUM('Test Sample Data'!D$3:D$98)&gt;10,IF(AND(ISNUMBER('Test Sample Data'!D790),'Test Sample Data'!D790&lt;$B$1,'Test Sample Data'!D790&gt;0),'Test Sample Data'!D790,$B$1),"")</f>
        <v/>
      </c>
      <c r="E791" s="17" t="str">
        <f>IF(SUM('Test Sample Data'!E$3:E$98)&gt;10,IF(AND(ISNUMBER('Test Sample Data'!E790),'Test Sample Data'!E790&lt;$B$1,'Test Sample Data'!E790&gt;0),'Test Sample Data'!E790,$B$1),"")</f>
        <v/>
      </c>
      <c r="F791" s="17" t="str">
        <f>IF(SUM('Test Sample Data'!F$3:F$98)&gt;10,IF(AND(ISNUMBER('Test Sample Data'!F790),'Test Sample Data'!F790&lt;$B$1,'Test Sample Data'!F790&gt;0),'Test Sample Data'!F790,$B$1),"")</f>
        <v/>
      </c>
      <c r="G791" s="17" t="str">
        <f>IF(SUM('Test Sample Data'!G$3:G$98)&gt;10,IF(AND(ISNUMBER('Test Sample Data'!G790),'Test Sample Data'!G790&lt;$B$1,'Test Sample Data'!G790&gt;0),'Test Sample Data'!G790,$B$1),"")</f>
        <v/>
      </c>
      <c r="H791" s="17" t="str">
        <f>IF(SUM('Test Sample Data'!H$3:H$98)&gt;10,IF(AND(ISNUMBER('Test Sample Data'!H790),'Test Sample Data'!H790&lt;$B$1,'Test Sample Data'!H790&gt;0),'Test Sample Data'!H790,$B$1),"")</f>
        <v/>
      </c>
      <c r="I791" s="17" t="str">
        <f>IF(SUM('Test Sample Data'!I$3:I$98)&gt;10,IF(AND(ISNUMBER('Test Sample Data'!I790),'Test Sample Data'!I790&lt;$B$1,'Test Sample Data'!I790&gt;0),'Test Sample Data'!I790,$B$1),"")</f>
        <v/>
      </c>
      <c r="J791" s="17" t="str">
        <f>IF(SUM('Test Sample Data'!J$3:J$98)&gt;10,IF(AND(ISNUMBER('Test Sample Data'!J790),'Test Sample Data'!J790&lt;$B$1,'Test Sample Data'!J790&gt;0),'Test Sample Data'!J790,$B$1),"")</f>
        <v/>
      </c>
      <c r="K791" s="17" t="str">
        <f>IF(SUM('Test Sample Data'!K$3:K$98)&gt;10,IF(AND(ISNUMBER('Test Sample Data'!K790),'Test Sample Data'!K790&lt;$B$1,'Test Sample Data'!K790&gt;0),'Test Sample Data'!K790,$B$1),"")</f>
        <v/>
      </c>
      <c r="L791" s="17" t="str">
        <f>IF(SUM('Test Sample Data'!L$3:L$98)&gt;10,IF(AND(ISNUMBER('Test Sample Data'!L790),'Test Sample Data'!L790&lt;$B$1,'Test Sample Data'!L790&gt;0),'Test Sample Data'!L790,$B$1),"")</f>
        <v/>
      </c>
      <c r="M791" s="17" t="str">
        <f>IF(SUM('Test Sample Data'!M$3:M$98)&gt;10,IF(AND(ISNUMBER('Test Sample Data'!M790),'Test Sample Data'!M790&lt;$B$1,'Test Sample Data'!M790&gt;0),'Test Sample Data'!M790,$B$1),"")</f>
        <v/>
      </c>
      <c r="N791" s="17" t="str">
        <f>'Gene Table'!E790</f>
        <v>mmu-miR-5115</v>
      </c>
      <c r="O791" s="17" t="str">
        <f>'Gene Table'!B790</f>
        <v>A20</v>
      </c>
      <c r="P791" s="17" t="str">
        <f>IF(SUM('Control Sample Data'!D$3:D$98)&gt;10,IF(AND(ISNUMBER('Control Sample Data'!D790),'Control Sample Data'!D790&lt;$B$1,'Control Sample Data'!D790&gt;0),'Control Sample Data'!D790,$B$1),"")</f>
        <v/>
      </c>
      <c r="Q791" s="17" t="str">
        <f>IF(SUM('Control Sample Data'!E$3:E$98)&gt;10,IF(AND(ISNUMBER('Control Sample Data'!E790),'Control Sample Data'!E790&lt;$B$1,'Control Sample Data'!E790&gt;0),'Control Sample Data'!E790,$B$1),"")</f>
        <v/>
      </c>
      <c r="R791" s="17" t="str">
        <f>IF(SUM('Control Sample Data'!F$3:F$98)&gt;10,IF(AND(ISNUMBER('Control Sample Data'!F790),'Control Sample Data'!F790&lt;$B$1,'Control Sample Data'!F790&gt;0),'Control Sample Data'!F790,$B$1),"")</f>
        <v/>
      </c>
      <c r="S791" s="17" t="str">
        <f>IF(SUM('Control Sample Data'!G$3:G$98)&gt;10,IF(AND(ISNUMBER('Control Sample Data'!G790),'Control Sample Data'!G790&lt;$B$1,'Control Sample Data'!G790&gt;0),'Control Sample Data'!G790,$B$1),"")</f>
        <v/>
      </c>
      <c r="T791" s="17" t="str">
        <f>IF(SUM('Control Sample Data'!H$3:H$98)&gt;10,IF(AND(ISNUMBER('Control Sample Data'!H790),'Control Sample Data'!H790&lt;$B$1,'Control Sample Data'!H790&gt;0),'Control Sample Data'!H790,$B$1),"")</f>
        <v/>
      </c>
      <c r="U791" s="17" t="str">
        <f>IF(SUM('Control Sample Data'!I$3:I$98)&gt;10,IF(AND(ISNUMBER('Control Sample Data'!I790),'Control Sample Data'!I790&lt;$B$1,'Control Sample Data'!I790&gt;0),'Control Sample Data'!I790,$B$1),"")</f>
        <v/>
      </c>
      <c r="V791" s="17" t="str">
        <f>IF(SUM('Control Sample Data'!J$3:J$98)&gt;10,IF(AND(ISNUMBER('Control Sample Data'!J790),'Control Sample Data'!J790&lt;$B$1,'Control Sample Data'!J790&gt;0),'Control Sample Data'!J790,$B$1),"")</f>
        <v/>
      </c>
      <c r="W791" s="17" t="str">
        <f>IF(SUM('Control Sample Data'!K$3:K$98)&gt;10,IF(AND(ISNUMBER('Control Sample Data'!K790),'Control Sample Data'!K790&lt;$B$1,'Control Sample Data'!K790&gt;0),'Control Sample Data'!K790,$B$1),"")</f>
        <v/>
      </c>
      <c r="X791" s="17" t="str">
        <f>IF(SUM('Control Sample Data'!L$3:L$98)&gt;10,IF(AND(ISNUMBER('Control Sample Data'!L790),'Control Sample Data'!L790&lt;$B$1,'Control Sample Data'!L790&gt;0),'Control Sample Data'!L790,$B$1),"")</f>
        <v/>
      </c>
      <c r="Y791" s="17" t="str">
        <f>IF(SUM('Control Sample Data'!M$3:M$98)&gt;10,IF(AND(ISNUMBER('Control Sample Data'!M790),'Control Sample Data'!M790&lt;$B$1,'Control Sample Data'!M790&gt;0),'Control Sample Data'!M790,$B$1),"")</f>
        <v/>
      </c>
      <c r="Z791" s="22" t="str">
        <f>IF(ISERROR(VLOOKUP('Choose Housekeeping Genes'!$C22,Calculations!$C$772:$M$1155,2,0)),"",VLOOKUP('Choose Housekeeping Genes'!$C22,Calculations!$C$772:$M$1155,2,0))</f>
        <v/>
      </c>
      <c r="AA791" s="22" t="str">
        <f>IF(ISERROR(VLOOKUP('Choose Housekeeping Genes'!$C22,Calculations!$C$772:$M$1155,3,0)),"",VLOOKUP('Choose Housekeeping Genes'!$C22,Calculations!$C$772:$M$1155,3,0))</f>
        <v/>
      </c>
      <c r="AB791" s="22" t="str">
        <f>IF(ISERROR(VLOOKUP('Choose Housekeeping Genes'!$C22,Calculations!$C$772:$M$1155,4,0)),"",VLOOKUP('Choose Housekeeping Genes'!$C22,Calculations!$C$772:$M$1155,4,0))</f>
        <v/>
      </c>
      <c r="AC791" s="22" t="str">
        <f>IF(ISERROR(VLOOKUP('Choose Housekeeping Genes'!$C22,Calculations!$C$772:$M$1155,5,0)),"",VLOOKUP('Choose Housekeeping Genes'!$C22,Calculations!$C$772:$M$1155,5,0))</f>
        <v/>
      </c>
      <c r="AD791" s="22" t="str">
        <f>IF(ISERROR(VLOOKUP('Choose Housekeeping Genes'!$C22,Calculations!$C$772:$M$1155,6,0)),"",VLOOKUP('Choose Housekeeping Genes'!$C22,Calculations!$C$772:$M$1155,6,0))</f>
        <v/>
      </c>
      <c r="AE791" s="22" t="str">
        <f>IF(ISERROR(VLOOKUP('Choose Housekeeping Genes'!$C22,Calculations!$C$772:$M$1155,7,0)),"",VLOOKUP('Choose Housekeeping Genes'!$C22,Calculations!$C$772:$M$1155,7,0))</f>
        <v/>
      </c>
      <c r="AF791" s="22" t="str">
        <f>IF(ISERROR(VLOOKUP('Choose Housekeeping Genes'!$C22,Calculations!$C$772:$M$1155,8,0)),"",VLOOKUP('Choose Housekeeping Genes'!$C22,Calculations!$C$772:$M$1155,8,0))</f>
        <v/>
      </c>
      <c r="AG791" s="22" t="str">
        <f>IF(ISERROR(VLOOKUP('Choose Housekeeping Genes'!$C22,Calculations!$C$772:$M$1155,9,0)),"",VLOOKUP('Choose Housekeeping Genes'!$C22,Calculations!$C$772:$M$1155,9,0))</f>
        <v/>
      </c>
      <c r="AH791" s="22" t="str">
        <f>IF(ISERROR(VLOOKUP('Choose Housekeeping Genes'!$C22,Calculations!$C$772:$M$1155,10,0)),"",VLOOKUP('Choose Housekeeping Genes'!$C22,Calculations!$C$772:$M$1155,10,0))</f>
        <v/>
      </c>
      <c r="AI791" s="22" t="str">
        <f>IF(ISERROR(VLOOKUP('Choose Housekeeping Genes'!$C22,Calculations!$C$772:$M$1155,11,0)),"",VLOOKUP('Choose Housekeeping Genes'!$C22,Calculations!$C$772:$M$1155,11,0))</f>
        <v/>
      </c>
      <c r="AJ791" s="22" t="str">
        <f>IF(ISERROR(VLOOKUP('Choose Housekeeping Genes'!$C22,Calculations!$C$772:$Y$1155,14,0)),"",VLOOKUP('Choose Housekeeping Genes'!$C22,Calculations!$C$772:$Y$1155,14,0))</f>
        <v/>
      </c>
      <c r="AK791" s="22" t="str">
        <f>IF(ISERROR(VLOOKUP('Choose Housekeeping Genes'!$C22,Calculations!$C$772:$Y$1155,15,0)),"",VLOOKUP('Choose Housekeeping Genes'!$C22,Calculations!$C$772:$Y$1155,15,0))</f>
        <v/>
      </c>
      <c r="AL791" s="22" t="str">
        <f>IF(ISERROR(VLOOKUP('Choose Housekeeping Genes'!$C22,Calculations!$C$772:$Y$1155,16,0)),"",VLOOKUP('Choose Housekeeping Genes'!$C22,Calculations!$C$772:$Y$1155,16,0))</f>
        <v/>
      </c>
      <c r="AM791" s="22" t="str">
        <f>IF(ISERROR(VLOOKUP('Choose Housekeeping Genes'!$C22,Calculations!$C$772:$Y$1155,17,0)),"",VLOOKUP('Choose Housekeeping Genes'!$C22,Calculations!$C$772:$Y$1155,17,0))</f>
        <v/>
      </c>
      <c r="AN791" s="22" t="str">
        <f>IF(ISERROR(VLOOKUP('Choose Housekeeping Genes'!$C22,Calculations!$C$772:$Y$1155,18,0)),"",VLOOKUP('Choose Housekeeping Genes'!$C22,Calculations!$C$772:$Y$1155,18,0))</f>
        <v/>
      </c>
      <c r="AO791" s="22" t="str">
        <f>IF(ISERROR(VLOOKUP('Choose Housekeeping Genes'!$C22,Calculations!$C$772:$Y$1155,19,0)),"",VLOOKUP('Choose Housekeeping Genes'!$C22,Calculations!$C$772:$Y$1155,19,0))</f>
        <v/>
      </c>
      <c r="AP791" s="22" t="str">
        <f>IF(ISERROR(VLOOKUP('Choose Housekeeping Genes'!$C22,Calculations!$C$772:$Y$1155,20,0)),"",VLOOKUP('Choose Housekeeping Genes'!$C22,Calculations!$C$772:$Y$1155,20,0))</f>
        <v/>
      </c>
      <c r="AQ791" s="22" t="str">
        <f>IF(ISERROR(VLOOKUP('Choose Housekeeping Genes'!$C22,Calculations!$C$772:$Y$1155,21,0)),"",VLOOKUP('Choose Housekeeping Genes'!$C22,Calculations!$C$772:$Y$1155,21,0))</f>
        <v/>
      </c>
      <c r="AR791" s="22" t="str">
        <f>IF(ISERROR(VLOOKUP('Choose Housekeeping Genes'!$C22,Calculations!$C$772:$Y$1155,22,0)),"",VLOOKUP('Choose Housekeeping Genes'!$C22,Calculations!$C$772:$Y$1155,22,0))</f>
        <v/>
      </c>
      <c r="AS791" s="22" t="str">
        <f>IF(ISERROR(VLOOKUP('Choose Housekeeping Genes'!$C22,Calculations!$C$772:$Y$1155,23,0)),"",VLOOKUP('Choose Housekeeping Genes'!$C22,Calculations!$C$772:$Y$1155,23,0))</f>
        <v/>
      </c>
      <c r="AT791" s="36" t="str">
        <f t="shared" si="537"/>
        <v/>
      </c>
      <c r="AU791" s="36" t="str">
        <f t="shared" si="538"/>
        <v/>
      </c>
      <c r="AV791" s="36" t="str">
        <f t="shared" si="539"/>
        <v/>
      </c>
      <c r="AW791" s="36" t="str">
        <f t="shared" si="540"/>
        <v/>
      </c>
      <c r="AX791" s="36" t="str">
        <f t="shared" si="541"/>
        <v/>
      </c>
      <c r="AY791" s="36" t="str">
        <f t="shared" si="542"/>
        <v/>
      </c>
      <c r="AZ791" s="36" t="str">
        <f t="shared" si="543"/>
        <v/>
      </c>
      <c r="BA791" s="36" t="str">
        <f t="shared" si="544"/>
        <v/>
      </c>
      <c r="BB791" s="36" t="str">
        <f t="shared" si="545"/>
        <v/>
      </c>
      <c r="BC791" s="36" t="str">
        <f t="shared" si="546"/>
        <v/>
      </c>
      <c r="BD791" s="36" t="str">
        <f t="shared" si="547"/>
        <v/>
      </c>
      <c r="BE791" s="36" t="str">
        <f t="shared" si="548"/>
        <v/>
      </c>
      <c r="BF791" s="36" t="str">
        <f t="shared" si="549"/>
        <v/>
      </c>
      <c r="BG791" s="36" t="str">
        <f t="shared" si="550"/>
        <v/>
      </c>
      <c r="BH791" s="36" t="str">
        <f t="shared" si="551"/>
        <v/>
      </c>
      <c r="BI791" s="36" t="str">
        <f t="shared" si="552"/>
        <v/>
      </c>
      <c r="BJ791" s="36" t="str">
        <f t="shared" si="553"/>
        <v/>
      </c>
      <c r="BK791" s="36" t="str">
        <f t="shared" si="554"/>
        <v/>
      </c>
      <c r="BL791" s="36" t="str">
        <f t="shared" si="555"/>
        <v/>
      </c>
      <c r="BM791" s="36" t="str">
        <f t="shared" si="556"/>
        <v/>
      </c>
      <c r="BN791" s="38" t="e">
        <f t="shared" si="515"/>
        <v>#DIV/0!</v>
      </c>
      <c r="BO791" s="38" t="e">
        <f t="shared" si="516"/>
        <v>#DIV/0!</v>
      </c>
      <c r="BP791" s="39" t="str">
        <f t="shared" si="517"/>
        <v/>
      </c>
      <c r="BQ791" s="39" t="str">
        <f t="shared" si="518"/>
        <v/>
      </c>
      <c r="BR791" s="39" t="str">
        <f t="shared" si="519"/>
        <v/>
      </c>
      <c r="BS791" s="39" t="str">
        <f t="shared" si="520"/>
        <v/>
      </c>
      <c r="BT791" s="39" t="str">
        <f t="shared" si="521"/>
        <v/>
      </c>
      <c r="BU791" s="39" t="str">
        <f t="shared" si="522"/>
        <v/>
      </c>
      <c r="BV791" s="39" t="str">
        <f t="shared" si="523"/>
        <v/>
      </c>
      <c r="BW791" s="39" t="str">
        <f t="shared" si="524"/>
        <v/>
      </c>
      <c r="BX791" s="39" t="str">
        <f t="shared" si="525"/>
        <v/>
      </c>
      <c r="BY791" s="39" t="str">
        <f t="shared" si="526"/>
        <v/>
      </c>
      <c r="BZ791" s="39" t="str">
        <f t="shared" si="527"/>
        <v/>
      </c>
      <c r="CA791" s="39" t="str">
        <f t="shared" si="528"/>
        <v/>
      </c>
      <c r="CB791" s="39" t="str">
        <f t="shared" si="529"/>
        <v/>
      </c>
      <c r="CC791" s="39" t="str">
        <f t="shared" si="530"/>
        <v/>
      </c>
      <c r="CD791" s="39" t="str">
        <f t="shared" si="531"/>
        <v/>
      </c>
      <c r="CE791" s="39" t="str">
        <f t="shared" si="532"/>
        <v/>
      </c>
      <c r="CF791" s="39" t="str">
        <f t="shared" si="533"/>
        <v/>
      </c>
      <c r="CG791" s="39" t="str">
        <f t="shared" si="534"/>
        <v/>
      </c>
      <c r="CH791" s="39" t="str">
        <f t="shared" si="535"/>
        <v/>
      </c>
      <c r="CI791" s="39" t="str">
        <f t="shared" si="536"/>
        <v/>
      </c>
    </row>
    <row r="792" spans="1:87">
      <c r="A792" s="18"/>
      <c r="B792" s="15" t="str">
        <f>'Gene Table'!E791</f>
        <v>mmu-miR-466n-5p</v>
      </c>
      <c r="C792" s="15" t="str">
        <f>'Gene Table'!B791</f>
        <v>A21</v>
      </c>
      <c r="D792" s="16" t="str">
        <f>IF(SUM('Test Sample Data'!D$3:D$98)&gt;10,IF(AND(ISNUMBER('Test Sample Data'!D791),'Test Sample Data'!D791&lt;$B$1,'Test Sample Data'!D791&gt;0),'Test Sample Data'!D791,$B$1),"")</f>
        <v/>
      </c>
      <c r="E792" s="17" t="str">
        <f>IF(SUM('Test Sample Data'!E$3:E$98)&gt;10,IF(AND(ISNUMBER('Test Sample Data'!E791),'Test Sample Data'!E791&lt;$B$1,'Test Sample Data'!E791&gt;0),'Test Sample Data'!E791,$B$1),"")</f>
        <v/>
      </c>
      <c r="F792" s="17" t="str">
        <f>IF(SUM('Test Sample Data'!F$3:F$98)&gt;10,IF(AND(ISNUMBER('Test Sample Data'!F791),'Test Sample Data'!F791&lt;$B$1,'Test Sample Data'!F791&gt;0),'Test Sample Data'!F791,$B$1),"")</f>
        <v/>
      </c>
      <c r="G792" s="17" t="str">
        <f>IF(SUM('Test Sample Data'!G$3:G$98)&gt;10,IF(AND(ISNUMBER('Test Sample Data'!G791),'Test Sample Data'!G791&lt;$B$1,'Test Sample Data'!G791&gt;0),'Test Sample Data'!G791,$B$1),"")</f>
        <v/>
      </c>
      <c r="H792" s="17" t="str">
        <f>IF(SUM('Test Sample Data'!H$3:H$98)&gt;10,IF(AND(ISNUMBER('Test Sample Data'!H791),'Test Sample Data'!H791&lt;$B$1,'Test Sample Data'!H791&gt;0),'Test Sample Data'!H791,$B$1),"")</f>
        <v/>
      </c>
      <c r="I792" s="17" t="str">
        <f>IF(SUM('Test Sample Data'!I$3:I$98)&gt;10,IF(AND(ISNUMBER('Test Sample Data'!I791),'Test Sample Data'!I791&lt;$B$1,'Test Sample Data'!I791&gt;0),'Test Sample Data'!I791,$B$1),"")</f>
        <v/>
      </c>
      <c r="J792" s="17" t="str">
        <f>IF(SUM('Test Sample Data'!J$3:J$98)&gt;10,IF(AND(ISNUMBER('Test Sample Data'!J791),'Test Sample Data'!J791&lt;$B$1,'Test Sample Data'!J791&gt;0),'Test Sample Data'!J791,$B$1),"")</f>
        <v/>
      </c>
      <c r="K792" s="17" t="str">
        <f>IF(SUM('Test Sample Data'!K$3:K$98)&gt;10,IF(AND(ISNUMBER('Test Sample Data'!K791),'Test Sample Data'!K791&lt;$B$1,'Test Sample Data'!K791&gt;0),'Test Sample Data'!K791,$B$1),"")</f>
        <v/>
      </c>
      <c r="L792" s="17" t="str">
        <f>IF(SUM('Test Sample Data'!L$3:L$98)&gt;10,IF(AND(ISNUMBER('Test Sample Data'!L791),'Test Sample Data'!L791&lt;$B$1,'Test Sample Data'!L791&gt;0),'Test Sample Data'!L791,$B$1),"")</f>
        <v/>
      </c>
      <c r="M792" s="17" t="str">
        <f>IF(SUM('Test Sample Data'!M$3:M$98)&gt;10,IF(AND(ISNUMBER('Test Sample Data'!M791),'Test Sample Data'!M791&lt;$B$1,'Test Sample Data'!M791&gt;0),'Test Sample Data'!M791,$B$1),"")</f>
        <v/>
      </c>
      <c r="N792" s="17" t="str">
        <f>'Gene Table'!E791</f>
        <v>mmu-miR-466n-5p</v>
      </c>
      <c r="O792" s="17" t="str">
        <f>'Gene Table'!B791</f>
        <v>A21</v>
      </c>
      <c r="P792" s="17" t="str">
        <f>IF(SUM('Control Sample Data'!D$3:D$98)&gt;10,IF(AND(ISNUMBER('Control Sample Data'!D791),'Control Sample Data'!D791&lt;$B$1,'Control Sample Data'!D791&gt;0),'Control Sample Data'!D791,$B$1),"")</f>
        <v/>
      </c>
      <c r="Q792" s="17" t="str">
        <f>IF(SUM('Control Sample Data'!E$3:E$98)&gt;10,IF(AND(ISNUMBER('Control Sample Data'!E791),'Control Sample Data'!E791&lt;$B$1,'Control Sample Data'!E791&gt;0),'Control Sample Data'!E791,$B$1),"")</f>
        <v/>
      </c>
      <c r="R792" s="17" t="str">
        <f>IF(SUM('Control Sample Data'!F$3:F$98)&gt;10,IF(AND(ISNUMBER('Control Sample Data'!F791),'Control Sample Data'!F791&lt;$B$1,'Control Sample Data'!F791&gt;0),'Control Sample Data'!F791,$B$1),"")</f>
        <v/>
      </c>
      <c r="S792" s="17" t="str">
        <f>IF(SUM('Control Sample Data'!G$3:G$98)&gt;10,IF(AND(ISNUMBER('Control Sample Data'!G791),'Control Sample Data'!G791&lt;$B$1,'Control Sample Data'!G791&gt;0),'Control Sample Data'!G791,$B$1),"")</f>
        <v/>
      </c>
      <c r="T792" s="17" t="str">
        <f>IF(SUM('Control Sample Data'!H$3:H$98)&gt;10,IF(AND(ISNUMBER('Control Sample Data'!H791),'Control Sample Data'!H791&lt;$B$1,'Control Sample Data'!H791&gt;0),'Control Sample Data'!H791,$B$1),"")</f>
        <v/>
      </c>
      <c r="U792" s="17" t="str">
        <f>IF(SUM('Control Sample Data'!I$3:I$98)&gt;10,IF(AND(ISNUMBER('Control Sample Data'!I791),'Control Sample Data'!I791&lt;$B$1,'Control Sample Data'!I791&gt;0),'Control Sample Data'!I791,$B$1),"")</f>
        <v/>
      </c>
      <c r="V792" s="17" t="str">
        <f>IF(SUM('Control Sample Data'!J$3:J$98)&gt;10,IF(AND(ISNUMBER('Control Sample Data'!J791),'Control Sample Data'!J791&lt;$B$1,'Control Sample Data'!J791&gt;0),'Control Sample Data'!J791,$B$1),"")</f>
        <v/>
      </c>
      <c r="W792" s="17" t="str">
        <f>IF(SUM('Control Sample Data'!K$3:K$98)&gt;10,IF(AND(ISNUMBER('Control Sample Data'!K791),'Control Sample Data'!K791&lt;$B$1,'Control Sample Data'!K791&gt;0),'Control Sample Data'!K791,$B$1),"")</f>
        <v/>
      </c>
      <c r="X792" s="17" t="str">
        <f>IF(SUM('Control Sample Data'!L$3:L$98)&gt;10,IF(AND(ISNUMBER('Control Sample Data'!L791),'Control Sample Data'!L791&lt;$B$1,'Control Sample Data'!L791&gt;0),'Control Sample Data'!L791,$B$1),"")</f>
        <v/>
      </c>
      <c r="Y792" s="17" t="str">
        <f>IF(SUM('Control Sample Data'!M$3:M$98)&gt;10,IF(AND(ISNUMBER('Control Sample Data'!M791),'Control Sample Data'!M791&lt;$B$1,'Control Sample Data'!M791&gt;0),'Control Sample Data'!M791,$B$1),"")</f>
        <v/>
      </c>
      <c r="Z792" s="23" t="s">
        <v>3005</v>
      </c>
      <c r="AA792" s="23"/>
      <c r="AB792" s="23"/>
      <c r="AC792" s="23"/>
      <c r="AD792" s="23"/>
      <c r="AE792" s="23"/>
      <c r="AF792" s="23"/>
      <c r="AG792" s="23"/>
      <c r="AH792" s="23"/>
      <c r="AI792" s="23"/>
      <c r="AJ792" s="25"/>
      <c r="AK792" s="25"/>
      <c r="AL792" s="25"/>
      <c r="AM792" s="25"/>
      <c r="AN792" s="25"/>
      <c r="AO792" s="25"/>
      <c r="AP792" s="25"/>
      <c r="AQ792" s="25"/>
      <c r="AR792" s="25"/>
      <c r="AS792" s="25"/>
      <c r="AT792" s="36" t="str">
        <f t="shared" si="537"/>
        <v/>
      </c>
      <c r="AU792" s="36" t="str">
        <f t="shared" si="538"/>
        <v/>
      </c>
      <c r="AV792" s="36" t="str">
        <f t="shared" si="539"/>
        <v/>
      </c>
      <c r="AW792" s="36" t="str">
        <f t="shared" si="540"/>
        <v/>
      </c>
      <c r="AX792" s="36" t="str">
        <f t="shared" si="541"/>
        <v/>
      </c>
      <c r="AY792" s="36" t="str">
        <f t="shared" si="542"/>
        <v/>
      </c>
      <c r="AZ792" s="36" t="str">
        <f t="shared" si="543"/>
        <v/>
      </c>
      <c r="BA792" s="36" t="str">
        <f t="shared" si="544"/>
        <v/>
      </c>
      <c r="BB792" s="36" t="str">
        <f t="shared" si="545"/>
        <v/>
      </c>
      <c r="BC792" s="36" t="str">
        <f t="shared" si="546"/>
        <v/>
      </c>
      <c r="BD792" s="36" t="str">
        <f t="shared" si="547"/>
        <v/>
      </c>
      <c r="BE792" s="36" t="str">
        <f t="shared" si="548"/>
        <v/>
      </c>
      <c r="BF792" s="36" t="str">
        <f t="shared" si="549"/>
        <v/>
      </c>
      <c r="BG792" s="36" t="str">
        <f t="shared" si="550"/>
        <v/>
      </c>
      <c r="BH792" s="36" t="str">
        <f t="shared" si="551"/>
        <v/>
      </c>
      <c r="BI792" s="36" t="str">
        <f t="shared" si="552"/>
        <v/>
      </c>
      <c r="BJ792" s="36" t="str">
        <f t="shared" si="553"/>
        <v/>
      </c>
      <c r="BK792" s="36" t="str">
        <f t="shared" si="554"/>
        <v/>
      </c>
      <c r="BL792" s="36" t="str">
        <f t="shared" si="555"/>
        <v/>
      </c>
      <c r="BM792" s="36" t="str">
        <f t="shared" si="556"/>
        <v/>
      </c>
      <c r="BN792" s="38" t="e">
        <f t="shared" si="515"/>
        <v>#DIV/0!</v>
      </c>
      <c r="BO792" s="38" t="e">
        <f t="shared" si="516"/>
        <v>#DIV/0!</v>
      </c>
      <c r="BP792" s="39" t="str">
        <f t="shared" si="517"/>
        <v/>
      </c>
      <c r="BQ792" s="39" t="str">
        <f t="shared" si="518"/>
        <v/>
      </c>
      <c r="BR792" s="39" t="str">
        <f t="shared" si="519"/>
        <v/>
      </c>
      <c r="BS792" s="39" t="str">
        <f t="shared" si="520"/>
        <v/>
      </c>
      <c r="BT792" s="39" t="str">
        <f t="shared" si="521"/>
        <v/>
      </c>
      <c r="BU792" s="39" t="str">
        <f t="shared" si="522"/>
        <v/>
      </c>
      <c r="BV792" s="39" t="str">
        <f t="shared" si="523"/>
        <v/>
      </c>
      <c r="BW792" s="39" t="str">
        <f t="shared" si="524"/>
        <v/>
      </c>
      <c r="BX792" s="39" t="str">
        <f t="shared" si="525"/>
        <v/>
      </c>
      <c r="BY792" s="39" t="str">
        <f t="shared" si="526"/>
        <v/>
      </c>
      <c r="BZ792" s="39" t="str">
        <f t="shared" si="527"/>
        <v/>
      </c>
      <c r="CA792" s="39" t="str">
        <f t="shared" si="528"/>
        <v/>
      </c>
      <c r="CB792" s="39" t="str">
        <f t="shared" si="529"/>
        <v/>
      </c>
      <c r="CC792" s="39" t="str">
        <f t="shared" si="530"/>
        <v/>
      </c>
      <c r="CD792" s="39" t="str">
        <f t="shared" si="531"/>
        <v/>
      </c>
      <c r="CE792" s="39" t="str">
        <f t="shared" si="532"/>
        <v/>
      </c>
      <c r="CF792" s="39" t="str">
        <f t="shared" si="533"/>
        <v/>
      </c>
      <c r="CG792" s="39" t="str">
        <f t="shared" si="534"/>
        <v/>
      </c>
      <c r="CH792" s="39" t="str">
        <f t="shared" si="535"/>
        <v/>
      </c>
      <c r="CI792" s="39" t="str">
        <f t="shared" si="536"/>
        <v/>
      </c>
    </row>
    <row r="793" spans="1:87">
      <c r="A793" s="18"/>
      <c r="B793" s="15" t="str">
        <f>'Gene Table'!E792</f>
        <v>mmu-miR-5116</v>
      </c>
      <c r="C793" s="15" t="str">
        <f>'Gene Table'!B792</f>
        <v>A22</v>
      </c>
      <c r="D793" s="16" t="str">
        <f>IF(SUM('Test Sample Data'!D$3:D$98)&gt;10,IF(AND(ISNUMBER('Test Sample Data'!D792),'Test Sample Data'!D792&lt;$B$1,'Test Sample Data'!D792&gt;0),'Test Sample Data'!D792,$B$1),"")</f>
        <v/>
      </c>
      <c r="E793" s="17" t="str">
        <f>IF(SUM('Test Sample Data'!E$3:E$98)&gt;10,IF(AND(ISNUMBER('Test Sample Data'!E792),'Test Sample Data'!E792&lt;$B$1,'Test Sample Data'!E792&gt;0),'Test Sample Data'!E792,$B$1),"")</f>
        <v/>
      </c>
      <c r="F793" s="17" t="str">
        <f>IF(SUM('Test Sample Data'!F$3:F$98)&gt;10,IF(AND(ISNUMBER('Test Sample Data'!F792),'Test Sample Data'!F792&lt;$B$1,'Test Sample Data'!F792&gt;0),'Test Sample Data'!F792,$B$1),"")</f>
        <v/>
      </c>
      <c r="G793" s="17" t="str">
        <f>IF(SUM('Test Sample Data'!G$3:G$98)&gt;10,IF(AND(ISNUMBER('Test Sample Data'!G792),'Test Sample Data'!G792&lt;$B$1,'Test Sample Data'!G792&gt;0),'Test Sample Data'!G792,$B$1),"")</f>
        <v/>
      </c>
      <c r="H793" s="17" t="str">
        <f>IF(SUM('Test Sample Data'!H$3:H$98)&gt;10,IF(AND(ISNUMBER('Test Sample Data'!H792),'Test Sample Data'!H792&lt;$B$1,'Test Sample Data'!H792&gt;0),'Test Sample Data'!H792,$B$1),"")</f>
        <v/>
      </c>
      <c r="I793" s="17" t="str">
        <f>IF(SUM('Test Sample Data'!I$3:I$98)&gt;10,IF(AND(ISNUMBER('Test Sample Data'!I792),'Test Sample Data'!I792&lt;$B$1,'Test Sample Data'!I792&gt;0),'Test Sample Data'!I792,$B$1),"")</f>
        <v/>
      </c>
      <c r="J793" s="17" t="str">
        <f>IF(SUM('Test Sample Data'!J$3:J$98)&gt;10,IF(AND(ISNUMBER('Test Sample Data'!J792),'Test Sample Data'!J792&lt;$B$1,'Test Sample Data'!J792&gt;0),'Test Sample Data'!J792,$B$1),"")</f>
        <v/>
      </c>
      <c r="K793" s="17" t="str">
        <f>IF(SUM('Test Sample Data'!K$3:K$98)&gt;10,IF(AND(ISNUMBER('Test Sample Data'!K792),'Test Sample Data'!K792&lt;$B$1,'Test Sample Data'!K792&gt;0),'Test Sample Data'!K792,$B$1),"")</f>
        <v/>
      </c>
      <c r="L793" s="17" t="str">
        <f>IF(SUM('Test Sample Data'!L$3:L$98)&gt;10,IF(AND(ISNUMBER('Test Sample Data'!L792),'Test Sample Data'!L792&lt;$B$1,'Test Sample Data'!L792&gt;0),'Test Sample Data'!L792,$B$1),"")</f>
        <v/>
      </c>
      <c r="M793" s="17" t="str">
        <f>IF(SUM('Test Sample Data'!M$3:M$98)&gt;10,IF(AND(ISNUMBER('Test Sample Data'!M792),'Test Sample Data'!M792&lt;$B$1,'Test Sample Data'!M792&gt;0),'Test Sample Data'!M792,$B$1),"")</f>
        <v/>
      </c>
      <c r="N793" s="17" t="str">
        <f>'Gene Table'!E792</f>
        <v>mmu-miR-5116</v>
      </c>
      <c r="O793" s="17" t="str">
        <f>'Gene Table'!B792</f>
        <v>A22</v>
      </c>
      <c r="P793" s="17" t="str">
        <f>IF(SUM('Control Sample Data'!D$3:D$98)&gt;10,IF(AND(ISNUMBER('Control Sample Data'!D792),'Control Sample Data'!D792&lt;$B$1,'Control Sample Data'!D792&gt;0),'Control Sample Data'!D792,$B$1),"")</f>
        <v/>
      </c>
      <c r="Q793" s="17" t="str">
        <f>IF(SUM('Control Sample Data'!E$3:E$98)&gt;10,IF(AND(ISNUMBER('Control Sample Data'!E792),'Control Sample Data'!E792&lt;$B$1,'Control Sample Data'!E792&gt;0),'Control Sample Data'!E792,$B$1),"")</f>
        <v/>
      </c>
      <c r="R793" s="17" t="str">
        <f>IF(SUM('Control Sample Data'!F$3:F$98)&gt;10,IF(AND(ISNUMBER('Control Sample Data'!F792),'Control Sample Data'!F792&lt;$B$1,'Control Sample Data'!F792&gt;0),'Control Sample Data'!F792,$B$1),"")</f>
        <v/>
      </c>
      <c r="S793" s="17" t="str">
        <f>IF(SUM('Control Sample Data'!G$3:G$98)&gt;10,IF(AND(ISNUMBER('Control Sample Data'!G792),'Control Sample Data'!G792&lt;$B$1,'Control Sample Data'!G792&gt;0),'Control Sample Data'!G792,$B$1),"")</f>
        <v/>
      </c>
      <c r="T793" s="17" t="str">
        <f>IF(SUM('Control Sample Data'!H$3:H$98)&gt;10,IF(AND(ISNUMBER('Control Sample Data'!H792),'Control Sample Data'!H792&lt;$B$1,'Control Sample Data'!H792&gt;0),'Control Sample Data'!H792,$B$1),"")</f>
        <v/>
      </c>
      <c r="U793" s="17" t="str">
        <f>IF(SUM('Control Sample Data'!I$3:I$98)&gt;10,IF(AND(ISNUMBER('Control Sample Data'!I792),'Control Sample Data'!I792&lt;$B$1,'Control Sample Data'!I792&gt;0),'Control Sample Data'!I792,$B$1),"")</f>
        <v/>
      </c>
      <c r="V793" s="17" t="str">
        <f>IF(SUM('Control Sample Data'!J$3:J$98)&gt;10,IF(AND(ISNUMBER('Control Sample Data'!J792),'Control Sample Data'!J792&lt;$B$1,'Control Sample Data'!J792&gt;0),'Control Sample Data'!J792,$B$1),"")</f>
        <v/>
      </c>
      <c r="W793" s="17" t="str">
        <f>IF(SUM('Control Sample Data'!K$3:K$98)&gt;10,IF(AND(ISNUMBER('Control Sample Data'!K792),'Control Sample Data'!K792&lt;$B$1,'Control Sample Data'!K792&gt;0),'Control Sample Data'!K792,$B$1),"")</f>
        <v/>
      </c>
      <c r="X793" s="17" t="str">
        <f>IF(SUM('Control Sample Data'!L$3:L$98)&gt;10,IF(AND(ISNUMBER('Control Sample Data'!L792),'Control Sample Data'!L792&lt;$B$1,'Control Sample Data'!L792&gt;0),'Control Sample Data'!L792,$B$1),"")</f>
        <v/>
      </c>
      <c r="Y793" s="17" t="str">
        <f>IF(SUM('Control Sample Data'!M$3:M$98)&gt;10,IF(AND(ISNUMBER('Control Sample Data'!M792),'Control Sample Data'!M792&lt;$B$1,'Control Sample Data'!M792&gt;0),'Control Sample Data'!M792,$B$1),"")</f>
        <v/>
      </c>
      <c r="Z793" s="24" t="s">
        <v>3006</v>
      </c>
      <c r="AA793" s="25"/>
      <c r="AB793" s="25"/>
      <c r="AC793" s="25"/>
      <c r="AD793" s="25"/>
      <c r="AE793" s="25"/>
      <c r="AF793" s="25"/>
      <c r="AG793" s="25"/>
      <c r="AH793" s="25"/>
      <c r="AI793" s="25"/>
      <c r="AJ793" s="24" t="s">
        <v>3006</v>
      </c>
      <c r="AK793" s="25"/>
      <c r="AL793" s="25"/>
      <c r="AM793" s="25"/>
      <c r="AN793" s="25"/>
      <c r="AO793" s="25"/>
      <c r="AP793" s="25"/>
      <c r="AQ793" s="25"/>
      <c r="AR793" s="25"/>
      <c r="AS793" s="25"/>
      <c r="AT793" s="36" t="str">
        <f t="shared" si="537"/>
        <v/>
      </c>
      <c r="AU793" s="36" t="str">
        <f t="shared" si="538"/>
        <v/>
      </c>
      <c r="AV793" s="36" t="str">
        <f t="shared" si="539"/>
        <v/>
      </c>
      <c r="AW793" s="36" t="str">
        <f t="shared" si="540"/>
        <v/>
      </c>
      <c r="AX793" s="36" t="str">
        <f t="shared" si="541"/>
        <v/>
      </c>
      <c r="AY793" s="36" t="str">
        <f t="shared" si="542"/>
        <v/>
      </c>
      <c r="AZ793" s="36" t="str">
        <f t="shared" si="543"/>
        <v/>
      </c>
      <c r="BA793" s="36" t="str">
        <f t="shared" si="544"/>
        <v/>
      </c>
      <c r="BB793" s="36" t="str">
        <f t="shared" si="545"/>
        <v/>
      </c>
      <c r="BC793" s="36" t="str">
        <f t="shared" si="546"/>
        <v/>
      </c>
      <c r="BD793" s="36" t="str">
        <f t="shared" si="547"/>
        <v/>
      </c>
      <c r="BE793" s="36" t="str">
        <f t="shared" si="548"/>
        <v/>
      </c>
      <c r="BF793" s="36" t="str">
        <f t="shared" si="549"/>
        <v/>
      </c>
      <c r="BG793" s="36" t="str">
        <f t="shared" si="550"/>
        <v/>
      </c>
      <c r="BH793" s="36" t="str">
        <f t="shared" si="551"/>
        <v/>
      </c>
      <c r="BI793" s="36" t="str">
        <f t="shared" si="552"/>
        <v/>
      </c>
      <c r="BJ793" s="36" t="str">
        <f t="shared" si="553"/>
        <v/>
      </c>
      <c r="BK793" s="36" t="str">
        <f t="shared" si="554"/>
        <v/>
      </c>
      <c r="BL793" s="36" t="str">
        <f t="shared" si="555"/>
        <v/>
      </c>
      <c r="BM793" s="36" t="str">
        <f t="shared" si="556"/>
        <v/>
      </c>
      <c r="BN793" s="38" t="e">
        <f t="shared" si="515"/>
        <v>#DIV/0!</v>
      </c>
      <c r="BO793" s="38" t="e">
        <f t="shared" si="516"/>
        <v>#DIV/0!</v>
      </c>
      <c r="BP793" s="39" t="str">
        <f t="shared" si="517"/>
        <v/>
      </c>
      <c r="BQ793" s="39" t="str">
        <f t="shared" si="518"/>
        <v/>
      </c>
      <c r="BR793" s="39" t="str">
        <f t="shared" si="519"/>
        <v/>
      </c>
      <c r="BS793" s="39" t="str">
        <f t="shared" si="520"/>
        <v/>
      </c>
      <c r="BT793" s="39" t="str">
        <f t="shared" si="521"/>
        <v/>
      </c>
      <c r="BU793" s="39" t="str">
        <f t="shared" si="522"/>
        <v/>
      </c>
      <c r="BV793" s="39" t="str">
        <f t="shared" si="523"/>
        <v/>
      </c>
      <c r="BW793" s="39" t="str">
        <f t="shared" si="524"/>
        <v/>
      </c>
      <c r="BX793" s="39" t="str">
        <f t="shared" si="525"/>
        <v/>
      </c>
      <c r="BY793" s="39" t="str">
        <f t="shared" si="526"/>
        <v/>
      </c>
      <c r="BZ793" s="39" t="str">
        <f t="shared" si="527"/>
        <v/>
      </c>
      <c r="CA793" s="39" t="str">
        <f t="shared" si="528"/>
        <v/>
      </c>
      <c r="CB793" s="39" t="str">
        <f t="shared" si="529"/>
        <v/>
      </c>
      <c r="CC793" s="39" t="str">
        <f t="shared" si="530"/>
        <v/>
      </c>
      <c r="CD793" s="39" t="str">
        <f t="shared" si="531"/>
        <v/>
      </c>
      <c r="CE793" s="39" t="str">
        <f t="shared" si="532"/>
        <v/>
      </c>
      <c r="CF793" s="39" t="str">
        <f t="shared" si="533"/>
        <v/>
      </c>
      <c r="CG793" s="39" t="str">
        <f t="shared" si="534"/>
        <v/>
      </c>
      <c r="CH793" s="39" t="str">
        <f t="shared" si="535"/>
        <v/>
      </c>
      <c r="CI793" s="39" t="str">
        <f t="shared" si="536"/>
        <v/>
      </c>
    </row>
    <row r="794" spans="1:87">
      <c r="A794" s="18"/>
      <c r="B794" s="15" t="str">
        <f>'Gene Table'!E793</f>
        <v>mmu-miR-466n-3p</v>
      </c>
      <c r="C794" s="15" t="str">
        <f>'Gene Table'!B793</f>
        <v>A23</v>
      </c>
      <c r="D794" s="16" t="str">
        <f>IF(SUM('Test Sample Data'!D$3:D$98)&gt;10,IF(AND(ISNUMBER('Test Sample Data'!D793),'Test Sample Data'!D793&lt;$B$1,'Test Sample Data'!D793&gt;0),'Test Sample Data'!D793,$B$1),"")</f>
        <v/>
      </c>
      <c r="E794" s="17" t="str">
        <f>IF(SUM('Test Sample Data'!E$3:E$98)&gt;10,IF(AND(ISNUMBER('Test Sample Data'!E793),'Test Sample Data'!E793&lt;$B$1,'Test Sample Data'!E793&gt;0),'Test Sample Data'!E793,$B$1),"")</f>
        <v/>
      </c>
      <c r="F794" s="17" t="str">
        <f>IF(SUM('Test Sample Data'!F$3:F$98)&gt;10,IF(AND(ISNUMBER('Test Sample Data'!F793),'Test Sample Data'!F793&lt;$B$1,'Test Sample Data'!F793&gt;0),'Test Sample Data'!F793,$B$1),"")</f>
        <v/>
      </c>
      <c r="G794" s="17" t="str">
        <f>IF(SUM('Test Sample Data'!G$3:G$98)&gt;10,IF(AND(ISNUMBER('Test Sample Data'!G793),'Test Sample Data'!G793&lt;$B$1,'Test Sample Data'!G793&gt;0),'Test Sample Data'!G793,$B$1),"")</f>
        <v/>
      </c>
      <c r="H794" s="17" t="str">
        <f>IF(SUM('Test Sample Data'!H$3:H$98)&gt;10,IF(AND(ISNUMBER('Test Sample Data'!H793),'Test Sample Data'!H793&lt;$B$1,'Test Sample Data'!H793&gt;0),'Test Sample Data'!H793,$B$1),"")</f>
        <v/>
      </c>
      <c r="I794" s="17" t="str">
        <f>IF(SUM('Test Sample Data'!I$3:I$98)&gt;10,IF(AND(ISNUMBER('Test Sample Data'!I793),'Test Sample Data'!I793&lt;$B$1,'Test Sample Data'!I793&gt;0),'Test Sample Data'!I793,$B$1),"")</f>
        <v/>
      </c>
      <c r="J794" s="17" t="str">
        <f>IF(SUM('Test Sample Data'!J$3:J$98)&gt;10,IF(AND(ISNUMBER('Test Sample Data'!J793),'Test Sample Data'!J793&lt;$B$1,'Test Sample Data'!J793&gt;0),'Test Sample Data'!J793,$B$1),"")</f>
        <v/>
      </c>
      <c r="K794" s="17" t="str">
        <f>IF(SUM('Test Sample Data'!K$3:K$98)&gt;10,IF(AND(ISNUMBER('Test Sample Data'!K793),'Test Sample Data'!K793&lt;$B$1,'Test Sample Data'!K793&gt;0),'Test Sample Data'!K793,$B$1),"")</f>
        <v/>
      </c>
      <c r="L794" s="17" t="str">
        <f>IF(SUM('Test Sample Data'!L$3:L$98)&gt;10,IF(AND(ISNUMBER('Test Sample Data'!L793),'Test Sample Data'!L793&lt;$B$1,'Test Sample Data'!L793&gt;0),'Test Sample Data'!L793,$B$1),"")</f>
        <v/>
      </c>
      <c r="M794" s="17" t="str">
        <f>IF(SUM('Test Sample Data'!M$3:M$98)&gt;10,IF(AND(ISNUMBER('Test Sample Data'!M793),'Test Sample Data'!M793&lt;$B$1,'Test Sample Data'!M793&gt;0),'Test Sample Data'!M793,$B$1),"")</f>
        <v/>
      </c>
      <c r="N794" s="17" t="str">
        <f>'Gene Table'!E793</f>
        <v>mmu-miR-466n-3p</v>
      </c>
      <c r="O794" s="17" t="str">
        <f>'Gene Table'!B793</f>
        <v>A23</v>
      </c>
      <c r="P794" s="17" t="str">
        <f>IF(SUM('Control Sample Data'!D$3:D$98)&gt;10,IF(AND(ISNUMBER('Control Sample Data'!D793),'Control Sample Data'!D793&lt;$B$1,'Control Sample Data'!D793&gt;0),'Control Sample Data'!D793,$B$1),"")</f>
        <v/>
      </c>
      <c r="Q794" s="17" t="str">
        <f>IF(SUM('Control Sample Data'!E$3:E$98)&gt;10,IF(AND(ISNUMBER('Control Sample Data'!E793),'Control Sample Data'!E793&lt;$B$1,'Control Sample Data'!E793&gt;0),'Control Sample Data'!E793,$B$1),"")</f>
        <v/>
      </c>
      <c r="R794" s="17" t="str">
        <f>IF(SUM('Control Sample Data'!F$3:F$98)&gt;10,IF(AND(ISNUMBER('Control Sample Data'!F793),'Control Sample Data'!F793&lt;$B$1,'Control Sample Data'!F793&gt;0),'Control Sample Data'!F793,$B$1),"")</f>
        <v/>
      </c>
      <c r="S794" s="17" t="str">
        <f>IF(SUM('Control Sample Data'!G$3:G$98)&gt;10,IF(AND(ISNUMBER('Control Sample Data'!G793),'Control Sample Data'!G793&lt;$B$1,'Control Sample Data'!G793&gt;0),'Control Sample Data'!G793,$B$1),"")</f>
        <v/>
      </c>
      <c r="T794" s="17" t="str">
        <f>IF(SUM('Control Sample Data'!H$3:H$98)&gt;10,IF(AND(ISNUMBER('Control Sample Data'!H793),'Control Sample Data'!H793&lt;$B$1,'Control Sample Data'!H793&gt;0),'Control Sample Data'!H793,$B$1),"")</f>
        <v/>
      </c>
      <c r="U794" s="17" t="str">
        <f>IF(SUM('Control Sample Data'!I$3:I$98)&gt;10,IF(AND(ISNUMBER('Control Sample Data'!I793),'Control Sample Data'!I793&lt;$B$1,'Control Sample Data'!I793&gt;0),'Control Sample Data'!I793,$B$1),"")</f>
        <v/>
      </c>
      <c r="V794" s="17" t="str">
        <f>IF(SUM('Control Sample Data'!J$3:J$98)&gt;10,IF(AND(ISNUMBER('Control Sample Data'!J793),'Control Sample Data'!J793&lt;$B$1,'Control Sample Data'!J793&gt;0),'Control Sample Data'!J793,$B$1),"")</f>
        <v/>
      </c>
      <c r="W794" s="17" t="str">
        <f>IF(SUM('Control Sample Data'!K$3:K$98)&gt;10,IF(AND(ISNUMBER('Control Sample Data'!K793),'Control Sample Data'!K793&lt;$B$1,'Control Sample Data'!K793&gt;0),'Control Sample Data'!K793,$B$1),"")</f>
        <v/>
      </c>
      <c r="X794" s="17" t="str">
        <f>IF(SUM('Control Sample Data'!L$3:L$98)&gt;10,IF(AND(ISNUMBER('Control Sample Data'!L793),'Control Sample Data'!L793&lt;$B$1,'Control Sample Data'!L793&gt;0),'Control Sample Data'!L793,$B$1),"")</f>
        <v/>
      </c>
      <c r="Y794" s="17" t="str">
        <f>IF(SUM('Control Sample Data'!M$3:M$98)&gt;10,IF(AND(ISNUMBER('Control Sample Data'!M793),'Control Sample Data'!M793&lt;$B$1,'Control Sample Data'!M793&gt;0),'Control Sample Data'!M793,$B$1),"")</f>
        <v/>
      </c>
      <c r="Z794" s="26">
        <f t="shared" ref="Z794:AS794" si="557">IF(ISERROR(AVERAGE(Z772:Z791)),0,AVERAGE(Z772:Z791))</f>
        <v>0</v>
      </c>
      <c r="AA794" s="26">
        <f t="shared" si="557"/>
        <v>0</v>
      </c>
      <c r="AB794" s="26">
        <f t="shared" si="557"/>
        <v>0</v>
      </c>
      <c r="AC794" s="26">
        <f t="shared" si="557"/>
        <v>0</v>
      </c>
      <c r="AD794" s="26">
        <f t="shared" si="557"/>
        <v>0</v>
      </c>
      <c r="AE794" s="26">
        <f t="shared" si="557"/>
        <v>0</v>
      </c>
      <c r="AF794" s="26">
        <f t="shared" si="557"/>
        <v>0</v>
      </c>
      <c r="AG794" s="26">
        <f t="shared" si="557"/>
        <v>0</v>
      </c>
      <c r="AH794" s="26">
        <f t="shared" si="557"/>
        <v>0</v>
      </c>
      <c r="AI794" s="26">
        <f t="shared" si="557"/>
        <v>0</v>
      </c>
      <c r="AJ794" s="26">
        <f t="shared" si="557"/>
        <v>0</v>
      </c>
      <c r="AK794" s="26">
        <f t="shared" si="557"/>
        <v>0</v>
      </c>
      <c r="AL794" s="26">
        <f t="shared" si="557"/>
        <v>0</v>
      </c>
      <c r="AM794" s="26">
        <f t="shared" si="557"/>
        <v>0</v>
      </c>
      <c r="AN794" s="26">
        <f t="shared" si="557"/>
        <v>0</v>
      </c>
      <c r="AO794" s="26">
        <f t="shared" si="557"/>
        <v>0</v>
      </c>
      <c r="AP794" s="26">
        <f t="shared" si="557"/>
        <v>0</v>
      </c>
      <c r="AQ794" s="26">
        <f t="shared" si="557"/>
        <v>0</v>
      </c>
      <c r="AR794" s="26">
        <f t="shared" si="557"/>
        <v>0</v>
      </c>
      <c r="AS794" s="26">
        <f t="shared" si="557"/>
        <v>0</v>
      </c>
      <c r="AT794" s="36" t="str">
        <f t="shared" si="537"/>
        <v/>
      </c>
      <c r="AU794" s="36" t="str">
        <f t="shared" si="538"/>
        <v/>
      </c>
      <c r="AV794" s="36" t="str">
        <f t="shared" si="539"/>
        <v/>
      </c>
      <c r="AW794" s="36" t="str">
        <f t="shared" si="540"/>
        <v/>
      </c>
      <c r="AX794" s="36" t="str">
        <f t="shared" si="541"/>
        <v/>
      </c>
      <c r="AY794" s="36" t="str">
        <f t="shared" si="542"/>
        <v/>
      </c>
      <c r="AZ794" s="36" t="str">
        <f t="shared" si="543"/>
        <v/>
      </c>
      <c r="BA794" s="36" t="str">
        <f t="shared" si="544"/>
        <v/>
      </c>
      <c r="BB794" s="36" t="str">
        <f t="shared" si="545"/>
        <v/>
      </c>
      <c r="BC794" s="36" t="str">
        <f t="shared" si="546"/>
        <v/>
      </c>
      <c r="BD794" s="36" t="str">
        <f t="shared" si="547"/>
        <v/>
      </c>
      <c r="BE794" s="36" t="str">
        <f t="shared" si="548"/>
        <v/>
      </c>
      <c r="BF794" s="36" t="str">
        <f t="shared" si="549"/>
        <v/>
      </c>
      <c r="BG794" s="36" t="str">
        <f t="shared" si="550"/>
        <v/>
      </c>
      <c r="BH794" s="36" t="str">
        <f t="shared" si="551"/>
        <v/>
      </c>
      <c r="BI794" s="36" t="str">
        <f t="shared" si="552"/>
        <v/>
      </c>
      <c r="BJ794" s="36" t="str">
        <f t="shared" si="553"/>
        <v/>
      </c>
      <c r="BK794" s="36" t="str">
        <f t="shared" si="554"/>
        <v/>
      </c>
      <c r="BL794" s="36" t="str">
        <f t="shared" si="555"/>
        <v/>
      </c>
      <c r="BM794" s="36" t="str">
        <f t="shared" si="556"/>
        <v/>
      </c>
      <c r="BN794" s="38" t="e">
        <f t="shared" si="515"/>
        <v>#DIV/0!</v>
      </c>
      <c r="BO794" s="38" t="e">
        <f t="shared" si="516"/>
        <v>#DIV/0!</v>
      </c>
      <c r="BP794" s="39" t="str">
        <f t="shared" si="517"/>
        <v/>
      </c>
      <c r="BQ794" s="39" t="str">
        <f t="shared" si="518"/>
        <v/>
      </c>
      <c r="BR794" s="39" t="str">
        <f t="shared" si="519"/>
        <v/>
      </c>
      <c r="BS794" s="39" t="str">
        <f t="shared" si="520"/>
        <v/>
      </c>
      <c r="BT794" s="39" t="str">
        <f t="shared" si="521"/>
        <v/>
      </c>
      <c r="BU794" s="39" t="str">
        <f t="shared" si="522"/>
        <v/>
      </c>
      <c r="BV794" s="39" t="str">
        <f t="shared" si="523"/>
        <v/>
      </c>
      <c r="BW794" s="39" t="str">
        <f t="shared" si="524"/>
        <v/>
      </c>
      <c r="BX794" s="39" t="str">
        <f t="shared" si="525"/>
        <v/>
      </c>
      <c r="BY794" s="39" t="str">
        <f t="shared" si="526"/>
        <v/>
      </c>
      <c r="BZ794" s="39" t="str">
        <f t="shared" si="527"/>
        <v/>
      </c>
      <c r="CA794" s="39" t="str">
        <f t="shared" si="528"/>
        <v/>
      </c>
      <c r="CB794" s="39" t="str">
        <f t="shared" si="529"/>
        <v/>
      </c>
      <c r="CC794" s="39" t="str">
        <f t="shared" si="530"/>
        <v/>
      </c>
      <c r="CD794" s="39" t="str">
        <f t="shared" si="531"/>
        <v/>
      </c>
      <c r="CE794" s="39" t="str">
        <f t="shared" si="532"/>
        <v/>
      </c>
      <c r="CF794" s="39" t="str">
        <f t="shared" si="533"/>
        <v/>
      </c>
      <c r="CG794" s="39" t="str">
        <f t="shared" si="534"/>
        <v/>
      </c>
      <c r="CH794" s="39" t="str">
        <f t="shared" si="535"/>
        <v/>
      </c>
      <c r="CI794" s="39" t="str">
        <f t="shared" si="536"/>
        <v/>
      </c>
    </row>
    <row r="795" spans="1:87">
      <c r="A795" s="18"/>
      <c r="B795" s="15" t="str">
        <f>'Gene Table'!E794</f>
        <v>mmu-miR-5117-5p</v>
      </c>
      <c r="C795" s="15" t="str">
        <f>'Gene Table'!B794</f>
        <v>A24</v>
      </c>
      <c r="D795" s="16" t="str">
        <f>IF(SUM('Test Sample Data'!D$3:D$98)&gt;10,IF(AND(ISNUMBER('Test Sample Data'!D794),'Test Sample Data'!D794&lt;$B$1,'Test Sample Data'!D794&gt;0),'Test Sample Data'!D794,$B$1),"")</f>
        <v/>
      </c>
      <c r="E795" s="17" t="str">
        <f>IF(SUM('Test Sample Data'!E$3:E$98)&gt;10,IF(AND(ISNUMBER('Test Sample Data'!E794),'Test Sample Data'!E794&lt;$B$1,'Test Sample Data'!E794&gt;0),'Test Sample Data'!E794,$B$1),"")</f>
        <v/>
      </c>
      <c r="F795" s="17" t="str">
        <f>IF(SUM('Test Sample Data'!F$3:F$98)&gt;10,IF(AND(ISNUMBER('Test Sample Data'!F794),'Test Sample Data'!F794&lt;$B$1,'Test Sample Data'!F794&gt;0),'Test Sample Data'!F794,$B$1),"")</f>
        <v/>
      </c>
      <c r="G795" s="17" t="str">
        <f>IF(SUM('Test Sample Data'!G$3:G$98)&gt;10,IF(AND(ISNUMBER('Test Sample Data'!G794),'Test Sample Data'!G794&lt;$B$1,'Test Sample Data'!G794&gt;0),'Test Sample Data'!G794,$B$1),"")</f>
        <v/>
      </c>
      <c r="H795" s="17" t="str">
        <f>IF(SUM('Test Sample Data'!H$3:H$98)&gt;10,IF(AND(ISNUMBER('Test Sample Data'!H794),'Test Sample Data'!H794&lt;$B$1,'Test Sample Data'!H794&gt;0),'Test Sample Data'!H794,$B$1),"")</f>
        <v/>
      </c>
      <c r="I795" s="17" t="str">
        <f>IF(SUM('Test Sample Data'!I$3:I$98)&gt;10,IF(AND(ISNUMBER('Test Sample Data'!I794),'Test Sample Data'!I794&lt;$B$1,'Test Sample Data'!I794&gt;0),'Test Sample Data'!I794,$B$1),"")</f>
        <v/>
      </c>
      <c r="J795" s="17" t="str">
        <f>IF(SUM('Test Sample Data'!J$3:J$98)&gt;10,IF(AND(ISNUMBER('Test Sample Data'!J794),'Test Sample Data'!J794&lt;$B$1,'Test Sample Data'!J794&gt;0),'Test Sample Data'!J794,$B$1),"")</f>
        <v/>
      </c>
      <c r="K795" s="17" t="str">
        <f>IF(SUM('Test Sample Data'!K$3:K$98)&gt;10,IF(AND(ISNUMBER('Test Sample Data'!K794),'Test Sample Data'!K794&lt;$B$1,'Test Sample Data'!K794&gt;0),'Test Sample Data'!K794,$B$1),"")</f>
        <v/>
      </c>
      <c r="L795" s="17" t="str">
        <f>IF(SUM('Test Sample Data'!L$3:L$98)&gt;10,IF(AND(ISNUMBER('Test Sample Data'!L794),'Test Sample Data'!L794&lt;$B$1,'Test Sample Data'!L794&gt;0),'Test Sample Data'!L794,$B$1),"")</f>
        <v/>
      </c>
      <c r="M795" s="17" t="str">
        <f>IF(SUM('Test Sample Data'!M$3:M$98)&gt;10,IF(AND(ISNUMBER('Test Sample Data'!M794),'Test Sample Data'!M794&lt;$B$1,'Test Sample Data'!M794&gt;0),'Test Sample Data'!M794,$B$1),"")</f>
        <v/>
      </c>
      <c r="N795" s="17" t="str">
        <f>'Gene Table'!E794</f>
        <v>mmu-miR-5117-5p</v>
      </c>
      <c r="O795" s="17" t="str">
        <f>'Gene Table'!B794</f>
        <v>A24</v>
      </c>
      <c r="P795" s="17" t="str">
        <f>IF(SUM('Control Sample Data'!D$3:D$98)&gt;10,IF(AND(ISNUMBER('Control Sample Data'!D794),'Control Sample Data'!D794&lt;$B$1,'Control Sample Data'!D794&gt;0),'Control Sample Data'!D794,$B$1),"")</f>
        <v/>
      </c>
      <c r="Q795" s="17" t="str">
        <f>IF(SUM('Control Sample Data'!E$3:E$98)&gt;10,IF(AND(ISNUMBER('Control Sample Data'!E794),'Control Sample Data'!E794&lt;$B$1,'Control Sample Data'!E794&gt;0),'Control Sample Data'!E794,$B$1),"")</f>
        <v/>
      </c>
      <c r="R795" s="17" t="str">
        <f>IF(SUM('Control Sample Data'!F$3:F$98)&gt;10,IF(AND(ISNUMBER('Control Sample Data'!F794),'Control Sample Data'!F794&lt;$B$1,'Control Sample Data'!F794&gt;0),'Control Sample Data'!F794,$B$1),"")</f>
        <v/>
      </c>
      <c r="S795" s="17" t="str">
        <f>IF(SUM('Control Sample Data'!G$3:G$98)&gt;10,IF(AND(ISNUMBER('Control Sample Data'!G794),'Control Sample Data'!G794&lt;$B$1,'Control Sample Data'!G794&gt;0),'Control Sample Data'!G794,$B$1),"")</f>
        <v/>
      </c>
      <c r="T795" s="17" t="str">
        <f>IF(SUM('Control Sample Data'!H$3:H$98)&gt;10,IF(AND(ISNUMBER('Control Sample Data'!H794),'Control Sample Data'!H794&lt;$B$1,'Control Sample Data'!H794&gt;0),'Control Sample Data'!H794,$B$1),"")</f>
        <v/>
      </c>
      <c r="U795" s="17" t="str">
        <f>IF(SUM('Control Sample Data'!I$3:I$98)&gt;10,IF(AND(ISNUMBER('Control Sample Data'!I794),'Control Sample Data'!I794&lt;$B$1,'Control Sample Data'!I794&gt;0),'Control Sample Data'!I794,$B$1),"")</f>
        <v/>
      </c>
      <c r="V795" s="17" t="str">
        <f>IF(SUM('Control Sample Data'!J$3:J$98)&gt;10,IF(AND(ISNUMBER('Control Sample Data'!J794),'Control Sample Data'!J794&lt;$B$1,'Control Sample Data'!J794&gt;0),'Control Sample Data'!J794,$B$1),"")</f>
        <v/>
      </c>
      <c r="W795" s="17" t="str">
        <f>IF(SUM('Control Sample Data'!K$3:K$98)&gt;10,IF(AND(ISNUMBER('Control Sample Data'!K794),'Control Sample Data'!K794&lt;$B$1,'Control Sample Data'!K794&gt;0),'Control Sample Data'!K794,$B$1),"")</f>
        <v/>
      </c>
      <c r="X795" s="17" t="str">
        <f>IF(SUM('Control Sample Data'!L$3:L$98)&gt;10,IF(AND(ISNUMBER('Control Sample Data'!L794),'Control Sample Data'!L794&lt;$B$1,'Control Sample Data'!L794&gt;0),'Control Sample Data'!L794,$B$1),"")</f>
        <v/>
      </c>
      <c r="Y795" s="17" t="str">
        <f>IF(SUM('Control Sample Data'!M$3:M$98)&gt;10,IF(AND(ISNUMBER('Control Sample Data'!M794),'Control Sample Data'!M794&lt;$B$1,'Control Sample Data'!M794&gt;0),'Control Sample Data'!M794,$B$1),"")</f>
        <v/>
      </c>
      <c r="AT795" s="36" t="str">
        <f t="shared" si="537"/>
        <v/>
      </c>
      <c r="AU795" s="36" t="str">
        <f t="shared" si="538"/>
        <v/>
      </c>
      <c r="AV795" s="36" t="str">
        <f t="shared" si="539"/>
        <v/>
      </c>
      <c r="AW795" s="36" t="str">
        <f t="shared" si="540"/>
        <v/>
      </c>
      <c r="AX795" s="36" t="str">
        <f t="shared" si="541"/>
        <v/>
      </c>
      <c r="AY795" s="36" t="str">
        <f t="shared" si="542"/>
        <v/>
      </c>
      <c r="AZ795" s="36" t="str">
        <f t="shared" si="543"/>
        <v/>
      </c>
      <c r="BA795" s="36" t="str">
        <f t="shared" si="544"/>
        <v/>
      </c>
      <c r="BB795" s="36" t="str">
        <f t="shared" si="545"/>
        <v/>
      </c>
      <c r="BC795" s="36" t="str">
        <f t="shared" si="546"/>
        <v/>
      </c>
      <c r="BD795" s="36" t="str">
        <f t="shared" si="547"/>
        <v/>
      </c>
      <c r="BE795" s="36" t="str">
        <f t="shared" si="548"/>
        <v/>
      </c>
      <c r="BF795" s="36" t="str">
        <f t="shared" si="549"/>
        <v/>
      </c>
      <c r="BG795" s="36" t="str">
        <f t="shared" si="550"/>
        <v/>
      </c>
      <c r="BH795" s="36" t="str">
        <f t="shared" si="551"/>
        <v/>
      </c>
      <c r="BI795" s="36" t="str">
        <f t="shared" si="552"/>
        <v/>
      </c>
      <c r="BJ795" s="36" t="str">
        <f t="shared" si="553"/>
        <v/>
      </c>
      <c r="BK795" s="36" t="str">
        <f t="shared" si="554"/>
        <v/>
      </c>
      <c r="BL795" s="36" t="str">
        <f t="shared" si="555"/>
        <v/>
      </c>
      <c r="BM795" s="36" t="str">
        <f t="shared" si="556"/>
        <v/>
      </c>
      <c r="BN795" s="38" t="e">
        <f t="shared" si="515"/>
        <v>#DIV/0!</v>
      </c>
      <c r="BO795" s="38" t="e">
        <f t="shared" si="516"/>
        <v>#DIV/0!</v>
      </c>
      <c r="BP795" s="39" t="str">
        <f t="shared" si="517"/>
        <v/>
      </c>
      <c r="BQ795" s="39" t="str">
        <f t="shared" si="518"/>
        <v/>
      </c>
      <c r="BR795" s="39" t="str">
        <f t="shared" si="519"/>
        <v/>
      </c>
      <c r="BS795" s="39" t="str">
        <f t="shared" si="520"/>
        <v/>
      </c>
      <c r="BT795" s="39" t="str">
        <f t="shared" si="521"/>
        <v/>
      </c>
      <c r="BU795" s="39" t="str">
        <f t="shared" si="522"/>
        <v/>
      </c>
      <c r="BV795" s="39" t="str">
        <f t="shared" si="523"/>
        <v/>
      </c>
      <c r="BW795" s="39" t="str">
        <f t="shared" si="524"/>
        <v/>
      </c>
      <c r="BX795" s="39" t="str">
        <f t="shared" si="525"/>
        <v/>
      </c>
      <c r="BY795" s="39" t="str">
        <f t="shared" si="526"/>
        <v/>
      </c>
      <c r="BZ795" s="39" t="str">
        <f t="shared" si="527"/>
        <v/>
      </c>
      <c r="CA795" s="39" t="str">
        <f t="shared" si="528"/>
        <v/>
      </c>
      <c r="CB795" s="39" t="str">
        <f t="shared" si="529"/>
        <v/>
      </c>
      <c r="CC795" s="39" t="str">
        <f t="shared" si="530"/>
        <v/>
      </c>
      <c r="CD795" s="39" t="str">
        <f t="shared" si="531"/>
        <v/>
      </c>
      <c r="CE795" s="39" t="str">
        <f t="shared" si="532"/>
        <v/>
      </c>
      <c r="CF795" s="39" t="str">
        <f t="shared" si="533"/>
        <v/>
      </c>
      <c r="CG795" s="39" t="str">
        <f t="shared" si="534"/>
        <v/>
      </c>
      <c r="CH795" s="39" t="str">
        <f t="shared" si="535"/>
        <v/>
      </c>
      <c r="CI795" s="39" t="str">
        <f t="shared" si="536"/>
        <v/>
      </c>
    </row>
    <row r="796" spans="1:87">
      <c r="A796" s="18"/>
      <c r="B796" s="15">
        <f>'Gene Table'!E795</f>
        <v>0</v>
      </c>
      <c r="C796" s="15" t="str">
        <f>'Gene Table'!B795</f>
        <v>B01</v>
      </c>
      <c r="D796" s="16" t="str">
        <f>IF(SUM('Test Sample Data'!D$3:D$98)&gt;10,IF(AND(ISNUMBER('Test Sample Data'!D795),'Test Sample Data'!D795&lt;$B$1,'Test Sample Data'!D795&gt;0),'Test Sample Data'!D795,$B$1),"")</f>
        <v/>
      </c>
      <c r="E796" s="17" t="str">
        <f>IF(SUM('Test Sample Data'!E$3:E$98)&gt;10,IF(AND(ISNUMBER('Test Sample Data'!E795),'Test Sample Data'!E795&lt;$B$1,'Test Sample Data'!E795&gt;0),'Test Sample Data'!E795,$B$1),"")</f>
        <v/>
      </c>
      <c r="F796" s="17" t="str">
        <f>IF(SUM('Test Sample Data'!F$3:F$98)&gt;10,IF(AND(ISNUMBER('Test Sample Data'!F795),'Test Sample Data'!F795&lt;$B$1,'Test Sample Data'!F795&gt;0),'Test Sample Data'!F795,$B$1),"")</f>
        <v/>
      </c>
      <c r="G796" s="17" t="str">
        <f>IF(SUM('Test Sample Data'!G$3:G$98)&gt;10,IF(AND(ISNUMBER('Test Sample Data'!G795),'Test Sample Data'!G795&lt;$B$1,'Test Sample Data'!G795&gt;0),'Test Sample Data'!G795,$B$1),"")</f>
        <v/>
      </c>
      <c r="H796" s="17" t="str">
        <f>IF(SUM('Test Sample Data'!H$3:H$98)&gt;10,IF(AND(ISNUMBER('Test Sample Data'!H795),'Test Sample Data'!H795&lt;$B$1,'Test Sample Data'!H795&gt;0),'Test Sample Data'!H795,$B$1),"")</f>
        <v/>
      </c>
      <c r="I796" s="17" t="str">
        <f>IF(SUM('Test Sample Data'!I$3:I$98)&gt;10,IF(AND(ISNUMBER('Test Sample Data'!I795),'Test Sample Data'!I795&lt;$B$1,'Test Sample Data'!I795&gt;0),'Test Sample Data'!I795,$B$1),"")</f>
        <v/>
      </c>
      <c r="J796" s="17" t="str">
        <f>IF(SUM('Test Sample Data'!J$3:J$98)&gt;10,IF(AND(ISNUMBER('Test Sample Data'!J795),'Test Sample Data'!J795&lt;$B$1,'Test Sample Data'!J795&gt;0),'Test Sample Data'!J795,$B$1),"")</f>
        <v/>
      </c>
      <c r="K796" s="17" t="str">
        <f>IF(SUM('Test Sample Data'!K$3:K$98)&gt;10,IF(AND(ISNUMBER('Test Sample Data'!K795),'Test Sample Data'!K795&lt;$B$1,'Test Sample Data'!K795&gt;0),'Test Sample Data'!K795,$B$1),"")</f>
        <v/>
      </c>
      <c r="L796" s="17" t="str">
        <f>IF(SUM('Test Sample Data'!L$3:L$98)&gt;10,IF(AND(ISNUMBER('Test Sample Data'!L795),'Test Sample Data'!L795&lt;$B$1,'Test Sample Data'!L795&gt;0),'Test Sample Data'!L795,$B$1),"")</f>
        <v/>
      </c>
      <c r="M796" s="17" t="str">
        <f>IF(SUM('Test Sample Data'!M$3:M$98)&gt;10,IF(AND(ISNUMBER('Test Sample Data'!M795),'Test Sample Data'!M795&lt;$B$1,'Test Sample Data'!M795&gt;0),'Test Sample Data'!M795,$B$1),"")</f>
        <v/>
      </c>
      <c r="N796" s="17">
        <f>'Gene Table'!E795</f>
        <v>0</v>
      </c>
      <c r="O796" s="17" t="str">
        <f>'Gene Table'!B795</f>
        <v>B01</v>
      </c>
      <c r="P796" s="17" t="str">
        <f>IF(SUM('Control Sample Data'!D$3:D$98)&gt;10,IF(AND(ISNUMBER('Control Sample Data'!D795),'Control Sample Data'!D795&lt;$B$1,'Control Sample Data'!D795&gt;0),'Control Sample Data'!D795,$B$1),"")</f>
        <v/>
      </c>
      <c r="Q796" s="17" t="str">
        <f>IF(SUM('Control Sample Data'!E$3:E$98)&gt;10,IF(AND(ISNUMBER('Control Sample Data'!E795),'Control Sample Data'!E795&lt;$B$1,'Control Sample Data'!E795&gt;0),'Control Sample Data'!E795,$B$1),"")</f>
        <v/>
      </c>
      <c r="R796" s="17" t="str">
        <f>IF(SUM('Control Sample Data'!F$3:F$98)&gt;10,IF(AND(ISNUMBER('Control Sample Data'!F795),'Control Sample Data'!F795&lt;$B$1,'Control Sample Data'!F795&gt;0),'Control Sample Data'!F795,$B$1),"")</f>
        <v/>
      </c>
      <c r="S796" s="17" t="str">
        <f>IF(SUM('Control Sample Data'!G$3:G$98)&gt;10,IF(AND(ISNUMBER('Control Sample Data'!G795),'Control Sample Data'!G795&lt;$B$1,'Control Sample Data'!G795&gt;0),'Control Sample Data'!G795,$B$1),"")</f>
        <v/>
      </c>
      <c r="T796" s="17" t="str">
        <f>IF(SUM('Control Sample Data'!H$3:H$98)&gt;10,IF(AND(ISNUMBER('Control Sample Data'!H795),'Control Sample Data'!H795&lt;$B$1,'Control Sample Data'!H795&gt;0),'Control Sample Data'!H795,$B$1),"")</f>
        <v/>
      </c>
      <c r="U796" s="17" t="str">
        <f>IF(SUM('Control Sample Data'!I$3:I$98)&gt;10,IF(AND(ISNUMBER('Control Sample Data'!I795),'Control Sample Data'!I795&lt;$B$1,'Control Sample Data'!I795&gt;0),'Control Sample Data'!I795,$B$1),"")</f>
        <v/>
      </c>
      <c r="V796" s="17" t="str">
        <f>IF(SUM('Control Sample Data'!J$3:J$98)&gt;10,IF(AND(ISNUMBER('Control Sample Data'!J795),'Control Sample Data'!J795&lt;$B$1,'Control Sample Data'!J795&gt;0),'Control Sample Data'!J795,$B$1),"")</f>
        <v/>
      </c>
      <c r="W796" s="17" t="str">
        <f>IF(SUM('Control Sample Data'!K$3:K$98)&gt;10,IF(AND(ISNUMBER('Control Sample Data'!K795),'Control Sample Data'!K795&lt;$B$1,'Control Sample Data'!K795&gt;0),'Control Sample Data'!K795,$B$1),"")</f>
        <v/>
      </c>
      <c r="X796" s="17" t="str">
        <f>IF(SUM('Control Sample Data'!L$3:L$98)&gt;10,IF(AND(ISNUMBER('Control Sample Data'!L795),'Control Sample Data'!L795&lt;$B$1,'Control Sample Data'!L795&gt;0),'Control Sample Data'!L795,$B$1),"")</f>
        <v/>
      </c>
      <c r="Y796" s="17" t="str">
        <f>IF(SUM('Control Sample Data'!M$3:M$98)&gt;10,IF(AND(ISNUMBER('Control Sample Data'!M795),'Control Sample Data'!M795&lt;$B$1,'Control Sample Data'!M795&gt;0),'Control Sample Data'!M795,$B$1),"")</f>
        <v/>
      </c>
      <c r="AT796" s="36" t="str">
        <f t="shared" si="537"/>
        <v/>
      </c>
      <c r="AU796" s="36" t="str">
        <f t="shared" si="538"/>
        <v/>
      </c>
      <c r="AV796" s="36" t="str">
        <f t="shared" si="539"/>
        <v/>
      </c>
      <c r="AW796" s="36" t="str">
        <f t="shared" si="540"/>
        <v/>
      </c>
      <c r="AX796" s="36" t="str">
        <f t="shared" si="541"/>
        <v/>
      </c>
      <c r="AY796" s="36" t="str">
        <f t="shared" si="542"/>
        <v/>
      </c>
      <c r="AZ796" s="36" t="str">
        <f t="shared" si="543"/>
        <v/>
      </c>
      <c r="BA796" s="36" t="str">
        <f t="shared" si="544"/>
        <v/>
      </c>
      <c r="BB796" s="36" t="str">
        <f t="shared" si="545"/>
        <v/>
      </c>
      <c r="BC796" s="36" t="str">
        <f t="shared" si="546"/>
        <v/>
      </c>
      <c r="BD796" s="36" t="str">
        <f t="shared" si="547"/>
        <v/>
      </c>
      <c r="BE796" s="36" t="str">
        <f t="shared" si="548"/>
        <v/>
      </c>
      <c r="BF796" s="36" t="str">
        <f t="shared" si="549"/>
        <v/>
      </c>
      <c r="BG796" s="36" t="str">
        <f t="shared" si="550"/>
        <v/>
      </c>
      <c r="BH796" s="36" t="str">
        <f t="shared" si="551"/>
        <v/>
      </c>
      <c r="BI796" s="36" t="str">
        <f t="shared" si="552"/>
        <v/>
      </c>
      <c r="BJ796" s="36" t="str">
        <f t="shared" si="553"/>
        <v/>
      </c>
      <c r="BK796" s="36" t="str">
        <f t="shared" si="554"/>
        <v/>
      </c>
      <c r="BL796" s="36" t="str">
        <f t="shared" si="555"/>
        <v/>
      </c>
      <c r="BM796" s="36" t="str">
        <f t="shared" si="556"/>
        <v/>
      </c>
      <c r="BN796" s="38" t="e">
        <f t="shared" si="515"/>
        <v>#DIV/0!</v>
      </c>
      <c r="BO796" s="38" t="e">
        <f t="shared" si="516"/>
        <v>#DIV/0!</v>
      </c>
      <c r="BP796" s="39" t="str">
        <f t="shared" si="517"/>
        <v/>
      </c>
      <c r="BQ796" s="39" t="str">
        <f t="shared" si="518"/>
        <v/>
      </c>
      <c r="BR796" s="39" t="str">
        <f t="shared" si="519"/>
        <v/>
      </c>
      <c r="BS796" s="39" t="str">
        <f t="shared" si="520"/>
        <v/>
      </c>
      <c r="BT796" s="39" t="str">
        <f t="shared" si="521"/>
        <v/>
      </c>
      <c r="BU796" s="39" t="str">
        <f t="shared" si="522"/>
        <v/>
      </c>
      <c r="BV796" s="39" t="str">
        <f t="shared" si="523"/>
        <v/>
      </c>
      <c r="BW796" s="39" t="str">
        <f t="shared" si="524"/>
        <v/>
      </c>
      <c r="BX796" s="39" t="str">
        <f t="shared" si="525"/>
        <v/>
      </c>
      <c r="BY796" s="39" t="str">
        <f t="shared" si="526"/>
        <v/>
      </c>
      <c r="BZ796" s="39" t="str">
        <f t="shared" si="527"/>
        <v/>
      </c>
      <c r="CA796" s="39" t="str">
        <f t="shared" si="528"/>
        <v/>
      </c>
      <c r="CB796" s="39" t="str">
        <f t="shared" si="529"/>
        <v/>
      </c>
      <c r="CC796" s="39" t="str">
        <f t="shared" si="530"/>
        <v/>
      </c>
      <c r="CD796" s="39" t="str">
        <f t="shared" si="531"/>
        <v/>
      </c>
      <c r="CE796" s="39" t="str">
        <f t="shared" si="532"/>
        <v/>
      </c>
      <c r="CF796" s="39" t="str">
        <f t="shared" si="533"/>
        <v/>
      </c>
      <c r="CG796" s="39" t="str">
        <f t="shared" si="534"/>
        <v/>
      </c>
      <c r="CH796" s="39" t="str">
        <f t="shared" si="535"/>
        <v/>
      </c>
      <c r="CI796" s="39" t="str">
        <f t="shared" si="536"/>
        <v/>
      </c>
    </row>
    <row r="797" spans="1:87">
      <c r="A797" s="18"/>
      <c r="B797" s="15">
        <f>'Gene Table'!E796</f>
        <v>0</v>
      </c>
      <c r="C797" s="15" t="str">
        <f>'Gene Table'!B796</f>
        <v>B02</v>
      </c>
      <c r="D797" s="16" t="str">
        <f>IF(SUM('Test Sample Data'!D$3:D$98)&gt;10,IF(AND(ISNUMBER('Test Sample Data'!D796),'Test Sample Data'!D796&lt;$B$1,'Test Sample Data'!D796&gt;0),'Test Sample Data'!D796,$B$1),"")</f>
        <v/>
      </c>
      <c r="E797" s="17" t="str">
        <f>IF(SUM('Test Sample Data'!E$3:E$98)&gt;10,IF(AND(ISNUMBER('Test Sample Data'!E796),'Test Sample Data'!E796&lt;$B$1,'Test Sample Data'!E796&gt;0),'Test Sample Data'!E796,$B$1),"")</f>
        <v/>
      </c>
      <c r="F797" s="17" t="str">
        <f>IF(SUM('Test Sample Data'!F$3:F$98)&gt;10,IF(AND(ISNUMBER('Test Sample Data'!F796),'Test Sample Data'!F796&lt;$B$1,'Test Sample Data'!F796&gt;0),'Test Sample Data'!F796,$B$1),"")</f>
        <v/>
      </c>
      <c r="G797" s="17" t="str">
        <f>IF(SUM('Test Sample Data'!G$3:G$98)&gt;10,IF(AND(ISNUMBER('Test Sample Data'!G796),'Test Sample Data'!G796&lt;$B$1,'Test Sample Data'!G796&gt;0),'Test Sample Data'!G796,$B$1),"")</f>
        <v/>
      </c>
      <c r="H797" s="17" t="str">
        <f>IF(SUM('Test Sample Data'!H$3:H$98)&gt;10,IF(AND(ISNUMBER('Test Sample Data'!H796),'Test Sample Data'!H796&lt;$B$1,'Test Sample Data'!H796&gt;0),'Test Sample Data'!H796,$B$1),"")</f>
        <v/>
      </c>
      <c r="I797" s="17" t="str">
        <f>IF(SUM('Test Sample Data'!I$3:I$98)&gt;10,IF(AND(ISNUMBER('Test Sample Data'!I796),'Test Sample Data'!I796&lt;$B$1,'Test Sample Data'!I796&gt;0),'Test Sample Data'!I796,$B$1),"")</f>
        <v/>
      </c>
      <c r="J797" s="17" t="str">
        <f>IF(SUM('Test Sample Data'!J$3:J$98)&gt;10,IF(AND(ISNUMBER('Test Sample Data'!J796),'Test Sample Data'!J796&lt;$B$1,'Test Sample Data'!J796&gt;0),'Test Sample Data'!J796,$B$1),"")</f>
        <v/>
      </c>
      <c r="K797" s="17" t="str">
        <f>IF(SUM('Test Sample Data'!K$3:K$98)&gt;10,IF(AND(ISNUMBER('Test Sample Data'!K796),'Test Sample Data'!K796&lt;$B$1,'Test Sample Data'!K796&gt;0),'Test Sample Data'!K796,$B$1),"")</f>
        <v/>
      </c>
      <c r="L797" s="17" t="str">
        <f>IF(SUM('Test Sample Data'!L$3:L$98)&gt;10,IF(AND(ISNUMBER('Test Sample Data'!L796),'Test Sample Data'!L796&lt;$B$1,'Test Sample Data'!L796&gt;0),'Test Sample Data'!L796,$B$1),"")</f>
        <v/>
      </c>
      <c r="M797" s="17" t="str">
        <f>IF(SUM('Test Sample Data'!M$3:M$98)&gt;10,IF(AND(ISNUMBER('Test Sample Data'!M796),'Test Sample Data'!M796&lt;$B$1,'Test Sample Data'!M796&gt;0),'Test Sample Data'!M796,$B$1),"")</f>
        <v/>
      </c>
      <c r="N797" s="17">
        <f>'Gene Table'!E796</f>
        <v>0</v>
      </c>
      <c r="O797" s="17" t="str">
        <f>'Gene Table'!B796</f>
        <v>B02</v>
      </c>
      <c r="P797" s="17" t="str">
        <f>IF(SUM('Control Sample Data'!D$3:D$98)&gt;10,IF(AND(ISNUMBER('Control Sample Data'!D796),'Control Sample Data'!D796&lt;$B$1,'Control Sample Data'!D796&gt;0),'Control Sample Data'!D796,$B$1),"")</f>
        <v/>
      </c>
      <c r="Q797" s="17" t="str">
        <f>IF(SUM('Control Sample Data'!E$3:E$98)&gt;10,IF(AND(ISNUMBER('Control Sample Data'!E796),'Control Sample Data'!E796&lt;$B$1,'Control Sample Data'!E796&gt;0),'Control Sample Data'!E796,$B$1),"")</f>
        <v/>
      </c>
      <c r="R797" s="17" t="str">
        <f>IF(SUM('Control Sample Data'!F$3:F$98)&gt;10,IF(AND(ISNUMBER('Control Sample Data'!F796),'Control Sample Data'!F796&lt;$B$1,'Control Sample Data'!F796&gt;0),'Control Sample Data'!F796,$B$1),"")</f>
        <v/>
      </c>
      <c r="S797" s="17" t="str">
        <f>IF(SUM('Control Sample Data'!G$3:G$98)&gt;10,IF(AND(ISNUMBER('Control Sample Data'!G796),'Control Sample Data'!G796&lt;$B$1,'Control Sample Data'!G796&gt;0),'Control Sample Data'!G796,$B$1),"")</f>
        <v/>
      </c>
      <c r="T797" s="17" t="str">
        <f>IF(SUM('Control Sample Data'!H$3:H$98)&gt;10,IF(AND(ISNUMBER('Control Sample Data'!H796),'Control Sample Data'!H796&lt;$B$1,'Control Sample Data'!H796&gt;0),'Control Sample Data'!H796,$B$1),"")</f>
        <v/>
      </c>
      <c r="U797" s="17" t="str">
        <f>IF(SUM('Control Sample Data'!I$3:I$98)&gt;10,IF(AND(ISNUMBER('Control Sample Data'!I796),'Control Sample Data'!I796&lt;$B$1,'Control Sample Data'!I796&gt;0),'Control Sample Data'!I796,$B$1),"")</f>
        <v/>
      </c>
      <c r="V797" s="17" t="str">
        <f>IF(SUM('Control Sample Data'!J$3:J$98)&gt;10,IF(AND(ISNUMBER('Control Sample Data'!J796),'Control Sample Data'!J796&lt;$B$1,'Control Sample Data'!J796&gt;0),'Control Sample Data'!J796,$B$1),"")</f>
        <v/>
      </c>
      <c r="W797" s="17" t="str">
        <f>IF(SUM('Control Sample Data'!K$3:K$98)&gt;10,IF(AND(ISNUMBER('Control Sample Data'!K796),'Control Sample Data'!K796&lt;$B$1,'Control Sample Data'!K796&gt;0),'Control Sample Data'!K796,$B$1),"")</f>
        <v/>
      </c>
      <c r="X797" s="17" t="str">
        <f>IF(SUM('Control Sample Data'!L$3:L$98)&gt;10,IF(AND(ISNUMBER('Control Sample Data'!L796),'Control Sample Data'!L796&lt;$B$1,'Control Sample Data'!L796&gt;0),'Control Sample Data'!L796,$B$1),"")</f>
        <v/>
      </c>
      <c r="Y797" s="17" t="str">
        <f>IF(SUM('Control Sample Data'!M$3:M$98)&gt;10,IF(AND(ISNUMBER('Control Sample Data'!M796),'Control Sample Data'!M796&lt;$B$1,'Control Sample Data'!M796&gt;0),'Control Sample Data'!M796,$B$1),"")</f>
        <v/>
      </c>
      <c r="AT797" s="36" t="str">
        <f t="shared" si="537"/>
        <v/>
      </c>
      <c r="AU797" s="36" t="str">
        <f t="shared" si="538"/>
        <v/>
      </c>
      <c r="AV797" s="36" t="str">
        <f t="shared" si="539"/>
        <v/>
      </c>
      <c r="AW797" s="36" t="str">
        <f t="shared" si="540"/>
        <v/>
      </c>
      <c r="AX797" s="36" t="str">
        <f t="shared" si="541"/>
        <v/>
      </c>
      <c r="AY797" s="36" t="str">
        <f t="shared" si="542"/>
        <v/>
      </c>
      <c r="AZ797" s="36" t="str">
        <f t="shared" si="543"/>
        <v/>
      </c>
      <c r="BA797" s="36" t="str">
        <f t="shared" si="544"/>
        <v/>
      </c>
      <c r="BB797" s="36" t="str">
        <f t="shared" si="545"/>
        <v/>
      </c>
      <c r="BC797" s="36" t="str">
        <f t="shared" si="546"/>
        <v/>
      </c>
      <c r="BD797" s="36" t="str">
        <f t="shared" si="547"/>
        <v/>
      </c>
      <c r="BE797" s="36" t="str">
        <f t="shared" si="548"/>
        <v/>
      </c>
      <c r="BF797" s="36" t="str">
        <f t="shared" si="549"/>
        <v/>
      </c>
      <c r="BG797" s="36" t="str">
        <f t="shared" si="550"/>
        <v/>
      </c>
      <c r="BH797" s="36" t="str">
        <f t="shared" si="551"/>
        <v/>
      </c>
      <c r="BI797" s="36" t="str">
        <f t="shared" si="552"/>
        <v/>
      </c>
      <c r="BJ797" s="36" t="str">
        <f t="shared" si="553"/>
        <v/>
      </c>
      <c r="BK797" s="36" t="str">
        <f t="shared" si="554"/>
        <v/>
      </c>
      <c r="BL797" s="36" t="str">
        <f t="shared" si="555"/>
        <v/>
      </c>
      <c r="BM797" s="36" t="str">
        <f t="shared" si="556"/>
        <v/>
      </c>
      <c r="BN797" s="38" t="e">
        <f t="shared" si="515"/>
        <v>#DIV/0!</v>
      </c>
      <c r="BO797" s="38" t="e">
        <f t="shared" si="516"/>
        <v>#DIV/0!</v>
      </c>
      <c r="BP797" s="39" t="str">
        <f t="shared" si="517"/>
        <v/>
      </c>
      <c r="BQ797" s="39" t="str">
        <f t="shared" si="518"/>
        <v/>
      </c>
      <c r="BR797" s="39" t="str">
        <f t="shared" si="519"/>
        <v/>
      </c>
      <c r="BS797" s="39" t="str">
        <f t="shared" si="520"/>
        <v/>
      </c>
      <c r="BT797" s="39" t="str">
        <f t="shared" si="521"/>
        <v/>
      </c>
      <c r="BU797" s="39" t="str">
        <f t="shared" si="522"/>
        <v/>
      </c>
      <c r="BV797" s="39" t="str">
        <f t="shared" si="523"/>
        <v/>
      </c>
      <c r="BW797" s="39" t="str">
        <f t="shared" si="524"/>
        <v/>
      </c>
      <c r="BX797" s="39" t="str">
        <f t="shared" si="525"/>
        <v/>
      </c>
      <c r="BY797" s="39" t="str">
        <f t="shared" si="526"/>
        <v/>
      </c>
      <c r="BZ797" s="39" t="str">
        <f t="shared" si="527"/>
        <v/>
      </c>
      <c r="CA797" s="39" t="str">
        <f t="shared" si="528"/>
        <v/>
      </c>
      <c r="CB797" s="39" t="str">
        <f t="shared" si="529"/>
        <v/>
      </c>
      <c r="CC797" s="39" t="str">
        <f t="shared" si="530"/>
        <v/>
      </c>
      <c r="CD797" s="39" t="str">
        <f t="shared" si="531"/>
        <v/>
      </c>
      <c r="CE797" s="39" t="str">
        <f t="shared" si="532"/>
        <v/>
      </c>
      <c r="CF797" s="39" t="str">
        <f t="shared" si="533"/>
        <v/>
      </c>
      <c r="CG797" s="39" t="str">
        <f t="shared" si="534"/>
        <v/>
      </c>
      <c r="CH797" s="39" t="str">
        <f t="shared" si="535"/>
        <v/>
      </c>
      <c r="CI797" s="39" t="str">
        <f t="shared" si="536"/>
        <v/>
      </c>
    </row>
    <row r="798" spans="1:87">
      <c r="A798" s="18"/>
      <c r="B798" s="15">
        <f>'Gene Table'!E797</f>
        <v>0</v>
      </c>
      <c r="C798" s="15" t="str">
        <f>'Gene Table'!B797</f>
        <v>B03</v>
      </c>
      <c r="D798" s="16" t="str">
        <f>IF(SUM('Test Sample Data'!D$3:D$98)&gt;10,IF(AND(ISNUMBER('Test Sample Data'!D797),'Test Sample Data'!D797&lt;$B$1,'Test Sample Data'!D797&gt;0),'Test Sample Data'!D797,$B$1),"")</f>
        <v/>
      </c>
      <c r="E798" s="17" t="str">
        <f>IF(SUM('Test Sample Data'!E$3:E$98)&gt;10,IF(AND(ISNUMBER('Test Sample Data'!E797),'Test Sample Data'!E797&lt;$B$1,'Test Sample Data'!E797&gt;0),'Test Sample Data'!E797,$B$1),"")</f>
        <v/>
      </c>
      <c r="F798" s="17" t="str">
        <f>IF(SUM('Test Sample Data'!F$3:F$98)&gt;10,IF(AND(ISNUMBER('Test Sample Data'!F797),'Test Sample Data'!F797&lt;$B$1,'Test Sample Data'!F797&gt;0),'Test Sample Data'!F797,$B$1),"")</f>
        <v/>
      </c>
      <c r="G798" s="17" t="str">
        <f>IF(SUM('Test Sample Data'!G$3:G$98)&gt;10,IF(AND(ISNUMBER('Test Sample Data'!G797),'Test Sample Data'!G797&lt;$B$1,'Test Sample Data'!G797&gt;0),'Test Sample Data'!G797,$B$1),"")</f>
        <v/>
      </c>
      <c r="H798" s="17" t="str">
        <f>IF(SUM('Test Sample Data'!H$3:H$98)&gt;10,IF(AND(ISNUMBER('Test Sample Data'!H797),'Test Sample Data'!H797&lt;$B$1,'Test Sample Data'!H797&gt;0),'Test Sample Data'!H797,$B$1),"")</f>
        <v/>
      </c>
      <c r="I798" s="17" t="str">
        <f>IF(SUM('Test Sample Data'!I$3:I$98)&gt;10,IF(AND(ISNUMBER('Test Sample Data'!I797),'Test Sample Data'!I797&lt;$B$1,'Test Sample Data'!I797&gt;0),'Test Sample Data'!I797,$B$1),"")</f>
        <v/>
      </c>
      <c r="J798" s="17" t="str">
        <f>IF(SUM('Test Sample Data'!J$3:J$98)&gt;10,IF(AND(ISNUMBER('Test Sample Data'!J797),'Test Sample Data'!J797&lt;$B$1,'Test Sample Data'!J797&gt;0),'Test Sample Data'!J797,$B$1),"")</f>
        <v/>
      </c>
      <c r="K798" s="17" t="str">
        <f>IF(SUM('Test Sample Data'!K$3:K$98)&gt;10,IF(AND(ISNUMBER('Test Sample Data'!K797),'Test Sample Data'!K797&lt;$B$1,'Test Sample Data'!K797&gt;0),'Test Sample Data'!K797,$B$1),"")</f>
        <v/>
      </c>
      <c r="L798" s="17" t="str">
        <f>IF(SUM('Test Sample Data'!L$3:L$98)&gt;10,IF(AND(ISNUMBER('Test Sample Data'!L797),'Test Sample Data'!L797&lt;$B$1,'Test Sample Data'!L797&gt;0),'Test Sample Data'!L797,$B$1),"")</f>
        <v/>
      </c>
      <c r="M798" s="17" t="str">
        <f>IF(SUM('Test Sample Data'!M$3:M$98)&gt;10,IF(AND(ISNUMBER('Test Sample Data'!M797),'Test Sample Data'!M797&lt;$B$1,'Test Sample Data'!M797&gt;0),'Test Sample Data'!M797,$B$1),"")</f>
        <v/>
      </c>
      <c r="N798" s="17">
        <f>'Gene Table'!E797</f>
        <v>0</v>
      </c>
      <c r="O798" s="17" t="str">
        <f>'Gene Table'!B797</f>
        <v>B03</v>
      </c>
      <c r="P798" s="17" t="str">
        <f>IF(SUM('Control Sample Data'!D$3:D$98)&gt;10,IF(AND(ISNUMBER('Control Sample Data'!D797),'Control Sample Data'!D797&lt;$B$1,'Control Sample Data'!D797&gt;0),'Control Sample Data'!D797,$B$1),"")</f>
        <v/>
      </c>
      <c r="Q798" s="17" t="str">
        <f>IF(SUM('Control Sample Data'!E$3:E$98)&gt;10,IF(AND(ISNUMBER('Control Sample Data'!E797),'Control Sample Data'!E797&lt;$B$1,'Control Sample Data'!E797&gt;0),'Control Sample Data'!E797,$B$1),"")</f>
        <v/>
      </c>
      <c r="R798" s="17" t="str">
        <f>IF(SUM('Control Sample Data'!F$3:F$98)&gt;10,IF(AND(ISNUMBER('Control Sample Data'!F797),'Control Sample Data'!F797&lt;$B$1,'Control Sample Data'!F797&gt;0),'Control Sample Data'!F797,$B$1),"")</f>
        <v/>
      </c>
      <c r="S798" s="17" t="str">
        <f>IF(SUM('Control Sample Data'!G$3:G$98)&gt;10,IF(AND(ISNUMBER('Control Sample Data'!G797),'Control Sample Data'!G797&lt;$B$1,'Control Sample Data'!G797&gt;0),'Control Sample Data'!G797,$B$1),"")</f>
        <v/>
      </c>
      <c r="T798" s="17" t="str">
        <f>IF(SUM('Control Sample Data'!H$3:H$98)&gt;10,IF(AND(ISNUMBER('Control Sample Data'!H797),'Control Sample Data'!H797&lt;$B$1,'Control Sample Data'!H797&gt;0),'Control Sample Data'!H797,$B$1),"")</f>
        <v/>
      </c>
      <c r="U798" s="17" t="str">
        <f>IF(SUM('Control Sample Data'!I$3:I$98)&gt;10,IF(AND(ISNUMBER('Control Sample Data'!I797),'Control Sample Data'!I797&lt;$B$1,'Control Sample Data'!I797&gt;0),'Control Sample Data'!I797,$B$1),"")</f>
        <v/>
      </c>
      <c r="V798" s="17" t="str">
        <f>IF(SUM('Control Sample Data'!J$3:J$98)&gt;10,IF(AND(ISNUMBER('Control Sample Data'!J797),'Control Sample Data'!J797&lt;$B$1,'Control Sample Data'!J797&gt;0),'Control Sample Data'!J797,$B$1),"")</f>
        <v/>
      </c>
      <c r="W798" s="17" t="str">
        <f>IF(SUM('Control Sample Data'!K$3:K$98)&gt;10,IF(AND(ISNUMBER('Control Sample Data'!K797),'Control Sample Data'!K797&lt;$B$1,'Control Sample Data'!K797&gt;0),'Control Sample Data'!K797,$B$1),"")</f>
        <v/>
      </c>
      <c r="X798" s="17" t="str">
        <f>IF(SUM('Control Sample Data'!L$3:L$98)&gt;10,IF(AND(ISNUMBER('Control Sample Data'!L797),'Control Sample Data'!L797&lt;$B$1,'Control Sample Data'!L797&gt;0),'Control Sample Data'!L797,$B$1),"")</f>
        <v/>
      </c>
      <c r="Y798" s="17" t="str">
        <f>IF(SUM('Control Sample Data'!M$3:M$98)&gt;10,IF(AND(ISNUMBER('Control Sample Data'!M797),'Control Sample Data'!M797&lt;$B$1,'Control Sample Data'!M797&gt;0),'Control Sample Data'!M797,$B$1),"")</f>
        <v/>
      </c>
      <c r="AT798" s="36" t="str">
        <f t="shared" si="537"/>
        <v/>
      </c>
      <c r="AU798" s="36" t="str">
        <f t="shared" si="538"/>
        <v/>
      </c>
      <c r="AV798" s="36" t="str">
        <f t="shared" si="539"/>
        <v/>
      </c>
      <c r="AW798" s="36" t="str">
        <f t="shared" si="540"/>
        <v/>
      </c>
      <c r="AX798" s="36" t="str">
        <f t="shared" si="541"/>
        <v/>
      </c>
      <c r="AY798" s="36" t="str">
        <f t="shared" si="542"/>
        <v/>
      </c>
      <c r="AZ798" s="36" t="str">
        <f t="shared" si="543"/>
        <v/>
      </c>
      <c r="BA798" s="36" t="str">
        <f t="shared" si="544"/>
        <v/>
      </c>
      <c r="BB798" s="36" t="str">
        <f t="shared" si="545"/>
        <v/>
      </c>
      <c r="BC798" s="36" t="str">
        <f t="shared" si="546"/>
        <v/>
      </c>
      <c r="BD798" s="36" t="str">
        <f t="shared" si="547"/>
        <v/>
      </c>
      <c r="BE798" s="36" t="str">
        <f t="shared" si="548"/>
        <v/>
      </c>
      <c r="BF798" s="36" t="str">
        <f t="shared" si="549"/>
        <v/>
      </c>
      <c r="BG798" s="36" t="str">
        <f t="shared" si="550"/>
        <v/>
      </c>
      <c r="BH798" s="36" t="str">
        <f t="shared" si="551"/>
        <v/>
      </c>
      <c r="BI798" s="36" t="str">
        <f t="shared" si="552"/>
        <v/>
      </c>
      <c r="BJ798" s="36" t="str">
        <f t="shared" si="553"/>
        <v/>
      </c>
      <c r="BK798" s="36" t="str">
        <f t="shared" si="554"/>
        <v/>
      </c>
      <c r="BL798" s="36" t="str">
        <f t="shared" si="555"/>
        <v/>
      </c>
      <c r="BM798" s="36" t="str">
        <f t="shared" si="556"/>
        <v/>
      </c>
      <c r="BN798" s="38" t="e">
        <f t="shared" si="515"/>
        <v>#DIV/0!</v>
      </c>
      <c r="BO798" s="38" t="e">
        <f t="shared" si="516"/>
        <v>#DIV/0!</v>
      </c>
      <c r="BP798" s="39" t="str">
        <f t="shared" si="517"/>
        <v/>
      </c>
      <c r="BQ798" s="39" t="str">
        <f t="shared" si="518"/>
        <v/>
      </c>
      <c r="BR798" s="39" t="str">
        <f t="shared" si="519"/>
        <v/>
      </c>
      <c r="BS798" s="39" t="str">
        <f t="shared" si="520"/>
        <v/>
      </c>
      <c r="BT798" s="39" t="str">
        <f t="shared" si="521"/>
        <v/>
      </c>
      <c r="BU798" s="39" t="str">
        <f t="shared" si="522"/>
        <v/>
      </c>
      <c r="BV798" s="39" t="str">
        <f t="shared" si="523"/>
        <v/>
      </c>
      <c r="BW798" s="39" t="str">
        <f t="shared" si="524"/>
        <v/>
      </c>
      <c r="BX798" s="39" t="str">
        <f t="shared" si="525"/>
        <v/>
      </c>
      <c r="BY798" s="39" t="str">
        <f t="shared" si="526"/>
        <v/>
      </c>
      <c r="BZ798" s="39" t="str">
        <f t="shared" si="527"/>
        <v/>
      </c>
      <c r="CA798" s="39" t="str">
        <f t="shared" si="528"/>
        <v/>
      </c>
      <c r="CB798" s="39" t="str">
        <f t="shared" si="529"/>
        <v/>
      </c>
      <c r="CC798" s="39" t="str">
        <f t="shared" si="530"/>
        <v/>
      </c>
      <c r="CD798" s="39" t="str">
        <f t="shared" si="531"/>
        <v/>
      </c>
      <c r="CE798" s="39" t="str">
        <f t="shared" si="532"/>
        <v/>
      </c>
      <c r="CF798" s="39" t="str">
        <f t="shared" si="533"/>
        <v/>
      </c>
      <c r="CG798" s="39" t="str">
        <f t="shared" si="534"/>
        <v/>
      </c>
      <c r="CH798" s="39" t="str">
        <f t="shared" si="535"/>
        <v/>
      </c>
      <c r="CI798" s="39" t="str">
        <f t="shared" si="536"/>
        <v/>
      </c>
    </row>
    <row r="799" spans="1:87">
      <c r="A799" s="18"/>
      <c r="B799" s="15">
        <f>'Gene Table'!E798</f>
        <v>0</v>
      </c>
      <c r="C799" s="15" t="str">
        <f>'Gene Table'!B798</f>
        <v>B04</v>
      </c>
      <c r="D799" s="16" t="str">
        <f>IF(SUM('Test Sample Data'!D$3:D$98)&gt;10,IF(AND(ISNUMBER('Test Sample Data'!D798),'Test Sample Data'!D798&lt;$B$1,'Test Sample Data'!D798&gt;0),'Test Sample Data'!D798,$B$1),"")</f>
        <v/>
      </c>
      <c r="E799" s="17" t="str">
        <f>IF(SUM('Test Sample Data'!E$3:E$98)&gt;10,IF(AND(ISNUMBER('Test Sample Data'!E798),'Test Sample Data'!E798&lt;$B$1,'Test Sample Data'!E798&gt;0),'Test Sample Data'!E798,$B$1),"")</f>
        <v/>
      </c>
      <c r="F799" s="17" t="str">
        <f>IF(SUM('Test Sample Data'!F$3:F$98)&gt;10,IF(AND(ISNUMBER('Test Sample Data'!F798),'Test Sample Data'!F798&lt;$B$1,'Test Sample Data'!F798&gt;0),'Test Sample Data'!F798,$B$1),"")</f>
        <v/>
      </c>
      <c r="G799" s="17" t="str">
        <f>IF(SUM('Test Sample Data'!G$3:G$98)&gt;10,IF(AND(ISNUMBER('Test Sample Data'!G798),'Test Sample Data'!G798&lt;$B$1,'Test Sample Data'!G798&gt;0),'Test Sample Data'!G798,$B$1),"")</f>
        <v/>
      </c>
      <c r="H799" s="17" t="str">
        <f>IF(SUM('Test Sample Data'!H$3:H$98)&gt;10,IF(AND(ISNUMBER('Test Sample Data'!H798),'Test Sample Data'!H798&lt;$B$1,'Test Sample Data'!H798&gt;0),'Test Sample Data'!H798,$B$1),"")</f>
        <v/>
      </c>
      <c r="I799" s="17" t="str">
        <f>IF(SUM('Test Sample Data'!I$3:I$98)&gt;10,IF(AND(ISNUMBER('Test Sample Data'!I798),'Test Sample Data'!I798&lt;$B$1,'Test Sample Data'!I798&gt;0),'Test Sample Data'!I798,$B$1),"")</f>
        <v/>
      </c>
      <c r="J799" s="17" t="str">
        <f>IF(SUM('Test Sample Data'!J$3:J$98)&gt;10,IF(AND(ISNUMBER('Test Sample Data'!J798),'Test Sample Data'!J798&lt;$B$1,'Test Sample Data'!J798&gt;0),'Test Sample Data'!J798,$B$1),"")</f>
        <v/>
      </c>
      <c r="K799" s="17" t="str">
        <f>IF(SUM('Test Sample Data'!K$3:K$98)&gt;10,IF(AND(ISNUMBER('Test Sample Data'!K798),'Test Sample Data'!K798&lt;$B$1,'Test Sample Data'!K798&gt;0),'Test Sample Data'!K798,$B$1),"")</f>
        <v/>
      </c>
      <c r="L799" s="17" t="str">
        <f>IF(SUM('Test Sample Data'!L$3:L$98)&gt;10,IF(AND(ISNUMBER('Test Sample Data'!L798),'Test Sample Data'!L798&lt;$B$1,'Test Sample Data'!L798&gt;0),'Test Sample Data'!L798,$B$1),"")</f>
        <v/>
      </c>
      <c r="M799" s="17" t="str">
        <f>IF(SUM('Test Sample Data'!M$3:M$98)&gt;10,IF(AND(ISNUMBER('Test Sample Data'!M798),'Test Sample Data'!M798&lt;$B$1,'Test Sample Data'!M798&gt;0),'Test Sample Data'!M798,$B$1),"")</f>
        <v/>
      </c>
      <c r="N799" s="17">
        <f>'Gene Table'!E798</f>
        <v>0</v>
      </c>
      <c r="O799" s="17" t="str">
        <f>'Gene Table'!B798</f>
        <v>B04</v>
      </c>
      <c r="P799" s="17" t="str">
        <f>IF(SUM('Control Sample Data'!D$3:D$98)&gt;10,IF(AND(ISNUMBER('Control Sample Data'!D798),'Control Sample Data'!D798&lt;$B$1,'Control Sample Data'!D798&gt;0),'Control Sample Data'!D798,$B$1),"")</f>
        <v/>
      </c>
      <c r="Q799" s="17" t="str">
        <f>IF(SUM('Control Sample Data'!E$3:E$98)&gt;10,IF(AND(ISNUMBER('Control Sample Data'!E798),'Control Sample Data'!E798&lt;$B$1,'Control Sample Data'!E798&gt;0),'Control Sample Data'!E798,$B$1),"")</f>
        <v/>
      </c>
      <c r="R799" s="17" t="str">
        <f>IF(SUM('Control Sample Data'!F$3:F$98)&gt;10,IF(AND(ISNUMBER('Control Sample Data'!F798),'Control Sample Data'!F798&lt;$B$1,'Control Sample Data'!F798&gt;0),'Control Sample Data'!F798,$B$1),"")</f>
        <v/>
      </c>
      <c r="S799" s="17" t="str">
        <f>IF(SUM('Control Sample Data'!G$3:G$98)&gt;10,IF(AND(ISNUMBER('Control Sample Data'!G798),'Control Sample Data'!G798&lt;$B$1,'Control Sample Data'!G798&gt;0),'Control Sample Data'!G798,$B$1),"")</f>
        <v/>
      </c>
      <c r="T799" s="17" t="str">
        <f>IF(SUM('Control Sample Data'!H$3:H$98)&gt;10,IF(AND(ISNUMBER('Control Sample Data'!H798),'Control Sample Data'!H798&lt;$B$1,'Control Sample Data'!H798&gt;0),'Control Sample Data'!H798,$B$1),"")</f>
        <v/>
      </c>
      <c r="U799" s="17" t="str">
        <f>IF(SUM('Control Sample Data'!I$3:I$98)&gt;10,IF(AND(ISNUMBER('Control Sample Data'!I798),'Control Sample Data'!I798&lt;$B$1,'Control Sample Data'!I798&gt;0),'Control Sample Data'!I798,$B$1),"")</f>
        <v/>
      </c>
      <c r="V799" s="17" t="str">
        <f>IF(SUM('Control Sample Data'!J$3:J$98)&gt;10,IF(AND(ISNUMBER('Control Sample Data'!J798),'Control Sample Data'!J798&lt;$B$1,'Control Sample Data'!J798&gt;0),'Control Sample Data'!J798,$B$1),"")</f>
        <v/>
      </c>
      <c r="W799" s="17" t="str">
        <f>IF(SUM('Control Sample Data'!K$3:K$98)&gt;10,IF(AND(ISNUMBER('Control Sample Data'!K798),'Control Sample Data'!K798&lt;$B$1,'Control Sample Data'!K798&gt;0),'Control Sample Data'!K798,$B$1),"")</f>
        <v/>
      </c>
      <c r="X799" s="17" t="str">
        <f>IF(SUM('Control Sample Data'!L$3:L$98)&gt;10,IF(AND(ISNUMBER('Control Sample Data'!L798),'Control Sample Data'!L798&lt;$B$1,'Control Sample Data'!L798&gt;0),'Control Sample Data'!L798,$B$1),"")</f>
        <v/>
      </c>
      <c r="Y799" s="17" t="str">
        <f>IF(SUM('Control Sample Data'!M$3:M$98)&gt;10,IF(AND(ISNUMBER('Control Sample Data'!M798),'Control Sample Data'!M798&lt;$B$1,'Control Sample Data'!M798&gt;0),'Control Sample Data'!M798,$B$1),"")</f>
        <v/>
      </c>
      <c r="AT799" s="36" t="str">
        <f t="shared" si="537"/>
        <v/>
      </c>
      <c r="AU799" s="36" t="str">
        <f t="shared" si="538"/>
        <v/>
      </c>
      <c r="AV799" s="36" t="str">
        <f t="shared" si="539"/>
        <v/>
      </c>
      <c r="AW799" s="36" t="str">
        <f t="shared" si="540"/>
        <v/>
      </c>
      <c r="AX799" s="36" t="str">
        <f t="shared" si="541"/>
        <v/>
      </c>
      <c r="AY799" s="36" t="str">
        <f t="shared" si="542"/>
        <v/>
      </c>
      <c r="AZ799" s="36" t="str">
        <f t="shared" si="543"/>
        <v/>
      </c>
      <c r="BA799" s="36" t="str">
        <f t="shared" si="544"/>
        <v/>
      </c>
      <c r="BB799" s="36" t="str">
        <f t="shared" si="545"/>
        <v/>
      </c>
      <c r="BC799" s="36" t="str">
        <f t="shared" si="546"/>
        <v/>
      </c>
      <c r="BD799" s="36" t="str">
        <f t="shared" si="547"/>
        <v/>
      </c>
      <c r="BE799" s="36" t="str">
        <f t="shared" si="548"/>
        <v/>
      </c>
      <c r="BF799" s="36" t="str">
        <f t="shared" si="549"/>
        <v/>
      </c>
      <c r="BG799" s="36" t="str">
        <f t="shared" si="550"/>
        <v/>
      </c>
      <c r="BH799" s="36" t="str">
        <f t="shared" si="551"/>
        <v/>
      </c>
      <c r="BI799" s="36" t="str">
        <f t="shared" si="552"/>
        <v/>
      </c>
      <c r="BJ799" s="36" t="str">
        <f t="shared" si="553"/>
        <v/>
      </c>
      <c r="BK799" s="36" t="str">
        <f t="shared" si="554"/>
        <v/>
      </c>
      <c r="BL799" s="36" t="str">
        <f t="shared" si="555"/>
        <v/>
      </c>
      <c r="BM799" s="36" t="str">
        <f t="shared" si="556"/>
        <v/>
      </c>
      <c r="BN799" s="38" t="e">
        <f t="shared" si="515"/>
        <v>#DIV/0!</v>
      </c>
      <c r="BO799" s="38" t="e">
        <f t="shared" si="516"/>
        <v>#DIV/0!</v>
      </c>
      <c r="BP799" s="39" t="str">
        <f t="shared" si="517"/>
        <v/>
      </c>
      <c r="BQ799" s="39" t="str">
        <f t="shared" si="518"/>
        <v/>
      </c>
      <c r="BR799" s="39" t="str">
        <f t="shared" si="519"/>
        <v/>
      </c>
      <c r="BS799" s="39" t="str">
        <f t="shared" si="520"/>
        <v/>
      </c>
      <c r="BT799" s="39" t="str">
        <f t="shared" si="521"/>
        <v/>
      </c>
      <c r="BU799" s="39" t="str">
        <f t="shared" si="522"/>
        <v/>
      </c>
      <c r="BV799" s="39" t="str">
        <f t="shared" si="523"/>
        <v/>
      </c>
      <c r="BW799" s="39" t="str">
        <f t="shared" si="524"/>
        <v/>
      </c>
      <c r="BX799" s="39" t="str">
        <f t="shared" si="525"/>
        <v/>
      </c>
      <c r="BY799" s="39" t="str">
        <f t="shared" si="526"/>
        <v/>
      </c>
      <c r="BZ799" s="39" t="str">
        <f t="shared" si="527"/>
        <v/>
      </c>
      <c r="CA799" s="39" t="str">
        <f t="shared" si="528"/>
        <v/>
      </c>
      <c r="CB799" s="39" t="str">
        <f t="shared" si="529"/>
        <v/>
      </c>
      <c r="CC799" s="39" t="str">
        <f t="shared" si="530"/>
        <v/>
      </c>
      <c r="CD799" s="39" t="str">
        <f t="shared" si="531"/>
        <v/>
      </c>
      <c r="CE799" s="39" t="str">
        <f t="shared" si="532"/>
        <v/>
      </c>
      <c r="CF799" s="39" t="str">
        <f t="shared" si="533"/>
        <v/>
      </c>
      <c r="CG799" s="39" t="str">
        <f t="shared" si="534"/>
        <v/>
      </c>
      <c r="CH799" s="39" t="str">
        <f t="shared" si="535"/>
        <v/>
      </c>
      <c r="CI799" s="39" t="str">
        <f t="shared" si="536"/>
        <v/>
      </c>
    </row>
    <row r="800" spans="1:87">
      <c r="A800" s="18"/>
      <c r="B800" s="15">
        <f>'Gene Table'!E799</f>
        <v>0</v>
      </c>
      <c r="C800" s="15" t="str">
        <f>'Gene Table'!B799</f>
        <v>B05</v>
      </c>
      <c r="D800" s="16" t="str">
        <f>IF(SUM('Test Sample Data'!D$3:D$98)&gt;10,IF(AND(ISNUMBER('Test Sample Data'!D799),'Test Sample Data'!D799&lt;$B$1,'Test Sample Data'!D799&gt;0),'Test Sample Data'!D799,$B$1),"")</f>
        <v/>
      </c>
      <c r="E800" s="17" t="str">
        <f>IF(SUM('Test Sample Data'!E$3:E$98)&gt;10,IF(AND(ISNUMBER('Test Sample Data'!E799),'Test Sample Data'!E799&lt;$B$1,'Test Sample Data'!E799&gt;0),'Test Sample Data'!E799,$B$1),"")</f>
        <v/>
      </c>
      <c r="F800" s="17" t="str">
        <f>IF(SUM('Test Sample Data'!F$3:F$98)&gt;10,IF(AND(ISNUMBER('Test Sample Data'!F799),'Test Sample Data'!F799&lt;$B$1,'Test Sample Data'!F799&gt;0),'Test Sample Data'!F799,$B$1),"")</f>
        <v/>
      </c>
      <c r="G800" s="17" t="str">
        <f>IF(SUM('Test Sample Data'!G$3:G$98)&gt;10,IF(AND(ISNUMBER('Test Sample Data'!G799),'Test Sample Data'!G799&lt;$B$1,'Test Sample Data'!G799&gt;0),'Test Sample Data'!G799,$B$1),"")</f>
        <v/>
      </c>
      <c r="H800" s="17" t="str">
        <f>IF(SUM('Test Sample Data'!H$3:H$98)&gt;10,IF(AND(ISNUMBER('Test Sample Data'!H799),'Test Sample Data'!H799&lt;$B$1,'Test Sample Data'!H799&gt;0),'Test Sample Data'!H799,$B$1),"")</f>
        <v/>
      </c>
      <c r="I800" s="17" t="str">
        <f>IF(SUM('Test Sample Data'!I$3:I$98)&gt;10,IF(AND(ISNUMBER('Test Sample Data'!I799),'Test Sample Data'!I799&lt;$B$1,'Test Sample Data'!I799&gt;0),'Test Sample Data'!I799,$B$1),"")</f>
        <v/>
      </c>
      <c r="J800" s="17" t="str">
        <f>IF(SUM('Test Sample Data'!J$3:J$98)&gt;10,IF(AND(ISNUMBER('Test Sample Data'!J799),'Test Sample Data'!J799&lt;$B$1,'Test Sample Data'!J799&gt;0),'Test Sample Data'!J799,$B$1),"")</f>
        <v/>
      </c>
      <c r="K800" s="17" t="str">
        <f>IF(SUM('Test Sample Data'!K$3:K$98)&gt;10,IF(AND(ISNUMBER('Test Sample Data'!K799),'Test Sample Data'!K799&lt;$B$1,'Test Sample Data'!K799&gt;0),'Test Sample Data'!K799,$B$1),"")</f>
        <v/>
      </c>
      <c r="L800" s="17" t="str">
        <f>IF(SUM('Test Sample Data'!L$3:L$98)&gt;10,IF(AND(ISNUMBER('Test Sample Data'!L799),'Test Sample Data'!L799&lt;$B$1,'Test Sample Data'!L799&gt;0),'Test Sample Data'!L799,$B$1),"")</f>
        <v/>
      </c>
      <c r="M800" s="17" t="str">
        <f>IF(SUM('Test Sample Data'!M$3:M$98)&gt;10,IF(AND(ISNUMBER('Test Sample Data'!M799),'Test Sample Data'!M799&lt;$B$1,'Test Sample Data'!M799&gt;0),'Test Sample Data'!M799,$B$1),"")</f>
        <v/>
      </c>
      <c r="N800" s="17">
        <f>'Gene Table'!E799</f>
        <v>0</v>
      </c>
      <c r="O800" s="17" t="str">
        <f>'Gene Table'!B799</f>
        <v>B05</v>
      </c>
      <c r="P800" s="17" t="str">
        <f>IF(SUM('Control Sample Data'!D$3:D$98)&gt;10,IF(AND(ISNUMBER('Control Sample Data'!D799),'Control Sample Data'!D799&lt;$B$1,'Control Sample Data'!D799&gt;0),'Control Sample Data'!D799,$B$1),"")</f>
        <v/>
      </c>
      <c r="Q800" s="17" t="str">
        <f>IF(SUM('Control Sample Data'!E$3:E$98)&gt;10,IF(AND(ISNUMBER('Control Sample Data'!E799),'Control Sample Data'!E799&lt;$B$1,'Control Sample Data'!E799&gt;0),'Control Sample Data'!E799,$B$1),"")</f>
        <v/>
      </c>
      <c r="R800" s="17" t="str">
        <f>IF(SUM('Control Sample Data'!F$3:F$98)&gt;10,IF(AND(ISNUMBER('Control Sample Data'!F799),'Control Sample Data'!F799&lt;$B$1,'Control Sample Data'!F799&gt;0),'Control Sample Data'!F799,$B$1),"")</f>
        <v/>
      </c>
      <c r="S800" s="17" t="str">
        <f>IF(SUM('Control Sample Data'!G$3:G$98)&gt;10,IF(AND(ISNUMBER('Control Sample Data'!G799),'Control Sample Data'!G799&lt;$B$1,'Control Sample Data'!G799&gt;0),'Control Sample Data'!G799,$B$1),"")</f>
        <v/>
      </c>
      <c r="T800" s="17" t="str">
        <f>IF(SUM('Control Sample Data'!H$3:H$98)&gt;10,IF(AND(ISNUMBER('Control Sample Data'!H799),'Control Sample Data'!H799&lt;$B$1,'Control Sample Data'!H799&gt;0),'Control Sample Data'!H799,$B$1),"")</f>
        <v/>
      </c>
      <c r="U800" s="17" t="str">
        <f>IF(SUM('Control Sample Data'!I$3:I$98)&gt;10,IF(AND(ISNUMBER('Control Sample Data'!I799),'Control Sample Data'!I799&lt;$B$1,'Control Sample Data'!I799&gt;0),'Control Sample Data'!I799,$B$1),"")</f>
        <v/>
      </c>
      <c r="V800" s="17" t="str">
        <f>IF(SUM('Control Sample Data'!J$3:J$98)&gt;10,IF(AND(ISNUMBER('Control Sample Data'!J799),'Control Sample Data'!J799&lt;$B$1,'Control Sample Data'!J799&gt;0),'Control Sample Data'!J799,$B$1),"")</f>
        <v/>
      </c>
      <c r="W800" s="17" t="str">
        <f>IF(SUM('Control Sample Data'!K$3:K$98)&gt;10,IF(AND(ISNUMBER('Control Sample Data'!K799),'Control Sample Data'!K799&lt;$B$1,'Control Sample Data'!K799&gt;0),'Control Sample Data'!K799,$B$1),"")</f>
        <v/>
      </c>
      <c r="X800" s="17" t="str">
        <f>IF(SUM('Control Sample Data'!L$3:L$98)&gt;10,IF(AND(ISNUMBER('Control Sample Data'!L799),'Control Sample Data'!L799&lt;$B$1,'Control Sample Data'!L799&gt;0),'Control Sample Data'!L799,$B$1),"")</f>
        <v/>
      </c>
      <c r="Y800" s="17" t="str">
        <f>IF(SUM('Control Sample Data'!M$3:M$98)&gt;10,IF(AND(ISNUMBER('Control Sample Data'!M799),'Control Sample Data'!M799&lt;$B$1,'Control Sample Data'!M799&gt;0),'Control Sample Data'!M799,$B$1),"")</f>
        <v/>
      </c>
      <c r="AT800" s="36" t="str">
        <f t="shared" si="537"/>
        <v/>
      </c>
      <c r="AU800" s="36" t="str">
        <f t="shared" si="538"/>
        <v/>
      </c>
      <c r="AV800" s="36" t="str">
        <f t="shared" si="539"/>
        <v/>
      </c>
      <c r="AW800" s="36" t="str">
        <f t="shared" si="540"/>
        <v/>
      </c>
      <c r="AX800" s="36" t="str">
        <f t="shared" si="541"/>
        <v/>
      </c>
      <c r="AY800" s="36" t="str">
        <f t="shared" si="542"/>
        <v/>
      </c>
      <c r="AZ800" s="36" t="str">
        <f t="shared" si="543"/>
        <v/>
      </c>
      <c r="BA800" s="36" t="str">
        <f t="shared" si="544"/>
        <v/>
      </c>
      <c r="BB800" s="36" t="str">
        <f t="shared" si="545"/>
        <v/>
      </c>
      <c r="BC800" s="36" t="str">
        <f t="shared" si="546"/>
        <v/>
      </c>
      <c r="BD800" s="36" t="str">
        <f t="shared" si="547"/>
        <v/>
      </c>
      <c r="BE800" s="36" t="str">
        <f t="shared" si="548"/>
        <v/>
      </c>
      <c r="BF800" s="36" t="str">
        <f t="shared" si="549"/>
        <v/>
      </c>
      <c r="BG800" s="36" t="str">
        <f t="shared" si="550"/>
        <v/>
      </c>
      <c r="BH800" s="36" t="str">
        <f t="shared" si="551"/>
        <v/>
      </c>
      <c r="BI800" s="36" t="str">
        <f t="shared" si="552"/>
        <v/>
      </c>
      <c r="BJ800" s="36" t="str">
        <f t="shared" si="553"/>
        <v/>
      </c>
      <c r="BK800" s="36" t="str">
        <f t="shared" si="554"/>
        <v/>
      </c>
      <c r="BL800" s="36" t="str">
        <f t="shared" si="555"/>
        <v/>
      </c>
      <c r="BM800" s="36" t="str">
        <f t="shared" si="556"/>
        <v/>
      </c>
      <c r="BN800" s="38" t="e">
        <f t="shared" si="515"/>
        <v>#DIV/0!</v>
      </c>
      <c r="BO800" s="38" t="e">
        <f t="shared" si="516"/>
        <v>#DIV/0!</v>
      </c>
      <c r="BP800" s="39" t="str">
        <f t="shared" si="517"/>
        <v/>
      </c>
      <c r="BQ800" s="39" t="str">
        <f t="shared" si="518"/>
        <v/>
      </c>
      <c r="BR800" s="39" t="str">
        <f t="shared" si="519"/>
        <v/>
      </c>
      <c r="BS800" s="39" t="str">
        <f t="shared" si="520"/>
        <v/>
      </c>
      <c r="BT800" s="39" t="str">
        <f t="shared" si="521"/>
        <v/>
      </c>
      <c r="BU800" s="39" t="str">
        <f t="shared" si="522"/>
        <v/>
      </c>
      <c r="BV800" s="39" t="str">
        <f t="shared" si="523"/>
        <v/>
      </c>
      <c r="BW800" s="39" t="str">
        <f t="shared" si="524"/>
        <v/>
      </c>
      <c r="BX800" s="39" t="str">
        <f t="shared" si="525"/>
        <v/>
      </c>
      <c r="BY800" s="39" t="str">
        <f t="shared" si="526"/>
        <v/>
      </c>
      <c r="BZ800" s="39" t="str">
        <f t="shared" si="527"/>
        <v/>
      </c>
      <c r="CA800" s="39" t="str">
        <f t="shared" si="528"/>
        <v/>
      </c>
      <c r="CB800" s="39" t="str">
        <f t="shared" si="529"/>
        <v/>
      </c>
      <c r="CC800" s="39" t="str">
        <f t="shared" si="530"/>
        <v/>
      </c>
      <c r="CD800" s="39" t="str">
        <f t="shared" si="531"/>
        <v/>
      </c>
      <c r="CE800" s="39" t="str">
        <f t="shared" si="532"/>
        <v/>
      </c>
      <c r="CF800" s="39" t="str">
        <f t="shared" si="533"/>
        <v/>
      </c>
      <c r="CG800" s="39" t="str">
        <f t="shared" si="534"/>
        <v/>
      </c>
      <c r="CH800" s="39" t="str">
        <f t="shared" si="535"/>
        <v/>
      </c>
      <c r="CI800" s="39" t="str">
        <f t="shared" si="536"/>
        <v/>
      </c>
    </row>
    <row r="801" spans="1:87">
      <c r="A801" s="18"/>
      <c r="B801" s="15">
        <f>'Gene Table'!E800</f>
        <v>0</v>
      </c>
      <c r="C801" s="15" t="str">
        <f>'Gene Table'!B800</f>
        <v>B06</v>
      </c>
      <c r="D801" s="16" t="str">
        <f>IF(SUM('Test Sample Data'!D$3:D$98)&gt;10,IF(AND(ISNUMBER('Test Sample Data'!D800),'Test Sample Data'!D800&lt;$B$1,'Test Sample Data'!D800&gt;0),'Test Sample Data'!D800,$B$1),"")</f>
        <v/>
      </c>
      <c r="E801" s="17" t="str">
        <f>IF(SUM('Test Sample Data'!E$3:E$98)&gt;10,IF(AND(ISNUMBER('Test Sample Data'!E800),'Test Sample Data'!E800&lt;$B$1,'Test Sample Data'!E800&gt;0),'Test Sample Data'!E800,$B$1),"")</f>
        <v/>
      </c>
      <c r="F801" s="17" t="str">
        <f>IF(SUM('Test Sample Data'!F$3:F$98)&gt;10,IF(AND(ISNUMBER('Test Sample Data'!F800),'Test Sample Data'!F800&lt;$B$1,'Test Sample Data'!F800&gt;0),'Test Sample Data'!F800,$B$1),"")</f>
        <v/>
      </c>
      <c r="G801" s="17" t="str">
        <f>IF(SUM('Test Sample Data'!G$3:G$98)&gt;10,IF(AND(ISNUMBER('Test Sample Data'!G800),'Test Sample Data'!G800&lt;$B$1,'Test Sample Data'!G800&gt;0),'Test Sample Data'!G800,$B$1),"")</f>
        <v/>
      </c>
      <c r="H801" s="17" t="str">
        <f>IF(SUM('Test Sample Data'!H$3:H$98)&gt;10,IF(AND(ISNUMBER('Test Sample Data'!H800),'Test Sample Data'!H800&lt;$B$1,'Test Sample Data'!H800&gt;0),'Test Sample Data'!H800,$B$1),"")</f>
        <v/>
      </c>
      <c r="I801" s="17" t="str">
        <f>IF(SUM('Test Sample Data'!I$3:I$98)&gt;10,IF(AND(ISNUMBER('Test Sample Data'!I800),'Test Sample Data'!I800&lt;$B$1,'Test Sample Data'!I800&gt;0),'Test Sample Data'!I800,$B$1),"")</f>
        <v/>
      </c>
      <c r="J801" s="17" t="str">
        <f>IF(SUM('Test Sample Data'!J$3:J$98)&gt;10,IF(AND(ISNUMBER('Test Sample Data'!J800),'Test Sample Data'!J800&lt;$B$1,'Test Sample Data'!J800&gt;0),'Test Sample Data'!J800,$B$1),"")</f>
        <v/>
      </c>
      <c r="K801" s="17" t="str">
        <f>IF(SUM('Test Sample Data'!K$3:K$98)&gt;10,IF(AND(ISNUMBER('Test Sample Data'!K800),'Test Sample Data'!K800&lt;$B$1,'Test Sample Data'!K800&gt;0),'Test Sample Data'!K800,$B$1),"")</f>
        <v/>
      </c>
      <c r="L801" s="17" t="str">
        <f>IF(SUM('Test Sample Data'!L$3:L$98)&gt;10,IF(AND(ISNUMBER('Test Sample Data'!L800),'Test Sample Data'!L800&lt;$B$1,'Test Sample Data'!L800&gt;0),'Test Sample Data'!L800,$B$1),"")</f>
        <v/>
      </c>
      <c r="M801" s="17" t="str">
        <f>IF(SUM('Test Sample Data'!M$3:M$98)&gt;10,IF(AND(ISNUMBER('Test Sample Data'!M800),'Test Sample Data'!M800&lt;$B$1,'Test Sample Data'!M800&gt;0),'Test Sample Data'!M800,$B$1),"")</f>
        <v/>
      </c>
      <c r="N801" s="17">
        <f>'Gene Table'!E800</f>
        <v>0</v>
      </c>
      <c r="O801" s="17" t="str">
        <f>'Gene Table'!B800</f>
        <v>B06</v>
      </c>
      <c r="P801" s="17" t="str">
        <f>IF(SUM('Control Sample Data'!D$3:D$98)&gt;10,IF(AND(ISNUMBER('Control Sample Data'!D800),'Control Sample Data'!D800&lt;$B$1,'Control Sample Data'!D800&gt;0),'Control Sample Data'!D800,$B$1),"")</f>
        <v/>
      </c>
      <c r="Q801" s="17" t="str">
        <f>IF(SUM('Control Sample Data'!E$3:E$98)&gt;10,IF(AND(ISNUMBER('Control Sample Data'!E800),'Control Sample Data'!E800&lt;$B$1,'Control Sample Data'!E800&gt;0),'Control Sample Data'!E800,$B$1),"")</f>
        <v/>
      </c>
      <c r="R801" s="17" t="str">
        <f>IF(SUM('Control Sample Data'!F$3:F$98)&gt;10,IF(AND(ISNUMBER('Control Sample Data'!F800),'Control Sample Data'!F800&lt;$B$1,'Control Sample Data'!F800&gt;0),'Control Sample Data'!F800,$B$1),"")</f>
        <v/>
      </c>
      <c r="S801" s="17" t="str">
        <f>IF(SUM('Control Sample Data'!G$3:G$98)&gt;10,IF(AND(ISNUMBER('Control Sample Data'!G800),'Control Sample Data'!G800&lt;$B$1,'Control Sample Data'!G800&gt;0),'Control Sample Data'!G800,$B$1),"")</f>
        <v/>
      </c>
      <c r="T801" s="17" t="str">
        <f>IF(SUM('Control Sample Data'!H$3:H$98)&gt;10,IF(AND(ISNUMBER('Control Sample Data'!H800),'Control Sample Data'!H800&lt;$B$1,'Control Sample Data'!H800&gt;0),'Control Sample Data'!H800,$B$1),"")</f>
        <v/>
      </c>
      <c r="U801" s="17" t="str">
        <f>IF(SUM('Control Sample Data'!I$3:I$98)&gt;10,IF(AND(ISNUMBER('Control Sample Data'!I800),'Control Sample Data'!I800&lt;$B$1,'Control Sample Data'!I800&gt;0),'Control Sample Data'!I800,$B$1),"")</f>
        <v/>
      </c>
      <c r="V801" s="17" t="str">
        <f>IF(SUM('Control Sample Data'!J$3:J$98)&gt;10,IF(AND(ISNUMBER('Control Sample Data'!J800),'Control Sample Data'!J800&lt;$B$1,'Control Sample Data'!J800&gt;0),'Control Sample Data'!J800,$B$1),"")</f>
        <v/>
      </c>
      <c r="W801" s="17" t="str">
        <f>IF(SUM('Control Sample Data'!K$3:K$98)&gt;10,IF(AND(ISNUMBER('Control Sample Data'!K800),'Control Sample Data'!K800&lt;$B$1,'Control Sample Data'!K800&gt;0),'Control Sample Data'!K800,$B$1),"")</f>
        <v/>
      </c>
      <c r="X801" s="17" t="str">
        <f>IF(SUM('Control Sample Data'!L$3:L$98)&gt;10,IF(AND(ISNUMBER('Control Sample Data'!L800),'Control Sample Data'!L800&lt;$B$1,'Control Sample Data'!L800&gt;0),'Control Sample Data'!L800,$B$1),"")</f>
        <v/>
      </c>
      <c r="Y801" s="17" t="str">
        <f>IF(SUM('Control Sample Data'!M$3:M$98)&gt;10,IF(AND(ISNUMBER('Control Sample Data'!M800),'Control Sample Data'!M800&lt;$B$1,'Control Sample Data'!M800&gt;0),'Control Sample Data'!M800,$B$1),"")</f>
        <v/>
      </c>
      <c r="AT801" s="36" t="str">
        <f t="shared" si="537"/>
        <v/>
      </c>
      <c r="AU801" s="36" t="str">
        <f t="shared" si="538"/>
        <v/>
      </c>
      <c r="AV801" s="36" t="str">
        <f t="shared" si="539"/>
        <v/>
      </c>
      <c r="AW801" s="36" t="str">
        <f t="shared" si="540"/>
        <v/>
      </c>
      <c r="AX801" s="36" t="str">
        <f t="shared" si="541"/>
        <v/>
      </c>
      <c r="AY801" s="36" t="str">
        <f t="shared" si="542"/>
        <v/>
      </c>
      <c r="AZ801" s="36" t="str">
        <f t="shared" si="543"/>
        <v/>
      </c>
      <c r="BA801" s="36" t="str">
        <f t="shared" si="544"/>
        <v/>
      </c>
      <c r="BB801" s="36" t="str">
        <f t="shared" si="545"/>
        <v/>
      </c>
      <c r="BC801" s="36" t="str">
        <f t="shared" si="546"/>
        <v/>
      </c>
      <c r="BD801" s="36" t="str">
        <f t="shared" si="547"/>
        <v/>
      </c>
      <c r="BE801" s="36" t="str">
        <f t="shared" si="548"/>
        <v/>
      </c>
      <c r="BF801" s="36" t="str">
        <f t="shared" si="549"/>
        <v/>
      </c>
      <c r="BG801" s="36" t="str">
        <f t="shared" si="550"/>
        <v/>
      </c>
      <c r="BH801" s="36" t="str">
        <f t="shared" si="551"/>
        <v/>
      </c>
      <c r="BI801" s="36" t="str">
        <f t="shared" si="552"/>
        <v/>
      </c>
      <c r="BJ801" s="36" t="str">
        <f t="shared" si="553"/>
        <v/>
      </c>
      <c r="BK801" s="36" t="str">
        <f t="shared" si="554"/>
        <v/>
      </c>
      <c r="BL801" s="36" t="str">
        <f t="shared" si="555"/>
        <v/>
      </c>
      <c r="BM801" s="36" t="str">
        <f t="shared" si="556"/>
        <v/>
      </c>
      <c r="BN801" s="38" t="e">
        <f t="shared" si="515"/>
        <v>#DIV/0!</v>
      </c>
      <c r="BO801" s="38" t="e">
        <f t="shared" si="516"/>
        <v>#DIV/0!</v>
      </c>
      <c r="BP801" s="39" t="str">
        <f t="shared" si="517"/>
        <v/>
      </c>
      <c r="BQ801" s="39" t="str">
        <f t="shared" si="518"/>
        <v/>
      </c>
      <c r="BR801" s="39" t="str">
        <f t="shared" si="519"/>
        <v/>
      </c>
      <c r="BS801" s="39" t="str">
        <f t="shared" si="520"/>
        <v/>
      </c>
      <c r="BT801" s="39" t="str">
        <f t="shared" si="521"/>
        <v/>
      </c>
      <c r="BU801" s="39" t="str">
        <f t="shared" si="522"/>
        <v/>
      </c>
      <c r="BV801" s="39" t="str">
        <f t="shared" si="523"/>
        <v/>
      </c>
      <c r="BW801" s="39" t="str">
        <f t="shared" si="524"/>
        <v/>
      </c>
      <c r="BX801" s="39" t="str">
        <f t="shared" si="525"/>
        <v/>
      </c>
      <c r="BY801" s="39" t="str">
        <f t="shared" si="526"/>
        <v/>
      </c>
      <c r="BZ801" s="39" t="str">
        <f t="shared" si="527"/>
        <v/>
      </c>
      <c r="CA801" s="39" t="str">
        <f t="shared" si="528"/>
        <v/>
      </c>
      <c r="CB801" s="39" t="str">
        <f t="shared" si="529"/>
        <v/>
      </c>
      <c r="CC801" s="39" t="str">
        <f t="shared" si="530"/>
        <v/>
      </c>
      <c r="CD801" s="39" t="str">
        <f t="shared" si="531"/>
        <v/>
      </c>
      <c r="CE801" s="39" t="str">
        <f t="shared" si="532"/>
        <v/>
      </c>
      <c r="CF801" s="39" t="str">
        <f t="shared" si="533"/>
        <v/>
      </c>
      <c r="CG801" s="39" t="str">
        <f t="shared" si="534"/>
        <v/>
      </c>
      <c r="CH801" s="39" t="str">
        <f t="shared" si="535"/>
        <v/>
      </c>
      <c r="CI801" s="39" t="str">
        <f t="shared" si="536"/>
        <v/>
      </c>
    </row>
    <row r="802" spans="1:87">
      <c r="A802" s="18"/>
      <c r="B802" s="15">
        <f>'Gene Table'!E801</f>
        <v>0</v>
      </c>
      <c r="C802" s="15" t="str">
        <f>'Gene Table'!B801</f>
        <v>B07</v>
      </c>
      <c r="D802" s="16" t="str">
        <f>IF(SUM('Test Sample Data'!D$3:D$98)&gt;10,IF(AND(ISNUMBER('Test Sample Data'!D801),'Test Sample Data'!D801&lt;$B$1,'Test Sample Data'!D801&gt;0),'Test Sample Data'!D801,$B$1),"")</f>
        <v/>
      </c>
      <c r="E802" s="17" t="str">
        <f>IF(SUM('Test Sample Data'!E$3:E$98)&gt;10,IF(AND(ISNUMBER('Test Sample Data'!E801),'Test Sample Data'!E801&lt;$B$1,'Test Sample Data'!E801&gt;0),'Test Sample Data'!E801,$B$1),"")</f>
        <v/>
      </c>
      <c r="F802" s="17" t="str">
        <f>IF(SUM('Test Sample Data'!F$3:F$98)&gt;10,IF(AND(ISNUMBER('Test Sample Data'!F801),'Test Sample Data'!F801&lt;$B$1,'Test Sample Data'!F801&gt;0),'Test Sample Data'!F801,$B$1),"")</f>
        <v/>
      </c>
      <c r="G802" s="17" t="str">
        <f>IF(SUM('Test Sample Data'!G$3:G$98)&gt;10,IF(AND(ISNUMBER('Test Sample Data'!G801),'Test Sample Data'!G801&lt;$B$1,'Test Sample Data'!G801&gt;0),'Test Sample Data'!G801,$B$1),"")</f>
        <v/>
      </c>
      <c r="H802" s="17" t="str">
        <f>IF(SUM('Test Sample Data'!H$3:H$98)&gt;10,IF(AND(ISNUMBER('Test Sample Data'!H801),'Test Sample Data'!H801&lt;$B$1,'Test Sample Data'!H801&gt;0),'Test Sample Data'!H801,$B$1),"")</f>
        <v/>
      </c>
      <c r="I802" s="17" t="str">
        <f>IF(SUM('Test Sample Data'!I$3:I$98)&gt;10,IF(AND(ISNUMBER('Test Sample Data'!I801),'Test Sample Data'!I801&lt;$B$1,'Test Sample Data'!I801&gt;0),'Test Sample Data'!I801,$B$1),"")</f>
        <v/>
      </c>
      <c r="J802" s="17" t="str">
        <f>IF(SUM('Test Sample Data'!J$3:J$98)&gt;10,IF(AND(ISNUMBER('Test Sample Data'!J801),'Test Sample Data'!J801&lt;$B$1,'Test Sample Data'!J801&gt;0),'Test Sample Data'!J801,$B$1),"")</f>
        <v/>
      </c>
      <c r="K802" s="17" t="str">
        <f>IF(SUM('Test Sample Data'!K$3:K$98)&gt;10,IF(AND(ISNUMBER('Test Sample Data'!K801),'Test Sample Data'!K801&lt;$B$1,'Test Sample Data'!K801&gt;0),'Test Sample Data'!K801,$B$1),"")</f>
        <v/>
      </c>
      <c r="L802" s="17" t="str">
        <f>IF(SUM('Test Sample Data'!L$3:L$98)&gt;10,IF(AND(ISNUMBER('Test Sample Data'!L801),'Test Sample Data'!L801&lt;$B$1,'Test Sample Data'!L801&gt;0),'Test Sample Data'!L801,$B$1),"")</f>
        <v/>
      </c>
      <c r="M802" s="17" t="str">
        <f>IF(SUM('Test Sample Data'!M$3:M$98)&gt;10,IF(AND(ISNUMBER('Test Sample Data'!M801),'Test Sample Data'!M801&lt;$B$1,'Test Sample Data'!M801&gt;0),'Test Sample Data'!M801,$B$1),"")</f>
        <v/>
      </c>
      <c r="N802" s="17">
        <f>'Gene Table'!E801</f>
        <v>0</v>
      </c>
      <c r="O802" s="17" t="str">
        <f>'Gene Table'!B801</f>
        <v>B07</v>
      </c>
      <c r="P802" s="17" t="str">
        <f>IF(SUM('Control Sample Data'!D$3:D$98)&gt;10,IF(AND(ISNUMBER('Control Sample Data'!D801),'Control Sample Data'!D801&lt;$B$1,'Control Sample Data'!D801&gt;0),'Control Sample Data'!D801,$B$1),"")</f>
        <v/>
      </c>
      <c r="Q802" s="17" t="str">
        <f>IF(SUM('Control Sample Data'!E$3:E$98)&gt;10,IF(AND(ISNUMBER('Control Sample Data'!E801),'Control Sample Data'!E801&lt;$B$1,'Control Sample Data'!E801&gt;0),'Control Sample Data'!E801,$B$1),"")</f>
        <v/>
      </c>
      <c r="R802" s="17" t="str">
        <f>IF(SUM('Control Sample Data'!F$3:F$98)&gt;10,IF(AND(ISNUMBER('Control Sample Data'!F801),'Control Sample Data'!F801&lt;$B$1,'Control Sample Data'!F801&gt;0),'Control Sample Data'!F801,$B$1),"")</f>
        <v/>
      </c>
      <c r="S802" s="17" t="str">
        <f>IF(SUM('Control Sample Data'!G$3:G$98)&gt;10,IF(AND(ISNUMBER('Control Sample Data'!G801),'Control Sample Data'!G801&lt;$B$1,'Control Sample Data'!G801&gt;0),'Control Sample Data'!G801,$B$1),"")</f>
        <v/>
      </c>
      <c r="T802" s="17" t="str">
        <f>IF(SUM('Control Sample Data'!H$3:H$98)&gt;10,IF(AND(ISNUMBER('Control Sample Data'!H801),'Control Sample Data'!H801&lt;$B$1,'Control Sample Data'!H801&gt;0),'Control Sample Data'!H801,$B$1),"")</f>
        <v/>
      </c>
      <c r="U802" s="17" t="str">
        <f>IF(SUM('Control Sample Data'!I$3:I$98)&gt;10,IF(AND(ISNUMBER('Control Sample Data'!I801),'Control Sample Data'!I801&lt;$B$1,'Control Sample Data'!I801&gt;0),'Control Sample Data'!I801,$B$1),"")</f>
        <v/>
      </c>
      <c r="V802" s="17" t="str">
        <f>IF(SUM('Control Sample Data'!J$3:J$98)&gt;10,IF(AND(ISNUMBER('Control Sample Data'!J801),'Control Sample Data'!J801&lt;$B$1,'Control Sample Data'!J801&gt;0),'Control Sample Data'!J801,$B$1),"")</f>
        <v/>
      </c>
      <c r="W802" s="17" t="str">
        <f>IF(SUM('Control Sample Data'!K$3:K$98)&gt;10,IF(AND(ISNUMBER('Control Sample Data'!K801),'Control Sample Data'!K801&lt;$B$1,'Control Sample Data'!K801&gt;0),'Control Sample Data'!K801,$B$1),"")</f>
        <v/>
      </c>
      <c r="X802" s="17" t="str">
        <f>IF(SUM('Control Sample Data'!L$3:L$98)&gt;10,IF(AND(ISNUMBER('Control Sample Data'!L801),'Control Sample Data'!L801&lt;$B$1,'Control Sample Data'!L801&gt;0),'Control Sample Data'!L801,$B$1),"")</f>
        <v/>
      </c>
      <c r="Y802" s="17" t="str">
        <f>IF(SUM('Control Sample Data'!M$3:M$98)&gt;10,IF(AND(ISNUMBER('Control Sample Data'!M801),'Control Sample Data'!M801&lt;$B$1,'Control Sample Data'!M801&gt;0),'Control Sample Data'!M801,$B$1),"")</f>
        <v/>
      </c>
      <c r="AT802" s="36" t="str">
        <f t="shared" si="537"/>
        <v/>
      </c>
      <c r="AU802" s="36" t="str">
        <f t="shared" si="538"/>
        <v/>
      </c>
      <c r="AV802" s="36" t="str">
        <f t="shared" si="539"/>
        <v/>
      </c>
      <c r="AW802" s="36" t="str">
        <f t="shared" si="540"/>
        <v/>
      </c>
      <c r="AX802" s="36" t="str">
        <f t="shared" si="541"/>
        <v/>
      </c>
      <c r="AY802" s="36" t="str">
        <f t="shared" si="542"/>
        <v/>
      </c>
      <c r="AZ802" s="36" t="str">
        <f t="shared" si="543"/>
        <v/>
      </c>
      <c r="BA802" s="36" t="str">
        <f t="shared" si="544"/>
        <v/>
      </c>
      <c r="BB802" s="36" t="str">
        <f t="shared" si="545"/>
        <v/>
      </c>
      <c r="BC802" s="36" t="str">
        <f t="shared" si="546"/>
        <v/>
      </c>
      <c r="BD802" s="36" t="str">
        <f t="shared" si="547"/>
        <v/>
      </c>
      <c r="BE802" s="36" t="str">
        <f t="shared" si="548"/>
        <v/>
      </c>
      <c r="BF802" s="36" t="str">
        <f t="shared" si="549"/>
        <v/>
      </c>
      <c r="BG802" s="36" t="str">
        <f t="shared" si="550"/>
        <v/>
      </c>
      <c r="BH802" s="36" t="str">
        <f t="shared" si="551"/>
        <v/>
      </c>
      <c r="BI802" s="36" t="str">
        <f t="shared" si="552"/>
        <v/>
      </c>
      <c r="BJ802" s="36" t="str">
        <f t="shared" si="553"/>
        <v/>
      </c>
      <c r="BK802" s="36" t="str">
        <f t="shared" si="554"/>
        <v/>
      </c>
      <c r="BL802" s="36" t="str">
        <f t="shared" si="555"/>
        <v/>
      </c>
      <c r="BM802" s="36" t="str">
        <f t="shared" si="556"/>
        <v/>
      </c>
      <c r="BN802" s="38" t="e">
        <f t="shared" si="515"/>
        <v>#DIV/0!</v>
      </c>
      <c r="BO802" s="38" t="e">
        <f t="shared" si="516"/>
        <v>#DIV/0!</v>
      </c>
      <c r="BP802" s="39" t="str">
        <f t="shared" si="517"/>
        <v/>
      </c>
      <c r="BQ802" s="39" t="str">
        <f t="shared" si="518"/>
        <v/>
      </c>
      <c r="BR802" s="39" t="str">
        <f t="shared" si="519"/>
        <v/>
      </c>
      <c r="BS802" s="39" t="str">
        <f t="shared" si="520"/>
        <v/>
      </c>
      <c r="BT802" s="39" t="str">
        <f t="shared" si="521"/>
        <v/>
      </c>
      <c r="BU802" s="39" t="str">
        <f t="shared" si="522"/>
        <v/>
      </c>
      <c r="BV802" s="39" t="str">
        <f t="shared" si="523"/>
        <v/>
      </c>
      <c r="BW802" s="39" t="str">
        <f t="shared" si="524"/>
        <v/>
      </c>
      <c r="BX802" s="39" t="str">
        <f t="shared" si="525"/>
        <v/>
      </c>
      <c r="BY802" s="39" t="str">
        <f t="shared" si="526"/>
        <v/>
      </c>
      <c r="BZ802" s="39" t="str">
        <f t="shared" si="527"/>
        <v/>
      </c>
      <c r="CA802" s="39" t="str">
        <f t="shared" si="528"/>
        <v/>
      </c>
      <c r="CB802" s="39" t="str">
        <f t="shared" si="529"/>
        <v/>
      </c>
      <c r="CC802" s="39" t="str">
        <f t="shared" si="530"/>
        <v/>
      </c>
      <c r="CD802" s="39" t="str">
        <f t="shared" si="531"/>
        <v/>
      </c>
      <c r="CE802" s="39" t="str">
        <f t="shared" si="532"/>
        <v/>
      </c>
      <c r="CF802" s="39" t="str">
        <f t="shared" si="533"/>
        <v/>
      </c>
      <c r="CG802" s="39" t="str">
        <f t="shared" si="534"/>
        <v/>
      </c>
      <c r="CH802" s="39" t="str">
        <f t="shared" si="535"/>
        <v/>
      </c>
      <c r="CI802" s="39" t="str">
        <f t="shared" si="536"/>
        <v/>
      </c>
    </row>
    <row r="803" spans="1:87">
      <c r="A803" s="18"/>
      <c r="B803" s="15">
        <f>'Gene Table'!E802</f>
        <v>0</v>
      </c>
      <c r="C803" s="15" t="str">
        <f>'Gene Table'!B802</f>
        <v>B08</v>
      </c>
      <c r="D803" s="16" t="str">
        <f>IF(SUM('Test Sample Data'!D$3:D$98)&gt;10,IF(AND(ISNUMBER('Test Sample Data'!D802),'Test Sample Data'!D802&lt;$B$1,'Test Sample Data'!D802&gt;0),'Test Sample Data'!D802,$B$1),"")</f>
        <v/>
      </c>
      <c r="E803" s="17" t="str">
        <f>IF(SUM('Test Sample Data'!E$3:E$98)&gt;10,IF(AND(ISNUMBER('Test Sample Data'!E802),'Test Sample Data'!E802&lt;$B$1,'Test Sample Data'!E802&gt;0),'Test Sample Data'!E802,$B$1),"")</f>
        <v/>
      </c>
      <c r="F803" s="17" t="str">
        <f>IF(SUM('Test Sample Data'!F$3:F$98)&gt;10,IF(AND(ISNUMBER('Test Sample Data'!F802),'Test Sample Data'!F802&lt;$B$1,'Test Sample Data'!F802&gt;0),'Test Sample Data'!F802,$B$1),"")</f>
        <v/>
      </c>
      <c r="G803" s="17" t="str">
        <f>IF(SUM('Test Sample Data'!G$3:G$98)&gt;10,IF(AND(ISNUMBER('Test Sample Data'!G802),'Test Sample Data'!G802&lt;$B$1,'Test Sample Data'!G802&gt;0),'Test Sample Data'!G802,$B$1),"")</f>
        <v/>
      </c>
      <c r="H803" s="17" t="str">
        <f>IF(SUM('Test Sample Data'!H$3:H$98)&gt;10,IF(AND(ISNUMBER('Test Sample Data'!H802),'Test Sample Data'!H802&lt;$B$1,'Test Sample Data'!H802&gt;0),'Test Sample Data'!H802,$B$1),"")</f>
        <v/>
      </c>
      <c r="I803" s="17" t="str">
        <f>IF(SUM('Test Sample Data'!I$3:I$98)&gt;10,IF(AND(ISNUMBER('Test Sample Data'!I802),'Test Sample Data'!I802&lt;$B$1,'Test Sample Data'!I802&gt;0),'Test Sample Data'!I802,$B$1),"")</f>
        <v/>
      </c>
      <c r="J803" s="17" t="str">
        <f>IF(SUM('Test Sample Data'!J$3:J$98)&gt;10,IF(AND(ISNUMBER('Test Sample Data'!J802),'Test Sample Data'!J802&lt;$B$1,'Test Sample Data'!J802&gt;0),'Test Sample Data'!J802,$B$1),"")</f>
        <v/>
      </c>
      <c r="K803" s="17" t="str">
        <f>IF(SUM('Test Sample Data'!K$3:K$98)&gt;10,IF(AND(ISNUMBER('Test Sample Data'!K802),'Test Sample Data'!K802&lt;$B$1,'Test Sample Data'!K802&gt;0),'Test Sample Data'!K802,$B$1),"")</f>
        <v/>
      </c>
      <c r="L803" s="17" t="str">
        <f>IF(SUM('Test Sample Data'!L$3:L$98)&gt;10,IF(AND(ISNUMBER('Test Sample Data'!L802),'Test Sample Data'!L802&lt;$B$1,'Test Sample Data'!L802&gt;0),'Test Sample Data'!L802,$B$1),"")</f>
        <v/>
      </c>
      <c r="M803" s="17" t="str">
        <f>IF(SUM('Test Sample Data'!M$3:M$98)&gt;10,IF(AND(ISNUMBER('Test Sample Data'!M802),'Test Sample Data'!M802&lt;$B$1,'Test Sample Data'!M802&gt;0),'Test Sample Data'!M802,$B$1),"")</f>
        <v/>
      </c>
      <c r="N803" s="17">
        <f>'Gene Table'!E802</f>
        <v>0</v>
      </c>
      <c r="O803" s="17" t="str">
        <f>'Gene Table'!B802</f>
        <v>B08</v>
      </c>
      <c r="P803" s="17" t="str">
        <f>IF(SUM('Control Sample Data'!D$3:D$98)&gt;10,IF(AND(ISNUMBER('Control Sample Data'!D802),'Control Sample Data'!D802&lt;$B$1,'Control Sample Data'!D802&gt;0),'Control Sample Data'!D802,$B$1),"")</f>
        <v/>
      </c>
      <c r="Q803" s="17" t="str">
        <f>IF(SUM('Control Sample Data'!E$3:E$98)&gt;10,IF(AND(ISNUMBER('Control Sample Data'!E802),'Control Sample Data'!E802&lt;$B$1,'Control Sample Data'!E802&gt;0),'Control Sample Data'!E802,$B$1),"")</f>
        <v/>
      </c>
      <c r="R803" s="17" t="str">
        <f>IF(SUM('Control Sample Data'!F$3:F$98)&gt;10,IF(AND(ISNUMBER('Control Sample Data'!F802),'Control Sample Data'!F802&lt;$B$1,'Control Sample Data'!F802&gt;0),'Control Sample Data'!F802,$B$1),"")</f>
        <v/>
      </c>
      <c r="S803" s="17" t="str">
        <f>IF(SUM('Control Sample Data'!G$3:G$98)&gt;10,IF(AND(ISNUMBER('Control Sample Data'!G802),'Control Sample Data'!G802&lt;$B$1,'Control Sample Data'!G802&gt;0),'Control Sample Data'!G802,$B$1),"")</f>
        <v/>
      </c>
      <c r="T803" s="17" t="str">
        <f>IF(SUM('Control Sample Data'!H$3:H$98)&gt;10,IF(AND(ISNUMBER('Control Sample Data'!H802),'Control Sample Data'!H802&lt;$B$1,'Control Sample Data'!H802&gt;0),'Control Sample Data'!H802,$B$1),"")</f>
        <v/>
      </c>
      <c r="U803" s="17" t="str">
        <f>IF(SUM('Control Sample Data'!I$3:I$98)&gt;10,IF(AND(ISNUMBER('Control Sample Data'!I802),'Control Sample Data'!I802&lt;$B$1,'Control Sample Data'!I802&gt;0),'Control Sample Data'!I802,$B$1),"")</f>
        <v/>
      </c>
      <c r="V803" s="17" t="str">
        <f>IF(SUM('Control Sample Data'!J$3:J$98)&gt;10,IF(AND(ISNUMBER('Control Sample Data'!J802),'Control Sample Data'!J802&lt;$B$1,'Control Sample Data'!J802&gt;0),'Control Sample Data'!J802,$B$1),"")</f>
        <v/>
      </c>
      <c r="W803" s="17" t="str">
        <f>IF(SUM('Control Sample Data'!K$3:K$98)&gt;10,IF(AND(ISNUMBER('Control Sample Data'!K802),'Control Sample Data'!K802&lt;$B$1,'Control Sample Data'!K802&gt;0),'Control Sample Data'!K802,$B$1),"")</f>
        <v/>
      </c>
      <c r="X803" s="17" t="str">
        <f>IF(SUM('Control Sample Data'!L$3:L$98)&gt;10,IF(AND(ISNUMBER('Control Sample Data'!L802),'Control Sample Data'!L802&lt;$B$1,'Control Sample Data'!L802&gt;0),'Control Sample Data'!L802,$B$1),"")</f>
        <v/>
      </c>
      <c r="Y803" s="17" t="str">
        <f>IF(SUM('Control Sample Data'!M$3:M$98)&gt;10,IF(AND(ISNUMBER('Control Sample Data'!M802),'Control Sample Data'!M802&lt;$B$1,'Control Sample Data'!M802&gt;0),'Control Sample Data'!M802,$B$1),"")</f>
        <v/>
      </c>
      <c r="AT803" s="36" t="str">
        <f t="shared" si="537"/>
        <v/>
      </c>
      <c r="AU803" s="36" t="str">
        <f t="shared" si="538"/>
        <v/>
      </c>
      <c r="AV803" s="36" t="str">
        <f t="shared" si="539"/>
        <v/>
      </c>
      <c r="AW803" s="36" t="str">
        <f t="shared" si="540"/>
        <v/>
      </c>
      <c r="AX803" s="36" t="str">
        <f t="shared" si="541"/>
        <v/>
      </c>
      <c r="AY803" s="36" t="str">
        <f t="shared" si="542"/>
        <v/>
      </c>
      <c r="AZ803" s="36" t="str">
        <f t="shared" si="543"/>
        <v/>
      </c>
      <c r="BA803" s="36" t="str">
        <f t="shared" si="544"/>
        <v/>
      </c>
      <c r="BB803" s="36" t="str">
        <f t="shared" si="545"/>
        <v/>
      </c>
      <c r="BC803" s="36" t="str">
        <f t="shared" si="546"/>
        <v/>
      </c>
      <c r="BD803" s="36" t="str">
        <f t="shared" si="547"/>
        <v/>
      </c>
      <c r="BE803" s="36" t="str">
        <f t="shared" si="548"/>
        <v/>
      </c>
      <c r="BF803" s="36" t="str">
        <f t="shared" si="549"/>
        <v/>
      </c>
      <c r="BG803" s="36" t="str">
        <f t="shared" si="550"/>
        <v/>
      </c>
      <c r="BH803" s="36" t="str">
        <f t="shared" si="551"/>
        <v/>
      </c>
      <c r="BI803" s="36" t="str">
        <f t="shared" si="552"/>
        <v/>
      </c>
      <c r="BJ803" s="36" t="str">
        <f t="shared" si="553"/>
        <v/>
      </c>
      <c r="BK803" s="36" t="str">
        <f t="shared" si="554"/>
        <v/>
      </c>
      <c r="BL803" s="36" t="str">
        <f t="shared" si="555"/>
        <v/>
      </c>
      <c r="BM803" s="36" t="str">
        <f t="shared" si="556"/>
        <v/>
      </c>
      <c r="BN803" s="38" t="e">
        <f t="shared" si="515"/>
        <v>#DIV/0!</v>
      </c>
      <c r="BO803" s="38" t="e">
        <f t="shared" si="516"/>
        <v>#DIV/0!</v>
      </c>
      <c r="BP803" s="39" t="str">
        <f t="shared" si="517"/>
        <v/>
      </c>
      <c r="BQ803" s="39" t="str">
        <f t="shared" si="518"/>
        <v/>
      </c>
      <c r="BR803" s="39" t="str">
        <f t="shared" si="519"/>
        <v/>
      </c>
      <c r="BS803" s="39" t="str">
        <f t="shared" si="520"/>
        <v/>
      </c>
      <c r="BT803" s="39" t="str">
        <f t="shared" si="521"/>
        <v/>
      </c>
      <c r="BU803" s="39" t="str">
        <f t="shared" si="522"/>
        <v/>
      </c>
      <c r="BV803" s="39" t="str">
        <f t="shared" si="523"/>
        <v/>
      </c>
      <c r="BW803" s="39" t="str">
        <f t="shared" si="524"/>
        <v/>
      </c>
      <c r="BX803" s="39" t="str">
        <f t="shared" si="525"/>
        <v/>
      </c>
      <c r="BY803" s="39" t="str">
        <f t="shared" si="526"/>
        <v/>
      </c>
      <c r="BZ803" s="39" t="str">
        <f t="shared" si="527"/>
        <v/>
      </c>
      <c r="CA803" s="39" t="str">
        <f t="shared" si="528"/>
        <v/>
      </c>
      <c r="CB803" s="39" t="str">
        <f t="shared" si="529"/>
        <v/>
      </c>
      <c r="CC803" s="39" t="str">
        <f t="shared" si="530"/>
        <v/>
      </c>
      <c r="CD803" s="39" t="str">
        <f t="shared" si="531"/>
        <v/>
      </c>
      <c r="CE803" s="39" t="str">
        <f t="shared" si="532"/>
        <v/>
      </c>
      <c r="CF803" s="39" t="str">
        <f t="shared" si="533"/>
        <v/>
      </c>
      <c r="CG803" s="39" t="str">
        <f t="shared" si="534"/>
        <v/>
      </c>
      <c r="CH803" s="39" t="str">
        <f t="shared" si="535"/>
        <v/>
      </c>
      <c r="CI803" s="39" t="str">
        <f t="shared" si="536"/>
        <v/>
      </c>
    </row>
    <row r="804" spans="1:87">
      <c r="A804" s="18"/>
      <c r="B804" s="15">
        <f>'Gene Table'!E803</f>
        <v>0</v>
      </c>
      <c r="C804" s="15" t="str">
        <f>'Gene Table'!B803</f>
        <v>B09</v>
      </c>
      <c r="D804" s="16" t="str">
        <f>IF(SUM('Test Sample Data'!D$3:D$98)&gt;10,IF(AND(ISNUMBER('Test Sample Data'!D803),'Test Sample Data'!D803&lt;$B$1,'Test Sample Data'!D803&gt;0),'Test Sample Data'!D803,$B$1),"")</f>
        <v/>
      </c>
      <c r="E804" s="17" t="str">
        <f>IF(SUM('Test Sample Data'!E$3:E$98)&gt;10,IF(AND(ISNUMBER('Test Sample Data'!E803),'Test Sample Data'!E803&lt;$B$1,'Test Sample Data'!E803&gt;0),'Test Sample Data'!E803,$B$1),"")</f>
        <v/>
      </c>
      <c r="F804" s="17" t="str">
        <f>IF(SUM('Test Sample Data'!F$3:F$98)&gt;10,IF(AND(ISNUMBER('Test Sample Data'!F803),'Test Sample Data'!F803&lt;$B$1,'Test Sample Data'!F803&gt;0),'Test Sample Data'!F803,$B$1),"")</f>
        <v/>
      </c>
      <c r="G804" s="17" t="str">
        <f>IF(SUM('Test Sample Data'!G$3:G$98)&gt;10,IF(AND(ISNUMBER('Test Sample Data'!G803),'Test Sample Data'!G803&lt;$B$1,'Test Sample Data'!G803&gt;0),'Test Sample Data'!G803,$B$1),"")</f>
        <v/>
      </c>
      <c r="H804" s="17" t="str">
        <f>IF(SUM('Test Sample Data'!H$3:H$98)&gt;10,IF(AND(ISNUMBER('Test Sample Data'!H803),'Test Sample Data'!H803&lt;$B$1,'Test Sample Data'!H803&gt;0),'Test Sample Data'!H803,$B$1),"")</f>
        <v/>
      </c>
      <c r="I804" s="17" t="str">
        <f>IF(SUM('Test Sample Data'!I$3:I$98)&gt;10,IF(AND(ISNUMBER('Test Sample Data'!I803),'Test Sample Data'!I803&lt;$B$1,'Test Sample Data'!I803&gt;0),'Test Sample Data'!I803,$B$1),"")</f>
        <v/>
      </c>
      <c r="J804" s="17" t="str">
        <f>IF(SUM('Test Sample Data'!J$3:J$98)&gt;10,IF(AND(ISNUMBER('Test Sample Data'!J803),'Test Sample Data'!J803&lt;$B$1,'Test Sample Data'!J803&gt;0),'Test Sample Data'!J803,$B$1),"")</f>
        <v/>
      </c>
      <c r="K804" s="17" t="str">
        <f>IF(SUM('Test Sample Data'!K$3:K$98)&gt;10,IF(AND(ISNUMBER('Test Sample Data'!K803),'Test Sample Data'!K803&lt;$B$1,'Test Sample Data'!K803&gt;0),'Test Sample Data'!K803,$B$1),"")</f>
        <v/>
      </c>
      <c r="L804" s="17" t="str">
        <f>IF(SUM('Test Sample Data'!L$3:L$98)&gt;10,IF(AND(ISNUMBER('Test Sample Data'!L803),'Test Sample Data'!L803&lt;$B$1,'Test Sample Data'!L803&gt;0),'Test Sample Data'!L803,$B$1),"")</f>
        <v/>
      </c>
      <c r="M804" s="17" t="str">
        <f>IF(SUM('Test Sample Data'!M$3:M$98)&gt;10,IF(AND(ISNUMBER('Test Sample Data'!M803),'Test Sample Data'!M803&lt;$B$1,'Test Sample Data'!M803&gt;0),'Test Sample Data'!M803,$B$1),"")</f>
        <v/>
      </c>
      <c r="N804" s="17">
        <f>'Gene Table'!E803</f>
        <v>0</v>
      </c>
      <c r="O804" s="17" t="str">
        <f>'Gene Table'!B803</f>
        <v>B09</v>
      </c>
      <c r="P804" s="17" t="str">
        <f>IF(SUM('Control Sample Data'!D$3:D$98)&gt;10,IF(AND(ISNUMBER('Control Sample Data'!D803),'Control Sample Data'!D803&lt;$B$1,'Control Sample Data'!D803&gt;0),'Control Sample Data'!D803,$B$1),"")</f>
        <v/>
      </c>
      <c r="Q804" s="17" t="str">
        <f>IF(SUM('Control Sample Data'!E$3:E$98)&gt;10,IF(AND(ISNUMBER('Control Sample Data'!E803),'Control Sample Data'!E803&lt;$B$1,'Control Sample Data'!E803&gt;0),'Control Sample Data'!E803,$B$1),"")</f>
        <v/>
      </c>
      <c r="R804" s="17" t="str">
        <f>IF(SUM('Control Sample Data'!F$3:F$98)&gt;10,IF(AND(ISNUMBER('Control Sample Data'!F803),'Control Sample Data'!F803&lt;$B$1,'Control Sample Data'!F803&gt;0),'Control Sample Data'!F803,$B$1),"")</f>
        <v/>
      </c>
      <c r="S804" s="17" t="str">
        <f>IF(SUM('Control Sample Data'!G$3:G$98)&gt;10,IF(AND(ISNUMBER('Control Sample Data'!G803),'Control Sample Data'!G803&lt;$B$1,'Control Sample Data'!G803&gt;0),'Control Sample Data'!G803,$B$1),"")</f>
        <v/>
      </c>
      <c r="T804" s="17" t="str">
        <f>IF(SUM('Control Sample Data'!H$3:H$98)&gt;10,IF(AND(ISNUMBER('Control Sample Data'!H803),'Control Sample Data'!H803&lt;$B$1,'Control Sample Data'!H803&gt;0),'Control Sample Data'!H803,$B$1),"")</f>
        <v/>
      </c>
      <c r="U804" s="17" t="str">
        <f>IF(SUM('Control Sample Data'!I$3:I$98)&gt;10,IF(AND(ISNUMBER('Control Sample Data'!I803),'Control Sample Data'!I803&lt;$B$1,'Control Sample Data'!I803&gt;0),'Control Sample Data'!I803,$B$1),"")</f>
        <v/>
      </c>
      <c r="V804" s="17" t="str">
        <f>IF(SUM('Control Sample Data'!J$3:J$98)&gt;10,IF(AND(ISNUMBER('Control Sample Data'!J803),'Control Sample Data'!J803&lt;$B$1,'Control Sample Data'!J803&gt;0),'Control Sample Data'!J803,$B$1),"")</f>
        <v/>
      </c>
      <c r="W804" s="17" t="str">
        <f>IF(SUM('Control Sample Data'!K$3:K$98)&gt;10,IF(AND(ISNUMBER('Control Sample Data'!K803),'Control Sample Data'!K803&lt;$B$1,'Control Sample Data'!K803&gt;0),'Control Sample Data'!K803,$B$1),"")</f>
        <v/>
      </c>
      <c r="X804" s="17" t="str">
        <f>IF(SUM('Control Sample Data'!L$3:L$98)&gt;10,IF(AND(ISNUMBER('Control Sample Data'!L803),'Control Sample Data'!L803&lt;$B$1,'Control Sample Data'!L803&gt;0),'Control Sample Data'!L803,$B$1),"")</f>
        <v/>
      </c>
      <c r="Y804" s="17" t="str">
        <f>IF(SUM('Control Sample Data'!M$3:M$98)&gt;10,IF(AND(ISNUMBER('Control Sample Data'!M803),'Control Sample Data'!M803&lt;$B$1,'Control Sample Data'!M803&gt;0),'Control Sample Data'!M803,$B$1),"")</f>
        <v/>
      </c>
      <c r="AT804" s="36" t="str">
        <f t="shared" si="537"/>
        <v/>
      </c>
      <c r="AU804" s="36" t="str">
        <f t="shared" si="538"/>
        <v/>
      </c>
      <c r="AV804" s="36" t="str">
        <f t="shared" si="539"/>
        <v/>
      </c>
      <c r="AW804" s="36" t="str">
        <f t="shared" si="540"/>
        <v/>
      </c>
      <c r="AX804" s="36" t="str">
        <f t="shared" si="541"/>
        <v/>
      </c>
      <c r="AY804" s="36" t="str">
        <f t="shared" si="542"/>
        <v/>
      </c>
      <c r="AZ804" s="36" t="str">
        <f t="shared" si="543"/>
        <v/>
      </c>
      <c r="BA804" s="36" t="str">
        <f t="shared" si="544"/>
        <v/>
      </c>
      <c r="BB804" s="36" t="str">
        <f t="shared" si="545"/>
        <v/>
      </c>
      <c r="BC804" s="36" t="str">
        <f t="shared" si="546"/>
        <v/>
      </c>
      <c r="BD804" s="36" t="str">
        <f t="shared" si="547"/>
        <v/>
      </c>
      <c r="BE804" s="36" t="str">
        <f t="shared" si="548"/>
        <v/>
      </c>
      <c r="BF804" s="36" t="str">
        <f t="shared" si="549"/>
        <v/>
      </c>
      <c r="BG804" s="36" t="str">
        <f t="shared" si="550"/>
        <v/>
      </c>
      <c r="BH804" s="36" t="str">
        <f t="shared" si="551"/>
        <v/>
      </c>
      <c r="BI804" s="36" t="str">
        <f t="shared" si="552"/>
        <v/>
      </c>
      <c r="BJ804" s="36" t="str">
        <f t="shared" si="553"/>
        <v/>
      </c>
      <c r="BK804" s="36" t="str">
        <f t="shared" si="554"/>
        <v/>
      </c>
      <c r="BL804" s="36" t="str">
        <f t="shared" si="555"/>
        <v/>
      </c>
      <c r="BM804" s="36" t="str">
        <f t="shared" si="556"/>
        <v/>
      </c>
      <c r="BN804" s="38" t="e">
        <f t="shared" si="515"/>
        <v>#DIV/0!</v>
      </c>
      <c r="BO804" s="38" t="e">
        <f t="shared" si="516"/>
        <v>#DIV/0!</v>
      </c>
      <c r="BP804" s="39" t="str">
        <f t="shared" si="517"/>
        <v/>
      </c>
      <c r="BQ804" s="39" t="str">
        <f t="shared" si="518"/>
        <v/>
      </c>
      <c r="BR804" s="39" t="str">
        <f t="shared" si="519"/>
        <v/>
      </c>
      <c r="BS804" s="39" t="str">
        <f t="shared" si="520"/>
        <v/>
      </c>
      <c r="BT804" s="39" t="str">
        <f t="shared" si="521"/>
        <v/>
      </c>
      <c r="BU804" s="39" t="str">
        <f t="shared" si="522"/>
        <v/>
      </c>
      <c r="BV804" s="39" t="str">
        <f t="shared" si="523"/>
        <v/>
      </c>
      <c r="BW804" s="39" t="str">
        <f t="shared" si="524"/>
        <v/>
      </c>
      <c r="BX804" s="39" t="str">
        <f t="shared" si="525"/>
        <v/>
      </c>
      <c r="BY804" s="39" t="str">
        <f t="shared" si="526"/>
        <v/>
      </c>
      <c r="BZ804" s="39" t="str">
        <f t="shared" si="527"/>
        <v/>
      </c>
      <c r="CA804" s="39" t="str">
        <f t="shared" si="528"/>
        <v/>
      </c>
      <c r="CB804" s="39" t="str">
        <f t="shared" si="529"/>
        <v/>
      </c>
      <c r="CC804" s="39" t="str">
        <f t="shared" si="530"/>
        <v/>
      </c>
      <c r="CD804" s="39" t="str">
        <f t="shared" si="531"/>
        <v/>
      </c>
      <c r="CE804" s="39" t="str">
        <f t="shared" si="532"/>
        <v/>
      </c>
      <c r="CF804" s="39" t="str">
        <f t="shared" si="533"/>
        <v/>
      </c>
      <c r="CG804" s="39" t="str">
        <f t="shared" si="534"/>
        <v/>
      </c>
      <c r="CH804" s="39" t="str">
        <f t="shared" si="535"/>
        <v/>
      </c>
      <c r="CI804" s="39" t="str">
        <f t="shared" si="536"/>
        <v/>
      </c>
    </row>
    <row r="805" spans="1:87">
      <c r="A805" s="18"/>
      <c r="B805" s="15">
        <f>'Gene Table'!E804</f>
        <v>0</v>
      </c>
      <c r="C805" s="15" t="str">
        <f>'Gene Table'!B804</f>
        <v>B10</v>
      </c>
      <c r="D805" s="16" t="str">
        <f>IF(SUM('Test Sample Data'!D$3:D$98)&gt;10,IF(AND(ISNUMBER('Test Sample Data'!D804),'Test Sample Data'!D804&lt;$B$1,'Test Sample Data'!D804&gt;0),'Test Sample Data'!D804,$B$1),"")</f>
        <v/>
      </c>
      <c r="E805" s="17" t="str">
        <f>IF(SUM('Test Sample Data'!E$3:E$98)&gt;10,IF(AND(ISNUMBER('Test Sample Data'!E804),'Test Sample Data'!E804&lt;$B$1,'Test Sample Data'!E804&gt;0),'Test Sample Data'!E804,$B$1),"")</f>
        <v/>
      </c>
      <c r="F805" s="17" t="str">
        <f>IF(SUM('Test Sample Data'!F$3:F$98)&gt;10,IF(AND(ISNUMBER('Test Sample Data'!F804),'Test Sample Data'!F804&lt;$B$1,'Test Sample Data'!F804&gt;0),'Test Sample Data'!F804,$B$1),"")</f>
        <v/>
      </c>
      <c r="G805" s="17" t="str">
        <f>IF(SUM('Test Sample Data'!G$3:G$98)&gt;10,IF(AND(ISNUMBER('Test Sample Data'!G804),'Test Sample Data'!G804&lt;$B$1,'Test Sample Data'!G804&gt;0),'Test Sample Data'!G804,$B$1),"")</f>
        <v/>
      </c>
      <c r="H805" s="17" t="str">
        <f>IF(SUM('Test Sample Data'!H$3:H$98)&gt;10,IF(AND(ISNUMBER('Test Sample Data'!H804),'Test Sample Data'!H804&lt;$B$1,'Test Sample Data'!H804&gt;0),'Test Sample Data'!H804,$B$1),"")</f>
        <v/>
      </c>
      <c r="I805" s="17" t="str">
        <f>IF(SUM('Test Sample Data'!I$3:I$98)&gt;10,IF(AND(ISNUMBER('Test Sample Data'!I804),'Test Sample Data'!I804&lt;$B$1,'Test Sample Data'!I804&gt;0),'Test Sample Data'!I804,$B$1),"")</f>
        <v/>
      </c>
      <c r="J805" s="17" t="str">
        <f>IF(SUM('Test Sample Data'!J$3:J$98)&gt;10,IF(AND(ISNUMBER('Test Sample Data'!J804),'Test Sample Data'!J804&lt;$B$1,'Test Sample Data'!J804&gt;0),'Test Sample Data'!J804,$B$1),"")</f>
        <v/>
      </c>
      <c r="K805" s="17" t="str">
        <f>IF(SUM('Test Sample Data'!K$3:K$98)&gt;10,IF(AND(ISNUMBER('Test Sample Data'!K804),'Test Sample Data'!K804&lt;$B$1,'Test Sample Data'!K804&gt;0),'Test Sample Data'!K804,$B$1),"")</f>
        <v/>
      </c>
      <c r="L805" s="17" t="str">
        <f>IF(SUM('Test Sample Data'!L$3:L$98)&gt;10,IF(AND(ISNUMBER('Test Sample Data'!L804),'Test Sample Data'!L804&lt;$B$1,'Test Sample Data'!L804&gt;0),'Test Sample Data'!L804,$B$1),"")</f>
        <v/>
      </c>
      <c r="M805" s="17" t="str">
        <f>IF(SUM('Test Sample Data'!M$3:M$98)&gt;10,IF(AND(ISNUMBER('Test Sample Data'!M804),'Test Sample Data'!M804&lt;$B$1,'Test Sample Data'!M804&gt;0),'Test Sample Data'!M804,$B$1),"")</f>
        <v/>
      </c>
      <c r="N805" s="17">
        <f>'Gene Table'!E804</f>
        <v>0</v>
      </c>
      <c r="O805" s="17" t="str">
        <f>'Gene Table'!B804</f>
        <v>B10</v>
      </c>
      <c r="P805" s="17" t="str">
        <f>IF(SUM('Control Sample Data'!D$3:D$98)&gt;10,IF(AND(ISNUMBER('Control Sample Data'!D804),'Control Sample Data'!D804&lt;$B$1,'Control Sample Data'!D804&gt;0),'Control Sample Data'!D804,$B$1),"")</f>
        <v/>
      </c>
      <c r="Q805" s="17" t="str">
        <f>IF(SUM('Control Sample Data'!E$3:E$98)&gt;10,IF(AND(ISNUMBER('Control Sample Data'!E804),'Control Sample Data'!E804&lt;$B$1,'Control Sample Data'!E804&gt;0),'Control Sample Data'!E804,$B$1),"")</f>
        <v/>
      </c>
      <c r="R805" s="17" t="str">
        <f>IF(SUM('Control Sample Data'!F$3:F$98)&gt;10,IF(AND(ISNUMBER('Control Sample Data'!F804),'Control Sample Data'!F804&lt;$B$1,'Control Sample Data'!F804&gt;0),'Control Sample Data'!F804,$B$1),"")</f>
        <v/>
      </c>
      <c r="S805" s="17" t="str">
        <f>IF(SUM('Control Sample Data'!G$3:G$98)&gt;10,IF(AND(ISNUMBER('Control Sample Data'!G804),'Control Sample Data'!G804&lt;$B$1,'Control Sample Data'!G804&gt;0),'Control Sample Data'!G804,$B$1),"")</f>
        <v/>
      </c>
      <c r="T805" s="17" t="str">
        <f>IF(SUM('Control Sample Data'!H$3:H$98)&gt;10,IF(AND(ISNUMBER('Control Sample Data'!H804),'Control Sample Data'!H804&lt;$B$1,'Control Sample Data'!H804&gt;0),'Control Sample Data'!H804,$B$1),"")</f>
        <v/>
      </c>
      <c r="U805" s="17" t="str">
        <f>IF(SUM('Control Sample Data'!I$3:I$98)&gt;10,IF(AND(ISNUMBER('Control Sample Data'!I804),'Control Sample Data'!I804&lt;$B$1,'Control Sample Data'!I804&gt;0),'Control Sample Data'!I804,$B$1),"")</f>
        <v/>
      </c>
      <c r="V805" s="17" t="str">
        <f>IF(SUM('Control Sample Data'!J$3:J$98)&gt;10,IF(AND(ISNUMBER('Control Sample Data'!J804),'Control Sample Data'!J804&lt;$B$1,'Control Sample Data'!J804&gt;0),'Control Sample Data'!J804,$B$1),"")</f>
        <v/>
      </c>
      <c r="W805" s="17" t="str">
        <f>IF(SUM('Control Sample Data'!K$3:K$98)&gt;10,IF(AND(ISNUMBER('Control Sample Data'!K804),'Control Sample Data'!K804&lt;$B$1,'Control Sample Data'!K804&gt;0),'Control Sample Data'!K804,$B$1),"")</f>
        <v/>
      </c>
      <c r="X805" s="17" t="str">
        <f>IF(SUM('Control Sample Data'!L$3:L$98)&gt;10,IF(AND(ISNUMBER('Control Sample Data'!L804),'Control Sample Data'!L804&lt;$B$1,'Control Sample Data'!L804&gt;0),'Control Sample Data'!L804,$B$1),"")</f>
        <v/>
      </c>
      <c r="Y805" s="17" t="str">
        <f>IF(SUM('Control Sample Data'!M$3:M$98)&gt;10,IF(AND(ISNUMBER('Control Sample Data'!M804),'Control Sample Data'!M804&lt;$B$1,'Control Sample Data'!M804&gt;0),'Control Sample Data'!M804,$B$1),"")</f>
        <v/>
      </c>
      <c r="AT805" s="36" t="str">
        <f t="shared" si="537"/>
        <v/>
      </c>
      <c r="AU805" s="36" t="str">
        <f t="shared" si="538"/>
        <v/>
      </c>
      <c r="AV805" s="36" t="str">
        <f t="shared" si="539"/>
        <v/>
      </c>
      <c r="AW805" s="36" t="str">
        <f t="shared" si="540"/>
        <v/>
      </c>
      <c r="AX805" s="36" t="str">
        <f t="shared" si="541"/>
        <v/>
      </c>
      <c r="AY805" s="36" t="str">
        <f t="shared" si="542"/>
        <v/>
      </c>
      <c r="AZ805" s="36" t="str">
        <f t="shared" si="543"/>
        <v/>
      </c>
      <c r="BA805" s="36" t="str">
        <f t="shared" si="544"/>
        <v/>
      </c>
      <c r="BB805" s="36" t="str">
        <f t="shared" si="545"/>
        <v/>
      </c>
      <c r="BC805" s="36" t="str">
        <f t="shared" si="546"/>
        <v/>
      </c>
      <c r="BD805" s="36" t="str">
        <f t="shared" si="547"/>
        <v/>
      </c>
      <c r="BE805" s="36" t="str">
        <f t="shared" si="548"/>
        <v/>
      </c>
      <c r="BF805" s="36" t="str">
        <f t="shared" si="549"/>
        <v/>
      </c>
      <c r="BG805" s="36" t="str">
        <f t="shared" si="550"/>
        <v/>
      </c>
      <c r="BH805" s="36" t="str">
        <f t="shared" si="551"/>
        <v/>
      </c>
      <c r="BI805" s="36" t="str">
        <f t="shared" si="552"/>
        <v/>
      </c>
      <c r="BJ805" s="36" t="str">
        <f t="shared" si="553"/>
        <v/>
      </c>
      <c r="BK805" s="36" t="str">
        <f t="shared" si="554"/>
        <v/>
      </c>
      <c r="BL805" s="36" t="str">
        <f t="shared" si="555"/>
        <v/>
      </c>
      <c r="BM805" s="36" t="str">
        <f t="shared" si="556"/>
        <v/>
      </c>
      <c r="BN805" s="38" t="e">
        <f t="shared" si="515"/>
        <v>#DIV/0!</v>
      </c>
      <c r="BO805" s="38" t="e">
        <f t="shared" si="516"/>
        <v>#DIV/0!</v>
      </c>
      <c r="BP805" s="39" t="str">
        <f t="shared" si="517"/>
        <v/>
      </c>
      <c r="BQ805" s="39" t="str">
        <f t="shared" si="518"/>
        <v/>
      </c>
      <c r="BR805" s="39" t="str">
        <f t="shared" si="519"/>
        <v/>
      </c>
      <c r="BS805" s="39" t="str">
        <f t="shared" si="520"/>
        <v/>
      </c>
      <c r="BT805" s="39" t="str">
        <f t="shared" si="521"/>
        <v/>
      </c>
      <c r="BU805" s="39" t="str">
        <f t="shared" si="522"/>
        <v/>
      </c>
      <c r="BV805" s="39" t="str">
        <f t="shared" si="523"/>
        <v/>
      </c>
      <c r="BW805" s="39" t="str">
        <f t="shared" si="524"/>
        <v/>
      </c>
      <c r="BX805" s="39" t="str">
        <f t="shared" si="525"/>
        <v/>
      </c>
      <c r="BY805" s="39" t="str">
        <f t="shared" si="526"/>
        <v/>
      </c>
      <c r="BZ805" s="39" t="str">
        <f t="shared" si="527"/>
        <v/>
      </c>
      <c r="CA805" s="39" t="str">
        <f t="shared" si="528"/>
        <v/>
      </c>
      <c r="CB805" s="39" t="str">
        <f t="shared" si="529"/>
        <v/>
      </c>
      <c r="CC805" s="39" t="str">
        <f t="shared" si="530"/>
        <v/>
      </c>
      <c r="CD805" s="39" t="str">
        <f t="shared" si="531"/>
        <v/>
      </c>
      <c r="CE805" s="39" t="str">
        <f t="shared" si="532"/>
        <v/>
      </c>
      <c r="CF805" s="39" t="str">
        <f t="shared" si="533"/>
        <v/>
      </c>
      <c r="CG805" s="39" t="str">
        <f t="shared" si="534"/>
        <v/>
      </c>
      <c r="CH805" s="39" t="str">
        <f t="shared" si="535"/>
        <v/>
      </c>
      <c r="CI805" s="39" t="str">
        <f t="shared" si="536"/>
        <v/>
      </c>
    </row>
    <row r="806" spans="1:87">
      <c r="A806" s="18"/>
      <c r="B806" s="15">
        <f>'Gene Table'!E805</f>
        <v>0</v>
      </c>
      <c r="C806" s="15" t="str">
        <f>'Gene Table'!B805</f>
        <v>B11</v>
      </c>
      <c r="D806" s="16" t="str">
        <f>IF(SUM('Test Sample Data'!D$3:D$98)&gt;10,IF(AND(ISNUMBER('Test Sample Data'!D805),'Test Sample Data'!D805&lt;$B$1,'Test Sample Data'!D805&gt;0),'Test Sample Data'!D805,$B$1),"")</f>
        <v/>
      </c>
      <c r="E806" s="17" t="str">
        <f>IF(SUM('Test Sample Data'!E$3:E$98)&gt;10,IF(AND(ISNUMBER('Test Sample Data'!E805),'Test Sample Data'!E805&lt;$B$1,'Test Sample Data'!E805&gt;0),'Test Sample Data'!E805,$B$1),"")</f>
        <v/>
      </c>
      <c r="F806" s="17" t="str">
        <f>IF(SUM('Test Sample Data'!F$3:F$98)&gt;10,IF(AND(ISNUMBER('Test Sample Data'!F805),'Test Sample Data'!F805&lt;$B$1,'Test Sample Data'!F805&gt;0),'Test Sample Data'!F805,$B$1),"")</f>
        <v/>
      </c>
      <c r="G806" s="17" t="str">
        <f>IF(SUM('Test Sample Data'!G$3:G$98)&gt;10,IF(AND(ISNUMBER('Test Sample Data'!G805),'Test Sample Data'!G805&lt;$B$1,'Test Sample Data'!G805&gt;0),'Test Sample Data'!G805,$B$1),"")</f>
        <v/>
      </c>
      <c r="H806" s="17" t="str">
        <f>IF(SUM('Test Sample Data'!H$3:H$98)&gt;10,IF(AND(ISNUMBER('Test Sample Data'!H805),'Test Sample Data'!H805&lt;$B$1,'Test Sample Data'!H805&gt;0),'Test Sample Data'!H805,$B$1),"")</f>
        <v/>
      </c>
      <c r="I806" s="17" t="str">
        <f>IF(SUM('Test Sample Data'!I$3:I$98)&gt;10,IF(AND(ISNUMBER('Test Sample Data'!I805),'Test Sample Data'!I805&lt;$B$1,'Test Sample Data'!I805&gt;0),'Test Sample Data'!I805,$B$1),"")</f>
        <v/>
      </c>
      <c r="J806" s="17" t="str">
        <f>IF(SUM('Test Sample Data'!J$3:J$98)&gt;10,IF(AND(ISNUMBER('Test Sample Data'!J805),'Test Sample Data'!J805&lt;$B$1,'Test Sample Data'!J805&gt;0),'Test Sample Data'!J805,$B$1),"")</f>
        <v/>
      </c>
      <c r="K806" s="17" t="str">
        <f>IF(SUM('Test Sample Data'!K$3:K$98)&gt;10,IF(AND(ISNUMBER('Test Sample Data'!K805),'Test Sample Data'!K805&lt;$B$1,'Test Sample Data'!K805&gt;0),'Test Sample Data'!K805,$B$1),"")</f>
        <v/>
      </c>
      <c r="L806" s="17" t="str">
        <f>IF(SUM('Test Sample Data'!L$3:L$98)&gt;10,IF(AND(ISNUMBER('Test Sample Data'!L805),'Test Sample Data'!L805&lt;$B$1,'Test Sample Data'!L805&gt;0),'Test Sample Data'!L805,$B$1),"")</f>
        <v/>
      </c>
      <c r="M806" s="17" t="str">
        <f>IF(SUM('Test Sample Data'!M$3:M$98)&gt;10,IF(AND(ISNUMBER('Test Sample Data'!M805),'Test Sample Data'!M805&lt;$B$1,'Test Sample Data'!M805&gt;0),'Test Sample Data'!M805,$B$1),"")</f>
        <v/>
      </c>
      <c r="N806" s="17">
        <f>'Gene Table'!E805</f>
        <v>0</v>
      </c>
      <c r="O806" s="17" t="str">
        <f>'Gene Table'!B805</f>
        <v>B11</v>
      </c>
      <c r="P806" s="17" t="str">
        <f>IF(SUM('Control Sample Data'!D$3:D$98)&gt;10,IF(AND(ISNUMBER('Control Sample Data'!D805),'Control Sample Data'!D805&lt;$B$1,'Control Sample Data'!D805&gt;0),'Control Sample Data'!D805,$B$1),"")</f>
        <v/>
      </c>
      <c r="Q806" s="17" t="str">
        <f>IF(SUM('Control Sample Data'!E$3:E$98)&gt;10,IF(AND(ISNUMBER('Control Sample Data'!E805),'Control Sample Data'!E805&lt;$B$1,'Control Sample Data'!E805&gt;0),'Control Sample Data'!E805,$B$1),"")</f>
        <v/>
      </c>
      <c r="R806" s="17" t="str">
        <f>IF(SUM('Control Sample Data'!F$3:F$98)&gt;10,IF(AND(ISNUMBER('Control Sample Data'!F805),'Control Sample Data'!F805&lt;$B$1,'Control Sample Data'!F805&gt;0),'Control Sample Data'!F805,$B$1),"")</f>
        <v/>
      </c>
      <c r="S806" s="17" t="str">
        <f>IF(SUM('Control Sample Data'!G$3:G$98)&gt;10,IF(AND(ISNUMBER('Control Sample Data'!G805),'Control Sample Data'!G805&lt;$B$1,'Control Sample Data'!G805&gt;0),'Control Sample Data'!G805,$B$1),"")</f>
        <v/>
      </c>
      <c r="T806" s="17" t="str">
        <f>IF(SUM('Control Sample Data'!H$3:H$98)&gt;10,IF(AND(ISNUMBER('Control Sample Data'!H805),'Control Sample Data'!H805&lt;$B$1,'Control Sample Data'!H805&gt;0),'Control Sample Data'!H805,$B$1),"")</f>
        <v/>
      </c>
      <c r="U806" s="17" t="str">
        <f>IF(SUM('Control Sample Data'!I$3:I$98)&gt;10,IF(AND(ISNUMBER('Control Sample Data'!I805),'Control Sample Data'!I805&lt;$B$1,'Control Sample Data'!I805&gt;0),'Control Sample Data'!I805,$B$1),"")</f>
        <v/>
      </c>
      <c r="V806" s="17" t="str">
        <f>IF(SUM('Control Sample Data'!J$3:J$98)&gt;10,IF(AND(ISNUMBER('Control Sample Data'!J805),'Control Sample Data'!J805&lt;$B$1,'Control Sample Data'!J805&gt;0),'Control Sample Data'!J805,$B$1),"")</f>
        <v/>
      </c>
      <c r="W806" s="17" t="str">
        <f>IF(SUM('Control Sample Data'!K$3:K$98)&gt;10,IF(AND(ISNUMBER('Control Sample Data'!K805),'Control Sample Data'!K805&lt;$B$1,'Control Sample Data'!K805&gt;0),'Control Sample Data'!K805,$B$1),"")</f>
        <v/>
      </c>
      <c r="X806" s="17" t="str">
        <f>IF(SUM('Control Sample Data'!L$3:L$98)&gt;10,IF(AND(ISNUMBER('Control Sample Data'!L805),'Control Sample Data'!L805&lt;$B$1,'Control Sample Data'!L805&gt;0),'Control Sample Data'!L805,$B$1),"")</f>
        <v/>
      </c>
      <c r="Y806" s="17" t="str">
        <f>IF(SUM('Control Sample Data'!M$3:M$98)&gt;10,IF(AND(ISNUMBER('Control Sample Data'!M805),'Control Sample Data'!M805&lt;$B$1,'Control Sample Data'!M805&gt;0),'Control Sample Data'!M805,$B$1),"")</f>
        <v/>
      </c>
      <c r="AT806" s="36" t="str">
        <f t="shared" si="537"/>
        <v/>
      </c>
      <c r="AU806" s="36" t="str">
        <f t="shared" si="538"/>
        <v/>
      </c>
      <c r="AV806" s="36" t="str">
        <f t="shared" si="539"/>
        <v/>
      </c>
      <c r="AW806" s="36" t="str">
        <f t="shared" si="540"/>
        <v/>
      </c>
      <c r="AX806" s="36" t="str">
        <f t="shared" si="541"/>
        <v/>
      </c>
      <c r="AY806" s="36" t="str">
        <f t="shared" si="542"/>
        <v/>
      </c>
      <c r="AZ806" s="36" t="str">
        <f t="shared" si="543"/>
        <v/>
      </c>
      <c r="BA806" s="36" t="str">
        <f t="shared" si="544"/>
        <v/>
      </c>
      <c r="BB806" s="36" t="str">
        <f t="shared" si="545"/>
        <v/>
      </c>
      <c r="BC806" s="36" t="str">
        <f t="shared" si="546"/>
        <v/>
      </c>
      <c r="BD806" s="36" t="str">
        <f t="shared" si="547"/>
        <v/>
      </c>
      <c r="BE806" s="36" t="str">
        <f t="shared" si="548"/>
        <v/>
      </c>
      <c r="BF806" s="36" t="str">
        <f t="shared" si="549"/>
        <v/>
      </c>
      <c r="BG806" s="36" t="str">
        <f t="shared" si="550"/>
        <v/>
      </c>
      <c r="BH806" s="36" t="str">
        <f t="shared" si="551"/>
        <v/>
      </c>
      <c r="BI806" s="36" t="str">
        <f t="shared" si="552"/>
        <v/>
      </c>
      <c r="BJ806" s="36" t="str">
        <f t="shared" si="553"/>
        <v/>
      </c>
      <c r="BK806" s="36" t="str">
        <f t="shared" si="554"/>
        <v/>
      </c>
      <c r="BL806" s="36" t="str">
        <f t="shared" si="555"/>
        <v/>
      </c>
      <c r="BM806" s="36" t="str">
        <f t="shared" si="556"/>
        <v/>
      </c>
      <c r="BN806" s="38" t="e">
        <f t="shared" si="515"/>
        <v>#DIV/0!</v>
      </c>
      <c r="BO806" s="38" t="e">
        <f t="shared" si="516"/>
        <v>#DIV/0!</v>
      </c>
      <c r="BP806" s="39" t="str">
        <f t="shared" si="517"/>
        <v/>
      </c>
      <c r="BQ806" s="39" t="str">
        <f t="shared" si="518"/>
        <v/>
      </c>
      <c r="BR806" s="39" t="str">
        <f t="shared" si="519"/>
        <v/>
      </c>
      <c r="BS806" s="39" t="str">
        <f t="shared" si="520"/>
        <v/>
      </c>
      <c r="BT806" s="39" t="str">
        <f t="shared" si="521"/>
        <v/>
      </c>
      <c r="BU806" s="39" t="str">
        <f t="shared" si="522"/>
        <v/>
      </c>
      <c r="BV806" s="39" t="str">
        <f t="shared" si="523"/>
        <v/>
      </c>
      <c r="BW806" s="39" t="str">
        <f t="shared" si="524"/>
        <v/>
      </c>
      <c r="BX806" s="39" t="str">
        <f t="shared" si="525"/>
        <v/>
      </c>
      <c r="BY806" s="39" t="str">
        <f t="shared" si="526"/>
        <v/>
      </c>
      <c r="BZ806" s="39" t="str">
        <f t="shared" si="527"/>
        <v/>
      </c>
      <c r="CA806" s="39" t="str">
        <f t="shared" si="528"/>
        <v/>
      </c>
      <c r="CB806" s="39" t="str">
        <f t="shared" si="529"/>
        <v/>
      </c>
      <c r="CC806" s="39" t="str">
        <f t="shared" si="530"/>
        <v/>
      </c>
      <c r="CD806" s="39" t="str">
        <f t="shared" si="531"/>
        <v/>
      </c>
      <c r="CE806" s="39" t="str">
        <f t="shared" si="532"/>
        <v/>
      </c>
      <c r="CF806" s="39" t="str">
        <f t="shared" si="533"/>
        <v/>
      </c>
      <c r="CG806" s="39" t="str">
        <f t="shared" si="534"/>
        <v/>
      </c>
      <c r="CH806" s="39" t="str">
        <f t="shared" si="535"/>
        <v/>
      </c>
      <c r="CI806" s="39" t="str">
        <f t="shared" si="536"/>
        <v/>
      </c>
    </row>
    <row r="807" spans="1:87">
      <c r="A807" s="18"/>
      <c r="B807" s="15">
        <f>'Gene Table'!E806</f>
        <v>0</v>
      </c>
      <c r="C807" s="15" t="str">
        <f>'Gene Table'!B806</f>
        <v>B12</v>
      </c>
      <c r="D807" s="16" t="str">
        <f>IF(SUM('Test Sample Data'!D$3:D$98)&gt;10,IF(AND(ISNUMBER('Test Sample Data'!D806),'Test Sample Data'!D806&lt;$B$1,'Test Sample Data'!D806&gt;0),'Test Sample Data'!D806,$B$1),"")</f>
        <v/>
      </c>
      <c r="E807" s="17" t="str">
        <f>IF(SUM('Test Sample Data'!E$3:E$98)&gt;10,IF(AND(ISNUMBER('Test Sample Data'!E806),'Test Sample Data'!E806&lt;$B$1,'Test Sample Data'!E806&gt;0),'Test Sample Data'!E806,$B$1),"")</f>
        <v/>
      </c>
      <c r="F807" s="17" t="str">
        <f>IF(SUM('Test Sample Data'!F$3:F$98)&gt;10,IF(AND(ISNUMBER('Test Sample Data'!F806),'Test Sample Data'!F806&lt;$B$1,'Test Sample Data'!F806&gt;0),'Test Sample Data'!F806,$B$1),"")</f>
        <v/>
      </c>
      <c r="G807" s="17" t="str">
        <f>IF(SUM('Test Sample Data'!G$3:G$98)&gt;10,IF(AND(ISNUMBER('Test Sample Data'!G806),'Test Sample Data'!G806&lt;$B$1,'Test Sample Data'!G806&gt;0),'Test Sample Data'!G806,$B$1),"")</f>
        <v/>
      </c>
      <c r="H807" s="17" t="str">
        <f>IF(SUM('Test Sample Data'!H$3:H$98)&gt;10,IF(AND(ISNUMBER('Test Sample Data'!H806),'Test Sample Data'!H806&lt;$B$1,'Test Sample Data'!H806&gt;0),'Test Sample Data'!H806,$B$1),"")</f>
        <v/>
      </c>
      <c r="I807" s="17" t="str">
        <f>IF(SUM('Test Sample Data'!I$3:I$98)&gt;10,IF(AND(ISNUMBER('Test Sample Data'!I806),'Test Sample Data'!I806&lt;$B$1,'Test Sample Data'!I806&gt;0),'Test Sample Data'!I806,$B$1),"")</f>
        <v/>
      </c>
      <c r="J807" s="17" t="str">
        <f>IF(SUM('Test Sample Data'!J$3:J$98)&gt;10,IF(AND(ISNUMBER('Test Sample Data'!J806),'Test Sample Data'!J806&lt;$B$1,'Test Sample Data'!J806&gt;0),'Test Sample Data'!J806,$B$1),"")</f>
        <v/>
      </c>
      <c r="K807" s="17" t="str">
        <f>IF(SUM('Test Sample Data'!K$3:K$98)&gt;10,IF(AND(ISNUMBER('Test Sample Data'!K806),'Test Sample Data'!K806&lt;$B$1,'Test Sample Data'!K806&gt;0),'Test Sample Data'!K806,$B$1),"")</f>
        <v/>
      </c>
      <c r="L807" s="17" t="str">
        <f>IF(SUM('Test Sample Data'!L$3:L$98)&gt;10,IF(AND(ISNUMBER('Test Sample Data'!L806),'Test Sample Data'!L806&lt;$B$1,'Test Sample Data'!L806&gt;0),'Test Sample Data'!L806,$B$1),"")</f>
        <v/>
      </c>
      <c r="M807" s="17" t="str">
        <f>IF(SUM('Test Sample Data'!M$3:M$98)&gt;10,IF(AND(ISNUMBER('Test Sample Data'!M806),'Test Sample Data'!M806&lt;$B$1,'Test Sample Data'!M806&gt;0),'Test Sample Data'!M806,$B$1),"")</f>
        <v/>
      </c>
      <c r="N807" s="17">
        <f>'Gene Table'!E806</f>
        <v>0</v>
      </c>
      <c r="O807" s="17" t="str">
        <f>'Gene Table'!B806</f>
        <v>B12</v>
      </c>
      <c r="P807" s="17" t="str">
        <f>IF(SUM('Control Sample Data'!D$3:D$98)&gt;10,IF(AND(ISNUMBER('Control Sample Data'!D806),'Control Sample Data'!D806&lt;$B$1,'Control Sample Data'!D806&gt;0),'Control Sample Data'!D806,$B$1),"")</f>
        <v/>
      </c>
      <c r="Q807" s="17" t="str">
        <f>IF(SUM('Control Sample Data'!E$3:E$98)&gt;10,IF(AND(ISNUMBER('Control Sample Data'!E806),'Control Sample Data'!E806&lt;$B$1,'Control Sample Data'!E806&gt;0),'Control Sample Data'!E806,$B$1),"")</f>
        <v/>
      </c>
      <c r="R807" s="17" t="str">
        <f>IF(SUM('Control Sample Data'!F$3:F$98)&gt;10,IF(AND(ISNUMBER('Control Sample Data'!F806),'Control Sample Data'!F806&lt;$B$1,'Control Sample Data'!F806&gt;0),'Control Sample Data'!F806,$B$1),"")</f>
        <v/>
      </c>
      <c r="S807" s="17" t="str">
        <f>IF(SUM('Control Sample Data'!G$3:G$98)&gt;10,IF(AND(ISNUMBER('Control Sample Data'!G806),'Control Sample Data'!G806&lt;$B$1,'Control Sample Data'!G806&gt;0),'Control Sample Data'!G806,$B$1),"")</f>
        <v/>
      </c>
      <c r="T807" s="17" t="str">
        <f>IF(SUM('Control Sample Data'!H$3:H$98)&gt;10,IF(AND(ISNUMBER('Control Sample Data'!H806),'Control Sample Data'!H806&lt;$B$1,'Control Sample Data'!H806&gt;0),'Control Sample Data'!H806,$B$1),"")</f>
        <v/>
      </c>
      <c r="U807" s="17" t="str">
        <f>IF(SUM('Control Sample Data'!I$3:I$98)&gt;10,IF(AND(ISNUMBER('Control Sample Data'!I806),'Control Sample Data'!I806&lt;$B$1,'Control Sample Data'!I806&gt;0),'Control Sample Data'!I806,$B$1),"")</f>
        <v/>
      </c>
      <c r="V807" s="17" t="str">
        <f>IF(SUM('Control Sample Data'!J$3:J$98)&gt;10,IF(AND(ISNUMBER('Control Sample Data'!J806),'Control Sample Data'!J806&lt;$B$1,'Control Sample Data'!J806&gt;0),'Control Sample Data'!J806,$B$1),"")</f>
        <v/>
      </c>
      <c r="W807" s="17" t="str">
        <f>IF(SUM('Control Sample Data'!K$3:K$98)&gt;10,IF(AND(ISNUMBER('Control Sample Data'!K806),'Control Sample Data'!K806&lt;$B$1,'Control Sample Data'!K806&gt;0),'Control Sample Data'!K806,$B$1),"")</f>
        <v/>
      </c>
      <c r="X807" s="17" t="str">
        <f>IF(SUM('Control Sample Data'!L$3:L$98)&gt;10,IF(AND(ISNUMBER('Control Sample Data'!L806),'Control Sample Data'!L806&lt;$B$1,'Control Sample Data'!L806&gt;0),'Control Sample Data'!L806,$B$1),"")</f>
        <v/>
      </c>
      <c r="Y807" s="17" t="str">
        <f>IF(SUM('Control Sample Data'!M$3:M$98)&gt;10,IF(AND(ISNUMBER('Control Sample Data'!M806),'Control Sample Data'!M806&lt;$B$1,'Control Sample Data'!M806&gt;0),'Control Sample Data'!M806,$B$1),"")</f>
        <v/>
      </c>
      <c r="AT807" s="36" t="str">
        <f t="shared" si="537"/>
        <v/>
      </c>
      <c r="AU807" s="36" t="str">
        <f t="shared" si="538"/>
        <v/>
      </c>
      <c r="AV807" s="36" t="str">
        <f t="shared" si="539"/>
        <v/>
      </c>
      <c r="AW807" s="36" t="str">
        <f t="shared" si="540"/>
        <v/>
      </c>
      <c r="AX807" s="36" t="str">
        <f t="shared" si="541"/>
        <v/>
      </c>
      <c r="AY807" s="36" t="str">
        <f t="shared" si="542"/>
        <v/>
      </c>
      <c r="AZ807" s="36" t="str">
        <f t="shared" si="543"/>
        <v/>
      </c>
      <c r="BA807" s="36" t="str">
        <f t="shared" si="544"/>
        <v/>
      </c>
      <c r="BB807" s="36" t="str">
        <f t="shared" si="545"/>
        <v/>
      </c>
      <c r="BC807" s="36" t="str">
        <f t="shared" si="546"/>
        <v/>
      </c>
      <c r="BD807" s="36" t="str">
        <f t="shared" si="547"/>
        <v/>
      </c>
      <c r="BE807" s="36" t="str">
        <f t="shared" si="548"/>
        <v/>
      </c>
      <c r="BF807" s="36" t="str">
        <f t="shared" si="549"/>
        <v/>
      </c>
      <c r="BG807" s="36" t="str">
        <f t="shared" si="550"/>
        <v/>
      </c>
      <c r="BH807" s="36" t="str">
        <f t="shared" si="551"/>
        <v/>
      </c>
      <c r="BI807" s="36" t="str">
        <f t="shared" si="552"/>
        <v/>
      </c>
      <c r="BJ807" s="36" t="str">
        <f t="shared" si="553"/>
        <v/>
      </c>
      <c r="BK807" s="36" t="str">
        <f t="shared" si="554"/>
        <v/>
      </c>
      <c r="BL807" s="36" t="str">
        <f t="shared" si="555"/>
        <v/>
      </c>
      <c r="BM807" s="36" t="str">
        <f t="shared" si="556"/>
        <v/>
      </c>
      <c r="BN807" s="38" t="e">
        <f t="shared" si="515"/>
        <v>#DIV/0!</v>
      </c>
      <c r="BO807" s="38" t="e">
        <f t="shared" si="516"/>
        <v>#DIV/0!</v>
      </c>
      <c r="BP807" s="39" t="str">
        <f t="shared" si="517"/>
        <v/>
      </c>
      <c r="BQ807" s="39" t="str">
        <f t="shared" si="518"/>
        <v/>
      </c>
      <c r="BR807" s="39" t="str">
        <f t="shared" si="519"/>
        <v/>
      </c>
      <c r="BS807" s="39" t="str">
        <f t="shared" si="520"/>
        <v/>
      </c>
      <c r="BT807" s="39" t="str">
        <f t="shared" si="521"/>
        <v/>
      </c>
      <c r="BU807" s="39" t="str">
        <f t="shared" si="522"/>
        <v/>
      </c>
      <c r="BV807" s="39" t="str">
        <f t="shared" si="523"/>
        <v/>
      </c>
      <c r="BW807" s="39" t="str">
        <f t="shared" si="524"/>
        <v/>
      </c>
      <c r="BX807" s="39" t="str">
        <f t="shared" si="525"/>
        <v/>
      </c>
      <c r="BY807" s="39" t="str">
        <f t="shared" si="526"/>
        <v/>
      </c>
      <c r="BZ807" s="39" t="str">
        <f t="shared" si="527"/>
        <v/>
      </c>
      <c r="CA807" s="39" t="str">
        <f t="shared" si="528"/>
        <v/>
      </c>
      <c r="CB807" s="39" t="str">
        <f t="shared" si="529"/>
        <v/>
      </c>
      <c r="CC807" s="39" t="str">
        <f t="shared" si="530"/>
        <v/>
      </c>
      <c r="CD807" s="39" t="str">
        <f t="shared" si="531"/>
        <v/>
      </c>
      <c r="CE807" s="39" t="str">
        <f t="shared" si="532"/>
        <v/>
      </c>
      <c r="CF807" s="39" t="str">
        <f t="shared" si="533"/>
        <v/>
      </c>
      <c r="CG807" s="39" t="str">
        <f t="shared" si="534"/>
        <v/>
      </c>
      <c r="CH807" s="39" t="str">
        <f t="shared" si="535"/>
        <v/>
      </c>
      <c r="CI807" s="39" t="str">
        <f t="shared" si="536"/>
        <v/>
      </c>
    </row>
    <row r="808" spans="1:87">
      <c r="A808" s="18"/>
      <c r="B808" s="15">
        <f>'Gene Table'!E807</f>
        <v>0</v>
      </c>
      <c r="C808" s="15" t="str">
        <f>'Gene Table'!B807</f>
        <v>B13</v>
      </c>
      <c r="D808" s="16" t="str">
        <f>IF(SUM('Test Sample Data'!D$3:D$98)&gt;10,IF(AND(ISNUMBER('Test Sample Data'!D807),'Test Sample Data'!D807&lt;$B$1,'Test Sample Data'!D807&gt;0),'Test Sample Data'!D807,$B$1),"")</f>
        <v/>
      </c>
      <c r="E808" s="17" t="str">
        <f>IF(SUM('Test Sample Data'!E$3:E$98)&gt;10,IF(AND(ISNUMBER('Test Sample Data'!E807),'Test Sample Data'!E807&lt;$B$1,'Test Sample Data'!E807&gt;0),'Test Sample Data'!E807,$B$1),"")</f>
        <v/>
      </c>
      <c r="F808" s="17" t="str">
        <f>IF(SUM('Test Sample Data'!F$3:F$98)&gt;10,IF(AND(ISNUMBER('Test Sample Data'!F807),'Test Sample Data'!F807&lt;$B$1,'Test Sample Data'!F807&gt;0),'Test Sample Data'!F807,$B$1),"")</f>
        <v/>
      </c>
      <c r="G808" s="17" t="str">
        <f>IF(SUM('Test Sample Data'!G$3:G$98)&gt;10,IF(AND(ISNUMBER('Test Sample Data'!G807),'Test Sample Data'!G807&lt;$B$1,'Test Sample Data'!G807&gt;0),'Test Sample Data'!G807,$B$1),"")</f>
        <v/>
      </c>
      <c r="H808" s="17" t="str">
        <f>IF(SUM('Test Sample Data'!H$3:H$98)&gt;10,IF(AND(ISNUMBER('Test Sample Data'!H807),'Test Sample Data'!H807&lt;$B$1,'Test Sample Data'!H807&gt;0),'Test Sample Data'!H807,$B$1),"")</f>
        <v/>
      </c>
      <c r="I808" s="17" t="str">
        <f>IF(SUM('Test Sample Data'!I$3:I$98)&gt;10,IF(AND(ISNUMBER('Test Sample Data'!I807),'Test Sample Data'!I807&lt;$B$1,'Test Sample Data'!I807&gt;0),'Test Sample Data'!I807,$B$1),"")</f>
        <v/>
      </c>
      <c r="J808" s="17" t="str">
        <f>IF(SUM('Test Sample Data'!J$3:J$98)&gt;10,IF(AND(ISNUMBER('Test Sample Data'!J807),'Test Sample Data'!J807&lt;$B$1,'Test Sample Data'!J807&gt;0),'Test Sample Data'!J807,$B$1),"")</f>
        <v/>
      </c>
      <c r="K808" s="17" t="str">
        <f>IF(SUM('Test Sample Data'!K$3:K$98)&gt;10,IF(AND(ISNUMBER('Test Sample Data'!K807),'Test Sample Data'!K807&lt;$B$1,'Test Sample Data'!K807&gt;0),'Test Sample Data'!K807,$B$1),"")</f>
        <v/>
      </c>
      <c r="L808" s="17" t="str">
        <f>IF(SUM('Test Sample Data'!L$3:L$98)&gt;10,IF(AND(ISNUMBER('Test Sample Data'!L807),'Test Sample Data'!L807&lt;$B$1,'Test Sample Data'!L807&gt;0),'Test Sample Data'!L807,$B$1),"")</f>
        <v/>
      </c>
      <c r="M808" s="17" t="str">
        <f>IF(SUM('Test Sample Data'!M$3:M$98)&gt;10,IF(AND(ISNUMBER('Test Sample Data'!M807),'Test Sample Data'!M807&lt;$B$1,'Test Sample Data'!M807&gt;0),'Test Sample Data'!M807,$B$1),"")</f>
        <v/>
      </c>
      <c r="N808" s="17">
        <f>'Gene Table'!E807</f>
        <v>0</v>
      </c>
      <c r="O808" s="17" t="str">
        <f>'Gene Table'!B807</f>
        <v>B13</v>
      </c>
      <c r="P808" s="17" t="str">
        <f>IF(SUM('Control Sample Data'!D$3:D$98)&gt;10,IF(AND(ISNUMBER('Control Sample Data'!D807),'Control Sample Data'!D807&lt;$B$1,'Control Sample Data'!D807&gt;0),'Control Sample Data'!D807,$B$1),"")</f>
        <v/>
      </c>
      <c r="Q808" s="17" t="str">
        <f>IF(SUM('Control Sample Data'!E$3:E$98)&gt;10,IF(AND(ISNUMBER('Control Sample Data'!E807),'Control Sample Data'!E807&lt;$B$1,'Control Sample Data'!E807&gt;0),'Control Sample Data'!E807,$B$1),"")</f>
        <v/>
      </c>
      <c r="R808" s="17" t="str">
        <f>IF(SUM('Control Sample Data'!F$3:F$98)&gt;10,IF(AND(ISNUMBER('Control Sample Data'!F807),'Control Sample Data'!F807&lt;$B$1,'Control Sample Data'!F807&gt;0),'Control Sample Data'!F807,$B$1),"")</f>
        <v/>
      </c>
      <c r="S808" s="17" t="str">
        <f>IF(SUM('Control Sample Data'!G$3:G$98)&gt;10,IF(AND(ISNUMBER('Control Sample Data'!G807),'Control Sample Data'!G807&lt;$B$1,'Control Sample Data'!G807&gt;0),'Control Sample Data'!G807,$B$1),"")</f>
        <v/>
      </c>
      <c r="T808" s="17" t="str">
        <f>IF(SUM('Control Sample Data'!H$3:H$98)&gt;10,IF(AND(ISNUMBER('Control Sample Data'!H807),'Control Sample Data'!H807&lt;$B$1,'Control Sample Data'!H807&gt;0),'Control Sample Data'!H807,$B$1),"")</f>
        <v/>
      </c>
      <c r="U808" s="17" t="str">
        <f>IF(SUM('Control Sample Data'!I$3:I$98)&gt;10,IF(AND(ISNUMBER('Control Sample Data'!I807),'Control Sample Data'!I807&lt;$B$1,'Control Sample Data'!I807&gt;0),'Control Sample Data'!I807,$B$1),"")</f>
        <v/>
      </c>
      <c r="V808" s="17" t="str">
        <f>IF(SUM('Control Sample Data'!J$3:J$98)&gt;10,IF(AND(ISNUMBER('Control Sample Data'!J807),'Control Sample Data'!J807&lt;$B$1,'Control Sample Data'!J807&gt;0),'Control Sample Data'!J807,$B$1),"")</f>
        <v/>
      </c>
      <c r="W808" s="17" t="str">
        <f>IF(SUM('Control Sample Data'!K$3:K$98)&gt;10,IF(AND(ISNUMBER('Control Sample Data'!K807),'Control Sample Data'!K807&lt;$B$1,'Control Sample Data'!K807&gt;0),'Control Sample Data'!K807,$B$1),"")</f>
        <v/>
      </c>
      <c r="X808" s="17" t="str">
        <f>IF(SUM('Control Sample Data'!L$3:L$98)&gt;10,IF(AND(ISNUMBER('Control Sample Data'!L807),'Control Sample Data'!L807&lt;$B$1,'Control Sample Data'!L807&gt;0),'Control Sample Data'!L807,$B$1),"")</f>
        <v/>
      </c>
      <c r="Y808" s="17" t="str">
        <f>IF(SUM('Control Sample Data'!M$3:M$98)&gt;10,IF(AND(ISNUMBER('Control Sample Data'!M807),'Control Sample Data'!M807&lt;$B$1,'Control Sample Data'!M807&gt;0),'Control Sample Data'!M807,$B$1),"")</f>
        <v/>
      </c>
      <c r="AT808" s="36" t="str">
        <f t="shared" si="537"/>
        <v/>
      </c>
      <c r="AU808" s="36" t="str">
        <f t="shared" si="538"/>
        <v/>
      </c>
      <c r="AV808" s="36" t="str">
        <f t="shared" si="539"/>
        <v/>
      </c>
      <c r="AW808" s="36" t="str">
        <f t="shared" si="540"/>
        <v/>
      </c>
      <c r="AX808" s="36" t="str">
        <f t="shared" si="541"/>
        <v/>
      </c>
      <c r="AY808" s="36" t="str">
        <f t="shared" si="542"/>
        <v/>
      </c>
      <c r="AZ808" s="36" t="str">
        <f t="shared" si="543"/>
        <v/>
      </c>
      <c r="BA808" s="36" t="str">
        <f t="shared" si="544"/>
        <v/>
      </c>
      <c r="BB808" s="36" t="str">
        <f t="shared" si="545"/>
        <v/>
      </c>
      <c r="BC808" s="36" t="str">
        <f t="shared" si="546"/>
        <v/>
      </c>
      <c r="BD808" s="36" t="str">
        <f t="shared" si="547"/>
        <v/>
      </c>
      <c r="BE808" s="36" t="str">
        <f t="shared" si="548"/>
        <v/>
      </c>
      <c r="BF808" s="36" t="str">
        <f t="shared" si="549"/>
        <v/>
      </c>
      <c r="BG808" s="36" t="str">
        <f t="shared" si="550"/>
        <v/>
      </c>
      <c r="BH808" s="36" t="str">
        <f t="shared" si="551"/>
        <v/>
      </c>
      <c r="BI808" s="36" t="str">
        <f t="shared" si="552"/>
        <v/>
      </c>
      <c r="BJ808" s="36" t="str">
        <f t="shared" si="553"/>
        <v/>
      </c>
      <c r="BK808" s="36" t="str">
        <f t="shared" si="554"/>
        <v/>
      </c>
      <c r="BL808" s="36" t="str">
        <f t="shared" si="555"/>
        <v/>
      </c>
      <c r="BM808" s="36" t="str">
        <f t="shared" si="556"/>
        <v/>
      </c>
      <c r="BN808" s="38" t="e">
        <f t="shared" si="515"/>
        <v>#DIV/0!</v>
      </c>
      <c r="BO808" s="38" t="e">
        <f t="shared" si="516"/>
        <v>#DIV/0!</v>
      </c>
      <c r="BP808" s="39" t="str">
        <f t="shared" si="517"/>
        <v/>
      </c>
      <c r="BQ808" s="39" t="str">
        <f t="shared" si="518"/>
        <v/>
      </c>
      <c r="BR808" s="39" t="str">
        <f t="shared" si="519"/>
        <v/>
      </c>
      <c r="BS808" s="39" t="str">
        <f t="shared" si="520"/>
        <v/>
      </c>
      <c r="BT808" s="39" t="str">
        <f t="shared" si="521"/>
        <v/>
      </c>
      <c r="BU808" s="39" t="str">
        <f t="shared" si="522"/>
        <v/>
      </c>
      <c r="BV808" s="39" t="str">
        <f t="shared" si="523"/>
        <v/>
      </c>
      <c r="BW808" s="39" t="str">
        <f t="shared" si="524"/>
        <v/>
      </c>
      <c r="BX808" s="39" t="str">
        <f t="shared" si="525"/>
        <v/>
      </c>
      <c r="BY808" s="39" t="str">
        <f t="shared" si="526"/>
        <v/>
      </c>
      <c r="BZ808" s="39" t="str">
        <f t="shared" si="527"/>
        <v/>
      </c>
      <c r="CA808" s="39" t="str">
        <f t="shared" si="528"/>
        <v/>
      </c>
      <c r="CB808" s="39" t="str">
        <f t="shared" si="529"/>
        <v/>
      </c>
      <c r="CC808" s="39" t="str">
        <f t="shared" si="530"/>
        <v/>
      </c>
      <c r="CD808" s="39" t="str">
        <f t="shared" si="531"/>
        <v/>
      </c>
      <c r="CE808" s="39" t="str">
        <f t="shared" si="532"/>
        <v/>
      </c>
      <c r="CF808" s="39" t="str">
        <f t="shared" si="533"/>
        <v/>
      </c>
      <c r="CG808" s="39" t="str">
        <f t="shared" si="534"/>
        <v/>
      </c>
      <c r="CH808" s="39" t="str">
        <f t="shared" si="535"/>
        <v/>
      </c>
      <c r="CI808" s="39" t="str">
        <f t="shared" si="536"/>
        <v/>
      </c>
    </row>
    <row r="809" spans="1:87">
      <c r="A809" s="18"/>
      <c r="B809" s="15">
        <f>'Gene Table'!E808</f>
        <v>0</v>
      </c>
      <c r="C809" s="15" t="str">
        <f>'Gene Table'!B808</f>
        <v>B14</v>
      </c>
      <c r="D809" s="16" t="str">
        <f>IF(SUM('Test Sample Data'!D$3:D$98)&gt;10,IF(AND(ISNUMBER('Test Sample Data'!D808),'Test Sample Data'!D808&lt;$B$1,'Test Sample Data'!D808&gt;0),'Test Sample Data'!D808,$B$1),"")</f>
        <v/>
      </c>
      <c r="E809" s="17" t="str">
        <f>IF(SUM('Test Sample Data'!E$3:E$98)&gt;10,IF(AND(ISNUMBER('Test Sample Data'!E808),'Test Sample Data'!E808&lt;$B$1,'Test Sample Data'!E808&gt;0),'Test Sample Data'!E808,$B$1),"")</f>
        <v/>
      </c>
      <c r="F809" s="17" t="str">
        <f>IF(SUM('Test Sample Data'!F$3:F$98)&gt;10,IF(AND(ISNUMBER('Test Sample Data'!F808),'Test Sample Data'!F808&lt;$B$1,'Test Sample Data'!F808&gt;0),'Test Sample Data'!F808,$B$1),"")</f>
        <v/>
      </c>
      <c r="G809" s="17" t="str">
        <f>IF(SUM('Test Sample Data'!G$3:G$98)&gt;10,IF(AND(ISNUMBER('Test Sample Data'!G808),'Test Sample Data'!G808&lt;$B$1,'Test Sample Data'!G808&gt;0),'Test Sample Data'!G808,$B$1),"")</f>
        <v/>
      </c>
      <c r="H809" s="17" t="str">
        <f>IF(SUM('Test Sample Data'!H$3:H$98)&gt;10,IF(AND(ISNUMBER('Test Sample Data'!H808),'Test Sample Data'!H808&lt;$B$1,'Test Sample Data'!H808&gt;0),'Test Sample Data'!H808,$B$1),"")</f>
        <v/>
      </c>
      <c r="I809" s="17" t="str">
        <f>IF(SUM('Test Sample Data'!I$3:I$98)&gt;10,IF(AND(ISNUMBER('Test Sample Data'!I808),'Test Sample Data'!I808&lt;$B$1,'Test Sample Data'!I808&gt;0),'Test Sample Data'!I808,$B$1),"")</f>
        <v/>
      </c>
      <c r="J809" s="17" t="str">
        <f>IF(SUM('Test Sample Data'!J$3:J$98)&gt;10,IF(AND(ISNUMBER('Test Sample Data'!J808),'Test Sample Data'!J808&lt;$B$1,'Test Sample Data'!J808&gt;0),'Test Sample Data'!J808,$B$1),"")</f>
        <v/>
      </c>
      <c r="K809" s="17" t="str">
        <f>IF(SUM('Test Sample Data'!K$3:K$98)&gt;10,IF(AND(ISNUMBER('Test Sample Data'!K808),'Test Sample Data'!K808&lt;$B$1,'Test Sample Data'!K808&gt;0),'Test Sample Data'!K808,$B$1),"")</f>
        <v/>
      </c>
      <c r="L809" s="17" t="str">
        <f>IF(SUM('Test Sample Data'!L$3:L$98)&gt;10,IF(AND(ISNUMBER('Test Sample Data'!L808),'Test Sample Data'!L808&lt;$B$1,'Test Sample Data'!L808&gt;0),'Test Sample Data'!L808,$B$1),"")</f>
        <v/>
      </c>
      <c r="M809" s="17" t="str">
        <f>IF(SUM('Test Sample Data'!M$3:M$98)&gt;10,IF(AND(ISNUMBER('Test Sample Data'!M808),'Test Sample Data'!M808&lt;$B$1,'Test Sample Data'!M808&gt;0),'Test Sample Data'!M808,$B$1),"")</f>
        <v/>
      </c>
      <c r="N809" s="17">
        <f>'Gene Table'!E808</f>
        <v>0</v>
      </c>
      <c r="O809" s="17" t="str">
        <f>'Gene Table'!B808</f>
        <v>B14</v>
      </c>
      <c r="P809" s="17" t="str">
        <f>IF(SUM('Control Sample Data'!D$3:D$98)&gt;10,IF(AND(ISNUMBER('Control Sample Data'!D808),'Control Sample Data'!D808&lt;$B$1,'Control Sample Data'!D808&gt;0),'Control Sample Data'!D808,$B$1),"")</f>
        <v/>
      </c>
      <c r="Q809" s="17" t="str">
        <f>IF(SUM('Control Sample Data'!E$3:E$98)&gt;10,IF(AND(ISNUMBER('Control Sample Data'!E808),'Control Sample Data'!E808&lt;$B$1,'Control Sample Data'!E808&gt;0),'Control Sample Data'!E808,$B$1),"")</f>
        <v/>
      </c>
      <c r="R809" s="17" t="str">
        <f>IF(SUM('Control Sample Data'!F$3:F$98)&gt;10,IF(AND(ISNUMBER('Control Sample Data'!F808),'Control Sample Data'!F808&lt;$B$1,'Control Sample Data'!F808&gt;0),'Control Sample Data'!F808,$B$1),"")</f>
        <v/>
      </c>
      <c r="S809" s="17" t="str">
        <f>IF(SUM('Control Sample Data'!G$3:G$98)&gt;10,IF(AND(ISNUMBER('Control Sample Data'!G808),'Control Sample Data'!G808&lt;$B$1,'Control Sample Data'!G808&gt;0),'Control Sample Data'!G808,$B$1),"")</f>
        <v/>
      </c>
      <c r="T809" s="17" t="str">
        <f>IF(SUM('Control Sample Data'!H$3:H$98)&gt;10,IF(AND(ISNUMBER('Control Sample Data'!H808),'Control Sample Data'!H808&lt;$B$1,'Control Sample Data'!H808&gt;0),'Control Sample Data'!H808,$B$1),"")</f>
        <v/>
      </c>
      <c r="U809" s="17" t="str">
        <f>IF(SUM('Control Sample Data'!I$3:I$98)&gt;10,IF(AND(ISNUMBER('Control Sample Data'!I808),'Control Sample Data'!I808&lt;$B$1,'Control Sample Data'!I808&gt;0),'Control Sample Data'!I808,$B$1),"")</f>
        <v/>
      </c>
      <c r="V809" s="17" t="str">
        <f>IF(SUM('Control Sample Data'!J$3:J$98)&gt;10,IF(AND(ISNUMBER('Control Sample Data'!J808),'Control Sample Data'!J808&lt;$B$1,'Control Sample Data'!J808&gt;0),'Control Sample Data'!J808,$B$1),"")</f>
        <v/>
      </c>
      <c r="W809" s="17" t="str">
        <f>IF(SUM('Control Sample Data'!K$3:K$98)&gt;10,IF(AND(ISNUMBER('Control Sample Data'!K808),'Control Sample Data'!K808&lt;$B$1,'Control Sample Data'!K808&gt;0),'Control Sample Data'!K808,$B$1),"")</f>
        <v/>
      </c>
      <c r="X809" s="17" t="str">
        <f>IF(SUM('Control Sample Data'!L$3:L$98)&gt;10,IF(AND(ISNUMBER('Control Sample Data'!L808),'Control Sample Data'!L808&lt;$B$1,'Control Sample Data'!L808&gt;0),'Control Sample Data'!L808,$B$1),"")</f>
        <v/>
      </c>
      <c r="Y809" s="17" t="str">
        <f>IF(SUM('Control Sample Data'!M$3:M$98)&gt;10,IF(AND(ISNUMBER('Control Sample Data'!M808),'Control Sample Data'!M808&lt;$B$1,'Control Sample Data'!M808&gt;0),'Control Sample Data'!M808,$B$1),"")</f>
        <v/>
      </c>
      <c r="AT809" s="36" t="str">
        <f t="shared" si="537"/>
        <v/>
      </c>
      <c r="AU809" s="36" t="str">
        <f t="shared" si="538"/>
        <v/>
      </c>
      <c r="AV809" s="36" t="str">
        <f t="shared" si="539"/>
        <v/>
      </c>
      <c r="AW809" s="36" t="str">
        <f t="shared" si="540"/>
        <v/>
      </c>
      <c r="AX809" s="36" t="str">
        <f t="shared" si="541"/>
        <v/>
      </c>
      <c r="AY809" s="36" t="str">
        <f t="shared" si="542"/>
        <v/>
      </c>
      <c r="AZ809" s="36" t="str">
        <f t="shared" si="543"/>
        <v/>
      </c>
      <c r="BA809" s="36" t="str">
        <f t="shared" si="544"/>
        <v/>
      </c>
      <c r="BB809" s="36" t="str">
        <f t="shared" si="545"/>
        <v/>
      </c>
      <c r="BC809" s="36" t="str">
        <f t="shared" si="546"/>
        <v/>
      </c>
      <c r="BD809" s="36" t="str">
        <f t="shared" si="547"/>
        <v/>
      </c>
      <c r="BE809" s="36" t="str">
        <f t="shared" si="548"/>
        <v/>
      </c>
      <c r="BF809" s="36" t="str">
        <f t="shared" si="549"/>
        <v/>
      </c>
      <c r="BG809" s="36" t="str">
        <f t="shared" si="550"/>
        <v/>
      </c>
      <c r="BH809" s="36" t="str">
        <f t="shared" si="551"/>
        <v/>
      </c>
      <c r="BI809" s="36" t="str">
        <f t="shared" si="552"/>
        <v/>
      </c>
      <c r="BJ809" s="36" t="str">
        <f t="shared" si="553"/>
        <v/>
      </c>
      <c r="BK809" s="36" t="str">
        <f t="shared" si="554"/>
        <v/>
      </c>
      <c r="BL809" s="36" t="str">
        <f t="shared" si="555"/>
        <v/>
      </c>
      <c r="BM809" s="36" t="str">
        <f t="shared" si="556"/>
        <v/>
      </c>
      <c r="BN809" s="38" t="e">
        <f t="shared" si="515"/>
        <v>#DIV/0!</v>
      </c>
      <c r="BO809" s="38" t="e">
        <f t="shared" si="516"/>
        <v>#DIV/0!</v>
      </c>
      <c r="BP809" s="39" t="str">
        <f t="shared" si="517"/>
        <v/>
      </c>
      <c r="BQ809" s="39" t="str">
        <f t="shared" si="518"/>
        <v/>
      </c>
      <c r="BR809" s="39" t="str">
        <f t="shared" si="519"/>
        <v/>
      </c>
      <c r="BS809" s="39" t="str">
        <f t="shared" si="520"/>
        <v/>
      </c>
      <c r="BT809" s="39" t="str">
        <f t="shared" si="521"/>
        <v/>
      </c>
      <c r="BU809" s="39" t="str">
        <f t="shared" si="522"/>
        <v/>
      </c>
      <c r="BV809" s="39" t="str">
        <f t="shared" si="523"/>
        <v/>
      </c>
      <c r="BW809" s="39" t="str">
        <f t="shared" si="524"/>
        <v/>
      </c>
      <c r="BX809" s="39" t="str">
        <f t="shared" si="525"/>
        <v/>
      </c>
      <c r="BY809" s="39" t="str">
        <f t="shared" si="526"/>
        <v/>
      </c>
      <c r="BZ809" s="39" t="str">
        <f t="shared" si="527"/>
        <v/>
      </c>
      <c r="CA809" s="39" t="str">
        <f t="shared" si="528"/>
        <v/>
      </c>
      <c r="CB809" s="39" t="str">
        <f t="shared" si="529"/>
        <v/>
      </c>
      <c r="CC809" s="39" t="str">
        <f t="shared" si="530"/>
        <v/>
      </c>
      <c r="CD809" s="39" t="str">
        <f t="shared" si="531"/>
        <v/>
      </c>
      <c r="CE809" s="39" t="str">
        <f t="shared" si="532"/>
        <v/>
      </c>
      <c r="CF809" s="39" t="str">
        <f t="shared" si="533"/>
        <v/>
      </c>
      <c r="CG809" s="39" t="str">
        <f t="shared" si="534"/>
        <v/>
      </c>
      <c r="CH809" s="39" t="str">
        <f t="shared" si="535"/>
        <v/>
      </c>
      <c r="CI809" s="39" t="str">
        <f t="shared" si="536"/>
        <v/>
      </c>
    </row>
    <row r="810" spans="1:87">
      <c r="A810" s="18"/>
      <c r="B810" s="15">
        <f>'Gene Table'!E809</f>
        <v>0</v>
      </c>
      <c r="C810" s="15" t="str">
        <f>'Gene Table'!B809</f>
        <v>B15</v>
      </c>
      <c r="D810" s="16" t="str">
        <f>IF(SUM('Test Sample Data'!D$3:D$98)&gt;10,IF(AND(ISNUMBER('Test Sample Data'!D809),'Test Sample Data'!D809&lt;$B$1,'Test Sample Data'!D809&gt;0),'Test Sample Data'!D809,$B$1),"")</f>
        <v/>
      </c>
      <c r="E810" s="17" t="str">
        <f>IF(SUM('Test Sample Data'!E$3:E$98)&gt;10,IF(AND(ISNUMBER('Test Sample Data'!E809),'Test Sample Data'!E809&lt;$B$1,'Test Sample Data'!E809&gt;0),'Test Sample Data'!E809,$B$1),"")</f>
        <v/>
      </c>
      <c r="F810" s="17" t="str">
        <f>IF(SUM('Test Sample Data'!F$3:F$98)&gt;10,IF(AND(ISNUMBER('Test Sample Data'!F809),'Test Sample Data'!F809&lt;$B$1,'Test Sample Data'!F809&gt;0),'Test Sample Data'!F809,$B$1),"")</f>
        <v/>
      </c>
      <c r="G810" s="17" t="str">
        <f>IF(SUM('Test Sample Data'!G$3:G$98)&gt;10,IF(AND(ISNUMBER('Test Sample Data'!G809),'Test Sample Data'!G809&lt;$B$1,'Test Sample Data'!G809&gt;0),'Test Sample Data'!G809,$B$1),"")</f>
        <v/>
      </c>
      <c r="H810" s="17" t="str">
        <f>IF(SUM('Test Sample Data'!H$3:H$98)&gt;10,IF(AND(ISNUMBER('Test Sample Data'!H809),'Test Sample Data'!H809&lt;$B$1,'Test Sample Data'!H809&gt;0),'Test Sample Data'!H809,$B$1),"")</f>
        <v/>
      </c>
      <c r="I810" s="17" t="str">
        <f>IF(SUM('Test Sample Data'!I$3:I$98)&gt;10,IF(AND(ISNUMBER('Test Sample Data'!I809),'Test Sample Data'!I809&lt;$B$1,'Test Sample Data'!I809&gt;0),'Test Sample Data'!I809,$B$1),"")</f>
        <v/>
      </c>
      <c r="J810" s="17" t="str">
        <f>IF(SUM('Test Sample Data'!J$3:J$98)&gt;10,IF(AND(ISNUMBER('Test Sample Data'!J809),'Test Sample Data'!J809&lt;$B$1,'Test Sample Data'!J809&gt;0),'Test Sample Data'!J809,$B$1),"")</f>
        <v/>
      </c>
      <c r="K810" s="17" t="str">
        <f>IF(SUM('Test Sample Data'!K$3:K$98)&gt;10,IF(AND(ISNUMBER('Test Sample Data'!K809),'Test Sample Data'!K809&lt;$B$1,'Test Sample Data'!K809&gt;0),'Test Sample Data'!K809,$B$1),"")</f>
        <v/>
      </c>
      <c r="L810" s="17" t="str">
        <f>IF(SUM('Test Sample Data'!L$3:L$98)&gt;10,IF(AND(ISNUMBER('Test Sample Data'!L809),'Test Sample Data'!L809&lt;$B$1,'Test Sample Data'!L809&gt;0),'Test Sample Data'!L809,$B$1),"")</f>
        <v/>
      </c>
      <c r="M810" s="17" t="str">
        <f>IF(SUM('Test Sample Data'!M$3:M$98)&gt;10,IF(AND(ISNUMBER('Test Sample Data'!M809),'Test Sample Data'!M809&lt;$B$1,'Test Sample Data'!M809&gt;0),'Test Sample Data'!M809,$B$1),"")</f>
        <v/>
      </c>
      <c r="N810" s="17">
        <f>'Gene Table'!E809</f>
        <v>0</v>
      </c>
      <c r="O810" s="17" t="str">
        <f>'Gene Table'!B809</f>
        <v>B15</v>
      </c>
      <c r="P810" s="17" t="str">
        <f>IF(SUM('Control Sample Data'!D$3:D$98)&gt;10,IF(AND(ISNUMBER('Control Sample Data'!D809),'Control Sample Data'!D809&lt;$B$1,'Control Sample Data'!D809&gt;0),'Control Sample Data'!D809,$B$1),"")</f>
        <v/>
      </c>
      <c r="Q810" s="17" t="str">
        <f>IF(SUM('Control Sample Data'!E$3:E$98)&gt;10,IF(AND(ISNUMBER('Control Sample Data'!E809),'Control Sample Data'!E809&lt;$B$1,'Control Sample Data'!E809&gt;0),'Control Sample Data'!E809,$B$1),"")</f>
        <v/>
      </c>
      <c r="R810" s="17" t="str">
        <f>IF(SUM('Control Sample Data'!F$3:F$98)&gt;10,IF(AND(ISNUMBER('Control Sample Data'!F809),'Control Sample Data'!F809&lt;$B$1,'Control Sample Data'!F809&gt;0),'Control Sample Data'!F809,$B$1),"")</f>
        <v/>
      </c>
      <c r="S810" s="17" t="str">
        <f>IF(SUM('Control Sample Data'!G$3:G$98)&gt;10,IF(AND(ISNUMBER('Control Sample Data'!G809),'Control Sample Data'!G809&lt;$B$1,'Control Sample Data'!G809&gt;0),'Control Sample Data'!G809,$B$1),"")</f>
        <v/>
      </c>
      <c r="T810" s="17" t="str">
        <f>IF(SUM('Control Sample Data'!H$3:H$98)&gt;10,IF(AND(ISNUMBER('Control Sample Data'!H809),'Control Sample Data'!H809&lt;$B$1,'Control Sample Data'!H809&gt;0),'Control Sample Data'!H809,$B$1),"")</f>
        <v/>
      </c>
      <c r="U810" s="17" t="str">
        <f>IF(SUM('Control Sample Data'!I$3:I$98)&gt;10,IF(AND(ISNUMBER('Control Sample Data'!I809),'Control Sample Data'!I809&lt;$B$1,'Control Sample Data'!I809&gt;0),'Control Sample Data'!I809,$B$1),"")</f>
        <v/>
      </c>
      <c r="V810" s="17" t="str">
        <f>IF(SUM('Control Sample Data'!J$3:J$98)&gt;10,IF(AND(ISNUMBER('Control Sample Data'!J809),'Control Sample Data'!J809&lt;$B$1,'Control Sample Data'!J809&gt;0),'Control Sample Data'!J809,$B$1),"")</f>
        <v/>
      </c>
      <c r="W810" s="17" t="str">
        <f>IF(SUM('Control Sample Data'!K$3:K$98)&gt;10,IF(AND(ISNUMBER('Control Sample Data'!K809),'Control Sample Data'!K809&lt;$B$1,'Control Sample Data'!K809&gt;0),'Control Sample Data'!K809,$B$1),"")</f>
        <v/>
      </c>
      <c r="X810" s="17" t="str">
        <f>IF(SUM('Control Sample Data'!L$3:L$98)&gt;10,IF(AND(ISNUMBER('Control Sample Data'!L809),'Control Sample Data'!L809&lt;$B$1,'Control Sample Data'!L809&gt;0),'Control Sample Data'!L809,$B$1),"")</f>
        <v/>
      </c>
      <c r="Y810" s="17" t="str">
        <f>IF(SUM('Control Sample Data'!M$3:M$98)&gt;10,IF(AND(ISNUMBER('Control Sample Data'!M809),'Control Sample Data'!M809&lt;$B$1,'Control Sample Data'!M809&gt;0),'Control Sample Data'!M809,$B$1),"")</f>
        <v/>
      </c>
      <c r="AT810" s="36" t="str">
        <f t="shared" si="537"/>
        <v/>
      </c>
      <c r="AU810" s="36" t="str">
        <f t="shared" si="538"/>
        <v/>
      </c>
      <c r="AV810" s="36" t="str">
        <f t="shared" si="539"/>
        <v/>
      </c>
      <c r="AW810" s="36" t="str">
        <f t="shared" si="540"/>
        <v/>
      </c>
      <c r="AX810" s="36" t="str">
        <f t="shared" si="541"/>
        <v/>
      </c>
      <c r="AY810" s="36" t="str">
        <f t="shared" si="542"/>
        <v/>
      </c>
      <c r="AZ810" s="36" t="str">
        <f t="shared" si="543"/>
        <v/>
      </c>
      <c r="BA810" s="36" t="str">
        <f t="shared" si="544"/>
        <v/>
      </c>
      <c r="BB810" s="36" t="str">
        <f t="shared" si="545"/>
        <v/>
      </c>
      <c r="BC810" s="36" t="str">
        <f t="shared" si="546"/>
        <v/>
      </c>
      <c r="BD810" s="36" t="str">
        <f t="shared" si="547"/>
        <v/>
      </c>
      <c r="BE810" s="36" t="str">
        <f t="shared" si="548"/>
        <v/>
      </c>
      <c r="BF810" s="36" t="str">
        <f t="shared" si="549"/>
        <v/>
      </c>
      <c r="BG810" s="36" t="str">
        <f t="shared" si="550"/>
        <v/>
      </c>
      <c r="BH810" s="36" t="str">
        <f t="shared" si="551"/>
        <v/>
      </c>
      <c r="BI810" s="36" t="str">
        <f t="shared" si="552"/>
        <v/>
      </c>
      <c r="BJ810" s="36" t="str">
        <f t="shared" si="553"/>
        <v/>
      </c>
      <c r="BK810" s="36" t="str">
        <f t="shared" si="554"/>
        <v/>
      </c>
      <c r="BL810" s="36" t="str">
        <f t="shared" si="555"/>
        <v/>
      </c>
      <c r="BM810" s="36" t="str">
        <f t="shared" si="556"/>
        <v/>
      </c>
      <c r="BN810" s="38" t="e">
        <f t="shared" si="515"/>
        <v>#DIV/0!</v>
      </c>
      <c r="BO810" s="38" t="e">
        <f t="shared" si="516"/>
        <v>#DIV/0!</v>
      </c>
      <c r="BP810" s="39" t="str">
        <f t="shared" si="517"/>
        <v/>
      </c>
      <c r="BQ810" s="39" t="str">
        <f t="shared" si="518"/>
        <v/>
      </c>
      <c r="BR810" s="39" t="str">
        <f t="shared" si="519"/>
        <v/>
      </c>
      <c r="BS810" s="39" t="str">
        <f t="shared" si="520"/>
        <v/>
      </c>
      <c r="BT810" s="39" t="str">
        <f t="shared" si="521"/>
        <v/>
      </c>
      <c r="BU810" s="39" t="str">
        <f t="shared" si="522"/>
        <v/>
      </c>
      <c r="BV810" s="39" t="str">
        <f t="shared" si="523"/>
        <v/>
      </c>
      <c r="BW810" s="39" t="str">
        <f t="shared" si="524"/>
        <v/>
      </c>
      <c r="BX810" s="39" t="str">
        <f t="shared" si="525"/>
        <v/>
      </c>
      <c r="BY810" s="39" t="str">
        <f t="shared" si="526"/>
        <v/>
      </c>
      <c r="BZ810" s="39" t="str">
        <f t="shared" si="527"/>
        <v/>
      </c>
      <c r="CA810" s="39" t="str">
        <f t="shared" si="528"/>
        <v/>
      </c>
      <c r="CB810" s="39" t="str">
        <f t="shared" si="529"/>
        <v/>
      </c>
      <c r="CC810" s="39" t="str">
        <f t="shared" si="530"/>
        <v/>
      </c>
      <c r="CD810" s="39" t="str">
        <f t="shared" si="531"/>
        <v/>
      </c>
      <c r="CE810" s="39" t="str">
        <f t="shared" si="532"/>
        <v/>
      </c>
      <c r="CF810" s="39" t="str">
        <f t="shared" si="533"/>
        <v/>
      </c>
      <c r="CG810" s="39" t="str">
        <f t="shared" si="534"/>
        <v/>
      </c>
      <c r="CH810" s="39" t="str">
        <f t="shared" si="535"/>
        <v/>
      </c>
      <c r="CI810" s="39" t="str">
        <f t="shared" si="536"/>
        <v/>
      </c>
    </row>
    <row r="811" spans="1:87">
      <c r="A811" s="18"/>
      <c r="B811" s="15">
        <f>'Gene Table'!E810</f>
        <v>0</v>
      </c>
      <c r="C811" s="15" t="str">
        <f>'Gene Table'!B810</f>
        <v>B16</v>
      </c>
      <c r="D811" s="16" t="str">
        <f>IF(SUM('Test Sample Data'!D$3:D$98)&gt;10,IF(AND(ISNUMBER('Test Sample Data'!D810),'Test Sample Data'!D810&lt;$B$1,'Test Sample Data'!D810&gt;0),'Test Sample Data'!D810,$B$1),"")</f>
        <v/>
      </c>
      <c r="E811" s="17" t="str">
        <f>IF(SUM('Test Sample Data'!E$3:E$98)&gt;10,IF(AND(ISNUMBER('Test Sample Data'!E810),'Test Sample Data'!E810&lt;$B$1,'Test Sample Data'!E810&gt;0),'Test Sample Data'!E810,$B$1),"")</f>
        <v/>
      </c>
      <c r="F811" s="17" t="str">
        <f>IF(SUM('Test Sample Data'!F$3:F$98)&gt;10,IF(AND(ISNUMBER('Test Sample Data'!F810),'Test Sample Data'!F810&lt;$B$1,'Test Sample Data'!F810&gt;0),'Test Sample Data'!F810,$B$1),"")</f>
        <v/>
      </c>
      <c r="G811" s="17" t="str">
        <f>IF(SUM('Test Sample Data'!G$3:G$98)&gt;10,IF(AND(ISNUMBER('Test Sample Data'!G810),'Test Sample Data'!G810&lt;$B$1,'Test Sample Data'!G810&gt;0),'Test Sample Data'!G810,$B$1),"")</f>
        <v/>
      </c>
      <c r="H811" s="17" t="str">
        <f>IF(SUM('Test Sample Data'!H$3:H$98)&gt;10,IF(AND(ISNUMBER('Test Sample Data'!H810),'Test Sample Data'!H810&lt;$B$1,'Test Sample Data'!H810&gt;0),'Test Sample Data'!H810,$B$1),"")</f>
        <v/>
      </c>
      <c r="I811" s="17" t="str">
        <f>IF(SUM('Test Sample Data'!I$3:I$98)&gt;10,IF(AND(ISNUMBER('Test Sample Data'!I810),'Test Sample Data'!I810&lt;$B$1,'Test Sample Data'!I810&gt;0),'Test Sample Data'!I810,$B$1),"")</f>
        <v/>
      </c>
      <c r="J811" s="17" t="str">
        <f>IF(SUM('Test Sample Data'!J$3:J$98)&gt;10,IF(AND(ISNUMBER('Test Sample Data'!J810),'Test Sample Data'!J810&lt;$B$1,'Test Sample Data'!J810&gt;0),'Test Sample Data'!J810,$B$1),"")</f>
        <v/>
      </c>
      <c r="K811" s="17" t="str">
        <f>IF(SUM('Test Sample Data'!K$3:K$98)&gt;10,IF(AND(ISNUMBER('Test Sample Data'!K810),'Test Sample Data'!K810&lt;$B$1,'Test Sample Data'!K810&gt;0),'Test Sample Data'!K810,$B$1),"")</f>
        <v/>
      </c>
      <c r="L811" s="17" t="str">
        <f>IF(SUM('Test Sample Data'!L$3:L$98)&gt;10,IF(AND(ISNUMBER('Test Sample Data'!L810),'Test Sample Data'!L810&lt;$B$1,'Test Sample Data'!L810&gt;0),'Test Sample Data'!L810,$B$1),"")</f>
        <v/>
      </c>
      <c r="M811" s="17" t="str">
        <f>IF(SUM('Test Sample Data'!M$3:M$98)&gt;10,IF(AND(ISNUMBER('Test Sample Data'!M810),'Test Sample Data'!M810&lt;$B$1,'Test Sample Data'!M810&gt;0),'Test Sample Data'!M810,$B$1),"")</f>
        <v/>
      </c>
      <c r="N811" s="17">
        <f>'Gene Table'!E810</f>
        <v>0</v>
      </c>
      <c r="O811" s="17" t="str">
        <f>'Gene Table'!B810</f>
        <v>B16</v>
      </c>
      <c r="P811" s="17" t="str">
        <f>IF(SUM('Control Sample Data'!D$3:D$98)&gt;10,IF(AND(ISNUMBER('Control Sample Data'!D810),'Control Sample Data'!D810&lt;$B$1,'Control Sample Data'!D810&gt;0),'Control Sample Data'!D810,$B$1),"")</f>
        <v/>
      </c>
      <c r="Q811" s="17" t="str">
        <f>IF(SUM('Control Sample Data'!E$3:E$98)&gt;10,IF(AND(ISNUMBER('Control Sample Data'!E810),'Control Sample Data'!E810&lt;$B$1,'Control Sample Data'!E810&gt;0),'Control Sample Data'!E810,$B$1),"")</f>
        <v/>
      </c>
      <c r="R811" s="17" t="str">
        <f>IF(SUM('Control Sample Data'!F$3:F$98)&gt;10,IF(AND(ISNUMBER('Control Sample Data'!F810),'Control Sample Data'!F810&lt;$B$1,'Control Sample Data'!F810&gt;0),'Control Sample Data'!F810,$B$1),"")</f>
        <v/>
      </c>
      <c r="S811" s="17" t="str">
        <f>IF(SUM('Control Sample Data'!G$3:G$98)&gt;10,IF(AND(ISNUMBER('Control Sample Data'!G810),'Control Sample Data'!G810&lt;$B$1,'Control Sample Data'!G810&gt;0),'Control Sample Data'!G810,$B$1),"")</f>
        <v/>
      </c>
      <c r="T811" s="17" t="str">
        <f>IF(SUM('Control Sample Data'!H$3:H$98)&gt;10,IF(AND(ISNUMBER('Control Sample Data'!H810),'Control Sample Data'!H810&lt;$B$1,'Control Sample Data'!H810&gt;0),'Control Sample Data'!H810,$B$1),"")</f>
        <v/>
      </c>
      <c r="U811" s="17" t="str">
        <f>IF(SUM('Control Sample Data'!I$3:I$98)&gt;10,IF(AND(ISNUMBER('Control Sample Data'!I810),'Control Sample Data'!I810&lt;$B$1,'Control Sample Data'!I810&gt;0),'Control Sample Data'!I810,$B$1),"")</f>
        <v/>
      </c>
      <c r="V811" s="17" t="str">
        <f>IF(SUM('Control Sample Data'!J$3:J$98)&gt;10,IF(AND(ISNUMBER('Control Sample Data'!J810),'Control Sample Data'!J810&lt;$B$1,'Control Sample Data'!J810&gt;0),'Control Sample Data'!J810,$B$1),"")</f>
        <v/>
      </c>
      <c r="W811" s="17" t="str">
        <f>IF(SUM('Control Sample Data'!K$3:K$98)&gt;10,IF(AND(ISNUMBER('Control Sample Data'!K810),'Control Sample Data'!K810&lt;$B$1,'Control Sample Data'!K810&gt;0),'Control Sample Data'!K810,$B$1),"")</f>
        <v/>
      </c>
      <c r="X811" s="17" t="str">
        <f>IF(SUM('Control Sample Data'!L$3:L$98)&gt;10,IF(AND(ISNUMBER('Control Sample Data'!L810),'Control Sample Data'!L810&lt;$B$1,'Control Sample Data'!L810&gt;0),'Control Sample Data'!L810,$B$1),"")</f>
        <v/>
      </c>
      <c r="Y811" s="17" t="str">
        <f>IF(SUM('Control Sample Data'!M$3:M$98)&gt;10,IF(AND(ISNUMBER('Control Sample Data'!M810),'Control Sample Data'!M810&lt;$B$1,'Control Sample Data'!M810&gt;0),'Control Sample Data'!M810,$B$1),"")</f>
        <v/>
      </c>
      <c r="AT811" s="36" t="str">
        <f t="shared" si="537"/>
        <v/>
      </c>
      <c r="AU811" s="36" t="str">
        <f t="shared" si="538"/>
        <v/>
      </c>
      <c r="AV811" s="36" t="str">
        <f t="shared" si="539"/>
        <v/>
      </c>
      <c r="AW811" s="36" t="str">
        <f t="shared" si="540"/>
        <v/>
      </c>
      <c r="AX811" s="36" t="str">
        <f t="shared" si="541"/>
        <v/>
      </c>
      <c r="AY811" s="36" t="str">
        <f t="shared" si="542"/>
        <v/>
      </c>
      <c r="AZ811" s="36" t="str">
        <f t="shared" si="543"/>
        <v/>
      </c>
      <c r="BA811" s="36" t="str">
        <f t="shared" si="544"/>
        <v/>
      </c>
      <c r="BB811" s="36" t="str">
        <f t="shared" si="545"/>
        <v/>
      </c>
      <c r="BC811" s="36" t="str">
        <f t="shared" si="546"/>
        <v/>
      </c>
      <c r="BD811" s="36" t="str">
        <f t="shared" si="547"/>
        <v/>
      </c>
      <c r="BE811" s="36" t="str">
        <f t="shared" si="548"/>
        <v/>
      </c>
      <c r="BF811" s="36" t="str">
        <f t="shared" si="549"/>
        <v/>
      </c>
      <c r="BG811" s="36" t="str">
        <f t="shared" si="550"/>
        <v/>
      </c>
      <c r="BH811" s="36" t="str">
        <f t="shared" si="551"/>
        <v/>
      </c>
      <c r="BI811" s="36" t="str">
        <f t="shared" si="552"/>
        <v/>
      </c>
      <c r="BJ811" s="36" t="str">
        <f t="shared" si="553"/>
        <v/>
      </c>
      <c r="BK811" s="36" t="str">
        <f t="shared" si="554"/>
        <v/>
      </c>
      <c r="BL811" s="36" t="str">
        <f t="shared" si="555"/>
        <v/>
      </c>
      <c r="BM811" s="36" t="str">
        <f t="shared" si="556"/>
        <v/>
      </c>
      <c r="BN811" s="38" t="e">
        <f t="shared" si="515"/>
        <v>#DIV/0!</v>
      </c>
      <c r="BO811" s="38" t="e">
        <f t="shared" si="516"/>
        <v>#DIV/0!</v>
      </c>
      <c r="BP811" s="39" t="str">
        <f t="shared" si="517"/>
        <v/>
      </c>
      <c r="BQ811" s="39" t="str">
        <f t="shared" si="518"/>
        <v/>
      </c>
      <c r="BR811" s="39" t="str">
        <f t="shared" si="519"/>
        <v/>
      </c>
      <c r="BS811" s="39" t="str">
        <f t="shared" si="520"/>
        <v/>
      </c>
      <c r="BT811" s="39" t="str">
        <f t="shared" si="521"/>
        <v/>
      </c>
      <c r="BU811" s="39" t="str">
        <f t="shared" si="522"/>
        <v/>
      </c>
      <c r="BV811" s="39" t="str">
        <f t="shared" si="523"/>
        <v/>
      </c>
      <c r="BW811" s="39" t="str">
        <f t="shared" si="524"/>
        <v/>
      </c>
      <c r="BX811" s="39" t="str">
        <f t="shared" si="525"/>
        <v/>
      </c>
      <c r="BY811" s="39" t="str">
        <f t="shared" si="526"/>
        <v/>
      </c>
      <c r="BZ811" s="39" t="str">
        <f t="shared" si="527"/>
        <v/>
      </c>
      <c r="CA811" s="39" t="str">
        <f t="shared" si="528"/>
        <v/>
      </c>
      <c r="CB811" s="39" t="str">
        <f t="shared" si="529"/>
        <v/>
      </c>
      <c r="CC811" s="39" t="str">
        <f t="shared" si="530"/>
        <v/>
      </c>
      <c r="CD811" s="39" t="str">
        <f t="shared" si="531"/>
        <v/>
      </c>
      <c r="CE811" s="39" t="str">
        <f t="shared" si="532"/>
        <v/>
      </c>
      <c r="CF811" s="39" t="str">
        <f t="shared" si="533"/>
        <v/>
      </c>
      <c r="CG811" s="39" t="str">
        <f t="shared" si="534"/>
        <v/>
      </c>
      <c r="CH811" s="39" t="str">
        <f t="shared" si="535"/>
        <v/>
      </c>
      <c r="CI811" s="39" t="str">
        <f t="shared" si="536"/>
        <v/>
      </c>
    </row>
    <row r="812" spans="1:87">
      <c r="A812" s="18"/>
      <c r="B812" s="15">
        <f>'Gene Table'!E811</f>
        <v>0</v>
      </c>
      <c r="C812" s="15" t="str">
        <f>'Gene Table'!B811</f>
        <v>B17</v>
      </c>
      <c r="D812" s="16" t="str">
        <f>IF(SUM('Test Sample Data'!D$3:D$98)&gt;10,IF(AND(ISNUMBER('Test Sample Data'!D811),'Test Sample Data'!D811&lt;$B$1,'Test Sample Data'!D811&gt;0),'Test Sample Data'!D811,$B$1),"")</f>
        <v/>
      </c>
      <c r="E812" s="17" t="str">
        <f>IF(SUM('Test Sample Data'!E$3:E$98)&gt;10,IF(AND(ISNUMBER('Test Sample Data'!E811),'Test Sample Data'!E811&lt;$B$1,'Test Sample Data'!E811&gt;0),'Test Sample Data'!E811,$B$1),"")</f>
        <v/>
      </c>
      <c r="F812" s="17" t="str">
        <f>IF(SUM('Test Sample Data'!F$3:F$98)&gt;10,IF(AND(ISNUMBER('Test Sample Data'!F811),'Test Sample Data'!F811&lt;$B$1,'Test Sample Data'!F811&gt;0),'Test Sample Data'!F811,$B$1),"")</f>
        <v/>
      </c>
      <c r="G812" s="17" t="str">
        <f>IF(SUM('Test Sample Data'!G$3:G$98)&gt;10,IF(AND(ISNUMBER('Test Sample Data'!G811),'Test Sample Data'!G811&lt;$B$1,'Test Sample Data'!G811&gt;0),'Test Sample Data'!G811,$B$1),"")</f>
        <v/>
      </c>
      <c r="H812" s="17" t="str">
        <f>IF(SUM('Test Sample Data'!H$3:H$98)&gt;10,IF(AND(ISNUMBER('Test Sample Data'!H811),'Test Sample Data'!H811&lt;$B$1,'Test Sample Data'!H811&gt;0),'Test Sample Data'!H811,$B$1),"")</f>
        <v/>
      </c>
      <c r="I812" s="17" t="str">
        <f>IF(SUM('Test Sample Data'!I$3:I$98)&gt;10,IF(AND(ISNUMBER('Test Sample Data'!I811),'Test Sample Data'!I811&lt;$B$1,'Test Sample Data'!I811&gt;0),'Test Sample Data'!I811,$B$1),"")</f>
        <v/>
      </c>
      <c r="J812" s="17" t="str">
        <f>IF(SUM('Test Sample Data'!J$3:J$98)&gt;10,IF(AND(ISNUMBER('Test Sample Data'!J811),'Test Sample Data'!J811&lt;$B$1,'Test Sample Data'!J811&gt;0),'Test Sample Data'!J811,$B$1),"")</f>
        <v/>
      </c>
      <c r="K812" s="17" t="str">
        <f>IF(SUM('Test Sample Data'!K$3:K$98)&gt;10,IF(AND(ISNUMBER('Test Sample Data'!K811),'Test Sample Data'!K811&lt;$B$1,'Test Sample Data'!K811&gt;0),'Test Sample Data'!K811,$B$1),"")</f>
        <v/>
      </c>
      <c r="L812" s="17" t="str">
        <f>IF(SUM('Test Sample Data'!L$3:L$98)&gt;10,IF(AND(ISNUMBER('Test Sample Data'!L811),'Test Sample Data'!L811&lt;$B$1,'Test Sample Data'!L811&gt;0),'Test Sample Data'!L811,$B$1),"")</f>
        <v/>
      </c>
      <c r="M812" s="17" t="str">
        <f>IF(SUM('Test Sample Data'!M$3:M$98)&gt;10,IF(AND(ISNUMBER('Test Sample Data'!M811),'Test Sample Data'!M811&lt;$B$1,'Test Sample Data'!M811&gt;0),'Test Sample Data'!M811,$B$1),"")</f>
        <v/>
      </c>
      <c r="N812" s="17">
        <f>'Gene Table'!E811</f>
        <v>0</v>
      </c>
      <c r="O812" s="17" t="str">
        <f>'Gene Table'!B811</f>
        <v>B17</v>
      </c>
      <c r="P812" s="17" t="str">
        <f>IF(SUM('Control Sample Data'!D$3:D$98)&gt;10,IF(AND(ISNUMBER('Control Sample Data'!D811),'Control Sample Data'!D811&lt;$B$1,'Control Sample Data'!D811&gt;0),'Control Sample Data'!D811,$B$1),"")</f>
        <v/>
      </c>
      <c r="Q812" s="17" t="str">
        <f>IF(SUM('Control Sample Data'!E$3:E$98)&gt;10,IF(AND(ISNUMBER('Control Sample Data'!E811),'Control Sample Data'!E811&lt;$B$1,'Control Sample Data'!E811&gt;0),'Control Sample Data'!E811,$B$1),"")</f>
        <v/>
      </c>
      <c r="R812" s="17" t="str">
        <f>IF(SUM('Control Sample Data'!F$3:F$98)&gt;10,IF(AND(ISNUMBER('Control Sample Data'!F811),'Control Sample Data'!F811&lt;$B$1,'Control Sample Data'!F811&gt;0),'Control Sample Data'!F811,$B$1),"")</f>
        <v/>
      </c>
      <c r="S812" s="17" t="str">
        <f>IF(SUM('Control Sample Data'!G$3:G$98)&gt;10,IF(AND(ISNUMBER('Control Sample Data'!G811),'Control Sample Data'!G811&lt;$B$1,'Control Sample Data'!G811&gt;0),'Control Sample Data'!G811,$B$1),"")</f>
        <v/>
      </c>
      <c r="T812" s="17" t="str">
        <f>IF(SUM('Control Sample Data'!H$3:H$98)&gt;10,IF(AND(ISNUMBER('Control Sample Data'!H811),'Control Sample Data'!H811&lt;$B$1,'Control Sample Data'!H811&gt;0),'Control Sample Data'!H811,$B$1),"")</f>
        <v/>
      </c>
      <c r="U812" s="17" t="str">
        <f>IF(SUM('Control Sample Data'!I$3:I$98)&gt;10,IF(AND(ISNUMBER('Control Sample Data'!I811),'Control Sample Data'!I811&lt;$B$1,'Control Sample Data'!I811&gt;0),'Control Sample Data'!I811,$B$1),"")</f>
        <v/>
      </c>
      <c r="V812" s="17" t="str">
        <f>IF(SUM('Control Sample Data'!J$3:J$98)&gt;10,IF(AND(ISNUMBER('Control Sample Data'!J811),'Control Sample Data'!J811&lt;$B$1,'Control Sample Data'!J811&gt;0),'Control Sample Data'!J811,$B$1),"")</f>
        <v/>
      </c>
      <c r="W812" s="17" t="str">
        <f>IF(SUM('Control Sample Data'!K$3:K$98)&gt;10,IF(AND(ISNUMBER('Control Sample Data'!K811),'Control Sample Data'!K811&lt;$B$1,'Control Sample Data'!K811&gt;0),'Control Sample Data'!K811,$B$1),"")</f>
        <v/>
      </c>
      <c r="X812" s="17" t="str">
        <f>IF(SUM('Control Sample Data'!L$3:L$98)&gt;10,IF(AND(ISNUMBER('Control Sample Data'!L811),'Control Sample Data'!L811&lt;$B$1,'Control Sample Data'!L811&gt;0),'Control Sample Data'!L811,$B$1),"")</f>
        <v/>
      </c>
      <c r="Y812" s="17" t="str">
        <f>IF(SUM('Control Sample Data'!M$3:M$98)&gt;10,IF(AND(ISNUMBER('Control Sample Data'!M811),'Control Sample Data'!M811&lt;$B$1,'Control Sample Data'!M811&gt;0),'Control Sample Data'!M811,$B$1),"")</f>
        <v/>
      </c>
      <c r="AT812" s="36" t="str">
        <f t="shared" si="537"/>
        <v/>
      </c>
      <c r="AU812" s="36" t="str">
        <f t="shared" si="538"/>
        <v/>
      </c>
      <c r="AV812" s="36" t="str">
        <f t="shared" si="539"/>
        <v/>
      </c>
      <c r="AW812" s="36" t="str">
        <f t="shared" si="540"/>
        <v/>
      </c>
      <c r="AX812" s="36" t="str">
        <f t="shared" si="541"/>
        <v/>
      </c>
      <c r="AY812" s="36" t="str">
        <f t="shared" si="542"/>
        <v/>
      </c>
      <c r="AZ812" s="36" t="str">
        <f t="shared" si="543"/>
        <v/>
      </c>
      <c r="BA812" s="36" t="str">
        <f t="shared" si="544"/>
        <v/>
      </c>
      <c r="BB812" s="36" t="str">
        <f t="shared" si="545"/>
        <v/>
      </c>
      <c r="BC812" s="36" t="str">
        <f t="shared" si="546"/>
        <v/>
      </c>
      <c r="BD812" s="36" t="str">
        <f t="shared" si="547"/>
        <v/>
      </c>
      <c r="BE812" s="36" t="str">
        <f t="shared" si="548"/>
        <v/>
      </c>
      <c r="BF812" s="36" t="str">
        <f t="shared" si="549"/>
        <v/>
      </c>
      <c r="BG812" s="36" t="str">
        <f t="shared" si="550"/>
        <v/>
      </c>
      <c r="BH812" s="36" t="str">
        <f t="shared" si="551"/>
        <v/>
      </c>
      <c r="BI812" s="36" t="str">
        <f t="shared" si="552"/>
        <v/>
      </c>
      <c r="BJ812" s="36" t="str">
        <f t="shared" si="553"/>
        <v/>
      </c>
      <c r="BK812" s="36" t="str">
        <f t="shared" si="554"/>
        <v/>
      </c>
      <c r="BL812" s="36" t="str">
        <f t="shared" si="555"/>
        <v/>
      </c>
      <c r="BM812" s="36" t="str">
        <f t="shared" si="556"/>
        <v/>
      </c>
      <c r="BN812" s="38" t="e">
        <f t="shared" si="515"/>
        <v>#DIV/0!</v>
      </c>
      <c r="BO812" s="38" t="e">
        <f t="shared" si="516"/>
        <v>#DIV/0!</v>
      </c>
      <c r="BP812" s="39" t="str">
        <f t="shared" si="517"/>
        <v/>
      </c>
      <c r="BQ812" s="39" t="str">
        <f t="shared" si="518"/>
        <v/>
      </c>
      <c r="BR812" s="39" t="str">
        <f t="shared" si="519"/>
        <v/>
      </c>
      <c r="BS812" s="39" t="str">
        <f t="shared" si="520"/>
        <v/>
      </c>
      <c r="BT812" s="39" t="str">
        <f t="shared" si="521"/>
        <v/>
      </c>
      <c r="BU812" s="39" t="str">
        <f t="shared" si="522"/>
        <v/>
      </c>
      <c r="BV812" s="39" t="str">
        <f t="shared" si="523"/>
        <v/>
      </c>
      <c r="BW812" s="39" t="str">
        <f t="shared" si="524"/>
        <v/>
      </c>
      <c r="BX812" s="39" t="str">
        <f t="shared" si="525"/>
        <v/>
      </c>
      <c r="BY812" s="39" t="str">
        <f t="shared" si="526"/>
        <v/>
      </c>
      <c r="BZ812" s="39" t="str">
        <f t="shared" si="527"/>
        <v/>
      </c>
      <c r="CA812" s="39" t="str">
        <f t="shared" si="528"/>
        <v/>
      </c>
      <c r="CB812" s="39" t="str">
        <f t="shared" si="529"/>
        <v/>
      </c>
      <c r="CC812" s="39" t="str">
        <f t="shared" si="530"/>
        <v/>
      </c>
      <c r="CD812" s="39" t="str">
        <f t="shared" si="531"/>
        <v/>
      </c>
      <c r="CE812" s="39" t="str">
        <f t="shared" si="532"/>
        <v/>
      </c>
      <c r="CF812" s="39" t="str">
        <f t="shared" si="533"/>
        <v/>
      </c>
      <c r="CG812" s="39" t="str">
        <f t="shared" si="534"/>
        <v/>
      </c>
      <c r="CH812" s="39" t="str">
        <f t="shared" si="535"/>
        <v/>
      </c>
      <c r="CI812" s="39" t="str">
        <f t="shared" si="536"/>
        <v/>
      </c>
    </row>
    <row r="813" spans="1:87">
      <c r="A813" s="18"/>
      <c r="B813" s="15">
        <f>'Gene Table'!E812</f>
        <v>0</v>
      </c>
      <c r="C813" s="15" t="str">
        <f>'Gene Table'!B812</f>
        <v>B18</v>
      </c>
      <c r="D813" s="16" t="str">
        <f>IF(SUM('Test Sample Data'!D$3:D$98)&gt;10,IF(AND(ISNUMBER('Test Sample Data'!D812),'Test Sample Data'!D812&lt;$B$1,'Test Sample Data'!D812&gt;0),'Test Sample Data'!D812,$B$1),"")</f>
        <v/>
      </c>
      <c r="E813" s="17" t="str">
        <f>IF(SUM('Test Sample Data'!E$3:E$98)&gt;10,IF(AND(ISNUMBER('Test Sample Data'!E812),'Test Sample Data'!E812&lt;$B$1,'Test Sample Data'!E812&gt;0),'Test Sample Data'!E812,$B$1),"")</f>
        <v/>
      </c>
      <c r="F813" s="17" t="str">
        <f>IF(SUM('Test Sample Data'!F$3:F$98)&gt;10,IF(AND(ISNUMBER('Test Sample Data'!F812),'Test Sample Data'!F812&lt;$B$1,'Test Sample Data'!F812&gt;0),'Test Sample Data'!F812,$B$1),"")</f>
        <v/>
      </c>
      <c r="G813" s="17" t="str">
        <f>IF(SUM('Test Sample Data'!G$3:G$98)&gt;10,IF(AND(ISNUMBER('Test Sample Data'!G812),'Test Sample Data'!G812&lt;$B$1,'Test Sample Data'!G812&gt;0),'Test Sample Data'!G812,$B$1),"")</f>
        <v/>
      </c>
      <c r="H813" s="17" t="str">
        <f>IF(SUM('Test Sample Data'!H$3:H$98)&gt;10,IF(AND(ISNUMBER('Test Sample Data'!H812),'Test Sample Data'!H812&lt;$B$1,'Test Sample Data'!H812&gt;0),'Test Sample Data'!H812,$B$1),"")</f>
        <v/>
      </c>
      <c r="I813" s="17" t="str">
        <f>IF(SUM('Test Sample Data'!I$3:I$98)&gt;10,IF(AND(ISNUMBER('Test Sample Data'!I812),'Test Sample Data'!I812&lt;$B$1,'Test Sample Data'!I812&gt;0),'Test Sample Data'!I812,$B$1),"")</f>
        <v/>
      </c>
      <c r="J813" s="17" t="str">
        <f>IF(SUM('Test Sample Data'!J$3:J$98)&gt;10,IF(AND(ISNUMBER('Test Sample Data'!J812),'Test Sample Data'!J812&lt;$B$1,'Test Sample Data'!J812&gt;0),'Test Sample Data'!J812,$B$1),"")</f>
        <v/>
      </c>
      <c r="K813" s="17" t="str">
        <f>IF(SUM('Test Sample Data'!K$3:K$98)&gt;10,IF(AND(ISNUMBER('Test Sample Data'!K812),'Test Sample Data'!K812&lt;$B$1,'Test Sample Data'!K812&gt;0),'Test Sample Data'!K812,$B$1),"")</f>
        <v/>
      </c>
      <c r="L813" s="17" t="str">
        <f>IF(SUM('Test Sample Data'!L$3:L$98)&gt;10,IF(AND(ISNUMBER('Test Sample Data'!L812),'Test Sample Data'!L812&lt;$B$1,'Test Sample Data'!L812&gt;0),'Test Sample Data'!L812,$B$1),"")</f>
        <v/>
      </c>
      <c r="M813" s="17" t="str">
        <f>IF(SUM('Test Sample Data'!M$3:M$98)&gt;10,IF(AND(ISNUMBER('Test Sample Data'!M812),'Test Sample Data'!M812&lt;$B$1,'Test Sample Data'!M812&gt;0),'Test Sample Data'!M812,$B$1),"")</f>
        <v/>
      </c>
      <c r="N813" s="17">
        <f>'Gene Table'!E812</f>
        <v>0</v>
      </c>
      <c r="O813" s="17" t="str">
        <f>'Gene Table'!B812</f>
        <v>B18</v>
      </c>
      <c r="P813" s="17" t="str">
        <f>IF(SUM('Control Sample Data'!D$3:D$98)&gt;10,IF(AND(ISNUMBER('Control Sample Data'!D812),'Control Sample Data'!D812&lt;$B$1,'Control Sample Data'!D812&gt;0),'Control Sample Data'!D812,$B$1),"")</f>
        <v/>
      </c>
      <c r="Q813" s="17" t="str">
        <f>IF(SUM('Control Sample Data'!E$3:E$98)&gt;10,IF(AND(ISNUMBER('Control Sample Data'!E812),'Control Sample Data'!E812&lt;$B$1,'Control Sample Data'!E812&gt;0),'Control Sample Data'!E812,$B$1),"")</f>
        <v/>
      </c>
      <c r="R813" s="17" t="str">
        <f>IF(SUM('Control Sample Data'!F$3:F$98)&gt;10,IF(AND(ISNUMBER('Control Sample Data'!F812),'Control Sample Data'!F812&lt;$B$1,'Control Sample Data'!F812&gt;0),'Control Sample Data'!F812,$B$1),"")</f>
        <v/>
      </c>
      <c r="S813" s="17" t="str">
        <f>IF(SUM('Control Sample Data'!G$3:G$98)&gt;10,IF(AND(ISNUMBER('Control Sample Data'!G812),'Control Sample Data'!G812&lt;$B$1,'Control Sample Data'!G812&gt;0),'Control Sample Data'!G812,$B$1),"")</f>
        <v/>
      </c>
      <c r="T813" s="17" t="str">
        <f>IF(SUM('Control Sample Data'!H$3:H$98)&gt;10,IF(AND(ISNUMBER('Control Sample Data'!H812),'Control Sample Data'!H812&lt;$B$1,'Control Sample Data'!H812&gt;0),'Control Sample Data'!H812,$B$1),"")</f>
        <v/>
      </c>
      <c r="U813" s="17" t="str">
        <f>IF(SUM('Control Sample Data'!I$3:I$98)&gt;10,IF(AND(ISNUMBER('Control Sample Data'!I812),'Control Sample Data'!I812&lt;$B$1,'Control Sample Data'!I812&gt;0),'Control Sample Data'!I812,$B$1),"")</f>
        <v/>
      </c>
      <c r="V813" s="17" t="str">
        <f>IF(SUM('Control Sample Data'!J$3:J$98)&gt;10,IF(AND(ISNUMBER('Control Sample Data'!J812),'Control Sample Data'!J812&lt;$B$1,'Control Sample Data'!J812&gt;0),'Control Sample Data'!J812,$B$1),"")</f>
        <v/>
      </c>
      <c r="W813" s="17" t="str">
        <f>IF(SUM('Control Sample Data'!K$3:K$98)&gt;10,IF(AND(ISNUMBER('Control Sample Data'!K812),'Control Sample Data'!K812&lt;$B$1,'Control Sample Data'!K812&gt;0),'Control Sample Data'!K812,$B$1),"")</f>
        <v/>
      </c>
      <c r="X813" s="17" t="str">
        <f>IF(SUM('Control Sample Data'!L$3:L$98)&gt;10,IF(AND(ISNUMBER('Control Sample Data'!L812),'Control Sample Data'!L812&lt;$B$1,'Control Sample Data'!L812&gt;0),'Control Sample Data'!L812,$B$1),"")</f>
        <v/>
      </c>
      <c r="Y813" s="17" t="str">
        <f>IF(SUM('Control Sample Data'!M$3:M$98)&gt;10,IF(AND(ISNUMBER('Control Sample Data'!M812),'Control Sample Data'!M812&lt;$B$1,'Control Sample Data'!M812&gt;0),'Control Sample Data'!M812,$B$1),"")</f>
        <v/>
      </c>
      <c r="AT813" s="36" t="str">
        <f t="shared" si="537"/>
        <v/>
      </c>
      <c r="AU813" s="36" t="str">
        <f t="shared" si="538"/>
        <v/>
      </c>
      <c r="AV813" s="36" t="str">
        <f t="shared" si="539"/>
        <v/>
      </c>
      <c r="AW813" s="36" t="str">
        <f t="shared" si="540"/>
        <v/>
      </c>
      <c r="AX813" s="36" t="str">
        <f t="shared" si="541"/>
        <v/>
      </c>
      <c r="AY813" s="36" t="str">
        <f t="shared" si="542"/>
        <v/>
      </c>
      <c r="AZ813" s="36" t="str">
        <f t="shared" si="543"/>
        <v/>
      </c>
      <c r="BA813" s="36" t="str">
        <f t="shared" si="544"/>
        <v/>
      </c>
      <c r="BB813" s="36" t="str">
        <f t="shared" si="545"/>
        <v/>
      </c>
      <c r="BC813" s="36" t="str">
        <f t="shared" si="546"/>
        <v/>
      </c>
      <c r="BD813" s="36" t="str">
        <f t="shared" si="547"/>
        <v/>
      </c>
      <c r="BE813" s="36" t="str">
        <f t="shared" si="548"/>
        <v/>
      </c>
      <c r="BF813" s="36" t="str">
        <f t="shared" si="549"/>
        <v/>
      </c>
      <c r="BG813" s="36" t="str">
        <f t="shared" si="550"/>
        <v/>
      </c>
      <c r="BH813" s="36" t="str">
        <f t="shared" si="551"/>
        <v/>
      </c>
      <c r="BI813" s="36" t="str">
        <f t="shared" si="552"/>
        <v/>
      </c>
      <c r="BJ813" s="36" t="str">
        <f t="shared" si="553"/>
        <v/>
      </c>
      <c r="BK813" s="36" t="str">
        <f t="shared" si="554"/>
        <v/>
      </c>
      <c r="BL813" s="36" t="str">
        <f t="shared" si="555"/>
        <v/>
      </c>
      <c r="BM813" s="36" t="str">
        <f t="shared" si="556"/>
        <v/>
      </c>
      <c r="BN813" s="38" t="e">
        <f t="shared" si="515"/>
        <v>#DIV/0!</v>
      </c>
      <c r="BO813" s="38" t="e">
        <f t="shared" si="516"/>
        <v>#DIV/0!</v>
      </c>
      <c r="BP813" s="39" t="str">
        <f t="shared" si="517"/>
        <v/>
      </c>
      <c r="BQ813" s="39" t="str">
        <f t="shared" si="518"/>
        <v/>
      </c>
      <c r="BR813" s="39" t="str">
        <f t="shared" si="519"/>
        <v/>
      </c>
      <c r="BS813" s="39" t="str">
        <f t="shared" si="520"/>
        <v/>
      </c>
      <c r="BT813" s="39" t="str">
        <f t="shared" si="521"/>
        <v/>
      </c>
      <c r="BU813" s="39" t="str">
        <f t="shared" si="522"/>
        <v/>
      </c>
      <c r="BV813" s="39" t="str">
        <f t="shared" si="523"/>
        <v/>
      </c>
      <c r="BW813" s="39" t="str">
        <f t="shared" si="524"/>
        <v/>
      </c>
      <c r="BX813" s="39" t="str">
        <f t="shared" si="525"/>
        <v/>
      </c>
      <c r="BY813" s="39" t="str">
        <f t="shared" si="526"/>
        <v/>
      </c>
      <c r="BZ813" s="39" t="str">
        <f t="shared" si="527"/>
        <v/>
      </c>
      <c r="CA813" s="39" t="str">
        <f t="shared" si="528"/>
        <v/>
      </c>
      <c r="CB813" s="39" t="str">
        <f t="shared" si="529"/>
        <v/>
      </c>
      <c r="CC813" s="39" t="str">
        <f t="shared" si="530"/>
        <v/>
      </c>
      <c r="CD813" s="39" t="str">
        <f t="shared" si="531"/>
        <v/>
      </c>
      <c r="CE813" s="39" t="str">
        <f t="shared" si="532"/>
        <v/>
      </c>
      <c r="CF813" s="39" t="str">
        <f t="shared" si="533"/>
        <v/>
      </c>
      <c r="CG813" s="39" t="str">
        <f t="shared" si="534"/>
        <v/>
      </c>
      <c r="CH813" s="39" t="str">
        <f t="shared" si="535"/>
        <v/>
      </c>
      <c r="CI813" s="39" t="str">
        <f t="shared" si="536"/>
        <v/>
      </c>
    </row>
    <row r="814" spans="1:87">
      <c r="A814" s="18"/>
      <c r="B814" s="15">
        <f>'Gene Table'!E813</f>
        <v>0</v>
      </c>
      <c r="C814" s="15" t="str">
        <f>'Gene Table'!B813</f>
        <v>B19</v>
      </c>
      <c r="D814" s="16" t="str">
        <f>IF(SUM('Test Sample Data'!D$3:D$98)&gt;10,IF(AND(ISNUMBER('Test Sample Data'!D813),'Test Sample Data'!D813&lt;$B$1,'Test Sample Data'!D813&gt;0),'Test Sample Data'!D813,$B$1),"")</f>
        <v/>
      </c>
      <c r="E814" s="17" t="str">
        <f>IF(SUM('Test Sample Data'!E$3:E$98)&gt;10,IF(AND(ISNUMBER('Test Sample Data'!E813),'Test Sample Data'!E813&lt;$B$1,'Test Sample Data'!E813&gt;0),'Test Sample Data'!E813,$B$1),"")</f>
        <v/>
      </c>
      <c r="F814" s="17" t="str">
        <f>IF(SUM('Test Sample Data'!F$3:F$98)&gt;10,IF(AND(ISNUMBER('Test Sample Data'!F813),'Test Sample Data'!F813&lt;$B$1,'Test Sample Data'!F813&gt;0),'Test Sample Data'!F813,$B$1),"")</f>
        <v/>
      </c>
      <c r="G814" s="17" t="str">
        <f>IF(SUM('Test Sample Data'!G$3:G$98)&gt;10,IF(AND(ISNUMBER('Test Sample Data'!G813),'Test Sample Data'!G813&lt;$B$1,'Test Sample Data'!G813&gt;0),'Test Sample Data'!G813,$B$1),"")</f>
        <v/>
      </c>
      <c r="H814" s="17" t="str">
        <f>IF(SUM('Test Sample Data'!H$3:H$98)&gt;10,IF(AND(ISNUMBER('Test Sample Data'!H813),'Test Sample Data'!H813&lt;$B$1,'Test Sample Data'!H813&gt;0),'Test Sample Data'!H813,$B$1),"")</f>
        <v/>
      </c>
      <c r="I814" s="17" t="str">
        <f>IF(SUM('Test Sample Data'!I$3:I$98)&gt;10,IF(AND(ISNUMBER('Test Sample Data'!I813),'Test Sample Data'!I813&lt;$B$1,'Test Sample Data'!I813&gt;0),'Test Sample Data'!I813,$B$1),"")</f>
        <v/>
      </c>
      <c r="J814" s="17" t="str">
        <f>IF(SUM('Test Sample Data'!J$3:J$98)&gt;10,IF(AND(ISNUMBER('Test Sample Data'!J813),'Test Sample Data'!J813&lt;$B$1,'Test Sample Data'!J813&gt;0),'Test Sample Data'!J813,$B$1),"")</f>
        <v/>
      </c>
      <c r="K814" s="17" t="str">
        <f>IF(SUM('Test Sample Data'!K$3:K$98)&gt;10,IF(AND(ISNUMBER('Test Sample Data'!K813),'Test Sample Data'!K813&lt;$B$1,'Test Sample Data'!K813&gt;0),'Test Sample Data'!K813,$B$1),"")</f>
        <v/>
      </c>
      <c r="L814" s="17" t="str">
        <f>IF(SUM('Test Sample Data'!L$3:L$98)&gt;10,IF(AND(ISNUMBER('Test Sample Data'!L813),'Test Sample Data'!L813&lt;$B$1,'Test Sample Data'!L813&gt;0),'Test Sample Data'!L813,$B$1),"")</f>
        <v/>
      </c>
      <c r="M814" s="17" t="str">
        <f>IF(SUM('Test Sample Data'!M$3:M$98)&gt;10,IF(AND(ISNUMBER('Test Sample Data'!M813),'Test Sample Data'!M813&lt;$B$1,'Test Sample Data'!M813&gt;0),'Test Sample Data'!M813,$B$1),"")</f>
        <v/>
      </c>
      <c r="N814" s="17">
        <f>'Gene Table'!E813</f>
        <v>0</v>
      </c>
      <c r="O814" s="17" t="str">
        <f>'Gene Table'!B813</f>
        <v>B19</v>
      </c>
      <c r="P814" s="17" t="str">
        <f>IF(SUM('Control Sample Data'!D$3:D$98)&gt;10,IF(AND(ISNUMBER('Control Sample Data'!D813),'Control Sample Data'!D813&lt;$B$1,'Control Sample Data'!D813&gt;0),'Control Sample Data'!D813,$B$1),"")</f>
        <v/>
      </c>
      <c r="Q814" s="17" t="str">
        <f>IF(SUM('Control Sample Data'!E$3:E$98)&gt;10,IF(AND(ISNUMBER('Control Sample Data'!E813),'Control Sample Data'!E813&lt;$B$1,'Control Sample Data'!E813&gt;0),'Control Sample Data'!E813,$B$1),"")</f>
        <v/>
      </c>
      <c r="R814" s="17" t="str">
        <f>IF(SUM('Control Sample Data'!F$3:F$98)&gt;10,IF(AND(ISNUMBER('Control Sample Data'!F813),'Control Sample Data'!F813&lt;$B$1,'Control Sample Data'!F813&gt;0),'Control Sample Data'!F813,$B$1),"")</f>
        <v/>
      </c>
      <c r="S814" s="17" t="str">
        <f>IF(SUM('Control Sample Data'!G$3:G$98)&gt;10,IF(AND(ISNUMBER('Control Sample Data'!G813),'Control Sample Data'!G813&lt;$B$1,'Control Sample Data'!G813&gt;0),'Control Sample Data'!G813,$B$1),"")</f>
        <v/>
      </c>
      <c r="T814" s="17" t="str">
        <f>IF(SUM('Control Sample Data'!H$3:H$98)&gt;10,IF(AND(ISNUMBER('Control Sample Data'!H813),'Control Sample Data'!H813&lt;$B$1,'Control Sample Data'!H813&gt;0),'Control Sample Data'!H813,$B$1),"")</f>
        <v/>
      </c>
      <c r="U814" s="17" t="str">
        <f>IF(SUM('Control Sample Data'!I$3:I$98)&gt;10,IF(AND(ISNUMBER('Control Sample Data'!I813),'Control Sample Data'!I813&lt;$B$1,'Control Sample Data'!I813&gt;0),'Control Sample Data'!I813,$B$1),"")</f>
        <v/>
      </c>
      <c r="V814" s="17" t="str">
        <f>IF(SUM('Control Sample Data'!J$3:J$98)&gt;10,IF(AND(ISNUMBER('Control Sample Data'!J813),'Control Sample Data'!J813&lt;$B$1,'Control Sample Data'!J813&gt;0),'Control Sample Data'!J813,$B$1),"")</f>
        <v/>
      </c>
      <c r="W814" s="17" t="str">
        <f>IF(SUM('Control Sample Data'!K$3:K$98)&gt;10,IF(AND(ISNUMBER('Control Sample Data'!K813),'Control Sample Data'!K813&lt;$B$1,'Control Sample Data'!K813&gt;0),'Control Sample Data'!K813,$B$1),"")</f>
        <v/>
      </c>
      <c r="X814" s="17" t="str">
        <f>IF(SUM('Control Sample Data'!L$3:L$98)&gt;10,IF(AND(ISNUMBER('Control Sample Data'!L813),'Control Sample Data'!L813&lt;$B$1,'Control Sample Data'!L813&gt;0),'Control Sample Data'!L813,$B$1),"")</f>
        <v/>
      </c>
      <c r="Y814" s="17" t="str">
        <f>IF(SUM('Control Sample Data'!M$3:M$98)&gt;10,IF(AND(ISNUMBER('Control Sample Data'!M813),'Control Sample Data'!M813&lt;$B$1,'Control Sample Data'!M813&gt;0),'Control Sample Data'!M813,$B$1),"")</f>
        <v/>
      </c>
      <c r="AT814" s="36" t="str">
        <f t="shared" si="537"/>
        <v/>
      </c>
      <c r="AU814" s="36" t="str">
        <f t="shared" si="538"/>
        <v/>
      </c>
      <c r="AV814" s="36" t="str">
        <f t="shared" si="539"/>
        <v/>
      </c>
      <c r="AW814" s="36" t="str">
        <f t="shared" si="540"/>
        <v/>
      </c>
      <c r="AX814" s="36" t="str">
        <f t="shared" si="541"/>
        <v/>
      </c>
      <c r="AY814" s="36" t="str">
        <f t="shared" si="542"/>
        <v/>
      </c>
      <c r="AZ814" s="36" t="str">
        <f t="shared" si="543"/>
        <v/>
      </c>
      <c r="BA814" s="36" t="str">
        <f t="shared" si="544"/>
        <v/>
      </c>
      <c r="BB814" s="36" t="str">
        <f t="shared" si="545"/>
        <v/>
      </c>
      <c r="BC814" s="36" t="str">
        <f t="shared" si="546"/>
        <v/>
      </c>
      <c r="BD814" s="36" t="str">
        <f t="shared" si="547"/>
        <v/>
      </c>
      <c r="BE814" s="36" t="str">
        <f t="shared" si="548"/>
        <v/>
      </c>
      <c r="BF814" s="36" t="str">
        <f t="shared" si="549"/>
        <v/>
      </c>
      <c r="BG814" s="36" t="str">
        <f t="shared" si="550"/>
        <v/>
      </c>
      <c r="BH814" s="36" t="str">
        <f t="shared" si="551"/>
        <v/>
      </c>
      <c r="BI814" s="36" t="str">
        <f t="shared" si="552"/>
        <v/>
      </c>
      <c r="BJ814" s="36" t="str">
        <f t="shared" si="553"/>
        <v/>
      </c>
      <c r="BK814" s="36" t="str">
        <f t="shared" si="554"/>
        <v/>
      </c>
      <c r="BL814" s="36" t="str">
        <f t="shared" si="555"/>
        <v/>
      </c>
      <c r="BM814" s="36" t="str">
        <f t="shared" si="556"/>
        <v/>
      </c>
      <c r="BN814" s="38" t="e">
        <f t="shared" si="515"/>
        <v>#DIV/0!</v>
      </c>
      <c r="BO814" s="38" t="e">
        <f t="shared" si="516"/>
        <v>#DIV/0!</v>
      </c>
      <c r="BP814" s="39" t="str">
        <f t="shared" si="517"/>
        <v/>
      </c>
      <c r="BQ814" s="39" t="str">
        <f t="shared" si="518"/>
        <v/>
      </c>
      <c r="BR814" s="39" t="str">
        <f t="shared" si="519"/>
        <v/>
      </c>
      <c r="BS814" s="39" t="str">
        <f t="shared" si="520"/>
        <v/>
      </c>
      <c r="BT814" s="39" t="str">
        <f t="shared" si="521"/>
        <v/>
      </c>
      <c r="BU814" s="39" t="str">
        <f t="shared" si="522"/>
        <v/>
      </c>
      <c r="BV814" s="39" t="str">
        <f t="shared" si="523"/>
        <v/>
      </c>
      <c r="BW814" s="39" t="str">
        <f t="shared" si="524"/>
        <v/>
      </c>
      <c r="BX814" s="39" t="str">
        <f t="shared" si="525"/>
        <v/>
      </c>
      <c r="BY814" s="39" t="str">
        <f t="shared" si="526"/>
        <v/>
      </c>
      <c r="BZ814" s="39" t="str">
        <f t="shared" si="527"/>
        <v/>
      </c>
      <c r="CA814" s="39" t="str">
        <f t="shared" si="528"/>
        <v/>
      </c>
      <c r="CB814" s="39" t="str">
        <f t="shared" si="529"/>
        <v/>
      </c>
      <c r="CC814" s="39" t="str">
        <f t="shared" si="530"/>
        <v/>
      </c>
      <c r="CD814" s="39" t="str">
        <f t="shared" si="531"/>
        <v/>
      </c>
      <c r="CE814" s="39" t="str">
        <f t="shared" si="532"/>
        <v/>
      </c>
      <c r="CF814" s="39" t="str">
        <f t="shared" si="533"/>
        <v/>
      </c>
      <c r="CG814" s="39" t="str">
        <f t="shared" si="534"/>
        <v/>
      </c>
      <c r="CH814" s="39" t="str">
        <f t="shared" si="535"/>
        <v/>
      </c>
      <c r="CI814" s="39" t="str">
        <f t="shared" si="536"/>
        <v/>
      </c>
    </row>
    <row r="815" spans="1:87">
      <c r="A815" s="18"/>
      <c r="B815" s="15">
        <f>'Gene Table'!E814</f>
        <v>0</v>
      </c>
      <c r="C815" s="15" t="str">
        <f>'Gene Table'!B814</f>
        <v>B20</v>
      </c>
      <c r="D815" s="16" t="str">
        <f>IF(SUM('Test Sample Data'!D$3:D$98)&gt;10,IF(AND(ISNUMBER('Test Sample Data'!D814),'Test Sample Data'!D814&lt;$B$1,'Test Sample Data'!D814&gt;0),'Test Sample Data'!D814,$B$1),"")</f>
        <v/>
      </c>
      <c r="E815" s="17" t="str">
        <f>IF(SUM('Test Sample Data'!E$3:E$98)&gt;10,IF(AND(ISNUMBER('Test Sample Data'!E814),'Test Sample Data'!E814&lt;$B$1,'Test Sample Data'!E814&gt;0),'Test Sample Data'!E814,$B$1),"")</f>
        <v/>
      </c>
      <c r="F815" s="17" t="str">
        <f>IF(SUM('Test Sample Data'!F$3:F$98)&gt;10,IF(AND(ISNUMBER('Test Sample Data'!F814),'Test Sample Data'!F814&lt;$B$1,'Test Sample Data'!F814&gt;0),'Test Sample Data'!F814,$B$1),"")</f>
        <v/>
      </c>
      <c r="G815" s="17" t="str">
        <f>IF(SUM('Test Sample Data'!G$3:G$98)&gt;10,IF(AND(ISNUMBER('Test Sample Data'!G814),'Test Sample Data'!G814&lt;$B$1,'Test Sample Data'!G814&gt;0),'Test Sample Data'!G814,$B$1),"")</f>
        <v/>
      </c>
      <c r="H815" s="17" t="str">
        <f>IF(SUM('Test Sample Data'!H$3:H$98)&gt;10,IF(AND(ISNUMBER('Test Sample Data'!H814),'Test Sample Data'!H814&lt;$B$1,'Test Sample Data'!H814&gt;0),'Test Sample Data'!H814,$B$1),"")</f>
        <v/>
      </c>
      <c r="I815" s="17" t="str">
        <f>IF(SUM('Test Sample Data'!I$3:I$98)&gt;10,IF(AND(ISNUMBER('Test Sample Data'!I814),'Test Sample Data'!I814&lt;$B$1,'Test Sample Data'!I814&gt;0),'Test Sample Data'!I814,$B$1),"")</f>
        <v/>
      </c>
      <c r="J815" s="17" t="str">
        <f>IF(SUM('Test Sample Data'!J$3:J$98)&gt;10,IF(AND(ISNUMBER('Test Sample Data'!J814),'Test Sample Data'!J814&lt;$B$1,'Test Sample Data'!J814&gt;0),'Test Sample Data'!J814,$B$1),"")</f>
        <v/>
      </c>
      <c r="K815" s="17" t="str">
        <f>IF(SUM('Test Sample Data'!K$3:K$98)&gt;10,IF(AND(ISNUMBER('Test Sample Data'!K814),'Test Sample Data'!K814&lt;$B$1,'Test Sample Data'!K814&gt;0),'Test Sample Data'!K814,$B$1),"")</f>
        <v/>
      </c>
      <c r="L815" s="17" t="str">
        <f>IF(SUM('Test Sample Data'!L$3:L$98)&gt;10,IF(AND(ISNUMBER('Test Sample Data'!L814),'Test Sample Data'!L814&lt;$B$1,'Test Sample Data'!L814&gt;0),'Test Sample Data'!L814,$B$1),"")</f>
        <v/>
      </c>
      <c r="M815" s="17" t="str">
        <f>IF(SUM('Test Sample Data'!M$3:M$98)&gt;10,IF(AND(ISNUMBER('Test Sample Data'!M814),'Test Sample Data'!M814&lt;$B$1,'Test Sample Data'!M814&gt;0),'Test Sample Data'!M814,$B$1),"")</f>
        <v/>
      </c>
      <c r="N815" s="17">
        <f>'Gene Table'!E814</f>
        <v>0</v>
      </c>
      <c r="O815" s="17" t="str">
        <f>'Gene Table'!B814</f>
        <v>B20</v>
      </c>
      <c r="P815" s="17" t="str">
        <f>IF(SUM('Control Sample Data'!D$3:D$98)&gt;10,IF(AND(ISNUMBER('Control Sample Data'!D814),'Control Sample Data'!D814&lt;$B$1,'Control Sample Data'!D814&gt;0),'Control Sample Data'!D814,$B$1),"")</f>
        <v/>
      </c>
      <c r="Q815" s="17" t="str">
        <f>IF(SUM('Control Sample Data'!E$3:E$98)&gt;10,IF(AND(ISNUMBER('Control Sample Data'!E814),'Control Sample Data'!E814&lt;$B$1,'Control Sample Data'!E814&gt;0),'Control Sample Data'!E814,$B$1),"")</f>
        <v/>
      </c>
      <c r="R815" s="17" t="str">
        <f>IF(SUM('Control Sample Data'!F$3:F$98)&gt;10,IF(AND(ISNUMBER('Control Sample Data'!F814),'Control Sample Data'!F814&lt;$B$1,'Control Sample Data'!F814&gt;0),'Control Sample Data'!F814,$B$1),"")</f>
        <v/>
      </c>
      <c r="S815" s="17" t="str">
        <f>IF(SUM('Control Sample Data'!G$3:G$98)&gt;10,IF(AND(ISNUMBER('Control Sample Data'!G814),'Control Sample Data'!G814&lt;$B$1,'Control Sample Data'!G814&gt;0),'Control Sample Data'!G814,$B$1),"")</f>
        <v/>
      </c>
      <c r="T815" s="17" t="str">
        <f>IF(SUM('Control Sample Data'!H$3:H$98)&gt;10,IF(AND(ISNUMBER('Control Sample Data'!H814),'Control Sample Data'!H814&lt;$B$1,'Control Sample Data'!H814&gt;0),'Control Sample Data'!H814,$B$1),"")</f>
        <v/>
      </c>
      <c r="U815" s="17" t="str">
        <f>IF(SUM('Control Sample Data'!I$3:I$98)&gt;10,IF(AND(ISNUMBER('Control Sample Data'!I814),'Control Sample Data'!I814&lt;$B$1,'Control Sample Data'!I814&gt;0),'Control Sample Data'!I814,$B$1),"")</f>
        <v/>
      </c>
      <c r="V815" s="17" t="str">
        <f>IF(SUM('Control Sample Data'!J$3:J$98)&gt;10,IF(AND(ISNUMBER('Control Sample Data'!J814),'Control Sample Data'!J814&lt;$B$1,'Control Sample Data'!J814&gt;0),'Control Sample Data'!J814,$B$1),"")</f>
        <v/>
      </c>
      <c r="W815" s="17" t="str">
        <f>IF(SUM('Control Sample Data'!K$3:K$98)&gt;10,IF(AND(ISNUMBER('Control Sample Data'!K814),'Control Sample Data'!K814&lt;$B$1,'Control Sample Data'!K814&gt;0),'Control Sample Data'!K814,$B$1),"")</f>
        <v/>
      </c>
      <c r="X815" s="17" t="str">
        <f>IF(SUM('Control Sample Data'!L$3:L$98)&gt;10,IF(AND(ISNUMBER('Control Sample Data'!L814),'Control Sample Data'!L814&lt;$B$1,'Control Sample Data'!L814&gt;0),'Control Sample Data'!L814,$B$1),"")</f>
        <v/>
      </c>
      <c r="Y815" s="17" t="str">
        <f>IF(SUM('Control Sample Data'!M$3:M$98)&gt;10,IF(AND(ISNUMBER('Control Sample Data'!M814),'Control Sample Data'!M814&lt;$B$1,'Control Sample Data'!M814&gt;0),'Control Sample Data'!M814,$B$1),"")</f>
        <v/>
      </c>
      <c r="AT815" s="36" t="str">
        <f t="shared" si="537"/>
        <v/>
      </c>
      <c r="AU815" s="36" t="str">
        <f t="shared" si="538"/>
        <v/>
      </c>
      <c r="AV815" s="36" t="str">
        <f t="shared" si="539"/>
        <v/>
      </c>
      <c r="AW815" s="36" t="str">
        <f t="shared" si="540"/>
        <v/>
      </c>
      <c r="AX815" s="36" t="str">
        <f t="shared" si="541"/>
        <v/>
      </c>
      <c r="AY815" s="36" t="str">
        <f t="shared" si="542"/>
        <v/>
      </c>
      <c r="AZ815" s="36" t="str">
        <f t="shared" si="543"/>
        <v/>
      </c>
      <c r="BA815" s="36" t="str">
        <f t="shared" si="544"/>
        <v/>
      </c>
      <c r="BB815" s="36" t="str">
        <f t="shared" si="545"/>
        <v/>
      </c>
      <c r="BC815" s="36" t="str">
        <f t="shared" si="546"/>
        <v/>
      </c>
      <c r="BD815" s="36" t="str">
        <f t="shared" si="547"/>
        <v/>
      </c>
      <c r="BE815" s="36" t="str">
        <f t="shared" si="548"/>
        <v/>
      </c>
      <c r="BF815" s="36" t="str">
        <f t="shared" si="549"/>
        <v/>
      </c>
      <c r="BG815" s="36" t="str">
        <f t="shared" si="550"/>
        <v/>
      </c>
      <c r="BH815" s="36" t="str">
        <f t="shared" si="551"/>
        <v/>
      </c>
      <c r="BI815" s="36" t="str">
        <f t="shared" si="552"/>
        <v/>
      </c>
      <c r="BJ815" s="36" t="str">
        <f t="shared" si="553"/>
        <v/>
      </c>
      <c r="BK815" s="36" t="str">
        <f t="shared" si="554"/>
        <v/>
      </c>
      <c r="BL815" s="36" t="str">
        <f t="shared" si="555"/>
        <v/>
      </c>
      <c r="BM815" s="36" t="str">
        <f t="shared" si="556"/>
        <v/>
      </c>
      <c r="BN815" s="38" t="e">
        <f t="shared" si="515"/>
        <v>#DIV/0!</v>
      </c>
      <c r="BO815" s="38" t="e">
        <f t="shared" si="516"/>
        <v>#DIV/0!</v>
      </c>
      <c r="BP815" s="39" t="str">
        <f t="shared" si="517"/>
        <v/>
      </c>
      <c r="BQ815" s="39" t="str">
        <f t="shared" si="518"/>
        <v/>
      </c>
      <c r="BR815" s="39" t="str">
        <f t="shared" si="519"/>
        <v/>
      </c>
      <c r="BS815" s="39" t="str">
        <f t="shared" si="520"/>
        <v/>
      </c>
      <c r="BT815" s="39" t="str">
        <f t="shared" si="521"/>
        <v/>
      </c>
      <c r="BU815" s="39" t="str">
        <f t="shared" si="522"/>
        <v/>
      </c>
      <c r="BV815" s="39" t="str">
        <f t="shared" si="523"/>
        <v/>
      </c>
      <c r="BW815" s="39" t="str">
        <f t="shared" si="524"/>
        <v/>
      </c>
      <c r="BX815" s="39" t="str">
        <f t="shared" si="525"/>
        <v/>
      </c>
      <c r="BY815" s="39" t="str">
        <f t="shared" si="526"/>
        <v/>
      </c>
      <c r="BZ815" s="39" t="str">
        <f t="shared" si="527"/>
        <v/>
      </c>
      <c r="CA815" s="39" t="str">
        <f t="shared" si="528"/>
        <v/>
      </c>
      <c r="CB815" s="39" t="str">
        <f t="shared" si="529"/>
        <v/>
      </c>
      <c r="CC815" s="39" t="str">
        <f t="shared" si="530"/>
        <v/>
      </c>
      <c r="CD815" s="39" t="str">
        <f t="shared" si="531"/>
        <v/>
      </c>
      <c r="CE815" s="39" t="str">
        <f t="shared" si="532"/>
        <v/>
      </c>
      <c r="CF815" s="39" t="str">
        <f t="shared" si="533"/>
        <v/>
      </c>
      <c r="CG815" s="39" t="str">
        <f t="shared" si="534"/>
        <v/>
      </c>
      <c r="CH815" s="39" t="str">
        <f t="shared" si="535"/>
        <v/>
      </c>
      <c r="CI815" s="39" t="str">
        <f t="shared" si="536"/>
        <v/>
      </c>
    </row>
    <row r="816" spans="1:87">
      <c r="A816" s="18"/>
      <c r="B816" s="15">
        <f>'Gene Table'!E815</f>
        <v>0</v>
      </c>
      <c r="C816" s="15" t="str">
        <f>'Gene Table'!B815</f>
        <v>B21</v>
      </c>
      <c r="D816" s="16" t="str">
        <f>IF(SUM('Test Sample Data'!D$3:D$98)&gt;10,IF(AND(ISNUMBER('Test Sample Data'!D815),'Test Sample Data'!D815&lt;$B$1,'Test Sample Data'!D815&gt;0),'Test Sample Data'!D815,$B$1),"")</f>
        <v/>
      </c>
      <c r="E816" s="17" t="str">
        <f>IF(SUM('Test Sample Data'!E$3:E$98)&gt;10,IF(AND(ISNUMBER('Test Sample Data'!E815),'Test Sample Data'!E815&lt;$B$1,'Test Sample Data'!E815&gt;0),'Test Sample Data'!E815,$B$1),"")</f>
        <v/>
      </c>
      <c r="F816" s="17" t="str">
        <f>IF(SUM('Test Sample Data'!F$3:F$98)&gt;10,IF(AND(ISNUMBER('Test Sample Data'!F815),'Test Sample Data'!F815&lt;$B$1,'Test Sample Data'!F815&gt;0),'Test Sample Data'!F815,$B$1),"")</f>
        <v/>
      </c>
      <c r="G816" s="17" t="str">
        <f>IF(SUM('Test Sample Data'!G$3:G$98)&gt;10,IF(AND(ISNUMBER('Test Sample Data'!G815),'Test Sample Data'!G815&lt;$B$1,'Test Sample Data'!G815&gt;0),'Test Sample Data'!G815,$B$1),"")</f>
        <v/>
      </c>
      <c r="H816" s="17" t="str">
        <f>IF(SUM('Test Sample Data'!H$3:H$98)&gt;10,IF(AND(ISNUMBER('Test Sample Data'!H815),'Test Sample Data'!H815&lt;$B$1,'Test Sample Data'!H815&gt;0),'Test Sample Data'!H815,$B$1),"")</f>
        <v/>
      </c>
      <c r="I816" s="17" t="str">
        <f>IF(SUM('Test Sample Data'!I$3:I$98)&gt;10,IF(AND(ISNUMBER('Test Sample Data'!I815),'Test Sample Data'!I815&lt;$B$1,'Test Sample Data'!I815&gt;0),'Test Sample Data'!I815,$B$1),"")</f>
        <v/>
      </c>
      <c r="J816" s="17" t="str">
        <f>IF(SUM('Test Sample Data'!J$3:J$98)&gt;10,IF(AND(ISNUMBER('Test Sample Data'!J815),'Test Sample Data'!J815&lt;$B$1,'Test Sample Data'!J815&gt;0),'Test Sample Data'!J815,$B$1),"")</f>
        <v/>
      </c>
      <c r="K816" s="17" t="str">
        <f>IF(SUM('Test Sample Data'!K$3:K$98)&gt;10,IF(AND(ISNUMBER('Test Sample Data'!K815),'Test Sample Data'!K815&lt;$B$1,'Test Sample Data'!K815&gt;0),'Test Sample Data'!K815,$B$1),"")</f>
        <v/>
      </c>
      <c r="L816" s="17" t="str">
        <f>IF(SUM('Test Sample Data'!L$3:L$98)&gt;10,IF(AND(ISNUMBER('Test Sample Data'!L815),'Test Sample Data'!L815&lt;$B$1,'Test Sample Data'!L815&gt;0),'Test Sample Data'!L815,$B$1),"")</f>
        <v/>
      </c>
      <c r="M816" s="17" t="str">
        <f>IF(SUM('Test Sample Data'!M$3:M$98)&gt;10,IF(AND(ISNUMBER('Test Sample Data'!M815),'Test Sample Data'!M815&lt;$B$1,'Test Sample Data'!M815&gt;0),'Test Sample Data'!M815,$B$1),"")</f>
        <v/>
      </c>
      <c r="N816" s="17">
        <f>'Gene Table'!E815</f>
        <v>0</v>
      </c>
      <c r="O816" s="17" t="str">
        <f>'Gene Table'!B815</f>
        <v>B21</v>
      </c>
      <c r="P816" s="17" t="str">
        <f>IF(SUM('Control Sample Data'!D$3:D$98)&gt;10,IF(AND(ISNUMBER('Control Sample Data'!D815),'Control Sample Data'!D815&lt;$B$1,'Control Sample Data'!D815&gt;0),'Control Sample Data'!D815,$B$1),"")</f>
        <v/>
      </c>
      <c r="Q816" s="17" t="str">
        <f>IF(SUM('Control Sample Data'!E$3:E$98)&gt;10,IF(AND(ISNUMBER('Control Sample Data'!E815),'Control Sample Data'!E815&lt;$B$1,'Control Sample Data'!E815&gt;0),'Control Sample Data'!E815,$B$1),"")</f>
        <v/>
      </c>
      <c r="R816" s="17" t="str">
        <f>IF(SUM('Control Sample Data'!F$3:F$98)&gt;10,IF(AND(ISNUMBER('Control Sample Data'!F815),'Control Sample Data'!F815&lt;$B$1,'Control Sample Data'!F815&gt;0),'Control Sample Data'!F815,$B$1),"")</f>
        <v/>
      </c>
      <c r="S816" s="17" t="str">
        <f>IF(SUM('Control Sample Data'!G$3:G$98)&gt;10,IF(AND(ISNUMBER('Control Sample Data'!G815),'Control Sample Data'!G815&lt;$B$1,'Control Sample Data'!G815&gt;0),'Control Sample Data'!G815,$B$1),"")</f>
        <v/>
      </c>
      <c r="T816" s="17" t="str">
        <f>IF(SUM('Control Sample Data'!H$3:H$98)&gt;10,IF(AND(ISNUMBER('Control Sample Data'!H815),'Control Sample Data'!H815&lt;$B$1,'Control Sample Data'!H815&gt;0),'Control Sample Data'!H815,$B$1),"")</f>
        <v/>
      </c>
      <c r="U816" s="17" t="str">
        <f>IF(SUM('Control Sample Data'!I$3:I$98)&gt;10,IF(AND(ISNUMBER('Control Sample Data'!I815),'Control Sample Data'!I815&lt;$B$1,'Control Sample Data'!I815&gt;0),'Control Sample Data'!I815,$B$1),"")</f>
        <v/>
      </c>
      <c r="V816" s="17" t="str">
        <f>IF(SUM('Control Sample Data'!J$3:J$98)&gt;10,IF(AND(ISNUMBER('Control Sample Data'!J815),'Control Sample Data'!J815&lt;$B$1,'Control Sample Data'!J815&gt;0),'Control Sample Data'!J815,$B$1),"")</f>
        <v/>
      </c>
      <c r="W816" s="17" t="str">
        <f>IF(SUM('Control Sample Data'!K$3:K$98)&gt;10,IF(AND(ISNUMBER('Control Sample Data'!K815),'Control Sample Data'!K815&lt;$B$1,'Control Sample Data'!K815&gt;0),'Control Sample Data'!K815,$B$1),"")</f>
        <v/>
      </c>
      <c r="X816" s="17" t="str">
        <f>IF(SUM('Control Sample Data'!L$3:L$98)&gt;10,IF(AND(ISNUMBER('Control Sample Data'!L815),'Control Sample Data'!L815&lt;$B$1,'Control Sample Data'!L815&gt;0),'Control Sample Data'!L815,$B$1),"")</f>
        <v/>
      </c>
      <c r="Y816" s="17" t="str">
        <f>IF(SUM('Control Sample Data'!M$3:M$98)&gt;10,IF(AND(ISNUMBER('Control Sample Data'!M815),'Control Sample Data'!M815&lt;$B$1,'Control Sample Data'!M815&gt;0),'Control Sample Data'!M815,$B$1),"")</f>
        <v/>
      </c>
      <c r="AT816" s="36" t="str">
        <f t="shared" si="537"/>
        <v/>
      </c>
      <c r="AU816" s="36" t="str">
        <f t="shared" si="538"/>
        <v/>
      </c>
      <c r="AV816" s="36" t="str">
        <f t="shared" si="539"/>
        <v/>
      </c>
      <c r="AW816" s="36" t="str">
        <f t="shared" si="540"/>
        <v/>
      </c>
      <c r="AX816" s="36" t="str">
        <f t="shared" si="541"/>
        <v/>
      </c>
      <c r="AY816" s="36" t="str">
        <f t="shared" si="542"/>
        <v/>
      </c>
      <c r="AZ816" s="36" t="str">
        <f t="shared" si="543"/>
        <v/>
      </c>
      <c r="BA816" s="36" t="str">
        <f t="shared" si="544"/>
        <v/>
      </c>
      <c r="BB816" s="36" t="str">
        <f t="shared" si="545"/>
        <v/>
      </c>
      <c r="BC816" s="36" t="str">
        <f t="shared" si="546"/>
        <v/>
      </c>
      <c r="BD816" s="36" t="str">
        <f t="shared" si="547"/>
        <v/>
      </c>
      <c r="BE816" s="36" t="str">
        <f t="shared" si="548"/>
        <v/>
      </c>
      <c r="BF816" s="36" t="str">
        <f t="shared" si="549"/>
        <v/>
      </c>
      <c r="BG816" s="36" t="str">
        <f t="shared" si="550"/>
        <v/>
      </c>
      <c r="BH816" s="36" t="str">
        <f t="shared" si="551"/>
        <v/>
      </c>
      <c r="BI816" s="36" t="str">
        <f t="shared" si="552"/>
        <v/>
      </c>
      <c r="BJ816" s="36" t="str">
        <f t="shared" si="553"/>
        <v/>
      </c>
      <c r="BK816" s="36" t="str">
        <f t="shared" si="554"/>
        <v/>
      </c>
      <c r="BL816" s="36" t="str">
        <f t="shared" si="555"/>
        <v/>
      </c>
      <c r="BM816" s="36" t="str">
        <f t="shared" si="556"/>
        <v/>
      </c>
      <c r="BN816" s="38" t="e">
        <f t="shared" si="515"/>
        <v>#DIV/0!</v>
      </c>
      <c r="BO816" s="38" t="e">
        <f t="shared" si="516"/>
        <v>#DIV/0!</v>
      </c>
      <c r="BP816" s="39" t="str">
        <f t="shared" si="517"/>
        <v/>
      </c>
      <c r="BQ816" s="39" t="str">
        <f t="shared" si="518"/>
        <v/>
      </c>
      <c r="BR816" s="39" t="str">
        <f t="shared" si="519"/>
        <v/>
      </c>
      <c r="BS816" s="39" t="str">
        <f t="shared" si="520"/>
        <v/>
      </c>
      <c r="BT816" s="39" t="str">
        <f t="shared" si="521"/>
        <v/>
      </c>
      <c r="BU816" s="39" t="str">
        <f t="shared" si="522"/>
        <v/>
      </c>
      <c r="BV816" s="39" t="str">
        <f t="shared" si="523"/>
        <v/>
      </c>
      <c r="BW816" s="39" t="str">
        <f t="shared" si="524"/>
        <v/>
      </c>
      <c r="BX816" s="39" t="str">
        <f t="shared" si="525"/>
        <v/>
      </c>
      <c r="BY816" s="39" t="str">
        <f t="shared" si="526"/>
        <v/>
      </c>
      <c r="BZ816" s="39" t="str">
        <f t="shared" si="527"/>
        <v/>
      </c>
      <c r="CA816" s="39" t="str">
        <f t="shared" si="528"/>
        <v/>
      </c>
      <c r="CB816" s="39" t="str">
        <f t="shared" si="529"/>
        <v/>
      </c>
      <c r="CC816" s="39" t="str">
        <f t="shared" si="530"/>
        <v/>
      </c>
      <c r="CD816" s="39" t="str">
        <f t="shared" si="531"/>
        <v/>
      </c>
      <c r="CE816" s="39" t="str">
        <f t="shared" si="532"/>
        <v/>
      </c>
      <c r="CF816" s="39" t="str">
        <f t="shared" si="533"/>
        <v/>
      </c>
      <c r="CG816" s="39" t="str">
        <f t="shared" si="534"/>
        <v/>
      </c>
      <c r="CH816" s="39" t="str">
        <f t="shared" si="535"/>
        <v/>
      </c>
      <c r="CI816" s="39" t="str">
        <f t="shared" si="536"/>
        <v/>
      </c>
    </row>
    <row r="817" spans="1:87">
      <c r="A817" s="18"/>
      <c r="B817" s="15">
        <f>'Gene Table'!E816</f>
        <v>0</v>
      </c>
      <c r="C817" s="15" t="str">
        <f>'Gene Table'!B816</f>
        <v>B22</v>
      </c>
      <c r="D817" s="16" t="str">
        <f>IF(SUM('Test Sample Data'!D$3:D$98)&gt;10,IF(AND(ISNUMBER('Test Sample Data'!D816),'Test Sample Data'!D816&lt;$B$1,'Test Sample Data'!D816&gt;0),'Test Sample Data'!D816,$B$1),"")</f>
        <v/>
      </c>
      <c r="E817" s="17" t="str">
        <f>IF(SUM('Test Sample Data'!E$3:E$98)&gt;10,IF(AND(ISNUMBER('Test Sample Data'!E816),'Test Sample Data'!E816&lt;$B$1,'Test Sample Data'!E816&gt;0),'Test Sample Data'!E816,$B$1),"")</f>
        <v/>
      </c>
      <c r="F817" s="17" t="str">
        <f>IF(SUM('Test Sample Data'!F$3:F$98)&gt;10,IF(AND(ISNUMBER('Test Sample Data'!F816),'Test Sample Data'!F816&lt;$B$1,'Test Sample Data'!F816&gt;0),'Test Sample Data'!F816,$B$1),"")</f>
        <v/>
      </c>
      <c r="G817" s="17" t="str">
        <f>IF(SUM('Test Sample Data'!G$3:G$98)&gt;10,IF(AND(ISNUMBER('Test Sample Data'!G816),'Test Sample Data'!G816&lt;$B$1,'Test Sample Data'!G816&gt;0),'Test Sample Data'!G816,$B$1),"")</f>
        <v/>
      </c>
      <c r="H817" s="17" t="str">
        <f>IF(SUM('Test Sample Data'!H$3:H$98)&gt;10,IF(AND(ISNUMBER('Test Sample Data'!H816),'Test Sample Data'!H816&lt;$B$1,'Test Sample Data'!H816&gt;0),'Test Sample Data'!H816,$B$1),"")</f>
        <v/>
      </c>
      <c r="I817" s="17" t="str">
        <f>IF(SUM('Test Sample Data'!I$3:I$98)&gt;10,IF(AND(ISNUMBER('Test Sample Data'!I816),'Test Sample Data'!I816&lt;$B$1,'Test Sample Data'!I816&gt;0),'Test Sample Data'!I816,$B$1),"")</f>
        <v/>
      </c>
      <c r="J817" s="17" t="str">
        <f>IF(SUM('Test Sample Data'!J$3:J$98)&gt;10,IF(AND(ISNUMBER('Test Sample Data'!J816),'Test Sample Data'!J816&lt;$B$1,'Test Sample Data'!J816&gt;0),'Test Sample Data'!J816,$B$1),"")</f>
        <v/>
      </c>
      <c r="K817" s="17" t="str">
        <f>IF(SUM('Test Sample Data'!K$3:K$98)&gt;10,IF(AND(ISNUMBER('Test Sample Data'!K816),'Test Sample Data'!K816&lt;$B$1,'Test Sample Data'!K816&gt;0),'Test Sample Data'!K816,$B$1),"")</f>
        <v/>
      </c>
      <c r="L817" s="17" t="str">
        <f>IF(SUM('Test Sample Data'!L$3:L$98)&gt;10,IF(AND(ISNUMBER('Test Sample Data'!L816),'Test Sample Data'!L816&lt;$B$1,'Test Sample Data'!L816&gt;0),'Test Sample Data'!L816,$B$1),"")</f>
        <v/>
      </c>
      <c r="M817" s="17" t="str">
        <f>IF(SUM('Test Sample Data'!M$3:M$98)&gt;10,IF(AND(ISNUMBER('Test Sample Data'!M816),'Test Sample Data'!M816&lt;$B$1,'Test Sample Data'!M816&gt;0),'Test Sample Data'!M816,$B$1),"")</f>
        <v/>
      </c>
      <c r="N817" s="17">
        <f>'Gene Table'!E816</f>
        <v>0</v>
      </c>
      <c r="O817" s="17" t="str">
        <f>'Gene Table'!B816</f>
        <v>B22</v>
      </c>
      <c r="P817" s="17" t="str">
        <f>IF(SUM('Control Sample Data'!D$3:D$98)&gt;10,IF(AND(ISNUMBER('Control Sample Data'!D816),'Control Sample Data'!D816&lt;$B$1,'Control Sample Data'!D816&gt;0),'Control Sample Data'!D816,$B$1),"")</f>
        <v/>
      </c>
      <c r="Q817" s="17" t="str">
        <f>IF(SUM('Control Sample Data'!E$3:E$98)&gt;10,IF(AND(ISNUMBER('Control Sample Data'!E816),'Control Sample Data'!E816&lt;$B$1,'Control Sample Data'!E816&gt;0),'Control Sample Data'!E816,$B$1),"")</f>
        <v/>
      </c>
      <c r="R817" s="17" t="str">
        <f>IF(SUM('Control Sample Data'!F$3:F$98)&gt;10,IF(AND(ISNUMBER('Control Sample Data'!F816),'Control Sample Data'!F816&lt;$B$1,'Control Sample Data'!F816&gt;0),'Control Sample Data'!F816,$B$1),"")</f>
        <v/>
      </c>
      <c r="S817" s="17" t="str">
        <f>IF(SUM('Control Sample Data'!G$3:G$98)&gt;10,IF(AND(ISNUMBER('Control Sample Data'!G816),'Control Sample Data'!G816&lt;$B$1,'Control Sample Data'!G816&gt;0),'Control Sample Data'!G816,$B$1),"")</f>
        <v/>
      </c>
      <c r="T817" s="17" t="str">
        <f>IF(SUM('Control Sample Data'!H$3:H$98)&gt;10,IF(AND(ISNUMBER('Control Sample Data'!H816),'Control Sample Data'!H816&lt;$B$1,'Control Sample Data'!H816&gt;0),'Control Sample Data'!H816,$B$1),"")</f>
        <v/>
      </c>
      <c r="U817" s="17" t="str">
        <f>IF(SUM('Control Sample Data'!I$3:I$98)&gt;10,IF(AND(ISNUMBER('Control Sample Data'!I816),'Control Sample Data'!I816&lt;$B$1,'Control Sample Data'!I816&gt;0),'Control Sample Data'!I816,$B$1),"")</f>
        <v/>
      </c>
      <c r="V817" s="17" t="str">
        <f>IF(SUM('Control Sample Data'!J$3:J$98)&gt;10,IF(AND(ISNUMBER('Control Sample Data'!J816),'Control Sample Data'!J816&lt;$B$1,'Control Sample Data'!J816&gt;0),'Control Sample Data'!J816,$B$1),"")</f>
        <v/>
      </c>
      <c r="W817" s="17" t="str">
        <f>IF(SUM('Control Sample Data'!K$3:K$98)&gt;10,IF(AND(ISNUMBER('Control Sample Data'!K816),'Control Sample Data'!K816&lt;$B$1,'Control Sample Data'!K816&gt;0),'Control Sample Data'!K816,$B$1),"")</f>
        <v/>
      </c>
      <c r="X817" s="17" t="str">
        <f>IF(SUM('Control Sample Data'!L$3:L$98)&gt;10,IF(AND(ISNUMBER('Control Sample Data'!L816),'Control Sample Data'!L816&lt;$B$1,'Control Sample Data'!L816&gt;0),'Control Sample Data'!L816,$B$1),"")</f>
        <v/>
      </c>
      <c r="Y817" s="17" t="str">
        <f>IF(SUM('Control Sample Data'!M$3:M$98)&gt;10,IF(AND(ISNUMBER('Control Sample Data'!M816),'Control Sample Data'!M816&lt;$B$1,'Control Sample Data'!M816&gt;0),'Control Sample Data'!M816,$B$1),"")</f>
        <v/>
      </c>
      <c r="AT817" s="36" t="str">
        <f t="shared" si="537"/>
        <v/>
      </c>
      <c r="AU817" s="36" t="str">
        <f t="shared" si="538"/>
        <v/>
      </c>
      <c r="AV817" s="36" t="str">
        <f t="shared" si="539"/>
        <v/>
      </c>
      <c r="AW817" s="36" t="str">
        <f t="shared" si="540"/>
        <v/>
      </c>
      <c r="AX817" s="36" t="str">
        <f t="shared" si="541"/>
        <v/>
      </c>
      <c r="AY817" s="36" t="str">
        <f t="shared" si="542"/>
        <v/>
      </c>
      <c r="AZ817" s="36" t="str">
        <f t="shared" si="543"/>
        <v/>
      </c>
      <c r="BA817" s="36" t="str">
        <f t="shared" si="544"/>
        <v/>
      </c>
      <c r="BB817" s="36" t="str">
        <f t="shared" si="545"/>
        <v/>
      </c>
      <c r="BC817" s="36" t="str">
        <f t="shared" si="546"/>
        <v/>
      </c>
      <c r="BD817" s="36" t="str">
        <f t="shared" si="547"/>
        <v/>
      </c>
      <c r="BE817" s="36" t="str">
        <f t="shared" si="548"/>
        <v/>
      </c>
      <c r="BF817" s="36" t="str">
        <f t="shared" si="549"/>
        <v/>
      </c>
      <c r="BG817" s="36" t="str">
        <f t="shared" si="550"/>
        <v/>
      </c>
      <c r="BH817" s="36" t="str">
        <f t="shared" si="551"/>
        <v/>
      </c>
      <c r="BI817" s="36" t="str">
        <f t="shared" si="552"/>
        <v/>
      </c>
      <c r="BJ817" s="36" t="str">
        <f t="shared" si="553"/>
        <v/>
      </c>
      <c r="BK817" s="36" t="str">
        <f t="shared" si="554"/>
        <v/>
      </c>
      <c r="BL817" s="36" t="str">
        <f t="shared" si="555"/>
        <v/>
      </c>
      <c r="BM817" s="36" t="str">
        <f t="shared" si="556"/>
        <v/>
      </c>
      <c r="BN817" s="38" t="e">
        <f t="shared" si="515"/>
        <v>#DIV/0!</v>
      </c>
      <c r="BO817" s="38" t="e">
        <f t="shared" si="516"/>
        <v>#DIV/0!</v>
      </c>
      <c r="BP817" s="39" t="str">
        <f t="shared" si="517"/>
        <v/>
      </c>
      <c r="BQ817" s="39" t="str">
        <f t="shared" si="518"/>
        <v/>
      </c>
      <c r="BR817" s="39" t="str">
        <f t="shared" si="519"/>
        <v/>
      </c>
      <c r="BS817" s="39" t="str">
        <f t="shared" si="520"/>
        <v/>
      </c>
      <c r="BT817" s="39" t="str">
        <f t="shared" si="521"/>
        <v/>
      </c>
      <c r="BU817" s="39" t="str">
        <f t="shared" si="522"/>
        <v/>
      </c>
      <c r="BV817" s="39" t="str">
        <f t="shared" si="523"/>
        <v/>
      </c>
      <c r="BW817" s="39" t="str">
        <f t="shared" si="524"/>
        <v/>
      </c>
      <c r="BX817" s="39" t="str">
        <f t="shared" si="525"/>
        <v/>
      </c>
      <c r="BY817" s="39" t="str">
        <f t="shared" si="526"/>
        <v/>
      </c>
      <c r="BZ817" s="39" t="str">
        <f t="shared" si="527"/>
        <v/>
      </c>
      <c r="CA817" s="39" t="str">
        <f t="shared" si="528"/>
        <v/>
      </c>
      <c r="CB817" s="39" t="str">
        <f t="shared" si="529"/>
        <v/>
      </c>
      <c r="CC817" s="39" t="str">
        <f t="shared" si="530"/>
        <v/>
      </c>
      <c r="CD817" s="39" t="str">
        <f t="shared" si="531"/>
        <v/>
      </c>
      <c r="CE817" s="39" t="str">
        <f t="shared" si="532"/>
        <v/>
      </c>
      <c r="CF817" s="39" t="str">
        <f t="shared" si="533"/>
        <v/>
      </c>
      <c r="CG817" s="39" t="str">
        <f t="shared" si="534"/>
        <v/>
      </c>
      <c r="CH817" s="39" t="str">
        <f t="shared" si="535"/>
        <v/>
      </c>
      <c r="CI817" s="39" t="str">
        <f t="shared" si="536"/>
        <v/>
      </c>
    </row>
    <row r="818" spans="1:87">
      <c r="A818" s="18"/>
      <c r="B818" s="15">
        <f>'Gene Table'!E817</f>
        <v>0</v>
      </c>
      <c r="C818" s="15" t="str">
        <f>'Gene Table'!B817</f>
        <v>B23</v>
      </c>
      <c r="D818" s="16" t="str">
        <f>IF(SUM('Test Sample Data'!D$3:D$98)&gt;10,IF(AND(ISNUMBER('Test Sample Data'!D817),'Test Sample Data'!D817&lt;$B$1,'Test Sample Data'!D817&gt;0),'Test Sample Data'!D817,$B$1),"")</f>
        <v/>
      </c>
      <c r="E818" s="17" t="str">
        <f>IF(SUM('Test Sample Data'!E$3:E$98)&gt;10,IF(AND(ISNUMBER('Test Sample Data'!E817),'Test Sample Data'!E817&lt;$B$1,'Test Sample Data'!E817&gt;0),'Test Sample Data'!E817,$B$1),"")</f>
        <v/>
      </c>
      <c r="F818" s="17" t="str">
        <f>IF(SUM('Test Sample Data'!F$3:F$98)&gt;10,IF(AND(ISNUMBER('Test Sample Data'!F817),'Test Sample Data'!F817&lt;$B$1,'Test Sample Data'!F817&gt;0),'Test Sample Data'!F817,$B$1),"")</f>
        <v/>
      </c>
      <c r="G818" s="17" t="str">
        <f>IF(SUM('Test Sample Data'!G$3:G$98)&gt;10,IF(AND(ISNUMBER('Test Sample Data'!G817),'Test Sample Data'!G817&lt;$B$1,'Test Sample Data'!G817&gt;0),'Test Sample Data'!G817,$B$1),"")</f>
        <v/>
      </c>
      <c r="H818" s="17" t="str">
        <f>IF(SUM('Test Sample Data'!H$3:H$98)&gt;10,IF(AND(ISNUMBER('Test Sample Data'!H817),'Test Sample Data'!H817&lt;$B$1,'Test Sample Data'!H817&gt;0),'Test Sample Data'!H817,$B$1),"")</f>
        <v/>
      </c>
      <c r="I818" s="17" t="str">
        <f>IF(SUM('Test Sample Data'!I$3:I$98)&gt;10,IF(AND(ISNUMBER('Test Sample Data'!I817),'Test Sample Data'!I817&lt;$B$1,'Test Sample Data'!I817&gt;0),'Test Sample Data'!I817,$B$1),"")</f>
        <v/>
      </c>
      <c r="J818" s="17" t="str">
        <f>IF(SUM('Test Sample Data'!J$3:J$98)&gt;10,IF(AND(ISNUMBER('Test Sample Data'!J817),'Test Sample Data'!J817&lt;$B$1,'Test Sample Data'!J817&gt;0),'Test Sample Data'!J817,$B$1),"")</f>
        <v/>
      </c>
      <c r="K818" s="17" t="str">
        <f>IF(SUM('Test Sample Data'!K$3:K$98)&gt;10,IF(AND(ISNUMBER('Test Sample Data'!K817),'Test Sample Data'!K817&lt;$B$1,'Test Sample Data'!K817&gt;0),'Test Sample Data'!K817,$B$1),"")</f>
        <v/>
      </c>
      <c r="L818" s="17" t="str">
        <f>IF(SUM('Test Sample Data'!L$3:L$98)&gt;10,IF(AND(ISNUMBER('Test Sample Data'!L817),'Test Sample Data'!L817&lt;$B$1,'Test Sample Data'!L817&gt;0),'Test Sample Data'!L817,$B$1),"")</f>
        <v/>
      </c>
      <c r="M818" s="17" t="str">
        <f>IF(SUM('Test Sample Data'!M$3:M$98)&gt;10,IF(AND(ISNUMBER('Test Sample Data'!M817),'Test Sample Data'!M817&lt;$B$1,'Test Sample Data'!M817&gt;0),'Test Sample Data'!M817,$B$1),"")</f>
        <v/>
      </c>
      <c r="N818" s="17">
        <f>'Gene Table'!E817</f>
        <v>0</v>
      </c>
      <c r="O818" s="17" t="str">
        <f>'Gene Table'!B817</f>
        <v>B23</v>
      </c>
      <c r="P818" s="17" t="str">
        <f>IF(SUM('Control Sample Data'!D$3:D$98)&gt;10,IF(AND(ISNUMBER('Control Sample Data'!D817),'Control Sample Data'!D817&lt;$B$1,'Control Sample Data'!D817&gt;0),'Control Sample Data'!D817,$B$1),"")</f>
        <v/>
      </c>
      <c r="Q818" s="17" t="str">
        <f>IF(SUM('Control Sample Data'!E$3:E$98)&gt;10,IF(AND(ISNUMBER('Control Sample Data'!E817),'Control Sample Data'!E817&lt;$B$1,'Control Sample Data'!E817&gt;0),'Control Sample Data'!E817,$B$1),"")</f>
        <v/>
      </c>
      <c r="R818" s="17" t="str">
        <f>IF(SUM('Control Sample Data'!F$3:F$98)&gt;10,IF(AND(ISNUMBER('Control Sample Data'!F817),'Control Sample Data'!F817&lt;$B$1,'Control Sample Data'!F817&gt;0),'Control Sample Data'!F817,$B$1),"")</f>
        <v/>
      </c>
      <c r="S818" s="17" t="str">
        <f>IF(SUM('Control Sample Data'!G$3:G$98)&gt;10,IF(AND(ISNUMBER('Control Sample Data'!G817),'Control Sample Data'!G817&lt;$B$1,'Control Sample Data'!G817&gt;0),'Control Sample Data'!G817,$B$1),"")</f>
        <v/>
      </c>
      <c r="T818" s="17" t="str">
        <f>IF(SUM('Control Sample Data'!H$3:H$98)&gt;10,IF(AND(ISNUMBER('Control Sample Data'!H817),'Control Sample Data'!H817&lt;$B$1,'Control Sample Data'!H817&gt;0),'Control Sample Data'!H817,$B$1),"")</f>
        <v/>
      </c>
      <c r="U818" s="17" t="str">
        <f>IF(SUM('Control Sample Data'!I$3:I$98)&gt;10,IF(AND(ISNUMBER('Control Sample Data'!I817),'Control Sample Data'!I817&lt;$B$1,'Control Sample Data'!I817&gt;0),'Control Sample Data'!I817,$B$1),"")</f>
        <v/>
      </c>
      <c r="V818" s="17" t="str">
        <f>IF(SUM('Control Sample Data'!J$3:J$98)&gt;10,IF(AND(ISNUMBER('Control Sample Data'!J817),'Control Sample Data'!J817&lt;$B$1,'Control Sample Data'!J817&gt;0),'Control Sample Data'!J817,$B$1),"")</f>
        <v/>
      </c>
      <c r="W818" s="17" t="str">
        <f>IF(SUM('Control Sample Data'!K$3:K$98)&gt;10,IF(AND(ISNUMBER('Control Sample Data'!K817),'Control Sample Data'!K817&lt;$B$1,'Control Sample Data'!K817&gt;0),'Control Sample Data'!K817,$B$1),"")</f>
        <v/>
      </c>
      <c r="X818" s="17" t="str">
        <f>IF(SUM('Control Sample Data'!L$3:L$98)&gt;10,IF(AND(ISNUMBER('Control Sample Data'!L817),'Control Sample Data'!L817&lt;$B$1,'Control Sample Data'!L817&gt;0),'Control Sample Data'!L817,$B$1),"")</f>
        <v/>
      </c>
      <c r="Y818" s="17" t="str">
        <f>IF(SUM('Control Sample Data'!M$3:M$98)&gt;10,IF(AND(ISNUMBER('Control Sample Data'!M817),'Control Sample Data'!M817&lt;$B$1,'Control Sample Data'!M817&gt;0),'Control Sample Data'!M817,$B$1),"")</f>
        <v/>
      </c>
      <c r="AT818" s="36" t="str">
        <f t="shared" si="537"/>
        <v/>
      </c>
      <c r="AU818" s="36" t="str">
        <f t="shared" si="538"/>
        <v/>
      </c>
      <c r="AV818" s="36" t="str">
        <f t="shared" si="539"/>
        <v/>
      </c>
      <c r="AW818" s="36" t="str">
        <f t="shared" si="540"/>
        <v/>
      </c>
      <c r="AX818" s="36" t="str">
        <f t="shared" si="541"/>
        <v/>
      </c>
      <c r="AY818" s="36" t="str">
        <f t="shared" si="542"/>
        <v/>
      </c>
      <c r="AZ818" s="36" t="str">
        <f t="shared" si="543"/>
        <v/>
      </c>
      <c r="BA818" s="36" t="str">
        <f t="shared" si="544"/>
        <v/>
      </c>
      <c r="BB818" s="36" t="str">
        <f t="shared" si="545"/>
        <v/>
      </c>
      <c r="BC818" s="36" t="str">
        <f t="shared" si="546"/>
        <v/>
      </c>
      <c r="BD818" s="36" t="str">
        <f t="shared" si="547"/>
        <v/>
      </c>
      <c r="BE818" s="36" t="str">
        <f t="shared" si="548"/>
        <v/>
      </c>
      <c r="BF818" s="36" t="str">
        <f t="shared" si="549"/>
        <v/>
      </c>
      <c r="BG818" s="36" t="str">
        <f t="shared" si="550"/>
        <v/>
      </c>
      <c r="BH818" s="36" t="str">
        <f t="shared" si="551"/>
        <v/>
      </c>
      <c r="BI818" s="36" t="str">
        <f t="shared" si="552"/>
        <v/>
      </c>
      <c r="BJ818" s="36" t="str">
        <f t="shared" si="553"/>
        <v/>
      </c>
      <c r="BK818" s="36" t="str">
        <f t="shared" si="554"/>
        <v/>
      </c>
      <c r="BL818" s="36" t="str">
        <f t="shared" si="555"/>
        <v/>
      </c>
      <c r="BM818" s="36" t="str">
        <f t="shared" si="556"/>
        <v/>
      </c>
      <c r="BN818" s="38" t="e">
        <f t="shared" si="515"/>
        <v>#DIV/0!</v>
      </c>
      <c r="BO818" s="38" t="e">
        <f t="shared" si="516"/>
        <v>#DIV/0!</v>
      </c>
      <c r="BP818" s="39" t="str">
        <f t="shared" si="517"/>
        <v/>
      </c>
      <c r="BQ818" s="39" t="str">
        <f t="shared" si="518"/>
        <v/>
      </c>
      <c r="BR818" s="39" t="str">
        <f t="shared" si="519"/>
        <v/>
      </c>
      <c r="BS818" s="39" t="str">
        <f t="shared" si="520"/>
        <v/>
      </c>
      <c r="BT818" s="39" t="str">
        <f t="shared" si="521"/>
        <v/>
      </c>
      <c r="BU818" s="39" t="str">
        <f t="shared" si="522"/>
        <v/>
      </c>
      <c r="BV818" s="39" t="str">
        <f t="shared" si="523"/>
        <v/>
      </c>
      <c r="BW818" s="39" t="str">
        <f t="shared" si="524"/>
        <v/>
      </c>
      <c r="BX818" s="39" t="str">
        <f t="shared" si="525"/>
        <v/>
      </c>
      <c r="BY818" s="39" t="str">
        <f t="shared" si="526"/>
        <v/>
      </c>
      <c r="BZ818" s="39" t="str">
        <f t="shared" si="527"/>
        <v/>
      </c>
      <c r="CA818" s="39" t="str">
        <f t="shared" si="528"/>
        <v/>
      </c>
      <c r="CB818" s="39" t="str">
        <f t="shared" si="529"/>
        <v/>
      </c>
      <c r="CC818" s="39" t="str">
        <f t="shared" si="530"/>
        <v/>
      </c>
      <c r="CD818" s="39" t="str">
        <f t="shared" si="531"/>
        <v/>
      </c>
      <c r="CE818" s="39" t="str">
        <f t="shared" si="532"/>
        <v/>
      </c>
      <c r="CF818" s="39" t="str">
        <f t="shared" si="533"/>
        <v/>
      </c>
      <c r="CG818" s="39" t="str">
        <f t="shared" si="534"/>
        <v/>
      </c>
      <c r="CH818" s="39" t="str">
        <f t="shared" si="535"/>
        <v/>
      </c>
      <c r="CI818" s="39" t="str">
        <f t="shared" si="536"/>
        <v/>
      </c>
    </row>
    <row r="819" spans="1:87">
      <c r="A819" s="18"/>
      <c r="B819" s="15">
        <f>'Gene Table'!E818</f>
        <v>0</v>
      </c>
      <c r="C819" s="15" t="str">
        <f>'Gene Table'!B818</f>
        <v>B24</v>
      </c>
      <c r="D819" s="16" t="str">
        <f>IF(SUM('Test Sample Data'!D$3:D$98)&gt;10,IF(AND(ISNUMBER('Test Sample Data'!D818),'Test Sample Data'!D818&lt;$B$1,'Test Sample Data'!D818&gt;0),'Test Sample Data'!D818,$B$1),"")</f>
        <v/>
      </c>
      <c r="E819" s="17" t="str">
        <f>IF(SUM('Test Sample Data'!E$3:E$98)&gt;10,IF(AND(ISNUMBER('Test Sample Data'!E818),'Test Sample Data'!E818&lt;$B$1,'Test Sample Data'!E818&gt;0),'Test Sample Data'!E818,$B$1),"")</f>
        <v/>
      </c>
      <c r="F819" s="17" t="str">
        <f>IF(SUM('Test Sample Data'!F$3:F$98)&gt;10,IF(AND(ISNUMBER('Test Sample Data'!F818),'Test Sample Data'!F818&lt;$B$1,'Test Sample Data'!F818&gt;0),'Test Sample Data'!F818,$B$1),"")</f>
        <v/>
      </c>
      <c r="G819" s="17" t="str">
        <f>IF(SUM('Test Sample Data'!G$3:G$98)&gt;10,IF(AND(ISNUMBER('Test Sample Data'!G818),'Test Sample Data'!G818&lt;$B$1,'Test Sample Data'!G818&gt;0),'Test Sample Data'!G818,$B$1),"")</f>
        <v/>
      </c>
      <c r="H819" s="17" t="str">
        <f>IF(SUM('Test Sample Data'!H$3:H$98)&gt;10,IF(AND(ISNUMBER('Test Sample Data'!H818),'Test Sample Data'!H818&lt;$B$1,'Test Sample Data'!H818&gt;0),'Test Sample Data'!H818,$B$1),"")</f>
        <v/>
      </c>
      <c r="I819" s="17" t="str">
        <f>IF(SUM('Test Sample Data'!I$3:I$98)&gt;10,IF(AND(ISNUMBER('Test Sample Data'!I818),'Test Sample Data'!I818&lt;$B$1,'Test Sample Data'!I818&gt;0),'Test Sample Data'!I818,$B$1),"")</f>
        <v/>
      </c>
      <c r="J819" s="17" t="str">
        <f>IF(SUM('Test Sample Data'!J$3:J$98)&gt;10,IF(AND(ISNUMBER('Test Sample Data'!J818),'Test Sample Data'!J818&lt;$B$1,'Test Sample Data'!J818&gt;0),'Test Sample Data'!J818,$B$1),"")</f>
        <v/>
      </c>
      <c r="K819" s="17" t="str">
        <f>IF(SUM('Test Sample Data'!K$3:K$98)&gt;10,IF(AND(ISNUMBER('Test Sample Data'!K818),'Test Sample Data'!K818&lt;$B$1,'Test Sample Data'!K818&gt;0),'Test Sample Data'!K818,$B$1),"")</f>
        <v/>
      </c>
      <c r="L819" s="17" t="str">
        <f>IF(SUM('Test Sample Data'!L$3:L$98)&gt;10,IF(AND(ISNUMBER('Test Sample Data'!L818),'Test Sample Data'!L818&lt;$B$1,'Test Sample Data'!L818&gt;0),'Test Sample Data'!L818,$B$1),"")</f>
        <v/>
      </c>
      <c r="M819" s="17" t="str">
        <f>IF(SUM('Test Sample Data'!M$3:M$98)&gt;10,IF(AND(ISNUMBER('Test Sample Data'!M818),'Test Sample Data'!M818&lt;$B$1,'Test Sample Data'!M818&gt;0),'Test Sample Data'!M818,$B$1),"")</f>
        <v/>
      </c>
      <c r="N819" s="17">
        <f>'Gene Table'!E818</f>
        <v>0</v>
      </c>
      <c r="O819" s="17" t="str">
        <f>'Gene Table'!B818</f>
        <v>B24</v>
      </c>
      <c r="P819" s="17" t="str">
        <f>IF(SUM('Control Sample Data'!D$3:D$98)&gt;10,IF(AND(ISNUMBER('Control Sample Data'!D818),'Control Sample Data'!D818&lt;$B$1,'Control Sample Data'!D818&gt;0),'Control Sample Data'!D818,$B$1),"")</f>
        <v/>
      </c>
      <c r="Q819" s="17" t="str">
        <f>IF(SUM('Control Sample Data'!E$3:E$98)&gt;10,IF(AND(ISNUMBER('Control Sample Data'!E818),'Control Sample Data'!E818&lt;$B$1,'Control Sample Data'!E818&gt;0),'Control Sample Data'!E818,$B$1),"")</f>
        <v/>
      </c>
      <c r="R819" s="17" t="str">
        <f>IF(SUM('Control Sample Data'!F$3:F$98)&gt;10,IF(AND(ISNUMBER('Control Sample Data'!F818),'Control Sample Data'!F818&lt;$B$1,'Control Sample Data'!F818&gt;0),'Control Sample Data'!F818,$B$1),"")</f>
        <v/>
      </c>
      <c r="S819" s="17" t="str">
        <f>IF(SUM('Control Sample Data'!G$3:G$98)&gt;10,IF(AND(ISNUMBER('Control Sample Data'!G818),'Control Sample Data'!G818&lt;$B$1,'Control Sample Data'!G818&gt;0),'Control Sample Data'!G818,$B$1),"")</f>
        <v/>
      </c>
      <c r="T819" s="17" t="str">
        <f>IF(SUM('Control Sample Data'!H$3:H$98)&gt;10,IF(AND(ISNUMBER('Control Sample Data'!H818),'Control Sample Data'!H818&lt;$B$1,'Control Sample Data'!H818&gt;0),'Control Sample Data'!H818,$B$1),"")</f>
        <v/>
      </c>
      <c r="U819" s="17" t="str">
        <f>IF(SUM('Control Sample Data'!I$3:I$98)&gt;10,IF(AND(ISNUMBER('Control Sample Data'!I818),'Control Sample Data'!I818&lt;$B$1,'Control Sample Data'!I818&gt;0),'Control Sample Data'!I818,$B$1),"")</f>
        <v/>
      </c>
      <c r="V819" s="17" t="str">
        <f>IF(SUM('Control Sample Data'!J$3:J$98)&gt;10,IF(AND(ISNUMBER('Control Sample Data'!J818),'Control Sample Data'!J818&lt;$B$1,'Control Sample Data'!J818&gt;0),'Control Sample Data'!J818,$B$1),"")</f>
        <v/>
      </c>
      <c r="W819" s="17" t="str">
        <f>IF(SUM('Control Sample Data'!K$3:K$98)&gt;10,IF(AND(ISNUMBER('Control Sample Data'!K818),'Control Sample Data'!K818&lt;$B$1,'Control Sample Data'!K818&gt;0),'Control Sample Data'!K818,$B$1),"")</f>
        <v/>
      </c>
      <c r="X819" s="17" t="str">
        <f>IF(SUM('Control Sample Data'!L$3:L$98)&gt;10,IF(AND(ISNUMBER('Control Sample Data'!L818),'Control Sample Data'!L818&lt;$B$1,'Control Sample Data'!L818&gt;0),'Control Sample Data'!L818,$B$1),"")</f>
        <v/>
      </c>
      <c r="Y819" s="17" t="str">
        <f>IF(SUM('Control Sample Data'!M$3:M$98)&gt;10,IF(AND(ISNUMBER('Control Sample Data'!M818),'Control Sample Data'!M818&lt;$B$1,'Control Sample Data'!M818&gt;0),'Control Sample Data'!M818,$B$1),"")</f>
        <v/>
      </c>
      <c r="AT819" s="36" t="str">
        <f t="shared" si="537"/>
        <v/>
      </c>
      <c r="AU819" s="36" t="str">
        <f t="shared" si="538"/>
        <v/>
      </c>
      <c r="AV819" s="36" t="str">
        <f t="shared" si="539"/>
        <v/>
      </c>
      <c r="AW819" s="36" t="str">
        <f t="shared" si="540"/>
        <v/>
      </c>
      <c r="AX819" s="36" t="str">
        <f t="shared" si="541"/>
        <v/>
      </c>
      <c r="AY819" s="36" t="str">
        <f t="shared" si="542"/>
        <v/>
      </c>
      <c r="AZ819" s="36" t="str">
        <f t="shared" si="543"/>
        <v/>
      </c>
      <c r="BA819" s="36" t="str">
        <f t="shared" si="544"/>
        <v/>
      </c>
      <c r="BB819" s="36" t="str">
        <f t="shared" si="545"/>
        <v/>
      </c>
      <c r="BC819" s="36" t="str">
        <f t="shared" si="546"/>
        <v/>
      </c>
      <c r="BD819" s="36" t="str">
        <f t="shared" si="547"/>
        <v/>
      </c>
      <c r="BE819" s="36" t="str">
        <f t="shared" si="548"/>
        <v/>
      </c>
      <c r="BF819" s="36" t="str">
        <f t="shared" si="549"/>
        <v/>
      </c>
      <c r="BG819" s="36" t="str">
        <f t="shared" si="550"/>
        <v/>
      </c>
      <c r="BH819" s="36" t="str">
        <f t="shared" si="551"/>
        <v/>
      </c>
      <c r="BI819" s="36" t="str">
        <f t="shared" si="552"/>
        <v/>
      </c>
      <c r="BJ819" s="36" t="str">
        <f t="shared" si="553"/>
        <v/>
      </c>
      <c r="BK819" s="36" t="str">
        <f t="shared" si="554"/>
        <v/>
      </c>
      <c r="BL819" s="36" t="str">
        <f t="shared" si="555"/>
        <v/>
      </c>
      <c r="BM819" s="36" t="str">
        <f t="shared" si="556"/>
        <v/>
      </c>
      <c r="BN819" s="38" t="e">
        <f t="shared" si="515"/>
        <v>#DIV/0!</v>
      </c>
      <c r="BO819" s="38" t="e">
        <f t="shared" si="516"/>
        <v>#DIV/0!</v>
      </c>
      <c r="BP819" s="39" t="str">
        <f t="shared" si="517"/>
        <v/>
      </c>
      <c r="BQ819" s="39" t="str">
        <f t="shared" si="518"/>
        <v/>
      </c>
      <c r="BR819" s="39" t="str">
        <f t="shared" si="519"/>
        <v/>
      </c>
      <c r="BS819" s="39" t="str">
        <f t="shared" si="520"/>
        <v/>
      </c>
      <c r="BT819" s="39" t="str">
        <f t="shared" si="521"/>
        <v/>
      </c>
      <c r="BU819" s="39" t="str">
        <f t="shared" si="522"/>
        <v/>
      </c>
      <c r="BV819" s="39" t="str">
        <f t="shared" si="523"/>
        <v/>
      </c>
      <c r="BW819" s="39" t="str">
        <f t="shared" si="524"/>
        <v/>
      </c>
      <c r="BX819" s="39" t="str">
        <f t="shared" si="525"/>
        <v/>
      </c>
      <c r="BY819" s="39" t="str">
        <f t="shared" si="526"/>
        <v/>
      </c>
      <c r="BZ819" s="39" t="str">
        <f t="shared" si="527"/>
        <v/>
      </c>
      <c r="CA819" s="39" t="str">
        <f t="shared" si="528"/>
        <v/>
      </c>
      <c r="CB819" s="39" t="str">
        <f t="shared" si="529"/>
        <v/>
      </c>
      <c r="CC819" s="39" t="str">
        <f t="shared" si="530"/>
        <v/>
      </c>
      <c r="CD819" s="39" t="str">
        <f t="shared" si="531"/>
        <v/>
      </c>
      <c r="CE819" s="39" t="str">
        <f t="shared" si="532"/>
        <v/>
      </c>
      <c r="CF819" s="39" t="str">
        <f t="shared" si="533"/>
        <v/>
      </c>
      <c r="CG819" s="39" t="str">
        <f t="shared" si="534"/>
        <v/>
      </c>
      <c r="CH819" s="39" t="str">
        <f t="shared" si="535"/>
        <v/>
      </c>
      <c r="CI819" s="39" t="str">
        <f t="shared" si="536"/>
        <v/>
      </c>
    </row>
    <row r="820" spans="1:87">
      <c r="A820" s="18"/>
      <c r="B820" s="15" t="str">
        <f>'Gene Table'!E819</f>
        <v>mmu-miR-3087-5p</v>
      </c>
      <c r="C820" s="15" t="str">
        <f>'Gene Table'!B819</f>
        <v>C01</v>
      </c>
      <c r="D820" s="16" t="str">
        <f>IF(SUM('Test Sample Data'!D$3:D$98)&gt;10,IF(AND(ISNUMBER('Test Sample Data'!D819),'Test Sample Data'!D819&lt;$B$1,'Test Sample Data'!D819&gt;0),'Test Sample Data'!D819,$B$1),"")</f>
        <v/>
      </c>
      <c r="E820" s="17" t="str">
        <f>IF(SUM('Test Sample Data'!E$3:E$98)&gt;10,IF(AND(ISNUMBER('Test Sample Data'!E819),'Test Sample Data'!E819&lt;$B$1,'Test Sample Data'!E819&gt;0),'Test Sample Data'!E819,$B$1),"")</f>
        <v/>
      </c>
      <c r="F820" s="17" t="str">
        <f>IF(SUM('Test Sample Data'!F$3:F$98)&gt;10,IF(AND(ISNUMBER('Test Sample Data'!F819),'Test Sample Data'!F819&lt;$B$1,'Test Sample Data'!F819&gt;0),'Test Sample Data'!F819,$B$1),"")</f>
        <v/>
      </c>
      <c r="G820" s="17" t="str">
        <f>IF(SUM('Test Sample Data'!G$3:G$98)&gt;10,IF(AND(ISNUMBER('Test Sample Data'!G819),'Test Sample Data'!G819&lt;$B$1,'Test Sample Data'!G819&gt;0),'Test Sample Data'!G819,$B$1),"")</f>
        <v/>
      </c>
      <c r="H820" s="17" t="str">
        <f>IF(SUM('Test Sample Data'!H$3:H$98)&gt;10,IF(AND(ISNUMBER('Test Sample Data'!H819),'Test Sample Data'!H819&lt;$B$1,'Test Sample Data'!H819&gt;0),'Test Sample Data'!H819,$B$1),"")</f>
        <v/>
      </c>
      <c r="I820" s="17" t="str">
        <f>IF(SUM('Test Sample Data'!I$3:I$98)&gt;10,IF(AND(ISNUMBER('Test Sample Data'!I819),'Test Sample Data'!I819&lt;$B$1,'Test Sample Data'!I819&gt;0),'Test Sample Data'!I819,$B$1),"")</f>
        <v/>
      </c>
      <c r="J820" s="17" t="str">
        <f>IF(SUM('Test Sample Data'!J$3:J$98)&gt;10,IF(AND(ISNUMBER('Test Sample Data'!J819),'Test Sample Data'!J819&lt;$B$1,'Test Sample Data'!J819&gt;0),'Test Sample Data'!J819,$B$1),"")</f>
        <v/>
      </c>
      <c r="K820" s="17" t="str">
        <f>IF(SUM('Test Sample Data'!K$3:K$98)&gt;10,IF(AND(ISNUMBER('Test Sample Data'!K819),'Test Sample Data'!K819&lt;$B$1,'Test Sample Data'!K819&gt;0),'Test Sample Data'!K819,$B$1),"")</f>
        <v/>
      </c>
      <c r="L820" s="17" t="str">
        <f>IF(SUM('Test Sample Data'!L$3:L$98)&gt;10,IF(AND(ISNUMBER('Test Sample Data'!L819),'Test Sample Data'!L819&lt;$B$1,'Test Sample Data'!L819&gt;0),'Test Sample Data'!L819,$B$1),"")</f>
        <v/>
      </c>
      <c r="M820" s="17" t="str">
        <f>IF(SUM('Test Sample Data'!M$3:M$98)&gt;10,IF(AND(ISNUMBER('Test Sample Data'!M819),'Test Sample Data'!M819&lt;$B$1,'Test Sample Data'!M819&gt;0),'Test Sample Data'!M819,$B$1),"")</f>
        <v/>
      </c>
      <c r="N820" s="17" t="str">
        <f>'Gene Table'!E819</f>
        <v>mmu-miR-3087-5p</v>
      </c>
      <c r="O820" s="17" t="str">
        <f>'Gene Table'!B819</f>
        <v>C01</v>
      </c>
      <c r="P820" s="17" t="str">
        <f>IF(SUM('Control Sample Data'!D$3:D$98)&gt;10,IF(AND(ISNUMBER('Control Sample Data'!D819),'Control Sample Data'!D819&lt;$B$1,'Control Sample Data'!D819&gt;0),'Control Sample Data'!D819,$B$1),"")</f>
        <v/>
      </c>
      <c r="Q820" s="17" t="str">
        <f>IF(SUM('Control Sample Data'!E$3:E$98)&gt;10,IF(AND(ISNUMBER('Control Sample Data'!E819),'Control Sample Data'!E819&lt;$B$1,'Control Sample Data'!E819&gt;0),'Control Sample Data'!E819,$B$1),"")</f>
        <v/>
      </c>
      <c r="R820" s="17" t="str">
        <f>IF(SUM('Control Sample Data'!F$3:F$98)&gt;10,IF(AND(ISNUMBER('Control Sample Data'!F819),'Control Sample Data'!F819&lt;$B$1,'Control Sample Data'!F819&gt;0),'Control Sample Data'!F819,$B$1),"")</f>
        <v/>
      </c>
      <c r="S820" s="17" t="str">
        <f>IF(SUM('Control Sample Data'!G$3:G$98)&gt;10,IF(AND(ISNUMBER('Control Sample Data'!G819),'Control Sample Data'!G819&lt;$B$1,'Control Sample Data'!G819&gt;0),'Control Sample Data'!G819,$B$1),"")</f>
        <v/>
      </c>
      <c r="T820" s="17" t="str">
        <f>IF(SUM('Control Sample Data'!H$3:H$98)&gt;10,IF(AND(ISNUMBER('Control Sample Data'!H819),'Control Sample Data'!H819&lt;$B$1,'Control Sample Data'!H819&gt;0),'Control Sample Data'!H819,$B$1),"")</f>
        <v/>
      </c>
      <c r="U820" s="17" t="str">
        <f>IF(SUM('Control Sample Data'!I$3:I$98)&gt;10,IF(AND(ISNUMBER('Control Sample Data'!I819),'Control Sample Data'!I819&lt;$B$1,'Control Sample Data'!I819&gt;0),'Control Sample Data'!I819,$B$1),"")</f>
        <v/>
      </c>
      <c r="V820" s="17" t="str">
        <f>IF(SUM('Control Sample Data'!J$3:J$98)&gt;10,IF(AND(ISNUMBER('Control Sample Data'!J819),'Control Sample Data'!J819&lt;$B$1,'Control Sample Data'!J819&gt;0),'Control Sample Data'!J819,$B$1),"")</f>
        <v/>
      </c>
      <c r="W820" s="17" t="str">
        <f>IF(SUM('Control Sample Data'!K$3:K$98)&gt;10,IF(AND(ISNUMBER('Control Sample Data'!K819),'Control Sample Data'!K819&lt;$B$1,'Control Sample Data'!K819&gt;0),'Control Sample Data'!K819,$B$1),"")</f>
        <v/>
      </c>
      <c r="X820" s="17" t="str">
        <f>IF(SUM('Control Sample Data'!L$3:L$98)&gt;10,IF(AND(ISNUMBER('Control Sample Data'!L819),'Control Sample Data'!L819&lt;$B$1,'Control Sample Data'!L819&gt;0),'Control Sample Data'!L819,$B$1),"")</f>
        <v/>
      </c>
      <c r="Y820" s="17" t="str">
        <f>IF(SUM('Control Sample Data'!M$3:M$98)&gt;10,IF(AND(ISNUMBER('Control Sample Data'!M819),'Control Sample Data'!M819&lt;$B$1,'Control Sample Data'!M819&gt;0),'Control Sample Data'!M819,$B$1),"")</f>
        <v/>
      </c>
      <c r="AT820" s="36" t="str">
        <f t="shared" si="537"/>
        <v/>
      </c>
      <c r="AU820" s="36" t="str">
        <f t="shared" si="538"/>
        <v/>
      </c>
      <c r="AV820" s="36" t="str">
        <f t="shared" si="539"/>
        <v/>
      </c>
      <c r="AW820" s="36" t="str">
        <f t="shared" si="540"/>
        <v/>
      </c>
      <c r="AX820" s="36" t="str">
        <f t="shared" si="541"/>
        <v/>
      </c>
      <c r="AY820" s="36" t="str">
        <f t="shared" si="542"/>
        <v/>
      </c>
      <c r="AZ820" s="36" t="str">
        <f t="shared" si="543"/>
        <v/>
      </c>
      <c r="BA820" s="36" t="str">
        <f t="shared" si="544"/>
        <v/>
      </c>
      <c r="BB820" s="36" t="str">
        <f t="shared" si="545"/>
        <v/>
      </c>
      <c r="BC820" s="36" t="str">
        <f t="shared" si="546"/>
        <v/>
      </c>
      <c r="BD820" s="36" t="str">
        <f t="shared" si="547"/>
        <v/>
      </c>
      <c r="BE820" s="36" t="str">
        <f t="shared" si="548"/>
        <v/>
      </c>
      <c r="BF820" s="36" t="str">
        <f t="shared" si="549"/>
        <v/>
      </c>
      <c r="BG820" s="36" t="str">
        <f t="shared" si="550"/>
        <v/>
      </c>
      <c r="BH820" s="36" t="str">
        <f t="shared" si="551"/>
        <v/>
      </c>
      <c r="BI820" s="36" t="str">
        <f t="shared" si="552"/>
        <v/>
      </c>
      <c r="BJ820" s="36" t="str">
        <f t="shared" si="553"/>
        <v/>
      </c>
      <c r="BK820" s="36" t="str">
        <f t="shared" si="554"/>
        <v/>
      </c>
      <c r="BL820" s="36" t="str">
        <f t="shared" si="555"/>
        <v/>
      </c>
      <c r="BM820" s="36" t="str">
        <f t="shared" si="556"/>
        <v/>
      </c>
      <c r="BN820" s="38" t="e">
        <f t="shared" si="515"/>
        <v>#DIV/0!</v>
      </c>
      <c r="BO820" s="38" t="e">
        <f t="shared" si="516"/>
        <v>#DIV/0!</v>
      </c>
      <c r="BP820" s="39" t="str">
        <f t="shared" si="517"/>
        <v/>
      </c>
      <c r="BQ820" s="39" t="str">
        <f t="shared" si="518"/>
        <v/>
      </c>
      <c r="BR820" s="39" t="str">
        <f t="shared" si="519"/>
        <v/>
      </c>
      <c r="BS820" s="39" t="str">
        <f t="shared" si="520"/>
        <v/>
      </c>
      <c r="BT820" s="39" t="str">
        <f t="shared" si="521"/>
        <v/>
      </c>
      <c r="BU820" s="39" t="str">
        <f t="shared" si="522"/>
        <v/>
      </c>
      <c r="BV820" s="39" t="str">
        <f t="shared" si="523"/>
        <v/>
      </c>
      <c r="BW820" s="39" t="str">
        <f t="shared" si="524"/>
        <v/>
      </c>
      <c r="BX820" s="39" t="str">
        <f t="shared" si="525"/>
        <v/>
      </c>
      <c r="BY820" s="39" t="str">
        <f t="shared" si="526"/>
        <v/>
      </c>
      <c r="BZ820" s="39" t="str">
        <f t="shared" si="527"/>
        <v/>
      </c>
      <c r="CA820" s="39" t="str">
        <f t="shared" si="528"/>
        <v/>
      </c>
      <c r="CB820" s="39" t="str">
        <f t="shared" si="529"/>
        <v/>
      </c>
      <c r="CC820" s="39" t="str">
        <f t="shared" si="530"/>
        <v/>
      </c>
      <c r="CD820" s="39" t="str">
        <f t="shared" si="531"/>
        <v/>
      </c>
      <c r="CE820" s="39" t="str">
        <f t="shared" si="532"/>
        <v/>
      </c>
      <c r="CF820" s="39" t="str">
        <f t="shared" si="533"/>
        <v/>
      </c>
      <c r="CG820" s="39" t="str">
        <f t="shared" si="534"/>
        <v/>
      </c>
      <c r="CH820" s="39" t="str">
        <f t="shared" si="535"/>
        <v/>
      </c>
      <c r="CI820" s="39" t="str">
        <f t="shared" si="536"/>
        <v/>
      </c>
    </row>
    <row r="821" spans="1:87">
      <c r="A821" s="18"/>
      <c r="B821" s="15" t="str">
        <f>'Gene Table'!E820</f>
        <v>mmu-miR-5118</v>
      </c>
      <c r="C821" s="15" t="str">
        <f>'Gene Table'!B820</f>
        <v>C02</v>
      </c>
      <c r="D821" s="16" t="str">
        <f>IF(SUM('Test Sample Data'!D$3:D$98)&gt;10,IF(AND(ISNUMBER('Test Sample Data'!D820),'Test Sample Data'!D820&lt;$B$1,'Test Sample Data'!D820&gt;0),'Test Sample Data'!D820,$B$1),"")</f>
        <v/>
      </c>
      <c r="E821" s="17" t="str">
        <f>IF(SUM('Test Sample Data'!E$3:E$98)&gt;10,IF(AND(ISNUMBER('Test Sample Data'!E820),'Test Sample Data'!E820&lt;$B$1,'Test Sample Data'!E820&gt;0),'Test Sample Data'!E820,$B$1),"")</f>
        <v/>
      </c>
      <c r="F821" s="17" t="str">
        <f>IF(SUM('Test Sample Data'!F$3:F$98)&gt;10,IF(AND(ISNUMBER('Test Sample Data'!F820),'Test Sample Data'!F820&lt;$B$1,'Test Sample Data'!F820&gt;0),'Test Sample Data'!F820,$B$1),"")</f>
        <v/>
      </c>
      <c r="G821" s="17" t="str">
        <f>IF(SUM('Test Sample Data'!G$3:G$98)&gt;10,IF(AND(ISNUMBER('Test Sample Data'!G820),'Test Sample Data'!G820&lt;$B$1,'Test Sample Data'!G820&gt;0),'Test Sample Data'!G820,$B$1),"")</f>
        <v/>
      </c>
      <c r="H821" s="17" t="str">
        <f>IF(SUM('Test Sample Data'!H$3:H$98)&gt;10,IF(AND(ISNUMBER('Test Sample Data'!H820),'Test Sample Data'!H820&lt;$B$1,'Test Sample Data'!H820&gt;0),'Test Sample Data'!H820,$B$1),"")</f>
        <v/>
      </c>
      <c r="I821" s="17" t="str">
        <f>IF(SUM('Test Sample Data'!I$3:I$98)&gt;10,IF(AND(ISNUMBER('Test Sample Data'!I820),'Test Sample Data'!I820&lt;$B$1,'Test Sample Data'!I820&gt;0),'Test Sample Data'!I820,$B$1),"")</f>
        <v/>
      </c>
      <c r="J821" s="17" t="str">
        <f>IF(SUM('Test Sample Data'!J$3:J$98)&gt;10,IF(AND(ISNUMBER('Test Sample Data'!J820),'Test Sample Data'!J820&lt;$B$1,'Test Sample Data'!J820&gt;0),'Test Sample Data'!J820,$B$1),"")</f>
        <v/>
      </c>
      <c r="K821" s="17" t="str">
        <f>IF(SUM('Test Sample Data'!K$3:K$98)&gt;10,IF(AND(ISNUMBER('Test Sample Data'!K820),'Test Sample Data'!K820&lt;$B$1,'Test Sample Data'!K820&gt;0),'Test Sample Data'!K820,$B$1),"")</f>
        <v/>
      </c>
      <c r="L821" s="17" t="str">
        <f>IF(SUM('Test Sample Data'!L$3:L$98)&gt;10,IF(AND(ISNUMBER('Test Sample Data'!L820),'Test Sample Data'!L820&lt;$B$1,'Test Sample Data'!L820&gt;0),'Test Sample Data'!L820,$B$1),"")</f>
        <v/>
      </c>
      <c r="M821" s="17" t="str">
        <f>IF(SUM('Test Sample Data'!M$3:M$98)&gt;10,IF(AND(ISNUMBER('Test Sample Data'!M820),'Test Sample Data'!M820&lt;$B$1,'Test Sample Data'!M820&gt;0),'Test Sample Data'!M820,$B$1),"")</f>
        <v/>
      </c>
      <c r="N821" s="17" t="str">
        <f>'Gene Table'!E820</f>
        <v>mmu-miR-5118</v>
      </c>
      <c r="O821" s="17" t="str">
        <f>'Gene Table'!B820</f>
        <v>C02</v>
      </c>
      <c r="P821" s="17" t="str">
        <f>IF(SUM('Control Sample Data'!D$3:D$98)&gt;10,IF(AND(ISNUMBER('Control Sample Data'!D820),'Control Sample Data'!D820&lt;$B$1,'Control Sample Data'!D820&gt;0),'Control Sample Data'!D820,$B$1),"")</f>
        <v/>
      </c>
      <c r="Q821" s="17" t="str">
        <f>IF(SUM('Control Sample Data'!E$3:E$98)&gt;10,IF(AND(ISNUMBER('Control Sample Data'!E820),'Control Sample Data'!E820&lt;$B$1,'Control Sample Data'!E820&gt;0),'Control Sample Data'!E820,$B$1),"")</f>
        <v/>
      </c>
      <c r="R821" s="17" t="str">
        <f>IF(SUM('Control Sample Data'!F$3:F$98)&gt;10,IF(AND(ISNUMBER('Control Sample Data'!F820),'Control Sample Data'!F820&lt;$B$1,'Control Sample Data'!F820&gt;0),'Control Sample Data'!F820,$B$1),"")</f>
        <v/>
      </c>
      <c r="S821" s="17" t="str">
        <f>IF(SUM('Control Sample Data'!G$3:G$98)&gt;10,IF(AND(ISNUMBER('Control Sample Data'!G820),'Control Sample Data'!G820&lt;$B$1,'Control Sample Data'!G820&gt;0),'Control Sample Data'!G820,$B$1),"")</f>
        <v/>
      </c>
      <c r="T821" s="17" t="str">
        <f>IF(SUM('Control Sample Data'!H$3:H$98)&gt;10,IF(AND(ISNUMBER('Control Sample Data'!H820),'Control Sample Data'!H820&lt;$B$1,'Control Sample Data'!H820&gt;0),'Control Sample Data'!H820,$B$1),"")</f>
        <v/>
      </c>
      <c r="U821" s="17" t="str">
        <f>IF(SUM('Control Sample Data'!I$3:I$98)&gt;10,IF(AND(ISNUMBER('Control Sample Data'!I820),'Control Sample Data'!I820&lt;$B$1,'Control Sample Data'!I820&gt;0),'Control Sample Data'!I820,$B$1),"")</f>
        <v/>
      </c>
      <c r="V821" s="17" t="str">
        <f>IF(SUM('Control Sample Data'!J$3:J$98)&gt;10,IF(AND(ISNUMBER('Control Sample Data'!J820),'Control Sample Data'!J820&lt;$B$1,'Control Sample Data'!J820&gt;0),'Control Sample Data'!J820,$B$1),"")</f>
        <v/>
      </c>
      <c r="W821" s="17" t="str">
        <f>IF(SUM('Control Sample Data'!K$3:K$98)&gt;10,IF(AND(ISNUMBER('Control Sample Data'!K820),'Control Sample Data'!K820&lt;$B$1,'Control Sample Data'!K820&gt;0),'Control Sample Data'!K820,$B$1),"")</f>
        <v/>
      </c>
      <c r="X821" s="17" t="str">
        <f>IF(SUM('Control Sample Data'!L$3:L$98)&gt;10,IF(AND(ISNUMBER('Control Sample Data'!L820),'Control Sample Data'!L820&lt;$B$1,'Control Sample Data'!L820&gt;0),'Control Sample Data'!L820,$B$1),"")</f>
        <v/>
      </c>
      <c r="Y821" s="17" t="str">
        <f>IF(SUM('Control Sample Data'!M$3:M$98)&gt;10,IF(AND(ISNUMBER('Control Sample Data'!M820),'Control Sample Data'!M820&lt;$B$1,'Control Sample Data'!M820&gt;0),'Control Sample Data'!M820,$B$1),"")</f>
        <v/>
      </c>
      <c r="AT821" s="36" t="str">
        <f t="shared" si="537"/>
        <v/>
      </c>
      <c r="AU821" s="36" t="str">
        <f t="shared" si="538"/>
        <v/>
      </c>
      <c r="AV821" s="36" t="str">
        <f t="shared" si="539"/>
        <v/>
      </c>
      <c r="AW821" s="36" t="str">
        <f t="shared" si="540"/>
        <v/>
      </c>
      <c r="AX821" s="36" t="str">
        <f t="shared" si="541"/>
        <v/>
      </c>
      <c r="AY821" s="36" t="str">
        <f t="shared" si="542"/>
        <v/>
      </c>
      <c r="AZ821" s="36" t="str">
        <f t="shared" si="543"/>
        <v/>
      </c>
      <c r="BA821" s="36" t="str">
        <f t="shared" si="544"/>
        <v/>
      </c>
      <c r="BB821" s="36" t="str">
        <f t="shared" si="545"/>
        <v/>
      </c>
      <c r="BC821" s="36" t="str">
        <f t="shared" si="546"/>
        <v/>
      </c>
      <c r="BD821" s="36" t="str">
        <f t="shared" si="547"/>
        <v/>
      </c>
      <c r="BE821" s="36" t="str">
        <f t="shared" si="548"/>
        <v/>
      </c>
      <c r="BF821" s="36" t="str">
        <f t="shared" si="549"/>
        <v/>
      </c>
      <c r="BG821" s="36" t="str">
        <f t="shared" si="550"/>
        <v/>
      </c>
      <c r="BH821" s="36" t="str">
        <f t="shared" si="551"/>
        <v/>
      </c>
      <c r="BI821" s="36" t="str">
        <f t="shared" si="552"/>
        <v/>
      </c>
      <c r="BJ821" s="36" t="str">
        <f t="shared" si="553"/>
        <v/>
      </c>
      <c r="BK821" s="36" t="str">
        <f t="shared" si="554"/>
        <v/>
      </c>
      <c r="BL821" s="36" t="str">
        <f t="shared" si="555"/>
        <v/>
      </c>
      <c r="BM821" s="36" t="str">
        <f t="shared" si="556"/>
        <v/>
      </c>
      <c r="BN821" s="38" t="e">
        <f t="shared" si="515"/>
        <v>#DIV/0!</v>
      </c>
      <c r="BO821" s="38" t="e">
        <f t="shared" si="516"/>
        <v>#DIV/0!</v>
      </c>
      <c r="BP821" s="39" t="str">
        <f t="shared" si="517"/>
        <v/>
      </c>
      <c r="BQ821" s="39" t="str">
        <f t="shared" si="518"/>
        <v/>
      </c>
      <c r="BR821" s="39" t="str">
        <f t="shared" si="519"/>
        <v/>
      </c>
      <c r="BS821" s="39" t="str">
        <f t="shared" si="520"/>
        <v/>
      </c>
      <c r="BT821" s="39" t="str">
        <f t="shared" si="521"/>
        <v/>
      </c>
      <c r="BU821" s="39" t="str">
        <f t="shared" si="522"/>
        <v/>
      </c>
      <c r="BV821" s="39" t="str">
        <f t="shared" si="523"/>
        <v/>
      </c>
      <c r="BW821" s="39" t="str">
        <f t="shared" si="524"/>
        <v/>
      </c>
      <c r="BX821" s="39" t="str">
        <f t="shared" si="525"/>
        <v/>
      </c>
      <c r="BY821" s="39" t="str">
        <f t="shared" si="526"/>
        <v/>
      </c>
      <c r="BZ821" s="39" t="str">
        <f t="shared" si="527"/>
        <v/>
      </c>
      <c r="CA821" s="39" t="str">
        <f t="shared" si="528"/>
        <v/>
      </c>
      <c r="CB821" s="39" t="str">
        <f t="shared" si="529"/>
        <v/>
      </c>
      <c r="CC821" s="39" t="str">
        <f t="shared" si="530"/>
        <v/>
      </c>
      <c r="CD821" s="39" t="str">
        <f t="shared" si="531"/>
        <v/>
      </c>
      <c r="CE821" s="39" t="str">
        <f t="shared" si="532"/>
        <v/>
      </c>
      <c r="CF821" s="39" t="str">
        <f t="shared" si="533"/>
        <v/>
      </c>
      <c r="CG821" s="39" t="str">
        <f t="shared" si="534"/>
        <v/>
      </c>
      <c r="CH821" s="39" t="str">
        <f t="shared" si="535"/>
        <v/>
      </c>
      <c r="CI821" s="39" t="str">
        <f t="shared" si="536"/>
        <v/>
      </c>
    </row>
    <row r="822" spans="1:87">
      <c r="A822" s="18"/>
      <c r="B822" s="15" t="str">
        <f>'Gene Table'!E821</f>
        <v>mmu-miR-3087-3p</v>
      </c>
      <c r="C822" s="15" t="str">
        <f>'Gene Table'!B821</f>
        <v>C03</v>
      </c>
      <c r="D822" s="16" t="str">
        <f>IF(SUM('Test Sample Data'!D$3:D$98)&gt;10,IF(AND(ISNUMBER('Test Sample Data'!D821),'Test Sample Data'!D821&lt;$B$1,'Test Sample Data'!D821&gt;0),'Test Sample Data'!D821,$B$1),"")</f>
        <v/>
      </c>
      <c r="E822" s="17" t="str">
        <f>IF(SUM('Test Sample Data'!E$3:E$98)&gt;10,IF(AND(ISNUMBER('Test Sample Data'!E821),'Test Sample Data'!E821&lt;$B$1,'Test Sample Data'!E821&gt;0),'Test Sample Data'!E821,$B$1),"")</f>
        <v/>
      </c>
      <c r="F822" s="17" t="str">
        <f>IF(SUM('Test Sample Data'!F$3:F$98)&gt;10,IF(AND(ISNUMBER('Test Sample Data'!F821),'Test Sample Data'!F821&lt;$B$1,'Test Sample Data'!F821&gt;0),'Test Sample Data'!F821,$B$1),"")</f>
        <v/>
      </c>
      <c r="G822" s="17" t="str">
        <f>IF(SUM('Test Sample Data'!G$3:G$98)&gt;10,IF(AND(ISNUMBER('Test Sample Data'!G821),'Test Sample Data'!G821&lt;$B$1,'Test Sample Data'!G821&gt;0),'Test Sample Data'!G821,$B$1),"")</f>
        <v/>
      </c>
      <c r="H822" s="17" t="str">
        <f>IF(SUM('Test Sample Data'!H$3:H$98)&gt;10,IF(AND(ISNUMBER('Test Sample Data'!H821),'Test Sample Data'!H821&lt;$B$1,'Test Sample Data'!H821&gt;0),'Test Sample Data'!H821,$B$1),"")</f>
        <v/>
      </c>
      <c r="I822" s="17" t="str">
        <f>IF(SUM('Test Sample Data'!I$3:I$98)&gt;10,IF(AND(ISNUMBER('Test Sample Data'!I821),'Test Sample Data'!I821&lt;$B$1,'Test Sample Data'!I821&gt;0),'Test Sample Data'!I821,$B$1),"")</f>
        <v/>
      </c>
      <c r="J822" s="17" t="str">
        <f>IF(SUM('Test Sample Data'!J$3:J$98)&gt;10,IF(AND(ISNUMBER('Test Sample Data'!J821),'Test Sample Data'!J821&lt;$B$1,'Test Sample Data'!J821&gt;0),'Test Sample Data'!J821,$B$1),"")</f>
        <v/>
      </c>
      <c r="K822" s="17" t="str">
        <f>IF(SUM('Test Sample Data'!K$3:K$98)&gt;10,IF(AND(ISNUMBER('Test Sample Data'!K821),'Test Sample Data'!K821&lt;$B$1,'Test Sample Data'!K821&gt;0),'Test Sample Data'!K821,$B$1),"")</f>
        <v/>
      </c>
      <c r="L822" s="17" t="str">
        <f>IF(SUM('Test Sample Data'!L$3:L$98)&gt;10,IF(AND(ISNUMBER('Test Sample Data'!L821),'Test Sample Data'!L821&lt;$B$1,'Test Sample Data'!L821&gt;0),'Test Sample Data'!L821,$B$1),"")</f>
        <v/>
      </c>
      <c r="M822" s="17" t="str">
        <f>IF(SUM('Test Sample Data'!M$3:M$98)&gt;10,IF(AND(ISNUMBER('Test Sample Data'!M821),'Test Sample Data'!M821&lt;$B$1,'Test Sample Data'!M821&gt;0),'Test Sample Data'!M821,$B$1),"")</f>
        <v/>
      </c>
      <c r="N822" s="17" t="str">
        <f>'Gene Table'!E821</f>
        <v>mmu-miR-3087-3p</v>
      </c>
      <c r="O822" s="17" t="str">
        <f>'Gene Table'!B821</f>
        <v>C03</v>
      </c>
      <c r="P822" s="17" t="str">
        <f>IF(SUM('Control Sample Data'!D$3:D$98)&gt;10,IF(AND(ISNUMBER('Control Sample Data'!D821),'Control Sample Data'!D821&lt;$B$1,'Control Sample Data'!D821&gt;0),'Control Sample Data'!D821,$B$1),"")</f>
        <v/>
      </c>
      <c r="Q822" s="17" t="str">
        <f>IF(SUM('Control Sample Data'!E$3:E$98)&gt;10,IF(AND(ISNUMBER('Control Sample Data'!E821),'Control Sample Data'!E821&lt;$B$1,'Control Sample Data'!E821&gt;0),'Control Sample Data'!E821,$B$1),"")</f>
        <v/>
      </c>
      <c r="R822" s="17" t="str">
        <f>IF(SUM('Control Sample Data'!F$3:F$98)&gt;10,IF(AND(ISNUMBER('Control Sample Data'!F821),'Control Sample Data'!F821&lt;$B$1,'Control Sample Data'!F821&gt;0),'Control Sample Data'!F821,$B$1),"")</f>
        <v/>
      </c>
      <c r="S822" s="17" t="str">
        <f>IF(SUM('Control Sample Data'!G$3:G$98)&gt;10,IF(AND(ISNUMBER('Control Sample Data'!G821),'Control Sample Data'!G821&lt;$B$1,'Control Sample Data'!G821&gt;0),'Control Sample Data'!G821,$B$1),"")</f>
        <v/>
      </c>
      <c r="T822" s="17" t="str">
        <f>IF(SUM('Control Sample Data'!H$3:H$98)&gt;10,IF(AND(ISNUMBER('Control Sample Data'!H821),'Control Sample Data'!H821&lt;$B$1,'Control Sample Data'!H821&gt;0),'Control Sample Data'!H821,$B$1),"")</f>
        <v/>
      </c>
      <c r="U822" s="17" t="str">
        <f>IF(SUM('Control Sample Data'!I$3:I$98)&gt;10,IF(AND(ISNUMBER('Control Sample Data'!I821),'Control Sample Data'!I821&lt;$B$1,'Control Sample Data'!I821&gt;0),'Control Sample Data'!I821,$B$1),"")</f>
        <v/>
      </c>
      <c r="V822" s="17" t="str">
        <f>IF(SUM('Control Sample Data'!J$3:J$98)&gt;10,IF(AND(ISNUMBER('Control Sample Data'!J821),'Control Sample Data'!J821&lt;$B$1,'Control Sample Data'!J821&gt;0),'Control Sample Data'!J821,$B$1),"")</f>
        <v/>
      </c>
      <c r="W822" s="17" t="str">
        <f>IF(SUM('Control Sample Data'!K$3:K$98)&gt;10,IF(AND(ISNUMBER('Control Sample Data'!K821),'Control Sample Data'!K821&lt;$B$1,'Control Sample Data'!K821&gt;0),'Control Sample Data'!K821,$B$1),"")</f>
        <v/>
      </c>
      <c r="X822" s="17" t="str">
        <f>IF(SUM('Control Sample Data'!L$3:L$98)&gt;10,IF(AND(ISNUMBER('Control Sample Data'!L821),'Control Sample Data'!L821&lt;$B$1,'Control Sample Data'!L821&gt;0),'Control Sample Data'!L821,$B$1),"")</f>
        <v/>
      </c>
      <c r="Y822" s="17" t="str">
        <f>IF(SUM('Control Sample Data'!M$3:M$98)&gt;10,IF(AND(ISNUMBER('Control Sample Data'!M821),'Control Sample Data'!M821&lt;$B$1,'Control Sample Data'!M821&gt;0),'Control Sample Data'!M821,$B$1),"")</f>
        <v/>
      </c>
      <c r="AT822" s="36" t="str">
        <f t="shared" si="537"/>
        <v/>
      </c>
      <c r="AU822" s="36" t="str">
        <f t="shared" si="538"/>
        <v/>
      </c>
      <c r="AV822" s="36" t="str">
        <f t="shared" si="539"/>
        <v/>
      </c>
      <c r="AW822" s="36" t="str">
        <f t="shared" si="540"/>
        <v/>
      </c>
      <c r="AX822" s="36" t="str">
        <f t="shared" si="541"/>
        <v/>
      </c>
      <c r="AY822" s="36" t="str">
        <f t="shared" si="542"/>
        <v/>
      </c>
      <c r="AZ822" s="36" t="str">
        <f t="shared" si="543"/>
        <v/>
      </c>
      <c r="BA822" s="36" t="str">
        <f t="shared" si="544"/>
        <v/>
      </c>
      <c r="BB822" s="36" t="str">
        <f t="shared" si="545"/>
        <v/>
      </c>
      <c r="BC822" s="36" t="str">
        <f t="shared" si="546"/>
        <v/>
      </c>
      <c r="BD822" s="36" t="str">
        <f t="shared" si="547"/>
        <v/>
      </c>
      <c r="BE822" s="36" t="str">
        <f t="shared" si="548"/>
        <v/>
      </c>
      <c r="BF822" s="36" t="str">
        <f t="shared" si="549"/>
        <v/>
      </c>
      <c r="BG822" s="36" t="str">
        <f t="shared" si="550"/>
        <v/>
      </c>
      <c r="BH822" s="36" t="str">
        <f t="shared" si="551"/>
        <v/>
      </c>
      <c r="BI822" s="36" t="str">
        <f t="shared" si="552"/>
        <v/>
      </c>
      <c r="BJ822" s="36" t="str">
        <f t="shared" si="553"/>
        <v/>
      </c>
      <c r="BK822" s="36" t="str">
        <f t="shared" si="554"/>
        <v/>
      </c>
      <c r="BL822" s="36" t="str">
        <f t="shared" si="555"/>
        <v/>
      </c>
      <c r="BM822" s="36" t="str">
        <f t="shared" si="556"/>
        <v/>
      </c>
      <c r="BN822" s="38" t="e">
        <f t="shared" si="515"/>
        <v>#DIV/0!</v>
      </c>
      <c r="BO822" s="38" t="e">
        <f t="shared" si="516"/>
        <v>#DIV/0!</v>
      </c>
      <c r="BP822" s="39" t="str">
        <f t="shared" si="517"/>
        <v/>
      </c>
      <c r="BQ822" s="39" t="str">
        <f t="shared" si="518"/>
        <v/>
      </c>
      <c r="BR822" s="39" t="str">
        <f t="shared" si="519"/>
        <v/>
      </c>
      <c r="BS822" s="39" t="str">
        <f t="shared" si="520"/>
        <v/>
      </c>
      <c r="BT822" s="39" t="str">
        <f t="shared" si="521"/>
        <v/>
      </c>
      <c r="BU822" s="39" t="str">
        <f t="shared" si="522"/>
        <v/>
      </c>
      <c r="BV822" s="39" t="str">
        <f t="shared" si="523"/>
        <v/>
      </c>
      <c r="BW822" s="39" t="str">
        <f t="shared" si="524"/>
        <v/>
      </c>
      <c r="BX822" s="39" t="str">
        <f t="shared" si="525"/>
        <v/>
      </c>
      <c r="BY822" s="39" t="str">
        <f t="shared" si="526"/>
        <v/>
      </c>
      <c r="BZ822" s="39" t="str">
        <f t="shared" si="527"/>
        <v/>
      </c>
      <c r="CA822" s="39" t="str">
        <f t="shared" si="528"/>
        <v/>
      </c>
      <c r="CB822" s="39" t="str">
        <f t="shared" si="529"/>
        <v/>
      </c>
      <c r="CC822" s="39" t="str">
        <f t="shared" si="530"/>
        <v/>
      </c>
      <c r="CD822" s="39" t="str">
        <f t="shared" si="531"/>
        <v/>
      </c>
      <c r="CE822" s="39" t="str">
        <f t="shared" si="532"/>
        <v/>
      </c>
      <c r="CF822" s="39" t="str">
        <f t="shared" si="533"/>
        <v/>
      </c>
      <c r="CG822" s="39" t="str">
        <f t="shared" si="534"/>
        <v/>
      </c>
      <c r="CH822" s="39" t="str">
        <f t="shared" si="535"/>
        <v/>
      </c>
      <c r="CI822" s="39" t="str">
        <f t="shared" si="536"/>
        <v/>
      </c>
    </row>
    <row r="823" spans="1:87">
      <c r="A823" s="18"/>
      <c r="B823" s="15" t="str">
        <f>'Gene Table'!E822</f>
        <v>mmu-miR-5122</v>
      </c>
      <c r="C823" s="15" t="str">
        <f>'Gene Table'!B822</f>
        <v>C04</v>
      </c>
      <c r="D823" s="16" t="str">
        <f>IF(SUM('Test Sample Data'!D$3:D$98)&gt;10,IF(AND(ISNUMBER('Test Sample Data'!D822),'Test Sample Data'!D822&lt;$B$1,'Test Sample Data'!D822&gt;0),'Test Sample Data'!D822,$B$1),"")</f>
        <v/>
      </c>
      <c r="E823" s="17" t="str">
        <f>IF(SUM('Test Sample Data'!E$3:E$98)&gt;10,IF(AND(ISNUMBER('Test Sample Data'!E822),'Test Sample Data'!E822&lt;$B$1,'Test Sample Data'!E822&gt;0),'Test Sample Data'!E822,$B$1),"")</f>
        <v/>
      </c>
      <c r="F823" s="17" t="str">
        <f>IF(SUM('Test Sample Data'!F$3:F$98)&gt;10,IF(AND(ISNUMBER('Test Sample Data'!F822),'Test Sample Data'!F822&lt;$B$1,'Test Sample Data'!F822&gt;0),'Test Sample Data'!F822,$B$1),"")</f>
        <v/>
      </c>
      <c r="G823" s="17" t="str">
        <f>IF(SUM('Test Sample Data'!G$3:G$98)&gt;10,IF(AND(ISNUMBER('Test Sample Data'!G822),'Test Sample Data'!G822&lt;$B$1,'Test Sample Data'!G822&gt;0),'Test Sample Data'!G822,$B$1),"")</f>
        <v/>
      </c>
      <c r="H823" s="17" t="str">
        <f>IF(SUM('Test Sample Data'!H$3:H$98)&gt;10,IF(AND(ISNUMBER('Test Sample Data'!H822),'Test Sample Data'!H822&lt;$B$1,'Test Sample Data'!H822&gt;0),'Test Sample Data'!H822,$B$1),"")</f>
        <v/>
      </c>
      <c r="I823" s="17" t="str">
        <f>IF(SUM('Test Sample Data'!I$3:I$98)&gt;10,IF(AND(ISNUMBER('Test Sample Data'!I822),'Test Sample Data'!I822&lt;$B$1,'Test Sample Data'!I822&gt;0),'Test Sample Data'!I822,$B$1),"")</f>
        <v/>
      </c>
      <c r="J823" s="17" t="str">
        <f>IF(SUM('Test Sample Data'!J$3:J$98)&gt;10,IF(AND(ISNUMBER('Test Sample Data'!J822),'Test Sample Data'!J822&lt;$B$1,'Test Sample Data'!J822&gt;0),'Test Sample Data'!J822,$B$1),"")</f>
        <v/>
      </c>
      <c r="K823" s="17" t="str">
        <f>IF(SUM('Test Sample Data'!K$3:K$98)&gt;10,IF(AND(ISNUMBER('Test Sample Data'!K822),'Test Sample Data'!K822&lt;$B$1,'Test Sample Data'!K822&gt;0),'Test Sample Data'!K822,$B$1),"")</f>
        <v/>
      </c>
      <c r="L823" s="17" t="str">
        <f>IF(SUM('Test Sample Data'!L$3:L$98)&gt;10,IF(AND(ISNUMBER('Test Sample Data'!L822),'Test Sample Data'!L822&lt;$B$1,'Test Sample Data'!L822&gt;0),'Test Sample Data'!L822,$B$1),"")</f>
        <v/>
      </c>
      <c r="M823" s="17" t="str">
        <f>IF(SUM('Test Sample Data'!M$3:M$98)&gt;10,IF(AND(ISNUMBER('Test Sample Data'!M822),'Test Sample Data'!M822&lt;$B$1,'Test Sample Data'!M822&gt;0),'Test Sample Data'!M822,$B$1),"")</f>
        <v/>
      </c>
      <c r="N823" s="17" t="str">
        <f>'Gene Table'!E822</f>
        <v>mmu-miR-5122</v>
      </c>
      <c r="O823" s="17" t="str">
        <f>'Gene Table'!B822</f>
        <v>C04</v>
      </c>
      <c r="P823" s="17" t="str">
        <f>IF(SUM('Control Sample Data'!D$3:D$98)&gt;10,IF(AND(ISNUMBER('Control Sample Data'!D822),'Control Sample Data'!D822&lt;$B$1,'Control Sample Data'!D822&gt;0),'Control Sample Data'!D822,$B$1),"")</f>
        <v/>
      </c>
      <c r="Q823" s="17" t="str">
        <f>IF(SUM('Control Sample Data'!E$3:E$98)&gt;10,IF(AND(ISNUMBER('Control Sample Data'!E822),'Control Sample Data'!E822&lt;$B$1,'Control Sample Data'!E822&gt;0),'Control Sample Data'!E822,$B$1),"")</f>
        <v/>
      </c>
      <c r="R823" s="17" t="str">
        <f>IF(SUM('Control Sample Data'!F$3:F$98)&gt;10,IF(AND(ISNUMBER('Control Sample Data'!F822),'Control Sample Data'!F822&lt;$B$1,'Control Sample Data'!F822&gt;0),'Control Sample Data'!F822,$B$1),"")</f>
        <v/>
      </c>
      <c r="S823" s="17" t="str">
        <f>IF(SUM('Control Sample Data'!G$3:G$98)&gt;10,IF(AND(ISNUMBER('Control Sample Data'!G822),'Control Sample Data'!G822&lt;$B$1,'Control Sample Data'!G822&gt;0),'Control Sample Data'!G822,$B$1),"")</f>
        <v/>
      </c>
      <c r="T823" s="17" t="str">
        <f>IF(SUM('Control Sample Data'!H$3:H$98)&gt;10,IF(AND(ISNUMBER('Control Sample Data'!H822),'Control Sample Data'!H822&lt;$B$1,'Control Sample Data'!H822&gt;0),'Control Sample Data'!H822,$B$1),"")</f>
        <v/>
      </c>
      <c r="U823" s="17" t="str">
        <f>IF(SUM('Control Sample Data'!I$3:I$98)&gt;10,IF(AND(ISNUMBER('Control Sample Data'!I822),'Control Sample Data'!I822&lt;$B$1,'Control Sample Data'!I822&gt;0),'Control Sample Data'!I822,$B$1),"")</f>
        <v/>
      </c>
      <c r="V823" s="17" t="str">
        <f>IF(SUM('Control Sample Data'!J$3:J$98)&gt;10,IF(AND(ISNUMBER('Control Sample Data'!J822),'Control Sample Data'!J822&lt;$B$1,'Control Sample Data'!J822&gt;0),'Control Sample Data'!J822,$B$1),"")</f>
        <v/>
      </c>
      <c r="W823" s="17" t="str">
        <f>IF(SUM('Control Sample Data'!K$3:K$98)&gt;10,IF(AND(ISNUMBER('Control Sample Data'!K822),'Control Sample Data'!K822&lt;$B$1,'Control Sample Data'!K822&gt;0),'Control Sample Data'!K822,$B$1),"")</f>
        <v/>
      </c>
      <c r="X823" s="17" t="str">
        <f>IF(SUM('Control Sample Data'!L$3:L$98)&gt;10,IF(AND(ISNUMBER('Control Sample Data'!L822),'Control Sample Data'!L822&lt;$B$1,'Control Sample Data'!L822&gt;0),'Control Sample Data'!L822,$B$1),"")</f>
        <v/>
      </c>
      <c r="Y823" s="17" t="str">
        <f>IF(SUM('Control Sample Data'!M$3:M$98)&gt;10,IF(AND(ISNUMBER('Control Sample Data'!M822),'Control Sample Data'!M822&lt;$B$1,'Control Sample Data'!M822&gt;0),'Control Sample Data'!M822,$B$1),"")</f>
        <v/>
      </c>
      <c r="AT823" s="36" t="str">
        <f t="shared" si="537"/>
        <v/>
      </c>
      <c r="AU823" s="36" t="str">
        <f t="shared" si="538"/>
        <v/>
      </c>
      <c r="AV823" s="36" t="str">
        <f t="shared" si="539"/>
        <v/>
      </c>
      <c r="AW823" s="36" t="str">
        <f t="shared" si="540"/>
        <v/>
      </c>
      <c r="AX823" s="36" t="str">
        <f t="shared" si="541"/>
        <v/>
      </c>
      <c r="AY823" s="36" t="str">
        <f t="shared" si="542"/>
        <v/>
      </c>
      <c r="AZ823" s="36" t="str">
        <f t="shared" si="543"/>
        <v/>
      </c>
      <c r="BA823" s="36" t="str">
        <f t="shared" si="544"/>
        <v/>
      </c>
      <c r="BB823" s="36" t="str">
        <f t="shared" si="545"/>
        <v/>
      </c>
      <c r="BC823" s="36" t="str">
        <f t="shared" si="546"/>
        <v/>
      </c>
      <c r="BD823" s="36" t="str">
        <f t="shared" si="547"/>
        <v/>
      </c>
      <c r="BE823" s="36" t="str">
        <f t="shared" si="548"/>
        <v/>
      </c>
      <c r="BF823" s="36" t="str">
        <f t="shared" si="549"/>
        <v/>
      </c>
      <c r="BG823" s="36" t="str">
        <f t="shared" si="550"/>
        <v/>
      </c>
      <c r="BH823" s="36" t="str">
        <f t="shared" si="551"/>
        <v/>
      </c>
      <c r="BI823" s="36" t="str">
        <f t="shared" si="552"/>
        <v/>
      </c>
      <c r="BJ823" s="36" t="str">
        <f t="shared" si="553"/>
        <v/>
      </c>
      <c r="BK823" s="36" t="str">
        <f t="shared" si="554"/>
        <v/>
      </c>
      <c r="BL823" s="36" t="str">
        <f t="shared" si="555"/>
        <v/>
      </c>
      <c r="BM823" s="36" t="str">
        <f t="shared" si="556"/>
        <v/>
      </c>
      <c r="BN823" s="38" t="e">
        <f t="shared" si="515"/>
        <v>#DIV/0!</v>
      </c>
      <c r="BO823" s="38" t="e">
        <f t="shared" si="516"/>
        <v>#DIV/0!</v>
      </c>
      <c r="BP823" s="39" t="str">
        <f t="shared" si="517"/>
        <v/>
      </c>
      <c r="BQ823" s="39" t="str">
        <f t="shared" si="518"/>
        <v/>
      </c>
      <c r="BR823" s="39" t="str">
        <f t="shared" si="519"/>
        <v/>
      </c>
      <c r="BS823" s="39" t="str">
        <f t="shared" si="520"/>
        <v/>
      </c>
      <c r="BT823" s="39" t="str">
        <f t="shared" si="521"/>
        <v/>
      </c>
      <c r="BU823" s="39" t="str">
        <f t="shared" si="522"/>
        <v/>
      </c>
      <c r="BV823" s="39" t="str">
        <f t="shared" si="523"/>
        <v/>
      </c>
      <c r="BW823" s="39" t="str">
        <f t="shared" si="524"/>
        <v/>
      </c>
      <c r="BX823" s="39" t="str">
        <f t="shared" si="525"/>
        <v/>
      </c>
      <c r="BY823" s="39" t="str">
        <f t="shared" si="526"/>
        <v/>
      </c>
      <c r="BZ823" s="39" t="str">
        <f t="shared" si="527"/>
        <v/>
      </c>
      <c r="CA823" s="39" t="str">
        <f t="shared" si="528"/>
        <v/>
      </c>
      <c r="CB823" s="39" t="str">
        <f t="shared" si="529"/>
        <v/>
      </c>
      <c r="CC823" s="39" t="str">
        <f t="shared" si="530"/>
        <v/>
      </c>
      <c r="CD823" s="39" t="str">
        <f t="shared" si="531"/>
        <v/>
      </c>
      <c r="CE823" s="39" t="str">
        <f t="shared" si="532"/>
        <v/>
      </c>
      <c r="CF823" s="39" t="str">
        <f t="shared" si="533"/>
        <v/>
      </c>
      <c r="CG823" s="39" t="str">
        <f t="shared" si="534"/>
        <v/>
      </c>
      <c r="CH823" s="39" t="str">
        <f t="shared" si="535"/>
        <v/>
      </c>
      <c r="CI823" s="39" t="str">
        <f t="shared" si="536"/>
        <v/>
      </c>
    </row>
    <row r="824" spans="1:87">
      <c r="A824" s="18"/>
      <c r="B824" s="15" t="str">
        <f>'Gene Table'!E823</f>
        <v>mmu-miR-3088-5p</v>
      </c>
      <c r="C824" s="15" t="str">
        <f>'Gene Table'!B823</f>
        <v>C05</v>
      </c>
      <c r="D824" s="16" t="str">
        <f>IF(SUM('Test Sample Data'!D$3:D$98)&gt;10,IF(AND(ISNUMBER('Test Sample Data'!D823),'Test Sample Data'!D823&lt;$B$1,'Test Sample Data'!D823&gt;0),'Test Sample Data'!D823,$B$1),"")</f>
        <v/>
      </c>
      <c r="E824" s="17" t="str">
        <f>IF(SUM('Test Sample Data'!E$3:E$98)&gt;10,IF(AND(ISNUMBER('Test Sample Data'!E823),'Test Sample Data'!E823&lt;$B$1,'Test Sample Data'!E823&gt;0),'Test Sample Data'!E823,$B$1),"")</f>
        <v/>
      </c>
      <c r="F824" s="17" t="str">
        <f>IF(SUM('Test Sample Data'!F$3:F$98)&gt;10,IF(AND(ISNUMBER('Test Sample Data'!F823),'Test Sample Data'!F823&lt;$B$1,'Test Sample Data'!F823&gt;0),'Test Sample Data'!F823,$B$1),"")</f>
        <v/>
      </c>
      <c r="G824" s="17" t="str">
        <f>IF(SUM('Test Sample Data'!G$3:G$98)&gt;10,IF(AND(ISNUMBER('Test Sample Data'!G823),'Test Sample Data'!G823&lt;$B$1,'Test Sample Data'!G823&gt;0),'Test Sample Data'!G823,$B$1),"")</f>
        <v/>
      </c>
      <c r="H824" s="17" t="str">
        <f>IF(SUM('Test Sample Data'!H$3:H$98)&gt;10,IF(AND(ISNUMBER('Test Sample Data'!H823),'Test Sample Data'!H823&lt;$B$1,'Test Sample Data'!H823&gt;0),'Test Sample Data'!H823,$B$1),"")</f>
        <v/>
      </c>
      <c r="I824" s="17" t="str">
        <f>IF(SUM('Test Sample Data'!I$3:I$98)&gt;10,IF(AND(ISNUMBER('Test Sample Data'!I823),'Test Sample Data'!I823&lt;$B$1,'Test Sample Data'!I823&gt;0),'Test Sample Data'!I823,$B$1),"")</f>
        <v/>
      </c>
      <c r="J824" s="17" t="str">
        <f>IF(SUM('Test Sample Data'!J$3:J$98)&gt;10,IF(AND(ISNUMBER('Test Sample Data'!J823),'Test Sample Data'!J823&lt;$B$1,'Test Sample Data'!J823&gt;0),'Test Sample Data'!J823,$B$1),"")</f>
        <v/>
      </c>
      <c r="K824" s="17" t="str">
        <f>IF(SUM('Test Sample Data'!K$3:K$98)&gt;10,IF(AND(ISNUMBER('Test Sample Data'!K823),'Test Sample Data'!K823&lt;$B$1,'Test Sample Data'!K823&gt;0),'Test Sample Data'!K823,$B$1),"")</f>
        <v/>
      </c>
      <c r="L824" s="17" t="str">
        <f>IF(SUM('Test Sample Data'!L$3:L$98)&gt;10,IF(AND(ISNUMBER('Test Sample Data'!L823),'Test Sample Data'!L823&lt;$B$1,'Test Sample Data'!L823&gt;0),'Test Sample Data'!L823,$B$1),"")</f>
        <v/>
      </c>
      <c r="M824" s="17" t="str">
        <f>IF(SUM('Test Sample Data'!M$3:M$98)&gt;10,IF(AND(ISNUMBER('Test Sample Data'!M823),'Test Sample Data'!M823&lt;$B$1,'Test Sample Data'!M823&gt;0),'Test Sample Data'!M823,$B$1),"")</f>
        <v/>
      </c>
      <c r="N824" s="17" t="str">
        <f>'Gene Table'!E823</f>
        <v>mmu-miR-3088-5p</v>
      </c>
      <c r="O824" s="17" t="str">
        <f>'Gene Table'!B823</f>
        <v>C05</v>
      </c>
      <c r="P824" s="17" t="str">
        <f>IF(SUM('Control Sample Data'!D$3:D$98)&gt;10,IF(AND(ISNUMBER('Control Sample Data'!D823),'Control Sample Data'!D823&lt;$B$1,'Control Sample Data'!D823&gt;0),'Control Sample Data'!D823,$B$1),"")</f>
        <v/>
      </c>
      <c r="Q824" s="17" t="str">
        <f>IF(SUM('Control Sample Data'!E$3:E$98)&gt;10,IF(AND(ISNUMBER('Control Sample Data'!E823),'Control Sample Data'!E823&lt;$B$1,'Control Sample Data'!E823&gt;0),'Control Sample Data'!E823,$B$1),"")</f>
        <v/>
      </c>
      <c r="R824" s="17" t="str">
        <f>IF(SUM('Control Sample Data'!F$3:F$98)&gt;10,IF(AND(ISNUMBER('Control Sample Data'!F823),'Control Sample Data'!F823&lt;$B$1,'Control Sample Data'!F823&gt;0),'Control Sample Data'!F823,$B$1),"")</f>
        <v/>
      </c>
      <c r="S824" s="17" t="str">
        <f>IF(SUM('Control Sample Data'!G$3:G$98)&gt;10,IF(AND(ISNUMBER('Control Sample Data'!G823),'Control Sample Data'!G823&lt;$B$1,'Control Sample Data'!G823&gt;0),'Control Sample Data'!G823,$B$1),"")</f>
        <v/>
      </c>
      <c r="T824" s="17" t="str">
        <f>IF(SUM('Control Sample Data'!H$3:H$98)&gt;10,IF(AND(ISNUMBER('Control Sample Data'!H823),'Control Sample Data'!H823&lt;$B$1,'Control Sample Data'!H823&gt;0),'Control Sample Data'!H823,$B$1),"")</f>
        <v/>
      </c>
      <c r="U824" s="17" t="str">
        <f>IF(SUM('Control Sample Data'!I$3:I$98)&gt;10,IF(AND(ISNUMBER('Control Sample Data'!I823),'Control Sample Data'!I823&lt;$B$1,'Control Sample Data'!I823&gt;0),'Control Sample Data'!I823,$B$1),"")</f>
        <v/>
      </c>
      <c r="V824" s="17" t="str">
        <f>IF(SUM('Control Sample Data'!J$3:J$98)&gt;10,IF(AND(ISNUMBER('Control Sample Data'!J823),'Control Sample Data'!J823&lt;$B$1,'Control Sample Data'!J823&gt;0),'Control Sample Data'!J823,$B$1),"")</f>
        <v/>
      </c>
      <c r="W824" s="17" t="str">
        <f>IF(SUM('Control Sample Data'!K$3:K$98)&gt;10,IF(AND(ISNUMBER('Control Sample Data'!K823),'Control Sample Data'!K823&lt;$B$1,'Control Sample Data'!K823&gt;0),'Control Sample Data'!K823,$B$1),"")</f>
        <v/>
      </c>
      <c r="X824" s="17" t="str">
        <f>IF(SUM('Control Sample Data'!L$3:L$98)&gt;10,IF(AND(ISNUMBER('Control Sample Data'!L823),'Control Sample Data'!L823&lt;$B$1,'Control Sample Data'!L823&gt;0),'Control Sample Data'!L823,$B$1),"")</f>
        <v/>
      </c>
      <c r="Y824" s="17" t="str">
        <f>IF(SUM('Control Sample Data'!M$3:M$98)&gt;10,IF(AND(ISNUMBER('Control Sample Data'!M823),'Control Sample Data'!M823&lt;$B$1,'Control Sample Data'!M823&gt;0),'Control Sample Data'!M823,$B$1),"")</f>
        <v/>
      </c>
      <c r="AT824" s="36" t="str">
        <f t="shared" si="537"/>
        <v/>
      </c>
      <c r="AU824" s="36" t="str">
        <f t="shared" si="538"/>
        <v/>
      </c>
      <c r="AV824" s="36" t="str">
        <f t="shared" si="539"/>
        <v/>
      </c>
      <c r="AW824" s="36" t="str">
        <f t="shared" si="540"/>
        <v/>
      </c>
      <c r="AX824" s="36" t="str">
        <f t="shared" si="541"/>
        <v/>
      </c>
      <c r="AY824" s="36" t="str">
        <f t="shared" si="542"/>
        <v/>
      </c>
      <c r="AZ824" s="36" t="str">
        <f t="shared" si="543"/>
        <v/>
      </c>
      <c r="BA824" s="36" t="str">
        <f t="shared" si="544"/>
        <v/>
      </c>
      <c r="BB824" s="36" t="str">
        <f t="shared" si="545"/>
        <v/>
      </c>
      <c r="BC824" s="36" t="str">
        <f t="shared" si="546"/>
        <v/>
      </c>
      <c r="BD824" s="36" t="str">
        <f t="shared" si="547"/>
        <v/>
      </c>
      <c r="BE824" s="36" t="str">
        <f t="shared" si="548"/>
        <v/>
      </c>
      <c r="BF824" s="36" t="str">
        <f t="shared" si="549"/>
        <v/>
      </c>
      <c r="BG824" s="36" t="str">
        <f t="shared" si="550"/>
        <v/>
      </c>
      <c r="BH824" s="36" t="str">
        <f t="shared" si="551"/>
        <v/>
      </c>
      <c r="BI824" s="36" t="str">
        <f t="shared" si="552"/>
        <v/>
      </c>
      <c r="BJ824" s="36" t="str">
        <f t="shared" si="553"/>
        <v/>
      </c>
      <c r="BK824" s="36" t="str">
        <f t="shared" si="554"/>
        <v/>
      </c>
      <c r="BL824" s="36" t="str">
        <f t="shared" si="555"/>
        <v/>
      </c>
      <c r="BM824" s="36" t="str">
        <f t="shared" si="556"/>
        <v/>
      </c>
      <c r="BN824" s="38" t="e">
        <f t="shared" si="515"/>
        <v>#DIV/0!</v>
      </c>
      <c r="BO824" s="38" t="e">
        <f t="shared" si="516"/>
        <v>#DIV/0!</v>
      </c>
      <c r="BP824" s="39" t="str">
        <f t="shared" si="517"/>
        <v/>
      </c>
      <c r="BQ824" s="39" t="str">
        <f t="shared" si="518"/>
        <v/>
      </c>
      <c r="BR824" s="39" t="str">
        <f t="shared" si="519"/>
        <v/>
      </c>
      <c r="BS824" s="39" t="str">
        <f t="shared" si="520"/>
        <v/>
      </c>
      <c r="BT824" s="39" t="str">
        <f t="shared" si="521"/>
        <v/>
      </c>
      <c r="BU824" s="39" t="str">
        <f t="shared" si="522"/>
        <v/>
      </c>
      <c r="BV824" s="39" t="str">
        <f t="shared" si="523"/>
        <v/>
      </c>
      <c r="BW824" s="39" t="str">
        <f t="shared" si="524"/>
        <v/>
      </c>
      <c r="BX824" s="39" t="str">
        <f t="shared" si="525"/>
        <v/>
      </c>
      <c r="BY824" s="39" t="str">
        <f t="shared" si="526"/>
        <v/>
      </c>
      <c r="BZ824" s="39" t="str">
        <f t="shared" si="527"/>
        <v/>
      </c>
      <c r="CA824" s="39" t="str">
        <f t="shared" si="528"/>
        <v/>
      </c>
      <c r="CB824" s="39" t="str">
        <f t="shared" si="529"/>
        <v/>
      </c>
      <c r="CC824" s="39" t="str">
        <f t="shared" si="530"/>
        <v/>
      </c>
      <c r="CD824" s="39" t="str">
        <f t="shared" si="531"/>
        <v/>
      </c>
      <c r="CE824" s="39" t="str">
        <f t="shared" si="532"/>
        <v/>
      </c>
      <c r="CF824" s="39" t="str">
        <f t="shared" si="533"/>
        <v/>
      </c>
      <c r="CG824" s="39" t="str">
        <f t="shared" si="534"/>
        <v/>
      </c>
      <c r="CH824" s="39" t="str">
        <f t="shared" si="535"/>
        <v/>
      </c>
      <c r="CI824" s="39" t="str">
        <f t="shared" si="536"/>
        <v/>
      </c>
    </row>
    <row r="825" spans="1:87">
      <c r="A825" s="18"/>
      <c r="B825" s="15" t="str">
        <f>'Gene Table'!E824</f>
        <v>mmu-miR-466q</v>
      </c>
      <c r="C825" s="15" t="str">
        <f>'Gene Table'!B824</f>
        <v>C06</v>
      </c>
      <c r="D825" s="16" t="str">
        <f>IF(SUM('Test Sample Data'!D$3:D$98)&gt;10,IF(AND(ISNUMBER('Test Sample Data'!D824),'Test Sample Data'!D824&lt;$B$1,'Test Sample Data'!D824&gt;0),'Test Sample Data'!D824,$B$1),"")</f>
        <v/>
      </c>
      <c r="E825" s="17" t="str">
        <f>IF(SUM('Test Sample Data'!E$3:E$98)&gt;10,IF(AND(ISNUMBER('Test Sample Data'!E824),'Test Sample Data'!E824&lt;$B$1,'Test Sample Data'!E824&gt;0),'Test Sample Data'!E824,$B$1),"")</f>
        <v/>
      </c>
      <c r="F825" s="17" t="str">
        <f>IF(SUM('Test Sample Data'!F$3:F$98)&gt;10,IF(AND(ISNUMBER('Test Sample Data'!F824),'Test Sample Data'!F824&lt;$B$1,'Test Sample Data'!F824&gt;0),'Test Sample Data'!F824,$B$1),"")</f>
        <v/>
      </c>
      <c r="G825" s="17" t="str">
        <f>IF(SUM('Test Sample Data'!G$3:G$98)&gt;10,IF(AND(ISNUMBER('Test Sample Data'!G824),'Test Sample Data'!G824&lt;$B$1,'Test Sample Data'!G824&gt;0),'Test Sample Data'!G824,$B$1),"")</f>
        <v/>
      </c>
      <c r="H825" s="17" t="str">
        <f>IF(SUM('Test Sample Data'!H$3:H$98)&gt;10,IF(AND(ISNUMBER('Test Sample Data'!H824),'Test Sample Data'!H824&lt;$B$1,'Test Sample Data'!H824&gt;0),'Test Sample Data'!H824,$B$1),"")</f>
        <v/>
      </c>
      <c r="I825" s="17" t="str">
        <f>IF(SUM('Test Sample Data'!I$3:I$98)&gt;10,IF(AND(ISNUMBER('Test Sample Data'!I824),'Test Sample Data'!I824&lt;$B$1,'Test Sample Data'!I824&gt;0),'Test Sample Data'!I824,$B$1),"")</f>
        <v/>
      </c>
      <c r="J825" s="17" t="str">
        <f>IF(SUM('Test Sample Data'!J$3:J$98)&gt;10,IF(AND(ISNUMBER('Test Sample Data'!J824),'Test Sample Data'!J824&lt;$B$1,'Test Sample Data'!J824&gt;0),'Test Sample Data'!J824,$B$1),"")</f>
        <v/>
      </c>
      <c r="K825" s="17" t="str">
        <f>IF(SUM('Test Sample Data'!K$3:K$98)&gt;10,IF(AND(ISNUMBER('Test Sample Data'!K824),'Test Sample Data'!K824&lt;$B$1,'Test Sample Data'!K824&gt;0),'Test Sample Data'!K824,$B$1),"")</f>
        <v/>
      </c>
      <c r="L825" s="17" t="str">
        <f>IF(SUM('Test Sample Data'!L$3:L$98)&gt;10,IF(AND(ISNUMBER('Test Sample Data'!L824),'Test Sample Data'!L824&lt;$B$1,'Test Sample Data'!L824&gt;0),'Test Sample Data'!L824,$B$1),"")</f>
        <v/>
      </c>
      <c r="M825" s="17" t="str">
        <f>IF(SUM('Test Sample Data'!M$3:M$98)&gt;10,IF(AND(ISNUMBER('Test Sample Data'!M824),'Test Sample Data'!M824&lt;$B$1,'Test Sample Data'!M824&gt;0),'Test Sample Data'!M824,$B$1),"")</f>
        <v/>
      </c>
      <c r="N825" s="17" t="str">
        <f>'Gene Table'!E824</f>
        <v>mmu-miR-466q</v>
      </c>
      <c r="O825" s="17" t="str">
        <f>'Gene Table'!B824</f>
        <v>C06</v>
      </c>
      <c r="P825" s="17" t="str">
        <f>IF(SUM('Control Sample Data'!D$3:D$98)&gt;10,IF(AND(ISNUMBER('Control Sample Data'!D824),'Control Sample Data'!D824&lt;$B$1,'Control Sample Data'!D824&gt;0),'Control Sample Data'!D824,$B$1),"")</f>
        <v/>
      </c>
      <c r="Q825" s="17" t="str">
        <f>IF(SUM('Control Sample Data'!E$3:E$98)&gt;10,IF(AND(ISNUMBER('Control Sample Data'!E824),'Control Sample Data'!E824&lt;$B$1,'Control Sample Data'!E824&gt;0),'Control Sample Data'!E824,$B$1),"")</f>
        <v/>
      </c>
      <c r="R825" s="17" t="str">
        <f>IF(SUM('Control Sample Data'!F$3:F$98)&gt;10,IF(AND(ISNUMBER('Control Sample Data'!F824),'Control Sample Data'!F824&lt;$B$1,'Control Sample Data'!F824&gt;0),'Control Sample Data'!F824,$B$1),"")</f>
        <v/>
      </c>
      <c r="S825" s="17" t="str">
        <f>IF(SUM('Control Sample Data'!G$3:G$98)&gt;10,IF(AND(ISNUMBER('Control Sample Data'!G824),'Control Sample Data'!G824&lt;$B$1,'Control Sample Data'!G824&gt;0),'Control Sample Data'!G824,$B$1),"")</f>
        <v/>
      </c>
      <c r="T825" s="17" t="str">
        <f>IF(SUM('Control Sample Data'!H$3:H$98)&gt;10,IF(AND(ISNUMBER('Control Sample Data'!H824),'Control Sample Data'!H824&lt;$B$1,'Control Sample Data'!H824&gt;0),'Control Sample Data'!H824,$B$1),"")</f>
        <v/>
      </c>
      <c r="U825" s="17" t="str">
        <f>IF(SUM('Control Sample Data'!I$3:I$98)&gt;10,IF(AND(ISNUMBER('Control Sample Data'!I824),'Control Sample Data'!I824&lt;$B$1,'Control Sample Data'!I824&gt;0),'Control Sample Data'!I824,$B$1),"")</f>
        <v/>
      </c>
      <c r="V825" s="17" t="str">
        <f>IF(SUM('Control Sample Data'!J$3:J$98)&gt;10,IF(AND(ISNUMBER('Control Sample Data'!J824),'Control Sample Data'!J824&lt;$B$1,'Control Sample Data'!J824&gt;0),'Control Sample Data'!J824,$B$1),"")</f>
        <v/>
      </c>
      <c r="W825" s="17" t="str">
        <f>IF(SUM('Control Sample Data'!K$3:K$98)&gt;10,IF(AND(ISNUMBER('Control Sample Data'!K824),'Control Sample Data'!K824&lt;$B$1,'Control Sample Data'!K824&gt;0),'Control Sample Data'!K824,$B$1),"")</f>
        <v/>
      </c>
      <c r="X825" s="17" t="str">
        <f>IF(SUM('Control Sample Data'!L$3:L$98)&gt;10,IF(AND(ISNUMBER('Control Sample Data'!L824),'Control Sample Data'!L824&lt;$B$1,'Control Sample Data'!L824&gt;0),'Control Sample Data'!L824,$B$1),"")</f>
        <v/>
      </c>
      <c r="Y825" s="17" t="str">
        <f>IF(SUM('Control Sample Data'!M$3:M$98)&gt;10,IF(AND(ISNUMBER('Control Sample Data'!M824),'Control Sample Data'!M824&lt;$B$1,'Control Sample Data'!M824&gt;0),'Control Sample Data'!M824,$B$1),"")</f>
        <v/>
      </c>
      <c r="AT825" s="36" t="str">
        <f t="shared" si="537"/>
        <v/>
      </c>
      <c r="AU825" s="36" t="str">
        <f t="shared" si="538"/>
        <v/>
      </c>
      <c r="AV825" s="36" t="str">
        <f t="shared" si="539"/>
        <v/>
      </c>
      <c r="AW825" s="36" t="str">
        <f t="shared" si="540"/>
        <v/>
      </c>
      <c r="AX825" s="36" t="str">
        <f t="shared" si="541"/>
        <v/>
      </c>
      <c r="AY825" s="36" t="str">
        <f t="shared" si="542"/>
        <v/>
      </c>
      <c r="AZ825" s="36" t="str">
        <f t="shared" si="543"/>
        <v/>
      </c>
      <c r="BA825" s="36" t="str">
        <f t="shared" si="544"/>
        <v/>
      </c>
      <c r="BB825" s="36" t="str">
        <f t="shared" si="545"/>
        <v/>
      </c>
      <c r="BC825" s="36" t="str">
        <f t="shared" si="546"/>
        <v/>
      </c>
      <c r="BD825" s="36" t="str">
        <f t="shared" si="547"/>
        <v/>
      </c>
      <c r="BE825" s="36" t="str">
        <f t="shared" si="548"/>
        <v/>
      </c>
      <c r="BF825" s="36" t="str">
        <f t="shared" si="549"/>
        <v/>
      </c>
      <c r="BG825" s="36" t="str">
        <f t="shared" si="550"/>
        <v/>
      </c>
      <c r="BH825" s="36" t="str">
        <f t="shared" si="551"/>
        <v/>
      </c>
      <c r="BI825" s="36" t="str">
        <f t="shared" si="552"/>
        <v/>
      </c>
      <c r="BJ825" s="36" t="str">
        <f t="shared" si="553"/>
        <v/>
      </c>
      <c r="BK825" s="36" t="str">
        <f t="shared" si="554"/>
        <v/>
      </c>
      <c r="BL825" s="36" t="str">
        <f t="shared" si="555"/>
        <v/>
      </c>
      <c r="BM825" s="36" t="str">
        <f t="shared" si="556"/>
        <v/>
      </c>
      <c r="BN825" s="38" t="e">
        <f t="shared" si="515"/>
        <v>#DIV/0!</v>
      </c>
      <c r="BO825" s="38" t="e">
        <f t="shared" si="516"/>
        <v>#DIV/0!</v>
      </c>
      <c r="BP825" s="39" t="str">
        <f t="shared" si="517"/>
        <v/>
      </c>
      <c r="BQ825" s="39" t="str">
        <f t="shared" si="518"/>
        <v/>
      </c>
      <c r="BR825" s="39" t="str">
        <f t="shared" si="519"/>
        <v/>
      </c>
      <c r="BS825" s="39" t="str">
        <f t="shared" si="520"/>
        <v/>
      </c>
      <c r="BT825" s="39" t="str">
        <f t="shared" si="521"/>
        <v/>
      </c>
      <c r="BU825" s="39" t="str">
        <f t="shared" si="522"/>
        <v/>
      </c>
      <c r="BV825" s="39" t="str">
        <f t="shared" si="523"/>
        <v/>
      </c>
      <c r="BW825" s="39" t="str">
        <f t="shared" si="524"/>
        <v/>
      </c>
      <c r="BX825" s="39" t="str">
        <f t="shared" si="525"/>
        <v/>
      </c>
      <c r="BY825" s="39" t="str">
        <f t="shared" si="526"/>
        <v/>
      </c>
      <c r="BZ825" s="39" t="str">
        <f t="shared" si="527"/>
        <v/>
      </c>
      <c r="CA825" s="39" t="str">
        <f t="shared" si="528"/>
        <v/>
      </c>
      <c r="CB825" s="39" t="str">
        <f t="shared" si="529"/>
        <v/>
      </c>
      <c r="CC825" s="39" t="str">
        <f t="shared" si="530"/>
        <v/>
      </c>
      <c r="CD825" s="39" t="str">
        <f t="shared" si="531"/>
        <v/>
      </c>
      <c r="CE825" s="39" t="str">
        <f t="shared" si="532"/>
        <v/>
      </c>
      <c r="CF825" s="39" t="str">
        <f t="shared" si="533"/>
        <v/>
      </c>
      <c r="CG825" s="39" t="str">
        <f t="shared" si="534"/>
        <v/>
      </c>
      <c r="CH825" s="39" t="str">
        <f t="shared" si="535"/>
        <v/>
      </c>
      <c r="CI825" s="39" t="str">
        <f t="shared" si="536"/>
        <v/>
      </c>
    </row>
    <row r="826" spans="1:87">
      <c r="A826" s="18"/>
      <c r="B826" s="15" t="str">
        <f>'Gene Table'!E825</f>
        <v>mmu-miR-3088-3p</v>
      </c>
      <c r="C826" s="15" t="str">
        <f>'Gene Table'!B825</f>
        <v>C07</v>
      </c>
      <c r="D826" s="16" t="str">
        <f>IF(SUM('Test Sample Data'!D$3:D$98)&gt;10,IF(AND(ISNUMBER('Test Sample Data'!D825),'Test Sample Data'!D825&lt;$B$1,'Test Sample Data'!D825&gt;0),'Test Sample Data'!D825,$B$1),"")</f>
        <v/>
      </c>
      <c r="E826" s="17" t="str">
        <f>IF(SUM('Test Sample Data'!E$3:E$98)&gt;10,IF(AND(ISNUMBER('Test Sample Data'!E825),'Test Sample Data'!E825&lt;$B$1,'Test Sample Data'!E825&gt;0),'Test Sample Data'!E825,$B$1),"")</f>
        <v/>
      </c>
      <c r="F826" s="17" t="str">
        <f>IF(SUM('Test Sample Data'!F$3:F$98)&gt;10,IF(AND(ISNUMBER('Test Sample Data'!F825),'Test Sample Data'!F825&lt;$B$1,'Test Sample Data'!F825&gt;0),'Test Sample Data'!F825,$B$1),"")</f>
        <v/>
      </c>
      <c r="G826" s="17" t="str">
        <f>IF(SUM('Test Sample Data'!G$3:G$98)&gt;10,IF(AND(ISNUMBER('Test Sample Data'!G825),'Test Sample Data'!G825&lt;$B$1,'Test Sample Data'!G825&gt;0),'Test Sample Data'!G825,$B$1),"")</f>
        <v/>
      </c>
      <c r="H826" s="17" t="str">
        <f>IF(SUM('Test Sample Data'!H$3:H$98)&gt;10,IF(AND(ISNUMBER('Test Sample Data'!H825),'Test Sample Data'!H825&lt;$B$1,'Test Sample Data'!H825&gt;0),'Test Sample Data'!H825,$B$1),"")</f>
        <v/>
      </c>
      <c r="I826" s="17" t="str">
        <f>IF(SUM('Test Sample Data'!I$3:I$98)&gt;10,IF(AND(ISNUMBER('Test Sample Data'!I825),'Test Sample Data'!I825&lt;$B$1,'Test Sample Data'!I825&gt;0),'Test Sample Data'!I825,$B$1),"")</f>
        <v/>
      </c>
      <c r="J826" s="17" t="str">
        <f>IF(SUM('Test Sample Data'!J$3:J$98)&gt;10,IF(AND(ISNUMBER('Test Sample Data'!J825),'Test Sample Data'!J825&lt;$B$1,'Test Sample Data'!J825&gt;0),'Test Sample Data'!J825,$B$1),"")</f>
        <v/>
      </c>
      <c r="K826" s="17" t="str">
        <f>IF(SUM('Test Sample Data'!K$3:K$98)&gt;10,IF(AND(ISNUMBER('Test Sample Data'!K825),'Test Sample Data'!K825&lt;$B$1,'Test Sample Data'!K825&gt;0),'Test Sample Data'!K825,$B$1),"")</f>
        <v/>
      </c>
      <c r="L826" s="17" t="str">
        <f>IF(SUM('Test Sample Data'!L$3:L$98)&gt;10,IF(AND(ISNUMBER('Test Sample Data'!L825),'Test Sample Data'!L825&lt;$B$1,'Test Sample Data'!L825&gt;0),'Test Sample Data'!L825,$B$1),"")</f>
        <v/>
      </c>
      <c r="M826" s="17" t="str">
        <f>IF(SUM('Test Sample Data'!M$3:M$98)&gt;10,IF(AND(ISNUMBER('Test Sample Data'!M825),'Test Sample Data'!M825&lt;$B$1,'Test Sample Data'!M825&gt;0),'Test Sample Data'!M825,$B$1),"")</f>
        <v/>
      </c>
      <c r="N826" s="17" t="str">
        <f>'Gene Table'!E825</f>
        <v>mmu-miR-3088-3p</v>
      </c>
      <c r="O826" s="17" t="str">
        <f>'Gene Table'!B825</f>
        <v>C07</v>
      </c>
      <c r="P826" s="17" t="str">
        <f>IF(SUM('Control Sample Data'!D$3:D$98)&gt;10,IF(AND(ISNUMBER('Control Sample Data'!D825),'Control Sample Data'!D825&lt;$B$1,'Control Sample Data'!D825&gt;0),'Control Sample Data'!D825,$B$1),"")</f>
        <v/>
      </c>
      <c r="Q826" s="17" t="str">
        <f>IF(SUM('Control Sample Data'!E$3:E$98)&gt;10,IF(AND(ISNUMBER('Control Sample Data'!E825),'Control Sample Data'!E825&lt;$B$1,'Control Sample Data'!E825&gt;0),'Control Sample Data'!E825,$B$1),"")</f>
        <v/>
      </c>
      <c r="R826" s="17" t="str">
        <f>IF(SUM('Control Sample Data'!F$3:F$98)&gt;10,IF(AND(ISNUMBER('Control Sample Data'!F825),'Control Sample Data'!F825&lt;$B$1,'Control Sample Data'!F825&gt;0),'Control Sample Data'!F825,$B$1),"")</f>
        <v/>
      </c>
      <c r="S826" s="17" t="str">
        <f>IF(SUM('Control Sample Data'!G$3:G$98)&gt;10,IF(AND(ISNUMBER('Control Sample Data'!G825),'Control Sample Data'!G825&lt;$B$1,'Control Sample Data'!G825&gt;0),'Control Sample Data'!G825,$B$1),"")</f>
        <v/>
      </c>
      <c r="T826" s="17" t="str">
        <f>IF(SUM('Control Sample Data'!H$3:H$98)&gt;10,IF(AND(ISNUMBER('Control Sample Data'!H825),'Control Sample Data'!H825&lt;$B$1,'Control Sample Data'!H825&gt;0),'Control Sample Data'!H825,$B$1),"")</f>
        <v/>
      </c>
      <c r="U826" s="17" t="str">
        <f>IF(SUM('Control Sample Data'!I$3:I$98)&gt;10,IF(AND(ISNUMBER('Control Sample Data'!I825),'Control Sample Data'!I825&lt;$B$1,'Control Sample Data'!I825&gt;0),'Control Sample Data'!I825,$B$1),"")</f>
        <v/>
      </c>
      <c r="V826" s="17" t="str">
        <f>IF(SUM('Control Sample Data'!J$3:J$98)&gt;10,IF(AND(ISNUMBER('Control Sample Data'!J825),'Control Sample Data'!J825&lt;$B$1,'Control Sample Data'!J825&gt;0),'Control Sample Data'!J825,$B$1),"")</f>
        <v/>
      </c>
      <c r="W826" s="17" t="str">
        <f>IF(SUM('Control Sample Data'!K$3:K$98)&gt;10,IF(AND(ISNUMBER('Control Sample Data'!K825),'Control Sample Data'!K825&lt;$B$1,'Control Sample Data'!K825&gt;0),'Control Sample Data'!K825,$B$1),"")</f>
        <v/>
      </c>
      <c r="X826" s="17" t="str">
        <f>IF(SUM('Control Sample Data'!L$3:L$98)&gt;10,IF(AND(ISNUMBER('Control Sample Data'!L825),'Control Sample Data'!L825&lt;$B$1,'Control Sample Data'!L825&gt;0),'Control Sample Data'!L825,$B$1),"")</f>
        <v/>
      </c>
      <c r="Y826" s="17" t="str">
        <f>IF(SUM('Control Sample Data'!M$3:M$98)&gt;10,IF(AND(ISNUMBER('Control Sample Data'!M825),'Control Sample Data'!M825&lt;$B$1,'Control Sample Data'!M825&gt;0),'Control Sample Data'!M825,$B$1),"")</f>
        <v/>
      </c>
      <c r="AT826" s="36" t="str">
        <f t="shared" si="537"/>
        <v/>
      </c>
      <c r="AU826" s="36" t="str">
        <f t="shared" si="538"/>
        <v/>
      </c>
      <c r="AV826" s="36" t="str">
        <f t="shared" si="539"/>
        <v/>
      </c>
      <c r="AW826" s="36" t="str">
        <f t="shared" si="540"/>
        <v/>
      </c>
      <c r="AX826" s="36" t="str">
        <f t="shared" si="541"/>
        <v/>
      </c>
      <c r="AY826" s="36" t="str">
        <f t="shared" si="542"/>
        <v/>
      </c>
      <c r="AZ826" s="36" t="str">
        <f t="shared" si="543"/>
        <v/>
      </c>
      <c r="BA826" s="36" t="str">
        <f t="shared" si="544"/>
        <v/>
      </c>
      <c r="BB826" s="36" t="str">
        <f t="shared" si="545"/>
        <v/>
      </c>
      <c r="BC826" s="36" t="str">
        <f t="shared" si="546"/>
        <v/>
      </c>
      <c r="BD826" s="36" t="str">
        <f t="shared" si="547"/>
        <v/>
      </c>
      <c r="BE826" s="36" t="str">
        <f t="shared" si="548"/>
        <v/>
      </c>
      <c r="BF826" s="36" t="str">
        <f t="shared" si="549"/>
        <v/>
      </c>
      <c r="BG826" s="36" t="str">
        <f t="shared" si="550"/>
        <v/>
      </c>
      <c r="BH826" s="36" t="str">
        <f t="shared" si="551"/>
        <v/>
      </c>
      <c r="BI826" s="36" t="str">
        <f t="shared" si="552"/>
        <v/>
      </c>
      <c r="BJ826" s="36" t="str">
        <f t="shared" si="553"/>
        <v/>
      </c>
      <c r="BK826" s="36" t="str">
        <f t="shared" si="554"/>
        <v/>
      </c>
      <c r="BL826" s="36" t="str">
        <f t="shared" si="555"/>
        <v/>
      </c>
      <c r="BM826" s="36" t="str">
        <f t="shared" si="556"/>
        <v/>
      </c>
      <c r="BN826" s="38" t="e">
        <f t="shared" si="515"/>
        <v>#DIV/0!</v>
      </c>
      <c r="BO826" s="38" t="e">
        <f t="shared" si="516"/>
        <v>#DIV/0!</v>
      </c>
      <c r="BP826" s="39" t="str">
        <f t="shared" si="517"/>
        <v/>
      </c>
      <c r="BQ826" s="39" t="str">
        <f t="shared" si="518"/>
        <v/>
      </c>
      <c r="BR826" s="39" t="str">
        <f t="shared" si="519"/>
        <v/>
      </c>
      <c r="BS826" s="39" t="str">
        <f t="shared" si="520"/>
        <v/>
      </c>
      <c r="BT826" s="39" t="str">
        <f t="shared" si="521"/>
        <v/>
      </c>
      <c r="BU826" s="39" t="str">
        <f t="shared" si="522"/>
        <v/>
      </c>
      <c r="BV826" s="39" t="str">
        <f t="shared" si="523"/>
        <v/>
      </c>
      <c r="BW826" s="39" t="str">
        <f t="shared" si="524"/>
        <v/>
      </c>
      <c r="BX826" s="39" t="str">
        <f t="shared" si="525"/>
        <v/>
      </c>
      <c r="BY826" s="39" t="str">
        <f t="shared" si="526"/>
        <v/>
      </c>
      <c r="BZ826" s="39" t="str">
        <f t="shared" si="527"/>
        <v/>
      </c>
      <c r="CA826" s="39" t="str">
        <f t="shared" si="528"/>
        <v/>
      </c>
      <c r="CB826" s="39" t="str">
        <f t="shared" si="529"/>
        <v/>
      </c>
      <c r="CC826" s="39" t="str">
        <f t="shared" si="530"/>
        <v/>
      </c>
      <c r="CD826" s="39" t="str">
        <f t="shared" si="531"/>
        <v/>
      </c>
      <c r="CE826" s="39" t="str">
        <f t="shared" si="532"/>
        <v/>
      </c>
      <c r="CF826" s="39" t="str">
        <f t="shared" si="533"/>
        <v/>
      </c>
      <c r="CG826" s="39" t="str">
        <f t="shared" si="534"/>
        <v/>
      </c>
      <c r="CH826" s="39" t="str">
        <f t="shared" si="535"/>
        <v/>
      </c>
      <c r="CI826" s="39" t="str">
        <f t="shared" si="536"/>
        <v/>
      </c>
    </row>
    <row r="827" spans="1:87">
      <c r="A827" s="18"/>
      <c r="B827" s="15" t="str">
        <f>'Gene Table'!E826</f>
        <v>mmu-miR-3473d</v>
      </c>
      <c r="C827" s="15" t="str">
        <f>'Gene Table'!B826</f>
        <v>C08</v>
      </c>
      <c r="D827" s="16" t="str">
        <f>IF(SUM('Test Sample Data'!D$3:D$98)&gt;10,IF(AND(ISNUMBER('Test Sample Data'!D826),'Test Sample Data'!D826&lt;$B$1,'Test Sample Data'!D826&gt;0),'Test Sample Data'!D826,$B$1),"")</f>
        <v/>
      </c>
      <c r="E827" s="17" t="str">
        <f>IF(SUM('Test Sample Data'!E$3:E$98)&gt;10,IF(AND(ISNUMBER('Test Sample Data'!E826),'Test Sample Data'!E826&lt;$B$1,'Test Sample Data'!E826&gt;0),'Test Sample Data'!E826,$B$1),"")</f>
        <v/>
      </c>
      <c r="F827" s="17" t="str">
        <f>IF(SUM('Test Sample Data'!F$3:F$98)&gt;10,IF(AND(ISNUMBER('Test Sample Data'!F826),'Test Sample Data'!F826&lt;$B$1,'Test Sample Data'!F826&gt;0),'Test Sample Data'!F826,$B$1),"")</f>
        <v/>
      </c>
      <c r="G827" s="17" t="str">
        <f>IF(SUM('Test Sample Data'!G$3:G$98)&gt;10,IF(AND(ISNUMBER('Test Sample Data'!G826),'Test Sample Data'!G826&lt;$B$1,'Test Sample Data'!G826&gt;0),'Test Sample Data'!G826,$B$1),"")</f>
        <v/>
      </c>
      <c r="H827" s="17" t="str">
        <f>IF(SUM('Test Sample Data'!H$3:H$98)&gt;10,IF(AND(ISNUMBER('Test Sample Data'!H826),'Test Sample Data'!H826&lt;$B$1,'Test Sample Data'!H826&gt;0),'Test Sample Data'!H826,$B$1),"")</f>
        <v/>
      </c>
      <c r="I827" s="17" t="str">
        <f>IF(SUM('Test Sample Data'!I$3:I$98)&gt;10,IF(AND(ISNUMBER('Test Sample Data'!I826),'Test Sample Data'!I826&lt;$B$1,'Test Sample Data'!I826&gt;0),'Test Sample Data'!I826,$B$1),"")</f>
        <v/>
      </c>
      <c r="J827" s="17" t="str">
        <f>IF(SUM('Test Sample Data'!J$3:J$98)&gt;10,IF(AND(ISNUMBER('Test Sample Data'!J826),'Test Sample Data'!J826&lt;$B$1,'Test Sample Data'!J826&gt;0),'Test Sample Data'!J826,$B$1),"")</f>
        <v/>
      </c>
      <c r="K827" s="17" t="str">
        <f>IF(SUM('Test Sample Data'!K$3:K$98)&gt;10,IF(AND(ISNUMBER('Test Sample Data'!K826),'Test Sample Data'!K826&lt;$B$1,'Test Sample Data'!K826&gt;0),'Test Sample Data'!K826,$B$1),"")</f>
        <v/>
      </c>
      <c r="L827" s="17" t="str">
        <f>IF(SUM('Test Sample Data'!L$3:L$98)&gt;10,IF(AND(ISNUMBER('Test Sample Data'!L826),'Test Sample Data'!L826&lt;$B$1,'Test Sample Data'!L826&gt;0),'Test Sample Data'!L826,$B$1),"")</f>
        <v/>
      </c>
      <c r="M827" s="17" t="str">
        <f>IF(SUM('Test Sample Data'!M$3:M$98)&gt;10,IF(AND(ISNUMBER('Test Sample Data'!M826),'Test Sample Data'!M826&lt;$B$1,'Test Sample Data'!M826&gt;0),'Test Sample Data'!M826,$B$1),"")</f>
        <v/>
      </c>
      <c r="N827" s="17" t="str">
        <f>'Gene Table'!E826</f>
        <v>mmu-miR-3473d</v>
      </c>
      <c r="O827" s="17" t="str">
        <f>'Gene Table'!B826</f>
        <v>C08</v>
      </c>
      <c r="P827" s="17" t="str">
        <f>IF(SUM('Control Sample Data'!D$3:D$98)&gt;10,IF(AND(ISNUMBER('Control Sample Data'!D826),'Control Sample Data'!D826&lt;$B$1,'Control Sample Data'!D826&gt;0),'Control Sample Data'!D826,$B$1),"")</f>
        <v/>
      </c>
      <c r="Q827" s="17" t="str">
        <f>IF(SUM('Control Sample Data'!E$3:E$98)&gt;10,IF(AND(ISNUMBER('Control Sample Data'!E826),'Control Sample Data'!E826&lt;$B$1,'Control Sample Data'!E826&gt;0),'Control Sample Data'!E826,$B$1),"")</f>
        <v/>
      </c>
      <c r="R827" s="17" t="str">
        <f>IF(SUM('Control Sample Data'!F$3:F$98)&gt;10,IF(AND(ISNUMBER('Control Sample Data'!F826),'Control Sample Data'!F826&lt;$B$1,'Control Sample Data'!F826&gt;0),'Control Sample Data'!F826,$B$1),"")</f>
        <v/>
      </c>
      <c r="S827" s="17" t="str">
        <f>IF(SUM('Control Sample Data'!G$3:G$98)&gt;10,IF(AND(ISNUMBER('Control Sample Data'!G826),'Control Sample Data'!G826&lt;$B$1,'Control Sample Data'!G826&gt;0),'Control Sample Data'!G826,$B$1),"")</f>
        <v/>
      </c>
      <c r="T827" s="17" t="str">
        <f>IF(SUM('Control Sample Data'!H$3:H$98)&gt;10,IF(AND(ISNUMBER('Control Sample Data'!H826),'Control Sample Data'!H826&lt;$B$1,'Control Sample Data'!H826&gt;0),'Control Sample Data'!H826,$B$1),"")</f>
        <v/>
      </c>
      <c r="U827" s="17" t="str">
        <f>IF(SUM('Control Sample Data'!I$3:I$98)&gt;10,IF(AND(ISNUMBER('Control Sample Data'!I826),'Control Sample Data'!I826&lt;$B$1,'Control Sample Data'!I826&gt;0),'Control Sample Data'!I826,$B$1),"")</f>
        <v/>
      </c>
      <c r="V827" s="17" t="str">
        <f>IF(SUM('Control Sample Data'!J$3:J$98)&gt;10,IF(AND(ISNUMBER('Control Sample Data'!J826),'Control Sample Data'!J826&lt;$B$1,'Control Sample Data'!J826&gt;0),'Control Sample Data'!J826,$B$1),"")</f>
        <v/>
      </c>
      <c r="W827" s="17" t="str">
        <f>IF(SUM('Control Sample Data'!K$3:K$98)&gt;10,IF(AND(ISNUMBER('Control Sample Data'!K826),'Control Sample Data'!K826&lt;$B$1,'Control Sample Data'!K826&gt;0),'Control Sample Data'!K826,$B$1),"")</f>
        <v/>
      </c>
      <c r="X827" s="17" t="str">
        <f>IF(SUM('Control Sample Data'!L$3:L$98)&gt;10,IF(AND(ISNUMBER('Control Sample Data'!L826),'Control Sample Data'!L826&lt;$B$1,'Control Sample Data'!L826&gt;0),'Control Sample Data'!L826,$B$1),"")</f>
        <v/>
      </c>
      <c r="Y827" s="17" t="str">
        <f>IF(SUM('Control Sample Data'!M$3:M$98)&gt;10,IF(AND(ISNUMBER('Control Sample Data'!M826),'Control Sample Data'!M826&lt;$B$1,'Control Sample Data'!M826&gt;0),'Control Sample Data'!M826,$B$1),"")</f>
        <v/>
      </c>
      <c r="AT827" s="36" t="str">
        <f t="shared" si="537"/>
        <v/>
      </c>
      <c r="AU827" s="36" t="str">
        <f t="shared" si="538"/>
        <v/>
      </c>
      <c r="AV827" s="36" t="str">
        <f t="shared" si="539"/>
        <v/>
      </c>
      <c r="AW827" s="36" t="str">
        <f t="shared" si="540"/>
        <v/>
      </c>
      <c r="AX827" s="36" t="str">
        <f t="shared" si="541"/>
        <v/>
      </c>
      <c r="AY827" s="36" t="str">
        <f t="shared" si="542"/>
        <v/>
      </c>
      <c r="AZ827" s="36" t="str">
        <f t="shared" si="543"/>
        <v/>
      </c>
      <c r="BA827" s="36" t="str">
        <f t="shared" si="544"/>
        <v/>
      </c>
      <c r="BB827" s="36" t="str">
        <f t="shared" si="545"/>
        <v/>
      </c>
      <c r="BC827" s="36" t="str">
        <f t="shared" si="546"/>
        <v/>
      </c>
      <c r="BD827" s="36" t="str">
        <f t="shared" si="547"/>
        <v/>
      </c>
      <c r="BE827" s="36" t="str">
        <f t="shared" si="548"/>
        <v/>
      </c>
      <c r="BF827" s="36" t="str">
        <f t="shared" si="549"/>
        <v/>
      </c>
      <c r="BG827" s="36" t="str">
        <f t="shared" si="550"/>
        <v/>
      </c>
      <c r="BH827" s="36" t="str">
        <f t="shared" si="551"/>
        <v/>
      </c>
      <c r="BI827" s="36" t="str">
        <f t="shared" si="552"/>
        <v/>
      </c>
      <c r="BJ827" s="36" t="str">
        <f t="shared" si="553"/>
        <v/>
      </c>
      <c r="BK827" s="36" t="str">
        <f t="shared" si="554"/>
        <v/>
      </c>
      <c r="BL827" s="36" t="str">
        <f t="shared" si="555"/>
        <v/>
      </c>
      <c r="BM827" s="36" t="str">
        <f t="shared" si="556"/>
        <v/>
      </c>
      <c r="BN827" s="38" t="e">
        <f t="shared" si="515"/>
        <v>#DIV/0!</v>
      </c>
      <c r="BO827" s="38" t="e">
        <f t="shared" si="516"/>
        <v>#DIV/0!</v>
      </c>
      <c r="BP827" s="39" t="str">
        <f t="shared" si="517"/>
        <v/>
      </c>
      <c r="BQ827" s="39" t="str">
        <f t="shared" si="518"/>
        <v/>
      </c>
      <c r="BR827" s="39" t="str">
        <f t="shared" si="519"/>
        <v/>
      </c>
      <c r="BS827" s="39" t="str">
        <f t="shared" si="520"/>
        <v/>
      </c>
      <c r="BT827" s="39" t="str">
        <f t="shared" si="521"/>
        <v/>
      </c>
      <c r="BU827" s="39" t="str">
        <f t="shared" si="522"/>
        <v/>
      </c>
      <c r="BV827" s="39" t="str">
        <f t="shared" si="523"/>
        <v/>
      </c>
      <c r="BW827" s="39" t="str">
        <f t="shared" si="524"/>
        <v/>
      </c>
      <c r="BX827" s="39" t="str">
        <f t="shared" si="525"/>
        <v/>
      </c>
      <c r="BY827" s="39" t="str">
        <f t="shared" si="526"/>
        <v/>
      </c>
      <c r="BZ827" s="39" t="str">
        <f t="shared" si="527"/>
        <v/>
      </c>
      <c r="CA827" s="39" t="str">
        <f t="shared" si="528"/>
        <v/>
      </c>
      <c r="CB827" s="39" t="str">
        <f t="shared" si="529"/>
        <v/>
      </c>
      <c r="CC827" s="39" t="str">
        <f t="shared" si="530"/>
        <v/>
      </c>
      <c r="CD827" s="39" t="str">
        <f t="shared" si="531"/>
        <v/>
      </c>
      <c r="CE827" s="39" t="str">
        <f t="shared" si="532"/>
        <v/>
      </c>
      <c r="CF827" s="39" t="str">
        <f t="shared" si="533"/>
        <v/>
      </c>
      <c r="CG827" s="39" t="str">
        <f t="shared" si="534"/>
        <v/>
      </c>
      <c r="CH827" s="39" t="str">
        <f t="shared" si="535"/>
        <v/>
      </c>
      <c r="CI827" s="39" t="str">
        <f t="shared" si="536"/>
        <v/>
      </c>
    </row>
    <row r="828" spans="1:87">
      <c r="A828" s="18"/>
      <c r="B828" s="15" t="str">
        <f>'Gene Table'!E827</f>
        <v>mmu-miR-3089-5p</v>
      </c>
      <c r="C828" s="15" t="str">
        <f>'Gene Table'!B827</f>
        <v>C09</v>
      </c>
      <c r="D828" s="16" t="str">
        <f>IF(SUM('Test Sample Data'!D$3:D$98)&gt;10,IF(AND(ISNUMBER('Test Sample Data'!D827),'Test Sample Data'!D827&lt;$B$1,'Test Sample Data'!D827&gt;0),'Test Sample Data'!D827,$B$1),"")</f>
        <v/>
      </c>
      <c r="E828" s="17" t="str">
        <f>IF(SUM('Test Sample Data'!E$3:E$98)&gt;10,IF(AND(ISNUMBER('Test Sample Data'!E827),'Test Sample Data'!E827&lt;$B$1,'Test Sample Data'!E827&gt;0),'Test Sample Data'!E827,$B$1),"")</f>
        <v/>
      </c>
      <c r="F828" s="17" t="str">
        <f>IF(SUM('Test Sample Data'!F$3:F$98)&gt;10,IF(AND(ISNUMBER('Test Sample Data'!F827),'Test Sample Data'!F827&lt;$B$1,'Test Sample Data'!F827&gt;0),'Test Sample Data'!F827,$B$1),"")</f>
        <v/>
      </c>
      <c r="G828" s="17" t="str">
        <f>IF(SUM('Test Sample Data'!G$3:G$98)&gt;10,IF(AND(ISNUMBER('Test Sample Data'!G827),'Test Sample Data'!G827&lt;$B$1,'Test Sample Data'!G827&gt;0),'Test Sample Data'!G827,$B$1),"")</f>
        <v/>
      </c>
      <c r="H828" s="17" t="str">
        <f>IF(SUM('Test Sample Data'!H$3:H$98)&gt;10,IF(AND(ISNUMBER('Test Sample Data'!H827),'Test Sample Data'!H827&lt;$B$1,'Test Sample Data'!H827&gt;0),'Test Sample Data'!H827,$B$1),"")</f>
        <v/>
      </c>
      <c r="I828" s="17" t="str">
        <f>IF(SUM('Test Sample Data'!I$3:I$98)&gt;10,IF(AND(ISNUMBER('Test Sample Data'!I827),'Test Sample Data'!I827&lt;$B$1,'Test Sample Data'!I827&gt;0),'Test Sample Data'!I827,$B$1),"")</f>
        <v/>
      </c>
      <c r="J828" s="17" t="str">
        <f>IF(SUM('Test Sample Data'!J$3:J$98)&gt;10,IF(AND(ISNUMBER('Test Sample Data'!J827),'Test Sample Data'!J827&lt;$B$1,'Test Sample Data'!J827&gt;0),'Test Sample Data'!J827,$B$1),"")</f>
        <v/>
      </c>
      <c r="K828" s="17" t="str">
        <f>IF(SUM('Test Sample Data'!K$3:K$98)&gt;10,IF(AND(ISNUMBER('Test Sample Data'!K827),'Test Sample Data'!K827&lt;$B$1,'Test Sample Data'!K827&gt;0),'Test Sample Data'!K827,$B$1),"")</f>
        <v/>
      </c>
      <c r="L828" s="17" t="str">
        <f>IF(SUM('Test Sample Data'!L$3:L$98)&gt;10,IF(AND(ISNUMBER('Test Sample Data'!L827),'Test Sample Data'!L827&lt;$B$1,'Test Sample Data'!L827&gt;0),'Test Sample Data'!L827,$B$1),"")</f>
        <v/>
      </c>
      <c r="M828" s="17" t="str">
        <f>IF(SUM('Test Sample Data'!M$3:M$98)&gt;10,IF(AND(ISNUMBER('Test Sample Data'!M827),'Test Sample Data'!M827&lt;$B$1,'Test Sample Data'!M827&gt;0),'Test Sample Data'!M827,$B$1),"")</f>
        <v/>
      </c>
      <c r="N828" s="17" t="str">
        <f>'Gene Table'!E827</f>
        <v>mmu-miR-3089-5p</v>
      </c>
      <c r="O828" s="17" t="str">
        <f>'Gene Table'!B827</f>
        <v>C09</v>
      </c>
      <c r="P828" s="17" t="str">
        <f>IF(SUM('Control Sample Data'!D$3:D$98)&gt;10,IF(AND(ISNUMBER('Control Sample Data'!D827),'Control Sample Data'!D827&lt;$B$1,'Control Sample Data'!D827&gt;0),'Control Sample Data'!D827,$B$1),"")</f>
        <v/>
      </c>
      <c r="Q828" s="17" t="str">
        <f>IF(SUM('Control Sample Data'!E$3:E$98)&gt;10,IF(AND(ISNUMBER('Control Sample Data'!E827),'Control Sample Data'!E827&lt;$B$1,'Control Sample Data'!E827&gt;0),'Control Sample Data'!E827,$B$1),"")</f>
        <v/>
      </c>
      <c r="R828" s="17" t="str">
        <f>IF(SUM('Control Sample Data'!F$3:F$98)&gt;10,IF(AND(ISNUMBER('Control Sample Data'!F827),'Control Sample Data'!F827&lt;$B$1,'Control Sample Data'!F827&gt;0),'Control Sample Data'!F827,$B$1),"")</f>
        <v/>
      </c>
      <c r="S828" s="17" t="str">
        <f>IF(SUM('Control Sample Data'!G$3:G$98)&gt;10,IF(AND(ISNUMBER('Control Sample Data'!G827),'Control Sample Data'!G827&lt;$B$1,'Control Sample Data'!G827&gt;0),'Control Sample Data'!G827,$B$1),"")</f>
        <v/>
      </c>
      <c r="T828" s="17" t="str">
        <f>IF(SUM('Control Sample Data'!H$3:H$98)&gt;10,IF(AND(ISNUMBER('Control Sample Data'!H827),'Control Sample Data'!H827&lt;$B$1,'Control Sample Data'!H827&gt;0),'Control Sample Data'!H827,$B$1),"")</f>
        <v/>
      </c>
      <c r="U828" s="17" t="str">
        <f>IF(SUM('Control Sample Data'!I$3:I$98)&gt;10,IF(AND(ISNUMBER('Control Sample Data'!I827),'Control Sample Data'!I827&lt;$B$1,'Control Sample Data'!I827&gt;0),'Control Sample Data'!I827,$B$1),"")</f>
        <v/>
      </c>
      <c r="V828" s="17" t="str">
        <f>IF(SUM('Control Sample Data'!J$3:J$98)&gt;10,IF(AND(ISNUMBER('Control Sample Data'!J827),'Control Sample Data'!J827&lt;$B$1,'Control Sample Data'!J827&gt;0),'Control Sample Data'!J827,$B$1),"")</f>
        <v/>
      </c>
      <c r="W828" s="17" t="str">
        <f>IF(SUM('Control Sample Data'!K$3:K$98)&gt;10,IF(AND(ISNUMBER('Control Sample Data'!K827),'Control Sample Data'!K827&lt;$B$1,'Control Sample Data'!K827&gt;0),'Control Sample Data'!K827,$B$1),"")</f>
        <v/>
      </c>
      <c r="X828" s="17" t="str">
        <f>IF(SUM('Control Sample Data'!L$3:L$98)&gt;10,IF(AND(ISNUMBER('Control Sample Data'!L827),'Control Sample Data'!L827&lt;$B$1,'Control Sample Data'!L827&gt;0),'Control Sample Data'!L827,$B$1),"")</f>
        <v/>
      </c>
      <c r="Y828" s="17" t="str">
        <f>IF(SUM('Control Sample Data'!M$3:M$98)&gt;10,IF(AND(ISNUMBER('Control Sample Data'!M827),'Control Sample Data'!M827&lt;$B$1,'Control Sample Data'!M827&gt;0),'Control Sample Data'!M827,$B$1),"")</f>
        <v/>
      </c>
      <c r="AT828" s="36" t="str">
        <f t="shared" si="537"/>
        <v/>
      </c>
      <c r="AU828" s="36" t="str">
        <f t="shared" si="538"/>
        <v/>
      </c>
      <c r="AV828" s="36" t="str">
        <f t="shared" si="539"/>
        <v/>
      </c>
      <c r="AW828" s="36" t="str">
        <f t="shared" si="540"/>
        <v/>
      </c>
      <c r="AX828" s="36" t="str">
        <f t="shared" si="541"/>
        <v/>
      </c>
      <c r="AY828" s="36" t="str">
        <f t="shared" si="542"/>
        <v/>
      </c>
      <c r="AZ828" s="36" t="str">
        <f t="shared" si="543"/>
        <v/>
      </c>
      <c r="BA828" s="36" t="str">
        <f t="shared" si="544"/>
        <v/>
      </c>
      <c r="BB828" s="36" t="str">
        <f t="shared" si="545"/>
        <v/>
      </c>
      <c r="BC828" s="36" t="str">
        <f t="shared" si="546"/>
        <v/>
      </c>
      <c r="BD828" s="36" t="str">
        <f t="shared" si="547"/>
        <v/>
      </c>
      <c r="BE828" s="36" t="str">
        <f t="shared" si="548"/>
        <v/>
      </c>
      <c r="BF828" s="36" t="str">
        <f t="shared" si="549"/>
        <v/>
      </c>
      <c r="BG828" s="36" t="str">
        <f t="shared" si="550"/>
        <v/>
      </c>
      <c r="BH828" s="36" t="str">
        <f t="shared" si="551"/>
        <v/>
      </c>
      <c r="BI828" s="36" t="str">
        <f t="shared" si="552"/>
        <v/>
      </c>
      <c r="BJ828" s="36" t="str">
        <f t="shared" si="553"/>
        <v/>
      </c>
      <c r="BK828" s="36" t="str">
        <f t="shared" si="554"/>
        <v/>
      </c>
      <c r="BL828" s="36" t="str">
        <f t="shared" si="555"/>
        <v/>
      </c>
      <c r="BM828" s="36" t="str">
        <f t="shared" si="556"/>
        <v/>
      </c>
      <c r="BN828" s="38" t="e">
        <f t="shared" si="515"/>
        <v>#DIV/0!</v>
      </c>
      <c r="BO828" s="38" t="e">
        <f t="shared" si="516"/>
        <v>#DIV/0!</v>
      </c>
      <c r="BP828" s="39" t="str">
        <f t="shared" si="517"/>
        <v/>
      </c>
      <c r="BQ828" s="39" t="str">
        <f t="shared" si="518"/>
        <v/>
      </c>
      <c r="BR828" s="39" t="str">
        <f t="shared" si="519"/>
        <v/>
      </c>
      <c r="BS828" s="39" t="str">
        <f t="shared" si="520"/>
        <v/>
      </c>
      <c r="BT828" s="39" t="str">
        <f t="shared" si="521"/>
        <v/>
      </c>
      <c r="BU828" s="39" t="str">
        <f t="shared" si="522"/>
        <v/>
      </c>
      <c r="BV828" s="39" t="str">
        <f t="shared" si="523"/>
        <v/>
      </c>
      <c r="BW828" s="39" t="str">
        <f t="shared" si="524"/>
        <v/>
      </c>
      <c r="BX828" s="39" t="str">
        <f t="shared" si="525"/>
        <v/>
      </c>
      <c r="BY828" s="39" t="str">
        <f t="shared" si="526"/>
        <v/>
      </c>
      <c r="BZ828" s="39" t="str">
        <f t="shared" si="527"/>
        <v/>
      </c>
      <c r="CA828" s="39" t="str">
        <f t="shared" si="528"/>
        <v/>
      </c>
      <c r="CB828" s="39" t="str">
        <f t="shared" si="529"/>
        <v/>
      </c>
      <c r="CC828" s="39" t="str">
        <f t="shared" si="530"/>
        <v/>
      </c>
      <c r="CD828" s="39" t="str">
        <f t="shared" si="531"/>
        <v/>
      </c>
      <c r="CE828" s="39" t="str">
        <f t="shared" si="532"/>
        <v/>
      </c>
      <c r="CF828" s="39" t="str">
        <f t="shared" si="533"/>
        <v/>
      </c>
      <c r="CG828" s="39" t="str">
        <f t="shared" si="534"/>
        <v/>
      </c>
      <c r="CH828" s="39" t="str">
        <f t="shared" si="535"/>
        <v/>
      </c>
      <c r="CI828" s="39" t="str">
        <f t="shared" si="536"/>
        <v/>
      </c>
    </row>
    <row r="829" spans="1:87">
      <c r="A829" s="18"/>
      <c r="B829" s="15" t="str">
        <f>'Gene Table'!E828</f>
        <v>mmu-miR-5124</v>
      </c>
      <c r="C829" s="15" t="str">
        <f>'Gene Table'!B828</f>
        <v>C10</v>
      </c>
      <c r="D829" s="16" t="str">
        <f>IF(SUM('Test Sample Data'!D$3:D$98)&gt;10,IF(AND(ISNUMBER('Test Sample Data'!D828),'Test Sample Data'!D828&lt;$B$1,'Test Sample Data'!D828&gt;0),'Test Sample Data'!D828,$B$1),"")</f>
        <v/>
      </c>
      <c r="E829" s="17" t="str">
        <f>IF(SUM('Test Sample Data'!E$3:E$98)&gt;10,IF(AND(ISNUMBER('Test Sample Data'!E828),'Test Sample Data'!E828&lt;$B$1,'Test Sample Data'!E828&gt;0),'Test Sample Data'!E828,$B$1),"")</f>
        <v/>
      </c>
      <c r="F829" s="17" t="str">
        <f>IF(SUM('Test Sample Data'!F$3:F$98)&gt;10,IF(AND(ISNUMBER('Test Sample Data'!F828),'Test Sample Data'!F828&lt;$B$1,'Test Sample Data'!F828&gt;0),'Test Sample Data'!F828,$B$1),"")</f>
        <v/>
      </c>
      <c r="G829" s="17" t="str">
        <f>IF(SUM('Test Sample Data'!G$3:G$98)&gt;10,IF(AND(ISNUMBER('Test Sample Data'!G828),'Test Sample Data'!G828&lt;$B$1,'Test Sample Data'!G828&gt;0),'Test Sample Data'!G828,$B$1),"")</f>
        <v/>
      </c>
      <c r="H829" s="17" t="str">
        <f>IF(SUM('Test Sample Data'!H$3:H$98)&gt;10,IF(AND(ISNUMBER('Test Sample Data'!H828),'Test Sample Data'!H828&lt;$B$1,'Test Sample Data'!H828&gt;0),'Test Sample Data'!H828,$B$1),"")</f>
        <v/>
      </c>
      <c r="I829" s="17" t="str">
        <f>IF(SUM('Test Sample Data'!I$3:I$98)&gt;10,IF(AND(ISNUMBER('Test Sample Data'!I828),'Test Sample Data'!I828&lt;$B$1,'Test Sample Data'!I828&gt;0),'Test Sample Data'!I828,$B$1),"")</f>
        <v/>
      </c>
      <c r="J829" s="17" t="str">
        <f>IF(SUM('Test Sample Data'!J$3:J$98)&gt;10,IF(AND(ISNUMBER('Test Sample Data'!J828),'Test Sample Data'!J828&lt;$B$1,'Test Sample Data'!J828&gt;0),'Test Sample Data'!J828,$B$1),"")</f>
        <v/>
      </c>
      <c r="K829" s="17" t="str">
        <f>IF(SUM('Test Sample Data'!K$3:K$98)&gt;10,IF(AND(ISNUMBER('Test Sample Data'!K828),'Test Sample Data'!K828&lt;$B$1,'Test Sample Data'!K828&gt;0),'Test Sample Data'!K828,$B$1),"")</f>
        <v/>
      </c>
      <c r="L829" s="17" t="str">
        <f>IF(SUM('Test Sample Data'!L$3:L$98)&gt;10,IF(AND(ISNUMBER('Test Sample Data'!L828),'Test Sample Data'!L828&lt;$B$1,'Test Sample Data'!L828&gt;0),'Test Sample Data'!L828,$B$1),"")</f>
        <v/>
      </c>
      <c r="M829" s="17" t="str">
        <f>IF(SUM('Test Sample Data'!M$3:M$98)&gt;10,IF(AND(ISNUMBER('Test Sample Data'!M828),'Test Sample Data'!M828&lt;$B$1,'Test Sample Data'!M828&gt;0),'Test Sample Data'!M828,$B$1),"")</f>
        <v/>
      </c>
      <c r="N829" s="17" t="str">
        <f>'Gene Table'!E828</f>
        <v>mmu-miR-5124</v>
      </c>
      <c r="O829" s="17" t="str">
        <f>'Gene Table'!B828</f>
        <v>C10</v>
      </c>
      <c r="P829" s="17" t="str">
        <f>IF(SUM('Control Sample Data'!D$3:D$98)&gt;10,IF(AND(ISNUMBER('Control Sample Data'!D828),'Control Sample Data'!D828&lt;$B$1,'Control Sample Data'!D828&gt;0),'Control Sample Data'!D828,$B$1),"")</f>
        <v/>
      </c>
      <c r="Q829" s="17" t="str">
        <f>IF(SUM('Control Sample Data'!E$3:E$98)&gt;10,IF(AND(ISNUMBER('Control Sample Data'!E828),'Control Sample Data'!E828&lt;$B$1,'Control Sample Data'!E828&gt;0),'Control Sample Data'!E828,$B$1),"")</f>
        <v/>
      </c>
      <c r="R829" s="17" t="str">
        <f>IF(SUM('Control Sample Data'!F$3:F$98)&gt;10,IF(AND(ISNUMBER('Control Sample Data'!F828),'Control Sample Data'!F828&lt;$B$1,'Control Sample Data'!F828&gt;0),'Control Sample Data'!F828,$B$1),"")</f>
        <v/>
      </c>
      <c r="S829" s="17" t="str">
        <f>IF(SUM('Control Sample Data'!G$3:G$98)&gt;10,IF(AND(ISNUMBER('Control Sample Data'!G828),'Control Sample Data'!G828&lt;$B$1,'Control Sample Data'!G828&gt;0),'Control Sample Data'!G828,$B$1),"")</f>
        <v/>
      </c>
      <c r="T829" s="17" t="str">
        <f>IF(SUM('Control Sample Data'!H$3:H$98)&gt;10,IF(AND(ISNUMBER('Control Sample Data'!H828),'Control Sample Data'!H828&lt;$B$1,'Control Sample Data'!H828&gt;0),'Control Sample Data'!H828,$B$1),"")</f>
        <v/>
      </c>
      <c r="U829" s="17" t="str">
        <f>IF(SUM('Control Sample Data'!I$3:I$98)&gt;10,IF(AND(ISNUMBER('Control Sample Data'!I828),'Control Sample Data'!I828&lt;$B$1,'Control Sample Data'!I828&gt;0),'Control Sample Data'!I828,$B$1),"")</f>
        <v/>
      </c>
      <c r="V829" s="17" t="str">
        <f>IF(SUM('Control Sample Data'!J$3:J$98)&gt;10,IF(AND(ISNUMBER('Control Sample Data'!J828),'Control Sample Data'!J828&lt;$B$1,'Control Sample Data'!J828&gt;0),'Control Sample Data'!J828,$B$1),"")</f>
        <v/>
      </c>
      <c r="W829" s="17" t="str">
        <f>IF(SUM('Control Sample Data'!K$3:K$98)&gt;10,IF(AND(ISNUMBER('Control Sample Data'!K828),'Control Sample Data'!K828&lt;$B$1,'Control Sample Data'!K828&gt;0),'Control Sample Data'!K828,$B$1),"")</f>
        <v/>
      </c>
      <c r="X829" s="17" t="str">
        <f>IF(SUM('Control Sample Data'!L$3:L$98)&gt;10,IF(AND(ISNUMBER('Control Sample Data'!L828),'Control Sample Data'!L828&lt;$B$1,'Control Sample Data'!L828&gt;0),'Control Sample Data'!L828,$B$1),"")</f>
        <v/>
      </c>
      <c r="Y829" s="17" t="str">
        <f>IF(SUM('Control Sample Data'!M$3:M$98)&gt;10,IF(AND(ISNUMBER('Control Sample Data'!M828),'Control Sample Data'!M828&lt;$B$1,'Control Sample Data'!M828&gt;0),'Control Sample Data'!M828,$B$1),"")</f>
        <v/>
      </c>
      <c r="AT829" s="36" t="str">
        <f t="shared" si="537"/>
        <v/>
      </c>
      <c r="AU829" s="36" t="str">
        <f t="shared" si="538"/>
        <v/>
      </c>
      <c r="AV829" s="36" t="str">
        <f t="shared" si="539"/>
        <v/>
      </c>
      <c r="AW829" s="36" t="str">
        <f t="shared" si="540"/>
        <v/>
      </c>
      <c r="AX829" s="36" t="str">
        <f t="shared" si="541"/>
        <v/>
      </c>
      <c r="AY829" s="36" t="str">
        <f t="shared" si="542"/>
        <v/>
      </c>
      <c r="AZ829" s="36" t="str">
        <f t="shared" si="543"/>
        <v/>
      </c>
      <c r="BA829" s="36" t="str">
        <f t="shared" si="544"/>
        <v/>
      </c>
      <c r="BB829" s="36" t="str">
        <f t="shared" si="545"/>
        <v/>
      </c>
      <c r="BC829" s="36" t="str">
        <f t="shared" si="546"/>
        <v/>
      </c>
      <c r="BD829" s="36" t="str">
        <f t="shared" si="547"/>
        <v/>
      </c>
      <c r="BE829" s="36" t="str">
        <f t="shared" si="548"/>
        <v/>
      </c>
      <c r="BF829" s="36" t="str">
        <f t="shared" si="549"/>
        <v/>
      </c>
      <c r="BG829" s="36" t="str">
        <f t="shared" si="550"/>
        <v/>
      </c>
      <c r="BH829" s="36" t="str">
        <f t="shared" si="551"/>
        <v/>
      </c>
      <c r="BI829" s="36" t="str">
        <f t="shared" si="552"/>
        <v/>
      </c>
      <c r="BJ829" s="36" t="str">
        <f t="shared" si="553"/>
        <v/>
      </c>
      <c r="BK829" s="36" t="str">
        <f t="shared" si="554"/>
        <v/>
      </c>
      <c r="BL829" s="36" t="str">
        <f t="shared" si="555"/>
        <v/>
      </c>
      <c r="BM829" s="36" t="str">
        <f t="shared" si="556"/>
        <v/>
      </c>
      <c r="BN829" s="38" t="e">
        <f t="shared" si="515"/>
        <v>#DIV/0!</v>
      </c>
      <c r="BO829" s="38" t="e">
        <f t="shared" si="516"/>
        <v>#DIV/0!</v>
      </c>
      <c r="BP829" s="39" t="str">
        <f t="shared" si="517"/>
        <v/>
      </c>
      <c r="BQ829" s="39" t="str">
        <f t="shared" si="518"/>
        <v/>
      </c>
      <c r="BR829" s="39" t="str">
        <f t="shared" si="519"/>
        <v/>
      </c>
      <c r="BS829" s="39" t="str">
        <f t="shared" si="520"/>
        <v/>
      </c>
      <c r="BT829" s="39" t="str">
        <f t="shared" si="521"/>
        <v/>
      </c>
      <c r="BU829" s="39" t="str">
        <f t="shared" si="522"/>
        <v/>
      </c>
      <c r="BV829" s="39" t="str">
        <f t="shared" si="523"/>
        <v/>
      </c>
      <c r="BW829" s="39" t="str">
        <f t="shared" si="524"/>
        <v/>
      </c>
      <c r="BX829" s="39" t="str">
        <f t="shared" si="525"/>
        <v/>
      </c>
      <c r="BY829" s="39" t="str">
        <f t="shared" si="526"/>
        <v/>
      </c>
      <c r="BZ829" s="39" t="str">
        <f t="shared" si="527"/>
        <v/>
      </c>
      <c r="CA829" s="39" t="str">
        <f t="shared" si="528"/>
        <v/>
      </c>
      <c r="CB829" s="39" t="str">
        <f t="shared" si="529"/>
        <v/>
      </c>
      <c r="CC829" s="39" t="str">
        <f t="shared" si="530"/>
        <v/>
      </c>
      <c r="CD829" s="39" t="str">
        <f t="shared" si="531"/>
        <v/>
      </c>
      <c r="CE829" s="39" t="str">
        <f t="shared" si="532"/>
        <v/>
      </c>
      <c r="CF829" s="39" t="str">
        <f t="shared" si="533"/>
        <v/>
      </c>
      <c r="CG829" s="39" t="str">
        <f t="shared" si="534"/>
        <v/>
      </c>
      <c r="CH829" s="39" t="str">
        <f t="shared" si="535"/>
        <v/>
      </c>
      <c r="CI829" s="39" t="str">
        <f t="shared" si="536"/>
        <v/>
      </c>
    </row>
    <row r="830" spans="1:87">
      <c r="A830" s="18"/>
      <c r="B830" s="15" t="str">
        <f>'Gene Table'!E829</f>
        <v>mmu-miR-3089-3p</v>
      </c>
      <c r="C830" s="15" t="str">
        <f>'Gene Table'!B829</f>
        <v>C11</v>
      </c>
      <c r="D830" s="16" t="str">
        <f>IF(SUM('Test Sample Data'!D$3:D$98)&gt;10,IF(AND(ISNUMBER('Test Sample Data'!D829),'Test Sample Data'!D829&lt;$B$1,'Test Sample Data'!D829&gt;0),'Test Sample Data'!D829,$B$1),"")</f>
        <v/>
      </c>
      <c r="E830" s="17" t="str">
        <f>IF(SUM('Test Sample Data'!E$3:E$98)&gt;10,IF(AND(ISNUMBER('Test Sample Data'!E829),'Test Sample Data'!E829&lt;$B$1,'Test Sample Data'!E829&gt;0),'Test Sample Data'!E829,$B$1),"")</f>
        <v/>
      </c>
      <c r="F830" s="17" t="str">
        <f>IF(SUM('Test Sample Data'!F$3:F$98)&gt;10,IF(AND(ISNUMBER('Test Sample Data'!F829),'Test Sample Data'!F829&lt;$B$1,'Test Sample Data'!F829&gt;0),'Test Sample Data'!F829,$B$1),"")</f>
        <v/>
      </c>
      <c r="G830" s="17" t="str">
        <f>IF(SUM('Test Sample Data'!G$3:G$98)&gt;10,IF(AND(ISNUMBER('Test Sample Data'!G829),'Test Sample Data'!G829&lt;$B$1,'Test Sample Data'!G829&gt;0),'Test Sample Data'!G829,$B$1),"")</f>
        <v/>
      </c>
      <c r="H830" s="17" t="str">
        <f>IF(SUM('Test Sample Data'!H$3:H$98)&gt;10,IF(AND(ISNUMBER('Test Sample Data'!H829),'Test Sample Data'!H829&lt;$B$1,'Test Sample Data'!H829&gt;0),'Test Sample Data'!H829,$B$1),"")</f>
        <v/>
      </c>
      <c r="I830" s="17" t="str">
        <f>IF(SUM('Test Sample Data'!I$3:I$98)&gt;10,IF(AND(ISNUMBER('Test Sample Data'!I829),'Test Sample Data'!I829&lt;$B$1,'Test Sample Data'!I829&gt;0),'Test Sample Data'!I829,$B$1),"")</f>
        <v/>
      </c>
      <c r="J830" s="17" t="str">
        <f>IF(SUM('Test Sample Data'!J$3:J$98)&gt;10,IF(AND(ISNUMBER('Test Sample Data'!J829),'Test Sample Data'!J829&lt;$B$1,'Test Sample Data'!J829&gt;0),'Test Sample Data'!J829,$B$1),"")</f>
        <v/>
      </c>
      <c r="K830" s="17" t="str">
        <f>IF(SUM('Test Sample Data'!K$3:K$98)&gt;10,IF(AND(ISNUMBER('Test Sample Data'!K829),'Test Sample Data'!K829&lt;$B$1,'Test Sample Data'!K829&gt;0),'Test Sample Data'!K829,$B$1),"")</f>
        <v/>
      </c>
      <c r="L830" s="17" t="str">
        <f>IF(SUM('Test Sample Data'!L$3:L$98)&gt;10,IF(AND(ISNUMBER('Test Sample Data'!L829),'Test Sample Data'!L829&lt;$B$1,'Test Sample Data'!L829&gt;0),'Test Sample Data'!L829,$B$1),"")</f>
        <v/>
      </c>
      <c r="M830" s="17" t="str">
        <f>IF(SUM('Test Sample Data'!M$3:M$98)&gt;10,IF(AND(ISNUMBER('Test Sample Data'!M829),'Test Sample Data'!M829&lt;$B$1,'Test Sample Data'!M829&gt;0),'Test Sample Data'!M829,$B$1),"")</f>
        <v/>
      </c>
      <c r="N830" s="17" t="str">
        <f>'Gene Table'!E829</f>
        <v>mmu-miR-3089-3p</v>
      </c>
      <c r="O830" s="17" t="str">
        <f>'Gene Table'!B829</f>
        <v>C11</v>
      </c>
      <c r="P830" s="17" t="str">
        <f>IF(SUM('Control Sample Data'!D$3:D$98)&gt;10,IF(AND(ISNUMBER('Control Sample Data'!D829),'Control Sample Data'!D829&lt;$B$1,'Control Sample Data'!D829&gt;0),'Control Sample Data'!D829,$B$1),"")</f>
        <v/>
      </c>
      <c r="Q830" s="17" t="str">
        <f>IF(SUM('Control Sample Data'!E$3:E$98)&gt;10,IF(AND(ISNUMBER('Control Sample Data'!E829),'Control Sample Data'!E829&lt;$B$1,'Control Sample Data'!E829&gt;0),'Control Sample Data'!E829,$B$1),"")</f>
        <v/>
      </c>
      <c r="R830" s="17" t="str">
        <f>IF(SUM('Control Sample Data'!F$3:F$98)&gt;10,IF(AND(ISNUMBER('Control Sample Data'!F829),'Control Sample Data'!F829&lt;$B$1,'Control Sample Data'!F829&gt;0),'Control Sample Data'!F829,$B$1),"")</f>
        <v/>
      </c>
      <c r="S830" s="17" t="str">
        <f>IF(SUM('Control Sample Data'!G$3:G$98)&gt;10,IF(AND(ISNUMBER('Control Sample Data'!G829),'Control Sample Data'!G829&lt;$B$1,'Control Sample Data'!G829&gt;0),'Control Sample Data'!G829,$B$1),"")</f>
        <v/>
      </c>
      <c r="T830" s="17" t="str">
        <f>IF(SUM('Control Sample Data'!H$3:H$98)&gt;10,IF(AND(ISNUMBER('Control Sample Data'!H829),'Control Sample Data'!H829&lt;$B$1,'Control Sample Data'!H829&gt;0),'Control Sample Data'!H829,$B$1),"")</f>
        <v/>
      </c>
      <c r="U830" s="17" t="str">
        <f>IF(SUM('Control Sample Data'!I$3:I$98)&gt;10,IF(AND(ISNUMBER('Control Sample Data'!I829),'Control Sample Data'!I829&lt;$B$1,'Control Sample Data'!I829&gt;0),'Control Sample Data'!I829,$B$1),"")</f>
        <v/>
      </c>
      <c r="V830" s="17" t="str">
        <f>IF(SUM('Control Sample Data'!J$3:J$98)&gt;10,IF(AND(ISNUMBER('Control Sample Data'!J829),'Control Sample Data'!J829&lt;$B$1,'Control Sample Data'!J829&gt;0),'Control Sample Data'!J829,$B$1),"")</f>
        <v/>
      </c>
      <c r="W830" s="17" t="str">
        <f>IF(SUM('Control Sample Data'!K$3:K$98)&gt;10,IF(AND(ISNUMBER('Control Sample Data'!K829),'Control Sample Data'!K829&lt;$B$1,'Control Sample Data'!K829&gt;0),'Control Sample Data'!K829,$B$1),"")</f>
        <v/>
      </c>
      <c r="X830" s="17" t="str">
        <f>IF(SUM('Control Sample Data'!L$3:L$98)&gt;10,IF(AND(ISNUMBER('Control Sample Data'!L829),'Control Sample Data'!L829&lt;$B$1,'Control Sample Data'!L829&gt;0),'Control Sample Data'!L829,$B$1),"")</f>
        <v/>
      </c>
      <c r="Y830" s="17" t="str">
        <f>IF(SUM('Control Sample Data'!M$3:M$98)&gt;10,IF(AND(ISNUMBER('Control Sample Data'!M829),'Control Sample Data'!M829&lt;$B$1,'Control Sample Data'!M829&gt;0),'Control Sample Data'!M829,$B$1),"")</f>
        <v/>
      </c>
      <c r="AT830" s="36" t="str">
        <f t="shared" si="537"/>
        <v/>
      </c>
      <c r="AU830" s="36" t="str">
        <f t="shared" si="538"/>
        <v/>
      </c>
      <c r="AV830" s="36" t="str">
        <f t="shared" si="539"/>
        <v/>
      </c>
      <c r="AW830" s="36" t="str">
        <f t="shared" si="540"/>
        <v/>
      </c>
      <c r="AX830" s="36" t="str">
        <f t="shared" si="541"/>
        <v/>
      </c>
      <c r="AY830" s="36" t="str">
        <f t="shared" si="542"/>
        <v/>
      </c>
      <c r="AZ830" s="36" t="str">
        <f t="shared" si="543"/>
        <v/>
      </c>
      <c r="BA830" s="36" t="str">
        <f t="shared" si="544"/>
        <v/>
      </c>
      <c r="BB830" s="36" t="str">
        <f t="shared" si="545"/>
        <v/>
      </c>
      <c r="BC830" s="36" t="str">
        <f t="shared" si="546"/>
        <v/>
      </c>
      <c r="BD830" s="36" t="str">
        <f t="shared" si="547"/>
        <v/>
      </c>
      <c r="BE830" s="36" t="str">
        <f t="shared" si="548"/>
        <v/>
      </c>
      <c r="BF830" s="36" t="str">
        <f t="shared" si="549"/>
        <v/>
      </c>
      <c r="BG830" s="36" t="str">
        <f t="shared" si="550"/>
        <v/>
      </c>
      <c r="BH830" s="36" t="str">
        <f t="shared" si="551"/>
        <v/>
      </c>
      <c r="BI830" s="36" t="str">
        <f t="shared" si="552"/>
        <v/>
      </c>
      <c r="BJ830" s="36" t="str">
        <f t="shared" si="553"/>
        <v/>
      </c>
      <c r="BK830" s="36" t="str">
        <f t="shared" si="554"/>
        <v/>
      </c>
      <c r="BL830" s="36" t="str">
        <f t="shared" si="555"/>
        <v/>
      </c>
      <c r="BM830" s="36" t="str">
        <f t="shared" si="556"/>
        <v/>
      </c>
      <c r="BN830" s="38" t="e">
        <f t="shared" si="515"/>
        <v>#DIV/0!</v>
      </c>
      <c r="BO830" s="38" t="e">
        <f t="shared" si="516"/>
        <v>#DIV/0!</v>
      </c>
      <c r="BP830" s="39" t="str">
        <f t="shared" si="517"/>
        <v/>
      </c>
      <c r="BQ830" s="39" t="str">
        <f t="shared" si="518"/>
        <v/>
      </c>
      <c r="BR830" s="39" t="str">
        <f t="shared" si="519"/>
        <v/>
      </c>
      <c r="BS830" s="39" t="str">
        <f t="shared" si="520"/>
        <v/>
      </c>
      <c r="BT830" s="39" t="str">
        <f t="shared" si="521"/>
        <v/>
      </c>
      <c r="BU830" s="39" t="str">
        <f t="shared" si="522"/>
        <v/>
      </c>
      <c r="BV830" s="39" t="str">
        <f t="shared" si="523"/>
        <v/>
      </c>
      <c r="BW830" s="39" t="str">
        <f t="shared" si="524"/>
        <v/>
      </c>
      <c r="BX830" s="39" t="str">
        <f t="shared" si="525"/>
        <v/>
      </c>
      <c r="BY830" s="39" t="str">
        <f t="shared" si="526"/>
        <v/>
      </c>
      <c r="BZ830" s="39" t="str">
        <f t="shared" si="527"/>
        <v/>
      </c>
      <c r="CA830" s="39" t="str">
        <f t="shared" si="528"/>
        <v/>
      </c>
      <c r="CB830" s="39" t="str">
        <f t="shared" si="529"/>
        <v/>
      </c>
      <c r="CC830" s="39" t="str">
        <f t="shared" si="530"/>
        <v/>
      </c>
      <c r="CD830" s="39" t="str">
        <f t="shared" si="531"/>
        <v/>
      </c>
      <c r="CE830" s="39" t="str">
        <f t="shared" si="532"/>
        <v/>
      </c>
      <c r="CF830" s="39" t="str">
        <f t="shared" si="533"/>
        <v/>
      </c>
      <c r="CG830" s="39" t="str">
        <f t="shared" si="534"/>
        <v/>
      </c>
      <c r="CH830" s="39" t="str">
        <f t="shared" si="535"/>
        <v/>
      </c>
      <c r="CI830" s="39" t="str">
        <f t="shared" si="536"/>
        <v/>
      </c>
    </row>
    <row r="831" spans="1:87">
      <c r="A831" s="18"/>
      <c r="B831" s="15" t="str">
        <f>'Gene Table'!E830</f>
        <v>mmu-miR-5125</v>
      </c>
      <c r="C831" s="15" t="str">
        <f>'Gene Table'!B830</f>
        <v>C12</v>
      </c>
      <c r="D831" s="16" t="str">
        <f>IF(SUM('Test Sample Data'!D$3:D$98)&gt;10,IF(AND(ISNUMBER('Test Sample Data'!D830),'Test Sample Data'!D830&lt;$B$1,'Test Sample Data'!D830&gt;0),'Test Sample Data'!D830,$B$1),"")</f>
        <v/>
      </c>
      <c r="E831" s="17" t="str">
        <f>IF(SUM('Test Sample Data'!E$3:E$98)&gt;10,IF(AND(ISNUMBER('Test Sample Data'!E830),'Test Sample Data'!E830&lt;$B$1,'Test Sample Data'!E830&gt;0),'Test Sample Data'!E830,$B$1),"")</f>
        <v/>
      </c>
      <c r="F831" s="17" t="str">
        <f>IF(SUM('Test Sample Data'!F$3:F$98)&gt;10,IF(AND(ISNUMBER('Test Sample Data'!F830),'Test Sample Data'!F830&lt;$B$1,'Test Sample Data'!F830&gt;0),'Test Sample Data'!F830,$B$1),"")</f>
        <v/>
      </c>
      <c r="G831" s="17" t="str">
        <f>IF(SUM('Test Sample Data'!G$3:G$98)&gt;10,IF(AND(ISNUMBER('Test Sample Data'!G830),'Test Sample Data'!G830&lt;$B$1,'Test Sample Data'!G830&gt;0),'Test Sample Data'!G830,$B$1),"")</f>
        <v/>
      </c>
      <c r="H831" s="17" t="str">
        <f>IF(SUM('Test Sample Data'!H$3:H$98)&gt;10,IF(AND(ISNUMBER('Test Sample Data'!H830),'Test Sample Data'!H830&lt;$B$1,'Test Sample Data'!H830&gt;0),'Test Sample Data'!H830,$B$1),"")</f>
        <v/>
      </c>
      <c r="I831" s="17" t="str">
        <f>IF(SUM('Test Sample Data'!I$3:I$98)&gt;10,IF(AND(ISNUMBER('Test Sample Data'!I830),'Test Sample Data'!I830&lt;$B$1,'Test Sample Data'!I830&gt;0),'Test Sample Data'!I830,$B$1),"")</f>
        <v/>
      </c>
      <c r="J831" s="17" t="str">
        <f>IF(SUM('Test Sample Data'!J$3:J$98)&gt;10,IF(AND(ISNUMBER('Test Sample Data'!J830),'Test Sample Data'!J830&lt;$B$1,'Test Sample Data'!J830&gt;0),'Test Sample Data'!J830,$B$1),"")</f>
        <v/>
      </c>
      <c r="K831" s="17" t="str">
        <f>IF(SUM('Test Sample Data'!K$3:K$98)&gt;10,IF(AND(ISNUMBER('Test Sample Data'!K830),'Test Sample Data'!K830&lt;$B$1,'Test Sample Data'!K830&gt;0),'Test Sample Data'!K830,$B$1),"")</f>
        <v/>
      </c>
      <c r="L831" s="17" t="str">
        <f>IF(SUM('Test Sample Data'!L$3:L$98)&gt;10,IF(AND(ISNUMBER('Test Sample Data'!L830),'Test Sample Data'!L830&lt;$B$1,'Test Sample Data'!L830&gt;0),'Test Sample Data'!L830,$B$1),"")</f>
        <v/>
      </c>
      <c r="M831" s="17" t="str">
        <f>IF(SUM('Test Sample Data'!M$3:M$98)&gt;10,IF(AND(ISNUMBER('Test Sample Data'!M830),'Test Sample Data'!M830&lt;$B$1,'Test Sample Data'!M830&gt;0),'Test Sample Data'!M830,$B$1),"")</f>
        <v/>
      </c>
      <c r="N831" s="17" t="str">
        <f>'Gene Table'!E830</f>
        <v>mmu-miR-5125</v>
      </c>
      <c r="O831" s="17" t="str">
        <f>'Gene Table'!B830</f>
        <v>C12</v>
      </c>
      <c r="P831" s="17" t="str">
        <f>IF(SUM('Control Sample Data'!D$3:D$98)&gt;10,IF(AND(ISNUMBER('Control Sample Data'!D830),'Control Sample Data'!D830&lt;$B$1,'Control Sample Data'!D830&gt;0),'Control Sample Data'!D830,$B$1),"")</f>
        <v/>
      </c>
      <c r="Q831" s="17" t="str">
        <f>IF(SUM('Control Sample Data'!E$3:E$98)&gt;10,IF(AND(ISNUMBER('Control Sample Data'!E830),'Control Sample Data'!E830&lt;$B$1,'Control Sample Data'!E830&gt;0),'Control Sample Data'!E830,$B$1),"")</f>
        <v/>
      </c>
      <c r="R831" s="17" t="str">
        <f>IF(SUM('Control Sample Data'!F$3:F$98)&gt;10,IF(AND(ISNUMBER('Control Sample Data'!F830),'Control Sample Data'!F830&lt;$B$1,'Control Sample Data'!F830&gt;0),'Control Sample Data'!F830,$B$1),"")</f>
        <v/>
      </c>
      <c r="S831" s="17" t="str">
        <f>IF(SUM('Control Sample Data'!G$3:G$98)&gt;10,IF(AND(ISNUMBER('Control Sample Data'!G830),'Control Sample Data'!G830&lt;$B$1,'Control Sample Data'!G830&gt;0),'Control Sample Data'!G830,$B$1),"")</f>
        <v/>
      </c>
      <c r="T831" s="17" t="str">
        <f>IF(SUM('Control Sample Data'!H$3:H$98)&gt;10,IF(AND(ISNUMBER('Control Sample Data'!H830),'Control Sample Data'!H830&lt;$B$1,'Control Sample Data'!H830&gt;0),'Control Sample Data'!H830,$B$1),"")</f>
        <v/>
      </c>
      <c r="U831" s="17" t="str">
        <f>IF(SUM('Control Sample Data'!I$3:I$98)&gt;10,IF(AND(ISNUMBER('Control Sample Data'!I830),'Control Sample Data'!I830&lt;$B$1,'Control Sample Data'!I830&gt;0),'Control Sample Data'!I830,$B$1),"")</f>
        <v/>
      </c>
      <c r="V831" s="17" t="str">
        <f>IF(SUM('Control Sample Data'!J$3:J$98)&gt;10,IF(AND(ISNUMBER('Control Sample Data'!J830),'Control Sample Data'!J830&lt;$B$1,'Control Sample Data'!J830&gt;0),'Control Sample Data'!J830,$B$1),"")</f>
        <v/>
      </c>
      <c r="W831" s="17" t="str">
        <f>IF(SUM('Control Sample Data'!K$3:K$98)&gt;10,IF(AND(ISNUMBER('Control Sample Data'!K830),'Control Sample Data'!K830&lt;$B$1,'Control Sample Data'!K830&gt;0),'Control Sample Data'!K830,$B$1),"")</f>
        <v/>
      </c>
      <c r="X831" s="17" t="str">
        <f>IF(SUM('Control Sample Data'!L$3:L$98)&gt;10,IF(AND(ISNUMBER('Control Sample Data'!L830),'Control Sample Data'!L830&lt;$B$1,'Control Sample Data'!L830&gt;0),'Control Sample Data'!L830,$B$1),"")</f>
        <v/>
      </c>
      <c r="Y831" s="17" t="str">
        <f>IF(SUM('Control Sample Data'!M$3:M$98)&gt;10,IF(AND(ISNUMBER('Control Sample Data'!M830),'Control Sample Data'!M830&lt;$B$1,'Control Sample Data'!M830&gt;0),'Control Sample Data'!M830,$B$1),"")</f>
        <v/>
      </c>
      <c r="AT831" s="36" t="str">
        <f t="shared" si="537"/>
        <v/>
      </c>
      <c r="AU831" s="36" t="str">
        <f t="shared" si="538"/>
        <v/>
      </c>
      <c r="AV831" s="36" t="str">
        <f t="shared" si="539"/>
        <v/>
      </c>
      <c r="AW831" s="36" t="str">
        <f t="shared" si="540"/>
        <v/>
      </c>
      <c r="AX831" s="36" t="str">
        <f t="shared" si="541"/>
        <v/>
      </c>
      <c r="AY831" s="36" t="str">
        <f t="shared" si="542"/>
        <v/>
      </c>
      <c r="AZ831" s="36" t="str">
        <f t="shared" si="543"/>
        <v/>
      </c>
      <c r="BA831" s="36" t="str">
        <f t="shared" si="544"/>
        <v/>
      </c>
      <c r="BB831" s="36" t="str">
        <f t="shared" si="545"/>
        <v/>
      </c>
      <c r="BC831" s="36" t="str">
        <f t="shared" si="546"/>
        <v/>
      </c>
      <c r="BD831" s="36" t="str">
        <f t="shared" si="547"/>
        <v/>
      </c>
      <c r="BE831" s="36" t="str">
        <f t="shared" si="548"/>
        <v/>
      </c>
      <c r="BF831" s="36" t="str">
        <f t="shared" si="549"/>
        <v/>
      </c>
      <c r="BG831" s="36" t="str">
        <f t="shared" si="550"/>
        <v/>
      </c>
      <c r="BH831" s="36" t="str">
        <f t="shared" si="551"/>
        <v/>
      </c>
      <c r="BI831" s="36" t="str">
        <f t="shared" si="552"/>
        <v/>
      </c>
      <c r="BJ831" s="36" t="str">
        <f t="shared" si="553"/>
        <v/>
      </c>
      <c r="BK831" s="36" t="str">
        <f t="shared" si="554"/>
        <v/>
      </c>
      <c r="BL831" s="36" t="str">
        <f t="shared" si="555"/>
        <v/>
      </c>
      <c r="BM831" s="36" t="str">
        <f t="shared" si="556"/>
        <v/>
      </c>
      <c r="BN831" s="38" t="e">
        <f t="shared" si="515"/>
        <v>#DIV/0!</v>
      </c>
      <c r="BO831" s="38" t="e">
        <f t="shared" si="516"/>
        <v>#DIV/0!</v>
      </c>
      <c r="BP831" s="39" t="str">
        <f t="shared" si="517"/>
        <v/>
      </c>
      <c r="BQ831" s="39" t="str">
        <f t="shared" si="518"/>
        <v/>
      </c>
      <c r="BR831" s="39" t="str">
        <f t="shared" si="519"/>
        <v/>
      </c>
      <c r="BS831" s="39" t="str">
        <f t="shared" si="520"/>
        <v/>
      </c>
      <c r="BT831" s="39" t="str">
        <f t="shared" si="521"/>
        <v/>
      </c>
      <c r="BU831" s="39" t="str">
        <f t="shared" si="522"/>
        <v/>
      </c>
      <c r="BV831" s="39" t="str">
        <f t="shared" si="523"/>
        <v/>
      </c>
      <c r="BW831" s="39" t="str">
        <f t="shared" si="524"/>
        <v/>
      </c>
      <c r="BX831" s="39" t="str">
        <f t="shared" si="525"/>
        <v/>
      </c>
      <c r="BY831" s="39" t="str">
        <f t="shared" si="526"/>
        <v/>
      </c>
      <c r="BZ831" s="39" t="str">
        <f t="shared" si="527"/>
        <v/>
      </c>
      <c r="CA831" s="39" t="str">
        <f t="shared" si="528"/>
        <v/>
      </c>
      <c r="CB831" s="39" t="str">
        <f t="shared" si="529"/>
        <v/>
      </c>
      <c r="CC831" s="39" t="str">
        <f t="shared" si="530"/>
        <v/>
      </c>
      <c r="CD831" s="39" t="str">
        <f t="shared" si="531"/>
        <v/>
      </c>
      <c r="CE831" s="39" t="str">
        <f t="shared" si="532"/>
        <v/>
      </c>
      <c r="CF831" s="39" t="str">
        <f t="shared" si="533"/>
        <v/>
      </c>
      <c r="CG831" s="39" t="str">
        <f t="shared" si="534"/>
        <v/>
      </c>
      <c r="CH831" s="39" t="str">
        <f t="shared" si="535"/>
        <v/>
      </c>
      <c r="CI831" s="39" t="str">
        <f t="shared" si="536"/>
        <v/>
      </c>
    </row>
    <row r="832" spans="1:87">
      <c r="A832" s="18"/>
      <c r="B832" s="15" t="str">
        <f>'Gene Table'!E831</f>
        <v>mmu-miR-3090-5p</v>
      </c>
      <c r="C832" s="15" t="str">
        <f>'Gene Table'!B831</f>
        <v>C13</v>
      </c>
      <c r="D832" s="16" t="str">
        <f>IF(SUM('Test Sample Data'!D$3:D$98)&gt;10,IF(AND(ISNUMBER('Test Sample Data'!D831),'Test Sample Data'!D831&lt;$B$1,'Test Sample Data'!D831&gt;0),'Test Sample Data'!D831,$B$1),"")</f>
        <v/>
      </c>
      <c r="E832" s="17" t="str">
        <f>IF(SUM('Test Sample Data'!E$3:E$98)&gt;10,IF(AND(ISNUMBER('Test Sample Data'!E831),'Test Sample Data'!E831&lt;$B$1,'Test Sample Data'!E831&gt;0),'Test Sample Data'!E831,$B$1),"")</f>
        <v/>
      </c>
      <c r="F832" s="17" t="str">
        <f>IF(SUM('Test Sample Data'!F$3:F$98)&gt;10,IF(AND(ISNUMBER('Test Sample Data'!F831),'Test Sample Data'!F831&lt;$B$1,'Test Sample Data'!F831&gt;0),'Test Sample Data'!F831,$B$1),"")</f>
        <v/>
      </c>
      <c r="G832" s="17" t="str">
        <f>IF(SUM('Test Sample Data'!G$3:G$98)&gt;10,IF(AND(ISNUMBER('Test Sample Data'!G831),'Test Sample Data'!G831&lt;$B$1,'Test Sample Data'!G831&gt;0),'Test Sample Data'!G831,$B$1),"")</f>
        <v/>
      </c>
      <c r="H832" s="17" t="str">
        <f>IF(SUM('Test Sample Data'!H$3:H$98)&gt;10,IF(AND(ISNUMBER('Test Sample Data'!H831),'Test Sample Data'!H831&lt;$B$1,'Test Sample Data'!H831&gt;0),'Test Sample Data'!H831,$B$1),"")</f>
        <v/>
      </c>
      <c r="I832" s="17" t="str">
        <f>IF(SUM('Test Sample Data'!I$3:I$98)&gt;10,IF(AND(ISNUMBER('Test Sample Data'!I831),'Test Sample Data'!I831&lt;$B$1,'Test Sample Data'!I831&gt;0),'Test Sample Data'!I831,$B$1),"")</f>
        <v/>
      </c>
      <c r="J832" s="17" t="str">
        <f>IF(SUM('Test Sample Data'!J$3:J$98)&gt;10,IF(AND(ISNUMBER('Test Sample Data'!J831),'Test Sample Data'!J831&lt;$B$1,'Test Sample Data'!J831&gt;0),'Test Sample Data'!J831,$B$1),"")</f>
        <v/>
      </c>
      <c r="K832" s="17" t="str">
        <f>IF(SUM('Test Sample Data'!K$3:K$98)&gt;10,IF(AND(ISNUMBER('Test Sample Data'!K831),'Test Sample Data'!K831&lt;$B$1,'Test Sample Data'!K831&gt;0),'Test Sample Data'!K831,$B$1),"")</f>
        <v/>
      </c>
      <c r="L832" s="17" t="str">
        <f>IF(SUM('Test Sample Data'!L$3:L$98)&gt;10,IF(AND(ISNUMBER('Test Sample Data'!L831),'Test Sample Data'!L831&lt;$B$1,'Test Sample Data'!L831&gt;0),'Test Sample Data'!L831,$B$1),"")</f>
        <v/>
      </c>
      <c r="M832" s="17" t="str">
        <f>IF(SUM('Test Sample Data'!M$3:M$98)&gt;10,IF(AND(ISNUMBER('Test Sample Data'!M831),'Test Sample Data'!M831&lt;$B$1,'Test Sample Data'!M831&gt;0),'Test Sample Data'!M831,$B$1),"")</f>
        <v/>
      </c>
      <c r="N832" s="17" t="str">
        <f>'Gene Table'!E831</f>
        <v>mmu-miR-3090-5p</v>
      </c>
      <c r="O832" s="17" t="str">
        <f>'Gene Table'!B831</f>
        <v>C13</v>
      </c>
      <c r="P832" s="17" t="str">
        <f>IF(SUM('Control Sample Data'!D$3:D$98)&gt;10,IF(AND(ISNUMBER('Control Sample Data'!D831),'Control Sample Data'!D831&lt;$B$1,'Control Sample Data'!D831&gt;0),'Control Sample Data'!D831,$B$1),"")</f>
        <v/>
      </c>
      <c r="Q832" s="17" t="str">
        <f>IF(SUM('Control Sample Data'!E$3:E$98)&gt;10,IF(AND(ISNUMBER('Control Sample Data'!E831),'Control Sample Data'!E831&lt;$B$1,'Control Sample Data'!E831&gt;0),'Control Sample Data'!E831,$B$1),"")</f>
        <v/>
      </c>
      <c r="R832" s="17" t="str">
        <f>IF(SUM('Control Sample Data'!F$3:F$98)&gt;10,IF(AND(ISNUMBER('Control Sample Data'!F831),'Control Sample Data'!F831&lt;$B$1,'Control Sample Data'!F831&gt;0),'Control Sample Data'!F831,$B$1),"")</f>
        <v/>
      </c>
      <c r="S832" s="17" t="str">
        <f>IF(SUM('Control Sample Data'!G$3:G$98)&gt;10,IF(AND(ISNUMBER('Control Sample Data'!G831),'Control Sample Data'!G831&lt;$B$1,'Control Sample Data'!G831&gt;0),'Control Sample Data'!G831,$B$1),"")</f>
        <v/>
      </c>
      <c r="T832" s="17" t="str">
        <f>IF(SUM('Control Sample Data'!H$3:H$98)&gt;10,IF(AND(ISNUMBER('Control Sample Data'!H831),'Control Sample Data'!H831&lt;$B$1,'Control Sample Data'!H831&gt;0),'Control Sample Data'!H831,$B$1),"")</f>
        <v/>
      </c>
      <c r="U832" s="17" t="str">
        <f>IF(SUM('Control Sample Data'!I$3:I$98)&gt;10,IF(AND(ISNUMBER('Control Sample Data'!I831),'Control Sample Data'!I831&lt;$B$1,'Control Sample Data'!I831&gt;0),'Control Sample Data'!I831,$B$1),"")</f>
        <v/>
      </c>
      <c r="V832" s="17" t="str">
        <f>IF(SUM('Control Sample Data'!J$3:J$98)&gt;10,IF(AND(ISNUMBER('Control Sample Data'!J831),'Control Sample Data'!J831&lt;$B$1,'Control Sample Data'!J831&gt;0),'Control Sample Data'!J831,$B$1),"")</f>
        <v/>
      </c>
      <c r="W832" s="17" t="str">
        <f>IF(SUM('Control Sample Data'!K$3:K$98)&gt;10,IF(AND(ISNUMBER('Control Sample Data'!K831),'Control Sample Data'!K831&lt;$B$1,'Control Sample Data'!K831&gt;0),'Control Sample Data'!K831,$B$1),"")</f>
        <v/>
      </c>
      <c r="X832" s="17" t="str">
        <f>IF(SUM('Control Sample Data'!L$3:L$98)&gt;10,IF(AND(ISNUMBER('Control Sample Data'!L831),'Control Sample Data'!L831&lt;$B$1,'Control Sample Data'!L831&gt;0),'Control Sample Data'!L831,$B$1),"")</f>
        <v/>
      </c>
      <c r="Y832" s="17" t="str">
        <f>IF(SUM('Control Sample Data'!M$3:M$98)&gt;10,IF(AND(ISNUMBER('Control Sample Data'!M831),'Control Sample Data'!M831&lt;$B$1,'Control Sample Data'!M831&gt;0),'Control Sample Data'!M831,$B$1),"")</f>
        <v/>
      </c>
      <c r="AT832" s="36" t="str">
        <f t="shared" si="537"/>
        <v/>
      </c>
      <c r="AU832" s="36" t="str">
        <f t="shared" si="538"/>
        <v/>
      </c>
      <c r="AV832" s="36" t="str">
        <f t="shared" si="539"/>
        <v/>
      </c>
      <c r="AW832" s="36" t="str">
        <f t="shared" si="540"/>
        <v/>
      </c>
      <c r="AX832" s="36" t="str">
        <f t="shared" si="541"/>
        <v/>
      </c>
      <c r="AY832" s="36" t="str">
        <f t="shared" si="542"/>
        <v/>
      </c>
      <c r="AZ832" s="36" t="str">
        <f t="shared" si="543"/>
        <v/>
      </c>
      <c r="BA832" s="36" t="str">
        <f t="shared" si="544"/>
        <v/>
      </c>
      <c r="BB832" s="36" t="str">
        <f t="shared" si="545"/>
        <v/>
      </c>
      <c r="BC832" s="36" t="str">
        <f t="shared" si="546"/>
        <v/>
      </c>
      <c r="BD832" s="36" t="str">
        <f t="shared" si="547"/>
        <v/>
      </c>
      <c r="BE832" s="36" t="str">
        <f t="shared" si="548"/>
        <v/>
      </c>
      <c r="BF832" s="36" t="str">
        <f t="shared" si="549"/>
        <v/>
      </c>
      <c r="BG832" s="36" t="str">
        <f t="shared" si="550"/>
        <v/>
      </c>
      <c r="BH832" s="36" t="str">
        <f t="shared" si="551"/>
        <v/>
      </c>
      <c r="BI832" s="36" t="str">
        <f t="shared" si="552"/>
        <v/>
      </c>
      <c r="BJ832" s="36" t="str">
        <f t="shared" si="553"/>
        <v/>
      </c>
      <c r="BK832" s="36" t="str">
        <f t="shared" si="554"/>
        <v/>
      </c>
      <c r="BL832" s="36" t="str">
        <f t="shared" si="555"/>
        <v/>
      </c>
      <c r="BM832" s="36" t="str">
        <f t="shared" si="556"/>
        <v/>
      </c>
      <c r="BN832" s="38" t="e">
        <f t="shared" si="515"/>
        <v>#DIV/0!</v>
      </c>
      <c r="BO832" s="38" t="e">
        <f t="shared" si="516"/>
        <v>#DIV/0!</v>
      </c>
      <c r="BP832" s="39" t="str">
        <f t="shared" si="517"/>
        <v/>
      </c>
      <c r="BQ832" s="39" t="str">
        <f t="shared" si="518"/>
        <v/>
      </c>
      <c r="BR832" s="39" t="str">
        <f t="shared" si="519"/>
        <v/>
      </c>
      <c r="BS832" s="39" t="str">
        <f t="shared" si="520"/>
        <v/>
      </c>
      <c r="BT832" s="39" t="str">
        <f t="shared" si="521"/>
        <v/>
      </c>
      <c r="BU832" s="39" t="str">
        <f t="shared" si="522"/>
        <v/>
      </c>
      <c r="BV832" s="39" t="str">
        <f t="shared" si="523"/>
        <v/>
      </c>
      <c r="BW832" s="39" t="str">
        <f t="shared" si="524"/>
        <v/>
      </c>
      <c r="BX832" s="39" t="str">
        <f t="shared" si="525"/>
        <v/>
      </c>
      <c r="BY832" s="39" t="str">
        <f t="shared" si="526"/>
        <v/>
      </c>
      <c r="BZ832" s="39" t="str">
        <f t="shared" si="527"/>
        <v/>
      </c>
      <c r="CA832" s="39" t="str">
        <f t="shared" si="528"/>
        <v/>
      </c>
      <c r="CB832" s="39" t="str">
        <f t="shared" si="529"/>
        <v/>
      </c>
      <c r="CC832" s="39" t="str">
        <f t="shared" si="530"/>
        <v/>
      </c>
      <c r="CD832" s="39" t="str">
        <f t="shared" si="531"/>
        <v/>
      </c>
      <c r="CE832" s="39" t="str">
        <f t="shared" si="532"/>
        <v/>
      </c>
      <c r="CF832" s="39" t="str">
        <f t="shared" si="533"/>
        <v/>
      </c>
      <c r="CG832" s="39" t="str">
        <f t="shared" si="534"/>
        <v/>
      </c>
      <c r="CH832" s="39" t="str">
        <f t="shared" si="535"/>
        <v/>
      </c>
      <c r="CI832" s="39" t="str">
        <f t="shared" si="536"/>
        <v/>
      </c>
    </row>
    <row r="833" spans="1:87">
      <c r="A833" s="18"/>
      <c r="B833" s="15">
        <f>'Gene Table'!E832</f>
        <v>0</v>
      </c>
      <c r="C833" s="15" t="str">
        <f>'Gene Table'!B832</f>
        <v>C14</v>
      </c>
      <c r="D833" s="16" t="str">
        <f>IF(SUM('Test Sample Data'!D$3:D$98)&gt;10,IF(AND(ISNUMBER('Test Sample Data'!D832),'Test Sample Data'!D832&lt;$B$1,'Test Sample Data'!D832&gt;0),'Test Sample Data'!D832,$B$1),"")</f>
        <v/>
      </c>
      <c r="E833" s="17" t="str">
        <f>IF(SUM('Test Sample Data'!E$3:E$98)&gt;10,IF(AND(ISNUMBER('Test Sample Data'!E832),'Test Sample Data'!E832&lt;$B$1,'Test Sample Data'!E832&gt;0),'Test Sample Data'!E832,$B$1),"")</f>
        <v/>
      </c>
      <c r="F833" s="17" t="str">
        <f>IF(SUM('Test Sample Data'!F$3:F$98)&gt;10,IF(AND(ISNUMBER('Test Sample Data'!F832),'Test Sample Data'!F832&lt;$B$1,'Test Sample Data'!F832&gt;0),'Test Sample Data'!F832,$B$1),"")</f>
        <v/>
      </c>
      <c r="G833" s="17" t="str">
        <f>IF(SUM('Test Sample Data'!G$3:G$98)&gt;10,IF(AND(ISNUMBER('Test Sample Data'!G832),'Test Sample Data'!G832&lt;$B$1,'Test Sample Data'!G832&gt;0),'Test Sample Data'!G832,$B$1),"")</f>
        <v/>
      </c>
      <c r="H833" s="17" t="str">
        <f>IF(SUM('Test Sample Data'!H$3:H$98)&gt;10,IF(AND(ISNUMBER('Test Sample Data'!H832),'Test Sample Data'!H832&lt;$B$1,'Test Sample Data'!H832&gt;0),'Test Sample Data'!H832,$B$1),"")</f>
        <v/>
      </c>
      <c r="I833" s="17" t="str">
        <f>IF(SUM('Test Sample Data'!I$3:I$98)&gt;10,IF(AND(ISNUMBER('Test Sample Data'!I832),'Test Sample Data'!I832&lt;$B$1,'Test Sample Data'!I832&gt;0),'Test Sample Data'!I832,$B$1),"")</f>
        <v/>
      </c>
      <c r="J833" s="17" t="str">
        <f>IF(SUM('Test Sample Data'!J$3:J$98)&gt;10,IF(AND(ISNUMBER('Test Sample Data'!J832),'Test Sample Data'!J832&lt;$B$1,'Test Sample Data'!J832&gt;0),'Test Sample Data'!J832,$B$1),"")</f>
        <v/>
      </c>
      <c r="K833" s="17" t="str">
        <f>IF(SUM('Test Sample Data'!K$3:K$98)&gt;10,IF(AND(ISNUMBER('Test Sample Data'!K832),'Test Sample Data'!K832&lt;$B$1,'Test Sample Data'!K832&gt;0),'Test Sample Data'!K832,$B$1),"")</f>
        <v/>
      </c>
      <c r="L833" s="17" t="str">
        <f>IF(SUM('Test Sample Data'!L$3:L$98)&gt;10,IF(AND(ISNUMBER('Test Sample Data'!L832),'Test Sample Data'!L832&lt;$B$1,'Test Sample Data'!L832&gt;0),'Test Sample Data'!L832,$B$1),"")</f>
        <v/>
      </c>
      <c r="M833" s="17" t="str">
        <f>IF(SUM('Test Sample Data'!M$3:M$98)&gt;10,IF(AND(ISNUMBER('Test Sample Data'!M832),'Test Sample Data'!M832&lt;$B$1,'Test Sample Data'!M832&gt;0),'Test Sample Data'!M832,$B$1),"")</f>
        <v/>
      </c>
      <c r="N833" s="17">
        <f>'Gene Table'!E832</f>
        <v>0</v>
      </c>
      <c r="O833" s="17" t="str">
        <f>'Gene Table'!B832</f>
        <v>C14</v>
      </c>
      <c r="P833" s="17" t="str">
        <f>IF(SUM('Control Sample Data'!D$3:D$98)&gt;10,IF(AND(ISNUMBER('Control Sample Data'!D832),'Control Sample Data'!D832&lt;$B$1,'Control Sample Data'!D832&gt;0),'Control Sample Data'!D832,$B$1),"")</f>
        <v/>
      </c>
      <c r="Q833" s="17" t="str">
        <f>IF(SUM('Control Sample Data'!E$3:E$98)&gt;10,IF(AND(ISNUMBER('Control Sample Data'!E832),'Control Sample Data'!E832&lt;$B$1,'Control Sample Data'!E832&gt;0),'Control Sample Data'!E832,$B$1),"")</f>
        <v/>
      </c>
      <c r="R833" s="17" t="str">
        <f>IF(SUM('Control Sample Data'!F$3:F$98)&gt;10,IF(AND(ISNUMBER('Control Sample Data'!F832),'Control Sample Data'!F832&lt;$B$1,'Control Sample Data'!F832&gt;0),'Control Sample Data'!F832,$B$1),"")</f>
        <v/>
      </c>
      <c r="S833" s="17" t="str">
        <f>IF(SUM('Control Sample Data'!G$3:G$98)&gt;10,IF(AND(ISNUMBER('Control Sample Data'!G832),'Control Sample Data'!G832&lt;$B$1,'Control Sample Data'!G832&gt;0),'Control Sample Data'!G832,$B$1),"")</f>
        <v/>
      </c>
      <c r="T833" s="17" t="str">
        <f>IF(SUM('Control Sample Data'!H$3:H$98)&gt;10,IF(AND(ISNUMBER('Control Sample Data'!H832),'Control Sample Data'!H832&lt;$B$1,'Control Sample Data'!H832&gt;0),'Control Sample Data'!H832,$B$1),"")</f>
        <v/>
      </c>
      <c r="U833" s="17" t="str">
        <f>IF(SUM('Control Sample Data'!I$3:I$98)&gt;10,IF(AND(ISNUMBER('Control Sample Data'!I832),'Control Sample Data'!I832&lt;$B$1,'Control Sample Data'!I832&gt;0),'Control Sample Data'!I832,$B$1),"")</f>
        <v/>
      </c>
      <c r="V833" s="17" t="str">
        <f>IF(SUM('Control Sample Data'!J$3:J$98)&gt;10,IF(AND(ISNUMBER('Control Sample Data'!J832),'Control Sample Data'!J832&lt;$B$1,'Control Sample Data'!J832&gt;0),'Control Sample Data'!J832,$B$1),"")</f>
        <v/>
      </c>
      <c r="W833" s="17" t="str">
        <f>IF(SUM('Control Sample Data'!K$3:K$98)&gt;10,IF(AND(ISNUMBER('Control Sample Data'!K832),'Control Sample Data'!K832&lt;$B$1,'Control Sample Data'!K832&gt;0),'Control Sample Data'!K832,$B$1),"")</f>
        <v/>
      </c>
      <c r="X833" s="17" t="str">
        <f>IF(SUM('Control Sample Data'!L$3:L$98)&gt;10,IF(AND(ISNUMBER('Control Sample Data'!L832),'Control Sample Data'!L832&lt;$B$1,'Control Sample Data'!L832&gt;0),'Control Sample Data'!L832,$B$1),"")</f>
        <v/>
      </c>
      <c r="Y833" s="17" t="str">
        <f>IF(SUM('Control Sample Data'!M$3:M$98)&gt;10,IF(AND(ISNUMBER('Control Sample Data'!M832),'Control Sample Data'!M832&lt;$B$1,'Control Sample Data'!M832&gt;0),'Control Sample Data'!M832,$B$1),"")</f>
        <v/>
      </c>
      <c r="AT833" s="36" t="str">
        <f t="shared" si="537"/>
        <v/>
      </c>
      <c r="AU833" s="36" t="str">
        <f t="shared" si="538"/>
        <v/>
      </c>
      <c r="AV833" s="36" t="str">
        <f t="shared" si="539"/>
        <v/>
      </c>
      <c r="AW833" s="36" t="str">
        <f t="shared" si="540"/>
        <v/>
      </c>
      <c r="AX833" s="36" t="str">
        <f t="shared" si="541"/>
        <v/>
      </c>
      <c r="AY833" s="36" t="str">
        <f t="shared" si="542"/>
        <v/>
      </c>
      <c r="AZ833" s="36" t="str">
        <f t="shared" si="543"/>
        <v/>
      </c>
      <c r="BA833" s="36" t="str">
        <f t="shared" si="544"/>
        <v/>
      </c>
      <c r="BB833" s="36" t="str">
        <f t="shared" si="545"/>
        <v/>
      </c>
      <c r="BC833" s="36" t="str">
        <f t="shared" si="546"/>
        <v/>
      </c>
      <c r="BD833" s="36" t="str">
        <f t="shared" si="547"/>
        <v/>
      </c>
      <c r="BE833" s="36" t="str">
        <f t="shared" si="548"/>
        <v/>
      </c>
      <c r="BF833" s="36" t="str">
        <f t="shared" si="549"/>
        <v/>
      </c>
      <c r="BG833" s="36" t="str">
        <f t="shared" si="550"/>
        <v/>
      </c>
      <c r="BH833" s="36" t="str">
        <f t="shared" si="551"/>
        <v/>
      </c>
      <c r="BI833" s="36" t="str">
        <f t="shared" si="552"/>
        <v/>
      </c>
      <c r="BJ833" s="36" t="str">
        <f t="shared" si="553"/>
        <v/>
      </c>
      <c r="BK833" s="36" t="str">
        <f t="shared" si="554"/>
        <v/>
      </c>
      <c r="BL833" s="36" t="str">
        <f t="shared" si="555"/>
        <v/>
      </c>
      <c r="BM833" s="36" t="str">
        <f t="shared" si="556"/>
        <v/>
      </c>
      <c r="BN833" s="38" t="e">
        <f t="shared" si="515"/>
        <v>#DIV/0!</v>
      </c>
      <c r="BO833" s="38" t="e">
        <f t="shared" si="516"/>
        <v>#DIV/0!</v>
      </c>
      <c r="BP833" s="39" t="str">
        <f t="shared" si="517"/>
        <v/>
      </c>
      <c r="BQ833" s="39" t="str">
        <f t="shared" si="518"/>
        <v/>
      </c>
      <c r="BR833" s="39" t="str">
        <f t="shared" si="519"/>
        <v/>
      </c>
      <c r="BS833" s="39" t="str">
        <f t="shared" si="520"/>
        <v/>
      </c>
      <c r="BT833" s="39" t="str">
        <f t="shared" si="521"/>
        <v/>
      </c>
      <c r="BU833" s="39" t="str">
        <f t="shared" si="522"/>
        <v/>
      </c>
      <c r="BV833" s="39" t="str">
        <f t="shared" si="523"/>
        <v/>
      </c>
      <c r="BW833" s="39" t="str">
        <f t="shared" si="524"/>
        <v/>
      </c>
      <c r="BX833" s="39" t="str">
        <f t="shared" si="525"/>
        <v/>
      </c>
      <c r="BY833" s="39" t="str">
        <f t="shared" si="526"/>
        <v/>
      </c>
      <c r="BZ833" s="39" t="str">
        <f t="shared" si="527"/>
        <v/>
      </c>
      <c r="CA833" s="39" t="str">
        <f t="shared" si="528"/>
        <v/>
      </c>
      <c r="CB833" s="39" t="str">
        <f t="shared" si="529"/>
        <v/>
      </c>
      <c r="CC833" s="39" t="str">
        <f t="shared" si="530"/>
        <v/>
      </c>
      <c r="CD833" s="39" t="str">
        <f t="shared" si="531"/>
        <v/>
      </c>
      <c r="CE833" s="39" t="str">
        <f t="shared" si="532"/>
        <v/>
      </c>
      <c r="CF833" s="39" t="str">
        <f t="shared" si="533"/>
        <v/>
      </c>
      <c r="CG833" s="39" t="str">
        <f t="shared" si="534"/>
        <v/>
      </c>
      <c r="CH833" s="39" t="str">
        <f t="shared" si="535"/>
        <v/>
      </c>
      <c r="CI833" s="39" t="str">
        <f t="shared" si="536"/>
        <v/>
      </c>
    </row>
    <row r="834" spans="1:87">
      <c r="A834" s="18"/>
      <c r="B834" s="15" t="str">
        <f>'Gene Table'!E833</f>
        <v>mmu-miR-3090-3p</v>
      </c>
      <c r="C834" s="15" t="str">
        <f>'Gene Table'!B833</f>
        <v>C15</v>
      </c>
      <c r="D834" s="16" t="str">
        <f>IF(SUM('Test Sample Data'!D$3:D$98)&gt;10,IF(AND(ISNUMBER('Test Sample Data'!D833),'Test Sample Data'!D833&lt;$B$1,'Test Sample Data'!D833&gt;0),'Test Sample Data'!D833,$B$1),"")</f>
        <v/>
      </c>
      <c r="E834" s="17" t="str">
        <f>IF(SUM('Test Sample Data'!E$3:E$98)&gt;10,IF(AND(ISNUMBER('Test Sample Data'!E833),'Test Sample Data'!E833&lt;$B$1,'Test Sample Data'!E833&gt;0),'Test Sample Data'!E833,$B$1),"")</f>
        <v/>
      </c>
      <c r="F834" s="17" t="str">
        <f>IF(SUM('Test Sample Data'!F$3:F$98)&gt;10,IF(AND(ISNUMBER('Test Sample Data'!F833),'Test Sample Data'!F833&lt;$B$1,'Test Sample Data'!F833&gt;0),'Test Sample Data'!F833,$B$1),"")</f>
        <v/>
      </c>
      <c r="G834" s="17" t="str">
        <f>IF(SUM('Test Sample Data'!G$3:G$98)&gt;10,IF(AND(ISNUMBER('Test Sample Data'!G833),'Test Sample Data'!G833&lt;$B$1,'Test Sample Data'!G833&gt;0),'Test Sample Data'!G833,$B$1),"")</f>
        <v/>
      </c>
      <c r="H834" s="17" t="str">
        <f>IF(SUM('Test Sample Data'!H$3:H$98)&gt;10,IF(AND(ISNUMBER('Test Sample Data'!H833),'Test Sample Data'!H833&lt;$B$1,'Test Sample Data'!H833&gt;0),'Test Sample Data'!H833,$B$1),"")</f>
        <v/>
      </c>
      <c r="I834" s="17" t="str">
        <f>IF(SUM('Test Sample Data'!I$3:I$98)&gt;10,IF(AND(ISNUMBER('Test Sample Data'!I833),'Test Sample Data'!I833&lt;$B$1,'Test Sample Data'!I833&gt;0),'Test Sample Data'!I833,$B$1),"")</f>
        <v/>
      </c>
      <c r="J834" s="17" t="str">
        <f>IF(SUM('Test Sample Data'!J$3:J$98)&gt;10,IF(AND(ISNUMBER('Test Sample Data'!J833),'Test Sample Data'!J833&lt;$B$1,'Test Sample Data'!J833&gt;0),'Test Sample Data'!J833,$B$1),"")</f>
        <v/>
      </c>
      <c r="K834" s="17" t="str">
        <f>IF(SUM('Test Sample Data'!K$3:K$98)&gt;10,IF(AND(ISNUMBER('Test Sample Data'!K833),'Test Sample Data'!K833&lt;$B$1,'Test Sample Data'!K833&gt;0),'Test Sample Data'!K833,$B$1),"")</f>
        <v/>
      </c>
      <c r="L834" s="17" t="str">
        <f>IF(SUM('Test Sample Data'!L$3:L$98)&gt;10,IF(AND(ISNUMBER('Test Sample Data'!L833),'Test Sample Data'!L833&lt;$B$1,'Test Sample Data'!L833&gt;0),'Test Sample Data'!L833,$B$1),"")</f>
        <v/>
      </c>
      <c r="M834" s="17" t="str">
        <f>IF(SUM('Test Sample Data'!M$3:M$98)&gt;10,IF(AND(ISNUMBER('Test Sample Data'!M833),'Test Sample Data'!M833&lt;$B$1,'Test Sample Data'!M833&gt;0),'Test Sample Data'!M833,$B$1),"")</f>
        <v/>
      </c>
      <c r="N834" s="17" t="str">
        <f>'Gene Table'!E833</f>
        <v>mmu-miR-3090-3p</v>
      </c>
      <c r="O834" s="17" t="str">
        <f>'Gene Table'!B833</f>
        <v>C15</v>
      </c>
      <c r="P834" s="17" t="str">
        <f>IF(SUM('Control Sample Data'!D$3:D$98)&gt;10,IF(AND(ISNUMBER('Control Sample Data'!D833),'Control Sample Data'!D833&lt;$B$1,'Control Sample Data'!D833&gt;0),'Control Sample Data'!D833,$B$1),"")</f>
        <v/>
      </c>
      <c r="Q834" s="17" t="str">
        <f>IF(SUM('Control Sample Data'!E$3:E$98)&gt;10,IF(AND(ISNUMBER('Control Sample Data'!E833),'Control Sample Data'!E833&lt;$B$1,'Control Sample Data'!E833&gt;0),'Control Sample Data'!E833,$B$1),"")</f>
        <v/>
      </c>
      <c r="R834" s="17" t="str">
        <f>IF(SUM('Control Sample Data'!F$3:F$98)&gt;10,IF(AND(ISNUMBER('Control Sample Data'!F833),'Control Sample Data'!F833&lt;$B$1,'Control Sample Data'!F833&gt;0),'Control Sample Data'!F833,$B$1),"")</f>
        <v/>
      </c>
      <c r="S834" s="17" t="str">
        <f>IF(SUM('Control Sample Data'!G$3:G$98)&gt;10,IF(AND(ISNUMBER('Control Sample Data'!G833),'Control Sample Data'!G833&lt;$B$1,'Control Sample Data'!G833&gt;0),'Control Sample Data'!G833,$B$1),"")</f>
        <v/>
      </c>
      <c r="T834" s="17" t="str">
        <f>IF(SUM('Control Sample Data'!H$3:H$98)&gt;10,IF(AND(ISNUMBER('Control Sample Data'!H833),'Control Sample Data'!H833&lt;$B$1,'Control Sample Data'!H833&gt;0),'Control Sample Data'!H833,$B$1),"")</f>
        <v/>
      </c>
      <c r="U834" s="17" t="str">
        <f>IF(SUM('Control Sample Data'!I$3:I$98)&gt;10,IF(AND(ISNUMBER('Control Sample Data'!I833),'Control Sample Data'!I833&lt;$B$1,'Control Sample Data'!I833&gt;0),'Control Sample Data'!I833,$B$1),"")</f>
        <v/>
      </c>
      <c r="V834" s="17" t="str">
        <f>IF(SUM('Control Sample Data'!J$3:J$98)&gt;10,IF(AND(ISNUMBER('Control Sample Data'!J833),'Control Sample Data'!J833&lt;$B$1,'Control Sample Data'!J833&gt;0),'Control Sample Data'!J833,$B$1),"")</f>
        <v/>
      </c>
      <c r="W834" s="17" t="str">
        <f>IF(SUM('Control Sample Data'!K$3:K$98)&gt;10,IF(AND(ISNUMBER('Control Sample Data'!K833),'Control Sample Data'!K833&lt;$B$1,'Control Sample Data'!K833&gt;0),'Control Sample Data'!K833,$B$1),"")</f>
        <v/>
      </c>
      <c r="X834" s="17" t="str">
        <f>IF(SUM('Control Sample Data'!L$3:L$98)&gt;10,IF(AND(ISNUMBER('Control Sample Data'!L833),'Control Sample Data'!L833&lt;$B$1,'Control Sample Data'!L833&gt;0),'Control Sample Data'!L833,$B$1),"")</f>
        <v/>
      </c>
      <c r="Y834" s="17" t="str">
        <f>IF(SUM('Control Sample Data'!M$3:M$98)&gt;10,IF(AND(ISNUMBER('Control Sample Data'!M833),'Control Sample Data'!M833&lt;$B$1,'Control Sample Data'!M833&gt;0),'Control Sample Data'!M833,$B$1),"")</f>
        <v/>
      </c>
      <c r="AT834" s="36" t="str">
        <f t="shared" si="537"/>
        <v/>
      </c>
      <c r="AU834" s="36" t="str">
        <f t="shared" si="538"/>
        <v/>
      </c>
      <c r="AV834" s="36" t="str">
        <f t="shared" si="539"/>
        <v/>
      </c>
      <c r="AW834" s="36" t="str">
        <f t="shared" si="540"/>
        <v/>
      </c>
      <c r="AX834" s="36" t="str">
        <f t="shared" si="541"/>
        <v/>
      </c>
      <c r="AY834" s="36" t="str">
        <f t="shared" si="542"/>
        <v/>
      </c>
      <c r="AZ834" s="36" t="str">
        <f t="shared" si="543"/>
        <v/>
      </c>
      <c r="BA834" s="36" t="str">
        <f t="shared" si="544"/>
        <v/>
      </c>
      <c r="BB834" s="36" t="str">
        <f t="shared" si="545"/>
        <v/>
      </c>
      <c r="BC834" s="36" t="str">
        <f t="shared" si="546"/>
        <v/>
      </c>
      <c r="BD834" s="36" t="str">
        <f t="shared" si="547"/>
        <v/>
      </c>
      <c r="BE834" s="36" t="str">
        <f t="shared" si="548"/>
        <v/>
      </c>
      <c r="BF834" s="36" t="str">
        <f t="shared" si="549"/>
        <v/>
      </c>
      <c r="BG834" s="36" t="str">
        <f t="shared" si="550"/>
        <v/>
      </c>
      <c r="BH834" s="36" t="str">
        <f t="shared" si="551"/>
        <v/>
      </c>
      <c r="BI834" s="36" t="str">
        <f t="shared" si="552"/>
        <v/>
      </c>
      <c r="BJ834" s="36" t="str">
        <f t="shared" si="553"/>
        <v/>
      </c>
      <c r="BK834" s="36" t="str">
        <f t="shared" si="554"/>
        <v/>
      </c>
      <c r="BL834" s="36" t="str">
        <f t="shared" si="555"/>
        <v/>
      </c>
      <c r="BM834" s="36" t="str">
        <f t="shared" si="556"/>
        <v/>
      </c>
      <c r="BN834" s="38" t="e">
        <f t="shared" si="515"/>
        <v>#DIV/0!</v>
      </c>
      <c r="BO834" s="38" t="e">
        <f t="shared" si="516"/>
        <v>#DIV/0!</v>
      </c>
      <c r="BP834" s="39" t="str">
        <f t="shared" si="517"/>
        <v/>
      </c>
      <c r="BQ834" s="39" t="str">
        <f t="shared" si="518"/>
        <v/>
      </c>
      <c r="BR834" s="39" t="str">
        <f t="shared" si="519"/>
        <v/>
      </c>
      <c r="BS834" s="39" t="str">
        <f t="shared" si="520"/>
        <v/>
      </c>
      <c r="BT834" s="39" t="str">
        <f t="shared" si="521"/>
        <v/>
      </c>
      <c r="BU834" s="39" t="str">
        <f t="shared" si="522"/>
        <v/>
      </c>
      <c r="BV834" s="39" t="str">
        <f t="shared" si="523"/>
        <v/>
      </c>
      <c r="BW834" s="39" t="str">
        <f t="shared" si="524"/>
        <v/>
      </c>
      <c r="BX834" s="39" t="str">
        <f t="shared" si="525"/>
        <v/>
      </c>
      <c r="BY834" s="39" t="str">
        <f t="shared" si="526"/>
        <v/>
      </c>
      <c r="BZ834" s="39" t="str">
        <f t="shared" si="527"/>
        <v/>
      </c>
      <c r="CA834" s="39" t="str">
        <f t="shared" si="528"/>
        <v/>
      </c>
      <c r="CB834" s="39" t="str">
        <f t="shared" si="529"/>
        <v/>
      </c>
      <c r="CC834" s="39" t="str">
        <f t="shared" si="530"/>
        <v/>
      </c>
      <c r="CD834" s="39" t="str">
        <f t="shared" si="531"/>
        <v/>
      </c>
      <c r="CE834" s="39" t="str">
        <f t="shared" si="532"/>
        <v/>
      </c>
      <c r="CF834" s="39" t="str">
        <f t="shared" si="533"/>
        <v/>
      </c>
      <c r="CG834" s="39" t="str">
        <f t="shared" si="534"/>
        <v/>
      </c>
      <c r="CH834" s="39" t="str">
        <f t="shared" si="535"/>
        <v/>
      </c>
      <c r="CI834" s="39" t="str">
        <f t="shared" si="536"/>
        <v/>
      </c>
    </row>
    <row r="835" spans="1:87">
      <c r="A835" s="18"/>
      <c r="B835" s="15">
        <f>'Gene Table'!E834</f>
        <v>0</v>
      </c>
      <c r="C835" s="15" t="str">
        <f>'Gene Table'!B834</f>
        <v>C16</v>
      </c>
      <c r="D835" s="16" t="str">
        <f>IF(SUM('Test Sample Data'!D$3:D$98)&gt;10,IF(AND(ISNUMBER('Test Sample Data'!D834),'Test Sample Data'!D834&lt;$B$1,'Test Sample Data'!D834&gt;0),'Test Sample Data'!D834,$B$1),"")</f>
        <v/>
      </c>
      <c r="E835" s="17" t="str">
        <f>IF(SUM('Test Sample Data'!E$3:E$98)&gt;10,IF(AND(ISNUMBER('Test Sample Data'!E834),'Test Sample Data'!E834&lt;$B$1,'Test Sample Data'!E834&gt;0),'Test Sample Data'!E834,$B$1),"")</f>
        <v/>
      </c>
      <c r="F835" s="17" t="str">
        <f>IF(SUM('Test Sample Data'!F$3:F$98)&gt;10,IF(AND(ISNUMBER('Test Sample Data'!F834),'Test Sample Data'!F834&lt;$B$1,'Test Sample Data'!F834&gt;0),'Test Sample Data'!F834,$B$1),"")</f>
        <v/>
      </c>
      <c r="G835" s="17" t="str">
        <f>IF(SUM('Test Sample Data'!G$3:G$98)&gt;10,IF(AND(ISNUMBER('Test Sample Data'!G834),'Test Sample Data'!G834&lt;$B$1,'Test Sample Data'!G834&gt;0),'Test Sample Data'!G834,$B$1),"")</f>
        <v/>
      </c>
      <c r="H835" s="17" t="str">
        <f>IF(SUM('Test Sample Data'!H$3:H$98)&gt;10,IF(AND(ISNUMBER('Test Sample Data'!H834),'Test Sample Data'!H834&lt;$B$1,'Test Sample Data'!H834&gt;0),'Test Sample Data'!H834,$B$1),"")</f>
        <v/>
      </c>
      <c r="I835" s="17" t="str">
        <f>IF(SUM('Test Sample Data'!I$3:I$98)&gt;10,IF(AND(ISNUMBER('Test Sample Data'!I834),'Test Sample Data'!I834&lt;$B$1,'Test Sample Data'!I834&gt;0),'Test Sample Data'!I834,$B$1),"")</f>
        <v/>
      </c>
      <c r="J835" s="17" t="str">
        <f>IF(SUM('Test Sample Data'!J$3:J$98)&gt;10,IF(AND(ISNUMBER('Test Sample Data'!J834),'Test Sample Data'!J834&lt;$B$1,'Test Sample Data'!J834&gt;0),'Test Sample Data'!J834,$B$1),"")</f>
        <v/>
      </c>
      <c r="K835" s="17" t="str">
        <f>IF(SUM('Test Sample Data'!K$3:K$98)&gt;10,IF(AND(ISNUMBER('Test Sample Data'!K834),'Test Sample Data'!K834&lt;$B$1,'Test Sample Data'!K834&gt;0),'Test Sample Data'!K834,$B$1),"")</f>
        <v/>
      </c>
      <c r="L835" s="17" t="str">
        <f>IF(SUM('Test Sample Data'!L$3:L$98)&gt;10,IF(AND(ISNUMBER('Test Sample Data'!L834),'Test Sample Data'!L834&lt;$B$1,'Test Sample Data'!L834&gt;0),'Test Sample Data'!L834,$B$1),"")</f>
        <v/>
      </c>
      <c r="M835" s="17" t="str">
        <f>IF(SUM('Test Sample Data'!M$3:M$98)&gt;10,IF(AND(ISNUMBER('Test Sample Data'!M834),'Test Sample Data'!M834&lt;$B$1,'Test Sample Data'!M834&gt;0),'Test Sample Data'!M834,$B$1),"")</f>
        <v/>
      </c>
      <c r="N835" s="17">
        <f>'Gene Table'!E834</f>
        <v>0</v>
      </c>
      <c r="O835" s="17" t="str">
        <f>'Gene Table'!B834</f>
        <v>C16</v>
      </c>
      <c r="P835" s="17" t="str">
        <f>IF(SUM('Control Sample Data'!D$3:D$98)&gt;10,IF(AND(ISNUMBER('Control Sample Data'!D834),'Control Sample Data'!D834&lt;$B$1,'Control Sample Data'!D834&gt;0),'Control Sample Data'!D834,$B$1),"")</f>
        <v/>
      </c>
      <c r="Q835" s="17" t="str">
        <f>IF(SUM('Control Sample Data'!E$3:E$98)&gt;10,IF(AND(ISNUMBER('Control Sample Data'!E834),'Control Sample Data'!E834&lt;$B$1,'Control Sample Data'!E834&gt;0),'Control Sample Data'!E834,$B$1),"")</f>
        <v/>
      </c>
      <c r="R835" s="17" t="str">
        <f>IF(SUM('Control Sample Data'!F$3:F$98)&gt;10,IF(AND(ISNUMBER('Control Sample Data'!F834),'Control Sample Data'!F834&lt;$B$1,'Control Sample Data'!F834&gt;0),'Control Sample Data'!F834,$B$1),"")</f>
        <v/>
      </c>
      <c r="S835" s="17" t="str">
        <f>IF(SUM('Control Sample Data'!G$3:G$98)&gt;10,IF(AND(ISNUMBER('Control Sample Data'!G834),'Control Sample Data'!G834&lt;$B$1,'Control Sample Data'!G834&gt;0),'Control Sample Data'!G834,$B$1),"")</f>
        <v/>
      </c>
      <c r="T835" s="17" t="str">
        <f>IF(SUM('Control Sample Data'!H$3:H$98)&gt;10,IF(AND(ISNUMBER('Control Sample Data'!H834),'Control Sample Data'!H834&lt;$B$1,'Control Sample Data'!H834&gt;0),'Control Sample Data'!H834,$B$1),"")</f>
        <v/>
      </c>
      <c r="U835" s="17" t="str">
        <f>IF(SUM('Control Sample Data'!I$3:I$98)&gt;10,IF(AND(ISNUMBER('Control Sample Data'!I834),'Control Sample Data'!I834&lt;$B$1,'Control Sample Data'!I834&gt;0),'Control Sample Data'!I834,$B$1),"")</f>
        <v/>
      </c>
      <c r="V835" s="17" t="str">
        <f>IF(SUM('Control Sample Data'!J$3:J$98)&gt;10,IF(AND(ISNUMBER('Control Sample Data'!J834),'Control Sample Data'!J834&lt;$B$1,'Control Sample Data'!J834&gt;0),'Control Sample Data'!J834,$B$1),"")</f>
        <v/>
      </c>
      <c r="W835" s="17" t="str">
        <f>IF(SUM('Control Sample Data'!K$3:K$98)&gt;10,IF(AND(ISNUMBER('Control Sample Data'!K834),'Control Sample Data'!K834&lt;$B$1,'Control Sample Data'!K834&gt;0),'Control Sample Data'!K834,$B$1),"")</f>
        <v/>
      </c>
      <c r="X835" s="17" t="str">
        <f>IF(SUM('Control Sample Data'!L$3:L$98)&gt;10,IF(AND(ISNUMBER('Control Sample Data'!L834),'Control Sample Data'!L834&lt;$B$1,'Control Sample Data'!L834&gt;0),'Control Sample Data'!L834,$B$1),"")</f>
        <v/>
      </c>
      <c r="Y835" s="17" t="str">
        <f>IF(SUM('Control Sample Data'!M$3:M$98)&gt;10,IF(AND(ISNUMBER('Control Sample Data'!M834),'Control Sample Data'!M834&lt;$B$1,'Control Sample Data'!M834&gt;0),'Control Sample Data'!M834,$B$1),"")</f>
        <v/>
      </c>
      <c r="AT835" s="36" t="str">
        <f t="shared" si="537"/>
        <v/>
      </c>
      <c r="AU835" s="36" t="str">
        <f t="shared" si="538"/>
        <v/>
      </c>
      <c r="AV835" s="36" t="str">
        <f t="shared" si="539"/>
        <v/>
      </c>
      <c r="AW835" s="36" t="str">
        <f t="shared" si="540"/>
        <v/>
      </c>
      <c r="AX835" s="36" t="str">
        <f t="shared" si="541"/>
        <v/>
      </c>
      <c r="AY835" s="36" t="str">
        <f t="shared" si="542"/>
        <v/>
      </c>
      <c r="AZ835" s="36" t="str">
        <f t="shared" si="543"/>
        <v/>
      </c>
      <c r="BA835" s="36" t="str">
        <f t="shared" si="544"/>
        <v/>
      </c>
      <c r="BB835" s="36" t="str">
        <f t="shared" si="545"/>
        <v/>
      </c>
      <c r="BC835" s="36" t="str">
        <f t="shared" si="546"/>
        <v/>
      </c>
      <c r="BD835" s="36" t="str">
        <f t="shared" si="547"/>
        <v/>
      </c>
      <c r="BE835" s="36" t="str">
        <f t="shared" si="548"/>
        <v/>
      </c>
      <c r="BF835" s="36" t="str">
        <f t="shared" si="549"/>
        <v/>
      </c>
      <c r="BG835" s="36" t="str">
        <f t="shared" si="550"/>
        <v/>
      </c>
      <c r="BH835" s="36" t="str">
        <f t="shared" si="551"/>
        <v/>
      </c>
      <c r="BI835" s="36" t="str">
        <f t="shared" si="552"/>
        <v/>
      </c>
      <c r="BJ835" s="36" t="str">
        <f t="shared" si="553"/>
        <v/>
      </c>
      <c r="BK835" s="36" t="str">
        <f t="shared" si="554"/>
        <v/>
      </c>
      <c r="BL835" s="36" t="str">
        <f t="shared" si="555"/>
        <v/>
      </c>
      <c r="BM835" s="36" t="str">
        <f t="shared" si="556"/>
        <v/>
      </c>
      <c r="BN835" s="38" t="e">
        <f t="shared" si="515"/>
        <v>#DIV/0!</v>
      </c>
      <c r="BO835" s="38" t="e">
        <f t="shared" si="516"/>
        <v>#DIV/0!</v>
      </c>
      <c r="BP835" s="39" t="str">
        <f t="shared" si="517"/>
        <v/>
      </c>
      <c r="BQ835" s="39" t="str">
        <f t="shared" si="518"/>
        <v/>
      </c>
      <c r="BR835" s="39" t="str">
        <f t="shared" si="519"/>
        <v/>
      </c>
      <c r="BS835" s="39" t="str">
        <f t="shared" si="520"/>
        <v/>
      </c>
      <c r="BT835" s="39" t="str">
        <f t="shared" si="521"/>
        <v/>
      </c>
      <c r="BU835" s="39" t="str">
        <f t="shared" si="522"/>
        <v/>
      </c>
      <c r="BV835" s="39" t="str">
        <f t="shared" si="523"/>
        <v/>
      </c>
      <c r="BW835" s="39" t="str">
        <f t="shared" si="524"/>
        <v/>
      </c>
      <c r="BX835" s="39" t="str">
        <f t="shared" si="525"/>
        <v/>
      </c>
      <c r="BY835" s="39" t="str">
        <f t="shared" si="526"/>
        <v/>
      </c>
      <c r="BZ835" s="39" t="str">
        <f t="shared" si="527"/>
        <v/>
      </c>
      <c r="CA835" s="39" t="str">
        <f t="shared" si="528"/>
        <v/>
      </c>
      <c r="CB835" s="39" t="str">
        <f t="shared" si="529"/>
        <v/>
      </c>
      <c r="CC835" s="39" t="str">
        <f t="shared" si="530"/>
        <v/>
      </c>
      <c r="CD835" s="39" t="str">
        <f t="shared" si="531"/>
        <v/>
      </c>
      <c r="CE835" s="39" t="str">
        <f t="shared" si="532"/>
        <v/>
      </c>
      <c r="CF835" s="39" t="str">
        <f t="shared" si="533"/>
        <v/>
      </c>
      <c r="CG835" s="39" t="str">
        <f t="shared" si="534"/>
        <v/>
      </c>
      <c r="CH835" s="39" t="str">
        <f t="shared" si="535"/>
        <v/>
      </c>
      <c r="CI835" s="39" t="str">
        <f t="shared" si="536"/>
        <v/>
      </c>
    </row>
    <row r="836" spans="1:87">
      <c r="A836" s="18"/>
      <c r="B836" s="15" t="str">
        <f>'Gene Table'!E835</f>
        <v>mmu-miR-3091-5p</v>
      </c>
      <c r="C836" s="15" t="str">
        <f>'Gene Table'!B835</f>
        <v>C17</v>
      </c>
      <c r="D836" s="16" t="str">
        <f>IF(SUM('Test Sample Data'!D$3:D$98)&gt;10,IF(AND(ISNUMBER('Test Sample Data'!D835),'Test Sample Data'!D835&lt;$B$1,'Test Sample Data'!D835&gt;0),'Test Sample Data'!D835,$B$1),"")</f>
        <v/>
      </c>
      <c r="E836" s="17" t="str">
        <f>IF(SUM('Test Sample Data'!E$3:E$98)&gt;10,IF(AND(ISNUMBER('Test Sample Data'!E835),'Test Sample Data'!E835&lt;$B$1,'Test Sample Data'!E835&gt;0),'Test Sample Data'!E835,$B$1),"")</f>
        <v/>
      </c>
      <c r="F836" s="17" t="str">
        <f>IF(SUM('Test Sample Data'!F$3:F$98)&gt;10,IF(AND(ISNUMBER('Test Sample Data'!F835),'Test Sample Data'!F835&lt;$B$1,'Test Sample Data'!F835&gt;0),'Test Sample Data'!F835,$B$1),"")</f>
        <v/>
      </c>
      <c r="G836" s="17" t="str">
        <f>IF(SUM('Test Sample Data'!G$3:G$98)&gt;10,IF(AND(ISNUMBER('Test Sample Data'!G835),'Test Sample Data'!G835&lt;$B$1,'Test Sample Data'!G835&gt;0),'Test Sample Data'!G835,$B$1),"")</f>
        <v/>
      </c>
      <c r="H836" s="17" t="str">
        <f>IF(SUM('Test Sample Data'!H$3:H$98)&gt;10,IF(AND(ISNUMBER('Test Sample Data'!H835),'Test Sample Data'!H835&lt;$B$1,'Test Sample Data'!H835&gt;0),'Test Sample Data'!H835,$B$1),"")</f>
        <v/>
      </c>
      <c r="I836" s="17" t="str">
        <f>IF(SUM('Test Sample Data'!I$3:I$98)&gt;10,IF(AND(ISNUMBER('Test Sample Data'!I835),'Test Sample Data'!I835&lt;$B$1,'Test Sample Data'!I835&gt;0),'Test Sample Data'!I835,$B$1),"")</f>
        <v/>
      </c>
      <c r="J836" s="17" t="str">
        <f>IF(SUM('Test Sample Data'!J$3:J$98)&gt;10,IF(AND(ISNUMBER('Test Sample Data'!J835),'Test Sample Data'!J835&lt;$B$1,'Test Sample Data'!J835&gt;0),'Test Sample Data'!J835,$B$1),"")</f>
        <v/>
      </c>
      <c r="K836" s="17" t="str">
        <f>IF(SUM('Test Sample Data'!K$3:K$98)&gt;10,IF(AND(ISNUMBER('Test Sample Data'!K835),'Test Sample Data'!K835&lt;$B$1,'Test Sample Data'!K835&gt;0),'Test Sample Data'!K835,$B$1),"")</f>
        <v/>
      </c>
      <c r="L836" s="17" t="str">
        <f>IF(SUM('Test Sample Data'!L$3:L$98)&gt;10,IF(AND(ISNUMBER('Test Sample Data'!L835),'Test Sample Data'!L835&lt;$B$1,'Test Sample Data'!L835&gt;0),'Test Sample Data'!L835,$B$1),"")</f>
        <v/>
      </c>
      <c r="M836" s="17" t="str">
        <f>IF(SUM('Test Sample Data'!M$3:M$98)&gt;10,IF(AND(ISNUMBER('Test Sample Data'!M835),'Test Sample Data'!M835&lt;$B$1,'Test Sample Data'!M835&gt;0),'Test Sample Data'!M835,$B$1),"")</f>
        <v/>
      </c>
      <c r="N836" s="17" t="str">
        <f>'Gene Table'!E835</f>
        <v>mmu-miR-3091-5p</v>
      </c>
      <c r="O836" s="17" t="str">
        <f>'Gene Table'!B835</f>
        <v>C17</v>
      </c>
      <c r="P836" s="17" t="str">
        <f>IF(SUM('Control Sample Data'!D$3:D$98)&gt;10,IF(AND(ISNUMBER('Control Sample Data'!D835),'Control Sample Data'!D835&lt;$B$1,'Control Sample Data'!D835&gt;0),'Control Sample Data'!D835,$B$1),"")</f>
        <v/>
      </c>
      <c r="Q836" s="17" t="str">
        <f>IF(SUM('Control Sample Data'!E$3:E$98)&gt;10,IF(AND(ISNUMBER('Control Sample Data'!E835),'Control Sample Data'!E835&lt;$B$1,'Control Sample Data'!E835&gt;0),'Control Sample Data'!E835,$B$1),"")</f>
        <v/>
      </c>
      <c r="R836" s="17" t="str">
        <f>IF(SUM('Control Sample Data'!F$3:F$98)&gt;10,IF(AND(ISNUMBER('Control Sample Data'!F835),'Control Sample Data'!F835&lt;$B$1,'Control Sample Data'!F835&gt;0),'Control Sample Data'!F835,$B$1),"")</f>
        <v/>
      </c>
      <c r="S836" s="17" t="str">
        <f>IF(SUM('Control Sample Data'!G$3:G$98)&gt;10,IF(AND(ISNUMBER('Control Sample Data'!G835),'Control Sample Data'!G835&lt;$B$1,'Control Sample Data'!G835&gt;0),'Control Sample Data'!G835,$B$1),"")</f>
        <v/>
      </c>
      <c r="T836" s="17" t="str">
        <f>IF(SUM('Control Sample Data'!H$3:H$98)&gt;10,IF(AND(ISNUMBER('Control Sample Data'!H835),'Control Sample Data'!H835&lt;$B$1,'Control Sample Data'!H835&gt;0),'Control Sample Data'!H835,$B$1),"")</f>
        <v/>
      </c>
      <c r="U836" s="17" t="str">
        <f>IF(SUM('Control Sample Data'!I$3:I$98)&gt;10,IF(AND(ISNUMBER('Control Sample Data'!I835),'Control Sample Data'!I835&lt;$B$1,'Control Sample Data'!I835&gt;0),'Control Sample Data'!I835,$B$1),"")</f>
        <v/>
      </c>
      <c r="V836" s="17" t="str">
        <f>IF(SUM('Control Sample Data'!J$3:J$98)&gt;10,IF(AND(ISNUMBER('Control Sample Data'!J835),'Control Sample Data'!J835&lt;$B$1,'Control Sample Data'!J835&gt;0),'Control Sample Data'!J835,$B$1),"")</f>
        <v/>
      </c>
      <c r="W836" s="17" t="str">
        <f>IF(SUM('Control Sample Data'!K$3:K$98)&gt;10,IF(AND(ISNUMBER('Control Sample Data'!K835),'Control Sample Data'!K835&lt;$B$1,'Control Sample Data'!K835&gt;0),'Control Sample Data'!K835,$B$1),"")</f>
        <v/>
      </c>
      <c r="X836" s="17" t="str">
        <f>IF(SUM('Control Sample Data'!L$3:L$98)&gt;10,IF(AND(ISNUMBER('Control Sample Data'!L835),'Control Sample Data'!L835&lt;$B$1,'Control Sample Data'!L835&gt;0),'Control Sample Data'!L835,$B$1),"")</f>
        <v/>
      </c>
      <c r="Y836" s="17" t="str">
        <f>IF(SUM('Control Sample Data'!M$3:M$98)&gt;10,IF(AND(ISNUMBER('Control Sample Data'!M835),'Control Sample Data'!M835&lt;$B$1,'Control Sample Data'!M835&gt;0),'Control Sample Data'!M835,$B$1),"")</f>
        <v/>
      </c>
      <c r="AT836" s="36" t="str">
        <f t="shared" si="537"/>
        <v/>
      </c>
      <c r="AU836" s="36" t="str">
        <f t="shared" si="538"/>
        <v/>
      </c>
      <c r="AV836" s="36" t="str">
        <f t="shared" si="539"/>
        <v/>
      </c>
      <c r="AW836" s="36" t="str">
        <f t="shared" si="540"/>
        <v/>
      </c>
      <c r="AX836" s="36" t="str">
        <f t="shared" si="541"/>
        <v/>
      </c>
      <c r="AY836" s="36" t="str">
        <f t="shared" si="542"/>
        <v/>
      </c>
      <c r="AZ836" s="36" t="str">
        <f t="shared" si="543"/>
        <v/>
      </c>
      <c r="BA836" s="36" t="str">
        <f t="shared" si="544"/>
        <v/>
      </c>
      <c r="BB836" s="36" t="str">
        <f t="shared" si="545"/>
        <v/>
      </c>
      <c r="BC836" s="36" t="str">
        <f t="shared" si="546"/>
        <v/>
      </c>
      <c r="BD836" s="36" t="str">
        <f t="shared" si="547"/>
        <v/>
      </c>
      <c r="BE836" s="36" t="str">
        <f t="shared" si="548"/>
        <v/>
      </c>
      <c r="BF836" s="36" t="str">
        <f t="shared" si="549"/>
        <v/>
      </c>
      <c r="BG836" s="36" t="str">
        <f t="shared" si="550"/>
        <v/>
      </c>
      <c r="BH836" s="36" t="str">
        <f t="shared" si="551"/>
        <v/>
      </c>
      <c r="BI836" s="36" t="str">
        <f t="shared" si="552"/>
        <v/>
      </c>
      <c r="BJ836" s="36" t="str">
        <f t="shared" si="553"/>
        <v/>
      </c>
      <c r="BK836" s="36" t="str">
        <f t="shared" si="554"/>
        <v/>
      </c>
      <c r="BL836" s="36" t="str">
        <f t="shared" si="555"/>
        <v/>
      </c>
      <c r="BM836" s="36" t="str">
        <f t="shared" si="556"/>
        <v/>
      </c>
      <c r="BN836" s="38" t="e">
        <f t="shared" ref="BN836:BN899" si="558">AVERAGE(AT836:BC836)</f>
        <v>#DIV/0!</v>
      </c>
      <c r="BO836" s="38" t="e">
        <f t="shared" ref="BO836:BO899" si="559">AVERAGE(BD836:BM836)</f>
        <v>#DIV/0!</v>
      </c>
      <c r="BP836" s="39" t="str">
        <f t="shared" ref="BP836:BP899" si="560">IF(ISNUMBER(AT836),POWER(2,-AT836),"")</f>
        <v/>
      </c>
      <c r="BQ836" s="39" t="str">
        <f t="shared" ref="BQ836:BQ899" si="561">IF(ISNUMBER(AU836),POWER(2,-AU836),"")</f>
        <v/>
      </c>
      <c r="BR836" s="39" t="str">
        <f t="shared" ref="BR836:BR899" si="562">IF(ISNUMBER(AV836),POWER(2,-AV836),"")</f>
        <v/>
      </c>
      <c r="BS836" s="39" t="str">
        <f t="shared" ref="BS836:BS899" si="563">IF(ISNUMBER(AW836),POWER(2,-AW836),"")</f>
        <v/>
      </c>
      <c r="BT836" s="39" t="str">
        <f t="shared" ref="BT836:BT899" si="564">IF(ISNUMBER(AX836),POWER(2,-AX836),"")</f>
        <v/>
      </c>
      <c r="BU836" s="39" t="str">
        <f t="shared" ref="BU836:BU899" si="565">IF(ISNUMBER(AY836),POWER(2,-AY836),"")</f>
        <v/>
      </c>
      <c r="BV836" s="39" t="str">
        <f t="shared" ref="BV836:BV899" si="566">IF(ISNUMBER(AZ836),POWER(2,-AZ836),"")</f>
        <v/>
      </c>
      <c r="BW836" s="39" t="str">
        <f t="shared" ref="BW836:BW899" si="567">IF(ISNUMBER(BA836),POWER(2,-BA836),"")</f>
        <v/>
      </c>
      <c r="BX836" s="39" t="str">
        <f t="shared" ref="BX836:BX899" si="568">IF(ISNUMBER(BB836),POWER(2,-BB836),"")</f>
        <v/>
      </c>
      <c r="BY836" s="39" t="str">
        <f t="shared" ref="BY836:BY899" si="569">IF(ISNUMBER(BC836),POWER(2,-BC836),"")</f>
        <v/>
      </c>
      <c r="BZ836" s="39" t="str">
        <f t="shared" ref="BZ836:BZ899" si="570">IF(ISNUMBER(BD836),POWER(2,-BD836),"")</f>
        <v/>
      </c>
      <c r="CA836" s="39" t="str">
        <f t="shared" ref="CA836:CA899" si="571">IF(ISNUMBER(BE836),POWER(2,-BE836),"")</f>
        <v/>
      </c>
      <c r="CB836" s="39" t="str">
        <f t="shared" ref="CB836:CB899" si="572">IF(ISNUMBER(BF836),POWER(2,-BF836),"")</f>
        <v/>
      </c>
      <c r="CC836" s="39" t="str">
        <f t="shared" ref="CC836:CC899" si="573">IF(ISNUMBER(BG836),POWER(2,-BG836),"")</f>
        <v/>
      </c>
      <c r="CD836" s="39" t="str">
        <f t="shared" ref="CD836:CD899" si="574">IF(ISNUMBER(BH836),POWER(2,-BH836),"")</f>
        <v/>
      </c>
      <c r="CE836" s="39" t="str">
        <f t="shared" ref="CE836:CE899" si="575">IF(ISNUMBER(BI836),POWER(2,-BI836),"")</f>
        <v/>
      </c>
      <c r="CF836" s="39" t="str">
        <f t="shared" ref="CF836:CF899" si="576">IF(ISNUMBER(BJ836),POWER(2,-BJ836),"")</f>
        <v/>
      </c>
      <c r="CG836" s="39" t="str">
        <f t="shared" ref="CG836:CG899" si="577">IF(ISNUMBER(BK836),POWER(2,-BK836),"")</f>
        <v/>
      </c>
      <c r="CH836" s="39" t="str">
        <f t="shared" ref="CH836:CH899" si="578">IF(ISNUMBER(BL836),POWER(2,-BL836),"")</f>
        <v/>
      </c>
      <c r="CI836" s="39" t="str">
        <f t="shared" ref="CI836:CI899" si="579">IF(ISNUMBER(BM836),POWER(2,-BM836),"")</f>
        <v/>
      </c>
    </row>
    <row r="837" spans="1:87">
      <c r="A837" s="18"/>
      <c r="B837" s="15">
        <f>'Gene Table'!E836</f>
        <v>0</v>
      </c>
      <c r="C837" s="15" t="str">
        <f>'Gene Table'!B836</f>
        <v>C18</v>
      </c>
      <c r="D837" s="16" t="str">
        <f>IF(SUM('Test Sample Data'!D$3:D$98)&gt;10,IF(AND(ISNUMBER('Test Sample Data'!D836),'Test Sample Data'!D836&lt;$B$1,'Test Sample Data'!D836&gt;0),'Test Sample Data'!D836,$B$1),"")</f>
        <v/>
      </c>
      <c r="E837" s="17" t="str">
        <f>IF(SUM('Test Sample Data'!E$3:E$98)&gt;10,IF(AND(ISNUMBER('Test Sample Data'!E836),'Test Sample Data'!E836&lt;$B$1,'Test Sample Data'!E836&gt;0),'Test Sample Data'!E836,$B$1),"")</f>
        <v/>
      </c>
      <c r="F837" s="17" t="str">
        <f>IF(SUM('Test Sample Data'!F$3:F$98)&gt;10,IF(AND(ISNUMBER('Test Sample Data'!F836),'Test Sample Data'!F836&lt;$B$1,'Test Sample Data'!F836&gt;0),'Test Sample Data'!F836,$B$1),"")</f>
        <v/>
      </c>
      <c r="G837" s="17" t="str">
        <f>IF(SUM('Test Sample Data'!G$3:G$98)&gt;10,IF(AND(ISNUMBER('Test Sample Data'!G836),'Test Sample Data'!G836&lt;$B$1,'Test Sample Data'!G836&gt;0),'Test Sample Data'!G836,$B$1),"")</f>
        <v/>
      </c>
      <c r="H837" s="17" t="str">
        <f>IF(SUM('Test Sample Data'!H$3:H$98)&gt;10,IF(AND(ISNUMBER('Test Sample Data'!H836),'Test Sample Data'!H836&lt;$B$1,'Test Sample Data'!H836&gt;0),'Test Sample Data'!H836,$B$1),"")</f>
        <v/>
      </c>
      <c r="I837" s="17" t="str">
        <f>IF(SUM('Test Sample Data'!I$3:I$98)&gt;10,IF(AND(ISNUMBER('Test Sample Data'!I836),'Test Sample Data'!I836&lt;$B$1,'Test Sample Data'!I836&gt;0),'Test Sample Data'!I836,$B$1),"")</f>
        <v/>
      </c>
      <c r="J837" s="17" t="str">
        <f>IF(SUM('Test Sample Data'!J$3:J$98)&gt;10,IF(AND(ISNUMBER('Test Sample Data'!J836),'Test Sample Data'!J836&lt;$B$1,'Test Sample Data'!J836&gt;0),'Test Sample Data'!J836,$B$1),"")</f>
        <v/>
      </c>
      <c r="K837" s="17" t="str">
        <f>IF(SUM('Test Sample Data'!K$3:K$98)&gt;10,IF(AND(ISNUMBER('Test Sample Data'!K836),'Test Sample Data'!K836&lt;$B$1,'Test Sample Data'!K836&gt;0),'Test Sample Data'!K836,$B$1),"")</f>
        <v/>
      </c>
      <c r="L837" s="17" t="str">
        <f>IF(SUM('Test Sample Data'!L$3:L$98)&gt;10,IF(AND(ISNUMBER('Test Sample Data'!L836),'Test Sample Data'!L836&lt;$B$1,'Test Sample Data'!L836&gt;0),'Test Sample Data'!L836,$B$1),"")</f>
        <v/>
      </c>
      <c r="M837" s="17" t="str">
        <f>IF(SUM('Test Sample Data'!M$3:M$98)&gt;10,IF(AND(ISNUMBER('Test Sample Data'!M836),'Test Sample Data'!M836&lt;$B$1,'Test Sample Data'!M836&gt;0),'Test Sample Data'!M836,$B$1),"")</f>
        <v/>
      </c>
      <c r="N837" s="17">
        <f>'Gene Table'!E836</f>
        <v>0</v>
      </c>
      <c r="O837" s="17" t="str">
        <f>'Gene Table'!B836</f>
        <v>C18</v>
      </c>
      <c r="P837" s="17" t="str">
        <f>IF(SUM('Control Sample Data'!D$3:D$98)&gt;10,IF(AND(ISNUMBER('Control Sample Data'!D836),'Control Sample Data'!D836&lt;$B$1,'Control Sample Data'!D836&gt;0),'Control Sample Data'!D836,$B$1),"")</f>
        <v/>
      </c>
      <c r="Q837" s="17" t="str">
        <f>IF(SUM('Control Sample Data'!E$3:E$98)&gt;10,IF(AND(ISNUMBER('Control Sample Data'!E836),'Control Sample Data'!E836&lt;$B$1,'Control Sample Data'!E836&gt;0),'Control Sample Data'!E836,$B$1),"")</f>
        <v/>
      </c>
      <c r="R837" s="17" t="str">
        <f>IF(SUM('Control Sample Data'!F$3:F$98)&gt;10,IF(AND(ISNUMBER('Control Sample Data'!F836),'Control Sample Data'!F836&lt;$B$1,'Control Sample Data'!F836&gt;0),'Control Sample Data'!F836,$B$1),"")</f>
        <v/>
      </c>
      <c r="S837" s="17" t="str">
        <f>IF(SUM('Control Sample Data'!G$3:G$98)&gt;10,IF(AND(ISNUMBER('Control Sample Data'!G836),'Control Sample Data'!G836&lt;$B$1,'Control Sample Data'!G836&gt;0),'Control Sample Data'!G836,$B$1),"")</f>
        <v/>
      </c>
      <c r="T837" s="17" t="str">
        <f>IF(SUM('Control Sample Data'!H$3:H$98)&gt;10,IF(AND(ISNUMBER('Control Sample Data'!H836),'Control Sample Data'!H836&lt;$B$1,'Control Sample Data'!H836&gt;0),'Control Sample Data'!H836,$B$1),"")</f>
        <v/>
      </c>
      <c r="U837" s="17" t="str">
        <f>IF(SUM('Control Sample Data'!I$3:I$98)&gt;10,IF(AND(ISNUMBER('Control Sample Data'!I836),'Control Sample Data'!I836&lt;$B$1,'Control Sample Data'!I836&gt;0),'Control Sample Data'!I836,$B$1),"")</f>
        <v/>
      </c>
      <c r="V837" s="17" t="str">
        <f>IF(SUM('Control Sample Data'!J$3:J$98)&gt;10,IF(AND(ISNUMBER('Control Sample Data'!J836),'Control Sample Data'!J836&lt;$B$1,'Control Sample Data'!J836&gt;0),'Control Sample Data'!J836,$B$1),"")</f>
        <v/>
      </c>
      <c r="W837" s="17" t="str">
        <f>IF(SUM('Control Sample Data'!K$3:K$98)&gt;10,IF(AND(ISNUMBER('Control Sample Data'!K836),'Control Sample Data'!K836&lt;$B$1,'Control Sample Data'!K836&gt;0),'Control Sample Data'!K836,$B$1),"")</f>
        <v/>
      </c>
      <c r="X837" s="17" t="str">
        <f>IF(SUM('Control Sample Data'!L$3:L$98)&gt;10,IF(AND(ISNUMBER('Control Sample Data'!L836),'Control Sample Data'!L836&lt;$B$1,'Control Sample Data'!L836&gt;0),'Control Sample Data'!L836,$B$1),"")</f>
        <v/>
      </c>
      <c r="Y837" s="17" t="str">
        <f>IF(SUM('Control Sample Data'!M$3:M$98)&gt;10,IF(AND(ISNUMBER('Control Sample Data'!M836),'Control Sample Data'!M836&lt;$B$1,'Control Sample Data'!M836&gt;0),'Control Sample Data'!M836,$B$1),"")</f>
        <v/>
      </c>
      <c r="AT837" s="36" t="str">
        <f t="shared" ref="AT837:AT900" si="580">IF(ISERROR(D837-Z$794),"",D837-Z$794)</f>
        <v/>
      </c>
      <c r="AU837" s="36" t="str">
        <f t="shared" ref="AU837:AU900" si="581">IF(ISERROR(E837-AA$794),"",E837-AA$794)</f>
        <v/>
      </c>
      <c r="AV837" s="36" t="str">
        <f t="shared" ref="AV837:AV900" si="582">IF(ISERROR(F837-AB$794),"",F837-AB$794)</f>
        <v/>
      </c>
      <c r="AW837" s="36" t="str">
        <f t="shared" ref="AW837:AW900" si="583">IF(ISERROR(G837-AC$794),"",G837-AC$794)</f>
        <v/>
      </c>
      <c r="AX837" s="36" t="str">
        <f t="shared" ref="AX837:AX900" si="584">IF(ISERROR(H837-AD$794),"",H837-AD$794)</f>
        <v/>
      </c>
      <c r="AY837" s="36" t="str">
        <f t="shared" ref="AY837:AY900" si="585">IF(ISERROR(I837-AE$794),"",I837-AE$794)</f>
        <v/>
      </c>
      <c r="AZ837" s="36" t="str">
        <f t="shared" ref="AZ837:AZ900" si="586">IF(ISERROR(J837-AF$794),"",J837-AF$794)</f>
        <v/>
      </c>
      <c r="BA837" s="36" t="str">
        <f t="shared" ref="BA837:BA900" si="587">IF(ISERROR(K837-AG$794),"",K837-AG$794)</f>
        <v/>
      </c>
      <c r="BB837" s="36" t="str">
        <f t="shared" ref="BB837:BB900" si="588">IF(ISERROR(L837-AH$794),"",L837-AH$794)</f>
        <v/>
      </c>
      <c r="BC837" s="36" t="str">
        <f t="shared" ref="BC837:BC900" si="589">IF(ISERROR(M837-AI$794),"",M837-AI$794)</f>
        <v/>
      </c>
      <c r="BD837" s="36" t="str">
        <f t="shared" ref="BD837:BD900" si="590">IF(ISERROR(P837-AJ$794),"",P837-AJ$794)</f>
        <v/>
      </c>
      <c r="BE837" s="36" t="str">
        <f t="shared" ref="BE837:BE900" si="591">IF(ISERROR(Q837-AK$794),"",Q837-AK$794)</f>
        <v/>
      </c>
      <c r="BF837" s="36" t="str">
        <f t="shared" ref="BF837:BF900" si="592">IF(ISERROR(R837-AL$794),"",R837-AL$794)</f>
        <v/>
      </c>
      <c r="BG837" s="36" t="str">
        <f t="shared" ref="BG837:BG900" si="593">IF(ISERROR(S837-AM$794),"",S837-AM$794)</f>
        <v/>
      </c>
      <c r="BH837" s="36" t="str">
        <f t="shared" ref="BH837:BH900" si="594">IF(ISERROR(T837-AN$794),"",T837-AN$794)</f>
        <v/>
      </c>
      <c r="BI837" s="36" t="str">
        <f t="shared" ref="BI837:BI900" si="595">IF(ISERROR(U837-AO$794),"",U837-AO$794)</f>
        <v/>
      </c>
      <c r="BJ837" s="36" t="str">
        <f t="shared" ref="BJ837:BJ900" si="596">IF(ISERROR(V837-AP$794),"",V837-AP$794)</f>
        <v/>
      </c>
      <c r="BK837" s="36" t="str">
        <f t="shared" ref="BK837:BK900" si="597">IF(ISERROR(W837-AQ$794),"",W837-AQ$794)</f>
        <v/>
      </c>
      <c r="BL837" s="36" t="str">
        <f t="shared" ref="BL837:BL900" si="598">IF(ISERROR(X837-AR$794),"",X837-AR$794)</f>
        <v/>
      </c>
      <c r="BM837" s="36" t="str">
        <f t="shared" ref="BM837:BM900" si="599">IF(ISERROR(Y837-AS$794),"",Y837-AS$794)</f>
        <v/>
      </c>
      <c r="BN837" s="38" t="e">
        <f t="shared" si="558"/>
        <v>#DIV/0!</v>
      </c>
      <c r="BO837" s="38" t="e">
        <f t="shared" si="559"/>
        <v>#DIV/0!</v>
      </c>
      <c r="BP837" s="39" t="str">
        <f t="shared" si="560"/>
        <v/>
      </c>
      <c r="BQ837" s="39" t="str">
        <f t="shared" si="561"/>
        <v/>
      </c>
      <c r="BR837" s="39" t="str">
        <f t="shared" si="562"/>
        <v/>
      </c>
      <c r="BS837" s="39" t="str">
        <f t="shared" si="563"/>
        <v/>
      </c>
      <c r="BT837" s="39" t="str">
        <f t="shared" si="564"/>
        <v/>
      </c>
      <c r="BU837" s="39" t="str">
        <f t="shared" si="565"/>
        <v/>
      </c>
      <c r="BV837" s="39" t="str">
        <f t="shared" si="566"/>
        <v/>
      </c>
      <c r="BW837" s="39" t="str">
        <f t="shared" si="567"/>
        <v/>
      </c>
      <c r="BX837" s="39" t="str">
        <f t="shared" si="568"/>
        <v/>
      </c>
      <c r="BY837" s="39" t="str">
        <f t="shared" si="569"/>
        <v/>
      </c>
      <c r="BZ837" s="39" t="str">
        <f t="shared" si="570"/>
        <v/>
      </c>
      <c r="CA837" s="39" t="str">
        <f t="shared" si="571"/>
        <v/>
      </c>
      <c r="CB837" s="39" t="str">
        <f t="shared" si="572"/>
        <v/>
      </c>
      <c r="CC837" s="39" t="str">
        <f t="shared" si="573"/>
        <v/>
      </c>
      <c r="CD837" s="39" t="str">
        <f t="shared" si="574"/>
        <v/>
      </c>
      <c r="CE837" s="39" t="str">
        <f t="shared" si="575"/>
        <v/>
      </c>
      <c r="CF837" s="39" t="str">
        <f t="shared" si="576"/>
        <v/>
      </c>
      <c r="CG837" s="39" t="str">
        <f t="shared" si="577"/>
        <v/>
      </c>
      <c r="CH837" s="39" t="str">
        <f t="shared" si="578"/>
        <v/>
      </c>
      <c r="CI837" s="39" t="str">
        <f t="shared" si="579"/>
        <v/>
      </c>
    </row>
    <row r="838" spans="1:87">
      <c r="A838" s="18"/>
      <c r="B838" s="15" t="str">
        <f>'Gene Table'!E837</f>
        <v>mmu-miR-3091-3p</v>
      </c>
      <c r="C838" s="15" t="str">
        <f>'Gene Table'!B837</f>
        <v>C19</v>
      </c>
      <c r="D838" s="16" t="str">
        <f>IF(SUM('Test Sample Data'!D$3:D$98)&gt;10,IF(AND(ISNUMBER('Test Sample Data'!D837),'Test Sample Data'!D837&lt;$B$1,'Test Sample Data'!D837&gt;0),'Test Sample Data'!D837,$B$1),"")</f>
        <v/>
      </c>
      <c r="E838" s="17" t="str">
        <f>IF(SUM('Test Sample Data'!E$3:E$98)&gt;10,IF(AND(ISNUMBER('Test Sample Data'!E837),'Test Sample Data'!E837&lt;$B$1,'Test Sample Data'!E837&gt;0),'Test Sample Data'!E837,$B$1),"")</f>
        <v/>
      </c>
      <c r="F838" s="17" t="str">
        <f>IF(SUM('Test Sample Data'!F$3:F$98)&gt;10,IF(AND(ISNUMBER('Test Sample Data'!F837),'Test Sample Data'!F837&lt;$B$1,'Test Sample Data'!F837&gt;0),'Test Sample Data'!F837,$B$1),"")</f>
        <v/>
      </c>
      <c r="G838" s="17" t="str">
        <f>IF(SUM('Test Sample Data'!G$3:G$98)&gt;10,IF(AND(ISNUMBER('Test Sample Data'!G837),'Test Sample Data'!G837&lt;$B$1,'Test Sample Data'!G837&gt;0),'Test Sample Data'!G837,$B$1),"")</f>
        <v/>
      </c>
      <c r="H838" s="17" t="str">
        <f>IF(SUM('Test Sample Data'!H$3:H$98)&gt;10,IF(AND(ISNUMBER('Test Sample Data'!H837),'Test Sample Data'!H837&lt;$B$1,'Test Sample Data'!H837&gt;0),'Test Sample Data'!H837,$B$1),"")</f>
        <v/>
      </c>
      <c r="I838" s="17" t="str">
        <f>IF(SUM('Test Sample Data'!I$3:I$98)&gt;10,IF(AND(ISNUMBER('Test Sample Data'!I837),'Test Sample Data'!I837&lt;$B$1,'Test Sample Data'!I837&gt;0),'Test Sample Data'!I837,$B$1),"")</f>
        <v/>
      </c>
      <c r="J838" s="17" t="str">
        <f>IF(SUM('Test Sample Data'!J$3:J$98)&gt;10,IF(AND(ISNUMBER('Test Sample Data'!J837),'Test Sample Data'!J837&lt;$B$1,'Test Sample Data'!J837&gt;0),'Test Sample Data'!J837,$B$1),"")</f>
        <v/>
      </c>
      <c r="K838" s="17" t="str">
        <f>IF(SUM('Test Sample Data'!K$3:K$98)&gt;10,IF(AND(ISNUMBER('Test Sample Data'!K837),'Test Sample Data'!K837&lt;$B$1,'Test Sample Data'!K837&gt;0),'Test Sample Data'!K837,$B$1),"")</f>
        <v/>
      </c>
      <c r="L838" s="17" t="str">
        <f>IF(SUM('Test Sample Data'!L$3:L$98)&gt;10,IF(AND(ISNUMBER('Test Sample Data'!L837),'Test Sample Data'!L837&lt;$B$1,'Test Sample Data'!L837&gt;0),'Test Sample Data'!L837,$B$1),"")</f>
        <v/>
      </c>
      <c r="M838" s="17" t="str">
        <f>IF(SUM('Test Sample Data'!M$3:M$98)&gt;10,IF(AND(ISNUMBER('Test Sample Data'!M837),'Test Sample Data'!M837&lt;$B$1,'Test Sample Data'!M837&gt;0),'Test Sample Data'!M837,$B$1),"")</f>
        <v/>
      </c>
      <c r="N838" s="17" t="str">
        <f>'Gene Table'!E837</f>
        <v>mmu-miR-3091-3p</v>
      </c>
      <c r="O838" s="17" t="str">
        <f>'Gene Table'!B837</f>
        <v>C19</v>
      </c>
      <c r="P838" s="17" t="str">
        <f>IF(SUM('Control Sample Data'!D$3:D$98)&gt;10,IF(AND(ISNUMBER('Control Sample Data'!D837),'Control Sample Data'!D837&lt;$B$1,'Control Sample Data'!D837&gt;0),'Control Sample Data'!D837,$B$1),"")</f>
        <v/>
      </c>
      <c r="Q838" s="17" t="str">
        <f>IF(SUM('Control Sample Data'!E$3:E$98)&gt;10,IF(AND(ISNUMBER('Control Sample Data'!E837),'Control Sample Data'!E837&lt;$B$1,'Control Sample Data'!E837&gt;0),'Control Sample Data'!E837,$B$1),"")</f>
        <v/>
      </c>
      <c r="R838" s="17" t="str">
        <f>IF(SUM('Control Sample Data'!F$3:F$98)&gt;10,IF(AND(ISNUMBER('Control Sample Data'!F837),'Control Sample Data'!F837&lt;$B$1,'Control Sample Data'!F837&gt;0),'Control Sample Data'!F837,$B$1),"")</f>
        <v/>
      </c>
      <c r="S838" s="17" t="str">
        <f>IF(SUM('Control Sample Data'!G$3:G$98)&gt;10,IF(AND(ISNUMBER('Control Sample Data'!G837),'Control Sample Data'!G837&lt;$B$1,'Control Sample Data'!G837&gt;0),'Control Sample Data'!G837,$B$1),"")</f>
        <v/>
      </c>
      <c r="T838" s="17" t="str">
        <f>IF(SUM('Control Sample Data'!H$3:H$98)&gt;10,IF(AND(ISNUMBER('Control Sample Data'!H837),'Control Sample Data'!H837&lt;$B$1,'Control Sample Data'!H837&gt;0),'Control Sample Data'!H837,$B$1),"")</f>
        <v/>
      </c>
      <c r="U838" s="17" t="str">
        <f>IF(SUM('Control Sample Data'!I$3:I$98)&gt;10,IF(AND(ISNUMBER('Control Sample Data'!I837),'Control Sample Data'!I837&lt;$B$1,'Control Sample Data'!I837&gt;0),'Control Sample Data'!I837,$B$1),"")</f>
        <v/>
      </c>
      <c r="V838" s="17" t="str">
        <f>IF(SUM('Control Sample Data'!J$3:J$98)&gt;10,IF(AND(ISNUMBER('Control Sample Data'!J837),'Control Sample Data'!J837&lt;$B$1,'Control Sample Data'!J837&gt;0),'Control Sample Data'!J837,$B$1),"")</f>
        <v/>
      </c>
      <c r="W838" s="17" t="str">
        <f>IF(SUM('Control Sample Data'!K$3:K$98)&gt;10,IF(AND(ISNUMBER('Control Sample Data'!K837),'Control Sample Data'!K837&lt;$B$1,'Control Sample Data'!K837&gt;0),'Control Sample Data'!K837,$B$1),"")</f>
        <v/>
      </c>
      <c r="X838" s="17" t="str">
        <f>IF(SUM('Control Sample Data'!L$3:L$98)&gt;10,IF(AND(ISNUMBER('Control Sample Data'!L837),'Control Sample Data'!L837&lt;$B$1,'Control Sample Data'!L837&gt;0),'Control Sample Data'!L837,$B$1),"")</f>
        <v/>
      </c>
      <c r="Y838" s="17" t="str">
        <f>IF(SUM('Control Sample Data'!M$3:M$98)&gt;10,IF(AND(ISNUMBER('Control Sample Data'!M837),'Control Sample Data'!M837&lt;$B$1,'Control Sample Data'!M837&gt;0),'Control Sample Data'!M837,$B$1),"")</f>
        <v/>
      </c>
      <c r="AT838" s="36" t="str">
        <f t="shared" si="580"/>
        <v/>
      </c>
      <c r="AU838" s="36" t="str">
        <f t="shared" si="581"/>
        <v/>
      </c>
      <c r="AV838" s="36" t="str">
        <f t="shared" si="582"/>
        <v/>
      </c>
      <c r="AW838" s="36" t="str">
        <f t="shared" si="583"/>
        <v/>
      </c>
      <c r="AX838" s="36" t="str">
        <f t="shared" si="584"/>
        <v/>
      </c>
      <c r="AY838" s="36" t="str">
        <f t="shared" si="585"/>
        <v/>
      </c>
      <c r="AZ838" s="36" t="str">
        <f t="shared" si="586"/>
        <v/>
      </c>
      <c r="BA838" s="36" t="str">
        <f t="shared" si="587"/>
        <v/>
      </c>
      <c r="BB838" s="36" t="str">
        <f t="shared" si="588"/>
        <v/>
      </c>
      <c r="BC838" s="36" t="str">
        <f t="shared" si="589"/>
        <v/>
      </c>
      <c r="BD838" s="36" t="str">
        <f t="shared" si="590"/>
        <v/>
      </c>
      <c r="BE838" s="36" t="str">
        <f t="shared" si="591"/>
        <v/>
      </c>
      <c r="BF838" s="36" t="str">
        <f t="shared" si="592"/>
        <v/>
      </c>
      <c r="BG838" s="36" t="str">
        <f t="shared" si="593"/>
        <v/>
      </c>
      <c r="BH838" s="36" t="str">
        <f t="shared" si="594"/>
        <v/>
      </c>
      <c r="BI838" s="36" t="str">
        <f t="shared" si="595"/>
        <v/>
      </c>
      <c r="BJ838" s="36" t="str">
        <f t="shared" si="596"/>
        <v/>
      </c>
      <c r="BK838" s="36" t="str">
        <f t="shared" si="597"/>
        <v/>
      </c>
      <c r="BL838" s="36" t="str">
        <f t="shared" si="598"/>
        <v/>
      </c>
      <c r="BM838" s="36" t="str">
        <f t="shared" si="599"/>
        <v/>
      </c>
      <c r="BN838" s="38" t="e">
        <f t="shared" si="558"/>
        <v>#DIV/0!</v>
      </c>
      <c r="BO838" s="38" t="e">
        <f t="shared" si="559"/>
        <v>#DIV/0!</v>
      </c>
      <c r="BP838" s="39" t="str">
        <f t="shared" si="560"/>
        <v/>
      </c>
      <c r="BQ838" s="39" t="str">
        <f t="shared" si="561"/>
        <v/>
      </c>
      <c r="BR838" s="39" t="str">
        <f t="shared" si="562"/>
        <v/>
      </c>
      <c r="BS838" s="39" t="str">
        <f t="shared" si="563"/>
        <v/>
      </c>
      <c r="BT838" s="39" t="str">
        <f t="shared" si="564"/>
        <v/>
      </c>
      <c r="BU838" s="39" t="str">
        <f t="shared" si="565"/>
        <v/>
      </c>
      <c r="BV838" s="39" t="str">
        <f t="shared" si="566"/>
        <v/>
      </c>
      <c r="BW838" s="39" t="str">
        <f t="shared" si="567"/>
        <v/>
      </c>
      <c r="BX838" s="39" t="str">
        <f t="shared" si="568"/>
        <v/>
      </c>
      <c r="BY838" s="39" t="str">
        <f t="shared" si="569"/>
        <v/>
      </c>
      <c r="BZ838" s="39" t="str">
        <f t="shared" si="570"/>
        <v/>
      </c>
      <c r="CA838" s="39" t="str">
        <f t="shared" si="571"/>
        <v/>
      </c>
      <c r="CB838" s="39" t="str">
        <f t="shared" si="572"/>
        <v/>
      </c>
      <c r="CC838" s="39" t="str">
        <f t="shared" si="573"/>
        <v/>
      </c>
      <c r="CD838" s="39" t="str">
        <f t="shared" si="574"/>
        <v/>
      </c>
      <c r="CE838" s="39" t="str">
        <f t="shared" si="575"/>
        <v/>
      </c>
      <c r="CF838" s="39" t="str">
        <f t="shared" si="576"/>
        <v/>
      </c>
      <c r="CG838" s="39" t="str">
        <f t="shared" si="577"/>
        <v/>
      </c>
      <c r="CH838" s="39" t="str">
        <f t="shared" si="578"/>
        <v/>
      </c>
      <c r="CI838" s="39" t="str">
        <f t="shared" si="579"/>
        <v/>
      </c>
    </row>
    <row r="839" spans="1:87">
      <c r="A839" s="18"/>
      <c r="B839" s="15">
        <f>'Gene Table'!E838</f>
        <v>0</v>
      </c>
      <c r="C839" s="15" t="str">
        <f>'Gene Table'!B838</f>
        <v>C20</v>
      </c>
      <c r="D839" s="16" t="str">
        <f>IF(SUM('Test Sample Data'!D$3:D$98)&gt;10,IF(AND(ISNUMBER('Test Sample Data'!D838),'Test Sample Data'!D838&lt;$B$1,'Test Sample Data'!D838&gt;0),'Test Sample Data'!D838,$B$1),"")</f>
        <v/>
      </c>
      <c r="E839" s="17" t="str">
        <f>IF(SUM('Test Sample Data'!E$3:E$98)&gt;10,IF(AND(ISNUMBER('Test Sample Data'!E838),'Test Sample Data'!E838&lt;$B$1,'Test Sample Data'!E838&gt;0),'Test Sample Data'!E838,$B$1),"")</f>
        <v/>
      </c>
      <c r="F839" s="17" t="str">
        <f>IF(SUM('Test Sample Data'!F$3:F$98)&gt;10,IF(AND(ISNUMBER('Test Sample Data'!F838),'Test Sample Data'!F838&lt;$B$1,'Test Sample Data'!F838&gt;0),'Test Sample Data'!F838,$B$1),"")</f>
        <v/>
      </c>
      <c r="G839" s="17" t="str">
        <f>IF(SUM('Test Sample Data'!G$3:G$98)&gt;10,IF(AND(ISNUMBER('Test Sample Data'!G838),'Test Sample Data'!G838&lt;$B$1,'Test Sample Data'!G838&gt;0),'Test Sample Data'!G838,$B$1),"")</f>
        <v/>
      </c>
      <c r="H839" s="17" t="str">
        <f>IF(SUM('Test Sample Data'!H$3:H$98)&gt;10,IF(AND(ISNUMBER('Test Sample Data'!H838),'Test Sample Data'!H838&lt;$B$1,'Test Sample Data'!H838&gt;0),'Test Sample Data'!H838,$B$1),"")</f>
        <v/>
      </c>
      <c r="I839" s="17" t="str">
        <f>IF(SUM('Test Sample Data'!I$3:I$98)&gt;10,IF(AND(ISNUMBER('Test Sample Data'!I838),'Test Sample Data'!I838&lt;$B$1,'Test Sample Data'!I838&gt;0),'Test Sample Data'!I838,$B$1),"")</f>
        <v/>
      </c>
      <c r="J839" s="17" t="str">
        <f>IF(SUM('Test Sample Data'!J$3:J$98)&gt;10,IF(AND(ISNUMBER('Test Sample Data'!J838),'Test Sample Data'!J838&lt;$B$1,'Test Sample Data'!J838&gt;0),'Test Sample Data'!J838,$B$1),"")</f>
        <v/>
      </c>
      <c r="K839" s="17" t="str">
        <f>IF(SUM('Test Sample Data'!K$3:K$98)&gt;10,IF(AND(ISNUMBER('Test Sample Data'!K838),'Test Sample Data'!K838&lt;$B$1,'Test Sample Data'!K838&gt;0),'Test Sample Data'!K838,$B$1),"")</f>
        <v/>
      </c>
      <c r="L839" s="17" t="str">
        <f>IF(SUM('Test Sample Data'!L$3:L$98)&gt;10,IF(AND(ISNUMBER('Test Sample Data'!L838),'Test Sample Data'!L838&lt;$B$1,'Test Sample Data'!L838&gt;0),'Test Sample Data'!L838,$B$1),"")</f>
        <v/>
      </c>
      <c r="M839" s="17" t="str">
        <f>IF(SUM('Test Sample Data'!M$3:M$98)&gt;10,IF(AND(ISNUMBER('Test Sample Data'!M838),'Test Sample Data'!M838&lt;$B$1,'Test Sample Data'!M838&gt;0),'Test Sample Data'!M838,$B$1),"")</f>
        <v/>
      </c>
      <c r="N839" s="17">
        <f>'Gene Table'!E838</f>
        <v>0</v>
      </c>
      <c r="O839" s="17" t="str">
        <f>'Gene Table'!B838</f>
        <v>C20</v>
      </c>
      <c r="P839" s="17" t="str">
        <f>IF(SUM('Control Sample Data'!D$3:D$98)&gt;10,IF(AND(ISNUMBER('Control Sample Data'!D838),'Control Sample Data'!D838&lt;$B$1,'Control Sample Data'!D838&gt;0),'Control Sample Data'!D838,$B$1),"")</f>
        <v/>
      </c>
      <c r="Q839" s="17" t="str">
        <f>IF(SUM('Control Sample Data'!E$3:E$98)&gt;10,IF(AND(ISNUMBER('Control Sample Data'!E838),'Control Sample Data'!E838&lt;$B$1,'Control Sample Data'!E838&gt;0),'Control Sample Data'!E838,$B$1),"")</f>
        <v/>
      </c>
      <c r="R839" s="17" t="str">
        <f>IF(SUM('Control Sample Data'!F$3:F$98)&gt;10,IF(AND(ISNUMBER('Control Sample Data'!F838),'Control Sample Data'!F838&lt;$B$1,'Control Sample Data'!F838&gt;0),'Control Sample Data'!F838,$B$1),"")</f>
        <v/>
      </c>
      <c r="S839" s="17" t="str">
        <f>IF(SUM('Control Sample Data'!G$3:G$98)&gt;10,IF(AND(ISNUMBER('Control Sample Data'!G838),'Control Sample Data'!G838&lt;$B$1,'Control Sample Data'!G838&gt;0),'Control Sample Data'!G838,$B$1),"")</f>
        <v/>
      </c>
      <c r="T839" s="17" t="str">
        <f>IF(SUM('Control Sample Data'!H$3:H$98)&gt;10,IF(AND(ISNUMBER('Control Sample Data'!H838),'Control Sample Data'!H838&lt;$B$1,'Control Sample Data'!H838&gt;0),'Control Sample Data'!H838,$B$1),"")</f>
        <v/>
      </c>
      <c r="U839" s="17" t="str">
        <f>IF(SUM('Control Sample Data'!I$3:I$98)&gt;10,IF(AND(ISNUMBER('Control Sample Data'!I838),'Control Sample Data'!I838&lt;$B$1,'Control Sample Data'!I838&gt;0),'Control Sample Data'!I838,$B$1),"")</f>
        <v/>
      </c>
      <c r="V839" s="17" t="str">
        <f>IF(SUM('Control Sample Data'!J$3:J$98)&gt;10,IF(AND(ISNUMBER('Control Sample Data'!J838),'Control Sample Data'!J838&lt;$B$1,'Control Sample Data'!J838&gt;0),'Control Sample Data'!J838,$B$1),"")</f>
        <v/>
      </c>
      <c r="W839" s="17" t="str">
        <f>IF(SUM('Control Sample Data'!K$3:K$98)&gt;10,IF(AND(ISNUMBER('Control Sample Data'!K838),'Control Sample Data'!K838&lt;$B$1,'Control Sample Data'!K838&gt;0),'Control Sample Data'!K838,$B$1),"")</f>
        <v/>
      </c>
      <c r="X839" s="17" t="str">
        <f>IF(SUM('Control Sample Data'!L$3:L$98)&gt;10,IF(AND(ISNUMBER('Control Sample Data'!L838),'Control Sample Data'!L838&lt;$B$1,'Control Sample Data'!L838&gt;0),'Control Sample Data'!L838,$B$1),"")</f>
        <v/>
      </c>
      <c r="Y839" s="17" t="str">
        <f>IF(SUM('Control Sample Data'!M$3:M$98)&gt;10,IF(AND(ISNUMBER('Control Sample Data'!M838),'Control Sample Data'!M838&lt;$B$1,'Control Sample Data'!M838&gt;0),'Control Sample Data'!M838,$B$1),"")</f>
        <v/>
      </c>
      <c r="AT839" s="36" t="str">
        <f t="shared" si="580"/>
        <v/>
      </c>
      <c r="AU839" s="36" t="str">
        <f t="shared" si="581"/>
        <v/>
      </c>
      <c r="AV839" s="36" t="str">
        <f t="shared" si="582"/>
        <v/>
      </c>
      <c r="AW839" s="36" t="str">
        <f t="shared" si="583"/>
        <v/>
      </c>
      <c r="AX839" s="36" t="str">
        <f t="shared" si="584"/>
        <v/>
      </c>
      <c r="AY839" s="36" t="str">
        <f t="shared" si="585"/>
        <v/>
      </c>
      <c r="AZ839" s="36" t="str">
        <f t="shared" si="586"/>
        <v/>
      </c>
      <c r="BA839" s="36" t="str">
        <f t="shared" si="587"/>
        <v/>
      </c>
      <c r="BB839" s="36" t="str">
        <f t="shared" si="588"/>
        <v/>
      </c>
      <c r="BC839" s="36" t="str">
        <f t="shared" si="589"/>
        <v/>
      </c>
      <c r="BD839" s="36" t="str">
        <f t="shared" si="590"/>
        <v/>
      </c>
      <c r="BE839" s="36" t="str">
        <f t="shared" si="591"/>
        <v/>
      </c>
      <c r="BF839" s="36" t="str">
        <f t="shared" si="592"/>
        <v/>
      </c>
      <c r="BG839" s="36" t="str">
        <f t="shared" si="593"/>
        <v/>
      </c>
      <c r="BH839" s="36" t="str">
        <f t="shared" si="594"/>
        <v/>
      </c>
      <c r="BI839" s="36" t="str">
        <f t="shared" si="595"/>
        <v/>
      </c>
      <c r="BJ839" s="36" t="str">
        <f t="shared" si="596"/>
        <v/>
      </c>
      <c r="BK839" s="36" t="str">
        <f t="shared" si="597"/>
        <v/>
      </c>
      <c r="BL839" s="36" t="str">
        <f t="shared" si="598"/>
        <v/>
      </c>
      <c r="BM839" s="36" t="str">
        <f t="shared" si="599"/>
        <v/>
      </c>
      <c r="BN839" s="38" t="e">
        <f t="shared" si="558"/>
        <v>#DIV/0!</v>
      </c>
      <c r="BO839" s="38" t="e">
        <f t="shared" si="559"/>
        <v>#DIV/0!</v>
      </c>
      <c r="BP839" s="39" t="str">
        <f t="shared" si="560"/>
        <v/>
      </c>
      <c r="BQ839" s="39" t="str">
        <f t="shared" si="561"/>
        <v/>
      </c>
      <c r="BR839" s="39" t="str">
        <f t="shared" si="562"/>
        <v/>
      </c>
      <c r="BS839" s="39" t="str">
        <f t="shared" si="563"/>
        <v/>
      </c>
      <c r="BT839" s="39" t="str">
        <f t="shared" si="564"/>
        <v/>
      </c>
      <c r="BU839" s="39" t="str">
        <f t="shared" si="565"/>
        <v/>
      </c>
      <c r="BV839" s="39" t="str">
        <f t="shared" si="566"/>
        <v/>
      </c>
      <c r="BW839" s="39" t="str">
        <f t="shared" si="567"/>
        <v/>
      </c>
      <c r="BX839" s="39" t="str">
        <f t="shared" si="568"/>
        <v/>
      </c>
      <c r="BY839" s="39" t="str">
        <f t="shared" si="569"/>
        <v/>
      </c>
      <c r="BZ839" s="39" t="str">
        <f t="shared" si="570"/>
        <v/>
      </c>
      <c r="CA839" s="39" t="str">
        <f t="shared" si="571"/>
        <v/>
      </c>
      <c r="CB839" s="39" t="str">
        <f t="shared" si="572"/>
        <v/>
      </c>
      <c r="CC839" s="39" t="str">
        <f t="shared" si="573"/>
        <v/>
      </c>
      <c r="CD839" s="39" t="str">
        <f t="shared" si="574"/>
        <v/>
      </c>
      <c r="CE839" s="39" t="str">
        <f t="shared" si="575"/>
        <v/>
      </c>
      <c r="CF839" s="39" t="str">
        <f t="shared" si="576"/>
        <v/>
      </c>
      <c r="CG839" s="39" t="str">
        <f t="shared" si="577"/>
        <v/>
      </c>
      <c r="CH839" s="39" t="str">
        <f t="shared" si="578"/>
        <v/>
      </c>
      <c r="CI839" s="39" t="str">
        <f t="shared" si="579"/>
        <v/>
      </c>
    </row>
    <row r="840" spans="1:87">
      <c r="A840" s="18"/>
      <c r="B840" s="15" t="str">
        <f>'Gene Table'!E839</f>
        <v>mmu-miR-3092-5p</v>
      </c>
      <c r="C840" s="15" t="str">
        <f>'Gene Table'!B839</f>
        <v>C21</v>
      </c>
      <c r="D840" s="16" t="str">
        <f>IF(SUM('Test Sample Data'!D$3:D$98)&gt;10,IF(AND(ISNUMBER('Test Sample Data'!D839),'Test Sample Data'!D839&lt;$B$1,'Test Sample Data'!D839&gt;0),'Test Sample Data'!D839,$B$1),"")</f>
        <v/>
      </c>
      <c r="E840" s="17" t="str">
        <f>IF(SUM('Test Sample Data'!E$3:E$98)&gt;10,IF(AND(ISNUMBER('Test Sample Data'!E839),'Test Sample Data'!E839&lt;$B$1,'Test Sample Data'!E839&gt;0),'Test Sample Data'!E839,$B$1),"")</f>
        <v/>
      </c>
      <c r="F840" s="17" t="str">
        <f>IF(SUM('Test Sample Data'!F$3:F$98)&gt;10,IF(AND(ISNUMBER('Test Sample Data'!F839),'Test Sample Data'!F839&lt;$B$1,'Test Sample Data'!F839&gt;0),'Test Sample Data'!F839,$B$1),"")</f>
        <v/>
      </c>
      <c r="G840" s="17" t="str">
        <f>IF(SUM('Test Sample Data'!G$3:G$98)&gt;10,IF(AND(ISNUMBER('Test Sample Data'!G839),'Test Sample Data'!G839&lt;$B$1,'Test Sample Data'!G839&gt;0),'Test Sample Data'!G839,$B$1),"")</f>
        <v/>
      </c>
      <c r="H840" s="17" t="str">
        <f>IF(SUM('Test Sample Data'!H$3:H$98)&gt;10,IF(AND(ISNUMBER('Test Sample Data'!H839),'Test Sample Data'!H839&lt;$B$1,'Test Sample Data'!H839&gt;0),'Test Sample Data'!H839,$B$1),"")</f>
        <v/>
      </c>
      <c r="I840" s="17" t="str">
        <f>IF(SUM('Test Sample Data'!I$3:I$98)&gt;10,IF(AND(ISNUMBER('Test Sample Data'!I839),'Test Sample Data'!I839&lt;$B$1,'Test Sample Data'!I839&gt;0),'Test Sample Data'!I839,$B$1),"")</f>
        <v/>
      </c>
      <c r="J840" s="17" t="str">
        <f>IF(SUM('Test Sample Data'!J$3:J$98)&gt;10,IF(AND(ISNUMBER('Test Sample Data'!J839),'Test Sample Data'!J839&lt;$B$1,'Test Sample Data'!J839&gt;0),'Test Sample Data'!J839,$B$1),"")</f>
        <v/>
      </c>
      <c r="K840" s="17" t="str">
        <f>IF(SUM('Test Sample Data'!K$3:K$98)&gt;10,IF(AND(ISNUMBER('Test Sample Data'!K839),'Test Sample Data'!K839&lt;$B$1,'Test Sample Data'!K839&gt;0),'Test Sample Data'!K839,$B$1),"")</f>
        <v/>
      </c>
      <c r="L840" s="17" t="str">
        <f>IF(SUM('Test Sample Data'!L$3:L$98)&gt;10,IF(AND(ISNUMBER('Test Sample Data'!L839),'Test Sample Data'!L839&lt;$B$1,'Test Sample Data'!L839&gt;0),'Test Sample Data'!L839,$B$1),"")</f>
        <v/>
      </c>
      <c r="M840" s="17" t="str">
        <f>IF(SUM('Test Sample Data'!M$3:M$98)&gt;10,IF(AND(ISNUMBER('Test Sample Data'!M839),'Test Sample Data'!M839&lt;$B$1,'Test Sample Data'!M839&gt;0),'Test Sample Data'!M839,$B$1),"")</f>
        <v/>
      </c>
      <c r="N840" s="17" t="str">
        <f>'Gene Table'!E839</f>
        <v>mmu-miR-3092-5p</v>
      </c>
      <c r="O840" s="17" t="str">
        <f>'Gene Table'!B839</f>
        <v>C21</v>
      </c>
      <c r="P840" s="17" t="str">
        <f>IF(SUM('Control Sample Data'!D$3:D$98)&gt;10,IF(AND(ISNUMBER('Control Sample Data'!D839),'Control Sample Data'!D839&lt;$B$1,'Control Sample Data'!D839&gt;0),'Control Sample Data'!D839,$B$1),"")</f>
        <v/>
      </c>
      <c r="Q840" s="17" t="str">
        <f>IF(SUM('Control Sample Data'!E$3:E$98)&gt;10,IF(AND(ISNUMBER('Control Sample Data'!E839),'Control Sample Data'!E839&lt;$B$1,'Control Sample Data'!E839&gt;0),'Control Sample Data'!E839,$B$1),"")</f>
        <v/>
      </c>
      <c r="R840" s="17" t="str">
        <f>IF(SUM('Control Sample Data'!F$3:F$98)&gt;10,IF(AND(ISNUMBER('Control Sample Data'!F839),'Control Sample Data'!F839&lt;$B$1,'Control Sample Data'!F839&gt;0),'Control Sample Data'!F839,$B$1),"")</f>
        <v/>
      </c>
      <c r="S840" s="17" t="str">
        <f>IF(SUM('Control Sample Data'!G$3:G$98)&gt;10,IF(AND(ISNUMBER('Control Sample Data'!G839),'Control Sample Data'!G839&lt;$B$1,'Control Sample Data'!G839&gt;0),'Control Sample Data'!G839,$B$1),"")</f>
        <v/>
      </c>
      <c r="T840" s="17" t="str">
        <f>IF(SUM('Control Sample Data'!H$3:H$98)&gt;10,IF(AND(ISNUMBER('Control Sample Data'!H839),'Control Sample Data'!H839&lt;$B$1,'Control Sample Data'!H839&gt;0),'Control Sample Data'!H839,$B$1),"")</f>
        <v/>
      </c>
      <c r="U840" s="17" t="str">
        <f>IF(SUM('Control Sample Data'!I$3:I$98)&gt;10,IF(AND(ISNUMBER('Control Sample Data'!I839),'Control Sample Data'!I839&lt;$B$1,'Control Sample Data'!I839&gt;0),'Control Sample Data'!I839,$B$1),"")</f>
        <v/>
      </c>
      <c r="V840" s="17" t="str">
        <f>IF(SUM('Control Sample Data'!J$3:J$98)&gt;10,IF(AND(ISNUMBER('Control Sample Data'!J839),'Control Sample Data'!J839&lt;$B$1,'Control Sample Data'!J839&gt;0),'Control Sample Data'!J839,$B$1),"")</f>
        <v/>
      </c>
      <c r="W840" s="17" t="str">
        <f>IF(SUM('Control Sample Data'!K$3:K$98)&gt;10,IF(AND(ISNUMBER('Control Sample Data'!K839),'Control Sample Data'!K839&lt;$B$1,'Control Sample Data'!K839&gt;0),'Control Sample Data'!K839,$B$1),"")</f>
        <v/>
      </c>
      <c r="X840" s="17" t="str">
        <f>IF(SUM('Control Sample Data'!L$3:L$98)&gt;10,IF(AND(ISNUMBER('Control Sample Data'!L839),'Control Sample Data'!L839&lt;$B$1,'Control Sample Data'!L839&gt;0),'Control Sample Data'!L839,$B$1),"")</f>
        <v/>
      </c>
      <c r="Y840" s="17" t="str">
        <f>IF(SUM('Control Sample Data'!M$3:M$98)&gt;10,IF(AND(ISNUMBER('Control Sample Data'!M839),'Control Sample Data'!M839&lt;$B$1,'Control Sample Data'!M839&gt;0),'Control Sample Data'!M839,$B$1),"")</f>
        <v/>
      </c>
      <c r="AT840" s="36" t="str">
        <f t="shared" si="580"/>
        <v/>
      </c>
      <c r="AU840" s="36" t="str">
        <f t="shared" si="581"/>
        <v/>
      </c>
      <c r="AV840" s="36" t="str">
        <f t="shared" si="582"/>
        <v/>
      </c>
      <c r="AW840" s="36" t="str">
        <f t="shared" si="583"/>
        <v/>
      </c>
      <c r="AX840" s="36" t="str">
        <f t="shared" si="584"/>
        <v/>
      </c>
      <c r="AY840" s="36" t="str">
        <f t="shared" si="585"/>
        <v/>
      </c>
      <c r="AZ840" s="36" t="str">
        <f t="shared" si="586"/>
        <v/>
      </c>
      <c r="BA840" s="36" t="str">
        <f t="shared" si="587"/>
        <v/>
      </c>
      <c r="BB840" s="36" t="str">
        <f t="shared" si="588"/>
        <v/>
      </c>
      <c r="BC840" s="36" t="str">
        <f t="shared" si="589"/>
        <v/>
      </c>
      <c r="BD840" s="36" t="str">
        <f t="shared" si="590"/>
        <v/>
      </c>
      <c r="BE840" s="36" t="str">
        <f t="shared" si="591"/>
        <v/>
      </c>
      <c r="BF840" s="36" t="str">
        <f t="shared" si="592"/>
        <v/>
      </c>
      <c r="BG840" s="36" t="str">
        <f t="shared" si="593"/>
        <v/>
      </c>
      <c r="BH840" s="36" t="str">
        <f t="shared" si="594"/>
        <v/>
      </c>
      <c r="BI840" s="36" t="str">
        <f t="shared" si="595"/>
        <v/>
      </c>
      <c r="BJ840" s="36" t="str">
        <f t="shared" si="596"/>
        <v/>
      </c>
      <c r="BK840" s="36" t="str">
        <f t="shared" si="597"/>
        <v/>
      </c>
      <c r="BL840" s="36" t="str">
        <f t="shared" si="598"/>
        <v/>
      </c>
      <c r="BM840" s="36" t="str">
        <f t="shared" si="599"/>
        <v/>
      </c>
      <c r="BN840" s="38" t="e">
        <f t="shared" si="558"/>
        <v>#DIV/0!</v>
      </c>
      <c r="BO840" s="38" t="e">
        <f t="shared" si="559"/>
        <v>#DIV/0!</v>
      </c>
      <c r="BP840" s="39" t="str">
        <f t="shared" si="560"/>
        <v/>
      </c>
      <c r="BQ840" s="39" t="str">
        <f t="shared" si="561"/>
        <v/>
      </c>
      <c r="BR840" s="39" t="str">
        <f t="shared" si="562"/>
        <v/>
      </c>
      <c r="BS840" s="39" t="str">
        <f t="shared" si="563"/>
        <v/>
      </c>
      <c r="BT840" s="39" t="str">
        <f t="shared" si="564"/>
        <v/>
      </c>
      <c r="BU840" s="39" t="str">
        <f t="shared" si="565"/>
        <v/>
      </c>
      <c r="BV840" s="39" t="str">
        <f t="shared" si="566"/>
        <v/>
      </c>
      <c r="BW840" s="39" t="str">
        <f t="shared" si="567"/>
        <v/>
      </c>
      <c r="BX840" s="39" t="str">
        <f t="shared" si="568"/>
        <v/>
      </c>
      <c r="BY840" s="39" t="str">
        <f t="shared" si="569"/>
        <v/>
      </c>
      <c r="BZ840" s="39" t="str">
        <f t="shared" si="570"/>
        <v/>
      </c>
      <c r="CA840" s="39" t="str">
        <f t="shared" si="571"/>
        <v/>
      </c>
      <c r="CB840" s="39" t="str">
        <f t="shared" si="572"/>
        <v/>
      </c>
      <c r="CC840" s="39" t="str">
        <f t="shared" si="573"/>
        <v/>
      </c>
      <c r="CD840" s="39" t="str">
        <f t="shared" si="574"/>
        <v/>
      </c>
      <c r="CE840" s="39" t="str">
        <f t="shared" si="575"/>
        <v/>
      </c>
      <c r="CF840" s="39" t="str">
        <f t="shared" si="576"/>
        <v/>
      </c>
      <c r="CG840" s="39" t="str">
        <f t="shared" si="577"/>
        <v/>
      </c>
      <c r="CH840" s="39" t="str">
        <f t="shared" si="578"/>
        <v/>
      </c>
      <c r="CI840" s="39" t="str">
        <f t="shared" si="579"/>
        <v/>
      </c>
    </row>
    <row r="841" spans="1:87">
      <c r="A841" s="18"/>
      <c r="B841" s="15">
        <f>'Gene Table'!E840</f>
        <v>0</v>
      </c>
      <c r="C841" s="15" t="str">
        <f>'Gene Table'!B840</f>
        <v>C22</v>
      </c>
      <c r="D841" s="16" t="str">
        <f>IF(SUM('Test Sample Data'!D$3:D$98)&gt;10,IF(AND(ISNUMBER('Test Sample Data'!D840),'Test Sample Data'!D840&lt;$B$1,'Test Sample Data'!D840&gt;0),'Test Sample Data'!D840,$B$1),"")</f>
        <v/>
      </c>
      <c r="E841" s="17" t="str">
        <f>IF(SUM('Test Sample Data'!E$3:E$98)&gt;10,IF(AND(ISNUMBER('Test Sample Data'!E840),'Test Sample Data'!E840&lt;$B$1,'Test Sample Data'!E840&gt;0),'Test Sample Data'!E840,$B$1),"")</f>
        <v/>
      </c>
      <c r="F841" s="17" t="str">
        <f>IF(SUM('Test Sample Data'!F$3:F$98)&gt;10,IF(AND(ISNUMBER('Test Sample Data'!F840),'Test Sample Data'!F840&lt;$B$1,'Test Sample Data'!F840&gt;0),'Test Sample Data'!F840,$B$1),"")</f>
        <v/>
      </c>
      <c r="G841" s="17" t="str">
        <f>IF(SUM('Test Sample Data'!G$3:G$98)&gt;10,IF(AND(ISNUMBER('Test Sample Data'!G840),'Test Sample Data'!G840&lt;$B$1,'Test Sample Data'!G840&gt;0),'Test Sample Data'!G840,$B$1),"")</f>
        <v/>
      </c>
      <c r="H841" s="17" t="str">
        <f>IF(SUM('Test Sample Data'!H$3:H$98)&gt;10,IF(AND(ISNUMBER('Test Sample Data'!H840),'Test Sample Data'!H840&lt;$B$1,'Test Sample Data'!H840&gt;0),'Test Sample Data'!H840,$B$1),"")</f>
        <v/>
      </c>
      <c r="I841" s="17" t="str">
        <f>IF(SUM('Test Sample Data'!I$3:I$98)&gt;10,IF(AND(ISNUMBER('Test Sample Data'!I840),'Test Sample Data'!I840&lt;$B$1,'Test Sample Data'!I840&gt;0),'Test Sample Data'!I840,$B$1),"")</f>
        <v/>
      </c>
      <c r="J841" s="17" t="str">
        <f>IF(SUM('Test Sample Data'!J$3:J$98)&gt;10,IF(AND(ISNUMBER('Test Sample Data'!J840),'Test Sample Data'!J840&lt;$B$1,'Test Sample Data'!J840&gt;0),'Test Sample Data'!J840,$B$1),"")</f>
        <v/>
      </c>
      <c r="K841" s="17" t="str">
        <f>IF(SUM('Test Sample Data'!K$3:K$98)&gt;10,IF(AND(ISNUMBER('Test Sample Data'!K840),'Test Sample Data'!K840&lt;$B$1,'Test Sample Data'!K840&gt;0),'Test Sample Data'!K840,$B$1),"")</f>
        <v/>
      </c>
      <c r="L841" s="17" t="str">
        <f>IF(SUM('Test Sample Data'!L$3:L$98)&gt;10,IF(AND(ISNUMBER('Test Sample Data'!L840),'Test Sample Data'!L840&lt;$B$1,'Test Sample Data'!L840&gt;0),'Test Sample Data'!L840,$B$1),"")</f>
        <v/>
      </c>
      <c r="M841" s="17" t="str">
        <f>IF(SUM('Test Sample Data'!M$3:M$98)&gt;10,IF(AND(ISNUMBER('Test Sample Data'!M840),'Test Sample Data'!M840&lt;$B$1,'Test Sample Data'!M840&gt;0),'Test Sample Data'!M840,$B$1),"")</f>
        <v/>
      </c>
      <c r="N841" s="17">
        <f>'Gene Table'!E840</f>
        <v>0</v>
      </c>
      <c r="O841" s="17" t="str">
        <f>'Gene Table'!B840</f>
        <v>C22</v>
      </c>
      <c r="P841" s="17" t="str">
        <f>IF(SUM('Control Sample Data'!D$3:D$98)&gt;10,IF(AND(ISNUMBER('Control Sample Data'!D840),'Control Sample Data'!D840&lt;$B$1,'Control Sample Data'!D840&gt;0),'Control Sample Data'!D840,$B$1),"")</f>
        <v/>
      </c>
      <c r="Q841" s="17" t="str">
        <f>IF(SUM('Control Sample Data'!E$3:E$98)&gt;10,IF(AND(ISNUMBER('Control Sample Data'!E840),'Control Sample Data'!E840&lt;$B$1,'Control Sample Data'!E840&gt;0),'Control Sample Data'!E840,$B$1),"")</f>
        <v/>
      </c>
      <c r="R841" s="17" t="str">
        <f>IF(SUM('Control Sample Data'!F$3:F$98)&gt;10,IF(AND(ISNUMBER('Control Sample Data'!F840),'Control Sample Data'!F840&lt;$B$1,'Control Sample Data'!F840&gt;0),'Control Sample Data'!F840,$B$1),"")</f>
        <v/>
      </c>
      <c r="S841" s="17" t="str">
        <f>IF(SUM('Control Sample Data'!G$3:G$98)&gt;10,IF(AND(ISNUMBER('Control Sample Data'!G840),'Control Sample Data'!G840&lt;$B$1,'Control Sample Data'!G840&gt;0),'Control Sample Data'!G840,$B$1),"")</f>
        <v/>
      </c>
      <c r="T841" s="17" t="str">
        <f>IF(SUM('Control Sample Data'!H$3:H$98)&gt;10,IF(AND(ISNUMBER('Control Sample Data'!H840),'Control Sample Data'!H840&lt;$B$1,'Control Sample Data'!H840&gt;0),'Control Sample Data'!H840,$B$1),"")</f>
        <v/>
      </c>
      <c r="U841" s="17" t="str">
        <f>IF(SUM('Control Sample Data'!I$3:I$98)&gt;10,IF(AND(ISNUMBER('Control Sample Data'!I840),'Control Sample Data'!I840&lt;$B$1,'Control Sample Data'!I840&gt;0),'Control Sample Data'!I840,$B$1),"")</f>
        <v/>
      </c>
      <c r="V841" s="17" t="str">
        <f>IF(SUM('Control Sample Data'!J$3:J$98)&gt;10,IF(AND(ISNUMBER('Control Sample Data'!J840),'Control Sample Data'!J840&lt;$B$1,'Control Sample Data'!J840&gt;0),'Control Sample Data'!J840,$B$1),"")</f>
        <v/>
      </c>
      <c r="W841" s="17" t="str">
        <f>IF(SUM('Control Sample Data'!K$3:K$98)&gt;10,IF(AND(ISNUMBER('Control Sample Data'!K840),'Control Sample Data'!K840&lt;$B$1,'Control Sample Data'!K840&gt;0),'Control Sample Data'!K840,$B$1),"")</f>
        <v/>
      </c>
      <c r="X841" s="17" t="str">
        <f>IF(SUM('Control Sample Data'!L$3:L$98)&gt;10,IF(AND(ISNUMBER('Control Sample Data'!L840),'Control Sample Data'!L840&lt;$B$1,'Control Sample Data'!L840&gt;0),'Control Sample Data'!L840,$B$1),"")</f>
        <v/>
      </c>
      <c r="Y841" s="17" t="str">
        <f>IF(SUM('Control Sample Data'!M$3:M$98)&gt;10,IF(AND(ISNUMBER('Control Sample Data'!M840),'Control Sample Data'!M840&lt;$B$1,'Control Sample Data'!M840&gt;0),'Control Sample Data'!M840,$B$1),"")</f>
        <v/>
      </c>
      <c r="AT841" s="36" t="str">
        <f t="shared" si="580"/>
        <v/>
      </c>
      <c r="AU841" s="36" t="str">
        <f t="shared" si="581"/>
        <v/>
      </c>
      <c r="AV841" s="36" t="str">
        <f t="shared" si="582"/>
        <v/>
      </c>
      <c r="AW841" s="36" t="str">
        <f t="shared" si="583"/>
        <v/>
      </c>
      <c r="AX841" s="36" t="str">
        <f t="shared" si="584"/>
        <v/>
      </c>
      <c r="AY841" s="36" t="str">
        <f t="shared" si="585"/>
        <v/>
      </c>
      <c r="AZ841" s="36" t="str">
        <f t="shared" si="586"/>
        <v/>
      </c>
      <c r="BA841" s="36" t="str">
        <f t="shared" si="587"/>
        <v/>
      </c>
      <c r="BB841" s="36" t="str">
        <f t="shared" si="588"/>
        <v/>
      </c>
      <c r="BC841" s="36" t="str">
        <f t="shared" si="589"/>
        <v/>
      </c>
      <c r="BD841" s="36" t="str">
        <f t="shared" si="590"/>
        <v/>
      </c>
      <c r="BE841" s="36" t="str">
        <f t="shared" si="591"/>
        <v/>
      </c>
      <c r="BF841" s="36" t="str">
        <f t="shared" si="592"/>
        <v/>
      </c>
      <c r="BG841" s="36" t="str">
        <f t="shared" si="593"/>
        <v/>
      </c>
      <c r="BH841" s="36" t="str">
        <f t="shared" si="594"/>
        <v/>
      </c>
      <c r="BI841" s="36" t="str">
        <f t="shared" si="595"/>
        <v/>
      </c>
      <c r="BJ841" s="36" t="str">
        <f t="shared" si="596"/>
        <v/>
      </c>
      <c r="BK841" s="36" t="str">
        <f t="shared" si="597"/>
        <v/>
      </c>
      <c r="BL841" s="36" t="str">
        <f t="shared" si="598"/>
        <v/>
      </c>
      <c r="BM841" s="36" t="str">
        <f t="shared" si="599"/>
        <v/>
      </c>
      <c r="BN841" s="38" t="e">
        <f t="shared" si="558"/>
        <v>#DIV/0!</v>
      </c>
      <c r="BO841" s="38" t="e">
        <f t="shared" si="559"/>
        <v>#DIV/0!</v>
      </c>
      <c r="BP841" s="39" t="str">
        <f t="shared" si="560"/>
        <v/>
      </c>
      <c r="BQ841" s="39" t="str">
        <f t="shared" si="561"/>
        <v/>
      </c>
      <c r="BR841" s="39" t="str">
        <f t="shared" si="562"/>
        <v/>
      </c>
      <c r="BS841" s="39" t="str">
        <f t="shared" si="563"/>
        <v/>
      </c>
      <c r="BT841" s="39" t="str">
        <f t="shared" si="564"/>
        <v/>
      </c>
      <c r="BU841" s="39" t="str">
        <f t="shared" si="565"/>
        <v/>
      </c>
      <c r="BV841" s="39" t="str">
        <f t="shared" si="566"/>
        <v/>
      </c>
      <c r="BW841" s="39" t="str">
        <f t="shared" si="567"/>
        <v/>
      </c>
      <c r="BX841" s="39" t="str">
        <f t="shared" si="568"/>
        <v/>
      </c>
      <c r="BY841" s="39" t="str">
        <f t="shared" si="569"/>
        <v/>
      </c>
      <c r="BZ841" s="39" t="str">
        <f t="shared" si="570"/>
        <v/>
      </c>
      <c r="CA841" s="39" t="str">
        <f t="shared" si="571"/>
        <v/>
      </c>
      <c r="CB841" s="39" t="str">
        <f t="shared" si="572"/>
        <v/>
      </c>
      <c r="CC841" s="39" t="str">
        <f t="shared" si="573"/>
        <v/>
      </c>
      <c r="CD841" s="39" t="str">
        <f t="shared" si="574"/>
        <v/>
      </c>
      <c r="CE841" s="39" t="str">
        <f t="shared" si="575"/>
        <v/>
      </c>
      <c r="CF841" s="39" t="str">
        <f t="shared" si="576"/>
        <v/>
      </c>
      <c r="CG841" s="39" t="str">
        <f t="shared" si="577"/>
        <v/>
      </c>
      <c r="CH841" s="39" t="str">
        <f t="shared" si="578"/>
        <v/>
      </c>
      <c r="CI841" s="39" t="str">
        <f t="shared" si="579"/>
        <v/>
      </c>
    </row>
    <row r="842" spans="1:87">
      <c r="A842" s="18"/>
      <c r="B842" s="15" t="str">
        <f>'Gene Table'!E841</f>
        <v>mmu-miR-3092-3p</v>
      </c>
      <c r="C842" s="15" t="str">
        <f>'Gene Table'!B841</f>
        <v>C23</v>
      </c>
      <c r="D842" s="16" t="str">
        <f>IF(SUM('Test Sample Data'!D$3:D$98)&gt;10,IF(AND(ISNUMBER('Test Sample Data'!D841),'Test Sample Data'!D841&lt;$B$1,'Test Sample Data'!D841&gt;0),'Test Sample Data'!D841,$B$1),"")</f>
        <v/>
      </c>
      <c r="E842" s="17" t="str">
        <f>IF(SUM('Test Sample Data'!E$3:E$98)&gt;10,IF(AND(ISNUMBER('Test Sample Data'!E841),'Test Sample Data'!E841&lt;$B$1,'Test Sample Data'!E841&gt;0),'Test Sample Data'!E841,$B$1),"")</f>
        <v/>
      </c>
      <c r="F842" s="17" t="str">
        <f>IF(SUM('Test Sample Data'!F$3:F$98)&gt;10,IF(AND(ISNUMBER('Test Sample Data'!F841),'Test Sample Data'!F841&lt;$B$1,'Test Sample Data'!F841&gt;0),'Test Sample Data'!F841,$B$1),"")</f>
        <v/>
      </c>
      <c r="G842" s="17" t="str">
        <f>IF(SUM('Test Sample Data'!G$3:G$98)&gt;10,IF(AND(ISNUMBER('Test Sample Data'!G841),'Test Sample Data'!G841&lt;$B$1,'Test Sample Data'!G841&gt;0),'Test Sample Data'!G841,$B$1),"")</f>
        <v/>
      </c>
      <c r="H842" s="17" t="str">
        <f>IF(SUM('Test Sample Data'!H$3:H$98)&gt;10,IF(AND(ISNUMBER('Test Sample Data'!H841),'Test Sample Data'!H841&lt;$B$1,'Test Sample Data'!H841&gt;0),'Test Sample Data'!H841,$B$1),"")</f>
        <v/>
      </c>
      <c r="I842" s="17" t="str">
        <f>IF(SUM('Test Sample Data'!I$3:I$98)&gt;10,IF(AND(ISNUMBER('Test Sample Data'!I841),'Test Sample Data'!I841&lt;$B$1,'Test Sample Data'!I841&gt;0),'Test Sample Data'!I841,$B$1),"")</f>
        <v/>
      </c>
      <c r="J842" s="17" t="str">
        <f>IF(SUM('Test Sample Data'!J$3:J$98)&gt;10,IF(AND(ISNUMBER('Test Sample Data'!J841),'Test Sample Data'!J841&lt;$B$1,'Test Sample Data'!J841&gt;0),'Test Sample Data'!J841,$B$1),"")</f>
        <v/>
      </c>
      <c r="K842" s="17" t="str">
        <f>IF(SUM('Test Sample Data'!K$3:K$98)&gt;10,IF(AND(ISNUMBER('Test Sample Data'!K841),'Test Sample Data'!K841&lt;$B$1,'Test Sample Data'!K841&gt;0),'Test Sample Data'!K841,$B$1),"")</f>
        <v/>
      </c>
      <c r="L842" s="17" t="str">
        <f>IF(SUM('Test Sample Data'!L$3:L$98)&gt;10,IF(AND(ISNUMBER('Test Sample Data'!L841),'Test Sample Data'!L841&lt;$B$1,'Test Sample Data'!L841&gt;0),'Test Sample Data'!L841,$B$1),"")</f>
        <v/>
      </c>
      <c r="M842" s="17" t="str">
        <f>IF(SUM('Test Sample Data'!M$3:M$98)&gt;10,IF(AND(ISNUMBER('Test Sample Data'!M841),'Test Sample Data'!M841&lt;$B$1,'Test Sample Data'!M841&gt;0),'Test Sample Data'!M841,$B$1),"")</f>
        <v/>
      </c>
      <c r="N842" s="17" t="str">
        <f>'Gene Table'!E841</f>
        <v>mmu-miR-3092-3p</v>
      </c>
      <c r="O842" s="17" t="str">
        <f>'Gene Table'!B841</f>
        <v>C23</v>
      </c>
      <c r="P842" s="17" t="str">
        <f>IF(SUM('Control Sample Data'!D$3:D$98)&gt;10,IF(AND(ISNUMBER('Control Sample Data'!D841),'Control Sample Data'!D841&lt;$B$1,'Control Sample Data'!D841&gt;0),'Control Sample Data'!D841,$B$1),"")</f>
        <v/>
      </c>
      <c r="Q842" s="17" t="str">
        <f>IF(SUM('Control Sample Data'!E$3:E$98)&gt;10,IF(AND(ISNUMBER('Control Sample Data'!E841),'Control Sample Data'!E841&lt;$B$1,'Control Sample Data'!E841&gt;0),'Control Sample Data'!E841,$B$1),"")</f>
        <v/>
      </c>
      <c r="R842" s="17" t="str">
        <f>IF(SUM('Control Sample Data'!F$3:F$98)&gt;10,IF(AND(ISNUMBER('Control Sample Data'!F841),'Control Sample Data'!F841&lt;$B$1,'Control Sample Data'!F841&gt;0),'Control Sample Data'!F841,$B$1),"")</f>
        <v/>
      </c>
      <c r="S842" s="17" t="str">
        <f>IF(SUM('Control Sample Data'!G$3:G$98)&gt;10,IF(AND(ISNUMBER('Control Sample Data'!G841),'Control Sample Data'!G841&lt;$B$1,'Control Sample Data'!G841&gt;0),'Control Sample Data'!G841,$B$1),"")</f>
        <v/>
      </c>
      <c r="T842" s="17" t="str">
        <f>IF(SUM('Control Sample Data'!H$3:H$98)&gt;10,IF(AND(ISNUMBER('Control Sample Data'!H841),'Control Sample Data'!H841&lt;$B$1,'Control Sample Data'!H841&gt;0),'Control Sample Data'!H841,$B$1),"")</f>
        <v/>
      </c>
      <c r="U842" s="17" t="str">
        <f>IF(SUM('Control Sample Data'!I$3:I$98)&gt;10,IF(AND(ISNUMBER('Control Sample Data'!I841),'Control Sample Data'!I841&lt;$B$1,'Control Sample Data'!I841&gt;0),'Control Sample Data'!I841,$B$1),"")</f>
        <v/>
      </c>
      <c r="V842" s="17" t="str">
        <f>IF(SUM('Control Sample Data'!J$3:J$98)&gt;10,IF(AND(ISNUMBER('Control Sample Data'!J841),'Control Sample Data'!J841&lt;$B$1,'Control Sample Data'!J841&gt;0),'Control Sample Data'!J841,$B$1),"")</f>
        <v/>
      </c>
      <c r="W842" s="17" t="str">
        <f>IF(SUM('Control Sample Data'!K$3:K$98)&gt;10,IF(AND(ISNUMBER('Control Sample Data'!K841),'Control Sample Data'!K841&lt;$B$1,'Control Sample Data'!K841&gt;0),'Control Sample Data'!K841,$B$1),"")</f>
        <v/>
      </c>
      <c r="X842" s="17" t="str">
        <f>IF(SUM('Control Sample Data'!L$3:L$98)&gt;10,IF(AND(ISNUMBER('Control Sample Data'!L841),'Control Sample Data'!L841&lt;$B$1,'Control Sample Data'!L841&gt;0),'Control Sample Data'!L841,$B$1),"")</f>
        <v/>
      </c>
      <c r="Y842" s="17" t="str">
        <f>IF(SUM('Control Sample Data'!M$3:M$98)&gt;10,IF(AND(ISNUMBER('Control Sample Data'!M841),'Control Sample Data'!M841&lt;$B$1,'Control Sample Data'!M841&gt;0),'Control Sample Data'!M841,$B$1),"")</f>
        <v/>
      </c>
      <c r="AT842" s="36" t="str">
        <f t="shared" si="580"/>
        <v/>
      </c>
      <c r="AU842" s="36" t="str">
        <f t="shared" si="581"/>
        <v/>
      </c>
      <c r="AV842" s="36" t="str">
        <f t="shared" si="582"/>
        <v/>
      </c>
      <c r="AW842" s="36" t="str">
        <f t="shared" si="583"/>
        <v/>
      </c>
      <c r="AX842" s="36" t="str">
        <f t="shared" si="584"/>
        <v/>
      </c>
      <c r="AY842" s="36" t="str">
        <f t="shared" si="585"/>
        <v/>
      </c>
      <c r="AZ842" s="36" t="str">
        <f t="shared" si="586"/>
        <v/>
      </c>
      <c r="BA842" s="36" t="str">
        <f t="shared" si="587"/>
        <v/>
      </c>
      <c r="BB842" s="36" t="str">
        <f t="shared" si="588"/>
        <v/>
      </c>
      <c r="BC842" s="36" t="str">
        <f t="shared" si="589"/>
        <v/>
      </c>
      <c r="BD842" s="36" t="str">
        <f t="shared" si="590"/>
        <v/>
      </c>
      <c r="BE842" s="36" t="str">
        <f t="shared" si="591"/>
        <v/>
      </c>
      <c r="BF842" s="36" t="str">
        <f t="shared" si="592"/>
        <v/>
      </c>
      <c r="BG842" s="36" t="str">
        <f t="shared" si="593"/>
        <v/>
      </c>
      <c r="BH842" s="36" t="str">
        <f t="shared" si="594"/>
        <v/>
      </c>
      <c r="BI842" s="36" t="str">
        <f t="shared" si="595"/>
        <v/>
      </c>
      <c r="BJ842" s="36" t="str">
        <f t="shared" si="596"/>
        <v/>
      </c>
      <c r="BK842" s="36" t="str">
        <f t="shared" si="597"/>
        <v/>
      </c>
      <c r="BL842" s="36" t="str">
        <f t="shared" si="598"/>
        <v/>
      </c>
      <c r="BM842" s="36" t="str">
        <f t="shared" si="599"/>
        <v/>
      </c>
      <c r="BN842" s="38" t="e">
        <f t="shared" si="558"/>
        <v>#DIV/0!</v>
      </c>
      <c r="BO842" s="38" t="e">
        <f t="shared" si="559"/>
        <v>#DIV/0!</v>
      </c>
      <c r="BP842" s="39" t="str">
        <f t="shared" si="560"/>
        <v/>
      </c>
      <c r="BQ842" s="39" t="str">
        <f t="shared" si="561"/>
        <v/>
      </c>
      <c r="BR842" s="39" t="str">
        <f t="shared" si="562"/>
        <v/>
      </c>
      <c r="BS842" s="39" t="str">
        <f t="shared" si="563"/>
        <v/>
      </c>
      <c r="BT842" s="39" t="str">
        <f t="shared" si="564"/>
        <v/>
      </c>
      <c r="BU842" s="39" t="str">
        <f t="shared" si="565"/>
        <v/>
      </c>
      <c r="BV842" s="39" t="str">
        <f t="shared" si="566"/>
        <v/>
      </c>
      <c r="BW842" s="39" t="str">
        <f t="shared" si="567"/>
        <v/>
      </c>
      <c r="BX842" s="39" t="str">
        <f t="shared" si="568"/>
        <v/>
      </c>
      <c r="BY842" s="39" t="str">
        <f t="shared" si="569"/>
        <v/>
      </c>
      <c r="BZ842" s="39" t="str">
        <f t="shared" si="570"/>
        <v/>
      </c>
      <c r="CA842" s="39" t="str">
        <f t="shared" si="571"/>
        <v/>
      </c>
      <c r="CB842" s="39" t="str">
        <f t="shared" si="572"/>
        <v/>
      </c>
      <c r="CC842" s="39" t="str">
        <f t="shared" si="573"/>
        <v/>
      </c>
      <c r="CD842" s="39" t="str">
        <f t="shared" si="574"/>
        <v/>
      </c>
      <c r="CE842" s="39" t="str">
        <f t="shared" si="575"/>
        <v/>
      </c>
      <c r="CF842" s="39" t="str">
        <f t="shared" si="576"/>
        <v/>
      </c>
      <c r="CG842" s="39" t="str">
        <f t="shared" si="577"/>
        <v/>
      </c>
      <c r="CH842" s="39" t="str">
        <f t="shared" si="578"/>
        <v/>
      </c>
      <c r="CI842" s="39" t="str">
        <f t="shared" si="579"/>
        <v/>
      </c>
    </row>
    <row r="843" spans="1:87">
      <c r="A843" s="18"/>
      <c r="B843" s="15">
        <f>'Gene Table'!E842</f>
        <v>0</v>
      </c>
      <c r="C843" s="15" t="str">
        <f>'Gene Table'!B842</f>
        <v>C24</v>
      </c>
      <c r="D843" s="16" t="str">
        <f>IF(SUM('Test Sample Data'!D$3:D$98)&gt;10,IF(AND(ISNUMBER('Test Sample Data'!D842),'Test Sample Data'!D842&lt;$B$1,'Test Sample Data'!D842&gt;0),'Test Sample Data'!D842,$B$1),"")</f>
        <v/>
      </c>
      <c r="E843" s="17" t="str">
        <f>IF(SUM('Test Sample Data'!E$3:E$98)&gt;10,IF(AND(ISNUMBER('Test Sample Data'!E842),'Test Sample Data'!E842&lt;$B$1,'Test Sample Data'!E842&gt;0),'Test Sample Data'!E842,$B$1),"")</f>
        <v/>
      </c>
      <c r="F843" s="17" t="str">
        <f>IF(SUM('Test Sample Data'!F$3:F$98)&gt;10,IF(AND(ISNUMBER('Test Sample Data'!F842),'Test Sample Data'!F842&lt;$B$1,'Test Sample Data'!F842&gt;0),'Test Sample Data'!F842,$B$1),"")</f>
        <v/>
      </c>
      <c r="G843" s="17" t="str">
        <f>IF(SUM('Test Sample Data'!G$3:G$98)&gt;10,IF(AND(ISNUMBER('Test Sample Data'!G842),'Test Sample Data'!G842&lt;$B$1,'Test Sample Data'!G842&gt;0),'Test Sample Data'!G842,$B$1),"")</f>
        <v/>
      </c>
      <c r="H843" s="17" t="str">
        <f>IF(SUM('Test Sample Data'!H$3:H$98)&gt;10,IF(AND(ISNUMBER('Test Sample Data'!H842),'Test Sample Data'!H842&lt;$B$1,'Test Sample Data'!H842&gt;0),'Test Sample Data'!H842,$B$1),"")</f>
        <v/>
      </c>
      <c r="I843" s="17" t="str">
        <f>IF(SUM('Test Sample Data'!I$3:I$98)&gt;10,IF(AND(ISNUMBER('Test Sample Data'!I842),'Test Sample Data'!I842&lt;$B$1,'Test Sample Data'!I842&gt;0),'Test Sample Data'!I842,$B$1),"")</f>
        <v/>
      </c>
      <c r="J843" s="17" t="str">
        <f>IF(SUM('Test Sample Data'!J$3:J$98)&gt;10,IF(AND(ISNUMBER('Test Sample Data'!J842),'Test Sample Data'!J842&lt;$B$1,'Test Sample Data'!J842&gt;0),'Test Sample Data'!J842,$B$1),"")</f>
        <v/>
      </c>
      <c r="K843" s="17" t="str">
        <f>IF(SUM('Test Sample Data'!K$3:K$98)&gt;10,IF(AND(ISNUMBER('Test Sample Data'!K842),'Test Sample Data'!K842&lt;$B$1,'Test Sample Data'!K842&gt;0),'Test Sample Data'!K842,$B$1),"")</f>
        <v/>
      </c>
      <c r="L843" s="17" t="str">
        <f>IF(SUM('Test Sample Data'!L$3:L$98)&gt;10,IF(AND(ISNUMBER('Test Sample Data'!L842),'Test Sample Data'!L842&lt;$B$1,'Test Sample Data'!L842&gt;0),'Test Sample Data'!L842,$B$1),"")</f>
        <v/>
      </c>
      <c r="M843" s="17" t="str">
        <f>IF(SUM('Test Sample Data'!M$3:M$98)&gt;10,IF(AND(ISNUMBER('Test Sample Data'!M842),'Test Sample Data'!M842&lt;$B$1,'Test Sample Data'!M842&gt;0),'Test Sample Data'!M842,$B$1),"")</f>
        <v/>
      </c>
      <c r="N843" s="17">
        <f>'Gene Table'!E842</f>
        <v>0</v>
      </c>
      <c r="O843" s="17" t="str">
        <f>'Gene Table'!B842</f>
        <v>C24</v>
      </c>
      <c r="P843" s="17" t="str">
        <f>IF(SUM('Control Sample Data'!D$3:D$98)&gt;10,IF(AND(ISNUMBER('Control Sample Data'!D842),'Control Sample Data'!D842&lt;$B$1,'Control Sample Data'!D842&gt;0),'Control Sample Data'!D842,$B$1),"")</f>
        <v/>
      </c>
      <c r="Q843" s="17" t="str">
        <f>IF(SUM('Control Sample Data'!E$3:E$98)&gt;10,IF(AND(ISNUMBER('Control Sample Data'!E842),'Control Sample Data'!E842&lt;$B$1,'Control Sample Data'!E842&gt;0),'Control Sample Data'!E842,$B$1),"")</f>
        <v/>
      </c>
      <c r="R843" s="17" t="str">
        <f>IF(SUM('Control Sample Data'!F$3:F$98)&gt;10,IF(AND(ISNUMBER('Control Sample Data'!F842),'Control Sample Data'!F842&lt;$B$1,'Control Sample Data'!F842&gt;0),'Control Sample Data'!F842,$B$1),"")</f>
        <v/>
      </c>
      <c r="S843" s="17" t="str">
        <f>IF(SUM('Control Sample Data'!G$3:G$98)&gt;10,IF(AND(ISNUMBER('Control Sample Data'!G842),'Control Sample Data'!G842&lt;$B$1,'Control Sample Data'!G842&gt;0),'Control Sample Data'!G842,$B$1),"")</f>
        <v/>
      </c>
      <c r="T843" s="17" t="str">
        <f>IF(SUM('Control Sample Data'!H$3:H$98)&gt;10,IF(AND(ISNUMBER('Control Sample Data'!H842),'Control Sample Data'!H842&lt;$B$1,'Control Sample Data'!H842&gt;0),'Control Sample Data'!H842,$B$1),"")</f>
        <v/>
      </c>
      <c r="U843" s="17" t="str">
        <f>IF(SUM('Control Sample Data'!I$3:I$98)&gt;10,IF(AND(ISNUMBER('Control Sample Data'!I842),'Control Sample Data'!I842&lt;$B$1,'Control Sample Data'!I842&gt;0),'Control Sample Data'!I842,$B$1),"")</f>
        <v/>
      </c>
      <c r="V843" s="17" t="str">
        <f>IF(SUM('Control Sample Data'!J$3:J$98)&gt;10,IF(AND(ISNUMBER('Control Sample Data'!J842),'Control Sample Data'!J842&lt;$B$1,'Control Sample Data'!J842&gt;0),'Control Sample Data'!J842,$B$1),"")</f>
        <v/>
      </c>
      <c r="W843" s="17" t="str">
        <f>IF(SUM('Control Sample Data'!K$3:K$98)&gt;10,IF(AND(ISNUMBER('Control Sample Data'!K842),'Control Sample Data'!K842&lt;$B$1,'Control Sample Data'!K842&gt;0),'Control Sample Data'!K842,$B$1),"")</f>
        <v/>
      </c>
      <c r="X843" s="17" t="str">
        <f>IF(SUM('Control Sample Data'!L$3:L$98)&gt;10,IF(AND(ISNUMBER('Control Sample Data'!L842),'Control Sample Data'!L842&lt;$B$1,'Control Sample Data'!L842&gt;0),'Control Sample Data'!L842,$B$1),"")</f>
        <v/>
      </c>
      <c r="Y843" s="17" t="str">
        <f>IF(SUM('Control Sample Data'!M$3:M$98)&gt;10,IF(AND(ISNUMBER('Control Sample Data'!M842),'Control Sample Data'!M842&lt;$B$1,'Control Sample Data'!M842&gt;0),'Control Sample Data'!M842,$B$1),"")</f>
        <v/>
      </c>
      <c r="AT843" s="36" t="str">
        <f t="shared" si="580"/>
        <v/>
      </c>
      <c r="AU843" s="36" t="str">
        <f t="shared" si="581"/>
        <v/>
      </c>
      <c r="AV843" s="36" t="str">
        <f t="shared" si="582"/>
        <v/>
      </c>
      <c r="AW843" s="36" t="str">
        <f t="shared" si="583"/>
        <v/>
      </c>
      <c r="AX843" s="36" t="str">
        <f t="shared" si="584"/>
        <v/>
      </c>
      <c r="AY843" s="36" t="str">
        <f t="shared" si="585"/>
        <v/>
      </c>
      <c r="AZ843" s="36" t="str">
        <f t="shared" si="586"/>
        <v/>
      </c>
      <c r="BA843" s="36" t="str">
        <f t="shared" si="587"/>
        <v/>
      </c>
      <c r="BB843" s="36" t="str">
        <f t="shared" si="588"/>
        <v/>
      </c>
      <c r="BC843" s="36" t="str">
        <f t="shared" si="589"/>
        <v/>
      </c>
      <c r="BD843" s="36" t="str">
        <f t="shared" si="590"/>
        <v/>
      </c>
      <c r="BE843" s="36" t="str">
        <f t="shared" si="591"/>
        <v/>
      </c>
      <c r="BF843" s="36" t="str">
        <f t="shared" si="592"/>
        <v/>
      </c>
      <c r="BG843" s="36" t="str">
        <f t="shared" si="593"/>
        <v/>
      </c>
      <c r="BH843" s="36" t="str">
        <f t="shared" si="594"/>
        <v/>
      </c>
      <c r="BI843" s="36" t="str">
        <f t="shared" si="595"/>
        <v/>
      </c>
      <c r="BJ843" s="36" t="str">
        <f t="shared" si="596"/>
        <v/>
      </c>
      <c r="BK843" s="36" t="str">
        <f t="shared" si="597"/>
        <v/>
      </c>
      <c r="BL843" s="36" t="str">
        <f t="shared" si="598"/>
        <v/>
      </c>
      <c r="BM843" s="36" t="str">
        <f t="shared" si="599"/>
        <v/>
      </c>
      <c r="BN843" s="38" t="e">
        <f t="shared" si="558"/>
        <v>#DIV/0!</v>
      </c>
      <c r="BO843" s="38" t="e">
        <f t="shared" si="559"/>
        <v>#DIV/0!</v>
      </c>
      <c r="BP843" s="39" t="str">
        <f t="shared" si="560"/>
        <v/>
      </c>
      <c r="BQ843" s="39" t="str">
        <f t="shared" si="561"/>
        <v/>
      </c>
      <c r="BR843" s="39" t="str">
        <f t="shared" si="562"/>
        <v/>
      </c>
      <c r="BS843" s="39" t="str">
        <f t="shared" si="563"/>
        <v/>
      </c>
      <c r="BT843" s="39" t="str">
        <f t="shared" si="564"/>
        <v/>
      </c>
      <c r="BU843" s="39" t="str">
        <f t="shared" si="565"/>
        <v/>
      </c>
      <c r="BV843" s="39" t="str">
        <f t="shared" si="566"/>
        <v/>
      </c>
      <c r="BW843" s="39" t="str">
        <f t="shared" si="567"/>
        <v/>
      </c>
      <c r="BX843" s="39" t="str">
        <f t="shared" si="568"/>
        <v/>
      </c>
      <c r="BY843" s="39" t="str">
        <f t="shared" si="569"/>
        <v/>
      </c>
      <c r="BZ843" s="39" t="str">
        <f t="shared" si="570"/>
        <v/>
      </c>
      <c r="CA843" s="39" t="str">
        <f t="shared" si="571"/>
        <v/>
      </c>
      <c r="CB843" s="39" t="str">
        <f t="shared" si="572"/>
        <v/>
      </c>
      <c r="CC843" s="39" t="str">
        <f t="shared" si="573"/>
        <v/>
      </c>
      <c r="CD843" s="39" t="str">
        <f t="shared" si="574"/>
        <v/>
      </c>
      <c r="CE843" s="39" t="str">
        <f t="shared" si="575"/>
        <v/>
      </c>
      <c r="CF843" s="39" t="str">
        <f t="shared" si="576"/>
        <v/>
      </c>
      <c r="CG843" s="39" t="str">
        <f t="shared" si="577"/>
        <v/>
      </c>
      <c r="CH843" s="39" t="str">
        <f t="shared" si="578"/>
        <v/>
      </c>
      <c r="CI843" s="39" t="str">
        <f t="shared" si="579"/>
        <v/>
      </c>
    </row>
    <row r="844" spans="1:87">
      <c r="A844" s="18"/>
      <c r="B844" s="15">
        <f>'Gene Table'!E843</f>
        <v>0</v>
      </c>
      <c r="C844" s="15" t="str">
        <f>'Gene Table'!B843</f>
        <v>D01</v>
      </c>
      <c r="D844" s="16" t="str">
        <f>IF(SUM('Test Sample Data'!D$3:D$98)&gt;10,IF(AND(ISNUMBER('Test Sample Data'!D843),'Test Sample Data'!D843&lt;$B$1,'Test Sample Data'!D843&gt;0),'Test Sample Data'!D843,$B$1),"")</f>
        <v/>
      </c>
      <c r="E844" s="17" t="str">
        <f>IF(SUM('Test Sample Data'!E$3:E$98)&gt;10,IF(AND(ISNUMBER('Test Sample Data'!E843),'Test Sample Data'!E843&lt;$B$1,'Test Sample Data'!E843&gt;0),'Test Sample Data'!E843,$B$1),"")</f>
        <v/>
      </c>
      <c r="F844" s="17" t="str">
        <f>IF(SUM('Test Sample Data'!F$3:F$98)&gt;10,IF(AND(ISNUMBER('Test Sample Data'!F843),'Test Sample Data'!F843&lt;$B$1,'Test Sample Data'!F843&gt;0),'Test Sample Data'!F843,$B$1),"")</f>
        <v/>
      </c>
      <c r="G844" s="17" t="str">
        <f>IF(SUM('Test Sample Data'!G$3:G$98)&gt;10,IF(AND(ISNUMBER('Test Sample Data'!G843),'Test Sample Data'!G843&lt;$B$1,'Test Sample Data'!G843&gt;0),'Test Sample Data'!G843,$B$1),"")</f>
        <v/>
      </c>
      <c r="H844" s="17" t="str">
        <f>IF(SUM('Test Sample Data'!H$3:H$98)&gt;10,IF(AND(ISNUMBER('Test Sample Data'!H843),'Test Sample Data'!H843&lt;$B$1,'Test Sample Data'!H843&gt;0),'Test Sample Data'!H843,$B$1),"")</f>
        <v/>
      </c>
      <c r="I844" s="17" t="str">
        <f>IF(SUM('Test Sample Data'!I$3:I$98)&gt;10,IF(AND(ISNUMBER('Test Sample Data'!I843),'Test Sample Data'!I843&lt;$B$1,'Test Sample Data'!I843&gt;0),'Test Sample Data'!I843,$B$1),"")</f>
        <v/>
      </c>
      <c r="J844" s="17" t="str">
        <f>IF(SUM('Test Sample Data'!J$3:J$98)&gt;10,IF(AND(ISNUMBER('Test Sample Data'!J843),'Test Sample Data'!J843&lt;$B$1,'Test Sample Data'!J843&gt;0),'Test Sample Data'!J843,$B$1),"")</f>
        <v/>
      </c>
      <c r="K844" s="17" t="str">
        <f>IF(SUM('Test Sample Data'!K$3:K$98)&gt;10,IF(AND(ISNUMBER('Test Sample Data'!K843),'Test Sample Data'!K843&lt;$B$1,'Test Sample Data'!K843&gt;0),'Test Sample Data'!K843,$B$1),"")</f>
        <v/>
      </c>
      <c r="L844" s="17" t="str">
        <f>IF(SUM('Test Sample Data'!L$3:L$98)&gt;10,IF(AND(ISNUMBER('Test Sample Data'!L843),'Test Sample Data'!L843&lt;$B$1,'Test Sample Data'!L843&gt;0),'Test Sample Data'!L843,$B$1),"")</f>
        <v/>
      </c>
      <c r="M844" s="17" t="str">
        <f>IF(SUM('Test Sample Data'!M$3:M$98)&gt;10,IF(AND(ISNUMBER('Test Sample Data'!M843),'Test Sample Data'!M843&lt;$B$1,'Test Sample Data'!M843&gt;0),'Test Sample Data'!M843,$B$1),"")</f>
        <v/>
      </c>
      <c r="N844" s="17">
        <f>'Gene Table'!E843</f>
        <v>0</v>
      </c>
      <c r="O844" s="17" t="str">
        <f>'Gene Table'!B843</f>
        <v>D01</v>
      </c>
      <c r="P844" s="17" t="str">
        <f>IF(SUM('Control Sample Data'!D$3:D$98)&gt;10,IF(AND(ISNUMBER('Control Sample Data'!D843),'Control Sample Data'!D843&lt;$B$1,'Control Sample Data'!D843&gt;0),'Control Sample Data'!D843,$B$1),"")</f>
        <v/>
      </c>
      <c r="Q844" s="17" t="str">
        <f>IF(SUM('Control Sample Data'!E$3:E$98)&gt;10,IF(AND(ISNUMBER('Control Sample Data'!E843),'Control Sample Data'!E843&lt;$B$1,'Control Sample Data'!E843&gt;0),'Control Sample Data'!E843,$B$1),"")</f>
        <v/>
      </c>
      <c r="R844" s="17" t="str">
        <f>IF(SUM('Control Sample Data'!F$3:F$98)&gt;10,IF(AND(ISNUMBER('Control Sample Data'!F843),'Control Sample Data'!F843&lt;$B$1,'Control Sample Data'!F843&gt;0),'Control Sample Data'!F843,$B$1),"")</f>
        <v/>
      </c>
      <c r="S844" s="17" t="str">
        <f>IF(SUM('Control Sample Data'!G$3:G$98)&gt;10,IF(AND(ISNUMBER('Control Sample Data'!G843),'Control Sample Data'!G843&lt;$B$1,'Control Sample Data'!G843&gt;0),'Control Sample Data'!G843,$B$1),"")</f>
        <v/>
      </c>
      <c r="T844" s="17" t="str">
        <f>IF(SUM('Control Sample Data'!H$3:H$98)&gt;10,IF(AND(ISNUMBER('Control Sample Data'!H843),'Control Sample Data'!H843&lt;$B$1,'Control Sample Data'!H843&gt;0),'Control Sample Data'!H843,$B$1),"")</f>
        <v/>
      </c>
      <c r="U844" s="17" t="str">
        <f>IF(SUM('Control Sample Data'!I$3:I$98)&gt;10,IF(AND(ISNUMBER('Control Sample Data'!I843),'Control Sample Data'!I843&lt;$B$1,'Control Sample Data'!I843&gt;0),'Control Sample Data'!I843,$B$1),"")</f>
        <v/>
      </c>
      <c r="V844" s="17" t="str">
        <f>IF(SUM('Control Sample Data'!J$3:J$98)&gt;10,IF(AND(ISNUMBER('Control Sample Data'!J843),'Control Sample Data'!J843&lt;$B$1,'Control Sample Data'!J843&gt;0),'Control Sample Data'!J843,$B$1),"")</f>
        <v/>
      </c>
      <c r="W844" s="17" t="str">
        <f>IF(SUM('Control Sample Data'!K$3:K$98)&gt;10,IF(AND(ISNUMBER('Control Sample Data'!K843),'Control Sample Data'!K843&lt;$B$1,'Control Sample Data'!K843&gt;0),'Control Sample Data'!K843,$B$1),"")</f>
        <v/>
      </c>
      <c r="X844" s="17" t="str">
        <f>IF(SUM('Control Sample Data'!L$3:L$98)&gt;10,IF(AND(ISNUMBER('Control Sample Data'!L843),'Control Sample Data'!L843&lt;$B$1,'Control Sample Data'!L843&gt;0),'Control Sample Data'!L843,$B$1),"")</f>
        <v/>
      </c>
      <c r="Y844" s="17" t="str">
        <f>IF(SUM('Control Sample Data'!M$3:M$98)&gt;10,IF(AND(ISNUMBER('Control Sample Data'!M843),'Control Sample Data'!M843&lt;$B$1,'Control Sample Data'!M843&gt;0),'Control Sample Data'!M843,$B$1),"")</f>
        <v/>
      </c>
      <c r="AT844" s="36" t="str">
        <f t="shared" si="580"/>
        <v/>
      </c>
      <c r="AU844" s="36" t="str">
        <f t="shared" si="581"/>
        <v/>
      </c>
      <c r="AV844" s="36" t="str">
        <f t="shared" si="582"/>
        <v/>
      </c>
      <c r="AW844" s="36" t="str">
        <f t="shared" si="583"/>
        <v/>
      </c>
      <c r="AX844" s="36" t="str">
        <f t="shared" si="584"/>
        <v/>
      </c>
      <c r="AY844" s="36" t="str">
        <f t="shared" si="585"/>
        <v/>
      </c>
      <c r="AZ844" s="36" t="str">
        <f t="shared" si="586"/>
        <v/>
      </c>
      <c r="BA844" s="36" t="str">
        <f t="shared" si="587"/>
        <v/>
      </c>
      <c r="BB844" s="36" t="str">
        <f t="shared" si="588"/>
        <v/>
      </c>
      <c r="BC844" s="36" t="str">
        <f t="shared" si="589"/>
        <v/>
      </c>
      <c r="BD844" s="36" t="str">
        <f t="shared" si="590"/>
        <v/>
      </c>
      <c r="BE844" s="36" t="str">
        <f t="shared" si="591"/>
        <v/>
      </c>
      <c r="BF844" s="36" t="str">
        <f t="shared" si="592"/>
        <v/>
      </c>
      <c r="BG844" s="36" t="str">
        <f t="shared" si="593"/>
        <v/>
      </c>
      <c r="BH844" s="36" t="str">
        <f t="shared" si="594"/>
        <v/>
      </c>
      <c r="BI844" s="36" t="str">
        <f t="shared" si="595"/>
        <v/>
      </c>
      <c r="BJ844" s="36" t="str">
        <f t="shared" si="596"/>
        <v/>
      </c>
      <c r="BK844" s="36" t="str">
        <f t="shared" si="597"/>
        <v/>
      </c>
      <c r="BL844" s="36" t="str">
        <f t="shared" si="598"/>
        <v/>
      </c>
      <c r="BM844" s="36" t="str">
        <f t="shared" si="599"/>
        <v/>
      </c>
      <c r="BN844" s="38" t="e">
        <f t="shared" si="558"/>
        <v>#DIV/0!</v>
      </c>
      <c r="BO844" s="38" t="e">
        <f t="shared" si="559"/>
        <v>#DIV/0!</v>
      </c>
      <c r="BP844" s="39" t="str">
        <f t="shared" si="560"/>
        <v/>
      </c>
      <c r="BQ844" s="39" t="str">
        <f t="shared" si="561"/>
        <v/>
      </c>
      <c r="BR844" s="39" t="str">
        <f t="shared" si="562"/>
        <v/>
      </c>
      <c r="BS844" s="39" t="str">
        <f t="shared" si="563"/>
        <v/>
      </c>
      <c r="BT844" s="39" t="str">
        <f t="shared" si="564"/>
        <v/>
      </c>
      <c r="BU844" s="39" t="str">
        <f t="shared" si="565"/>
        <v/>
      </c>
      <c r="BV844" s="39" t="str">
        <f t="shared" si="566"/>
        <v/>
      </c>
      <c r="BW844" s="39" t="str">
        <f t="shared" si="567"/>
        <v/>
      </c>
      <c r="BX844" s="39" t="str">
        <f t="shared" si="568"/>
        <v/>
      </c>
      <c r="BY844" s="39" t="str">
        <f t="shared" si="569"/>
        <v/>
      </c>
      <c r="BZ844" s="39" t="str">
        <f t="shared" si="570"/>
        <v/>
      </c>
      <c r="CA844" s="39" t="str">
        <f t="shared" si="571"/>
        <v/>
      </c>
      <c r="CB844" s="39" t="str">
        <f t="shared" si="572"/>
        <v/>
      </c>
      <c r="CC844" s="39" t="str">
        <f t="shared" si="573"/>
        <v/>
      </c>
      <c r="CD844" s="39" t="str">
        <f t="shared" si="574"/>
        <v/>
      </c>
      <c r="CE844" s="39" t="str">
        <f t="shared" si="575"/>
        <v/>
      </c>
      <c r="CF844" s="39" t="str">
        <f t="shared" si="576"/>
        <v/>
      </c>
      <c r="CG844" s="39" t="str">
        <f t="shared" si="577"/>
        <v/>
      </c>
      <c r="CH844" s="39" t="str">
        <f t="shared" si="578"/>
        <v/>
      </c>
      <c r="CI844" s="39" t="str">
        <f t="shared" si="579"/>
        <v/>
      </c>
    </row>
    <row r="845" spans="1:87">
      <c r="A845" s="18"/>
      <c r="B845" s="15">
        <f>'Gene Table'!E844</f>
        <v>0</v>
      </c>
      <c r="C845" s="15" t="str">
        <f>'Gene Table'!B844</f>
        <v>D02</v>
      </c>
      <c r="D845" s="16" t="str">
        <f>IF(SUM('Test Sample Data'!D$3:D$98)&gt;10,IF(AND(ISNUMBER('Test Sample Data'!D844),'Test Sample Data'!D844&lt;$B$1,'Test Sample Data'!D844&gt;0),'Test Sample Data'!D844,$B$1),"")</f>
        <v/>
      </c>
      <c r="E845" s="17" t="str">
        <f>IF(SUM('Test Sample Data'!E$3:E$98)&gt;10,IF(AND(ISNUMBER('Test Sample Data'!E844),'Test Sample Data'!E844&lt;$B$1,'Test Sample Data'!E844&gt;0),'Test Sample Data'!E844,$B$1),"")</f>
        <v/>
      </c>
      <c r="F845" s="17" t="str">
        <f>IF(SUM('Test Sample Data'!F$3:F$98)&gt;10,IF(AND(ISNUMBER('Test Sample Data'!F844),'Test Sample Data'!F844&lt;$B$1,'Test Sample Data'!F844&gt;0),'Test Sample Data'!F844,$B$1),"")</f>
        <v/>
      </c>
      <c r="G845" s="17" t="str">
        <f>IF(SUM('Test Sample Data'!G$3:G$98)&gt;10,IF(AND(ISNUMBER('Test Sample Data'!G844),'Test Sample Data'!G844&lt;$B$1,'Test Sample Data'!G844&gt;0),'Test Sample Data'!G844,$B$1),"")</f>
        <v/>
      </c>
      <c r="H845" s="17" t="str">
        <f>IF(SUM('Test Sample Data'!H$3:H$98)&gt;10,IF(AND(ISNUMBER('Test Sample Data'!H844),'Test Sample Data'!H844&lt;$B$1,'Test Sample Data'!H844&gt;0),'Test Sample Data'!H844,$B$1),"")</f>
        <v/>
      </c>
      <c r="I845" s="17" t="str">
        <f>IF(SUM('Test Sample Data'!I$3:I$98)&gt;10,IF(AND(ISNUMBER('Test Sample Data'!I844),'Test Sample Data'!I844&lt;$B$1,'Test Sample Data'!I844&gt;0),'Test Sample Data'!I844,$B$1),"")</f>
        <v/>
      </c>
      <c r="J845" s="17" t="str">
        <f>IF(SUM('Test Sample Data'!J$3:J$98)&gt;10,IF(AND(ISNUMBER('Test Sample Data'!J844),'Test Sample Data'!J844&lt;$B$1,'Test Sample Data'!J844&gt;0),'Test Sample Data'!J844,$B$1),"")</f>
        <v/>
      </c>
      <c r="K845" s="17" t="str">
        <f>IF(SUM('Test Sample Data'!K$3:K$98)&gt;10,IF(AND(ISNUMBER('Test Sample Data'!K844),'Test Sample Data'!K844&lt;$B$1,'Test Sample Data'!K844&gt;0),'Test Sample Data'!K844,$B$1),"")</f>
        <v/>
      </c>
      <c r="L845" s="17" t="str">
        <f>IF(SUM('Test Sample Data'!L$3:L$98)&gt;10,IF(AND(ISNUMBER('Test Sample Data'!L844),'Test Sample Data'!L844&lt;$B$1,'Test Sample Data'!L844&gt;0),'Test Sample Data'!L844,$B$1),"")</f>
        <v/>
      </c>
      <c r="M845" s="17" t="str">
        <f>IF(SUM('Test Sample Data'!M$3:M$98)&gt;10,IF(AND(ISNUMBER('Test Sample Data'!M844),'Test Sample Data'!M844&lt;$B$1,'Test Sample Data'!M844&gt;0),'Test Sample Data'!M844,$B$1),"")</f>
        <v/>
      </c>
      <c r="N845" s="17">
        <f>'Gene Table'!E844</f>
        <v>0</v>
      </c>
      <c r="O845" s="17" t="str">
        <f>'Gene Table'!B844</f>
        <v>D02</v>
      </c>
      <c r="P845" s="17" t="str">
        <f>IF(SUM('Control Sample Data'!D$3:D$98)&gt;10,IF(AND(ISNUMBER('Control Sample Data'!D844),'Control Sample Data'!D844&lt;$B$1,'Control Sample Data'!D844&gt;0),'Control Sample Data'!D844,$B$1),"")</f>
        <v/>
      </c>
      <c r="Q845" s="17" t="str">
        <f>IF(SUM('Control Sample Data'!E$3:E$98)&gt;10,IF(AND(ISNUMBER('Control Sample Data'!E844),'Control Sample Data'!E844&lt;$B$1,'Control Sample Data'!E844&gt;0),'Control Sample Data'!E844,$B$1),"")</f>
        <v/>
      </c>
      <c r="R845" s="17" t="str">
        <f>IF(SUM('Control Sample Data'!F$3:F$98)&gt;10,IF(AND(ISNUMBER('Control Sample Data'!F844),'Control Sample Data'!F844&lt;$B$1,'Control Sample Data'!F844&gt;0),'Control Sample Data'!F844,$B$1),"")</f>
        <v/>
      </c>
      <c r="S845" s="17" t="str">
        <f>IF(SUM('Control Sample Data'!G$3:G$98)&gt;10,IF(AND(ISNUMBER('Control Sample Data'!G844),'Control Sample Data'!G844&lt;$B$1,'Control Sample Data'!G844&gt;0),'Control Sample Data'!G844,$B$1),"")</f>
        <v/>
      </c>
      <c r="T845" s="17" t="str">
        <f>IF(SUM('Control Sample Data'!H$3:H$98)&gt;10,IF(AND(ISNUMBER('Control Sample Data'!H844),'Control Sample Data'!H844&lt;$B$1,'Control Sample Data'!H844&gt;0),'Control Sample Data'!H844,$B$1),"")</f>
        <v/>
      </c>
      <c r="U845" s="17" t="str">
        <f>IF(SUM('Control Sample Data'!I$3:I$98)&gt;10,IF(AND(ISNUMBER('Control Sample Data'!I844),'Control Sample Data'!I844&lt;$B$1,'Control Sample Data'!I844&gt;0),'Control Sample Data'!I844,$B$1),"")</f>
        <v/>
      </c>
      <c r="V845" s="17" t="str">
        <f>IF(SUM('Control Sample Data'!J$3:J$98)&gt;10,IF(AND(ISNUMBER('Control Sample Data'!J844),'Control Sample Data'!J844&lt;$B$1,'Control Sample Data'!J844&gt;0),'Control Sample Data'!J844,$B$1),"")</f>
        <v/>
      </c>
      <c r="W845" s="17" t="str">
        <f>IF(SUM('Control Sample Data'!K$3:K$98)&gt;10,IF(AND(ISNUMBER('Control Sample Data'!K844),'Control Sample Data'!K844&lt;$B$1,'Control Sample Data'!K844&gt;0),'Control Sample Data'!K844,$B$1),"")</f>
        <v/>
      </c>
      <c r="X845" s="17" t="str">
        <f>IF(SUM('Control Sample Data'!L$3:L$98)&gt;10,IF(AND(ISNUMBER('Control Sample Data'!L844),'Control Sample Data'!L844&lt;$B$1,'Control Sample Data'!L844&gt;0),'Control Sample Data'!L844,$B$1),"")</f>
        <v/>
      </c>
      <c r="Y845" s="17" t="str">
        <f>IF(SUM('Control Sample Data'!M$3:M$98)&gt;10,IF(AND(ISNUMBER('Control Sample Data'!M844),'Control Sample Data'!M844&lt;$B$1,'Control Sample Data'!M844&gt;0),'Control Sample Data'!M844,$B$1),"")</f>
        <v/>
      </c>
      <c r="AT845" s="36" t="str">
        <f t="shared" si="580"/>
        <v/>
      </c>
      <c r="AU845" s="36" t="str">
        <f t="shared" si="581"/>
        <v/>
      </c>
      <c r="AV845" s="36" t="str">
        <f t="shared" si="582"/>
        <v/>
      </c>
      <c r="AW845" s="36" t="str">
        <f t="shared" si="583"/>
        <v/>
      </c>
      <c r="AX845" s="36" t="str">
        <f t="shared" si="584"/>
        <v/>
      </c>
      <c r="AY845" s="36" t="str">
        <f t="shared" si="585"/>
        <v/>
      </c>
      <c r="AZ845" s="36" t="str">
        <f t="shared" si="586"/>
        <v/>
      </c>
      <c r="BA845" s="36" t="str">
        <f t="shared" si="587"/>
        <v/>
      </c>
      <c r="BB845" s="36" t="str">
        <f t="shared" si="588"/>
        <v/>
      </c>
      <c r="BC845" s="36" t="str">
        <f t="shared" si="589"/>
        <v/>
      </c>
      <c r="BD845" s="36" t="str">
        <f t="shared" si="590"/>
        <v/>
      </c>
      <c r="BE845" s="36" t="str">
        <f t="shared" si="591"/>
        <v/>
      </c>
      <c r="BF845" s="36" t="str">
        <f t="shared" si="592"/>
        <v/>
      </c>
      <c r="BG845" s="36" t="str">
        <f t="shared" si="593"/>
        <v/>
      </c>
      <c r="BH845" s="36" t="str">
        <f t="shared" si="594"/>
        <v/>
      </c>
      <c r="BI845" s="36" t="str">
        <f t="shared" si="595"/>
        <v/>
      </c>
      <c r="BJ845" s="36" t="str">
        <f t="shared" si="596"/>
        <v/>
      </c>
      <c r="BK845" s="36" t="str">
        <f t="shared" si="597"/>
        <v/>
      </c>
      <c r="BL845" s="36" t="str">
        <f t="shared" si="598"/>
        <v/>
      </c>
      <c r="BM845" s="36" t="str">
        <f t="shared" si="599"/>
        <v/>
      </c>
      <c r="BN845" s="38" t="e">
        <f t="shared" si="558"/>
        <v>#DIV/0!</v>
      </c>
      <c r="BO845" s="38" t="e">
        <f t="shared" si="559"/>
        <v>#DIV/0!</v>
      </c>
      <c r="BP845" s="39" t="str">
        <f t="shared" si="560"/>
        <v/>
      </c>
      <c r="BQ845" s="39" t="str">
        <f t="shared" si="561"/>
        <v/>
      </c>
      <c r="BR845" s="39" t="str">
        <f t="shared" si="562"/>
        <v/>
      </c>
      <c r="BS845" s="39" t="str">
        <f t="shared" si="563"/>
        <v/>
      </c>
      <c r="BT845" s="39" t="str">
        <f t="shared" si="564"/>
        <v/>
      </c>
      <c r="BU845" s="39" t="str">
        <f t="shared" si="565"/>
        <v/>
      </c>
      <c r="BV845" s="39" t="str">
        <f t="shared" si="566"/>
        <v/>
      </c>
      <c r="BW845" s="39" t="str">
        <f t="shared" si="567"/>
        <v/>
      </c>
      <c r="BX845" s="39" t="str">
        <f t="shared" si="568"/>
        <v/>
      </c>
      <c r="BY845" s="39" t="str">
        <f t="shared" si="569"/>
        <v/>
      </c>
      <c r="BZ845" s="39" t="str">
        <f t="shared" si="570"/>
        <v/>
      </c>
      <c r="CA845" s="39" t="str">
        <f t="shared" si="571"/>
        <v/>
      </c>
      <c r="CB845" s="39" t="str">
        <f t="shared" si="572"/>
        <v/>
      </c>
      <c r="CC845" s="39" t="str">
        <f t="shared" si="573"/>
        <v/>
      </c>
      <c r="CD845" s="39" t="str">
        <f t="shared" si="574"/>
        <v/>
      </c>
      <c r="CE845" s="39" t="str">
        <f t="shared" si="575"/>
        <v/>
      </c>
      <c r="CF845" s="39" t="str">
        <f t="shared" si="576"/>
        <v/>
      </c>
      <c r="CG845" s="39" t="str">
        <f t="shared" si="577"/>
        <v/>
      </c>
      <c r="CH845" s="39" t="str">
        <f t="shared" si="578"/>
        <v/>
      </c>
      <c r="CI845" s="39" t="str">
        <f t="shared" si="579"/>
        <v/>
      </c>
    </row>
    <row r="846" spans="1:87">
      <c r="A846" s="18"/>
      <c r="B846" s="15">
        <f>'Gene Table'!E845</f>
        <v>0</v>
      </c>
      <c r="C846" s="15" t="str">
        <f>'Gene Table'!B845</f>
        <v>D03</v>
      </c>
      <c r="D846" s="16" t="str">
        <f>IF(SUM('Test Sample Data'!D$3:D$98)&gt;10,IF(AND(ISNUMBER('Test Sample Data'!D845),'Test Sample Data'!D845&lt;$B$1,'Test Sample Data'!D845&gt;0),'Test Sample Data'!D845,$B$1),"")</f>
        <v/>
      </c>
      <c r="E846" s="17" t="str">
        <f>IF(SUM('Test Sample Data'!E$3:E$98)&gt;10,IF(AND(ISNUMBER('Test Sample Data'!E845),'Test Sample Data'!E845&lt;$B$1,'Test Sample Data'!E845&gt;0),'Test Sample Data'!E845,$B$1),"")</f>
        <v/>
      </c>
      <c r="F846" s="17" t="str">
        <f>IF(SUM('Test Sample Data'!F$3:F$98)&gt;10,IF(AND(ISNUMBER('Test Sample Data'!F845),'Test Sample Data'!F845&lt;$B$1,'Test Sample Data'!F845&gt;0),'Test Sample Data'!F845,$B$1),"")</f>
        <v/>
      </c>
      <c r="G846" s="17" t="str">
        <f>IF(SUM('Test Sample Data'!G$3:G$98)&gt;10,IF(AND(ISNUMBER('Test Sample Data'!G845),'Test Sample Data'!G845&lt;$B$1,'Test Sample Data'!G845&gt;0),'Test Sample Data'!G845,$B$1),"")</f>
        <v/>
      </c>
      <c r="H846" s="17" t="str">
        <f>IF(SUM('Test Sample Data'!H$3:H$98)&gt;10,IF(AND(ISNUMBER('Test Sample Data'!H845),'Test Sample Data'!H845&lt;$B$1,'Test Sample Data'!H845&gt;0),'Test Sample Data'!H845,$B$1),"")</f>
        <v/>
      </c>
      <c r="I846" s="17" t="str">
        <f>IF(SUM('Test Sample Data'!I$3:I$98)&gt;10,IF(AND(ISNUMBER('Test Sample Data'!I845),'Test Sample Data'!I845&lt;$B$1,'Test Sample Data'!I845&gt;0),'Test Sample Data'!I845,$B$1),"")</f>
        <v/>
      </c>
      <c r="J846" s="17" t="str">
        <f>IF(SUM('Test Sample Data'!J$3:J$98)&gt;10,IF(AND(ISNUMBER('Test Sample Data'!J845),'Test Sample Data'!J845&lt;$B$1,'Test Sample Data'!J845&gt;0),'Test Sample Data'!J845,$B$1),"")</f>
        <v/>
      </c>
      <c r="K846" s="17" t="str">
        <f>IF(SUM('Test Sample Data'!K$3:K$98)&gt;10,IF(AND(ISNUMBER('Test Sample Data'!K845),'Test Sample Data'!K845&lt;$B$1,'Test Sample Data'!K845&gt;0),'Test Sample Data'!K845,$B$1),"")</f>
        <v/>
      </c>
      <c r="L846" s="17" t="str">
        <f>IF(SUM('Test Sample Data'!L$3:L$98)&gt;10,IF(AND(ISNUMBER('Test Sample Data'!L845),'Test Sample Data'!L845&lt;$B$1,'Test Sample Data'!L845&gt;0),'Test Sample Data'!L845,$B$1),"")</f>
        <v/>
      </c>
      <c r="M846" s="17" t="str">
        <f>IF(SUM('Test Sample Data'!M$3:M$98)&gt;10,IF(AND(ISNUMBER('Test Sample Data'!M845),'Test Sample Data'!M845&lt;$B$1,'Test Sample Data'!M845&gt;0),'Test Sample Data'!M845,$B$1),"")</f>
        <v/>
      </c>
      <c r="N846" s="17">
        <f>'Gene Table'!E845</f>
        <v>0</v>
      </c>
      <c r="O846" s="17" t="str">
        <f>'Gene Table'!B845</f>
        <v>D03</v>
      </c>
      <c r="P846" s="17" t="str">
        <f>IF(SUM('Control Sample Data'!D$3:D$98)&gt;10,IF(AND(ISNUMBER('Control Sample Data'!D845),'Control Sample Data'!D845&lt;$B$1,'Control Sample Data'!D845&gt;0),'Control Sample Data'!D845,$B$1),"")</f>
        <v/>
      </c>
      <c r="Q846" s="17" t="str">
        <f>IF(SUM('Control Sample Data'!E$3:E$98)&gt;10,IF(AND(ISNUMBER('Control Sample Data'!E845),'Control Sample Data'!E845&lt;$B$1,'Control Sample Data'!E845&gt;0),'Control Sample Data'!E845,$B$1),"")</f>
        <v/>
      </c>
      <c r="R846" s="17" t="str">
        <f>IF(SUM('Control Sample Data'!F$3:F$98)&gt;10,IF(AND(ISNUMBER('Control Sample Data'!F845),'Control Sample Data'!F845&lt;$B$1,'Control Sample Data'!F845&gt;0),'Control Sample Data'!F845,$B$1),"")</f>
        <v/>
      </c>
      <c r="S846" s="17" t="str">
        <f>IF(SUM('Control Sample Data'!G$3:G$98)&gt;10,IF(AND(ISNUMBER('Control Sample Data'!G845),'Control Sample Data'!G845&lt;$B$1,'Control Sample Data'!G845&gt;0),'Control Sample Data'!G845,$B$1),"")</f>
        <v/>
      </c>
      <c r="T846" s="17" t="str">
        <f>IF(SUM('Control Sample Data'!H$3:H$98)&gt;10,IF(AND(ISNUMBER('Control Sample Data'!H845),'Control Sample Data'!H845&lt;$B$1,'Control Sample Data'!H845&gt;0),'Control Sample Data'!H845,$B$1),"")</f>
        <v/>
      </c>
      <c r="U846" s="17" t="str">
        <f>IF(SUM('Control Sample Data'!I$3:I$98)&gt;10,IF(AND(ISNUMBER('Control Sample Data'!I845),'Control Sample Data'!I845&lt;$B$1,'Control Sample Data'!I845&gt;0),'Control Sample Data'!I845,$B$1),"")</f>
        <v/>
      </c>
      <c r="V846" s="17" t="str">
        <f>IF(SUM('Control Sample Data'!J$3:J$98)&gt;10,IF(AND(ISNUMBER('Control Sample Data'!J845),'Control Sample Data'!J845&lt;$B$1,'Control Sample Data'!J845&gt;0),'Control Sample Data'!J845,$B$1),"")</f>
        <v/>
      </c>
      <c r="W846" s="17" t="str">
        <f>IF(SUM('Control Sample Data'!K$3:K$98)&gt;10,IF(AND(ISNUMBER('Control Sample Data'!K845),'Control Sample Data'!K845&lt;$B$1,'Control Sample Data'!K845&gt;0),'Control Sample Data'!K845,$B$1),"")</f>
        <v/>
      </c>
      <c r="X846" s="17" t="str">
        <f>IF(SUM('Control Sample Data'!L$3:L$98)&gt;10,IF(AND(ISNUMBER('Control Sample Data'!L845),'Control Sample Data'!L845&lt;$B$1,'Control Sample Data'!L845&gt;0),'Control Sample Data'!L845,$B$1),"")</f>
        <v/>
      </c>
      <c r="Y846" s="17" t="str">
        <f>IF(SUM('Control Sample Data'!M$3:M$98)&gt;10,IF(AND(ISNUMBER('Control Sample Data'!M845),'Control Sample Data'!M845&lt;$B$1,'Control Sample Data'!M845&gt;0),'Control Sample Data'!M845,$B$1),"")</f>
        <v/>
      </c>
      <c r="AT846" s="36" t="str">
        <f t="shared" si="580"/>
        <v/>
      </c>
      <c r="AU846" s="36" t="str">
        <f t="shared" si="581"/>
        <v/>
      </c>
      <c r="AV846" s="36" t="str">
        <f t="shared" si="582"/>
        <v/>
      </c>
      <c r="AW846" s="36" t="str">
        <f t="shared" si="583"/>
        <v/>
      </c>
      <c r="AX846" s="36" t="str">
        <f t="shared" si="584"/>
        <v/>
      </c>
      <c r="AY846" s="36" t="str">
        <f t="shared" si="585"/>
        <v/>
      </c>
      <c r="AZ846" s="36" t="str">
        <f t="shared" si="586"/>
        <v/>
      </c>
      <c r="BA846" s="36" t="str">
        <f t="shared" si="587"/>
        <v/>
      </c>
      <c r="BB846" s="36" t="str">
        <f t="shared" si="588"/>
        <v/>
      </c>
      <c r="BC846" s="36" t="str">
        <f t="shared" si="589"/>
        <v/>
      </c>
      <c r="BD846" s="36" t="str">
        <f t="shared" si="590"/>
        <v/>
      </c>
      <c r="BE846" s="36" t="str">
        <f t="shared" si="591"/>
        <v/>
      </c>
      <c r="BF846" s="36" t="str">
        <f t="shared" si="592"/>
        <v/>
      </c>
      <c r="BG846" s="36" t="str">
        <f t="shared" si="593"/>
        <v/>
      </c>
      <c r="BH846" s="36" t="str">
        <f t="shared" si="594"/>
        <v/>
      </c>
      <c r="BI846" s="36" t="str">
        <f t="shared" si="595"/>
        <v/>
      </c>
      <c r="BJ846" s="36" t="str">
        <f t="shared" si="596"/>
        <v/>
      </c>
      <c r="BK846" s="36" t="str">
        <f t="shared" si="597"/>
        <v/>
      </c>
      <c r="BL846" s="36" t="str">
        <f t="shared" si="598"/>
        <v/>
      </c>
      <c r="BM846" s="36" t="str">
        <f t="shared" si="599"/>
        <v/>
      </c>
      <c r="BN846" s="38" t="e">
        <f t="shared" si="558"/>
        <v>#DIV/0!</v>
      </c>
      <c r="BO846" s="38" t="e">
        <f t="shared" si="559"/>
        <v>#DIV/0!</v>
      </c>
      <c r="BP846" s="39" t="str">
        <f t="shared" si="560"/>
        <v/>
      </c>
      <c r="BQ846" s="39" t="str">
        <f t="shared" si="561"/>
        <v/>
      </c>
      <c r="BR846" s="39" t="str">
        <f t="shared" si="562"/>
        <v/>
      </c>
      <c r="BS846" s="39" t="str">
        <f t="shared" si="563"/>
        <v/>
      </c>
      <c r="BT846" s="39" t="str">
        <f t="shared" si="564"/>
        <v/>
      </c>
      <c r="BU846" s="39" t="str">
        <f t="shared" si="565"/>
        <v/>
      </c>
      <c r="BV846" s="39" t="str">
        <f t="shared" si="566"/>
        <v/>
      </c>
      <c r="BW846" s="39" t="str">
        <f t="shared" si="567"/>
        <v/>
      </c>
      <c r="BX846" s="39" t="str">
        <f t="shared" si="568"/>
        <v/>
      </c>
      <c r="BY846" s="39" t="str">
        <f t="shared" si="569"/>
        <v/>
      </c>
      <c r="BZ846" s="39" t="str">
        <f t="shared" si="570"/>
        <v/>
      </c>
      <c r="CA846" s="39" t="str">
        <f t="shared" si="571"/>
        <v/>
      </c>
      <c r="CB846" s="39" t="str">
        <f t="shared" si="572"/>
        <v/>
      </c>
      <c r="CC846" s="39" t="str">
        <f t="shared" si="573"/>
        <v/>
      </c>
      <c r="CD846" s="39" t="str">
        <f t="shared" si="574"/>
        <v/>
      </c>
      <c r="CE846" s="39" t="str">
        <f t="shared" si="575"/>
        <v/>
      </c>
      <c r="CF846" s="39" t="str">
        <f t="shared" si="576"/>
        <v/>
      </c>
      <c r="CG846" s="39" t="str">
        <f t="shared" si="577"/>
        <v/>
      </c>
      <c r="CH846" s="39" t="str">
        <f t="shared" si="578"/>
        <v/>
      </c>
      <c r="CI846" s="39" t="str">
        <f t="shared" si="579"/>
        <v/>
      </c>
    </row>
    <row r="847" spans="1:87">
      <c r="A847" s="18"/>
      <c r="B847" s="15">
        <f>'Gene Table'!E846</f>
        <v>0</v>
      </c>
      <c r="C847" s="15" t="str">
        <f>'Gene Table'!B846</f>
        <v>D04</v>
      </c>
      <c r="D847" s="16" t="str">
        <f>IF(SUM('Test Sample Data'!D$3:D$98)&gt;10,IF(AND(ISNUMBER('Test Sample Data'!D846),'Test Sample Data'!D846&lt;$B$1,'Test Sample Data'!D846&gt;0),'Test Sample Data'!D846,$B$1),"")</f>
        <v/>
      </c>
      <c r="E847" s="17" t="str">
        <f>IF(SUM('Test Sample Data'!E$3:E$98)&gt;10,IF(AND(ISNUMBER('Test Sample Data'!E846),'Test Sample Data'!E846&lt;$B$1,'Test Sample Data'!E846&gt;0),'Test Sample Data'!E846,$B$1),"")</f>
        <v/>
      </c>
      <c r="F847" s="17" t="str">
        <f>IF(SUM('Test Sample Data'!F$3:F$98)&gt;10,IF(AND(ISNUMBER('Test Sample Data'!F846),'Test Sample Data'!F846&lt;$B$1,'Test Sample Data'!F846&gt;0),'Test Sample Data'!F846,$B$1),"")</f>
        <v/>
      </c>
      <c r="G847" s="17" t="str">
        <f>IF(SUM('Test Sample Data'!G$3:G$98)&gt;10,IF(AND(ISNUMBER('Test Sample Data'!G846),'Test Sample Data'!G846&lt;$B$1,'Test Sample Data'!G846&gt;0),'Test Sample Data'!G846,$B$1),"")</f>
        <v/>
      </c>
      <c r="H847" s="17" t="str">
        <f>IF(SUM('Test Sample Data'!H$3:H$98)&gt;10,IF(AND(ISNUMBER('Test Sample Data'!H846),'Test Sample Data'!H846&lt;$B$1,'Test Sample Data'!H846&gt;0),'Test Sample Data'!H846,$B$1),"")</f>
        <v/>
      </c>
      <c r="I847" s="17" t="str">
        <f>IF(SUM('Test Sample Data'!I$3:I$98)&gt;10,IF(AND(ISNUMBER('Test Sample Data'!I846),'Test Sample Data'!I846&lt;$B$1,'Test Sample Data'!I846&gt;0),'Test Sample Data'!I846,$B$1),"")</f>
        <v/>
      </c>
      <c r="J847" s="17" t="str">
        <f>IF(SUM('Test Sample Data'!J$3:J$98)&gt;10,IF(AND(ISNUMBER('Test Sample Data'!J846),'Test Sample Data'!J846&lt;$B$1,'Test Sample Data'!J846&gt;0),'Test Sample Data'!J846,$B$1),"")</f>
        <v/>
      </c>
      <c r="K847" s="17" t="str">
        <f>IF(SUM('Test Sample Data'!K$3:K$98)&gt;10,IF(AND(ISNUMBER('Test Sample Data'!K846),'Test Sample Data'!K846&lt;$B$1,'Test Sample Data'!K846&gt;0),'Test Sample Data'!K846,$B$1),"")</f>
        <v/>
      </c>
      <c r="L847" s="17" t="str">
        <f>IF(SUM('Test Sample Data'!L$3:L$98)&gt;10,IF(AND(ISNUMBER('Test Sample Data'!L846),'Test Sample Data'!L846&lt;$B$1,'Test Sample Data'!L846&gt;0),'Test Sample Data'!L846,$B$1),"")</f>
        <v/>
      </c>
      <c r="M847" s="17" t="str">
        <f>IF(SUM('Test Sample Data'!M$3:M$98)&gt;10,IF(AND(ISNUMBER('Test Sample Data'!M846),'Test Sample Data'!M846&lt;$B$1,'Test Sample Data'!M846&gt;0),'Test Sample Data'!M846,$B$1),"")</f>
        <v/>
      </c>
      <c r="N847" s="17">
        <f>'Gene Table'!E846</f>
        <v>0</v>
      </c>
      <c r="O847" s="17" t="str">
        <f>'Gene Table'!B846</f>
        <v>D04</v>
      </c>
      <c r="P847" s="17" t="str">
        <f>IF(SUM('Control Sample Data'!D$3:D$98)&gt;10,IF(AND(ISNUMBER('Control Sample Data'!D846),'Control Sample Data'!D846&lt;$B$1,'Control Sample Data'!D846&gt;0),'Control Sample Data'!D846,$B$1),"")</f>
        <v/>
      </c>
      <c r="Q847" s="17" t="str">
        <f>IF(SUM('Control Sample Data'!E$3:E$98)&gt;10,IF(AND(ISNUMBER('Control Sample Data'!E846),'Control Sample Data'!E846&lt;$B$1,'Control Sample Data'!E846&gt;0),'Control Sample Data'!E846,$B$1),"")</f>
        <v/>
      </c>
      <c r="R847" s="17" t="str">
        <f>IF(SUM('Control Sample Data'!F$3:F$98)&gt;10,IF(AND(ISNUMBER('Control Sample Data'!F846),'Control Sample Data'!F846&lt;$B$1,'Control Sample Data'!F846&gt;0),'Control Sample Data'!F846,$B$1),"")</f>
        <v/>
      </c>
      <c r="S847" s="17" t="str">
        <f>IF(SUM('Control Sample Data'!G$3:G$98)&gt;10,IF(AND(ISNUMBER('Control Sample Data'!G846),'Control Sample Data'!G846&lt;$B$1,'Control Sample Data'!G846&gt;0),'Control Sample Data'!G846,$B$1),"")</f>
        <v/>
      </c>
      <c r="T847" s="17" t="str">
        <f>IF(SUM('Control Sample Data'!H$3:H$98)&gt;10,IF(AND(ISNUMBER('Control Sample Data'!H846),'Control Sample Data'!H846&lt;$B$1,'Control Sample Data'!H846&gt;0),'Control Sample Data'!H846,$B$1),"")</f>
        <v/>
      </c>
      <c r="U847" s="17" t="str">
        <f>IF(SUM('Control Sample Data'!I$3:I$98)&gt;10,IF(AND(ISNUMBER('Control Sample Data'!I846),'Control Sample Data'!I846&lt;$B$1,'Control Sample Data'!I846&gt;0),'Control Sample Data'!I846,$B$1),"")</f>
        <v/>
      </c>
      <c r="V847" s="17" t="str">
        <f>IF(SUM('Control Sample Data'!J$3:J$98)&gt;10,IF(AND(ISNUMBER('Control Sample Data'!J846),'Control Sample Data'!J846&lt;$B$1,'Control Sample Data'!J846&gt;0),'Control Sample Data'!J846,$B$1),"")</f>
        <v/>
      </c>
      <c r="W847" s="17" t="str">
        <f>IF(SUM('Control Sample Data'!K$3:K$98)&gt;10,IF(AND(ISNUMBER('Control Sample Data'!K846),'Control Sample Data'!K846&lt;$B$1,'Control Sample Data'!K846&gt;0),'Control Sample Data'!K846,$B$1),"")</f>
        <v/>
      </c>
      <c r="X847" s="17" t="str">
        <f>IF(SUM('Control Sample Data'!L$3:L$98)&gt;10,IF(AND(ISNUMBER('Control Sample Data'!L846),'Control Sample Data'!L846&lt;$B$1,'Control Sample Data'!L846&gt;0),'Control Sample Data'!L846,$B$1),"")</f>
        <v/>
      </c>
      <c r="Y847" s="17" t="str">
        <f>IF(SUM('Control Sample Data'!M$3:M$98)&gt;10,IF(AND(ISNUMBER('Control Sample Data'!M846),'Control Sample Data'!M846&lt;$B$1,'Control Sample Data'!M846&gt;0),'Control Sample Data'!M846,$B$1),"")</f>
        <v/>
      </c>
      <c r="AT847" s="36" t="str">
        <f t="shared" si="580"/>
        <v/>
      </c>
      <c r="AU847" s="36" t="str">
        <f t="shared" si="581"/>
        <v/>
      </c>
      <c r="AV847" s="36" t="str">
        <f t="shared" si="582"/>
        <v/>
      </c>
      <c r="AW847" s="36" t="str">
        <f t="shared" si="583"/>
        <v/>
      </c>
      <c r="AX847" s="36" t="str">
        <f t="shared" si="584"/>
        <v/>
      </c>
      <c r="AY847" s="36" t="str">
        <f t="shared" si="585"/>
        <v/>
      </c>
      <c r="AZ847" s="36" t="str">
        <f t="shared" si="586"/>
        <v/>
      </c>
      <c r="BA847" s="36" t="str">
        <f t="shared" si="587"/>
        <v/>
      </c>
      <c r="BB847" s="36" t="str">
        <f t="shared" si="588"/>
        <v/>
      </c>
      <c r="BC847" s="36" t="str">
        <f t="shared" si="589"/>
        <v/>
      </c>
      <c r="BD847" s="36" t="str">
        <f t="shared" si="590"/>
        <v/>
      </c>
      <c r="BE847" s="36" t="str">
        <f t="shared" si="591"/>
        <v/>
      </c>
      <c r="BF847" s="36" t="str">
        <f t="shared" si="592"/>
        <v/>
      </c>
      <c r="BG847" s="36" t="str">
        <f t="shared" si="593"/>
        <v/>
      </c>
      <c r="BH847" s="36" t="str">
        <f t="shared" si="594"/>
        <v/>
      </c>
      <c r="BI847" s="36" t="str">
        <f t="shared" si="595"/>
        <v/>
      </c>
      <c r="BJ847" s="36" t="str">
        <f t="shared" si="596"/>
        <v/>
      </c>
      <c r="BK847" s="36" t="str">
        <f t="shared" si="597"/>
        <v/>
      </c>
      <c r="BL847" s="36" t="str">
        <f t="shared" si="598"/>
        <v/>
      </c>
      <c r="BM847" s="36" t="str">
        <f t="shared" si="599"/>
        <v/>
      </c>
      <c r="BN847" s="38" t="e">
        <f t="shared" si="558"/>
        <v>#DIV/0!</v>
      </c>
      <c r="BO847" s="38" t="e">
        <f t="shared" si="559"/>
        <v>#DIV/0!</v>
      </c>
      <c r="BP847" s="39" t="str">
        <f t="shared" si="560"/>
        <v/>
      </c>
      <c r="BQ847" s="39" t="str">
        <f t="shared" si="561"/>
        <v/>
      </c>
      <c r="BR847" s="39" t="str">
        <f t="shared" si="562"/>
        <v/>
      </c>
      <c r="BS847" s="39" t="str">
        <f t="shared" si="563"/>
        <v/>
      </c>
      <c r="BT847" s="39" t="str">
        <f t="shared" si="564"/>
        <v/>
      </c>
      <c r="BU847" s="39" t="str">
        <f t="shared" si="565"/>
        <v/>
      </c>
      <c r="BV847" s="39" t="str">
        <f t="shared" si="566"/>
        <v/>
      </c>
      <c r="BW847" s="39" t="str">
        <f t="shared" si="567"/>
        <v/>
      </c>
      <c r="BX847" s="39" t="str">
        <f t="shared" si="568"/>
        <v/>
      </c>
      <c r="BY847" s="39" t="str">
        <f t="shared" si="569"/>
        <v/>
      </c>
      <c r="BZ847" s="39" t="str">
        <f t="shared" si="570"/>
        <v/>
      </c>
      <c r="CA847" s="39" t="str">
        <f t="shared" si="571"/>
        <v/>
      </c>
      <c r="CB847" s="39" t="str">
        <f t="shared" si="572"/>
        <v/>
      </c>
      <c r="CC847" s="39" t="str">
        <f t="shared" si="573"/>
        <v/>
      </c>
      <c r="CD847" s="39" t="str">
        <f t="shared" si="574"/>
        <v/>
      </c>
      <c r="CE847" s="39" t="str">
        <f t="shared" si="575"/>
        <v/>
      </c>
      <c r="CF847" s="39" t="str">
        <f t="shared" si="576"/>
        <v/>
      </c>
      <c r="CG847" s="39" t="str">
        <f t="shared" si="577"/>
        <v/>
      </c>
      <c r="CH847" s="39" t="str">
        <f t="shared" si="578"/>
        <v/>
      </c>
      <c r="CI847" s="39" t="str">
        <f t="shared" si="579"/>
        <v/>
      </c>
    </row>
    <row r="848" spans="1:87">
      <c r="A848" s="18"/>
      <c r="B848" s="15">
        <f>'Gene Table'!E847</f>
        <v>0</v>
      </c>
      <c r="C848" s="15" t="str">
        <f>'Gene Table'!B847</f>
        <v>D05</v>
      </c>
      <c r="D848" s="16" t="str">
        <f>IF(SUM('Test Sample Data'!D$3:D$98)&gt;10,IF(AND(ISNUMBER('Test Sample Data'!D847),'Test Sample Data'!D847&lt;$B$1,'Test Sample Data'!D847&gt;0),'Test Sample Data'!D847,$B$1),"")</f>
        <v/>
      </c>
      <c r="E848" s="17" t="str">
        <f>IF(SUM('Test Sample Data'!E$3:E$98)&gt;10,IF(AND(ISNUMBER('Test Sample Data'!E847),'Test Sample Data'!E847&lt;$B$1,'Test Sample Data'!E847&gt;0),'Test Sample Data'!E847,$B$1),"")</f>
        <v/>
      </c>
      <c r="F848" s="17" t="str">
        <f>IF(SUM('Test Sample Data'!F$3:F$98)&gt;10,IF(AND(ISNUMBER('Test Sample Data'!F847),'Test Sample Data'!F847&lt;$B$1,'Test Sample Data'!F847&gt;0),'Test Sample Data'!F847,$B$1),"")</f>
        <v/>
      </c>
      <c r="G848" s="17" t="str">
        <f>IF(SUM('Test Sample Data'!G$3:G$98)&gt;10,IF(AND(ISNUMBER('Test Sample Data'!G847),'Test Sample Data'!G847&lt;$B$1,'Test Sample Data'!G847&gt;0),'Test Sample Data'!G847,$B$1),"")</f>
        <v/>
      </c>
      <c r="H848" s="17" t="str">
        <f>IF(SUM('Test Sample Data'!H$3:H$98)&gt;10,IF(AND(ISNUMBER('Test Sample Data'!H847),'Test Sample Data'!H847&lt;$B$1,'Test Sample Data'!H847&gt;0),'Test Sample Data'!H847,$B$1),"")</f>
        <v/>
      </c>
      <c r="I848" s="17" t="str">
        <f>IF(SUM('Test Sample Data'!I$3:I$98)&gt;10,IF(AND(ISNUMBER('Test Sample Data'!I847),'Test Sample Data'!I847&lt;$B$1,'Test Sample Data'!I847&gt;0),'Test Sample Data'!I847,$B$1),"")</f>
        <v/>
      </c>
      <c r="J848" s="17" t="str">
        <f>IF(SUM('Test Sample Data'!J$3:J$98)&gt;10,IF(AND(ISNUMBER('Test Sample Data'!J847),'Test Sample Data'!J847&lt;$B$1,'Test Sample Data'!J847&gt;0),'Test Sample Data'!J847,$B$1),"")</f>
        <v/>
      </c>
      <c r="K848" s="17" t="str">
        <f>IF(SUM('Test Sample Data'!K$3:K$98)&gt;10,IF(AND(ISNUMBER('Test Sample Data'!K847),'Test Sample Data'!K847&lt;$B$1,'Test Sample Data'!K847&gt;0),'Test Sample Data'!K847,$B$1),"")</f>
        <v/>
      </c>
      <c r="L848" s="17" t="str">
        <f>IF(SUM('Test Sample Data'!L$3:L$98)&gt;10,IF(AND(ISNUMBER('Test Sample Data'!L847),'Test Sample Data'!L847&lt;$B$1,'Test Sample Data'!L847&gt;0),'Test Sample Data'!L847,$B$1),"")</f>
        <v/>
      </c>
      <c r="M848" s="17" t="str">
        <f>IF(SUM('Test Sample Data'!M$3:M$98)&gt;10,IF(AND(ISNUMBER('Test Sample Data'!M847),'Test Sample Data'!M847&lt;$B$1,'Test Sample Data'!M847&gt;0),'Test Sample Data'!M847,$B$1),"")</f>
        <v/>
      </c>
      <c r="N848" s="17">
        <f>'Gene Table'!E847</f>
        <v>0</v>
      </c>
      <c r="O848" s="17" t="str">
        <f>'Gene Table'!B847</f>
        <v>D05</v>
      </c>
      <c r="P848" s="17" t="str">
        <f>IF(SUM('Control Sample Data'!D$3:D$98)&gt;10,IF(AND(ISNUMBER('Control Sample Data'!D847),'Control Sample Data'!D847&lt;$B$1,'Control Sample Data'!D847&gt;0),'Control Sample Data'!D847,$B$1),"")</f>
        <v/>
      </c>
      <c r="Q848" s="17" t="str">
        <f>IF(SUM('Control Sample Data'!E$3:E$98)&gt;10,IF(AND(ISNUMBER('Control Sample Data'!E847),'Control Sample Data'!E847&lt;$B$1,'Control Sample Data'!E847&gt;0),'Control Sample Data'!E847,$B$1),"")</f>
        <v/>
      </c>
      <c r="R848" s="17" t="str">
        <f>IF(SUM('Control Sample Data'!F$3:F$98)&gt;10,IF(AND(ISNUMBER('Control Sample Data'!F847),'Control Sample Data'!F847&lt;$B$1,'Control Sample Data'!F847&gt;0),'Control Sample Data'!F847,$B$1),"")</f>
        <v/>
      </c>
      <c r="S848" s="17" t="str">
        <f>IF(SUM('Control Sample Data'!G$3:G$98)&gt;10,IF(AND(ISNUMBER('Control Sample Data'!G847),'Control Sample Data'!G847&lt;$B$1,'Control Sample Data'!G847&gt;0),'Control Sample Data'!G847,$B$1),"")</f>
        <v/>
      </c>
      <c r="T848" s="17" t="str">
        <f>IF(SUM('Control Sample Data'!H$3:H$98)&gt;10,IF(AND(ISNUMBER('Control Sample Data'!H847),'Control Sample Data'!H847&lt;$B$1,'Control Sample Data'!H847&gt;0),'Control Sample Data'!H847,$B$1),"")</f>
        <v/>
      </c>
      <c r="U848" s="17" t="str">
        <f>IF(SUM('Control Sample Data'!I$3:I$98)&gt;10,IF(AND(ISNUMBER('Control Sample Data'!I847),'Control Sample Data'!I847&lt;$B$1,'Control Sample Data'!I847&gt;0),'Control Sample Data'!I847,$B$1),"")</f>
        <v/>
      </c>
      <c r="V848" s="17" t="str">
        <f>IF(SUM('Control Sample Data'!J$3:J$98)&gt;10,IF(AND(ISNUMBER('Control Sample Data'!J847),'Control Sample Data'!J847&lt;$B$1,'Control Sample Data'!J847&gt;0),'Control Sample Data'!J847,$B$1),"")</f>
        <v/>
      </c>
      <c r="W848" s="17" t="str">
        <f>IF(SUM('Control Sample Data'!K$3:K$98)&gt;10,IF(AND(ISNUMBER('Control Sample Data'!K847),'Control Sample Data'!K847&lt;$B$1,'Control Sample Data'!K847&gt;0),'Control Sample Data'!K847,$B$1),"")</f>
        <v/>
      </c>
      <c r="X848" s="17" t="str">
        <f>IF(SUM('Control Sample Data'!L$3:L$98)&gt;10,IF(AND(ISNUMBER('Control Sample Data'!L847),'Control Sample Data'!L847&lt;$B$1,'Control Sample Data'!L847&gt;0),'Control Sample Data'!L847,$B$1),"")</f>
        <v/>
      </c>
      <c r="Y848" s="17" t="str">
        <f>IF(SUM('Control Sample Data'!M$3:M$98)&gt;10,IF(AND(ISNUMBER('Control Sample Data'!M847),'Control Sample Data'!M847&lt;$B$1,'Control Sample Data'!M847&gt;0),'Control Sample Data'!M847,$B$1),"")</f>
        <v/>
      </c>
      <c r="AT848" s="36" t="str">
        <f t="shared" si="580"/>
        <v/>
      </c>
      <c r="AU848" s="36" t="str">
        <f t="shared" si="581"/>
        <v/>
      </c>
      <c r="AV848" s="36" t="str">
        <f t="shared" si="582"/>
        <v/>
      </c>
      <c r="AW848" s="36" t="str">
        <f t="shared" si="583"/>
        <v/>
      </c>
      <c r="AX848" s="36" t="str">
        <f t="shared" si="584"/>
        <v/>
      </c>
      <c r="AY848" s="36" t="str">
        <f t="shared" si="585"/>
        <v/>
      </c>
      <c r="AZ848" s="36" t="str">
        <f t="shared" si="586"/>
        <v/>
      </c>
      <c r="BA848" s="36" t="str">
        <f t="shared" si="587"/>
        <v/>
      </c>
      <c r="BB848" s="36" t="str">
        <f t="shared" si="588"/>
        <v/>
      </c>
      <c r="BC848" s="36" t="str">
        <f t="shared" si="589"/>
        <v/>
      </c>
      <c r="BD848" s="36" t="str">
        <f t="shared" si="590"/>
        <v/>
      </c>
      <c r="BE848" s="36" t="str">
        <f t="shared" si="591"/>
        <v/>
      </c>
      <c r="BF848" s="36" t="str">
        <f t="shared" si="592"/>
        <v/>
      </c>
      <c r="BG848" s="36" t="str">
        <f t="shared" si="593"/>
        <v/>
      </c>
      <c r="BH848" s="36" t="str">
        <f t="shared" si="594"/>
        <v/>
      </c>
      <c r="BI848" s="36" t="str">
        <f t="shared" si="595"/>
        <v/>
      </c>
      <c r="BJ848" s="36" t="str">
        <f t="shared" si="596"/>
        <v/>
      </c>
      <c r="BK848" s="36" t="str">
        <f t="shared" si="597"/>
        <v/>
      </c>
      <c r="BL848" s="36" t="str">
        <f t="shared" si="598"/>
        <v/>
      </c>
      <c r="BM848" s="36" t="str">
        <f t="shared" si="599"/>
        <v/>
      </c>
      <c r="BN848" s="38" t="e">
        <f t="shared" si="558"/>
        <v>#DIV/0!</v>
      </c>
      <c r="BO848" s="38" t="e">
        <f t="shared" si="559"/>
        <v>#DIV/0!</v>
      </c>
      <c r="BP848" s="39" t="str">
        <f t="shared" si="560"/>
        <v/>
      </c>
      <c r="BQ848" s="39" t="str">
        <f t="shared" si="561"/>
        <v/>
      </c>
      <c r="BR848" s="39" t="str">
        <f t="shared" si="562"/>
        <v/>
      </c>
      <c r="BS848" s="39" t="str">
        <f t="shared" si="563"/>
        <v/>
      </c>
      <c r="BT848" s="39" t="str">
        <f t="shared" si="564"/>
        <v/>
      </c>
      <c r="BU848" s="39" t="str">
        <f t="shared" si="565"/>
        <v/>
      </c>
      <c r="BV848" s="39" t="str">
        <f t="shared" si="566"/>
        <v/>
      </c>
      <c r="BW848" s="39" t="str">
        <f t="shared" si="567"/>
        <v/>
      </c>
      <c r="BX848" s="39" t="str">
        <f t="shared" si="568"/>
        <v/>
      </c>
      <c r="BY848" s="39" t="str">
        <f t="shared" si="569"/>
        <v/>
      </c>
      <c r="BZ848" s="39" t="str">
        <f t="shared" si="570"/>
        <v/>
      </c>
      <c r="CA848" s="39" t="str">
        <f t="shared" si="571"/>
        <v/>
      </c>
      <c r="CB848" s="39" t="str">
        <f t="shared" si="572"/>
        <v/>
      </c>
      <c r="CC848" s="39" t="str">
        <f t="shared" si="573"/>
        <v/>
      </c>
      <c r="CD848" s="39" t="str">
        <f t="shared" si="574"/>
        <v/>
      </c>
      <c r="CE848" s="39" t="str">
        <f t="shared" si="575"/>
        <v/>
      </c>
      <c r="CF848" s="39" t="str">
        <f t="shared" si="576"/>
        <v/>
      </c>
      <c r="CG848" s="39" t="str">
        <f t="shared" si="577"/>
        <v/>
      </c>
      <c r="CH848" s="39" t="str">
        <f t="shared" si="578"/>
        <v/>
      </c>
      <c r="CI848" s="39" t="str">
        <f t="shared" si="579"/>
        <v/>
      </c>
    </row>
    <row r="849" spans="1:87">
      <c r="A849" s="18"/>
      <c r="B849" s="15">
        <f>'Gene Table'!E848</f>
        <v>0</v>
      </c>
      <c r="C849" s="15" t="str">
        <f>'Gene Table'!B848</f>
        <v>D06</v>
      </c>
      <c r="D849" s="16" t="str">
        <f>IF(SUM('Test Sample Data'!D$3:D$98)&gt;10,IF(AND(ISNUMBER('Test Sample Data'!D848),'Test Sample Data'!D848&lt;$B$1,'Test Sample Data'!D848&gt;0),'Test Sample Data'!D848,$B$1),"")</f>
        <v/>
      </c>
      <c r="E849" s="17" t="str">
        <f>IF(SUM('Test Sample Data'!E$3:E$98)&gt;10,IF(AND(ISNUMBER('Test Sample Data'!E848),'Test Sample Data'!E848&lt;$B$1,'Test Sample Data'!E848&gt;0),'Test Sample Data'!E848,$B$1),"")</f>
        <v/>
      </c>
      <c r="F849" s="17" t="str">
        <f>IF(SUM('Test Sample Data'!F$3:F$98)&gt;10,IF(AND(ISNUMBER('Test Sample Data'!F848),'Test Sample Data'!F848&lt;$B$1,'Test Sample Data'!F848&gt;0),'Test Sample Data'!F848,$B$1),"")</f>
        <v/>
      </c>
      <c r="G849" s="17" t="str">
        <f>IF(SUM('Test Sample Data'!G$3:G$98)&gt;10,IF(AND(ISNUMBER('Test Sample Data'!G848),'Test Sample Data'!G848&lt;$B$1,'Test Sample Data'!G848&gt;0),'Test Sample Data'!G848,$B$1),"")</f>
        <v/>
      </c>
      <c r="H849" s="17" t="str">
        <f>IF(SUM('Test Sample Data'!H$3:H$98)&gt;10,IF(AND(ISNUMBER('Test Sample Data'!H848),'Test Sample Data'!H848&lt;$B$1,'Test Sample Data'!H848&gt;0),'Test Sample Data'!H848,$B$1),"")</f>
        <v/>
      </c>
      <c r="I849" s="17" t="str">
        <f>IF(SUM('Test Sample Data'!I$3:I$98)&gt;10,IF(AND(ISNUMBER('Test Sample Data'!I848),'Test Sample Data'!I848&lt;$B$1,'Test Sample Data'!I848&gt;0),'Test Sample Data'!I848,$B$1),"")</f>
        <v/>
      </c>
      <c r="J849" s="17" t="str">
        <f>IF(SUM('Test Sample Data'!J$3:J$98)&gt;10,IF(AND(ISNUMBER('Test Sample Data'!J848),'Test Sample Data'!J848&lt;$B$1,'Test Sample Data'!J848&gt;0),'Test Sample Data'!J848,$B$1),"")</f>
        <v/>
      </c>
      <c r="K849" s="17" t="str">
        <f>IF(SUM('Test Sample Data'!K$3:K$98)&gt;10,IF(AND(ISNUMBER('Test Sample Data'!K848),'Test Sample Data'!K848&lt;$B$1,'Test Sample Data'!K848&gt;0),'Test Sample Data'!K848,$B$1),"")</f>
        <v/>
      </c>
      <c r="L849" s="17" t="str">
        <f>IF(SUM('Test Sample Data'!L$3:L$98)&gt;10,IF(AND(ISNUMBER('Test Sample Data'!L848),'Test Sample Data'!L848&lt;$B$1,'Test Sample Data'!L848&gt;0),'Test Sample Data'!L848,$B$1),"")</f>
        <v/>
      </c>
      <c r="M849" s="17" t="str">
        <f>IF(SUM('Test Sample Data'!M$3:M$98)&gt;10,IF(AND(ISNUMBER('Test Sample Data'!M848),'Test Sample Data'!M848&lt;$B$1,'Test Sample Data'!M848&gt;0),'Test Sample Data'!M848,$B$1),"")</f>
        <v/>
      </c>
      <c r="N849" s="17">
        <f>'Gene Table'!E848</f>
        <v>0</v>
      </c>
      <c r="O849" s="17" t="str">
        <f>'Gene Table'!B848</f>
        <v>D06</v>
      </c>
      <c r="P849" s="17" t="str">
        <f>IF(SUM('Control Sample Data'!D$3:D$98)&gt;10,IF(AND(ISNUMBER('Control Sample Data'!D848),'Control Sample Data'!D848&lt;$B$1,'Control Sample Data'!D848&gt;0),'Control Sample Data'!D848,$B$1),"")</f>
        <v/>
      </c>
      <c r="Q849" s="17" t="str">
        <f>IF(SUM('Control Sample Data'!E$3:E$98)&gt;10,IF(AND(ISNUMBER('Control Sample Data'!E848),'Control Sample Data'!E848&lt;$B$1,'Control Sample Data'!E848&gt;0),'Control Sample Data'!E848,$B$1),"")</f>
        <v/>
      </c>
      <c r="R849" s="17" t="str">
        <f>IF(SUM('Control Sample Data'!F$3:F$98)&gt;10,IF(AND(ISNUMBER('Control Sample Data'!F848),'Control Sample Data'!F848&lt;$B$1,'Control Sample Data'!F848&gt;0),'Control Sample Data'!F848,$B$1),"")</f>
        <v/>
      </c>
      <c r="S849" s="17" t="str">
        <f>IF(SUM('Control Sample Data'!G$3:G$98)&gt;10,IF(AND(ISNUMBER('Control Sample Data'!G848),'Control Sample Data'!G848&lt;$B$1,'Control Sample Data'!G848&gt;0),'Control Sample Data'!G848,$B$1),"")</f>
        <v/>
      </c>
      <c r="T849" s="17" t="str">
        <f>IF(SUM('Control Sample Data'!H$3:H$98)&gt;10,IF(AND(ISNUMBER('Control Sample Data'!H848),'Control Sample Data'!H848&lt;$B$1,'Control Sample Data'!H848&gt;0),'Control Sample Data'!H848,$B$1),"")</f>
        <v/>
      </c>
      <c r="U849" s="17" t="str">
        <f>IF(SUM('Control Sample Data'!I$3:I$98)&gt;10,IF(AND(ISNUMBER('Control Sample Data'!I848),'Control Sample Data'!I848&lt;$B$1,'Control Sample Data'!I848&gt;0),'Control Sample Data'!I848,$B$1),"")</f>
        <v/>
      </c>
      <c r="V849" s="17" t="str">
        <f>IF(SUM('Control Sample Data'!J$3:J$98)&gt;10,IF(AND(ISNUMBER('Control Sample Data'!J848),'Control Sample Data'!J848&lt;$B$1,'Control Sample Data'!J848&gt;0),'Control Sample Data'!J848,$B$1),"")</f>
        <v/>
      </c>
      <c r="W849" s="17" t="str">
        <f>IF(SUM('Control Sample Data'!K$3:K$98)&gt;10,IF(AND(ISNUMBER('Control Sample Data'!K848),'Control Sample Data'!K848&lt;$B$1,'Control Sample Data'!K848&gt;0),'Control Sample Data'!K848,$B$1),"")</f>
        <v/>
      </c>
      <c r="X849" s="17" t="str">
        <f>IF(SUM('Control Sample Data'!L$3:L$98)&gt;10,IF(AND(ISNUMBER('Control Sample Data'!L848),'Control Sample Data'!L848&lt;$B$1,'Control Sample Data'!L848&gt;0),'Control Sample Data'!L848,$B$1),"")</f>
        <v/>
      </c>
      <c r="Y849" s="17" t="str">
        <f>IF(SUM('Control Sample Data'!M$3:M$98)&gt;10,IF(AND(ISNUMBER('Control Sample Data'!M848),'Control Sample Data'!M848&lt;$B$1,'Control Sample Data'!M848&gt;0),'Control Sample Data'!M848,$B$1),"")</f>
        <v/>
      </c>
      <c r="AT849" s="36" t="str">
        <f t="shared" si="580"/>
        <v/>
      </c>
      <c r="AU849" s="36" t="str">
        <f t="shared" si="581"/>
        <v/>
      </c>
      <c r="AV849" s="36" t="str">
        <f t="shared" si="582"/>
        <v/>
      </c>
      <c r="AW849" s="36" t="str">
        <f t="shared" si="583"/>
        <v/>
      </c>
      <c r="AX849" s="36" t="str">
        <f t="shared" si="584"/>
        <v/>
      </c>
      <c r="AY849" s="36" t="str">
        <f t="shared" si="585"/>
        <v/>
      </c>
      <c r="AZ849" s="36" t="str">
        <f t="shared" si="586"/>
        <v/>
      </c>
      <c r="BA849" s="36" t="str">
        <f t="shared" si="587"/>
        <v/>
      </c>
      <c r="BB849" s="36" t="str">
        <f t="shared" si="588"/>
        <v/>
      </c>
      <c r="BC849" s="36" t="str">
        <f t="shared" si="589"/>
        <v/>
      </c>
      <c r="BD849" s="36" t="str">
        <f t="shared" si="590"/>
        <v/>
      </c>
      <c r="BE849" s="36" t="str">
        <f t="shared" si="591"/>
        <v/>
      </c>
      <c r="BF849" s="36" t="str">
        <f t="shared" si="592"/>
        <v/>
      </c>
      <c r="BG849" s="36" t="str">
        <f t="shared" si="593"/>
        <v/>
      </c>
      <c r="BH849" s="36" t="str">
        <f t="shared" si="594"/>
        <v/>
      </c>
      <c r="BI849" s="36" t="str">
        <f t="shared" si="595"/>
        <v/>
      </c>
      <c r="BJ849" s="36" t="str">
        <f t="shared" si="596"/>
        <v/>
      </c>
      <c r="BK849" s="36" t="str">
        <f t="shared" si="597"/>
        <v/>
      </c>
      <c r="BL849" s="36" t="str">
        <f t="shared" si="598"/>
        <v/>
      </c>
      <c r="BM849" s="36" t="str">
        <f t="shared" si="599"/>
        <v/>
      </c>
      <c r="BN849" s="38" t="e">
        <f t="shared" si="558"/>
        <v>#DIV/0!</v>
      </c>
      <c r="BO849" s="38" t="e">
        <f t="shared" si="559"/>
        <v>#DIV/0!</v>
      </c>
      <c r="BP849" s="39" t="str">
        <f t="shared" si="560"/>
        <v/>
      </c>
      <c r="BQ849" s="39" t="str">
        <f t="shared" si="561"/>
        <v/>
      </c>
      <c r="BR849" s="39" t="str">
        <f t="shared" si="562"/>
        <v/>
      </c>
      <c r="BS849" s="39" t="str">
        <f t="shared" si="563"/>
        <v/>
      </c>
      <c r="BT849" s="39" t="str">
        <f t="shared" si="564"/>
        <v/>
      </c>
      <c r="BU849" s="39" t="str">
        <f t="shared" si="565"/>
        <v/>
      </c>
      <c r="BV849" s="39" t="str">
        <f t="shared" si="566"/>
        <v/>
      </c>
      <c r="BW849" s="39" t="str">
        <f t="shared" si="567"/>
        <v/>
      </c>
      <c r="BX849" s="39" t="str">
        <f t="shared" si="568"/>
        <v/>
      </c>
      <c r="BY849" s="39" t="str">
        <f t="shared" si="569"/>
        <v/>
      </c>
      <c r="BZ849" s="39" t="str">
        <f t="shared" si="570"/>
        <v/>
      </c>
      <c r="CA849" s="39" t="str">
        <f t="shared" si="571"/>
        <v/>
      </c>
      <c r="CB849" s="39" t="str">
        <f t="shared" si="572"/>
        <v/>
      </c>
      <c r="CC849" s="39" t="str">
        <f t="shared" si="573"/>
        <v/>
      </c>
      <c r="CD849" s="39" t="str">
        <f t="shared" si="574"/>
        <v/>
      </c>
      <c r="CE849" s="39" t="str">
        <f t="shared" si="575"/>
        <v/>
      </c>
      <c r="CF849" s="39" t="str">
        <f t="shared" si="576"/>
        <v/>
      </c>
      <c r="CG849" s="39" t="str">
        <f t="shared" si="577"/>
        <v/>
      </c>
      <c r="CH849" s="39" t="str">
        <f t="shared" si="578"/>
        <v/>
      </c>
      <c r="CI849" s="39" t="str">
        <f t="shared" si="579"/>
        <v/>
      </c>
    </row>
    <row r="850" spans="1:87">
      <c r="A850" s="18"/>
      <c r="B850" s="15">
        <f>'Gene Table'!E849</f>
        <v>0</v>
      </c>
      <c r="C850" s="15" t="str">
        <f>'Gene Table'!B849</f>
        <v>D07</v>
      </c>
      <c r="D850" s="16" t="str">
        <f>IF(SUM('Test Sample Data'!D$3:D$98)&gt;10,IF(AND(ISNUMBER('Test Sample Data'!D849),'Test Sample Data'!D849&lt;$B$1,'Test Sample Data'!D849&gt;0),'Test Sample Data'!D849,$B$1),"")</f>
        <v/>
      </c>
      <c r="E850" s="17" t="str">
        <f>IF(SUM('Test Sample Data'!E$3:E$98)&gt;10,IF(AND(ISNUMBER('Test Sample Data'!E849),'Test Sample Data'!E849&lt;$B$1,'Test Sample Data'!E849&gt;0),'Test Sample Data'!E849,$B$1),"")</f>
        <v/>
      </c>
      <c r="F850" s="17" t="str">
        <f>IF(SUM('Test Sample Data'!F$3:F$98)&gt;10,IF(AND(ISNUMBER('Test Sample Data'!F849),'Test Sample Data'!F849&lt;$B$1,'Test Sample Data'!F849&gt;0),'Test Sample Data'!F849,$B$1),"")</f>
        <v/>
      </c>
      <c r="G850" s="17" t="str">
        <f>IF(SUM('Test Sample Data'!G$3:G$98)&gt;10,IF(AND(ISNUMBER('Test Sample Data'!G849),'Test Sample Data'!G849&lt;$B$1,'Test Sample Data'!G849&gt;0),'Test Sample Data'!G849,$B$1),"")</f>
        <v/>
      </c>
      <c r="H850" s="17" t="str">
        <f>IF(SUM('Test Sample Data'!H$3:H$98)&gt;10,IF(AND(ISNUMBER('Test Sample Data'!H849),'Test Sample Data'!H849&lt;$B$1,'Test Sample Data'!H849&gt;0),'Test Sample Data'!H849,$B$1),"")</f>
        <v/>
      </c>
      <c r="I850" s="17" t="str">
        <f>IF(SUM('Test Sample Data'!I$3:I$98)&gt;10,IF(AND(ISNUMBER('Test Sample Data'!I849),'Test Sample Data'!I849&lt;$B$1,'Test Sample Data'!I849&gt;0),'Test Sample Data'!I849,$B$1),"")</f>
        <v/>
      </c>
      <c r="J850" s="17" t="str">
        <f>IF(SUM('Test Sample Data'!J$3:J$98)&gt;10,IF(AND(ISNUMBER('Test Sample Data'!J849),'Test Sample Data'!J849&lt;$B$1,'Test Sample Data'!J849&gt;0),'Test Sample Data'!J849,$B$1),"")</f>
        <v/>
      </c>
      <c r="K850" s="17" t="str">
        <f>IF(SUM('Test Sample Data'!K$3:K$98)&gt;10,IF(AND(ISNUMBER('Test Sample Data'!K849),'Test Sample Data'!K849&lt;$B$1,'Test Sample Data'!K849&gt;0),'Test Sample Data'!K849,$B$1),"")</f>
        <v/>
      </c>
      <c r="L850" s="17" t="str">
        <f>IF(SUM('Test Sample Data'!L$3:L$98)&gt;10,IF(AND(ISNUMBER('Test Sample Data'!L849),'Test Sample Data'!L849&lt;$B$1,'Test Sample Data'!L849&gt;0),'Test Sample Data'!L849,$B$1),"")</f>
        <v/>
      </c>
      <c r="M850" s="17" t="str">
        <f>IF(SUM('Test Sample Data'!M$3:M$98)&gt;10,IF(AND(ISNUMBER('Test Sample Data'!M849),'Test Sample Data'!M849&lt;$B$1,'Test Sample Data'!M849&gt;0),'Test Sample Data'!M849,$B$1),"")</f>
        <v/>
      </c>
      <c r="N850" s="17">
        <f>'Gene Table'!E849</f>
        <v>0</v>
      </c>
      <c r="O850" s="17" t="str">
        <f>'Gene Table'!B849</f>
        <v>D07</v>
      </c>
      <c r="P850" s="17" t="str">
        <f>IF(SUM('Control Sample Data'!D$3:D$98)&gt;10,IF(AND(ISNUMBER('Control Sample Data'!D849),'Control Sample Data'!D849&lt;$B$1,'Control Sample Data'!D849&gt;0),'Control Sample Data'!D849,$B$1),"")</f>
        <v/>
      </c>
      <c r="Q850" s="17" t="str">
        <f>IF(SUM('Control Sample Data'!E$3:E$98)&gt;10,IF(AND(ISNUMBER('Control Sample Data'!E849),'Control Sample Data'!E849&lt;$B$1,'Control Sample Data'!E849&gt;0),'Control Sample Data'!E849,$B$1),"")</f>
        <v/>
      </c>
      <c r="R850" s="17" t="str">
        <f>IF(SUM('Control Sample Data'!F$3:F$98)&gt;10,IF(AND(ISNUMBER('Control Sample Data'!F849),'Control Sample Data'!F849&lt;$B$1,'Control Sample Data'!F849&gt;0),'Control Sample Data'!F849,$B$1),"")</f>
        <v/>
      </c>
      <c r="S850" s="17" t="str">
        <f>IF(SUM('Control Sample Data'!G$3:G$98)&gt;10,IF(AND(ISNUMBER('Control Sample Data'!G849),'Control Sample Data'!G849&lt;$B$1,'Control Sample Data'!G849&gt;0),'Control Sample Data'!G849,$B$1),"")</f>
        <v/>
      </c>
      <c r="T850" s="17" t="str">
        <f>IF(SUM('Control Sample Data'!H$3:H$98)&gt;10,IF(AND(ISNUMBER('Control Sample Data'!H849),'Control Sample Data'!H849&lt;$B$1,'Control Sample Data'!H849&gt;0),'Control Sample Data'!H849,$B$1),"")</f>
        <v/>
      </c>
      <c r="U850" s="17" t="str">
        <f>IF(SUM('Control Sample Data'!I$3:I$98)&gt;10,IF(AND(ISNUMBER('Control Sample Data'!I849),'Control Sample Data'!I849&lt;$B$1,'Control Sample Data'!I849&gt;0),'Control Sample Data'!I849,$B$1),"")</f>
        <v/>
      </c>
      <c r="V850" s="17" t="str">
        <f>IF(SUM('Control Sample Data'!J$3:J$98)&gt;10,IF(AND(ISNUMBER('Control Sample Data'!J849),'Control Sample Data'!J849&lt;$B$1,'Control Sample Data'!J849&gt;0),'Control Sample Data'!J849,$B$1),"")</f>
        <v/>
      </c>
      <c r="W850" s="17" t="str">
        <f>IF(SUM('Control Sample Data'!K$3:K$98)&gt;10,IF(AND(ISNUMBER('Control Sample Data'!K849),'Control Sample Data'!K849&lt;$B$1,'Control Sample Data'!K849&gt;0),'Control Sample Data'!K849,$B$1),"")</f>
        <v/>
      </c>
      <c r="X850" s="17" t="str">
        <f>IF(SUM('Control Sample Data'!L$3:L$98)&gt;10,IF(AND(ISNUMBER('Control Sample Data'!L849),'Control Sample Data'!L849&lt;$B$1,'Control Sample Data'!L849&gt;0),'Control Sample Data'!L849,$B$1),"")</f>
        <v/>
      </c>
      <c r="Y850" s="17" t="str">
        <f>IF(SUM('Control Sample Data'!M$3:M$98)&gt;10,IF(AND(ISNUMBER('Control Sample Data'!M849),'Control Sample Data'!M849&lt;$B$1,'Control Sample Data'!M849&gt;0),'Control Sample Data'!M849,$B$1),"")</f>
        <v/>
      </c>
      <c r="AT850" s="36" t="str">
        <f t="shared" si="580"/>
        <v/>
      </c>
      <c r="AU850" s="36" t="str">
        <f t="shared" si="581"/>
        <v/>
      </c>
      <c r="AV850" s="36" t="str">
        <f t="shared" si="582"/>
        <v/>
      </c>
      <c r="AW850" s="36" t="str">
        <f t="shared" si="583"/>
        <v/>
      </c>
      <c r="AX850" s="36" t="str">
        <f t="shared" si="584"/>
        <v/>
      </c>
      <c r="AY850" s="36" t="str">
        <f t="shared" si="585"/>
        <v/>
      </c>
      <c r="AZ850" s="36" t="str">
        <f t="shared" si="586"/>
        <v/>
      </c>
      <c r="BA850" s="36" t="str">
        <f t="shared" si="587"/>
        <v/>
      </c>
      <c r="BB850" s="36" t="str">
        <f t="shared" si="588"/>
        <v/>
      </c>
      <c r="BC850" s="36" t="str">
        <f t="shared" si="589"/>
        <v/>
      </c>
      <c r="BD850" s="36" t="str">
        <f t="shared" si="590"/>
        <v/>
      </c>
      <c r="BE850" s="36" t="str">
        <f t="shared" si="591"/>
        <v/>
      </c>
      <c r="BF850" s="36" t="str">
        <f t="shared" si="592"/>
        <v/>
      </c>
      <c r="BG850" s="36" t="str">
        <f t="shared" si="593"/>
        <v/>
      </c>
      <c r="BH850" s="36" t="str">
        <f t="shared" si="594"/>
        <v/>
      </c>
      <c r="BI850" s="36" t="str">
        <f t="shared" si="595"/>
        <v/>
      </c>
      <c r="BJ850" s="36" t="str">
        <f t="shared" si="596"/>
        <v/>
      </c>
      <c r="BK850" s="36" t="str">
        <f t="shared" si="597"/>
        <v/>
      </c>
      <c r="BL850" s="36" t="str">
        <f t="shared" si="598"/>
        <v/>
      </c>
      <c r="BM850" s="36" t="str">
        <f t="shared" si="599"/>
        <v/>
      </c>
      <c r="BN850" s="38" t="e">
        <f t="shared" si="558"/>
        <v>#DIV/0!</v>
      </c>
      <c r="BO850" s="38" t="e">
        <f t="shared" si="559"/>
        <v>#DIV/0!</v>
      </c>
      <c r="BP850" s="39" t="str">
        <f t="shared" si="560"/>
        <v/>
      </c>
      <c r="BQ850" s="39" t="str">
        <f t="shared" si="561"/>
        <v/>
      </c>
      <c r="BR850" s="39" t="str">
        <f t="shared" si="562"/>
        <v/>
      </c>
      <c r="BS850" s="39" t="str">
        <f t="shared" si="563"/>
        <v/>
      </c>
      <c r="BT850" s="39" t="str">
        <f t="shared" si="564"/>
        <v/>
      </c>
      <c r="BU850" s="39" t="str">
        <f t="shared" si="565"/>
        <v/>
      </c>
      <c r="BV850" s="39" t="str">
        <f t="shared" si="566"/>
        <v/>
      </c>
      <c r="BW850" s="39" t="str">
        <f t="shared" si="567"/>
        <v/>
      </c>
      <c r="BX850" s="39" t="str">
        <f t="shared" si="568"/>
        <v/>
      </c>
      <c r="BY850" s="39" t="str">
        <f t="shared" si="569"/>
        <v/>
      </c>
      <c r="BZ850" s="39" t="str">
        <f t="shared" si="570"/>
        <v/>
      </c>
      <c r="CA850" s="39" t="str">
        <f t="shared" si="571"/>
        <v/>
      </c>
      <c r="CB850" s="39" t="str">
        <f t="shared" si="572"/>
        <v/>
      </c>
      <c r="CC850" s="39" t="str">
        <f t="shared" si="573"/>
        <v/>
      </c>
      <c r="CD850" s="39" t="str">
        <f t="shared" si="574"/>
        <v/>
      </c>
      <c r="CE850" s="39" t="str">
        <f t="shared" si="575"/>
        <v/>
      </c>
      <c r="CF850" s="39" t="str">
        <f t="shared" si="576"/>
        <v/>
      </c>
      <c r="CG850" s="39" t="str">
        <f t="shared" si="577"/>
        <v/>
      </c>
      <c r="CH850" s="39" t="str">
        <f t="shared" si="578"/>
        <v/>
      </c>
      <c r="CI850" s="39" t="str">
        <f t="shared" si="579"/>
        <v/>
      </c>
    </row>
    <row r="851" spans="1:87">
      <c r="A851" s="18"/>
      <c r="B851" s="15">
        <f>'Gene Table'!E850</f>
        <v>0</v>
      </c>
      <c r="C851" s="15" t="str">
        <f>'Gene Table'!B850</f>
        <v>D08</v>
      </c>
      <c r="D851" s="16" t="str">
        <f>IF(SUM('Test Sample Data'!D$3:D$98)&gt;10,IF(AND(ISNUMBER('Test Sample Data'!D850),'Test Sample Data'!D850&lt;$B$1,'Test Sample Data'!D850&gt;0),'Test Sample Data'!D850,$B$1),"")</f>
        <v/>
      </c>
      <c r="E851" s="17" t="str">
        <f>IF(SUM('Test Sample Data'!E$3:E$98)&gt;10,IF(AND(ISNUMBER('Test Sample Data'!E850),'Test Sample Data'!E850&lt;$B$1,'Test Sample Data'!E850&gt;0),'Test Sample Data'!E850,$B$1),"")</f>
        <v/>
      </c>
      <c r="F851" s="17" t="str">
        <f>IF(SUM('Test Sample Data'!F$3:F$98)&gt;10,IF(AND(ISNUMBER('Test Sample Data'!F850),'Test Sample Data'!F850&lt;$B$1,'Test Sample Data'!F850&gt;0),'Test Sample Data'!F850,$B$1),"")</f>
        <v/>
      </c>
      <c r="G851" s="17" t="str">
        <f>IF(SUM('Test Sample Data'!G$3:G$98)&gt;10,IF(AND(ISNUMBER('Test Sample Data'!G850),'Test Sample Data'!G850&lt;$B$1,'Test Sample Data'!G850&gt;0),'Test Sample Data'!G850,$B$1),"")</f>
        <v/>
      </c>
      <c r="H851" s="17" t="str">
        <f>IF(SUM('Test Sample Data'!H$3:H$98)&gt;10,IF(AND(ISNUMBER('Test Sample Data'!H850),'Test Sample Data'!H850&lt;$B$1,'Test Sample Data'!H850&gt;0),'Test Sample Data'!H850,$B$1),"")</f>
        <v/>
      </c>
      <c r="I851" s="17" t="str">
        <f>IF(SUM('Test Sample Data'!I$3:I$98)&gt;10,IF(AND(ISNUMBER('Test Sample Data'!I850),'Test Sample Data'!I850&lt;$B$1,'Test Sample Data'!I850&gt;0),'Test Sample Data'!I850,$B$1),"")</f>
        <v/>
      </c>
      <c r="J851" s="17" t="str">
        <f>IF(SUM('Test Sample Data'!J$3:J$98)&gt;10,IF(AND(ISNUMBER('Test Sample Data'!J850),'Test Sample Data'!J850&lt;$B$1,'Test Sample Data'!J850&gt;0),'Test Sample Data'!J850,$B$1),"")</f>
        <v/>
      </c>
      <c r="K851" s="17" t="str">
        <f>IF(SUM('Test Sample Data'!K$3:K$98)&gt;10,IF(AND(ISNUMBER('Test Sample Data'!K850),'Test Sample Data'!K850&lt;$B$1,'Test Sample Data'!K850&gt;0),'Test Sample Data'!K850,$B$1),"")</f>
        <v/>
      </c>
      <c r="L851" s="17" t="str">
        <f>IF(SUM('Test Sample Data'!L$3:L$98)&gt;10,IF(AND(ISNUMBER('Test Sample Data'!L850),'Test Sample Data'!L850&lt;$B$1,'Test Sample Data'!L850&gt;0),'Test Sample Data'!L850,$B$1),"")</f>
        <v/>
      </c>
      <c r="M851" s="17" t="str">
        <f>IF(SUM('Test Sample Data'!M$3:M$98)&gt;10,IF(AND(ISNUMBER('Test Sample Data'!M850),'Test Sample Data'!M850&lt;$B$1,'Test Sample Data'!M850&gt;0),'Test Sample Data'!M850,$B$1),"")</f>
        <v/>
      </c>
      <c r="N851" s="17">
        <f>'Gene Table'!E850</f>
        <v>0</v>
      </c>
      <c r="O851" s="17" t="str">
        <f>'Gene Table'!B850</f>
        <v>D08</v>
      </c>
      <c r="P851" s="17" t="str">
        <f>IF(SUM('Control Sample Data'!D$3:D$98)&gt;10,IF(AND(ISNUMBER('Control Sample Data'!D850),'Control Sample Data'!D850&lt;$B$1,'Control Sample Data'!D850&gt;0),'Control Sample Data'!D850,$B$1),"")</f>
        <v/>
      </c>
      <c r="Q851" s="17" t="str">
        <f>IF(SUM('Control Sample Data'!E$3:E$98)&gt;10,IF(AND(ISNUMBER('Control Sample Data'!E850),'Control Sample Data'!E850&lt;$B$1,'Control Sample Data'!E850&gt;0),'Control Sample Data'!E850,$B$1),"")</f>
        <v/>
      </c>
      <c r="R851" s="17" t="str">
        <f>IF(SUM('Control Sample Data'!F$3:F$98)&gt;10,IF(AND(ISNUMBER('Control Sample Data'!F850),'Control Sample Data'!F850&lt;$B$1,'Control Sample Data'!F850&gt;0),'Control Sample Data'!F850,$B$1),"")</f>
        <v/>
      </c>
      <c r="S851" s="17" t="str">
        <f>IF(SUM('Control Sample Data'!G$3:G$98)&gt;10,IF(AND(ISNUMBER('Control Sample Data'!G850),'Control Sample Data'!G850&lt;$B$1,'Control Sample Data'!G850&gt;0),'Control Sample Data'!G850,$B$1),"")</f>
        <v/>
      </c>
      <c r="T851" s="17" t="str">
        <f>IF(SUM('Control Sample Data'!H$3:H$98)&gt;10,IF(AND(ISNUMBER('Control Sample Data'!H850),'Control Sample Data'!H850&lt;$B$1,'Control Sample Data'!H850&gt;0),'Control Sample Data'!H850,$B$1),"")</f>
        <v/>
      </c>
      <c r="U851" s="17" t="str">
        <f>IF(SUM('Control Sample Data'!I$3:I$98)&gt;10,IF(AND(ISNUMBER('Control Sample Data'!I850),'Control Sample Data'!I850&lt;$B$1,'Control Sample Data'!I850&gt;0),'Control Sample Data'!I850,$B$1),"")</f>
        <v/>
      </c>
      <c r="V851" s="17" t="str">
        <f>IF(SUM('Control Sample Data'!J$3:J$98)&gt;10,IF(AND(ISNUMBER('Control Sample Data'!J850),'Control Sample Data'!J850&lt;$B$1,'Control Sample Data'!J850&gt;0),'Control Sample Data'!J850,$B$1),"")</f>
        <v/>
      </c>
      <c r="W851" s="17" t="str">
        <f>IF(SUM('Control Sample Data'!K$3:K$98)&gt;10,IF(AND(ISNUMBER('Control Sample Data'!K850),'Control Sample Data'!K850&lt;$B$1,'Control Sample Data'!K850&gt;0),'Control Sample Data'!K850,$B$1),"")</f>
        <v/>
      </c>
      <c r="X851" s="17" t="str">
        <f>IF(SUM('Control Sample Data'!L$3:L$98)&gt;10,IF(AND(ISNUMBER('Control Sample Data'!L850),'Control Sample Data'!L850&lt;$B$1,'Control Sample Data'!L850&gt;0),'Control Sample Data'!L850,$B$1),"")</f>
        <v/>
      </c>
      <c r="Y851" s="17" t="str">
        <f>IF(SUM('Control Sample Data'!M$3:M$98)&gt;10,IF(AND(ISNUMBER('Control Sample Data'!M850),'Control Sample Data'!M850&lt;$B$1,'Control Sample Data'!M850&gt;0),'Control Sample Data'!M850,$B$1),"")</f>
        <v/>
      </c>
      <c r="AT851" s="36" t="str">
        <f t="shared" si="580"/>
        <v/>
      </c>
      <c r="AU851" s="36" t="str">
        <f t="shared" si="581"/>
        <v/>
      </c>
      <c r="AV851" s="36" t="str">
        <f t="shared" si="582"/>
        <v/>
      </c>
      <c r="AW851" s="36" t="str">
        <f t="shared" si="583"/>
        <v/>
      </c>
      <c r="AX851" s="36" t="str">
        <f t="shared" si="584"/>
        <v/>
      </c>
      <c r="AY851" s="36" t="str">
        <f t="shared" si="585"/>
        <v/>
      </c>
      <c r="AZ851" s="36" t="str">
        <f t="shared" si="586"/>
        <v/>
      </c>
      <c r="BA851" s="36" t="str">
        <f t="shared" si="587"/>
        <v/>
      </c>
      <c r="BB851" s="36" t="str">
        <f t="shared" si="588"/>
        <v/>
      </c>
      <c r="BC851" s="36" t="str">
        <f t="shared" si="589"/>
        <v/>
      </c>
      <c r="BD851" s="36" t="str">
        <f t="shared" si="590"/>
        <v/>
      </c>
      <c r="BE851" s="36" t="str">
        <f t="shared" si="591"/>
        <v/>
      </c>
      <c r="BF851" s="36" t="str">
        <f t="shared" si="592"/>
        <v/>
      </c>
      <c r="BG851" s="36" t="str">
        <f t="shared" si="593"/>
        <v/>
      </c>
      <c r="BH851" s="36" t="str">
        <f t="shared" si="594"/>
        <v/>
      </c>
      <c r="BI851" s="36" t="str">
        <f t="shared" si="595"/>
        <v/>
      </c>
      <c r="BJ851" s="36" t="str">
        <f t="shared" si="596"/>
        <v/>
      </c>
      <c r="BK851" s="36" t="str">
        <f t="shared" si="597"/>
        <v/>
      </c>
      <c r="BL851" s="36" t="str">
        <f t="shared" si="598"/>
        <v/>
      </c>
      <c r="BM851" s="36" t="str">
        <f t="shared" si="599"/>
        <v/>
      </c>
      <c r="BN851" s="38" t="e">
        <f t="shared" si="558"/>
        <v>#DIV/0!</v>
      </c>
      <c r="BO851" s="38" t="e">
        <f t="shared" si="559"/>
        <v>#DIV/0!</v>
      </c>
      <c r="BP851" s="39" t="str">
        <f t="shared" si="560"/>
        <v/>
      </c>
      <c r="BQ851" s="39" t="str">
        <f t="shared" si="561"/>
        <v/>
      </c>
      <c r="BR851" s="39" t="str">
        <f t="shared" si="562"/>
        <v/>
      </c>
      <c r="BS851" s="39" t="str">
        <f t="shared" si="563"/>
        <v/>
      </c>
      <c r="BT851" s="39" t="str">
        <f t="shared" si="564"/>
        <v/>
      </c>
      <c r="BU851" s="39" t="str">
        <f t="shared" si="565"/>
        <v/>
      </c>
      <c r="BV851" s="39" t="str">
        <f t="shared" si="566"/>
        <v/>
      </c>
      <c r="BW851" s="39" t="str">
        <f t="shared" si="567"/>
        <v/>
      </c>
      <c r="BX851" s="39" t="str">
        <f t="shared" si="568"/>
        <v/>
      </c>
      <c r="BY851" s="39" t="str">
        <f t="shared" si="569"/>
        <v/>
      </c>
      <c r="BZ851" s="39" t="str">
        <f t="shared" si="570"/>
        <v/>
      </c>
      <c r="CA851" s="39" t="str">
        <f t="shared" si="571"/>
        <v/>
      </c>
      <c r="CB851" s="39" t="str">
        <f t="shared" si="572"/>
        <v/>
      </c>
      <c r="CC851" s="39" t="str">
        <f t="shared" si="573"/>
        <v/>
      </c>
      <c r="CD851" s="39" t="str">
        <f t="shared" si="574"/>
        <v/>
      </c>
      <c r="CE851" s="39" t="str">
        <f t="shared" si="575"/>
        <v/>
      </c>
      <c r="CF851" s="39" t="str">
        <f t="shared" si="576"/>
        <v/>
      </c>
      <c r="CG851" s="39" t="str">
        <f t="shared" si="577"/>
        <v/>
      </c>
      <c r="CH851" s="39" t="str">
        <f t="shared" si="578"/>
        <v/>
      </c>
      <c r="CI851" s="39" t="str">
        <f t="shared" si="579"/>
        <v/>
      </c>
    </row>
    <row r="852" spans="1:87">
      <c r="A852" s="18"/>
      <c r="B852" s="15">
        <f>'Gene Table'!E851</f>
        <v>0</v>
      </c>
      <c r="C852" s="15" t="str">
        <f>'Gene Table'!B851</f>
        <v>D09</v>
      </c>
      <c r="D852" s="16" t="str">
        <f>IF(SUM('Test Sample Data'!D$3:D$98)&gt;10,IF(AND(ISNUMBER('Test Sample Data'!D851),'Test Sample Data'!D851&lt;$B$1,'Test Sample Data'!D851&gt;0),'Test Sample Data'!D851,$B$1),"")</f>
        <v/>
      </c>
      <c r="E852" s="17" t="str">
        <f>IF(SUM('Test Sample Data'!E$3:E$98)&gt;10,IF(AND(ISNUMBER('Test Sample Data'!E851),'Test Sample Data'!E851&lt;$B$1,'Test Sample Data'!E851&gt;0),'Test Sample Data'!E851,$B$1),"")</f>
        <v/>
      </c>
      <c r="F852" s="17" t="str">
        <f>IF(SUM('Test Sample Data'!F$3:F$98)&gt;10,IF(AND(ISNUMBER('Test Sample Data'!F851),'Test Sample Data'!F851&lt;$B$1,'Test Sample Data'!F851&gt;0),'Test Sample Data'!F851,$B$1),"")</f>
        <v/>
      </c>
      <c r="G852" s="17" t="str">
        <f>IF(SUM('Test Sample Data'!G$3:G$98)&gt;10,IF(AND(ISNUMBER('Test Sample Data'!G851),'Test Sample Data'!G851&lt;$B$1,'Test Sample Data'!G851&gt;0),'Test Sample Data'!G851,$B$1),"")</f>
        <v/>
      </c>
      <c r="H852" s="17" t="str">
        <f>IF(SUM('Test Sample Data'!H$3:H$98)&gt;10,IF(AND(ISNUMBER('Test Sample Data'!H851),'Test Sample Data'!H851&lt;$B$1,'Test Sample Data'!H851&gt;0),'Test Sample Data'!H851,$B$1),"")</f>
        <v/>
      </c>
      <c r="I852" s="17" t="str">
        <f>IF(SUM('Test Sample Data'!I$3:I$98)&gt;10,IF(AND(ISNUMBER('Test Sample Data'!I851),'Test Sample Data'!I851&lt;$B$1,'Test Sample Data'!I851&gt;0),'Test Sample Data'!I851,$B$1),"")</f>
        <v/>
      </c>
      <c r="J852" s="17" t="str">
        <f>IF(SUM('Test Sample Data'!J$3:J$98)&gt;10,IF(AND(ISNUMBER('Test Sample Data'!J851),'Test Sample Data'!J851&lt;$B$1,'Test Sample Data'!J851&gt;0),'Test Sample Data'!J851,$B$1),"")</f>
        <v/>
      </c>
      <c r="K852" s="17" t="str">
        <f>IF(SUM('Test Sample Data'!K$3:K$98)&gt;10,IF(AND(ISNUMBER('Test Sample Data'!K851),'Test Sample Data'!K851&lt;$B$1,'Test Sample Data'!K851&gt;0),'Test Sample Data'!K851,$B$1),"")</f>
        <v/>
      </c>
      <c r="L852" s="17" t="str">
        <f>IF(SUM('Test Sample Data'!L$3:L$98)&gt;10,IF(AND(ISNUMBER('Test Sample Data'!L851),'Test Sample Data'!L851&lt;$B$1,'Test Sample Data'!L851&gt;0),'Test Sample Data'!L851,$B$1),"")</f>
        <v/>
      </c>
      <c r="M852" s="17" t="str">
        <f>IF(SUM('Test Sample Data'!M$3:M$98)&gt;10,IF(AND(ISNUMBER('Test Sample Data'!M851),'Test Sample Data'!M851&lt;$B$1,'Test Sample Data'!M851&gt;0),'Test Sample Data'!M851,$B$1),"")</f>
        <v/>
      </c>
      <c r="N852" s="17">
        <f>'Gene Table'!E851</f>
        <v>0</v>
      </c>
      <c r="O852" s="17" t="str">
        <f>'Gene Table'!B851</f>
        <v>D09</v>
      </c>
      <c r="P852" s="17" t="str">
        <f>IF(SUM('Control Sample Data'!D$3:D$98)&gt;10,IF(AND(ISNUMBER('Control Sample Data'!D851),'Control Sample Data'!D851&lt;$B$1,'Control Sample Data'!D851&gt;0),'Control Sample Data'!D851,$B$1),"")</f>
        <v/>
      </c>
      <c r="Q852" s="17" t="str">
        <f>IF(SUM('Control Sample Data'!E$3:E$98)&gt;10,IF(AND(ISNUMBER('Control Sample Data'!E851),'Control Sample Data'!E851&lt;$B$1,'Control Sample Data'!E851&gt;0),'Control Sample Data'!E851,$B$1),"")</f>
        <v/>
      </c>
      <c r="R852" s="17" t="str">
        <f>IF(SUM('Control Sample Data'!F$3:F$98)&gt;10,IF(AND(ISNUMBER('Control Sample Data'!F851),'Control Sample Data'!F851&lt;$B$1,'Control Sample Data'!F851&gt;0),'Control Sample Data'!F851,$B$1),"")</f>
        <v/>
      </c>
      <c r="S852" s="17" t="str">
        <f>IF(SUM('Control Sample Data'!G$3:G$98)&gt;10,IF(AND(ISNUMBER('Control Sample Data'!G851),'Control Sample Data'!G851&lt;$B$1,'Control Sample Data'!G851&gt;0),'Control Sample Data'!G851,$B$1),"")</f>
        <v/>
      </c>
      <c r="T852" s="17" t="str">
        <f>IF(SUM('Control Sample Data'!H$3:H$98)&gt;10,IF(AND(ISNUMBER('Control Sample Data'!H851),'Control Sample Data'!H851&lt;$B$1,'Control Sample Data'!H851&gt;0),'Control Sample Data'!H851,$B$1),"")</f>
        <v/>
      </c>
      <c r="U852" s="17" t="str">
        <f>IF(SUM('Control Sample Data'!I$3:I$98)&gt;10,IF(AND(ISNUMBER('Control Sample Data'!I851),'Control Sample Data'!I851&lt;$B$1,'Control Sample Data'!I851&gt;0),'Control Sample Data'!I851,$B$1),"")</f>
        <v/>
      </c>
      <c r="V852" s="17" t="str">
        <f>IF(SUM('Control Sample Data'!J$3:J$98)&gt;10,IF(AND(ISNUMBER('Control Sample Data'!J851),'Control Sample Data'!J851&lt;$B$1,'Control Sample Data'!J851&gt;0),'Control Sample Data'!J851,$B$1),"")</f>
        <v/>
      </c>
      <c r="W852" s="17" t="str">
        <f>IF(SUM('Control Sample Data'!K$3:K$98)&gt;10,IF(AND(ISNUMBER('Control Sample Data'!K851),'Control Sample Data'!K851&lt;$B$1,'Control Sample Data'!K851&gt;0),'Control Sample Data'!K851,$B$1),"")</f>
        <v/>
      </c>
      <c r="X852" s="17" t="str">
        <f>IF(SUM('Control Sample Data'!L$3:L$98)&gt;10,IF(AND(ISNUMBER('Control Sample Data'!L851),'Control Sample Data'!L851&lt;$B$1,'Control Sample Data'!L851&gt;0),'Control Sample Data'!L851,$B$1),"")</f>
        <v/>
      </c>
      <c r="Y852" s="17" t="str">
        <f>IF(SUM('Control Sample Data'!M$3:M$98)&gt;10,IF(AND(ISNUMBER('Control Sample Data'!M851),'Control Sample Data'!M851&lt;$B$1,'Control Sample Data'!M851&gt;0),'Control Sample Data'!M851,$B$1),"")</f>
        <v/>
      </c>
      <c r="AT852" s="36" t="str">
        <f t="shared" si="580"/>
        <v/>
      </c>
      <c r="AU852" s="36" t="str">
        <f t="shared" si="581"/>
        <v/>
      </c>
      <c r="AV852" s="36" t="str">
        <f t="shared" si="582"/>
        <v/>
      </c>
      <c r="AW852" s="36" t="str">
        <f t="shared" si="583"/>
        <v/>
      </c>
      <c r="AX852" s="36" t="str">
        <f t="shared" si="584"/>
        <v/>
      </c>
      <c r="AY852" s="36" t="str">
        <f t="shared" si="585"/>
        <v/>
      </c>
      <c r="AZ852" s="36" t="str">
        <f t="shared" si="586"/>
        <v/>
      </c>
      <c r="BA852" s="36" t="str">
        <f t="shared" si="587"/>
        <v/>
      </c>
      <c r="BB852" s="36" t="str">
        <f t="shared" si="588"/>
        <v/>
      </c>
      <c r="BC852" s="36" t="str">
        <f t="shared" si="589"/>
        <v/>
      </c>
      <c r="BD852" s="36" t="str">
        <f t="shared" si="590"/>
        <v/>
      </c>
      <c r="BE852" s="36" t="str">
        <f t="shared" si="591"/>
        <v/>
      </c>
      <c r="BF852" s="36" t="str">
        <f t="shared" si="592"/>
        <v/>
      </c>
      <c r="BG852" s="36" t="str">
        <f t="shared" si="593"/>
        <v/>
      </c>
      <c r="BH852" s="36" t="str">
        <f t="shared" si="594"/>
        <v/>
      </c>
      <c r="BI852" s="36" t="str">
        <f t="shared" si="595"/>
        <v/>
      </c>
      <c r="BJ852" s="36" t="str">
        <f t="shared" si="596"/>
        <v/>
      </c>
      <c r="BK852" s="36" t="str">
        <f t="shared" si="597"/>
        <v/>
      </c>
      <c r="BL852" s="36" t="str">
        <f t="shared" si="598"/>
        <v/>
      </c>
      <c r="BM852" s="36" t="str">
        <f t="shared" si="599"/>
        <v/>
      </c>
      <c r="BN852" s="38" t="e">
        <f t="shared" si="558"/>
        <v>#DIV/0!</v>
      </c>
      <c r="BO852" s="38" t="e">
        <f t="shared" si="559"/>
        <v>#DIV/0!</v>
      </c>
      <c r="BP852" s="39" t="str">
        <f t="shared" si="560"/>
        <v/>
      </c>
      <c r="BQ852" s="39" t="str">
        <f t="shared" si="561"/>
        <v/>
      </c>
      <c r="BR852" s="39" t="str">
        <f t="shared" si="562"/>
        <v/>
      </c>
      <c r="BS852" s="39" t="str">
        <f t="shared" si="563"/>
        <v/>
      </c>
      <c r="BT852" s="39" t="str">
        <f t="shared" si="564"/>
        <v/>
      </c>
      <c r="BU852" s="39" t="str">
        <f t="shared" si="565"/>
        <v/>
      </c>
      <c r="BV852" s="39" t="str">
        <f t="shared" si="566"/>
        <v/>
      </c>
      <c r="BW852" s="39" t="str">
        <f t="shared" si="567"/>
        <v/>
      </c>
      <c r="BX852" s="39" t="str">
        <f t="shared" si="568"/>
        <v/>
      </c>
      <c r="BY852" s="39" t="str">
        <f t="shared" si="569"/>
        <v/>
      </c>
      <c r="BZ852" s="39" t="str">
        <f t="shared" si="570"/>
        <v/>
      </c>
      <c r="CA852" s="39" t="str">
        <f t="shared" si="571"/>
        <v/>
      </c>
      <c r="CB852" s="39" t="str">
        <f t="shared" si="572"/>
        <v/>
      </c>
      <c r="CC852" s="39" t="str">
        <f t="shared" si="573"/>
        <v/>
      </c>
      <c r="CD852" s="39" t="str">
        <f t="shared" si="574"/>
        <v/>
      </c>
      <c r="CE852" s="39" t="str">
        <f t="shared" si="575"/>
        <v/>
      </c>
      <c r="CF852" s="39" t="str">
        <f t="shared" si="576"/>
        <v/>
      </c>
      <c r="CG852" s="39" t="str">
        <f t="shared" si="577"/>
        <v/>
      </c>
      <c r="CH852" s="39" t="str">
        <f t="shared" si="578"/>
        <v/>
      </c>
      <c r="CI852" s="39" t="str">
        <f t="shared" si="579"/>
        <v/>
      </c>
    </row>
    <row r="853" spans="1:87">
      <c r="A853" s="18"/>
      <c r="B853" s="15">
        <f>'Gene Table'!E852</f>
        <v>0</v>
      </c>
      <c r="C853" s="15" t="str">
        <f>'Gene Table'!B852</f>
        <v>D10</v>
      </c>
      <c r="D853" s="16" t="str">
        <f>IF(SUM('Test Sample Data'!D$3:D$98)&gt;10,IF(AND(ISNUMBER('Test Sample Data'!D852),'Test Sample Data'!D852&lt;$B$1,'Test Sample Data'!D852&gt;0),'Test Sample Data'!D852,$B$1),"")</f>
        <v/>
      </c>
      <c r="E853" s="17" t="str">
        <f>IF(SUM('Test Sample Data'!E$3:E$98)&gt;10,IF(AND(ISNUMBER('Test Sample Data'!E852),'Test Sample Data'!E852&lt;$B$1,'Test Sample Data'!E852&gt;0),'Test Sample Data'!E852,$B$1),"")</f>
        <v/>
      </c>
      <c r="F853" s="17" t="str">
        <f>IF(SUM('Test Sample Data'!F$3:F$98)&gt;10,IF(AND(ISNUMBER('Test Sample Data'!F852),'Test Sample Data'!F852&lt;$B$1,'Test Sample Data'!F852&gt;0),'Test Sample Data'!F852,$B$1),"")</f>
        <v/>
      </c>
      <c r="G853" s="17" t="str">
        <f>IF(SUM('Test Sample Data'!G$3:G$98)&gt;10,IF(AND(ISNUMBER('Test Sample Data'!G852),'Test Sample Data'!G852&lt;$B$1,'Test Sample Data'!G852&gt;0),'Test Sample Data'!G852,$B$1),"")</f>
        <v/>
      </c>
      <c r="H853" s="17" t="str">
        <f>IF(SUM('Test Sample Data'!H$3:H$98)&gt;10,IF(AND(ISNUMBER('Test Sample Data'!H852),'Test Sample Data'!H852&lt;$B$1,'Test Sample Data'!H852&gt;0),'Test Sample Data'!H852,$B$1),"")</f>
        <v/>
      </c>
      <c r="I853" s="17" t="str">
        <f>IF(SUM('Test Sample Data'!I$3:I$98)&gt;10,IF(AND(ISNUMBER('Test Sample Data'!I852),'Test Sample Data'!I852&lt;$B$1,'Test Sample Data'!I852&gt;0),'Test Sample Data'!I852,$B$1),"")</f>
        <v/>
      </c>
      <c r="J853" s="17" t="str">
        <f>IF(SUM('Test Sample Data'!J$3:J$98)&gt;10,IF(AND(ISNUMBER('Test Sample Data'!J852),'Test Sample Data'!J852&lt;$B$1,'Test Sample Data'!J852&gt;0),'Test Sample Data'!J852,$B$1),"")</f>
        <v/>
      </c>
      <c r="K853" s="17" t="str">
        <f>IF(SUM('Test Sample Data'!K$3:K$98)&gt;10,IF(AND(ISNUMBER('Test Sample Data'!K852),'Test Sample Data'!K852&lt;$B$1,'Test Sample Data'!K852&gt;0),'Test Sample Data'!K852,$B$1),"")</f>
        <v/>
      </c>
      <c r="L853" s="17" t="str">
        <f>IF(SUM('Test Sample Data'!L$3:L$98)&gt;10,IF(AND(ISNUMBER('Test Sample Data'!L852),'Test Sample Data'!L852&lt;$B$1,'Test Sample Data'!L852&gt;0),'Test Sample Data'!L852,$B$1),"")</f>
        <v/>
      </c>
      <c r="M853" s="17" t="str">
        <f>IF(SUM('Test Sample Data'!M$3:M$98)&gt;10,IF(AND(ISNUMBER('Test Sample Data'!M852),'Test Sample Data'!M852&lt;$B$1,'Test Sample Data'!M852&gt;0),'Test Sample Data'!M852,$B$1),"")</f>
        <v/>
      </c>
      <c r="N853" s="17">
        <f>'Gene Table'!E852</f>
        <v>0</v>
      </c>
      <c r="O853" s="17" t="str">
        <f>'Gene Table'!B852</f>
        <v>D10</v>
      </c>
      <c r="P853" s="17" t="str">
        <f>IF(SUM('Control Sample Data'!D$3:D$98)&gt;10,IF(AND(ISNUMBER('Control Sample Data'!D852),'Control Sample Data'!D852&lt;$B$1,'Control Sample Data'!D852&gt;0),'Control Sample Data'!D852,$B$1),"")</f>
        <v/>
      </c>
      <c r="Q853" s="17" t="str">
        <f>IF(SUM('Control Sample Data'!E$3:E$98)&gt;10,IF(AND(ISNUMBER('Control Sample Data'!E852),'Control Sample Data'!E852&lt;$B$1,'Control Sample Data'!E852&gt;0),'Control Sample Data'!E852,$B$1),"")</f>
        <v/>
      </c>
      <c r="R853" s="17" t="str">
        <f>IF(SUM('Control Sample Data'!F$3:F$98)&gt;10,IF(AND(ISNUMBER('Control Sample Data'!F852),'Control Sample Data'!F852&lt;$B$1,'Control Sample Data'!F852&gt;0),'Control Sample Data'!F852,$B$1),"")</f>
        <v/>
      </c>
      <c r="S853" s="17" t="str">
        <f>IF(SUM('Control Sample Data'!G$3:G$98)&gt;10,IF(AND(ISNUMBER('Control Sample Data'!G852),'Control Sample Data'!G852&lt;$B$1,'Control Sample Data'!G852&gt;0),'Control Sample Data'!G852,$B$1),"")</f>
        <v/>
      </c>
      <c r="T853" s="17" t="str">
        <f>IF(SUM('Control Sample Data'!H$3:H$98)&gt;10,IF(AND(ISNUMBER('Control Sample Data'!H852),'Control Sample Data'!H852&lt;$B$1,'Control Sample Data'!H852&gt;0),'Control Sample Data'!H852,$B$1),"")</f>
        <v/>
      </c>
      <c r="U853" s="17" t="str">
        <f>IF(SUM('Control Sample Data'!I$3:I$98)&gt;10,IF(AND(ISNUMBER('Control Sample Data'!I852),'Control Sample Data'!I852&lt;$B$1,'Control Sample Data'!I852&gt;0),'Control Sample Data'!I852,$B$1),"")</f>
        <v/>
      </c>
      <c r="V853" s="17" t="str">
        <f>IF(SUM('Control Sample Data'!J$3:J$98)&gt;10,IF(AND(ISNUMBER('Control Sample Data'!J852),'Control Sample Data'!J852&lt;$B$1,'Control Sample Data'!J852&gt;0),'Control Sample Data'!J852,$B$1),"")</f>
        <v/>
      </c>
      <c r="W853" s="17" t="str">
        <f>IF(SUM('Control Sample Data'!K$3:K$98)&gt;10,IF(AND(ISNUMBER('Control Sample Data'!K852),'Control Sample Data'!K852&lt;$B$1,'Control Sample Data'!K852&gt;0),'Control Sample Data'!K852,$B$1),"")</f>
        <v/>
      </c>
      <c r="X853" s="17" t="str">
        <f>IF(SUM('Control Sample Data'!L$3:L$98)&gt;10,IF(AND(ISNUMBER('Control Sample Data'!L852),'Control Sample Data'!L852&lt;$B$1,'Control Sample Data'!L852&gt;0),'Control Sample Data'!L852,$B$1),"")</f>
        <v/>
      </c>
      <c r="Y853" s="17" t="str">
        <f>IF(SUM('Control Sample Data'!M$3:M$98)&gt;10,IF(AND(ISNUMBER('Control Sample Data'!M852),'Control Sample Data'!M852&lt;$B$1,'Control Sample Data'!M852&gt;0),'Control Sample Data'!M852,$B$1),"")</f>
        <v/>
      </c>
      <c r="AT853" s="36" t="str">
        <f t="shared" si="580"/>
        <v/>
      </c>
      <c r="AU853" s="36" t="str">
        <f t="shared" si="581"/>
        <v/>
      </c>
      <c r="AV853" s="36" t="str">
        <f t="shared" si="582"/>
        <v/>
      </c>
      <c r="AW853" s="36" t="str">
        <f t="shared" si="583"/>
        <v/>
      </c>
      <c r="AX853" s="36" t="str">
        <f t="shared" si="584"/>
        <v/>
      </c>
      <c r="AY853" s="36" t="str">
        <f t="shared" si="585"/>
        <v/>
      </c>
      <c r="AZ853" s="36" t="str">
        <f t="shared" si="586"/>
        <v/>
      </c>
      <c r="BA853" s="36" t="str">
        <f t="shared" si="587"/>
        <v/>
      </c>
      <c r="BB853" s="36" t="str">
        <f t="shared" si="588"/>
        <v/>
      </c>
      <c r="BC853" s="36" t="str">
        <f t="shared" si="589"/>
        <v/>
      </c>
      <c r="BD853" s="36" t="str">
        <f t="shared" si="590"/>
        <v/>
      </c>
      <c r="BE853" s="36" t="str">
        <f t="shared" si="591"/>
        <v/>
      </c>
      <c r="BF853" s="36" t="str">
        <f t="shared" si="592"/>
        <v/>
      </c>
      <c r="BG853" s="36" t="str">
        <f t="shared" si="593"/>
        <v/>
      </c>
      <c r="BH853" s="36" t="str">
        <f t="shared" si="594"/>
        <v/>
      </c>
      <c r="BI853" s="36" t="str">
        <f t="shared" si="595"/>
        <v/>
      </c>
      <c r="BJ853" s="36" t="str">
        <f t="shared" si="596"/>
        <v/>
      </c>
      <c r="BK853" s="36" t="str">
        <f t="shared" si="597"/>
        <v/>
      </c>
      <c r="BL853" s="36" t="str">
        <f t="shared" si="598"/>
        <v/>
      </c>
      <c r="BM853" s="36" t="str">
        <f t="shared" si="599"/>
        <v/>
      </c>
      <c r="BN853" s="38" t="e">
        <f t="shared" si="558"/>
        <v>#DIV/0!</v>
      </c>
      <c r="BO853" s="38" t="e">
        <f t="shared" si="559"/>
        <v>#DIV/0!</v>
      </c>
      <c r="BP853" s="39" t="str">
        <f t="shared" si="560"/>
        <v/>
      </c>
      <c r="BQ853" s="39" t="str">
        <f t="shared" si="561"/>
        <v/>
      </c>
      <c r="BR853" s="39" t="str">
        <f t="shared" si="562"/>
        <v/>
      </c>
      <c r="BS853" s="39" t="str">
        <f t="shared" si="563"/>
        <v/>
      </c>
      <c r="BT853" s="39" t="str">
        <f t="shared" si="564"/>
        <v/>
      </c>
      <c r="BU853" s="39" t="str">
        <f t="shared" si="565"/>
        <v/>
      </c>
      <c r="BV853" s="39" t="str">
        <f t="shared" si="566"/>
        <v/>
      </c>
      <c r="BW853" s="39" t="str">
        <f t="shared" si="567"/>
        <v/>
      </c>
      <c r="BX853" s="39" t="str">
        <f t="shared" si="568"/>
        <v/>
      </c>
      <c r="BY853" s="39" t="str">
        <f t="shared" si="569"/>
        <v/>
      </c>
      <c r="BZ853" s="39" t="str">
        <f t="shared" si="570"/>
        <v/>
      </c>
      <c r="CA853" s="39" t="str">
        <f t="shared" si="571"/>
        <v/>
      </c>
      <c r="CB853" s="39" t="str">
        <f t="shared" si="572"/>
        <v/>
      </c>
      <c r="CC853" s="39" t="str">
        <f t="shared" si="573"/>
        <v/>
      </c>
      <c r="CD853" s="39" t="str">
        <f t="shared" si="574"/>
        <v/>
      </c>
      <c r="CE853" s="39" t="str">
        <f t="shared" si="575"/>
        <v/>
      </c>
      <c r="CF853" s="39" t="str">
        <f t="shared" si="576"/>
        <v/>
      </c>
      <c r="CG853" s="39" t="str">
        <f t="shared" si="577"/>
        <v/>
      </c>
      <c r="CH853" s="39" t="str">
        <f t="shared" si="578"/>
        <v/>
      </c>
      <c r="CI853" s="39" t="str">
        <f t="shared" si="579"/>
        <v/>
      </c>
    </row>
    <row r="854" spans="1:87">
      <c r="A854" s="18"/>
      <c r="B854" s="15">
        <f>'Gene Table'!E853</f>
        <v>0</v>
      </c>
      <c r="C854" s="15" t="str">
        <f>'Gene Table'!B853</f>
        <v>D11</v>
      </c>
      <c r="D854" s="16" t="str">
        <f>IF(SUM('Test Sample Data'!D$3:D$98)&gt;10,IF(AND(ISNUMBER('Test Sample Data'!D853),'Test Sample Data'!D853&lt;$B$1,'Test Sample Data'!D853&gt;0),'Test Sample Data'!D853,$B$1),"")</f>
        <v/>
      </c>
      <c r="E854" s="17" t="str">
        <f>IF(SUM('Test Sample Data'!E$3:E$98)&gt;10,IF(AND(ISNUMBER('Test Sample Data'!E853),'Test Sample Data'!E853&lt;$B$1,'Test Sample Data'!E853&gt;0),'Test Sample Data'!E853,$B$1),"")</f>
        <v/>
      </c>
      <c r="F854" s="17" t="str">
        <f>IF(SUM('Test Sample Data'!F$3:F$98)&gt;10,IF(AND(ISNUMBER('Test Sample Data'!F853),'Test Sample Data'!F853&lt;$B$1,'Test Sample Data'!F853&gt;0),'Test Sample Data'!F853,$B$1),"")</f>
        <v/>
      </c>
      <c r="G854" s="17" t="str">
        <f>IF(SUM('Test Sample Data'!G$3:G$98)&gt;10,IF(AND(ISNUMBER('Test Sample Data'!G853),'Test Sample Data'!G853&lt;$B$1,'Test Sample Data'!G853&gt;0),'Test Sample Data'!G853,$B$1),"")</f>
        <v/>
      </c>
      <c r="H854" s="17" t="str">
        <f>IF(SUM('Test Sample Data'!H$3:H$98)&gt;10,IF(AND(ISNUMBER('Test Sample Data'!H853),'Test Sample Data'!H853&lt;$B$1,'Test Sample Data'!H853&gt;0),'Test Sample Data'!H853,$B$1),"")</f>
        <v/>
      </c>
      <c r="I854" s="17" t="str">
        <f>IF(SUM('Test Sample Data'!I$3:I$98)&gt;10,IF(AND(ISNUMBER('Test Sample Data'!I853),'Test Sample Data'!I853&lt;$B$1,'Test Sample Data'!I853&gt;0),'Test Sample Data'!I853,$B$1),"")</f>
        <v/>
      </c>
      <c r="J854" s="17" t="str">
        <f>IF(SUM('Test Sample Data'!J$3:J$98)&gt;10,IF(AND(ISNUMBER('Test Sample Data'!J853),'Test Sample Data'!J853&lt;$B$1,'Test Sample Data'!J853&gt;0),'Test Sample Data'!J853,$B$1),"")</f>
        <v/>
      </c>
      <c r="K854" s="17" t="str">
        <f>IF(SUM('Test Sample Data'!K$3:K$98)&gt;10,IF(AND(ISNUMBER('Test Sample Data'!K853),'Test Sample Data'!K853&lt;$B$1,'Test Sample Data'!K853&gt;0),'Test Sample Data'!K853,$B$1),"")</f>
        <v/>
      </c>
      <c r="L854" s="17" t="str">
        <f>IF(SUM('Test Sample Data'!L$3:L$98)&gt;10,IF(AND(ISNUMBER('Test Sample Data'!L853),'Test Sample Data'!L853&lt;$B$1,'Test Sample Data'!L853&gt;0),'Test Sample Data'!L853,$B$1),"")</f>
        <v/>
      </c>
      <c r="M854" s="17" t="str">
        <f>IF(SUM('Test Sample Data'!M$3:M$98)&gt;10,IF(AND(ISNUMBER('Test Sample Data'!M853),'Test Sample Data'!M853&lt;$B$1,'Test Sample Data'!M853&gt;0),'Test Sample Data'!M853,$B$1),"")</f>
        <v/>
      </c>
      <c r="N854" s="17">
        <f>'Gene Table'!E853</f>
        <v>0</v>
      </c>
      <c r="O854" s="17" t="str">
        <f>'Gene Table'!B853</f>
        <v>D11</v>
      </c>
      <c r="P854" s="17" t="str">
        <f>IF(SUM('Control Sample Data'!D$3:D$98)&gt;10,IF(AND(ISNUMBER('Control Sample Data'!D853),'Control Sample Data'!D853&lt;$B$1,'Control Sample Data'!D853&gt;0),'Control Sample Data'!D853,$B$1),"")</f>
        <v/>
      </c>
      <c r="Q854" s="17" t="str">
        <f>IF(SUM('Control Sample Data'!E$3:E$98)&gt;10,IF(AND(ISNUMBER('Control Sample Data'!E853),'Control Sample Data'!E853&lt;$B$1,'Control Sample Data'!E853&gt;0),'Control Sample Data'!E853,$B$1),"")</f>
        <v/>
      </c>
      <c r="R854" s="17" t="str">
        <f>IF(SUM('Control Sample Data'!F$3:F$98)&gt;10,IF(AND(ISNUMBER('Control Sample Data'!F853),'Control Sample Data'!F853&lt;$B$1,'Control Sample Data'!F853&gt;0),'Control Sample Data'!F853,$B$1),"")</f>
        <v/>
      </c>
      <c r="S854" s="17" t="str">
        <f>IF(SUM('Control Sample Data'!G$3:G$98)&gt;10,IF(AND(ISNUMBER('Control Sample Data'!G853),'Control Sample Data'!G853&lt;$B$1,'Control Sample Data'!G853&gt;0),'Control Sample Data'!G853,$B$1),"")</f>
        <v/>
      </c>
      <c r="T854" s="17" t="str">
        <f>IF(SUM('Control Sample Data'!H$3:H$98)&gt;10,IF(AND(ISNUMBER('Control Sample Data'!H853),'Control Sample Data'!H853&lt;$B$1,'Control Sample Data'!H853&gt;0),'Control Sample Data'!H853,$B$1),"")</f>
        <v/>
      </c>
      <c r="U854" s="17" t="str">
        <f>IF(SUM('Control Sample Data'!I$3:I$98)&gt;10,IF(AND(ISNUMBER('Control Sample Data'!I853),'Control Sample Data'!I853&lt;$B$1,'Control Sample Data'!I853&gt;0),'Control Sample Data'!I853,$B$1),"")</f>
        <v/>
      </c>
      <c r="V854" s="17" t="str">
        <f>IF(SUM('Control Sample Data'!J$3:J$98)&gt;10,IF(AND(ISNUMBER('Control Sample Data'!J853),'Control Sample Data'!J853&lt;$B$1,'Control Sample Data'!J853&gt;0),'Control Sample Data'!J853,$B$1),"")</f>
        <v/>
      </c>
      <c r="W854" s="17" t="str">
        <f>IF(SUM('Control Sample Data'!K$3:K$98)&gt;10,IF(AND(ISNUMBER('Control Sample Data'!K853),'Control Sample Data'!K853&lt;$B$1,'Control Sample Data'!K853&gt;0),'Control Sample Data'!K853,$B$1),"")</f>
        <v/>
      </c>
      <c r="X854" s="17" t="str">
        <f>IF(SUM('Control Sample Data'!L$3:L$98)&gt;10,IF(AND(ISNUMBER('Control Sample Data'!L853),'Control Sample Data'!L853&lt;$B$1,'Control Sample Data'!L853&gt;0),'Control Sample Data'!L853,$B$1),"")</f>
        <v/>
      </c>
      <c r="Y854" s="17" t="str">
        <f>IF(SUM('Control Sample Data'!M$3:M$98)&gt;10,IF(AND(ISNUMBER('Control Sample Data'!M853),'Control Sample Data'!M853&lt;$B$1,'Control Sample Data'!M853&gt;0),'Control Sample Data'!M853,$B$1),"")</f>
        <v/>
      </c>
      <c r="AT854" s="36" t="str">
        <f t="shared" si="580"/>
        <v/>
      </c>
      <c r="AU854" s="36" t="str">
        <f t="shared" si="581"/>
        <v/>
      </c>
      <c r="AV854" s="36" t="str">
        <f t="shared" si="582"/>
        <v/>
      </c>
      <c r="AW854" s="36" t="str">
        <f t="shared" si="583"/>
        <v/>
      </c>
      <c r="AX854" s="36" t="str">
        <f t="shared" si="584"/>
        <v/>
      </c>
      <c r="AY854" s="36" t="str">
        <f t="shared" si="585"/>
        <v/>
      </c>
      <c r="AZ854" s="36" t="str">
        <f t="shared" si="586"/>
        <v/>
      </c>
      <c r="BA854" s="36" t="str">
        <f t="shared" si="587"/>
        <v/>
      </c>
      <c r="BB854" s="36" t="str">
        <f t="shared" si="588"/>
        <v/>
      </c>
      <c r="BC854" s="36" t="str">
        <f t="shared" si="589"/>
        <v/>
      </c>
      <c r="BD854" s="36" t="str">
        <f t="shared" si="590"/>
        <v/>
      </c>
      <c r="BE854" s="36" t="str">
        <f t="shared" si="591"/>
        <v/>
      </c>
      <c r="BF854" s="36" t="str">
        <f t="shared" si="592"/>
        <v/>
      </c>
      <c r="BG854" s="36" t="str">
        <f t="shared" si="593"/>
        <v/>
      </c>
      <c r="BH854" s="36" t="str">
        <f t="shared" si="594"/>
        <v/>
      </c>
      <c r="BI854" s="36" t="str">
        <f t="shared" si="595"/>
        <v/>
      </c>
      <c r="BJ854" s="36" t="str">
        <f t="shared" si="596"/>
        <v/>
      </c>
      <c r="BK854" s="36" t="str">
        <f t="shared" si="597"/>
        <v/>
      </c>
      <c r="BL854" s="36" t="str">
        <f t="shared" si="598"/>
        <v/>
      </c>
      <c r="BM854" s="36" t="str">
        <f t="shared" si="599"/>
        <v/>
      </c>
      <c r="BN854" s="38" t="e">
        <f t="shared" si="558"/>
        <v>#DIV/0!</v>
      </c>
      <c r="BO854" s="38" t="e">
        <f t="shared" si="559"/>
        <v>#DIV/0!</v>
      </c>
      <c r="BP854" s="39" t="str">
        <f t="shared" si="560"/>
        <v/>
      </c>
      <c r="BQ854" s="39" t="str">
        <f t="shared" si="561"/>
        <v/>
      </c>
      <c r="BR854" s="39" t="str">
        <f t="shared" si="562"/>
        <v/>
      </c>
      <c r="BS854" s="39" t="str">
        <f t="shared" si="563"/>
        <v/>
      </c>
      <c r="BT854" s="39" t="str">
        <f t="shared" si="564"/>
        <v/>
      </c>
      <c r="BU854" s="39" t="str">
        <f t="shared" si="565"/>
        <v/>
      </c>
      <c r="BV854" s="39" t="str">
        <f t="shared" si="566"/>
        <v/>
      </c>
      <c r="BW854" s="39" t="str">
        <f t="shared" si="567"/>
        <v/>
      </c>
      <c r="BX854" s="39" t="str">
        <f t="shared" si="568"/>
        <v/>
      </c>
      <c r="BY854" s="39" t="str">
        <f t="shared" si="569"/>
        <v/>
      </c>
      <c r="BZ854" s="39" t="str">
        <f t="shared" si="570"/>
        <v/>
      </c>
      <c r="CA854" s="39" t="str">
        <f t="shared" si="571"/>
        <v/>
      </c>
      <c r="CB854" s="39" t="str">
        <f t="shared" si="572"/>
        <v/>
      </c>
      <c r="CC854" s="39" t="str">
        <f t="shared" si="573"/>
        <v/>
      </c>
      <c r="CD854" s="39" t="str">
        <f t="shared" si="574"/>
        <v/>
      </c>
      <c r="CE854" s="39" t="str">
        <f t="shared" si="575"/>
        <v/>
      </c>
      <c r="CF854" s="39" t="str">
        <f t="shared" si="576"/>
        <v/>
      </c>
      <c r="CG854" s="39" t="str">
        <f t="shared" si="577"/>
        <v/>
      </c>
      <c r="CH854" s="39" t="str">
        <f t="shared" si="578"/>
        <v/>
      </c>
      <c r="CI854" s="39" t="str">
        <f t="shared" si="579"/>
        <v/>
      </c>
    </row>
    <row r="855" spans="1:87">
      <c r="A855" s="18"/>
      <c r="B855" s="15">
        <f>'Gene Table'!E854</f>
        <v>0</v>
      </c>
      <c r="C855" s="15" t="str">
        <f>'Gene Table'!B854</f>
        <v>D12</v>
      </c>
      <c r="D855" s="16" t="str">
        <f>IF(SUM('Test Sample Data'!D$3:D$98)&gt;10,IF(AND(ISNUMBER('Test Sample Data'!D854),'Test Sample Data'!D854&lt;$B$1,'Test Sample Data'!D854&gt;0),'Test Sample Data'!D854,$B$1),"")</f>
        <v/>
      </c>
      <c r="E855" s="17" t="str">
        <f>IF(SUM('Test Sample Data'!E$3:E$98)&gt;10,IF(AND(ISNUMBER('Test Sample Data'!E854),'Test Sample Data'!E854&lt;$B$1,'Test Sample Data'!E854&gt;0),'Test Sample Data'!E854,$B$1),"")</f>
        <v/>
      </c>
      <c r="F855" s="17" t="str">
        <f>IF(SUM('Test Sample Data'!F$3:F$98)&gt;10,IF(AND(ISNUMBER('Test Sample Data'!F854),'Test Sample Data'!F854&lt;$B$1,'Test Sample Data'!F854&gt;0),'Test Sample Data'!F854,$B$1),"")</f>
        <v/>
      </c>
      <c r="G855" s="17" t="str">
        <f>IF(SUM('Test Sample Data'!G$3:G$98)&gt;10,IF(AND(ISNUMBER('Test Sample Data'!G854),'Test Sample Data'!G854&lt;$B$1,'Test Sample Data'!G854&gt;0),'Test Sample Data'!G854,$B$1),"")</f>
        <v/>
      </c>
      <c r="H855" s="17" t="str">
        <f>IF(SUM('Test Sample Data'!H$3:H$98)&gt;10,IF(AND(ISNUMBER('Test Sample Data'!H854),'Test Sample Data'!H854&lt;$B$1,'Test Sample Data'!H854&gt;0),'Test Sample Data'!H854,$B$1),"")</f>
        <v/>
      </c>
      <c r="I855" s="17" t="str">
        <f>IF(SUM('Test Sample Data'!I$3:I$98)&gt;10,IF(AND(ISNUMBER('Test Sample Data'!I854),'Test Sample Data'!I854&lt;$B$1,'Test Sample Data'!I854&gt;0),'Test Sample Data'!I854,$B$1),"")</f>
        <v/>
      </c>
      <c r="J855" s="17" t="str">
        <f>IF(SUM('Test Sample Data'!J$3:J$98)&gt;10,IF(AND(ISNUMBER('Test Sample Data'!J854),'Test Sample Data'!J854&lt;$B$1,'Test Sample Data'!J854&gt;0),'Test Sample Data'!J854,$B$1),"")</f>
        <v/>
      </c>
      <c r="K855" s="17" t="str">
        <f>IF(SUM('Test Sample Data'!K$3:K$98)&gt;10,IF(AND(ISNUMBER('Test Sample Data'!K854),'Test Sample Data'!K854&lt;$B$1,'Test Sample Data'!K854&gt;0),'Test Sample Data'!K854,$B$1),"")</f>
        <v/>
      </c>
      <c r="L855" s="17" t="str">
        <f>IF(SUM('Test Sample Data'!L$3:L$98)&gt;10,IF(AND(ISNUMBER('Test Sample Data'!L854),'Test Sample Data'!L854&lt;$B$1,'Test Sample Data'!L854&gt;0),'Test Sample Data'!L854,$B$1),"")</f>
        <v/>
      </c>
      <c r="M855" s="17" t="str">
        <f>IF(SUM('Test Sample Data'!M$3:M$98)&gt;10,IF(AND(ISNUMBER('Test Sample Data'!M854),'Test Sample Data'!M854&lt;$B$1,'Test Sample Data'!M854&gt;0),'Test Sample Data'!M854,$B$1),"")</f>
        <v/>
      </c>
      <c r="N855" s="17">
        <f>'Gene Table'!E854</f>
        <v>0</v>
      </c>
      <c r="O855" s="17" t="str">
        <f>'Gene Table'!B854</f>
        <v>D12</v>
      </c>
      <c r="P855" s="17" t="str">
        <f>IF(SUM('Control Sample Data'!D$3:D$98)&gt;10,IF(AND(ISNUMBER('Control Sample Data'!D854),'Control Sample Data'!D854&lt;$B$1,'Control Sample Data'!D854&gt;0),'Control Sample Data'!D854,$B$1),"")</f>
        <v/>
      </c>
      <c r="Q855" s="17" t="str">
        <f>IF(SUM('Control Sample Data'!E$3:E$98)&gt;10,IF(AND(ISNUMBER('Control Sample Data'!E854),'Control Sample Data'!E854&lt;$B$1,'Control Sample Data'!E854&gt;0),'Control Sample Data'!E854,$B$1),"")</f>
        <v/>
      </c>
      <c r="R855" s="17" t="str">
        <f>IF(SUM('Control Sample Data'!F$3:F$98)&gt;10,IF(AND(ISNUMBER('Control Sample Data'!F854),'Control Sample Data'!F854&lt;$B$1,'Control Sample Data'!F854&gt;0),'Control Sample Data'!F854,$B$1),"")</f>
        <v/>
      </c>
      <c r="S855" s="17" t="str">
        <f>IF(SUM('Control Sample Data'!G$3:G$98)&gt;10,IF(AND(ISNUMBER('Control Sample Data'!G854),'Control Sample Data'!G854&lt;$B$1,'Control Sample Data'!G854&gt;0),'Control Sample Data'!G854,$B$1),"")</f>
        <v/>
      </c>
      <c r="T855" s="17" t="str">
        <f>IF(SUM('Control Sample Data'!H$3:H$98)&gt;10,IF(AND(ISNUMBER('Control Sample Data'!H854),'Control Sample Data'!H854&lt;$B$1,'Control Sample Data'!H854&gt;0),'Control Sample Data'!H854,$B$1),"")</f>
        <v/>
      </c>
      <c r="U855" s="17" t="str">
        <f>IF(SUM('Control Sample Data'!I$3:I$98)&gt;10,IF(AND(ISNUMBER('Control Sample Data'!I854),'Control Sample Data'!I854&lt;$B$1,'Control Sample Data'!I854&gt;0),'Control Sample Data'!I854,$B$1),"")</f>
        <v/>
      </c>
      <c r="V855" s="17" t="str">
        <f>IF(SUM('Control Sample Data'!J$3:J$98)&gt;10,IF(AND(ISNUMBER('Control Sample Data'!J854),'Control Sample Data'!J854&lt;$B$1,'Control Sample Data'!J854&gt;0),'Control Sample Data'!J854,$B$1),"")</f>
        <v/>
      </c>
      <c r="W855" s="17" t="str">
        <f>IF(SUM('Control Sample Data'!K$3:K$98)&gt;10,IF(AND(ISNUMBER('Control Sample Data'!K854),'Control Sample Data'!K854&lt;$B$1,'Control Sample Data'!K854&gt;0),'Control Sample Data'!K854,$B$1),"")</f>
        <v/>
      </c>
      <c r="X855" s="17" t="str">
        <f>IF(SUM('Control Sample Data'!L$3:L$98)&gt;10,IF(AND(ISNUMBER('Control Sample Data'!L854),'Control Sample Data'!L854&lt;$B$1,'Control Sample Data'!L854&gt;0),'Control Sample Data'!L854,$B$1),"")</f>
        <v/>
      </c>
      <c r="Y855" s="17" t="str">
        <f>IF(SUM('Control Sample Data'!M$3:M$98)&gt;10,IF(AND(ISNUMBER('Control Sample Data'!M854),'Control Sample Data'!M854&lt;$B$1,'Control Sample Data'!M854&gt;0),'Control Sample Data'!M854,$B$1),"")</f>
        <v/>
      </c>
      <c r="AT855" s="36" t="str">
        <f t="shared" si="580"/>
        <v/>
      </c>
      <c r="AU855" s="36" t="str">
        <f t="shared" si="581"/>
        <v/>
      </c>
      <c r="AV855" s="36" t="str">
        <f t="shared" si="582"/>
        <v/>
      </c>
      <c r="AW855" s="36" t="str">
        <f t="shared" si="583"/>
        <v/>
      </c>
      <c r="AX855" s="36" t="str">
        <f t="shared" si="584"/>
        <v/>
      </c>
      <c r="AY855" s="36" t="str">
        <f t="shared" si="585"/>
        <v/>
      </c>
      <c r="AZ855" s="36" t="str">
        <f t="shared" si="586"/>
        <v/>
      </c>
      <c r="BA855" s="36" t="str">
        <f t="shared" si="587"/>
        <v/>
      </c>
      <c r="BB855" s="36" t="str">
        <f t="shared" si="588"/>
        <v/>
      </c>
      <c r="BC855" s="36" t="str">
        <f t="shared" si="589"/>
        <v/>
      </c>
      <c r="BD855" s="36" t="str">
        <f t="shared" si="590"/>
        <v/>
      </c>
      <c r="BE855" s="36" t="str">
        <f t="shared" si="591"/>
        <v/>
      </c>
      <c r="BF855" s="36" t="str">
        <f t="shared" si="592"/>
        <v/>
      </c>
      <c r="BG855" s="36" t="str">
        <f t="shared" si="593"/>
        <v/>
      </c>
      <c r="BH855" s="36" t="str">
        <f t="shared" si="594"/>
        <v/>
      </c>
      <c r="BI855" s="36" t="str">
        <f t="shared" si="595"/>
        <v/>
      </c>
      <c r="BJ855" s="36" t="str">
        <f t="shared" si="596"/>
        <v/>
      </c>
      <c r="BK855" s="36" t="str">
        <f t="shared" si="597"/>
        <v/>
      </c>
      <c r="BL855" s="36" t="str">
        <f t="shared" si="598"/>
        <v/>
      </c>
      <c r="BM855" s="36" t="str">
        <f t="shared" si="599"/>
        <v/>
      </c>
      <c r="BN855" s="38" t="e">
        <f t="shared" si="558"/>
        <v>#DIV/0!</v>
      </c>
      <c r="BO855" s="38" t="e">
        <f t="shared" si="559"/>
        <v>#DIV/0!</v>
      </c>
      <c r="BP855" s="39" t="str">
        <f t="shared" si="560"/>
        <v/>
      </c>
      <c r="BQ855" s="39" t="str">
        <f t="shared" si="561"/>
        <v/>
      </c>
      <c r="BR855" s="39" t="str">
        <f t="shared" si="562"/>
        <v/>
      </c>
      <c r="BS855" s="39" t="str">
        <f t="shared" si="563"/>
        <v/>
      </c>
      <c r="BT855" s="39" t="str">
        <f t="shared" si="564"/>
        <v/>
      </c>
      <c r="BU855" s="39" t="str">
        <f t="shared" si="565"/>
        <v/>
      </c>
      <c r="BV855" s="39" t="str">
        <f t="shared" si="566"/>
        <v/>
      </c>
      <c r="BW855" s="39" t="str">
        <f t="shared" si="567"/>
        <v/>
      </c>
      <c r="BX855" s="39" t="str">
        <f t="shared" si="568"/>
        <v/>
      </c>
      <c r="BY855" s="39" t="str">
        <f t="shared" si="569"/>
        <v/>
      </c>
      <c r="BZ855" s="39" t="str">
        <f t="shared" si="570"/>
        <v/>
      </c>
      <c r="CA855" s="39" t="str">
        <f t="shared" si="571"/>
        <v/>
      </c>
      <c r="CB855" s="39" t="str">
        <f t="shared" si="572"/>
        <v/>
      </c>
      <c r="CC855" s="39" t="str">
        <f t="shared" si="573"/>
        <v/>
      </c>
      <c r="CD855" s="39" t="str">
        <f t="shared" si="574"/>
        <v/>
      </c>
      <c r="CE855" s="39" t="str">
        <f t="shared" si="575"/>
        <v/>
      </c>
      <c r="CF855" s="39" t="str">
        <f t="shared" si="576"/>
        <v/>
      </c>
      <c r="CG855" s="39" t="str">
        <f t="shared" si="577"/>
        <v/>
      </c>
      <c r="CH855" s="39" t="str">
        <f t="shared" si="578"/>
        <v/>
      </c>
      <c r="CI855" s="39" t="str">
        <f t="shared" si="579"/>
        <v/>
      </c>
    </row>
    <row r="856" spans="1:87">
      <c r="A856" s="18"/>
      <c r="B856" s="15">
        <f>'Gene Table'!E855</f>
        <v>0</v>
      </c>
      <c r="C856" s="15" t="str">
        <f>'Gene Table'!B855</f>
        <v>D13</v>
      </c>
      <c r="D856" s="16" t="str">
        <f>IF(SUM('Test Sample Data'!D$3:D$98)&gt;10,IF(AND(ISNUMBER('Test Sample Data'!D855),'Test Sample Data'!D855&lt;$B$1,'Test Sample Data'!D855&gt;0),'Test Sample Data'!D855,$B$1),"")</f>
        <v/>
      </c>
      <c r="E856" s="17" t="str">
        <f>IF(SUM('Test Sample Data'!E$3:E$98)&gt;10,IF(AND(ISNUMBER('Test Sample Data'!E855),'Test Sample Data'!E855&lt;$B$1,'Test Sample Data'!E855&gt;0),'Test Sample Data'!E855,$B$1),"")</f>
        <v/>
      </c>
      <c r="F856" s="17" t="str">
        <f>IF(SUM('Test Sample Data'!F$3:F$98)&gt;10,IF(AND(ISNUMBER('Test Sample Data'!F855),'Test Sample Data'!F855&lt;$B$1,'Test Sample Data'!F855&gt;0),'Test Sample Data'!F855,$B$1),"")</f>
        <v/>
      </c>
      <c r="G856" s="17" t="str">
        <f>IF(SUM('Test Sample Data'!G$3:G$98)&gt;10,IF(AND(ISNUMBER('Test Sample Data'!G855),'Test Sample Data'!G855&lt;$B$1,'Test Sample Data'!G855&gt;0),'Test Sample Data'!G855,$B$1),"")</f>
        <v/>
      </c>
      <c r="H856" s="17" t="str">
        <f>IF(SUM('Test Sample Data'!H$3:H$98)&gt;10,IF(AND(ISNUMBER('Test Sample Data'!H855),'Test Sample Data'!H855&lt;$B$1,'Test Sample Data'!H855&gt;0),'Test Sample Data'!H855,$B$1),"")</f>
        <v/>
      </c>
      <c r="I856" s="17" t="str">
        <f>IF(SUM('Test Sample Data'!I$3:I$98)&gt;10,IF(AND(ISNUMBER('Test Sample Data'!I855),'Test Sample Data'!I855&lt;$B$1,'Test Sample Data'!I855&gt;0),'Test Sample Data'!I855,$B$1),"")</f>
        <v/>
      </c>
      <c r="J856" s="17" t="str">
        <f>IF(SUM('Test Sample Data'!J$3:J$98)&gt;10,IF(AND(ISNUMBER('Test Sample Data'!J855),'Test Sample Data'!J855&lt;$B$1,'Test Sample Data'!J855&gt;0),'Test Sample Data'!J855,$B$1),"")</f>
        <v/>
      </c>
      <c r="K856" s="17" t="str">
        <f>IF(SUM('Test Sample Data'!K$3:K$98)&gt;10,IF(AND(ISNUMBER('Test Sample Data'!K855),'Test Sample Data'!K855&lt;$B$1,'Test Sample Data'!K855&gt;0),'Test Sample Data'!K855,$B$1),"")</f>
        <v/>
      </c>
      <c r="L856" s="17" t="str">
        <f>IF(SUM('Test Sample Data'!L$3:L$98)&gt;10,IF(AND(ISNUMBER('Test Sample Data'!L855),'Test Sample Data'!L855&lt;$B$1,'Test Sample Data'!L855&gt;0),'Test Sample Data'!L855,$B$1),"")</f>
        <v/>
      </c>
      <c r="M856" s="17" t="str">
        <f>IF(SUM('Test Sample Data'!M$3:M$98)&gt;10,IF(AND(ISNUMBER('Test Sample Data'!M855),'Test Sample Data'!M855&lt;$B$1,'Test Sample Data'!M855&gt;0),'Test Sample Data'!M855,$B$1),"")</f>
        <v/>
      </c>
      <c r="N856" s="17">
        <f>'Gene Table'!E855</f>
        <v>0</v>
      </c>
      <c r="O856" s="17" t="str">
        <f>'Gene Table'!B855</f>
        <v>D13</v>
      </c>
      <c r="P856" s="17" t="str">
        <f>IF(SUM('Control Sample Data'!D$3:D$98)&gt;10,IF(AND(ISNUMBER('Control Sample Data'!D855),'Control Sample Data'!D855&lt;$B$1,'Control Sample Data'!D855&gt;0),'Control Sample Data'!D855,$B$1),"")</f>
        <v/>
      </c>
      <c r="Q856" s="17" t="str">
        <f>IF(SUM('Control Sample Data'!E$3:E$98)&gt;10,IF(AND(ISNUMBER('Control Sample Data'!E855),'Control Sample Data'!E855&lt;$B$1,'Control Sample Data'!E855&gt;0),'Control Sample Data'!E855,$B$1),"")</f>
        <v/>
      </c>
      <c r="R856" s="17" t="str">
        <f>IF(SUM('Control Sample Data'!F$3:F$98)&gt;10,IF(AND(ISNUMBER('Control Sample Data'!F855),'Control Sample Data'!F855&lt;$B$1,'Control Sample Data'!F855&gt;0),'Control Sample Data'!F855,$B$1),"")</f>
        <v/>
      </c>
      <c r="S856" s="17" t="str">
        <f>IF(SUM('Control Sample Data'!G$3:G$98)&gt;10,IF(AND(ISNUMBER('Control Sample Data'!G855),'Control Sample Data'!G855&lt;$B$1,'Control Sample Data'!G855&gt;0),'Control Sample Data'!G855,$B$1),"")</f>
        <v/>
      </c>
      <c r="T856" s="17" t="str">
        <f>IF(SUM('Control Sample Data'!H$3:H$98)&gt;10,IF(AND(ISNUMBER('Control Sample Data'!H855),'Control Sample Data'!H855&lt;$B$1,'Control Sample Data'!H855&gt;0),'Control Sample Data'!H855,$B$1),"")</f>
        <v/>
      </c>
      <c r="U856" s="17" t="str">
        <f>IF(SUM('Control Sample Data'!I$3:I$98)&gt;10,IF(AND(ISNUMBER('Control Sample Data'!I855),'Control Sample Data'!I855&lt;$B$1,'Control Sample Data'!I855&gt;0),'Control Sample Data'!I855,$B$1),"")</f>
        <v/>
      </c>
      <c r="V856" s="17" t="str">
        <f>IF(SUM('Control Sample Data'!J$3:J$98)&gt;10,IF(AND(ISNUMBER('Control Sample Data'!J855),'Control Sample Data'!J855&lt;$B$1,'Control Sample Data'!J855&gt;0),'Control Sample Data'!J855,$B$1),"")</f>
        <v/>
      </c>
      <c r="W856" s="17" t="str">
        <f>IF(SUM('Control Sample Data'!K$3:K$98)&gt;10,IF(AND(ISNUMBER('Control Sample Data'!K855),'Control Sample Data'!K855&lt;$B$1,'Control Sample Data'!K855&gt;0),'Control Sample Data'!K855,$B$1),"")</f>
        <v/>
      </c>
      <c r="X856" s="17" t="str">
        <f>IF(SUM('Control Sample Data'!L$3:L$98)&gt;10,IF(AND(ISNUMBER('Control Sample Data'!L855),'Control Sample Data'!L855&lt;$B$1,'Control Sample Data'!L855&gt;0),'Control Sample Data'!L855,$B$1),"")</f>
        <v/>
      </c>
      <c r="Y856" s="17" t="str">
        <f>IF(SUM('Control Sample Data'!M$3:M$98)&gt;10,IF(AND(ISNUMBER('Control Sample Data'!M855),'Control Sample Data'!M855&lt;$B$1,'Control Sample Data'!M855&gt;0),'Control Sample Data'!M855,$B$1),"")</f>
        <v/>
      </c>
      <c r="AT856" s="36" t="str">
        <f t="shared" si="580"/>
        <v/>
      </c>
      <c r="AU856" s="36" t="str">
        <f t="shared" si="581"/>
        <v/>
      </c>
      <c r="AV856" s="36" t="str">
        <f t="shared" si="582"/>
        <v/>
      </c>
      <c r="AW856" s="36" t="str">
        <f t="shared" si="583"/>
        <v/>
      </c>
      <c r="AX856" s="36" t="str">
        <f t="shared" si="584"/>
        <v/>
      </c>
      <c r="AY856" s="36" t="str">
        <f t="shared" si="585"/>
        <v/>
      </c>
      <c r="AZ856" s="36" t="str">
        <f t="shared" si="586"/>
        <v/>
      </c>
      <c r="BA856" s="36" t="str">
        <f t="shared" si="587"/>
        <v/>
      </c>
      <c r="BB856" s="36" t="str">
        <f t="shared" si="588"/>
        <v/>
      </c>
      <c r="BC856" s="36" t="str">
        <f t="shared" si="589"/>
        <v/>
      </c>
      <c r="BD856" s="36" t="str">
        <f t="shared" si="590"/>
        <v/>
      </c>
      <c r="BE856" s="36" t="str">
        <f t="shared" si="591"/>
        <v/>
      </c>
      <c r="BF856" s="36" t="str">
        <f t="shared" si="592"/>
        <v/>
      </c>
      <c r="BG856" s="36" t="str">
        <f t="shared" si="593"/>
        <v/>
      </c>
      <c r="BH856" s="36" t="str">
        <f t="shared" si="594"/>
        <v/>
      </c>
      <c r="BI856" s="36" t="str">
        <f t="shared" si="595"/>
        <v/>
      </c>
      <c r="BJ856" s="36" t="str">
        <f t="shared" si="596"/>
        <v/>
      </c>
      <c r="BK856" s="36" t="str">
        <f t="shared" si="597"/>
        <v/>
      </c>
      <c r="BL856" s="36" t="str">
        <f t="shared" si="598"/>
        <v/>
      </c>
      <c r="BM856" s="36" t="str">
        <f t="shared" si="599"/>
        <v/>
      </c>
      <c r="BN856" s="38" t="e">
        <f t="shared" si="558"/>
        <v>#DIV/0!</v>
      </c>
      <c r="BO856" s="38" t="e">
        <f t="shared" si="559"/>
        <v>#DIV/0!</v>
      </c>
      <c r="BP856" s="39" t="str">
        <f t="shared" si="560"/>
        <v/>
      </c>
      <c r="BQ856" s="39" t="str">
        <f t="shared" si="561"/>
        <v/>
      </c>
      <c r="BR856" s="39" t="str">
        <f t="shared" si="562"/>
        <v/>
      </c>
      <c r="BS856" s="39" t="str">
        <f t="shared" si="563"/>
        <v/>
      </c>
      <c r="BT856" s="39" t="str">
        <f t="shared" si="564"/>
        <v/>
      </c>
      <c r="BU856" s="39" t="str">
        <f t="shared" si="565"/>
        <v/>
      </c>
      <c r="BV856" s="39" t="str">
        <f t="shared" si="566"/>
        <v/>
      </c>
      <c r="BW856" s="39" t="str">
        <f t="shared" si="567"/>
        <v/>
      </c>
      <c r="BX856" s="39" t="str">
        <f t="shared" si="568"/>
        <v/>
      </c>
      <c r="BY856" s="39" t="str">
        <f t="shared" si="569"/>
        <v/>
      </c>
      <c r="BZ856" s="39" t="str">
        <f t="shared" si="570"/>
        <v/>
      </c>
      <c r="CA856" s="39" t="str">
        <f t="shared" si="571"/>
        <v/>
      </c>
      <c r="CB856" s="39" t="str">
        <f t="shared" si="572"/>
        <v/>
      </c>
      <c r="CC856" s="39" t="str">
        <f t="shared" si="573"/>
        <v/>
      </c>
      <c r="CD856" s="39" t="str">
        <f t="shared" si="574"/>
        <v/>
      </c>
      <c r="CE856" s="39" t="str">
        <f t="shared" si="575"/>
        <v/>
      </c>
      <c r="CF856" s="39" t="str">
        <f t="shared" si="576"/>
        <v/>
      </c>
      <c r="CG856" s="39" t="str">
        <f t="shared" si="577"/>
        <v/>
      </c>
      <c r="CH856" s="39" t="str">
        <f t="shared" si="578"/>
        <v/>
      </c>
      <c r="CI856" s="39" t="str">
        <f t="shared" si="579"/>
        <v/>
      </c>
    </row>
    <row r="857" spans="1:87">
      <c r="A857" s="18"/>
      <c r="B857" s="15">
        <f>'Gene Table'!E856</f>
        <v>0</v>
      </c>
      <c r="C857" s="15" t="str">
        <f>'Gene Table'!B856</f>
        <v>D14</v>
      </c>
      <c r="D857" s="16" t="str">
        <f>IF(SUM('Test Sample Data'!D$3:D$98)&gt;10,IF(AND(ISNUMBER('Test Sample Data'!D856),'Test Sample Data'!D856&lt;$B$1,'Test Sample Data'!D856&gt;0),'Test Sample Data'!D856,$B$1),"")</f>
        <v/>
      </c>
      <c r="E857" s="17" t="str">
        <f>IF(SUM('Test Sample Data'!E$3:E$98)&gt;10,IF(AND(ISNUMBER('Test Sample Data'!E856),'Test Sample Data'!E856&lt;$B$1,'Test Sample Data'!E856&gt;0),'Test Sample Data'!E856,$B$1),"")</f>
        <v/>
      </c>
      <c r="F857" s="17" t="str">
        <f>IF(SUM('Test Sample Data'!F$3:F$98)&gt;10,IF(AND(ISNUMBER('Test Sample Data'!F856),'Test Sample Data'!F856&lt;$B$1,'Test Sample Data'!F856&gt;0),'Test Sample Data'!F856,$B$1),"")</f>
        <v/>
      </c>
      <c r="G857" s="17" t="str">
        <f>IF(SUM('Test Sample Data'!G$3:G$98)&gt;10,IF(AND(ISNUMBER('Test Sample Data'!G856),'Test Sample Data'!G856&lt;$B$1,'Test Sample Data'!G856&gt;0),'Test Sample Data'!G856,$B$1),"")</f>
        <v/>
      </c>
      <c r="H857" s="17" t="str">
        <f>IF(SUM('Test Sample Data'!H$3:H$98)&gt;10,IF(AND(ISNUMBER('Test Sample Data'!H856),'Test Sample Data'!H856&lt;$B$1,'Test Sample Data'!H856&gt;0),'Test Sample Data'!H856,$B$1),"")</f>
        <v/>
      </c>
      <c r="I857" s="17" t="str">
        <f>IF(SUM('Test Sample Data'!I$3:I$98)&gt;10,IF(AND(ISNUMBER('Test Sample Data'!I856),'Test Sample Data'!I856&lt;$B$1,'Test Sample Data'!I856&gt;0),'Test Sample Data'!I856,$B$1),"")</f>
        <v/>
      </c>
      <c r="J857" s="17" t="str">
        <f>IF(SUM('Test Sample Data'!J$3:J$98)&gt;10,IF(AND(ISNUMBER('Test Sample Data'!J856),'Test Sample Data'!J856&lt;$B$1,'Test Sample Data'!J856&gt;0),'Test Sample Data'!J856,$B$1),"")</f>
        <v/>
      </c>
      <c r="K857" s="17" t="str">
        <f>IF(SUM('Test Sample Data'!K$3:K$98)&gt;10,IF(AND(ISNUMBER('Test Sample Data'!K856),'Test Sample Data'!K856&lt;$B$1,'Test Sample Data'!K856&gt;0),'Test Sample Data'!K856,$B$1),"")</f>
        <v/>
      </c>
      <c r="L857" s="17" t="str">
        <f>IF(SUM('Test Sample Data'!L$3:L$98)&gt;10,IF(AND(ISNUMBER('Test Sample Data'!L856),'Test Sample Data'!L856&lt;$B$1,'Test Sample Data'!L856&gt;0),'Test Sample Data'!L856,$B$1),"")</f>
        <v/>
      </c>
      <c r="M857" s="17" t="str">
        <f>IF(SUM('Test Sample Data'!M$3:M$98)&gt;10,IF(AND(ISNUMBER('Test Sample Data'!M856),'Test Sample Data'!M856&lt;$B$1,'Test Sample Data'!M856&gt;0),'Test Sample Data'!M856,$B$1),"")</f>
        <v/>
      </c>
      <c r="N857" s="17">
        <f>'Gene Table'!E856</f>
        <v>0</v>
      </c>
      <c r="O857" s="17" t="str">
        <f>'Gene Table'!B856</f>
        <v>D14</v>
      </c>
      <c r="P857" s="17" t="str">
        <f>IF(SUM('Control Sample Data'!D$3:D$98)&gt;10,IF(AND(ISNUMBER('Control Sample Data'!D856),'Control Sample Data'!D856&lt;$B$1,'Control Sample Data'!D856&gt;0),'Control Sample Data'!D856,$B$1),"")</f>
        <v/>
      </c>
      <c r="Q857" s="17" t="str">
        <f>IF(SUM('Control Sample Data'!E$3:E$98)&gt;10,IF(AND(ISNUMBER('Control Sample Data'!E856),'Control Sample Data'!E856&lt;$B$1,'Control Sample Data'!E856&gt;0),'Control Sample Data'!E856,$B$1),"")</f>
        <v/>
      </c>
      <c r="R857" s="17" t="str">
        <f>IF(SUM('Control Sample Data'!F$3:F$98)&gt;10,IF(AND(ISNUMBER('Control Sample Data'!F856),'Control Sample Data'!F856&lt;$B$1,'Control Sample Data'!F856&gt;0),'Control Sample Data'!F856,$B$1),"")</f>
        <v/>
      </c>
      <c r="S857" s="17" t="str">
        <f>IF(SUM('Control Sample Data'!G$3:G$98)&gt;10,IF(AND(ISNUMBER('Control Sample Data'!G856),'Control Sample Data'!G856&lt;$B$1,'Control Sample Data'!G856&gt;0),'Control Sample Data'!G856,$B$1),"")</f>
        <v/>
      </c>
      <c r="T857" s="17" t="str">
        <f>IF(SUM('Control Sample Data'!H$3:H$98)&gt;10,IF(AND(ISNUMBER('Control Sample Data'!H856),'Control Sample Data'!H856&lt;$B$1,'Control Sample Data'!H856&gt;0),'Control Sample Data'!H856,$B$1),"")</f>
        <v/>
      </c>
      <c r="U857" s="17" t="str">
        <f>IF(SUM('Control Sample Data'!I$3:I$98)&gt;10,IF(AND(ISNUMBER('Control Sample Data'!I856),'Control Sample Data'!I856&lt;$B$1,'Control Sample Data'!I856&gt;0),'Control Sample Data'!I856,$B$1),"")</f>
        <v/>
      </c>
      <c r="V857" s="17" t="str">
        <f>IF(SUM('Control Sample Data'!J$3:J$98)&gt;10,IF(AND(ISNUMBER('Control Sample Data'!J856),'Control Sample Data'!J856&lt;$B$1,'Control Sample Data'!J856&gt;0),'Control Sample Data'!J856,$B$1),"")</f>
        <v/>
      </c>
      <c r="W857" s="17" t="str">
        <f>IF(SUM('Control Sample Data'!K$3:K$98)&gt;10,IF(AND(ISNUMBER('Control Sample Data'!K856),'Control Sample Data'!K856&lt;$B$1,'Control Sample Data'!K856&gt;0),'Control Sample Data'!K856,$B$1),"")</f>
        <v/>
      </c>
      <c r="X857" s="17" t="str">
        <f>IF(SUM('Control Sample Data'!L$3:L$98)&gt;10,IF(AND(ISNUMBER('Control Sample Data'!L856),'Control Sample Data'!L856&lt;$B$1,'Control Sample Data'!L856&gt;0),'Control Sample Data'!L856,$B$1),"")</f>
        <v/>
      </c>
      <c r="Y857" s="17" t="str">
        <f>IF(SUM('Control Sample Data'!M$3:M$98)&gt;10,IF(AND(ISNUMBER('Control Sample Data'!M856),'Control Sample Data'!M856&lt;$B$1,'Control Sample Data'!M856&gt;0),'Control Sample Data'!M856,$B$1),"")</f>
        <v/>
      </c>
      <c r="AT857" s="36" t="str">
        <f t="shared" si="580"/>
        <v/>
      </c>
      <c r="AU857" s="36" t="str">
        <f t="shared" si="581"/>
        <v/>
      </c>
      <c r="AV857" s="36" t="str">
        <f t="shared" si="582"/>
        <v/>
      </c>
      <c r="AW857" s="36" t="str">
        <f t="shared" si="583"/>
        <v/>
      </c>
      <c r="AX857" s="36" t="str">
        <f t="shared" si="584"/>
        <v/>
      </c>
      <c r="AY857" s="36" t="str">
        <f t="shared" si="585"/>
        <v/>
      </c>
      <c r="AZ857" s="36" t="str">
        <f t="shared" si="586"/>
        <v/>
      </c>
      <c r="BA857" s="36" t="str">
        <f t="shared" si="587"/>
        <v/>
      </c>
      <c r="BB857" s="36" t="str">
        <f t="shared" si="588"/>
        <v/>
      </c>
      <c r="BC857" s="36" t="str">
        <f t="shared" si="589"/>
        <v/>
      </c>
      <c r="BD857" s="36" t="str">
        <f t="shared" si="590"/>
        <v/>
      </c>
      <c r="BE857" s="36" t="str">
        <f t="shared" si="591"/>
        <v/>
      </c>
      <c r="BF857" s="36" t="str">
        <f t="shared" si="592"/>
        <v/>
      </c>
      <c r="BG857" s="36" t="str">
        <f t="shared" si="593"/>
        <v/>
      </c>
      <c r="BH857" s="36" t="str">
        <f t="shared" si="594"/>
        <v/>
      </c>
      <c r="BI857" s="36" t="str">
        <f t="shared" si="595"/>
        <v/>
      </c>
      <c r="BJ857" s="36" t="str">
        <f t="shared" si="596"/>
        <v/>
      </c>
      <c r="BK857" s="36" t="str">
        <f t="shared" si="597"/>
        <v/>
      </c>
      <c r="BL857" s="36" t="str">
        <f t="shared" si="598"/>
        <v/>
      </c>
      <c r="BM857" s="36" t="str">
        <f t="shared" si="599"/>
        <v/>
      </c>
      <c r="BN857" s="38" t="e">
        <f t="shared" si="558"/>
        <v>#DIV/0!</v>
      </c>
      <c r="BO857" s="38" t="e">
        <f t="shared" si="559"/>
        <v>#DIV/0!</v>
      </c>
      <c r="BP857" s="39" t="str">
        <f t="shared" si="560"/>
        <v/>
      </c>
      <c r="BQ857" s="39" t="str">
        <f t="shared" si="561"/>
        <v/>
      </c>
      <c r="BR857" s="39" t="str">
        <f t="shared" si="562"/>
        <v/>
      </c>
      <c r="BS857" s="39" t="str">
        <f t="shared" si="563"/>
        <v/>
      </c>
      <c r="BT857" s="39" t="str">
        <f t="shared" si="564"/>
        <v/>
      </c>
      <c r="BU857" s="39" t="str">
        <f t="shared" si="565"/>
        <v/>
      </c>
      <c r="BV857" s="39" t="str">
        <f t="shared" si="566"/>
        <v/>
      </c>
      <c r="BW857" s="39" t="str">
        <f t="shared" si="567"/>
        <v/>
      </c>
      <c r="BX857" s="39" t="str">
        <f t="shared" si="568"/>
        <v/>
      </c>
      <c r="BY857" s="39" t="str">
        <f t="shared" si="569"/>
        <v/>
      </c>
      <c r="BZ857" s="39" t="str">
        <f t="shared" si="570"/>
        <v/>
      </c>
      <c r="CA857" s="39" t="str">
        <f t="shared" si="571"/>
        <v/>
      </c>
      <c r="CB857" s="39" t="str">
        <f t="shared" si="572"/>
        <v/>
      </c>
      <c r="CC857" s="39" t="str">
        <f t="shared" si="573"/>
        <v/>
      </c>
      <c r="CD857" s="39" t="str">
        <f t="shared" si="574"/>
        <v/>
      </c>
      <c r="CE857" s="39" t="str">
        <f t="shared" si="575"/>
        <v/>
      </c>
      <c r="CF857" s="39" t="str">
        <f t="shared" si="576"/>
        <v/>
      </c>
      <c r="CG857" s="39" t="str">
        <f t="shared" si="577"/>
        <v/>
      </c>
      <c r="CH857" s="39" t="str">
        <f t="shared" si="578"/>
        <v/>
      </c>
      <c r="CI857" s="39" t="str">
        <f t="shared" si="579"/>
        <v/>
      </c>
    </row>
    <row r="858" spans="1:87">
      <c r="A858" s="18"/>
      <c r="B858" s="15">
        <f>'Gene Table'!E857</f>
        <v>0</v>
      </c>
      <c r="C858" s="15" t="str">
        <f>'Gene Table'!B857</f>
        <v>D15</v>
      </c>
      <c r="D858" s="16" t="str">
        <f>IF(SUM('Test Sample Data'!D$3:D$98)&gt;10,IF(AND(ISNUMBER('Test Sample Data'!D857),'Test Sample Data'!D857&lt;$B$1,'Test Sample Data'!D857&gt;0),'Test Sample Data'!D857,$B$1),"")</f>
        <v/>
      </c>
      <c r="E858" s="17" t="str">
        <f>IF(SUM('Test Sample Data'!E$3:E$98)&gt;10,IF(AND(ISNUMBER('Test Sample Data'!E857),'Test Sample Data'!E857&lt;$B$1,'Test Sample Data'!E857&gt;0),'Test Sample Data'!E857,$B$1),"")</f>
        <v/>
      </c>
      <c r="F858" s="17" t="str">
        <f>IF(SUM('Test Sample Data'!F$3:F$98)&gt;10,IF(AND(ISNUMBER('Test Sample Data'!F857),'Test Sample Data'!F857&lt;$B$1,'Test Sample Data'!F857&gt;0),'Test Sample Data'!F857,$B$1),"")</f>
        <v/>
      </c>
      <c r="G858" s="17" t="str">
        <f>IF(SUM('Test Sample Data'!G$3:G$98)&gt;10,IF(AND(ISNUMBER('Test Sample Data'!G857),'Test Sample Data'!G857&lt;$B$1,'Test Sample Data'!G857&gt;0),'Test Sample Data'!G857,$B$1),"")</f>
        <v/>
      </c>
      <c r="H858" s="17" t="str">
        <f>IF(SUM('Test Sample Data'!H$3:H$98)&gt;10,IF(AND(ISNUMBER('Test Sample Data'!H857),'Test Sample Data'!H857&lt;$B$1,'Test Sample Data'!H857&gt;0),'Test Sample Data'!H857,$B$1),"")</f>
        <v/>
      </c>
      <c r="I858" s="17" t="str">
        <f>IF(SUM('Test Sample Data'!I$3:I$98)&gt;10,IF(AND(ISNUMBER('Test Sample Data'!I857),'Test Sample Data'!I857&lt;$B$1,'Test Sample Data'!I857&gt;0),'Test Sample Data'!I857,$B$1),"")</f>
        <v/>
      </c>
      <c r="J858" s="17" t="str">
        <f>IF(SUM('Test Sample Data'!J$3:J$98)&gt;10,IF(AND(ISNUMBER('Test Sample Data'!J857),'Test Sample Data'!J857&lt;$B$1,'Test Sample Data'!J857&gt;0),'Test Sample Data'!J857,$B$1),"")</f>
        <v/>
      </c>
      <c r="K858" s="17" t="str">
        <f>IF(SUM('Test Sample Data'!K$3:K$98)&gt;10,IF(AND(ISNUMBER('Test Sample Data'!K857),'Test Sample Data'!K857&lt;$B$1,'Test Sample Data'!K857&gt;0),'Test Sample Data'!K857,$B$1),"")</f>
        <v/>
      </c>
      <c r="L858" s="17" t="str">
        <f>IF(SUM('Test Sample Data'!L$3:L$98)&gt;10,IF(AND(ISNUMBER('Test Sample Data'!L857),'Test Sample Data'!L857&lt;$B$1,'Test Sample Data'!L857&gt;0),'Test Sample Data'!L857,$B$1),"")</f>
        <v/>
      </c>
      <c r="M858" s="17" t="str">
        <f>IF(SUM('Test Sample Data'!M$3:M$98)&gt;10,IF(AND(ISNUMBER('Test Sample Data'!M857),'Test Sample Data'!M857&lt;$B$1,'Test Sample Data'!M857&gt;0),'Test Sample Data'!M857,$B$1),"")</f>
        <v/>
      </c>
      <c r="N858" s="17">
        <f>'Gene Table'!E857</f>
        <v>0</v>
      </c>
      <c r="O858" s="17" t="str">
        <f>'Gene Table'!B857</f>
        <v>D15</v>
      </c>
      <c r="P858" s="17" t="str">
        <f>IF(SUM('Control Sample Data'!D$3:D$98)&gt;10,IF(AND(ISNUMBER('Control Sample Data'!D857),'Control Sample Data'!D857&lt;$B$1,'Control Sample Data'!D857&gt;0),'Control Sample Data'!D857,$B$1),"")</f>
        <v/>
      </c>
      <c r="Q858" s="17" t="str">
        <f>IF(SUM('Control Sample Data'!E$3:E$98)&gt;10,IF(AND(ISNUMBER('Control Sample Data'!E857),'Control Sample Data'!E857&lt;$B$1,'Control Sample Data'!E857&gt;0),'Control Sample Data'!E857,$B$1),"")</f>
        <v/>
      </c>
      <c r="R858" s="17" t="str">
        <f>IF(SUM('Control Sample Data'!F$3:F$98)&gt;10,IF(AND(ISNUMBER('Control Sample Data'!F857),'Control Sample Data'!F857&lt;$B$1,'Control Sample Data'!F857&gt;0),'Control Sample Data'!F857,$B$1),"")</f>
        <v/>
      </c>
      <c r="S858" s="17" t="str">
        <f>IF(SUM('Control Sample Data'!G$3:G$98)&gt;10,IF(AND(ISNUMBER('Control Sample Data'!G857),'Control Sample Data'!G857&lt;$B$1,'Control Sample Data'!G857&gt;0),'Control Sample Data'!G857,$B$1),"")</f>
        <v/>
      </c>
      <c r="T858" s="17" t="str">
        <f>IF(SUM('Control Sample Data'!H$3:H$98)&gt;10,IF(AND(ISNUMBER('Control Sample Data'!H857),'Control Sample Data'!H857&lt;$B$1,'Control Sample Data'!H857&gt;0),'Control Sample Data'!H857,$B$1),"")</f>
        <v/>
      </c>
      <c r="U858" s="17" t="str">
        <f>IF(SUM('Control Sample Data'!I$3:I$98)&gt;10,IF(AND(ISNUMBER('Control Sample Data'!I857),'Control Sample Data'!I857&lt;$B$1,'Control Sample Data'!I857&gt;0),'Control Sample Data'!I857,$B$1),"")</f>
        <v/>
      </c>
      <c r="V858" s="17" t="str">
        <f>IF(SUM('Control Sample Data'!J$3:J$98)&gt;10,IF(AND(ISNUMBER('Control Sample Data'!J857),'Control Sample Data'!J857&lt;$B$1,'Control Sample Data'!J857&gt;0),'Control Sample Data'!J857,$B$1),"")</f>
        <v/>
      </c>
      <c r="W858" s="17" t="str">
        <f>IF(SUM('Control Sample Data'!K$3:K$98)&gt;10,IF(AND(ISNUMBER('Control Sample Data'!K857),'Control Sample Data'!K857&lt;$B$1,'Control Sample Data'!K857&gt;0),'Control Sample Data'!K857,$B$1),"")</f>
        <v/>
      </c>
      <c r="X858" s="17" t="str">
        <f>IF(SUM('Control Sample Data'!L$3:L$98)&gt;10,IF(AND(ISNUMBER('Control Sample Data'!L857),'Control Sample Data'!L857&lt;$B$1,'Control Sample Data'!L857&gt;0),'Control Sample Data'!L857,$B$1),"")</f>
        <v/>
      </c>
      <c r="Y858" s="17" t="str">
        <f>IF(SUM('Control Sample Data'!M$3:M$98)&gt;10,IF(AND(ISNUMBER('Control Sample Data'!M857),'Control Sample Data'!M857&lt;$B$1,'Control Sample Data'!M857&gt;0),'Control Sample Data'!M857,$B$1),"")</f>
        <v/>
      </c>
      <c r="AT858" s="36" t="str">
        <f t="shared" si="580"/>
        <v/>
      </c>
      <c r="AU858" s="36" t="str">
        <f t="shared" si="581"/>
        <v/>
      </c>
      <c r="AV858" s="36" t="str">
        <f t="shared" si="582"/>
        <v/>
      </c>
      <c r="AW858" s="36" t="str">
        <f t="shared" si="583"/>
        <v/>
      </c>
      <c r="AX858" s="36" t="str">
        <f t="shared" si="584"/>
        <v/>
      </c>
      <c r="AY858" s="36" t="str">
        <f t="shared" si="585"/>
        <v/>
      </c>
      <c r="AZ858" s="36" t="str">
        <f t="shared" si="586"/>
        <v/>
      </c>
      <c r="BA858" s="36" t="str">
        <f t="shared" si="587"/>
        <v/>
      </c>
      <c r="BB858" s="36" t="str">
        <f t="shared" si="588"/>
        <v/>
      </c>
      <c r="BC858" s="36" t="str">
        <f t="shared" si="589"/>
        <v/>
      </c>
      <c r="BD858" s="36" t="str">
        <f t="shared" si="590"/>
        <v/>
      </c>
      <c r="BE858" s="36" t="str">
        <f t="shared" si="591"/>
        <v/>
      </c>
      <c r="BF858" s="36" t="str">
        <f t="shared" si="592"/>
        <v/>
      </c>
      <c r="BG858" s="36" t="str">
        <f t="shared" si="593"/>
        <v/>
      </c>
      <c r="BH858" s="36" t="str">
        <f t="shared" si="594"/>
        <v/>
      </c>
      <c r="BI858" s="36" t="str">
        <f t="shared" si="595"/>
        <v/>
      </c>
      <c r="BJ858" s="36" t="str">
        <f t="shared" si="596"/>
        <v/>
      </c>
      <c r="BK858" s="36" t="str">
        <f t="shared" si="597"/>
        <v/>
      </c>
      <c r="BL858" s="36" t="str">
        <f t="shared" si="598"/>
        <v/>
      </c>
      <c r="BM858" s="36" t="str">
        <f t="shared" si="599"/>
        <v/>
      </c>
      <c r="BN858" s="38" t="e">
        <f t="shared" si="558"/>
        <v>#DIV/0!</v>
      </c>
      <c r="BO858" s="38" t="e">
        <f t="shared" si="559"/>
        <v>#DIV/0!</v>
      </c>
      <c r="BP858" s="39" t="str">
        <f t="shared" si="560"/>
        <v/>
      </c>
      <c r="BQ858" s="39" t="str">
        <f t="shared" si="561"/>
        <v/>
      </c>
      <c r="BR858" s="39" t="str">
        <f t="shared" si="562"/>
        <v/>
      </c>
      <c r="BS858" s="39" t="str">
        <f t="shared" si="563"/>
        <v/>
      </c>
      <c r="BT858" s="39" t="str">
        <f t="shared" si="564"/>
        <v/>
      </c>
      <c r="BU858" s="39" t="str">
        <f t="shared" si="565"/>
        <v/>
      </c>
      <c r="BV858" s="39" t="str">
        <f t="shared" si="566"/>
        <v/>
      </c>
      <c r="BW858" s="39" t="str">
        <f t="shared" si="567"/>
        <v/>
      </c>
      <c r="BX858" s="39" t="str">
        <f t="shared" si="568"/>
        <v/>
      </c>
      <c r="BY858" s="39" t="str">
        <f t="shared" si="569"/>
        <v/>
      </c>
      <c r="BZ858" s="39" t="str">
        <f t="shared" si="570"/>
        <v/>
      </c>
      <c r="CA858" s="39" t="str">
        <f t="shared" si="571"/>
        <v/>
      </c>
      <c r="CB858" s="39" t="str">
        <f t="shared" si="572"/>
        <v/>
      </c>
      <c r="CC858" s="39" t="str">
        <f t="shared" si="573"/>
        <v/>
      </c>
      <c r="CD858" s="39" t="str">
        <f t="shared" si="574"/>
        <v/>
      </c>
      <c r="CE858" s="39" t="str">
        <f t="shared" si="575"/>
        <v/>
      </c>
      <c r="CF858" s="39" t="str">
        <f t="shared" si="576"/>
        <v/>
      </c>
      <c r="CG858" s="39" t="str">
        <f t="shared" si="577"/>
        <v/>
      </c>
      <c r="CH858" s="39" t="str">
        <f t="shared" si="578"/>
        <v/>
      </c>
      <c r="CI858" s="39" t="str">
        <f t="shared" si="579"/>
        <v/>
      </c>
    </row>
    <row r="859" spans="1:87">
      <c r="A859" s="18"/>
      <c r="B859" s="15">
        <f>'Gene Table'!E858</f>
        <v>0</v>
      </c>
      <c r="C859" s="15" t="str">
        <f>'Gene Table'!B858</f>
        <v>D16</v>
      </c>
      <c r="D859" s="16" t="str">
        <f>IF(SUM('Test Sample Data'!D$3:D$98)&gt;10,IF(AND(ISNUMBER('Test Sample Data'!D858),'Test Sample Data'!D858&lt;$B$1,'Test Sample Data'!D858&gt;0),'Test Sample Data'!D858,$B$1),"")</f>
        <v/>
      </c>
      <c r="E859" s="17" t="str">
        <f>IF(SUM('Test Sample Data'!E$3:E$98)&gt;10,IF(AND(ISNUMBER('Test Sample Data'!E858),'Test Sample Data'!E858&lt;$B$1,'Test Sample Data'!E858&gt;0),'Test Sample Data'!E858,$B$1),"")</f>
        <v/>
      </c>
      <c r="F859" s="17" t="str">
        <f>IF(SUM('Test Sample Data'!F$3:F$98)&gt;10,IF(AND(ISNUMBER('Test Sample Data'!F858),'Test Sample Data'!F858&lt;$B$1,'Test Sample Data'!F858&gt;0),'Test Sample Data'!F858,$B$1),"")</f>
        <v/>
      </c>
      <c r="G859" s="17" t="str">
        <f>IF(SUM('Test Sample Data'!G$3:G$98)&gt;10,IF(AND(ISNUMBER('Test Sample Data'!G858),'Test Sample Data'!G858&lt;$B$1,'Test Sample Data'!G858&gt;0),'Test Sample Data'!G858,$B$1),"")</f>
        <v/>
      </c>
      <c r="H859" s="17" t="str">
        <f>IF(SUM('Test Sample Data'!H$3:H$98)&gt;10,IF(AND(ISNUMBER('Test Sample Data'!H858),'Test Sample Data'!H858&lt;$B$1,'Test Sample Data'!H858&gt;0),'Test Sample Data'!H858,$B$1),"")</f>
        <v/>
      </c>
      <c r="I859" s="17" t="str">
        <f>IF(SUM('Test Sample Data'!I$3:I$98)&gt;10,IF(AND(ISNUMBER('Test Sample Data'!I858),'Test Sample Data'!I858&lt;$B$1,'Test Sample Data'!I858&gt;0),'Test Sample Data'!I858,$B$1),"")</f>
        <v/>
      </c>
      <c r="J859" s="17" t="str">
        <f>IF(SUM('Test Sample Data'!J$3:J$98)&gt;10,IF(AND(ISNUMBER('Test Sample Data'!J858),'Test Sample Data'!J858&lt;$B$1,'Test Sample Data'!J858&gt;0),'Test Sample Data'!J858,$B$1),"")</f>
        <v/>
      </c>
      <c r="K859" s="17" t="str">
        <f>IF(SUM('Test Sample Data'!K$3:K$98)&gt;10,IF(AND(ISNUMBER('Test Sample Data'!K858),'Test Sample Data'!K858&lt;$B$1,'Test Sample Data'!K858&gt;0),'Test Sample Data'!K858,$B$1),"")</f>
        <v/>
      </c>
      <c r="L859" s="17" t="str">
        <f>IF(SUM('Test Sample Data'!L$3:L$98)&gt;10,IF(AND(ISNUMBER('Test Sample Data'!L858),'Test Sample Data'!L858&lt;$B$1,'Test Sample Data'!L858&gt;0),'Test Sample Data'!L858,$B$1),"")</f>
        <v/>
      </c>
      <c r="M859" s="17" t="str">
        <f>IF(SUM('Test Sample Data'!M$3:M$98)&gt;10,IF(AND(ISNUMBER('Test Sample Data'!M858),'Test Sample Data'!M858&lt;$B$1,'Test Sample Data'!M858&gt;0),'Test Sample Data'!M858,$B$1),"")</f>
        <v/>
      </c>
      <c r="N859" s="17">
        <f>'Gene Table'!E858</f>
        <v>0</v>
      </c>
      <c r="O859" s="17" t="str">
        <f>'Gene Table'!B858</f>
        <v>D16</v>
      </c>
      <c r="P859" s="17" t="str">
        <f>IF(SUM('Control Sample Data'!D$3:D$98)&gt;10,IF(AND(ISNUMBER('Control Sample Data'!D858),'Control Sample Data'!D858&lt;$B$1,'Control Sample Data'!D858&gt;0),'Control Sample Data'!D858,$B$1),"")</f>
        <v/>
      </c>
      <c r="Q859" s="17" t="str">
        <f>IF(SUM('Control Sample Data'!E$3:E$98)&gt;10,IF(AND(ISNUMBER('Control Sample Data'!E858),'Control Sample Data'!E858&lt;$B$1,'Control Sample Data'!E858&gt;0),'Control Sample Data'!E858,$B$1),"")</f>
        <v/>
      </c>
      <c r="R859" s="17" t="str">
        <f>IF(SUM('Control Sample Data'!F$3:F$98)&gt;10,IF(AND(ISNUMBER('Control Sample Data'!F858),'Control Sample Data'!F858&lt;$B$1,'Control Sample Data'!F858&gt;0),'Control Sample Data'!F858,$B$1),"")</f>
        <v/>
      </c>
      <c r="S859" s="17" t="str">
        <f>IF(SUM('Control Sample Data'!G$3:G$98)&gt;10,IF(AND(ISNUMBER('Control Sample Data'!G858),'Control Sample Data'!G858&lt;$B$1,'Control Sample Data'!G858&gt;0),'Control Sample Data'!G858,$B$1),"")</f>
        <v/>
      </c>
      <c r="T859" s="17" t="str">
        <f>IF(SUM('Control Sample Data'!H$3:H$98)&gt;10,IF(AND(ISNUMBER('Control Sample Data'!H858),'Control Sample Data'!H858&lt;$B$1,'Control Sample Data'!H858&gt;0),'Control Sample Data'!H858,$B$1),"")</f>
        <v/>
      </c>
      <c r="U859" s="17" t="str">
        <f>IF(SUM('Control Sample Data'!I$3:I$98)&gt;10,IF(AND(ISNUMBER('Control Sample Data'!I858),'Control Sample Data'!I858&lt;$B$1,'Control Sample Data'!I858&gt;0),'Control Sample Data'!I858,$B$1),"")</f>
        <v/>
      </c>
      <c r="V859" s="17" t="str">
        <f>IF(SUM('Control Sample Data'!J$3:J$98)&gt;10,IF(AND(ISNUMBER('Control Sample Data'!J858),'Control Sample Data'!J858&lt;$B$1,'Control Sample Data'!J858&gt;0),'Control Sample Data'!J858,$B$1),"")</f>
        <v/>
      </c>
      <c r="W859" s="17" t="str">
        <f>IF(SUM('Control Sample Data'!K$3:K$98)&gt;10,IF(AND(ISNUMBER('Control Sample Data'!K858),'Control Sample Data'!K858&lt;$B$1,'Control Sample Data'!K858&gt;0),'Control Sample Data'!K858,$B$1),"")</f>
        <v/>
      </c>
      <c r="X859" s="17" t="str">
        <f>IF(SUM('Control Sample Data'!L$3:L$98)&gt;10,IF(AND(ISNUMBER('Control Sample Data'!L858),'Control Sample Data'!L858&lt;$B$1,'Control Sample Data'!L858&gt;0),'Control Sample Data'!L858,$B$1),"")</f>
        <v/>
      </c>
      <c r="Y859" s="17" t="str">
        <f>IF(SUM('Control Sample Data'!M$3:M$98)&gt;10,IF(AND(ISNUMBER('Control Sample Data'!M858),'Control Sample Data'!M858&lt;$B$1,'Control Sample Data'!M858&gt;0),'Control Sample Data'!M858,$B$1),"")</f>
        <v/>
      </c>
      <c r="AT859" s="36" t="str">
        <f t="shared" si="580"/>
        <v/>
      </c>
      <c r="AU859" s="36" t="str">
        <f t="shared" si="581"/>
        <v/>
      </c>
      <c r="AV859" s="36" t="str">
        <f t="shared" si="582"/>
        <v/>
      </c>
      <c r="AW859" s="36" t="str">
        <f t="shared" si="583"/>
        <v/>
      </c>
      <c r="AX859" s="36" t="str">
        <f t="shared" si="584"/>
        <v/>
      </c>
      <c r="AY859" s="36" t="str">
        <f t="shared" si="585"/>
        <v/>
      </c>
      <c r="AZ859" s="36" t="str">
        <f t="shared" si="586"/>
        <v/>
      </c>
      <c r="BA859" s="36" t="str">
        <f t="shared" si="587"/>
        <v/>
      </c>
      <c r="BB859" s="36" t="str">
        <f t="shared" si="588"/>
        <v/>
      </c>
      <c r="BC859" s="36" t="str">
        <f t="shared" si="589"/>
        <v/>
      </c>
      <c r="BD859" s="36" t="str">
        <f t="shared" si="590"/>
        <v/>
      </c>
      <c r="BE859" s="36" t="str">
        <f t="shared" si="591"/>
        <v/>
      </c>
      <c r="BF859" s="36" t="str">
        <f t="shared" si="592"/>
        <v/>
      </c>
      <c r="BG859" s="36" t="str">
        <f t="shared" si="593"/>
        <v/>
      </c>
      <c r="BH859" s="36" t="str">
        <f t="shared" si="594"/>
        <v/>
      </c>
      <c r="BI859" s="36" t="str">
        <f t="shared" si="595"/>
        <v/>
      </c>
      <c r="BJ859" s="36" t="str">
        <f t="shared" si="596"/>
        <v/>
      </c>
      <c r="BK859" s="36" t="str">
        <f t="shared" si="597"/>
        <v/>
      </c>
      <c r="BL859" s="36" t="str">
        <f t="shared" si="598"/>
        <v/>
      </c>
      <c r="BM859" s="36" t="str">
        <f t="shared" si="599"/>
        <v/>
      </c>
      <c r="BN859" s="38" t="e">
        <f t="shared" si="558"/>
        <v>#DIV/0!</v>
      </c>
      <c r="BO859" s="38" t="e">
        <f t="shared" si="559"/>
        <v>#DIV/0!</v>
      </c>
      <c r="BP859" s="39" t="str">
        <f t="shared" si="560"/>
        <v/>
      </c>
      <c r="BQ859" s="39" t="str">
        <f t="shared" si="561"/>
        <v/>
      </c>
      <c r="BR859" s="39" t="str">
        <f t="shared" si="562"/>
        <v/>
      </c>
      <c r="BS859" s="39" t="str">
        <f t="shared" si="563"/>
        <v/>
      </c>
      <c r="BT859" s="39" t="str">
        <f t="shared" si="564"/>
        <v/>
      </c>
      <c r="BU859" s="39" t="str">
        <f t="shared" si="565"/>
        <v/>
      </c>
      <c r="BV859" s="39" t="str">
        <f t="shared" si="566"/>
        <v/>
      </c>
      <c r="BW859" s="39" t="str">
        <f t="shared" si="567"/>
        <v/>
      </c>
      <c r="BX859" s="39" t="str">
        <f t="shared" si="568"/>
        <v/>
      </c>
      <c r="BY859" s="39" t="str">
        <f t="shared" si="569"/>
        <v/>
      </c>
      <c r="BZ859" s="39" t="str">
        <f t="shared" si="570"/>
        <v/>
      </c>
      <c r="CA859" s="39" t="str">
        <f t="shared" si="571"/>
        <v/>
      </c>
      <c r="CB859" s="39" t="str">
        <f t="shared" si="572"/>
        <v/>
      </c>
      <c r="CC859" s="39" t="str">
        <f t="shared" si="573"/>
        <v/>
      </c>
      <c r="CD859" s="39" t="str">
        <f t="shared" si="574"/>
        <v/>
      </c>
      <c r="CE859" s="39" t="str">
        <f t="shared" si="575"/>
        <v/>
      </c>
      <c r="CF859" s="39" t="str">
        <f t="shared" si="576"/>
        <v/>
      </c>
      <c r="CG859" s="39" t="str">
        <f t="shared" si="577"/>
        <v/>
      </c>
      <c r="CH859" s="39" t="str">
        <f t="shared" si="578"/>
        <v/>
      </c>
      <c r="CI859" s="39" t="str">
        <f t="shared" si="579"/>
        <v/>
      </c>
    </row>
    <row r="860" spans="1:87">
      <c r="A860" s="18"/>
      <c r="B860" s="15">
        <f>'Gene Table'!E859</f>
        <v>0</v>
      </c>
      <c r="C860" s="15" t="str">
        <f>'Gene Table'!B859</f>
        <v>D17</v>
      </c>
      <c r="D860" s="16" t="str">
        <f>IF(SUM('Test Sample Data'!D$3:D$98)&gt;10,IF(AND(ISNUMBER('Test Sample Data'!D859),'Test Sample Data'!D859&lt;$B$1,'Test Sample Data'!D859&gt;0),'Test Sample Data'!D859,$B$1),"")</f>
        <v/>
      </c>
      <c r="E860" s="17" t="str">
        <f>IF(SUM('Test Sample Data'!E$3:E$98)&gt;10,IF(AND(ISNUMBER('Test Sample Data'!E859),'Test Sample Data'!E859&lt;$B$1,'Test Sample Data'!E859&gt;0),'Test Sample Data'!E859,$B$1),"")</f>
        <v/>
      </c>
      <c r="F860" s="17" t="str">
        <f>IF(SUM('Test Sample Data'!F$3:F$98)&gt;10,IF(AND(ISNUMBER('Test Sample Data'!F859),'Test Sample Data'!F859&lt;$B$1,'Test Sample Data'!F859&gt;0),'Test Sample Data'!F859,$B$1),"")</f>
        <v/>
      </c>
      <c r="G860" s="17" t="str">
        <f>IF(SUM('Test Sample Data'!G$3:G$98)&gt;10,IF(AND(ISNUMBER('Test Sample Data'!G859),'Test Sample Data'!G859&lt;$B$1,'Test Sample Data'!G859&gt;0),'Test Sample Data'!G859,$B$1),"")</f>
        <v/>
      </c>
      <c r="H860" s="17" t="str">
        <f>IF(SUM('Test Sample Data'!H$3:H$98)&gt;10,IF(AND(ISNUMBER('Test Sample Data'!H859),'Test Sample Data'!H859&lt;$B$1,'Test Sample Data'!H859&gt;0),'Test Sample Data'!H859,$B$1),"")</f>
        <v/>
      </c>
      <c r="I860" s="17" t="str">
        <f>IF(SUM('Test Sample Data'!I$3:I$98)&gt;10,IF(AND(ISNUMBER('Test Sample Data'!I859),'Test Sample Data'!I859&lt;$B$1,'Test Sample Data'!I859&gt;0),'Test Sample Data'!I859,$B$1),"")</f>
        <v/>
      </c>
      <c r="J860" s="17" t="str">
        <f>IF(SUM('Test Sample Data'!J$3:J$98)&gt;10,IF(AND(ISNUMBER('Test Sample Data'!J859),'Test Sample Data'!J859&lt;$B$1,'Test Sample Data'!J859&gt;0),'Test Sample Data'!J859,$B$1),"")</f>
        <v/>
      </c>
      <c r="K860" s="17" t="str">
        <f>IF(SUM('Test Sample Data'!K$3:K$98)&gt;10,IF(AND(ISNUMBER('Test Sample Data'!K859),'Test Sample Data'!K859&lt;$B$1,'Test Sample Data'!K859&gt;0),'Test Sample Data'!K859,$B$1),"")</f>
        <v/>
      </c>
      <c r="L860" s="17" t="str">
        <f>IF(SUM('Test Sample Data'!L$3:L$98)&gt;10,IF(AND(ISNUMBER('Test Sample Data'!L859),'Test Sample Data'!L859&lt;$B$1,'Test Sample Data'!L859&gt;0),'Test Sample Data'!L859,$B$1),"")</f>
        <v/>
      </c>
      <c r="M860" s="17" t="str">
        <f>IF(SUM('Test Sample Data'!M$3:M$98)&gt;10,IF(AND(ISNUMBER('Test Sample Data'!M859),'Test Sample Data'!M859&lt;$B$1,'Test Sample Data'!M859&gt;0),'Test Sample Data'!M859,$B$1),"")</f>
        <v/>
      </c>
      <c r="N860" s="17">
        <f>'Gene Table'!E859</f>
        <v>0</v>
      </c>
      <c r="O860" s="17" t="str">
        <f>'Gene Table'!B859</f>
        <v>D17</v>
      </c>
      <c r="P860" s="17" t="str">
        <f>IF(SUM('Control Sample Data'!D$3:D$98)&gt;10,IF(AND(ISNUMBER('Control Sample Data'!D859),'Control Sample Data'!D859&lt;$B$1,'Control Sample Data'!D859&gt;0),'Control Sample Data'!D859,$B$1),"")</f>
        <v/>
      </c>
      <c r="Q860" s="17" t="str">
        <f>IF(SUM('Control Sample Data'!E$3:E$98)&gt;10,IF(AND(ISNUMBER('Control Sample Data'!E859),'Control Sample Data'!E859&lt;$B$1,'Control Sample Data'!E859&gt;0),'Control Sample Data'!E859,$B$1),"")</f>
        <v/>
      </c>
      <c r="R860" s="17" t="str">
        <f>IF(SUM('Control Sample Data'!F$3:F$98)&gt;10,IF(AND(ISNUMBER('Control Sample Data'!F859),'Control Sample Data'!F859&lt;$B$1,'Control Sample Data'!F859&gt;0),'Control Sample Data'!F859,$B$1),"")</f>
        <v/>
      </c>
      <c r="S860" s="17" t="str">
        <f>IF(SUM('Control Sample Data'!G$3:G$98)&gt;10,IF(AND(ISNUMBER('Control Sample Data'!G859),'Control Sample Data'!G859&lt;$B$1,'Control Sample Data'!G859&gt;0),'Control Sample Data'!G859,$B$1),"")</f>
        <v/>
      </c>
      <c r="T860" s="17" t="str">
        <f>IF(SUM('Control Sample Data'!H$3:H$98)&gt;10,IF(AND(ISNUMBER('Control Sample Data'!H859),'Control Sample Data'!H859&lt;$B$1,'Control Sample Data'!H859&gt;0),'Control Sample Data'!H859,$B$1),"")</f>
        <v/>
      </c>
      <c r="U860" s="17" t="str">
        <f>IF(SUM('Control Sample Data'!I$3:I$98)&gt;10,IF(AND(ISNUMBER('Control Sample Data'!I859),'Control Sample Data'!I859&lt;$B$1,'Control Sample Data'!I859&gt;0),'Control Sample Data'!I859,$B$1),"")</f>
        <v/>
      </c>
      <c r="V860" s="17" t="str">
        <f>IF(SUM('Control Sample Data'!J$3:J$98)&gt;10,IF(AND(ISNUMBER('Control Sample Data'!J859),'Control Sample Data'!J859&lt;$B$1,'Control Sample Data'!J859&gt;0),'Control Sample Data'!J859,$B$1),"")</f>
        <v/>
      </c>
      <c r="W860" s="17" t="str">
        <f>IF(SUM('Control Sample Data'!K$3:K$98)&gt;10,IF(AND(ISNUMBER('Control Sample Data'!K859),'Control Sample Data'!K859&lt;$B$1,'Control Sample Data'!K859&gt;0),'Control Sample Data'!K859,$B$1),"")</f>
        <v/>
      </c>
      <c r="X860" s="17" t="str">
        <f>IF(SUM('Control Sample Data'!L$3:L$98)&gt;10,IF(AND(ISNUMBER('Control Sample Data'!L859),'Control Sample Data'!L859&lt;$B$1,'Control Sample Data'!L859&gt;0),'Control Sample Data'!L859,$B$1),"")</f>
        <v/>
      </c>
      <c r="Y860" s="17" t="str">
        <f>IF(SUM('Control Sample Data'!M$3:M$98)&gt;10,IF(AND(ISNUMBER('Control Sample Data'!M859),'Control Sample Data'!M859&lt;$B$1,'Control Sample Data'!M859&gt;0),'Control Sample Data'!M859,$B$1),"")</f>
        <v/>
      </c>
      <c r="AT860" s="36" t="str">
        <f t="shared" si="580"/>
        <v/>
      </c>
      <c r="AU860" s="36" t="str">
        <f t="shared" si="581"/>
        <v/>
      </c>
      <c r="AV860" s="36" t="str">
        <f t="shared" si="582"/>
        <v/>
      </c>
      <c r="AW860" s="36" t="str">
        <f t="shared" si="583"/>
        <v/>
      </c>
      <c r="AX860" s="36" t="str">
        <f t="shared" si="584"/>
        <v/>
      </c>
      <c r="AY860" s="36" t="str">
        <f t="shared" si="585"/>
        <v/>
      </c>
      <c r="AZ860" s="36" t="str">
        <f t="shared" si="586"/>
        <v/>
      </c>
      <c r="BA860" s="36" t="str">
        <f t="shared" si="587"/>
        <v/>
      </c>
      <c r="BB860" s="36" t="str">
        <f t="shared" si="588"/>
        <v/>
      </c>
      <c r="BC860" s="36" t="str">
        <f t="shared" si="589"/>
        <v/>
      </c>
      <c r="BD860" s="36" t="str">
        <f t="shared" si="590"/>
        <v/>
      </c>
      <c r="BE860" s="36" t="str">
        <f t="shared" si="591"/>
        <v/>
      </c>
      <c r="BF860" s="36" t="str">
        <f t="shared" si="592"/>
        <v/>
      </c>
      <c r="BG860" s="36" t="str">
        <f t="shared" si="593"/>
        <v/>
      </c>
      <c r="BH860" s="36" t="str">
        <f t="shared" si="594"/>
        <v/>
      </c>
      <c r="BI860" s="36" t="str">
        <f t="shared" si="595"/>
        <v/>
      </c>
      <c r="BJ860" s="36" t="str">
        <f t="shared" si="596"/>
        <v/>
      </c>
      <c r="BK860" s="36" t="str">
        <f t="shared" si="597"/>
        <v/>
      </c>
      <c r="BL860" s="36" t="str">
        <f t="shared" si="598"/>
        <v/>
      </c>
      <c r="BM860" s="36" t="str">
        <f t="shared" si="599"/>
        <v/>
      </c>
      <c r="BN860" s="38" t="e">
        <f t="shared" si="558"/>
        <v>#DIV/0!</v>
      </c>
      <c r="BO860" s="38" t="e">
        <f t="shared" si="559"/>
        <v>#DIV/0!</v>
      </c>
      <c r="BP860" s="39" t="str">
        <f t="shared" si="560"/>
        <v/>
      </c>
      <c r="BQ860" s="39" t="str">
        <f t="shared" si="561"/>
        <v/>
      </c>
      <c r="BR860" s="39" t="str">
        <f t="shared" si="562"/>
        <v/>
      </c>
      <c r="BS860" s="39" t="str">
        <f t="shared" si="563"/>
        <v/>
      </c>
      <c r="BT860" s="39" t="str">
        <f t="shared" si="564"/>
        <v/>
      </c>
      <c r="BU860" s="39" t="str">
        <f t="shared" si="565"/>
        <v/>
      </c>
      <c r="BV860" s="39" t="str">
        <f t="shared" si="566"/>
        <v/>
      </c>
      <c r="BW860" s="39" t="str">
        <f t="shared" si="567"/>
        <v/>
      </c>
      <c r="BX860" s="39" t="str">
        <f t="shared" si="568"/>
        <v/>
      </c>
      <c r="BY860" s="39" t="str">
        <f t="shared" si="569"/>
        <v/>
      </c>
      <c r="BZ860" s="39" t="str">
        <f t="shared" si="570"/>
        <v/>
      </c>
      <c r="CA860" s="39" t="str">
        <f t="shared" si="571"/>
        <v/>
      </c>
      <c r="CB860" s="39" t="str">
        <f t="shared" si="572"/>
        <v/>
      </c>
      <c r="CC860" s="39" t="str">
        <f t="shared" si="573"/>
        <v/>
      </c>
      <c r="CD860" s="39" t="str">
        <f t="shared" si="574"/>
        <v/>
      </c>
      <c r="CE860" s="39" t="str">
        <f t="shared" si="575"/>
        <v/>
      </c>
      <c r="CF860" s="39" t="str">
        <f t="shared" si="576"/>
        <v/>
      </c>
      <c r="CG860" s="39" t="str">
        <f t="shared" si="577"/>
        <v/>
      </c>
      <c r="CH860" s="39" t="str">
        <f t="shared" si="578"/>
        <v/>
      </c>
      <c r="CI860" s="39" t="str">
        <f t="shared" si="579"/>
        <v/>
      </c>
    </row>
    <row r="861" spans="1:87">
      <c r="A861" s="18"/>
      <c r="B861" s="15">
        <f>'Gene Table'!E860</f>
        <v>0</v>
      </c>
      <c r="C861" s="15" t="str">
        <f>'Gene Table'!B860</f>
        <v>D18</v>
      </c>
      <c r="D861" s="16" t="str">
        <f>IF(SUM('Test Sample Data'!D$3:D$98)&gt;10,IF(AND(ISNUMBER('Test Sample Data'!D860),'Test Sample Data'!D860&lt;$B$1,'Test Sample Data'!D860&gt;0),'Test Sample Data'!D860,$B$1),"")</f>
        <v/>
      </c>
      <c r="E861" s="17" t="str">
        <f>IF(SUM('Test Sample Data'!E$3:E$98)&gt;10,IF(AND(ISNUMBER('Test Sample Data'!E860),'Test Sample Data'!E860&lt;$B$1,'Test Sample Data'!E860&gt;0),'Test Sample Data'!E860,$B$1),"")</f>
        <v/>
      </c>
      <c r="F861" s="17" t="str">
        <f>IF(SUM('Test Sample Data'!F$3:F$98)&gt;10,IF(AND(ISNUMBER('Test Sample Data'!F860),'Test Sample Data'!F860&lt;$B$1,'Test Sample Data'!F860&gt;0),'Test Sample Data'!F860,$B$1),"")</f>
        <v/>
      </c>
      <c r="G861" s="17" t="str">
        <f>IF(SUM('Test Sample Data'!G$3:G$98)&gt;10,IF(AND(ISNUMBER('Test Sample Data'!G860),'Test Sample Data'!G860&lt;$B$1,'Test Sample Data'!G860&gt;0),'Test Sample Data'!G860,$B$1),"")</f>
        <v/>
      </c>
      <c r="H861" s="17" t="str">
        <f>IF(SUM('Test Sample Data'!H$3:H$98)&gt;10,IF(AND(ISNUMBER('Test Sample Data'!H860),'Test Sample Data'!H860&lt;$B$1,'Test Sample Data'!H860&gt;0),'Test Sample Data'!H860,$B$1),"")</f>
        <v/>
      </c>
      <c r="I861" s="17" t="str">
        <f>IF(SUM('Test Sample Data'!I$3:I$98)&gt;10,IF(AND(ISNUMBER('Test Sample Data'!I860),'Test Sample Data'!I860&lt;$B$1,'Test Sample Data'!I860&gt;0),'Test Sample Data'!I860,$B$1),"")</f>
        <v/>
      </c>
      <c r="J861" s="17" t="str">
        <f>IF(SUM('Test Sample Data'!J$3:J$98)&gt;10,IF(AND(ISNUMBER('Test Sample Data'!J860),'Test Sample Data'!J860&lt;$B$1,'Test Sample Data'!J860&gt;0),'Test Sample Data'!J860,$B$1),"")</f>
        <v/>
      </c>
      <c r="K861" s="17" t="str">
        <f>IF(SUM('Test Sample Data'!K$3:K$98)&gt;10,IF(AND(ISNUMBER('Test Sample Data'!K860),'Test Sample Data'!K860&lt;$B$1,'Test Sample Data'!K860&gt;0),'Test Sample Data'!K860,$B$1),"")</f>
        <v/>
      </c>
      <c r="L861" s="17" t="str">
        <f>IF(SUM('Test Sample Data'!L$3:L$98)&gt;10,IF(AND(ISNUMBER('Test Sample Data'!L860),'Test Sample Data'!L860&lt;$B$1,'Test Sample Data'!L860&gt;0),'Test Sample Data'!L860,$B$1),"")</f>
        <v/>
      </c>
      <c r="M861" s="17" t="str">
        <f>IF(SUM('Test Sample Data'!M$3:M$98)&gt;10,IF(AND(ISNUMBER('Test Sample Data'!M860),'Test Sample Data'!M860&lt;$B$1,'Test Sample Data'!M860&gt;0),'Test Sample Data'!M860,$B$1),"")</f>
        <v/>
      </c>
      <c r="N861" s="17">
        <f>'Gene Table'!E860</f>
        <v>0</v>
      </c>
      <c r="O861" s="17" t="str">
        <f>'Gene Table'!B860</f>
        <v>D18</v>
      </c>
      <c r="P861" s="17" t="str">
        <f>IF(SUM('Control Sample Data'!D$3:D$98)&gt;10,IF(AND(ISNUMBER('Control Sample Data'!D860),'Control Sample Data'!D860&lt;$B$1,'Control Sample Data'!D860&gt;0),'Control Sample Data'!D860,$B$1),"")</f>
        <v/>
      </c>
      <c r="Q861" s="17" t="str">
        <f>IF(SUM('Control Sample Data'!E$3:E$98)&gt;10,IF(AND(ISNUMBER('Control Sample Data'!E860),'Control Sample Data'!E860&lt;$B$1,'Control Sample Data'!E860&gt;0),'Control Sample Data'!E860,$B$1),"")</f>
        <v/>
      </c>
      <c r="R861" s="17" t="str">
        <f>IF(SUM('Control Sample Data'!F$3:F$98)&gt;10,IF(AND(ISNUMBER('Control Sample Data'!F860),'Control Sample Data'!F860&lt;$B$1,'Control Sample Data'!F860&gt;0),'Control Sample Data'!F860,$B$1),"")</f>
        <v/>
      </c>
      <c r="S861" s="17" t="str">
        <f>IF(SUM('Control Sample Data'!G$3:G$98)&gt;10,IF(AND(ISNUMBER('Control Sample Data'!G860),'Control Sample Data'!G860&lt;$B$1,'Control Sample Data'!G860&gt;0),'Control Sample Data'!G860,$B$1),"")</f>
        <v/>
      </c>
      <c r="T861" s="17" t="str">
        <f>IF(SUM('Control Sample Data'!H$3:H$98)&gt;10,IF(AND(ISNUMBER('Control Sample Data'!H860),'Control Sample Data'!H860&lt;$B$1,'Control Sample Data'!H860&gt;0),'Control Sample Data'!H860,$B$1),"")</f>
        <v/>
      </c>
      <c r="U861" s="17" t="str">
        <f>IF(SUM('Control Sample Data'!I$3:I$98)&gt;10,IF(AND(ISNUMBER('Control Sample Data'!I860),'Control Sample Data'!I860&lt;$B$1,'Control Sample Data'!I860&gt;0),'Control Sample Data'!I860,$B$1),"")</f>
        <v/>
      </c>
      <c r="V861" s="17" t="str">
        <f>IF(SUM('Control Sample Data'!J$3:J$98)&gt;10,IF(AND(ISNUMBER('Control Sample Data'!J860),'Control Sample Data'!J860&lt;$B$1,'Control Sample Data'!J860&gt;0),'Control Sample Data'!J860,$B$1),"")</f>
        <v/>
      </c>
      <c r="W861" s="17" t="str">
        <f>IF(SUM('Control Sample Data'!K$3:K$98)&gt;10,IF(AND(ISNUMBER('Control Sample Data'!K860),'Control Sample Data'!K860&lt;$B$1,'Control Sample Data'!K860&gt;0),'Control Sample Data'!K860,$B$1),"")</f>
        <v/>
      </c>
      <c r="X861" s="17" t="str">
        <f>IF(SUM('Control Sample Data'!L$3:L$98)&gt;10,IF(AND(ISNUMBER('Control Sample Data'!L860),'Control Sample Data'!L860&lt;$B$1,'Control Sample Data'!L860&gt;0),'Control Sample Data'!L860,$B$1),"")</f>
        <v/>
      </c>
      <c r="Y861" s="17" t="str">
        <f>IF(SUM('Control Sample Data'!M$3:M$98)&gt;10,IF(AND(ISNUMBER('Control Sample Data'!M860),'Control Sample Data'!M860&lt;$B$1,'Control Sample Data'!M860&gt;0),'Control Sample Data'!M860,$B$1),"")</f>
        <v/>
      </c>
      <c r="AT861" s="36" t="str">
        <f t="shared" si="580"/>
        <v/>
      </c>
      <c r="AU861" s="36" t="str">
        <f t="shared" si="581"/>
        <v/>
      </c>
      <c r="AV861" s="36" t="str">
        <f t="shared" si="582"/>
        <v/>
      </c>
      <c r="AW861" s="36" t="str">
        <f t="shared" si="583"/>
        <v/>
      </c>
      <c r="AX861" s="36" t="str">
        <f t="shared" si="584"/>
        <v/>
      </c>
      <c r="AY861" s="36" t="str">
        <f t="shared" si="585"/>
        <v/>
      </c>
      <c r="AZ861" s="36" t="str">
        <f t="shared" si="586"/>
        <v/>
      </c>
      <c r="BA861" s="36" t="str">
        <f t="shared" si="587"/>
        <v/>
      </c>
      <c r="BB861" s="36" t="str">
        <f t="shared" si="588"/>
        <v/>
      </c>
      <c r="BC861" s="36" t="str">
        <f t="shared" si="589"/>
        <v/>
      </c>
      <c r="BD861" s="36" t="str">
        <f t="shared" si="590"/>
        <v/>
      </c>
      <c r="BE861" s="36" t="str">
        <f t="shared" si="591"/>
        <v/>
      </c>
      <c r="BF861" s="36" t="str">
        <f t="shared" si="592"/>
        <v/>
      </c>
      <c r="BG861" s="36" t="str">
        <f t="shared" si="593"/>
        <v/>
      </c>
      <c r="BH861" s="36" t="str">
        <f t="shared" si="594"/>
        <v/>
      </c>
      <c r="BI861" s="36" t="str">
        <f t="shared" si="595"/>
        <v/>
      </c>
      <c r="BJ861" s="36" t="str">
        <f t="shared" si="596"/>
        <v/>
      </c>
      <c r="BK861" s="36" t="str">
        <f t="shared" si="597"/>
        <v/>
      </c>
      <c r="BL861" s="36" t="str">
        <f t="shared" si="598"/>
        <v/>
      </c>
      <c r="BM861" s="36" t="str">
        <f t="shared" si="599"/>
        <v/>
      </c>
      <c r="BN861" s="38" t="e">
        <f t="shared" si="558"/>
        <v>#DIV/0!</v>
      </c>
      <c r="BO861" s="38" t="e">
        <f t="shared" si="559"/>
        <v>#DIV/0!</v>
      </c>
      <c r="BP861" s="39" t="str">
        <f t="shared" si="560"/>
        <v/>
      </c>
      <c r="BQ861" s="39" t="str">
        <f t="shared" si="561"/>
        <v/>
      </c>
      <c r="BR861" s="39" t="str">
        <f t="shared" si="562"/>
        <v/>
      </c>
      <c r="BS861" s="39" t="str">
        <f t="shared" si="563"/>
        <v/>
      </c>
      <c r="BT861" s="39" t="str">
        <f t="shared" si="564"/>
        <v/>
      </c>
      <c r="BU861" s="39" t="str">
        <f t="shared" si="565"/>
        <v/>
      </c>
      <c r="BV861" s="39" t="str">
        <f t="shared" si="566"/>
        <v/>
      </c>
      <c r="BW861" s="39" t="str">
        <f t="shared" si="567"/>
        <v/>
      </c>
      <c r="BX861" s="39" t="str">
        <f t="shared" si="568"/>
        <v/>
      </c>
      <c r="BY861" s="39" t="str">
        <f t="shared" si="569"/>
        <v/>
      </c>
      <c r="BZ861" s="39" t="str">
        <f t="shared" si="570"/>
        <v/>
      </c>
      <c r="CA861" s="39" t="str">
        <f t="shared" si="571"/>
        <v/>
      </c>
      <c r="CB861" s="39" t="str">
        <f t="shared" si="572"/>
        <v/>
      </c>
      <c r="CC861" s="39" t="str">
        <f t="shared" si="573"/>
        <v/>
      </c>
      <c r="CD861" s="39" t="str">
        <f t="shared" si="574"/>
        <v/>
      </c>
      <c r="CE861" s="39" t="str">
        <f t="shared" si="575"/>
        <v/>
      </c>
      <c r="CF861" s="39" t="str">
        <f t="shared" si="576"/>
        <v/>
      </c>
      <c r="CG861" s="39" t="str">
        <f t="shared" si="577"/>
        <v/>
      </c>
      <c r="CH861" s="39" t="str">
        <f t="shared" si="578"/>
        <v/>
      </c>
      <c r="CI861" s="39" t="str">
        <f t="shared" si="579"/>
        <v/>
      </c>
    </row>
    <row r="862" spans="1:87">
      <c r="A862" s="18"/>
      <c r="B862" s="15">
        <f>'Gene Table'!E861</f>
        <v>0</v>
      </c>
      <c r="C862" s="15" t="str">
        <f>'Gene Table'!B861</f>
        <v>D19</v>
      </c>
      <c r="D862" s="16" t="str">
        <f>IF(SUM('Test Sample Data'!D$3:D$98)&gt;10,IF(AND(ISNUMBER('Test Sample Data'!D861),'Test Sample Data'!D861&lt;$B$1,'Test Sample Data'!D861&gt;0),'Test Sample Data'!D861,$B$1),"")</f>
        <v/>
      </c>
      <c r="E862" s="17" t="str">
        <f>IF(SUM('Test Sample Data'!E$3:E$98)&gt;10,IF(AND(ISNUMBER('Test Sample Data'!E861),'Test Sample Data'!E861&lt;$B$1,'Test Sample Data'!E861&gt;0),'Test Sample Data'!E861,$B$1),"")</f>
        <v/>
      </c>
      <c r="F862" s="17" t="str">
        <f>IF(SUM('Test Sample Data'!F$3:F$98)&gt;10,IF(AND(ISNUMBER('Test Sample Data'!F861),'Test Sample Data'!F861&lt;$B$1,'Test Sample Data'!F861&gt;0),'Test Sample Data'!F861,$B$1),"")</f>
        <v/>
      </c>
      <c r="G862" s="17" t="str">
        <f>IF(SUM('Test Sample Data'!G$3:G$98)&gt;10,IF(AND(ISNUMBER('Test Sample Data'!G861),'Test Sample Data'!G861&lt;$B$1,'Test Sample Data'!G861&gt;0),'Test Sample Data'!G861,$B$1),"")</f>
        <v/>
      </c>
      <c r="H862" s="17" t="str">
        <f>IF(SUM('Test Sample Data'!H$3:H$98)&gt;10,IF(AND(ISNUMBER('Test Sample Data'!H861),'Test Sample Data'!H861&lt;$B$1,'Test Sample Data'!H861&gt;0),'Test Sample Data'!H861,$B$1),"")</f>
        <v/>
      </c>
      <c r="I862" s="17" t="str">
        <f>IF(SUM('Test Sample Data'!I$3:I$98)&gt;10,IF(AND(ISNUMBER('Test Sample Data'!I861),'Test Sample Data'!I861&lt;$B$1,'Test Sample Data'!I861&gt;0),'Test Sample Data'!I861,$B$1),"")</f>
        <v/>
      </c>
      <c r="J862" s="17" t="str">
        <f>IF(SUM('Test Sample Data'!J$3:J$98)&gt;10,IF(AND(ISNUMBER('Test Sample Data'!J861),'Test Sample Data'!J861&lt;$B$1,'Test Sample Data'!J861&gt;0),'Test Sample Data'!J861,$B$1),"")</f>
        <v/>
      </c>
      <c r="K862" s="17" t="str">
        <f>IF(SUM('Test Sample Data'!K$3:K$98)&gt;10,IF(AND(ISNUMBER('Test Sample Data'!K861),'Test Sample Data'!K861&lt;$B$1,'Test Sample Data'!K861&gt;0),'Test Sample Data'!K861,$B$1),"")</f>
        <v/>
      </c>
      <c r="L862" s="17" t="str">
        <f>IF(SUM('Test Sample Data'!L$3:L$98)&gt;10,IF(AND(ISNUMBER('Test Sample Data'!L861),'Test Sample Data'!L861&lt;$B$1,'Test Sample Data'!L861&gt;0),'Test Sample Data'!L861,$B$1),"")</f>
        <v/>
      </c>
      <c r="M862" s="17" t="str">
        <f>IF(SUM('Test Sample Data'!M$3:M$98)&gt;10,IF(AND(ISNUMBER('Test Sample Data'!M861),'Test Sample Data'!M861&lt;$B$1,'Test Sample Data'!M861&gt;0),'Test Sample Data'!M861,$B$1),"")</f>
        <v/>
      </c>
      <c r="N862" s="17">
        <f>'Gene Table'!E861</f>
        <v>0</v>
      </c>
      <c r="O862" s="17" t="str">
        <f>'Gene Table'!B861</f>
        <v>D19</v>
      </c>
      <c r="P862" s="17" t="str">
        <f>IF(SUM('Control Sample Data'!D$3:D$98)&gt;10,IF(AND(ISNUMBER('Control Sample Data'!D861),'Control Sample Data'!D861&lt;$B$1,'Control Sample Data'!D861&gt;0),'Control Sample Data'!D861,$B$1),"")</f>
        <v/>
      </c>
      <c r="Q862" s="17" t="str">
        <f>IF(SUM('Control Sample Data'!E$3:E$98)&gt;10,IF(AND(ISNUMBER('Control Sample Data'!E861),'Control Sample Data'!E861&lt;$B$1,'Control Sample Data'!E861&gt;0),'Control Sample Data'!E861,$B$1),"")</f>
        <v/>
      </c>
      <c r="R862" s="17" t="str">
        <f>IF(SUM('Control Sample Data'!F$3:F$98)&gt;10,IF(AND(ISNUMBER('Control Sample Data'!F861),'Control Sample Data'!F861&lt;$B$1,'Control Sample Data'!F861&gt;0),'Control Sample Data'!F861,$B$1),"")</f>
        <v/>
      </c>
      <c r="S862" s="17" t="str">
        <f>IF(SUM('Control Sample Data'!G$3:G$98)&gt;10,IF(AND(ISNUMBER('Control Sample Data'!G861),'Control Sample Data'!G861&lt;$B$1,'Control Sample Data'!G861&gt;0),'Control Sample Data'!G861,$B$1),"")</f>
        <v/>
      </c>
      <c r="T862" s="17" t="str">
        <f>IF(SUM('Control Sample Data'!H$3:H$98)&gt;10,IF(AND(ISNUMBER('Control Sample Data'!H861),'Control Sample Data'!H861&lt;$B$1,'Control Sample Data'!H861&gt;0),'Control Sample Data'!H861,$B$1),"")</f>
        <v/>
      </c>
      <c r="U862" s="17" t="str">
        <f>IF(SUM('Control Sample Data'!I$3:I$98)&gt;10,IF(AND(ISNUMBER('Control Sample Data'!I861),'Control Sample Data'!I861&lt;$B$1,'Control Sample Data'!I861&gt;0),'Control Sample Data'!I861,$B$1),"")</f>
        <v/>
      </c>
      <c r="V862" s="17" t="str">
        <f>IF(SUM('Control Sample Data'!J$3:J$98)&gt;10,IF(AND(ISNUMBER('Control Sample Data'!J861),'Control Sample Data'!J861&lt;$B$1,'Control Sample Data'!J861&gt;0),'Control Sample Data'!J861,$B$1),"")</f>
        <v/>
      </c>
      <c r="W862" s="17" t="str">
        <f>IF(SUM('Control Sample Data'!K$3:K$98)&gt;10,IF(AND(ISNUMBER('Control Sample Data'!K861),'Control Sample Data'!K861&lt;$B$1,'Control Sample Data'!K861&gt;0),'Control Sample Data'!K861,$B$1),"")</f>
        <v/>
      </c>
      <c r="X862" s="17" t="str">
        <f>IF(SUM('Control Sample Data'!L$3:L$98)&gt;10,IF(AND(ISNUMBER('Control Sample Data'!L861),'Control Sample Data'!L861&lt;$B$1,'Control Sample Data'!L861&gt;0),'Control Sample Data'!L861,$B$1),"")</f>
        <v/>
      </c>
      <c r="Y862" s="17" t="str">
        <f>IF(SUM('Control Sample Data'!M$3:M$98)&gt;10,IF(AND(ISNUMBER('Control Sample Data'!M861),'Control Sample Data'!M861&lt;$B$1,'Control Sample Data'!M861&gt;0),'Control Sample Data'!M861,$B$1),"")</f>
        <v/>
      </c>
      <c r="AT862" s="36" t="str">
        <f t="shared" si="580"/>
        <v/>
      </c>
      <c r="AU862" s="36" t="str">
        <f t="shared" si="581"/>
        <v/>
      </c>
      <c r="AV862" s="36" t="str">
        <f t="shared" si="582"/>
        <v/>
      </c>
      <c r="AW862" s="36" t="str">
        <f t="shared" si="583"/>
        <v/>
      </c>
      <c r="AX862" s="36" t="str">
        <f t="shared" si="584"/>
        <v/>
      </c>
      <c r="AY862" s="36" t="str">
        <f t="shared" si="585"/>
        <v/>
      </c>
      <c r="AZ862" s="36" t="str">
        <f t="shared" si="586"/>
        <v/>
      </c>
      <c r="BA862" s="36" t="str">
        <f t="shared" si="587"/>
        <v/>
      </c>
      <c r="BB862" s="36" t="str">
        <f t="shared" si="588"/>
        <v/>
      </c>
      <c r="BC862" s="36" t="str">
        <f t="shared" si="589"/>
        <v/>
      </c>
      <c r="BD862" s="36" t="str">
        <f t="shared" si="590"/>
        <v/>
      </c>
      <c r="BE862" s="36" t="str">
        <f t="shared" si="591"/>
        <v/>
      </c>
      <c r="BF862" s="36" t="str">
        <f t="shared" si="592"/>
        <v/>
      </c>
      <c r="BG862" s="36" t="str">
        <f t="shared" si="593"/>
        <v/>
      </c>
      <c r="BH862" s="36" t="str">
        <f t="shared" si="594"/>
        <v/>
      </c>
      <c r="BI862" s="36" t="str">
        <f t="shared" si="595"/>
        <v/>
      </c>
      <c r="BJ862" s="36" t="str">
        <f t="shared" si="596"/>
        <v/>
      </c>
      <c r="BK862" s="36" t="str">
        <f t="shared" si="597"/>
        <v/>
      </c>
      <c r="BL862" s="36" t="str">
        <f t="shared" si="598"/>
        <v/>
      </c>
      <c r="BM862" s="36" t="str">
        <f t="shared" si="599"/>
        <v/>
      </c>
      <c r="BN862" s="38" t="e">
        <f t="shared" si="558"/>
        <v>#DIV/0!</v>
      </c>
      <c r="BO862" s="38" t="e">
        <f t="shared" si="559"/>
        <v>#DIV/0!</v>
      </c>
      <c r="BP862" s="39" t="str">
        <f t="shared" si="560"/>
        <v/>
      </c>
      <c r="BQ862" s="39" t="str">
        <f t="shared" si="561"/>
        <v/>
      </c>
      <c r="BR862" s="39" t="str">
        <f t="shared" si="562"/>
        <v/>
      </c>
      <c r="BS862" s="39" t="str">
        <f t="shared" si="563"/>
        <v/>
      </c>
      <c r="BT862" s="39" t="str">
        <f t="shared" si="564"/>
        <v/>
      </c>
      <c r="BU862" s="39" t="str">
        <f t="shared" si="565"/>
        <v/>
      </c>
      <c r="BV862" s="39" t="str">
        <f t="shared" si="566"/>
        <v/>
      </c>
      <c r="BW862" s="39" t="str">
        <f t="shared" si="567"/>
        <v/>
      </c>
      <c r="BX862" s="39" t="str">
        <f t="shared" si="568"/>
        <v/>
      </c>
      <c r="BY862" s="39" t="str">
        <f t="shared" si="569"/>
        <v/>
      </c>
      <c r="BZ862" s="39" t="str">
        <f t="shared" si="570"/>
        <v/>
      </c>
      <c r="CA862" s="39" t="str">
        <f t="shared" si="571"/>
        <v/>
      </c>
      <c r="CB862" s="39" t="str">
        <f t="shared" si="572"/>
        <v/>
      </c>
      <c r="CC862" s="39" t="str">
        <f t="shared" si="573"/>
        <v/>
      </c>
      <c r="CD862" s="39" t="str">
        <f t="shared" si="574"/>
        <v/>
      </c>
      <c r="CE862" s="39" t="str">
        <f t="shared" si="575"/>
        <v/>
      </c>
      <c r="CF862" s="39" t="str">
        <f t="shared" si="576"/>
        <v/>
      </c>
      <c r="CG862" s="39" t="str">
        <f t="shared" si="577"/>
        <v/>
      </c>
      <c r="CH862" s="39" t="str">
        <f t="shared" si="578"/>
        <v/>
      </c>
      <c r="CI862" s="39" t="str">
        <f t="shared" si="579"/>
        <v/>
      </c>
    </row>
    <row r="863" spans="1:87">
      <c r="A863" s="18"/>
      <c r="B863" s="15">
        <f>'Gene Table'!E862</f>
        <v>0</v>
      </c>
      <c r="C863" s="15" t="str">
        <f>'Gene Table'!B862</f>
        <v>D20</v>
      </c>
      <c r="D863" s="16" t="str">
        <f>IF(SUM('Test Sample Data'!D$3:D$98)&gt;10,IF(AND(ISNUMBER('Test Sample Data'!D862),'Test Sample Data'!D862&lt;$B$1,'Test Sample Data'!D862&gt;0),'Test Sample Data'!D862,$B$1),"")</f>
        <v/>
      </c>
      <c r="E863" s="17" t="str">
        <f>IF(SUM('Test Sample Data'!E$3:E$98)&gt;10,IF(AND(ISNUMBER('Test Sample Data'!E862),'Test Sample Data'!E862&lt;$B$1,'Test Sample Data'!E862&gt;0),'Test Sample Data'!E862,$B$1),"")</f>
        <v/>
      </c>
      <c r="F863" s="17" t="str">
        <f>IF(SUM('Test Sample Data'!F$3:F$98)&gt;10,IF(AND(ISNUMBER('Test Sample Data'!F862),'Test Sample Data'!F862&lt;$B$1,'Test Sample Data'!F862&gt;0),'Test Sample Data'!F862,$B$1),"")</f>
        <v/>
      </c>
      <c r="G863" s="17" t="str">
        <f>IF(SUM('Test Sample Data'!G$3:G$98)&gt;10,IF(AND(ISNUMBER('Test Sample Data'!G862),'Test Sample Data'!G862&lt;$B$1,'Test Sample Data'!G862&gt;0),'Test Sample Data'!G862,$B$1),"")</f>
        <v/>
      </c>
      <c r="H863" s="17" t="str">
        <f>IF(SUM('Test Sample Data'!H$3:H$98)&gt;10,IF(AND(ISNUMBER('Test Sample Data'!H862),'Test Sample Data'!H862&lt;$B$1,'Test Sample Data'!H862&gt;0),'Test Sample Data'!H862,$B$1),"")</f>
        <v/>
      </c>
      <c r="I863" s="17" t="str">
        <f>IF(SUM('Test Sample Data'!I$3:I$98)&gt;10,IF(AND(ISNUMBER('Test Sample Data'!I862),'Test Sample Data'!I862&lt;$B$1,'Test Sample Data'!I862&gt;0),'Test Sample Data'!I862,$B$1),"")</f>
        <v/>
      </c>
      <c r="J863" s="17" t="str">
        <f>IF(SUM('Test Sample Data'!J$3:J$98)&gt;10,IF(AND(ISNUMBER('Test Sample Data'!J862),'Test Sample Data'!J862&lt;$B$1,'Test Sample Data'!J862&gt;0),'Test Sample Data'!J862,$B$1),"")</f>
        <v/>
      </c>
      <c r="K863" s="17" t="str">
        <f>IF(SUM('Test Sample Data'!K$3:K$98)&gt;10,IF(AND(ISNUMBER('Test Sample Data'!K862),'Test Sample Data'!K862&lt;$B$1,'Test Sample Data'!K862&gt;0),'Test Sample Data'!K862,$B$1),"")</f>
        <v/>
      </c>
      <c r="L863" s="17" t="str">
        <f>IF(SUM('Test Sample Data'!L$3:L$98)&gt;10,IF(AND(ISNUMBER('Test Sample Data'!L862),'Test Sample Data'!L862&lt;$B$1,'Test Sample Data'!L862&gt;0),'Test Sample Data'!L862,$B$1),"")</f>
        <v/>
      </c>
      <c r="M863" s="17" t="str">
        <f>IF(SUM('Test Sample Data'!M$3:M$98)&gt;10,IF(AND(ISNUMBER('Test Sample Data'!M862),'Test Sample Data'!M862&lt;$B$1,'Test Sample Data'!M862&gt;0),'Test Sample Data'!M862,$B$1),"")</f>
        <v/>
      </c>
      <c r="N863" s="17">
        <f>'Gene Table'!E862</f>
        <v>0</v>
      </c>
      <c r="O863" s="17" t="str">
        <f>'Gene Table'!B862</f>
        <v>D20</v>
      </c>
      <c r="P863" s="17" t="str">
        <f>IF(SUM('Control Sample Data'!D$3:D$98)&gt;10,IF(AND(ISNUMBER('Control Sample Data'!D862),'Control Sample Data'!D862&lt;$B$1,'Control Sample Data'!D862&gt;0),'Control Sample Data'!D862,$B$1),"")</f>
        <v/>
      </c>
      <c r="Q863" s="17" t="str">
        <f>IF(SUM('Control Sample Data'!E$3:E$98)&gt;10,IF(AND(ISNUMBER('Control Sample Data'!E862),'Control Sample Data'!E862&lt;$B$1,'Control Sample Data'!E862&gt;0),'Control Sample Data'!E862,$B$1),"")</f>
        <v/>
      </c>
      <c r="R863" s="17" t="str">
        <f>IF(SUM('Control Sample Data'!F$3:F$98)&gt;10,IF(AND(ISNUMBER('Control Sample Data'!F862),'Control Sample Data'!F862&lt;$B$1,'Control Sample Data'!F862&gt;0),'Control Sample Data'!F862,$B$1),"")</f>
        <v/>
      </c>
      <c r="S863" s="17" t="str">
        <f>IF(SUM('Control Sample Data'!G$3:G$98)&gt;10,IF(AND(ISNUMBER('Control Sample Data'!G862),'Control Sample Data'!G862&lt;$B$1,'Control Sample Data'!G862&gt;0),'Control Sample Data'!G862,$B$1),"")</f>
        <v/>
      </c>
      <c r="T863" s="17" t="str">
        <f>IF(SUM('Control Sample Data'!H$3:H$98)&gt;10,IF(AND(ISNUMBER('Control Sample Data'!H862),'Control Sample Data'!H862&lt;$B$1,'Control Sample Data'!H862&gt;0),'Control Sample Data'!H862,$B$1),"")</f>
        <v/>
      </c>
      <c r="U863" s="17" t="str">
        <f>IF(SUM('Control Sample Data'!I$3:I$98)&gt;10,IF(AND(ISNUMBER('Control Sample Data'!I862),'Control Sample Data'!I862&lt;$B$1,'Control Sample Data'!I862&gt;0),'Control Sample Data'!I862,$B$1),"")</f>
        <v/>
      </c>
      <c r="V863" s="17" t="str">
        <f>IF(SUM('Control Sample Data'!J$3:J$98)&gt;10,IF(AND(ISNUMBER('Control Sample Data'!J862),'Control Sample Data'!J862&lt;$B$1,'Control Sample Data'!J862&gt;0),'Control Sample Data'!J862,$B$1),"")</f>
        <v/>
      </c>
      <c r="W863" s="17" t="str">
        <f>IF(SUM('Control Sample Data'!K$3:K$98)&gt;10,IF(AND(ISNUMBER('Control Sample Data'!K862),'Control Sample Data'!K862&lt;$B$1,'Control Sample Data'!K862&gt;0),'Control Sample Data'!K862,$B$1),"")</f>
        <v/>
      </c>
      <c r="X863" s="17" t="str">
        <f>IF(SUM('Control Sample Data'!L$3:L$98)&gt;10,IF(AND(ISNUMBER('Control Sample Data'!L862),'Control Sample Data'!L862&lt;$B$1,'Control Sample Data'!L862&gt;0),'Control Sample Data'!L862,$B$1),"")</f>
        <v/>
      </c>
      <c r="Y863" s="17" t="str">
        <f>IF(SUM('Control Sample Data'!M$3:M$98)&gt;10,IF(AND(ISNUMBER('Control Sample Data'!M862),'Control Sample Data'!M862&lt;$B$1,'Control Sample Data'!M862&gt;0),'Control Sample Data'!M862,$B$1),"")</f>
        <v/>
      </c>
      <c r="AT863" s="36" t="str">
        <f t="shared" si="580"/>
        <v/>
      </c>
      <c r="AU863" s="36" t="str">
        <f t="shared" si="581"/>
        <v/>
      </c>
      <c r="AV863" s="36" t="str">
        <f t="shared" si="582"/>
        <v/>
      </c>
      <c r="AW863" s="36" t="str">
        <f t="shared" si="583"/>
        <v/>
      </c>
      <c r="AX863" s="36" t="str">
        <f t="shared" si="584"/>
        <v/>
      </c>
      <c r="AY863" s="36" t="str">
        <f t="shared" si="585"/>
        <v/>
      </c>
      <c r="AZ863" s="36" t="str">
        <f t="shared" si="586"/>
        <v/>
      </c>
      <c r="BA863" s="36" t="str">
        <f t="shared" si="587"/>
        <v/>
      </c>
      <c r="BB863" s="36" t="str">
        <f t="shared" si="588"/>
        <v/>
      </c>
      <c r="BC863" s="36" t="str">
        <f t="shared" si="589"/>
        <v/>
      </c>
      <c r="BD863" s="36" t="str">
        <f t="shared" si="590"/>
        <v/>
      </c>
      <c r="BE863" s="36" t="str">
        <f t="shared" si="591"/>
        <v/>
      </c>
      <c r="BF863" s="36" t="str">
        <f t="shared" si="592"/>
        <v/>
      </c>
      <c r="BG863" s="36" t="str">
        <f t="shared" si="593"/>
        <v/>
      </c>
      <c r="BH863" s="36" t="str">
        <f t="shared" si="594"/>
        <v/>
      </c>
      <c r="BI863" s="36" t="str">
        <f t="shared" si="595"/>
        <v/>
      </c>
      <c r="BJ863" s="36" t="str">
        <f t="shared" si="596"/>
        <v/>
      </c>
      <c r="BK863" s="36" t="str">
        <f t="shared" si="597"/>
        <v/>
      </c>
      <c r="BL863" s="36" t="str">
        <f t="shared" si="598"/>
        <v/>
      </c>
      <c r="BM863" s="36" t="str">
        <f t="shared" si="599"/>
        <v/>
      </c>
      <c r="BN863" s="38" t="e">
        <f t="shared" si="558"/>
        <v>#DIV/0!</v>
      </c>
      <c r="BO863" s="38" t="e">
        <f t="shared" si="559"/>
        <v>#DIV/0!</v>
      </c>
      <c r="BP863" s="39" t="str">
        <f t="shared" si="560"/>
        <v/>
      </c>
      <c r="BQ863" s="39" t="str">
        <f t="shared" si="561"/>
        <v/>
      </c>
      <c r="BR863" s="39" t="str">
        <f t="shared" si="562"/>
        <v/>
      </c>
      <c r="BS863" s="39" t="str">
        <f t="shared" si="563"/>
        <v/>
      </c>
      <c r="BT863" s="39" t="str">
        <f t="shared" si="564"/>
        <v/>
      </c>
      <c r="BU863" s="39" t="str">
        <f t="shared" si="565"/>
        <v/>
      </c>
      <c r="BV863" s="39" t="str">
        <f t="shared" si="566"/>
        <v/>
      </c>
      <c r="BW863" s="39" t="str">
        <f t="shared" si="567"/>
        <v/>
      </c>
      <c r="BX863" s="39" t="str">
        <f t="shared" si="568"/>
        <v/>
      </c>
      <c r="BY863" s="39" t="str">
        <f t="shared" si="569"/>
        <v/>
      </c>
      <c r="BZ863" s="39" t="str">
        <f t="shared" si="570"/>
        <v/>
      </c>
      <c r="CA863" s="39" t="str">
        <f t="shared" si="571"/>
        <v/>
      </c>
      <c r="CB863" s="39" t="str">
        <f t="shared" si="572"/>
        <v/>
      </c>
      <c r="CC863" s="39" t="str">
        <f t="shared" si="573"/>
        <v/>
      </c>
      <c r="CD863" s="39" t="str">
        <f t="shared" si="574"/>
        <v/>
      </c>
      <c r="CE863" s="39" t="str">
        <f t="shared" si="575"/>
        <v/>
      </c>
      <c r="CF863" s="39" t="str">
        <f t="shared" si="576"/>
        <v/>
      </c>
      <c r="CG863" s="39" t="str">
        <f t="shared" si="577"/>
        <v/>
      </c>
      <c r="CH863" s="39" t="str">
        <f t="shared" si="578"/>
        <v/>
      </c>
      <c r="CI863" s="39" t="str">
        <f t="shared" si="579"/>
        <v/>
      </c>
    </row>
    <row r="864" spans="1:87">
      <c r="A864" s="18"/>
      <c r="B864" s="15">
        <f>'Gene Table'!E863</f>
        <v>0</v>
      </c>
      <c r="C864" s="15" t="str">
        <f>'Gene Table'!B863</f>
        <v>D21</v>
      </c>
      <c r="D864" s="16" t="str">
        <f>IF(SUM('Test Sample Data'!D$3:D$98)&gt;10,IF(AND(ISNUMBER('Test Sample Data'!D863),'Test Sample Data'!D863&lt;$B$1,'Test Sample Data'!D863&gt;0),'Test Sample Data'!D863,$B$1),"")</f>
        <v/>
      </c>
      <c r="E864" s="17" t="str">
        <f>IF(SUM('Test Sample Data'!E$3:E$98)&gt;10,IF(AND(ISNUMBER('Test Sample Data'!E863),'Test Sample Data'!E863&lt;$B$1,'Test Sample Data'!E863&gt;0),'Test Sample Data'!E863,$B$1),"")</f>
        <v/>
      </c>
      <c r="F864" s="17" t="str">
        <f>IF(SUM('Test Sample Data'!F$3:F$98)&gt;10,IF(AND(ISNUMBER('Test Sample Data'!F863),'Test Sample Data'!F863&lt;$B$1,'Test Sample Data'!F863&gt;0),'Test Sample Data'!F863,$B$1),"")</f>
        <v/>
      </c>
      <c r="G864" s="17" t="str">
        <f>IF(SUM('Test Sample Data'!G$3:G$98)&gt;10,IF(AND(ISNUMBER('Test Sample Data'!G863),'Test Sample Data'!G863&lt;$B$1,'Test Sample Data'!G863&gt;0),'Test Sample Data'!G863,$B$1),"")</f>
        <v/>
      </c>
      <c r="H864" s="17" t="str">
        <f>IF(SUM('Test Sample Data'!H$3:H$98)&gt;10,IF(AND(ISNUMBER('Test Sample Data'!H863),'Test Sample Data'!H863&lt;$B$1,'Test Sample Data'!H863&gt;0),'Test Sample Data'!H863,$B$1),"")</f>
        <v/>
      </c>
      <c r="I864" s="17" t="str">
        <f>IF(SUM('Test Sample Data'!I$3:I$98)&gt;10,IF(AND(ISNUMBER('Test Sample Data'!I863),'Test Sample Data'!I863&lt;$B$1,'Test Sample Data'!I863&gt;0),'Test Sample Data'!I863,$B$1),"")</f>
        <v/>
      </c>
      <c r="J864" s="17" t="str">
        <f>IF(SUM('Test Sample Data'!J$3:J$98)&gt;10,IF(AND(ISNUMBER('Test Sample Data'!J863),'Test Sample Data'!J863&lt;$B$1,'Test Sample Data'!J863&gt;0),'Test Sample Data'!J863,$B$1),"")</f>
        <v/>
      </c>
      <c r="K864" s="17" t="str">
        <f>IF(SUM('Test Sample Data'!K$3:K$98)&gt;10,IF(AND(ISNUMBER('Test Sample Data'!K863),'Test Sample Data'!K863&lt;$B$1,'Test Sample Data'!K863&gt;0),'Test Sample Data'!K863,$B$1),"")</f>
        <v/>
      </c>
      <c r="L864" s="17" t="str">
        <f>IF(SUM('Test Sample Data'!L$3:L$98)&gt;10,IF(AND(ISNUMBER('Test Sample Data'!L863),'Test Sample Data'!L863&lt;$B$1,'Test Sample Data'!L863&gt;0),'Test Sample Data'!L863,$B$1),"")</f>
        <v/>
      </c>
      <c r="M864" s="17" t="str">
        <f>IF(SUM('Test Sample Data'!M$3:M$98)&gt;10,IF(AND(ISNUMBER('Test Sample Data'!M863),'Test Sample Data'!M863&lt;$B$1,'Test Sample Data'!M863&gt;0),'Test Sample Data'!M863,$B$1),"")</f>
        <v/>
      </c>
      <c r="N864" s="17">
        <f>'Gene Table'!E863</f>
        <v>0</v>
      </c>
      <c r="O864" s="17" t="str">
        <f>'Gene Table'!B863</f>
        <v>D21</v>
      </c>
      <c r="P864" s="17" t="str">
        <f>IF(SUM('Control Sample Data'!D$3:D$98)&gt;10,IF(AND(ISNUMBER('Control Sample Data'!D863),'Control Sample Data'!D863&lt;$B$1,'Control Sample Data'!D863&gt;0),'Control Sample Data'!D863,$B$1),"")</f>
        <v/>
      </c>
      <c r="Q864" s="17" t="str">
        <f>IF(SUM('Control Sample Data'!E$3:E$98)&gt;10,IF(AND(ISNUMBER('Control Sample Data'!E863),'Control Sample Data'!E863&lt;$B$1,'Control Sample Data'!E863&gt;0),'Control Sample Data'!E863,$B$1),"")</f>
        <v/>
      </c>
      <c r="R864" s="17" t="str">
        <f>IF(SUM('Control Sample Data'!F$3:F$98)&gt;10,IF(AND(ISNUMBER('Control Sample Data'!F863),'Control Sample Data'!F863&lt;$B$1,'Control Sample Data'!F863&gt;0),'Control Sample Data'!F863,$B$1),"")</f>
        <v/>
      </c>
      <c r="S864" s="17" t="str">
        <f>IF(SUM('Control Sample Data'!G$3:G$98)&gt;10,IF(AND(ISNUMBER('Control Sample Data'!G863),'Control Sample Data'!G863&lt;$B$1,'Control Sample Data'!G863&gt;0),'Control Sample Data'!G863,$B$1),"")</f>
        <v/>
      </c>
      <c r="T864" s="17" t="str">
        <f>IF(SUM('Control Sample Data'!H$3:H$98)&gt;10,IF(AND(ISNUMBER('Control Sample Data'!H863),'Control Sample Data'!H863&lt;$B$1,'Control Sample Data'!H863&gt;0),'Control Sample Data'!H863,$B$1),"")</f>
        <v/>
      </c>
      <c r="U864" s="17" t="str">
        <f>IF(SUM('Control Sample Data'!I$3:I$98)&gt;10,IF(AND(ISNUMBER('Control Sample Data'!I863),'Control Sample Data'!I863&lt;$B$1,'Control Sample Data'!I863&gt;0),'Control Sample Data'!I863,$B$1),"")</f>
        <v/>
      </c>
      <c r="V864" s="17" t="str">
        <f>IF(SUM('Control Sample Data'!J$3:J$98)&gt;10,IF(AND(ISNUMBER('Control Sample Data'!J863),'Control Sample Data'!J863&lt;$B$1,'Control Sample Data'!J863&gt;0),'Control Sample Data'!J863,$B$1),"")</f>
        <v/>
      </c>
      <c r="W864" s="17" t="str">
        <f>IF(SUM('Control Sample Data'!K$3:K$98)&gt;10,IF(AND(ISNUMBER('Control Sample Data'!K863),'Control Sample Data'!K863&lt;$B$1,'Control Sample Data'!K863&gt;0),'Control Sample Data'!K863,$B$1),"")</f>
        <v/>
      </c>
      <c r="X864" s="17" t="str">
        <f>IF(SUM('Control Sample Data'!L$3:L$98)&gt;10,IF(AND(ISNUMBER('Control Sample Data'!L863),'Control Sample Data'!L863&lt;$B$1,'Control Sample Data'!L863&gt;0),'Control Sample Data'!L863,$B$1),"")</f>
        <v/>
      </c>
      <c r="Y864" s="17" t="str">
        <f>IF(SUM('Control Sample Data'!M$3:M$98)&gt;10,IF(AND(ISNUMBER('Control Sample Data'!M863),'Control Sample Data'!M863&lt;$B$1,'Control Sample Data'!M863&gt;0),'Control Sample Data'!M863,$B$1),"")</f>
        <v/>
      </c>
      <c r="AT864" s="36" t="str">
        <f t="shared" si="580"/>
        <v/>
      </c>
      <c r="AU864" s="36" t="str">
        <f t="shared" si="581"/>
        <v/>
      </c>
      <c r="AV864" s="36" t="str">
        <f t="shared" si="582"/>
        <v/>
      </c>
      <c r="AW864" s="36" t="str">
        <f t="shared" si="583"/>
        <v/>
      </c>
      <c r="AX864" s="36" t="str">
        <f t="shared" si="584"/>
        <v/>
      </c>
      <c r="AY864" s="36" t="str">
        <f t="shared" si="585"/>
        <v/>
      </c>
      <c r="AZ864" s="36" t="str">
        <f t="shared" si="586"/>
        <v/>
      </c>
      <c r="BA864" s="36" t="str">
        <f t="shared" si="587"/>
        <v/>
      </c>
      <c r="BB864" s="36" t="str">
        <f t="shared" si="588"/>
        <v/>
      </c>
      <c r="BC864" s="36" t="str">
        <f t="shared" si="589"/>
        <v/>
      </c>
      <c r="BD864" s="36" t="str">
        <f t="shared" si="590"/>
        <v/>
      </c>
      <c r="BE864" s="36" t="str">
        <f t="shared" si="591"/>
        <v/>
      </c>
      <c r="BF864" s="36" t="str">
        <f t="shared" si="592"/>
        <v/>
      </c>
      <c r="BG864" s="36" t="str">
        <f t="shared" si="593"/>
        <v/>
      </c>
      <c r="BH864" s="36" t="str">
        <f t="shared" si="594"/>
        <v/>
      </c>
      <c r="BI864" s="36" t="str">
        <f t="shared" si="595"/>
        <v/>
      </c>
      <c r="BJ864" s="36" t="str">
        <f t="shared" si="596"/>
        <v/>
      </c>
      <c r="BK864" s="36" t="str">
        <f t="shared" si="597"/>
        <v/>
      </c>
      <c r="BL864" s="36" t="str">
        <f t="shared" si="598"/>
        <v/>
      </c>
      <c r="BM864" s="36" t="str">
        <f t="shared" si="599"/>
        <v/>
      </c>
      <c r="BN864" s="38" t="e">
        <f t="shared" si="558"/>
        <v>#DIV/0!</v>
      </c>
      <c r="BO864" s="38" t="e">
        <f t="shared" si="559"/>
        <v>#DIV/0!</v>
      </c>
      <c r="BP864" s="39" t="str">
        <f t="shared" si="560"/>
        <v/>
      </c>
      <c r="BQ864" s="39" t="str">
        <f t="shared" si="561"/>
        <v/>
      </c>
      <c r="BR864" s="39" t="str">
        <f t="shared" si="562"/>
        <v/>
      </c>
      <c r="BS864" s="39" t="str">
        <f t="shared" si="563"/>
        <v/>
      </c>
      <c r="BT864" s="39" t="str">
        <f t="shared" si="564"/>
        <v/>
      </c>
      <c r="BU864" s="39" t="str">
        <f t="shared" si="565"/>
        <v/>
      </c>
      <c r="BV864" s="39" t="str">
        <f t="shared" si="566"/>
        <v/>
      </c>
      <c r="BW864" s="39" t="str">
        <f t="shared" si="567"/>
        <v/>
      </c>
      <c r="BX864" s="39" t="str">
        <f t="shared" si="568"/>
        <v/>
      </c>
      <c r="BY864" s="39" t="str">
        <f t="shared" si="569"/>
        <v/>
      </c>
      <c r="BZ864" s="39" t="str">
        <f t="shared" si="570"/>
        <v/>
      </c>
      <c r="CA864" s="39" t="str">
        <f t="shared" si="571"/>
        <v/>
      </c>
      <c r="CB864" s="39" t="str">
        <f t="shared" si="572"/>
        <v/>
      </c>
      <c r="CC864" s="39" t="str">
        <f t="shared" si="573"/>
        <v/>
      </c>
      <c r="CD864" s="39" t="str">
        <f t="shared" si="574"/>
        <v/>
      </c>
      <c r="CE864" s="39" t="str">
        <f t="shared" si="575"/>
        <v/>
      </c>
      <c r="CF864" s="39" t="str">
        <f t="shared" si="576"/>
        <v/>
      </c>
      <c r="CG864" s="39" t="str">
        <f t="shared" si="577"/>
        <v/>
      </c>
      <c r="CH864" s="39" t="str">
        <f t="shared" si="578"/>
        <v/>
      </c>
      <c r="CI864" s="39" t="str">
        <f t="shared" si="579"/>
        <v/>
      </c>
    </row>
    <row r="865" spans="1:87">
      <c r="A865" s="18"/>
      <c r="B865" s="15">
        <f>'Gene Table'!E864</f>
        <v>0</v>
      </c>
      <c r="C865" s="15" t="str">
        <f>'Gene Table'!B864</f>
        <v>D22</v>
      </c>
      <c r="D865" s="16" t="str">
        <f>IF(SUM('Test Sample Data'!D$3:D$98)&gt;10,IF(AND(ISNUMBER('Test Sample Data'!D864),'Test Sample Data'!D864&lt;$B$1,'Test Sample Data'!D864&gt;0),'Test Sample Data'!D864,$B$1),"")</f>
        <v/>
      </c>
      <c r="E865" s="17" t="str">
        <f>IF(SUM('Test Sample Data'!E$3:E$98)&gt;10,IF(AND(ISNUMBER('Test Sample Data'!E864),'Test Sample Data'!E864&lt;$B$1,'Test Sample Data'!E864&gt;0),'Test Sample Data'!E864,$B$1),"")</f>
        <v/>
      </c>
      <c r="F865" s="17" t="str">
        <f>IF(SUM('Test Sample Data'!F$3:F$98)&gt;10,IF(AND(ISNUMBER('Test Sample Data'!F864),'Test Sample Data'!F864&lt;$B$1,'Test Sample Data'!F864&gt;0),'Test Sample Data'!F864,$B$1),"")</f>
        <v/>
      </c>
      <c r="G865" s="17" t="str">
        <f>IF(SUM('Test Sample Data'!G$3:G$98)&gt;10,IF(AND(ISNUMBER('Test Sample Data'!G864),'Test Sample Data'!G864&lt;$B$1,'Test Sample Data'!G864&gt;0),'Test Sample Data'!G864,$B$1),"")</f>
        <v/>
      </c>
      <c r="H865" s="17" t="str">
        <f>IF(SUM('Test Sample Data'!H$3:H$98)&gt;10,IF(AND(ISNUMBER('Test Sample Data'!H864),'Test Sample Data'!H864&lt;$B$1,'Test Sample Data'!H864&gt;0),'Test Sample Data'!H864,$B$1),"")</f>
        <v/>
      </c>
      <c r="I865" s="17" t="str">
        <f>IF(SUM('Test Sample Data'!I$3:I$98)&gt;10,IF(AND(ISNUMBER('Test Sample Data'!I864),'Test Sample Data'!I864&lt;$B$1,'Test Sample Data'!I864&gt;0),'Test Sample Data'!I864,$B$1),"")</f>
        <v/>
      </c>
      <c r="J865" s="17" t="str">
        <f>IF(SUM('Test Sample Data'!J$3:J$98)&gt;10,IF(AND(ISNUMBER('Test Sample Data'!J864),'Test Sample Data'!J864&lt;$B$1,'Test Sample Data'!J864&gt;0),'Test Sample Data'!J864,$B$1),"")</f>
        <v/>
      </c>
      <c r="K865" s="17" t="str">
        <f>IF(SUM('Test Sample Data'!K$3:K$98)&gt;10,IF(AND(ISNUMBER('Test Sample Data'!K864),'Test Sample Data'!K864&lt;$B$1,'Test Sample Data'!K864&gt;0),'Test Sample Data'!K864,$B$1),"")</f>
        <v/>
      </c>
      <c r="L865" s="17" t="str">
        <f>IF(SUM('Test Sample Data'!L$3:L$98)&gt;10,IF(AND(ISNUMBER('Test Sample Data'!L864),'Test Sample Data'!L864&lt;$B$1,'Test Sample Data'!L864&gt;0),'Test Sample Data'!L864,$B$1),"")</f>
        <v/>
      </c>
      <c r="M865" s="17" t="str">
        <f>IF(SUM('Test Sample Data'!M$3:M$98)&gt;10,IF(AND(ISNUMBER('Test Sample Data'!M864),'Test Sample Data'!M864&lt;$B$1,'Test Sample Data'!M864&gt;0),'Test Sample Data'!M864,$B$1),"")</f>
        <v/>
      </c>
      <c r="N865" s="17">
        <f>'Gene Table'!E864</f>
        <v>0</v>
      </c>
      <c r="O865" s="17" t="str">
        <f>'Gene Table'!B864</f>
        <v>D22</v>
      </c>
      <c r="P865" s="17" t="str">
        <f>IF(SUM('Control Sample Data'!D$3:D$98)&gt;10,IF(AND(ISNUMBER('Control Sample Data'!D864),'Control Sample Data'!D864&lt;$B$1,'Control Sample Data'!D864&gt;0),'Control Sample Data'!D864,$B$1),"")</f>
        <v/>
      </c>
      <c r="Q865" s="17" t="str">
        <f>IF(SUM('Control Sample Data'!E$3:E$98)&gt;10,IF(AND(ISNUMBER('Control Sample Data'!E864),'Control Sample Data'!E864&lt;$B$1,'Control Sample Data'!E864&gt;0),'Control Sample Data'!E864,$B$1),"")</f>
        <v/>
      </c>
      <c r="R865" s="17" t="str">
        <f>IF(SUM('Control Sample Data'!F$3:F$98)&gt;10,IF(AND(ISNUMBER('Control Sample Data'!F864),'Control Sample Data'!F864&lt;$B$1,'Control Sample Data'!F864&gt;0),'Control Sample Data'!F864,$B$1),"")</f>
        <v/>
      </c>
      <c r="S865" s="17" t="str">
        <f>IF(SUM('Control Sample Data'!G$3:G$98)&gt;10,IF(AND(ISNUMBER('Control Sample Data'!G864),'Control Sample Data'!G864&lt;$B$1,'Control Sample Data'!G864&gt;0),'Control Sample Data'!G864,$B$1),"")</f>
        <v/>
      </c>
      <c r="T865" s="17" t="str">
        <f>IF(SUM('Control Sample Data'!H$3:H$98)&gt;10,IF(AND(ISNUMBER('Control Sample Data'!H864),'Control Sample Data'!H864&lt;$B$1,'Control Sample Data'!H864&gt;0),'Control Sample Data'!H864,$B$1),"")</f>
        <v/>
      </c>
      <c r="U865" s="17" t="str">
        <f>IF(SUM('Control Sample Data'!I$3:I$98)&gt;10,IF(AND(ISNUMBER('Control Sample Data'!I864),'Control Sample Data'!I864&lt;$B$1,'Control Sample Data'!I864&gt;0),'Control Sample Data'!I864,$B$1),"")</f>
        <v/>
      </c>
      <c r="V865" s="17" t="str">
        <f>IF(SUM('Control Sample Data'!J$3:J$98)&gt;10,IF(AND(ISNUMBER('Control Sample Data'!J864),'Control Sample Data'!J864&lt;$B$1,'Control Sample Data'!J864&gt;0),'Control Sample Data'!J864,$B$1),"")</f>
        <v/>
      </c>
      <c r="W865" s="17" t="str">
        <f>IF(SUM('Control Sample Data'!K$3:K$98)&gt;10,IF(AND(ISNUMBER('Control Sample Data'!K864),'Control Sample Data'!K864&lt;$B$1,'Control Sample Data'!K864&gt;0),'Control Sample Data'!K864,$B$1),"")</f>
        <v/>
      </c>
      <c r="X865" s="17" t="str">
        <f>IF(SUM('Control Sample Data'!L$3:L$98)&gt;10,IF(AND(ISNUMBER('Control Sample Data'!L864),'Control Sample Data'!L864&lt;$B$1,'Control Sample Data'!L864&gt;0),'Control Sample Data'!L864,$B$1),"")</f>
        <v/>
      </c>
      <c r="Y865" s="17" t="str">
        <f>IF(SUM('Control Sample Data'!M$3:M$98)&gt;10,IF(AND(ISNUMBER('Control Sample Data'!M864),'Control Sample Data'!M864&lt;$B$1,'Control Sample Data'!M864&gt;0),'Control Sample Data'!M864,$B$1),"")</f>
        <v/>
      </c>
      <c r="AT865" s="36" t="str">
        <f t="shared" si="580"/>
        <v/>
      </c>
      <c r="AU865" s="36" t="str">
        <f t="shared" si="581"/>
        <v/>
      </c>
      <c r="AV865" s="36" t="str">
        <f t="shared" si="582"/>
        <v/>
      </c>
      <c r="AW865" s="36" t="str">
        <f t="shared" si="583"/>
        <v/>
      </c>
      <c r="AX865" s="36" t="str">
        <f t="shared" si="584"/>
        <v/>
      </c>
      <c r="AY865" s="36" t="str">
        <f t="shared" si="585"/>
        <v/>
      </c>
      <c r="AZ865" s="36" t="str">
        <f t="shared" si="586"/>
        <v/>
      </c>
      <c r="BA865" s="36" t="str">
        <f t="shared" si="587"/>
        <v/>
      </c>
      <c r="BB865" s="36" t="str">
        <f t="shared" si="588"/>
        <v/>
      </c>
      <c r="BC865" s="36" t="str">
        <f t="shared" si="589"/>
        <v/>
      </c>
      <c r="BD865" s="36" t="str">
        <f t="shared" si="590"/>
        <v/>
      </c>
      <c r="BE865" s="36" t="str">
        <f t="shared" si="591"/>
        <v/>
      </c>
      <c r="BF865" s="36" t="str">
        <f t="shared" si="592"/>
        <v/>
      </c>
      <c r="BG865" s="36" t="str">
        <f t="shared" si="593"/>
        <v/>
      </c>
      <c r="BH865" s="36" t="str">
        <f t="shared" si="594"/>
        <v/>
      </c>
      <c r="BI865" s="36" t="str">
        <f t="shared" si="595"/>
        <v/>
      </c>
      <c r="BJ865" s="36" t="str">
        <f t="shared" si="596"/>
        <v/>
      </c>
      <c r="BK865" s="36" t="str">
        <f t="shared" si="597"/>
        <v/>
      </c>
      <c r="BL865" s="36" t="str">
        <f t="shared" si="598"/>
        <v/>
      </c>
      <c r="BM865" s="36" t="str">
        <f t="shared" si="599"/>
        <v/>
      </c>
      <c r="BN865" s="38" t="e">
        <f t="shared" si="558"/>
        <v>#DIV/0!</v>
      </c>
      <c r="BO865" s="38" t="e">
        <f t="shared" si="559"/>
        <v>#DIV/0!</v>
      </c>
      <c r="BP865" s="39" t="str">
        <f t="shared" si="560"/>
        <v/>
      </c>
      <c r="BQ865" s="39" t="str">
        <f t="shared" si="561"/>
        <v/>
      </c>
      <c r="BR865" s="39" t="str">
        <f t="shared" si="562"/>
        <v/>
      </c>
      <c r="BS865" s="39" t="str">
        <f t="shared" si="563"/>
        <v/>
      </c>
      <c r="BT865" s="39" t="str">
        <f t="shared" si="564"/>
        <v/>
      </c>
      <c r="BU865" s="39" t="str">
        <f t="shared" si="565"/>
        <v/>
      </c>
      <c r="BV865" s="39" t="str">
        <f t="shared" si="566"/>
        <v/>
      </c>
      <c r="BW865" s="39" t="str">
        <f t="shared" si="567"/>
        <v/>
      </c>
      <c r="BX865" s="39" t="str">
        <f t="shared" si="568"/>
        <v/>
      </c>
      <c r="BY865" s="39" t="str">
        <f t="shared" si="569"/>
        <v/>
      </c>
      <c r="BZ865" s="39" t="str">
        <f t="shared" si="570"/>
        <v/>
      </c>
      <c r="CA865" s="39" t="str">
        <f t="shared" si="571"/>
        <v/>
      </c>
      <c r="CB865" s="39" t="str">
        <f t="shared" si="572"/>
        <v/>
      </c>
      <c r="CC865" s="39" t="str">
        <f t="shared" si="573"/>
        <v/>
      </c>
      <c r="CD865" s="39" t="str">
        <f t="shared" si="574"/>
        <v/>
      </c>
      <c r="CE865" s="39" t="str">
        <f t="shared" si="575"/>
        <v/>
      </c>
      <c r="CF865" s="39" t="str">
        <f t="shared" si="576"/>
        <v/>
      </c>
      <c r="CG865" s="39" t="str">
        <f t="shared" si="577"/>
        <v/>
      </c>
      <c r="CH865" s="39" t="str">
        <f t="shared" si="578"/>
        <v/>
      </c>
      <c r="CI865" s="39" t="str">
        <f t="shared" si="579"/>
        <v/>
      </c>
    </row>
    <row r="866" spans="1:87">
      <c r="A866" s="18"/>
      <c r="B866" s="15">
        <f>'Gene Table'!E865</f>
        <v>0</v>
      </c>
      <c r="C866" s="15" t="str">
        <f>'Gene Table'!B865</f>
        <v>D23</v>
      </c>
      <c r="D866" s="16" t="str">
        <f>IF(SUM('Test Sample Data'!D$3:D$98)&gt;10,IF(AND(ISNUMBER('Test Sample Data'!D865),'Test Sample Data'!D865&lt;$B$1,'Test Sample Data'!D865&gt;0),'Test Sample Data'!D865,$B$1),"")</f>
        <v/>
      </c>
      <c r="E866" s="17" t="str">
        <f>IF(SUM('Test Sample Data'!E$3:E$98)&gt;10,IF(AND(ISNUMBER('Test Sample Data'!E865),'Test Sample Data'!E865&lt;$B$1,'Test Sample Data'!E865&gt;0),'Test Sample Data'!E865,$B$1),"")</f>
        <v/>
      </c>
      <c r="F866" s="17" t="str">
        <f>IF(SUM('Test Sample Data'!F$3:F$98)&gt;10,IF(AND(ISNUMBER('Test Sample Data'!F865),'Test Sample Data'!F865&lt;$B$1,'Test Sample Data'!F865&gt;0),'Test Sample Data'!F865,$B$1),"")</f>
        <v/>
      </c>
      <c r="G866" s="17" t="str">
        <f>IF(SUM('Test Sample Data'!G$3:G$98)&gt;10,IF(AND(ISNUMBER('Test Sample Data'!G865),'Test Sample Data'!G865&lt;$B$1,'Test Sample Data'!G865&gt;0),'Test Sample Data'!G865,$B$1),"")</f>
        <v/>
      </c>
      <c r="H866" s="17" t="str">
        <f>IF(SUM('Test Sample Data'!H$3:H$98)&gt;10,IF(AND(ISNUMBER('Test Sample Data'!H865),'Test Sample Data'!H865&lt;$B$1,'Test Sample Data'!H865&gt;0),'Test Sample Data'!H865,$B$1),"")</f>
        <v/>
      </c>
      <c r="I866" s="17" t="str">
        <f>IF(SUM('Test Sample Data'!I$3:I$98)&gt;10,IF(AND(ISNUMBER('Test Sample Data'!I865),'Test Sample Data'!I865&lt;$B$1,'Test Sample Data'!I865&gt;0),'Test Sample Data'!I865,$B$1),"")</f>
        <v/>
      </c>
      <c r="J866" s="17" t="str">
        <f>IF(SUM('Test Sample Data'!J$3:J$98)&gt;10,IF(AND(ISNUMBER('Test Sample Data'!J865),'Test Sample Data'!J865&lt;$B$1,'Test Sample Data'!J865&gt;0),'Test Sample Data'!J865,$B$1),"")</f>
        <v/>
      </c>
      <c r="K866" s="17" t="str">
        <f>IF(SUM('Test Sample Data'!K$3:K$98)&gt;10,IF(AND(ISNUMBER('Test Sample Data'!K865),'Test Sample Data'!K865&lt;$B$1,'Test Sample Data'!K865&gt;0),'Test Sample Data'!K865,$B$1),"")</f>
        <v/>
      </c>
      <c r="L866" s="17" t="str">
        <f>IF(SUM('Test Sample Data'!L$3:L$98)&gt;10,IF(AND(ISNUMBER('Test Sample Data'!L865),'Test Sample Data'!L865&lt;$B$1,'Test Sample Data'!L865&gt;0),'Test Sample Data'!L865,$B$1),"")</f>
        <v/>
      </c>
      <c r="M866" s="17" t="str">
        <f>IF(SUM('Test Sample Data'!M$3:M$98)&gt;10,IF(AND(ISNUMBER('Test Sample Data'!M865),'Test Sample Data'!M865&lt;$B$1,'Test Sample Data'!M865&gt;0),'Test Sample Data'!M865,$B$1),"")</f>
        <v/>
      </c>
      <c r="N866" s="17">
        <f>'Gene Table'!E865</f>
        <v>0</v>
      </c>
      <c r="O866" s="17" t="str">
        <f>'Gene Table'!B865</f>
        <v>D23</v>
      </c>
      <c r="P866" s="17" t="str">
        <f>IF(SUM('Control Sample Data'!D$3:D$98)&gt;10,IF(AND(ISNUMBER('Control Sample Data'!D865),'Control Sample Data'!D865&lt;$B$1,'Control Sample Data'!D865&gt;0),'Control Sample Data'!D865,$B$1),"")</f>
        <v/>
      </c>
      <c r="Q866" s="17" t="str">
        <f>IF(SUM('Control Sample Data'!E$3:E$98)&gt;10,IF(AND(ISNUMBER('Control Sample Data'!E865),'Control Sample Data'!E865&lt;$B$1,'Control Sample Data'!E865&gt;0),'Control Sample Data'!E865,$B$1),"")</f>
        <v/>
      </c>
      <c r="R866" s="17" t="str">
        <f>IF(SUM('Control Sample Data'!F$3:F$98)&gt;10,IF(AND(ISNUMBER('Control Sample Data'!F865),'Control Sample Data'!F865&lt;$B$1,'Control Sample Data'!F865&gt;0),'Control Sample Data'!F865,$B$1),"")</f>
        <v/>
      </c>
      <c r="S866" s="17" t="str">
        <f>IF(SUM('Control Sample Data'!G$3:G$98)&gt;10,IF(AND(ISNUMBER('Control Sample Data'!G865),'Control Sample Data'!G865&lt;$B$1,'Control Sample Data'!G865&gt;0),'Control Sample Data'!G865,$B$1),"")</f>
        <v/>
      </c>
      <c r="T866" s="17" t="str">
        <f>IF(SUM('Control Sample Data'!H$3:H$98)&gt;10,IF(AND(ISNUMBER('Control Sample Data'!H865),'Control Sample Data'!H865&lt;$B$1,'Control Sample Data'!H865&gt;0),'Control Sample Data'!H865,$B$1),"")</f>
        <v/>
      </c>
      <c r="U866" s="17" t="str">
        <f>IF(SUM('Control Sample Data'!I$3:I$98)&gt;10,IF(AND(ISNUMBER('Control Sample Data'!I865),'Control Sample Data'!I865&lt;$B$1,'Control Sample Data'!I865&gt;0),'Control Sample Data'!I865,$B$1),"")</f>
        <v/>
      </c>
      <c r="V866" s="17" t="str">
        <f>IF(SUM('Control Sample Data'!J$3:J$98)&gt;10,IF(AND(ISNUMBER('Control Sample Data'!J865),'Control Sample Data'!J865&lt;$B$1,'Control Sample Data'!J865&gt;0),'Control Sample Data'!J865,$B$1),"")</f>
        <v/>
      </c>
      <c r="W866" s="17" t="str">
        <f>IF(SUM('Control Sample Data'!K$3:K$98)&gt;10,IF(AND(ISNUMBER('Control Sample Data'!K865),'Control Sample Data'!K865&lt;$B$1,'Control Sample Data'!K865&gt;0),'Control Sample Data'!K865,$B$1),"")</f>
        <v/>
      </c>
      <c r="X866" s="17" t="str">
        <f>IF(SUM('Control Sample Data'!L$3:L$98)&gt;10,IF(AND(ISNUMBER('Control Sample Data'!L865),'Control Sample Data'!L865&lt;$B$1,'Control Sample Data'!L865&gt;0),'Control Sample Data'!L865,$B$1),"")</f>
        <v/>
      </c>
      <c r="Y866" s="17" t="str">
        <f>IF(SUM('Control Sample Data'!M$3:M$98)&gt;10,IF(AND(ISNUMBER('Control Sample Data'!M865),'Control Sample Data'!M865&lt;$B$1,'Control Sample Data'!M865&gt;0),'Control Sample Data'!M865,$B$1),"")</f>
        <v/>
      </c>
      <c r="AT866" s="36" t="str">
        <f t="shared" si="580"/>
        <v/>
      </c>
      <c r="AU866" s="36" t="str">
        <f t="shared" si="581"/>
        <v/>
      </c>
      <c r="AV866" s="36" t="str">
        <f t="shared" si="582"/>
        <v/>
      </c>
      <c r="AW866" s="36" t="str">
        <f t="shared" si="583"/>
        <v/>
      </c>
      <c r="AX866" s="36" t="str">
        <f t="shared" si="584"/>
        <v/>
      </c>
      <c r="AY866" s="36" t="str">
        <f t="shared" si="585"/>
        <v/>
      </c>
      <c r="AZ866" s="36" t="str">
        <f t="shared" si="586"/>
        <v/>
      </c>
      <c r="BA866" s="36" t="str">
        <f t="shared" si="587"/>
        <v/>
      </c>
      <c r="BB866" s="36" t="str">
        <f t="shared" si="588"/>
        <v/>
      </c>
      <c r="BC866" s="36" t="str">
        <f t="shared" si="589"/>
        <v/>
      </c>
      <c r="BD866" s="36" t="str">
        <f t="shared" si="590"/>
        <v/>
      </c>
      <c r="BE866" s="36" t="str">
        <f t="shared" si="591"/>
        <v/>
      </c>
      <c r="BF866" s="36" t="str">
        <f t="shared" si="592"/>
        <v/>
      </c>
      <c r="BG866" s="36" t="str">
        <f t="shared" si="593"/>
        <v/>
      </c>
      <c r="BH866" s="36" t="str">
        <f t="shared" si="594"/>
        <v/>
      </c>
      <c r="BI866" s="36" t="str">
        <f t="shared" si="595"/>
        <v/>
      </c>
      <c r="BJ866" s="36" t="str">
        <f t="shared" si="596"/>
        <v/>
      </c>
      <c r="BK866" s="36" t="str">
        <f t="shared" si="597"/>
        <v/>
      </c>
      <c r="BL866" s="36" t="str">
        <f t="shared" si="598"/>
        <v/>
      </c>
      <c r="BM866" s="36" t="str">
        <f t="shared" si="599"/>
        <v/>
      </c>
      <c r="BN866" s="38" t="e">
        <f t="shared" si="558"/>
        <v>#DIV/0!</v>
      </c>
      <c r="BO866" s="38" t="e">
        <f t="shared" si="559"/>
        <v>#DIV/0!</v>
      </c>
      <c r="BP866" s="39" t="str">
        <f t="shared" si="560"/>
        <v/>
      </c>
      <c r="BQ866" s="39" t="str">
        <f t="shared" si="561"/>
        <v/>
      </c>
      <c r="BR866" s="39" t="str">
        <f t="shared" si="562"/>
        <v/>
      </c>
      <c r="BS866" s="39" t="str">
        <f t="shared" si="563"/>
        <v/>
      </c>
      <c r="BT866" s="39" t="str">
        <f t="shared" si="564"/>
        <v/>
      </c>
      <c r="BU866" s="39" t="str">
        <f t="shared" si="565"/>
        <v/>
      </c>
      <c r="BV866" s="39" t="str">
        <f t="shared" si="566"/>
        <v/>
      </c>
      <c r="BW866" s="39" t="str">
        <f t="shared" si="567"/>
        <v/>
      </c>
      <c r="BX866" s="39" t="str">
        <f t="shared" si="568"/>
        <v/>
      </c>
      <c r="BY866" s="39" t="str">
        <f t="shared" si="569"/>
        <v/>
      </c>
      <c r="BZ866" s="39" t="str">
        <f t="shared" si="570"/>
        <v/>
      </c>
      <c r="CA866" s="39" t="str">
        <f t="shared" si="571"/>
        <v/>
      </c>
      <c r="CB866" s="39" t="str">
        <f t="shared" si="572"/>
        <v/>
      </c>
      <c r="CC866" s="39" t="str">
        <f t="shared" si="573"/>
        <v/>
      </c>
      <c r="CD866" s="39" t="str">
        <f t="shared" si="574"/>
        <v/>
      </c>
      <c r="CE866" s="39" t="str">
        <f t="shared" si="575"/>
        <v/>
      </c>
      <c r="CF866" s="39" t="str">
        <f t="shared" si="576"/>
        <v/>
      </c>
      <c r="CG866" s="39" t="str">
        <f t="shared" si="577"/>
        <v/>
      </c>
      <c r="CH866" s="39" t="str">
        <f t="shared" si="578"/>
        <v/>
      </c>
      <c r="CI866" s="39" t="str">
        <f t="shared" si="579"/>
        <v/>
      </c>
    </row>
    <row r="867" spans="1:87">
      <c r="A867" s="18"/>
      <c r="B867" s="15">
        <f>'Gene Table'!E866</f>
        <v>0</v>
      </c>
      <c r="C867" s="15" t="str">
        <f>'Gene Table'!B866</f>
        <v>D24</v>
      </c>
      <c r="D867" s="16" t="str">
        <f>IF(SUM('Test Sample Data'!D$3:D$98)&gt;10,IF(AND(ISNUMBER('Test Sample Data'!D866),'Test Sample Data'!D866&lt;$B$1,'Test Sample Data'!D866&gt;0),'Test Sample Data'!D866,$B$1),"")</f>
        <v/>
      </c>
      <c r="E867" s="17" t="str">
        <f>IF(SUM('Test Sample Data'!E$3:E$98)&gt;10,IF(AND(ISNUMBER('Test Sample Data'!E866),'Test Sample Data'!E866&lt;$B$1,'Test Sample Data'!E866&gt;0),'Test Sample Data'!E866,$B$1),"")</f>
        <v/>
      </c>
      <c r="F867" s="17" t="str">
        <f>IF(SUM('Test Sample Data'!F$3:F$98)&gt;10,IF(AND(ISNUMBER('Test Sample Data'!F866),'Test Sample Data'!F866&lt;$B$1,'Test Sample Data'!F866&gt;0),'Test Sample Data'!F866,$B$1),"")</f>
        <v/>
      </c>
      <c r="G867" s="17" t="str">
        <f>IF(SUM('Test Sample Data'!G$3:G$98)&gt;10,IF(AND(ISNUMBER('Test Sample Data'!G866),'Test Sample Data'!G866&lt;$B$1,'Test Sample Data'!G866&gt;0),'Test Sample Data'!G866,$B$1),"")</f>
        <v/>
      </c>
      <c r="H867" s="17" t="str">
        <f>IF(SUM('Test Sample Data'!H$3:H$98)&gt;10,IF(AND(ISNUMBER('Test Sample Data'!H866),'Test Sample Data'!H866&lt;$B$1,'Test Sample Data'!H866&gt;0),'Test Sample Data'!H866,$B$1),"")</f>
        <v/>
      </c>
      <c r="I867" s="17" t="str">
        <f>IF(SUM('Test Sample Data'!I$3:I$98)&gt;10,IF(AND(ISNUMBER('Test Sample Data'!I866),'Test Sample Data'!I866&lt;$B$1,'Test Sample Data'!I866&gt;0),'Test Sample Data'!I866,$B$1),"")</f>
        <v/>
      </c>
      <c r="J867" s="17" t="str">
        <f>IF(SUM('Test Sample Data'!J$3:J$98)&gt;10,IF(AND(ISNUMBER('Test Sample Data'!J866),'Test Sample Data'!J866&lt;$B$1,'Test Sample Data'!J866&gt;0),'Test Sample Data'!J866,$B$1),"")</f>
        <v/>
      </c>
      <c r="K867" s="17" t="str">
        <f>IF(SUM('Test Sample Data'!K$3:K$98)&gt;10,IF(AND(ISNUMBER('Test Sample Data'!K866),'Test Sample Data'!K866&lt;$B$1,'Test Sample Data'!K866&gt;0),'Test Sample Data'!K866,$B$1),"")</f>
        <v/>
      </c>
      <c r="L867" s="17" t="str">
        <f>IF(SUM('Test Sample Data'!L$3:L$98)&gt;10,IF(AND(ISNUMBER('Test Sample Data'!L866),'Test Sample Data'!L866&lt;$B$1,'Test Sample Data'!L866&gt;0),'Test Sample Data'!L866,$B$1),"")</f>
        <v/>
      </c>
      <c r="M867" s="17" t="str">
        <f>IF(SUM('Test Sample Data'!M$3:M$98)&gt;10,IF(AND(ISNUMBER('Test Sample Data'!M866),'Test Sample Data'!M866&lt;$B$1,'Test Sample Data'!M866&gt;0),'Test Sample Data'!M866,$B$1),"")</f>
        <v/>
      </c>
      <c r="N867" s="17">
        <f>'Gene Table'!E866</f>
        <v>0</v>
      </c>
      <c r="O867" s="17" t="str">
        <f>'Gene Table'!B866</f>
        <v>D24</v>
      </c>
      <c r="P867" s="17" t="str">
        <f>IF(SUM('Control Sample Data'!D$3:D$98)&gt;10,IF(AND(ISNUMBER('Control Sample Data'!D866),'Control Sample Data'!D866&lt;$B$1,'Control Sample Data'!D866&gt;0),'Control Sample Data'!D866,$B$1),"")</f>
        <v/>
      </c>
      <c r="Q867" s="17" t="str">
        <f>IF(SUM('Control Sample Data'!E$3:E$98)&gt;10,IF(AND(ISNUMBER('Control Sample Data'!E866),'Control Sample Data'!E866&lt;$B$1,'Control Sample Data'!E866&gt;0),'Control Sample Data'!E866,$B$1),"")</f>
        <v/>
      </c>
      <c r="R867" s="17" t="str">
        <f>IF(SUM('Control Sample Data'!F$3:F$98)&gt;10,IF(AND(ISNUMBER('Control Sample Data'!F866),'Control Sample Data'!F866&lt;$B$1,'Control Sample Data'!F866&gt;0),'Control Sample Data'!F866,$B$1),"")</f>
        <v/>
      </c>
      <c r="S867" s="17" t="str">
        <f>IF(SUM('Control Sample Data'!G$3:G$98)&gt;10,IF(AND(ISNUMBER('Control Sample Data'!G866),'Control Sample Data'!G866&lt;$B$1,'Control Sample Data'!G866&gt;0),'Control Sample Data'!G866,$B$1),"")</f>
        <v/>
      </c>
      <c r="T867" s="17" t="str">
        <f>IF(SUM('Control Sample Data'!H$3:H$98)&gt;10,IF(AND(ISNUMBER('Control Sample Data'!H866),'Control Sample Data'!H866&lt;$B$1,'Control Sample Data'!H866&gt;0),'Control Sample Data'!H866,$B$1),"")</f>
        <v/>
      </c>
      <c r="U867" s="17" t="str">
        <f>IF(SUM('Control Sample Data'!I$3:I$98)&gt;10,IF(AND(ISNUMBER('Control Sample Data'!I866),'Control Sample Data'!I866&lt;$B$1,'Control Sample Data'!I866&gt;0),'Control Sample Data'!I866,$B$1),"")</f>
        <v/>
      </c>
      <c r="V867" s="17" t="str">
        <f>IF(SUM('Control Sample Data'!J$3:J$98)&gt;10,IF(AND(ISNUMBER('Control Sample Data'!J866),'Control Sample Data'!J866&lt;$B$1,'Control Sample Data'!J866&gt;0),'Control Sample Data'!J866,$B$1),"")</f>
        <v/>
      </c>
      <c r="W867" s="17" t="str">
        <f>IF(SUM('Control Sample Data'!K$3:K$98)&gt;10,IF(AND(ISNUMBER('Control Sample Data'!K866),'Control Sample Data'!K866&lt;$B$1,'Control Sample Data'!K866&gt;0),'Control Sample Data'!K866,$B$1),"")</f>
        <v/>
      </c>
      <c r="X867" s="17" t="str">
        <f>IF(SUM('Control Sample Data'!L$3:L$98)&gt;10,IF(AND(ISNUMBER('Control Sample Data'!L866),'Control Sample Data'!L866&lt;$B$1,'Control Sample Data'!L866&gt;0),'Control Sample Data'!L866,$B$1),"")</f>
        <v/>
      </c>
      <c r="Y867" s="17" t="str">
        <f>IF(SUM('Control Sample Data'!M$3:M$98)&gt;10,IF(AND(ISNUMBER('Control Sample Data'!M866),'Control Sample Data'!M866&lt;$B$1,'Control Sample Data'!M866&gt;0),'Control Sample Data'!M866,$B$1),"")</f>
        <v/>
      </c>
      <c r="AT867" s="36" t="str">
        <f t="shared" si="580"/>
        <v/>
      </c>
      <c r="AU867" s="36" t="str">
        <f t="shared" si="581"/>
        <v/>
      </c>
      <c r="AV867" s="36" t="str">
        <f t="shared" si="582"/>
        <v/>
      </c>
      <c r="AW867" s="36" t="str">
        <f t="shared" si="583"/>
        <v/>
      </c>
      <c r="AX867" s="36" t="str">
        <f t="shared" si="584"/>
        <v/>
      </c>
      <c r="AY867" s="36" t="str">
        <f t="shared" si="585"/>
        <v/>
      </c>
      <c r="AZ867" s="36" t="str">
        <f t="shared" si="586"/>
        <v/>
      </c>
      <c r="BA867" s="36" t="str">
        <f t="shared" si="587"/>
        <v/>
      </c>
      <c r="BB867" s="36" t="str">
        <f t="shared" si="588"/>
        <v/>
      </c>
      <c r="BC867" s="36" t="str">
        <f t="shared" si="589"/>
        <v/>
      </c>
      <c r="BD867" s="36" t="str">
        <f t="shared" si="590"/>
        <v/>
      </c>
      <c r="BE867" s="36" t="str">
        <f t="shared" si="591"/>
        <v/>
      </c>
      <c r="BF867" s="36" t="str">
        <f t="shared" si="592"/>
        <v/>
      </c>
      <c r="BG867" s="36" t="str">
        <f t="shared" si="593"/>
        <v/>
      </c>
      <c r="BH867" s="36" t="str">
        <f t="shared" si="594"/>
        <v/>
      </c>
      <c r="BI867" s="36" t="str">
        <f t="shared" si="595"/>
        <v/>
      </c>
      <c r="BJ867" s="36" t="str">
        <f t="shared" si="596"/>
        <v/>
      </c>
      <c r="BK867" s="36" t="str">
        <f t="shared" si="597"/>
        <v/>
      </c>
      <c r="BL867" s="36" t="str">
        <f t="shared" si="598"/>
        <v/>
      </c>
      <c r="BM867" s="36" t="str">
        <f t="shared" si="599"/>
        <v/>
      </c>
      <c r="BN867" s="38" t="e">
        <f t="shared" si="558"/>
        <v>#DIV/0!</v>
      </c>
      <c r="BO867" s="38" t="e">
        <f t="shared" si="559"/>
        <v>#DIV/0!</v>
      </c>
      <c r="BP867" s="39" t="str">
        <f t="shared" si="560"/>
        <v/>
      </c>
      <c r="BQ867" s="39" t="str">
        <f t="shared" si="561"/>
        <v/>
      </c>
      <c r="BR867" s="39" t="str">
        <f t="shared" si="562"/>
        <v/>
      </c>
      <c r="BS867" s="39" t="str">
        <f t="shared" si="563"/>
        <v/>
      </c>
      <c r="BT867" s="39" t="str">
        <f t="shared" si="564"/>
        <v/>
      </c>
      <c r="BU867" s="39" t="str">
        <f t="shared" si="565"/>
        <v/>
      </c>
      <c r="BV867" s="39" t="str">
        <f t="shared" si="566"/>
        <v/>
      </c>
      <c r="BW867" s="39" t="str">
        <f t="shared" si="567"/>
        <v/>
      </c>
      <c r="BX867" s="39" t="str">
        <f t="shared" si="568"/>
        <v/>
      </c>
      <c r="BY867" s="39" t="str">
        <f t="shared" si="569"/>
        <v/>
      </c>
      <c r="BZ867" s="39" t="str">
        <f t="shared" si="570"/>
        <v/>
      </c>
      <c r="CA867" s="39" t="str">
        <f t="shared" si="571"/>
        <v/>
      </c>
      <c r="CB867" s="39" t="str">
        <f t="shared" si="572"/>
        <v/>
      </c>
      <c r="CC867" s="39" t="str">
        <f t="shared" si="573"/>
        <v/>
      </c>
      <c r="CD867" s="39" t="str">
        <f t="shared" si="574"/>
        <v/>
      </c>
      <c r="CE867" s="39" t="str">
        <f t="shared" si="575"/>
        <v/>
      </c>
      <c r="CF867" s="39" t="str">
        <f t="shared" si="576"/>
        <v/>
      </c>
      <c r="CG867" s="39" t="str">
        <f t="shared" si="577"/>
        <v/>
      </c>
      <c r="CH867" s="39" t="str">
        <f t="shared" si="578"/>
        <v/>
      </c>
      <c r="CI867" s="39" t="str">
        <f t="shared" si="579"/>
        <v/>
      </c>
    </row>
    <row r="868" spans="1:87">
      <c r="A868" s="18"/>
      <c r="B868" s="15" t="str">
        <f>'Gene Table'!E867</f>
        <v>mmu-miR-3093-5p</v>
      </c>
      <c r="C868" s="15" t="str">
        <f>'Gene Table'!B867</f>
        <v>E01</v>
      </c>
      <c r="D868" s="16" t="str">
        <f>IF(SUM('Test Sample Data'!D$3:D$98)&gt;10,IF(AND(ISNUMBER('Test Sample Data'!D867),'Test Sample Data'!D867&lt;$B$1,'Test Sample Data'!D867&gt;0),'Test Sample Data'!D867,$B$1),"")</f>
        <v/>
      </c>
      <c r="E868" s="17" t="str">
        <f>IF(SUM('Test Sample Data'!E$3:E$98)&gt;10,IF(AND(ISNUMBER('Test Sample Data'!E867),'Test Sample Data'!E867&lt;$B$1,'Test Sample Data'!E867&gt;0),'Test Sample Data'!E867,$B$1),"")</f>
        <v/>
      </c>
      <c r="F868" s="17" t="str">
        <f>IF(SUM('Test Sample Data'!F$3:F$98)&gt;10,IF(AND(ISNUMBER('Test Sample Data'!F867),'Test Sample Data'!F867&lt;$B$1,'Test Sample Data'!F867&gt;0),'Test Sample Data'!F867,$B$1),"")</f>
        <v/>
      </c>
      <c r="G868" s="17" t="str">
        <f>IF(SUM('Test Sample Data'!G$3:G$98)&gt;10,IF(AND(ISNUMBER('Test Sample Data'!G867),'Test Sample Data'!G867&lt;$B$1,'Test Sample Data'!G867&gt;0),'Test Sample Data'!G867,$B$1),"")</f>
        <v/>
      </c>
      <c r="H868" s="17" t="str">
        <f>IF(SUM('Test Sample Data'!H$3:H$98)&gt;10,IF(AND(ISNUMBER('Test Sample Data'!H867),'Test Sample Data'!H867&lt;$B$1,'Test Sample Data'!H867&gt;0),'Test Sample Data'!H867,$B$1),"")</f>
        <v/>
      </c>
      <c r="I868" s="17" t="str">
        <f>IF(SUM('Test Sample Data'!I$3:I$98)&gt;10,IF(AND(ISNUMBER('Test Sample Data'!I867),'Test Sample Data'!I867&lt;$B$1,'Test Sample Data'!I867&gt;0),'Test Sample Data'!I867,$B$1),"")</f>
        <v/>
      </c>
      <c r="J868" s="17" t="str">
        <f>IF(SUM('Test Sample Data'!J$3:J$98)&gt;10,IF(AND(ISNUMBER('Test Sample Data'!J867),'Test Sample Data'!J867&lt;$B$1,'Test Sample Data'!J867&gt;0),'Test Sample Data'!J867,$B$1),"")</f>
        <v/>
      </c>
      <c r="K868" s="17" t="str">
        <f>IF(SUM('Test Sample Data'!K$3:K$98)&gt;10,IF(AND(ISNUMBER('Test Sample Data'!K867),'Test Sample Data'!K867&lt;$B$1,'Test Sample Data'!K867&gt;0),'Test Sample Data'!K867,$B$1),"")</f>
        <v/>
      </c>
      <c r="L868" s="17" t="str">
        <f>IF(SUM('Test Sample Data'!L$3:L$98)&gt;10,IF(AND(ISNUMBER('Test Sample Data'!L867),'Test Sample Data'!L867&lt;$B$1,'Test Sample Data'!L867&gt;0),'Test Sample Data'!L867,$B$1),"")</f>
        <v/>
      </c>
      <c r="M868" s="17" t="str">
        <f>IF(SUM('Test Sample Data'!M$3:M$98)&gt;10,IF(AND(ISNUMBER('Test Sample Data'!M867),'Test Sample Data'!M867&lt;$B$1,'Test Sample Data'!M867&gt;0),'Test Sample Data'!M867,$B$1),"")</f>
        <v/>
      </c>
      <c r="N868" s="17" t="str">
        <f>'Gene Table'!E867</f>
        <v>mmu-miR-3093-5p</v>
      </c>
      <c r="O868" s="17" t="str">
        <f>'Gene Table'!B867</f>
        <v>E01</v>
      </c>
      <c r="P868" s="17" t="str">
        <f>IF(SUM('Control Sample Data'!D$3:D$98)&gt;10,IF(AND(ISNUMBER('Control Sample Data'!D867),'Control Sample Data'!D867&lt;$B$1,'Control Sample Data'!D867&gt;0),'Control Sample Data'!D867,$B$1),"")</f>
        <v/>
      </c>
      <c r="Q868" s="17" t="str">
        <f>IF(SUM('Control Sample Data'!E$3:E$98)&gt;10,IF(AND(ISNUMBER('Control Sample Data'!E867),'Control Sample Data'!E867&lt;$B$1,'Control Sample Data'!E867&gt;0),'Control Sample Data'!E867,$B$1),"")</f>
        <v/>
      </c>
      <c r="R868" s="17" t="str">
        <f>IF(SUM('Control Sample Data'!F$3:F$98)&gt;10,IF(AND(ISNUMBER('Control Sample Data'!F867),'Control Sample Data'!F867&lt;$B$1,'Control Sample Data'!F867&gt;0),'Control Sample Data'!F867,$B$1),"")</f>
        <v/>
      </c>
      <c r="S868" s="17" t="str">
        <f>IF(SUM('Control Sample Data'!G$3:G$98)&gt;10,IF(AND(ISNUMBER('Control Sample Data'!G867),'Control Sample Data'!G867&lt;$B$1,'Control Sample Data'!G867&gt;0),'Control Sample Data'!G867,$B$1),"")</f>
        <v/>
      </c>
      <c r="T868" s="17" t="str">
        <f>IF(SUM('Control Sample Data'!H$3:H$98)&gt;10,IF(AND(ISNUMBER('Control Sample Data'!H867),'Control Sample Data'!H867&lt;$B$1,'Control Sample Data'!H867&gt;0),'Control Sample Data'!H867,$B$1),"")</f>
        <v/>
      </c>
      <c r="U868" s="17" t="str">
        <f>IF(SUM('Control Sample Data'!I$3:I$98)&gt;10,IF(AND(ISNUMBER('Control Sample Data'!I867),'Control Sample Data'!I867&lt;$B$1,'Control Sample Data'!I867&gt;0),'Control Sample Data'!I867,$B$1),"")</f>
        <v/>
      </c>
      <c r="V868" s="17" t="str">
        <f>IF(SUM('Control Sample Data'!J$3:J$98)&gt;10,IF(AND(ISNUMBER('Control Sample Data'!J867),'Control Sample Data'!J867&lt;$B$1,'Control Sample Data'!J867&gt;0),'Control Sample Data'!J867,$B$1),"")</f>
        <v/>
      </c>
      <c r="W868" s="17" t="str">
        <f>IF(SUM('Control Sample Data'!K$3:K$98)&gt;10,IF(AND(ISNUMBER('Control Sample Data'!K867),'Control Sample Data'!K867&lt;$B$1,'Control Sample Data'!K867&gt;0),'Control Sample Data'!K867,$B$1),"")</f>
        <v/>
      </c>
      <c r="X868" s="17" t="str">
        <f>IF(SUM('Control Sample Data'!L$3:L$98)&gt;10,IF(AND(ISNUMBER('Control Sample Data'!L867),'Control Sample Data'!L867&lt;$B$1,'Control Sample Data'!L867&gt;0),'Control Sample Data'!L867,$B$1),"")</f>
        <v/>
      </c>
      <c r="Y868" s="17" t="str">
        <f>IF(SUM('Control Sample Data'!M$3:M$98)&gt;10,IF(AND(ISNUMBER('Control Sample Data'!M867),'Control Sample Data'!M867&lt;$B$1,'Control Sample Data'!M867&gt;0),'Control Sample Data'!M867,$B$1),"")</f>
        <v/>
      </c>
      <c r="AT868" s="36" t="str">
        <f t="shared" si="580"/>
        <v/>
      </c>
      <c r="AU868" s="36" t="str">
        <f t="shared" si="581"/>
        <v/>
      </c>
      <c r="AV868" s="36" t="str">
        <f t="shared" si="582"/>
        <v/>
      </c>
      <c r="AW868" s="36" t="str">
        <f t="shared" si="583"/>
        <v/>
      </c>
      <c r="AX868" s="36" t="str">
        <f t="shared" si="584"/>
        <v/>
      </c>
      <c r="AY868" s="36" t="str">
        <f t="shared" si="585"/>
        <v/>
      </c>
      <c r="AZ868" s="36" t="str">
        <f t="shared" si="586"/>
        <v/>
      </c>
      <c r="BA868" s="36" t="str">
        <f t="shared" si="587"/>
        <v/>
      </c>
      <c r="BB868" s="36" t="str">
        <f t="shared" si="588"/>
        <v/>
      </c>
      <c r="BC868" s="36" t="str">
        <f t="shared" si="589"/>
        <v/>
      </c>
      <c r="BD868" s="36" t="str">
        <f t="shared" si="590"/>
        <v/>
      </c>
      <c r="BE868" s="36" t="str">
        <f t="shared" si="591"/>
        <v/>
      </c>
      <c r="BF868" s="36" t="str">
        <f t="shared" si="592"/>
        <v/>
      </c>
      <c r="BG868" s="36" t="str">
        <f t="shared" si="593"/>
        <v/>
      </c>
      <c r="BH868" s="36" t="str">
        <f t="shared" si="594"/>
        <v/>
      </c>
      <c r="BI868" s="36" t="str">
        <f t="shared" si="595"/>
        <v/>
      </c>
      <c r="BJ868" s="36" t="str">
        <f t="shared" si="596"/>
        <v/>
      </c>
      <c r="BK868" s="36" t="str">
        <f t="shared" si="597"/>
        <v/>
      </c>
      <c r="BL868" s="36" t="str">
        <f t="shared" si="598"/>
        <v/>
      </c>
      <c r="BM868" s="36" t="str">
        <f t="shared" si="599"/>
        <v/>
      </c>
      <c r="BN868" s="38" t="e">
        <f t="shared" si="558"/>
        <v>#DIV/0!</v>
      </c>
      <c r="BO868" s="38" t="e">
        <f t="shared" si="559"/>
        <v>#DIV/0!</v>
      </c>
      <c r="BP868" s="39" t="str">
        <f t="shared" si="560"/>
        <v/>
      </c>
      <c r="BQ868" s="39" t="str">
        <f t="shared" si="561"/>
        <v/>
      </c>
      <c r="BR868" s="39" t="str">
        <f t="shared" si="562"/>
        <v/>
      </c>
      <c r="BS868" s="39" t="str">
        <f t="shared" si="563"/>
        <v/>
      </c>
      <c r="BT868" s="39" t="str">
        <f t="shared" si="564"/>
        <v/>
      </c>
      <c r="BU868" s="39" t="str">
        <f t="shared" si="565"/>
        <v/>
      </c>
      <c r="BV868" s="39" t="str">
        <f t="shared" si="566"/>
        <v/>
      </c>
      <c r="BW868" s="39" t="str">
        <f t="shared" si="567"/>
        <v/>
      </c>
      <c r="BX868" s="39" t="str">
        <f t="shared" si="568"/>
        <v/>
      </c>
      <c r="BY868" s="39" t="str">
        <f t="shared" si="569"/>
        <v/>
      </c>
      <c r="BZ868" s="39" t="str">
        <f t="shared" si="570"/>
        <v/>
      </c>
      <c r="CA868" s="39" t="str">
        <f t="shared" si="571"/>
        <v/>
      </c>
      <c r="CB868" s="39" t="str">
        <f t="shared" si="572"/>
        <v/>
      </c>
      <c r="CC868" s="39" t="str">
        <f t="shared" si="573"/>
        <v/>
      </c>
      <c r="CD868" s="39" t="str">
        <f t="shared" si="574"/>
        <v/>
      </c>
      <c r="CE868" s="39" t="str">
        <f t="shared" si="575"/>
        <v/>
      </c>
      <c r="CF868" s="39" t="str">
        <f t="shared" si="576"/>
        <v/>
      </c>
      <c r="CG868" s="39" t="str">
        <f t="shared" si="577"/>
        <v/>
      </c>
      <c r="CH868" s="39" t="str">
        <f t="shared" si="578"/>
        <v/>
      </c>
      <c r="CI868" s="39" t="str">
        <f t="shared" si="579"/>
        <v/>
      </c>
    </row>
    <row r="869" spans="1:87">
      <c r="A869" s="18"/>
      <c r="B869" s="15">
        <f>'Gene Table'!E868</f>
        <v>0</v>
      </c>
      <c r="C869" s="15" t="str">
        <f>'Gene Table'!B868</f>
        <v>E02</v>
      </c>
      <c r="D869" s="16" t="str">
        <f>IF(SUM('Test Sample Data'!D$3:D$98)&gt;10,IF(AND(ISNUMBER('Test Sample Data'!D868),'Test Sample Data'!D868&lt;$B$1,'Test Sample Data'!D868&gt;0),'Test Sample Data'!D868,$B$1),"")</f>
        <v/>
      </c>
      <c r="E869" s="17" t="str">
        <f>IF(SUM('Test Sample Data'!E$3:E$98)&gt;10,IF(AND(ISNUMBER('Test Sample Data'!E868),'Test Sample Data'!E868&lt;$B$1,'Test Sample Data'!E868&gt;0),'Test Sample Data'!E868,$B$1),"")</f>
        <v/>
      </c>
      <c r="F869" s="17" t="str">
        <f>IF(SUM('Test Sample Data'!F$3:F$98)&gt;10,IF(AND(ISNUMBER('Test Sample Data'!F868),'Test Sample Data'!F868&lt;$B$1,'Test Sample Data'!F868&gt;0),'Test Sample Data'!F868,$B$1),"")</f>
        <v/>
      </c>
      <c r="G869" s="17" t="str">
        <f>IF(SUM('Test Sample Data'!G$3:G$98)&gt;10,IF(AND(ISNUMBER('Test Sample Data'!G868),'Test Sample Data'!G868&lt;$B$1,'Test Sample Data'!G868&gt;0),'Test Sample Data'!G868,$B$1),"")</f>
        <v/>
      </c>
      <c r="H869" s="17" t="str">
        <f>IF(SUM('Test Sample Data'!H$3:H$98)&gt;10,IF(AND(ISNUMBER('Test Sample Data'!H868),'Test Sample Data'!H868&lt;$B$1,'Test Sample Data'!H868&gt;0),'Test Sample Data'!H868,$B$1),"")</f>
        <v/>
      </c>
      <c r="I869" s="17" t="str">
        <f>IF(SUM('Test Sample Data'!I$3:I$98)&gt;10,IF(AND(ISNUMBER('Test Sample Data'!I868),'Test Sample Data'!I868&lt;$B$1,'Test Sample Data'!I868&gt;0),'Test Sample Data'!I868,$B$1),"")</f>
        <v/>
      </c>
      <c r="J869" s="17" t="str">
        <f>IF(SUM('Test Sample Data'!J$3:J$98)&gt;10,IF(AND(ISNUMBER('Test Sample Data'!J868),'Test Sample Data'!J868&lt;$B$1,'Test Sample Data'!J868&gt;0),'Test Sample Data'!J868,$B$1),"")</f>
        <v/>
      </c>
      <c r="K869" s="17" t="str">
        <f>IF(SUM('Test Sample Data'!K$3:K$98)&gt;10,IF(AND(ISNUMBER('Test Sample Data'!K868),'Test Sample Data'!K868&lt;$B$1,'Test Sample Data'!K868&gt;0),'Test Sample Data'!K868,$B$1),"")</f>
        <v/>
      </c>
      <c r="L869" s="17" t="str">
        <f>IF(SUM('Test Sample Data'!L$3:L$98)&gt;10,IF(AND(ISNUMBER('Test Sample Data'!L868),'Test Sample Data'!L868&lt;$B$1,'Test Sample Data'!L868&gt;0),'Test Sample Data'!L868,$B$1),"")</f>
        <v/>
      </c>
      <c r="M869" s="17" t="str">
        <f>IF(SUM('Test Sample Data'!M$3:M$98)&gt;10,IF(AND(ISNUMBER('Test Sample Data'!M868),'Test Sample Data'!M868&lt;$B$1,'Test Sample Data'!M868&gt;0),'Test Sample Data'!M868,$B$1),"")</f>
        <v/>
      </c>
      <c r="N869" s="17">
        <f>'Gene Table'!E868</f>
        <v>0</v>
      </c>
      <c r="O869" s="17" t="str">
        <f>'Gene Table'!B868</f>
        <v>E02</v>
      </c>
      <c r="P869" s="17" t="str">
        <f>IF(SUM('Control Sample Data'!D$3:D$98)&gt;10,IF(AND(ISNUMBER('Control Sample Data'!D868),'Control Sample Data'!D868&lt;$B$1,'Control Sample Data'!D868&gt;0),'Control Sample Data'!D868,$B$1),"")</f>
        <v/>
      </c>
      <c r="Q869" s="17" t="str">
        <f>IF(SUM('Control Sample Data'!E$3:E$98)&gt;10,IF(AND(ISNUMBER('Control Sample Data'!E868),'Control Sample Data'!E868&lt;$B$1,'Control Sample Data'!E868&gt;0),'Control Sample Data'!E868,$B$1),"")</f>
        <v/>
      </c>
      <c r="R869" s="17" t="str">
        <f>IF(SUM('Control Sample Data'!F$3:F$98)&gt;10,IF(AND(ISNUMBER('Control Sample Data'!F868),'Control Sample Data'!F868&lt;$B$1,'Control Sample Data'!F868&gt;0),'Control Sample Data'!F868,$B$1),"")</f>
        <v/>
      </c>
      <c r="S869" s="17" t="str">
        <f>IF(SUM('Control Sample Data'!G$3:G$98)&gt;10,IF(AND(ISNUMBER('Control Sample Data'!G868),'Control Sample Data'!G868&lt;$B$1,'Control Sample Data'!G868&gt;0),'Control Sample Data'!G868,$B$1),"")</f>
        <v/>
      </c>
      <c r="T869" s="17" t="str">
        <f>IF(SUM('Control Sample Data'!H$3:H$98)&gt;10,IF(AND(ISNUMBER('Control Sample Data'!H868),'Control Sample Data'!H868&lt;$B$1,'Control Sample Data'!H868&gt;0),'Control Sample Data'!H868,$B$1),"")</f>
        <v/>
      </c>
      <c r="U869" s="17" t="str">
        <f>IF(SUM('Control Sample Data'!I$3:I$98)&gt;10,IF(AND(ISNUMBER('Control Sample Data'!I868),'Control Sample Data'!I868&lt;$B$1,'Control Sample Data'!I868&gt;0),'Control Sample Data'!I868,$B$1),"")</f>
        <v/>
      </c>
      <c r="V869" s="17" t="str">
        <f>IF(SUM('Control Sample Data'!J$3:J$98)&gt;10,IF(AND(ISNUMBER('Control Sample Data'!J868),'Control Sample Data'!J868&lt;$B$1,'Control Sample Data'!J868&gt;0),'Control Sample Data'!J868,$B$1),"")</f>
        <v/>
      </c>
      <c r="W869" s="17" t="str">
        <f>IF(SUM('Control Sample Data'!K$3:K$98)&gt;10,IF(AND(ISNUMBER('Control Sample Data'!K868),'Control Sample Data'!K868&lt;$B$1,'Control Sample Data'!K868&gt;0),'Control Sample Data'!K868,$B$1),"")</f>
        <v/>
      </c>
      <c r="X869" s="17" t="str">
        <f>IF(SUM('Control Sample Data'!L$3:L$98)&gt;10,IF(AND(ISNUMBER('Control Sample Data'!L868),'Control Sample Data'!L868&lt;$B$1,'Control Sample Data'!L868&gt;0),'Control Sample Data'!L868,$B$1),"")</f>
        <v/>
      </c>
      <c r="Y869" s="17" t="str">
        <f>IF(SUM('Control Sample Data'!M$3:M$98)&gt;10,IF(AND(ISNUMBER('Control Sample Data'!M868),'Control Sample Data'!M868&lt;$B$1,'Control Sample Data'!M868&gt;0),'Control Sample Data'!M868,$B$1),"")</f>
        <v/>
      </c>
      <c r="AT869" s="36" t="str">
        <f t="shared" si="580"/>
        <v/>
      </c>
      <c r="AU869" s="36" t="str">
        <f t="shared" si="581"/>
        <v/>
      </c>
      <c r="AV869" s="36" t="str">
        <f t="shared" si="582"/>
        <v/>
      </c>
      <c r="AW869" s="36" t="str">
        <f t="shared" si="583"/>
        <v/>
      </c>
      <c r="AX869" s="36" t="str">
        <f t="shared" si="584"/>
        <v/>
      </c>
      <c r="AY869" s="36" t="str">
        <f t="shared" si="585"/>
        <v/>
      </c>
      <c r="AZ869" s="36" t="str">
        <f t="shared" si="586"/>
        <v/>
      </c>
      <c r="BA869" s="36" t="str">
        <f t="shared" si="587"/>
        <v/>
      </c>
      <c r="BB869" s="36" t="str">
        <f t="shared" si="588"/>
        <v/>
      </c>
      <c r="BC869" s="36" t="str">
        <f t="shared" si="589"/>
        <v/>
      </c>
      <c r="BD869" s="36" t="str">
        <f t="shared" si="590"/>
        <v/>
      </c>
      <c r="BE869" s="36" t="str">
        <f t="shared" si="591"/>
        <v/>
      </c>
      <c r="BF869" s="36" t="str">
        <f t="shared" si="592"/>
        <v/>
      </c>
      <c r="BG869" s="36" t="str">
        <f t="shared" si="593"/>
        <v/>
      </c>
      <c r="BH869" s="36" t="str">
        <f t="shared" si="594"/>
        <v/>
      </c>
      <c r="BI869" s="36" t="str">
        <f t="shared" si="595"/>
        <v/>
      </c>
      <c r="BJ869" s="36" t="str">
        <f t="shared" si="596"/>
        <v/>
      </c>
      <c r="BK869" s="36" t="str">
        <f t="shared" si="597"/>
        <v/>
      </c>
      <c r="BL869" s="36" t="str">
        <f t="shared" si="598"/>
        <v/>
      </c>
      <c r="BM869" s="36" t="str">
        <f t="shared" si="599"/>
        <v/>
      </c>
      <c r="BN869" s="38" t="e">
        <f t="shared" si="558"/>
        <v>#DIV/0!</v>
      </c>
      <c r="BO869" s="38" t="e">
        <f t="shared" si="559"/>
        <v>#DIV/0!</v>
      </c>
      <c r="BP869" s="39" t="str">
        <f t="shared" si="560"/>
        <v/>
      </c>
      <c r="BQ869" s="39" t="str">
        <f t="shared" si="561"/>
        <v/>
      </c>
      <c r="BR869" s="39" t="str">
        <f t="shared" si="562"/>
        <v/>
      </c>
      <c r="BS869" s="39" t="str">
        <f t="shared" si="563"/>
        <v/>
      </c>
      <c r="BT869" s="39" t="str">
        <f t="shared" si="564"/>
        <v/>
      </c>
      <c r="BU869" s="39" t="str">
        <f t="shared" si="565"/>
        <v/>
      </c>
      <c r="BV869" s="39" t="str">
        <f t="shared" si="566"/>
        <v/>
      </c>
      <c r="BW869" s="39" t="str">
        <f t="shared" si="567"/>
        <v/>
      </c>
      <c r="BX869" s="39" t="str">
        <f t="shared" si="568"/>
        <v/>
      </c>
      <c r="BY869" s="39" t="str">
        <f t="shared" si="569"/>
        <v/>
      </c>
      <c r="BZ869" s="39" t="str">
        <f t="shared" si="570"/>
        <v/>
      </c>
      <c r="CA869" s="39" t="str">
        <f t="shared" si="571"/>
        <v/>
      </c>
      <c r="CB869" s="39" t="str">
        <f t="shared" si="572"/>
        <v/>
      </c>
      <c r="CC869" s="39" t="str">
        <f t="shared" si="573"/>
        <v/>
      </c>
      <c r="CD869" s="39" t="str">
        <f t="shared" si="574"/>
        <v/>
      </c>
      <c r="CE869" s="39" t="str">
        <f t="shared" si="575"/>
        <v/>
      </c>
      <c r="CF869" s="39" t="str">
        <f t="shared" si="576"/>
        <v/>
      </c>
      <c r="CG869" s="39" t="str">
        <f t="shared" si="577"/>
        <v/>
      </c>
      <c r="CH869" s="39" t="str">
        <f t="shared" si="578"/>
        <v/>
      </c>
      <c r="CI869" s="39" t="str">
        <f t="shared" si="579"/>
        <v/>
      </c>
    </row>
    <row r="870" spans="1:87">
      <c r="A870" s="18"/>
      <c r="B870" s="15" t="str">
        <f>'Gene Table'!E869</f>
        <v>mmu-miR-3094-5p</v>
      </c>
      <c r="C870" s="15" t="str">
        <f>'Gene Table'!B869</f>
        <v>E03</v>
      </c>
      <c r="D870" s="16" t="str">
        <f>IF(SUM('Test Sample Data'!D$3:D$98)&gt;10,IF(AND(ISNUMBER('Test Sample Data'!D869),'Test Sample Data'!D869&lt;$B$1,'Test Sample Data'!D869&gt;0),'Test Sample Data'!D869,$B$1),"")</f>
        <v/>
      </c>
      <c r="E870" s="17" t="str">
        <f>IF(SUM('Test Sample Data'!E$3:E$98)&gt;10,IF(AND(ISNUMBER('Test Sample Data'!E869),'Test Sample Data'!E869&lt;$B$1,'Test Sample Data'!E869&gt;0),'Test Sample Data'!E869,$B$1),"")</f>
        <v/>
      </c>
      <c r="F870" s="17" t="str">
        <f>IF(SUM('Test Sample Data'!F$3:F$98)&gt;10,IF(AND(ISNUMBER('Test Sample Data'!F869),'Test Sample Data'!F869&lt;$B$1,'Test Sample Data'!F869&gt;0),'Test Sample Data'!F869,$B$1),"")</f>
        <v/>
      </c>
      <c r="G870" s="17" t="str">
        <f>IF(SUM('Test Sample Data'!G$3:G$98)&gt;10,IF(AND(ISNUMBER('Test Sample Data'!G869),'Test Sample Data'!G869&lt;$B$1,'Test Sample Data'!G869&gt;0),'Test Sample Data'!G869,$B$1),"")</f>
        <v/>
      </c>
      <c r="H870" s="17" t="str">
        <f>IF(SUM('Test Sample Data'!H$3:H$98)&gt;10,IF(AND(ISNUMBER('Test Sample Data'!H869),'Test Sample Data'!H869&lt;$B$1,'Test Sample Data'!H869&gt;0),'Test Sample Data'!H869,$B$1),"")</f>
        <v/>
      </c>
      <c r="I870" s="17" t="str">
        <f>IF(SUM('Test Sample Data'!I$3:I$98)&gt;10,IF(AND(ISNUMBER('Test Sample Data'!I869),'Test Sample Data'!I869&lt;$B$1,'Test Sample Data'!I869&gt;0),'Test Sample Data'!I869,$B$1),"")</f>
        <v/>
      </c>
      <c r="J870" s="17" t="str">
        <f>IF(SUM('Test Sample Data'!J$3:J$98)&gt;10,IF(AND(ISNUMBER('Test Sample Data'!J869),'Test Sample Data'!J869&lt;$B$1,'Test Sample Data'!J869&gt;0),'Test Sample Data'!J869,$B$1),"")</f>
        <v/>
      </c>
      <c r="K870" s="17" t="str">
        <f>IF(SUM('Test Sample Data'!K$3:K$98)&gt;10,IF(AND(ISNUMBER('Test Sample Data'!K869),'Test Sample Data'!K869&lt;$B$1,'Test Sample Data'!K869&gt;0),'Test Sample Data'!K869,$B$1),"")</f>
        <v/>
      </c>
      <c r="L870" s="17" t="str">
        <f>IF(SUM('Test Sample Data'!L$3:L$98)&gt;10,IF(AND(ISNUMBER('Test Sample Data'!L869),'Test Sample Data'!L869&lt;$B$1,'Test Sample Data'!L869&gt;0),'Test Sample Data'!L869,$B$1),"")</f>
        <v/>
      </c>
      <c r="M870" s="17" t="str">
        <f>IF(SUM('Test Sample Data'!M$3:M$98)&gt;10,IF(AND(ISNUMBER('Test Sample Data'!M869),'Test Sample Data'!M869&lt;$B$1,'Test Sample Data'!M869&gt;0),'Test Sample Data'!M869,$B$1),"")</f>
        <v/>
      </c>
      <c r="N870" s="17" t="str">
        <f>'Gene Table'!E869</f>
        <v>mmu-miR-3094-5p</v>
      </c>
      <c r="O870" s="17" t="str">
        <f>'Gene Table'!B869</f>
        <v>E03</v>
      </c>
      <c r="P870" s="17" t="str">
        <f>IF(SUM('Control Sample Data'!D$3:D$98)&gt;10,IF(AND(ISNUMBER('Control Sample Data'!D869),'Control Sample Data'!D869&lt;$B$1,'Control Sample Data'!D869&gt;0),'Control Sample Data'!D869,$B$1),"")</f>
        <v/>
      </c>
      <c r="Q870" s="17" t="str">
        <f>IF(SUM('Control Sample Data'!E$3:E$98)&gt;10,IF(AND(ISNUMBER('Control Sample Data'!E869),'Control Sample Data'!E869&lt;$B$1,'Control Sample Data'!E869&gt;0),'Control Sample Data'!E869,$B$1),"")</f>
        <v/>
      </c>
      <c r="R870" s="17" t="str">
        <f>IF(SUM('Control Sample Data'!F$3:F$98)&gt;10,IF(AND(ISNUMBER('Control Sample Data'!F869),'Control Sample Data'!F869&lt;$B$1,'Control Sample Data'!F869&gt;0),'Control Sample Data'!F869,$B$1),"")</f>
        <v/>
      </c>
      <c r="S870" s="17" t="str">
        <f>IF(SUM('Control Sample Data'!G$3:G$98)&gt;10,IF(AND(ISNUMBER('Control Sample Data'!G869),'Control Sample Data'!G869&lt;$B$1,'Control Sample Data'!G869&gt;0),'Control Sample Data'!G869,$B$1),"")</f>
        <v/>
      </c>
      <c r="T870" s="17" t="str">
        <f>IF(SUM('Control Sample Data'!H$3:H$98)&gt;10,IF(AND(ISNUMBER('Control Sample Data'!H869),'Control Sample Data'!H869&lt;$B$1,'Control Sample Data'!H869&gt;0),'Control Sample Data'!H869,$B$1),"")</f>
        <v/>
      </c>
      <c r="U870" s="17" t="str">
        <f>IF(SUM('Control Sample Data'!I$3:I$98)&gt;10,IF(AND(ISNUMBER('Control Sample Data'!I869),'Control Sample Data'!I869&lt;$B$1,'Control Sample Data'!I869&gt;0),'Control Sample Data'!I869,$B$1),"")</f>
        <v/>
      </c>
      <c r="V870" s="17" t="str">
        <f>IF(SUM('Control Sample Data'!J$3:J$98)&gt;10,IF(AND(ISNUMBER('Control Sample Data'!J869),'Control Sample Data'!J869&lt;$B$1,'Control Sample Data'!J869&gt;0),'Control Sample Data'!J869,$B$1),"")</f>
        <v/>
      </c>
      <c r="W870" s="17" t="str">
        <f>IF(SUM('Control Sample Data'!K$3:K$98)&gt;10,IF(AND(ISNUMBER('Control Sample Data'!K869),'Control Sample Data'!K869&lt;$B$1,'Control Sample Data'!K869&gt;0),'Control Sample Data'!K869,$B$1),"")</f>
        <v/>
      </c>
      <c r="X870" s="17" t="str">
        <f>IF(SUM('Control Sample Data'!L$3:L$98)&gt;10,IF(AND(ISNUMBER('Control Sample Data'!L869),'Control Sample Data'!L869&lt;$B$1,'Control Sample Data'!L869&gt;0),'Control Sample Data'!L869,$B$1),"")</f>
        <v/>
      </c>
      <c r="Y870" s="17" t="str">
        <f>IF(SUM('Control Sample Data'!M$3:M$98)&gt;10,IF(AND(ISNUMBER('Control Sample Data'!M869),'Control Sample Data'!M869&lt;$B$1,'Control Sample Data'!M869&gt;0),'Control Sample Data'!M869,$B$1),"")</f>
        <v/>
      </c>
      <c r="AT870" s="36" t="str">
        <f t="shared" si="580"/>
        <v/>
      </c>
      <c r="AU870" s="36" t="str">
        <f t="shared" si="581"/>
        <v/>
      </c>
      <c r="AV870" s="36" t="str">
        <f t="shared" si="582"/>
        <v/>
      </c>
      <c r="AW870" s="36" t="str">
        <f t="shared" si="583"/>
        <v/>
      </c>
      <c r="AX870" s="36" t="str">
        <f t="shared" si="584"/>
        <v/>
      </c>
      <c r="AY870" s="36" t="str">
        <f t="shared" si="585"/>
        <v/>
      </c>
      <c r="AZ870" s="36" t="str">
        <f t="shared" si="586"/>
        <v/>
      </c>
      <c r="BA870" s="36" t="str">
        <f t="shared" si="587"/>
        <v/>
      </c>
      <c r="BB870" s="36" t="str">
        <f t="shared" si="588"/>
        <v/>
      </c>
      <c r="BC870" s="36" t="str">
        <f t="shared" si="589"/>
        <v/>
      </c>
      <c r="BD870" s="36" t="str">
        <f t="shared" si="590"/>
        <v/>
      </c>
      <c r="BE870" s="36" t="str">
        <f t="shared" si="591"/>
        <v/>
      </c>
      <c r="BF870" s="36" t="str">
        <f t="shared" si="592"/>
        <v/>
      </c>
      <c r="BG870" s="36" t="str">
        <f t="shared" si="593"/>
        <v/>
      </c>
      <c r="BH870" s="36" t="str">
        <f t="shared" si="594"/>
        <v/>
      </c>
      <c r="BI870" s="36" t="str">
        <f t="shared" si="595"/>
        <v/>
      </c>
      <c r="BJ870" s="36" t="str">
        <f t="shared" si="596"/>
        <v/>
      </c>
      <c r="BK870" s="36" t="str">
        <f t="shared" si="597"/>
        <v/>
      </c>
      <c r="BL870" s="36" t="str">
        <f t="shared" si="598"/>
        <v/>
      </c>
      <c r="BM870" s="36" t="str">
        <f t="shared" si="599"/>
        <v/>
      </c>
      <c r="BN870" s="38" t="e">
        <f t="shared" si="558"/>
        <v>#DIV/0!</v>
      </c>
      <c r="BO870" s="38" t="e">
        <f t="shared" si="559"/>
        <v>#DIV/0!</v>
      </c>
      <c r="BP870" s="39" t="str">
        <f t="shared" si="560"/>
        <v/>
      </c>
      <c r="BQ870" s="39" t="str">
        <f t="shared" si="561"/>
        <v/>
      </c>
      <c r="BR870" s="39" t="str">
        <f t="shared" si="562"/>
        <v/>
      </c>
      <c r="BS870" s="39" t="str">
        <f t="shared" si="563"/>
        <v/>
      </c>
      <c r="BT870" s="39" t="str">
        <f t="shared" si="564"/>
        <v/>
      </c>
      <c r="BU870" s="39" t="str">
        <f t="shared" si="565"/>
        <v/>
      </c>
      <c r="BV870" s="39" t="str">
        <f t="shared" si="566"/>
        <v/>
      </c>
      <c r="BW870" s="39" t="str">
        <f t="shared" si="567"/>
        <v/>
      </c>
      <c r="BX870" s="39" t="str">
        <f t="shared" si="568"/>
        <v/>
      </c>
      <c r="BY870" s="39" t="str">
        <f t="shared" si="569"/>
        <v/>
      </c>
      <c r="BZ870" s="39" t="str">
        <f t="shared" si="570"/>
        <v/>
      </c>
      <c r="CA870" s="39" t="str">
        <f t="shared" si="571"/>
        <v/>
      </c>
      <c r="CB870" s="39" t="str">
        <f t="shared" si="572"/>
        <v/>
      </c>
      <c r="CC870" s="39" t="str">
        <f t="shared" si="573"/>
        <v/>
      </c>
      <c r="CD870" s="39" t="str">
        <f t="shared" si="574"/>
        <v/>
      </c>
      <c r="CE870" s="39" t="str">
        <f t="shared" si="575"/>
        <v/>
      </c>
      <c r="CF870" s="39" t="str">
        <f t="shared" si="576"/>
        <v/>
      </c>
      <c r="CG870" s="39" t="str">
        <f t="shared" si="577"/>
        <v/>
      </c>
      <c r="CH870" s="39" t="str">
        <f t="shared" si="578"/>
        <v/>
      </c>
      <c r="CI870" s="39" t="str">
        <f t="shared" si="579"/>
        <v/>
      </c>
    </row>
    <row r="871" spans="1:87">
      <c r="A871" s="18"/>
      <c r="B871" s="15">
        <f>'Gene Table'!E870</f>
        <v>0</v>
      </c>
      <c r="C871" s="15" t="str">
        <f>'Gene Table'!B870</f>
        <v>E04</v>
      </c>
      <c r="D871" s="16" t="str">
        <f>IF(SUM('Test Sample Data'!D$3:D$98)&gt;10,IF(AND(ISNUMBER('Test Sample Data'!D870),'Test Sample Data'!D870&lt;$B$1,'Test Sample Data'!D870&gt;0),'Test Sample Data'!D870,$B$1),"")</f>
        <v/>
      </c>
      <c r="E871" s="17" t="str">
        <f>IF(SUM('Test Sample Data'!E$3:E$98)&gt;10,IF(AND(ISNUMBER('Test Sample Data'!E870),'Test Sample Data'!E870&lt;$B$1,'Test Sample Data'!E870&gt;0),'Test Sample Data'!E870,$B$1),"")</f>
        <v/>
      </c>
      <c r="F871" s="17" t="str">
        <f>IF(SUM('Test Sample Data'!F$3:F$98)&gt;10,IF(AND(ISNUMBER('Test Sample Data'!F870),'Test Sample Data'!F870&lt;$B$1,'Test Sample Data'!F870&gt;0),'Test Sample Data'!F870,$B$1),"")</f>
        <v/>
      </c>
      <c r="G871" s="17" t="str">
        <f>IF(SUM('Test Sample Data'!G$3:G$98)&gt;10,IF(AND(ISNUMBER('Test Sample Data'!G870),'Test Sample Data'!G870&lt;$B$1,'Test Sample Data'!G870&gt;0),'Test Sample Data'!G870,$B$1),"")</f>
        <v/>
      </c>
      <c r="H871" s="17" t="str">
        <f>IF(SUM('Test Sample Data'!H$3:H$98)&gt;10,IF(AND(ISNUMBER('Test Sample Data'!H870),'Test Sample Data'!H870&lt;$B$1,'Test Sample Data'!H870&gt;0),'Test Sample Data'!H870,$B$1),"")</f>
        <v/>
      </c>
      <c r="I871" s="17" t="str">
        <f>IF(SUM('Test Sample Data'!I$3:I$98)&gt;10,IF(AND(ISNUMBER('Test Sample Data'!I870),'Test Sample Data'!I870&lt;$B$1,'Test Sample Data'!I870&gt;0),'Test Sample Data'!I870,$B$1),"")</f>
        <v/>
      </c>
      <c r="J871" s="17" t="str">
        <f>IF(SUM('Test Sample Data'!J$3:J$98)&gt;10,IF(AND(ISNUMBER('Test Sample Data'!J870),'Test Sample Data'!J870&lt;$B$1,'Test Sample Data'!J870&gt;0),'Test Sample Data'!J870,$B$1),"")</f>
        <v/>
      </c>
      <c r="K871" s="17" t="str">
        <f>IF(SUM('Test Sample Data'!K$3:K$98)&gt;10,IF(AND(ISNUMBER('Test Sample Data'!K870),'Test Sample Data'!K870&lt;$B$1,'Test Sample Data'!K870&gt;0),'Test Sample Data'!K870,$B$1),"")</f>
        <v/>
      </c>
      <c r="L871" s="17" t="str">
        <f>IF(SUM('Test Sample Data'!L$3:L$98)&gt;10,IF(AND(ISNUMBER('Test Sample Data'!L870),'Test Sample Data'!L870&lt;$B$1,'Test Sample Data'!L870&gt;0),'Test Sample Data'!L870,$B$1),"")</f>
        <v/>
      </c>
      <c r="M871" s="17" t="str">
        <f>IF(SUM('Test Sample Data'!M$3:M$98)&gt;10,IF(AND(ISNUMBER('Test Sample Data'!M870),'Test Sample Data'!M870&lt;$B$1,'Test Sample Data'!M870&gt;0),'Test Sample Data'!M870,$B$1),"")</f>
        <v/>
      </c>
      <c r="N871" s="17">
        <f>'Gene Table'!E870</f>
        <v>0</v>
      </c>
      <c r="O871" s="17" t="str">
        <f>'Gene Table'!B870</f>
        <v>E04</v>
      </c>
      <c r="P871" s="17" t="str">
        <f>IF(SUM('Control Sample Data'!D$3:D$98)&gt;10,IF(AND(ISNUMBER('Control Sample Data'!D870),'Control Sample Data'!D870&lt;$B$1,'Control Sample Data'!D870&gt;0),'Control Sample Data'!D870,$B$1),"")</f>
        <v/>
      </c>
      <c r="Q871" s="17" t="str">
        <f>IF(SUM('Control Sample Data'!E$3:E$98)&gt;10,IF(AND(ISNUMBER('Control Sample Data'!E870),'Control Sample Data'!E870&lt;$B$1,'Control Sample Data'!E870&gt;0),'Control Sample Data'!E870,$B$1),"")</f>
        <v/>
      </c>
      <c r="R871" s="17" t="str">
        <f>IF(SUM('Control Sample Data'!F$3:F$98)&gt;10,IF(AND(ISNUMBER('Control Sample Data'!F870),'Control Sample Data'!F870&lt;$B$1,'Control Sample Data'!F870&gt;0),'Control Sample Data'!F870,$B$1),"")</f>
        <v/>
      </c>
      <c r="S871" s="17" t="str">
        <f>IF(SUM('Control Sample Data'!G$3:G$98)&gt;10,IF(AND(ISNUMBER('Control Sample Data'!G870),'Control Sample Data'!G870&lt;$B$1,'Control Sample Data'!G870&gt;0),'Control Sample Data'!G870,$B$1),"")</f>
        <v/>
      </c>
      <c r="T871" s="17" t="str">
        <f>IF(SUM('Control Sample Data'!H$3:H$98)&gt;10,IF(AND(ISNUMBER('Control Sample Data'!H870),'Control Sample Data'!H870&lt;$B$1,'Control Sample Data'!H870&gt;0),'Control Sample Data'!H870,$B$1),"")</f>
        <v/>
      </c>
      <c r="U871" s="17" t="str">
        <f>IF(SUM('Control Sample Data'!I$3:I$98)&gt;10,IF(AND(ISNUMBER('Control Sample Data'!I870),'Control Sample Data'!I870&lt;$B$1,'Control Sample Data'!I870&gt;0),'Control Sample Data'!I870,$B$1),"")</f>
        <v/>
      </c>
      <c r="V871" s="17" t="str">
        <f>IF(SUM('Control Sample Data'!J$3:J$98)&gt;10,IF(AND(ISNUMBER('Control Sample Data'!J870),'Control Sample Data'!J870&lt;$B$1,'Control Sample Data'!J870&gt;0),'Control Sample Data'!J870,$B$1),"")</f>
        <v/>
      </c>
      <c r="W871" s="17" t="str">
        <f>IF(SUM('Control Sample Data'!K$3:K$98)&gt;10,IF(AND(ISNUMBER('Control Sample Data'!K870),'Control Sample Data'!K870&lt;$B$1,'Control Sample Data'!K870&gt;0),'Control Sample Data'!K870,$B$1),"")</f>
        <v/>
      </c>
      <c r="X871" s="17" t="str">
        <f>IF(SUM('Control Sample Data'!L$3:L$98)&gt;10,IF(AND(ISNUMBER('Control Sample Data'!L870),'Control Sample Data'!L870&lt;$B$1,'Control Sample Data'!L870&gt;0),'Control Sample Data'!L870,$B$1),"")</f>
        <v/>
      </c>
      <c r="Y871" s="17" t="str">
        <f>IF(SUM('Control Sample Data'!M$3:M$98)&gt;10,IF(AND(ISNUMBER('Control Sample Data'!M870),'Control Sample Data'!M870&lt;$B$1,'Control Sample Data'!M870&gt;0),'Control Sample Data'!M870,$B$1),"")</f>
        <v/>
      </c>
      <c r="AT871" s="36" t="str">
        <f t="shared" si="580"/>
        <v/>
      </c>
      <c r="AU871" s="36" t="str">
        <f t="shared" si="581"/>
        <v/>
      </c>
      <c r="AV871" s="36" t="str">
        <f t="shared" si="582"/>
        <v/>
      </c>
      <c r="AW871" s="36" t="str">
        <f t="shared" si="583"/>
        <v/>
      </c>
      <c r="AX871" s="36" t="str">
        <f t="shared" si="584"/>
        <v/>
      </c>
      <c r="AY871" s="36" t="str">
        <f t="shared" si="585"/>
        <v/>
      </c>
      <c r="AZ871" s="36" t="str">
        <f t="shared" si="586"/>
        <v/>
      </c>
      <c r="BA871" s="36" t="str">
        <f t="shared" si="587"/>
        <v/>
      </c>
      <c r="BB871" s="36" t="str">
        <f t="shared" si="588"/>
        <v/>
      </c>
      <c r="BC871" s="36" t="str">
        <f t="shared" si="589"/>
        <v/>
      </c>
      <c r="BD871" s="36" t="str">
        <f t="shared" si="590"/>
        <v/>
      </c>
      <c r="BE871" s="36" t="str">
        <f t="shared" si="591"/>
        <v/>
      </c>
      <c r="BF871" s="36" t="str">
        <f t="shared" si="592"/>
        <v/>
      </c>
      <c r="BG871" s="36" t="str">
        <f t="shared" si="593"/>
        <v/>
      </c>
      <c r="BH871" s="36" t="str">
        <f t="shared" si="594"/>
        <v/>
      </c>
      <c r="BI871" s="36" t="str">
        <f t="shared" si="595"/>
        <v/>
      </c>
      <c r="BJ871" s="36" t="str">
        <f t="shared" si="596"/>
        <v/>
      </c>
      <c r="BK871" s="36" t="str">
        <f t="shared" si="597"/>
        <v/>
      </c>
      <c r="BL871" s="36" t="str">
        <f t="shared" si="598"/>
        <v/>
      </c>
      <c r="BM871" s="36" t="str">
        <f t="shared" si="599"/>
        <v/>
      </c>
      <c r="BN871" s="38" t="e">
        <f t="shared" si="558"/>
        <v>#DIV/0!</v>
      </c>
      <c r="BO871" s="38" t="e">
        <f t="shared" si="559"/>
        <v>#DIV/0!</v>
      </c>
      <c r="BP871" s="39" t="str">
        <f t="shared" si="560"/>
        <v/>
      </c>
      <c r="BQ871" s="39" t="str">
        <f t="shared" si="561"/>
        <v/>
      </c>
      <c r="BR871" s="39" t="str">
        <f t="shared" si="562"/>
        <v/>
      </c>
      <c r="BS871" s="39" t="str">
        <f t="shared" si="563"/>
        <v/>
      </c>
      <c r="BT871" s="39" t="str">
        <f t="shared" si="564"/>
        <v/>
      </c>
      <c r="BU871" s="39" t="str">
        <f t="shared" si="565"/>
        <v/>
      </c>
      <c r="BV871" s="39" t="str">
        <f t="shared" si="566"/>
        <v/>
      </c>
      <c r="BW871" s="39" t="str">
        <f t="shared" si="567"/>
        <v/>
      </c>
      <c r="BX871" s="39" t="str">
        <f t="shared" si="568"/>
        <v/>
      </c>
      <c r="BY871" s="39" t="str">
        <f t="shared" si="569"/>
        <v/>
      </c>
      <c r="BZ871" s="39" t="str">
        <f t="shared" si="570"/>
        <v/>
      </c>
      <c r="CA871" s="39" t="str">
        <f t="shared" si="571"/>
        <v/>
      </c>
      <c r="CB871" s="39" t="str">
        <f t="shared" si="572"/>
        <v/>
      </c>
      <c r="CC871" s="39" t="str">
        <f t="shared" si="573"/>
        <v/>
      </c>
      <c r="CD871" s="39" t="str">
        <f t="shared" si="574"/>
        <v/>
      </c>
      <c r="CE871" s="39" t="str">
        <f t="shared" si="575"/>
        <v/>
      </c>
      <c r="CF871" s="39" t="str">
        <f t="shared" si="576"/>
        <v/>
      </c>
      <c r="CG871" s="39" t="str">
        <f t="shared" si="577"/>
        <v/>
      </c>
      <c r="CH871" s="39" t="str">
        <f t="shared" si="578"/>
        <v/>
      </c>
      <c r="CI871" s="39" t="str">
        <f t="shared" si="579"/>
        <v/>
      </c>
    </row>
    <row r="872" spans="1:87">
      <c r="A872" s="18"/>
      <c r="B872" s="15" t="str">
        <f>'Gene Table'!E871</f>
        <v>mmu-miR-3094-3p</v>
      </c>
      <c r="C872" s="15" t="str">
        <f>'Gene Table'!B871</f>
        <v>E05</v>
      </c>
      <c r="D872" s="16" t="str">
        <f>IF(SUM('Test Sample Data'!D$3:D$98)&gt;10,IF(AND(ISNUMBER('Test Sample Data'!D871),'Test Sample Data'!D871&lt;$B$1,'Test Sample Data'!D871&gt;0),'Test Sample Data'!D871,$B$1),"")</f>
        <v/>
      </c>
      <c r="E872" s="17" t="str">
        <f>IF(SUM('Test Sample Data'!E$3:E$98)&gt;10,IF(AND(ISNUMBER('Test Sample Data'!E871),'Test Sample Data'!E871&lt;$B$1,'Test Sample Data'!E871&gt;0),'Test Sample Data'!E871,$B$1),"")</f>
        <v/>
      </c>
      <c r="F872" s="17" t="str">
        <f>IF(SUM('Test Sample Data'!F$3:F$98)&gt;10,IF(AND(ISNUMBER('Test Sample Data'!F871),'Test Sample Data'!F871&lt;$B$1,'Test Sample Data'!F871&gt;0),'Test Sample Data'!F871,$B$1),"")</f>
        <v/>
      </c>
      <c r="G872" s="17" t="str">
        <f>IF(SUM('Test Sample Data'!G$3:G$98)&gt;10,IF(AND(ISNUMBER('Test Sample Data'!G871),'Test Sample Data'!G871&lt;$B$1,'Test Sample Data'!G871&gt;0),'Test Sample Data'!G871,$B$1),"")</f>
        <v/>
      </c>
      <c r="H872" s="17" t="str">
        <f>IF(SUM('Test Sample Data'!H$3:H$98)&gt;10,IF(AND(ISNUMBER('Test Sample Data'!H871),'Test Sample Data'!H871&lt;$B$1,'Test Sample Data'!H871&gt;0),'Test Sample Data'!H871,$B$1),"")</f>
        <v/>
      </c>
      <c r="I872" s="17" t="str">
        <f>IF(SUM('Test Sample Data'!I$3:I$98)&gt;10,IF(AND(ISNUMBER('Test Sample Data'!I871),'Test Sample Data'!I871&lt;$B$1,'Test Sample Data'!I871&gt;0),'Test Sample Data'!I871,$B$1),"")</f>
        <v/>
      </c>
      <c r="J872" s="17" t="str">
        <f>IF(SUM('Test Sample Data'!J$3:J$98)&gt;10,IF(AND(ISNUMBER('Test Sample Data'!J871),'Test Sample Data'!J871&lt;$B$1,'Test Sample Data'!J871&gt;0),'Test Sample Data'!J871,$B$1),"")</f>
        <v/>
      </c>
      <c r="K872" s="17" t="str">
        <f>IF(SUM('Test Sample Data'!K$3:K$98)&gt;10,IF(AND(ISNUMBER('Test Sample Data'!K871),'Test Sample Data'!K871&lt;$B$1,'Test Sample Data'!K871&gt;0),'Test Sample Data'!K871,$B$1),"")</f>
        <v/>
      </c>
      <c r="L872" s="17" t="str">
        <f>IF(SUM('Test Sample Data'!L$3:L$98)&gt;10,IF(AND(ISNUMBER('Test Sample Data'!L871),'Test Sample Data'!L871&lt;$B$1,'Test Sample Data'!L871&gt;0),'Test Sample Data'!L871,$B$1),"")</f>
        <v/>
      </c>
      <c r="M872" s="17" t="str">
        <f>IF(SUM('Test Sample Data'!M$3:M$98)&gt;10,IF(AND(ISNUMBER('Test Sample Data'!M871),'Test Sample Data'!M871&lt;$B$1,'Test Sample Data'!M871&gt;0),'Test Sample Data'!M871,$B$1),"")</f>
        <v/>
      </c>
      <c r="N872" s="17" t="str">
        <f>'Gene Table'!E871</f>
        <v>mmu-miR-3094-3p</v>
      </c>
      <c r="O872" s="17" t="str">
        <f>'Gene Table'!B871</f>
        <v>E05</v>
      </c>
      <c r="P872" s="17" t="str">
        <f>IF(SUM('Control Sample Data'!D$3:D$98)&gt;10,IF(AND(ISNUMBER('Control Sample Data'!D871),'Control Sample Data'!D871&lt;$B$1,'Control Sample Data'!D871&gt;0),'Control Sample Data'!D871,$B$1),"")</f>
        <v/>
      </c>
      <c r="Q872" s="17" t="str">
        <f>IF(SUM('Control Sample Data'!E$3:E$98)&gt;10,IF(AND(ISNUMBER('Control Sample Data'!E871),'Control Sample Data'!E871&lt;$B$1,'Control Sample Data'!E871&gt;0),'Control Sample Data'!E871,$B$1),"")</f>
        <v/>
      </c>
      <c r="R872" s="17" t="str">
        <f>IF(SUM('Control Sample Data'!F$3:F$98)&gt;10,IF(AND(ISNUMBER('Control Sample Data'!F871),'Control Sample Data'!F871&lt;$B$1,'Control Sample Data'!F871&gt;0),'Control Sample Data'!F871,$B$1),"")</f>
        <v/>
      </c>
      <c r="S872" s="17" t="str">
        <f>IF(SUM('Control Sample Data'!G$3:G$98)&gt;10,IF(AND(ISNUMBER('Control Sample Data'!G871),'Control Sample Data'!G871&lt;$B$1,'Control Sample Data'!G871&gt;0),'Control Sample Data'!G871,$B$1),"")</f>
        <v/>
      </c>
      <c r="T872" s="17" t="str">
        <f>IF(SUM('Control Sample Data'!H$3:H$98)&gt;10,IF(AND(ISNUMBER('Control Sample Data'!H871),'Control Sample Data'!H871&lt;$B$1,'Control Sample Data'!H871&gt;0),'Control Sample Data'!H871,$B$1),"")</f>
        <v/>
      </c>
      <c r="U872" s="17" t="str">
        <f>IF(SUM('Control Sample Data'!I$3:I$98)&gt;10,IF(AND(ISNUMBER('Control Sample Data'!I871),'Control Sample Data'!I871&lt;$B$1,'Control Sample Data'!I871&gt;0),'Control Sample Data'!I871,$B$1),"")</f>
        <v/>
      </c>
      <c r="V872" s="17" t="str">
        <f>IF(SUM('Control Sample Data'!J$3:J$98)&gt;10,IF(AND(ISNUMBER('Control Sample Data'!J871),'Control Sample Data'!J871&lt;$B$1,'Control Sample Data'!J871&gt;0),'Control Sample Data'!J871,$B$1),"")</f>
        <v/>
      </c>
      <c r="W872" s="17" t="str">
        <f>IF(SUM('Control Sample Data'!K$3:K$98)&gt;10,IF(AND(ISNUMBER('Control Sample Data'!K871),'Control Sample Data'!K871&lt;$B$1,'Control Sample Data'!K871&gt;0),'Control Sample Data'!K871,$B$1),"")</f>
        <v/>
      </c>
      <c r="X872" s="17" t="str">
        <f>IF(SUM('Control Sample Data'!L$3:L$98)&gt;10,IF(AND(ISNUMBER('Control Sample Data'!L871),'Control Sample Data'!L871&lt;$B$1,'Control Sample Data'!L871&gt;0),'Control Sample Data'!L871,$B$1),"")</f>
        <v/>
      </c>
      <c r="Y872" s="17" t="str">
        <f>IF(SUM('Control Sample Data'!M$3:M$98)&gt;10,IF(AND(ISNUMBER('Control Sample Data'!M871),'Control Sample Data'!M871&lt;$B$1,'Control Sample Data'!M871&gt;0),'Control Sample Data'!M871,$B$1),"")</f>
        <v/>
      </c>
      <c r="AT872" s="36" t="str">
        <f t="shared" si="580"/>
        <v/>
      </c>
      <c r="AU872" s="36" t="str">
        <f t="shared" si="581"/>
        <v/>
      </c>
      <c r="AV872" s="36" t="str">
        <f t="shared" si="582"/>
        <v/>
      </c>
      <c r="AW872" s="36" t="str">
        <f t="shared" si="583"/>
        <v/>
      </c>
      <c r="AX872" s="36" t="str">
        <f t="shared" si="584"/>
        <v/>
      </c>
      <c r="AY872" s="36" t="str">
        <f t="shared" si="585"/>
        <v/>
      </c>
      <c r="AZ872" s="36" t="str">
        <f t="shared" si="586"/>
        <v/>
      </c>
      <c r="BA872" s="36" t="str">
        <f t="shared" si="587"/>
        <v/>
      </c>
      <c r="BB872" s="36" t="str">
        <f t="shared" si="588"/>
        <v/>
      </c>
      <c r="BC872" s="36" t="str">
        <f t="shared" si="589"/>
        <v/>
      </c>
      <c r="BD872" s="36" t="str">
        <f t="shared" si="590"/>
        <v/>
      </c>
      <c r="BE872" s="36" t="str">
        <f t="shared" si="591"/>
        <v/>
      </c>
      <c r="BF872" s="36" t="str">
        <f t="shared" si="592"/>
        <v/>
      </c>
      <c r="BG872" s="36" t="str">
        <f t="shared" si="593"/>
        <v/>
      </c>
      <c r="BH872" s="36" t="str">
        <f t="shared" si="594"/>
        <v/>
      </c>
      <c r="BI872" s="36" t="str">
        <f t="shared" si="595"/>
        <v/>
      </c>
      <c r="BJ872" s="36" t="str">
        <f t="shared" si="596"/>
        <v/>
      </c>
      <c r="BK872" s="36" t="str">
        <f t="shared" si="597"/>
        <v/>
      </c>
      <c r="BL872" s="36" t="str">
        <f t="shared" si="598"/>
        <v/>
      </c>
      <c r="BM872" s="36" t="str">
        <f t="shared" si="599"/>
        <v/>
      </c>
      <c r="BN872" s="38" t="e">
        <f t="shared" si="558"/>
        <v>#DIV/0!</v>
      </c>
      <c r="BO872" s="38" t="e">
        <f t="shared" si="559"/>
        <v>#DIV/0!</v>
      </c>
      <c r="BP872" s="39" t="str">
        <f t="shared" si="560"/>
        <v/>
      </c>
      <c r="BQ872" s="39" t="str">
        <f t="shared" si="561"/>
        <v/>
      </c>
      <c r="BR872" s="39" t="str">
        <f t="shared" si="562"/>
        <v/>
      </c>
      <c r="BS872" s="39" t="str">
        <f t="shared" si="563"/>
        <v/>
      </c>
      <c r="BT872" s="39" t="str">
        <f t="shared" si="564"/>
        <v/>
      </c>
      <c r="BU872" s="39" t="str">
        <f t="shared" si="565"/>
        <v/>
      </c>
      <c r="BV872" s="39" t="str">
        <f t="shared" si="566"/>
        <v/>
      </c>
      <c r="BW872" s="39" t="str">
        <f t="shared" si="567"/>
        <v/>
      </c>
      <c r="BX872" s="39" t="str">
        <f t="shared" si="568"/>
        <v/>
      </c>
      <c r="BY872" s="39" t="str">
        <f t="shared" si="569"/>
        <v/>
      </c>
      <c r="BZ872" s="39" t="str">
        <f t="shared" si="570"/>
        <v/>
      </c>
      <c r="CA872" s="39" t="str">
        <f t="shared" si="571"/>
        <v/>
      </c>
      <c r="CB872" s="39" t="str">
        <f t="shared" si="572"/>
        <v/>
      </c>
      <c r="CC872" s="39" t="str">
        <f t="shared" si="573"/>
        <v/>
      </c>
      <c r="CD872" s="39" t="str">
        <f t="shared" si="574"/>
        <v/>
      </c>
      <c r="CE872" s="39" t="str">
        <f t="shared" si="575"/>
        <v/>
      </c>
      <c r="CF872" s="39" t="str">
        <f t="shared" si="576"/>
        <v/>
      </c>
      <c r="CG872" s="39" t="str">
        <f t="shared" si="577"/>
        <v/>
      </c>
      <c r="CH872" s="39" t="str">
        <f t="shared" si="578"/>
        <v/>
      </c>
      <c r="CI872" s="39" t="str">
        <f t="shared" si="579"/>
        <v/>
      </c>
    </row>
    <row r="873" spans="1:87">
      <c r="A873" s="18"/>
      <c r="B873" s="15">
        <f>'Gene Table'!E872</f>
        <v>0</v>
      </c>
      <c r="C873" s="15" t="str">
        <f>'Gene Table'!B872</f>
        <v>E06</v>
      </c>
      <c r="D873" s="16" t="str">
        <f>IF(SUM('Test Sample Data'!D$3:D$98)&gt;10,IF(AND(ISNUMBER('Test Sample Data'!D872),'Test Sample Data'!D872&lt;$B$1,'Test Sample Data'!D872&gt;0),'Test Sample Data'!D872,$B$1),"")</f>
        <v/>
      </c>
      <c r="E873" s="17" t="str">
        <f>IF(SUM('Test Sample Data'!E$3:E$98)&gt;10,IF(AND(ISNUMBER('Test Sample Data'!E872),'Test Sample Data'!E872&lt;$B$1,'Test Sample Data'!E872&gt;0),'Test Sample Data'!E872,$B$1),"")</f>
        <v/>
      </c>
      <c r="F873" s="17" t="str">
        <f>IF(SUM('Test Sample Data'!F$3:F$98)&gt;10,IF(AND(ISNUMBER('Test Sample Data'!F872),'Test Sample Data'!F872&lt;$B$1,'Test Sample Data'!F872&gt;0),'Test Sample Data'!F872,$B$1),"")</f>
        <v/>
      </c>
      <c r="G873" s="17" t="str">
        <f>IF(SUM('Test Sample Data'!G$3:G$98)&gt;10,IF(AND(ISNUMBER('Test Sample Data'!G872),'Test Sample Data'!G872&lt;$B$1,'Test Sample Data'!G872&gt;0),'Test Sample Data'!G872,$B$1),"")</f>
        <v/>
      </c>
      <c r="H873" s="17" t="str">
        <f>IF(SUM('Test Sample Data'!H$3:H$98)&gt;10,IF(AND(ISNUMBER('Test Sample Data'!H872),'Test Sample Data'!H872&lt;$B$1,'Test Sample Data'!H872&gt;0),'Test Sample Data'!H872,$B$1),"")</f>
        <v/>
      </c>
      <c r="I873" s="17" t="str">
        <f>IF(SUM('Test Sample Data'!I$3:I$98)&gt;10,IF(AND(ISNUMBER('Test Sample Data'!I872),'Test Sample Data'!I872&lt;$B$1,'Test Sample Data'!I872&gt;0),'Test Sample Data'!I872,$B$1),"")</f>
        <v/>
      </c>
      <c r="J873" s="17" t="str">
        <f>IF(SUM('Test Sample Data'!J$3:J$98)&gt;10,IF(AND(ISNUMBER('Test Sample Data'!J872),'Test Sample Data'!J872&lt;$B$1,'Test Sample Data'!J872&gt;0),'Test Sample Data'!J872,$B$1),"")</f>
        <v/>
      </c>
      <c r="K873" s="17" t="str">
        <f>IF(SUM('Test Sample Data'!K$3:K$98)&gt;10,IF(AND(ISNUMBER('Test Sample Data'!K872),'Test Sample Data'!K872&lt;$B$1,'Test Sample Data'!K872&gt;0),'Test Sample Data'!K872,$B$1),"")</f>
        <v/>
      </c>
      <c r="L873" s="17" t="str">
        <f>IF(SUM('Test Sample Data'!L$3:L$98)&gt;10,IF(AND(ISNUMBER('Test Sample Data'!L872),'Test Sample Data'!L872&lt;$B$1,'Test Sample Data'!L872&gt;0),'Test Sample Data'!L872,$B$1),"")</f>
        <v/>
      </c>
      <c r="M873" s="17" t="str">
        <f>IF(SUM('Test Sample Data'!M$3:M$98)&gt;10,IF(AND(ISNUMBER('Test Sample Data'!M872),'Test Sample Data'!M872&lt;$B$1,'Test Sample Data'!M872&gt;0),'Test Sample Data'!M872,$B$1),"")</f>
        <v/>
      </c>
      <c r="N873" s="17">
        <f>'Gene Table'!E872</f>
        <v>0</v>
      </c>
      <c r="O873" s="17" t="str">
        <f>'Gene Table'!B872</f>
        <v>E06</v>
      </c>
      <c r="P873" s="17" t="str">
        <f>IF(SUM('Control Sample Data'!D$3:D$98)&gt;10,IF(AND(ISNUMBER('Control Sample Data'!D872),'Control Sample Data'!D872&lt;$B$1,'Control Sample Data'!D872&gt;0),'Control Sample Data'!D872,$B$1),"")</f>
        <v/>
      </c>
      <c r="Q873" s="17" t="str">
        <f>IF(SUM('Control Sample Data'!E$3:E$98)&gt;10,IF(AND(ISNUMBER('Control Sample Data'!E872),'Control Sample Data'!E872&lt;$B$1,'Control Sample Data'!E872&gt;0),'Control Sample Data'!E872,$B$1),"")</f>
        <v/>
      </c>
      <c r="R873" s="17" t="str">
        <f>IF(SUM('Control Sample Data'!F$3:F$98)&gt;10,IF(AND(ISNUMBER('Control Sample Data'!F872),'Control Sample Data'!F872&lt;$B$1,'Control Sample Data'!F872&gt;0),'Control Sample Data'!F872,$B$1),"")</f>
        <v/>
      </c>
      <c r="S873" s="17" t="str">
        <f>IF(SUM('Control Sample Data'!G$3:G$98)&gt;10,IF(AND(ISNUMBER('Control Sample Data'!G872),'Control Sample Data'!G872&lt;$B$1,'Control Sample Data'!G872&gt;0),'Control Sample Data'!G872,$B$1),"")</f>
        <v/>
      </c>
      <c r="T873" s="17" t="str">
        <f>IF(SUM('Control Sample Data'!H$3:H$98)&gt;10,IF(AND(ISNUMBER('Control Sample Data'!H872),'Control Sample Data'!H872&lt;$B$1,'Control Sample Data'!H872&gt;0),'Control Sample Data'!H872,$B$1),"")</f>
        <v/>
      </c>
      <c r="U873" s="17" t="str">
        <f>IF(SUM('Control Sample Data'!I$3:I$98)&gt;10,IF(AND(ISNUMBER('Control Sample Data'!I872),'Control Sample Data'!I872&lt;$B$1,'Control Sample Data'!I872&gt;0),'Control Sample Data'!I872,$B$1),"")</f>
        <v/>
      </c>
      <c r="V873" s="17" t="str">
        <f>IF(SUM('Control Sample Data'!J$3:J$98)&gt;10,IF(AND(ISNUMBER('Control Sample Data'!J872),'Control Sample Data'!J872&lt;$B$1,'Control Sample Data'!J872&gt;0),'Control Sample Data'!J872,$B$1),"")</f>
        <v/>
      </c>
      <c r="W873" s="17" t="str">
        <f>IF(SUM('Control Sample Data'!K$3:K$98)&gt;10,IF(AND(ISNUMBER('Control Sample Data'!K872),'Control Sample Data'!K872&lt;$B$1,'Control Sample Data'!K872&gt;0),'Control Sample Data'!K872,$B$1),"")</f>
        <v/>
      </c>
      <c r="X873" s="17" t="str">
        <f>IF(SUM('Control Sample Data'!L$3:L$98)&gt;10,IF(AND(ISNUMBER('Control Sample Data'!L872),'Control Sample Data'!L872&lt;$B$1,'Control Sample Data'!L872&gt;0),'Control Sample Data'!L872,$B$1),"")</f>
        <v/>
      </c>
      <c r="Y873" s="17" t="str">
        <f>IF(SUM('Control Sample Data'!M$3:M$98)&gt;10,IF(AND(ISNUMBER('Control Sample Data'!M872),'Control Sample Data'!M872&lt;$B$1,'Control Sample Data'!M872&gt;0),'Control Sample Data'!M872,$B$1),"")</f>
        <v/>
      </c>
      <c r="AT873" s="36" t="str">
        <f t="shared" si="580"/>
        <v/>
      </c>
      <c r="AU873" s="36" t="str">
        <f t="shared" si="581"/>
        <v/>
      </c>
      <c r="AV873" s="36" t="str">
        <f t="shared" si="582"/>
        <v/>
      </c>
      <c r="AW873" s="36" t="str">
        <f t="shared" si="583"/>
        <v/>
      </c>
      <c r="AX873" s="36" t="str">
        <f t="shared" si="584"/>
        <v/>
      </c>
      <c r="AY873" s="36" t="str">
        <f t="shared" si="585"/>
        <v/>
      </c>
      <c r="AZ873" s="36" t="str">
        <f t="shared" si="586"/>
        <v/>
      </c>
      <c r="BA873" s="36" t="str">
        <f t="shared" si="587"/>
        <v/>
      </c>
      <c r="BB873" s="36" t="str">
        <f t="shared" si="588"/>
        <v/>
      </c>
      <c r="BC873" s="36" t="str">
        <f t="shared" si="589"/>
        <v/>
      </c>
      <c r="BD873" s="36" t="str">
        <f t="shared" si="590"/>
        <v/>
      </c>
      <c r="BE873" s="36" t="str">
        <f t="shared" si="591"/>
        <v/>
      </c>
      <c r="BF873" s="36" t="str">
        <f t="shared" si="592"/>
        <v/>
      </c>
      <c r="BG873" s="36" t="str">
        <f t="shared" si="593"/>
        <v/>
      </c>
      <c r="BH873" s="36" t="str">
        <f t="shared" si="594"/>
        <v/>
      </c>
      <c r="BI873" s="36" t="str">
        <f t="shared" si="595"/>
        <v/>
      </c>
      <c r="BJ873" s="36" t="str">
        <f t="shared" si="596"/>
        <v/>
      </c>
      <c r="BK873" s="36" t="str">
        <f t="shared" si="597"/>
        <v/>
      </c>
      <c r="BL873" s="36" t="str">
        <f t="shared" si="598"/>
        <v/>
      </c>
      <c r="BM873" s="36" t="str">
        <f t="shared" si="599"/>
        <v/>
      </c>
      <c r="BN873" s="38" t="e">
        <f t="shared" si="558"/>
        <v>#DIV/0!</v>
      </c>
      <c r="BO873" s="38" t="e">
        <f t="shared" si="559"/>
        <v>#DIV/0!</v>
      </c>
      <c r="BP873" s="39" t="str">
        <f t="shared" si="560"/>
        <v/>
      </c>
      <c r="BQ873" s="39" t="str">
        <f t="shared" si="561"/>
        <v/>
      </c>
      <c r="BR873" s="39" t="str">
        <f t="shared" si="562"/>
        <v/>
      </c>
      <c r="BS873" s="39" t="str">
        <f t="shared" si="563"/>
        <v/>
      </c>
      <c r="BT873" s="39" t="str">
        <f t="shared" si="564"/>
        <v/>
      </c>
      <c r="BU873" s="39" t="str">
        <f t="shared" si="565"/>
        <v/>
      </c>
      <c r="BV873" s="39" t="str">
        <f t="shared" si="566"/>
        <v/>
      </c>
      <c r="BW873" s="39" t="str">
        <f t="shared" si="567"/>
        <v/>
      </c>
      <c r="BX873" s="39" t="str">
        <f t="shared" si="568"/>
        <v/>
      </c>
      <c r="BY873" s="39" t="str">
        <f t="shared" si="569"/>
        <v/>
      </c>
      <c r="BZ873" s="39" t="str">
        <f t="shared" si="570"/>
        <v/>
      </c>
      <c r="CA873" s="39" t="str">
        <f t="shared" si="571"/>
        <v/>
      </c>
      <c r="CB873" s="39" t="str">
        <f t="shared" si="572"/>
        <v/>
      </c>
      <c r="CC873" s="39" t="str">
        <f t="shared" si="573"/>
        <v/>
      </c>
      <c r="CD873" s="39" t="str">
        <f t="shared" si="574"/>
        <v/>
      </c>
      <c r="CE873" s="39" t="str">
        <f t="shared" si="575"/>
        <v/>
      </c>
      <c r="CF873" s="39" t="str">
        <f t="shared" si="576"/>
        <v/>
      </c>
      <c r="CG873" s="39" t="str">
        <f t="shared" si="577"/>
        <v/>
      </c>
      <c r="CH873" s="39" t="str">
        <f t="shared" si="578"/>
        <v/>
      </c>
      <c r="CI873" s="39" t="str">
        <f t="shared" si="579"/>
        <v/>
      </c>
    </row>
    <row r="874" spans="1:87">
      <c r="A874" s="18"/>
      <c r="B874" s="15" t="str">
        <f>'Gene Table'!E873</f>
        <v>mmu-miR-3095-5p</v>
      </c>
      <c r="C874" s="15" t="str">
        <f>'Gene Table'!B873</f>
        <v>E07</v>
      </c>
      <c r="D874" s="16" t="str">
        <f>IF(SUM('Test Sample Data'!D$3:D$98)&gt;10,IF(AND(ISNUMBER('Test Sample Data'!D873),'Test Sample Data'!D873&lt;$B$1,'Test Sample Data'!D873&gt;0),'Test Sample Data'!D873,$B$1),"")</f>
        <v/>
      </c>
      <c r="E874" s="17" t="str">
        <f>IF(SUM('Test Sample Data'!E$3:E$98)&gt;10,IF(AND(ISNUMBER('Test Sample Data'!E873),'Test Sample Data'!E873&lt;$B$1,'Test Sample Data'!E873&gt;0),'Test Sample Data'!E873,$B$1),"")</f>
        <v/>
      </c>
      <c r="F874" s="17" t="str">
        <f>IF(SUM('Test Sample Data'!F$3:F$98)&gt;10,IF(AND(ISNUMBER('Test Sample Data'!F873),'Test Sample Data'!F873&lt;$B$1,'Test Sample Data'!F873&gt;0),'Test Sample Data'!F873,$B$1),"")</f>
        <v/>
      </c>
      <c r="G874" s="17" t="str">
        <f>IF(SUM('Test Sample Data'!G$3:G$98)&gt;10,IF(AND(ISNUMBER('Test Sample Data'!G873),'Test Sample Data'!G873&lt;$B$1,'Test Sample Data'!G873&gt;0),'Test Sample Data'!G873,$B$1),"")</f>
        <v/>
      </c>
      <c r="H874" s="17" t="str">
        <f>IF(SUM('Test Sample Data'!H$3:H$98)&gt;10,IF(AND(ISNUMBER('Test Sample Data'!H873),'Test Sample Data'!H873&lt;$B$1,'Test Sample Data'!H873&gt;0),'Test Sample Data'!H873,$B$1),"")</f>
        <v/>
      </c>
      <c r="I874" s="17" t="str">
        <f>IF(SUM('Test Sample Data'!I$3:I$98)&gt;10,IF(AND(ISNUMBER('Test Sample Data'!I873),'Test Sample Data'!I873&lt;$B$1,'Test Sample Data'!I873&gt;0),'Test Sample Data'!I873,$B$1),"")</f>
        <v/>
      </c>
      <c r="J874" s="17" t="str">
        <f>IF(SUM('Test Sample Data'!J$3:J$98)&gt;10,IF(AND(ISNUMBER('Test Sample Data'!J873),'Test Sample Data'!J873&lt;$B$1,'Test Sample Data'!J873&gt;0),'Test Sample Data'!J873,$B$1),"")</f>
        <v/>
      </c>
      <c r="K874" s="17" t="str">
        <f>IF(SUM('Test Sample Data'!K$3:K$98)&gt;10,IF(AND(ISNUMBER('Test Sample Data'!K873),'Test Sample Data'!K873&lt;$B$1,'Test Sample Data'!K873&gt;0),'Test Sample Data'!K873,$B$1),"")</f>
        <v/>
      </c>
      <c r="L874" s="17" t="str">
        <f>IF(SUM('Test Sample Data'!L$3:L$98)&gt;10,IF(AND(ISNUMBER('Test Sample Data'!L873),'Test Sample Data'!L873&lt;$B$1,'Test Sample Data'!L873&gt;0),'Test Sample Data'!L873,$B$1),"")</f>
        <v/>
      </c>
      <c r="M874" s="17" t="str">
        <f>IF(SUM('Test Sample Data'!M$3:M$98)&gt;10,IF(AND(ISNUMBER('Test Sample Data'!M873),'Test Sample Data'!M873&lt;$B$1,'Test Sample Data'!M873&gt;0),'Test Sample Data'!M873,$B$1),"")</f>
        <v/>
      </c>
      <c r="N874" s="17" t="str">
        <f>'Gene Table'!E873</f>
        <v>mmu-miR-3095-5p</v>
      </c>
      <c r="O874" s="17" t="str">
        <f>'Gene Table'!B873</f>
        <v>E07</v>
      </c>
      <c r="P874" s="17" t="str">
        <f>IF(SUM('Control Sample Data'!D$3:D$98)&gt;10,IF(AND(ISNUMBER('Control Sample Data'!D873),'Control Sample Data'!D873&lt;$B$1,'Control Sample Data'!D873&gt;0),'Control Sample Data'!D873,$B$1),"")</f>
        <v/>
      </c>
      <c r="Q874" s="17" t="str">
        <f>IF(SUM('Control Sample Data'!E$3:E$98)&gt;10,IF(AND(ISNUMBER('Control Sample Data'!E873),'Control Sample Data'!E873&lt;$B$1,'Control Sample Data'!E873&gt;0),'Control Sample Data'!E873,$B$1),"")</f>
        <v/>
      </c>
      <c r="R874" s="17" t="str">
        <f>IF(SUM('Control Sample Data'!F$3:F$98)&gt;10,IF(AND(ISNUMBER('Control Sample Data'!F873),'Control Sample Data'!F873&lt;$B$1,'Control Sample Data'!F873&gt;0),'Control Sample Data'!F873,$B$1),"")</f>
        <v/>
      </c>
      <c r="S874" s="17" t="str">
        <f>IF(SUM('Control Sample Data'!G$3:G$98)&gt;10,IF(AND(ISNUMBER('Control Sample Data'!G873),'Control Sample Data'!G873&lt;$B$1,'Control Sample Data'!G873&gt;0),'Control Sample Data'!G873,$B$1),"")</f>
        <v/>
      </c>
      <c r="T874" s="17" t="str">
        <f>IF(SUM('Control Sample Data'!H$3:H$98)&gt;10,IF(AND(ISNUMBER('Control Sample Data'!H873),'Control Sample Data'!H873&lt;$B$1,'Control Sample Data'!H873&gt;0),'Control Sample Data'!H873,$B$1),"")</f>
        <v/>
      </c>
      <c r="U874" s="17" t="str">
        <f>IF(SUM('Control Sample Data'!I$3:I$98)&gt;10,IF(AND(ISNUMBER('Control Sample Data'!I873),'Control Sample Data'!I873&lt;$B$1,'Control Sample Data'!I873&gt;0),'Control Sample Data'!I873,$B$1),"")</f>
        <v/>
      </c>
      <c r="V874" s="17" t="str">
        <f>IF(SUM('Control Sample Data'!J$3:J$98)&gt;10,IF(AND(ISNUMBER('Control Sample Data'!J873),'Control Sample Data'!J873&lt;$B$1,'Control Sample Data'!J873&gt;0),'Control Sample Data'!J873,$B$1),"")</f>
        <v/>
      </c>
      <c r="W874" s="17" t="str">
        <f>IF(SUM('Control Sample Data'!K$3:K$98)&gt;10,IF(AND(ISNUMBER('Control Sample Data'!K873),'Control Sample Data'!K873&lt;$B$1,'Control Sample Data'!K873&gt;0),'Control Sample Data'!K873,$B$1),"")</f>
        <v/>
      </c>
      <c r="X874" s="17" t="str">
        <f>IF(SUM('Control Sample Data'!L$3:L$98)&gt;10,IF(AND(ISNUMBER('Control Sample Data'!L873),'Control Sample Data'!L873&lt;$B$1,'Control Sample Data'!L873&gt;0),'Control Sample Data'!L873,$B$1),"")</f>
        <v/>
      </c>
      <c r="Y874" s="17" t="str">
        <f>IF(SUM('Control Sample Data'!M$3:M$98)&gt;10,IF(AND(ISNUMBER('Control Sample Data'!M873),'Control Sample Data'!M873&lt;$B$1,'Control Sample Data'!M873&gt;0),'Control Sample Data'!M873,$B$1),"")</f>
        <v/>
      </c>
      <c r="AT874" s="36" t="str">
        <f t="shared" si="580"/>
        <v/>
      </c>
      <c r="AU874" s="36" t="str">
        <f t="shared" si="581"/>
        <v/>
      </c>
      <c r="AV874" s="36" t="str">
        <f t="shared" si="582"/>
        <v/>
      </c>
      <c r="AW874" s="36" t="str">
        <f t="shared" si="583"/>
        <v/>
      </c>
      <c r="AX874" s="36" t="str">
        <f t="shared" si="584"/>
        <v/>
      </c>
      <c r="AY874" s="36" t="str">
        <f t="shared" si="585"/>
        <v/>
      </c>
      <c r="AZ874" s="36" t="str">
        <f t="shared" si="586"/>
        <v/>
      </c>
      <c r="BA874" s="36" t="str">
        <f t="shared" si="587"/>
        <v/>
      </c>
      <c r="BB874" s="36" t="str">
        <f t="shared" si="588"/>
        <v/>
      </c>
      <c r="BC874" s="36" t="str">
        <f t="shared" si="589"/>
        <v/>
      </c>
      <c r="BD874" s="36" t="str">
        <f t="shared" si="590"/>
        <v/>
      </c>
      <c r="BE874" s="36" t="str">
        <f t="shared" si="591"/>
        <v/>
      </c>
      <c r="BF874" s="36" t="str">
        <f t="shared" si="592"/>
        <v/>
      </c>
      <c r="BG874" s="36" t="str">
        <f t="shared" si="593"/>
        <v/>
      </c>
      <c r="BH874" s="36" t="str">
        <f t="shared" si="594"/>
        <v/>
      </c>
      <c r="BI874" s="36" t="str">
        <f t="shared" si="595"/>
        <v/>
      </c>
      <c r="BJ874" s="36" t="str">
        <f t="shared" si="596"/>
        <v/>
      </c>
      <c r="BK874" s="36" t="str">
        <f t="shared" si="597"/>
        <v/>
      </c>
      <c r="BL874" s="36" t="str">
        <f t="shared" si="598"/>
        <v/>
      </c>
      <c r="BM874" s="36" t="str">
        <f t="shared" si="599"/>
        <v/>
      </c>
      <c r="BN874" s="38" t="e">
        <f t="shared" si="558"/>
        <v>#DIV/0!</v>
      </c>
      <c r="BO874" s="38" t="e">
        <f t="shared" si="559"/>
        <v>#DIV/0!</v>
      </c>
      <c r="BP874" s="39" t="str">
        <f t="shared" si="560"/>
        <v/>
      </c>
      <c r="BQ874" s="39" t="str">
        <f t="shared" si="561"/>
        <v/>
      </c>
      <c r="BR874" s="39" t="str">
        <f t="shared" si="562"/>
        <v/>
      </c>
      <c r="BS874" s="39" t="str">
        <f t="shared" si="563"/>
        <v/>
      </c>
      <c r="BT874" s="39" t="str">
        <f t="shared" si="564"/>
        <v/>
      </c>
      <c r="BU874" s="39" t="str">
        <f t="shared" si="565"/>
        <v/>
      </c>
      <c r="BV874" s="39" t="str">
        <f t="shared" si="566"/>
        <v/>
      </c>
      <c r="BW874" s="39" t="str">
        <f t="shared" si="567"/>
        <v/>
      </c>
      <c r="BX874" s="39" t="str">
        <f t="shared" si="568"/>
        <v/>
      </c>
      <c r="BY874" s="39" t="str">
        <f t="shared" si="569"/>
        <v/>
      </c>
      <c r="BZ874" s="39" t="str">
        <f t="shared" si="570"/>
        <v/>
      </c>
      <c r="CA874" s="39" t="str">
        <f t="shared" si="571"/>
        <v/>
      </c>
      <c r="CB874" s="39" t="str">
        <f t="shared" si="572"/>
        <v/>
      </c>
      <c r="CC874" s="39" t="str">
        <f t="shared" si="573"/>
        <v/>
      </c>
      <c r="CD874" s="39" t="str">
        <f t="shared" si="574"/>
        <v/>
      </c>
      <c r="CE874" s="39" t="str">
        <f t="shared" si="575"/>
        <v/>
      </c>
      <c r="CF874" s="39" t="str">
        <f t="shared" si="576"/>
        <v/>
      </c>
      <c r="CG874" s="39" t="str">
        <f t="shared" si="577"/>
        <v/>
      </c>
      <c r="CH874" s="39" t="str">
        <f t="shared" si="578"/>
        <v/>
      </c>
      <c r="CI874" s="39" t="str">
        <f t="shared" si="579"/>
        <v/>
      </c>
    </row>
    <row r="875" spans="1:87">
      <c r="A875" s="18"/>
      <c r="B875" s="15">
        <f>'Gene Table'!E874</f>
        <v>0</v>
      </c>
      <c r="C875" s="15" t="str">
        <f>'Gene Table'!B874</f>
        <v>E08</v>
      </c>
      <c r="D875" s="16" t="str">
        <f>IF(SUM('Test Sample Data'!D$3:D$98)&gt;10,IF(AND(ISNUMBER('Test Sample Data'!D874),'Test Sample Data'!D874&lt;$B$1,'Test Sample Data'!D874&gt;0),'Test Sample Data'!D874,$B$1),"")</f>
        <v/>
      </c>
      <c r="E875" s="17" t="str">
        <f>IF(SUM('Test Sample Data'!E$3:E$98)&gt;10,IF(AND(ISNUMBER('Test Sample Data'!E874),'Test Sample Data'!E874&lt;$B$1,'Test Sample Data'!E874&gt;0),'Test Sample Data'!E874,$B$1),"")</f>
        <v/>
      </c>
      <c r="F875" s="17" t="str">
        <f>IF(SUM('Test Sample Data'!F$3:F$98)&gt;10,IF(AND(ISNUMBER('Test Sample Data'!F874),'Test Sample Data'!F874&lt;$B$1,'Test Sample Data'!F874&gt;0),'Test Sample Data'!F874,$B$1),"")</f>
        <v/>
      </c>
      <c r="G875" s="17" t="str">
        <f>IF(SUM('Test Sample Data'!G$3:G$98)&gt;10,IF(AND(ISNUMBER('Test Sample Data'!G874),'Test Sample Data'!G874&lt;$B$1,'Test Sample Data'!G874&gt;0),'Test Sample Data'!G874,$B$1),"")</f>
        <v/>
      </c>
      <c r="H875" s="17" t="str">
        <f>IF(SUM('Test Sample Data'!H$3:H$98)&gt;10,IF(AND(ISNUMBER('Test Sample Data'!H874),'Test Sample Data'!H874&lt;$B$1,'Test Sample Data'!H874&gt;0),'Test Sample Data'!H874,$B$1),"")</f>
        <v/>
      </c>
      <c r="I875" s="17" t="str">
        <f>IF(SUM('Test Sample Data'!I$3:I$98)&gt;10,IF(AND(ISNUMBER('Test Sample Data'!I874),'Test Sample Data'!I874&lt;$B$1,'Test Sample Data'!I874&gt;0),'Test Sample Data'!I874,$B$1),"")</f>
        <v/>
      </c>
      <c r="J875" s="17" t="str">
        <f>IF(SUM('Test Sample Data'!J$3:J$98)&gt;10,IF(AND(ISNUMBER('Test Sample Data'!J874),'Test Sample Data'!J874&lt;$B$1,'Test Sample Data'!J874&gt;0),'Test Sample Data'!J874,$B$1),"")</f>
        <v/>
      </c>
      <c r="K875" s="17" t="str">
        <f>IF(SUM('Test Sample Data'!K$3:K$98)&gt;10,IF(AND(ISNUMBER('Test Sample Data'!K874),'Test Sample Data'!K874&lt;$B$1,'Test Sample Data'!K874&gt;0),'Test Sample Data'!K874,$B$1),"")</f>
        <v/>
      </c>
      <c r="L875" s="17" t="str">
        <f>IF(SUM('Test Sample Data'!L$3:L$98)&gt;10,IF(AND(ISNUMBER('Test Sample Data'!L874),'Test Sample Data'!L874&lt;$B$1,'Test Sample Data'!L874&gt;0),'Test Sample Data'!L874,$B$1),"")</f>
        <v/>
      </c>
      <c r="M875" s="17" t="str">
        <f>IF(SUM('Test Sample Data'!M$3:M$98)&gt;10,IF(AND(ISNUMBER('Test Sample Data'!M874),'Test Sample Data'!M874&lt;$B$1,'Test Sample Data'!M874&gt;0),'Test Sample Data'!M874,$B$1),"")</f>
        <v/>
      </c>
      <c r="N875" s="17">
        <f>'Gene Table'!E874</f>
        <v>0</v>
      </c>
      <c r="O875" s="17" t="str">
        <f>'Gene Table'!B874</f>
        <v>E08</v>
      </c>
      <c r="P875" s="17" t="str">
        <f>IF(SUM('Control Sample Data'!D$3:D$98)&gt;10,IF(AND(ISNUMBER('Control Sample Data'!D874),'Control Sample Data'!D874&lt;$B$1,'Control Sample Data'!D874&gt;0),'Control Sample Data'!D874,$B$1),"")</f>
        <v/>
      </c>
      <c r="Q875" s="17" t="str">
        <f>IF(SUM('Control Sample Data'!E$3:E$98)&gt;10,IF(AND(ISNUMBER('Control Sample Data'!E874),'Control Sample Data'!E874&lt;$B$1,'Control Sample Data'!E874&gt;0),'Control Sample Data'!E874,$B$1),"")</f>
        <v/>
      </c>
      <c r="R875" s="17" t="str">
        <f>IF(SUM('Control Sample Data'!F$3:F$98)&gt;10,IF(AND(ISNUMBER('Control Sample Data'!F874),'Control Sample Data'!F874&lt;$B$1,'Control Sample Data'!F874&gt;0),'Control Sample Data'!F874,$B$1),"")</f>
        <v/>
      </c>
      <c r="S875" s="17" t="str">
        <f>IF(SUM('Control Sample Data'!G$3:G$98)&gt;10,IF(AND(ISNUMBER('Control Sample Data'!G874),'Control Sample Data'!G874&lt;$B$1,'Control Sample Data'!G874&gt;0),'Control Sample Data'!G874,$B$1),"")</f>
        <v/>
      </c>
      <c r="T875" s="17" t="str">
        <f>IF(SUM('Control Sample Data'!H$3:H$98)&gt;10,IF(AND(ISNUMBER('Control Sample Data'!H874),'Control Sample Data'!H874&lt;$B$1,'Control Sample Data'!H874&gt;0),'Control Sample Data'!H874,$B$1),"")</f>
        <v/>
      </c>
      <c r="U875" s="17" t="str">
        <f>IF(SUM('Control Sample Data'!I$3:I$98)&gt;10,IF(AND(ISNUMBER('Control Sample Data'!I874),'Control Sample Data'!I874&lt;$B$1,'Control Sample Data'!I874&gt;0),'Control Sample Data'!I874,$B$1),"")</f>
        <v/>
      </c>
      <c r="V875" s="17" t="str">
        <f>IF(SUM('Control Sample Data'!J$3:J$98)&gt;10,IF(AND(ISNUMBER('Control Sample Data'!J874),'Control Sample Data'!J874&lt;$B$1,'Control Sample Data'!J874&gt;0),'Control Sample Data'!J874,$B$1),"")</f>
        <v/>
      </c>
      <c r="W875" s="17" t="str">
        <f>IF(SUM('Control Sample Data'!K$3:K$98)&gt;10,IF(AND(ISNUMBER('Control Sample Data'!K874),'Control Sample Data'!K874&lt;$B$1,'Control Sample Data'!K874&gt;0),'Control Sample Data'!K874,$B$1),"")</f>
        <v/>
      </c>
      <c r="X875" s="17" t="str">
        <f>IF(SUM('Control Sample Data'!L$3:L$98)&gt;10,IF(AND(ISNUMBER('Control Sample Data'!L874),'Control Sample Data'!L874&lt;$B$1,'Control Sample Data'!L874&gt;0),'Control Sample Data'!L874,$B$1),"")</f>
        <v/>
      </c>
      <c r="Y875" s="17" t="str">
        <f>IF(SUM('Control Sample Data'!M$3:M$98)&gt;10,IF(AND(ISNUMBER('Control Sample Data'!M874),'Control Sample Data'!M874&lt;$B$1,'Control Sample Data'!M874&gt;0),'Control Sample Data'!M874,$B$1),"")</f>
        <v/>
      </c>
      <c r="AT875" s="36" t="str">
        <f t="shared" si="580"/>
        <v/>
      </c>
      <c r="AU875" s="36" t="str">
        <f t="shared" si="581"/>
        <v/>
      </c>
      <c r="AV875" s="36" t="str">
        <f t="shared" si="582"/>
        <v/>
      </c>
      <c r="AW875" s="36" t="str">
        <f t="shared" si="583"/>
        <v/>
      </c>
      <c r="AX875" s="36" t="str">
        <f t="shared" si="584"/>
        <v/>
      </c>
      <c r="AY875" s="36" t="str">
        <f t="shared" si="585"/>
        <v/>
      </c>
      <c r="AZ875" s="36" t="str">
        <f t="shared" si="586"/>
        <v/>
      </c>
      <c r="BA875" s="36" t="str">
        <f t="shared" si="587"/>
        <v/>
      </c>
      <c r="BB875" s="36" t="str">
        <f t="shared" si="588"/>
        <v/>
      </c>
      <c r="BC875" s="36" t="str">
        <f t="shared" si="589"/>
        <v/>
      </c>
      <c r="BD875" s="36" t="str">
        <f t="shared" si="590"/>
        <v/>
      </c>
      <c r="BE875" s="36" t="str">
        <f t="shared" si="591"/>
        <v/>
      </c>
      <c r="BF875" s="36" t="str">
        <f t="shared" si="592"/>
        <v/>
      </c>
      <c r="BG875" s="36" t="str">
        <f t="shared" si="593"/>
        <v/>
      </c>
      <c r="BH875" s="36" t="str">
        <f t="shared" si="594"/>
        <v/>
      </c>
      <c r="BI875" s="36" t="str">
        <f t="shared" si="595"/>
        <v/>
      </c>
      <c r="BJ875" s="36" t="str">
        <f t="shared" si="596"/>
        <v/>
      </c>
      <c r="BK875" s="36" t="str">
        <f t="shared" si="597"/>
        <v/>
      </c>
      <c r="BL875" s="36" t="str">
        <f t="shared" si="598"/>
        <v/>
      </c>
      <c r="BM875" s="36" t="str">
        <f t="shared" si="599"/>
        <v/>
      </c>
      <c r="BN875" s="38" t="e">
        <f t="shared" si="558"/>
        <v>#DIV/0!</v>
      </c>
      <c r="BO875" s="38" t="e">
        <f t="shared" si="559"/>
        <v>#DIV/0!</v>
      </c>
      <c r="BP875" s="39" t="str">
        <f t="shared" si="560"/>
        <v/>
      </c>
      <c r="BQ875" s="39" t="str">
        <f t="shared" si="561"/>
        <v/>
      </c>
      <c r="BR875" s="39" t="str">
        <f t="shared" si="562"/>
        <v/>
      </c>
      <c r="BS875" s="39" t="str">
        <f t="shared" si="563"/>
        <v/>
      </c>
      <c r="BT875" s="39" t="str">
        <f t="shared" si="564"/>
        <v/>
      </c>
      <c r="BU875" s="39" t="str">
        <f t="shared" si="565"/>
        <v/>
      </c>
      <c r="BV875" s="39" t="str">
        <f t="shared" si="566"/>
        <v/>
      </c>
      <c r="BW875" s="39" t="str">
        <f t="shared" si="567"/>
        <v/>
      </c>
      <c r="BX875" s="39" t="str">
        <f t="shared" si="568"/>
        <v/>
      </c>
      <c r="BY875" s="39" t="str">
        <f t="shared" si="569"/>
        <v/>
      </c>
      <c r="BZ875" s="39" t="str">
        <f t="shared" si="570"/>
        <v/>
      </c>
      <c r="CA875" s="39" t="str">
        <f t="shared" si="571"/>
        <v/>
      </c>
      <c r="CB875" s="39" t="str">
        <f t="shared" si="572"/>
        <v/>
      </c>
      <c r="CC875" s="39" t="str">
        <f t="shared" si="573"/>
        <v/>
      </c>
      <c r="CD875" s="39" t="str">
        <f t="shared" si="574"/>
        <v/>
      </c>
      <c r="CE875" s="39" t="str">
        <f t="shared" si="575"/>
        <v/>
      </c>
      <c r="CF875" s="39" t="str">
        <f t="shared" si="576"/>
        <v/>
      </c>
      <c r="CG875" s="39" t="str">
        <f t="shared" si="577"/>
        <v/>
      </c>
      <c r="CH875" s="39" t="str">
        <f t="shared" si="578"/>
        <v/>
      </c>
      <c r="CI875" s="39" t="str">
        <f t="shared" si="579"/>
        <v/>
      </c>
    </row>
    <row r="876" spans="1:87">
      <c r="A876" s="18"/>
      <c r="B876" s="15" t="str">
        <f>'Gene Table'!E875</f>
        <v>mmu-miR-3095-3p</v>
      </c>
      <c r="C876" s="15" t="str">
        <f>'Gene Table'!B875</f>
        <v>E09</v>
      </c>
      <c r="D876" s="16" t="str">
        <f>IF(SUM('Test Sample Data'!D$3:D$98)&gt;10,IF(AND(ISNUMBER('Test Sample Data'!D875),'Test Sample Data'!D875&lt;$B$1,'Test Sample Data'!D875&gt;0),'Test Sample Data'!D875,$B$1),"")</f>
        <v/>
      </c>
      <c r="E876" s="17" t="str">
        <f>IF(SUM('Test Sample Data'!E$3:E$98)&gt;10,IF(AND(ISNUMBER('Test Sample Data'!E875),'Test Sample Data'!E875&lt;$B$1,'Test Sample Data'!E875&gt;0),'Test Sample Data'!E875,$B$1),"")</f>
        <v/>
      </c>
      <c r="F876" s="17" t="str">
        <f>IF(SUM('Test Sample Data'!F$3:F$98)&gt;10,IF(AND(ISNUMBER('Test Sample Data'!F875),'Test Sample Data'!F875&lt;$B$1,'Test Sample Data'!F875&gt;0),'Test Sample Data'!F875,$B$1),"")</f>
        <v/>
      </c>
      <c r="G876" s="17" t="str">
        <f>IF(SUM('Test Sample Data'!G$3:G$98)&gt;10,IF(AND(ISNUMBER('Test Sample Data'!G875),'Test Sample Data'!G875&lt;$B$1,'Test Sample Data'!G875&gt;0),'Test Sample Data'!G875,$B$1),"")</f>
        <v/>
      </c>
      <c r="H876" s="17" t="str">
        <f>IF(SUM('Test Sample Data'!H$3:H$98)&gt;10,IF(AND(ISNUMBER('Test Sample Data'!H875),'Test Sample Data'!H875&lt;$B$1,'Test Sample Data'!H875&gt;0),'Test Sample Data'!H875,$B$1),"")</f>
        <v/>
      </c>
      <c r="I876" s="17" t="str">
        <f>IF(SUM('Test Sample Data'!I$3:I$98)&gt;10,IF(AND(ISNUMBER('Test Sample Data'!I875),'Test Sample Data'!I875&lt;$B$1,'Test Sample Data'!I875&gt;0),'Test Sample Data'!I875,$B$1),"")</f>
        <v/>
      </c>
      <c r="J876" s="17" t="str">
        <f>IF(SUM('Test Sample Data'!J$3:J$98)&gt;10,IF(AND(ISNUMBER('Test Sample Data'!J875),'Test Sample Data'!J875&lt;$B$1,'Test Sample Data'!J875&gt;0),'Test Sample Data'!J875,$B$1),"")</f>
        <v/>
      </c>
      <c r="K876" s="17" t="str">
        <f>IF(SUM('Test Sample Data'!K$3:K$98)&gt;10,IF(AND(ISNUMBER('Test Sample Data'!K875),'Test Sample Data'!K875&lt;$B$1,'Test Sample Data'!K875&gt;0),'Test Sample Data'!K875,$B$1),"")</f>
        <v/>
      </c>
      <c r="L876" s="17" t="str">
        <f>IF(SUM('Test Sample Data'!L$3:L$98)&gt;10,IF(AND(ISNUMBER('Test Sample Data'!L875),'Test Sample Data'!L875&lt;$B$1,'Test Sample Data'!L875&gt;0),'Test Sample Data'!L875,$B$1),"")</f>
        <v/>
      </c>
      <c r="M876" s="17" t="str">
        <f>IF(SUM('Test Sample Data'!M$3:M$98)&gt;10,IF(AND(ISNUMBER('Test Sample Data'!M875),'Test Sample Data'!M875&lt;$B$1,'Test Sample Data'!M875&gt;0),'Test Sample Data'!M875,$B$1),"")</f>
        <v/>
      </c>
      <c r="N876" s="17" t="str">
        <f>'Gene Table'!E875</f>
        <v>mmu-miR-3095-3p</v>
      </c>
      <c r="O876" s="17" t="str">
        <f>'Gene Table'!B875</f>
        <v>E09</v>
      </c>
      <c r="P876" s="17" t="str">
        <f>IF(SUM('Control Sample Data'!D$3:D$98)&gt;10,IF(AND(ISNUMBER('Control Sample Data'!D875),'Control Sample Data'!D875&lt;$B$1,'Control Sample Data'!D875&gt;0),'Control Sample Data'!D875,$B$1),"")</f>
        <v/>
      </c>
      <c r="Q876" s="17" t="str">
        <f>IF(SUM('Control Sample Data'!E$3:E$98)&gt;10,IF(AND(ISNUMBER('Control Sample Data'!E875),'Control Sample Data'!E875&lt;$B$1,'Control Sample Data'!E875&gt;0),'Control Sample Data'!E875,$B$1),"")</f>
        <v/>
      </c>
      <c r="R876" s="17" t="str">
        <f>IF(SUM('Control Sample Data'!F$3:F$98)&gt;10,IF(AND(ISNUMBER('Control Sample Data'!F875),'Control Sample Data'!F875&lt;$B$1,'Control Sample Data'!F875&gt;0),'Control Sample Data'!F875,$B$1),"")</f>
        <v/>
      </c>
      <c r="S876" s="17" t="str">
        <f>IF(SUM('Control Sample Data'!G$3:G$98)&gt;10,IF(AND(ISNUMBER('Control Sample Data'!G875),'Control Sample Data'!G875&lt;$B$1,'Control Sample Data'!G875&gt;0),'Control Sample Data'!G875,$B$1),"")</f>
        <v/>
      </c>
      <c r="T876" s="17" t="str">
        <f>IF(SUM('Control Sample Data'!H$3:H$98)&gt;10,IF(AND(ISNUMBER('Control Sample Data'!H875),'Control Sample Data'!H875&lt;$B$1,'Control Sample Data'!H875&gt;0),'Control Sample Data'!H875,$B$1),"")</f>
        <v/>
      </c>
      <c r="U876" s="17" t="str">
        <f>IF(SUM('Control Sample Data'!I$3:I$98)&gt;10,IF(AND(ISNUMBER('Control Sample Data'!I875),'Control Sample Data'!I875&lt;$B$1,'Control Sample Data'!I875&gt;0),'Control Sample Data'!I875,$B$1),"")</f>
        <v/>
      </c>
      <c r="V876" s="17" t="str">
        <f>IF(SUM('Control Sample Data'!J$3:J$98)&gt;10,IF(AND(ISNUMBER('Control Sample Data'!J875),'Control Sample Data'!J875&lt;$B$1,'Control Sample Data'!J875&gt;0),'Control Sample Data'!J875,$B$1),"")</f>
        <v/>
      </c>
      <c r="W876" s="17" t="str">
        <f>IF(SUM('Control Sample Data'!K$3:K$98)&gt;10,IF(AND(ISNUMBER('Control Sample Data'!K875),'Control Sample Data'!K875&lt;$B$1,'Control Sample Data'!K875&gt;0),'Control Sample Data'!K875,$B$1),"")</f>
        <v/>
      </c>
      <c r="X876" s="17" t="str">
        <f>IF(SUM('Control Sample Data'!L$3:L$98)&gt;10,IF(AND(ISNUMBER('Control Sample Data'!L875),'Control Sample Data'!L875&lt;$B$1,'Control Sample Data'!L875&gt;0),'Control Sample Data'!L875,$B$1),"")</f>
        <v/>
      </c>
      <c r="Y876" s="17" t="str">
        <f>IF(SUM('Control Sample Data'!M$3:M$98)&gt;10,IF(AND(ISNUMBER('Control Sample Data'!M875),'Control Sample Data'!M875&lt;$B$1,'Control Sample Data'!M875&gt;0),'Control Sample Data'!M875,$B$1),"")</f>
        <v/>
      </c>
      <c r="AT876" s="36" t="str">
        <f t="shared" si="580"/>
        <v/>
      </c>
      <c r="AU876" s="36" t="str">
        <f t="shared" si="581"/>
        <v/>
      </c>
      <c r="AV876" s="36" t="str">
        <f t="shared" si="582"/>
        <v/>
      </c>
      <c r="AW876" s="36" t="str">
        <f t="shared" si="583"/>
        <v/>
      </c>
      <c r="AX876" s="36" t="str">
        <f t="shared" si="584"/>
        <v/>
      </c>
      <c r="AY876" s="36" t="str">
        <f t="shared" si="585"/>
        <v/>
      </c>
      <c r="AZ876" s="36" t="str">
        <f t="shared" si="586"/>
        <v/>
      </c>
      <c r="BA876" s="36" t="str">
        <f t="shared" si="587"/>
        <v/>
      </c>
      <c r="BB876" s="36" t="str">
        <f t="shared" si="588"/>
        <v/>
      </c>
      <c r="BC876" s="36" t="str">
        <f t="shared" si="589"/>
        <v/>
      </c>
      <c r="BD876" s="36" t="str">
        <f t="shared" si="590"/>
        <v/>
      </c>
      <c r="BE876" s="36" t="str">
        <f t="shared" si="591"/>
        <v/>
      </c>
      <c r="BF876" s="36" t="str">
        <f t="shared" si="592"/>
        <v/>
      </c>
      <c r="BG876" s="36" t="str">
        <f t="shared" si="593"/>
        <v/>
      </c>
      <c r="BH876" s="36" t="str">
        <f t="shared" si="594"/>
        <v/>
      </c>
      <c r="BI876" s="36" t="str">
        <f t="shared" si="595"/>
        <v/>
      </c>
      <c r="BJ876" s="36" t="str">
        <f t="shared" si="596"/>
        <v/>
      </c>
      <c r="BK876" s="36" t="str">
        <f t="shared" si="597"/>
        <v/>
      </c>
      <c r="BL876" s="36" t="str">
        <f t="shared" si="598"/>
        <v/>
      </c>
      <c r="BM876" s="36" t="str">
        <f t="shared" si="599"/>
        <v/>
      </c>
      <c r="BN876" s="38" t="e">
        <f t="shared" si="558"/>
        <v>#DIV/0!</v>
      </c>
      <c r="BO876" s="38" t="e">
        <f t="shared" si="559"/>
        <v>#DIV/0!</v>
      </c>
      <c r="BP876" s="39" t="str">
        <f t="shared" si="560"/>
        <v/>
      </c>
      <c r="BQ876" s="39" t="str">
        <f t="shared" si="561"/>
        <v/>
      </c>
      <c r="BR876" s="39" t="str">
        <f t="shared" si="562"/>
        <v/>
      </c>
      <c r="BS876" s="39" t="str">
        <f t="shared" si="563"/>
        <v/>
      </c>
      <c r="BT876" s="39" t="str">
        <f t="shared" si="564"/>
        <v/>
      </c>
      <c r="BU876" s="39" t="str">
        <f t="shared" si="565"/>
        <v/>
      </c>
      <c r="BV876" s="39" t="str">
        <f t="shared" si="566"/>
        <v/>
      </c>
      <c r="BW876" s="39" t="str">
        <f t="shared" si="567"/>
        <v/>
      </c>
      <c r="BX876" s="39" t="str">
        <f t="shared" si="568"/>
        <v/>
      </c>
      <c r="BY876" s="39" t="str">
        <f t="shared" si="569"/>
        <v/>
      </c>
      <c r="BZ876" s="39" t="str">
        <f t="shared" si="570"/>
        <v/>
      </c>
      <c r="CA876" s="39" t="str">
        <f t="shared" si="571"/>
        <v/>
      </c>
      <c r="CB876" s="39" t="str">
        <f t="shared" si="572"/>
        <v/>
      </c>
      <c r="CC876" s="39" t="str">
        <f t="shared" si="573"/>
        <v/>
      </c>
      <c r="CD876" s="39" t="str">
        <f t="shared" si="574"/>
        <v/>
      </c>
      <c r="CE876" s="39" t="str">
        <f t="shared" si="575"/>
        <v/>
      </c>
      <c r="CF876" s="39" t="str">
        <f t="shared" si="576"/>
        <v/>
      </c>
      <c r="CG876" s="39" t="str">
        <f t="shared" si="577"/>
        <v/>
      </c>
      <c r="CH876" s="39" t="str">
        <f t="shared" si="578"/>
        <v/>
      </c>
      <c r="CI876" s="39" t="str">
        <f t="shared" si="579"/>
        <v/>
      </c>
    </row>
    <row r="877" spans="1:87">
      <c r="A877" s="18"/>
      <c r="B877" s="15">
        <f>'Gene Table'!E876</f>
        <v>0</v>
      </c>
      <c r="C877" s="15" t="str">
        <f>'Gene Table'!B876</f>
        <v>E10</v>
      </c>
      <c r="D877" s="16" t="str">
        <f>IF(SUM('Test Sample Data'!D$3:D$98)&gt;10,IF(AND(ISNUMBER('Test Sample Data'!D876),'Test Sample Data'!D876&lt;$B$1,'Test Sample Data'!D876&gt;0),'Test Sample Data'!D876,$B$1),"")</f>
        <v/>
      </c>
      <c r="E877" s="17" t="str">
        <f>IF(SUM('Test Sample Data'!E$3:E$98)&gt;10,IF(AND(ISNUMBER('Test Sample Data'!E876),'Test Sample Data'!E876&lt;$B$1,'Test Sample Data'!E876&gt;0),'Test Sample Data'!E876,$B$1),"")</f>
        <v/>
      </c>
      <c r="F877" s="17" t="str">
        <f>IF(SUM('Test Sample Data'!F$3:F$98)&gt;10,IF(AND(ISNUMBER('Test Sample Data'!F876),'Test Sample Data'!F876&lt;$B$1,'Test Sample Data'!F876&gt;0),'Test Sample Data'!F876,$B$1),"")</f>
        <v/>
      </c>
      <c r="G877" s="17" t="str">
        <f>IF(SUM('Test Sample Data'!G$3:G$98)&gt;10,IF(AND(ISNUMBER('Test Sample Data'!G876),'Test Sample Data'!G876&lt;$B$1,'Test Sample Data'!G876&gt;0),'Test Sample Data'!G876,$B$1),"")</f>
        <v/>
      </c>
      <c r="H877" s="17" t="str">
        <f>IF(SUM('Test Sample Data'!H$3:H$98)&gt;10,IF(AND(ISNUMBER('Test Sample Data'!H876),'Test Sample Data'!H876&lt;$B$1,'Test Sample Data'!H876&gt;0),'Test Sample Data'!H876,$B$1),"")</f>
        <v/>
      </c>
      <c r="I877" s="17" t="str">
        <f>IF(SUM('Test Sample Data'!I$3:I$98)&gt;10,IF(AND(ISNUMBER('Test Sample Data'!I876),'Test Sample Data'!I876&lt;$B$1,'Test Sample Data'!I876&gt;0),'Test Sample Data'!I876,$B$1),"")</f>
        <v/>
      </c>
      <c r="J877" s="17" t="str">
        <f>IF(SUM('Test Sample Data'!J$3:J$98)&gt;10,IF(AND(ISNUMBER('Test Sample Data'!J876),'Test Sample Data'!J876&lt;$B$1,'Test Sample Data'!J876&gt;0),'Test Sample Data'!J876,$B$1),"")</f>
        <v/>
      </c>
      <c r="K877" s="17" t="str">
        <f>IF(SUM('Test Sample Data'!K$3:K$98)&gt;10,IF(AND(ISNUMBER('Test Sample Data'!K876),'Test Sample Data'!K876&lt;$B$1,'Test Sample Data'!K876&gt;0),'Test Sample Data'!K876,$B$1),"")</f>
        <v/>
      </c>
      <c r="L877" s="17" t="str">
        <f>IF(SUM('Test Sample Data'!L$3:L$98)&gt;10,IF(AND(ISNUMBER('Test Sample Data'!L876),'Test Sample Data'!L876&lt;$B$1,'Test Sample Data'!L876&gt;0),'Test Sample Data'!L876,$B$1),"")</f>
        <v/>
      </c>
      <c r="M877" s="17" t="str">
        <f>IF(SUM('Test Sample Data'!M$3:M$98)&gt;10,IF(AND(ISNUMBER('Test Sample Data'!M876),'Test Sample Data'!M876&lt;$B$1,'Test Sample Data'!M876&gt;0),'Test Sample Data'!M876,$B$1),"")</f>
        <v/>
      </c>
      <c r="N877" s="17">
        <f>'Gene Table'!E876</f>
        <v>0</v>
      </c>
      <c r="O877" s="17" t="str">
        <f>'Gene Table'!B876</f>
        <v>E10</v>
      </c>
      <c r="P877" s="17" t="str">
        <f>IF(SUM('Control Sample Data'!D$3:D$98)&gt;10,IF(AND(ISNUMBER('Control Sample Data'!D876),'Control Sample Data'!D876&lt;$B$1,'Control Sample Data'!D876&gt;0),'Control Sample Data'!D876,$B$1),"")</f>
        <v/>
      </c>
      <c r="Q877" s="17" t="str">
        <f>IF(SUM('Control Sample Data'!E$3:E$98)&gt;10,IF(AND(ISNUMBER('Control Sample Data'!E876),'Control Sample Data'!E876&lt;$B$1,'Control Sample Data'!E876&gt;0),'Control Sample Data'!E876,$B$1),"")</f>
        <v/>
      </c>
      <c r="R877" s="17" t="str">
        <f>IF(SUM('Control Sample Data'!F$3:F$98)&gt;10,IF(AND(ISNUMBER('Control Sample Data'!F876),'Control Sample Data'!F876&lt;$B$1,'Control Sample Data'!F876&gt;0),'Control Sample Data'!F876,$B$1),"")</f>
        <v/>
      </c>
      <c r="S877" s="17" t="str">
        <f>IF(SUM('Control Sample Data'!G$3:G$98)&gt;10,IF(AND(ISNUMBER('Control Sample Data'!G876),'Control Sample Data'!G876&lt;$B$1,'Control Sample Data'!G876&gt;0),'Control Sample Data'!G876,$B$1),"")</f>
        <v/>
      </c>
      <c r="T877" s="17" t="str">
        <f>IF(SUM('Control Sample Data'!H$3:H$98)&gt;10,IF(AND(ISNUMBER('Control Sample Data'!H876),'Control Sample Data'!H876&lt;$B$1,'Control Sample Data'!H876&gt;0),'Control Sample Data'!H876,$B$1),"")</f>
        <v/>
      </c>
      <c r="U877" s="17" t="str">
        <f>IF(SUM('Control Sample Data'!I$3:I$98)&gt;10,IF(AND(ISNUMBER('Control Sample Data'!I876),'Control Sample Data'!I876&lt;$B$1,'Control Sample Data'!I876&gt;0),'Control Sample Data'!I876,$B$1),"")</f>
        <v/>
      </c>
      <c r="V877" s="17" t="str">
        <f>IF(SUM('Control Sample Data'!J$3:J$98)&gt;10,IF(AND(ISNUMBER('Control Sample Data'!J876),'Control Sample Data'!J876&lt;$B$1,'Control Sample Data'!J876&gt;0),'Control Sample Data'!J876,$B$1),"")</f>
        <v/>
      </c>
      <c r="W877" s="17" t="str">
        <f>IF(SUM('Control Sample Data'!K$3:K$98)&gt;10,IF(AND(ISNUMBER('Control Sample Data'!K876),'Control Sample Data'!K876&lt;$B$1,'Control Sample Data'!K876&gt;0),'Control Sample Data'!K876,$B$1),"")</f>
        <v/>
      </c>
      <c r="X877" s="17" t="str">
        <f>IF(SUM('Control Sample Data'!L$3:L$98)&gt;10,IF(AND(ISNUMBER('Control Sample Data'!L876),'Control Sample Data'!L876&lt;$B$1,'Control Sample Data'!L876&gt;0),'Control Sample Data'!L876,$B$1),"")</f>
        <v/>
      </c>
      <c r="Y877" s="17" t="str">
        <f>IF(SUM('Control Sample Data'!M$3:M$98)&gt;10,IF(AND(ISNUMBER('Control Sample Data'!M876),'Control Sample Data'!M876&lt;$B$1,'Control Sample Data'!M876&gt;0),'Control Sample Data'!M876,$B$1),"")</f>
        <v/>
      </c>
      <c r="AT877" s="36" t="str">
        <f t="shared" si="580"/>
        <v/>
      </c>
      <c r="AU877" s="36" t="str">
        <f t="shared" si="581"/>
        <v/>
      </c>
      <c r="AV877" s="36" t="str">
        <f t="shared" si="582"/>
        <v/>
      </c>
      <c r="AW877" s="36" t="str">
        <f t="shared" si="583"/>
        <v/>
      </c>
      <c r="AX877" s="36" t="str">
        <f t="shared" si="584"/>
        <v/>
      </c>
      <c r="AY877" s="36" t="str">
        <f t="shared" si="585"/>
        <v/>
      </c>
      <c r="AZ877" s="36" t="str">
        <f t="shared" si="586"/>
        <v/>
      </c>
      <c r="BA877" s="36" t="str">
        <f t="shared" si="587"/>
        <v/>
      </c>
      <c r="BB877" s="36" t="str">
        <f t="shared" si="588"/>
        <v/>
      </c>
      <c r="BC877" s="36" t="str">
        <f t="shared" si="589"/>
        <v/>
      </c>
      <c r="BD877" s="36" t="str">
        <f t="shared" si="590"/>
        <v/>
      </c>
      <c r="BE877" s="36" t="str">
        <f t="shared" si="591"/>
        <v/>
      </c>
      <c r="BF877" s="36" t="str">
        <f t="shared" si="592"/>
        <v/>
      </c>
      <c r="BG877" s="36" t="str">
        <f t="shared" si="593"/>
        <v/>
      </c>
      <c r="BH877" s="36" t="str">
        <f t="shared" si="594"/>
        <v/>
      </c>
      <c r="BI877" s="36" t="str">
        <f t="shared" si="595"/>
        <v/>
      </c>
      <c r="BJ877" s="36" t="str">
        <f t="shared" si="596"/>
        <v/>
      </c>
      <c r="BK877" s="36" t="str">
        <f t="shared" si="597"/>
        <v/>
      </c>
      <c r="BL877" s="36" t="str">
        <f t="shared" si="598"/>
        <v/>
      </c>
      <c r="BM877" s="36" t="str">
        <f t="shared" si="599"/>
        <v/>
      </c>
      <c r="BN877" s="38" t="e">
        <f t="shared" si="558"/>
        <v>#DIV/0!</v>
      </c>
      <c r="BO877" s="38" t="e">
        <f t="shared" si="559"/>
        <v>#DIV/0!</v>
      </c>
      <c r="BP877" s="39" t="str">
        <f t="shared" si="560"/>
        <v/>
      </c>
      <c r="BQ877" s="39" t="str">
        <f t="shared" si="561"/>
        <v/>
      </c>
      <c r="BR877" s="39" t="str">
        <f t="shared" si="562"/>
        <v/>
      </c>
      <c r="BS877" s="39" t="str">
        <f t="shared" si="563"/>
        <v/>
      </c>
      <c r="BT877" s="39" t="str">
        <f t="shared" si="564"/>
        <v/>
      </c>
      <c r="BU877" s="39" t="str">
        <f t="shared" si="565"/>
        <v/>
      </c>
      <c r="BV877" s="39" t="str">
        <f t="shared" si="566"/>
        <v/>
      </c>
      <c r="BW877" s="39" t="str">
        <f t="shared" si="567"/>
        <v/>
      </c>
      <c r="BX877" s="39" t="str">
        <f t="shared" si="568"/>
        <v/>
      </c>
      <c r="BY877" s="39" t="str">
        <f t="shared" si="569"/>
        <v/>
      </c>
      <c r="BZ877" s="39" t="str">
        <f t="shared" si="570"/>
        <v/>
      </c>
      <c r="CA877" s="39" t="str">
        <f t="shared" si="571"/>
        <v/>
      </c>
      <c r="CB877" s="39" t="str">
        <f t="shared" si="572"/>
        <v/>
      </c>
      <c r="CC877" s="39" t="str">
        <f t="shared" si="573"/>
        <v/>
      </c>
      <c r="CD877" s="39" t="str">
        <f t="shared" si="574"/>
        <v/>
      </c>
      <c r="CE877" s="39" t="str">
        <f t="shared" si="575"/>
        <v/>
      </c>
      <c r="CF877" s="39" t="str">
        <f t="shared" si="576"/>
        <v/>
      </c>
      <c r="CG877" s="39" t="str">
        <f t="shared" si="577"/>
        <v/>
      </c>
      <c r="CH877" s="39" t="str">
        <f t="shared" si="578"/>
        <v/>
      </c>
      <c r="CI877" s="39" t="str">
        <f t="shared" si="579"/>
        <v/>
      </c>
    </row>
    <row r="878" spans="1:87">
      <c r="A878" s="18"/>
      <c r="B878" s="15" t="str">
        <f>'Gene Table'!E877</f>
        <v>mmu-miR-3096-5p</v>
      </c>
      <c r="C878" s="15" t="str">
        <f>'Gene Table'!B877</f>
        <v>E11</v>
      </c>
      <c r="D878" s="16" t="str">
        <f>IF(SUM('Test Sample Data'!D$3:D$98)&gt;10,IF(AND(ISNUMBER('Test Sample Data'!D877),'Test Sample Data'!D877&lt;$B$1,'Test Sample Data'!D877&gt;0),'Test Sample Data'!D877,$B$1),"")</f>
        <v/>
      </c>
      <c r="E878" s="17" t="str">
        <f>IF(SUM('Test Sample Data'!E$3:E$98)&gt;10,IF(AND(ISNUMBER('Test Sample Data'!E877),'Test Sample Data'!E877&lt;$B$1,'Test Sample Data'!E877&gt;0),'Test Sample Data'!E877,$B$1),"")</f>
        <v/>
      </c>
      <c r="F878" s="17" t="str">
        <f>IF(SUM('Test Sample Data'!F$3:F$98)&gt;10,IF(AND(ISNUMBER('Test Sample Data'!F877),'Test Sample Data'!F877&lt;$B$1,'Test Sample Data'!F877&gt;0),'Test Sample Data'!F877,$B$1),"")</f>
        <v/>
      </c>
      <c r="G878" s="17" t="str">
        <f>IF(SUM('Test Sample Data'!G$3:G$98)&gt;10,IF(AND(ISNUMBER('Test Sample Data'!G877),'Test Sample Data'!G877&lt;$B$1,'Test Sample Data'!G877&gt;0),'Test Sample Data'!G877,$B$1),"")</f>
        <v/>
      </c>
      <c r="H878" s="17" t="str">
        <f>IF(SUM('Test Sample Data'!H$3:H$98)&gt;10,IF(AND(ISNUMBER('Test Sample Data'!H877),'Test Sample Data'!H877&lt;$B$1,'Test Sample Data'!H877&gt;0),'Test Sample Data'!H877,$B$1),"")</f>
        <v/>
      </c>
      <c r="I878" s="17" t="str">
        <f>IF(SUM('Test Sample Data'!I$3:I$98)&gt;10,IF(AND(ISNUMBER('Test Sample Data'!I877),'Test Sample Data'!I877&lt;$B$1,'Test Sample Data'!I877&gt;0),'Test Sample Data'!I877,$B$1),"")</f>
        <v/>
      </c>
      <c r="J878" s="17" t="str">
        <f>IF(SUM('Test Sample Data'!J$3:J$98)&gt;10,IF(AND(ISNUMBER('Test Sample Data'!J877),'Test Sample Data'!J877&lt;$B$1,'Test Sample Data'!J877&gt;0),'Test Sample Data'!J877,$B$1),"")</f>
        <v/>
      </c>
      <c r="K878" s="17" t="str">
        <f>IF(SUM('Test Sample Data'!K$3:K$98)&gt;10,IF(AND(ISNUMBER('Test Sample Data'!K877),'Test Sample Data'!K877&lt;$B$1,'Test Sample Data'!K877&gt;0),'Test Sample Data'!K877,$B$1),"")</f>
        <v/>
      </c>
      <c r="L878" s="17" t="str">
        <f>IF(SUM('Test Sample Data'!L$3:L$98)&gt;10,IF(AND(ISNUMBER('Test Sample Data'!L877),'Test Sample Data'!L877&lt;$B$1,'Test Sample Data'!L877&gt;0),'Test Sample Data'!L877,$B$1),"")</f>
        <v/>
      </c>
      <c r="M878" s="17" t="str">
        <f>IF(SUM('Test Sample Data'!M$3:M$98)&gt;10,IF(AND(ISNUMBER('Test Sample Data'!M877),'Test Sample Data'!M877&lt;$B$1,'Test Sample Data'!M877&gt;0),'Test Sample Data'!M877,$B$1),"")</f>
        <v/>
      </c>
      <c r="N878" s="17" t="str">
        <f>'Gene Table'!E877</f>
        <v>mmu-miR-3096-5p</v>
      </c>
      <c r="O878" s="17" t="str">
        <f>'Gene Table'!B877</f>
        <v>E11</v>
      </c>
      <c r="P878" s="17" t="str">
        <f>IF(SUM('Control Sample Data'!D$3:D$98)&gt;10,IF(AND(ISNUMBER('Control Sample Data'!D877),'Control Sample Data'!D877&lt;$B$1,'Control Sample Data'!D877&gt;0),'Control Sample Data'!D877,$B$1),"")</f>
        <v/>
      </c>
      <c r="Q878" s="17" t="str">
        <f>IF(SUM('Control Sample Data'!E$3:E$98)&gt;10,IF(AND(ISNUMBER('Control Sample Data'!E877),'Control Sample Data'!E877&lt;$B$1,'Control Sample Data'!E877&gt;0),'Control Sample Data'!E877,$B$1),"")</f>
        <v/>
      </c>
      <c r="R878" s="17" t="str">
        <f>IF(SUM('Control Sample Data'!F$3:F$98)&gt;10,IF(AND(ISNUMBER('Control Sample Data'!F877),'Control Sample Data'!F877&lt;$B$1,'Control Sample Data'!F877&gt;0),'Control Sample Data'!F877,$B$1),"")</f>
        <v/>
      </c>
      <c r="S878" s="17" t="str">
        <f>IF(SUM('Control Sample Data'!G$3:G$98)&gt;10,IF(AND(ISNUMBER('Control Sample Data'!G877),'Control Sample Data'!G877&lt;$B$1,'Control Sample Data'!G877&gt;0),'Control Sample Data'!G877,$B$1),"")</f>
        <v/>
      </c>
      <c r="T878" s="17" t="str">
        <f>IF(SUM('Control Sample Data'!H$3:H$98)&gt;10,IF(AND(ISNUMBER('Control Sample Data'!H877),'Control Sample Data'!H877&lt;$B$1,'Control Sample Data'!H877&gt;0),'Control Sample Data'!H877,$B$1),"")</f>
        <v/>
      </c>
      <c r="U878" s="17" t="str">
        <f>IF(SUM('Control Sample Data'!I$3:I$98)&gt;10,IF(AND(ISNUMBER('Control Sample Data'!I877),'Control Sample Data'!I877&lt;$B$1,'Control Sample Data'!I877&gt;0),'Control Sample Data'!I877,$B$1),"")</f>
        <v/>
      </c>
      <c r="V878" s="17" t="str">
        <f>IF(SUM('Control Sample Data'!J$3:J$98)&gt;10,IF(AND(ISNUMBER('Control Sample Data'!J877),'Control Sample Data'!J877&lt;$B$1,'Control Sample Data'!J877&gt;0),'Control Sample Data'!J877,$B$1),"")</f>
        <v/>
      </c>
      <c r="W878" s="17" t="str">
        <f>IF(SUM('Control Sample Data'!K$3:K$98)&gt;10,IF(AND(ISNUMBER('Control Sample Data'!K877),'Control Sample Data'!K877&lt;$B$1,'Control Sample Data'!K877&gt;0),'Control Sample Data'!K877,$B$1),"")</f>
        <v/>
      </c>
      <c r="X878" s="17" t="str">
        <f>IF(SUM('Control Sample Data'!L$3:L$98)&gt;10,IF(AND(ISNUMBER('Control Sample Data'!L877),'Control Sample Data'!L877&lt;$B$1,'Control Sample Data'!L877&gt;0),'Control Sample Data'!L877,$B$1),"")</f>
        <v/>
      </c>
      <c r="Y878" s="17" t="str">
        <f>IF(SUM('Control Sample Data'!M$3:M$98)&gt;10,IF(AND(ISNUMBER('Control Sample Data'!M877),'Control Sample Data'!M877&lt;$B$1,'Control Sample Data'!M877&gt;0),'Control Sample Data'!M877,$B$1),"")</f>
        <v/>
      </c>
      <c r="AT878" s="36" t="str">
        <f t="shared" si="580"/>
        <v/>
      </c>
      <c r="AU878" s="36" t="str">
        <f t="shared" si="581"/>
        <v/>
      </c>
      <c r="AV878" s="36" t="str">
        <f t="shared" si="582"/>
        <v/>
      </c>
      <c r="AW878" s="36" t="str">
        <f t="shared" si="583"/>
        <v/>
      </c>
      <c r="AX878" s="36" t="str">
        <f t="shared" si="584"/>
        <v/>
      </c>
      <c r="AY878" s="36" t="str">
        <f t="shared" si="585"/>
        <v/>
      </c>
      <c r="AZ878" s="36" t="str">
        <f t="shared" si="586"/>
        <v/>
      </c>
      <c r="BA878" s="36" t="str">
        <f t="shared" si="587"/>
        <v/>
      </c>
      <c r="BB878" s="36" t="str">
        <f t="shared" si="588"/>
        <v/>
      </c>
      <c r="BC878" s="36" t="str">
        <f t="shared" si="589"/>
        <v/>
      </c>
      <c r="BD878" s="36" t="str">
        <f t="shared" si="590"/>
        <v/>
      </c>
      <c r="BE878" s="36" t="str">
        <f t="shared" si="591"/>
        <v/>
      </c>
      <c r="BF878" s="36" t="str">
        <f t="shared" si="592"/>
        <v/>
      </c>
      <c r="BG878" s="36" t="str">
        <f t="shared" si="593"/>
        <v/>
      </c>
      <c r="BH878" s="36" t="str">
        <f t="shared" si="594"/>
        <v/>
      </c>
      <c r="BI878" s="36" t="str">
        <f t="shared" si="595"/>
        <v/>
      </c>
      <c r="BJ878" s="36" t="str">
        <f t="shared" si="596"/>
        <v/>
      </c>
      <c r="BK878" s="36" t="str">
        <f t="shared" si="597"/>
        <v/>
      </c>
      <c r="BL878" s="36" t="str">
        <f t="shared" si="598"/>
        <v/>
      </c>
      <c r="BM878" s="36" t="str">
        <f t="shared" si="599"/>
        <v/>
      </c>
      <c r="BN878" s="38" t="e">
        <f t="shared" si="558"/>
        <v>#DIV/0!</v>
      </c>
      <c r="BO878" s="38" t="e">
        <f t="shared" si="559"/>
        <v>#DIV/0!</v>
      </c>
      <c r="BP878" s="39" t="str">
        <f t="shared" si="560"/>
        <v/>
      </c>
      <c r="BQ878" s="39" t="str">
        <f t="shared" si="561"/>
        <v/>
      </c>
      <c r="BR878" s="39" t="str">
        <f t="shared" si="562"/>
        <v/>
      </c>
      <c r="BS878" s="39" t="str">
        <f t="shared" si="563"/>
        <v/>
      </c>
      <c r="BT878" s="39" t="str">
        <f t="shared" si="564"/>
        <v/>
      </c>
      <c r="BU878" s="39" t="str">
        <f t="shared" si="565"/>
        <v/>
      </c>
      <c r="BV878" s="39" t="str">
        <f t="shared" si="566"/>
        <v/>
      </c>
      <c r="BW878" s="39" t="str">
        <f t="shared" si="567"/>
        <v/>
      </c>
      <c r="BX878" s="39" t="str">
        <f t="shared" si="568"/>
        <v/>
      </c>
      <c r="BY878" s="39" t="str">
        <f t="shared" si="569"/>
        <v/>
      </c>
      <c r="BZ878" s="39" t="str">
        <f t="shared" si="570"/>
        <v/>
      </c>
      <c r="CA878" s="39" t="str">
        <f t="shared" si="571"/>
        <v/>
      </c>
      <c r="CB878" s="39" t="str">
        <f t="shared" si="572"/>
        <v/>
      </c>
      <c r="CC878" s="39" t="str">
        <f t="shared" si="573"/>
        <v/>
      </c>
      <c r="CD878" s="39" t="str">
        <f t="shared" si="574"/>
        <v/>
      </c>
      <c r="CE878" s="39" t="str">
        <f t="shared" si="575"/>
        <v/>
      </c>
      <c r="CF878" s="39" t="str">
        <f t="shared" si="576"/>
        <v/>
      </c>
      <c r="CG878" s="39" t="str">
        <f t="shared" si="577"/>
        <v/>
      </c>
      <c r="CH878" s="39" t="str">
        <f t="shared" si="578"/>
        <v/>
      </c>
      <c r="CI878" s="39" t="str">
        <f t="shared" si="579"/>
        <v/>
      </c>
    </row>
    <row r="879" spans="1:87">
      <c r="A879" s="18"/>
      <c r="B879" s="15">
        <f>'Gene Table'!E878</f>
        <v>0</v>
      </c>
      <c r="C879" s="15" t="str">
        <f>'Gene Table'!B878</f>
        <v>E12</v>
      </c>
      <c r="D879" s="16" t="str">
        <f>IF(SUM('Test Sample Data'!D$3:D$98)&gt;10,IF(AND(ISNUMBER('Test Sample Data'!D878),'Test Sample Data'!D878&lt;$B$1,'Test Sample Data'!D878&gt;0),'Test Sample Data'!D878,$B$1),"")</f>
        <v/>
      </c>
      <c r="E879" s="17" t="str">
        <f>IF(SUM('Test Sample Data'!E$3:E$98)&gt;10,IF(AND(ISNUMBER('Test Sample Data'!E878),'Test Sample Data'!E878&lt;$B$1,'Test Sample Data'!E878&gt;0),'Test Sample Data'!E878,$B$1),"")</f>
        <v/>
      </c>
      <c r="F879" s="17" t="str">
        <f>IF(SUM('Test Sample Data'!F$3:F$98)&gt;10,IF(AND(ISNUMBER('Test Sample Data'!F878),'Test Sample Data'!F878&lt;$B$1,'Test Sample Data'!F878&gt;0),'Test Sample Data'!F878,$B$1),"")</f>
        <v/>
      </c>
      <c r="G879" s="17" t="str">
        <f>IF(SUM('Test Sample Data'!G$3:G$98)&gt;10,IF(AND(ISNUMBER('Test Sample Data'!G878),'Test Sample Data'!G878&lt;$B$1,'Test Sample Data'!G878&gt;0),'Test Sample Data'!G878,$B$1),"")</f>
        <v/>
      </c>
      <c r="H879" s="17" t="str">
        <f>IF(SUM('Test Sample Data'!H$3:H$98)&gt;10,IF(AND(ISNUMBER('Test Sample Data'!H878),'Test Sample Data'!H878&lt;$B$1,'Test Sample Data'!H878&gt;0),'Test Sample Data'!H878,$B$1),"")</f>
        <v/>
      </c>
      <c r="I879" s="17" t="str">
        <f>IF(SUM('Test Sample Data'!I$3:I$98)&gt;10,IF(AND(ISNUMBER('Test Sample Data'!I878),'Test Sample Data'!I878&lt;$B$1,'Test Sample Data'!I878&gt;0),'Test Sample Data'!I878,$B$1),"")</f>
        <v/>
      </c>
      <c r="J879" s="17" t="str">
        <f>IF(SUM('Test Sample Data'!J$3:J$98)&gt;10,IF(AND(ISNUMBER('Test Sample Data'!J878),'Test Sample Data'!J878&lt;$B$1,'Test Sample Data'!J878&gt;0),'Test Sample Data'!J878,$B$1),"")</f>
        <v/>
      </c>
      <c r="K879" s="17" t="str">
        <f>IF(SUM('Test Sample Data'!K$3:K$98)&gt;10,IF(AND(ISNUMBER('Test Sample Data'!K878),'Test Sample Data'!K878&lt;$B$1,'Test Sample Data'!K878&gt;0),'Test Sample Data'!K878,$B$1),"")</f>
        <v/>
      </c>
      <c r="L879" s="17" t="str">
        <f>IF(SUM('Test Sample Data'!L$3:L$98)&gt;10,IF(AND(ISNUMBER('Test Sample Data'!L878),'Test Sample Data'!L878&lt;$B$1,'Test Sample Data'!L878&gt;0),'Test Sample Data'!L878,$B$1),"")</f>
        <v/>
      </c>
      <c r="M879" s="17" t="str">
        <f>IF(SUM('Test Sample Data'!M$3:M$98)&gt;10,IF(AND(ISNUMBER('Test Sample Data'!M878),'Test Sample Data'!M878&lt;$B$1,'Test Sample Data'!M878&gt;0),'Test Sample Data'!M878,$B$1),"")</f>
        <v/>
      </c>
      <c r="N879" s="17">
        <f>'Gene Table'!E878</f>
        <v>0</v>
      </c>
      <c r="O879" s="17" t="str">
        <f>'Gene Table'!B878</f>
        <v>E12</v>
      </c>
      <c r="P879" s="17" t="str">
        <f>IF(SUM('Control Sample Data'!D$3:D$98)&gt;10,IF(AND(ISNUMBER('Control Sample Data'!D878),'Control Sample Data'!D878&lt;$B$1,'Control Sample Data'!D878&gt;0),'Control Sample Data'!D878,$B$1),"")</f>
        <v/>
      </c>
      <c r="Q879" s="17" t="str">
        <f>IF(SUM('Control Sample Data'!E$3:E$98)&gt;10,IF(AND(ISNUMBER('Control Sample Data'!E878),'Control Sample Data'!E878&lt;$B$1,'Control Sample Data'!E878&gt;0),'Control Sample Data'!E878,$B$1),"")</f>
        <v/>
      </c>
      <c r="R879" s="17" t="str">
        <f>IF(SUM('Control Sample Data'!F$3:F$98)&gt;10,IF(AND(ISNUMBER('Control Sample Data'!F878),'Control Sample Data'!F878&lt;$B$1,'Control Sample Data'!F878&gt;0),'Control Sample Data'!F878,$B$1),"")</f>
        <v/>
      </c>
      <c r="S879" s="17" t="str">
        <f>IF(SUM('Control Sample Data'!G$3:G$98)&gt;10,IF(AND(ISNUMBER('Control Sample Data'!G878),'Control Sample Data'!G878&lt;$B$1,'Control Sample Data'!G878&gt;0),'Control Sample Data'!G878,$B$1),"")</f>
        <v/>
      </c>
      <c r="T879" s="17" t="str">
        <f>IF(SUM('Control Sample Data'!H$3:H$98)&gt;10,IF(AND(ISNUMBER('Control Sample Data'!H878),'Control Sample Data'!H878&lt;$B$1,'Control Sample Data'!H878&gt;0),'Control Sample Data'!H878,$B$1),"")</f>
        <v/>
      </c>
      <c r="U879" s="17" t="str">
        <f>IF(SUM('Control Sample Data'!I$3:I$98)&gt;10,IF(AND(ISNUMBER('Control Sample Data'!I878),'Control Sample Data'!I878&lt;$B$1,'Control Sample Data'!I878&gt;0),'Control Sample Data'!I878,$B$1),"")</f>
        <v/>
      </c>
      <c r="V879" s="17" t="str">
        <f>IF(SUM('Control Sample Data'!J$3:J$98)&gt;10,IF(AND(ISNUMBER('Control Sample Data'!J878),'Control Sample Data'!J878&lt;$B$1,'Control Sample Data'!J878&gt;0),'Control Sample Data'!J878,$B$1),"")</f>
        <v/>
      </c>
      <c r="W879" s="17" t="str">
        <f>IF(SUM('Control Sample Data'!K$3:K$98)&gt;10,IF(AND(ISNUMBER('Control Sample Data'!K878),'Control Sample Data'!K878&lt;$B$1,'Control Sample Data'!K878&gt;0),'Control Sample Data'!K878,$B$1),"")</f>
        <v/>
      </c>
      <c r="X879" s="17" t="str">
        <f>IF(SUM('Control Sample Data'!L$3:L$98)&gt;10,IF(AND(ISNUMBER('Control Sample Data'!L878),'Control Sample Data'!L878&lt;$B$1,'Control Sample Data'!L878&gt;0),'Control Sample Data'!L878,$B$1),"")</f>
        <v/>
      </c>
      <c r="Y879" s="17" t="str">
        <f>IF(SUM('Control Sample Data'!M$3:M$98)&gt;10,IF(AND(ISNUMBER('Control Sample Data'!M878),'Control Sample Data'!M878&lt;$B$1,'Control Sample Data'!M878&gt;0),'Control Sample Data'!M878,$B$1),"")</f>
        <v/>
      </c>
      <c r="AT879" s="36" t="str">
        <f t="shared" si="580"/>
        <v/>
      </c>
      <c r="AU879" s="36" t="str">
        <f t="shared" si="581"/>
        <v/>
      </c>
      <c r="AV879" s="36" t="str">
        <f t="shared" si="582"/>
        <v/>
      </c>
      <c r="AW879" s="36" t="str">
        <f t="shared" si="583"/>
        <v/>
      </c>
      <c r="AX879" s="36" t="str">
        <f t="shared" si="584"/>
        <v/>
      </c>
      <c r="AY879" s="36" t="str">
        <f t="shared" si="585"/>
        <v/>
      </c>
      <c r="AZ879" s="36" t="str">
        <f t="shared" si="586"/>
        <v/>
      </c>
      <c r="BA879" s="36" t="str">
        <f t="shared" si="587"/>
        <v/>
      </c>
      <c r="BB879" s="36" t="str">
        <f t="shared" si="588"/>
        <v/>
      </c>
      <c r="BC879" s="36" t="str">
        <f t="shared" si="589"/>
        <v/>
      </c>
      <c r="BD879" s="36" t="str">
        <f t="shared" si="590"/>
        <v/>
      </c>
      <c r="BE879" s="36" t="str">
        <f t="shared" si="591"/>
        <v/>
      </c>
      <c r="BF879" s="36" t="str">
        <f t="shared" si="592"/>
        <v/>
      </c>
      <c r="BG879" s="36" t="str">
        <f t="shared" si="593"/>
        <v/>
      </c>
      <c r="BH879" s="36" t="str">
        <f t="shared" si="594"/>
        <v/>
      </c>
      <c r="BI879" s="36" t="str">
        <f t="shared" si="595"/>
        <v/>
      </c>
      <c r="BJ879" s="36" t="str">
        <f t="shared" si="596"/>
        <v/>
      </c>
      <c r="BK879" s="36" t="str">
        <f t="shared" si="597"/>
        <v/>
      </c>
      <c r="BL879" s="36" t="str">
        <f t="shared" si="598"/>
        <v/>
      </c>
      <c r="BM879" s="36" t="str">
        <f t="shared" si="599"/>
        <v/>
      </c>
      <c r="BN879" s="38" t="e">
        <f t="shared" si="558"/>
        <v>#DIV/0!</v>
      </c>
      <c r="BO879" s="38" t="e">
        <f t="shared" si="559"/>
        <v>#DIV/0!</v>
      </c>
      <c r="BP879" s="39" t="str">
        <f t="shared" si="560"/>
        <v/>
      </c>
      <c r="BQ879" s="39" t="str">
        <f t="shared" si="561"/>
        <v/>
      </c>
      <c r="BR879" s="39" t="str">
        <f t="shared" si="562"/>
        <v/>
      </c>
      <c r="BS879" s="39" t="str">
        <f t="shared" si="563"/>
        <v/>
      </c>
      <c r="BT879" s="39" t="str">
        <f t="shared" si="564"/>
        <v/>
      </c>
      <c r="BU879" s="39" t="str">
        <f t="shared" si="565"/>
        <v/>
      </c>
      <c r="BV879" s="39" t="str">
        <f t="shared" si="566"/>
        <v/>
      </c>
      <c r="BW879" s="39" t="str">
        <f t="shared" si="567"/>
        <v/>
      </c>
      <c r="BX879" s="39" t="str">
        <f t="shared" si="568"/>
        <v/>
      </c>
      <c r="BY879" s="39" t="str">
        <f t="shared" si="569"/>
        <v/>
      </c>
      <c r="BZ879" s="39" t="str">
        <f t="shared" si="570"/>
        <v/>
      </c>
      <c r="CA879" s="39" t="str">
        <f t="shared" si="571"/>
        <v/>
      </c>
      <c r="CB879" s="39" t="str">
        <f t="shared" si="572"/>
        <v/>
      </c>
      <c r="CC879" s="39" t="str">
        <f t="shared" si="573"/>
        <v/>
      </c>
      <c r="CD879" s="39" t="str">
        <f t="shared" si="574"/>
        <v/>
      </c>
      <c r="CE879" s="39" t="str">
        <f t="shared" si="575"/>
        <v/>
      </c>
      <c r="CF879" s="39" t="str">
        <f t="shared" si="576"/>
        <v/>
      </c>
      <c r="CG879" s="39" t="str">
        <f t="shared" si="577"/>
        <v/>
      </c>
      <c r="CH879" s="39" t="str">
        <f t="shared" si="578"/>
        <v/>
      </c>
      <c r="CI879" s="39" t="str">
        <f t="shared" si="579"/>
        <v/>
      </c>
    </row>
    <row r="880" spans="1:87">
      <c r="A880" s="18"/>
      <c r="B880" s="15" t="str">
        <f>'Gene Table'!E879</f>
        <v>mmu-miR-3096-3p</v>
      </c>
      <c r="C880" s="15" t="str">
        <f>'Gene Table'!B879</f>
        <v>E13</v>
      </c>
      <c r="D880" s="16" t="str">
        <f>IF(SUM('Test Sample Data'!D$3:D$98)&gt;10,IF(AND(ISNUMBER('Test Sample Data'!D879),'Test Sample Data'!D879&lt;$B$1,'Test Sample Data'!D879&gt;0),'Test Sample Data'!D879,$B$1),"")</f>
        <v/>
      </c>
      <c r="E880" s="17" t="str">
        <f>IF(SUM('Test Sample Data'!E$3:E$98)&gt;10,IF(AND(ISNUMBER('Test Sample Data'!E879),'Test Sample Data'!E879&lt;$B$1,'Test Sample Data'!E879&gt;0),'Test Sample Data'!E879,$B$1),"")</f>
        <v/>
      </c>
      <c r="F880" s="17" t="str">
        <f>IF(SUM('Test Sample Data'!F$3:F$98)&gt;10,IF(AND(ISNUMBER('Test Sample Data'!F879),'Test Sample Data'!F879&lt;$B$1,'Test Sample Data'!F879&gt;0),'Test Sample Data'!F879,$B$1),"")</f>
        <v/>
      </c>
      <c r="G880" s="17" t="str">
        <f>IF(SUM('Test Sample Data'!G$3:G$98)&gt;10,IF(AND(ISNUMBER('Test Sample Data'!G879),'Test Sample Data'!G879&lt;$B$1,'Test Sample Data'!G879&gt;0),'Test Sample Data'!G879,$B$1),"")</f>
        <v/>
      </c>
      <c r="H880" s="17" t="str">
        <f>IF(SUM('Test Sample Data'!H$3:H$98)&gt;10,IF(AND(ISNUMBER('Test Sample Data'!H879),'Test Sample Data'!H879&lt;$B$1,'Test Sample Data'!H879&gt;0),'Test Sample Data'!H879,$B$1),"")</f>
        <v/>
      </c>
      <c r="I880" s="17" t="str">
        <f>IF(SUM('Test Sample Data'!I$3:I$98)&gt;10,IF(AND(ISNUMBER('Test Sample Data'!I879),'Test Sample Data'!I879&lt;$B$1,'Test Sample Data'!I879&gt;0),'Test Sample Data'!I879,$B$1),"")</f>
        <v/>
      </c>
      <c r="J880" s="17" t="str">
        <f>IF(SUM('Test Sample Data'!J$3:J$98)&gt;10,IF(AND(ISNUMBER('Test Sample Data'!J879),'Test Sample Data'!J879&lt;$B$1,'Test Sample Data'!J879&gt;0),'Test Sample Data'!J879,$B$1),"")</f>
        <v/>
      </c>
      <c r="K880" s="17" t="str">
        <f>IF(SUM('Test Sample Data'!K$3:K$98)&gt;10,IF(AND(ISNUMBER('Test Sample Data'!K879),'Test Sample Data'!K879&lt;$B$1,'Test Sample Data'!K879&gt;0),'Test Sample Data'!K879,$B$1),"")</f>
        <v/>
      </c>
      <c r="L880" s="17" t="str">
        <f>IF(SUM('Test Sample Data'!L$3:L$98)&gt;10,IF(AND(ISNUMBER('Test Sample Data'!L879),'Test Sample Data'!L879&lt;$B$1,'Test Sample Data'!L879&gt;0),'Test Sample Data'!L879,$B$1),"")</f>
        <v/>
      </c>
      <c r="M880" s="17" t="str">
        <f>IF(SUM('Test Sample Data'!M$3:M$98)&gt;10,IF(AND(ISNUMBER('Test Sample Data'!M879),'Test Sample Data'!M879&lt;$B$1,'Test Sample Data'!M879&gt;0),'Test Sample Data'!M879,$B$1),"")</f>
        <v/>
      </c>
      <c r="N880" s="17" t="str">
        <f>'Gene Table'!E879</f>
        <v>mmu-miR-3096-3p</v>
      </c>
      <c r="O880" s="17" t="str">
        <f>'Gene Table'!B879</f>
        <v>E13</v>
      </c>
      <c r="P880" s="17" t="str">
        <f>IF(SUM('Control Sample Data'!D$3:D$98)&gt;10,IF(AND(ISNUMBER('Control Sample Data'!D879),'Control Sample Data'!D879&lt;$B$1,'Control Sample Data'!D879&gt;0),'Control Sample Data'!D879,$B$1),"")</f>
        <v/>
      </c>
      <c r="Q880" s="17" t="str">
        <f>IF(SUM('Control Sample Data'!E$3:E$98)&gt;10,IF(AND(ISNUMBER('Control Sample Data'!E879),'Control Sample Data'!E879&lt;$B$1,'Control Sample Data'!E879&gt;0),'Control Sample Data'!E879,$B$1),"")</f>
        <v/>
      </c>
      <c r="R880" s="17" t="str">
        <f>IF(SUM('Control Sample Data'!F$3:F$98)&gt;10,IF(AND(ISNUMBER('Control Sample Data'!F879),'Control Sample Data'!F879&lt;$B$1,'Control Sample Data'!F879&gt;0),'Control Sample Data'!F879,$B$1),"")</f>
        <v/>
      </c>
      <c r="S880" s="17" t="str">
        <f>IF(SUM('Control Sample Data'!G$3:G$98)&gt;10,IF(AND(ISNUMBER('Control Sample Data'!G879),'Control Sample Data'!G879&lt;$B$1,'Control Sample Data'!G879&gt;0),'Control Sample Data'!G879,$B$1),"")</f>
        <v/>
      </c>
      <c r="T880" s="17" t="str">
        <f>IF(SUM('Control Sample Data'!H$3:H$98)&gt;10,IF(AND(ISNUMBER('Control Sample Data'!H879),'Control Sample Data'!H879&lt;$B$1,'Control Sample Data'!H879&gt;0),'Control Sample Data'!H879,$B$1),"")</f>
        <v/>
      </c>
      <c r="U880" s="17" t="str">
        <f>IF(SUM('Control Sample Data'!I$3:I$98)&gt;10,IF(AND(ISNUMBER('Control Sample Data'!I879),'Control Sample Data'!I879&lt;$B$1,'Control Sample Data'!I879&gt;0),'Control Sample Data'!I879,$B$1),"")</f>
        <v/>
      </c>
      <c r="V880" s="17" t="str">
        <f>IF(SUM('Control Sample Data'!J$3:J$98)&gt;10,IF(AND(ISNUMBER('Control Sample Data'!J879),'Control Sample Data'!J879&lt;$B$1,'Control Sample Data'!J879&gt;0),'Control Sample Data'!J879,$B$1),"")</f>
        <v/>
      </c>
      <c r="W880" s="17" t="str">
        <f>IF(SUM('Control Sample Data'!K$3:K$98)&gt;10,IF(AND(ISNUMBER('Control Sample Data'!K879),'Control Sample Data'!K879&lt;$B$1,'Control Sample Data'!K879&gt;0),'Control Sample Data'!K879,$B$1),"")</f>
        <v/>
      </c>
      <c r="X880" s="17" t="str">
        <f>IF(SUM('Control Sample Data'!L$3:L$98)&gt;10,IF(AND(ISNUMBER('Control Sample Data'!L879),'Control Sample Data'!L879&lt;$B$1,'Control Sample Data'!L879&gt;0),'Control Sample Data'!L879,$B$1),"")</f>
        <v/>
      </c>
      <c r="Y880" s="17" t="str">
        <f>IF(SUM('Control Sample Data'!M$3:M$98)&gt;10,IF(AND(ISNUMBER('Control Sample Data'!M879),'Control Sample Data'!M879&lt;$B$1,'Control Sample Data'!M879&gt;0),'Control Sample Data'!M879,$B$1),"")</f>
        <v/>
      </c>
      <c r="AT880" s="36" t="str">
        <f t="shared" si="580"/>
        <v/>
      </c>
      <c r="AU880" s="36" t="str">
        <f t="shared" si="581"/>
        <v/>
      </c>
      <c r="AV880" s="36" t="str">
        <f t="shared" si="582"/>
        <v/>
      </c>
      <c r="AW880" s="36" t="str">
        <f t="shared" si="583"/>
        <v/>
      </c>
      <c r="AX880" s="36" t="str">
        <f t="shared" si="584"/>
        <v/>
      </c>
      <c r="AY880" s="36" t="str">
        <f t="shared" si="585"/>
        <v/>
      </c>
      <c r="AZ880" s="36" t="str">
        <f t="shared" si="586"/>
        <v/>
      </c>
      <c r="BA880" s="36" t="str">
        <f t="shared" si="587"/>
        <v/>
      </c>
      <c r="BB880" s="36" t="str">
        <f t="shared" si="588"/>
        <v/>
      </c>
      <c r="BC880" s="36" t="str">
        <f t="shared" si="589"/>
        <v/>
      </c>
      <c r="BD880" s="36" t="str">
        <f t="shared" si="590"/>
        <v/>
      </c>
      <c r="BE880" s="36" t="str">
        <f t="shared" si="591"/>
        <v/>
      </c>
      <c r="BF880" s="36" t="str">
        <f t="shared" si="592"/>
        <v/>
      </c>
      <c r="BG880" s="36" t="str">
        <f t="shared" si="593"/>
        <v/>
      </c>
      <c r="BH880" s="36" t="str">
        <f t="shared" si="594"/>
        <v/>
      </c>
      <c r="BI880" s="36" t="str">
        <f t="shared" si="595"/>
        <v/>
      </c>
      <c r="BJ880" s="36" t="str">
        <f t="shared" si="596"/>
        <v/>
      </c>
      <c r="BK880" s="36" t="str">
        <f t="shared" si="597"/>
        <v/>
      </c>
      <c r="BL880" s="36" t="str">
        <f t="shared" si="598"/>
        <v/>
      </c>
      <c r="BM880" s="36" t="str">
        <f t="shared" si="599"/>
        <v/>
      </c>
      <c r="BN880" s="38" t="e">
        <f t="shared" si="558"/>
        <v>#DIV/0!</v>
      </c>
      <c r="BO880" s="38" t="e">
        <f t="shared" si="559"/>
        <v>#DIV/0!</v>
      </c>
      <c r="BP880" s="39" t="str">
        <f t="shared" si="560"/>
        <v/>
      </c>
      <c r="BQ880" s="39" t="str">
        <f t="shared" si="561"/>
        <v/>
      </c>
      <c r="BR880" s="39" t="str">
        <f t="shared" si="562"/>
        <v/>
      </c>
      <c r="BS880" s="39" t="str">
        <f t="shared" si="563"/>
        <v/>
      </c>
      <c r="BT880" s="39" t="str">
        <f t="shared" si="564"/>
        <v/>
      </c>
      <c r="BU880" s="39" t="str">
        <f t="shared" si="565"/>
        <v/>
      </c>
      <c r="BV880" s="39" t="str">
        <f t="shared" si="566"/>
        <v/>
      </c>
      <c r="BW880" s="39" t="str">
        <f t="shared" si="567"/>
        <v/>
      </c>
      <c r="BX880" s="39" t="str">
        <f t="shared" si="568"/>
        <v/>
      </c>
      <c r="BY880" s="39" t="str">
        <f t="shared" si="569"/>
        <v/>
      </c>
      <c r="BZ880" s="39" t="str">
        <f t="shared" si="570"/>
        <v/>
      </c>
      <c r="CA880" s="39" t="str">
        <f t="shared" si="571"/>
        <v/>
      </c>
      <c r="CB880" s="39" t="str">
        <f t="shared" si="572"/>
        <v/>
      </c>
      <c r="CC880" s="39" t="str">
        <f t="shared" si="573"/>
        <v/>
      </c>
      <c r="CD880" s="39" t="str">
        <f t="shared" si="574"/>
        <v/>
      </c>
      <c r="CE880" s="39" t="str">
        <f t="shared" si="575"/>
        <v/>
      </c>
      <c r="CF880" s="39" t="str">
        <f t="shared" si="576"/>
        <v/>
      </c>
      <c r="CG880" s="39" t="str">
        <f t="shared" si="577"/>
        <v/>
      </c>
      <c r="CH880" s="39" t="str">
        <f t="shared" si="578"/>
        <v/>
      </c>
      <c r="CI880" s="39" t="str">
        <f t="shared" si="579"/>
        <v/>
      </c>
    </row>
    <row r="881" spans="1:87">
      <c r="A881" s="18"/>
      <c r="B881" s="15">
        <f>'Gene Table'!E880</f>
        <v>0</v>
      </c>
      <c r="C881" s="15" t="str">
        <f>'Gene Table'!B880</f>
        <v>E14</v>
      </c>
      <c r="D881" s="16" t="str">
        <f>IF(SUM('Test Sample Data'!D$3:D$98)&gt;10,IF(AND(ISNUMBER('Test Sample Data'!D880),'Test Sample Data'!D880&lt;$B$1,'Test Sample Data'!D880&gt;0),'Test Sample Data'!D880,$B$1),"")</f>
        <v/>
      </c>
      <c r="E881" s="17" t="str">
        <f>IF(SUM('Test Sample Data'!E$3:E$98)&gt;10,IF(AND(ISNUMBER('Test Sample Data'!E880),'Test Sample Data'!E880&lt;$B$1,'Test Sample Data'!E880&gt;0),'Test Sample Data'!E880,$B$1),"")</f>
        <v/>
      </c>
      <c r="F881" s="17" t="str">
        <f>IF(SUM('Test Sample Data'!F$3:F$98)&gt;10,IF(AND(ISNUMBER('Test Sample Data'!F880),'Test Sample Data'!F880&lt;$B$1,'Test Sample Data'!F880&gt;0),'Test Sample Data'!F880,$B$1),"")</f>
        <v/>
      </c>
      <c r="G881" s="17" t="str">
        <f>IF(SUM('Test Sample Data'!G$3:G$98)&gt;10,IF(AND(ISNUMBER('Test Sample Data'!G880),'Test Sample Data'!G880&lt;$B$1,'Test Sample Data'!G880&gt;0),'Test Sample Data'!G880,$B$1),"")</f>
        <v/>
      </c>
      <c r="H881" s="17" t="str">
        <f>IF(SUM('Test Sample Data'!H$3:H$98)&gt;10,IF(AND(ISNUMBER('Test Sample Data'!H880),'Test Sample Data'!H880&lt;$B$1,'Test Sample Data'!H880&gt;0),'Test Sample Data'!H880,$B$1),"")</f>
        <v/>
      </c>
      <c r="I881" s="17" t="str">
        <f>IF(SUM('Test Sample Data'!I$3:I$98)&gt;10,IF(AND(ISNUMBER('Test Sample Data'!I880),'Test Sample Data'!I880&lt;$B$1,'Test Sample Data'!I880&gt;0),'Test Sample Data'!I880,$B$1),"")</f>
        <v/>
      </c>
      <c r="J881" s="17" t="str">
        <f>IF(SUM('Test Sample Data'!J$3:J$98)&gt;10,IF(AND(ISNUMBER('Test Sample Data'!J880),'Test Sample Data'!J880&lt;$B$1,'Test Sample Data'!J880&gt;0),'Test Sample Data'!J880,$B$1),"")</f>
        <v/>
      </c>
      <c r="K881" s="17" t="str">
        <f>IF(SUM('Test Sample Data'!K$3:K$98)&gt;10,IF(AND(ISNUMBER('Test Sample Data'!K880),'Test Sample Data'!K880&lt;$B$1,'Test Sample Data'!K880&gt;0),'Test Sample Data'!K880,$B$1),"")</f>
        <v/>
      </c>
      <c r="L881" s="17" t="str">
        <f>IF(SUM('Test Sample Data'!L$3:L$98)&gt;10,IF(AND(ISNUMBER('Test Sample Data'!L880),'Test Sample Data'!L880&lt;$B$1,'Test Sample Data'!L880&gt;0),'Test Sample Data'!L880,$B$1),"")</f>
        <v/>
      </c>
      <c r="M881" s="17" t="str">
        <f>IF(SUM('Test Sample Data'!M$3:M$98)&gt;10,IF(AND(ISNUMBER('Test Sample Data'!M880),'Test Sample Data'!M880&lt;$B$1,'Test Sample Data'!M880&gt;0),'Test Sample Data'!M880,$B$1),"")</f>
        <v/>
      </c>
      <c r="N881" s="17">
        <f>'Gene Table'!E880</f>
        <v>0</v>
      </c>
      <c r="O881" s="17" t="str">
        <f>'Gene Table'!B880</f>
        <v>E14</v>
      </c>
      <c r="P881" s="17" t="str">
        <f>IF(SUM('Control Sample Data'!D$3:D$98)&gt;10,IF(AND(ISNUMBER('Control Sample Data'!D880),'Control Sample Data'!D880&lt;$B$1,'Control Sample Data'!D880&gt;0),'Control Sample Data'!D880,$B$1),"")</f>
        <v/>
      </c>
      <c r="Q881" s="17" t="str">
        <f>IF(SUM('Control Sample Data'!E$3:E$98)&gt;10,IF(AND(ISNUMBER('Control Sample Data'!E880),'Control Sample Data'!E880&lt;$B$1,'Control Sample Data'!E880&gt;0),'Control Sample Data'!E880,$B$1),"")</f>
        <v/>
      </c>
      <c r="R881" s="17" t="str">
        <f>IF(SUM('Control Sample Data'!F$3:F$98)&gt;10,IF(AND(ISNUMBER('Control Sample Data'!F880),'Control Sample Data'!F880&lt;$B$1,'Control Sample Data'!F880&gt;0),'Control Sample Data'!F880,$B$1),"")</f>
        <v/>
      </c>
      <c r="S881" s="17" t="str">
        <f>IF(SUM('Control Sample Data'!G$3:G$98)&gt;10,IF(AND(ISNUMBER('Control Sample Data'!G880),'Control Sample Data'!G880&lt;$B$1,'Control Sample Data'!G880&gt;0),'Control Sample Data'!G880,$B$1),"")</f>
        <v/>
      </c>
      <c r="T881" s="17" t="str">
        <f>IF(SUM('Control Sample Data'!H$3:H$98)&gt;10,IF(AND(ISNUMBER('Control Sample Data'!H880),'Control Sample Data'!H880&lt;$B$1,'Control Sample Data'!H880&gt;0),'Control Sample Data'!H880,$B$1),"")</f>
        <v/>
      </c>
      <c r="U881" s="17" t="str">
        <f>IF(SUM('Control Sample Data'!I$3:I$98)&gt;10,IF(AND(ISNUMBER('Control Sample Data'!I880),'Control Sample Data'!I880&lt;$B$1,'Control Sample Data'!I880&gt;0),'Control Sample Data'!I880,$B$1),"")</f>
        <v/>
      </c>
      <c r="V881" s="17" t="str">
        <f>IF(SUM('Control Sample Data'!J$3:J$98)&gt;10,IF(AND(ISNUMBER('Control Sample Data'!J880),'Control Sample Data'!J880&lt;$B$1,'Control Sample Data'!J880&gt;0),'Control Sample Data'!J880,$B$1),"")</f>
        <v/>
      </c>
      <c r="W881" s="17" t="str">
        <f>IF(SUM('Control Sample Data'!K$3:K$98)&gt;10,IF(AND(ISNUMBER('Control Sample Data'!K880),'Control Sample Data'!K880&lt;$B$1,'Control Sample Data'!K880&gt;0),'Control Sample Data'!K880,$B$1),"")</f>
        <v/>
      </c>
      <c r="X881" s="17" t="str">
        <f>IF(SUM('Control Sample Data'!L$3:L$98)&gt;10,IF(AND(ISNUMBER('Control Sample Data'!L880),'Control Sample Data'!L880&lt;$B$1,'Control Sample Data'!L880&gt;0),'Control Sample Data'!L880,$B$1),"")</f>
        <v/>
      </c>
      <c r="Y881" s="17" t="str">
        <f>IF(SUM('Control Sample Data'!M$3:M$98)&gt;10,IF(AND(ISNUMBER('Control Sample Data'!M880),'Control Sample Data'!M880&lt;$B$1,'Control Sample Data'!M880&gt;0),'Control Sample Data'!M880,$B$1),"")</f>
        <v/>
      </c>
      <c r="AT881" s="36" t="str">
        <f t="shared" si="580"/>
        <v/>
      </c>
      <c r="AU881" s="36" t="str">
        <f t="shared" si="581"/>
        <v/>
      </c>
      <c r="AV881" s="36" t="str">
        <f t="shared" si="582"/>
        <v/>
      </c>
      <c r="AW881" s="36" t="str">
        <f t="shared" si="583"/>
        <v/>
      </c>
      <c r="AX881" s="36" t="str">
        <f t="shared" si="584"/>
        <v/>
      </c>
      <c r="AY881" s="36" t="str">
        <f t="shared" si="585"/>
        <v/>
      </c>
      <c r="AZ881" s="36" t="str">
        <f t="shared" si="586"/>
        <v/>
      </c>
      <c r="BA881" s="36" t="str">
        <f t="shared" si="587"/>
        <v/>
      </c>
      <c r="BB881" s="36" t="str">
        <f t="shared" si="588"/>
        <v/>
      </c>
      <c r="BC881" s="36" t="str">
        <f t="shared" si="589"/>
        <v/>
      </c>
      <c r="BD881" s="36" t="str">
        <f t="shared" si="590"/>
        <v/>
      </c>
      <c r="BE881" s="36" t="str">
        <f t="shared" si="591"/>
        <v/>
      </c>
      <c r="BF881" s="36" t="str">
        <f t="shared" si="592"/>
        <v/>
      </c>
      <c r="BG881" s="36" t="str">
        <f t="shared" si="593"/>
        <v/>
      </c>
      <c r="BH881" s="36" t="str">
        <f t="shared" si="594"/>
        <v/>
      </c>
      <c r="BI881" s="36" t="str">
        <f t="shared" si="595"/>
        <v/>
      </c>
      <c r="BJ881" s="36" t="str">
        <f t="shared" si="596"/>
        <v/>
      </c>
      <c r="BK881" s="36" t="str">
        <f t="shared" si="597"/>
        <v/>
      </c>
      <c r="BL881" s="36" t="str">
        <f t="shared" si="598"/>
        <v/>
      </c>
      <c r="BM881" s="36" t="str">
        <f t="shared" si="599"/>
        <v/>
      </c>
      <c r="BN881" s="38" t="e">
        <f t="shared" si="558"/>
        <v>#DIV/0!</v>
      </c>
      <c r="BO881" s="38" t="e">
        <f t="shared" si="559"/>
        <v>#DIV/0!</v>
      </c>
      <c r="BP881" s="39" t="str">
        <f t="shared" si="560"/>
        <v/>
      </c>
      <c r="BQ881" s="39" t="str">
        <f t="shared" si="561"/>
        <v/>
      </c>
      <c r="BR881" s="39" t="str">
        <f t="shared" si="562"/>
        <v/>
      </c>
      <c r="BS881" s="39" t="str">
        <f t="shared" si="563"/>
        <v/>
      </c>
      <c r="BT881" s="39" t="str">
        <f t="shared" si="564"/>
        <v/>
      </c>
      <c r="BU881" s="39" t="str">
        <f t="shared" si="565"/>
        <v/>
      </c>
      <c r="BV881" s="39" t="str">
        <f t="shared" si="566"/>
        <v/>
      </c>
      <c r="BW881" s="39" t="str">
        <f t="shared" si="567"/>
        <v/>
      </c>
      <c r="BX881" s="39" t="str">
        <f t="shared" si="568"/>
        <v/>
      </c>
      <c r="BY881" s="39" t="str">
        <f t="shared" si="569"/>
        <v/>
      </c>
      <c r="BZ881" s="39" t="str">
        <f t="shared" si="570"/>
        <v/>
      </c>
      <c r="CA881" s="39" t="str">
        <f t="shared" si="571"/>
        <v/>
      </c>
      <c r="CB881" s="39" t="str">
        <f t="shared" si="572"/>
        <v/>
      </c>
      <c r="CC881" s="39" t="str">
        <f t="shared" si="573"/>
        <v/>
      </c>
      <c r="CD881" s="39" t="str">
        <f t="shared" si="574"/>
        <v/>
      </c>
      <c r="CE881" s="39" t="str">
        <f t="shared" si="575"/>
        <v/>
      </c>
      <c r="CF881" s="39" t="str">
        <f t="shared" si="576"/>
        <v/>
      </c>
      <c r="CG881" s="39" t="str">
        <f t="shared" si="577"/>
        <v/>
      </c>
      <c r="CH881" s="39" t="str">
        <f t="shared" si="578"/>
        <v/>
      </c>
      <c r="CI881" s="39" t="str">
        <f t="shared" si="579"/>
        <v/>
      </c>
    </row>
    <row r="882" spans="1:87">
      <c r="A882" s="18"/>
      <c r="B882" s="15" t="str">
        <f>'Gene Table'!E881</f>
        <v>mmu-miR-3097-5p</v>
      </c>
      <c r="C882" s="15" t="str">
        <f>'Gene Table'!B881</f>
        <v>E15</v>
      </c>
      <c r="D882" s="16" t="str">
        <f>IF(SUM('Test Sample Data'!D$3:D$98)&gt;10,IF(AND(ISNUMBER('Test Sample Data'!D881),'Test Sample Data'!D881&lt;$B$1,'Test Sample Data'!D881&gt;0),'Test Sample Data'!D881,$B$1),"")</f>
        <v/>
      </c>
      <c r="E882" s="17" t="str">
        <f>IF(SUM('Test Sample Data'!E$3:E$98)&gt;10,IF(AND(ISNUMBER('Test Sample Data'!E881),'Test Sample Data'!E881&lt;$B$1,'Test Sample Data'!E881&gt;0),'Test Sample Data'!E881,$B$1),"")</f>
        <v/>
      </c>
      <c r="F882" s="17" t="str">
        <f>IF(SUM('Test Sample Data'!F$3:F$98)&gt;10,IF(AND(ISNUMBER('Test Sample Data'!F881),'Test Sample Data'!F881&lt;$B$1,'Test Sample Data'!F881&gt;0),'Test Sample Data'!F881,$B$1),"")</f>
        <v/>
      </c>
      <c r="G882" s="17" t="str">
        <f>IF(SUM('Test Sample Data'!G$3:G$98)&gt;10,IF(AND(ISNUMBER('Test Sample Data'!G881),'Test Sample Data'!G881&lt;$B$1,'Test Sample Data'!G881&gt;0),'Test Sample Data'!G881,$B$1),"")</f>
        <v/>
      </c>
      <c r="H882" s="17" t="str">
        <f>IF(SUM('Test Sample Data'!H$3:H$98)&gt;10,IF(AND(ISNUMBER('Test Sample Data'!H881),'Test Sample Data'!H881&lt;$B$1,'Test Sample Data'!H881&gt;0),'Test Sample Data'!H881,$B$1),"")</f>
        <v/>
      </c>
      <c r="I882" s="17" t="str">
        <f>IF(SUM('Test Sample Data'!I$3:I$98)&gt;10,IF(AND(ISNUMBER('Test Sample Data'!I881),'Test Sample Data'!I881&lt;$B$1,'Test Sample Data'!I881&gt;0),'Test Sample Data'!I881,$B$1),"")</f>
        <v/>
      </c>
      <c r="J882" s="17" t="str">
        <f>IF(SUM('Test Sample Data'!J$3:J$98)&gt;10,IF(AND(ISNUMBER('Test Sample Data'!J881),'Test Sample Data'!J881&lt;$B$1,'Test Sample Data'!J881&gt;0),'Test Sample Data'!J881,$B$1),"")</f>
        <v/>
      </c>
      <c r="K882" s="17" t="str">
        <f>IF(SUM('Test Sample Data'!K$3:K$98)&gt;10,IF(AND(ISNUMBER('Test Sample Data'!K881),'Test Sample Data'!K881&lt;$B$1,'Test Sample Data'!K881&gt;0),'Test Sample Data'!K881,$B$1),"")</f>
        <v/>
      </c>
      <c r="L882" s="17" t="str">
        <f>IF(SUM('Test Sample Data'!L$3:L$98)&gt;10,IF(AND(ISNUMBER('Test Sample Data'!L881),'Test Sample Data'!L881&lt;$B$1,'Test Sample Data'!L881&gt;0),'Test Sample Data'!L881,$B$1),"")</f>
        <v/>
      </c>
      <c r="M882" s="17" t="str">
        <f>IF(SUM('Test Sample Data'!M$3:M$98)&gt;10,IF(AND(ISNUMBER('Test Sample Data'!M881),'Test Sample Data'!M881&lt;$B$1,'Test Sample Data'!M881&gt;0),'Test Sample Data'!M881,$B$1),"")</f>
        <v/>
      </c>
      <c r="N882" s="17" t="str">
        <f>'Gene Table'!E881</f>
        <v>mmu-miR-3097-5p</v>
      </c>
      <c r="O882" s="17" t="str">
        <f>'Gene Table'!B881</f>
        <v>E15</v>
      </c>
      <c r="P882" s="17" t="str">
        <f>IF(SUM('Control Sample Data'!D$3:D$98)&gt;10,IF(AND(ISNUMBER('Control Sample Data'!D881),'Control Sample Data'!D881&lt;$B$1,'Control Sample Data'!D881&gt;0),'Control Sample Data'!D881,$B$1),"")</f>
        <v/>
      </c>
      <c r="Q882" s="17" t="str">
        <f>IF(SUM('Control Sample Data'!E$3:E$98)&gt;10,IF(AND(ISNUMBER('Control Sample Data'!E881),'Control Sample Data'!E881&lt;$B$1,'Control Sample Data'!E881&gt;0),'Control Sample Data'!E881,$B$1),"")</f>
        <v/>
      </c>
      <c r="R882" s="17" t="str">
        <f>IF(SUM('Control Sample Data'!F$3:F$98)&gt;10,IF(AND(ISNUMBER('Control Sample Data'!F881),'Control Sample Data'!F881&lt;$B$1,'Control Sample Data'!F881&gt;0),'Control Sample Data'!F881,$B$1),"")</f>
        <v/>
      </c>
      <c r="S882" s="17" t="str">
        <f>IF(SUM('Control Sample Data'!G$3:G$98)&gt;10,IF(AND(ISNUMBER('Control Sample Data'!G881),'Control Sample Data'!G881&lt;$B$1,'Control Sample Data'!G881&gt;0),'Control Sample Data'!G881,$B$1),"")</f>
        <v/>
      </c>
      <c r="T882" s="17" t="str">
        <f>IF(SUM('Control Sample Data'!H$3:H$98)&gt;10,IF(AND(ISNUMBER('Control Sample Data'!H881),'Control Sample Data'!H881&lt;$B$1,'Control Sample Data'!H881&gt;0),'Control Sample Data'!H881,$B$1),"")</f>
        <v/>
      </c>
      <c r="U882" s="17" t="str">
        <f>IF(SUM('Control Sample Data'!I$3:I$98)&gt;10,IF(AND(ISNUMBER('Control Sample Data'!I881),'Control Sample Data'!I881&lt;$B$1,'Control Sample Data'!I881&gt;0),'Control Sample Data'!I881,$B$1),"")</f>
        <v/>
      </c>
      <c r="V882" s="17" t="str">
        <f>IF(SUM('Control Sample Data'!J$3:J$98)&gt;10,IF(AND(ISNUMBER('Control Sample Data'!J881),'Control Sample Data'!J881&lt;$B$1,'Control Sample Data'!J881&gt;0),'Control Sample Data'!J881,$B$1),"")</f>
        <v/>
      </c>
      <c r="W882" s="17" t="str">
        <f>IF(SUM('Control Sample Data'!K$3:K$98)&gt;10,IF(AND(ISNUMBER('Control Sample Data'!K881),'Control Sample Data'!K881&lt;$B$1,'Control Sample Data'!K881&gt;0),'Control Sample Data'!K881,$B$1),"")</f>
        <v/>
      </c>
      <c r="X882" s="17" t="str">
        <f>IF(SUM('Control Sample Data'!L$3:L$98)&gt;10,IF(AND(ISNUMBER('Control Sample Data'!L881),'Control Sample Data'!L881&lt;$B$1,'Control Sample Data'!L881&gt;0),'Control Sample Data'!L881,$B$1),"")</f>
        <v/>
      </c>
      <c r="Y882" s="17" t="str">
        <f>IF(SUM('Control Sample Data'!M$3:M$98)&gt;10,IF(AND(ISNUMBER('Control Sample Data'!M881),'Control Sample Data'!M881&lt;$B$1,'Control Sample Data'!M881&gt;0),'Control Sample Data'!M881,$B$1),"")</f>
        <v/>
      </c>
      <c r="AT882" s="36" t="str">
        <f t="shared" si="580"/>
        <v/>
      </c>
      <c r="AU882" s="36" t="str">
        <f t="shared" si="581"/>
        <v/>
      </c>
      <c r="AV882" s="36" t="str">
        <f t="shared" si="582"/>
        <v/>
      </c>
      <c r="AW882" s="36" t="str">
        <f t="shared" si="583"/>
        <v/>
      </c>
      <c r="AX882" s="36" t="str">
        <f t="shared" si="584"/>
        <v/>
      </c>
      <c r="AY882" s="36" t="str">
        <f t="shared" si="585"/>
        <v/>
      </c>
      <c r="AZ882" s="36" t="str">
        <f t="shared" si="586"/>
        <v/>
      </c>
      <c r="BA882" s="36" t="str">
        <f t="shared" si="587"/>
        <v/>
      </c>
      <c r="BB882" s="36" t="str">
        <f t="shared" si="588"/>
        <v/>
      </c>
      <c r="BC882" s="36" t="str">
        <f t="shared" si="589"/>
        <v/>
      </c>
      <c r="BD882" s="36" t="str">
        <f t="shared" si="590"/>
        <v/>
      </c>
      <c r="BE882" s="36" t="str">
        <f t="shared" si="591"/>
        <v/>
      </c>
      <c r="BF882" s="36" t="str">
        <f t="shared" si="592"/>
        <v/>
      </c>
      <c r="BG882" s="36" t="str">
        <f t="shared" si="593"/>
        <v/>
      </c>
      <c r="BH882" s="36" t="str">
        <f t="shared" si="594"/>
        <v/>
      </c>
      <c r="BI882" s="36" t="str">
        <f t="shared" si="595"/>
        <v/>
      </c>
      <c r="BJ882" s="36" t="str">
        <f t="shared" si="596"/>
        <v/>
      </c>
      <c r="BK882" s="36" t="str">
        <f t="shared" si="597"/>
        <v/>
      </c>
      <c r="BL882" s="36" t="str">
        <f t="shared" si="598"/>
        <v/>
      </c>
      <c r="BM882" s="36" t="str">
        <f t="shared" si="599"/>
        <v/>
      </c>
      <c r="BN882" s="38" t="e">
        <f t="shared" si="558"/>
        <v>#DIV/0!</v>
      </c>
      <c r="BO882" s="38" t="e">
        <f t="shared" si="559"/>
        <v>#DIV/0!</v>
      </c>
      <c r="BP882" s="39" t="str">
        <f t="shared" si="560"/>
        <v/>
      </c>
      <c r="BQ882" s="39" t="str">
        <f t="shared" si="561"/>
        <v/>
      </c>
      <c r="BR882" s="39" t="str">
        <f t="shared" si="562"/>
        <v/>
      </c>
      <c r="BS882" s="39" t="str">
        <f t="shared" si="563"/>
        <v/>
      </c>
      <c r="BT882" s="39" t="str">
        <f t="shared" si="564"/>
        <v/>
      </c>
      <c r="BU882" s="39" t="str">
        <f t="shared" si="565"/>
        <v/>
      </c>
      <c r="BV882" s="39" t="str">
        <f t="shared" si="566"/>
        <v/>
      </c>
      <c r="BW882" s="39" t="str">
        <f t="shared" si="567"/>
        <v/>
      </c>
      <c r="BX882" s="39" t="str">
        <f t="shared" si="568"/>
        <v/>
      </c>
      <c r="BY882" s="39" t="str">
        <f t="shared" si="569"/>
        <v/>
      </c>
      <c r="BZ882" s="39" t="str">
        <f t="shared" si="570"/>
        <v/>
      </c>
      <c r="CA882" s="39" t="str">
        <f t="shared" si="571"/>
        <v/>
      </c>
      <c r="CB882" s="39" t="str">
        <f t="shared" si="572"/>
        <v/>
      </c>
      <c r="CC882" s="39" t="str">
        <f t="shared" si="573"/>
        <v/>
      </c>
      <c r="CD882" s="39" t="str">
        <f t="shared" si="574"/>
        <v/>
      </c>
      <c r="CE882" s="39" t="str">
        <f t="shared" si="575"/>
        <v/>
      </c>
      <c r="CF882" s="39" t="str">
        <f t="shared" si="576"/>
        <v/>
      </c>
      <c r="CG882" s="39" t="str">
        <f t="shared" si="577"/>
        <v/>
      </c>
      <c r="CH882" s="39" t="str">
        <f t="shared" si="578"/>
        <v/>
      </c>
      <c r="CI882" s="39" t="str">
        <f t="shared" si="579"/>
        <v/>
      </c>
    </row>
    <row r="883" spans="1:87">
      <c r="A883" s="18"/>
      <c r="B883" s="15">
        <f>'Gene Table'!E882</f>
        <v>0</v>
      </c>
      <c r="C883" s="15" t="str">
        <f>'Gene Table'!B882</f>
        <v>E16</v>
      </c>
      <c r="D883" s="16" t="str">
        <f>IF(SUM('Test Sample Data'!D$3:D$98)&gt;10,IF(AND(ISNUMBER('Test Sample Data'!D882),'Test Sample Data'!D882&lt;$B$1,'Test Sample Data'!D882&gt;0),'Test Sample Data'!D882,$B$1),"")</f>
        <v/>
      </c>
      <c r="E883" s="17" t="str">
        <f>IF(SUM('Test Sample Data'!E$3:E$98)&gt;10,IF(AND(ISNUMBER('Test Sample Data'!E882),'Test Sample Data'!E882&lt;$B$1,'Test Sample Data'!E882&gt;0),'Test Sample Data'!E882,$B$1),"")</f>
        <v/>
      </c>
      <c r="F883" s="17" t="str">
        <f>IF(SUM('Test Sample Data'!F$3:F$98)&gt;10,IF(AND(ISNUMBER('Test Sample Data'!F882),'Test Sample Data'!F882&lt;$B$1,'Test Sample Data'!F882&gt;0),'Test Sample Data'!F882,$B$1),"")</f>
        <v/>
      </c>
      <c r="G883" s="17" t="str">
        <f>IF(SUM('Test Sample Data'!G$3:G$98)&gt;10,IF(AND(ISNUMBER('Test Sample Data'!G882),'Test Sample Data'!G882&lt;$B$1,'Test Sample Data'!G882&gt;0),'Test Sample Data'!G882,$B$1),"")</f>
        <v/>
      </c>
      <c r="H883" s="17" t="str">
        <f>IF(SUM('Test Sample Data'!H$3:H$98)&gt;10,IF(AND(ISNUMBER('Test Sample Data'!H882),'Test Sample Data'!H882&lt;$B$1,'Test Sample Data'!H882&gt;0),'Test Sample Data'!H882,$B$1),"")</f>
        <v/>
      </c>
      <c r="I883" s="17" t="str">
        <f>IF(SUM('Test Sample Data'!I$3:I$98)&gt;10,IF(AND(ISNUMBER('Test Sample Data'!I882),'Test Sample Data'!I882&lt;$B$1,'Test Sample Data'!I882&gt;0),'Test Sample Data'!I882,$B$1),"")</f>
        <v/>
      </c>
      <c r="J883" s="17" t="str">
        <f>IF(SUM('Test Sample Data'!J$3:J$98)&gt;10,IF(AND(ISNUMBER('Test Sample Data'!J882),'Test Sample Data'!J882&lt;$B$1,'Test Sample Data'!J882&gt;0),'Test Sample Data'!J882,$B$1),"")</f>
        <v/>
      </c>
      <c r="K883" s="17" t="str">
        <f>IF(SUM('Test Sample Data'!K$3:K$98)&gt;10,IF(AND(ISNUMBER('Test Sample Data'!K882),'Test Sample Data'!K882&lt;$B$1,'Test Sample Data'!K882&gt;0),'Test Sample Data'!K882,$B$1),"")</f>
        <v/>
      </c>
      <c r="L883" s="17" t="str">
        <f>IF(SUM('Test Sample Data'!L$3:L$98)&gt;10,IF(AND(ISNUMBER('Test Sample Data'!L882),'Test Sample Data'!L882&lt;$B$1,'Test Sample Data'!L882&gt;0),'Test Sample Data'!L882,$B$1),"")</f>
        <v/>
      </c>
      <c r="M883" s="17" t="str">
        <f>IF(SUM('Test Sample Data'!M$3:M$98)&gt;10,IF(AND(ISNUMBER('Test Sample Data'!M882),'Test Sample Data'!M882&lt;$B$1,'Test Sample Data'!M882&gt;0),'Test Sample Data'!M882,$B$1),"")</f>
        <v/>
      </c>
      <c r="N883" s="17">
        <f>'Gene Table'!E882</f>
        <v>0</v>
      </c>
      <c r="O883" s="17" t="str">
        <f>'Gene Table'!B882</f>
        <v>E16</v>
      </c>
      <c r="P883" s="17" t="str">
        <f>IF(SUM('Control Sample Data'!D$3:D$98)&gt;10,IF(AND(ISNUMBER('Control Sample Data'!D882),'Control Sample Data'!D882&lt;$B$1,'Control Sample Data'!D882&gt;0),'Control Sample Data'!D882,$B$1),"")</f>
        <v/>
      </c>
      <c r="Q883" s="17" t="str">
        <f>IF(SUM('Control Sample Data'!E$3:E$98)&gt;10,IF(AND(ISNUMBER('Control Sample Data'!E882),'Control Sample Data'!E882&lt;$B$1,'Control Sample Data'!E882&gt;0),'Control Sample Data'!E882,$B$1),"")</f>
        <v/>
      </c>
      <c r="R883" s="17" t="str">
        <f>IF(SUM('Control Sample Data'!F$3:F$98)&gt;10,IF(AND(ISNUMBER('Control Sample Data'!F882),'Control Sample Data'!F882&lt;$B$1,'Control Sample Data'!F882&gt;0),'Control Sample Data'!F882,$B$1),"")</f>
        <v/>
      </c>
      <c r="S883" s="17" t="str">
        <f>IF(SUM('Control Sample Data'!G$3:G$98)&gt;10,IF(AND(ISNUMBER('Control Sample Data'!G882),'Control Sample Data'!G882&lt;$B$1,'Control Sample Data'!G882&gt;0),'Control Sample Data'!G882,$B$1),"")</f>
        <v/>
      </c>
      <c r="T883" s="17" t="str">
        <f>IF(SUM('Control Sample Data'!H$3:H$98)&gt;10,IF(AND(ISNUMBER('Control Sample Data'!H882),'Control Sample Data'!H882&lt;$B$1,'Control Sample Data'!H882&gt;0),'Control Sample Data'!H882,$B$1),"")</f>
        <v/>
      </c>
      <c r="U883" s="17" t="str">
        <f>IF(SUM('Control Sample Data'!I$3:I$98)&gt;10,IF(AND(ISNUMBER('Control Sample Data'!I882),'Control Sample Data'!I882&lt;$B$1,'Control Sample Data'!I882&gt;0),'Control Sample Data'!I882,$B$1),"")</f>
        <v/>
      </c>
      <c r="V883" s="17" t="str">
        <f>IF(SUM('Control Sample Data'!J$3:J$98)&gt;10,IF(AND(ISNUMBER('Control Sample Data'!J882),'Control Sample Data'!J882&lt;$B$1,'Control Sample Data'!J882&gt;0),'Control Sample Data'!J882,$B$1),"")</f>
        <v/>
      </c>
      <c r="W883" s="17" t="str">
        <f>IF(SUM('Control Sample Data'!K$3:K$98)&gt;10,IF(AND(ISNUMBER('Control Sample Data'!K882),'Control Sample Data'!K882&lt;$B$1,'Control Sample Data'!K882&gt;0),'Control Sample Data'!K882,$B$1),"")</f>
        <v/>
      </c>
      <c r="X883" s="17" t="str">
        <f>IF(SUM('Control Sample Data'!L$3:L$98)&gt;10,IF(AND(ISNUMBER('Control Sample Data'!L882),'Control Sample Data'!L882&lt;$B$1,'Control Sample Data'!L882&gt;0),'Control Sample Data'!L882,$B$1),"")</f>
        <v/>
      </c>
      <c r="Y883" s="17" t="str">
        <f>IF(SUM('Control Sample Data'!M$3:M$98)&gt;10,IF(AND(ISNUMBER('Control Sample Data'!M882),'Control Sample Data'!M882&lt;$B$1,'Control Sample Data'!M882&gt;0),'Control Sample Data'!M882,$B$1),"")</f>
        <v/>
      </c>
      <c r="AT883" s="36" t="str">
        <f t="shared" si="580"/>
        <v/>
      </c>
      <c r="AU883" s="36" t="str">
        <f t="shared" si="581"/>
        <v/>
      </c>
      <c r="AV883" s="36" t="str">
        <f t="shared" si="582"/>
        <v/>
      </c>
      <c r="AW883" s="36" t="str">
        <f t="shared" si="583"/>
        <v/>
      </c>
      <c r="AX883" s="36" t="str">
        <f t="shared" si="584"/>
        <v/>
      </c>
      <c r="AY883" s="36" t="str">
        <f t="shared" si="585"/>
        <v/>
      </c>
      <c r="AZ883" s="36" t="str">
        <f t="shared" si="586"/>
        <v/>
      </c>
      <c r="BA883" s="36" t="str">
        <f t="shared" si="587"/>
        <v/>
      </c>
      <c r="BB883" s="36" t="str">
        <f t="shared" si="588"/>
        <v/>
      </c>
      <c r="BC883" s="36" t="str">
        <f t="shared" si="589"/>
        <v/>
      </c>
      <c r="BD883" s="36" t="str">
        <f t="shared" si="590"/>
        <v/>
      </c>
      <c r="BE883" s="36" t="str">
        <f t="shared" si="591"/>
        <v/>
      </c>
      <c r="BF883" s="36" t="str">
        <f t="shared" si="592"/>
        <v/>
      </c>
      <c r="BG883" s="36" t="str">
        <f t="shared" si="593"/>
        <v/>
      </c>
      <c r="BH883" s="36" t="str">
        <f t="shared" si="594"/>
        <v/>
      </c>
      <c r="BI883" s="36" t="str">
        <f t="shared" si="595"/>
        <v/>
      </c>
      <c r="BJ883" s="36" t="str">
        <f t="shared" si="596"/>
        <v/>
      </c>
      <c r="BK883" s="36" t="str">
        <f t="shared" si="597"/>
        <v/>
      </c>
      <c r="BL883" s="36" t="str">
        <f t="shared" si="598"/>
        <v/>
      </c>
      <c r="BM883" s="36" t="str">
        <f t="shared" si="599"/>
        <v/>
      </c>
      <c r="BN883" s="38" t="e">
        <f t="shared" si="558"/>
        <v>#DIV/0!</v>
      </c>
      <c r="BO883" s="38" t="e">
        <f t="shared" si="559"/>
        <v>#DIV/0!</v>
      </c>
      <c r="BP883" s="39" t="str">
        <f t="shared" si="560"/>
        <v/>
      </c>
      <c r="BQ883" s="39" t="str">
        <f t="shared" si="561"/>
        <v/>
      </c>
      <c r="BR883" s="39" t="str">
        <f t="shared" si="562"/>
        <v/>
      </c>
      <c r="BS883" s="39" t="str">
        <f t="shared" si="563"/>
        <v/>
      </c>
      <c r="BT883" s="39" t="str">
        <f t="shared" si="564"/>
        <v/>
      </c>
      <c r="BU883" s="39" t="str">
        <f t="shared" si="565"/>
        <v/>
      </c>
      <c r="BV883" s="39" t="str">
        <f t="shared" si="566"/>
        <v/>
      </c>
      <c r="BW883" s="39" t="str">
        <f t="shared" si="567"/>
        <v/>
      </c>
      <c r="BX883" s="39" t="str">
        <f t="shared" si="568"/>
        <v/>
      </c>
      <c r="BY883" s="39" t="str">
        <f t="shared" si="569"/>
        <v/>
      </c>
      <c r="BZ883" s="39" t="str">
        <f t="shared" si="570"/>
        <v/>
      </c>
      <c r="CA883" s="39" t="str">
        <f t="shared" si="571"/>
        <v/>
      </c>
      <c r="CB883" s="39" t="str">
        <f t="shared" si="572"/>
        <v/>
      </c>
      <c r="CC883" s="39" t="str">
        <f t="shared" si="573"/>
        <v/>
      </c>
      <c r="CD883" s="39" t="str">
        <f t="shared" si="574"/>
        <v/>
      </c>
      <c r="CE883" s="39" t="str">
        <f t="shared" si="575"/>
        <v/>
      </c>
      <c r="CF883" s="39" t="str">
        <f t="shared" si="576"/>
        <v/>
      </c>
      <c r="CG883" s="39" t="str">
        <f t="shared" si="577"/>
        <v/>
      </c>
      <c r="CH883" s="39" t="str">
        <f t="shared" si="578"/>
        <v/>
      </c>
      <c r="CI883" s="39" t="str">
        <f t="shared" si="579"/>
        <v/>
      </c>
    </row>
    <row r="884" spans="1:87">
      <c r="A884" s="18"/>
      <c r="B884" s="15" t="str">
        <f>'Gene Table'!E883</f>
        <v>mmu-miR-3098-5p</v>
      </c>
      <c r="C884" s="15" t="str">
        <f>'Gene Table'!B883</f>
        <v>E17</v>
      </c>
      <c r="D884" s="16" t="str">
        <f>IF(SUM('Test Sample Data'!D$3:D$98)&gt;10,IF(AND(ISNUMBER('Test Sample Data'!D883),'Test Sample Data'!D883&lt;$B$1,'Test Sample Data'!D883&gt;0),'Test Sample Data'!D883,$B$1),"")</f>
        <v/>
      </c>
      <c r="E884" s="17" t="str">
        <f>IF(SUM('Test Sample Data'!E$3:E$98)&gt;10,IF(AND(ISNUMBER('Test Sample Data'!E883),'Test Sample Data'!E883&lt;$B$1,'Test Sample Data'!E883&gt;0),'Test Sample Data'!E883,$B$1),"")</f>
        <v/>
      </c>
      <c r="F884" s="17" t="str">
        <f>IF(SUM('Test Sample Data'!F$3:F$98)&gt;10,IF(AND(ISNUMBER('Test Sample Data'!F883),'Test Sample Data'!F883&lt;$B$1,'Test Sample Data'!F883&gt;0),'Test Sample Data'!F883,$B$1),"")</f>
        <v/>
      </c>
      <c r="G884" s="17" t="str">
        <f>IF(SUM('Test Sample Data'!G$3:G$98)&gt;10,IF(AND(ISNUMBER('Test Sample Data'!G883),'Test Sample Data'!G883&lt;$B$1,'Test Sample Data'!G883&gt;0),'Test Sample Data'!G883,$B$1),"")</f>
        <v/>
      </c>
      <c r="H884" s="17" t="str">
        <f>IF(SUM('Test Sample Data'!H$3:H$98)&gt;10,IF(AND(ISNUMBER('Test Sample Data'!H883),'Test Sample Data'!H883&lt;$B$1,'Test Sample Data'!H883&gt;0),'Test Sample Data'!H883,$B$1),"")</f>
        <v/>
      </c>
      <c r="I884" s="17" t="str">
        <f>IF(SUM('Test Sample Data'!I$3:I$98)&gt;10,IF(AND(ISNUMBER('Test Sample Data'!I883),'Test Sample Data'!I883&lt;$B$1,'Test Sample Data'!I883&gt;0),'Test Sample Data'!I883,$B$1),"")</f>
        <v/>
      </c>
      <c r="J884" s="17" t="str">
        <f>IF(SUM('Test Sample Data'!J$3:J$98)&gt;10,IF(AND(ISNUMBER('Test Sample Data'!J883),'Test Sample Data'!J883&lt;$B$1,'Test Sample Data'!J883&gt;0),'Test Sample Data'!J883,$B$1),"")</f>
        <v/>
      </c>
      <c r="K884" s="17" t="str">
        <f>IF(SUM('Test Sample Data'!K$3:K$98)&gt;10,IF(AND(ISNUMBER('Test Sample Data'!K883),'Test Sample Data'!K883&lt;$B$1,'Test Sample Data'!K883&gt;0),'Test Sample Data'!K883,$B$1),"")</f>
        <v/>
      </c>
      <c r="L884" s="17" t="str">
        <f>IF(SUM('Test Sample Data'!L$3:L$98)&gt;10,IF(AND(ISNUMBER('Test Sample Data'!L883),'Test Sample Data'!L883&lt;$B$1,'Test Sample Data'!L883&gt;0),'Test Sample Data'!L883,$B$1),"")</f>
        <v/>
      </c>
      <c r="M884" s="17" t="str">
        <f>IF(SUM('Test Sample Data'!M$3:M$98)&gt;10,IF(AND(ISNUMBER('Test Sample Data'!M883),'Test Sample Data'!M883&lt;$B$1,'Test Sample Data'!M883&gt;0),'Test Sample Data'!M883,$B$1),"")</f>
        <v/>
      </c>
      <c r="N884" s="17" t="str">
        <f>'Gene Table'!E883</f>
        <v>mmu-miR-3098-5p</v>
      </c>
      <c r="O884" s="17" t="str">
        <f>'Gene Table'!B883</f>
        <v>E17</v>
      </c>
      <c r="P884" s="17" t="str">
        <f>IF(SUM('Control Sample Data'!D$3:D$98)&gt;10,IF(AND(ISNUMBER('Control Sample Data'!D883),'Control Sample Data'!D883&lt;$B$1,'Control Sample Data'!D883&gt;0),'Control Sample Data'!D883,$B$1),"")</f>
        <v/>
      </c>
      <c r="Q884" s="17" t="str">
        <f>IF(SUM('Control Sample Data'!E$3:E$98)&gt;10,IF(AND(ISNUMBER('Control Sample Data'!E883),'Control Sample Data'!E883&lt;$B$1,'Control Sample Data'!E883&gt;0),'Control Sample Data'!E883,$B$1),"")</f>
        <v/>
      </c>
      <c r="R884" s="17" t="str">
        <f>IF(SUM('Control Sample Data'!F$3:F$98)&gt;10,IF(AND(ISNUMBER('Control Sample Data'!F883),'Control Sample Data'!F883&lt;$B$1,'Control Sample Data'!F883&gt;0),'Control Sample Data'!F883,$B$1),"")</f>
        <v/>
      </c>
      <c r="S884" s="17" t="str">
        <f>IF(SUM('Control Sample Data'!G$3:G$98)&gt;10,IF(AND(ISNUMBER('Control Sample Data'!G883),'Control Sample Data'!G883&lt;$B$1,'Control Sample Data'!G883&gt;0),'Control Sample Data'!G883,$B$1),"")</f>
        <v/>
      </c>
      <c r="T884" s="17" t="str">
        <f>IF(SUM('Control Sample Data'!H$3:H$98)&gt;10,IF(AND(ISNUMBER('Control Sample Data'!H883),'Control Sample Data'!H883&lt;$B$1,'Control Sample Data'!H883&gt;0),'Control Sample Data'!H883,$B$1),"")</f>
        <v/>
      </c>
      <c r="U884" s="17" t="str">
        <f>IF(SUM('Control Sample Data'!I$3:I$98)&gt;10,IF(AND(ISNUMBER('Control Sample Data'!I883),'Control Sample Data'!I883&lt;$B$1,'Control Sample Data'!I883&gt;0),'Control Sample Data'!I883,$B$1),"")</f>
        <v/>
      </c>
      <c r="V884" s="17" t="str">
        <f>IF(SUM('Control Sample Data'!J$3:J$98)&gt;10,IF(AND(ISNUMBER('Control Sample Data'!J883),'Control Sample Data'!J883&lt;$B$1,'Control Sample Data'!J883&gt;0),'Control Sample Data'!J883,$B$1),"")</f>
        <v/>
      </c>
      <c r="W884" s="17" t="str">
        <f>IF(SUM('Control Sample Data'!K$3:K$98)&gt;10,IF(AND(ISNUMBER('Control Sample Data'!K883),'Control Sample Data'!K883&lt;$B$1,'Control Sample Data'!K883&gt;0),'Control Sample Data'!K883,$B$1),"")</f>
        <v/>
      </c>
      <c r="X884" s="17" t="str">
        <f>IF(SUM('Control Sample Data'!L$3:L$98)&gt;10,IF(AND(ISNUMBER('Control Sample Data'!L883),'Control Sample Data'!L883&lt;$B$1,'Control Sample Data'!L883&gt;0),'Control Sample Data'!L883,$B$1),"")</f>
        <v/>
      </c>
      <c r="Y884" s="17" t="str">
        <f>IF(SUM('Control Sample Data'!M$3:M$98)&gt;10,IF(AND(ISNUMBER('Control Sample Data'!M883),'Control Sample Data'!M883&lt;$B$1,'Control Sample Data'!M883&gt;0),'Control Sample Data'!M883,$B$1),"")</f>
        <v/>
      </c>
      <c r="AT884" s="36" t="str">
        <f t="shared" si="580"/>
        <v/>
      </c>
      <c r="AU884" s="36" t="str">
        <f t="shared" si="581"/>
        <v/>
      </c>
      <c r="AV884" s="36" t="str">
        <f t="shared" si="582"/>
        <v/>
      </c>
      <c r="AW884" s="36" t="str">
        <f t="shared" si="583"/>
        <v/>
      </c>
      <c r="AX884" s="36" t="str">
        <f t="shared" si="584"/>
        <v/>
      </c>
      <c r="AY884" s="36" t="str">
        <f t="shared" si="585"/>
        <v/>
      </c>
      <c r="AZ884" s="36" t="str">
        <f t="shared" si="586"/>
        <v/>
      </c>
      <c r="BA884" s="36" t="str">
        <f t="shared" si="587"/>
        <v/>
      </c>
      <c r="BB884" s="36" t="str">
        <f t="shared" si="588"/>
        <v/>
      </c>
      <c r="BC884" s="36" t="str">
        <f t="shared" si="589"/>
        <v/>
      </c>
      <c r="BD884" s="36" t="str">
        <f t="shared" si="590"/>
        <v/>
      </c>
      <c r="BE884" s="36" t="str">
        <f t="shared" si="591"/>
        <v/>
      </c>
      <c r="BF884" s="36" t="str">
        <f t="shared" si="592"/>
        <v/>
      </c>
      <c r="BG884" s="36" t="str">
        <f t="shared" si="593"/>
        <v/>
      </c>
      <c r="BH884" s="36" t="str">
        <f t="shared" si="594"/>
        <v/>
      </c>
      <c r="BI884" s="36" t="str">
        <f t="shared" si="595"/>
        <v/>
      </c>
      <c r="BJ884" s="36" t="str">
        <f t="shared" si="596"/>
        <v/>
      </c>
      <c r="BK884" s="36" t="str">
        <f t="shared" si="597"/>
        <v/>
      </c>
      <c r="BL884" s="36" t="str">
        <f t="shared" si="598"/>
        <v/>
      </c>
      <c r="BM884" s="36" t="str">
        <f t="shared" si="599"/>
        <v/>
      </c>
      <c r="BN884" s="38" t="e">
        <f t="shared" si="558"/>
        <v>#DIV/0!</v>
      </c>
      <c r="BO884" s="38" t="e">
        <f t="shared" si="559"/>
        <v>#DIV/0!</v>
      </c>
      <c r="BP884" s="39" t="str">
        <f t="shared" si="560"/>
        <v/>
      </c>
      <c r="BQ884" s="39" t="str">
        <f t="shared" si="561"/>
        <v/>
      </c>
      <c r="BR884" s="39" t="str">
        <f t="shared" si="562"/>
        <v/>
      </c>
      <c r="BS884" s="39" t="str">
        <f t="shared" si="563"/>
        <v/>
      </c>
      <c r="BT884" s="39" t="str">
        <f t="shared" si="564"/>
        <v/>
      </c>
      <c r="BU884" s="39" t="str">
        <f t="shared" si="565"/>
        <v/>
      </c>
      <c r="BV884" s="39" t="str">
        <f t="shared" si="566"/>
        <v/>
      </c>
      <c r="BW884" s="39" t="str">
        <f t="shared" si="567"/>
        <v/>
      </c>
      <c r="BX884" s="39" t="str">
        <f t="shared" si="568"/>
        <v/>
      </c>
      <c r="BY884" s="39" t="str">
        <f t="shared" si="569"/>
        <v/>
      </c>
      <c r="BZ884" s="39" t="str">
        <f t="shared" si="570"/>
        <v/>
      </c>
      <c r="CA884" s="39" t="str">
        <f t="shared" si="571"/>
        <v/>
      </c>
      <c r="CB884" s="39" t="str">
        <f t="shared" si="572"/>
        <v/>
      </c>
      <c r="CC884" s="39" t="str">
        <f t="shared" si="573"/>
        <v/>
      </c>
      <c r="CD884" s="39" t="str">
        <f t="shared" si="574"/>
        <v/>
      </c>
      <c r="CE884" s="39" t="str">
        <f t="shared" si="575"/>
        <v/>
      </c>
      <c r="CF884" s="39" t="str">
        <f t="shared" si="576"/>
        <v/>
      </c>
      <c r="CG884" s="39" t="str">
        <f t="shared" si="577"/>
        <v/>
      </c>
      <c r="CH884" s="39" t="str">
        <f t="shared" si="578"/>
        <v/>
      </c>
      <c r="CI884" s="39" t="str">
        <f t="shared" si="579"/>
        <v/>
      </c>
    </row>
    <row r="885" spans="1:87">
      <c r="A885" s="18"/>
      <c r="B885" s="15">
        <f>'Gene Table'!E884</f>
        <v>0</v>
      </c>
      <c r="C885" s="15" t="str">
        <f>'Gene Table'!B884</f>
        <v>E18</v>
      </c>
      <c r="D885" s="16" t="str">
        <f>IF(SUM('Test Sample Data'!D$3:D$98)&gt;10,IF(AND(ISNUMBER('Test Sample Data'!D884),'Test Sample Data'!D884&lt;$B$1,'Test Sample Data'!D884&gt;0),'Test Sample Data'!D884,$B$1),"")</f>
        <v/>
      </c>
      <c r="E885" s="17" t="str">
        <f>IF(SUM('Test Sample Data'!E$3:E$98)&gt;10,IF(AND(ISNUMBER('Test Sample Data'!E884),'Test Sample Data'!E884&lt;$B$1,'Test Sample Data'!E884&gt;0),'Test Sample Data'!E884,$B$1),"")</f>
        <v/>
      </c>
      <c r="F885" s="17" t="str">
        <f>IF(SUM('Test Sample Data'!F$3:F$98)&gt;10,IF(AND(ISNUMBER('Test Sample Data'!F884),'Test Sample Data'!F884&lt;$B$1,'Test Sample Data'!F884&gt;0),'Test Sample Data'!F884,$B$1),"")</f>
        <v/>
      </c>
      <c r="G885" s="17" t="str">
        <f>IF(SUM('Test Sample Data'!G$3:G$98)&gt;10,IF(AND(ISNUMBER('Test Sample Data'!G884),'Test Sample Data'!G884&lt;$B$1,'Test Sample Data'!G884&gt;0),'Test Sample Data'!G884,$B$1),"")</f>
        <v/>
      </c>
      <c r="H885" s="17" t="str">
        <f>IF(SUM('Test Sample Data'!H$3:H$98)&gt;10,IF(AND(ISNUMBER('Test Sample Data'!H884),'Test Sample Data'!H884&lt;$B$1,'Test Sample Data'!H884&gt;0),'Test Sample Data'!H884,$B$1),"")</f>
        <v/>
      </c>
      <c r="I885" s="17" t="str">
        <f>IF(SUM('Test Sample Data'!I$3:I$98)&gt;10,IF(AND(ISNUMBER('Test Sample Data'!I884),'Test Sample Data'!I884&lt;$B$1,'Test Sample Data'!I884&gt;0),'Test Sample Data'!I884,$B$1),"")</f>
        <v/>
      </c>
      <c r="J885" s="17" t="str">
        <f>IF(SUM('Test Sample Data'!J$3:J$98)&gt;10,IF(AND(ISNUMBER('Test Sample Data'!J884),'Test Sample Data'!J884&lt;$B$1,'Test Sample Data'!J884&gt;0),'Test Sample Data'!J884,$B$1),"")</f>
        <v/>
      </c>
      <c r="K885" s="17" t="str">
        <f>IF(SUM('Test Sample Data'!K$3:K$98)&gt;10,IF(AND(ISNUMBER('Test Sample Data'!K884),'Test Sample Data'!K884&lt;$B$1,'Test Sample Data'!K884&gt;0),'Test Sample Data'!K884,$B$1),"")</f>
        <v/>
      </c>
      <c r="L885" s="17" t="str">
        <f>IF(SUM('Test Sample Data'!L$3:L$98)&gt;10,IF(AND(ISNUMBER('Test Sample Data'!L884),'Test Sample Data'!L884&lt;$B$1,'Test Sample Data'!L884&gt;0),'Test Sample Data'!L884,$B$1),"")</f>
        <v/>
      </c>
      <c r="M885" s="17" t="str">
        <f>IF(SUM('Test Sample Data'!M$3:M$98)&gt;10,IF(AND(ISNUMBER('Test Sample Data'!M884),'Test Sample Data'!M884&lt;$B$1,'Test Sample Data'!M884&gt;0),'Test Sample Data'!M884,$B$1),"")</f>
        <v/>
      </c>
      <c r="N885" s="17">
        <f>'Gene Table'!E884</f>
        <v>0</v>
      </c>
      <c r="O885" s="17" t="str">
        <f>'Gene Table'!B884</f>
        <v>E18</v>
      </c>
      <c r="P885" s="17" t="str">
        <f>IF(SUM('Control Sample Data'!D$3:D$98)&gt;10,IF(AND(ISNUMBER('Control Sample Data'!D884),'Control Sample Data'!D884&lt;$B$1,'Control Sample Data'!D884&gt;0),'Control Sample Data'!D884,$B$1),"")</f>
        <v/>
      </c>
      <c r="Q885" s="17" t="str">
        <f>IF(SUM('Control Sample Data'!E$3:E$98)&gt;10,IF(AND(ISNUMBER('Control Sample Data'!E884),'Control Sample Data'!E884&lt;$B$1,'Control Sample Data'!E884&gt;0),'Control Sample Data'!E884,$B$1),"")</f>
        <v/>
      </c>
      <c r="R885" s="17" t="str">
        <f>IF(SUM('Control Sample Data'!F$3:F$98)&gt;10,IF(AND(ISNUMBER('Control Sample Data'!F884),'Control Sample Data'!F884&lt;$B$1,'Control Sample Data'!F884&gt;0),'Control Sample Data'!F884,$B$1),"")</f>
        <v/>
      </c>
      <c r="S885" s="17" t="str">
        <f>IF(SUM('Control Sample Data'!G$3:G$98)&gt;10,IF(AND(ISNUMBER('Control Sample Data'!G884),'Control Sample Data'!G884&lt;$B$1,'Control Sample Data'!G884&gt;0),'Control Sample Data'!G884,$B$1),"")</f>
        <v/>
      </c>
      <c r="T885" s="17" t="str">
        <f>IF(SUM('Control Sample Data'!H$3:H$98)&gt;10,IF(AND(ISNUMBER('Control Sample Data'!H884),'Control Sample Data'!H884&lt;$B$1,'Control Sample Data'!H884&gt;0),'Control Sample Data'!H884,$B$1),"")</f>
        <v/>
      </c>
      <c r="U885" s="17" t="str">
        <f>IF(SUM('Control Sample Data'!I$3:I$98)&gt;10,IF(AND(ISNUMBER('Control Sample Data'!I884),'Control Sample Data'!I884&lt;$B$1,'Control Sample Data'!I884&gt;0),'Control Sample Data'!I884,$B$1),"")</f>
        <v/>
      </c>
      <c r="V885" s="17" t="str">
        <f>IF(SUM('Control Sample Data'!J$3:J$98)&gt;10,IF(AND(ISNUMBER('Control Sample Data'!J884),'Control Sample Data'!J884&lt;$B$1,'Control Sample Data'!J884&gt;0),'Control Sample Data'!J884,$B$1),"")</f>
        <v/>
      </c>
      <c r="W885" s="17" t="str">
        <f>IF(SUM('Control Sample Data'!K$3:K$98)&gt;10,IF(AND(ISNUMBER('Control Sample Data'!K884),'Control Sample Data'!K884&lt;$B$1,'Control Sample Data'!K884&gt;0),'Control Sample Data'!K884,$B$1),"")</f>
        <v/>
      </c>
      <c r="X885" s="17" t="str">
        <f>IF(SUM('Control Sample Data'!L$3:L$98)&gt;10,IF(AND(ISNUMBER('Control Sample Data'!L884),'Control Sample Data'!L884&lt;$B$1,'Control Sample Data'!L884&gt;0),'Control Sample Data'!L884,$B$1),"")</f>
        <v/>
      </c>
      <c r="Y885" s="17" t="str">
        <f>IF(SUM('Control Sample Data'!M$3:M$98)&gt;10,IF(AND(ISNUMBER('Control Sample Data'!M884),'Control Sample Data'!M884&lt;$B$1,'Control Sample Data'!M884&gt;0),'Control Sample Data'!M884,$B$1),"")</f>
        <v/>
      </c>
      <c r="AT885" s="36" t="str">
        <f t="shared" si="580"/>
        <v/>
      </c>
      <c r="AU885" s="36" t="str">
        <f t="shared" si="581"/>
        <v/>
      </c>
      <c r="AV885" s="36" t="str">
        <f t="shared" si="582"/>
        <v/>
      </c>
      <c r="AW885" s="36" t="str">
        <f t="shared" si="583"/>
        <v/>
      </c>
      <c r="AX885" s="36" t="str">
        <f t="shared" si="584"/>
        <v/>
      </c>
      <c r="AY885" s="36" t="str">
        <f t="shared" si="585"/>
        <v/>
      </c>
      <c r="AZ885" s="36" t="str">
        <f t="shared" si="586"/>
        <v/>
      </c>
      <c r="BA885" s="36" t="str">
        <f t="shared" si="587"/>
        <v/>
      </c>
      <c r="BB885" s="36" t="str">
        <f t="shared" si="588"/>
        <v/>
      </c>
      <c r="BC885" s="36" t="str">
        <f t="shared" si="589"/>
        <v/>
      </c>
      <c r="BD885" s="36" t="str">
        <f t="shared" si="590"/>
        <v/>
      </c>
      <c r="BE885" s="36" t="str">
        <f t="shared" si="591"/>
        <v/>
      </c>
      <c r="BF885" s="36" t="str">
        <f t="shared" si="592"/>
        <v/>
      </c>
      <c r="BG885" s="36" t="str">
        <f t="shared" si="593"/>
        <v/>
      </c>
      <c r="BH885" s="36" t="str">
        <f t="shared" si="594"/>
        <v/>
      </c>
      <c r="BI885" s="36" t="str">
        <f t="shared" si="595"/>
        <v/>
      </c>
      <c r="BJ885" s="36" t="str">
        <f t="shared" si="596"/>
        <v/>
      </c>
      <c r="BK885" s="36" t="str">
        <f t="shared" si="597"/>
        <v/>
      </c>
      <c r="BL885" s="36" t="str">
        <f t="shared" si="598"/>
        <v/>
      </c>
      <c r="BM885" s="36" t="str">
        <f t="shared" si="599"/>
        <v/>
      </c>
      <c r="BN885" s="38" t="e">
        <f t="shared" si="558"/>
        <v>#DIV/0!</v>
      </c>
      <c r="BO885" s="38" t="e">
        <f t="shared" si="559"/>
        <v>#DIV/0!</v>
      </c>
      <c r="BP885" s="39" t="str">
        <f t="shared" si="560"/>
        <v/>
      </c>
      <c r="BQ885" s="39" t="str">
        <f t="shared" si="561"/>
        <v/>
      </c>
      <c r="BR885" s="39" t="str">
        <f t="shared" si="562"/>
        <v/>
      </c>
      <c r="BS885" s="39" t="str">
        <f t="shared" si="563"/>
        <v/>
      </c>
      <c r="BT885" s="39" t="str">
        <f t="shared" si="564"/>
        <v/>
      </c>
      <c r="BU885" s="39" t="str">
        <f t="shared" si="565"/>
        <v/>
      </c>
      <c r="BV885" s="39" t="str">
        <f t="shared" si="566"/>
        <v/>
      </c>
      <c r="BW885" s="39" t="str">
        <f t="shared" si="567"/>
        <v/>
      </c>
      <c r="BX885" s="39" t="str">
        <f t="shared" si="568"/>
        <v/>
      </c>
      <c r="BY885" s="39" t="str">
        <f t="shared" si="569"/>
        <v/>
      </c>
      <c r="BZ885" s="39" t="str">
        <f t="shared" si="570"/>
        <v/>
      </c>
      <c r="CA885" s="39" t="str">
        <f t="shared" si="571"/>
        <v/>
      </c>
      <c r="CB885" s="39" t="str">
        <f t="shared" si="572"/>
        <v/>
      </c>
      <c r="CC885" s="39" t="str">
        <f t="shared" si="573"/>
        <v/>
      </c>
      <c r="CD885" s="39" t="str">
        <f t="shared" si="574"/>
        <v/>
      </c>
      <c r="CE885" s="39" t="str">
        <f t="shared" si="575"/>
        <v/>
      </c>
      <c r="CF885" s="39" t="str">
        <f t="shared" si="576"/>
        <v/>
      </c>
      <c r="CG885" s="39" t="str">
        <f t="shared" si="577"/>
        <v/>
      </c>
      <c r="CH885" s="39" t="str">
        <f t="shared" si="578"/>
        <v/>
      </c>
      <c r="CI885" s="39" t="str">
        <f t="shared" si="579"/>
        <v/>
      </c>
    </row>
    <row r="886" spans="1:87">
      <c r="A886" s="18"/>
      <c r="B886" s="15" t="str">
        <f>'Gene Table'!E885</f>
        <v>mmu-miR-3100-3p</v>
      </c>
      <c r="C886" s="15" t="str">
        <f>'Gene Table'!B885</f>
        <v>E19</v>
      </c>
      <c r="D886" s="16" t="str">
        <f>IF(SUM('Test Sample Data'!D$3:D$98)&gt;10,IF(AND(ISNUMBER('Test Sample Data'!D885),'Test Sample Data'!D885&lt;$B$1,'Test Sample Data'!D885&gt;0),'Test Sample Data'!D885,$B$1),"")</f>
        <v/>
      </c>
      <c r="E886" s="17" t="str">
        <f>IF(SUM('Test Sample Data'!E$3:E$98)&gt;10,IF(AND(ISNUMBER('Test Sample Data'!E885),'Test Sample Data'!E885&lt;$B$1,'Test Sample Data'!E885&gt;0),'Test Sample Data'!E885,$B$1),"")</f>
        <v/>
      </c>
      <c r="F886" s="17" t="str">
        <f>IF(SUM('Test Sample Data'!F$3:F$98)&gt;10,IF(AND(ISNUMBER('Test Sample Data'!F885),'Test Sample Data'!F885&lt;$B$1,'Test Sample Data'!F885&gt;0),'Test Sample Data'!F885,$B$1),"")</f>
        <v/>
      </c>
      <c r="G886" s="17" t="str">
        <f>IF(SUM('Test Sample Data'!G$3:G$98)&gt;10,IF(AND(ISNUMBER('Test Sample Data'!G885),'Test Sample Data'!G885&lt;$B$1,'Test Sample Data'!G885&gt;0),'Test Sample Data'!G885,$B$1),"")</f>
        <v/>
      </c>
      <c r="H886" s="17" t="str">
        <f>IF(SUM('Test Sample Data'!H$3:H$98)&gt;10,IF(AND(ISNUMBER('Test Sample Data'!H885),'Test Sample Data'!H885&lt;$B$1,'Test Sample Data'!H885&gt;0),'Test Sample Data'!H885,$B$1),"")</f>
        <v/>
      </c>
      <c r="I886" s="17" t="str">
        <f>IF(SUM('Test Sample Data'!I$3:I$98)&gt;10,IF(AND(ISNUMBER('Test Sample Data'!I885),'Test Sample Data'!I885&lt;$B$1,'Test Sample Data'!I885&gt;0),'Test Sample Data'!I885,$B$1),"")</f>
        <v/>
      </c>
      <c r="J886" s="17" t="str">
        <f>IF(SUM('Test Sample Data'!J$3:J$98)&gt;10,IF(AND(ISNUMBER('Test Sample Data'!J885),'Test Sample Data'!J885&lt;$B$1,'Test Sample Data'!J885&gt;0),'Test Sample Data'!J885,$B$1),"")</f>
        <v/>
      </c>
      <c r="K886" s="17" t="str">
        <f>IF(SUM('Test Sample Data'!K$3:K$98)&gt;10,IF(AND(ISNUMBER('Test Sample Data'!K885),'Test Sample Data'!K885&lt;$B$1,'Test Sample Data'!K885&gt;0),'Test Sample Data'!K885,$B$1),"")</f>
        <v/>
      </c>
      <c r="L886" s="17" t="str">
        <f>IF(SUM('Test Sample Data'!L$3:L$98)&gt;10,IF(AND(ISNUMBER('Test Sample Data'!L885),'Test Sample Data'!L885&lt;$B$1,'Test Sample Data'!L885&gt;0),'Test Sample Data'!L885,$B$1),"")</f>
        <v/>
      </c>
      <c r="M886" s="17" t="str">
        <f>IF(SUM('Test Sample Data'!M$3:M$98)&gt;10,IF(AND(ISNUMBER('Test Sample Data'!M885),'Test Sample Data'!M885&lt;$B$1,'Test Sample Data'!M885&gt;0),'Test Sample Data'!M885,$B$1),"")</f>
        <v/>
      </c>
      <c r="N886" s="17" t="str">
        <f>'Gene Table'!E885</f>
        <v>mmu-miR-3100-3p</v>
      </c>
      <c r="O886" s="17" t="str">
        <f>'Gene Table'!B885</f>
        <v>E19</v>
      </c>
      <c r="P886" s="17" t="str">
        <f>IF(SUM('Control Sample Data'!D$3:D$98)&gt;10,IF(AND(ISNUMBER('Control Sample Data'!D885),'Control Sample Data'!D885&lt;$B$1,'Control Sample Data'!D885&gt;0),'Control Sample Data'!D885,$B$1),"")</f>
        <v/>
      </c>
      <c r="Q886" s="17" t="str">
        <f>IF(SUM('Control Sample Data'!E$3:E$98)&gt;10,IF(AND(ISNUMBER('Control Sample Data'!E885),'Control Sample Data'!E885&lt;$B$1,'Control Sample Data'!E885&gt;0),'Control Sample Data'!E885,$B$1),"")</f>
        <v/>
      </c>
      <c r="R886" s="17" t="str">
        <f>IF(SUM('Control Sample Data'!F$3:F$98)&gt;10,IF(AND(ISNUMBER('Control Sample Data'!F885),'Control Sample Data'!F885&lt;$B$1,'Control Sample Data'!F885&gt;0),'Control Sample Data'!F885,$B$1),"")</f>
        <v/>
      </c>
      <c r="S886" s="17" t="str">
        <f>IF(SUM('Control Sample Data'!G$3:G$98)&gt;10,IF(AND(ISNUMBER('Control Sample Data'!G885),'Control Sample Data'!G885&lt;$B$1,'Control Sample Data'!G885&gt;0),'Control Sample Data'!G885,$B$1),"")</f>
        <v/>
      </c>
      <c r="T886" s="17" t="str">
        <f>IF(SUM('Control Sample Data'!H$3:H$98)&gt;10,IF(AND(ISNUMBER('Control Sample Data'!H885),'Control Sample Data'!H885&lt;$B$1,'Control Sample Data'!H885&gt;0),'Control Sample Data'!H885,$B$1),"")</f>
        <v/>
      </c>
      <c r="U886" s="17" t="str">
        <f>IF(SUM('Control Sample Data'!I$3:I$98)&gt;10,IF(AND(ISNUMBER('Control Sample Data'!I885),'Control Sample Data'!I885&lt;$B$1,'Control Sample Data'!I885&gt;0),'Control Sample Data'!I885,$B$1),"")</f>
        <v/>
      </c>
      <c r="V886" s="17" t="str">
        <f>IF(SUM('Control Sample Data'!J$3:J$98)&gt;10,IF(AND(ISNUMBER('Control Sample Data'!J885),'Control Sample Data'!J885&lt;$B$1,'Control Sample Data'!J885&gt;0),'Control Sample Data'!J885,$B$1),"")</f>
        <v/>
      </c>
      <c r="W886" s="17" t="str">
        <f>IF(SUM('Control Sample Data'!K$3:K$98)&gt;10,IF(AND(ISNUMBER('Control Sample Data'!K885),'Control Sample Data'!K885&lt;$B$1,'Control Sample Data'!K885&gt;0),'Control Sample Data'!K885,$B$1),"")</f>
        <v/>
      </c>
      <c r="X886" s="17" t="str">
        <f>IF(SUM('Control Sample Data'!L$3:L$98)&gt;10,IF(AND(ISNUMBER('Control Sample Data'!L885),'Control Sample Data'!L885&lt;$B$1,'Control Sample Data'!L885&gt;0),'Control Sample Data'!L885,$B$1),"")</f>
        <v/>
      </c>
      <c r="Y886" s="17" t="str">
        <f>IF(SUM('Control Sample Data'!M$3:M$98)&gt;10,IF(AND(ISNUMBER('Control Sample Data'!M885),'Control Sample Data'!M885&lt;$B$1,'Control Sample Data'!M885&gt;0),'Control Sample Data'!M885,$B$1),"")</f>
        <v/>
      </c>
      <c r="AT886" s="36" t="str">
        <f t="shared" si="580"/>
        <v/>
      </c>
      <c r="AU886" s="36" t="str">
        <f t="shared" si="581"/>
        <v/>
      </c>
      <c r="AV886" s="36" t="str">
        <f t="shared" si="582"/>
        <v/>
      </c>
      <c r="AW886" s="36" t="str">
        <f t="shared" si="583"/>
        <v/>
      </c>
      <c r="AX886" s="36" t="str">
        <f t="shared" si="584"/>
        <v/>
      </c>
      <c r="AY886" s="36" t="str">
        <f t="shared" si="585"/>
        <v/>
      </c>
      <c r="AZ886" s="36" t="str">
        <f t="shared" si="586"/>
        <v/>
      </c>
      <c r="BA886" s="36" t="str">
        <f t="shared" si="587"/>
        <v/>
      </c>
      <c r="BB886" s="36" t="str">
        <f t="shared" si="588"/>
        <v/>
      </c>
      <c r="BC886" s="36" t="str">
        <f t="shared" si="589"/>
        <v/>
      </c>
      <c r="BD886" s="36" t="str">
        <f t="shared" si="590"/>
        <v/>
      </c>
      <c r="BE886" s="36" t="str">
        <f t="shared" si="591"/>
        <v/>
      </c>
      <c r="BF886" s="36" t="str">
        <f t="shared" si="592"/>
        <v/>
      </c>
      <c r="BG886" s="36" t="str">
        <f t="shared" si="593"/>
        <v/>
      </c>
      <c r="BH886" s="36" t="str">
        <f t="shared" si="594"/>
        <v/>
      </c>
      <c r="BI886" s="36" t="str">
        <f t="shared" si="595"/>
        <v/>
      </c>
      <c r="BJ886" s="36" t="str">
        <f t="shared" si="596"/>
        <v/>
      </c>
      <c r="BK886" s="36" t="str">
        <f t="shared" si="597"/>
        <v/>
      </c>
      <c r="BL886" s="36" t="str">
        <f t="shared" si="598"/>
        <v/>
      </c>
      <c r="BM886" s="36" t="str">
        <f t="shared" si="599"/>
        <v/>
      </c>
      <c r="BN886" s="38" t="e">
        <f t="shared" si="558"/>
        <v>#DIV/0!</v>
      </c>
      <c r="BO886" s="38" t="e">
        <f t="shared" si="559"/>
        <v>#DIV/0!</v>
      </c>
      <c r="BP886" s="39" t="str">
        <f t="shared" si="560"/>
        <v/>
      </c>
      <c r="BQ886" s="39" t="str">
        <f t="shared" si="561"/>
        <v/>
      </c>
      <c r="BR886" s="39" t="str">
        <f t="shared" si="562"/>
        <v/>
      </c>
      <c r="BS886" s="39" t="str">
        <f t="shared" si="563"/>
        <v/>
      </c>
      <c r="BT886" s="39" t="str">
        <f t="shared" si="564"/>
        <v/>
      </c>
      <c r="BU886" s="39" t="str">
        <f t="shared" si="565"/>
        <v/>
      </c>
      <c r="BV886" s="39" t="str">
        <f t="shared" si="566"/>
        <v/>
      </c>
      <c r="BW886" s="39" t="str">
        <f t="shared" si="567"/>
        <v/>
      </c>
      <c r="BX886" s="39" t="str">
        <f t="shared" si="568"/>
        <v/>
      </c>
      <c r="BY886" s="39" t="str">
        <f t="shared" si="569"/>
        <v/>
      </c>
      <c r="BZ886" s="39" t="str">
        <f t="shared" si="570"/>
        <v/>
      </c>
      <c r="CA886" s="39" t="str">
        <f t="shared" si="571"/>
        <v/>
      </c>
      <c r="CB886" s="39" t="str">
        <f t="shared" si="572"/>
        <v/>
      </c>
      <c r="CC886" s="39" t="str">
        <f t="shared" si="573"/>
        <v/>
      </c>
      <c r="CD886" s="39" t="str">
        <f t="shared" si="574"/>
        <v/>
      </c>
      <c r="CE886" s="39" t="str">
        <f t="shared" si="575"/>
        <v/>
      </c>
      <c r="CF886" s="39" t="str">
        <f t="shared" si="576"/>
        <v/>
      </c>
      <c r="CG886" s="39" t="str">
        <f t="shared" si="577"/>
        <v/>
      </c>
      <c r="CH886" s="39" t="str">
        <f t="shared" si="578"/>
        <v/>
      </c>
      <c r="CI886" s="39" t="str">
        <f t="shared" si="579"/>
        <v/>
      </c>
    </row>
    <row r="887" spans="1:87">
      <c r="A887" s="18"/>
      <c r="B887" s="15">
        <f>'Gene Table'!E886</f>
        <v>0</v>
      </c>
      <c r="C887" s="15" t="str">
        <f>'Gene Table'!B886</f>
        <v>E20</v>
      </c>
      <c r="D887" s="16" t="str">
        <f>IF(SUM('Test Sample Data'!D$3:D$98)&gt;10,IF(AND(ISNUMBER('Test Sample Data'!D886),'Test Sample Data'!D886&lt;$B$1,'Test Sample Data'!D886&gt;0),'Test Sample Data'!D886,$B$1),"")</f>
        <v/>
      </c>
      <c r="E887" s="17" t="str">
        <f>IF(SUM('Test Sample Data'!E$3:E$98)&gt;10,IF(AND(ISNUMBER('Test Sample Data'!E886),'Test Sample Data'!E886&lt;$B$1,'Test Sample Data'!E886&gt;0),'Test Sample Data'!E886,$B$1),"")</f>
        <v/>
      </c>
      <c r="F887" s="17" t="str">
        <f>IF(SUM('Test Sample Data'!F$3:F$98)&gt;10,IF(AND(ISNUMBER('Test Sample Data'!F886),'Test Sample Data'!F886&lt;$B$1,'Test Sample Data'!F886&gt;0),'Test Sample Data'!F886,$B$1),"")</f>
        <v/>
      </c>
      <c r="G887" s="17" t="str">
        <f>IF(SUM('Test Sample Data'!G$3:G$98)&gt;10,IF(AND(ISNUMBER('Test Sample Data'!G886),'Test Sample Data'!G886&lt;$B$1,'Test Sample Data'!G886&gt;0),'Test Sample Data'!G886,$B$1),"")</f>
        <v/>
      </c>
      <c r="H887" s="17" t="str">
        <f>IF(SUM('Test Sample Data'!H$3:H$98)&gt;10,IF(AND(ISNUMBER('Test Sample Data'!H886),'Test Sample Data'!H886&lt;$B$1,'Test Sample Data'!H886&gt;0),'Test Sample Data'!H886,$B$1),"")</f>
        <v/>
      </c>
      <c r="I887" s="17" t="str">
        <f>IF(SUM('Test Sample Data'!I$3:I$98)&gt;10,IF(AND(ISNUMBER('Test Sample Data'!I886),'Test Sample Data'!I886&lt;$B$1,'Test Sample Data'!I886&gt;0),'Test Sample Data'!I886,$B$1),"")</f>
        <v/>
      </c>
      <c r="J887" s="17" t="str">
        <f>IF(SUM('Test Sample Data'!J$3:J$98)&gt;10,IF(AND(ISNUMBER('Test Sample Data'!J886),'Test Sample Data'!J886&lt;$B$1,'Test Sample Data'!J886&gt;0),'Test Sample Data'!J886,$B$1),"")</f>
        <v/>
      </c>
      <c r="K887" s="17" t="str">
        <f>IF(SUM('Test Sample Data'!K$3:K$98)&gt;10,IF(AND(ISNUMBER('Test Sample Data'!K886),'Test Sample Data'!K886&lt;$B$1,'Test Sample Data'!K886&gt;0),'Test Sample Data'!K886,$B$1),"")</f>
        <v/>
      </c>
      <c r="L887" s="17" t="str">
        <f>IF(SUM('Test Sample Data'!L$3:L$98)&gt;10,IF(AND(ISNUMBER('Test Sample Data'!L886),'Test Sample Data'!L886&lt;$B$1,'Test Sample Data'!L886&gt;0),'Test Sample Data'!L886,$B$1),"")</f>
        <v/>
      </c>
      <c r="M887" s="17" t="str">
        <f>IF(SUM('Test Sample Data'!M$3:M$98)&gt;10,IF(AND(ISNUMBER('Test Sample Data'!M886),'Test Sample Data'!M886&lt;$B$1,'Test Sample Data'!M886&gt;0),'Test Sample Data'!M886,$B$1),"")</f>
        <v/>
      </c>
      <c r="N887" s="17">
        <f>'Gene Table'!E886</f>
        <v>0</v>
      </c>
      <c r="O887" s="17" t="str">
        <f>'Gene Table'!B886</f>
        <v>E20</v>
      </c>
      <c r="P887" s="17" t="str">
        <f>IF(SUM('Control Sample Data'!D$3:D$98)&gt;10,IF(AND(ISNUMBER('Control Sample Data'!D886),'Control Sample Data'!D886&lt;$B$1,'Control Sample Data'!D886&gt;0),'Control Sample Data'!D886,$B$1),"")</f>
        <v/>
      </c>
      <c r="Q887" s="17" t="str">
        <f>IF(SUM('Control Sample Data'!E$3:E$98)&gt;10,IF(AND(ISNUMBER('Control Sample Data'!E886),'Control Sample Data'!E886&lt;$B$1,'Control Sample Data'!E886&gt;0),'Control Sample Data'!E886,$B$1),"")</f>
        <v/>
      </c>
      <c r="R887" s="17" t="str">
        <f>IF(SUM('Control Sample Data'!F$3:F$98)&gt;10,IF(AND(ISNUMBER('Control Sample Data'!F886),'Control Sample Data'!F886&lt;$B$1,'Control Sample Data'!F886&gt;0),'Control Sample Data'!F886,$B$1),"")</f>
        <v/>
      </c>
      <c r="S887" s="17" t="str">
        <f>IF(SUM('Control Sample Data'!G$3:G$98)&gt;10,IF(AND(ISNUMBER('Control Sample Data'!G886),'Control Sample Data'!G886&lt;$B$1,'Control Sample Data'!G886&gt;0),'Control Sample Data'!G886,$B$1),"")</f>
        <v/>
      </c>
      <c r="T887" s="17" t="str">
        <f>IF(SUM('Control Sample Data'!H$3:H$98)&gt;10,IF(AND(ISNUMBER('Control Sample Data'!H886),'Control Sample Data'!H886&lt;$B$1,'Control Sample Data'!H886&gt;0),'Control Sample Data'!H886,$B$1),"")</f>
        <v/>
      </c>
      <c r="U887" s="17" t="str">
        <f>IF(SUM('Control Sample Data'!I$3:I$98)&gt;10,IF(AND(ISNUMBER('Control Sample Data'!I886),'Control Sample Data'!I886&lt;$B$1,'Control Sample Data'!I886&gt;0),'Control Sample Data'!I886,$B$1),"")</f>
        <v/>
      </c>
      <c r="V887" s="17" t="str">
        <f>IF(SUM('Control Sample Data'!J$3:J$98)&gt;10,IF(AND(ISNUMBER('Control Sample Data'!J886),'Control Sample Data'!J886&lt;$B$1,'Control Sample Data'!J886&gt;0),'Control Sample Data'!J886,$B$1),"")</f>
        <v/>
      </c>
      <c r="W887" s="17" t="str">
        <f>IF(SUM('Control Sample Data'!K$3:K$98)&gt;10,IF(AND(ISNUMBER('Control Sample Data'!K886),'Control Sample Data'!K886&lt;$B$1,'Control Sample Data'!K886&gt;0),'Control Sample Data'!K886,$B$1),"")</f>
        <v/>
      </c>
      <c r="X887" s="17" t="str">
        <f>IF(SUM('Control Sample Data'!L$3:L$98)&gt;10,IF(AND(ISNUMBER('Control Sample Data'!L886),'Control Sample Data'!L886&lt;$B$1,'Control Sample Data'!L886&gt;0),'Control Sample Data'!L886,$B$1),"")</f>
        <v/>
      </c>
      <c r="Y887" s="17" t="str">
        <f>IF(SUM('Control Sample Data'!M$3:M$98)&gt;10,IF(AND(ISNUMBER('Control Sample Data'!M886),'Control Sample Data'!M886&lt;$B$1,'Control Sample Data'!M886&gt;0),'Control Sample Data'!M886,$B$1),"")</f>
        <v/>
      </c>
      <c r="AT887" s="36" t="str">
        <f t="shared" si="580"/>
        <v/>
      </c>
      <c r="AU887" s="36" t="str">
        <f t="shared" si="581"/>
        <v/>
      </c>
      <c r="AV887" s="36" t="str">
        <f t="shared" si="582"/>
        <v/>
      </c>
      <c r="AW887" s="36" t="str">
        <f t="shared" si="583"/>
        <v/>
      </c>
      <c r="AX887" s="36" t="str">
        <f t="shared" si="584"/>
        <v/>
      </c>
      <c r="AY887" s="36" t="str">
        <f t="shared" si="585"/>
        <v/>
      </c>
      <c r="AZ887" s="36" t="str">
        <f t="shared" si="586"/>
        <v/>
      </c>
      <c r="BA887" s="36" t="str">
        <f t="shared" si="587"/>
        <v/>
      </c>
      <c r="BB887" s="36" t="str">
        <f t="shared" si="588"/>
        <v/>
      </c>
      <c r="BC887" s="36" t="str">
        <f t="shared" si="589"/>
        <v/>
      </c>
      <c r="BD887" s="36" t="str">
        <f t="shared" si="590"/>
        <v/>
      </c>
      <c r="BE887" s="36" t="str">
        <f t="shared" si="591"/>
        <v/>
      </c>
      <c r="BF887" s="36" t="str">
        <f t="shared" si="592"/>
        <v/>
      </c>
      <c r="BG887" s="36" t="str">
        <f t="shared" si="593"/>
        <v/>
      </c>
      <c r="BH887" s="36" t="str">
        <f t="shared" si="594"/>
        <v/>
      </c>
      <c r="BI887" s="36" t="str">
        <f t="shared" si="595"/>
        <v/>
      </c>
      <c r="BJ887" s="36" t="str">
        <f t="shared" si="596"/>
        <v/>
      </c>
      <c r="BK887" s="36" t="str">
        <f t="shared" si="597"/>
        <v/>
      </c>
      <c r="BL887" s="36" t="str">
        <f t="shared" si="598"/>
        <v/>
      </c>
      <c r="BM887" s="36" t="str">
        <f t="shared" si="599"/>
        <v/>
      </c>
      <c r="BN887" s="38" t="e">
        <f t="shared" si="558"/>
        <v>#DIV/0!</v>
      </c>
      <c r="BO887" s="38" t="e">
        <f t="shared" si="559"/>
        <v>#DIV/0!</v>
      </c>
      <c r="BP887" s="39" t="str">
        <f t="shared" si="560"/>
        <v/>
      </c>
      <c r="BQ887" s="39" t="str">
        <f t="shared" si="561"/>
        <v/>
      </c>
      <c r="BR887" s="39" t="str">
        <f t="shared" si="562"/>
        <v/>
      </c>
      <c r="BS887" s="39" t="str">
        <f t="shared" si="563"/>
        <v/>
      </c>
      <c r="BT887" s="39" t="str">
        <f t="shared" si="564"/>
        <v/>
      </c>
      <c r="BU887" s="39" t="str">
        <f t="shared" si="565"/>
        <v/>
      </c>
      <c r="BV887" s="39" t="str">
        <f t="shared" si="566"/>
        <v/>
      </c>
      <c r="BW887" s="39" t="str">
        <f t="shared" si="567"/>
        <v/>
      </c>
      <c r="BX887" s="39" t="str">
        <f t="shared" si="568"/>
        <v/>
      </c>
      <c r="BY887" s="39" t="str">
        <f t="shared" si="569"/>
        <v/>
      </c>
      <c r="BZ887" s="39" t="str">
        <f t="shared" si="570"/>
        <v/>
      </c>
      <c r="CA887" s="39" t="str">
        <f t="shared" si="571"/>
        <v/>
      </c>
      <c r="CB887" s="39" t="str">
        <f t="shared" si="572"/>
        <v/>
      </c>
      <c r="CC887" s="39" t="str">
        <f t="shared" si="573"/>
        <v/>
      </c>
      <c r="CD887" s="39" t="str">
        <f t="shared" si="574"/>
        <v/>
      </c>
      <c r="CE887" s="39" t="str">
        <f t="shared" si="575"/>
        <v/>
      </c>
      <c r="CF887" s="39" t="str">
        <f t="shared" si="576"/>
        <v/>
      </c>
      <c r="CG887" s="39" t="str">
        <f t="shared" si="577"/>
        <v/>
      </c>
      <c r="CH887" s="39" t="str">
        <f t="shared" si="578"/>
        <v/>
      </c>
      <c r="CI887" s="39" t="str">
        <f t="shared" si="579"/>
        <v/>
      </c>
    </row>
    <row r="888" spans="1:87">
      <c r="A888" s="18"/>
      <c r="B888" s="15" t="str">
        <f>'Gene Table'!E887</f>
        <v>mmu-miR-3101-3p</v>
      </c>
      <c r="C888" s="15" t="str">
        <f>'Gene Table'!B887</f>
        <v>E21</v>
      </c>
      <c r="D888" s="16" t="str">
        <f>IF(SUM('Test Sample Data'!D$3:D$98)&gt;10,IF(AND(ISNUMBER('Test Sample Data'!D887),'Test Sample Data'!D887&lt;$B$1,'Test Sample Data'!D887&gt;0),'Test Sample Data'!D887,$B$1),"")</f>
        <v/>
      </c>
      <c r="E888" s="17" t="str">
        <f>IF(SUM('Test Sample Data'!E$3:E$98)&gt;10,IF(AND(ISNUMBER('Test Sample Data'!E887),'Test Sample Data'!E887&lt;$B$1,'Test Sample Data'!E887&gt;0),'Test Sample Data'!E887,$B$1),"")</f>
        <v/>
      </c>
      <c r="F888" s="17" t="str">
        <f>IF(SUM('Test Sample Data'!F$3:F$98)&gt;10,IF(AND(ISNUMBER('Test Sample Data'!F887),'Test Sample Data'!F887&lt;$B$1,'Test Sample Data'!F887&gt;0),'Test Sample Data'!F887,$B$1),"")</f>
        <v/>
      </c>
      <c r="G888" s="17" t="str">
        <f>IF(SUM('Test Sample Data'!G$3:G$98)&gt;10,IF(AND(ISNUMBER('Test Sample Data'!G887),'Test Sample Data'!G887&lt;$B$1,'Test Sample Data'!G887&gt;0),'Test Sample Data'!G887,$B$1),"")</f>
        <v/>
      </c>
      <c r="H888" s="17" t="str">
        <f>IF(SUM('Test Sample Data'!H$3:H$98)&gt;10,IF(AND(ISNUMBER('Test Sample Data'!H887),'Test Sample Data'!H887&lt;$B$1,'Test Sample Data'!H887&gt;0),'Test Sample Data'!H887,$B$1),"")</f>
        <v/>
      </c>
      <c r="I888" s="17" t="str">
        <f>IF(SUM('Test Sample Data'!I$3:I$98)&gt;10,IF(AND(ISNUMBER('Test Sample Data'!I887),'Test Sample Data'!I887&lt;$B$1,'Test Sample Data'!I887&gt;0),'Test Sample Data'!I887,$B$1),"")</f>
        <v/>
      </c>
      <c r="J888" s="17" t="str">
        <f>IF(SUM('Test Sample Data'!J$3:J$98)&gt;10,IF(AND(ISNUMBER('Test Sample Data'!J887),'Test Sample Data'!J887&lt;$B$1,'Test Sample Data'!J887&gt;0),'Test Sample Data'!J887,$B$1),"")</f>
        <v/>
      </c>
      <c r="K888" s="17" t="str">
        <f>IF(SUM('Test Sample Data'!K$3:K$98)&gt;10,IF(AND(ISNUMBER('Test Sample Data'!K887),'Test Sample Data'!K887&lt;$B$1,'Test Sample Data'!K887&gt;0),'Test Sample Data'!K887,$B$1),"")</f>
        <v/>
      </c>
      <c r="L888" s="17" t="str">
        <f>IF(SUM('Test Sample Data'!L$3:L$98)&gt;10,IF(AND(ISNUMBER('Test Sample Data'!L887),'Test Sample Data'!L887&lt;$B$1,'Test Sample Data'!L887&gt;0),'Test Sample Data'!L887,$B$1),"")</f>
        <v/>
      </c>
      <c r="M888" s="17" t="str">
        <f>IF(SUM('Test Sample Data'!M$3:M$98)&gt;10,IF(AND(ISNUMBER('Test Sample Data'!M887),'Test Sample Data'!M887&lt;$B$1,'Test Sample Data'!M887&gt;0),'Test Sample Data'!M887,$B$1),"")</f>
        <v/>
      </c>
      <c r="N888" s="17" t="str">
        <f>'Gene Table'!E887</f>
        <v>mmu-miR-3101-3p</v>
      </c>
      <c r="O888" s="17" t="str">
        <f>'Gene Table'!B887</f>
        <v>E21</v>
      </c>
      <c r="P888" s="17" t="str">
        <f>IF(SUM('Control Sample Data'!D$3:D$98)&gt;10,IF(AND(ISNUMBER('Control Sample Data'!D887),'Control Sample Data'!D887&lt;$B$1,'Control Sample Data'!D887&gt;0),'Control Sample Data'!D887,$B$1),"")</f>
        <v/>
      </c>
      <c r="Q888" s="17" t="str">
        <f>IF(SUM('Control Sample Data'!E$3:E$98)&gt;10,IF(AND(ISNUMBER('Control Sample Data'!E887),'Control Sample Data'!E887&lt;$B$1,'Control Sample Data'!E887&gt;0),'Control Sample Data'!E887,$B$1),"")</f>
        <v/>
      </c>
      <c r="R888" s="17" t="str">
        <f>IF(SUM('Control Sample Data'!F$3:F$98)&gt;10,IF(AND(ISNUMBER('Control Sample Data'!F887),'Control Sample Data'!F887&lt;$B$1,'Control Sample Data'!F887&gt;0),'Control Sample Data'!F887,$B$1),"")</f>
        <v/>
      </c>
      <c r="S888" s="17" t="str">
        <f>IF(SUM('Control Sample Data'!G$3:G$98)&gt;10,IF(AND(ISNUMBER('Control Sample Data'!G887),'Control Sample Data'!G887&lt;$B$1,'Control Sample Data'!G887&gt;0),'Control Sample Data'!G887,$B$1),"")</f>
        <v/>
      </c>
      <c r="T888" s="17" t="str">
        <f>IF(SUM('Control Sample Data'!H$3:H$98)&gt;10,IF(AND(ISNUMBER('Control Sample Data'!H887),'Control Sample Data'!H887&lt;$B$1,'Control Sample Data'!H887&gt;0),'Control Sample Data'!H887,$B$1),"")</f>
        <v/>
      </c>
      <c r="U888" s="17" t="str">
        <f>IF(SUM('Control Sample Data'!I$3:I$98)&gt;10,IF(AND(ISNUMBER('Control Sample Data'!I887),'Control Sample Data'!I887&lt;$B$1,'Control Sample Data'!I887&gt;0),'Control Sample Data'!I887,$B$1),"")</f>
        <v/>
      </c>
      <c r="V888" s="17" t="str">
        <f>IF(SUM('Control Sample Data'!J$3:J$98)&gt;10,IF(AND(ISNUMBER('Control Sample Data'!J887),'Control Sample Data'!J887&lt;$B$1,'Control Sample Data'!J887&gt;0),'Control Sample Data'!J887,$B$1),"")</f>
        <v/>
      </c>
      <c r="W888" s="17" t="str">
        <f>IF(SUM('Control Sample Data'!K$3:K$98)&gt;10,IF(AND(ISNUMBER('Control Sample Data'!K887),'Control Sample Data'!K887&lt;$B$1,'Control Sample Data'!K887&gt;0),'Control Sample Data'!K887,$B$1),"")</f>
        <v/>
      </c>
      <c r="X888" s="17" t="str">
        <f>IF(SUM('Control Sample Data'!L$3:L$98)&gt;10,IF(AND(ISNUMBER('Control Sample Data'!L887),'Control Sample Data'!L887&lt;$B$1,'Control Sample Data'!L887&gt;0),'Control Sample Data'!L887,$B$1),"")</f>
        <v/>
      </c>
      <c r="Y888" s="17" t="str">
        <f>IF(SUM('Control Sample Data'!M$3:M$98)&gt;10,IF(AND(ISNUMBER('Control Sample Data'!M887),'Control Sample Data'!M887&lt;$B$1,'Control Sample Data'!M887&gt;0),'Control Sample Data'!M887,$B$1),"")</f>
        <v/>
      </c>
      <c r="AT888" s="36" t="str">
        <f t="shared" si="580"/>
        <v/>
      </c>
      <c r="AU888" s="36" t="str">
        <f t="shared" si="581"/>
        <v/>
      </c>
      <c r="AV888" s="36" t="str">
        <f t="shared" si="582"/>
        <v/>
      </c>
      <c r="AW888" s="36" t="str">
        <f t="shared" si="583"/>
        <v/>
      </c>
      <c r="AX888" s="36" t="str">
        <f t="shared" si="584"/>
        <v/>
      </c>
      <c r="AY888" s="36" t="str">
        <f t="shared" si="585"/>
        <v/>
      </c>
      <c r="AZ888" s="36" t="str">
        <f t="shared" si="586"/>
        <v/>
      </c>
      <c r="BA888" s="36" t="str">
        <f t="shared" si="587"/>
        <v/>
      </c>
      <c r="BB888" s="36" t="str">
        <f t="shared" si="588"/>
        <v/>
      </c>
      <c r="BC888" s="36" t="str">
        <f t="shared" si="589"/>
        <v/>
      </c>
      <c r="BD888" s="36" t="str">
        <f t="shared" si="590"/>
        <v/>
      </c>
      <c r="BE888" s="36" t="str">
        <f t="shared" si="591"/>
        <v/>
      </c>
      <c r="BF888" s="36" t="str">
        <f t="shared" si="592"/>
        <v/>
      </c>
      <c r="BG888" s="36" t="str">
        <f t="shared" si="593"/>
        <v/>
      </c>
      <c r="BH888" s="36" t="str">
        <f t="shared" si="594"/>
        <v/>
      </c>
      <c r="BI888" s="36" t="str">
        <f t="shared" si="595"/>
        <v/>
      </c>
      <c r="BJ888" s="36" t="str">
        <f t="shared" si="596"/>
        <v/>
      </c>
      <c r="BK888" s="36" t="str">
        <f t="shared" si="597"/>
        <v/>
      </c>
      <c r="BL888" s="36" t="str">
        <f t="shared" si="598"/>
        <v/>
      </c>
      <c r="BM888" s="36" t="str">
        <f t="shared" si="599"/>
        <v/>
      </c>
      <c r="BN888" s="38" t="e">
        <f t="shared" si="558"/>
        <v>#DIV/0!</v>
      </c>
      <c r="BO888" s="38" t="e">
        <f t="shared" si="559"/>
        <v>#DIV/0!</v>
      </c>
      <c r="BP888" s="39" t="str">
        <f t="shared" si="560"/>
        <v/>
      </c>
      <c r="BQ888" s="39" t="str">
        <f t="shared" si="561"/>
        <v/>
      </c>
      <c r="BR888" s="39" t="str">
        <f t="shared" si="562"/>
        <v/>
      </c>
      <c r="BS888" s="39" t="str">
        <f t="shared" si="563"/>
        <v/>
      </c>
      <c r="BT888" s="39" t="str">
        <f t="shared" si="564"/>
        <v/>
      </c>
      <c r="BU888" s="39" t="str">
        <f t="shared" si="565"/>
        <v/>
      </c>
      <c r="BV888" s="39" t="str">
        <f t="shared" si="566"/>
        <v/>
      </c>
      <c r="BW888" s="39" t="str">
        <f t="shared" si="567"/>
        <v/>
      </c>
      <c r="BX888" s="39" t="str">
        <f t="shared" si="568"/>
        <v/>
      </c>
      <c r="BY888" s="39" t="str">
        <f t="shared" si="569"/>
        <v/>
      </c>
      <c r="BZ888" s="39" t="str">
        <f t="shared" si="570"/>
        <v/>
      </c>
      <c r="CA888" s="39" t="str">
        <f t="shared" si="571"/>
        <v/>
      </c>
      <c r="CB888" s="39" t="str">
        <f t="shared" si="572"/>
        <v/>
      </c>
      <c r="CC888" s="39" t="str">
        <f t="shared" si="573"/>
        <v/>
      </c>
      <c r="CD888" s="39" t="str">
        <f t="shared" si="574"/>
        <v/>
      </c>
      <c r="CE888" s="39" t="str">
        <f t="shared" si="575"/>
        <v/>
      </c>
      <c r="CF888" s="39" t="str">
        <f t="shared" si="576"/>
        <v/>
      </c>
      <c r="CG888" s="39" t="str">
        <f t="shared" si="577"/>
        <v/>
      </c>
      <c r="CH888" s="39" t="str">
        <f t="shared" si="578"/>
        <v/>
      </c>
      <c r="CI888" s="39" t="str">
        <f t="shared" si="579"/>
        <v/>
      </c>
    </row>
    <row r="889" spans="1:87">
      <c r="A889" s="18"/>
      <c r="B889" s="15">
        <f>'Gene Table'!E888</f>
        <v>0</v>
      </c>
      <c r="C889" s="15" t="str">
        <f>'Gene Table'!B888</f>
        <v>E22</v>
      </c>
      <c r="D889" s="16" t="str">
        <f>IF(SUM('Test Sample Data'!D$3:D$98)&gt;10,IF(AND(ISNUMBER('Test Sample Data'!D888),'Test Sample Data'!D888&lt;$B$1,'Test Sample Data'!D888&gt;0),'Test Sample Data'!D888,$B$1),"")</f>
        <v/>
      </c>
      <c r="E889" s="17" t="str">
        <f>IF(SUM('Test Sample Data'!E$3:E$98)&gt;10,IF(AND(ISNUMBER('Test Sample Data'!E888),'Test Sample Data'!E888&lt;$B$1,'Test Sample Data'!E888&gt;0),'Test Sample Data'!E888,$B$1),"")</f>
        <v/>
      </c>
      <c r="F889" s="17" t="str">
        <f>IF(SUM('Test Sample Data'!F$3:F$98)&gt;10,IF(AND(ISNUMBER('Test Sample Data'!F888),'Test Sample Data'!F888&lt;$B$1,'Test Sample Data'!F888&gt;0),'Test Sample Data'!F888,$B$1),"")</f>
        <v/>
      </c>
      <c r="G889" s="17" t="str">
        <f>IF(SUM('Test Sample Data'!G$3:G$98)&gt;10,IF(AND(ISNUMBER('Test Sample Data'!G888),'Test Sample Data'!G888&lt;$B$1,'Test Sample Data'!G888&gt;0),'Test Sample Data'!G888,$B$1),"")</f>
        <v/>
      </c>
      <c r="H889" s="17" t="str">
        <f>IF(SUM('Test Sample Data'!H$3:H$98)&gt;10,IF(AND(ISNUMBER('Test Sample Data'!H888),'Test Sample Data'!H888&lt;$B$1,'Test Sample Data'!H888&gt;0),'Test Sample Data'!H888,$B$1),"")</f>
        <v/>
      </c>
      <c r="I889" s="17" t="str">
        <f>IF(SUM('Test Sample Data'!I$3:I$98)&gt;10,IF(AND(ISNUMBER('Test Sample Data'!I888),'Test Sample Data'!I888&lt;$B$1,'Test Sample Data'!I888&gt;0),'Test Sample Data'!I888,$B$1),"")</f>
        <v/>
      </c>
      <c r="J889" s="17" t="str">
        <f>IF(SUM('Test Sample Data'!J$3:J$98)&gt;10,IF(AND(ISNUMBER('Test Sample Data'!J888),'Test Sample Data'!J888&lt;$B$1,'Test Sample Data'!J888&gt;0),'Test Sample Data'!J888,$B$1),"")</f>
        <v/>
      </c>
      <c r="K889" s="17" t="str">
        <f>IF(SUM('Test Sample Data'!K$3:K$98)&gt;10,IF(AND(ISNUMBER('Test Sample Data'!K888),'Test Sample Data'!K888&lt;$B$1,'Test Sample Data'!K888&gt;0),'Test Sample Data'!K888,$B$1),"")</f>
        <v/>
      </c>
      <c r="L889" s="17" t="str">
        <f>IF(SUM('Test Sample Data'!L$3:L$98)&gt;10,IF(AND(ISNUMBER('Test Sample Data'!L888),'Test Sample Data'!L888&lt;$B$1,'Test Sample Data'!L888&gt;0),'Test Sample Data'!L888,$B$1),"")</f>
        <v/>
      </c>
      <c r="M889" s="17" t="str">
        <f>IF(SUM('Test Sample Data'!M$3:M$98)&gt;10,IF(AND(ISNUMBER('Test Sample Data'!M888),'Test Sample Data'!M888&lt;$B$1,'Test Sample Data'!M888&gt;0),'Test Sample Data'!M888,$B$1),"")</f>
        <v/>
      </c>
      <c r="N889" s="17">
        <f>'Gene Table'!E888</f>
        <v>0</v>
      </c>
      <c r="O889" s="17" t="str">
        <f>'Gene Table'!B888</f>
        <v>E22</v>
      </c>
      <c r="P889" s="17" t="str">
        <f>IF(SUM('Control Sample Data'!D$3:D$98)&gt;10,IF(AND(ISNUMBER('Control Sample Data'!D888),'Control Sample Data'!D888&lt;$B$1,'Control Sample Data'!D888&gt;0),'Control Sample Data'!D888,$B$1),"")</f>
        <v/>
      </c>
      <c r="Q889" s="17" t="str">
        <f>IF(SUM('Control Sample Data'!E$3:E$98)&gt;10,IF(AND(ISNUMBER('Control Sample Data'!E888),'Control Sample Data'!E888&lt;$B$1,'Control Sample Data'!E888&gt;0),'Control Sample Data'!E888,$B$1),"")</f>
        <v/>
      </c>
      <c r="R889" s="17" t="str">
        <f>IF(SUM('Control Sample Data'!F$3:F$98)&gt;10,IF(AND(ISNUMBER('Control Sample Data'!F888),'Control Sample Data'!F888&lt;$B$1,'Control Sample Data'!F888&gt;0),'Control Sample Data'!F888,$B$1),"")</f>
        <v/>
      </c>
      <c r="S889" s="17" t="str">
        <f>IF(SUM('Control Sample Data'!G$3:G$98)&gt;10,IF(AND(ISNUMBER('Control Sample Data'!G888),'Control Sample Data'!G888&lt;$B$1,'Control Sample Data'!G888&gt;0),'Control Sample Data'!G888,$B$1),"")</f>
        <v/>
      </c>
      <c r="T889" s="17" t="str">
        <f>IF(SUM('Control Sample Data'!H$3:H$98)&gt;10,IF(AND(ISNUMBER('Control Sample Data'!H888),'Control Sample Data'!H888&lt;$B$1,'Control Sample Data'!H888&gt;0),'Control Sample Data'!H888,$B$1),"")</f>
        <v/>
      </c>
      <c r="U889" s="17" t="str">
        <f>IF(SUM('Control Sample Data'!I$3:I$98)&gt;10,IF(AND(ISNUMBER('Control Sample Data'!I888),'Control Sample Data'!I888&lt;$B$1,'Control Sample Data'!I888&gt;0),'Control Sample Data'!I888,$B$1),"")</f>
        <v/>
      </c>
      <c r="V889" s="17" t="str">
        <f>IF(SUM('Control Sample Data'!J$3:J$98)&gt;10,IF(AND(ISNUMBER('Control Sample Data'!J888),'Control Sample Data'!J888&lt;$B$1,'Control Sample Data'!J888&gt;0),'Control Sample Data'!J888,$B$1),"")</f>
        <v/>
      </c>
      <c r="W889" s="17" t="str">
        <f>IF(SUM('Control Sample Data'!K$3:K$98)&gt;10,IF(AND(ISNUMBER('Control Sample Data'!K888),'Control Sample Data'!K888&lt;$B$1,'Control Sample Data'!K888&gt;0),'Control Sample Data'!K888,$B$1),"")</f>
        <v/>
      </c>
      <c r="X889" s="17" t="str">
        <f>IF(SUM('Control Sample Data'!L$3:L$98)&gt;10,IF(AND(ISNUMBER('Control Sample Data'!L888),'Control Sample Data'!L888&lt;$B$1,'Control Sample Data'!L888&gt;0),'Control Sample Data'!L888,$B$1),"")</f>
        <v/>
      </c>
      <c r="Y889" s="17" t="str">
        <f>IF(SUM('Control Sample Data'!M$3:M$98)&gt;10,IF(AND(ISNUMBER('Control Sample Data'!M888),'Control Sample Data'!M888&lt;$B$1,'Control Sample Data'!M888&gt;0),'Control Sample Data'!M888,$B$1),"")</f>
        <v/>
      </c>
      <c r="AT889" s="36" t="str">
        <f t="shared" si="580"/>
        <v/>
      </c>
      <c r="AU889" s="36" t="str">
        <f t="shared" si="581"/>
        <v/>
      </c>
      <c r="AV889" s="36" t="str">
        <f t="shared" si="582"/>
        <v/>
      </c>
      <c r="AW889" s="36" t="str">
        <f t="shared" si="583"/>
        <v/>
      </c>
      <c r="AX889" s="36" t="str">
        <f t="shared" si="584"/>
        <v/>
      </c>
      <c r="AY889" s="36" t="str">
        <f t="shared" si="585"/>
        <v/>
      </c>
      <c r="AZ889" s="36" t="str">
        <f t="shared" si="586"/>
        <v/>
      </c>
      <c r="BA889" s="36" t="str">
        <f t="shared" si="587"/>
        <v/>
      </c>
      <c r="BB889" s="36" t="str">
        <f t="shared" si="588"/>
        <v/>
      </c>
      <c r="BC889" s="36" t="str">
        <f t="shared" si="589"/>
        <v/>
      </c>
      <c r="BD889" s="36" t="str">
        <f t="shared" si="590"/>
        <v/>
      </c>
      <c r="BE889" s="36" t="str">
        <f t="shared" si="591"/>
        <v/>
      </c>
      <c r="BF889" s="36" t="str">
        <f t="shared" si="592"/>
        <v/>
      </c>
      <c r="BG889" s="36" t="str">
        <f t="shared" si="593"/>
        <v/>
      </c>
      <c r="BH889" s="36" t="str">
        <f t="shared" si="594"/>
        <v/>
      </c>
      <c r="BI889" s="36" t="str">
        <f t="shared" si="595"/>
        <v/>
      </c>
      <c r="BJ889" s="36" t="str">
        <f t="shared" si="596"/>
        <v/>
      </c>
      <c r="BK889" s="36" t="str">
        <f t="shared" si="597"/>
        <v/>
      </c>
      <c r="BL889" s="36" t="str">
        <f t="shared" si="598"/>
        <v/>
      </c>
      <c r="BM889" s="36" t="str">
        <f t="shared" si="599"/>
        <v/>
      </c>
      <c r="BN889" s="38" t="e">
        <f t="shared" si="558"/>
        <v>#DIV/0!</v>
      </c>
      <c r="BO889" s="38" t="e">
        <f t="shared" si="559"/>
        <v>#DIV/0!</v>
      </c>
      <c r="BP889" s="39" t="str">
        <f t="shared" si="560"/>
        <v/>
      </c>
      <c r="BQ889" s="39" t="str">
        <f t="shared" si="561"/>
        <v/>
      </c>
      <c r="BR889" s="39" t="str">
        <f t="shared" si="562"/>
        <v/>
      </c>
      <c r="BS889" s="39" t="str">
        <f t="shared" si="563"/>
        <v/>
      </c>
      <c r="BT889" s="39" t="str">
        <f t="shared" si="564"/>
        <v/>
      </c>
      <c r="BU889" s="39" t="str">
        <f t="shared" si="565"/>
        <v/>
      </c>
      <c r="BV889" s="39" t="str">
        <f t="shared" si="566"/>
        <v/>
      </c>
      <c r="BW889" s="39" t="str">
        <f t="shared" si="567"/>
        <v/>
      </c>
      <c r="BX889" s="39" t="str">
        <f t="shared" si="568"/>
        <v/>
      </c>
      <c r="BY889" s="39" t="str">
        <f t="shared" si="569"/>
        <v/>
      </c>
      <c r="BZ889" s="39" t="str">
        <f t="shared" si="570"/>
        <v/>
      </c>
      <c r="CA889" s="39" t="str">
        <f t="shared" si="571"/>
        <v/>
      </c>
      <c r="CB889" s="39" t="str">
        <f t="shared" si="572"/>
        <v/>
      </c>
      <c r="CC889" s="39" t="str">
        <f t="shared" si="573"/>
        <v/>
      </c>
      <c r="CD889" s="39" t="str">
        <f t="shared" si="574"/>
        <v/>
      </c>
      <c r="CE889" s="39" t="str">
        <f t="shared" si="575"/>
        <v/>
      </c>
      <c r="CF889" s="39" t="str">
        <f t="shared" si="576"/>
        <v/>
      </c>
      <c r="CG889" s="39" t="str">
        <f t="shared" si="577"/>
        <v/>
      </c>
      <c r="CH889" s="39" t="str">
        <f t="shared" si="578"/>
        <v/>
      </c>
      <c r="CI889" s="39" t="str">
        <f t="shared" si="579"/>
        <v/>
      </c>
    </row>
    <row r="890" spans="1:87">
      <c r="A890" s="18"/>
      <c r="B890" s="15" t="str">
        <f>'Gene Table'!E889</f>
        <v>mmu-miR-344e-5p</v>
      </c>
      <c r="C890" s="15" t="str">
        <f>'Gene Table'!B889</f>
        <v>E23</v>
      </c>
      <c r="D890" s="16" t="str">
        <f>IF(SUM('Test Sample Data'!D$3:D$98)&gt;10,IF(AND(ISNUMBER('Test Sample Data'!D889),'Test Sample Data'!D889&lt;$B$1,'Test Sample Data'!D889&gt;0),'Test Sample Data'!D889,$B$1),"")</f>
        <v/>
      </c>
      <c r="E890" s="17" t="str">
        <f>IF(SUM('Test Sample Data'!E$3:E$98)&gt;10,IF(AND(ISNUMBER('Test Sample Data'!E889),'Test Sample Data'!E889&lt;$B$1,'Test Sample Data'!E889&gt;0),'Test Sample Data'!E889,$B$1),"")</f>
        <v/>
      </c>
      <c r="F890" s="17" t="str">
        <f>IF(SUM('Test Sample Data'!F$3:F$98)&gt;10,IF(AND(ISNUMBER('Test Sample Data'!F889),'Test Sample Data'!F889&lt;$B$1,'Test Sample Data'!F889&gt;0),'Test Sample Data'!F889,$B$1),"")</f>
        <v/>
      </c>
      <c r="G890" s="17" t="str">
        <f>IF(SUM('Test Sample Data'!G$3:G$98)&gt;10,IF(AND(ISNUMBER('Test Sample Data'!G889),'Test Sample Data'!G889&lt;$B$1,'Test Sample Data'!G889&gt;0),'Test Sample Data'!G889,$B$1),"")</f>
        <v/>
      </c>
      <c r="H890" s="17" t="str">
        <f>IF(SUM('Test Sample Data'!H$3:H$98)&gt;10,IF(AND(ISNUMBER('Test Sample Data'!H889),'Test Sample Data'!H889&lt;$B$1,'Test Sample Data'!H889&gt;0),'Test Sample Data'!H889,$B$1),"")</f>
        <v/>
      </c>
      <c r="I890" s="17" t="str">
        <f>IF(SUM('Test Sample Data'!I$3:I$98)&gt;10,IF(AND(ISNUMBER('Test Sample Data'!I889),'Test Sample Data'!I889&lt;$B$1,'Test Sample Data'!I889&gt;0),'Test Sample Data'!I889,$B$1),"")</f>
        <v/>
      </c>
      <c r="J890" s="17" t="str">
        <f>IF(SUM('Test Sample Data'!J$3:J$98)&gt;10,IF(AND(ISNUMBER('Test Sample Data'!J889),'Test Sample Data'!J889&lt;$B$1,'Test Sample Data'!J889&gt;0),'Test Sample Data'!J889,$B$1),"")</f>
        <v/>
      </c>
      <c r="K890" s="17" t="str">
        <f>IF(SUM('Test Sample Data'!K$3:K$98)&gt;10,IF(AND(ISNUMBER('Test Sample Data'!K889),'Test Sample Data'!K889&lt;$B$1,'Test Sample Data'!K889&gt;0),'Test Sample Data'!K889,$B$1),"")</f>
        <v/>
      </c>
      <c r="L890" s="17" t="str">
        <f>IF(SUM('Test Sample Data'!L$3:L$98)&gt;10,IF(AND(ISNUMBER('Test Sample Data'!L889),'Test Sample Data'!L889&lt;$B$1,'Test Sample Data'!L889&gt;0),'Test Sample Data'!L889,$B$1),"")</f>
        <v/>
      </c>
      <c r="M890" s="17" t="str">
        <f>IF(SUM('Test Sample Data'!M$3:M$98)&gt;10,IF(AND(ISNUMBER('Test Sample Data'!M889),'Test Sample Data'!M889&lt;$B$1,'Test Sample Data'!M889&gt;0),'Test Sample Data'!M889,$B$1),"")</f>
        <v/>
      </c>
      <c r="N890" s="17" t="str">
        <f>'Gene Table'!E889</f>
        <v>mmu-miR-344e-5p</v>
      </c>
      <c r="O890" s="17" t="str">
        <f>'Gene Table'!B889</f>
        <v>E23</v>
      </c>
      <c r="P890" s="17" t="str">
        <f>IF(SUM('Control Sample Data'!D$3:D$98)&gt;10,IF(AND(ISNUMBER('Control Sample Data'!D889),'Control Sample Data'!D889&lt;$B$1,'Control Sample Data'!D889&gt;0),'Control Sample Data'!D889,$B$1),"")</f>
        <v/>
      </c>
      <c r="Q890" s="17" t="str">
        <f>IF(SUM('Control Sample Data'!E$3:E$98)&gt;10,IF(AND(ISNUMBER('Control Sample Data'!E889),'Control Sample Data'!E889&lt;$B$1,'Control Sample Data'!E889&gt;0),'Control Sample Data'!E889,$B$1),"")</f>
        <v/>
      </c>
      <c r="R890" s="17" t="str">
        <f>IF(SUM('Control Sample Data'!F$3:F$98)&gt;10,IF(AND(ISNUMBER('Control Sample Data'!F889),'Control Sample Data'!F889&lt;$B$1,'Control Sample Data'!F889&gt;0),'Control Sample Data'!F889,$B$1),"")</f>
        <v/>
      </c>
      <c r="S890" s="17" t="str">
        <f>IF(SUM('Control Sample Data'!G$3:G$98)&gt;10,IF(AND(ISNUMBER('Control Sample Data'!G889),'Control Sample Data'!G889&lt;$B$1,'Control Sample Data'!G889&gt;0),'Control Sample Data'!G889,$B$1),"")</f>
        <v/>
      </c>
      <c r="T890" s="17" t="str">
        <f>IF(SUM('Control Sample Data'!H$3:H$98)&gt;10,IF(AND(ISNUMBER('Control Sample Data'!H889),'Control Sample Data'!H889&lt;$B$1,'Control Sample Data'!H889&gt;0),'Control Sample Data'!H889,$B$1),"")</f>
        <v/>
      </c>
      <c r="U890" s="17" t="str">
        <f>IF(SUM('Control Sample Data'!I$3:I$98)&gt;10,IF(AND(ISNUMBER('Control Sample Data'!I889),'Control Sample Data'!I889&lt;$B$1,'Control Sample Data'!I889&gt;0),'Control Sample Data'!I889,$B$1),"")</f>
        <v/>
      </c>
      <c r="V890" s="17" t="str">
        <f>IF(SUM('Control Sample Data'!J$3:J$98)&gt;10,IF(AND(ISNUMBER('Control Sample Data'!J889),'Control Sample Data'!J889&lt;$B$1,'Control Sample Data'!J889&gt;0),'Control Sample Data'!J889,$B$1),"")</f>
        <v/>
      </c>
      <c r="W890" s="17" t="str">
        <f>IF(SUM('Control Sample Data'!K$3:K$98)&gt;10,IF(AND(ISNUMBER('Control Sample Data'!K889),'Control Sample Data'!K889&lt;$B$1,'Control Sample Data'!K889&gt;0),'Control Sample Data'!K889,$B$1),"")</f>
        <v/>
      </c>
      <c r="X890" s="17" t="str">
        <f>IF(SUM('Control Sample Data'!L$3:L$98)&gt;10,IF(AND(ISNUMBER('Control Sample Data'!L889),'Control Sample Data'!L889&lt;$B$1,'Control Sample Data'!L889&gt;0),'Control Sample Data'!L889,$B$1),"")</f>
        <v/>
      </c>
      <c r="Y890" s="17" t="str">
        <f>IF(SUM('Control Sample Data'!M$3:M$98)&gt;10,IF(AND(ISNUMBER('Control Sample Data'!M889),'Control Sample Data'!M889&lt;$B$1,'Control Sample Data'!M889&gt;0),'Control Sample Data'!M889,$B$1),"")</f>
        <v/>
      </c>
      <c r="AT890" s="36" t="str">
        <f t="shared" si="580"/>
        <v/>
      </c>
      <c r="AU890" s="36" t="str">
        <f t="shared" si="581"/>
        <v/>
      </c>
      <c r="AV890" s="36" t="str">
        <f t="shared" si="582"/>
        <v/>
      </c>
      <c r="AW890" s="36" t="str">
        <f t="shared" si="583"/>
        <v/>
      </c>
      <c r="AX890" s="36" t="str">
        <f t="shared" si="584"/>
        <v/>
      </c>
      <c r="AY890" s="36" t="str">
        <f t="shared" si="585"/>
        <v/>
      </c>
      <c r="AZ890" s="36" t="str">
        <f t="shared" si="586"/>
        <v/>
      </c>
      <c r="BA890" s="36" t="str">
        <f t="shared" si="587"/>
        <v/>
      </c>
      <c r="BB890" s="36" t="str">
        <f t="shared" si="588"/>
        <v/>
      </c>
      <c r="BC890" s="36" t="str">
        <f t="shared" si="589"/>
        <v/>
      </c>
      <c r="BD890" s="36" t="str">
        <f t="shared" si="590"/>
        <v/>
      </c>
      <c r="BE890" s="36" t="str">
        <f t="shared" si="591"/>
        <v/>
      </c>
      <c r="BF890" s="36" t="str">
        <f t="shared" si="592"/>
        <v/>
      </c>
      <c r="BG890" s="36" t="str">
        <f t="shared" si="593"/>
        <v/>
      </c>
      <c r="BH890" s="36" t="str">
        <f t="shared" si="594"/>
        <v/>
      </c>
      <c r="BI890" s="36" t="str">
        <f t="shared" si="595"/>
        <v/>
      </c>
      <c r="BJ890" s="36" t="str">
        <f t="shared" si="596"/>
        <v/>
      </c>
      <c r="BK890" s="36" t="str">
        <f t="shared" si="597"/>
        <v/>
      </c>
      <c r="BL890" s="36" t="str">
        <f t="shared" si="598"/>
        <v/>
      </c>
      <c r="BM890" s="36" t="str">
        <f t="shared" si="599"/>
        <v/>
      </c>
      <c r="BN890" s="38" t="e">
        <f t="shared" si="558"/>
        <v>#DIV/0!</v>
      </c>
      <c r="BO890" s="38" t="e">
        <f t="shared" si="559"/>
        <v>#DIV/0!</v>
      </c>
      <c r="BP890" s="39" t="str">
        <f t="shared" si="560"/>
        <v/>
      </c>
      <c r="BQ890" s="39" t="str">
        <f t="shared" si="561"/>
        <v/>
      </c>
      <c r="BR890" s="39" t="str">
        <f t="shared" si="562"/>
        <v/>
      </c>
      <c r="BS890" s="39" t="str">
        <f t="shared" si="563"/>
        <v/>
      </c>
      <c r="BT890" s="39" t="str">
        <f t="shared" si="564"/>
        <v/>
      </c>
      <c r="BU890" s="39" t="str">
        <f t="shared" si="565"/>
        <v/>
      </c>
      <c r="BV890" s="39" t="str">
        <f t="shared" si="566"/>
        <v/>
      </c>
      <c r="BW890" s="39" t="str">
        <f t="shared" si="567"/>
        <v/>
      </c>
      <c r="BX890" s="39" t="str">
        <f t="shared" si="568"/>
        <v/>
      </c>
      <c r="BY890" s="39" t="str">
        <f t="shared" si="569"/>
        <v/>
      </c>
      <c r="BZ890" s="39" t="str">
        <f t="shared" si="570"/>
        <v/>
      </c>
      <c r="CA890" s="39" t="str">
        <f t="shared" si="571"/>
        <v/>
      </c>
      <c r="CB890" s="39" t="str">
        <f t="shared" si="572"/>
        <v/>
      </c>
      <c r="CC890" s="39" t="str">
        <f t="shared" si="573"/>
        <v/>
      </c>
      <c r="CD890" s="39" t="str">
        <f t="shared" si="574"/>
        <v/>
      </c>
      <c r="CE890" s="39" t="str">
        <f t="shared" si="575"/>
        <v/>
      </c>
      <c r="CF890" s="39" t="str">
        <f t="shared" si="576"/>
        <v/>
      </c>
      <c r="CG890" s="39" t="str">
        <f t="shared" si="577"/>
        <v/>
      </c>
      <c r="CH890" s="39" t="str">
        <f t="shared" si="578"/>
        <v/>
      </c>
      <c r="CI890" s="39" t="str">
        <f t="shared" si="579"/>
        <v/>
      </c>
    </row>
    <row r="891" spans="1:87">
      <c r="A891" s="18"/>
      <c r="B891" s="15">
        <f>'Gene Table'!E890</f>
        <v>0</v>
      </c>
      <c r="C891" s="15" t="str">
        <f>'Gene Table'!B890</f>
        <v>E24</v>
      </c>
      <c r="D891" s="16" t="str">
        <f>IF(SUM('Test Sample Data'!D$3:D$98)&gt;10,IF(AND(ISNUMBER('Test Sample Data'!D890),'Test Sample Data'!D890&lt;$B$1,'Test Sample Data'!D890&gt;0),'Test Sample Data'!D890,$B$1),"")</f>
        <v/>
      </c>
      <c r="E891" s="17" t="str">
        <f>IF(SUM('Test Sample Data'!E$3:E$98)&gt;10,IF(AND(ISNUMBER('Test Sample Data'!E890),'Test Sample Data'!E890&lt;$B$1,'Test Sample Data'!E890&gt;0),'Test Sample Data'!E890,$B$1),"")</f>
        <v/>
      </c>
      <c r="F891" s="17" t="str">
        <f>IF(SUM('Test Sample Data'!F$3:F$98)&gt;10,IF(AND(ISNUMBER('Test Sample Data'!F890),'Test Sample Data'!F890&lt;$B$1,'Test Sample Data'!F890&gt;0),'Test Sample Data'!F890,$B$1),"")</f>
        <v/>
      </c>
      <c r="G891" s="17" t="str">
        <f>IF(SUM('Test Sample Data'!G$3:G$98)&gt;10,IF(AND(ISNUMBER('Test Sample Data'!G890),'Test Sample Data'!G890&lt;$B$1,'Test Sample Data'!G890&gt;0),'Test Sample Data'!G890,$B$1),"")</f>
        <v/>
      </c>
      <c r="H891" s="17" t="str">
        <f>IF(SUM('Test Sample Data'!H$3:H$98)&gt;10,IF(AND(ISNUMBER('Test Sample Data'!H890),'Test Sample Data'!H890&lt;$B$1,'Test Sample Data'!H890&gt;0),'Test Sample Data'!H890,$B$1),"")</f>
        <v/>
      </c>
      <c r="I891" s="17" t="str">
        <f>IF(SUM('Test Sample Data'!I$3:I$98)&gt;10,IF(AND(ISNUMBER('Test Sample Data'!I890),'Test Sample Data'!I890&lt;$B$1,'Test Sample Data'!I890&gt;0),'Test Sample Data'!I890,$B$1),"")</f>
        <v/>
      </c>
      <c r="J891" s="17" t="str">
        <f>IF(SUM('Test Sample Data'!J$3:J$98)&gt;10,IF(AND(ISNUMBER('Test Sample Data'!J890),'Test Sample Data'!J890&lt;$B$1,'Test Sample Data'!J890&gt;0),'Test Sample Data'!J890,$B$1),"")</f>
        <v/>
      </c>
      <c r="K891" s="17" t="str">
        <f>IF(SUM('Test Sample Data'!K$3:K$98)&gt;10,IF(AND(ISNUMBER('Test Sample Data'!K890),'Test Sample Data'!K890&lt;$B$1,'Test Sample Data'!K890&gt;0),'Test Sample Data'!K890,$B$1),"")</f>
        <v/>
      </c>
      <c r="L891" s="17" t="str">
        <f>IF(SUM('Test Sample Data'!L$3:L$98)&gt;10,IF(AND(ISNUMBER('Test Sample Data'!L890),'Test Sample Data'!L890&lt;$B$1,'Test Sample Data'!L890&gt;0),'Test Sample Data'!L890,$B$1),"")</f>
        <v/>
      </c>
      <c r="M891" s="17" t="str">
        <f>IF(SUM('Test Sample Data'!M$3:M$98)&gt;10,IF(AND(ISNUMBER('Test Sample Data'!M890),'Test Sample Data'!M890&lt;$B$1,'Test Sample Data'!M890&gt;0),'Test Sample Data'!M890,$B$1),"")</f>
        <v/>
      </c>
      <c r="N891" s="17">
        <f>'Gene Table'!E890</f>
        <v>0</v>
      </c>
      <c r="O891" s="17" t="str">
        <f>'Gene Table'!B890</f>
        <v>E24</v>
      </c>
      <c r="P891" s="17" t="str">
        <f>IF(SUM('Control Sample Data'!D$3:D$98)&gt;10,IF(AND(ISNUMBER('Control Sample Data'!D890),'Control Sample Data'!D890&lt;$B$1,'Control Sample Data'!D890&gt;0),'Control Sample Data'!D890,$B$1),"")</f>
        <v/>
      </c>
      <c r="Q891" s="17" t="str">
        <f>IF(SUM('Control Sample Data'!E$3:E$98)&gt;10,IF(AND(ISNUMBER('Control Sample Data'!E890),'Control Sample Data'!E890&lt;$B$1,'Control Sample Data'!E890&gt;0),'Control Sample Data'!E890,$B$1),"")</f>
        <v/>
      </c>
      <c r="R891" s="17" t="str">
        <f>IF(SUM('Control Sample Data'!F$3:F$98)&gt;10,IF(AND(ISNUMBER('Control Sample Data'!F890),'Control Sample Data'!F890&lt;$B$1,'Control Sample Data'!F890&gt;0),'Control Sample Data'!F890,$B$1),"")</f>
        <v/>
      </c>
      <c r="S891" s="17" t="str">
        <f>IF(SUM('Control Sample Data'!G$3:G$98)&gt;10,IF(AND(ISNUMBER('Control Sample Data'!G890),'Control Sample Data'!G890&lt;$B$1,'Control Sample Data'!G890&gt;0),'Control Sample Data'!G890,$B$1),"")</f>
        <v/>
      </c>
      <c r="T891" s="17" t="str">
        <f>IF(SUM('Control Sample Data'!H$3:H$98)&gt;10,IF(AND(ISNUMBER('Control Sample Data'!H890),'Control Sample Data'!H890&lt;$B$1,'Control Sample Data'!H890&gt;0),'Control Sample Data'!H890,$B$1),"")</f>
        <v/>
      </c>
      <c r="U891" s="17" t="str">
        <f>IF(SUM('Control Sample Data'!I$3:I$98)&gt;10,IF(AND(ISNUMBER('Control Sample Data'!I890),'Control Sample Data'!I890&lt;$B$1,'Control Sample Data'!I890&gt;0),'Control Sample Data'!I890,$B$1),"")</f>
        <v/>
      </c>
      <c r="V891" s="17" t="str">
        <f>IF(SUM('Control Sample Data'!J$3:J$98)&gt;10,IF(AND(ISNUMBER('Control Sample Data'!J890),'Control Sample Data'!J890&lt;$B$1,'Control Sample Data'!J890&gt;0),'Control Sample Data'!J890,$B$1),"")</f>
        <v/>
      </c>
      <c r="W891" s="17" t="str">
        <f>IF(SUM('Control Sample Data'!K$3:K$98)&gt;10,IF(AND(ISNUMBER('Control Sample Data'!K890),'Control Sample Data'!K890&lt;$B$1,'Control Sample Data'!K890&gt;0),'Control Sample Data'!K890,$B$1),"")</f>
        <v/>
      </c>
      <c r="X891" s="17" t="str">
        <f>IF(SUM('Control Sample Data'!L$3:L$98)&gt;10,IF(AND(ISNUMBER('Control Sample Data'!L890),'Control Sample Data'!L890&lt;$B$1,'Control Sample Data'!L890&gt;0),'Control Sample Data'!L890,$B$1),"")</f>
        <v/>
      </c>
      <c r="Y891" s="17" t="str">
        <f>IF(SUM('Control Sample Data'!M$3:M$98)&gt;10,IF(AND(ISNUMBER('Control Sample Data'!M890),'Control Sample Data'!M890&lt;$B$1,'Control Sample Data'!M890&gt;0),'Control Sample Data'!M890,$B$1),"")</f>
        <v/>
      </c>
      <c r="AT891" s="36" t="str">
        <f t="shared" si="580"/>
        <v/>
      </c>
      <c r="AU891" s="36" t="str">
        <f t="shared" si="581"/>
        <v/>
      </c>
      <c r="AV891" s="36" t="str">
        <f t="shared" si="582"/>
        <v/>
      </c>
      <c r="AW891" s="36" t="str">
        <f t="shared" si="583"/>
        <v/>
      </c>
      <c r="AX891" s="36" t="str">
        <f t="shared" si="584"/>
        <v/>
      </c>
      <c r="AY891" s="36" t="str">
        <f t="shared" si="585"/>
        <v/>
      </c>
      <c r="AZ891" s="36" t="str">
        <f t="shared" si="586"/>
        <v/>
      </c>
      <c r="BA891" s="36" t="str">
        <f t="shared" si="587"/>
        <v/>
      </c>
      <c r="BB891" s="36" t="str">
        <f t="shared" si="588"/>
        <v/>
      </c>
      <c r="BC891" s="36" t="str">
        <f t="shared" si="589"/>
        <v/>
      </c>
      <c r="BD891" s="36" t="str">
        <f t="shared" si="590"/>
        <v/>
      </c>
      <c r="BE891" s="36" t="str">
        <f t="shared" si="591"/>
        <v/>
      </c>
      <c r="BF891" s="36" t="str">
        <f t="shared" si="592"/>
        <v/>
      </c>
      <c r="BG891" s="36" t="str">
        <f t="shared" si="593"/>
        <v/>
      </c>
      <c r="BH891" s="36" t="str">
        <f t="shared" si="594"/>
        <v/>
      </c>
      <c r="BI891" s="36" t="str">
        <f t="shared" si="595"/>
        <v/>
      </c>
      <c r="BJ891" s="36" t="str">
        <f t="shared" si="596"/>
        <v/>
      </c>
      <c r="BK891" s="36" t="str">
        <f t="shared" si="597"/>
        <v/>
      </c>
      <c r="BL891" s="36" t="str">
        <f t="shared" si="598"/>
        <v/>
      </c>
      <c r="BM891" s="36" t="str">
        <f t="shared" si="599"/>
        <v/>
      </c>
      <c r="BN891" s="38" t="e">
        <f t="shared" si="558"/>
        <v>#DIV/0!</v>
      </c>
      <c r="BO891" s="38" t="e">
        <f t="shared" si="559"/>
        <v>#DIV/0!</v>
      </c>
      <c r="BP891" s="39" t="str">
        <f t="shared" si="560"/>
        <v/>
      </c>
      <c r="BQ891" s="39" t="str">
        <f t="shared" si="561"/>
        <v/>
      </c>
      <c r="BR891" s="39" t="str">
        <f t="shared" si="562"/>
        <v/>
      </c>
      <c r="BS891" s="39" t="str">
        <f t="shared" si="563"/>
        <v/>
      </c>
      <c r="BT891" s="39" t="str">
        <f t="shared" si="564"/>
        <v/>
      </c>
      <c r="BU891" s="39" t="str">
        <f t="shared" si="565"/>
        <v/>
      </c>
      <c r="BV891" s="39" t="str">
        <f t="shared" si="566"/>
        <v/>
      </c>
      <c r="BW891" s="39" t="str">
        <f t="shared" si="567"/>
        <v/>
      </c>
      <c r="BX891" s="39" t="str">
        <f t="shared" si="568"/>
        <v/>
      </c>
      <c r="BY891" s="39" t="str">
        <f t="shared" si="569"/>
        <v/>
      </c>
      <c r="BZ891" s="39" t="str">
        <f t="shared" si="570"/>
        <v/>
      </c>
      <c r="CA891" s="39" t="str">
        <f t="shared" si="571"/>
        <v/>
      </c>
      <c r="CB891" s="39" t="str">
        <f t="shared" si="572"/>
        <v/>
      </c>
      <c r="CC891" s="39" t="str">
        <f t="shared" si="573"/>
        <v/>
      </c>
      <c r="CD891" s="39" t="str">
        <f t="shared" si="574"/>
        <v/>
      </c>
      <c r="CE891" s="39" t="str">
        <f t="shared" si="575"/>
        <v/>
      </c>
      <c r="CF891" s="39" t="str">
        <f t="shared" si="576"/>
        <v/>
      </c>
      <c r="CG891" s="39" t="str">
        <f t="shared" si="577"/>
        <v/>
      </c>
      <c r="CH891" s="39" t="str">
        <f t="shared" si="578"/>
        <v/>
      </c>
      <c r="CI891" s="39" t="str">
        <f t="shared" si="579"/>
        <v/>
      </c>
    </row>
    <row r="892" spans="1:87">
      <c r="A892" s="18"/>
      <c r="B892" s="15">
        <f>'Gene Table'!E891</f>
        <v>0</v>
      </c>
      <c r="C892" s="15" t="str">
        <f>'Gene Table'!B891</f>
        <v>F01</v>
      </c>
      <c r="D892" s="16" t="str">
        <f>IF(SUM('Test Sample Data'!D$3:D$98)&gt;10,IF(AND(ISNUMBER('Test Sample Data'!D891),'Test Sample Data'!D891&lt;$B$1,'Test Sample Data'!D891&gt;0),'Test Sample Data'!D891,$B$1),"")</f>
        <v/>
      </c>
      <c r="E892" s="17" t="str">
        <f>IF(SUM('Test Sample Data'!E$3:E$98)&gt;10,IF(AND(ISNUMBER('Test Sample Data'!E891),'Test Sample Data'!E891&lt;$B$1,'Test Sample Data'!E891&gt;0),'Test Sample Data'!E891,$B$1),"")</f>
        <v/>
      </c>
      <c r="F892" s="17" t="str">
        <f>IF(SUM('Test Sample Data'!F$3:F$98)&gt;10,IF(AND(ISNUMBER('Test Sample Data'!F891),'Test Sample Data'!F891&lt;$B$1,'Test Sample Data'!F891&gt;0),'Test Sample Data'!F891,$B$1),"")</f>
        <v/>
      </c>
      <c r="G892" s="17" t="str">
        <f>IF(SUM('Test Sample Data'!G$3:G$98)&gt;10,IF(AND(ISNUMBER('Test Sample Data'!G891),'Test Sample Data'!G891&lt;$B$1,'Test Sample Data'!G891&gt;0),'Test Sample Data'!G891,$B$1),"")</f>
        <v/>
      </c>
      <c r="H892" s="17" t="str">
        <f>IF(SUM('Test Sample Data'!H$3:H$98)&gt;10,IF(AND(ISNUMBER('Test Sample Data'!H891),'Test Sample Data'!H891&lt;$B$1,'Test Sample Data'!H891&gt;0),'Test Sample Data'!H891,$B$1),"")</f>
        <v/>
      </c>
      <c r="I892" s="17" t="str">
        <f>IF(SUM('Test Sample Data'!I$3:I$98)&gt;10,IF(AND(ISNUMBER('Test Sample Data'!I891),'Test Sample Data'!I891&lt;$B$1,'Test Sample Data'!I891&gt;0),'Test Sample Data'!I891,$B$1),"")</f>
        <v/>
      </c>
      <c r="J892" s="17" t="str">
        <f>IF(SUM('Test Sample Data'!J$3:J$98)&gt;10,IF(AND(ISNUMBER('Test Sample Data'!J891),'Test Sample Data'!J891&lt;$B$1,'Test Sample Data'!J891&gt;0),'Test Sample Data'!J891,$B$1),"")</f>
        <v/>
      </c>
      <c r="K892" s="17" t="str">
        <f>IF(SUM('Test Sample Data'!K$3:K$98)&gt;10,IF(AND(ISNUMBER('Test Sample Data'!K891),'Test Sample Data'!K891&lt;$B$1,'Test Sample Data'!K891&gt;0),'Test Sample Data'!K891,$B$1),"")</f>
        <v/>
      </c>
      <c r="L892" s="17" t="str">
        <f>IF(SUM('Test Sample Data'!L$3:L$98)&gt;10,IF(AND(ISNUMBER('Test Sample Data'!L891),'Test Sample Data'!L891&lt;$B$1,'Test Sample Data'!L891&gt;0),'Test Sample Data'!L891,$B$1),"")</f>
        <v/>
      </c>
      <c r="M892" s="17" t="str">
        <f>IF(SUM('Test Sample Data'!M$3:M$98)&gt;10,IF(AND(ISNUMBER('Test Sample Data'!M891),'Test Sample Data'!M891&lt;$B$1,'Test Sample Data'!M891&gt;0),'Test Sample Data'!M891,$B$1),"")</f>
        <v/>
      </c>
      <c r="N892" s="17">
        <f>'Gene Table'!E891</f>
        <v>0</v>
      </c>
      <c r="O892" s="17" t="str">
        <f>'Gene Table'!B891</f>
        <v>F01</v>
      </c>
      <c r="P892" s="17" t="str">
        <f>IF(SUM('Control Sample Data'!D$3:D$98)&gt;10,IF(AND(ISNUMBER('Control Sample Data'!D891),'Control Sample Data'!D891&lt;$B$1,'Control Sample Data'!D891&gt;0),'Control Sample Data'!D891,$B$1),"")</f>
        <v/>
      </c>
      <c r="Q892" s="17" t="str">
        <f>IF(SUM('Control Sample Data'!E$3:E$98)&gt;10,IF(AND(ISNUMBER('Control Sample Data'!E891),'Control Sample Data'!E891&lt;$B$1,'Control Sample Data'!E891&gt;0),'Control Sample Data'!E891,$B$1),"")</f>
        <v/>
      </c>
      <c r="R892" s="17" t="str">
        <f>IF(SUM('Control Sample Data'!F$3:F$98)&gt;10,IF(AND(ISNUMBER('Control Sample Data'!F891),'Control Sample Data'!F891&lt;$B$1,'Control Sample Data'!F891&gt;0),'Control Sample Data'!F891,$B$1),"")</f>
        <v/>
      </c>
      <c r="S892" s="17" t="str">
        <f>IF(SUM('Control Sample Data'!G$3:G$98)&gt;10,IF(AND(ISNUMBER('Control Sample Data'!G891),'Control Sample Data'!G891&lt;$B$1,'Control Sample Data'!G891&gt;0),'Control Sample Data'!G891,$B$1),"")</f>
        <v/>
      </c>
      <c r="T892" s="17" t="str">
        <f>IF(SUM('Control Sample Data'!H$3:H$98)&gt;10,IF(AND(ISNUMBER('Control Sample Data'!H891),'Control Sample Data'!H891&lt;$B$1,'Control Sample Data'!H891&gt;0),'Control Sample Data'!H891,$B$1),"")</f>
        <v/>
      </c>
      <c r="U892" s="17" t="str">
        <f>IF(SUM('Control Sample Data'!I$3:I$98)&gt;10,IF(AND(ISNUMBER('Control Sample Data'!I891),'Control Sample Data'!I891&lt;$B$1,'Control Sample Data'!I891&gt;0),'Control Sample Data'!I891,$B$1),"")</f>
        <v/>
      </c>
      <c r="V892" s="17" t="str">
        <f>IF(SUM('Control Sample Data'!J$3:J$98)&gt;10,IF(AND(ISNUMBER('Control Sample Data'!J891),'Control Sample Data'!J891&lt;$B$1,'Control Sample Data'!J891&gt;0),'Control Sample Data'!J891,$B$1),"")</f>
        <v/>
      </c>
      <c r="W892" s="17" t="str">
        <f>IF(SUM('Control Sample Data'!K$3:K$98)&gt;10,IF(AND(ISNUMBER('Control Sample Data'!K891),'Control Sample Data'!K891&lt;$B$1,'Control Sample Data'!K891&gt;0),'Control Sample Data'!K891,$B$1),"")</f>
        <v/>
      </c>
      <c r="X892" s="17" t="str">
        <f>IF(SUM('Control Sample Data'!L$3:L$98)&gt;10,IF(AND(ISNUMBER('Control Sample Data'!L891),'Control Sample Data'!L891&lt;$B$1,'Control Sample Data'!L891&gt;0),'Control Sample Data'!L891,$B$1),"")</f>
        <v/>
      </c>
      <c r="Y892" s="17" t="str">
        <f>IF(SUM('Control Sample Data'!M$3:M$98)&gt;10,IF(AND(ISNUMBER('Control Sample Data'!M891),'Control Sample Data'!M891&lt;$B$1,'Control Sample Data'!M891&gt;0),'Control Sample Data'!M891,$B$1),"")</f>
        <v/>
      </c>
      <c r="AT892" s="36" t="str">
        <f t="shared" si="580"/>
        <v/>
      </c>
      <c r="AU892" s="36" t="str">
        <f t="shared" si="581"/>
        <v/>
      </c>
      <c r="AV892" s="36" t="str">
        <f t="shared" si="582"/>
        <v/>
      </c>
      <c r="AW892" s="36" t="str">
        <f t="shared" si="583"/>
        <v/>
      </c>
      <c r="AX892" s="36" t="str">
        <f t="shared" si="584"/>
        <v/>
      </c>
      <c r="AY892" s="36" t="str">
        <f t="shared" si="585"/>
        <v/>
      </c>
      <c r="AZ892" s="36" t="str">
        <f t="shared" si="586"/>
        <v/>
      </c>
      <c r="BA892" s="36" t="str">
        <f t="shared" si="587"/>
        <v/>
      </c>
      <c r="BB892" s="36" t="str">
        <f t="shared" si="588"/>
        <v/>
      </c>
      <c r="BC892" s="36" t="str">
        <f t="shared" si="589"/>
        <v/>
      </c>
      <c r="BD892" s="36" t="str">
        <f t="shared" si="590"/>
        <v/>
      </c>
      <c r="BE892" s="36" t="str">
        <f t="shared" si="591"/>
        <v/>
      </c>
      <c r="BF892" s="36" t="str">
        <f t="shared" si="592"/>
        <v/>
      </c>
      <c r="BG892" s="36" t="str">
        <f t="shared" si="593"/>
        <v/>
      </c>
      <c r="BH892" s="36" t="str">
        <f t="shared" si="594"/>
        <v/>
      </c>
      <c r="BI892" s="36" t="str">
        <f t="shared" si="595"/>
        <v/>
      </c>
      <c r="BJ892" s="36" t="str">
        <f t="shared" si="596"/>
        <v/>
      </c>
      <c r="BK892" s="36" t="str">
        <f t="shared" si="597"/>
        <v/>
      </c>
      <c r="BL892" s="36" t="str">
        <f t="shared" si="598"/>
        <v/>
      </c>
      <c r="BM892" s="36" t="str">
        <f t="shared" si="599"/>
        <v/>
      </c>
      <c r="BN892" s="38" t="e">
        <f t="shared" si="558"/>
        <v>#DIV/0!</v>
      </c>
      <c r="BO892" s="38" t="e">
        <f t="shared" si="559"/>
        <v>#DIV/0!</v>
      </c>
      <c r="BP892" s="39" t="str">
        <f t="shared" si="560"/>
        <v/>
      </c>
      <c r="BQ892" s="39" t="str">
        <f t="shared" si="561"/>
        <v/>
      </c>
      <c r="BR892" s="39" t="str">
        <f t="shared" si="562"/>
        <v/>
      </c>
      <c r="BS892" s="39" t="str">
        <f t="shared" si="563"/>
        <v/>
      </c>
      <c r="BT892" s="39" t="str">
        <f t="shared" si="564"/>
        <v/>
      </c>
      <c r="BU892" s="39" t="str">
        <f t="shared" si="565"/>
        <v/>
      </c>
      <c r="BV892" s="39" t="str">
        <f t="shared" si="566"/>
        <v/>
      </c>
      <c r="BW892" s="39" t="str">
        <f t="shared" si="567"/>
        <v/>
      </c>
      <c r="BX892" s="39" t="str">
        <f t="shared" si="568"/>
        <v/>
      </c>
      <c r="BY892" s="39" t="str">
        <f t="shared" si="569"/>
        <v/>
      </c>
      <c r="BZ892" s="39" t="str">
        <f t="shared" si="570"/>
        <v/>
      </c>
      <c r="CA892" s="39" t="str">
        <f t="shared" si="571"/>
        <v/>
      </c>
      <c r="CB892" s="39" t="str">
        <f t="shared" si="572"/>
        <v/>
      </c>
      <c r="CC892" s="39" t="str">
        <f t="shared" si="573"/>
        <v/>
      </c>
      <c r="CD892" s="39" t="str">
        <f t="shared" si="574"/>
        <v/>
      </c>
      <c r="CE892" s="39" t="str">
        <f t="shared" si="575"/>
        <v/>
      </c>
      <c r="CF892" s="39" t="str">
        <f t="shared" si="576"/>
        <v/>
      </c>
      <c r="CG892" s="39" t="str">
        <f t="shared" si="577"/>
        <v/>
      </c>
      <c r="CH892" s="39" t="str">
        <f t="shared" si="578"/>
        <v/>
      </c>
      <c r="CI892" s="39" t="str">
        <f t="shared" si="579"/>
        <v/>
      </c>
    </row>
    <row r="893" spans="1:87">
      <c r="A893" s="18"/>
      <c r="B893" s="15">
        <f>'Gene Table'!E892</f>
        <v>0</v>
      </c>
      <c r="C893" s="15" t="str">
        <f>'Gene Table'!B892</f>
        <v>F02</v>
      </c>
      <c r="D893" s="16" t="str">
        <f>IF(SUM('Test Sample Data'!D$3:D$98)&gt;10,IF(AND(ISNUMBER('Test Sample Data'!D892),'Test Sample Data'!D892&lt;$B$1,'Test Sample Data'!D892&gt;0),'Test Sample Data'!D892,$B$1),"")</f>
        <v/>
      </c>
      <c r="E893" s="17" t="str">
        <f>IF(SUM('Test Sample Data'!E$3:E$98)&gt;10,IF(AND(ISNUMBER('Test Sample Data'!E892),'Test Sample Data'!E892&lt;$B$1,'Test Sample Data'!E892&gt;0),'Test Sample Data'!E892,$B$1),"")</f>
        <v/>
      </c>
      <c r="F893" s="17" t="str">
        <f>IF(SUM('Test Sample Data'!F$3:F$98)&gt;10,IF(AND(ISNUMBER('Test Sample Data'!F892),'Test Sample Data'!F892&lt;$B$1,'Test Sample Data'!F892&gt;0),'Test Sample Data'!F892,$B$1),"")</f>
        <v/>
      </c>
      <c r="G893" s="17" t="str">
        <f>IF(SUM('Test Sample Data'!G$3:G$98)&gt;10,IF(AND(ISNUMBER('Test Sample Data'!G892),'Test Sample Data'!G892&lt;$B$1,'Test Sample Data'!G892&gt;0),'Test Sample Data'!G892,$B$1),"")</f>
        <v/>
      </c>
      <c r="H893" s="17" t="str">
        <f>IF(SUM('Test Sample Data'!H$3:H$98)&gt;10,IF(AND(ISNUMBER('Test Sample Data'!H892),'Test Sample Data'!H892&lt;$B$1,'Test Sample Data'!H892&gt;0),'Test Sample Data'!H892,$B$1),"")</f>
        <v/>
      </c>
      <c r="I893" s="17" t="str">
        <f>IF(SUM('Test Sample Data'!I$3:I$98)&gt;10,IF(AND(ISNUMBER('Test Sample Data'!I892),'Test Sample Data'!I892&lt;$B$1,'Test Sample Data'!I892&gt;0),'Test Sample Data'!I892,$B$1),"")</f>
        <v/>
      </c>
      <c r="J893" s="17" t="str">
        <f>IF(SUM('Test Sample Data'!J$3:J$98)&gt;10,IF(AND(ISNUMBER('Test Sample Data'!J892),'Test Sample Data'!J892&lt;$B$1,'Test Sample Data'!J892&gt;0),'Test Sample Data'!J892,$B$1),"")</f>
        <v/>
      </c>
      <c r="K893" s="17" t="str">
        <f>IF(SUM('Test Sample Data'!K$3:K$98)&gt;10,IF(AND(ISNUMBER('Test Sample Data'!K892),'Test Sample Data'!K892&lt;$B$1,'Test Sample Data'!K892&gt;0),'Test Sample Data'!K892,$B$1),"")</f>
        <v/>
      </c>
      <c r="L893" s="17" t="str">
        <f>IF(SUM('Test Sample Data'!L$3:L$98)&gt;10,IF(AND(ISNUMBER('Test Sample Data'!L892),'Test Sample Data'!L892&lt;$B$1,'Test Sample Data'!L892&gt;0),'Test Sample Data'!L892,$B$1),"")</f>
        <v/>
      </c>
      <c r="M893" s="17" t="str">
        <f>IF(SUM('Test Sample Data'!M$3:M$98)&gt;10,IF(AND(ISNUMBER('Test Sample Data'!M892),'Test Sample Data'!M892&lt;$B$1,'Test Sample Data'!M892&gt;0),'Test Sample Data'!M892,$B$1),"")</f>
        <v/>
      </c>
      <c r="N893" s="17">
        <f>'Gene Table'!E892</f>
        <v>0</v>
      </c>
      <c r="O893" s="17" t="str">
        <f>'Gene Table'!B892</f>
        <v>F02</v>
      </c>
      <c r="P893" s="17" t="str">
        <f>IF(SUM('Control Sample Data'!D$3:D$98)&gt;10,IF(AND(ISNUMBER('Control Sample Data'!D892),'Control Sample Data'!D892&lt;$B$1,'Control Sample Data'!D892&gt;0),'Control Sample Data'!D892,$B$1),"")</f>
        <v/>
      </c>
      <c r="Q893" s="17" t="str">
        <f>IF(SUM('Control Sample Data'!E$3:E$98)&gt;10,IF(AND(ISNUMBER('Control Sample Data'!E892),'Control Sample Data'!E892&lt;$B$1,'Control Sample Data'!E892&gt;0),'Control Sample Data'!E892,$B$1),"")</f>
        <v/>
      </c>
      <c r="R893" s="17" t="str">
        <f>IF(SUM('Control Sample Data'!F$3:F$98)&gt;10,IF(AND(ISNUMBER('Control Sample Data'!F892),'Control Sample Data'!F892&lt;$B$1,'Control Sample Data'!F892&gt;0),'Control Sample Data'!F892,$B$1),"")</f>
        <v/>
      </c>
      <c r="S893" s="17" t="str">
        <f>IF(SUM('Control Sample Data'!G$3:G$98)&gt;10,IF(AND(ISNUMBER('Control Sample Data'!G892),'Control Sample Data'!G892&lt;$B$1,'Control Sample Data'!G892&gt;0),'Control Sample Data'!G892,$B$1),"")</f>
        <v/>
      </c>
      <c r="T893" s="17" t="str">
        <f>IF(SUM('Control Sample Data'!H$3:H$98)&gt;10,IF(AND(ISNUMBER('Control Sample Data'!H892),'Control Sample Data'!H892&lt;$B$1,'Control Sample Data'!H892&gt;0),'Control Sample Data'!H892,$B$1),"")</f>
        <v/>
      </c>
      <c r="U893" s="17" t="str">
        <f>IF(SUM('Control Sample Data'!I$3:I$98)&gt;10,IF(AND(ISNUMBER('Control Sample Data'!I892),'Control Sample Data'!I892&lt;$B$1,'Control Sample Data'!I892&gt;0),'Control Sample Data'!I892,$B$1),"")</f>
        <v/>
      </c>
      <c r="V893" s="17" t="str">
        <f>IF(SUM('Control Sample Data'!J$3:J$98)&gt;10,IF(AND(ISNUMBER('Control Sample Data'!J892),'Control Sample Data'!J892&lt;$B$1,'Control Sample Data'!J892&gt;0),'Control Sample Data'!J892,$B$1),"")</f>
        <v/>
      </c>
      <c r="W893" s="17" t="str">
        <f>IF(SUM('Control Sample Data'!K$3:K$98)&gt;10,IF(AND(ISNUMBER('Control Sample Data'!K892),'Control Sample Data'!K892&lt;$B$1,'Control Sample Data'!K892&gt;0),'Control Sample Data'!K892,$B$1),"")</f>
        <v/>
      </c>
      <c r="X893" s="17" t="str">
        <f>IF(SUM('Control Sample Data'!L$3:L$98)&gt;10,IF(AND(ISNUMBER('Control Sample Data'!L892),'Control Sample Data'!L892&lt;$B$1,'Control Sample Data'!L892&gt;0),'Control Sample Data'!L892,$B$1),"")</f>
        <v/>
      </c>
      <c r="Y893" s="17" t="str">
        <f>IF(SUM('Control Sample Data'!M$3:M$98)&gt;10,IF(AND(ISNUMBER('Control Sample Data'!M892),'Control Sample Data'!M892&lt;$B$1,'Control Sample Data'!M892&gt;0),'Control Sample Data'!M892,$B$1),"")</f>
        <v/>
      </c>
      <c r="AT893" s="36" t="str">
        <f t="shared" si="580"/>
        <v/>
      </c>
      <c r="AU893" s="36" t="str">
        <f t="shared" si="581"/>
        <v/>
      </c>
      <c r="AV893" s="36" t="str">
        <f t="shared" si="582"/>
        <v/>
      </c>
      <c r="AW893" s="36" t="str">
        <f t="shared" si="583"/>
        <v/>
      </c>
      <c r="AX893" s="36" t="str">
        <f t="shared" si="584"/>
        <v/>
      </c>
      <c r="AY893" s="36" t="str">
        <f t="shared" si="585"/>
        <v/>
      </c>
      <c r="AZ893" s="36" t="str">
        <f t="shared" si="586"/>
        <v/>
      </c>
      <c r="BA893" s="36" t="str">
        <f t="shared" si="587"/>
        <v/>
      </c>
      <c r="BB893" s="36" t="str">
        <f t="shared" si="588"/>
        <v/>
      </c>
      <c r="BC893" s="36" t="str">
        <f t="shared" si="589"/>
        <v/>
      </c>
      <c r="BD893" s="36" t="str">
        <f t="shared" si="590"/>
        <v/>
      </c>
      <c r="BE893" s="36" t="str">
        <f t="shared" si="591"/>
        <v/>
      </c>
      <c r="BF893" s="36" t="str">
        <f t="shared" si="592"/>
        <v/>
      </c>
      <c r="BG893" s="36" t="str">
        <f t="shared" si="593"/>
        <v/>
      </c>
      <c r="BH893" s="36" t="str">
        <f t="shared" si="594"/>
        <v/>
      </c>
      <c r="BI893" s="36" t="str">
        <f t="shared" si="595"/>
        <v/>
      </c>
      <c r="BJ893" s="36" t="str">
        <f t="shared" si="596"/>
        <v/>
      </c>
      <c r="BK893" s="36" t="str">
        <f t="shared" si="597"/>
        <v/>
      </c>
      <c r="BL893" s="36" t="str">
        <f t="shared" si="598"/>
        <v/>
      </c>
      <c r="BM893" s="36" t="str">
        <f t="shared" si="599"/>
        <v/>
      </c>
      <c r="BN893" s="38" t="e">
        <f t="shared" si="558"/>
        <v>#DIV/0!</v>
      </c>
      <c r="BO893" s="38" t="e">
        <f t="shared" si="559"/>
        <v>#DIV/0!</v>
      </c>
      <c r="BP893" s="39" t="str">
        <f t="shared" si="560"/>
        <v/>
      </c>
      <c r="BQ893" s="39" t="str">
        <f t="shared" si="561"/>
        <v/>
      </c>
      <c r="BR893" s="39" t="str">
        <f t="shared" si="562"/>
        <v/>
      </c>
      <c r="BS893" s="39" t="str">
        <f t="shared" si="563"/>
        <v/>
      </c>
      <c r="BT893" s="39" t="str">
        <f t="shared" si="564"/>
        <v/>
      </c>
      <c r="BU893" s="39" t="str">
        <f t="shared" si="565"/>
        <v/>
      </c>
      <c r="BV893" s="39" t="str">
        <f t="shared" si="566"/>
        <v/>
      </c>
      <c r="BW893" s="39" t="str">
        <f t="shared" si="567"/>
        <v/>
      </c>
      <c r="BX893" s="39" t="str">
        <f t="shared" si="568"/>
        <v/>
      </c>
      <c r="BY893" s="39" t="str">
        <f t="shared" si="569"/>
        <v/>
      </c>
      <c r="BZ893" s="39" t="str">
        <f t="shared" si="570"/>
        <v/>
      </c>
      <c r="CA893" s="39" t="str">
        <f t="shared" si="571"/>
        <v/>
      </c>
      <c r="CB893" s="39" t="str">
        <f t="shared" si="572"/>
        <v/>
      </c>
      <c r="CC893" s="39" t="str">
        <f t="shared" si="573"/>
        <v/>
      </c>
      <c r="CD893" s="39" t="str">
        <f t="shared" si="574"/>
        <v/>
      </c>
      <c r="CE893" s="39" t="str">
        <f t="shared" si="575"/>
        <v/>
      </c>
      <c r="CF893" s="39" t="str">
        <f t="shared" si="576"/>
        <v/>
      </c>
      <c r="CG893" s="39" t="str">
        <f t="shared" si="577"/>
        <v/>
      </c>
      <c r="CH893" s="39" t="str">
        <f t="shared" si="578"/>
        <v/>
      </c>
      <c r="CI893" s="39" t="str">
        <f t="shared" si="579"/>
        <v/>
      </c>
    </row>
    <row r="894" spans="1:87">
      <c r="A894" s="18"/>
      <c r="B894" s="15">
        <f>'Gene Table'!E893</f>
        <v>0</v>
      </c>
      <c r="C894" s="15" t="str">
        <f>'Gene Table'!B893</f>
        <v>F03</v>
      </c>
      <c r="D894" s="16" t="str">
        <f>IF(SUM('Test Sample Data'!D$3:D$98)&gt;10,IF(AND(ISNUMBER('Test Sample Data'!D893),'Test Sample Data'!D893&lt;$B$1,'Test Sample Data'!D893&gt;0),'Test Sample Data'!D893,$B$1),"")</f>
        <v/>
      </c>
      <c r="E894" s="17" t="str">
        <f>IF(SUM('Test Sample Data'!E$3:E$98)&gt;10,IF(AND(ISNUMBER('Test Sample Data'!E893),'Test Sample Data'!E893&lt;$B$1,'Test Sample Data'!E893&gt;0),'Test Sample Data'!E893,$B$1),"")</f>
        <v/>
      </c>
      <c r="F894" s="17" t="str">
        <f>IF(SUM('Test Sample Data'!F$3:F$98)&gt;10,IF(AND(ISNUMBER('Test Sample Data'!F893),'Test Sample Data'!F893&lt;$B$1,'Test Sample Data'!F893&gt;0),'Test Sample Data'!F893,$B$1),"")</f>
        <v/>
      </c>
      <c r="G894" s="17" t="str">
        <f>IF(SUM('Test Sample Data'!G$3:G$98)&gt;10,IF(AND(ISNUMBER('Test Sample Data'!G893),'Test Sample Data'!G893&lt;$B$1,'Test Sample Data'!G893&gt;0),'Test Sample Data'!G893,$B$1),"")</f>
        <v/>
      </c>
      <c r="H894" s="17" t="str">
        <f>IF(SUM('Test Sample Data'!H$3:H$98)&gt;10,IF(AND(ISNUMBER('Test Sample Data'!H893),'Test Sample Data'!H893&lt;$B$1,'Test Sample Data'!H893&gt;0),'Test Sample Data'!H893,$B$1),"")</f>
        <v/>
      </c>
      <c r="I894" s="17" t="str">
        <f>IF(SUM('Test Sample Data'!I$3:I$98)&gt;10,IF(AND(ISNUMBER('Test Sample Data'!I893),'Test Sample Data'!I893&lt;$B$1,'Test Sample Data'!I893&gt;0),'Test Sample Data'!I893,$B$1),"")</f>
        <v/>
      </c>
      <c r="J894" s="17" t="str">
        <f>IF(SUM('Test Sample Data'!J$3:J$98)&gt;10,IF(AND(ISNUMBER('Test Sample Data'!J893),'Test Sample Data'!J893&lt;$B$1,'Test Sample Data'!J893&gt;0),'Test Sample Data'!J893,$B$1),"")</f>
        <v/>
      </c>
      <c r="K894" s="17" t="str">
        <f>IF(SUM('Test Sample Data'!K$3:K$98)&gt;10,IF(AND(ISNUMBER('Test Sample Data'!K893),'Test Sample Data'!K893&lt;$B$1,'Test Sample Data'!K893&gt;0),'Test Sample Data'!K893,$B$1),"")</f>
        <v/>
      </c>
      <c r="L894" s="17" t="str">
        <f>IF(SUM('Test Sample Data'!L$3:L$98)&gt;10,IF(AND(ISNUMBER('Test Sample Data'!L893),'Test Sample Data'!L893&lt;$B$1,'Test Sample Data'!L893&gt;0),'Test Sample Data'!L893,$B$1),"")</f>
        <v/>
      </c>
      <c r="M894" s="17" t="str">
        <f>IF(SUM('Test Sample Data'!M$3:M$98)&gt;10,IF(AND(ISNUMBER('Test Sample Data'!M893),'Test Sample Data'!M893&lt;$B$1,'Test Sample Data'!M893&gt;0),'Test Sample Data'!M893,$B$1),"")</f>
        <v/>
      </c>
      <c r="N894" s="17">
        <f>'Gene Table'!E893</f>
        <v>0</v>
      </c>
      <c r="O894" s="17" t="str">
        <f>'Gene Table'!B893</f>
        <v>F03</v>
      </c>
      <c r="P894" s="17" t="str">
        <f>IF(SUM('Control Sample Data'!D$3:D$98)&gt;10,IF(AND(ISNUMBER('Control Sample Data'!D893),'Control Sample Data'!D893&lt;$B$1,'Control Sample Data'!D893&gt;0),'Control Sample Data'!D893,$B$1),"")</f>
        <v/>
      </c>
      <c r="Q894" s="17" t="str">
        <f>IF(SUM('Control Sample Data'!E$3:E$98)&gt;10,IF(AND(ISNUMBER('Control Sample Data'!E893),'Control Sample Data'!E893&lt;$B$1,'Control Sample Data'!E893&gt;0),'Control Sample Data'!E893,$B$1),"")</f>
        <v/>
      </c>
      <c r="R894" s="17" t="str">
        <f>IF(SUM('Control Sample Data'!F$3:F$98)&gt;10,IF(AND(ISNUMBER('Control Sample Data'!F893),'Control Sample Data'!F893&lt;$B$1,'Control Sample Data'!F893&gt;0),'Control Sample Data'!F893,$B$1),"")</f>
        <v/>
      </c>
      <c r="S894" s="17" t="str">
        <f>IF(SUM('Control Sample Data'!G$3:G$98)&gt;10,IF(AND(ISNUMBER('Control Sample Data'!G893),'Control Sample Data'!G893&lt;$B$1,'Control Sample Data'!G893&gt;0),'Control Sample Data'!G893,$B$1),"")</f>
        <v/>
      </c>
      <c r="T894" s="17" t="str">
        <f>IF(SUM('Control Sample Data'!H$3:H$98)&gt;10,IF(AND(ISNUMBER('Control Sample Data'!H893),'Control Sample Data'!H893&lt;$B$1,'Control Sample Data'!H893&gt;0),'Control Sample Data'!H893,$B$1),"")</f>
        <v/>
      </c>
      <c r="U894" s="17" t="str">
        <f>IF(SUM('Control Sample Data'!I$3:I$98)&gt;10,IF(AND(ISNUMBER('Control Sample Data'!I893),'Control Sample Data'!I893&lt;$B$1,'Control Sample Data'!I893&gt;0),'Control Sample Data'!I893,$B$1),"")</f>
        <v/>
      </c>
      <c r="V894" s="17" t="str">
        <f>IF(SUM('Control Sample Data'!J$3:J$98)&gt;10,IF(AND(ISNUMBER('Control Sample Data'!J893),'Control Sample Data'!J893&lt;$B$1,'Control Sample Data'!J893&gt;0),'Control Sample Data'!J893,$B$1),"")</f>
        <v/>
      </c>
      <c r="W894" s="17" t="str">
        <f>IF(SUM('Control Sample Data'!K$3:K$98)&gt;10,IF(AND(ISNUMBER('Control Sample Data'!K893),'Control Sample Data'!K893&lt;$B$1,'Control Sample Data'!K893&gt;0),'Control Sample Data'!K893,$B$1),"")</f>
        <v/>
      </c>
      <c r="X894" s="17" t="str">
        <f>IF(SUM('Control Sample Data'!L$3:L$98)&gt;10,IF(AND(ISNUMBER('Control Sample Data'!L893),'Control Sample Data'!L893&lt;$B$1,'Control Sample Data'!L893&gt;0),'Control Sample Data'!L893,$B$1),"")</f>
        <v/>
      </c>
      <c r="Y894" s="17" t="str">
        <f>IF(SUM('Control Sample Data'!M$3:M$98)&gt;10,IF(AND(ISNUMBER('Control Sample Data'!M893),'Control Sample Data'!M893&lt;$B$1,'Control Sample Data'!M893&gt;0),'Control Sample Data'!M893,$B$1),"")</f>
        <v/>
      </c>
      <c r="AT894" s="36" t="str">
        <f t="shared" si="580"/>
        <v/>
      </c>
      <c r="AU894" s="36" t="str">
        <f t="shared" si="581"/>
        <v/>
      </c>
      <c r="AV894" s="36" t="str">
        <f t="shared" si="582"/>
        <v/>
      </c>
      <c r="AW894" s="36" t="str">
        <f t="shared" si="583"/>
        <v/>
      </c>
      <c r="AX894" s="36" t="str">
        <f t="shared" si="584"/>
        <v/>
      </c>
      <c r="AY894" s="36" t="str">
        <f t="shared" si="585"/>
        <v/>
      </c>
      <c r="AZ894" s="36" t="str">
        <f t="shared" si="586"/>
        <v/>
      </c>
      <c r="BA894" s="36" t="str">
        <f t="shared" si="587"/>
        <v/>
      </c>
      <c r="BB894" s="36" t="str">
        <f t="shared" si="588"/>
        <v/>
      </c>
      <c r="BC894" s="36" t="str">
        <f t="shared" si="589"/>
        <v/>
      </c>
      <c r="BD894" s="36" t="str">
        <f t="shared" si="590"/>
        <v/>
      </c>
      <c r="BE894" s="36" t="str">
        <f t="shared" si="591"/>
        <v/>
      </c>
      <c r="BF894" s="36" t="str">
        <f t="shared" si="592"/>
        <v/>
      </c>
      <c r="BG894" s="36" t="str">
        <f t="shared" si="593"/>
        <v/>
      </c>
      <c r="BH894" s="36" t="str">
        <f t="shared" si="594"/>
        <v/>
      </c>
      <c r="BI894" s="36" t="str">
        <f t="shared" si="595"/>
        <v/>
      </c>
      <c r="BJ894" s="36" t="str">
        <f t="shared" si="596"/>
        <v/>
      </c>
      <c r="BK894" s="36" t="str">
        <f t="shared" si="597"/>
        <v/>
      </c>
      <c r="BL894" s="36" t="str">
        <f t="shared" si="598"/>
        <v/>
      </c>
      <c r="BM894" s="36" t="str">
        <f t="shared" si="599"/>
        <v/>
      </c>
      <c r="BN894" s="38" t="e">
        <f t="shared" si="558"/>
        <v>#DIV/0!</v>
      </c>
      <c r="BO894" s="38" t="e">
        <f t="shared" si="559"/>
        <v>#DIV/0!</v>
      </c>
      <c r="BP894" s="39" t="str">
        <f t="shared" si="560"/>
        <v/>
      </c>
      <c r="BQ894" s="39" t="str">
        <f t="shared" si="561"/>
        <v/>
      </c>
      <c r="BR894" s="39" t="str">
        <f t="shared" si="562"/>
        <v/>
      </c>
      <c r="BS894" s="39" t="str">
        <f t="shared" si="563"/>
        <v/>
      </c>
      <c r="BT894" s="39" t="str">
        <f t="shared" si="564"/>
        <v/>
      </c>
      <c r="BU894" s="39" t="str">
        <f t="shared" si="565"/>
        <v/>
      </c>
      <c r="BV894" s="39" t="str">
        <f t="shared" si="566"/>
        <v/>
      </c>
      <c r="BW894" s="39" t="str">
        <f t="shared" si="567"/>
        <v/>
      </c>
      <c r="BX894" s="39" t="str">
        <f t="shared" si="568"/>
        <v/>
      </c>
      <c r="BY894" s="39" t="str">
        <f t="shared" si="569"/>
        <v/>
      </c>
      <c r="BZ894" s="39" t="str">
        <f t="shared" si="570"/>
        <v/>
      </c>
      <c r="CA894" s="39" t="str">
        <f t="shared" si="571"/>
        <v/>
      </c>
      <c r="CB894" s="39" t="str">
        <f t="shared" si="572"/>
        <v/>
      </c>
      <c r="CC894" s="39" t="str">
        <f t="shared" si="573"/>
        <v/>
      </c>
      <c r="CD894" s="39" t="str">
        <f t="shared" si="574"/>
        <v/>
      </c>
      <c r="CE894" s="39" t="str">
        <f t="shared" si="575"/>
        <v/>
      </c>
      <c r="CF894" s="39" t="str">
        <f t="shared" si="576"/>
        <v/>
      </c>
      <c r="CG894" s="39" t="str">
        <f t="shared" si="577"/>
        <v/>
      </c>
      <c r="CH894" s="39" t="str">
        <f t="shared" si="578"/>
        <v/>
      </c>
      <c r="CI894" s="39" t="str">
        <f t="shared" si="579"/>
        <v/>
      </c>
    </row>
    <row r="895" spans="1:87">
      <c r="A895" s="18"/>
      <c r="B895" s="15">
        <f>'Gene Table'!E894</f>
        <v>0</v>
      </c>
      <c r="C895" s="15" t="str">
        <f>'Gene Table'!B894</f>
        <v>F04</v>
      </c>
      <c r="D895" s="16" t="str">
        <f>IF(SUM('Test Sample Data'!D$3:D$98)&gt;10,IF(AND(ISNUMBER('Test Sample Data'!D894),'Test Sample Data'!D894&lt;$B$1,'Test Sample Data'!D894&gt;0),'Test Sample Data'!D894,$B$1),"")</f>
        <v/>
      </c>
      <c r="E895" s="17" t="str">
        <f>IF(SUM('Test Sample Data'!E$3:E$98)&gt;10,IF(AND(ISNUMBER('Test Sample Data'!E894),'Test Sample Data'!E894&lt;$B$1,'Test Sample Data'!E894&gt;0),'Test Sample Data'!E894,$B$1),"")</f>
        <v/>
      </c>
      <c r="F895" s="17" t="str">
        <f>IF(SUM('Test Sample Data'!F$3:F$98)&gt;10,IF(AND(ISNUMBER('Test Sample Data'!F894),'Test Sample Data'!F894&lt;$B$1,'Test Sample Data'!F894&gt;0),'Test Sample Data'!F894,$B$1),"")</f>
        <v/>
      </c>
      <c r="G895" s="17" t="str">
        <f>IF(SUM('Test Sample Data'!G$3:G$98)&gt;10,IF(AND(ISNUMBER('Test Sample Data'!G894),'Test Sample Data'!G894&lt;$B$1,'Test Sample Data'!G894&gt;0),'Test Sample Data'!G894,$B$1),"")</f>
        <v/>
      </c>
      <c r="H895" s="17" t="str">
        <f>IF(SUM('Test Sample Data'!H$3:H$98)&gt;10,IF(AND(ISNUMBER('Test Sample Data'!H894),'Test Sample Data'!H894&lt;$B$1,'Test Sample Data'!H894&gt;0),'Test Sample Data'!H894,$B$1),"")</f>
        <v/>
      </c>
      <c r="I895" s="17" t="str">
        <f>IF(SUM('Test Sample Data'!I$3:I$98)&gt;10,IF(AND(ISNUMBER('Test Sample Data'!I894),'Test Sample Data'!I894&lt;$B$1,'Test Sample Data'!I894&gt;0),'Test Sample Data'!I894,$B$1),"")</f>
        <v/>
      </c>
      <c r="J895" s="17" t="str">
        <f>IF(SUM('Test Sample Data'!J$3:J$98)&gt;10,IF(AND(ISNUMBER('Test Sample Data'!J894),'Test Sample Data'!J894&lt;$B$1,'Test Sample Data'!J894&gt;0),'Test Sample Data'!J894,$B$1),"")</f>
        <v/>
      </c>
      <c r="K895" s="17" t="str">
        <f>IF(SUM('Test Sample Data'!K$3:K$98)&gt;10,IF(AND(ISNUMBER('Test Sample Data'!K894),'Test Sample Data'!K894&lt;$B$1,'Test Sample Data'!K894&gt;0),'Test Sample Data'!K894,$B$1),"")</f>
        <v/>
      </c>
      <c r="L895" s="17" t="str">
        <f>IF(SUM('Test Sample Data'!L$3:L$98)&gt;10,IF(AND(ISNUMBER('Test Sample Data'!L894),'Test Sample Data'!L894&lt;$B$1,'Test Sample Data'!L894&gt;0),'Test Sample Data'!L894,$B$1),"")</f>
        <v/>
      </c>
      <c r="M895" s="17" t="str">
        <f>IF(SUM('Test Sample Data'!M$3:M$98)&gt;10,IF(AND(ISNUMBER('Test Sample Data'!M894),'Test Sample Data'!M894&lt;$B$1,'Test Sample Data'!M894&gt;0),'Test Sample Data'!M894,$B$1),"")</f>
        <v/>
      </c>
      <c r="N895" s="17">
        <f>'Gene Table'!E894</f>
        <v>0</v>
      </c>
      <c r="O895" s="17" t="str">
        <f>'Gene Table'!B894</f>
        <v>F04</v>
      </c>
      <c r="P895" s="17" t="str">
        <f>IF(SUM('Control Sample Data'!D$3:D$98)&gt;10,IF(AND(ISNUMBER('Control Sample Data'!D894),'Control Sample Data'!D894&lt;$B$1,'Control Sample Data'!D894&gt;0),'Control Sample Data'!D894,$B$1),"")</f>
        <v/>
      </c>
      <c r="Q895" s="17" t="str">
        <f>IF(SUM('Control Sample Data'!E$3:E$98)&gt;10,IF(AND(ISNUMBER('Control Sample Data'!E894),'Control Sample Data'!E894&lt;$B$1,'Control Sample Data'!E894&gt;0),'Control Sample Data'!E894,$B$1),"")</f>
        <v/>
      </c>
      <c r="R895" s="17" t="str">
        <f>IF(SUM('Control Sample Data'!F$3:F$98)&gt;10,IF(AND(ISNUMBER('Control Sample Data'!F894),'Control Sample Data'!F894&lt;$B$1,'Control Sample Data'!F894&gt;0),'Control Sample Data'!F894,$B$1),"")</f>
        <v/>
      </c>
      <c r="S895" s="17" t="str">
        <f>IF(SUM('Control Sample Data'!G$3:G$98)&gt;10,IF(AND(ISNUMBER('Control Sample Data'!G894),'Control Sample Data'!G894&lt;$B$1,'Control Sample Data'!G894&gt;0),'Control Sample Data'!G894,$B$1),"")</f>
        <v/>
      </c>
      <c r="T895" s="17" t="str">
        <f>IF(SUM('Control Sample Data'!H$3:H$98)&gt;10,IF(AND(ISNUMBER('Control Sample Data'!H894),'Control Sample Data'!H894&lt;$B$1,'Control Sample Data'!H894&gt;0),'Control Sample Data'!H894,$B$1),"")</f>
        <v/>
      </c>
      <c r="U895" s="17" t="str">
        <f>IF(SUM('Control Sample Data'!I$3:I$98)&gt;10,IF(AND(ISNUMBER('Control Sample Data'!I894),'Control Sample Data'!I894&lt;$B$1,'Control Sample Data'!I894&gt;0),'Control Sample Data'!I894,$B$1),"")</f>
        <v/>
      </c>
      <c r="V895" s="17" t="str">
        <f>IF(SUM('Control Sample Data'!J$3:J$98)&gt;10,IF(AND(ISNUMBER('Control Sample Data'!J894),'Control Sample Data'!J894&lt;$B$1,'Control Sample Data'!J894&gt;0),'Control Sample Data'!J894,$B$1),"")</f>
        <v/>
      </c>
      <c r="W895" s="17" t="str">
        <f>IF(SUM('Control Sample Data'!K$3:K$98)&gt;10,IF(AND(ISNUMBER('Control Sample Data'!K894),'Control Sample Data'!K894&lt;$B$1,'Control Sample Data'!K894&gt;0),'Control Sample Data'!K894,$B$1),"")</f>
        <v/>
      </c>
      <c r="X895" s="17" t="str">
        <f>IF(SUM('Control Sample Data'!L$3:L$98)&gt;10,IF(AND(ISNUMBER('Control Sample Data'!L894),'Control Sample Data'!L894&lt;$B$1,'Control Sample Data'!L894&gt;0),'Control Sample Data'!L894,$B$1),"")</f>
        <v/>
      </c>
      <c r="Y895" s="17" t="str">
        <f>IF(SUM('Control Sample Data'!M$3:M$98)&gt;10,IF(AND(ISNUMBER('Control Sample Data'!M894),'Control Sample Data'!M894&lt;$B$1,'Control Sample Data'!M894&gt;0),'Control Sample Data'!M894,$B$1),"")</f>
        <v/>
      </c>
      <c r="AT895" s="36" t="str">
        <f t="shared" si="580"/>
        <v/>
      </c>
      <c r="AU895" s="36" t="str">
        <f t="shared" si="581"/>
        <v/>
      </c>
      <c r="AV895" s="36" t="str">
        <f t="shared" si="582"/>
        <v/>
      </c>
      <c r="AW895" s="36" t="str">
        <f t="shared" si="583"/>
        <v/>
      </c>
      <c r="AX895" s="36" t="str">
        <f t="shared" si="584"/>
        <v/>
      </c>
      <c r="AY895" s="36" t="str">
        <f t="shared" si="585"/>
        <v/>
      </c>
      <c r="AZ895" s="36" t="str">
        <f t="shared" si="586"/>
        <v/>
      </c>
      <c r="BA895" s="36" t="str">
        <f t="shared" si="587"/>
        <v/>
      </c>
      <c r="BB895" s="36" t="str">
        <f t="shared" si="588"/>
        <v/>
      </c>
      <c r="BC895" s="36" t="str">
        <f t="shared" si="589"/>
        <v/>
      </c>
      <c r="BD895" s="36" t="str">
        <f t="shared" si="590"/>
        <v/>
      </c>
      <c r="BE895" s="36" t="str">
        <f t="shared" si="591"/>
        <v/>
      </c>
      <c r="BF895" s="36" t="str">
        <f t="shared" si="592"/>
        <v/>
      </c>
      <c r="BG895" s="36" t="str">
        <f t="shared" si="593"/>
        <v/>
      </c>
      <c r="BH895" s="36" t="str">
        <f t="shared" si="594"/>
        <v/>
      </c>
      <c r="BI895" s="36" t="str">
        <f t="shared" si="595"/>
        <v/>
      </c>
      <c r="BJ895" s="36" t="str">
        <f t="shared" si="596"/>
        <v/>
      </c>
      <c r="BK895" s="36" t="str">
        <f t="shared" si="597"/>
        <v/>
      </c>
      <c r="BL895" s="36" t="str">
        <f t="shared" si="598"/>
        <v/>
      </c>
      <c r="BM895" s="36" t="str">
        <f t="shared" si="599"/>
        <v/>
      </c>
      <c r="BN895" s="38" t="e">
        <f t="shared" si="558"/>
        <v>#DIV/0!</v>
      </c>
      <c r="BO895" s="38" t="e">
        <f t="shared" si="559"/>
        <v>#DIV/0!</v>
      </c>
      <c r="BP895" s="39" t="str">
        <f t="shared" si="560"/>
        <v/>
      </c>
      <c r="BQ895" s="39" t="str">
        <f t="shared" si="561"/>
        <v/>
      </c>
      <c r="BR895" s="39" t="str">
        <f t="shared" si="562"/>
        <v/>
      </c>
      <c r="BS895" s="39" t="str">
        <f t="shared" si="563"/>
        <v/>
      </c>
      <c r="BT895" s="39" t="str">
        <f t="shared" si="564"/>
        <v/>
      </c>
      <c r="BU895" s="39" t="str">
        <f t="shared" si="565"/>
        <v/>
      </c>
      <c r="BV895" s="39" t="str">
        <f t="shared" si="566"/>
        <v/>
      </c>
      <c r="BW895" s="39" t="str">
        <f t="shared" si="567"/>
        <v/>
      </c>
      <c r="BX895" s="39" t="str">
        <f t="shared" si="568"/>
        <v/>
      </c>
      <c r="BY895" s="39" t="str">
        <f t="shared" si="569"/>
        <v/>
      </c>
      <c r="BZ895" s="39" t="str">
        <f t="shared" si="570"/>
        <v/>
      </c>
      <c r="CA895" s="39" t="str">
        <f t="shared" si="571"/>
        <v/>
      </c>
      <c r="CB895" s="39" t="str">
        <f t="shared" si="572"/>
        <v/>
      </c>
      <c r="CC895" s="39" t="str">
        <f t="shared" si="573"/>
        <v/>
      </c>
      <c r="CD895" s="39" t="str">
        <f t="shared" si="574"/>
        <v/>
      </c>
      <c r="CE895" s="39" t="str">
        <f t="shared" si="575"/>
        <v/>
      </c>
      <c r="CF895" s="39" t="str">
        <f t="shared" si="576"/>
        <v/>
      </c>
      <c r="CG895" s="39" t="str">
        <f t="shared" si="577"/>
        <v/>
      </c>
      <c r="CH895" s="39" t="str">
        <f t="shared" si="578"/>
        <v/>
      </c>
      <c r="CI895" s="39" t="str">
        <f t="shared" si="579"/>
        <v/>
      </c>
    </row>
    <row r="896" spans="1:87">
      <c r="A896" s="18"/>
      <c r="B896" s="15">
        <f>'Gene Table'!E895</f>
        <v>0</v>
      </c>
      <c r="C896" s="15" t="str">
        <f>'Gene Table'!B895</f>
        <v>F05</v>
      </c>
      <c r="D896" s="16" t="str">
        <f>IF(SUM('Test Sample Data'!D$3:D$98)&gt;10,IF(AND(ISNUMBER('Test Sample Data'!D895),'Test Sample Data'!D895&lt;$B$1,'Test Sample Data'!D895&gt;0),'Test Sample Data'!D895,$B$1),"")</f>
        <v/>
      </c>
      <c r="E896" s="17" t="str">
        <f>IF(SUM('Test Sample Data'!E$3:E$98)&gt;10,IF(AND(ISNUMBER('Test Sample Data'!E895),'Test Sample Data'!E895&lt;$B$1,'Test Sample Data'!E895&gt;0),'Test Sample Data'!E895,$B$1),"")</f>
        <v/>
      </c>
      <c r="F896" s="17" t="str">
        <f>IF(SUM('Test Sample Data'!F$3:F$98)&gt;10,IF(AND(ISNUMBER('Test Sample Data'!F895),'Test Sample Data'!F895&lt;$B$1,'Test Sample Data'!F895&gt;0),'Test Sample Data'!F895,$B$1),"")</f>
        <v/>
      </c>
      <c r="G896" s="17" t="str">
        <f>IF(SUM('Test Sample Data'!G$3:G$98)&gt;10,IF(AND(ISNUMBER('Test Sample Data'!G895),'Test Sample Data'!G895&lt;$B$1,'Test Sample Data'!G895&gt;0),'Test Sample Data'!G895,$B$1),"")</f>
        <v/>
      </c>
      <c r="H896" s="17" t="str">
        <f>IF(SUM('Test Sample Data'!H$3:H$98)&gt;10,IF(AND(ISNUMBER('Test Sample Data'!H895),'Test Sample Data'!H895&lt;$B$1,'Test Sample Data'!H895&gt;0),'Test Sample Data'!H895,$B$1),"")</f>
        <v/>
      </c>
      <c r="I896" s="17" t="str">
        <f>IF(SUM('Test Sample Data'!I$3:I$98)&gt;10,IF(AND(ISNUMBER('Test Sample Data'!I895),'Test Sample Data'!I895&lt;$B$1,'Test Sample Data'!I895&gt;0),'Test Sample Data'!I895,$B$1),"")</f>
        <v/>
      </c>
      <c r="J896" s="17" t="str">
        <f>IF(SUM('Test Sample Data'!J$3:J$98)&gt;10,IF(AND(ISNUMBER('Test Sample Data'!J895),'Test Sample Data'!J895&lt;$B$1,'Test Sample Data'!J895&gt;0),'Test Sample Data'!J895,$B$1),"")</f>
        <v/>
      </c>
      <c r="K896" s="17" t="str">
        <f>IF(SUM('Test Sample Data'!K$3:K$98)&gt;10,IF(AND(ISNUMBER('Test Sample Data'!K895),'Test Sample Data'!K895&lt;$B$1,'Test Sample Data'!K895&gt;0),'Test Sample Data'!K895,$B$1),"")</f>
        <v/>
      </c>
      <c r="L896" s="17" t="str">
        <f>IF(SUM('Test Sample Data'!L$3:L$98)&gt;10,IF(AND(ISNUMBER('Test Sample Data'!L895),'Test Sample Data'!L895&lt;$B$1,'Test Sample Data'!L895&gt;0),'Test Sample Data'!L895,$B$1),"")</f>
        <v/>
      </c>
      <c r="M896" s="17" t="str">
        <f>IF(SUM('Test Sample Data'!M$3:M$98)&gt;10,IF(AND(ISNUMBER('Test Sample Data'!M895),'Test Sample Data'!M895&lt;$B$1,'Test Sample Data'!M895&gt;0),'Test Sample Data'!M895,$B$1),"")</f>
        <v/>
      </c>
      <c r="N896" s="17">
        <f>'Gene Table'!E895</f>
        <v>0</v>
      </c>
      <c r="O896" s="17" t="str">
        <f>'Gene Table'!B895</f>
        <v>F05</v>
      </c>
      <c r="P896" s="17" t="str">
        <f>IF(SUM('Control Sample Data'!D$3:D$98)&gt;10,IF(AND(ISNUMBER('Control Sample Data'!D895),'Control Sample Data'!D895&lt;$B$1,'Control Sample Data'!D895&gt;0),'Control Sample Data'!D895,$B$1),"")</f>
        <v/>
      </c>
      <c r="Q896" s="17" t="str">
        <f>IF(SUM('Control Sample Data'!E$3:E$98)&gt;10,IF(AND(ISNUMBER('Control Sample Data'!E895),'Control Sample Data'!E895&lt;$B$1,'Control Sample Data'!E895&gt;0),'Control Sample Data'!E895,$B$1),"")</f>
        <v/>
      </c>
      <c r="R896" s="17" t="str">
        <f>IF(SUM('Control Sample Data'!F$3:F$98)&gt;10,IF(AND(ISNUMBER('Control Sample Data'!F895),'Control Sample Data'!F895&lt;$B$1,'Control Sample Data'!F895&gt;0),'Control Sample Data'!F895,$B$1),"")</f>
        <v/>
      </c>
      <c r="S896" s="17" t="str">
        <f>IF(SUM('Control Sample Data'!G$3:G$98)&gt;10,IF(AND(ISNUMBER('Control Sample Data'!G895),'Control Sample Data'!G895&lt;$B$1,'Control Sample Data'!G895&gt;0),'Control Sample Data'!G895,$B$1),"")</f>
        <v/>
      </c>
      <c r="T896" s="17" t="str">
        <f>IF(SUM('Control Sample Data'!H$3:H$98)&gt;10,IF(AND(ISNUMBER('Control Sample Data'!H895),'Control Sample Data'!H895&lt;$B$1,'Control Sample Data'!H895&gt;0),'Control Sample Data'!H895,$B$1),"")</f>
        <v/>
      </c>
      <c r="U896" s="17" t="str">
        <f>IF(SUM('Control Sample Data'!I$3:I$98)&gt;10,IF(AND(ISNUMBER('Control Sample Data'!I895),'Control Sample Data'!I895&lt;$B$1,'Control Sample Data'!I895&gt;0),'Control Sample Data'!I895,$B$1),"")</f>
        <v/>
      </c>
      <c r="V896" s="17" t="str">
        <f>IF(SUM('Control Sample Data'!J$3:J$98)&gt;10,IF(AND(ISNUMBER('Control Sample Data'!J895),'Control Sample Data'!J895&lt;$B$1,'Control Sample Data'!J895&gt;0),'Control Sample Data'!J895,$B$1),"")</f>
        <v/>
      </c>
      <c r="W896" s="17" t="str">
        <f>IF(SUM('Control Sample Data'!K$3:K$98)&gt;10,IF(AND(ISNUMBER('Control Sample Data'!K895),'Control Sample Data'!K895&lt;$B$1,'Control Sample Data'!K895&gt;0),'Control Sample Data'!K895,$B$1),"")</f>
        <v/>
      </c>
      <c r="X896" s="17" t="str">
        <f>IF(SUM('Control Sample Data'!L$3:L$98)&gt;10,IF(AND(ISNUMBER('Control Sample Data'!L895),'Control Sample Data'!L895&lt;$B$1,'Control Sample Data'!L895&gt;0),'Control Sample Data'!L895,$B$1),"")</f>
        <v/>
      </c>
      <c r="Y896" s="17" t="str">
        <f>IF(SUM('Control Sample Data'!M$3:M$98)&gt;10,IF(AND(ISNUMBER('Control Sample Data'!M895),'Control Sample Data'!M895&lt;$B$1,'Control Sample Data'!M895&gt;0),'Control Sample Data'!M895,$B$1),"")</f>
        <v/>
      </c>
      <c r="AT896" s="36" t="str">
        <f t="shared" si="580"/>
        <v/>
      </c>
      <c r="AU896" s="36" t="str">
        <f t="shared" si="581"/>
        <v/>
      </c>
      <c r="AV896" s="36" t="str">
        <f t="shared" si="582"/>
        <v/>
      </c>
      <c r="AW896" s="36" t="str">
        <f t="shared" si="583"/>
        <v/>
      </c>
      <c r="AX896" s="36" t="str">
        <f t="shared" si="584"/>
        <v/>
      </c>
      <c r="AY896" s="36" t="str">
        <f t="shared" si="585"/>
        <v/>
      </c>
      <c r="AZ896" s="36" t="str">
        <f t="shared" si="586"/>
        <v/>
      </c>
      <c r="BA896" s="36" t="str">
        <f t="shared" si="587"/>
        <v/>
      </c>
      <c r="BB896" s="36" t="str">
        <f t="shared" si="588"/>
        <v/>
      </c>
      <c r="BC896" s="36" t="str">
        <f t="shared" si="589"/>
        <v/>
      </c>
      <c r="BD896" s="36" t="str">
        <f t="shared" si="590"/>
        <v/>
      </c>
      <c r="BE896" s="36" t="str">
        <f t="shared" si="591"/>
        <v/>
      </c>
      <c r="BF896" s="36" t="str">
        <f t="shared" si="592"/>
        <v/>
      </c>
      <c r="BG896" s="36" t="str">
        <f t="shared" si="593"/>
        <v/>
      </c>
      <c r="BH896" s="36" t="str">
        <f t="shared" si="594"/>
        <v/>
      </c>
      <c r="BI896" s="36" t="str">
        <f t="shared" si="595"/>
        <v/>
      </c>
      <c r="BJ896" s="36" t="str">
        <f t="shared" si="596"/>
        <v/>
      </c>
      <c r="BK896" s="36" t="str">
        <f t="shared" si="597"/>
        <v/>
      </c>
      <c r="BL896" s="36" t="str">
        <f t="shared" si="598"/>
        <v/>
      </c>
      <c r="BM896" s="36" t="str">
        <f t="shared" si="599"/>
        <v/>
      </c>
      <c r="BN896" s="38" t="e">
        <f t="shared" si="558"/>
        <v>#DIV/0!</v>
      </c>
      <c r="BO896" s="38" t="e">
        <f t="shared" si="559"/>
        <v>#DIV/0!</v>
      </c>
      <c r="BP896" s="39" t="str">
        <f t="shared" si="560"/>
        <v/>
      </c>
      <c r="BQ896" s="39" t="str">
        <f t="shared" si="561"/>
        <v/>
      </c>
      <c r="BR896" s="39" t="str">
        <f t="shared" si="562"/>
        <v/>
      </c>
      <c r="BS896" s="39" t="str">
        <f t="shared" si="563"/>
        <v/>
      </c>
      <c r="BT896" s="39" t="str">
        <f t="shared" si="564"/>
        <v/>
      </c>
      <c r="BU896" s="39" t="str">
        <f t="shared" si="565"/>
        <v/>
      </c>
      <c r="BV896" s="39" t="str">
        <f t="shared" si="566"/>
        <v/>
      </c>
      <c r="BW896" s="39" t="str">
        <f t="shared" si="567"/>
        <v/>
      </c>
      <c r="BX896" s="39" t="str">
        <f t="shared" si="568"/>
        <v/>
      </c>
      <c r="BY896" s="39" t="str">
        <f t="shared" si="569"/>
        <v/>
      </c>
      <c r="BZ896" s="39" t="str">
        <f t="shared" si="570"/>
        <v/>
      </c>
      <c r="CA896" s="39" t="str">
        <f t="shared" si="571"/>
        <v/>
      </c>
      <c r="CB896" s="39" t="str">
        <f t="shared" si="572"/>
        <v/>
      </c>
      <c r="CC896" s="39" t="str">
        <f t="shared" si="573"/>
        <v/>
      </c>
      <c r="CD896" s="39" t="str">
        <f t="shared" si="574"/>
        <v/>
      </c>
      <c r="CE896" s="39" t="str">
        <f t="shared" si="575"/>
        <v/>
      </c>
      <c r="CF896" s="39" t="str">
        <f t="shared" si="576"/>
        <v/>
      </c>
      <c r="CG896" s="39" t="str">
        <f t="shared" si="577"/>
        <v/>
      </c>
      <c r="CH896" s="39" t="str">
        <f t="shared" si="578"/>
        <v/>
      </c>
      <c r="CI896" s="39" t="str">
        <f t="shared" si="579"/>
        <v/>
      </c>
    </row>
    <row r="897" spans="1:87">
      <c r="A897" s="18"/>
      <c r="B897" s="15">
        <f>'Gene Table'!E896</f>
        <v>0</v>
      </c>
      <c r="C897" s="15" t="str">
        <f>'Gene Table'!B896</f>
        <v>F06</v>
      </c>
      <c r="D897" s="16" t="str">
        <f>IF(SUM('Test Sample Data'!D$3:D$98)&gt;10,IF(AND(ISNUMBER('Test Sample Data'!D896),'Test Sample Data'!D896&lt;$B$1,'Test Sample Data'!D896&gt;0),'Test Sample Data'!D896,$B$1),"")</f>
        <v/>
      </c>
      <c r="E897" s="17" t="str">
        <f>IF(SUM('Test Sample Data'!E$3:E$98)&gt;10,IF(AND(ISNUMBER('Test Sample Data'!E896),'Test Sample Data'!E896&lt;$B$1,'Test Sample Data'!E896&gt;0),'Test Sample Data'!E896,$B$1),"")</f>
        <v/>
      </c>
      <c r="F897" s="17" t="str">
        <f>IF(SUM('Test Sample Data'!F$3:F$98)&gt;10,IF(AND(ISNUMBER('Test Sample Data'!F896),'Test Sample Data'!F896&lt;$B$1,'Test Sample Data'!F896&gt;0),'Test Sample Data'!F896,$B$1),"")</f>
        <v/>
      </c>
      <c r="G897" s="17" t="str">
        <f>IF(SUM('Test Sample Data'!G$3:G$98)&gt;10,IF(AND(ISNUMBER('Test Sample Data'!G896),'Test Sample Data'!G896&lt;$B$1,'Test Sample Data'!G896&gt;0),'Test Sample Data'!G896,$B$1),"")</f>
        <v/>
      </c>
      <c r="H897" s="17" t="str">
        <f>IF(SUM('Test Sample Data'!H$3:H$98)&gt;10,IF(AND(ISNUMBER('Test Sample Data'!H896),'Test Sample Data'!H896&lt;$B$1,'Test Sample Data'!H896&gt;0),'Test Sample Data'!H896,$B$1),"")</f>
        <v/>
      </c>
      <c r="I897" s="17" t="str">
        <f>IF(SUM('Test Sample Data'!I$3:I$98)&gt;10,IF(AND(ISNUMBER('Test Sample Data'!I896),'Test Sample Data'!I896&lt;$B$1,'Test Sample Data'!I896&gt;0),'Test Sample Data'!I896,$B$1),"")</f>
        <v/>
      </c>
      <c r="J897" s="17" t="str">
        <f>IF(SUM('Test Sample Data'!J$3:J$98)&gt;10,IF(AND(ISNUMBER('Test Sample Data'!J896),'Test Sample Data'!J896&lt;$B$1,'Test Sample Data'!J896&gt;0),'Test Sample Data'!J896,$B$1),"")</f>
        <v/>
      </c>
      <c r="K897" s="17" t="str">
        <f>IF(SUM('Test Sample Data'!K$3:K$98)&gt;10,IF(AND(ISNUMBER('Test Sample Data'!K896),'Test Sample Data'!K896&lt;$B$1,'Test Sample Data'!K896&gt;0),'Test Sample Data'!K896,$B$1),"")</f>
        <v/>
      </c>
      <c r="L897" s="17" t="str">
        <f>IF(SUM('Test Sample Data'!L$3:L$98)&gt;10,IF(AND(ISNUMBER('Test Sample Data'!L896),'Test Sample Data'!L896&lt;$B$1,'Test Sample Data'!L896&gt;0),'Test Sample Data'!L896,$B$1),"")</f>
        <v/>
      </c>
      <c r="M897" s="17" t="str">
        <f>IF(SUM('Test Sample Data'!M$3:M$98)&gt;10,IF(AND(ISNUMBER('Test Sample Data'!M896),'Test Sample Data'!M896&lt;$B$1,'Test Sample Data'!M896&gt;0),'Test Sample Data'!M896,$B$1),"")</f>
        <v/>
      </c>
      <c r="N897" s="17">
        <f>'Gene Table'!E896</f>
        <v>0</v>
      </c>
      <c r="O897" s="17" t="str">
        <f>'Gene Table'!B896</f>
        <v>F06</v>
      </c>
      <c r="P897" s="17" t="str">
        <f>IF(SUM('Control Sample Data'!D$3:D$98)&gt;10,IF(AND(ISNUMBER('Control Sample Data'!D896),'Control Sample Data'!D896&lt;$B$1,'Control Sample Data'!D896&gt;0),'Control Sample Data'!D896,$B$1),"")</f>
        <v/>
      </c>
      <c r="Q897" s="17" t="str">
        <f>IF(SUM('Control Sample Data'!E$3:E$98)&gt;10,IF(AND(ISNUMBER('Control Sample Data'!E896),'Control Sample Data'!E896&lt;$B$1,'Control Sample Data'!E896&gt;0),'Control Sample Data'!E896,$B$1),"")</f>
        <v/>
      </c>
      <c r="R897" s="17" t="str">
        <f>IF(SUM('Control Sample Data'!F$3:F$98)&gt;10,IF(AND(ISNUMBER('Control Sample Data'!F896),'Control Sample Data'!F896&lt;$B$1,'Control Sample Data'!F896&gt;0),'Control Sample Data'!F896,$B$1),"")</f>
        <v/>
      </c>
      <c r="S897" s="17" t="str">
        <f>IF(SUM('Control Sample Data'!G$3:G$98)&gt;10,IF(AND(ISNUMBER('Control Sample Data'!G896),'Control Sample Data'!G896&lt;$B$1,'Control Sample Data'!G896&gt;0),'Control Sample Data'!G896,$B$1),"")</f>
        <v/>
      </c>
      <c r="T897" s="17" t="str">
        <f>IF(SUM('Control Sample Data'!H$3:H$98)&gt;10,IF(AND(ISNUMBER('Control Sample Data'!H896),'Control Sample Data'!H896&lt;$B$1,'Control Sample Data'!H896&gt;0),'Control Sample Data'!H896,$B$1),"")</f>
        <v/>
      </c>
      <c r="U897" s="17" t="str">
        <f>IF(SUM('Control Sample Data'!I$3:I$98)&gt;10,IF(AND(ISNUMBER('Control Sample Data'!I896),'Control Sample Data'!I896&lt;$B$1,'Control Sample Data'!I896&gt;0),'Control Sample Data'!I896,$B$1),"")</f>
        <v/>
      </c>
      <c r="V897" s="17" t="str">
        <f>IF(SUM('Control Sample Data'!J$3:J$98)&gt;10,IF(AND(ISNUMBER('Control Sample Data'!J896),'Control Sample Data'!J896&lt;$B$1,'Control Sample Data'!J896&gt;0),'Control Sample Data'!J896,$B$1),"")</f>
        <v/>
      </c>
      <c r="W897" s="17" t="str">
        <f>IF(SUM('Control Sample Data'!K$3:K$98)&gt;10,IF(AND(ISNUMBER('Control Sample Data'!K896),'Control Sample Data'!K896&lt;$B$1,'Control Sample Data'!K896&gt;0),'Control Sample Data'!K896,$B$1),"")</f>
        <v/>
      </c>
      <c r="X897" s="17" t="str">
        <f>IF(SUM('Control Sample Data'!L$3:L$98)&gt;10,IF(AND(ISNUMBER('Control Sample Data'!L896),'Control Sample Data'!L896&lt;$B$1,'Control Sample Data'!L896&gt;0),'Control Sample Data'!L896,$B$1),"")</f>
        <v/>
      </c>
      <c r="Y897" s="17" t="str">
        <f>IF(SUM('Control Sample Data'!M$3:M$98)&gt;10,IF(AND(ISNUMBER('Control Sample Data'!M896),'Control Sample Data'!M896&lt;$B$1,'Control Sample Data'!M896&gt;0),'Control Sample Data'!M896,$B$1),"")</f>
        <v/>
      </c>
      <c r="AT897" s="36" t="str">
        <f t="shared" si="580"/>
        <v/>
      </c>
      <c r="AU897" s="36" t="str">
        <f t="shared" si="581"/>
        <v/>
      </c>
      <c r="AV897" s="36" t="str">
        <f t="shared" si="582"/>
        <v/>
      </c>
      <c r="AW897" s="36" t="str">
        <f t="shared" si="583"/>
        <v/>
      </c>
      <c r="AX897" s="36" t="str">
        <f t="shared" si="584"/>
        <v/>
      </c>
      <c r="AY897" s="36" t="str">
        <f t="shared" si="585"/>
        <v/>
      </c>
      <c r="AZ897" s="36" t="str">
        <f t="shared" si="586"/>
        <v/>
      </c>
      <c r="BA897" s="36" t="str">
        <f t="shared" si="587"/>
        <v/>
      </c>
      <c r="BB897" s="36" t="str">
        <f t="shared" si="588"/>
        <v/>
      </c>
      <c r="BC897" s="36" t="str">
        <f t="shared" si="589"/>
        <v/>
      </c>
      <c r="BD897" s="36" t="str">
        <f t="shared" si="590"/>
        <v/>
      </c>
      <c r="BE897" s="36" t="str">
        <f t="shared" si="591"/>
        <v/>
      </c>
      <c r="BF897" s="36" t="str">
        <f t="shared" si="592"/>
        <v/>
      </c>
      <c r="BG897" s="36" t="str">
        <f t="shared" si="593"/>
        <v/>
      </c>
      <c r="BH897" s="36" t="str">
        <f t="shared" si="594"/>
        <v/>
      </c>
      <c r="BI897" s="36" t="str">
        <f t="shared" si="595"/>
        <v/>
      </c>
      <c r="BJ897" s="36" t="str">
        <f t="shared" si="596"/>
        <v/>
      </c>
      <c r="BK897" s="36" t="str">
        <f t="shared" si="597"/>
        <v/>
      </c>
      <c r="BL897" s="36" t="str">
        <f t="shared" si="598"/>
        <v/>
      </c>
      <c r="BM897" s="36" t="str">
        <f t="shared" si="599"/>
        <v/>
      </c>
      <c r="BN897" s="38" t="e">
        <f t="shared" si="558"/>
        <v>#DIV/0!</v>
      </c>
      <c r="BO897" s="38" t="e">
        <f t="shared" si="559"/>
        <v>#DIV/0!</v>
      </c>
      <c r="BP897" s="39" t="str">
        <f t="shared" si="560"/>
        <v/>
      </c>
      <c r="BQ897" s="39" t="str">
        <f t="shared" si="561"/>
        <v/>
      </c>
      <c r="BR897" s="39" t="str">
        <f t="shared" si="562"/>
        <v/>
      </c>
      <c r="BS897" s="39" t="str">
        <f t="shared" si="563"/>
        <v/>
      </c>
      <c r="BT897" s="39" t="str">
        <f t="shared" si="564"/>
        <v/>
      </c>
      <c r="BU897" s="39" t="str">
        <f t="shared" si="565"/>
        <v/>
      </c>
      <c r="BV897" s="39" t="str">
        <f t="shared" si="566"/>
        <v/>
      </c>
      <c r="BW897" s="39" t="str">
        <f t="shared" si="567"/>
        <v/>
      </c>
      <c r="BX897" s="39" t="str">
        <f t="shared" si="568"/>
        <v/>
      </c>
      <c r="BY897" s="39" t="str">
        <f t="shared" si="569"/>
        <v/>
      </c>
      <c r="BZ897" s="39" t="str">
        <f t="shared" si="570"/>
        <v/>
      </c>
      <c r="CA897" s="39" t="str">
        <f t="shared" si="571"/>
        <v/>
      </c>
      <c r="CB897" s="39" t="str">
        <f t="shared" si="572"/>
        <v/>
      </c>
      <c r="CC897" s="39" t="str">
        <f t="shared" si="573"/>
        <v/>
      </c>
      <c r="CD897" s="39" t="str">
        <f t="shared" si="574"/>
        <v/>
      </c>
      <c r="CE897" s="39" t="str">
        <f t="shared" si="575"/>
        <v/>
      </c>
      <c r="CF897" s="39" t="str">
        <f t="shared" si="576"/>
        <v/>
      </c>
      <c r="CG897" s="39" t="str">
        <f t="shared" si="577"/>
        <v/>
      </c>
      <c r="CH897" s="39" t="str">
        <f t="shared" si="578"/>
        <v/>
      </c>
      <c r="CI897" s="39" t="str">
        <f t="shared" si="579"/>
        <v/>
      </c>
    </row>
    <row r="898" spans="1:87">
      <c r="A898" s="18"/>
      <c r="B898" s="15">
        <f>'Gene Table'!E897</f>
        <v>0</v>
      </c>
      <c r="C898" s="15" t="str">
        <f>'Gene Table'!B897</f>
        <v>F07</v>
      </c>
      <c r="D898" s="16" t="str">
        <f>IF(SUM('Test Sample Data'!D$3:D$98)&gt;10,IF(AND(ISNUMBER('Test Sample Data'!D897),'Test Sample Data'!D897&lt;$B$1,'Test Sample Data'!D897&gt;0),'Test Sample Data'!D897,$B$1),"")</f>
        <v/>
      </c>
      <c r="E898" s="17" t="str">
        <f>IF(SUM('Test Sample Data'!E$3:E$98)&gt;10,IF(AND(ISNUMBER('Test Sample Data'!E897),'Test Sample Data'!E897&lt;$B$1,'Test Sample Data'!E897&gt;0),'Test Sample Data'!E897,$B$1),"")</f>
        <v/>
      </c>
      <c r="F898" s="17" t="str">
        <f>IF(SUM('Test Sample Data'!F$3:F$98)&gt;10,IF(AND(ISNUMBER('Test Sample Data'!F897),'Test Sample Data'!F897&lt;$B$1,'Test Sample Data'!F897&gt;0),'Test Sample Data'!F897,$B$1),"")</f>
        <v/>
      </c>
      <c r="G898" s="17" t="str">
        <f>IF(SUM('Test Sample Data'!G$3:G$98)&gt;10,IF(AND(ISNUMBER('Test Sample Data'!G897),'Test Sample Data'!G897&lt;$B$1,'Test Sample Data'!G897&gt;0),'Test Sample Data'!G897,$B$1),"")</f>
        <v/>
      </c>
      <c r="H898" s="17" t="str">
        <f>IF(SUM('Test Sample Data'!H$3:H$98)&gt;10,IF(AND(ISNUMBER('Test Sample Data'!H897),'Test Sample Data'!H897&lt;$B$1,'Test Sample Data'!H897&gt;0),'Test Sample Data'!H897,$B$1),"")</f>
        <v/>
      </c>
      <c r="I898" s="17" t="str">
        <f>IF(SUM('Test Sample Data'!I$3:I$98)&gt;10,IF(AND(ISNUMBER('Test Sample Data'!I897),'Test Sample Data'!I897&lt;$B$1,'Test Sample Data'!I897&gt;0),'Test Sample Data'!I897,$B$1),"")</f>
        <v/>
      </c>
      <c r="J898" s="17" t="str">
        <f>IF(SUM('Test Sample Data'!J$3:J$98)&gt;10,IF(AND(ISNUMBER('Test Sample Data'!J897),'Test Sample Data'!J897&lt;$B$1,'Test Sample Data'!J897&gt;0),'Test Sample Data'!J897,$B$1),"")</f>
        <v/>
      </c>
      <c r="K898" s="17" t="str">
        <f>IF(SUM('Test Sample Data'!K$3:K$98)&gt;10,IF(AND(ISNUMBER('Test Sample Data'!K897),'Test Sample Data'!K897&lt;$B$1,'Test Sample Data'!K897&gt;0),'Test Sample Data'!K897,$B$1),"")</f>
        <v/>
      </c>
      <c r="L898" s="17" t="str">
        <f>IF(SUM('Test Sample Data'!L$3:L$98)&gt;10,IF(AND(ISNUMBER('Test Sample Data'!L897),'Test Sample Data'!L897&lt;$B$1,'Test Sample Data'!L897&gt;0),'Test Sample Data'!L897,$B$1),"")</f>
        <v/>
      </c>
      <c r="M898" s="17" t="str">
        <f>IF(SUM('Test Sample Data'!M$3:M$98)&gt;10,IF(AND(ISNUMBER('Test Sample Data'!M897),'Test Sample Data'!M897&lt;$B$1,'Test Sample Data'!M897&gt;0),'Test Sample Data'!M897,$B$1),"")</f>
        <v/>
      </c>
      <c r="N898" s="17">
        <f>'Gene Table'!E897</f>
        <v>0</v>
      </c>
      <c r="O898" s="17" t="str">
        <f>'Gene Table'!B897</f>
        <v>F07</v>
      </c>
      <c r="P898" s="17" t="str">
        <f>IF(SUM('Control Sample Data'!D$3:D$98)&gt;10,IF(AND(ISNUMBER('Control Sample Data'!D897),'Control Sample Data'!D897&lt;$B$1,'Control Sample Data'!D897&gt;0),'Control Sample Data'!D897,$B$1),"")</f>
        <v/>
      </c>
      <c r="Q898" s="17" t="str">
        <f>IF(SUM('Control Sample Data'!E$3:E$98)&gt;10,IF(AND(ISNUMBER('Control Sample Data'!E897),'Control Sample Data'!E897&lt;$B$1,'Control Sample Data'!E897&gt;0),'Control Sample Data'!E897,$B$1),"")</f>
        <v/>
      </c>
      <c r="R898" s="17" t="str">
        <f>IF(SUM('Control Sample Data'!F$3:F$98)&gt;10,IF(AND(ISNUMBER('Control Sample Data'!F897),'Control Sample Data'!F897&lt;$B$1,'Control Sample Data'!F897&gt;0),'Control Sample Data'!F897,$B$1),"")</f>
        <v/>
      </c>
      <c r="S898" s="17" t="str">
        <f>IF(SUM('Control Sample Data'!G$3:G$98)&gt;10,IF(AND(ISNUMBER('Control Sample Data'!G897),'Control Sample Data'!G897&lt;$B$1,'Control Sample Data'!G897&gt;0),'Control Sample Data'!G897,$B$1),"")</f>
        <v/>
      </c>
      <c r="T898" s="17" t="str">
        <f>IF(SUM('Control Sample Data'!H$3:H$98)&gt;10,IF(AND(ISNUMBER('Control Sample Data'!H897),'Control Sample Data'!H897&lt;$B$1,'Control Sample Data'!H897&gt;0),'Control Sample Data'!H897,$B$1),"")</f>
        <v/>
      </c>
      <c r="U898" s="17" t="str">
        <f>IF(SUM('Control Sample Data'!I$3:I$98)&gt;10,IF(AND(ISNUMBER('Control Sample Data'!I897),'Control Sample Data'!I897&lt;$B$1,'Control Sample Data'!I897&gt;0),'Control Sample Data'!I897,$B$1),"")</f>
        <v/>
      </c>
      <c r="V898" s="17" t="str">
        <f>IF(SUM('Control Sample Data'!J$3:J$98)&gt;10,IF(AND(ISNUMBER('Control Sample Data'!J897),'Control Sample Data'!J897&lt;$B$1,'Control Sample Data'!J897&gt;0),'Control Sample Data'!J897,$B$1),"")</f>
        <v/>
      </c>
      <c r="W898" s="17" t="str">
        <f>IF(SUM('Control Sample Data'!K$3:K$98)&gt;10,IF(AND(ISNUMBER('Control Sample Data'!K897),'Control Sample Data'!K897&lt;$B$1,'Control Sample Data'!K897&gt;0),'Control Sample Data'!K897,$B$1),"")</f>
        <v/>
      </c>
      <c r="X898" s="17" t="str">
        <f>IF(SUM('Control Sample Data'!L$3:L$98)&gt;10,IF(AND(ISNUMBER('Control Sample Data'!L897),'Control Sample Data'!L897&lt;$B$1,'Control Sample Data'!L897&gt;0),'Control Sample Data'!L897,$B$1),"")</f>
        <v/>
      </c>
      <c r="Y898" s="17" t="str">
        <f>IF(SUM('Control Sample Data'!M$3:M$98)&gt;10,IF(AND(ISNUMBER('Control Sample Data'!M897),'Control Sample Data'!M897&lt;$B$1,'Control Sample Data'!M897&gt;0),'Control Sample Data'!M897,$B$1),"")</f>
        <v/>
      </c>
      <c r="AT898" s="36" t="str">
        <f t="shared" si="580"/>
        <v/>
      </c>
      <c r="AU898" s="36" t="str">
        <f t="shared" si="581"/>
        <v/>
      </c>
      <c r="AV898" s="36" t="str">
        <f t="shared" si="582"/>
        <v/>
      </c>
      <c r="AW898" s="36" t="str">
        <f t="shared" si="583"/>
        <v/>
      </c>
      <c r="AX898" s="36" t="str">
        <f t="shared" si="584"/>
        <v/>
      </c>
      <c r="AY898" s="36" t="str">
        <f t="shared" si="585"/>
        <v/>
      </c>
      <c r="AZ898" s="36" t="str">
        <f t="shared" si="586"/>
        <v/>
      </c>
      <c r="BA898" s="36" t="str">
        <f t="shared" si="587"/>
        <v/>
      </c>
      <c r="BB898" s="36" t="str">
        <f t="shared" si="588"/>
        <v/>
      </c>
      <c r="BC898" s="36" t="str">
        <f t="shared" si="589"/>
        <v/>
      </c>
      <c r="BD898" s="36" t="str">
        <f t="shared" si="590"/>
        <v/>
      </c>
      <c r="BE898" s="36" t="str">
        <f t="shared" si="591"/>
        <v/>
      </c>
      <c r="BF898" s="36" t="str">
        <f t="shared" si="592"/>
        <v/>
      </c>
      <c r="BG898" s="36" t="str">
        <f t="shared" si="593"/>
        <v/>
      </c>
      <c r="BH898" s="36" t="str">
        <f t="shared" si="594"/>
        <v/>
      </c>
      <c r="BI898" s="36" t="str">
        <f t="shared" si="595"/>
        <v/>
      </c>
      <c r="BJ898" s="36" t="str">
        <f t="shared" si="596"/>
        <v/>
      </c>
      <c r="BK898" s="36" t="str">
        <f t="shared" si="597"/>
        <v/>
      </c>
      <c r="BL898" s="36" t="str">
        <f t="shared" si="598"/>
        <v/>
      </c>
      <c r="BM898" s="36" t="str">
        <f t="shared" si="599"/>
        <v/>
      </c>
      <c r="BN898" s="38" t="e">
        <f t="shared" si="558"/>
        <v>#DIV/0!</v>
      </c>
      <c r="BO898" s="38" t="e">
        <f t="shared" si="559"/>
        <v>#DIV/0!</v>
      </c>
      <c r="BP898" s="39" t="str">
        <f t="shared" si="560"/>
        <v/>
      </c>
      <c r="BQ898" s="39" t="str">
        <f t="shared" si="561"/>
        <v/>
      </c>
      <c r="BR898" s="39" t="str">
        <f t="shared" si="562"/>
        <v/>
      </c>
      <c r="BS898" s="39" t="str">
        <f t="shared" si="563"/>
        <v/>
      </c>
      <c r="BT898" s="39" t="str">
        <f t="shared" si="564"/>
        <v/>
      </c>
      <c r="BU898" s="39" t="str">
        <f t="shared" si="565"/>
        <v/>
      </c>
      <c r="BV898" s="39" t="str">
        <f t="shared" si="566"/>
        <v/>
      </c>
      <c r="BW898" s="39" t="str">
        <f t="shared" si="567"/>
        <v/>
      </c>
      <c r="BX898" s="39" t="str">
        <f t="shared" si="568"/>
        <v/>
      </c>
      <c r="BY898" s="39" t="str">
        <f t="shared" si="569"/>
        <v/>
      </c>
      <c r="BZ898" s="39" t="str">
        <f t="shared" si="570"/>
        <v/>
      </c>
      <c r="CA898" s="39" t="str">
        <f t="shared" si="571"/>
        <v/>
      </c>
      <c r="CB898" s="39" t="str">
        <f t="shared" si="572"/>
        <v/>
      </c>
      <c r="CC898" s="39" t="str">
        <f t="shared" si="573"/>
        <v/>
      </c>
      <c r="CD898" s="39" t="str">
        <f t="shared" si="574"/>
        <v/>
      </c>
      <c r="CE898" s="39" t="str">
        <f t="shared" si="575"/>
        <v/>
      </c>
      <c r="CF898" s="39" t="str">
        <f t="shared" si="576"/>
        <v/>
      </c>
      <c r="CG898" s="39" t="str">
        <f t="shared" si="577"/>
        <v/>
      </c>
      <c r="CH898" s="39" t="str">
        <f t="shared" si="578"/>
        <v/>
      </c>
      <c r="CI898" s="39" t="str">
        <f t="shared" si="579"/>
        <v/>
      </c>
    </row>
    <row r="899" spans="1:87">
      <c r="A899" s="18"/>
      <c r="B899" s="15">
        <f>'Gene Table'!E898</f>
        <v>0</v>
      </c>
      <c r="C899" s="15" t="str">
        <f>'Gene Table'!B898</f>
        <v>F08</v>
      </c>
      <c r="D899" s="16" t="str">
        <f>IF(SUM('Test Sample Data'!D$3:D$98)&gt;10,IF(AND(ISNUMBER('Test Sample Data'!D898),'Test Sample Data'!D898&lt;$B$1,'Test Sample Data'!D898&gt;0),'Test Sample Data'!D898,$B$1),"")</f>
        <v/>
      </c>
      <c r="E899" s="17" t="str">
        <f>IF(SUM('Test Sample Data'!E$3:E$98)&gt;10,IF(AND(ISNUMBER('Test Sample Data'!E898),'Test Sample Data'!E898&lt;$B$1,'Test Sample Data'!E898&gt;0),'Test Sample Data'!E898,$B$1),"")</f>
        <v/>
      </c>
      <c r="F899" s="17" t="str">
        <f>IF(SUM('Test Sample Data'!F$3:F$98)&gt;10,IF(AND(ISNUMBER('Test Sample Data'!F898),'Test Sample Data'!F898&lt;$B$1,'Test Sample Data'!F898&gt;0),'Test Sample Data'!F898,$B$1),"")</f>
        <v/>
      </c>
      <c r="G899" s="17" t="str">
        <f>IF(SUM('Test Sample Data'!G$3:G$98)&gt;10,IF(AND(ISNUMBER('Test Sample Data'!G898),'Test Sample Data'!G898&lt;$B$1,'Test Sample Data'!G898&gt;0),'Test Sample Data'!G898,$B$1),"")</f>
        <v/>
      </c>
      <c r="H899" s="17" t="str">
        <f>IF(SUM('Test Sample Data'!H$3:H$98)&gt;10,IF(AND(ISNUMBER('Test Sample Data'!H898),'Test Sample Data'!H898&lt;$B$1,'Test Sample Data'!H898&gt;0),'Test Sample Data'!H898,$B$1),"")</f>
        <v/>
      </c>
      <c r="I899" s="17" t="str">
        <f>IF(SUM('Test Sample Data'!I$3:I$98)&gt;10,IF(AND(ISNUMBER('Test Sample Data'!I898),'Test Sample Data'!I898&lt;$B$1,'Test Sample Data'!I898&gt;0),'Test Sample Data'!I898,$B$1),"")</f>
        <v/>
      </c>
      <c r="J899" s="17" t="str">
        <f>IF(SUM('Test Sample Data'!J$3:J$98)&gt;10,IF(AND(ISNUMBER('Test Sample Data'!J898),'Test Sample Data'!J898&lt;$B$1,'Test Sample Data'!J898&gt;0),'Test Sample Data'!J898,$B$1),"")</f>
        <v/>
      </c>
      <c r="K899" s="17" t="str">
        <f>IF(SUM('Test Sample Data'!K$3:K$98)&gt;10,IF(AND(ISNUMBER('Test Sample Data'!K898),'Test Sample Data'!K898&lt;$B$1,'Test Sample Data'!K898&gt;0),'Test Sample Data'!K898,$B$1),"")</f>
        <v/>
      </c>
      <c r="L899" s="17" t="str">
        <f>IF(SUM('Test Sample Data'!L$3:L$98)&gt;10,IF(AND(ISNUMBER('Test Sample Data'!L898),'Test Sample Data'!L898&lt;$B$1,'Test Sample Data'!L898&gt;0),'Test Sample Data'!L898,$B$1),"")</f>
        <v/>
      </c>
      <c r="M899" s="17" t="str">
        <f>IF(SUM('Test Sample Data'!M$3:M$98)&gt;10,IF(AND(ISNUMBER('Test Sample Data'!M898),'Test Sample Data'!M898&lt;$B$1,'Test Sample Data'!M898&gt;0),'Test Sample Data'!M898,$B$1),"")</f>
        <v/>
      </c>
      <c r="N899" s="17">
        <f>'Gene Table'!E898</f>
        <v>0</v>
      </c>
      <c r="O899" s="17" t="str">
        <f>'Gene Table'!B898</f>
        <v>F08</v>
      </c>
      <c r="P899" s="17" t="str">
        <f>IF(SUM('Control Sample Data'!D$3:D$98)&gt;10,IF(AND(ISNUMBER('Control Sample Data'!D898),'Control Sample Data'!D898&lt;$B$1,'Control Sample Data'!D898&gt;0),'Control Sample Data'!D898,$B$1),"")</f>
        <v/>
      </c>
      <c r="Q899" s="17" t="str">
        <f>IF(SUM('Control Sample Data'!E$3:E$98)&gt;10,IF(AND(ISNUMBER('Control Sample Data'!E898),'Control Sample Data'!E898&lt;$B$1,'Control Sample Data'!E898&gt;0),'Control Sample Data'!E898,$B$1),"")</f>
        <v/>
      </c>
      <c r="R899" s="17" t="str">
        <f>IF(SUM('Control Sample Data'!F$3:F$98)&gt;10,IF(AND(ISNUMBER('Control Sample Data'!F898),'Control Sample Data'!F898&lt;$B$1,'Control Sample Data'!F898&gt;0),'Control Sample Data'!F898,$B$1),"")</f>
        <v/>
      </c>
      <c r="S899" s="17" t="str">
        <f>IF(SUM('Control Sample Data'!G$3:G$98)&gt;10,IF(AND(ISNUMBER('Control Sample Data'!G898),'Control Sample Data'!G898&lt;$B$1,'Control Sample Data'!G898&gt;0),'Control Sample Data'!G898,$B$1),"")</f>
        <v/>
      </c>
      <c r="T899" s="17" t="str">
        <f>IF(SUM('Control Sample Data'!H$3:H$98)&gt;10,IF(AND(ISNUMBER('Control Sample Data'!H898),'Control Sample Data'!H898&lt;$B$1,'Control Sample Data'!H898&gt;0),'Control Sample Data'!H898,$B$1),"")</f>
        <v/>
      </c>
      <c r="U899" s="17" t="str">
        <f>IF(SUM('Control Sample Data'!I$3:I$98)&gt;10,IF(AND(ISNUMBER('Control Sample Data'!I898),'Control Sample Data'!I898&lt;$B$1,'Control Sample Data'!I898&gt;0),'Control Sample Data'!I898,$B$1),"")</f>
        <v/>
      </c>
      <c r="V899" s="17" t="str">
        <f>IF(SUM('Control Sample Data'!J$3:J$98)&gt;10,IF(AND(ISNUMBER('Control Sample Data'!J898),'Control Sample Data'!J898&lt;$B$1,'Control Sample Data'!J898&gt;0),'Control Sample Data'!J898,$B$1),"")</f>
        <v/>
      </c>
      <c r="W899" s="17" t="str">
        <f>IF(SUM('Control Sample Data'!K$3:K$98)&gt;10,IF(AND(ISNUMBER('Control Sample Data'!K898),'Control Sample Data'!K898&lt;$B$1,'Control Sample Data'!K898&gt;0),'Control Sample Data'!K898,$B$1),"")</f>
        <v/>
      </c>
      <c r="X899" s="17" t="str">
        <f>IF(SUM('Control Sample Data'!L$3:L$98)&gt;10,IF(AND(ISNUMBER('Control Sample Data'!L898),'Control Sample Data'!L898&lt;$B$1,'Control Sample Data'!L898&gt;0),'Control Sample Data'!L898,$B$1),"")</f>
        <v/>
      </c>
      <c r="Y899" s="17" t="str">
        <f>IF(SUM('Control Sample Data'!M$3:M$98)&gt;10,IF(AND(ISNUMBER('Control Sample Data'!M898),'Control Sample Data'!M898&lt;$B$1,'Control Sample Data'!M898&gt;0),'Control Sample Data'!M898,$B$1),"")</f>
        <v/>
      </c>
      <c r="AT899" s="36" t="str">
        <f t="shared" si="580"/>
        <v/>
      </c>
      <c r="AU899" s="36" t="str">
        <f t="shared" si="581"/>
        <v/>
      </c>
      <c r="AV899" s="36" t="str">
        <f t="shared" si="582"/>
        <v/>
      </c>
      <c r="AW899" s="36" t="str">
        <f t="shared" si="583"/>
        <v/>
      </c>
      <c r="AX899" s="36" t="str">
        <f t="shared" si="584"/>
        <v/>
      </c>
      <c r="AY899" s="36" t="str">
        <f t="shared" si="585"/>
        <v/>
      </c>
      <c r="AZ899" s="36" t="str">
        <f t="shared" si="586"/>
        <v/>
      </c>
      <c r="BA899" s="36" t="str">
        <f t="shared" si="587"/>
        <v/>
      </c>
      <c r="BB899" s="36" t="str">
        <f t="shared" si="588"/>
        <v/>
      </c>
      <c r="BC899" s="36" t="str">
        <f t="shared" si="589"/>
        <v/>
      </c>
      <c r="BD899" s="36" t="str">
        <f t="shared" si="590"/>
        <v/>
      </c>
      <c r="BE899" s="36" t="str">
        <f t="shared" si="591"/>
        <v/>
      </c>
      <c r="BF899" s="36" t="str">
        <f t="shared" si="592"/>
        <v/>
      </c>
      <c r="BG899" s="36" t="str">
        <f t="shared" si="593"/>
        <v/>
      </c>
      <c r="BH899" s="36" t="str">
        <f t="shared" si="594"/>
        <v/>
      </c>
      <c r="BI899" s="36" t="str">
        <f t="shared" si="595"/>
        <v/>
      </c>
      <c r="BJ899" s="36" t="str">
        <f t="shared" si="596"/>
        <v/>
      </c>
      <c r="BK899" s="36" t="str">
        <f t="shared" si="597"/>
        <v/>
      </c>
      <c r="BL899" s="36" t="str">
        <f t="shared" si="598"/>
        <v/>
      </c>
      <c r="BM899" s="36" t="str">
        <f t="shared" si="599"/>
        <v/>
      </c>
      <c r="BN899" s="38" t="e">
        <f t="shared" si="558"/>
        <v>#DIV/0!</v>
      </c>
      <c r="BO899" s="38" t="e">
        <f t="shared" si="559"/>
        <v>#DIV/0!</v>
      </c>
      <c r="BP899" s="39" t="str">
        <f t="shared" si="560"/>
        <v/>
      </c>
      <c r="BQ899" s="39" t="str">
        <f t="shared" si="561"/>
        <v/>
      </c>
      <c r="BR899" s="39" t="str">
        <f t="shared" si="562"/>
        <v/>
      </c>
      <c r="BS899" s="39" t="str">
        <f t="shared" si="563"/>
        <v/>
      </c>
      <c r="BT899" s="39" t="str">
        <f t="shared" si="564"/>
        <v/>
      </c>
      <c r="BU899" s="39" t="str">
        <f t="shared" si="565"/>
        <v/>
      </c>
      <c r="BV899" s="39" t="str">
        <f t="shared" si="566"/>
        <v/>
      </c>
      <c r="BW899" s="39" t="str">
        <f t="shared" si="567"/>
        <v/>
      </c>
      <c r="BX899" s="39" t="str">
        <f t="shared" si="568"/>
        <v/>
      </c>
      <c r="BY899" s="39" t="str">
        <f t="shared" si="569"/>
        <v/>
      </c>
      <c r="BZ899" s="39" t="str">
        <f t="shared" si="570"/>
        <v/>
      </c>
      <c r="CA899" s="39" t="str">
        <f t="shared" si="571"/>
        <v/>
      </c>
      <c r="CB899" s="39" t="str">
        <f t="shared" si="572"/>
        <v/>
      </c>
      <c r="CC899" s="39" t="str">
        <f t="shared" si="573"/>
        <v/>
      </c>
      <c r="CD899" s="39" t="str">
        <f t="shared" si="574"/>
        <v/>
      </c>
      <c r="CE899" s="39" t="str">
        <f t="shared" si="575"/>
        <v/>
      </c>
      <c r="CF899" s="39" t="str">
        <f t="shared" si="576"/>
        <v/>
      </c>
      <c r="CG899" s="39" t="str">
        <f t="shared" si="577"/>
        <v/>
      </c>
      <c r="CH899" s="39" t="str">
        <f t="shared" si="578"/>
        <v/>
      </c>
      <c r="CI899" s="39" t="str">
        <f t="shared" si="579"/>
        <v/>
      </c>
    </row>
    <row r="900" spans="1:87">
      <c r="A900" s="18"/>
      <c r="B900" s="15">
        <f>'Gene Table'!E899</f>
        <v>0</v>
      </c>
      <c r="C900" s="15" t="str">
        <f>'Gene Table'!B899</f>
        <v>F09</v>
      </c>
      <c r="D900" s="16" t="str">
        <f>IF(SUM('Test Sample Data'!D$3:D$98)&gt;10,IF(AND(ISNUMBER('Test Sample Data'!D899),'Test Sample Data'!D899&lt;$B$1,'Test Sample Data'!D899&gt;0),'Test Sample Data'!D899,$B$1),"")</f>
        <v/>
      </c>
      <c r="E900" s="17" t="str">
        <f>IF(SUM('Test Sample Data'!E$3:E$98)&gt;10,IF(AND(ISNUMBER('Test Sample Data'!E899),'Test Sample Data'!E899&lt;$B$1,'Test Sample Data'!E899&gt;0),'Test Sample Data'!E899,$B$1),"")</f>
        <v/>
      </c>
      <c r="F900" s="17" t="str">
        <f>IF(SUM('Test Sample Data'!F$3:F$98)&gt;10,IF(AND(ISNUMBER('Test Sample Data'!F899),'Test Sample Data'!F899&lt;$B$1,'Test Sample Data'!F899&gt;0),'Test Sample Data'!F899,$B$1),"")</f>
        <v/>
      </c>
      <c r="G900" s="17" t="str">
        <f>IF(SUM('Test Sample Data'!G$3:G$98)&gt;10,IF(AND(ISNUMBER('Test Sample Data'!G899),'Test Sample Data'!G899&lt;$B$1,'Test Sample Data'!G899&gt;0),'Test Sample Data'!G899,$B$1),"")</f>
        <v/>
      </c>
      <c r="H900" s="17" t="str">
        <f>IF(SUM('Test Sample Data'!H$3:H$98)&gt;10,IF(AND(ISNUMBER('Test Sample Data'!H899),'Test Sample Data'!H899&lt;$B$1,'Test Sample Data'!H899&gt;0),'Test Sample Data'!H899,$B$1),"")</f>
        <v/>
      </c>
      <c r="I900" s="17" t="str">
        <f>IF(SUM('Test Sample Data'!I$3:I$98)&gt;10,IF(AND(ISNUMBER('Test Sample Data'!I899),'Test Sample Data'!I899&lt;$B$1,'Test Sample Data'!I899&gt;0),'Test Sample Data'!I899,$B$1),"")</f>
        <v/>
      </c>
      <c r="J900" s="17" t="str">
        <f>IF(SUM('Test Sample Data'!J$3:J$98)&gt;10,IF(AND(ISNUMBER('Test Sample Data'!J899),'Test Sample Data'!J899&lt;$B$1,'Test Sample Data'!J899&gt;0),'Test Sample Data'!J899,$B$1),"")</f>
        <v/>
      </c>
      <c r="K900" s="17" t="str">
        <f>IF(SUM('Test Sample Data'!K$3:K$98)&gt;10,IF(AND(ISNUMBER('Test Sample Data'!K899),'Test Sample Data'!K899&lt;$B$1,'Test Sample Data'!K899&gt;0),'Test Sample Data'!K899,$B$1),"")</f>
        <v/>
      </c>
      <c r="L900" s="17" t="str">
        <f>IF(SUM('Test Sample Data'!L$3:L$98)&gt;10,IF(AND(ISNUMBER('Test Sample Data'!L899),'Test Sample Data'!L899&lt;$B$1,'Test Sample Data'!L899&gt;0),'Test Sample Data'!L899,$B$1),"")</f>
        <v/>
      </c>
      <c r="M900" s="17" t="str">
        <f>IF(SUM('Test Sample Data'!M$3:M$98)&gt;10,IF(AND(ISNUMBER('Test Sample Data'!M899),'Test Sample Data'!M899&lt;$B$1,'Test Sample Data'!M899&gt;0),'Test Sample Data'!M899,$B$1),"")</f>
        <v/>
      </c>
      <c r="N900" s="17">
        <f>'Gene Table'!E899</f>
        <v>0</v>
      </c>
      <c r="O900" s="17" t="str">
        <f>'Gene Table'!B899</f>
        <v>F09</v>
      </c>
      <c r="P900" s="17" t="str">
        <f>IF(SUM('Control Sample Data'!D$3:D$98)&gt;10,IF(AND(ISNUMBER('Control Sample Data'!D899),'Control Sample Data'!D899&lt;$B$1,'Control Sample Data'!D899&gt;0),'Control Sample Data'!D899,$B$1),"")</f>
        <v/>
      </c>
      <c r="Q900" s="17" t="str">
        <f>IF(SUM('Control Sample Data'!E$3:E$98)&gt;10,IF(AND(ISNUMBER('Control Sample Data'!E899),'Control Sample Data'!E899&lt;$B$1,'Control Sample Data'!E899&gt;0),'Control Sample Data'!E899,$B$1),"")</f>
        <v/>
      </c>
      <c r="R900" s="17" t="str">
        <f>IF(SUM('Control Sample Data'!F$3:F$98)&gt;10,IF(AND(ISNUMBER('Control Sample Data'!F899),'Control Sample Data'!F899&lt;$B$1,'Control Sample Data'!F899&gt;0),'Control Sample Data'!F899,$B$1),"")</f>
        <v/>
      </c>
      <c r="S900" s="17" t="str">
        <f>IF(SUM('Control Sample Data'!G$3:G$98)&gt;10,IF(AND(ISNUMBER('Control Sample Data'!G899),'Control Sample Data'!G899&lt;$B$1,'Control Sample Data'!G899&gt;0),'Control Sample Data'!G899,$B$1),"")</f>
        <v/>
      </c>
      <c r="T900" s="17" t="str">
        <f>IF(SUM('Control Sample Data'!H$3:H$98)&gt;10,IF(AND(ISNUMBER('Control Sample Data'!H899),'Control Sample Data'!H899&lt;$B$1,'Control Sample Data'!H899&gt;0),'Control Sample Data'!H899,$B$1),"")</f>
        <v/>
      </c>
      <c r="U900" s="17" t="str">
        <f>IF(SUM('Control Sample Data'!I$3:I$98)&gt;10,IF(AND(ISNUMBER('Control Sample Data'!I899),'Control Sample Data'!I899&lt;$B$1,'Control Sample Data'!I899&gt;0),'Control Sample Data'!I899,$B$1),"")</f>
        <v/>
      </c>
      <c r="V900" s="17" t="str">
        <f>IF(SUM('Control Sample Data'!J$3:J$98)&gt;10,IF(AND(ISNUMBER('Control Sample Data'!J899),'Control Sample Data'!J899&lt;$B$1,'Control Sample Data'!J899&gt;0),'Control Sample Data'!J899,$B$1),"")</f>
        <v/>
      </c>
      <c r="W900" s="17" t="str">
        <f>IF(SUM('Control Sample Data'!K$3:K$98)&gt;10,IF(AND(ISNUMBER('Control Sample Data'!K899),'Control Sample Data'!K899&lt;$B$1,'Control Sample Data'!K899&gt;0),'Control Sample Data'!K899,$B$1),"")</f>
        <v/>
      </c>
      <c r="X900" s="17" t="str">
        <f>IF(SUM('Control Sample Data'!L$3:L$98)&gt;10,IF(AND(ISNUMBER('Control Sample Data'!L899),'Control Sample Data'!L899&lt;$B$1,'Control Sample Data'!L899&gt;0),'Control Sample Data'!L899,$B$1),"")</f>
        <v/>
      </c>
      <c r="Y900" s="17" t="str">
        <f>IF(SUM('Control Sample Data'!M$3:M$98)&gt;10,IF(AND(ISNUMBER('Control Sample Data'!M899),'Control Sample Data'!M899&lt;$B$1,'Control Sample Data'!M899&gt;0),'Control Sample Data'!M899,$B$1),"")</f>
        <v/>
      </c>
      <c r="AT900" s="36" t="str">
        <f t="shared" si="580"/>
        <v/>
      </c>
      <c r="AU900" s="36" t="str">
        <f t="shared" si="581"/>
        <v/>
      </c>
      <c r="AV900" s="36" t="str">
        <f t="shared" si="582"/>
        <v/>
      </c>
      <c r="AW900" s="36" t="str">
        <f t="shared" si="583"/>
        <v/>
      </c>
      <c r="AX900" s="36" t="str">
        <f t="shared" si="584"/>
        <v/>
      </c>
      <c r="AY900" s="36" t="str">
        <f t="shared" si="585"/>
        <v/>
      </c>
      <c r="AZ900" s="36" t="str">
        <f t="shared" si="586"/>
        <v/>
      </c>
      <c r="BA900" s="36" t="str">
        <f t="shared" si="587"/>
        <v/>
      </c>
      <c r="BB900" s="36" t="str">
        <f t="shared" si="588"/>
        <v/>
      </c>
      <c r="BC900" s="36" t="str">
        <f t="shared" si="589"/>
        <v/>
      </c>
      <c r="BD900" s="36" t="str">
        <f t="shared" si="590"/>
        <v/>
      </c>
      <c r="BE900" s="36" t="str">
        <f t="shared" si="591"/>
        <v/>
      </c>
      <c r="BF900" s="36" t="str">
        <f t="shared" si="592"/>
        <v/>
      </c>
      <c r="BG900" s="36" t="str">
        <f t="shared" si="593"/>
        <v/>
      </c>
      <c r="BH900" s="36" t="str">
        <f t="shared" si="594"/>
        <v/>
      </c>
      <c r="BI900" s="36" t="str">
        <f t="shared" si="595"/>
        <v/>
      </c>
      <c r="BJ900" s="36" t="str">
        <f t="shared" si="596"/>
        <v/>
      </c>
      <c r="BK900" s="36" t="str">
        <f t="shared" si="597"/>
        <v/>
      </c>
      <c r="BL900" s="36" t="str">
        <f t="shared" si="598"/>
        <v/>
      </c>
      <c r="BM900" s="36" t="str">
        <f t="shared" si="599"/>
        <v/>
      </c>
      <c r="BN900" s="38" t="e">
        <f t="shared" ref="BN900:BN963" si="600">AVERAGE(AT900:BC900)</f>
        <v>#DIV/0!</v>
      </c>
      <c r="BO900" s="38" t="e">
        <f t="shared" ref="BO900:BO963" si="601">AVERAGE(BD900:BM900)</f>
        <v>#DIV/0!</v>
      </c>
      <c r="BP900" s="39" t="str">
        <f t="shared" ref="BP900:BP963" si="602">IF(ISNUMBER(AT900),POWER(2,-AT900),"")</f>
        <v/>
      </c>
      <c r="BQ900" s="39" t="str">
        <f t="shared" ref="BQ900:BQ963" si="603">IF(ISNUMBER(AU900),POWER(2,-AU900),"")</f>
        <v/>
      </c>
      <c r="BR900" s="39" t="str">
        <f t="shared" ref="BR900:BR963" si="604">IF(ISNUMBER(AV900),POWER(2,-AV900),"")</f>
        <v/>
      </c>
      <c r="BS900" s="39" t="str">
        <f t="shared" ref="BS900:BS963" si="605">IF(ISNUMBER(AW900),POWER(2,-AW900),"")</f>
        <v/>
      </c>
      <c r="BT900" s="39" t="str">
        <f t="shared" ref="BT900:BT963" si="606">IF(ISNUMBER(AX900),POWER(2,-AX900),"")</f>
        <v/>
      </c>
      <c r="BU900" s="39" t="str">
        <f t="shared" ref="BU900:BU963" si="607">IF(ISNUMBER(AY900),POWER(2,-AY900),"")</f>
        <v/>
      </c>
      <c r="BV900" s="39" t="str">
        <f t="shared" ref="BV900:BV963" si="608">IF(ISNUMBER(AZ900),POWER(2,-AZ900),"")</f>
        <v/>
      </c>
      <c r="BW900" s="39" t="str">
        <f t="shared" ref="BW900:BW963" si="609">IF(ISNUMBER(BA900),POWER(2,-BA900),"")</f>
        <v/>
      </c>
      <c r="BX900" s="39" t="str">
        <f t="shared" ref="BX900:BX963" si="610">IF(ISNUMBER(BB900),POWER(2,-BB900),"")</f>
        <v/>
      </c>
      <c r="BY900" s="39" t="str">
        <f t="shared" ref="BY900:BY963" si="611">IF(ISNUMBER(BC900),POWER(2,-BC900),"")</f>
        <v/>
      </c>
      <c r="BZ900" s="39" t="str">
        <f t="shared" ref="BZ900:BZ963" si="612">IF(ISNUMBER(BD900),POWER(2,-BD900),"")</f>
        <v/>
      </c>
      <c r="CA900" s="39" t="str">
        <f t="shared" ref="CA900:CA963" si="613">IF(ISNUMBER(BE900),POWER(2,-BE900),"")</f>
        <v/>
      </c>
      <c r="CB900" s="39" t="str">
        <f t="shared" ref="CB900:CB963" si="614">IF(ISNUMBER(BF900),POWER(2,-BF900),"")</f>
        <v/>
      </c>
      <c r="CC900" s="39" t="str">
        <f t="shared" ref="CC900:CC963" si="615">IF(ISNUMBER(BG900),POWER(2,-BG900),"")</f>
        <v/>
      </c>
      <c r="CD900" s="39" t="str">
        <f t="shared" ref="CD900:CD963" si="616">IF(ISNUMBER(BH900),POWER(2,-BH900),"")</f>
        <v/>
      </c>
      <c r="CE900" s="39" t="str">
        <f t="shared" ref="CE900:CE963" si="617">IF(ISNUMBER(BI900),POWER(2,-BI900),"")</f>
        <v/>
      </c>
      <c r="CF900" s="39" t="str">
        <f t="shared" ref="CF900:CF963" si="618">IF(ISNUMBER(BJ900),POWER(2,-BJ900),"")</f>
        <v/>
      </c>
      <c r="CG900" s="39" t="str">
        <f t="shared" ref="CG900:CG963" si="619">IF(ISNUMBER(BK900),POWER(2,-BK900),"")</f>
        <v/>
      </c>
      <c r="CH900" s="39" t="str">
        <f t="shared" ref="CH900:CH963" si="620">IF(ISNUMBER(BL900),POWER(2,-BL900),"")</f>
        <v/>
      </c>
      <c r="CI900" s="39" t="str">
        <f t="shared" ref="CI900:CI963" si="621">IF(ISNUMBER(BM900),POWER(2,-BM900),"")</f>
        <v/>
      </c>
    </row>
    <row r="901" spans="1:87">
      <c r="A901" s="18"/>
      <c r="B901" s="15">
        <f>'Gene Table'!E900</f>
        <v>0</v>
      </c>
      <c r="C901" s="15" t="str">
        <f>'Gene Table'!B900</f>
        <v>F10</v>
      </c>
      <c r="D901" s="16" t="str">
        <f>IF(SUM('Test Sample Data'!D$3:D$98)&gt;10,IF(AND(ISNUMBER('Test Sample Data'!D900),'Test Sample Data'!D900&lt;$B$1,'Test Sample Data'!D900&gt;0),'Test Sample Data'!D900,$B$1),"")</f>
        <v/>
      </c>
      <c r="E901" s="17" t="str">
        <f>IF(SUM('Test Sample Data'!E$3:E$98)&gt;10,IF(AND(ISNUMBER('Test Sample Data'!E900),'Test Sample Data'!E900&lt;$B$1,'Test Sample Data'!E900&gt;0),'Test Sample Data'!E900,$B$1),"")</f>
        <v/>
      </c>
      <c r="F901" s="17" t="str">
        <f>IF(SUM('Test Sample Data'!F$3:F$98)&gt;10,IF(AND(ISNUMBER('Test Sample Data'!F900),'Test Sample Data'!F900&lt;$B$1,'Test Sample Data'!F900&gt;0),'Test Sample Data'!F900,$B$1),"")</f>
        <v/>
      </c>
      <c r="G901" s="17" t="str">
        <f>IF(SUM('Test Sample Data'!G$3:G$98)&gt;10,IF(AND(ISNUMBER('Test Sample Data'!G900),'Test Sample Data'!G900&lt;$B$1,'Test Sample Data'!G900&gt;0),'Test Sample Data'!G900,$B$1),"")</f>
        <v/>
      </c>
      <c r="H901" s="17" t="str">
        <f>IF(SUM('Test Sample Data'!H$3:H$98)&gt;10,IF(AND(ISNUMBER('Test Sample Data'!H900),'Test Sample Data'!H900&lt;$B$1,'Test Sample Data'!H900&gt;0),'Test Sample Data'!H900,$B$1),"")</f>
        <v/>
      </c>
      <c r="I901" s="17" t="str">
        <f>IF(SUM('Test Sample Data'!I$3:I$98)&gt;10,IF(AND(ISNUMBER('Test Sample Data'!I900),'Test Sample Data'!I900&lt;$B$1,'Test Sample Data'!I900&gt;0),'Test Sample Data'!I900,$B$1),"")</f>
        <v/>
      </c>
      <c r="J901" s="17" t="str">
        <f>IF(SUM('Test Sample Data'!J$3:J$98)&gt;10,IF(AND(ISNUMBER('Test Sample Data'!J900),'Test Sample Data'!J900&lt;$B$1,'Test Sample Data'!J900&gt;0),'Test Sample Data'!J900,$B$1),"")</f>
        <v/>
      </c>
      <c r="K901" s="17" t="str">
        <f>IF(SUM('Test Sample Data'!K$3:K$98)&gt;10,IF(AND(ISNUMBER('Test Sample Data'!K900),'Test Sample Data'!K900&lt;$B$1,'Test Sample Data'!K900&gt;0),'Test Sample Data'!K900,$B$1),"")</f>
        <v/>
      </c>
      <c r="L901" s="17" t="str">
        <f>IF(SUM('Test Sample Data'!L$3:L$98)&gt;10,IF(AND(ISNUMBER('Test Sample Data'!L900),'Test Sample Data'!L900&lt;$B$1,'Test Sample Data'!L900&gt;0),'Test Sample Data'!L900,$B$1),"")</f>
        <v/>
      </c>
      <c r="M901" s="17" t="str">
        <f>IF(SUM('Test Sample Data'!M$3:M$98)&gt;10,IF(AND(ISNUMBER('Test Sample Data'!M900),'Test Sample Data'!M900&lt;$B$1,'Test Sample Data'!M900&gt;0),'Test Sample Data'!M900,$B$1),"")</f>
        <v/>
      </c>
      <c r="N901" s="17">
        <f>'Gene Table'!E900</f>
        <v>0</v>
      </c>
      <c r="O901" s="17" t="str">
        <f>'Gene Table'!B900</f>
        <v>F10</v>
      </c>
      <c r="P901" s="17" t="str">
        <f>IF(SUM('Control Sample Data'!D$3:D$98)&gt;10,IF(AND(ISNUMBER('Control Sample Data'!D900),'Control Sample Data'!D900&lt;$B$1,'Control Sample Data'!D900&gt;0),'Control Sample Data'!D900,$B$1),"")</f>
        <v/>
      </c>
      <c r="Q901" s="17" t="str">
        <f>IF(SUM('Control Sample Data'!E$3:E$98)&gt;10,IF(AND(ISNUMBER('Control Sample Data'!E900),'Control Sample Data'!E900&lt;$B$1,'Control Sample Data'!E900&gt;0),'Control Sample Data'!E900,$B$1),"")</f>
        <v/>
      </c>
      <c r="R901" s="17" t="str">
        <f>IF(SUM('Control Sample Data'!F$3:F$98)&gt;10,IF(AND(ISNUMBER('Control Sample Data'!F900),'Control Sample Data'!F900&lt;$B$1,'Control Sample Data'!F900&gt;0),'Control Sample Data'!F900,$B$1),"")</f>
        <v/>
      </c>
      <c r="S901" s="17" t="str">
        <f>IF(SUM('Control Sample Data'!G$3:G$98)&gt;10,IF(AND(ISNUMBER('Control Sample Data'!G900),'Control Sample Data'!G900&lt;$B$1,'Control Sample Data'!G900&gt;0),'Control Sample Data'!G900,$B$1),"")</f>
        <v/>
      </c>
      <c r="T901" s="17" t="str">
        <f>IF(SUM('Control Sample Data'!H$3:H$98)&gt;10,IF(AND(ISNUMBER('Control Sample Data'!H900),'Control Sample Data'!H900&lt;$B$1,'Control Sample Data'!H900&gt;0),'Control Sample Data'!H900,$B$1),"")</f>
        <v/>
      </c>
      <c r="U901" s="17" t="str">
        <f>IF(SUM('Control Sample Data'!I$3:I$98)&gt;10,IF(AND(ISNUMBER('Control Sample Data'!I900),'Control Sample Data'!I900&lt;$B$1,'Control Sample Data'!I900&gt;0),'Control Sample Data'!I900,$B$1),"")</f>
        <v/>
      </c>
      <c r="V901" s="17" t="str">
        <f>IF(SUM('Control Sample Data'!J$3:J$98)&gt;10,IF(AND(ISNUMBER('Control Sample Data'!J900),'Control Sample Data'!J900&lt;$B$1,'Control Sample Data'!J900&gt;0),'Control Sample Data'!J900,$B$1),"")</f>
        <v/>
      </c>
      <c r="W901" s="17" t="str">
        <f>IF(SUM('Control Sample Data'!K$3:K$98)&gt;10,IF(AND(ISNUMBER('Control Sample Data'!K900),'Control Sample Data'!K900&lt;$B$1,'Control Sample Data'!K900&gt;0),'Control Sample Data'!K900,$B$1),"")</f>
        <v/>
      </c>
      <c r="X901" s="17" t="str">
        <f>IF(SUM('Control Sample Data'!L$3:L$98)&gt;10,IF(AND(ISNUMBER('Control Sample Data'!L900),'Control Sample Data'!L900&lt;$B$1,'Control Sample Data'!L900&gt;0),'Control Sample Data'!L900,$B$1),"")</f>
        <v/>
      </c>
      <c r="Y901" s="17" t="str">
        <f>IF(SUM('Control Sample Data'!M$3:M$98)&gt;10,IF(AND(ISNUMBER('Control Sample Data'!M900),'Control Sample Data'!M900&lt;$B$1,'Control Sample Data'!M900&gt;0),'Control Sample Data'!M900,$B$1),"")</f>
        <v/>
      </c>
      <c r="AT901" s="36" t="str">
        <f t="shared" ref="AT901:AT964" si="622">IF(ISERROR(D901-Z$794),"",D901-Z$794)</f>
        <v/>
      </c>
      <c r="AU901" s="36" t="str">
        <f t="shared" ref="AU901:AU964" si="623">IF(ISERROR(E901-AA$794),"",E901-AA$794)</f>
        <v/>
      </c>
      <c r="AV901" s="36" t="str">
        <f t="shared" ref="AV901:AV964" si="624">IF(ISERROR(F901-AB$794),"",F901-AB$794)</f>
        <v/>
      </c>
      <c r="AW901" s="36" t="str">
        <f t="shared" ref="AW901:AW964" si="625">IF(ISERROR(G901-AC$794),"",G901-AC$794)</f>
        <v/>
      </c>
      <c r="AX901" s="36" t="str">
        <f t="shared" ref="AX901:AX964" si="626">IF(ISERROR(H901-AD$794),"",H901-AD$794)</f>
        <v/>
      </c>
      <c r="AY901" s="36" t="str">
        <f t="shared" ref="AY901:AY964" si="627">IF(ISERROR(I901-AE$794),"",I901-AE$794)</f>
        <v/>
      </c>
      <c r="AZ901" s="36" t="str">
        <f t="shared" ref="AZ901:AZ964" si="628">IF(ISERROR(J901-AF$794),"",J901-AF$794)</f>
        <v/>
      </c>
      <c r="BA901" s="36" t="str">
        <f t="shared" ref="BA901:BA964" si="629">IF(ISERROR(K901-AG$794),"",K901-AG$794)</f>
        <v/>
      </c>
      <c r="BB901" s="36" t="str">
        <f t="shared" ref="BB901:BB964" si="630">IF(ISERROR(L901-AH$794),"",L901-AH$794)</f>
        <v/>
      </c>
      <c r="BC901" s="36" t="str">
        <f t="shared" ref="BC901:BC964" si="631">IF(ISERROR(M901-AI$794),"",M901-AI$794)</f>
        <v/>
      </c>
      <c r="BD901" s="36" t="str">
        <f t="shared" ref="BD901:BD964" si="632">IF(ISERROR(P901-AJ$794),"",P901-AJ$794)</f>
        <v/>
      </c>
      <c r="BE901" s="36" t="str">
        <f t="shared" ref="BE901:BE964" si="633">IF(ISERROR(Q901-AK$794),"",Q901-AK$794)</f>
        <v/>
      </c>
      <c r="BF901" s="36" t="str">
        <f t="shared" ref="BF901:BF964" si="634">IF(ISERROR(R901-AL$794),"",R901-AL$794)</f>
        <v/>
      </c>
      <c r="BG901" s="36" t="str">
        <f t="shared" ref="BG901:BG964" si="635">IF(ISERROR(S901-AM$794),"",S901-AM$794)</f>
        <v/>
      </c>
      <c r="BH901" s="36" t="str">
        <f t="shared" ref="BH901:BH964" si="636">IF(ISERROR(T901-AN$794),"",T901-AN$794)</f>
        <v/>
      </c>
      <c r="BI901" s="36" t="str">
        <f t="shared" ref="BI901:BI964" si="637">IF(ISERROR(U901-AO$794),"",U901-AO$794)</f>
        <v/>
      </c>
      <c r="BJ901" s="36" t="str">
        <f t="shared" ref="BJ901:BJ964" si="638">IF(ISERROR(V901-AP$794),"",V901-AP$794)</f>
        <v/>
      </c>
      <c r="BK901" s="36" t="str">
        <f t="shared" ref="BK901:BK964" si="639">IF(ISERROR(W901-AQ$794),"",W901-AQ$794)</f>
        <v/>
      </c>
      <c r="BL901" s="36" t="str">
        <f t="shared" ref="BL901:BL964" si="640">IF(ISERROR(X901-AR$794),"",X901-AR$794)</f>
        <v/>
      </c>
      <c r="BM901" s="36" t="str">
        <f t="shared" ref="BM901:BM964" si="641">IF(ISERROR(Y901-AS$794),"",Y901-AS$794)</f>
        <v/>
      </c>
      <c r="BN901" s="38" t="e">
        <f t="shared" si="600"/>
        <v>#DIV/0!</v>
      </c>
      <c r="BO901" s="38" t="e">
        <f t="shared" si="601"/>
        <v>#DIV/0!</v>
      </c>
      <c r="BP901" s="39" t="str">
        <f t="shared" si="602"/>
        <v/>
      </c>
      <c r="BQ901" s="39" t="str">
        <f t="shared" si="603"/>
        <v/>
      </c>
      <c r="BR901" s="39" t="str">
        <f t="shared" si="604"/>
        <v/>
      </c>
      <c r="BS901" s="39" t="str">
        <f t="shared" si="605"/>
        <v/>
      </c>
      <c r="BT901" s="39" t="str">
        <f t="shared" si="606"/>
        <v/>
      </c>
      <c r="BU901" s="39" t="str">
        <f t="shared" si="607"/>
        <v/>
      </c>
      <c r="BV901" s="39" t="str">
        <f t="shared" si="608"/>
        <v/>
      </c>
      <c r="BW901" s="39" t="str">
        <f t="shared" si="609"/>
        <v/>
      </c>
      <c r="BX901" s="39" t="str">
        <f t="shared" si="610"/>
        <v/>
      </c>
      <c r="BY901" s="39" t="str">
        <f t="shared" si="611"/>
        <v/>
      </c>
      <c r="BZ901" s="39" t="str">
        <f t="shared" si="612"/>
        <v/>
      </c>
      <c r="CA901" s="39" t="str">
        <f t="shared" si="613"/>
        <v/>
      </c>
      <c r="CB901" s="39" t="str">
        <f t="shared" si="614"/>
        <v/>
      </c>
      <c r="CC901" s="39" t="str">
        <f t="shared" si="615"/>
        <v/>
      </c>
      <c r="CD901" s="39" t="str">
        <f t="shared" si="616"/>
        <v/>
      </c>
      <c r="CE901" s="39" t="str">
        <f t="shared" si="617"/>
        <v/>
      </c>
      <c r="CF901" s="39" t="str">
        <f t="shared" si="618"/>
        <v/>
      </c>
      <c r="CG901" s="39" t="str">
        <f t="shared" si="619"/>
        <v/>
      </c>
      <c r="CH901" s="39" t="str">
        <f t="shared" si="620"/>
        <v/>
      </c>
      <c r="CI901" s="39" t="str">
        <f t="shared" si="621"/>
        <v/>
      </c>
    </row>
    <row r="902" spans="1:87">
      <c r="A902" s="18"/>
      <c r="B902" s="15">
        <f>'Gene Table'!E901</f>
        <v>0</v>
      </c>
      <c r="C902" s="15" t="str">
        <f>'Gene Table'!B901</f>
        <v>F11</v>
      </c>
      <c r="D902" s="16" t="str">
        <f>IF(SUM('Test Sample Data'!D$3:D$98)&gt;10,IF(AND(ISNUMBER('Test Sample Data'!D901),'Test Sample Data'!D901&lt;$B$1,'Test Sample Data'!D901&gt;0),'Test Sample Data'!D901,$B$1),"")</f>
        <v/>
      </c>
      <c r="E902" s="17" t="str">
        <f>IF(SUM('Test Sample Data'!E$3:E$98)&gt;10,IF(AND(ISNUMBER('Test Sample Data'!E901),'Test Sample Data'!E901&lt;$B$1,'Test Sample Data'!E901&gt;0),'Test Sample Data'!E901,$B$1),"")</f>
        <v/>
      </c>
      <c r="F902" s="17" t="str">
        <f>IF(SUM('Test Sample Data'!F$3:F$98)&gt;10,IF(AND(ISNUMBER('Test Sample Data'!F901),'Test Sample Data'!F901&lt;$B$1,'Test Sample Data'!F901&gt;0),'Test Sample Data'!F901,$B$1),"")</f>
        <v/>
      </c>
      <c r="G902" s="17" t="str">
        <f>IF(SUM('Test Sample Data'!G$3:G$98)&gt;10,IF(AND(ISNUMBER('Test Sample Data'!G901),'Test Sample Data'!G901&lt;$B$1,'Test Sample Data'!G901&gt;0),'Test Sample Data'!G901,$B$1),"")</f>
        <v/>
      </c>
      <c r="H902" s="17" t="str">
        <f>IF(SUM('Test Sample Data'!H$3:H$98)&gt;10,IF(AND(ISNUMBER('Test Sample Data'!H901),'Test Sample Data'!H901&lt;$B$1,'Test Sample Data'!H901&gt;0),'Test Sample Data'!H901,$B$1),"")</f>
        <v/>
      </c>
      <c r="I902" s="17" t="str">
        <f>IF(SUM('Test Sample Data'!I$3:I$98)&gt;10,IF(AND(ISNUMBER('Test Sample Data'!I901),'Test Sample Data'!I901&lt;$B$1,'Test Sample Data'!I901&gt;0),'Test Sample Data'!I901,$B$1),"")</f>
        <v/>
      </c>
      <c r="J902" s="17" t="str">
        <f>IF(SUM('Test Sample Data'!J$3:J$98)&gt;10,IF(AND(ISNUMBER('Test Sample Data'!J901),'Test Sample Data'!J901&lt;$B$1,'Test Sample Data'!J901&gt;0),'Test Sample Data'!J901,$B$1),"")</f>
        <v/>
      </c>
      <c r="K902" s="17" t="str">
        <f>IF(SUM('Test Sample Data'!K$3:K$98)&gt;10,IF(AND(ISNUMBER('Test Sample Data'!K901),'Test Sample Data'!K901&lt;$B$1,'Test Sample Data'!K901&gt;0),'Test Sample Data'!K901,$B$1),"")</f>
        <v/>
      </c>
      <c r="L902" s="17" t="str">
        <f>IF(SUM('Test Sample Data'!L$3:L$98)&gt;10,IF(AND(ISNUMBER('Test Sample Data'!L901),'Test Sample Data'!L901&lt;$B$1,'Test Sample Data'!L901&gt;0),'Test Sample Data'!L901,$B$1),"")</f>
        <v/>
      </c>
      <c r="M902" s="17" t="str">
        <f>IF(SUM('Test Sample Data'!M$3:M$98)&gt;10,IF(AND(ISNUMBER('Test Sample Data'!M901),'Test Sample Data'!M901&lt;$B$1,'Test Sample Data'!M901&gt;0),'Test Sample Data'!M901,$B$1),"")</f>
        <v/>
      </c>
      <c r="N902" s="17">
        <f>'Gene Table'!E901</f>
        <v>0</v>
      </c>
      <c r="O902" s="17" t="str">
        <f>'Gene Table'!B901</f>
        <v>F11</v>
      </c>
      <c r="P902" s="17" t="str">
        <f>IF(SUM('Control Sample Data'!D$3:D$98)&gt;10,IF(AND(ISNUMBER('Control Sample Data'!D901),'Control Sample Data'!D901&lt;$B$1,'Control Sample Data'!D901&gt;0),'Control Sample Data'!D901,$B$1),"")</f>
        <v/>
      </c>
      <c r="Q902" s="17" t="str">
        <f>IF(SUM('Control Sample Data'!E$3:E$98)&gt;10,IF(AND(ISNUMBER('Control Sample Data'!E901),'Control Sample Data'!E901&lt;$B$1,'Control Sample Data'!E901&gt;0),'Control Sample Data'!E901,$B$1),"")</f>
        <v/>
      </c>
      <c r="R902" s="17" t="str">
        <f>IF(SUM('Control Sample Data'!F$3:F$98)&gt;10,IF(AND(ISNUMBER('Control Sample Data'!F901),'Control Sample Data'!F901&lt;$B$1,'Control Sample Data'!F901&gt;0),'Control Sample Data'!F901,$B$1),"")</f>
        <v/>
      </c>
      <c r="S902" s="17" t="str">
        <f>IF(SUM('Control Sample Data'!G$3:G$98)&gt;10,IF(AND(ISNUMBER('Control Sample Data'!G901),'Control Sample Data'!G901&lt;$B$1,'Control Sample Data'!G901&gt;0),'Control Sample Data'!G901,$B$1),"")</f>
        <v/>
      </c>
      <c r="T902" s="17" t="str">
        <f>IF(SUM('Control Sample Data'!H$3:H$98)&gt;10,IF(AND(ISNUMBER('Control Sample Data'!H901),'Control Sample Data'!H901&lt;$B$1,'Control Sample Data'!H901&gt;0),'Control Sample Data'!H901,$B$1),"")</f>
        <v/>
      </c>
      <c r="U902" s="17" t="str">
        <f>IF(SUM('Control Sample Data'!I$3:I$98)&gt;10,IF(AND(ISNUMBER('Control Sample Data'!I901),'Control Sample Data'!I901&lt;$B$1,'Control Sample Data'!I901&gt;0),'Control Sample Data'!I901,$B$1),"")</f>
        <v/>
      </c>
      <c r="V902" s="17" t="str">
        <f>IF(SUM('Control Sample Data'!J$3:J$98)&gt;10,IF(AND(ISNUMBER('Control Sample Data'!J901),'Control Sample Data'!J901&lt;$B$1,'Control Sample Data'!J901&gt;0),'Control Sample Data'!J901,$B$1),"")</f>
        <v/>
      </c>
      <c r="W902" s="17" t="str">
        <f>IF(SUM('Control Sample Data'!K$3:K$98)&gt;10,IF(AND(ISNUMBER('Control Sample Data'!K901),'Control Sample Data'!K901&lt;$B$1,'Control Sample Data'!K901&gt;0),'Control Sample Data'!K901,$B$1),"")</f>
        <v/>
      </c>
      <c r="X902" s="17" t="str">
        <f>IF(SUM('Control Sample Data'!L$3:L$98)&gt;10,IF(AND(ISNUMBER('Control Sample Data'!L901),'Control Sample Data'!L901&lt;$B$1,'Control Sample Data'!L901&gt;0),'Control Sample Data'!L901,$B$1),"")</f>
        <v/>
      </c>
      <c r="Y902" s="17" t="str">
        <f>IF(SUM('Control Sample Data'!M$3:M$98)&gt;10,IF(AND(ISNUMBER('Control Sample Data'!M901),'Control Sample Data'!M901&lt;$B$1,'Control Sample Data'!M901&gt;0),'Control Sample Data'!M901,$B$1),"")</f>
        <v/>
      </c>
      <c r="AT902" s="36" t="str">
        <f t="shared" si="622"/>
        <v/>
      </c>
      <c r="AU902" s="36" t="str">
        <f t="shared" si="623"/>
        <v/>
      </c>
      <c r="AV902" s="36" t="str">
        <f t="shared" si="624"/>
        <v/>
      </c>
      <c r="AW902" s="36" t="str">
        <f t="shared" si="625"/>
        <v/>
      </c>
      <c r="AX902" s="36" t="str">
        <f t="shared" si="626"/>
        <v/>
      </c>
      <c r="AY902" s="36" t="str">
        <f t="shared" si="627"/>
        <v/>
      </c>
      <c r="AZ902" s="36" t="str">
        <f t="shared" si="628"/>
        <v/>
      </c>
      <c r="BA902" s="36" t="str">
        <f t="shared" si="629"/>
        <v/>
      </c>
      <c r="BB902" s="36" t="str">
        <f t="shared" si="630"/>
        <v/>
      </c>
      <c r="BC902" s="36" t="str">
        <f t="shared" si="631"/>
        <v/>
      </c>
      <c r="BD902" s="36" t="str">
        <f t="shared" si="632"/>
        <v/>
      </c>
      <c r="BE902" s="36" t="str">
        <f t="shared" si="633"/>
        <v/>
      </c>
      <c r="BF902" s="36" t="str">
        <f t="shared" si="634"/>
        <v/>
      </c>
      <c r="BG902" s="36" t="str">
        <f t="shared" si="635"/>
        <v/>
      </c>
      <c r="BH902" s="36" t="str">
        <f t="shared" si="636"/>
        <v/>
      </c>
      <c r="BI902" s="36" t="str">
        <f t="shared" si="637"/>
        <v/>
      </c>
      <c r="BJ902" s="36" t="str">
        <f t="shared" si="638"/>
        <v/>
      </c>
      <c r="BK902" s="36" t="str">
        <f t="shared" si="639"/>
        <v/>
      </c>
      <c r="BL902" s="36" t="str">
        <f t="shared" si="640"/>
        <v/>
      </c>
      <c r="BM902" s="36" t="str">
        <f t="shared" si="641"/>
        <v/>
      </c>
      <c r="BN902" s="38" t="e">
        <f t="shared" si="600"/>
        <v>#DIV/0!</v>
      </c>
      <c r="BO902" s="38" t="e">
        <f t="shared" si="601"/>
        <v>#DIV/0!</v>
      </c>
      <c r="BP902" s="39" t="str">
        <f t="shared" si="602"/>
        <v/>
      </c>
      <c r="BQ902" s="39" t="str">
        <f t="shared" si="603"/>
        <v/>
      </c>
      <c r="BR902" s="39" t="str">
        <f t="shared" si="604"/>
        <v/>
      </c>
      <c r="BS902" s="39" t="str">
        <f t="shared" si="605"/>
        <v/>
      </c>
      <c r="BT902" s="39" t="str">
        <f t="shared" si="606"/>
        <v/>
      </c>
      <c r="BU902" s="39" t="str">
        <f t="shared" si="607"/>
        <v/>
      </c>
      <c r="BV902" s="39" t="str">
        <f t="shared" si="608"/>
        <v/>
      </c>
      <c r="BW902" s="39" t="str">
        <f t="shared" si="609"/>
        <v/>
      </c>
      <c r="BX902" s="39" t="str">
        <f t="shared" si="610"/>
        <v/>
      </c>
      <c r="BY902" s="39" t="str">
        <f t="shared" si="611"/>
        <v/>
      </c>
      <c r="BZ902" s="39" t="str">
        <f t="shared" si="612"/>
        <v/>
      </c>
      <c r="CA902" s="39" t="str">
        <f t="shared" si="613"/>
        <v/>
      </c>
      <c r="CB902" s="39" t="str">
        <f t="shared" si="614"/>
        <v/>
      </c>
      <c r="CC902" s="39" t="str">
        <f t="shared" si="615"/>
        <v/>
      </c>
      <c r="CD902" s="39" t="str">
        <f t="shared" si="616"/>
        <v/>
      </c>
      <c r="CE902" s="39" t="str">
        <f t="shared" si="617"/>
        <v/>
      </c>
      <c r="CF902" s="39" t="str">
        <f t="shared" si="618"/>
        <v/>
      </c>
      <c r="CG902" s="39" t="str">
        <f t="shared" si="619"/>
        <v/>
      </c>
      <c r="CH902" s="39" t="str">
        <f t="shared" si="620"/>
        <v/>
      </c>
      <c r="CI902" s="39" t="str">
        <f t="shared" si="621"/>
        <v/>
      </c>
    </row>
    <row r="903" spans="1:87">
      <c r="A903" s="18"/>
      <c r="B903" s="15">
        <f>'Gene Table'!E902</f>
        <v>0</v>
      </c>
      <c r="C903" s="15" t="str">
        <f>'Gene Table'!B902</f>
        <v>F12</v>
      </c>
      <c r="D903" s="16" t="str">
        <f>IF(SUM('Test Sample Data'!D$3:D$98)&gt;10,IF(AND(ISNUMBER('Test Sample Data'!D902),'Test Sample Data'!D902&lt;$B$1,'Test Sample Data'!D902&gt;0),'Test Sample Data'!D902,$B$1),"")</f>
        <v/>
      </c>
      <c r="E903" s="17" t="str">
        <f>IF(SUM('Test Sample Data'!E$3:E$98)&gt;10,IF(AND(ISNUMBER('Test Sample Data'!E902),'Test Sample Data'!E902&lt;$B$1,'Test Sample Data'!E902&gt;0),'Test Sample Data'!E902,$B$1),"")</f>
        <v/>
      </c>
      <c r="F903" s="17" t="str">
        <f>IF(SUM('Test Sample Data'!F$3:F$98)&gt;10,IF(AND(ISNUMBER('Test Sample Data'!F902),'Test Sample Data'!F902&lt;$B$1,'Test Sample Data'!F902&gt;0),'Test Sample Data'!F902,$B$1),"")</f>
        <v/>
      </c>
      <c r="G903" s="17" t="str">
        <f>IF(SUM('Test Sample Data'!G$3:G$98)&gt;10,IF(AND(ISNUMBER('Test Sample Data'!G902),'Test Sample Data'!G902&lt;$B$1,'Test Sample Data'!G902&gt;0),'Test Sample Data'!G902,$B$1),"")</f>
        <v/>
      </c>
      <c r="H903" s="17" t="str">
        <f>IF(SUM('Test Sample Data'!H$3:H$98)&gt;10,IF(AND(ISNUMBER('Test Sample Data'!H902),'Test Sample Data'!H902&lt;$B$1,'Test Sample Data'!H902&gt;0),'Test Sample Data'!H902,$B$1),"")</f>
        <v/>
      </c>
      <c r="I903" s="17" t="str">
        <f>IF(SUM('Test Sample Data'!I$3:I$98)&gt;10,IF(AND(ISNUMBER('Test Sample Data'!I902),'Test Sample Data'!I902&lt;$B$1,'Test Sample Data'!I902&gt;0),'Test Sample Data'!I902,$B$1),"")</f>
        <v/>
      </c>
      <c r="J903" s="17" t="str">
        <f>IF(SUM('Test Sample Data'!J$3:J$98)&gt;10,IF(AND(ISNUMBER('Test Sample Data'!J902),'Test Sample Data'!J902&lt;$B$1,'Test Sample Data'!J902&gt;0),'Test Sample Data'!J902,$B$1),"")</f>
        <v/>
      </c>
      <c r="K903" s="17" t="str">
        <f>IF(SUM('Test Sample Data'!K$3:K$98)&gt;10,IF(AND(ISNUMBER('Test Sample Data'!K902),'Test Sample Data'!K902&lt;$B$1,'Test Sample Data'!K902&gt;0),'Test Sample Data'!K902,$B$1),"")</f>
        <v/>
      </c>
      <c r="L903" s="17" t="str">
        <f>IF(SUM('Test Sample Data'!L$3:L$98)&gt;10,IF(AND(ISNUMBER('Test Sample Data'!L902),'Test Sample Data'!L902&lt;$B$1,'Test Sample Data'!L902&gt;0),'Test Sample Data'!L902,$B$1),"")</f>
        <v/>
      </c>
      <c r="M903" s="17" t="str">
        <f>IF(SUM('Test Sample Data'!M$3:M$98)&gt;10,IF(AND(ISNUMBER('Test Sample Data'!M902),'Test Sample Data'!M902&lt;$B$1,'Test Sample Data'!M902&gt;0),'Test Sample Data'!M902,$B$1),"")</f>
        <v/>
      </c>
      <c r="N903" s="17">
        <f>'Gene Table'!E902</f>
        <v>0</v>
      </c>
      <c r="O903" s="17" t="str">
        <f>'Gene Table'!B902</f>
        <v>F12</v>
      </c>
      <c r="P903" s="17" t="str">
        <f>IF(SUM('Control Sample Data'!D$3:D$98)&gt;10,IF(AND(ISNUMBER('Control Sample Data'!D902),'Control Sample Data'!D902&lt;$B$1,'Control Sample Data'!D902&gt;0),'Control Sample Data'!D902,$B$1),"")</f>
        <v/>
      </c>
      <c r="Q903" s="17" t="str">
        <f>IF(SUM('Control Sample Data'!E$3:E$98)&gt;10,IF(AND(ISNUMBER('Control Sample Data'!E902),'Control Sample Data'!E902&lt;$B$1,'Control Sample Data'!E902&gt;0),'Control Sample Data'!E902,$B$1),"")</f>
        <v/>
      </c>
      <c r="R903" s="17" t="str">
        <f>IF(SUM('Control Sample Data'!F$3:F$98)&gt;10,IF(AND(ISNUMBER('Control Sample Data'!F902),'Control Sample Data'!F902&lt;$B$1,'Control Sample Data'!F902&gt;0),'Control Sample Data'!F902,$B$1),"")</f>
        <v/>
      </c>
      <c r="S903" s="17" t="str">
        <f>IF(SUM('Control Sample Data'!G$3:G$98)&gt;10,IF(AND(ISNUMBER('Control Sample Data'!G902),'Control Sample Data'!G902&lt;$B$1,'Control Sample Data'!G902&gt;0),'Control Sample Data'!G902,$B$1),"")</f>
        <v/>
      </c>
      <c r="T903" s="17" t="str">
        <f>IF(SUM('Control Sample Data'!H$3:H$98)&gt;10,IF(AND(ISNUMBER('Control Sample Data'!H902),'Control Sample Data'!H902&lt;$B$1,'Control Sample Data'!H902&gt;0),'Control Sample Data'!H902,$B$1),"")</f>
        <v/>
      </c>
      <c r="U903" s="17" t="str">
        <f>IF(SUM('Control Sample Data'!I$3:I$98)&gt;10,IF(AND(ISNUMBER('Control Sample Data'!I902),'Control Sample Data'!I902&lt;$B$1,'Control Sample Data'!I902&gt;0),'Control Sample Data'!I902,$B$1),"")</f>
        <v/>
      </c>
      <c r="V903" s="17" t="str">
        <f>IF(SUM('Control Sample Data'!J$3:J$98)&gt;10,IF(AND(ISNUMBER('Control Sample Data'!J902),'Control Sample Data'!J902&lt;$B$1,'Control Sample Data'!J902&gt;0),'Control Sample Data'!J902,$B$1),"")</f>
        <v/>
      </c>
      <c r="W903" s="17" t="str">
        <f>IF(SUM('Control Sample Data'!K$3:K$98)&gt;10,IF(AND(ISNUMBER('Control Sample Data'!K902),'Control Sample Data'!K902&lt;$B$1,'Control Sample Data'!K902&gt;0),'Control Sample Data'!K902,$B$1),"")</f>
        <v/>
      </c>
      <c r="X903" s="17" t="str">
        <f>IF(SUM('Control Sample Data'!L$3:L$98)&gt;10,IF(AND(ISNUMBER('Control Sample Data'!L902),'Control Sample Data'!L902&lt;$B$1,'Control Sample Data'!L902&gt;0),'Control Sample Data'!L902,$B$1),"")</f>
        <v/>
      </c>
      <c r="Y903" s="17" t="str">
        <f>IF(SUM('Control Sample Data'!M$3:M$98)&gt;10,IF(AND(ISNUMBER('Control Sample Data'!M902),'Control Sample Data'!M902&lt;$B$1,'Control Sample Data'!M902&gt;0),'Control Sample Data'!M902,$B$1),"")</f>
        <v/>
      </c>
      <c r="AT903" s="36" t="str">
        <f t="shared" si="622"/>
        <v/>
      </c>
      <c r="AU903" s="36" t="str">
        <f t="shared" si="623"/>
        <v/>
      </c>
      <c r="AV903" s="36" t="str">
        <f t="shared" si="624"/>
        <v/>
      </c>
      <c r="AW903" s="36" t="str">
        <f t="shared" si="625"/>
        <v/>
      </c>
      <c r="AX903" s="36" t="str">
        <f t="shared" si="626"/>
        <v/>
      </c>
      <c r="AY903" s="36" t="str">
        <f t="shared" si="627"/>
        <v/>
      </c>
      <c r="AZ903" s="36" t="str">
        <f t="shared" si="628"/>
        <v/>
      </c>
      <c r="BA903" s="36" t="str">
        <f t="shared" si="629"/>
        <v/>
      </c>
      <c r="BB903" s="36" t="str">
        <f t="shared" si="630"/>
        <v/>
      </c>
      <c r="BC903" s="36" t="str">
        <f t="shared" si="631"/>
        <v/>
      </c>
      <c r="BD903" s="36" t="str">
        <f t="shared" si="632"/>
        <v/>
      </c>
      <c r="BE903" s="36" t="str">
        <f t="shared" si="633"/>
        <v/>
      </c>
      <c r="BF903" s="36" t="str">
        <f t="shared" si="634"/>
        <v/>
      </c>
      <c r="BG903" s="36" t="str">
        <f t="shared" si="635"/>
        <v/>
      </c>
      <c r="BH903" s="36" t="str">
        <f t="shared" si="636"/>
        <v/>
      </c>
      <c r="BI903" s="36" t="str">
        <f t="shared" si="637"/>
        <v/>
      </c>
      <c r="BJ903" s="36" t="str">
        <f t="shared" si="638"/>
        <v/>
      </c>
      <c r="BK903" s="36" t="str">
        <f t="shared" si="639"/>
        <v/>
      </c>
      <c r="BL903" s="36" t="str">
        <f t="shared" si="640"/>
        <v/>
      </c>
      <c r="BM903" s="36" t="str">
        <f t="shared" si="641"/>
        <v/>
      </c>
      <c r="BN903" s="38" t="e">
        <f t="shared" si="600"/>
        <v>#DIV/0!</v>
      </c>
      <c r="BO903" s="38" t="e">
        <f t="shared" si="601"/>
        <v>#DIV/0!</v>
      </c>
      <c r="BP903" s="39" t="str">
        <f t="shared" si="602"/>
        <v/>
      </c>
      <c r="BQ903" s="39" t="str">
        <f t="shared" si="603"/>
        <v/>
      </c>
      <c r="BR903" s="39" t="str">
        <f t="shared" si="604"/>
        <v/>
      </c>
      <c r="BS903" s="39" t="str">
        <f t="shared" si="605"/>
        <v/>
      </c>
      <c r="BT903" s="39" t="str">
        <f t="shared" si="606"/>
        <v/>
      </c>
      <c r="BU903" s="39" t="str">
        <f t="shared" si="607"/>
        <v/>
      </c>
      <c r="BV903" s="39" t="str">
        <f t="shared" si="608"/>
        <v/>
      </c>
      <c r="BW903" s="39" t="str">
        <f t="shared" si="609"/>
        <v/>
      </c>
      <c r="BX903" s="39" t="str">
        <f t="shared" si="610"/>
        <v/>
      </c>
      <c r="BY903" s="39" t="str">
        <f t="shared" si="611"/>
        <v/>
      </c>
      <c r="BZ903" s="39" t="str">
        <f t="shared" si="612"/>
        <v/>
      </c>
      <c r="CA903" s="39" t="str">
        <f t="shared" si="613"/>
        <v/>
      </c>
      <c r="CB903" s="39" t="str">
        <f t="shared" si="614"/>
        <v/>
      </c>
      <c r="CC903" s="39" t="str">
        <f t="shared" si="615"/>
        <v/>
      </c>
      <c r="CD903" s="39" t="str">
        <f t="shared" si="616"/>
        <v/>
      </c>
      <c r="CE903" s="39" t="str">
        <f t="shared" si="617"/>
        <v/>
      </c>
      <c r="CF903" s="39" t="str">
        <f t="shared" si="618"/>
        <v/>
      </c>
      <c r="CG903" s="39" t="str">
        <f t="shared" si="619"/>
        <v/>
      </c>
      <c r="CH903" s="39" t="str">
        <f t="shared" si="620"/>
        <v/>
      </c>
      <c r="CI903" s="39" t="str">
        <f t="shared" si="621"/>
        <v/>
      </c>
    </row>
    <row r="904" spans="1:87">
      <c r="A904" s="18"/>
      <c r="B904" s="15">
        <f>'Gene Table'!E903</f>
        <v>0</v>
      </c>
      <c r="C904" s="15" t="str">
        <f>'Gene Table'!B903</f>
        <v>F13</v>
      </c>
      <c r="D904" s="16" t="str">
        <f>IF(SUM('Test Sample Data'!D$3:D$98)&gt;10,IF(AND(ISNUMBER('Test Sample Data'!D903),'Test Sample Data'!D903&lt;$B$1,'Test Sample Data'!D903&gt;0),'Test Sample Data'!D903,$B$1),"")</f>
        <v/>
      </c>
      <c r="E904" s="17" t="str">
        <f>IF(SUM('Test Sample Data'!E$3:E$98)&gt;10,IF(AND(ISNUMBER('Test Sample Data'!E903),'Test Sample Data'!E903&lt;$B$1,'Test Sample Data'!E903&gt;0),'Test Sample Data'!E903,$B$1),"")</f>
        <v/>
      </c>
      <c r="F904" s="17" t="str">
        <f>IF(SUM('Test Sample Data'!F$3:F$98)&gt;10,IF(AND(ISNUMBER('Test Sample Data'!F903),'Test Sample Data'!F903&lt;$B$1,'Test Sample Data'!F903&gt;0),'Test Sample Data'!F903,$B$1),"")</f>
        <v/>
      </c>
      <c r="G904" s="17" t="str">
        <f>IF(SUM('Test Sample Data'!G$3:G$98)&gt;10,IF(AND(ISNUMBER('Test Sample Data'!G903),'Test Sample Data'!G903&lt;$B$1,'Test Sample Data'!G903&gt;0),'Test Sample Data'!G903,$B$1),"")</f>
        <v/>
      </c>
      <c r="H904" s="17" t="str">
        <f>IF(SUM('Test Sample Data'!H$3:H$98)&gt;10,IF(AND(ISNUMBER('Test Sample Data'!H903),'Test Sample Data'!H903&lt;$B$1,'Test Sample Data'!H903&gt;0),'Test Sample Data'!H903,$B$1),"")</f>
        <v/>
      </c>
      <c r="I904" s="17" t="str">
        <f>IF(SUM('Test Sample Data'!I$3:I$98)&gt;10,IF(AND(ISNUMBER('Test Sample Data'!I903),'Test Sample Data'!I903&lt;$B$1,'Test Sample Data'!I903&gt;0),'Test Sample Data'!I903,$B$1),"")</f>
        <v/>
      </c>
      <c r="J904" s="17" t="str">
        <f>IF(SUM('Test Sample Data'!J$3:J$98)&gt;10,IF(AND(ISNUMBER('Test Sample Data'!J903),'Test Sample Data'!J903&lt;$B$1,'Test Sample Data'!J903&gt;0),'Test Sample Data'!J903,$B$1),"")</f>
        <v/>
      </c>
      <c r="K904" s="17" t="str">
        <f>IF(SUM('Test Sample Data'!K$3:K$98)&gt;10,IF(AND(ISNUMBER('Test Sample Data'!K903),'Test Sample Data'!K903&lt;$B$1,'Test Sample Data'!K903&gt;0),'Test Sample Data'!K903,$B$1),"")</f>
        <v/>
      </c>
      <c r="L904" s="17" t="str">
        <f>IF(SUM('Test Sample Data'!L$3:L$98)&gt;10,IF(AND(ISNUMBER('Test Sample Data'!L903),'Test Sample Data'!L903&lt;$B$1,'Test Sample Data'!L903&gt;0),'Test Sample Data'!L903,$B$1),"")</f>
        <v/>
      </c>
      <c r="M904" s="17" t="str">
        <f>IF(SUM('Test Sample Data'!M$3:M$98)&gt;10,IF(AND(ISNUMBER('Test Sample Data'!M903),'Test Sample Data'!M903&lt;$B$1,'Test Sample Data'!M903&gt;0),'Test Sample Data'!M903,$B$1),"")</f>
        <v/>
      </c>
      <c r="N904" s="17">
        <f>'Gene Table'!E903</f>
        <v>0</v>
      </c>
      <c r="O904" s="17" t="str">
        <f>'Gene Table'!B903</f>
        <v>F13</v>
      </c>
      <c r="P904" s="17" t="str">
        <f>IF(SUM('Control Sample Data'!D$3:D$98)&gt;10,IF(AND(ISNUMBER('Control Sample Data'!D903),'Control Sample Data'!D903&lt;$B$1,'Control Sample Data'!D903&gt;0),'Control Sample Data'!D903,$B$1),"")</f>
        <v/>
      </c>
      <c r="Q904" s="17" t="str">
        <f>IF(SUM('Control Sample Data'!E$3:E$98)&gt;10,IF(AND(ISNUMBER('Control Sample Data'!E903),'Control Sample Data'!E903&lt;$B$1,'Control Sample Data'!E903&gt;0),'Control Sample Data'!E903,$B$1),"")</f>
        <v/>
      </c>
      <c r="R904" s="17" t="str">
        <f>IF(SUM('Control Sample Data'!F$3:F$98)&gt;10,IF(AND(ISNUMBER('Control Sample Data'!F903),'Control Sample Data'!F903&lt;$B$1,'Control Sample Data'!F903&gt;0),'Control Sample Data'!F903,$B$1),"")</f>
        <v/>
      </c>
      <c r="S904" s="17" t="str">
        <f>IF(SUM('Control Sample Data'!G$3:G$98)&gt;10,IF(AND(ISNUMBER('Control Sample Data'!G903),'Control Sample Data'!G903&lt;$B$1,'Control Sample Data'!G903&gt;0),'Control Sample Data'!G903,$B$1),"")</f>
        <v/>
      </c>
      <c r="T904" s="17" t="str">
        <f>IF(SUM('Control Sample Data'!H$3:H$98)&gt;10,IF(AND(ISNUMBER('Control Sample Data'!H903),'Control Sample Data'!H903&lt;$B$1,'Control Sample Data'!H903&gt;0),'Control Sample Data'!H903,$B$1),"")</f>
        <v/>
      </c>
      <c r="U904" s="17" t="str">
        <f>IF(SUM('Control Sample Data'!I$3:I$98)&gt;10,IF(AND(ISNUMBER('Control Sample Data'!I903),'Control Sample Data'!I903&lt;$B$1,'Control Sample Data'!I903&gt;0),'Control Sample Data'!I903,$B$1),"")</f>
        <v/>
      </c>
      <c r="V904" s="17" t="str">
        <f>IF(SUM('Control Sample Data'!J$3:J$98)&gt;10,IF(AND(ISNUMBER('Control Sample Data'!J903),'Control Sample Data'!J903&lt;$B$1,'Control Sample Data'!J903&gt;0),'Control Sample Data'!J903,$B$1),"")</f>
        <v/>
      </c>
      <c r="W904" s="17" t="str">
        <f>IF(SUM('Control Sample Data'!K$3:K$98)&gt;10,IF(AND(ISNUMBER('Control Sample Data'!K903),'Control Sample Data'!K903&lt;$B$1,'Control Sample Data'!K903&gt;0),'Control Sample Data'!K903,$B$1),"")</f>
        <v/>
      </c>
      <c r="X904" s="17" t="str">
        <f>IF(SUM('Control Sample Data'!L$3:L$98)&gt;10,IF(AND(ISNUMBER('Control Sample Data'!L903),'Control Sample Data'!L903&lt;$B$1,'Control Sample Data'!L903&gt;0),'Control Sample Data'!L903,$B$1),"")</f>
        <v/>
      </c>
      <c r="Y904" s="17" t="str">
        <f>IF(SUM('Control Sample Data'!M$3:M$98)&gt;10,IF(AND(ISNUMBER('Control Sample Data'!M903),'Control Sample Data'!M903&lt;$B$1,'Control Sample Data'!M903&gt;0),'Control Sample Data'!M903,$B$1),"")</f>
        <v/>
      </c>
      <c r="AT904" s="36" t="str">
        <f t="shared" si="622"/>
        <v/>
      </c>
      <c r="AU904" s="36" t="str">
        <f t="shared" si="623"/>
        <v/>
      </c>
      <c r="AV904" s="36" t="str">
        <f t="shared" si="624"/>
        <v/>
      </c>
      <c r="AW904" s="36" t="str">
        <f t="shared" si="625"/>
        <v/>
      </c>
      <c r="AX904" s="36" t="str">
        <f t="shared" si="626"/>
        <v/>
      </c>
      <c r="AY904" s="36" t="str">
        <f t="shared" si="627"/>
        <v/>
      </c>
      <c r="AZ904" s="36" t="str">
        <f t="shared" si="628"/>
        <v/>
      </c>
      <c r="BA904" s="36" t="str">
        <f t="shared" si="629"/>
        <v/>
      </c>
      <c r="BB904" s="36" t="str">
        <f t="shared" si="630"/>
        <v/>
      </c>
      <c r="BC904" s="36" t="str">
        <f t="shared" si="631"/>
        <v/>
      </c>
      <c r="BD904" s="36" t="str">
        <f t="shared" si="632"/>
        <v/>
      </c>
      <c r="BE904" s="36" t="str">
        <f t="shared" si="633"/>
        <v/>
      </c>
      <c r="BF904" s="36" t="str">
        <f t="shared" si="634"/>
        <v/>
      </c>
      <c r="BG904" s="36" t="str">
        <f t="shared" si="635"/>
        <v/>
      </c>
      <c r="BH904" s="36" t="str">
        <f t="shared" si="636"/>
        <v/>
      </c>
      <c r="BI904" s="36" t="str">
        <f t="shared" si="637"/>
        <v/>
      </c>
      <c r="BJ904" s="36" t="str">
        <f t="shared" si="638"/>
        <v/>
      </c>
      <c r="BK904" s="36" t="str">
        <f t="shared" si="639"/>
        <v/>
      </c>
      <c r="BL904" s="36" t="str">
        <f t="shared" si="640"/>
        <v/>
      </c>
      <c r="BM904" s="36" t="str">
        <f t="shared" si="641"/>
        <v/>
      </c>
      <c r="BN904" s="38" t="e">
        <f t="shared" si="600"/>
        <v>#DIV/0!</v>
      </c>
      <c r="BO904" s="38" t="e">
        <f t="shared" si="601"/>
        <v>#DIV/0!</v>
      </c>
      <c r="BP904" s="39" t="str">
        <f t="shared" si="602"/>
        <v/>
      </c>
      <c r="BQ904" s="39" t="str">
        <f t="shared" si="603"/>
        <v/>
      </c>
      <c r="BR904" s="39" t="str">
        <f t="shared" si="604"/>
        <v/>
      </c>
      <c r="BS904" s="39" t="str">
        <f t="shared" si="605"/>
        <v/>
      </c>
      <c r="BT904" s="39" t="str">
        <f t="shared" si="606"/>
        <v/>
      </c>
      <c r="BU904" s="39" t="str">
        <f t="shared" si="607"/>
        <v/>
      </c>
      <c r="BV904" s="39" t="str">
        <f t="shared" si="608"/>
        <v/>
      </c>
      <c r="BW904" s="39" t="str">
        <f t="shared" si="609"/>
        <v/>
      </c>
      <c r="BX904" s="39" t="str">
        <f t="shared" si="610"/>
        <v/>
      </c>
      <c r="BY904" s="39" t="str">
        <f t="shared" si="611"/>
        <v/>
      </c>
      <c r="BZ904" s="39" t="str">
        <f t="shared" si="612"/>
        <v/>
      </c>
      <c r="CA904" s="39" t="str">
        <f t="shared" si="613"/>
        <v/>
      </c>
      <c r="CB904" s="39" t="str">
        <f t="shared" si="614"/>
        <v/>
      </c>
      <c r="CC904" s="39" t="str">
        <f t="shared" si="615"/>
        <v/>
      </c>
      <c r="CD904" s="39" t="str">
        <f t="shared" si="616"/>
        <v/>
      </c>
      <c r="CE904" s="39" t="str">
        <f t="shared" si="617"/>
        <v/>
      </c>
      <c r="CF904" s="39" t="str">
        <f t="shared" si="618"/>
        <v/>
      </c>
      <c r="CG904" s="39" t="str">
        <f t="shared" si="619"/>
        <v/>
      </c>
      <c r="CH904" s="39" t="str">
        <f t="shared" si="620"/>
        <v/>
      </c>
      <c r="CI904" s="39" t="str">
        <f t="shared" si="621"/>
        <v/>
      </c>
    </row>
    <row r="905" spans="1:87">
      <c r="A905" s="18"/>
      <c r="B905" s="15">
        <f>'Gene Table'!E904</f>
        <v>0</v>
      </c>
      <c r="C905" s="15" t="str">
        <f>'Gene Table'!B904</f>
        <v>F14</v>
      </c>
      <c r="D905" s="16" t="str">
        <f>IF(SUM('Test Sample Data'!D$3:D$98)&gt;10,IF(AND(ISNUMBER('Test Sample Data'!D904),'Test Sample Data'!D904&lt;$B$1,'Test Sample Data'!D904&gt;0),'Test Sample Data'!D904,$B$1),"")</f>
        <v/>
      </c>
      <c r="E905" s="17" t="str">
        <f>IF(SUM('Test Sample Data'!E$3:E$98)&gt;10,IF(AND(ISNUMBER('Test Sample Data'!E904),'Test Sample Data'!E904&lt;$B$1,'Test Sample Data'!E904&gt;0),'Test Sample Data'!E904,$B$1),"")</f>
        <v/>
      </c>
      <c r="F905" s="17" t="str">
        <f>IF(SUM('Test Sample Data'!F$3:F$98)&gt;10,IF(AND(ISNUMBER('Test Sample Data'!F904),'Test Sample Data'!F904&lt;$B$1,'Test Sample Data'!F904&gt;0),'Test Sample Data'!F904,$B$1),"")</f>
        <v/>
      </c>
      <c r="G905" s="17" t="str">
        <f>IF(SUM('Test Sample Data'!G$3:G$98)&gt;10,IF(AND(ISNUMBER('Test Sample Data'!G904),'Test Sample Data'!G904&lt;$B$1,'Test Sample Data'!G904&gt;0),'Test Sample Data'!G904,$B$1),"")</f>
        <v/>
      </c>
      <c r="H905" s="17" t="str">
        <f>IF(SUM('Test Sample Data'!H$3:H$98)&gt;10,IF(AND(ISNUMBER('Test Sample Data'!H904),'Test Sample Data'!H904&lt;$B$1,'Test Sample Data'!H904&gt;0),'Test Sample Data'!H904,$B$1),"")</f>
        <v/>
      </c>
      <c r="I905" s="17" t="str">
        <f>IF(SUM('Test Sample Data'!I$3:I$98)&gt;10,IF(AND(ISNUMBER('Test Sample Data'!I904),'Test Sample Data'!I904&lt;$B$1,'Test Sample Data'!I904&gt;0),'Test Sample Data'!I904,$B$1),"")</f>
        <v/>
      </c>
      <c r="J905" s="17" t="str">
        <f>IF(SUM('Test Sample Data'!J$3:J$98)&gt;10,IF(AND(ISNUMBER('Test Sample Data'!J904),'Test Sample Data'!J904&lt;$B$1,'Test Sample Data'!J904&gt;0),'Test Sample Data'!J904,$B$1),"")</f>
        <v/>
      </c>
      <c r="K905" s="17" t="str">
        <f>IF(SUM('Test Sample Data'!K$3:K$98)&gt;10,IF(AND(ISNUMBER('Test Sample Data'!K904),'Test Sample Data'!K904&lt;$B$1,'Test Sample Data'!K904&gt;0),'Test Sample Data'!K904,$B$1),"")</f>
        <v/>
      </c>
      <c r="L905" s="17" t="str">
        <f>IF(SUM('Test Sample Data'!L$3:L$98)&gt;10,IF(AND(ISNUMBER('Test Sample Data'!L904),'Test Sample Data'!L904&lt;$B$1,'Test Sample Data'!L904&gt;0),'Test Sample Data'!L904,$B$1),"")</f>
        <v/>
      </c>
      <c r="M905" s="17" t="str">
        <f>IF(SUM('Test Sample Data'!M$3:M$98)&gt;10,IF(AND(ISNUMBER('Test Sample Data'!M904),'Test Sample Data'!M904&lt;$B$1,'Test Sample Data'!M904&gt;0),'Test Sample Data'!M904,$B$1),"")</f>
        <v/>
      </c>
      <c r="N905" s="17">
        <f>'Gene Table'!E904</f>
        <v>0</v>
      </c>
      <c r="O905" s="17" t="str">
        <f>'Gene Table'!B904</f>
        <v>F14</v>
      </c>
      <c r="P905" s="17" t="str">
        <f>IF(SUM('Control Sample Data'!D$3:D$98)&gt;10,IF(AND(ISNUMBER('Control Sample Data'!D904),'Control Sample Data'!D904&lt;$B$1,'Control Sample Data'!D904&gt;0),'Control Sample Data'!D904,$B$1),"")</f>
        <v/>
      </c>
      <c r="Q905" s="17" t="str">
        <f>IF(SUM('Control Sample Data'!E$3:E$98)&gt;10,IF(AND(ISNUMBER('Control Sample Data'!E904),'Control Sample Data'!E904&lt;$B$1,'Control Sample Data'!E904&gt;0),'Control Sample Data'!E904,$B$1),"")</f>
        <v/>
      </c>
      <c r="R905" s="17" t="str">
        <f>IF(SUM('Control Sample Data'!F$3:F$98)&gt;10,IF(AND(ISNUMBER('Control Sample Data'!F904),'Control Sample Data'!F904&lt;$B$1,'Control Sample Data'!F904&gt;0),'Control Sample Data'!F904,$B$1),"")</f>
        <v/>
      </c>
      <c r="S905" s="17" t="str">
        <f>IF(SUM('Control Sample Data'!G$3:G$98)&gt;10,IF(AND(ISNUMBER('Control Sample Data'!G904),'Control Sample Data'!G904&lt;$B$1,'Control Sample Data'!G904&gt;0),'Control Sample Data'!G904,$B$1),"")</f>
        <v/>
      </c>
      <c r="T905" s="17" t="str">
        <f>IF(SUM('Control Sample Data'!H$3:H$98)&gt;10,IF(AND(ISNUMBER('Control Sample Data'!H904),'Control Sample Data'!H904&lt;$B$1,'Control Sample Data'!H904&gt;0),'Control Sample Data'!H904,$B$1),"")</f>
        <v/>
      </c>
      <c r="U905" s="17" t="str">
        <f>IF(SUM('Control Sample Data'!I$3:I$98)&gt;10,IF(AND(ISNUMBER('Control Sample Data'!I904),'Control Sample Data'!I904&lt;$B$1,'Control Sample Data'!I904&gt;0),'Control Sample Data'!I904,$B$1),"")</f>
        <v/>
      </c>
      <c r="V905" s="17" t="str">
        <f>IF(SUM('Control Sample Data'!J$3:J$98)&gt;10,IF(AND(ISNUMBER('Control Sample Data'!J904),'Control Sample Data'!J904&lt;$B$1,'Control Sample Data'!J904&gt;0),'Control Sample Data'!J904,$B$1),"")</f>
        <v/>
      </c>
      <c r="W905" s="17" t="str">
        <f>IF(SUM('Control Sample Data'!K$3:K$98)&gt;10,IF(AND(ISNUMBER('Control Sample Data'!K904),'Control Sample Data'!K904&lt;$B$1,'Control Sample Data'!K904&gt;0),'Control Sample Data'!K904,$B$1),"")</f>
        <v/>
      </c>
      <c r="X905" s="17" t="str">
        <f>IF(SUM('Control Sample Data'!L$3:L$98)&gt;10,IF(AND(ISNUMBER('Control Sample Data'!L904),'Control Sample Data'!L904&lt;$B$1,'Control Sample Data'!L904&gt;0),'Control Sample Data'!L904,$B$1),"")</f>
        <v/>
      </c>
      <c r="Y905" s="17" t="str">
        <f>IF(SUM('Control Sample Data'!M$3:M$98)&gt;10,IF(AND(ISNUMBER('Control Sample Data'!M904),'Control Sample Data'!M904&lt;$B$1,'Control Sample Data'!M904&gt;0),'Control Sample Data'!M904,$B$1),"")</f>
        <v/>
      </c>
      <c r="AT905" s="36" t="str">
        <f t="shared" si="622"/>
        <v/>
      </c>
      <c r="AU905" s="36" t="str">
        <f t="shared" si="623"/>
        <v/>
      </c>
      <c r="AV905" s="36" t="str">
        <f t="shared" si="624"/>
        <v/>
      </c>
      <c r="AW905" s="36" t="str">
        <f t="shared" si="625"/>
        <v/>
      </c>
      <c r="AX905" s="36" t="str">
        <f t="shared" si="626"/>
        <v/>
      </c>
      <c r="AY905" s="36" t="str">
        <f t="shared" si="627"/>
        <v/>
      </c>
      <c r="AZ905" s="36" t="str">
        <f t="shared" si="628"/>
        <v/>
      </c>
      <c r="BA905" s="36" t="str">
        <f t="shared" si="629"/>
        <v/>
      </c>
      <c r="BB905" s="36" t="str">
        <f t="shared" si="630"/>
        <v/>
      </c>
      <c r="BC905" s="36" t="str">
        <f t="shared" si="631"/>
        <v/>
      </c>
      <c r="BD905" s="36" t="str">
        <f t="shared" si="632"/>
        <v/>
      </c>
      <c r="BE905" s="36" t="str">
        <f t="shared" si="633"/>
        <v/>
      </c>
      <c r="BF905" s="36" t="str">
        <f t="shared" si="634"/>
        <v/>
      </c>
      <c r="BG905" s="36" t="str">
        <f t="shared" si="635"/>
        <v/>
      </c>
      <c r="BH905" s="36" t="str">
        <f t="shared" si="636"/>
        <v/>
      </c>
      <c r="BI905" s="36" t="str">
        <f t="shared" si="637"/>
        <v/>
      </c>
      <c r="BJ905" s="36" t="str">
        <f t="shared" si="638"/>
        <v/>
      </c>
      <c r="BK905" s="36" t="str">
        <f t="shared" si="639"/>
        <v/>
      </c>
      <c r="BL905" s="36" t="str">
        <f t="shared" si="640"/>
        <v/>
      </c>
      <c r="BM905" s="36" t="str">
        <f t="shared" si="641"/>
        <v/>
      </c>
      <c r="BN905" s="38" t="e">
        <f t="shared" si="600"/>
        <v>#DIV/0!</v>
      </c>
      <c r="BO905" s="38" t="e">
        <f t="shared" si="601"/>
        <v>#DIV/0!</v>
      </c>
      <c r="BP905" s="39" t="str">
        <f t="shared" si="602"/>
        <v/>
      </c>
      <c r="BQ905" s="39" t="str">
        <f t="shared" si="603"/>
        <v/>
      </c>
      <c r="BR905" s="39" t="str">
        <f t="shared" si="604"/>
        <v/>
      </c>
      <c r="BS905" s="39" t="str">
        <f t="shared" si="605"/>
        <v/>
      </c>
      <c r="BT905" s="39" t="str">
        <f t="shared" si="606"/>
        <v/>
      </c>
      <c r="BU905" s="39" t="str">
        <f t="shared" si="607"/>
        <v/>
      </c>
      <c r="BV905" s="39" t="str">
        <f t="shared" si="608"/>
        <v/>
      </c>
      <c r="BW905" s="39" t="str">
        <f t="shared" si="609"/>
        <v/>
      </c>
      <c r="BX905" s="39" t="str">
        <f t="shared" si="610"/>
        <v/>
      </c>
      <c r="BY905" s="39" t="str">
        <f t="shared" si="611"/>
        <v/>
      </c>
      <c r="BZ905" s="39" t="str">
        <f t="shared" si="612"/>
        <v/>
      </c>
      <c r="CA905" s="39" t="str">
        <f t="shared" si="613"/>
        <v/>
      </c>
      <c r="CB905" s="39" t="str">
        <f t="shared" si="614"/>
        <v/>
      </c>
      <c r="CC905" s="39" t="str">
        <f t="shared" si="615"/>
        <v/>
      </c>
      <c r="CD905" s="39" t="str">
        <f t="shared" si="616"/>
        <v/>
      </c>
      <c r="CE905" s="39" t="str">
        <f t="shared" si="617"/>
        <v/>
      </c>
      <c r="CF905" s="39" t="str">
        <f t="shared" si="618"/>
        <v/>
      </c>
      <c r="CG905" s="39" t="str">
        <f t="shared" si="619"/>
        <v/>
      </c>
      <c r="CH905" s="39" t="str">
        <f t="shared" si="620"/>
        <v/>
      </c>
      <c r="CI905" s="39" t="str">
        <f t="shared" si="621"/>
        <v/>
      </c>
    </row>
    <row r="906" spans="1:87">
      <c r="A906" s="18"/>
      <c r="B906" s="15">
        <f>'Gene Table'!E905</f>
        <v>0</v>
      </c>
      <c r="C906" s="15" t="str">
        <f>'Gene Table'!B905</f>
        <v>F15</v>
      </c>
      <c r="D906" s="16" t="str">
        <f>IF(SUM('Test Sample Data'!D$3:D$98)&gt;10,IF(AND(ISNUMBER('Test Sample Data'!D905),'Test Sample Data'!D905&lt;$B$1,'Test Sample Data'!D905&gt;0),'Test Sample Data'!D905,$B$1),"")</f>
        <v/>
      </c>
      <c r="E906" s="17" t="str">
        <f>IF(SUM('Test Sample Data'!E$3:E$98)&gt;10,IF(AND(ISNUMBER('Test Sample Data'!E905),'Test Sample Data'!E905&lt;$B$1,'Test Sample Data'!E905&gt;0),'Test Sample Data'!E905,$B$1),"")</f>
        <v/>
      </c>
      <c r="F906" s="17" t="str">
        <f>IF(SUM('Test Sample Data'!F$3:F$98)&gt;10,IF(AND(ISNUMBER('Test Sample Data'!F905),'Test Sample Data'!F905&lt;$B$1,'Test Sample Data'!F905&gt;0),'Test Sample Data'!F905,$B$1),"")</f>
        <v/>
      </c>
      <c r="G906" s="17" t="str">
        <f>IF(SUM('Test Sample Data'!G$3:G$98)&gt;10,IF(AND(ISNUMBER('Test Sample Data'!G905),'Test Sample Data'!G905&lt;$B$1,'Test Sample Data'!G905&gt;0),'Test Sample Data'!G905,$B$1),"")</f>
        <v/>
      </c>
      <c r="H906" s="17" t="str">
        <f>IF(SUM('Test Sample Data'!H$3:H$98)&gt;10,IF(AND(ISNUMBER('Test Sample Data'!H905),'Test Sample Data'!H905&lt;$B$1,'Test Sample Data'!H905&gt;0),'Test Sample Data'!H905,$B$1),"")</f>
        <v/>
      </c>
      <c r="I906" s="17" t="str">
        <f>IF(SUM('Test Sample Data'!I$3:I$98)&gt;10,IF(AND(ISNUMBER('Test Sample Data'!I905),'Test Sample Data'!I905&lt;$B$1,'Test Sample Data'!I905&gt;0),'Test Sample Data'!I905,$B$1),"")</f>
        <v/>
      </c>
      <c r="J906" s="17" t="str">
        <f>IF(SUM('Test Sample Data'!J$3:J$98)&gt;10,IF(AND(ISNUMBER('Test Sample Data'!J905),'Test Sample Data'!J905&lt;$B$1,'Test Sample Data'!J905&gt;0),'Test Sample Data'!J905,$B$1),"")</f>
        <v/>
      </c>
      <c r="K906" s="17" t="str">
        <f>IF(SUM('Test Sample Data'!K$3:K$98)&gt;10,IF(AND(ISNUMBER('Test Sample Data'!K905),'Test Sample Data'!K905&lt;$B$1,'Test Sample Data'!K905&gt;0),'Test Sample Data'!K905,$B$1),"")</f>
        <v/>
      </c>
      <c r="L906" s="17" t="str">
        <f>IF(SUM('Test Sample Data'!L$3:L$98)&gt;10,IF(AND(ISNUMBER('Test Sample Data'!L905),'Test Sample Data'!L905&lt;$B$1,'Test Sample Data'!L905&gt;0),'Test Sample Data'!L905,$B$1),"")</f>
        <v/>
      </c>
      <c r="M906" s="17" t="str">
        <f>IF(SUM('Test Sample Data'!M$3:M$98)&gt;10,IF(AND(ISNUMBER('Test Sample Data'!M905),'Test Sample Data'!M905&lt;$B$1,'Test Sample Data'!M905&gt;0),'Test Sample Data'!M905,$B$1),"")</f>
        <v/>
      </c>
      <c r="N906" s="17">
        <f>'Gene Table'!E905</f>
        <v>0</v>
      </c>
      <c r="O906" s="17" t="str">
        <f>'Gene Table'!B905</f>
        <v>F15</v>
      </c>
      <c r="P906" s="17" t="str">
        <f>IF(SUM('Control Sample Data'!D$3:D$98)&gt;10,IF(AND(ISNUMBER('Control Sample Data'!D905),'Control Sample Data'!D905&lt;$B$1,'Control Sample Data'!D905&gt;0),'Control Sample Data'!D905,$B$1),"")</f>
        <v/>
      </c>
      <c r="Q906" s="17" t="str">
        <f>IF(SUM('Control Sample Data'!E$3:E$98)&gt;10,IF(AND(ISNUMBER('Control Sample Data'!E905),'Control Sample Data'!E905&lt;$B$1,'Control Sample Data'!E905&gt;0),'Control Sample Data'!E905,$B$1),"")</f>
        <v/>
      </c>
      <c r="R906" s="17" t="str">
        <f>IF(SUM('Control Sample Data'!F$3:F$98)&gt;10,IF(AND(ISNUMBER('Control Sample Data'!F905),'Control Sample Data'!F905&lt;$B$1,'Control Sample Data'!F905&gt;0),'Control Sample Data'!F905,$B$1),"")</f>
        <v/>
      </c>
      <c r="S906" s="17" t="str">
        <f>IF(SUM('Control Sample Data'!G$3:G$98)&gt;10,IF(AND(ISNUMBER('Control Sample Data'!G905),'Control Sample Data'!G905&lt;$B$1,'Control Sample Data'!G905&gt;0),'Control Sample Data'!G905,$B$1),"")</f>
        <v/>
      </c>
      <c r="T906" s="17" t="str">
        <f>IF(SUM('Control Sample Data'!H$3:H$98)&gt;10,IF(AND(ISNUMBER('Control Sample Data'!H905),'Control Sample Data'!H905&lt;$B$1,'Control Sample Data'!H905&gt;0),'Control Sample Data'!H905,$B$1),"")</f>
        <v/>
      </c>
      <c r="U906" s="17" t="str">
        <f>IF(SUM('Control Sample Data'!I$3:I$98)&gt;10,IF(AND(ISNUMBER('Control Sample Data'!I905),'Control Sample Data'!I905&lt;$B$1,'Control Sample Data'!I905&gt;0),'Control Sample Data'!I905,$B$1),"")</f>
        <v/>
      </c>
      <c r="V906" s="17" t="str">
        <f>IF(SUM('Control Sample Data'!J$3:J$98)&gt;10,IF(AND(ISNUMBER('Control Sample Data'!J905),'Control Sample Data'!J905&lt;$B$1,'Control Sample Data'!J905&gt;0),'Control Sample Data'!J905,$B$1),"")</f>
        <v/>
      </c>
      <c r="W906" s="17" t="str">
        <f>IF(SUM('Control Sample Data'!K$3:K$98)&gt;10,IF(AND(ISNUMBER('Control Sample Data'!K905),'Control Sample Data'!K905&lt;$B$1,'Control Sample Data'!K905&gt;0),'Control Sample Data'!K905,$B$1),"")</f>
        <v/>
      </c>
      <c r="X906" s="17" t="str">
        <f>IF(SUM('Control Sample Data'!L$3:L$98)&gt;10,IF(AND(ISNUMBER('Control Sample Data'!L905),'Control Sample Data'!L905&lt;$B$1,'Control Sample Data'!L905&gt;0),'Control Sample Data'!L905,$B$1),"")</f>
        <v/>
      </c>
      <c r="Y906" s="17" t="str">
        <f>IF(SUM('Control Sample Data'!M$3:M$98)&gt;10,IF(AND(ISNUMBER('Control Sample Data'!M905),'Control Sample Data'!M905&lt;$B$1,'Control Sample Data'!M905&gt;0),'Control Sample Data'!M905,$B$1),"")</f>
        <v/>
      </c>
      <c r="AT906" s="36" t="str">
        <f t="shared" si="622"/>
        <v/>
      </c>
      <c r="AU906" s="36" t="str">
        <f t="shared" si="623"/>
        <v/>
      </c>
      <c r="AV906" s="36" t="str">
        <f t="shared" si="624"/>
        <v/>
      </c>
      <c r="AW906" s="36" t="str">
        <f t="shared" si="625"/>
        <v/>
      </c>
      <c r="AX906" s="36" t="str">
        <f t="shared" si="626"/>
        <v/>
      </c>
      <c r="AY906" s="36" t="str">
        <f t="shared" si="627"/>
        <v/>
      </c>
      <c r="AZ906" s="36" t="str">
        <f t="shared" si="628"/>
        <v/>
      </c>
      <c r="BA906" s="36" t="str">
        <f t="shared" si="629"/>
        <v/>
      </c>
      <c r="BB906" s="36" t="str">
        <f t="shared" si="630"/>
        <v/>
      </c>
      <c r="BC906" s="36" t="str">
        <f t="shared" si="631"/>
        <v/>
      </c>
      <c r="BD906" s="36" t="str">
        <f t="shared" si="632"/>
        <v/>
      </c>
      <c r="BE906" s="36" t="str">
        <f t="shared" si="633"/>
        <v/>
      </c>
      <c r="BF906" s="36" t="str">
        <f t="shared" si="634"/>
        <v/>
      </c>
      <c r="BG906" s="36" t="str">
        <f t="shared" si="635"/>
        <v/>
      </c>
      <c r="BH906" s="36" t="str">
        <f t="shared" si="636"/>
        <v/>
      </c>
      <c r="BI906" s="36" t="str">
        <f t="shared" si="637"/>
        <v/>
      </c>
      <c r="BJ906" s="36" t="str">
        <f t="shared" si="638"/>
        <v/>
      </c>
      <c r="BK906" s="36" t="str">
        <f t="shared" si="639"/>
        <v/>
      </c>
      <c r="BL906" s="36" t="str">
        <f t="shared" si="640"/>
        <v/>
      </c>
      <c r="BM906" s="36" t="str">
        <f t="shared" si="641"/>
        <v/>
      </c>
      <c r="BN906" s="38" t="e">
        <f t="shared" si="600"/>
        <v>#DIV/0!</v>
      </c>
      <c r="BO906" s="38" t="e">
        <f t="shared" si="601"/>
        <v>#DIV/0!</v>
      </c>
      <c r="BP906" s="39" t="str">
        <f t="shared" si="602"/>
        <v/>
      </c>
      <c r="BQ906" s="39" t="str">
        <f t="shared" si="603"/>
        <v/>
      </c>
      <c r="BR906" s="39" t="str">
        <f t="shared" si="604"/>
        <v/>
      </c>
      <c r="BS906" s="39" t="str">
        <f t="shared" si="605"/>
        <v/>
      </c>
      <c r="BT906" s="39" t="str">
        <f t="shared" si="606"/>
        <v/>
      </c>
      <c r="BU906" s="39" t="str">
        <f t="shared" si="607"/>
        <v/>
      </c>
      <c r="BV906" s="39" t="str">
        <f t="shared" si="608"/>
        <v/>
      </c>
      <c r="BW906" s="39" t="str">
        <f t="shared" si="609"/>
        <v/>
      </c>
      <c r="BX906" s="39" t="str">
        <f t="shared" si="610"/>
        <v/>
      </c>
      <c r="BY906" s="39" t="str">
        <f t="shared" si="611"/>
        <v/>
      </c>
      <c r="BZ906" s="39" t="str">
        <f t="shared" si="612"/>
        <v/>
      </c>
      <c r="CA906" s="39" t="str">
        <f t="shared" si="613"/>
        <v/>
      </c>
      <c r="CB906" s="39" t="str">
        <f t="shared" si="614"/>
        <v/>
      </c>
      <c r="CC906" s="39" t="str">
        <f t="shared" si="615"/>
        <v/>
      </c>
      <c r="CD906" s="39" t="str">
        <f t="shared" si="616"/>
        <v/>
      </c>
      <c r="CE906" s="39" t="str">
        <f t="shared" si="617"/>
        <v/>
      </c>
      <c r="CF906" s="39" t="str">
        <f t="shared" si="618"/>
        <v/>
      </c>
      <c r="CG906" s="39" t="str">
        <f t="shared" si="619"/>
        <v/>
      </c>
      <c r="CH906" s="39" t="str">
        <f t="shared" si="620"/>
        <v/>
      </c>
      <c r="CI906" s="39" t="str">
        <f t="shared" si="621"/>
        <v/>
      </c>
    </row>
    <row r="907" spans="1:87">
      <c r="A907" s="18"/>
      <c r="B907" s="15">
        <f>'Gene Table'!E906</f>
        <v>0</v>
      </c>
      <c r="C907" s="15" t="str">
        <f>'Gene Table'!B906</f>
        <v>F16</v>
      </c>
      <c r="D907" s="16" t="str">
        <f>IF(SUM('Test Sample Data'!D$3:D$98)&gt;10,IF(AND(ISNUMBER('Test Sample Data'!D906),'Test Sample Data'!D906&lt;$B$1,'Test Sample Data'!D906&gt;0),'Test Sample Data'!D906,$B$1),"")</f>
        <v/>
      </c>
      <c r="E907" s="17" t="str">
        <f>IF(SUM('Test Sample Data'!E$3:E$98)&gt;10,IF(AND(ISNUMBER('Test Sample Data'!E906),'Test Sample Data'!E906&lt;$B$1,'Test Sample Data'!E906&gt;0),'Test Sample Data'!E906,$B$1),"")</f>
        <v/>
      </c>
      <c r="F907" s="17" t="str">
        <f>IF(SUM('Test Sample Data'!F$3:F$98)&gt;10,IF(AND(ISNUMBER('Test Sample Data'!F906),'Test Sample Data'!F906&lt;$B$1,'Test Sample Data'!F906&gt;0),'Test Sample Data'!F906,$B$1),"")</f>
        <v/>
      </c>
      <c r="G907" s="17" t="str">
        <f>IF(SUM('Test Sample Data'!G$3:G$98)&gt;10,IF(AND(ISNUMBER('Test Sample Data'!G906),'Test Sample Data'!G906&lt;$B$1,'Test Sample Data'!G906&gt;0),'Test Sample Data'!G906,$B$1),"")</f>
        <v/>
      </c>
      <c r="H907" s="17" t="str">
        <f>IF(SUM('Test Sample Data'!H$3:H$98)&gt;10,IF(AND(ISNUMBER('Test Sample Data'!H906),'Test Sample Data'!H906&lt;$B$1,'Test Sample Data'!H906&gt;0),'Test Sample Data'!H906,$B$1),"")</f>
        <v/>
      </c>
      <c r="I907" s="17" t="str">
        <f>IF(SUM('Test Sample Data'!I$3:I$98)&gt;10,IF(AND(ISNUMBER('Test Sample Data'!I906),'Test Sample Data'!I906&lt;$B$1,'Test Sample Data'!I906&gt;0),'Test Sample Data'!I906,$B$1),"")</f>
        <v/>
      </c>
      <c r="J907" s="17" t="str">
        <f>IF(SUM('Test Sample Data'!J$3:J$98)&gt;10,IF(AND(ISNUMBER('Test Sample Data'!J906),'Test Sample Data'!J906&lt;$B$1,'Test Sample Data'!J906&gt;0),'Test Sample Data'!J906,$B$1),"")</f>
        <v/>
      </c>
      <c r="K907" s="17" t="str">
        <f>IF(SUM('Test Sample Data'!K$3:K$98)&gt;10,IF(AND(ISNUMBER('Test Sample Data'!K906),'Test Sample Data'!K906&lt;$B$1,'Test Sample Data'!K906&gt;0),'Test Sample Data'!K906,$B$1),"")</f>
        <v/>
      </c>
      <c r="L907" s="17" t="str">
        <f>IF(SUM('Test Sample Data'!L$3:L$98)&gt;10,IF(AND(ISNUMBER('Test Sample Data'!L906),'Test Sample Data'!L906&lt;$B$1,'Test Sample Data'!L906&gt;0),'Test Sample Data'!L906,$B$1),"")</f>
        <v/>
      </c>
      <c r="M907" s="17" t="str">
        <f>IF(SUM('Test Sample Data'!M$3:M$98)&gt;10,IF(AND(ISNUMBER('Test Sample Data'!M906),'Test Sample Data'!M906&lt;$B$1,'Test Sample Data'!M906&gt;0),'Test Sample Data'!M906,$B$1),"")</f>
        <v/>
      </c>
      <c r="N907" s="17">
        <f>'Gene Table'!E906</f>
        <v>0</v>
      </c>
      <c r="O907" s="17" t="str">
        <f>'Gene Table'!B906</f>
        <v>F16</v>
      </c>
      <c r="P907" s="17" t="str">
        <f>IF(SUM('Control Sample Data'!D$3:D$98)&gt;10,IF(AND(ISNUMBER('Control Sample Data'!D906),'Control Sample Data'!D906&lt;$B$1,'Control Sample Data'!D906&gt;0),'Control Sample Data'!D906,$B$1),"")</f>
        <v/>
      </c>
      <c r="Q907" s="17" t="str">
        <f>IF(SUM('Control Sample Data'!E$3:E$98)&gt;10,IF(AND(ISNUMBER('Control Sample Data'!E906),'Control Sample Data'!E906&lt;$B$1,'Control Sample Data'!E906&gt;0),'Control Sample Data'!E906,$B$1),"")</f>
        <v/>
      </c>
      <c r="R907" s="17" t="str">
        <f>IF(SUM('Control Sample Data'!F$3:F$98)&gt;10,IF(AND(ISNUMBER('Control Sample Data'!F906),'Control Sample Data'!F906&lt;$B$1,'Control Sample Data'!F906&gt;0),'Control Sample Data'!F906,$B$1),"")</f>
        <v/>
      </c>
      <c r="S907" s="17" t="str">
        <f>IF(SUM('Control Sample Data'!G$3:G$98)&gt;10,IF(AND(ISNUMBER('Control Sample Data'!G906),'Control Sample Data'!G906&lt;$B$1,'Control Sample Data'!G906&gt;0),'Control Sample Data'!G906,$B$1),"")</f>
        <v/>
      </c>
      <c r="T907" s="17" t="str">
        <f>IF(SUM('Control Sample Data'!H$3:H$98)&gt;10,IF(AND(ISNUMBER('Control Sample Data'!H906),'Control Sample Data'!H906&lt;$B$1,'Control Sample Data'!H906&gt;0),'Control Sample Data'!H906,$B$1),"")</f>
        <v/>
      </c>
      <c r="U907" s="17" t="str">
        <f>IF(SUM('Control Sample Data'!I$3:I$98)&gt;10,IF(AND(ISNUMBER('Control Sample Data'!I906),'Control Sample Data'!I906&lt;$B$1,'Control Sample Data'!I906&gt;0),'Control Sample Data'!I906,$B$1),"")</f>
        <v/>
      </c>
      <c r="V907" s="17" t="str">
        <f>IF(SUM('Control Sample Data'!J$3:J$98)&gt;10,IF(AND(ISNUMBER('Control Sample Data'!J906),'Control Sample Data'!J906&lt;$B$1,'Control Sample Data'!J906&gt;0),'Control Sample Data'!J906,$B$1),"")</f>
        <v/>
      </c>
      <c r="W907" s="17" t="str">
        <f>IF(SUM('Control Sample Data'!K$3:K$98)&gt;10,IF(AND(ISNUMBER('Control Sample Data'!K906),'Control Sample Data'!K906&lt;$B$1,'Control Sample Data'!K906&gt;0),'Control Sample Data'!K906,$B$1),"")</f>
        <v/>
      </c>
      <c r="X907" s="17" t="str">
        <f>IF(SUM('Control Sample Data'!L$3:L$98)&gt;10,IF(AND(ISNUMBER('Control Sample Data'!L906),'Control Sample Data'!L906&lt;$B$1,'Control Sample Data'!L906&gt;0),'Control Sample Data'!L906,$B$1),"")</f>
        <v/>
      </c>
      <c r="Y907" s="17" t="str">
        <f>IF(SUM('Control Sample Data'!M$3:M$98)&gt;10,IF(AND(ISNUMBER('Control Sample Data'!M906),'Control Sample Data'!M906&lt;$B$1,'Control Sample Data'!M906&gt;0),'Control Sample Data'!M906,$B$1),"")</f>
        <v/>
      </c>
      <c r="AT907" s="36" t="str">
        <f t="shared" si="622"/>
        <v/>
      </c>
      <c r="AU907" s="36" t="str">
        <f t="shared" si="623"/>
        <v/>
      </c>
      <c r="AV907" s="36" t="str">
        <f t="shared" si="624"/>
        <v/>
      </c>
      <c r="AW907" s="36" t="str">
        <f t="shared" si="625"/>
        <v/>
      </c>
      <c r="AX907" s="36" t="str">
        <f t="shared" si="626"/>
        <v/>
      </c>
      <c r="AY907" s="36" t="str">
        <f t="shared" si="627"/>
        <v/>
      </c>
      <c r="AZ907" s="36" t="str">
        <f t="shared" si="628"/>
        <v/>
      </c>
      <c r="BA907" s="36" t="str">
        <f t="shared" si="629"/>
        <v/>
      </c>
      <c r="BB907" s="36" t="str">
        <f t="shared" si="630"/>
        <v/>
      </c>
      <c r="BC907" s="36" t="str">
        <f t="shared" si="631"/>
        <v/>
      </c>
      <c r="BD907" s="36" t="str">
        <f t="shared" si="632"/>
        <v/>
      </c>
      <c r="BE907" s="36" t="str">
        <f t="shared" si="633"/>
        <v/>
      </c>
      <c r="BF907" s="36" t="str">
        <f t="shared" si="634"/>
        <v/>
      </c>
      <c r="BG907" s="36" t="str">
        <f t="shared" si="635"/>
        <v/>
      </c>
      <c r="BH907" s="36" t="str">
        <f t="shared" si="636"/>
        <v/>
      </c>
      <c r="BI907" s="36" t="str">
        <f t="shared" si="637"/>
        <v/>
      </c>
      <c r="BJ907" s="36" t="str">
        <f t="shared" si="638"/>
        <v/>
      </c>
      <c r="BK907" s="36" t="str">
        <f t="shared" si="639"/>
        <v/>
      </c>
      <c r="BL907" s="36" t="str">
        <f t="shared" si="640"/>
        <v/>
      </c>
      <c r="BM907" s="36" t="str">
        <f t="shared" si="641"/>
        <v/>
      </c>
      <c r="BN907" s="38" t="e">
        <f t="shared" si="600"/>
        <v>#DIV/0!</v>
      </c>
      <c r="BO907" s="38" t="e">
        <f t="shared" si="601"/>
        <v>#DIV/0!</v>
      </c>
      <c r="BP907" s="39" t="str">
        <f t="shared" si="602"/>
        <v/>
      </c>
      <c r="BQ907" s="39" t="str">
        <f t="shared" si="603"/>
        <v/>
      </c>
      <c r="BR907" s="39" t="str">
        <f t="shared" si="604"/>
        <v/>
      </c>
      <c r="BS907" s="39" t="str">
        <f t="shared" si="605"/>
        <v/>
      </c>
      <c r="BT907" s="39" t="str">
        <f t="shared" si="606"/>
        <v/>
      </c>
      <c r="BU907" s="39" t="str">
        <f t="shared" si="607"/>
        <v/>
      </c>
      <c r="BV907" s="39" t="str">
        <f t="shared" si="608"/>
        <v/>
      </c>
      <c r="BW907" s="39" t="str">
        <f t="shared" si="609"/>
        <v/>
      </c>
      <c r="BX907" s="39" t="str">
        <f t="shared" si="610"/>
        <v/>
      </c>
      <c r="BY907" s="39" t="str">
        <f t="shared" si="611"/>
        <v/>
      </c>
      <c r="BZ907" s="39" t="str">
        <f t="shared" si="612"/>
        <v/>
      </c>
      <c r="CA907" s="39" t="str">
        <f t="shared" si="613"/>
        <v/>
      </c>
      <c r="CB907" s="39" t="str">
        <f t="shared" si="614"/>
        <v/>
      </c>
      <c r="CC907" s="39" t="str">
        <f t="shared" si="615"/>
        <v/>
      </c>
      <c r="CD907" s="39" t="str">
        <f t="shared" si="616"/>
        <v/>
      </c>
      <c r="CE907" s="39" t="str">
        <f t="shared" si="617"/>
        <v/>
      </c>
      <c r="CF907" s="39" t="str">
        <f t="shared" si="618"/>
        <v/>
      </c>
      <c r="CG907" s="39" t="str">
        <f t="shared" si="619"/>
        <v/>
      </c>
      <c r="CH907" s="39" t="str">
        <f t="shared" si="620"/>
        <v/>
      </c>
      <c r="CI907" s="39" t="str">
        <f t="shared" si="621"/>
        <v/>
      </c>
    </row>
    <row r="908" spans="1:87">
      <c r="A908" s="18"/>
      <c r="B908" s="15">
        <f>'Gene Table'!E907</f>
        <v>0</v>
      </c>
      <c r="C908" s="15" t="str">
        <f>'Gene Table'!B907</f>
        <v>F17</v>
      </c>
      <c r="D908" s="16" t="str">
        <f>IF(SUM('Test Sample Data'!D$3:D$98)&gt;10,IF(AND(ISNUMBER('Test Sample Data'!D907),'Test Sample Data'!D907&lt;$B$1,'Test Sample Data'!D907&gt;0),'Test Sample Data'!D907,$B$1),"")</f>
        <v/>
      </c>
      <c r="E908" s="17" t="str">
        <f>IF(SUM('Test Sample Data'!E$3:E$98)&gt;10,IF(AND(ISNUMBER('Test Sample Data'!E907),'Test Sample Data'!E907&lt;$B$1,'Test Sample Data'!E907&gt;0),'Test Sample Data'!E907,$B$1),"")</f>
        <v/>
      </c>
      <c r="F908" s="17" t="str">
        <f>IF(SUM('Test Sample Data'!F$3:F$98)&gt;10,IF(AND(ISNUMBER('Test Sample Data'!F907),'Test Sample Data'!F907&lt;$B$1,'Test Sample Data'!F907&gt;0),'Test Sample Data'!F907,$B$1),"")</f>
        <v/>
      </c>
      <c r="G908" s="17" t="str">
        <f>IF(SUM('Test Sample Data'!G$3:G$98)&gt;10,IF(AND(ISNUMBER('Test Sample Data'!G907),'Test Sample Data'!G907&lt;$B$1,'Test Sample Data'!G907&gt;0),'Test Sample Data'!G907,$B$1),"")</f>
        <v/>
      </c>
      <c r="H908" s="17" t="str">
        <f>IF(SUM('Test Sample Data'!H$3:H$98)&gt;10,IF(AND(ISNUMBER('Test Sample Data'!H907),'Test Sample Data'!H907&lt;$B$1,'Test Sample Data'!H907&gt;0),'Test Sample Data'!H907,$B$1),"")</f>
        <v/>
      </c>
      <c r="I908" s="17" t="str">
        <f>IF(SUM('Test Sample Data'!I$3:I$98)&gt;10,IF(AND(ISNUMBER('Test Sample Data'!I907),'Test Sample Data'!I907&lt;$B$1,'Test Sample Data'!I907&gt;0),'Test Sample Data'!I907,$B$1),"")</f>
        <v/>
      </c>
      <c r="J908" s="17" t="str">
        <f>IF(SUM('Test Sample Data'!J$3:J$98)&gt;10,IF(AND(ISNUMBER('Test Sample Data'!J907),'Test Sample Data'!J907&lt;$B$1,'Test Sample Data'!J907&gt;0),'Test Sample Data'!J907,$B$1),"")</f>
        <v/>
      </c>
      <c r="K908" s="17" t="str">
        <f>IF(SUM('Test Sample Data'!K$3:K$98)&gt;10,IF(AND(ISNUMBER('Test Sample Data'!K907),'Test Sample Data'!K907&lt;$B$1,'Test Sample Data'!K907&gt;0),'Test Sample Data'!K907,$B$1),"")</f>
        <v/>
      </c>
      <c r="L908" s="17" t="str">
        <f>IF(SUM('Test Sample Data'!L$3:L$98)&gt;10,IF(AND(ISNUMBER('Test Sample Data'!L907),'Test Sample Data'!L907&lt;$B$1,'Test Sample Data'!L907&gt;0),'Test Sample Data'!L907,$B$1),"")</f>
        <v/>
      </c>
      <c r="M908" s="17" t="str">
        <f>IF(SUM('Test Sample Data'!M$3:M$98)&gt;10,IF(AND(ISNUMBER('Test Sample Data'!M907),'Test Sample Data'!M907&lt;$B$1,'Test Sample Data'!M907&gt;0),'Test Sample Data'!M907,$B$1),"")</f>
        <v/>
      </c>
      <c r="N908" s="17">
        <f>'Gene Table'!E907</f>
        <v>0</v>
      </c>
      <c r="O908" s="17" t="str">
        <f>'Gene Table'!B907</f>
        <v>F17</v>
      </c>
      <c r="P908" s="17" t="str">
        <f>IF(SUM('Control Sample Data'!D$3:D$98)&gt;10,IF(AND(ISNUMBER('Control Sample Data'!D907),'Control Sample Data'!D907&lt;$B$1,'Control Sample Data'!D907&gt;0),'Control Sample Data'!D907,$B$1),"")</f>
        <v/>
      </c>
      <c r="Q908" s="17" t="str">
        <f>IF(SUM('Control Sample Data'!E$3:E$98)&gt;10,IF(AND(ISNUMBER('Control Sample Data'!E907),'Control Sample Data'!E907&lt;$B$1,'Control Sample Data'!E907&gt;0),'Control Sample Data'!E907,$B$1),"")</f>
        <v/>
      </c>
      <c r="R908" s="17" t="str">
        <f>IF(SUM('Control Sample Data'!F$3:F$98)&gt;10,IF(AND(ISNUMBER('Control Sample Data'!F907),'Control Sample Data'!F907&lt;$B$1,'Control Sample Data'!F907&gt;0),'Control Sample Data'!F907,$B$1),"")</f>
        <v/>
      </c>
      <c r="S908" s="17" t="str">
        <f>IF(SUM('Control Sample Data'!G$3:G$98)&gt;10,IF(AND(ISNUMBER('Control Sample Data'!G907),'Control Sample Data'!G907&lt;$B$1,'Control Sample Data'!G907&gt;0),'Control Sample Data'!G907,$B$1),"")</f>
        <v/>
      </c>
      <c r="T908" s="17" t="str">
        <f>IF(SUM('Control Sample Data'!H$3:H$98)&gt;10,IF(AND(ISNUMBER('Control Sample Data'!H907),'Control Sample Data'!H907&lt;$B$1,'Control Sample Data'!H907&gt;0),'Control Sample Data'!H907,$B$1),"")</f>
        <v/>
      </c>
      <c r="U908" s="17" t="str">
        <f>IF(SUM('Control Sample Data'!I$3:I$98)&gt;10,IF(AND(ISNUMBER('Control Sample Data'!I907),'Control Sample Data'!I907&lt;$B$1,'Control Sample Data'!I907&gt;0),'Control Sample Data'!I907,$B$1),"")</f>
        <v/>
      </c>
      <c r="V908" s="17" t="str">
        <f>IF(SUM('Control Sample Data'!J$3:J$98)&gt;10,IF(AND(ISNUMBER('Control Sample Data'!J907),'Control Sample Data'!J907&lt;$B$1,'Control Sample Data'!J907&gt;0),'Control Sample Data'!J907,$B$1),"")</f>
        <v/>
      </c>
      <c r="W908" s="17" t="str">
        <f>IF(SUM('Control Sample Data'!K$3:K$98)&gt;10,IF(AND(ISNUMBER('Control Sample Data'!K907),'Control Sample Data'!K907&lt;$B$1,'Control Sample Data'!K907&gt;0),'Control Sample Data'!K907,$B$1),"")</f>
        <v/>
      </c>
      <c r="X908" s="17" t="str">
        <f>IF(SUM('Control Sample Data'!L$3:L$98)&gt;10,IF(AND(ISNUMBER('Control Sample Data'!L907),'Control Sample Data'!L907&lt;$B$1,'Control Sample Data'!L907&gt;0),'Control Sample Data'!L907,$B$1),"")</f>
        <v/>
      </c>
      <c r="Y908" s="17" t="str">
        <f>IF(SUM('Control Sample Data'!M$3:M$98)&gt;10,IF(AND(ISNUMBER('Control Sample Data'!M907),'Control Sample Data'!M907&lt;$B$1,'Control Sample Data'!M907&gt;0),'Control Sample Data'!M907,$B$1),"")</f>
        <v/>
      </c>
      <c r="AT908" s="36" t="str">
        <f t="shared" si="622"/>
        <v/>
      </c>
      <c r="AU908" s="36" t="str">
        <f t="shared" si="623"/>
        <v/>
      </c>
      <c r="AV908" s="36" t="str">
        <f t="shared" si="624"/>
        <v/>
      </c>
      <c r="AW908" s="36" t="str">
        <f t="shared" si="625"/>
        <v/>
      </c>
      <c r="AX908" s="36" t="str">
        <f t="shared" si="626"/>
        <v/>
      </c>
      <c r="AY908" s="36" t="str">
        <f t="shared" si="627"/>
        <v/>
      </c>
      <c r="AZ908" s="36" t="str">
        <f t="shared" si="628"/>
        <v/>
      </c>
      <c r="BA908" s="36" t="str">
        <f t="shared" si="629"/>
        <v/>
      </c>
      <c r="BB908" s="36" t="str">
        <f t="shared" si="630"/>
        <v/>
      </c>
      <c r="BC908" s="36" t="str">
        <f t="shared" si="631"/>
        <v/>
      </c>
      <c r="BD908" s="36" t="str">
        <f t="shared" si="632"/>
        <v/>
      </c>
      <c r="BE908" s="36" t="str">
        <f t="shared" si="633"/>
        <v/>
      </c>
      <c r="BF908" s="36" t="str">
        <f t="shared" si="634"/>
        <v/>
      </c>
      <c r="BG908" s="36" t="str">
        <f t="shared" si="635"/>
        <v/>
      </c>
      <c r="BH908" s="36" t="str">
        <f t="shared" si="636"/>
        <v/>
      </c>
      <c r="BI908" s="36" t="str">
        <f t="shared" si="637"/>
        <v/>
      </c>
      <c r="BJ908" s="36" t="str">
        <f t="shared" si="638"/>
        <v/>
      </c>
      <c r="BK908" s="36" t="str">
        <f t="shared" si="639"/>
        <v/>
      </c>
      <c r="BL908" s="36" t="str">
        <f t="shared" si="640"/>
        <v/>
      </c>
      <c r="BM908" s="36" t="str">
        <f t="shared" si="641"/>
        <v/>
      </c>
      <c r="BN908" s="38" t="e">
        <f t="shared" si="600"/>
        <v>#DIV/0!</v>
      </c>
      <c r="BO908" s="38" t="e">
        <f t="shared" si="601"/>
        <v>#DIV/0!</v>
      </c>
      <c r="BP908" s="39" t="str">
        <f t="shared" si="602"/>
        <v/>
      </c>
      <c r="BQ908" s="39" t="str">
        <f t="shared" si="603"/>
        <v/>
      </c>
      <c r="BR908" s="39" t="str">
        <f t="shared" si="604"/>
        <v/>
      </c>
      <c r="BS908" s="39" t="str">
        <f t="shared" si="605"/>
        <v/>
      </c>
      <c r="BT908" s="39" t="str">
        <f t="shared" si="606"/>
        <v/>
      </c>
      <c r="BU908" s="39" t="str">
        <f t="shared" si="607"/>
        <v/>
      </c>
      <c r="BV908" s="39" t="str">
        <f t="shared" si="608"/>
        <v/>
      </c>
      <c r="BW908" s="39" t="str">
        <f t="shared" si="609"/>
        <v/>
      </c>
      <c r="BX908" s="39" t="str">
        <f t="shared" si="610"/>
        <v/>
      </c>
      <c r="BY908" s="39" t="str">
        <f t="shared" si="611"/>
        <v/>
      </c>
      <c r="BZ908" s="39" t="str">
        <f t="shared" si="612"/>
        <v/>
      </c>
      <c r="CA908" s="39" t="str">
        <f t="shared" si="613"/>
        <v/>
      </c>
      <c r="CB908" s="39" t="str">
        <f t="shared" si="614"/>
        <v/>
      </c>
      <c r="CC908" s="39" t="str">
        <f t="shared" si="615"/>
        <v/>
      </c>
      <c r="CD908" s="39" t="str">
        <f t="shared" si="616"/>
        <v/>
      </c>
      <c r="CE908" s="39" t="str">
        <f t="shared" si="617"/>
        <v/>
      </c>
      <c r="CF908" s="39" t="str">
        <f t="shared" si="618"/>
        <v/>
      </c>
      <c r="CG908" s="39" t="str">
        <f t="shared" si="619"/>
        <v/>
      </c>
      <c r="CH908" s="39" t="str">
        <f t="shared" si="620"/>
        <v/>
      </c>
      <c r="CI908" s="39" t="str">
        <f t="shared" si="621"/>
        <v/>
      </c>
    </row>
    <row r="909" spans="1:87">
      <c r="A909" s="18"/>
      <c r="B909" s="15">
        <f>'Gene Table'!E908</f>
        <v>0</v>
      </c>
      <c r="C909" s="15" t="str">
        <f>'Gene Table'!B908</f>
        <v>F18</v>
      </c>
      <c r="D909" s="16" t="str">
        <f>IF(SUM('Test Sample Data'!D$3:D$98)&gt;10,IF(AND(ISNUMBER('Test Sample Data'!D908),'Test Sample Data'!D908&lt;$B$1,'Test Sample Data'!D908&gt;0),'Test Sample Data'!D908,$B$1),"")</f>
        <v/>
      </c>
      <c r="E909" s="17" t="str">
        <f>IF(SUM('Test Sample Data'!E$3:E$98)&gt;10,IF(AND(ISNUMBER('Test Sample Data'!E908),'Test Sample Data'!E908&lt;$B$1,'Test Sample Data'!E908&gt;0),'Test Sample Data'!E908,$B$1),"")</f>
        <v/>
      </c>
      <c r="F909" s="17" t="str">
        <f>IF(SUM('Test Sample Data'!F$3:F$98)&gt;10,IF(AND(ISNUMBER('Test Sample Data'!F908),'Test Sample Data'!F908&lt;$B$1,'Test Sample Data'!F908&gt;0),'Test Sample Data'!F908,$B$1),"")</f>
        <v/>
      </c>
      <c r="G909" s="17" t="str">
        <f>IF(SUM('Test Sample Data'!G$3:G$98)&gt;10,IF(AND(ISNUMBER('Test Sample Data'!G908),'Test Sample Data'!G908&lt;$B$1,'Test Sample Data'!G908&gt;0),'Test Sample Data'!G908,$B$1),"")</f>
        <v/>
      </c>
      <c r="H909" s="17" t="str">
        <f>IF(SUM('Test Sample Data'!H$3:H$98)&gt;10,IF(AND(ISNUMBER('Test Sample Data'!H908),'Test Sample Data'!H908&lt;$B$1,'Test Sample Data'!H908&gt;0),'Test Sample Data'!H908,$B$1),"")</f>
        <v/>
      </c>
      <c r="I909" s="17" t="str">
        <f>IF(SUM('Test Sample Data'!I$3:I$98)&gt;10,IF(AND(ISNUMBER('Test Sample Data'!I908),'Test Sample Data'!I908&lt;$B$1,'Test Sample Data'!I908&gt;0),'Test Sample Data'!I908,$B$1),"")</f>
        <v/>
      </c>
      <c r="J909" s="17" t="str">
        <f>IF(SUM('Test Sample Data'!J$3:J$98)&gt;10,IF(AND(ISNUMBER('Test Sample Data'!J908),'Test Sample Data'!J908&lt;$B$1,'Test Sample Data'!J908&gt;0),'Test Sample Data'!J908,$B$1),"")</f>
        <v/>
      </c>
      <c r="K909" s="17" t="str">
        <f>IF(SUM('Test Sample Data'!K$3:K$98)&gt;10,IF(AND(ISNUMBER('Test Sample Data'!K908),'Test Sample Data'!K908&lt;$B$1,'Test Sample Data'!K908&gt;0),'Test Sample Data'!K908,$B$1),"")</f>
        <v/>
      </c>
      <c r="L909" s="17" t="str">
        <f>IF(SUM('Test Sample Data'!L$3:L$98)&gt;10,IF(AND(ISNUMBER('Test Sample Data'!L908),'Test Sample Data'!L908&lt;$B$1,'Test Sample Data'!L908&gt;0),'Test Sample Data'!L908,$B$1),"")</f>
        <v/>
      </c>
      <c r="M909" s="17" t="str">
        <f>IF(SUM('Test Sample Data'!M$3:M$98)&gt;10,IF(AND(ISNUMBER('Test Sample Data'!M908),'Test Sample Data'!M908&lt;$B$1,'Test Sample Data'!M908&gt;0),'Test Sample Data'!M908,$B$1),"")</f>
        <v/>
      </c>
      <c r="N909" s="17">
        <f>'Gene Table'!E908</f>
        <v>0</v>
      </c>
      <c r="O909" s="17" t="str">
        <f>'Gene Table'!B908</f>
        <v>F18</v>
      </c>
      <c r="P909" s="17" t="str">
        <f>IF(SUM('Control Sample Data'!D$3:D$98)&gt;10,IF(AND(ISNUMBER('Control Sample Data'!D908),'Control Sample Data'!D908&lt;$B$1,'Control Sample Data'!D908&gt;0),'Control Sample Data'!D908,$B$1),"")</f>
        <v/>
      </c>
      <c r="Q909" s="17" t="str">
        <f>IF(SUM('Control Sample Data'!E$3:E$98)&gt;10,IF(AND(ISNUMBER('Control Sample Data'!E908),'Control Sample Data'!E908&lt;$B$1,'Control Sample Data'!E908&gt;0),'Control Sample Data'!E908,$B$1),"")</f>
        <v/>
      </c>
      <c r="R909" s="17" t="str">
        <f>IF(SUM('Control Sample Data'!F$3:F$98)&gt;10,IF(AND(ISNUMBER('Control Sample Data'!F908),'Control Sample Data'!F908&lt;$B$1,'Control Sample Data'!F908&gt;0),'Control Sample Data'!F908,$B$1),"")</f>
        <v/>
      </c>
      <c r="S909" s="17" t="str">
        <f>IF(SUM('Control Sample Data'!G$3:G$98)&gt;10,IF(AND(ISNUMBER('Control Sample Data'!G908),'Control Sample Data'!G908&lt;$B$1,'Control Sample Data'!G908&gt;0),'Control Sample Data'!G908,$B$1),"")</f>
        <v/>
      </c>
      <c r="T909" s="17" t="str">
        <f>IF(SUM('Control Sample Data'!H$3:H$98)&gt;10,IF(AND(ISNUMBER('Control Sample Data'!H908),'Control Sample Data'!H908&lt;$B$1,'Control Sample Data'!H908&gt;0),'Control Sample Data'!H908,$B$1),"")</f>
        <v/>
      </c>
      <c r="U909" s="17" t="str">
        <f>IF(SUM('Control Sample Data'!I$3:I$98)&gt;10,IF(AND(ISNUMBER('Control Sample Data'!I908),'Control Sample Data'!I908&lt;$B$1,'Control Sample Data'!I908&gt;0),'Control Sample Data'!I908,$B$1),"")</f>
        <v/>
      </c>
      <c r="V909" s="17" t="str">
        <f>IF(SUM('Control Sample Data'!J$3:J$98)&gt;10,IF(AND(ISNUMBER('Control Sample Data'!J908),'Control Sample Data'!J908&lt;$B$1,'Control Sample Data'!J908&gt;0),'Control Sample Data'!J908,$B$1),"")</f>
        <v/>
      </c>
      <c r="W909" s="17" t="str">
        <f>IF(SUM('Control Sample Data'!K$3:K$98)&gt;10,IF(AND(ISNUMBER('Control Sample Data'!K908),'Control Sample Data'!K908&lt;$B$1,'Control Sample Data'!K908&gt;0),'Control Sample Data'!K908,$B$1),"")</f>
        <v/>
      </c>
      <c r="X909" s="17" t="str">
        <f>IF(SUM('Control Sample Data'!L$3:L$98)&gt;10,IF(AND(ISNUMBER('Control Sample Data'!L908),'Control Sample Data'!L908&lt;$B$1,'Control Sample Data'!L908&gt;0),'Control Sample Data'!L908,$B$1),"")</f>
        <v/>
      </c>
      <c r="Y909" s="17" t="str">
        <f>IF(SUM('Control Sample Data'!M$3:M$98)&gt;10,IF(AND(ISNUMBER('Control Sample Data'!M908),'Control Sample Data'!M908&lt;$B$1,'Control Sample Data'!M908&gt;0),'Control Sample Data'!M908,$B$1),"")</f>
        <v/>
      </c>
      <c r="AT909" s="36" t="str">
        <f t="shared" si="622"/>
        <v/>
      </c>
      <c r="AU909" s="36" t="str">
        <f t="shared" si="623"/>
        <v/>
      </c>
      <c r="AV909" s="36" t="str">
        <f t="shared" si="624"/>
        <v/>
      </c>
      <c r="AW909" s="36" t="str">
        <f t="shared" si="625"/>
        <v/>
      </c>
      <c r="AX909" s="36" t="str">
        <f t="shared" si="626"/>
        <v/>
      </c>
      <c r="AY909" s="36" t="str">
        <f t="shared" si="627"/>
        <v/>
      </c>
      <c r="AZ909" s="36" t="str">
        <f t="shared" si="628"/>
        <v/>
      </c>
      <c r="BA909" s="36" t="str">
        <f t="shared" si="629"/>
        <v/>
      </c>
      <c r="BB909" s="36" t="str">
        <f t="shared" si="630"/>
        <v/>
      </c>
      <c r="BC909" s="36" t="str">
        <f t="shared" si="631"/>
        <v/>
      </c>
      <c r="BD909" s="36" t="str">
        <f t="shared" si="632"/>
        <v/>
      </c>
      <c r="BE909" s="36" t="str">
        <f t="shared" si="633"/>
        <v/>
      </c>
      <c r="BF909" s="36" t="str">
        <f t="shared" si="634"/>
        <v/>
      </c>
      <c r="BG909" s="36" t="str">
        <f t="shared" si="635"/>
        <v/>
      </c>
      <c r="BH909" s="36" t="str">
        <f t="shared" si="636"/>
        <v/>
      </c>
      <c r="BI909" s="36" t="str">
        <f t="shared" si="637"/>
        <v/>
      </c>
      <c r="BJ909" s="36" t="str">
        <f t="shared" si="638"/>
        <v/>
      </c>
      <c r="BK909" s="36" t="str">
        <f t="shared" si="639"/>
        <v/>
      </c>
      <c r="BL909" s="36" t="str">
        <f t="shared" si="640"/>
        <v/>
      </c>
      <c r="BM909" s="36" t="str">
        <f t="shared" si="641"/>
        <v/>
      </c>
      <c r="BN909" s="38" t="e">
        <f t="shared" si="600"/>
        <v>#DIV/0!</v>
      </c>
      <c r="BO909" s="38" t="e">
        <f t="shared" si="601"/>
        <v>#DIV/0!</v>
      </c>
      <c r="BP909" s="39" t="str">
        <f t="shared" si="602"/>
        <v/>
      </c>
      <c r="BQ909" s="39" t="str">
        <f t="shared" si="603"/>
        <v/>
      </c>
      <c r="BR909" s="39" t="str">
        <f t="shared" si="604"/>
        <v/>
      </c>
      <c r="BS909" s="39" t="str">
        <f t="shared" si="605"/>
        <v/>
      </c>
      <c r="BT909" s="39" t="str">
        <f t="shared" si="606"/>
        <v/>
      </c>
      <c r="BU909" s="39" t="str">
        <f t="shared" si="607"/>
        <v/>
      </c>
      <c r="BV909" s="39" t="str">
        <f t="shared" si="608"/>
        <v/>
      </c>
      <c r="BW909" s="39" t="str">
        <f t="shared" si="609"/>
        <v/>
      </c>
      <c r="BX909" s="39" t="str">
        <f t="shared" si="610"/>
        <v/>
      </c>
      <c r="BY909" s="39" t="str">
        <f t="shared" si="611"/>
        <v/>
      </c>
      <c r="BZ909" s="39" t="str">
        <f t="shared" si="612"/>
        <v/>
      </c>
      <c r="CA909" s="39" t="str">
        <f t="shared" si="613"/>
        <v/>
      </c>
      <c r="CB909" s="39" t="str">
        <f t="shared" si="614"/>
        <v/>
      </c>
      <c r="CC909" s="39" t="str">
        <f t="shared" si="615"/>
        <v/>
      </c>
      <c r="CD909" s="39" t="str">
        <f t="shared" si="616"/>
        <v/>
      </c>
      <c r="CE909" s="39" t="str">
        <f t="shared" si="617"/>
        <v/>
      </c>
      <c r="CF909" s="39" t="str">
        <f t="shared" si="618"/>
        <v/>
      </c>
      <c r="CG909" s="39" t="str">
        <f t="shared" si="619"/>
        <v/>
      </c>
      <c r="CH909" s="39" t="str">
        <f t="shared" si="620"/>
        <v/>
      </c>
      <c r="CI909" s="39" t="str">
        <f t="shared" si="621"/>
        <v/>
      </c>
    </row>
    <row r="910" spans="1:87">
      <c r="A910" s="18"/>
      <c r="B910" s="15">
        <f>'Gene Table'!E909</f>
        <v>0</v>
      </c>
      <c r="C910" s="15" t="str">
        <f>'Gene Table'!B909</f>
        <v>F19</v>
      </c>
      <c r="D910" s="16" t="str">
        <f>IF(SUM('Test Sample Data'!D$3:D$98)&gt;10,IF(AND(ISNUMBER('Test Sample Data'!D909),'Test Sample Data'!D909&lt;$B$1,'Test Sample Data'!D909&gt;0),'Test Sample Data'!D909,$B$1),"")</f>
        <v/>
      </c>
      <c r="E910" s="17" t="str">
        <f>IF(SUM('Test Sample Data'!E$3:E$98)&gt;10,IF(AND(ISNUMBER('Test Sample Data'!E909),'Test Sample Data'!E909&lt;$B$1,'Test Sample Data'!E909&gt;0),'Test Sample Data'!E909,$B$1),"")</f>
        <v/>
      </c>
      <c r="F910" s="17" t="str">
        <f>IF(SUM('Test Sample Data'!F$3:F$98)&gt;10,IF(AND(ISNUMBER('Test Sample Data'!F909),'Test Sample Data'!F909&lt;$B$1,'Test Sample Data'!F909&gt;0),'Test Sample Data'!F909,$B$1),"")</f>
        <v/>
      </c>
      <c r="G910" s="17" t="str">
        <f>IF(SUM('Test Sample Data'!G$3:G$98)&gt;10,IF(AND(ISNUMBER('Test Sample Data'!G909),'Test Sample Data'!G909&lt;$B$1,'Test Sample Data'!G909&gt;0),'Test Sample Data'!G909,$B$1),"")</f>
        <v/>
      </c>
      <c r="H910" s="17" t="str">
        <f>IF(SUM('Test Sample Data'!H$3:H$98)&gt;10,IF(AND(ISNUMBER('Test Sample Data'!H909),'Test Sample Data'!H909&lt;$B$1,'Test Sample Data'!H909&gt;0),'Test Sample Data'!H909,$B$1),"")</f>
        <v/>
      </c>
      <c r="I910" s="17" t="str">
        <f>IF(SUM('Test Sample Data'!I$3:I$98)&gt;10,IF(AND(ISNUMBER('Test Sample Data'!I909),'Test Sample Data'!I909&lt;$B$1,'Test Sample Data'!I909&gt;0),'Test Sample Data'!I909,$B$1),"")</f>
        <v/>
      </c>
      <c r="J910" s="17" t="str">
        <f>IF(SUM('Test Sample Data'!J$3:J$98)&gt;10,IF(AND(ISNUMBER('Test Sample Data'!J909),'Test Sample Data'!J909&lt;$B$1,'Test Sample Data'!J909&gt;0),'Test Sample Data'!J909,$B$1),"")</f>
        <v/>
      </c>
      <c r="K910" s="17" t="str">
        <f>IF(SUM('Test Sample Data'!K$3:K$98)&gt;10,IF(AND(ISNUMBER('Test Sample Data'!K909),'Test Sample Data'!K909&lt;$B$1,'Test Sample Data'!K909&gt;0),'Test Sample Data'!K909,$B$1),"")</f>
        <v/>
      </c>
      <c r="L910" s="17" t="str">
        <f>IF(SUM('Test Sample Data'!L$3:L$98)&gt;10,IF(AND(ISNUMBER('Test Sample Data'!L909),'Test Sample Data'!L909&lt;$B$1,'Test Sample Data'!L909&gt;0),'Test Sample Data'!L909,$B$1),"")</f>
        <v/>
      </c>
      <c r="M910" s="17" t="str">
        <f>IF(SUM('Test Sample Data'!M$3:M$98)&gt;10,IF(AND(ISNUMBER('Test Sample Data'!M909),'Test Sample Data'!M909&lt;$B$1,'Test Sample Data'!M909&gt;0),'Test Sample Data'!M909,$B$1),"")</f>
        <v/>
      </c>
      <c r="N910" s="17">
        <f>'Gene Table'!E909</f>
        <v>0</v>
      </c>
      <c r="O910" s="17" t="str">
        <f>'Gene Table'!B909</f>
        <v>F19</v>
      </c>
      <c r="P910" s="17" t="str">
        <f>IF(SUM('Control Sample Data'!D$3:D$98)&gt;10,IF(AND(ISNUMBER('Control Sample Data'!D909),'Control Sample Data'!D909&lt;$B$1,'Control Sample Data'!D909&gt;0),'Control Sample Data'!D909,$B$1),"")</f>
        <v/>
      </c>
      <c r="Q910" s="17" t="str">
        <f>IF(SUM('Control Sample Data'!E$3:E$98)&gt;10,IF(AND(ISNUMBER('Control Sample Data'!E909),'Control Sample Data'!E909&lt;$B$1,'Control Sample Data'!E909&gt;0),'Control Sample Data'!E909,$B$1),"")</f>
        <v/>
      </c>
      <c r="R910" s="17" t="str">
        <f>IF(SUM('Control Sample Data'!F$3:F$98)&gt;10,IF(AND(ISNUMBER('Control Sample Data'!F909),'Control Sample Data'!F909&lt;$B$1,'Control Sample Data'!F909&gt;0),'Control Sample Data'!F909,$B$1),"")</f>
        <v/>
      </c>
      <c r="S910" s="17" t="str">
        <f>IF(SUM('Control Sample Data'!G$3:G$98)&gt;10,IF(AND(ISNUMBER('Control Sample Data'!G909),'Control Sample Data'!G909&lt;$B$1,'Control Sample Data'!G909&gt;0),'Control Sample Data'!G909,$B$1),"")</f>
        <v/>
      </c>
      <c r="T910" s="17" t="str">
        <f>IF(SUM('Control Sample Data'!H$3:H$98)&gt;10,IF(AND(ISNUMBER('Control Sample Data'!H909),'Control Sample Data'!H909&lt;$B$1,'Control Sample Data'!H909&gt;0),'Control Sample Data'!H909,$B$1),"")</f>
        <v/>
      </c>
      <c r="U910" s="17" t="str">
        <f>IF(SUM('Control Sample Data'!I$3:I$98)&gt;10,IF(AND(ISNUMBER('Control Sample Data'!I909),'Control Sample Data'!I909&lt;$B$1,'Control Sample Data'!I909&gt;0),'Control Sample Data'!I909,$B$1),"")</f>
        <v/>
      </c>
      <c r="V910" s="17" t="str">
        <f>IF(SUM('Control Sample Data'!J$3:J$98)&gt;10,IF(AND(ISNUMBER('Control Sample Data'!J909),'Control Sample Data'!J909&lt;$B$1,'Control Sample Data'!J909&gt;0),'Control Sample Data'!J909,$B$1),"")</f>
        <v/>
      </c>
      <c r="W910" s="17" t="str">
        <f>IF(SUM('Control Sample Data'!K$3:K$98)&gt;10,IF(AND(ISNUMBER('Control Sample Data'!K909),'Control Sample Data'!K909&lt;$B$1,'Control Sample Data'!K909&gt;0),'Control Sample Data'!K909,$B$1),"")</f>
        <v/>
      </c>
      <c r="X910" s="17" t="str">
        <f>IF(SUM('Control Sample Data'!L$3:L$98)&gt;10,IF(AND(ISNUMBER('Control Sample Data'!L909),'Control Sample Data'!L909&lt;$B$1,'Control Sample Data'!L909&gt;0),'Control Sample Data'!L909,$B$1),"")</f>
        <v/>
      </c>
      <c r="Y910" s="17" t="str">
        <f>IF(SUM('Control Sample Data'!M$3:M$98)&gt;10,IF(AND(ISNUMBER('Control Sample Data'!M909),'Control Sample Data'!M909&lt;$B$1,'Control Sample Data'!M909&gt;0),'Control Sample Data'!M909,$B$1),"")</f>
        <v/>
      </c>
      <c r="AT910" s="36" t="str">
        <f t="shared" si="622"/>
        <v/>
      </c>
      <c r="AU910" s="36" t="str">
        <f t="shared" si="623"/>
        <v/>
      </c>
      <c r="AV910" s="36" t="str">
        <f t="shared" si="624"/>
        <v/>
      </c>
      <c r="AW910" s="36" t="str">
        <f t="shared" si="625"/>
        <v/>
      </c>
      <c r="AX910" s="36" t="str">
        <f t="shared" si="626"/>
        <v/>
      </c>
      <c r="AY910" s="36" t="str">
        <f t="shared" si="627"/>
        <v/>
      </c>
      <c r="AZ910" s="36" t="str">
        <f t="shared" si="628"/>
        <v/>
      </c>
      <c r="BA910" s="36" t="str">
        <f t="shared" si="629"/>
        <v/>
      </c>
      <c r="BB910" s="36" t="str">
        <f t="shared" si="630"/>
        <v/>
      </c>
      <c r="BC910" s="36" t="str">
        <f t="shared" si="631"/>
        <v/>
      </c>
      <c r="BD910" s="36" t="str">
        <f t="shared" si="632"/>
        <v/>
      </c>
      <c r="BE910" s="36" t="str">
        <f t="shared" si="633"/>
        <v/>
      </c>
      <c r="BF910" s="36" t="str">
        <f t="shared" si="634"/>
        <v/>
      </c>
      <c r="BG910" s="36" t="str">
        <f t="shared" si="635"/>
        <v/>
      </c>
      <c r="BH910" s="36" t="str">
        <f t="shared" si="636"/>
        <v/>
      </c>
      <c r="BI910" s="36" t="str">
        <f t="shared" si="637"/>
        <v/>
      </c>
      <c r="BJ910" s="36" t="str">
        <f t="shared" si="638"/>
        <v/>
      </c>
      <c r="BK910" s="36" t="str">
        <f t="shared" si="639"/>
        <v/>
      </c>
      <c r="BL910" s="36" t="str">
        <f t="shared" si="640"/>
        <v/>
      </c>
      <c r="BM910" s="36" t="str">
        <f t="shared" si="641"/>
        <v/>
      </c>
      <c r="BN910" s="38" t="e">
        <f t="shared" si="600"/>
        <v>#DIV/0!</v>
      </c>
      <c r="BO910" s="38" t="e">
        <f t="shared" si="601"/>
        <v>#DIV/0!</v>
      </c>
      <c r="BP910" s="39" t="str">
        <f t="shared" si="602"/>
        <v/>
      </c>
      <c r="BQ910" s="39" t="str">
        <f t="shared" si="603"/>
        <v/>
      </c>
      <c r="BR910" s="39" t="str">
        <f t="shared" si="604"/>
        <v/>
      </c>
      <c r="BS910" s="39" t="str">
        <f t="shared" si="605"/>
        <v/>
      </c>
      <c r="BT910" s="39" t="str">
        <f t="shared" si="606"/>
        <v/>
      </c>
      <c r="BU910" s="39" t="str">
        <f t="shared" si="607"/>
        <v/>
      </c>
      <c r="BV910" s="39" t="str">
        <f t="shared" si="608"/>
        <v/>
      </c>
      <c r="BW910" s="39" t="str">
        <f t="shared" si="609"/>
        <v/>
      </c>
      <c r="BX910" s="39" t="str">
        <f t="shared" si="610"/>
        <v/>
      </c>
      <c r="BY910" s="39" t="str">
        <f t="shared" si="611"/>
        <v/>
      </c>
      <c r="BZ910" s="39" t="str">
        <f t="shared" si="612"/>
        <v/>
      </c>
      <c r="CA910" s="39" t="str">
        <f t="shared" si="613"/>
        <v/>
      </c>
      <c r="CB910" s="39" t="str">
        <f t="shared" si="614"/>
        <v/>
      </c>
      <c r="CC910" s="39" t="str">
        <f t="shared" si="615"/>
        <v/>
      </c>
      <c r="CD910" s="39" t="str">
        <f t="shared" si="616"/>
        <v/>
      </c>
      <c r="CE910" s="39" t="str">
        <f t="shared" si="617"/>
        <v/>
      </c>
      <c r="CF910" s="39" t="str">
        <f t="shared" si="618"/>
        <v/>
      </c>
      <c r="CG910" s="39" t="str">
        <f t="shared" si="619"/>
        <v/>
      </c>
      <c r="CH910" s="39" t="str">
        <f t="shared" si="620"/>
        <v/>
      </c>
      <c r="CI910" s="39" t="str">
        <f t="shared" si="621"/>
        <v/>
      </c>
    </row>
    <row r="911" spans="1:87">
      <c r="A911" s="18"/>
      <c r="B911" s="15">
        <f>'Gene Table'!E910</f>
        <v>0</v>
      </c>
      <c r="C911" s="15" t="str">
        <f>'Gene Table'!B910</f>
        <v>F20</v>
      </c>
      <c r="D911" s="16" t="str">
        <f>IF(SUM('Test Sample Data'!D$3:D$98)&gt;10,IF(AND(ISNUMBER('Test Sample Data'!D910),'Test Sample Data'!D910&lt;$B$1,'Test Sample Data'!D910&gt;0),'Test Sample Data'!D910,$B$1),"")</f>
        <v/>
      </c>
      <c r="E911" s="17" t="str">
        <f>IF(SUM('Test Sample Data'!E$3:E$98)&gt;10,IF(AND(ISNUMBER('Test Sample Data'!E910),'Test Sample Data'!E910&lt;$B$1,'Test Sample Data'!E910&gt;0),'Test Sample Data'!E910,$B$1),"")</f>
        <v/>
      </c>
      <c r="F911" s="17" t="str">
        <f>IF(SUM('Test Sample Data'!F$3:F$98)&gt;10,IF(AND(ISNUMBER('Test Sample Data'!F910),'Test Sample Data'!F910&lt;$B$1,'Test Sample Data'!F910&gt;0),'Test Sample Data'!F910,$B$1),"")</f>
        <v/>
      </c>
      <c r="G911" s="17" t="str">
        <f>IF(SUM('Test Sample Data'!G$3:G$98)&gt;10,IF(AND(ISNUMBER('Test Sample Data'!G910),'Test Sample Data'!G910&lt;$B$1,'Test Sample Data'!G910&gt;0),'Test Sample Data'!G910,$B$1),"")</f>
        <v/>
      </c>
      <c r="H911" s="17" t="str">
        <f>IF(SUM('Test Sample Data'!H$3:H$98)&gt;10,IF(AND(ISNUMBER('Test Sample Data'!H910),'Test Sample Data'!H910&lt;$B$1,'Test Sample Data'!H910&gt;0),'Test Sample Data'!H910,$B$1),"")</f>
        <v/>
      </c>
      <c r="I911" s="17" t="str">
        <f>IF(SUM('Test Sample Data'!I$3:I$98)&gt;10,IF(AND(ISNUMBER('Test Sample Data'!I910),'Test Sample Data'!I910&lt;$B$1,'Test Sample Data'!I910&gt;0),'Test Sample Data'!I910,$B$1),"")</f>
        <v/>
      </c>
      <c r="J911" s="17" t="str">
        <f>IF(SUM('Test Sample Data'!J$3:J$98)&gt;10,IF(AND(ISNUMBER('Test Sample Data'!J910),'Test Sample Data'!J910&lt;$B$1,'Test Sample Data'!J910&gt;0),'Test Sample Data'!J910,$B$1),"")</f>
        <v/>
      </c>
      <c r="K911" s="17" t="str">
        <f>IF(SUM('Test Sample Data'!K$3:K$98)&gt;10,IF(AND(ISNUMBER('Test Sample Data'!K910),'Test Sample Data'!K910&lt;$B$1,'Test Sample Data'!K910&gt;0),'Test Sample Data'!K910,$B$1),"")</f>
        <v/>
      </c>
      <c r="L911" s="17" t="str">
        <f>IF(SUM('Test Sample Data'!L$3:L$98)&gt;10,IF(AND(ISNUMBER('Test Sample Data'!L910),'Test Sample Data'!L910&lt;$B$1,'Test Sample Data'!L910&gt;0),'Test Sample Data'!L910,$B$1),"")</f>
        <v/>
      </c>
      <c r="M911" s="17" t="str">
        <f>IF(SUM('Test Sample Data'!M$3:M$98)&gt;10,IF(AND(ISNUMBER('Test Sample Data'!M910),'Test Sample Data'!M910&lt;$B$1,'Test Sample Data'!M910&gt;0),'Test Sample Data'!M910,$B$1),"")</f>
        <v/>
      </c>
      <c r="N911" s="17">
        <f>'Gene Table'!E910</f>
        <v>0</v>
      </c>
      <c r="O911" s="17" t="str">
        <f>'Gene Table'!B910</f>
        <v>F20</v>
      </c>
      <c r="P911" s="17" t="str">
        <f>IF(SUM('Control Sample Data'!D$3:D$98)&gt;10,IF(AND(ISNUMBER('Control Sample Data'!D910),'Control Sample Data'!D910&lt;$B$1,'Control Sample Data'!D910&gt;0),'Control Sample Data'!D910,$B$1),"")</f>
        <v/>
      </c>
      <c r="Q911" s="17" t="str">
        <f>IF(SUM('Control Sample Data'!E$3:E$98)&gt;10,IF(AND(ISNUMBER('Control Sample Data'!E910),'Control Sample Data'!E910&lt;$B$1,'Control Sample Data'!E910&gt;0),'Control Sample Data'!E910,$B$1),"")</f>
        <v/>
      </c>
      <c r="R911" s="17" t="str">
        <f>IF(SUM('Control Sample Data'!F$3:F$98)&gt;10,IF(AND(ISNUMBER('Control Sample Data'!F910),'Control Sample Data'!F910&lt;$B$1,'Control Sample Data'!F910&gt;0),'Control Sample Data'!F910,$B$1),"")</f>
        <v/>
      </c>
      <c r="S911" s="17" t="str">
        <f>IF(SUM('Control Sample Data'!G$3:G$98)&gt;10,IF(AND(ISNUMBER('Control Sample Data'!G910),'Control Sample Data'!G910&lt;$B$1,'Control Sample Data'!G910&gt;0),'Control Sample Data'!G910,$B$1),"")</f>
        <v/>
      </c>
      <c r="T911" s="17" t="str">
        <f>IF(SUM('Control Sample Data'!H$3:H$98)&gt;10,IF(AND(ISNUMBER('Control Sample Data'!H910),'Control Sample Data'!H910&lt;$B$1,'Control Sample Data'!H910&gt;0),'Control Sample Data'!H910,$B$1),"")</f>
        <v/>
      </c>
      <c r="U911" s="17" t="str">
        <f>IF(SUM('Control Sample Data'!I$3:I$98)&gt;10,IF(AND(ISNUMBER('Control Sample Data'!I910),'Control Sample Data'!I910&lt;$B$1,'Control Sample Data'!I910&gt;0),'Control Sample Data'!I910,$B$1),"")</f>
        <v/>
      </c>
      <c r="V911" s="17" t="str">
        <f>IF(SUM('Control Sample Data'!J$3:J$98)&gt;10,IF(AND(ISNUMBER('Control Sample Data'!J910),'Control Sample Data'!J910&lt;$B$1,'Control Sample Data'!J910&gt;0),'Control Sample Data'!J910,$B$1),"")</f>
        <v/>
      </c>
      <c r="W911" s="17" t="str">
        <f>IF(SUM('Control Sample Data'!K$3:K$98)&gt;10,IF(AND(ISNUMBER('Control Sample Data'!K910),'Control Sample Data'!K910&lt;$B$1,'Control Sample Data'!K910&gt;0),'Control Sample Data'!K910,$B$1),"")</f>
        <v/>
      </c>
      <c r="X911" s="17" t="str">
        <f>IF(SUM('Control Sample Data'!L$3:L$98)&gt;10,IF(AND(ISNUMBER('Control Sample Data'!L910),'Control Sample Data'!L910&lt;$B$1,'Control Sample Data'!L910&gt;0),'Control Sample Data'!L910,$B$1),"")</f>
        <v/>
      </c>
      <c r="Y911" s="17" t="str">
        <f>IF(SUM('Control Sample Data'!M$3:M$98)&gt;10,IF(AND(ISNUMBER('Control Sample Data'!M910),'Control Sample Data'!M910&lt;$B$1,'Control Sample Data'!M910&gt;0),'Control Sample Data'!M910,$B$1),"")</f>
        <v/>
      </c>
      <c r="AT911" s="36" t="str">
        <f t="shared" si="622"/>
        <v/>
      </c>
      <c r="AU911" s="36" t="str">
        <f t="shared" si="623"/>
        <v/>
      </c>
      <c r="AV911" s="36" t="str">
        <f t="shared" si="624"/>
        <v/>
      </c>
      <c r="AW911" s="36" t="str">
        <f t="shared" si="625"/>
        <v/>
      </c>
      <c r="AX911" s="36" t="str">
        <f t="shared" si="626"/>
        <v/>
      </c>
      <c r="AY911" s="36" t="str">
        <f t="shared" si="627"/>
        <v/>
      </c>
      <c r="AZ911" s="36" t="str">
        <f t="shared" si="628"/>
        <v/>
      </c>
      <c r="BA911" s="36" t="str">
        <f t="shared" si="629"/>
        <v/>
      </c>
      <c r="BB911" s="36" t="str">
        <f t="shared" si="630"/>
        <v/>
      </c>
      <c r="BC911" s="36" t="str">
        <f t="shared" si="631"/>
        <v/>
      </c>
      <c r="BD911" s="36" t="str">
        <f t="shared" si="632"/>
        <v/>
      </c>
      <c r="BE911" s="36" t="str">
        <f t="shared" si="633"/>
        <v/>
      </c>
      <c r="BF911" s="36" t="str">
        <f t="shared" si="634"/>
        <v/>
      </c>
      <c r="BG911" s="36" t="str">
        <f t="shared" si="635"/>
        <v/>
      </c>
      <c r="BH911" s="36" t="str">
        <f t="shared" si="636"/>
        <v/>
      </c>
      <c r="BI911" s="36" t="str">
        <f t="shared" si="637"/>
        <v/>
      </c>
      <c r="BJ911" s="36" t="str">
        <f t="shared" si="638"/>
        <v/>
      </c>
      <c r="BK911" s="36" t="str">
        <f t="shared" si="639"/>
        <v/>
      </c>
      <c r="BL911" s="36" t="str">
        <f t="shared" si="640"/>
        <v/>
      </c>
      <c r="BM911" s="36" t="str">
        <f t="shared" si="641"/>
        <v/>
      </c>
      <c r="BN911" s="38" t="e">
        <f t="shared" si="600"/>
        <v>#DIV/0!</v>
      </c>
      <c r="BO911" s="38" t="e">
        <f t="shared" si="601"/>
        <v>#DIV/0!</v>
      </c>
      <c r="BP911" s="39" t="str">
        <f t="shared" si="602"/>
        <v/>
      </c>
      <c r="BQ911" s="39" t="str">
        <f t="shared" si="603"/>
        <v/>
      </c>
      <c r="BR911" s="39" t="str">
        <f t="shared" si="604"/>
        <v/>
      </c>
      <c r="BS911" s="39" t="str">
        <f t="shared" si="605"/>
        <v/>
      </c>
      <c r="BT911" s="39" t="str">
        <f t="shared" si="606"/>
        <v/>
      </c>
      <c r="BU911" s="39" t="str">
        <f t="shared" si="607"/>
        <v/>
      </c>
      <c r="BV911" s="39" t="str">
        <f t="shared" si="608"/>
        <v/>
      </c>
      <c r="BW911" s="39" t="str">
        <f t="shared" si="609"/>
        <v/>
      </c>
      <c r="BX911" s="39" t="str">
        <f t="shared" si="610"/>
        <v/>
      </c>
      <c r="BY911" s="39" t="str">
        <f t="shared" si="611"/>
        <v/>
      </c>
      <c r="BZ911" s="39" t="str">
        <f t="shared" si="612"/>
        <v/>
      </c>
      <c r="CA911" s="39" t="str">
        <f t="shared" si="613"/>
        <v/>
      </c>
      <c r="CB911" s="39" t="str">
        <f t="shared" si="614"/>
        <v/>
      </c>
      <c r="CC911" s="39" t="str">
        <f t="shared" si="615"/>
        <v/>
      </c>
      <c r="CD911" s="39" t="str">
        <f t="shared" si="616"/>
        <v/>
      </c>
      <c r="CE911" s="39" t="str">
        <f t="shared" si="617"/>
        <v/>
      </c>
      <c r="CF911" s="39" t="str">
        <f t="shared" si="618"/>
        <v/>
      </c>
      <c r="CG911" s="39" t="str">
        <f t="shared" si="619"/>
        <v/>
      </c>
      <c r="CH911" s="39" t="str">
        <f t="shared" si="620"/>
        <v/>
      </c>
      <c r="CI911" s="39" t="str">
        <f t="shared" si="621"/>
        <v/>
      </c>
    </row>
    <row r="912" spans="1:87">
      <c r="A912" s="18"/>
      <c r="B912" s="15">
        <f>'Gene Table'!E911</f>
        <v>0</v>
      </c>
      <c r="C912" s="15" t="str">
        <f>'Gene Table'!B911</f>
        <v>F21</v>
      </c>
      <c r="D912" s="16" t="str">
        <f>IF(SUM('Test Sample Data'!D$3:D$98)&gt;10,IF(AND(ISNUMBER('Test Sample Data'!D911),'Test Sample Data'!D911&lt;$B$1,'Test Sample Data'!D911&gt;0),'Test Sample Data'!D911,$B$1),"")</f>
        <v/>
      </c>
      <c r="E912" s="17" t="str">
        <f>IF(SUM('Test Sample Data'!E$3:E$98)&gt;10,IF(AND(ISNUMBER('Test Sample Data'!E911),'Test Sample Data'!E911&lt;$B$1,'Test Sample Data'!E911&gt;0),'Test Sample Data'!E911,$B$1),"")</f>
        <v/>
      </c>
      <c r="F912" s="17" t="str">
        <f>IF(SUM('Test Sample Data'!F$3:F$98)&gt;10,IF(AND(ISNUMBER('Test Sample Data'!F911),'Test Sample Data'!F911&lt;$B$1,'Test Sample Data'!F911&gt;0),'Test Sample Data'!F911,$B$1),"")</f>
        <v/>
      </c>
      <c r="G912" s="17" t="str">
        <f>IF(SUM('Test Sample Data'!G$3:G$98)&gt;10,IF(AND(ISNUMBER('Test Sample Data'!G911),'Test Sample Data'!G911&lt;$B$1,'Test Sample Data'!G911&gt;0),'Test Sample Data'!G911,$B$1),"")</f>
        <v/>
      </c>
      <c r="H912" s="17" t="str">
        <f>IF(SUM('Test Sample Data'!H$3:H$98)&gt;10,IF(AND(ISNUMBER('Test Sample Data'!H911),'Test Sample Data'!H911&lt;$B$1,'Test Sample Data'!H911&gt;0),'Test Sample Data'!H911,$B$1),"")</f>
        <v/>
      </c>
      <c r="I912" s="17" t="str">
        <f>IF(SUM('Test Sample Data'!I$3:I$98)&gt;10,IF(AND(ISNUMBER('Test Sample Data'!I911),'Test Sample Data'!I911&lt;$B$1,'Test Sample Data'!I911&gt;0),'Test Sample Data'!I911,$B$1),"")</f>
        <v/>
      </c>
      <c r="J912" s="17" t="str">
        <f>IF(SUM('Test Sample Data'!J$3:J$98)&gt;10,IF(AND(ISNUMBER('Test Sample Data'!J911),'Test Sample Data'!J911&lt;$B$1,'Test Sample Data'!J911&gt;0),'Test Sample Data'!J911,$B$1),"")</f>
        <v/>
      </c>
      <c r="K912" s="17" t="str">
        <f>IF(SUM('Test Sample Data'!K$3:K$98)&gt;10,IF(AND(ISNUMBER('Test Sample Data'!K911),'Test Sample Data'!K911&lt;$B$1,'Test Sample Data'!K911&gt;0),'Test Sample Data'!K911,$B$1),"")</f>
        <v/>
      </c>
      <c r="L912" s="17" t="str">
        <f>IF(SUM('Test Sample Data'!L$3:L$98)&gt;10,IF(AND(ISNUMBER('Test Sample Data'!L911),'Test Sample Data'!L911&lt;$B$1,'Test Sample Data'!L911&gt;0),'Test Sample Data'!L911,$B$1),"")</f>
        <v/>
      </c>
      <c r="M912" s="17" t="str">
        <f>IF(SUM('Test Sample Data'!M$3:M$98)&gt;10,IF(AND(ISNUMBER('Test Sample Data'!M911),'Test Sample Data'!M911&lt;$B$1,'Test Sample Data'!M911&gt;0),'Test Sample Data'!M911,$B$1),"")</f>
        <v/>
      </c>
      <c r="N912" s="17">
        <f>'Gene Table'!E911</f>
        <v>0</v>
      </c>
      <c r="O912" s="17" t="str">
        <f>'Gene Table'!B911</f>
        <v>F21</v>
      </c>
      <c r="P912" s="17" t="str">
        <f>IF(SUM('Control Sample Data'!D$3:D$98)&gt;10,IF(AND(ISNUMBER('Control Sample Data'!D911),'Control Sample Data'!D911&lt;$B$1,'Control Sample Data'!D911&gt;0),'Control Sample Data'!D911,$B$1),"")</f>
        <v/>
      </c>
      <c r="Q912" s="17" t="str">
        <f>IF(SUM('Control Sample Data'!E$3:E$98)&gt;10,IF(AND(ISNUMBER('Control Sample Data'!E911),'Control Sample Data'!E911&lt;$B$1,'Control Sample Data'!E911&gt;0),'Control Sample Data'!E911,$B$1),"")</f>
        <v/>
      </c>
      <c r="R912" s="17" t="str">
        <f>IF(SUM('Control Sample Data'!F$3:F$98)&gt;10,IF(AND(ISNUMBER('Control Sample Data'!F911),'Control Sample Data'!F911&lt;$B$1,'Control Sample Data'!F911&gt;0),'Control Sample Data'!F911,$B$1),"")</f>
        <v/>
      </c>
      <c r="S912" s="17" t="str">
        <f>IF(SUM('Control Sample Data'!G$3:G$98)&gt;10,IF(AND(ISNUMBER('Control Sample Data'!G911),'Control Sample Data'!G911&lt;$B$1,'Control Sample Data'!G911&gt;0),'Control Sample Data'!G911,$B$1),"")</f>
        <v/>
      </c>
      <c r="T912" s="17" t="str">
        <f>IF(SUM('Control Sample Data'!H$3:H$98)&gt;10,IF(AND(ISNUMBER('Control Sample Data'!H911),'Control Sample Data'!H911&lt;$B$1,'Control Sample Data'!H911&gt;0),'Control Sample Data'!H911,$B$1),"")</f>
        <v/>
      </c>
      <c r="U912" s="17" t="str">
        <f>IF(SUM('Control Sample Data'!I$3:I$98)&gt;10,IF(AND(ISNUMBER('Control Sample Data'!I911),'Control Sample Data'!I911&lt;$B$1,'Control Sample Data'!I911&gt;0),'Control Sample Data'!I911,$B$1),"")</f>
        <v/>
      </c>
      <c r="V912" s="17" t="str">
        <f>IF(SUM('Control Sample Data'!J$3:J$98)&gt;10,IF(AND(ISNUMBER('Control Sample Data'!J911),'Control Sample Data'!J911&lt;$B$1,'Control Sample Data'!J911&gt;0),'Control Sample Data'!J911,$B$1),"")</f>
        <v/>
      </c>
      <c r="W912" s="17" t="str">
        <f>IF(SUM('Control Sample Data'!K$3:K$98)&gt;10,IF(AND(ISNUMBER('Control Sample Data'!K911),'Control Sample Data'!K911&lt;$B$1,'Control Sample Data'!K911&gt;0),'Control Sample Data'!K911,$B$1),"")</f>
        <v/>
      </c>
      <c r="X912" s="17" t="str">
        <f>IF(SUM('Control Sample Data'!L$3:L$98)&gt;10,IF(AND(ISNUMBER('Control Sample Data'!L911),'Control Sample Data'!L911&lt;$B$1,'Control Sample Data'!L911&gt;0),'Control Sample Data'!L911,$B$1),"")</f>
        <v/>
      </c>
      <c r="Y912" s="17" t="str">
        <f>IF(SUM('Control Sample Data'!M$3:M$98)&gt;10,IF(AND(ISNUMBER('Control Sample Data'!M911),'Control Sample Data'!M911&lt;$B$1,'Control Sample Data'!M911&gt;0),'Control Sample Data'!M911,$B$1),"")</f>
        <v/>
      </c>
      <c r="AT912" s="36" t="str">
        <f t="shared" si="622"/>
        <v/>
      </c>
      <c r="AU912" s="36" t="str">
        <f t="shared" si="623"/>
        <v/>
      </c>
      <c r="AV912" s="36" t="str">
        <f t="shared" si="624"/>
        <v/>
      </c>
      <c r="AW912" s="36" t="str">
        <f t="shared" si="625"/>
        <v/>
      </c>
      <c r="AX912" s="36" t="str">
        <f t="shared" si="626"/>
        <v/>
      </c>
      <c r="AY912" s="36" t="str">
        <f t="shared" si="627"/>
        <v/>
      </c>
      <c r="AZ912" s="36" t="str">
        <f t="shared" si="628"/>
        <v/>
      </c>
      <c r="BA912" s="36" t="str">
        <f t="shared" si="629"/>
        <v/>
      </c>
      <c r="BB912" s="36" t="str">
        <f t="shared" si="630"/>
        <v/>
      </c>
      <c r="BC912" s="36" t="str">
        <f t="shared" si="631"/>
        <v/>
      </c>
      <c r="BD912" s="36" t="str">
        <f t="shared" si="632"/>
        <v/>
      </c>
      <c r="BE912" s="36" t="str">
        <f t="shared" si="633"/>
        <v/>
      </c>
      <c r="BF912" s="36" t="str">
        <f t="shared" si="634"/>
        <v/>
      </c>
      <c r="BG912" s="36" t="str">
        <f t="shared" si="635"/>
        <v/>
      </c>
      <c r="BH912" s="36" t="str">
        <f t="shared" si="636"/>
        <v/>
      </c>
      <c r="BI912" s="36" t="str">
        <f t="shared" si="637"/>
        <v/>
      </c>
      <c r="BJ912" s="36" t="str">
        <f t="shared" si="638"/>
        <v/>
      </c>
      <c r="BK912" s="36" t="str">
        <f t="shared" si="639"/>
        <v/>
      </c>
      <c r="BL912" s="36" t="str">
        <f t="shared" si="640"/>
        <v/>
      </c>
      <c r="BM912" s="36" t="str">
        <f t="shared" si="641"/>
        <v/>
      </c>
      <c r="BN912" s="38" t="e">
        <f t="shared" si="600"/>
        <v>#DIV/0!</v>
      </c>
      <c r="BO912" s="38" t="e">
        <f t="shared" si="601"/>
        <v>#DIV/0!</v>
      </c>
      <c r="BP912" s="39" t="str">
        <f t="shared" si="602"/>
        <v/>
      </c>
      <c r="BQ912" s="39" t="str">
        <f t="shared" si="603"/>
        <v/>
      </c>
      <c r="BR912" s="39" t="str">
        <f t="shared" si="604"/>
        <v/>
      </c>
      <c r="BS912" s="39" t="str">
        <f t="shared" si="605"/>
        <v/>
      </c>
      <c r="BT912" s="39" t="str">
        <f t="shared" si="606"/>
        <v/>
      </c>
      <c r="BU912" s="39" t="str">
        <f t="shared" si="607"/>
        <v/>
      </c>
      <c r="BV912" s="39" t="str">
        <f t="shared" si="608"/>
        <v/>
      </c>
      <c r="BW912" s="39" t="str">
        <f t="shared" si="609"/>
        <v/>
      </c>
      <c r="BX912" s="39" t="str">
        <f t="shared" si="610"/>
        <v/>
      </c>
      <c r="BY912" s="39" t="str">
        <f t="shared" si="611"/>
        <v/>
      </c>
      <c r="BZ912" s="39" t="str">
        <f t="shared" si="612"/>
        <v/>
      </c>
      <c r="CA912" s="39" t="str">
        <f t="shared" si="613"/>
        <v/>
      </c>
      <c r="CB912" s="39" t="str">
        <f t="shared" si="614"/>
        <v/>
      </c>
      <c r="CC912" s="39" t="str">
        <f t="shared" si="615"/>
        <v/>
      </c>
      <c r="CD912" s="39" t="str">
        <f t="shared" si="616"/>
        <v/>
      </c>
      <c r="CE912" s="39" t="str">
        <f t="shared" si="617"/>
        <v/>
      </c>
      <c r="CF912" s="39" t="str">
        <f t="shared" si="618"/>
        <v/>
      </c>
      <c r="CG912" s="39" t="str">
        <f t="shared" si="619"/>
        <v/>
      </c>
      <c r="CH912" s="39" t="str">
        <f t="shared" si="620"/>
        <v/>
      </c>
      <c r="CI912" s="39" t="str">
        <f t="shared" si="621"/>
        <v/>
      </c>
    </row>
    <row r="913" spans="1:87">
      <c r="A913" s="18"/>
      <c r="B913" s="15">
        <f>'Gene Table'!E912</f>
        <v>0</v>
      </c>
      <c r="C913" s="15" t="str">
        <f>'Gene Table'!B912</f>
        <v>F22</v>
      </c>
      <c r="D913" s="16" t="str">
        <f>IF(SUM('Test Sample Data'!D$3:D$98)&gt;10,IF(AND(ISNUMBER('Test Sample Data'!D912),'Test Sample Data'!D912&lt;$B$1,'Test Sample Data'!D912&gt;0),'Test Sample Data'!D912,$B$1),"")</f>
        <v/>
      </c>
      <c r="E913" s="17" t="str">
        <f>IF(SUM('Test Sample Data'!E$3:E$98)&gt;10,IF(AND(ISNUMBER('Test Sample Data'!E912),'Test Sample Data'!E912&lt;$B$1,'Test Sample Data'!E912&gt;0),'Test Sample Data'!E912,$B$1),"")</f>
        <v/>
      </c>
      <c r="F913" s="17" t="str">
        <f>IF(SUM('Test Sample Data'!F$3:F$98)&gt;10,IF(AND(ISNUMBER('Test Sample Data'!F912),'Test Sample Data'!F912&lt;$B$1,'Test Sample Data'!F912&gt;0),'Test Sample Data'!F912,$B$1),"")</f>
        <v/>
      </c>
      <c r="G913" s="17" t="str">
        <f>IF(SUM('Test Sample Data'!G$3:G$98)&gt;10,IF(AND(ISNUMBER('Test Sample Data'!G912),'Test Sample Data'!G912&lt;$B$1,'Test Sample Data'!G912&gt;0),'Test Sample Data'!G912,$B$1),"")</f>
        <v/>
      </c>
      <c r="H913" s="17" t="str">
        <f>IF(SUM('Test Sample Data'!H$3:H$98)&gt;10,IF(AND(ISNUMBER('Test Sample Data'!H912),'Test Sample Data'!H912&lt;$B$1,'Test Sample Data'!H912&gt;0),'Test Sample Data'!H912,$B$1),"")</f>
        <v/>
      </c>
      <c r="I913" s="17" t="str">
        <f>IF(SUM('Test Sample Data'!I$3:I$98)&gt;10,IF(AND(ISNUMBER('Test Sample Data'!I912),'Test Sample Data'!I912&lt;$B$1,'Test Sample Data'!I912&gt;0),'Test Sample Data'!I912,$B$1),"")</f>
        <v/>
      </c>
      <c r="J913" s="17" t="str">
        <f>IF(SUM('Test Sample Data'!J$3:J$98)&gt;10,IF(AND(ISNUMBER('Test Sample Data'!J912),'Test Sample Data'!J912&lt;$B$1,'Test Sample Data'!J912&gt;0),'Test Sample Data'!J912,$B$1),"")</f>
        <v/>
      </c>
      <c r="K913" s="17" t="str">
        <f>IF(SUM('Test Sample Data'!K$3:K$98)&gt;10,IF(AND(ISNUMBER('Test Sample Data'!K912),'Test Sample Data'!K912&lt;$B$1,'Test Sample Data'!K912&gt;0),'Test Sample Data'!K912,$B$1),"")</f>
        <v/>
      </c>
      <c r="L913" s="17" t="str">
        <f>IF(SUM('Test Sample Data'!L$3:L$98)&gt;10,IF(AND(ISNUMBER('Test Sample Data'!L912),'Test Sample Data'!L912&lt;$B$1,'Test Sample Data'!L912&gt;0),'Test Sample Data'!L912,$B$1),"")</f>
        <v/>
      </c>
      <c r="M913" s="17" t="str">
        <f>IF(SUM('Test Sample Data'!M$3:M$98)&gt;10,IF(AND(ISNUMBER('Test Sample Data'!M912),'Test Sample Data'!M912&lt;$B$1,'Test Sample Data'!M912&gt;0),'Test Sample Data'!M912,$B$1),"")</f>
        <v/>
      </c>
      <c r="N913" s="17">
        <f>'Gene Table'!E912</f>
        <v>0</v>
      </c>
      <c r="O913" s="17" t="str">
        <f>'Gene Table'!B912</f>
        <v>F22</v>
      </c>
      <c r="P913" s="17" t="str">
        <f>IF(SUM('Control Sample Data'!D$3:D$98)&gt;10,IF(AND(ISNUMBER('Control Sample Data'!D912),'Control Sample Data'!D912&lt;$B$1,'Control Sample Data'!D912&gt;0),'Control Sample Data'!D912,$B$1),"")</f>
        <v/>
      </c>
      <c r="Q913" s="17" t="str">
        <f>IF(SUM('Control Sample Data'!E$3:E$98)&gt;10,IF(AND(ISNUMBER('Control Sample Data'!E912),'Control Sample Data'!E912&lt;$B$1,'Control Sample Data'!E912&gt;0),'Control Sample Data'!E912,$B$1),"")</f>
        <v/>
      </c>
      <c r="R913" s="17" t="str">
        <f>IF(SUM('Control Sample Data'!F$3:F$98)&gt;10,IF(AND(ISNUMBER('Control Sample Data'!F912),'Control Sample Data'!F912&lt;$B$1,'Control Sample Data'!F912&gt;0),'Control Sample Data'!F912,$B$1),"")</f>
        <v/>
      </c>
      <c r="S913" s="17" t="str">
        <f>IF(SUM('Control Sample Data'!G$3:G$98)&gt;10,IF(AND(ISNUMBER('Control Sample Data'!G912),'Control Sample Data'!G912&lt;$B$1,'Control Sample Data'!G912&gt;0),'Control Sample Data'!G912,$B$1),"")</f>
        <v/>
      </c>
      <c r="T913" s="17" t="str">
        <f>IF(SUM('Control Sample Data'!H$3:H$98)&gt;10,IF(AND(ISNUMBER('Control Sample Data'!H912),'Control Sample Data'!H912&lt;$B$1,'Control Sample Data'!H912&gt;0),'Control Sample Data'!H912,$B$1),"")</f>
        <v/>
      </c>
      <c r="U913" s="17" t="str">
        <f>IF(SUM('Control Sample Data'!I$3:I$98)&gt;10,IF(AND(ISNUMBER('Control Sample Data'!I912),'Control Sample Data'!I912&lt;$B$1,'Control Sample Data'!I912&gt;0),'Control Sample Data'!I912,$B$1),"")</f>
        <v/>
      </c>
      <c r="V913" s="17" t="str">
        <f>IF(SUM('Control Sample Data'!J$3:J$98)&gt;10,IF(AND(ISNUMBER('Control Sample Data'!J912),'Control Sample Data'!J912&lt;$B$1,'Control Sample Data'!J912&gt;0),'Control Sample Data'!J912,$B$1),"")</f>
        <v/>
      </c>
      <c r="W913" s="17" t="str">
        <f>IF(SUM('Control Sample Data'!K$3:K$98)&gt;10,IF(AND(ISNUMBER('Control Sample Data'!K912),'Control Sample Data'!K912&lt;$B$1,'Control Sample Data'!K912&gt;0),'Control Sample Data'!K912,$B$1),"")</f>
        <v/>
      </c>
      <c r="X913" s="17" t="str">
        <f>IF(SUM('Control Sample Data'!L$3:L$98)&gt;10,IF(AND(ISNUMBER('Control Sample Data'!L912),'Control Sample Data'!L912&lt;$B$1,'Control Sample Data'!L912&gt;0),'Control Sample Data'!L912,$B$1),"")</f>
        <v/>
      </c>
      <c r="Y913" s="17" t="str">
        <f>IF(SUM('Control Sample Data'!M$3:M$98)&gt;10,IF(AND(ISNUMBER('Control Sample Data'!M912),'Control Sample Data'!M912&lt;$B$1,'Control Sample Data'!M912&gt;0),'Control Sample Data'!M912,$B$1),"")</f>
        <v/>
      </c>
      <c r="AT913" s="36" t="str">
        <f t="shared" si="622"/>
        <v/>
      </c>
      <c r="AU913" s="36" t="str">
        <f t="shared" si="623"/>
        <v/>
      </c>
      <c r="AV913" s="36" t="str">
        <f t="shared" si="624"/>
        <v/>
      </c>
      <c r="AW913" s="36" t="str">
        <f t="shared" si="625"/>
        <v/>
      </c>
      <c r="AX913" s="36" t="str">
        <f t="shared" si="626"/>
        <v/>
      </c>
      <c r="AY913" s="36" t="str">
        <f t="shared" si="627"/>
        <v/>
      </c>
      <c r="AZ913" s="36" t="str">
        <f t="shared" si="628"/>
        <v/>
      </c>
      <c r="BA913" s="36" t="str">
        <f t="shared" si="629"/>
        <v/>
      </c>
      <c r="BB913" s="36" t="str">
        <f t="shared" si="630"/>
        <v/>
      </c>
      <c r="BC913" s="36" t="str">
        <f t="shared" si="631"/>
        <v/>
      </c>
      <c r="BD913" s="36" t="str">
        <f t="shared" si="632"/>
        <v/>
      </c>
      <c r="BE913" s="36" t="str">
        <f t="shared" si="633"/>
        <v/>
      </c>
      <c r="BF913" s="36" t="str">
        <f t="shared" si="634"/>
        <v/>
      </c>
      <c r="BG913" s="36" t="str">
        <f t="shared" si="635"/>
        <v/>
      </c>
      <c r="BH913" s="36" t="str">
        <f t="shared" si="636"/>
        <v/>
      </c>
      <c r="BI913" s="36" t="str">
        <f t="shared" si="637"/>
        <v/>
      </c>
      <c r="BJ913" s="36" t="str">
        <f t="shared" si="638"/>
        <v/>
      </c>
      <c r="BK913" s="36" t="str">
        <f t="shared" si="639"/>
        <v/>
      </c>
      <c r="BL913" s="36" t="str">
        <f t="shared" si="640"/>
        <v/>
      </c>
      <c r="BM913" s="36" t="str">
        <f t="shared" si="641"/>
        <v/>
      </c>
      <c r="BN913" s="38" t="e">
        <f t="shared" si="600"/>
        <v>#DIV/0!</v>
      </c>
      <c r="BO913" s="38" t="e">
        <f t="shared" si="601"/>
        <v>#DIV/0!</v>
      </c>
      <c r="BP913" s="39" t="str">
        <f t="shared" si="602"/>
        <v/>
      </c>
      <c r="BQ913" s="39" t="str">
        <f t="shared" si="603"/>
        <v/>
      </c>
      <c r="BR913" s="39" t="str">
        <f t="shared" si="604"/>
        <v/>
      </c>
      <c r="BS913" s="39" t="str">
        <f t="shared" si="605"/>
        <v/>
      </c>
      <c r="BT913" s="39" t="str">
        <f t="shared" si="606"/>
        <v/>
      </c>
      <c r="BU913" s="39" t="str">
        <f t="shared" si="607"/>
        <v/>
      </c>
      <c r="BV913" s="39" t="str">
        <f t="shared" si="608"/>
        <v/>
      </c>
      <c r="BW913" s="39" t="str">
        <f t="shared" si="609"/>
        <v/>
      </c>
      <c r="BX913" s="39" t="str">
        <f t="shared" si="610"/>
        <v/>
      </c>
      <c r="BY913" s="39" t="str">
        <f t="shared" si="611"/>
        <v/>
      </c>
      <c r="BZ913" s="39" t="str">
        <f t="shared" si="612"/>
        <v/>
      </c>
      <c r="CA913" s="39" t="str">
        <f t="shared" si="613"/>
        <v/>
      </c>
      <c r="CB913" s="39" t="str">
        <f t="shared" si="614"/>
        <v/>
      </c>
      <c r="CC913" s="39" t="str">
        <f t="shared" si="615"/>
        <v/>
      </c>
      <c r="CD913" s="39" t="str">
        <f t="shared" si="616"/>
        <v/>
      </c>
      <c r="CE913" s="39" t="str">
        <f t="shared" si="617"/>
        <v/>
      </c>
      <c r="CF913" s="39" t="str">
        <f t="shared" si="618"/>
        <v/>
      </c>
      <c r="CG913" s="39" t="str">
        <f t="shared" si="619"/>
        <v/>
      </c>
      <c r="CH913" s="39" t="str">
        <f t="shared" si="620"/>
        <v/>
      </c>
      <c r="CI913" s="39" t="str">
        <f t="shared" si="621"/>
        <v/>
      </c>
    </row>
    <row r="914" spans="1:87">
      <c r="A914" s="18"/>
      <c r="B914" s="15">
        <f>'Gene Table'!E913</f>
        <v>0</v>
      </c>
      <c r="C914" s="15" t="str">
        <f>'Gene Table'!B913</f>
        <v>F23</v>
      </c>
      <c r="D914" s="16" t="str">
        <f>IF(SUM('Test Sample Data'!D$3:D$98)&gt;10,IF(AND(ISNUMBER('Test Sample Data'!D913),'Test Sample Data'!D913&lt;$B$1,'Test Sample Data'!D913&gt;0),'Test Sample Data'!D913,$B$1),"")</f>
        <v/>
      </c>
      <c r="E914" s="17" t="str">
        <f>IF(SUM('Test Sample Data'!E$3:E$98)&gt;10,IF(AND(ISNUMBER('Test Sample Data'!E913),'Test Sample Data'!E913&lt;$B$1,'Test Sample Data'!E913&gt;0),'Test Sample Data'!E913,$B$1),"")</f>
        <v/>
      </c>
      <c r="F914" s="17" t="str">
        <f>IF(SUM('Test Sample Data'!F$3:F$98)&gt;10,IF(AND(ISNUMBER('Test Sample Data'!F913),'Test Sample Data'!F913&lt;$B$1,'Test Sample Data'!F913&gt;0),'Test Sample Data'!F913,$B$1),"")</f>
        <v/>
      </c>
      <c r="G914" s="17" t="str">
        <f>IF(SUM('Test Sample Data'!G$3:G$98)&gt;10,IF(AND(ISNUMBER('Test Sample Data'!G913),'Test Sample Data'!G913&lt;$B$1,'Test Sample Data'!G913&gt;0),'Test Sample Data'!G913,$B$1),"")</f>
        <v/>
      </c>
      <c r="H914" s="17" t="str">
        <f>IF(SUM('Test Sample Data'!H$3:H$98)&gt;10,IF(AND(ISNUMBER('Test Sample Data'!H913),'Test Sample Data'!H913&lt;$B$1,'Test Sample Data'!H913&gt;0),'Test Sample Data'!H913,$B$1),"")</f>
        <v/>
      </c>
      <c r="I914" s="17" t="str">
        <f>IF(SUM('Test Sample Data'!I$3:I$98)&gt;10,IF(AND(ISNUMBER('Test Sample Data'!I913),'Test Sample Data'!I913&lt;$B$1,'Test Sample Data'!I913&gt;0),'Test Sample Data'!I913,$B$1),"")</f>
        <v/>
      </c>
      <c r="J914" s="17" t="str">
        <f>IF(SUM('Test Sample Data'!J$3:J$98)&gt;10,IF(AND(ISNUMBER('Test Sample Data'!J913),'Test Sample Data'!J913&lt;$B$1,'Test Sample Data'!J913&gt;0),'Test Sample Data'!J913,$B$1),"")</f>
        <v/>
      </c>
      <c r="K914" s="17" t="str">
        <f>IF(SUM('Test Sample Data'!K$3:K$98)&gt;10,IF(AND(ISNUMBER('Test Sample Data'!K913),'Test Sample Data'!K913&lt;$B$1,'Test Sample Data'!K913&gt;0),'Test Sample Data'!K913,$B$1),"")</f>
        <v/>
      </c>
      <c r="L914" s="17" t="str">
        <f>IF(SUM('Test Sample Data'!L$3:L$98)&gt;10,IF(AND(ISNUMBER('Test Sample Data'!L913),'Test Sample Data'!L913&lt;$B$1,'Test Sample Data'!L913&gt;0),'Test Sample Data'!L913,$B$1),"")</f>
        <v/>
      </c>
      <c r="M914" s="17" t="str">
        <f>IF(SUM('Test Sample Data'!M$3:M$98)&gt;10,IF(AND(ISNUMBER('Test Sample Data'!M913),'Test Sample Data'!M913&lt;$B$1,'Test Sample Data'!M913&gt;0),'Test Sample Data'!M913,$B$1),"")</f>
        <v/>
      </c>
      <c r="N914" s="17">
        <f>'Gene Table'!E913</f>
        <v>0</v>
      </c>
      <c r="O914" s="17" t="str">
        <f>'Gene Table'!B913</f>
        <v>F23</v>
      </c>
      <c r="P914" s="17" t="str">
        <f>IF(SUM('Control Sample Data'!D$3:D$98)&gt;10,IF(AND(ISNUMBER('Control Sample Data'!D913),'Control Sample Data'!D913&lt;$B$1,'Control Sample Data'!D913&gt;0),'Control Sample Data'!D913,$B$1),"")</f>
        <v/>
      </c>
      <c r="Q914" s="17" t="str">
        <f>IF(SUM('Control Sample Data'!E$3:E$98)&gt;10,IF(AND(ISNUMBER('Control Sample Data'!E913),'Control Sample Data'!E913&lt;$B$1,'Control Sample Data'!E913&gt;0),'Control Sample Data'!E913,$B$1),"")</f>
        <v/>
      </c>
      <c r="R914" s="17" t="str">
        <f>IF(SUM('Control Sample Data'!F$3:F$98)&gt;10,IF(AND(ISNUMBER('Control Sample Data'!F913),'Control Sample Data'!F913&lt;$B$1,'Control Sample Data'!F913&gt;0),'Control Sample Data'!F913,$B$1),"")</f>
        <v/>
      </c>
      <c r="S914" s="17" t="str">
        <f>IF(SUM('Control Sample Data'!G$3:G$98)&gt;10,IF(AND(ISNUMBER('Control Sample Data'!G913),'Control Sample Data'!G913&lt;$B$1,'Control Sample Data'!G913&gt;0),'Control Sample Data'!G913,$B$1),"")</f>
        <v/>
      </c>
      <c r="T914" s="17" t="str">
        <f>IF(SUM('Control Sample Data'!H$3:H$98)&gt;10,IF(AND(ISNUMBER('Control Sample Data'!H913),'Control Sample Data'!H913&lt;$B$1,'Control Sample Data'!H913&gt;0),'Control Sample Data'!H913,$B$1),"")</f>
        <v/>
      </c>
      <c r="U914" s="17" t="str">
        <f>IF(SUM('Control Sample Data'!I$3:I$98)&gt;10,IF(AND(ISNUMBER('Control Sample Data'!I913),'Control Sample Data'!I913&lt;$B$1,'Control Sample Data'!I913&gt;0),'Control Sample Data'!I913,$B$1),"")</f>
        <v/>
      </c>
      <c r="V914" s="17" t="str">
        <f>IF(SUM('Control Sample Data'!J$3:J$98)&gt;10,IF(AND(ISNUMBER('Control Sample Data'!J913),'Control Sample Data'!J913&lt;$B$1,'Control Sample Data'!J913&gt;0),'Control Sample Data'!J913,$B$1),"")</f>
        <v/>
      </c>
      <c r="W914" s="17" t="str">
        <f>IF(SUM('Control Sample Data'!K$3:K$98)&gt;10,IF(AND(ISNUMBER('Control Sample Data'!K913),'Control Sample Data'!K913&lt;$B$1,'Control Sample Data'!K913&gt;0),'Control Sample Data'!K913,$B$1),"")</f>
        <v/>
      </c>
      <c r="X914" s="17" t="str">
        <f>IF(SUM('Control Sample Data'!L$3:L$98)&gt;10,IF(AND(ISNUMBER('Control Sample Data'!L913),'Control Sample Data'!L913&lt;$B$1,'Control Sample Data'!L913&gt;0),'Control Sample Data'!L913,$B$1),"")</f>
        <v/>
      </c>
      <c r="Y914" s="17" t="str">
        <f>IF(SUM('Control Sample Data'!M$3:M$98)&gt;10,IF(AND(ISNUMBER('Control Sample Data'!M913),'Control Sample Data'!M913&lt;$B$1,'Control Sample Data'!M913&gt;0),'Control Sample Data'!M913,$B$1),"")</f>
        <v/>
      </c>
      <c r="AT914" s="36" t="str">
        <f t="shared" si="622"/>
        <v/>
      </c>
      <c r="AU914" s="36" t="str">
        <f t="shared" si="623"/>
        <v/>
      </c>
      <c r="AV914" s="36" t="str">
        <f t="shared" si="624"/>
        <v/>
      </c>
      <c r="AW914" s="36" t="str">
        <f t="shared" si="625"/>
        <v/>
      </c>
      <c r="AX914" s="36" t="str">
        <f t="shared" si="626"/>
        <v/>
      </c>
      <c r="AY914" s="36" t="str">
        <f t="shared" si="627"/>
        <v/>
      </c>
      <c r="AZ914" s="36" t="str">
        <f t="shared" si="628"/>
        <v/>
      </c>
      <c r="BA914" s="36" t="str">
        <f t="shared" si="629"/>
        <v/>
      </c>
      <c r="BB914" s="36" t="str">
        <f t="shared" si="630"/>
        <v/>
      </c>
      <c r="BC914" s="36" t="str">
        <f t="shared" si="631"/>
        <v/>
      </c>
      <c r="BD914" s="36" t="str">
        <f t="shared" si="632"/>
        <v/>
      </c>
      <c r="BE914" s="36" t="str">
        <f t="shared" si="633"/>
        <v/>
      </c>
      <c r="BF914" s="36" t="str">
        <f t="shared" si="634"/>
        <v/>
      </c>
      <c r="BG914" s="36" t="str">
        <f t="shared" si="635"/>
        <v/>
      </c>
      <c r="BH914" s="36" t="str">
        <f t="shared" si="636"/>
        <v/>
      </c>
      <c r="BI914" s="36" t="str">
        <f t="shared" si="637"/>
        <v/>
      </c>
      <c r="BJ914" s="36" t="str">
        <f t="shared" si="638"/>
        <v/>
      </c>
      <c r="BK914" s="36" t="str">
        <f t="shared" si="639"/>
        <v/>
      </c>
      <c r="BL914" s="36" t="str">
        <f t="shared" si="640"/>
        <v/>
      </c>
      <c r="BM914" s="36" t="str">
        <f t="shared" si="641"/>
        <v/>
      </c>
      <c r="BN914" s="38" t="e">
        <f t="shared" si="600"/>
        <v>#DIV/0!</v>
      </c>
      <c r="BO914" s="38" t="e">
        <f t="shared" si="601"/>
        <v>#DIV/0!</v>
      </c>
      <c r="BP914" s="39" t="str">
        <f t="shared" si="602"/>
        <v/>
      </c>
      <c r="BQ914" s="39" t="str">
        <f t="shared" si="603"/>
        <v/>
      </c>
      <c r="BR914" s="39" t="str">
        <f t="shared" si="604"/>
        <v/>
      </c>
      <c r="BS914" s="39" t="str">
        <f t="shared" si="605"/>
        <v/>
      </c>
      <c r="BT914" s="39" t="str">
        <f t="shared" si="606"/>
        <v/>
      </c>
      <c r="BU914" s="39" t="str">
        <f t="shared" si="607"/>
        <v/>
      </c>
      <c r="BV914" s="39" t="str">
        <f t="shared" si="608"/>
        <v/>
      </c>
      <c r="BW914" s="39" t="str">
        <f t="shared" si="609"/>
        <v/>
      </c>
      <c r="BX914" s="39" t="str">
        <f t="shared" si="610"/>
        <v/>
      </c>
      <c r="BY914" s="39" t="str">
        <f t="shared" si="611"/>
        <v/>
      </c>
      <c r="BZ914" s="39" t="str">
        <f t="shared" si="612"/>
        <v/>
      </c>
      <c r="CA914" s="39" t="str">
        <f t="shared" si="613"/>
        <v/>
      </c>
      <c r="CB914" s="39" t="str">
        <f t="shared" si="614"/>
        <v/>
      </c>
      <c r="CC914" s="39" t="str">
        <f t="shared" si="615"/>
        <v/>
      </c>
      <c r="CD914" s="39" t="str">
        <f t="shared" si="616"/>
        <v/>
      </c>
      <c r="CE914" s="39" t="str">
        <f t="shared" si="617"/>
        <v/>
      </c>
      <c r="CF914" s="39" t="str">
        <f t="shared" si="618"/>
        <v/>
      </c>
      <c r="CG914" s="39" t="str">
        <f t="shared" si="619"/>
        <v/>
      </c>
      <c r="CH914" s="39" t="str">
        <f t="shared" si="620"/>
        <v/>
      </c>
      <c r="CI914" s="39" t="str">
        <f t="shared" si="621"/>
        <v/>
      </c>
    </row>
    <row r="915" spans="1:87">
      <c r="A915" s="18"/>
      <c r="B915" s="15">
        <f>'Gene Table'!E914</f>
        <v>0</v>
      </c>
      <c r="C915" s="15" t="str">
        <f>'Gene Table'!B914</f>
        <v>F24</v>
      </c>
      <c r="D915" s="16" t="str">
        <f>IF(SUM('Test Sample Data'!D$3:D$98)&gt;10,IF(AND(ISNUMBER('Test Sample Data'!D914),'Test Sample Data'!D914&lt;$B$1,'Test Sample Data'!D914&gt;0),'Test Sample Data'!D914,$B$1),"")</f>
        <v/>
      </c>
      <c r="E915" s="17" t="str">
        <f>IF(SUM('Test Sample Data'!E$3:E$98)&gt;10,IF(AND(ISNUMBER('Test Sample Data'!E914),'Test Sample Data'!E914&lt;$B$1,'Test Sample Data'!E914&gt;0),'Test Sample Data'!E914,$B$1),"")</f>
        <v/>
      </c>
      <c r="F915" s="17" t="str">
        <f>IF(SUM('Test Sample Data'!F$3:F$98)&gt;10,IF(AND(ISNUMBER('Test Sample Data'!F914),'Test Sample Data'!F914&lt;$B$1,'Test Sample Data'!F914&gt;0),'Test Sample Data'!F914,$B$1),"")</f>
        <v/>
      </c>
      <c r="G915" s="17" t="str">
        <f>IF(SUM('Test Sample Data'!G$3:G$98)&gt;10,IF(AND(ISNUMBER('Test Sample Data'!G914),'Test Sample Data'!G914&lt;$B$1,'Test Sample Data'!G914&gt;0),'Test Sample Data'!G914,$B$1),"")</f>
        <v/>
      </c>
      <c r="H915" s="17" t="str">
        <f>IF(SUM('Test Sample Data'!H$3:H$98)&gt;10,IF(AND(ISNUMBER('Test Sample Data'!H914),'Test Sample Data'!H914&lt;$B$1,'Test Sample Data'!H914&gt;0),'Test Sample Data'!H914,$B$1),"")</f>
        <v/>
      </c>
      <c r="I915" s="17" t="str">
        <f>IF(SUM('Test Sample Data'!I$3:I$98)&gt;10,IF(AND(ISNUMBER('Test Sample Data'!I914),'Test Sample Data'!I914&lt;$B$1,'Test Sample Data'!I914&gt;0),'Test Sample Data'!I914,$B$1),"")</f>
        <v/>
      </c>
      <c r="J915" s="17" t="str">
        <f>IF(SUM('Test Sample Data'!J$3:J$98)&gt;10,IF(AND(ISNUMBER('Test Sample Data'!J914),'Test Sample Data'!J914&lt;$B$1,'Test Sample Data'!J914&gt;0),'Test Sample Data'!J914,$B$1),"")</f>
        <v/>
      </c>
      <c r="K915" s="17" t="str">
        <f>IF(SUM('Test Sample Data'!K$3:K$98)&gt;10,IF(AND(ISNUMBER('Test Sample Data'!K914),'Test Sample Data'!K914&lt;$B$1,'Test Sample Data'!K914&gt;0),'Test Sample Data'!K914,$B$1),"")</f>
        <v/>
      </c>
      <c r="L915" s="17" t="str">
        <f>IF(SUM('Test Sample Data'!L$3:L$98)&gt;10,IF(AND(ISNUMBER('Test Sample Data'!L914),'Test Sample Data'!L914&lt;$B$1,'Test Sample Data'!L914&gt;0),'Test Sample Data'!L914,$B$1),"")</f>
        <v/>
      </c>
      <c r="M915" s="17" t="str">
        <f>IF(SUM('Test Sample Data'!M$3:M$98)&gt;10,IF(AND(ISNUMBER('Test Sample Data'!M914),'Test Sample Data'!M914&lt;$B$1,'Test Sample Data'!M914&gt;0),'Test Sample Data'!M914,$B$1),"")</f>
        <v/>
      </c>
      <c r="N915" s="17">
        <f>'Gene Table'!E914</f>
        <v>0</v>
      </c>
      <c r="O915" s="17" t="str">
        <f>'Gene Table'!B914</f>
        <v>F24</v>
      </c>
      <c r="P915" s="17" t="str">
        <f>IF(SUM('Control Sample Data'!D$3:D$98)&gt;10,IF(AND(ISNUMBER('Control Sample Data'!D914),'Control Sample Data'!D914&lt;$B$1,'Control Sample Data'!D914&gt;0),'Control Sample Data'!D914,$B$1),"")</f>
        <v/>
      </c>
      <c r="Q915" s="17" t="str">
        <f>IF(SUM('Control Sample Data'!E$3:E$98)&gt;10,IF(AND(ISNUMBER('Control Sample Data'!E914),'Control Sample Data'!E914&lt;$B$1,'Control Sample Data'!E914&gt;0),'Control Sample Data'!E914,$B$1),"")</f>
        <v/>
      </c>
      <c r="R915" s="17" t="str">
        <f>IF(SUM('Control Sample Data'!F$3:F$98)&gt;10,IF(AND(ISNUMBER('Control Sample Data'!F914),'Control Sample Data'!F914&lt;$B$1,'Control Sample Data'!F914&gt;0),'Control Sample Data'!F914,$B$1),"")</f>
        <v/>
      </c>
      <c r="S915" s="17" t="str">
        <f>IF(SUM('Control Sample Data'!G$3:G$98)&gt;10,IF(AND(ISNUMBER('Control Sample Data'!G914),'Control Sample Data'!G914&lt;$B$1,'Control Sample Data'!G914&gt;0),'Control Sample Data'!G914,$B$1),"")</f>
        <v/>
      </c>
      <c r="T915" s="17" t="str">
        <f>IF(SUM('Control Sample Data'!H$3:H$98)&gt;10,IF(AND(ISNUMBER('Control Sample Data'!H914),'Control Sample Data'!H914&lt;$B$1,'Control Sample Data'!H914&gt;0),'Control Sample Data'!H914,$B$1),"")</f>
        <v/>
      </c>
      <c r="U915" s="17" t="str">
        <f>IF(SUM('Control Sample Data'!I$3:I$98)&gt;10,IF(AND(ISNUMBER('Control Sample Data'!I914),'Control Sample Data'!I914&lt;$B$1,'Control Sample Data'!I914&gt;0),'Control Sample Data'!I914,$B$1),"")</f>
        <v/>
      </c>
      <c r="V915" s="17" t="str">
        <f>IF(SUM('Control Sample Data'!J$3:J$98)&gt;10,IF(AND(ISNUMBER('Control Sample Data'!J914),'Control Sample Data'!J914&lt;$B$1,'Control Sample Data'!J914&gt;0),'Control Sample Data'!J914,$B$1),"")</f>
        <v/>
      </c>
      <c r="W915" s="17" t="str">
        <f>IF(SUM('Control Sample Data'!K$3:K$98)&gt;10,IF(AND(ISNUMBER('Control Sample Data'!K914),'Control Sample Data'!K914&lt;$B$1,'Control Sample Data'!K914&gt;0),'Control Sample Data'!K914,$B$1),"")</f>
        <v/>
      </c>
      <c r="X915" s="17" t="str">
        <f>IF(SUM('Control Sample Data'!L$3:L$98)&gt;10,IF(AND(ISNUMBER('Control Sample Data'!L914),'Control Sample Data'!L914&lt;$B$1,'Control Sample Data'!L914&gt;0),'Control Sample Data'!L914,$B$1),"")</f>
        <v/>
      </c>
      <c r="Y915" s="17" t="str">
        <f>IF(SUM('Control Sample Data'!M$3:M$98)&gt;10,IF(AND(ISNUMBER('Control Sample Data'!M914),'Control Sample Data'!M914&lt;$B$1,'Control Sample Data'!M914&gt;0),'Control Sample Data'!M914,$B$1),"")</f>
        <v/>
      </c>
      <c r="AT915" s="36" t="str">
        <f t="shared" si="622"/>
        <v/>
      </c>
      <c r="AU915" s="36" t="str">
        <f t="shared" si="623"/>
        <v/>
      </c>
      <c r="AV915" s="36" t="str">
        <f t="shared" si="624"/>
        <v/>
      </c>
      <c r="AW915" s="36" t="str">
        <f t="shared" si="625"/>
        <v/>
      </c>
      <c r="AX915" s="36" t="str">
        <f t="shared" si="626"/>
        <v/>
      </c>
      <c r="AY915" s="36" t="str">
        <f t="shared" si="627"/>
        <v/>
      </c>
      <c r="AZ915" s="36" t="str">
        <f t="shared" si="628"/>
        <v/>
      </c>
      <c r="BA915" s="36" t="str">
        <f t="shared" si="629"/>
        <v/>
      </c>
      <c r="BB915" s="36" t="str">
        <f t="shared" si="630"/>
        <v/>
      </c>
      <c r="BC915" s="36" t="str">
        <f t="shared" si="631"/>
        <v/>
      </c>
      <c r="BD915" s="36" t="str">
        <f t="shared" si="632"/>
        <v/>
      </c>
      <c r="BE915" s="36" t="str">
        <f t="shared" si="633"/>
        <v/>
      </c>
      <c r="BF915" s="36" t="str">
        <f t="shared" si="634"/>
        <v/>
      </c>
      <c r="BG915" s="36" t="str">
        <f t="shared" si="635"/>
        <v/>
      </c>
      <c r="BH915" s="36" t="str">
        <f t="shared" si="636"/>
        <v/>
      </c>
      <c r="BI915" s="36" t="str">
        <f t="shared" si="637"/>
        <v/>
      </c>
      <c r="BJ915" s="36" t="str">
        <f t="shared" si="638"/>
        <v/>
      </c>
      <c r="BK915" s="36" t="str">
        <f t="shared" si="639"/>
        <v/>
      </c>
      <c r="BL915" s="36" t="str">
        <f t="shared" si="640"/>
        <v/>
      </c>
      <c r="BM915" s="36" t="str">
        <f t="shared" si="641"/>
        <v/>
      </c>
      <c r="BN915" s="38" t="e">
        <f t="shared" si="600"/>
        <v>#DIV/0!</v>
      </c>
      <c r="BO915" s="38" t="e">
        <f t="shared" si="601"/>
        <v>#DIV/0!</v>
      </c>
      <c r="BP915" s="39" t="str">
        <f t="shared" si="602"/>
        <v/>
      </c>
      <c r="BQ915" s="39" t="str">
        <f t="shared" si="603"/>
        <v/>
      </c>
      <c r="BR915" s="39" t="str">
        <f t="shared" si="604"/>
        <v/>
      </c>
      <c r="BS915" s="39" t="str">
        <f t="shared" si="605"/>
        <v/>
      </c>
      <c r="BT915" s="39" t="str">
        <f t="shared" si="606"/>
        <v/>
      </c>
      <c r="BU915" s="39" t="str">
        <f t="shared" si="607"/>
        <v/>
      </c>
      <c r="BV915" s="39" t="str">
        <f t="shared" si="608"/>
        <v/>
      </c>
      <c r="BW915" s="39" t="str">
        <f t="shared" si="609"/>
        <v/>
      </c>
      <c r="BX915" s="39" t="str">
        <f t="shared" si="610"/>
        <v/>
      </c>
      <c r="BY915" s="39" t="str">
        <f t="shared" si="611"/>
        <v/>
      </c>
      <c r="BZ915" s="39" t="str">
        <f t="shared" si="612"/>
        <v/>
      </c>
      <c r="CA915" s="39" t="str">
        <f t="shared" si="613"/>
        <v/>
      </c>
      <c r="CB915" s="39" t="str">
        <f t="shared" si="614"/>
        <v/>
      </c>
      <c r="CC915" s="39" t="str">
        <f t="shared" si="615"/>
        <v/>
      </c>
      <c r="CD915" s="39" t="str">
        <f t="shared" si="616"/>
        <v/>
      </c>
      <c r="CE915" s="39" t="str">
        <f t="shared" si="617"/>
        <v/>
      </c>
      <c r="CF915" s="39" t="str">
        <f t="shared" si="618"/>
        <v/>
      </c>
      <c r="CG915" s="39" t="str">
        <f t="shared" si="619"/>
        <v/>
      </c>
      <c r="CH915" s="39" t="str">
        <f t="shared" si="620"/>
        <v/>
      </c>
      <c r="CI915" s="39" t="str">
        <f t="shared" si="621"/>
        <v/>
      </c>
    </row>
    <row r="916" spans="1:87">
      <c r="A916" s="18"/>
      <c r="B916" s="15" t="str">
        <f>'Gene Table'!E915</f>
        <v>mmu-miR-344b-5p</v>
      </c>
      <c r="C916" s="15" t="str">
        <f>'Gene Table'!B915</f>
        <v>G01</v>
      </c>
      <c r="D916" s="16" t="str">
        <f>IF(SUM('Test Sample Data'!D$3:D$98)&gt;10,IF(AND(ISNUMBER('Test Sample Data'!D915),'Test Sample Data'!D915&lt;$B$1,'Test Sample Data'!D915&gt;0),'Test Sample Data'!D915,$B$1),"")</f>
        <v/>
      </c>
      <c r="E916" s="17" t="str">
        <f>IF(SUM('Test Sample Data'!E$3:E$98)&gt;10,IF(AND(ISNUMBER('Test Sample Data'!E915),'Test Sample Data'!E915&lt;$B$1,'Test Sample Data'!E915&gt;0),'Test Sample Data'!E915,$B$1),"")</f>
        <v/>
      </c>
      <c r="F916" s="17" t="str">
        <f>IF(SUM('Test Sample Data'!F$3:F$98)&gt;10,IF(AND(ISNUMBER('Test Sample Data'!F915),'Test Sample Data'!F915&lt;$B$1,'Test Sample Data'!F915&gt;0),'Test Sample Data'!F915,$B$1),"")</f>
        <v/>
      </c>
      <c r="G916" s="17" t="str">
        <f>IF(SUM('Test Sample Data'!G$3:G$98)&gt;10,IF(AND(ISNUMBER('Test Sample Data'!G915),'Test Sample Data'!G915&lt;$B$1,'Test Sample Data'!G915&gt;0),'Test Sample Data'!G915,$B$1),"")</f>
        <v/>
      </c>
      <c r="H916" s="17" t="str">
        <f>IF(SUM('Test Sample Data'!H$3:H$98)&gt;10,IF(AND(ISNUMBER('Test Sample Data'!H915),'Test Sample Data'!H915&lt;$B$1,'Test Sample Data'!H915&gt;0),'Test Sample Data'!H915,$B$1),"")</f>
        <v/>
      </c>
      <c r="I916" s="17" t="str">
        <f>IF(SUM('Test Sample Data'!I$3:I$98)&gt;10,IF(AND(ISNUMBER('Test Sample Data'!I915),'Test Sample Data'!I915&lt;$B$1,'Test Sample Data'!I915&gt;0),'Test Sample Data'!I915,$B$1),"")</f>
        <v/>
      </c>
      <c r="J916" s="17" t="str">
        <f>IF(SUM('Test Sample Data'!J$3:J$98)&gt;10,IF(AND(ISNUMBER('Test Sample Data'!J915),'Test Sample Data'!J915&lt;$B$1,'Test Sample Data'!J915&gt;0),'Test Sample Data'!J915,$B$1),"")</f>
        <v/>
      </c>
      <c r="K916" s="17" t="str">
        <f>IF(SUM('Test Sample Data'!K$3:K$98)&gt;10,IF(AND(ISNUMBER('Test Sample Data'!K915),'Test Sample Data'!K915&lt;$B$1,'Test Sample Data'!K915&gt;0),'Test Sample Data'!K915,$B$1),"")</f>
        <v/>
      </c>
      <c r="L916" s="17" t="str">
        <f>IF(SUM('Test Sample Data'!L$3:L$98)&gt;10,IF(AND(ISNUMBER('Test Sample Data'!L915),'Test Sample Data'!L915&lt;$B$1,'Test Sample Data'!L915&gt;0),'Test Sample Data'!L915,$B$1),"")</f>
        <v/>
      </c>
      <c r="M916" s="17" t="str">
        <f>IF(SUM('Test Sample Data'!M$3:M$98)&gt;10,IF(AND(ISNUMBER('Test Sample Data'!M915),'Test Sample Data'!M915&lt;$B$1,'Test Sample Data'!M915&gt;0),'Test Sample Data'!M915,$B$1),"")</f>
        <v/>
      </c>
      <c r="N916" s="17" t="str">
        <f>'Gene Table'!E915</f>
        <v>mmu-miR-344b-5p</v>
      </c>
      <c r="O916" s="17" t="str">
        <f>'Gene Table'!B915</f>
        <v>G01</v>
      </c>
      <c r="P916" s="17" t="str">
        <f>IF(SUM('Control Sample Data'!D$3:D$98)&gt;10,IF(AND(ISNUMBER('Control Sample Data'!D915),'Control Sample Data'!D915&lt;$B$1,'Control Sample Data'!D915&gt;0),'Control Sample Data'!D915,$B$1),"")</f>
        <v/>
      </c>
      <c r="Q916" s="17" t="str">
        <f>IF(SUM('Control Sample Data'!E$3:E$98)&gt;10,IF(AND(ISNUMBER('Control Sample Data'!E915),'Control Sample Data'!E915&lt;$B$1,'Control Sample Data'!E915&gt;0),'Control Sample Data'!E915,$B$1),"")</f>
        <v/>
      </c>
      <c r="R916" s="17" t="str">
        <f>IF(SUM('Control Sample Data'!F$3:F$98)&gt;10,IF(AND(ISNUMBER('Control Sample Data'!F915),'Control Sample Data'!F915&lt;$B$1,'Control Sample Data'!F915&gt;0),'Control Sample Data'!F915,$B$1),"")</f>
        <v/>
      </c>
      <c r="S916" s="17" t="str">
        <f>IF(SUM('Control Sample Data'!G$3:G$98)&gt;10,IF(AND(ISNUMBER('Control Sample Data'!G915),'Control Sample Data'!G915&lt;$B$1,'Control Sample Data'!G915&gt;0),'Control Sample Data'!G915,$B$1),"")</f>
        <v/>
      </c>
      <c r="T916" s="17" t="str">
        <f>IF(SUM('Control Sample Data'!H$3:H$98)&gt;10,IF(AND(ISNUMBER('Control Sample Data'!H915),'Control Sample Data'!H915&lt;$B$1,'Control Sample Data'!H915&gt;0),'Control Sample Data'!H915,$B$1),"")</f>
        <v/>
      </c>
      <c r="U916" s="17" t="str">
        <f>IF(SUM('Control Sample Data'!I$3:I$98)&gt;10,IF(AND(ISNUMBER('Control Sample Data'!I915),'Control Sample Data'!I915&lt;$B$1,'Control Sample Data'!I915&gt;0),'Control Sample Data'!I915,$B$1),"")</f>
        <v/>
      </c>
      <c r="V916" s="17" t="str">
        <f>IF(SUM('Control Sample Data'!J$3:J$98)&gt;10,IF(AND(ISNUMBER('Control Sample Data'!J915),'Control Sample Data'!J915&lt;$B$1,'Control Sample Data'!J915&gt;0),'Control Sample Data'!J915,$B$1),"")</f>
        <v/>
      </c>
      <c r="W916" s="17" t="str">
        <f>IF(SUM('Control Sample Data'!K$3:K$98)&gt;10,IF(AND(ISNUMBER('Control Sample Data'!K915),'Control Sample Data'!K915&lt;$B$1,'Control Sample Data'!K915&gt;0),'Control Sample Data'!K915,$B$1),"")</f>
        <v/>
      </c>
      <c r="X916" s="17" t="str">
        <f>IF(SUM('Control Sample Data'!L$3:L$98)&gt;10,IF(AND(ISNUMBER('Control Sample Data'!L915),'Control Sample Data'!L915&lt;$B$1,'Control Sample Data'!L915&gt;0),'Control Sample Data'!L915,$B$1),"")</f>
        <v/>
      </c>
      <c r="Y916" s="17" t="str">
        <f>IF(SUM('Control Sample Data'!M$3:M$98)&gt;10,IF(AND(ISNUMBER('Control Sample Data'!M915),'Control Sample Data'!M915&lt;$B$1,'Control Sample Data'!M915&gt;0),'Control Sample Data'!M915,$B$1),"")</f>
        <v/>
      </c>
      <c r="AT916" s="36" t="str">
        <f t="shared" si="622"/>
        <v/>
      </c>
      <c r="AU916" s="36" t="str">
        <f t="shared" si="623"/>
        <v/>
      </c>
      <c r="AV916" s="36" t="str">
        <f t="shared" si="624"/>
        <v/>
      </c>
      <c r="AW916" s="36" t="str">
        <f t="shared" si="625"/>
        <v/>
      </c>
      <c r="AX916" s="36" t="str">
        <f t="shared" si="626"/>
        <v/>
      </c>
      <c r="AY916" s="36" t="str">
        <f t="shared" si="627"/>
        <v/>
      </c>
      <c r="AZ916" s="36" t="str">
        <f t="shared" si="628"/>
        <v/>
      </c>
      <c r="BA916" s="36" t="str">
        <f t="shared" si="629"/>
        <v/>
      </c>
      <c r="BB916" s="36" t="str">
        <f t="shared" si="630"/>
        <v/>
      </c>
      <c r="BC916" s="36" t="str">
        <f t="shared" si="631"/>
        <v/>
      </c>
      <c r="BD916" s="36" t="str">
        <f t="shared" si="632"/>
        <v/>
      </c>
      <c r="BE916" s="36" t="str">
        <f t="shared" si="633"/>
        <v/>
      </c>
      <c r="BF916" s="36" t="str">
        <f t="shared" si="634"/>
        <v/>
      </c>
      <c r="BG916" s="36" t="str">
        <f t="shared" si="635"/>
        <v/>
      </c>
      <c r="BH916" s="36" t="str">
        <f t="shared" si="636"/>
        <v/>
      </c>
      <c r="BI916" s="36" t="str">
        <f t="shared" si="637"/>
        <v/>
      </c>
      <c r="BJ916" s="36" t="str">
        <f t="shared" si="638"/>
        <v/>
      </c>
      <c r="BK916" s="36" t="str">
        <f t="shared" si="639"/>
        <v/>
      </c>
      <c r="BL916" s="36" t="str">
        <f t="shared" si="640"/>
        <v/>
      </c>
      <c r="BM916" s="36" t="str">
        <f t="shared" si="641"/>
        <v/>
      </c>
      <c r="BN916" s="38" t="e">
        <f t="shared" si="600"/>
        <v>#DIV/0!</v>
      </c>
      <c r="BO916" s="38" t="e">
        <f t="shared" si="601"/>
        <v>#DIV/0!</v>
      </c>
      <c r="BP916" s="39" t="str">
        <f t="shared" si="602"/>
        <v/>
      </c>
      <c r="BQ916" s="39" t="str">
        <f t="shared" si="603"/>
        <v/>
      </c>
      <c r="BR916" s="39" t="str">
        <f t="shared" si="604"/>
        <v/>
      </c>
      <c r="BS916" s="39" t="str">
        <f t="shared" si="605"/>
        <v/>
      </c>
      <c r="BT916" s="39" t="str">
        <f t="shared" si="606"/>
        <v/>
      </c>
      <c r="BU916" s="39" t="str">
        <f t="shared" si="607"/>
        <v/>
      </c>
      <c r="BV916" s="39" t="str">
        <f t="shared" si="608"/>
        <v/>
      </c>
      <c r="BW916" s="39" t="str">
        <f t="shared" si="609"/>
        <v/>
      </c>
      <c r="BX916" s="39" t="str">
        <f t="shared" si="610"/>
        <v/>
      </c>
      <c r="BY916" s="39" t="str">
        <f t="shared" si="611"/>
        <v/>
      </c>
      <c r="BZ916" s="39" t="str">
        <f t="shared" si="612"/>
        <v/>
      </c>
      <c r="CA916" s="39" t="str">
        <f t="shared" si="613"/>
        <v/>
      </c>
      <c r="CB916" s="39" t="str">
        <f t="shared" si="614"/>
        <v/>
      </c>
      <c r="CC916" s="39" t="str">
        <f t="shared" si="615"/>
        <v/>
      </c>
      <c r="CD916" s="39" t="str">
        <f t="shared" si="616"/>
        <v/>
      </c>
      <c r="CE916" s="39" t="str">
        <f t="shared" si="617"/>
        <v/>
      </c>
      <c r="CF916" s="39" t="str">
        <f t="shared" si="618"/>
        <v/>
      </c>
      <c r="CG916" s="39" t="str">
        <f t="shared" si="619"/>
        <v/>
      </c>
      <c r="CH916" s="39" t="str">
        <f t="shared" si="620"/>
        <v/>
      </c>
      <c r="CI916" s="39" t="str">
        <f t="shared" si="621"/>
        <v/>
      </c>
    </row>
    <row r="917" spans="1:87">
      <c r="A917" s="18"/>
      <c r="B917" s="15">
        <f>'Gene Table'!E916</f>
        <v>0</v>
      </c>
      <c r="C917" s="15" t="str">
        <f>'Gene Table'!B916</f>
        <v>G02</v>
      </c>
      <c r="D917" s="16" t="str">
        <f>IF(SUM('Test Sample Data'!D$3:D$98)&gt;10,IF(AND(ISNUMBER('Test Sample Data'!D916),'Test Sample Data'!D916&lt;$B$1,'Test Sample Data'!D916&gt;0),'Test Sample Data'!D916,$B$1),"")</f>
        <v/>
      </c>
      <c r="E917" s="17" t="str">
        <f>IF(SUM('Test Sample Data'!E$3:E$98)&gt;10,IF(AND(ISNUMBER('Test Sample Data'!E916),'Test Sample Data'!E916&lt;$B$1,'Test Sample Data'!E916&gt;0),'Test Sample Data'!E916,$B$1),"")</f>
        <v/>
      </c>
      <c r="F917" s="17" t="str">
        <f>IF(SUM('Test Sample Data'!F$3:F$98)&gt;10,IF(AND(ISNUMBER('Test Sample Data'!F916),'Test Sample Data'!F916&lt;$B$1,'Test Sample Data'!F916&gt;0),'Test Sample Data'!F916,$B$1),"")</f>
        <v/>
      </c>
      <c r="G917" s="17" t="str">
        <f>IF(SUM('Test Sample Data'!G$3:G$98)&gt;10,IF(AND(ISNUMBER('Test Sample Data'!G916),'Test Sample Data'!G916&lt;$B$1,'Test Sample Data'!G916&gt;0),'Test Sample Data'!G916,$B$1),"")</f>
        <v/>
      </c>
      <c r="H917" s="17" t="str">
        <f>IF(SUM('Test Sample Data'!H$3:H$98)&gt;10,IF(AND(ISNUMBER('Test Sample Data'!H916),'Test Sample Data'!H916&lt;$B$1,'Test Sample Data'!H916&gt;0),'Test Sample Data'!H916,$B$1),"")</f>
        <v/>
      </c>
      <c r="I917" s="17" t="str">
        <f>IF(SUM('Test Sample Data'!I$3:I$98)&gt;10,IF(AND(ISNUMBER('Test Sample Data'!I916),'Test Sample Data'!I916&lt;$B$1,'Test Sample Data'!I916&gt;0),'Test Sample Data'!I916,$B$1),"")</f>
        <v/>
      </c>
      <c r="J917" s="17" t="str">
        <f>IF(SUM('Test Sample Data'!J$3:J$98)&gt;10,IF(AND(ISNUMBER('Test Sample Data'!J916),'Test Sample Data'!J916&lt;$B$1,'Test Sample Data'!J916&gt;0),'Test Sample Data'!J916,$B$1),"")</f>
        <v/>
      </c>
      <c r="K917" s="17" t="str">
        <f>IF(SUM('Test Sample Data'!K$3:K$98)&gt;10,IF(AND(ISNUMBER('Test Sample Data'!K916),'Test Sample Data'!K916&lt;$B$1,'Test Sample Data'!K916&gt;0),'Test Sample Data'!K916,$B$1),"")</f>
        <v/>
      </c>
      <c r="L917" s="17" t="str">
        <f>IF(SUM('Test Sample Data'!L$3:L$98)&gt;10,IF(AND(ISNUMBER('Test Sample Data'!L916),'Test Sample Data'!L916&lt;$B$1,'Test Sample Data'!L916&gt;0),'Test Sample Data'!L916,$B$1),"")</f>
        <v/>
      </c>
      <c r="M917" s="17" t="str">
        <f>IF(SUM('Test Sample Data'!M$3:M$98)&gt;10,IF(AND(ISNUMBER('Test Sample Data'!M916),'Test Sample Data'!M916&lt;$B$1,'Test Sample Data'!M916&gt;0),'Test Sample Data'!M916,$B$1),"")</f>
        <v/>
      </c>
      <c r="N917" s="17">
        <f>'Gene Table'!E916</f>
        <v>0</v>
      </c>
      <c r="O917" s="17" t="str">
        <f>'Gene Table'!B916</f>
        <v>G02</v>
      </c>
      <c r="P917" s="17" t="str">
        <f>IF(SUM('Control Sample Data'!D$3:D$98)&gt;10,IF(AND(ISNUMBER('Control Sample Data'!D916),'Control Sample Data'!D916&lt;$B$1,'Control Sample Data'!D916&gt;0),'Control Sample Data'!D916,$B$1),"")</f>
        <v/>
      </c>
      <c r="Q917" s="17" t="str">
        <f>IF(SUM('Control Sample Data'!E$3:E$98)&gt;10,IF(AND(ISNUMBER('Control Sample Data'!E916),'Control Sample Data'!E916&lt;$B$1,'Control Sample Data'!E916&gt;0),'Control Sample Data'!E916,$B$1),"")</f>
        <v/>
      </c>
      <c r="R917" s="17" t="str">
        <f>IF(SUM('Control Sample Data'!F$3:F$98)&gt;10,IF(AND(ISNUMBER('Control Sample Data'!F916),'Control Sample Data'!F916&lt;$B$1,'Control Sample Data'!F916&gt;0),'Control Sample Data'!F916,$B$1),"")</f>
        <v/>
      </c>
      <c r="S917" s="17" t="str">
        <f>IF(SUM('Control Sample Data'!G$3:G$98)&gt;10,IF(AND(ISNUMBER('Control Sample Data'!G916),'Control Sample Data'!G916&lt;$B$1,'Control Sample Data'!G916&gt;0),'Control Sample Data'!G916,$B$1),"")</f>
        <v/>
      </c>
      <c r="T917" s="17" t="str">
        <f>IF(SUM('Control Sample Data'!H$3:H$98)&gt;10,IF(AND(ISNUMBER('Control Sample Data'!H916),'Control Sample Data'!H916&lt;$B$1,'Control Sample Data'!H916&gt;0),'Control Sample Data'!H916,$B$1),"")</f>
        <v/>
      </c>
      <c r="U917" s="17" t="str">
        <f>IF(SUM('Control Sample Data'!I$3:I$98)&gt;10,IF(AND(ISNUMBER('Control Sample Data'!I916),'Control Sample Data'!I916&lt;$B$1,'Control Sample Data'!I916&gt;0),'Control Sample Data'!I916,$B$1),"")</f>
        <v/>
      </c>
      <c r="V917" s="17" t="str">
        <f>IF(SUM('Control Sample Data'!J$3:J$98)&gt;10,IF(AND(ISNUMBER('Control Sample Data'!J916),'Control Sample Data'!J916&lt;$B$1,'Control Sample Data'!J916&gt;0),'Control Sample Data'!J916,$B$1),"")</f>
        <v/>
      </c>
      <c r="W917" s="17" t="str">
        <f>IF(SUM('Control Sample Data'!K$3:K$98)&gt;10,IF(AND(ISNUMBER('Control Sample Data'!K916),'Control Sample Data'!K916&lt;$B$1,'Control Sample Data'!K916&gt;0),'Control Sample Data'!K916,$B$1),"")</f>
        <v/>
      </c>
      <c r="X917" s="17" t="str">
        <f>IF(SUM('Control Sample Data'!L$3:L$98)&gt;10,IF(AND(ISNUMBER('Control Sample Data'!L916),'Control Sample Data'!L916&lt;$B$1,'Control Sample Data'!L916&gt;0),'Control Sample Data'!L916,$B$1),"")</f>
        <v/>
      </c>
      <c r="Y917" s="17" t="str">
        <f>IF(SUM('Control Sample Data'!M$3:M$98)&gt;10,IF(AND(ISNUMBER('Control Sample Data'!M916),'Control Sample Data'!M916&lt;$B$1,'Control Sample Data'!M916&gt;0),'Control Sample Data'!M916,$B$1),"")</f>
        <v/>
      </c>
      <c r="AT917" s="36" t="str">
        <f t="shared" si="622"/>
        <v/>
      </c>
      <c r="AU917" s="36" t="str">
        <f t="shared" si="623"/>
        <v/>
      </c>
      <c r="AV917" s="36" t="str">
        <f t="shared" si="624"/>
        <v/>
      </c>
      <c r="AW917" s="36" t="str">
        <f t="shared" si="625"/>
        <v/>
      </c>
      <c r="AX917" s="36" t="str">
        <f t="shared" si="626"/>
        <v/>
      </c>
      <c r="AY917" s="36" t="str">
        <f t="shared" si="627"/>
        <v/>
      </c>
      <c r="AZ917" s="36" t="str">
        <f t="shared" si="628"/>
        <v/>
      </c>
      <c r="BA917" s="36" t="str">
        <f t="shared" si="629"/>
        <v/>
      </c>
      <c r="BB917" s="36" t="str">
        <f t="shared" si="630"/>
        <v/>
      </c>
      <c r="BC917" s="36" t="str">
        <f t="shared" si="631"/>
        <v/>
      </c>
      <c r="BD917" s="36" t="str">
        <f t="shared" si="632"/>
        <v/>
      </c>
      <c r="BE917" s="36" t="str">
        <f t="shared" si="633"/>
        <v/>
      </c>
      <c r="BF917" s="36" t="str">
        <f t="shared" si="634"/>
        <v/>
      </c>
      <c r="BG917" s="36" t="str">
        <f t="shared" si="635"/>
        <v/>
      </c>
      <c r="BH917" s="36" t="str">
        <f t="shared" si="636"/>
        <v/>
      </c>
      <c r="BI917" s="36" t="str">
        <f t="shared" si="637"/>
        <v/>
      </c>
      <c r="BJ917" s="36" t="str">
        <f t="shared" si="638"/>
        <v/>
      </c>
      <c r="BK917" s="36" t="str">
        <f t="shared" si="639"/>
        <v/>
      </c>
      <c r="BL917" s="36" t="str">
        <f t="shared" si="640"/>
        <v/>
      </c>
      <c r="BM917" s="36" t="str">
        <f t="shared" si="641"/>
        <v/>
      </c>
      <c r="BN917" s="38" t="e">
        <f t="shared" si="600"/>
        <v>#DIV/0!</v>
      </c>
      <c r="BO917" s="38" t="e">
        <f t="shared" si="601"/>
        <v>#DIV/0!</v>
      </c>
      <c r="BP917" s="39" t="str">
        <f t="shared" si="602"/>
        <v/>
      </c>
      <c r="BQ917" s="39" t="str">
        <f t="shared" si="603"/>
        <v/>
      </c>
      <c r="BR917" s="39" t="str">
        <f t="shared" si="604"/>
        <v/>
      </c>
      <c r="BS917" s="39" t="str">
        <f t="shared" si="605"/>
        <v/>
      </c>
      <c r="BT917" s="39" t="str">
        <f t="shared" si="606"/>
        <v/>
      </c>
      <c r="BU917" s="39" t="str">
        <f t="shared" si="607"/>
        <v/>
      </c>
      <c r="BV917" s="39" t="str">
        <f t="shared" si="608"/>
        <v/>
      </c>
      <c r="BW917" s="39" t="str">
        <f t="shared" si="609"/>
        <v/>
      </c>
      <c r="BX917" s="39" t="str">
        <f t="shared" si="610"/>
        <v/>
      </c>
      <c r="BY917" s="39" t="str">
        <f t="shared" si="611"/>
        <v/>
      </c>
      <c r="BZ917" s="39" t="str">
        <f t="shared" si="612"/>
        <v/>
      </c>
      <c r="CA917" s="39" t="str">
        <f t="shared" si="613"/>
        <v/>
      </c>
      <c r="CB917" s="39" t="str">
        <f t="shared" si="614"/>
        <v/>
      </c>
      <c r="CC917" s="39" t="str">
        <f t="shared" si="615"/>
        <v/>
      </c>
      <c r="CD917" s="39" t="str">
        <f t="shared" si="616"/>
        <v/>
      </c>
      <c r="CE917" s="39" t="str">
        <f t="shared" si="617"/>
        <v/>
      </c>
      <c r="CF917" s="39" t="str">
        <f t="shared" si="618"/>
        <v/>
      </c>
      <c r="CG917" s="39" t="str">
        <f t="shared" si="619"/>
        <v/>
      </c>
      <c r="CH917" s="39" t="str">
        <f t="shared" si="620"/>
        <v/>
      </c>
      <c r="CI917" s="39" t="str">
        <f t="shared" si="621"/>
        <v/>
      </c>
    </row>
    <row r="918" spans="1:87">
      <c r="A918" s="18"/>
      <c r="B918" s="15" t="str">
        <f>'Gene Table'!E917</f>
        <v>mmu-miR-344b-3p</v>
      </c>
      <c r="C918" s="15" t="str">
        <f>'Gene Table'!B917</f>
        <v>G03</v>
      </c>
      <c r="D918" s="16" t="str">
        <f>IF(SUM('Test Sample Data'!D$3:D$98)&gt;10,IF(AND(ISNUMBER('Test Sample Data'!D917),'Test Sample Data'!D917&lt;$B$1,'Test Sample Data'!D917&gt;0),'Test Sample Data'!D917,$B$1),"")</f>
        <v/>
      </c>
      <c r="E918" s="17" t="str">
        <f>IF(SUM('Test Sample Data'!E$3:E$98)&gt;10,IF(AND(ISNUMBER('Test Sample Data'!E917),'Test Sample Data'!E917&lt;$B$1,'Test Sample Data'!E917&gt;0),'Test Sample Data'!E917,$B$1),"")</f>
        <v/>
      </c>
      <c r="F918" s="17" t="str">
        <f>IF(SUM('Test Sample Data'!F$3:F$98)&gt;10,IF(AND(ISNUMBER('Test Sample Data'!F917),'Test Sample Data'!F917&lt;$B$1,'Test Sample Data'!F917&gt;0),'Test Sample Data'!F917,$B$1),"")</f>
        <v/>
      </c>
      <c r="G918" s="17" t="str">
        <f>IF(SUM('Test Sample Data'!G$3:G$98)&gt;10,IF(AND(ISNUMBER('Test Sample Data'!G917),'Test Sample Data'!G917&lt;$B$1,'Test Sample Data'!G917&gt;0),'Test Sample Data'!G917,$B$1),"")</f>
        <v/>
      </c>
      <c r="H918" s="17" t="str">
        <f>IF(SUM('Test Sample Data'!H$3:H$98)&gt;10,IF(AND(ISNUMBER('Test Sample Data'!H917),'Test Sample Data'!H917&lt;$B$1,'Test Sample Data'!H917&gt;0),'Test Sample Data'!H917,$B$1),"")</f>
        <v/>
      </c>
      <c r="I918" s="17" t="str">
        <f>IF(SUM('Test Sample Data'!I$3:I$98)&gt;10,IF(AND(ISNUMBER('Test Sample Data'!I917),'Test Sample Data'!I917&lt;$B$1,'Test Sample Data'!I917&gt;0),'Test Sample Data'!I917,$B$1),"")</f>
        <v/>
      </c>
      <c r="J918" s="17" t="str">
        <f>IF(SUM('Test Sample Data'!J$3:J$98)&gt;10,IF(AND(ISNUMBER('Test Sample Data'!J917),'Test Sample Data'!J917&lt;$B$1,'Test Sample Data'!J917&gt;0),'Test Sample Data'!J917,$B$1),"")</f>
        <v/>
      </c>
      <c r="K918" s="17" t="str">
        <f>IF(SUM('Test Sample Data'!K$3:K$98)&gt;10,IF(AND(ISNUMBER('Test Sample Data'!K917),'Test Sample Data'!K917&lt;$B$1,'Test Sample Data'!K917&gt;0),'Test Sample Data'!K917,$B$1),"")</f>
        <v/>
      </c>
      <c r="L918" s="17" t="str">
        <f>IF(SUM('Test Sample Data'!L$3:L$98)&gt;10,IF(AND(ISNUMBER('Test Sample Data'!L917),'Test Sample Data'!L917&lt;$B$1,'Test Sample Data'!L917&gt;0),'Test Sample Data'!L917,$B$1),"")</f>
        <v/>
      </c>
      <c r="M918" s="17" t="str">
        <f>IF(SUM('Test Sample Data'!M$3:M$98)&gt;10,IF(AND(ISNUMBER('Test Sample Data'!M917),'Test Sample Data'!M917&lt;$B$1,'Test Sample Data'!M917&gt;0),'Test Sample Data'!M917,$B$1),"")</f>
        <v/>
      </c>
      <c r="N918" s="17" t="str">
        <f>'Gene Table'!E917</f>
        <v>mmu-miR-344b-3p</v>
      </c>
      <c r="O918" s="17" t="str">
        <f>'Gene Table'!B917</f>
        <v>G03</v>
      </c>
      <c r="P918" s="17" t="str">
        <f>IF(SUM('Control Sample Data'!D$3:D$98)&gt;10,IF(AND(ISNUMBER('Control Sample Data'!D917),'Control Sample Data'!D917&lt;$B$1,'Control Sample Data'!D917&gt;0),'Control Sample Data'!D917,$B$1),"")</f>
        <v/>
      </c>
      <c r="Q918" s="17" t="str">
        <f>IF(SUM('Control Sample Data'!E$3:E$98)&gt;10,IF(AND(ISNUMBER('Control Sample Data'!E917),'Control Sample Data'!E917&lt;$B$1,'Control Sample Data'!E917&gt;0),'Control Sample Data'!E917,$B$1),"")</f>
        <v/>
      </c>
      <c r="R918" s="17" t="str">
        <f>IF(SUM('Control Sample Data'!F$3:F$98)&gt;10,IF(AND(ISNUMBER('Control Sample Data'!F917),'Control Sample Data'!F917&lt;$B$1,'Control Sample Data'!F917&gt;0),'Control Sample Data'!F917,$B$1),"")</f>
        <v/>
      </c>
      <c r="S918" s="17" t="str">
        <f>IF(SUM('Control Sample Data'!G$3:G$98)&gt;10,IF(AND(ISNUMBER('Control Sample Data'!G917),'Control Sample Data'!G917&lt;$B$1,'Control Sample Data'!G917&gt;0),'Control Sample Data'!G917,$B$1),"")</f>
        <v/>
      </c>
      <c r="T918" s="17" t="str">
        <f>IF(SUM('Control Sample Data'!H$3:H$98)&gt;10,IF(AND(ISNUMBER('Control Sample Data'!H917),'Control Sample Data'!H917&lt;$B$1,'Control Sample Data'!H917&gt;0),'Control Sample Data'!H917,$B$1),"")</f>
        <v/>
      </c>
      <c r="U918" s="17" t="str">
        <f>IF(SUM('Control Sample Data'!I$3:I$98)&gt;10,IF(AND(ISNUMBER('Control Sample Data'!I917),'Control Sample Data'!I917&lt;$B$1,'Control Sample Data'!I917&gt;0),'Control Sample Data'!I917,$B$1),"")</f>
        <v/>
      </c>
      <c r="V918" s="17" t="str">
        <f>IF(SUM('Control Sample Data'!J$3:J$98)&gt;10,IF(AND(ISNUMBER('Control Sample Data'!J917),'Control Sample Data'!J917&lt;$B$1,'Control Sample Data'!J917&gt;0),'Control Sample Data'!J917,$B$1),"")</f>
        <v/>
      </c>
      <c r="W918" s="17" t="str">
        <f>IF(SUM('Control Sample Data'!K$3:K$98)&gt;10,IF(AND(ISNUMBER('Control Sample Data'!K917),'Control Sample Data'!K917&lt;$B$1,'Control Sample Data'!K917&gt;0),'Control Sample Data'!K917,$B$1),"")</f>
        <v/>
      </c>
      <c r="X918" s="17" t="str">
        <f>IF(SUM('Control Sample Data'!L$3:L$98)&gt;10,IF(AND(ISNUMBER('Control Sample Data'!L917),'Control Sample Data'!L917&lt;$B$1,'Control Sample Data'!L917&gt;0),'Control Sample Data'!L917,$B$1),"")</f>
        <v/>
      </c>
      <c r="Y918" s="17" t="str">
        <f>IF(SUM('Control Sample Data'!M$3:M$98)&gt;10,IF(AND(ISNUMBER('Control Sample Data'!M917),'Control Sample Data'!M917&lt;$B$1,'Control Sample Data'!M917&gt;0),'Control Sample Data'!M917,$B$1),"")</f>
        <v/>
      </c>
      <c r="AT918" s="36" t="str">
        <f t="shared" si="622"/>
        <v/>
      </c>
      <c r="AU918" s="36" t="str">
        <f t="shared" si="623"/>
        <v/>
      </c>
      <c r="AV918" s="36" t="str">
        <f t="shared" si="624"/>
        <v/>
      </c>
      <c r="AW918" s="36" t="str">
        <f t="shared" si="625"/>
        <v/>
      </c>
      <c r="AX918" s="36" t="str">
        <f t="shared" si="626"/>
        <v/>
      </c>
      <c r="AY918" s="36" t="str">
        <f t="shared" si="627"/>
        <v/>
      </c>
      <c r="AZ918" s="36" t="str">
        <f t="shared" si="628"/>
        <v/>
      </c>
      <c r="BA918" s="36" t="str">
        <f t="shared" si="629"/>
        <v/>
      </c>
      <c r="BB918" s="36" t="str">
        <f t="shared" si="630"/>
        <v/>
      </c>
      <c r="BC918" s="36" t="str">
        <f t="shared" si="631"/>
        <v/>
      </c>
      <c r="BD918" s="36" t="str">
        <f t="shared" si="632"/>
        <v/>
      </c>
      <c r="BE918" s="36" t="str">
        <f t="shared" si="633"/>
        <v/>
      </c>
      <c r="BF918" s="36" t="str">
        <f t="shared" si="634"/>
        <v/>
      </c>
      <c r="BG918" s="36" t="str">
        <f t="shared" si="635"/>
        <v/>
      </c>
      <c r="BH918" s="36" t="str">
        <f t="shared" si="636"/>
        <v/>
      </c>
      <c r="BI918" s="36" t="str">
        <f t="shared" si="637"/>
        <v/>
      </c>
      <c r="BJ918" s="36" t="str">
        <f t="shared" si="638"/>
        <v/>
      </c>
      <c r="BK918" s="36" t="str">
        <f t="shared" si="639"/>
        <v/>
      </c>
      <c r="BL918" s="36" t="str">
        <f t="shared" si="640"/>
        <v/>
      </c>
      <c r="BM918" s="36" t="str">
        <f t="shared" si="641"/>
        <v/>
      </c>
      <c r="BN918" s="38" t="e">
        <f t="shared" si="600"/>
        <v>#DIV/0!</v>
      </c>
      <c r="BO918" s="38" t="e">
        <f t="shared" si="601"/>
        <v>#DIV/0!</v>
      </c>
      <c r="BP918" s="39" t="str">
        <f t="shared" si="602"/>
        <v/>
      </c>
      <c r="BQ918" s="39" t="str">
        <f t="shared" si="603"/>
        <v/>
      </c>
      <c r="BR918" s="39" t="str">
        <f t="shared" si="604"/>
        <v/>
      </c>
      <c r="BS918" s="39" t="str">
        <f t="shared" si="605"/>
        <v/>
      </c>
      <c r="BT918" s="39" t="str">
        <f t="shared" si="606"/>
        <v/>
      </c>
      <c r="BU918" s="39" t="str">
        <f t="shared" si="607"/>
        <v/>
      </c>
      <c r="BV918" s="39" t="str">
        <f t="shared" si="608"/>
        <v/>
      </c>
      <c r="BW918" s="39" t="str">
        <f t="shared" si="609"/>
        <v/>
      </c>
      <c r="BX918" s="39" t="str">
        <f t="shared" si="610"/>
        <v/>
      </c>
      <c r="BY918" s="39" t="str">
        <f t="shared" si="611"/>
        <v/>
      </c>
      <c r="BZ918" s="39" t="str">
        <f t="shared" si="612"/>
        <v/>
      </c>
      <c r="CA918" s="39" t="str">
        <f t="shared" si="613"/>
        <v/>
      </c>
      <c r="CB918" s="39" t="str">
        <f t="shared" si="614"/>
        <v/>
      </c>
      <c r="CC918" s="39" t="str">
        <f t="shared" si="615"/>
        <v/>
      </c>
      <c r="CD918" s="39" t="str">
        <f t="shared" si="616"/>
        <v/>
      </c>
      <c r="CE918" s="39" t="str">
        <f t="shared" si="617"/>
        <v/>
      </c>
      <c r="CF918" s="39" t="str">
        <f t="shared" si="618"/>
        <v/>
      </c>
      <c r="CG918" s="39" t="str">
        <f t="shared" si="619"/>
        <v/>
      </c>
      <c r="CH918" s="39" t="str">
        <f t="shared" si="620"/>
        <v/>
      </c>
      <c r="CI918" s="39" t="str">
        <f t="shared" si="621"/>
        <v/>
      </c>
    </row>
    <row r="919" spans="1:87">
      <c r="A919" s="18"/>
      <c r="B919" s="15">
        <f>'Gene Table'!E918</f>
        <v>0</v>
      </c>
      <c r="C919" s="15" t="str">
        <f>'Gene Table'!B918</f>
        <v>G04</v>
      </c>
      <c r="D919" s="16" t="str">
        <f>IF(SUM('Test Sample Data'!D$3:D$98)&gt;10,IF(AND(ISNUMBER('Test Sample Data'!D918),'Test Sample Data'!D918&lt;$B$1,'Test Sample Data'!D918&gt;0),'Test Sample Data'!D918,$B$1),"")</f>
        <v/>
      </c>
      <c r="E919" s="17" t="str">
        <f>IF(SUM('Test Sample Data'!E$3:E$98)&gt;10,IF(AND(ISNUMBER('Test Sample Data'!E918),'Test Sample Data'!E918&lt;$B$1,'Test Sample Data'!E918&gt;0),'Test Sample Data'!E918,$B$1),"")</f>
        <v/>
      </c>
      <c r="F919" s="17" t="str">
        <f>IF(SUM('Test Sample Data'!F$3:F$98)&gt;10,IF(AND(ISNUMBER('Test Sample Data'!F918),'Test Sample Data'!F918&lt;$B$1,'Test Sample Data'!F918&gt;0),'Test Sample Data'!F918,$B$1),"")</f>
        <v/>
      </c>
      <c r="G919" s="17" t="str">
        <f>IF(SUM('Test Sample Data'!G$3:G$98)&gt;10,IF(AND(ISNUMBER('Test Sample Data'!G918),'Test Sample Data'!G918&lt;$B$1,'Test Sample Data'!G918&gt;0),'Test Sample Data'!G918,$B$1),"")</f>
        <v/>
      </c>
      <c r="H919" s="17" t="str">
        <f>IF(SUM('Test Sample Data'!H$3:H$98)&gt;10,IF(AND(ISNUMBER('Test Sample Data'!H918),'Test Sample Data'!H918&lt;$B$1,'Test Sample Data'!H918&gt;0),'Test Sample Data'!H918,$B$1),"")</f>
        <v/>
      </c>
      <c r="I919" s="17" t="str">
        <f>IF(SUM('Test Sample Data'!I$3:I$98)&gt;10,IF(AND(ISNUMBER('Test Sample Data'!I918),'Test Sample Data'!I918&lt;$B$1,'Test Sample Data'!I918&gt;0),'Test Sample Data'!I918,$B$1),"")</f>
        <v/>
      </c>
      <c r="J919" s="17" t="str">
        <f>IF(SUM('Test Sample Data'!J$3:J$98)&gt;10,IF(AND(ISNUMBER('Test Sample Data'!J918),'Test Sample Data'!J918&lt;$B$1,'Test Sample Data'!J918&gt;0),'Test Sample Data'!J918,$B$1),"")</f>
        <v/>
      </c>
      <c r="K919" s="17" t="str">
        <f>IF(SUM('Test Sample Data'!K$3:K$98)&gt;10,IF(AND(ISNUMBER('Test Sample Data'!K918),'Test Sample Data'!K918&lt;$B$1,'Test Sample Data'!K918&gt;0),'Test Sample Data'!K918,$B$1),"")</f>
        <v/>
      </c>
      <c r="L919" s="17" t="str">
        <f>IF(SUM('Test Sample Data'!L$3:L$98)&gt;10,IF(AND(ISNUMBER('Test Sample Data'!L918),'Test Sample Data'!L918&lt;$B$1,'Test Sample Data'!L918&gt;0),'Test Sample Data'!L918,$B$1),"")</f>
        <v/>
      </c>
      <c r="M919" s="17" t="str">
        <f>IF(SUM('Test Sample Data'!M$3:M$98)&gt;10,IF(AND(ISNUMBER('Test Sample Data'!M918),'Test Sample Data'!M918&lt;$B$1,'Test Sample Data'!M918&gt;0),'Test Sample Data'!M918,$B$1),"")</f>
        <v/>
      </c>
      <c r="N919" s="17">
        <f>'Gene Table'!E918</f>
        <v>0</v>
      </c>
      <c r="O919" s="17" t="str">
        <f>'Gene Table'!B918</f>
        <v>G04</v>
      </c>
      <c r="P919" s="17" t="str">
        <f>IF(SUM('Control Sample Data'!D$3:D$98)&gt;10,IF(AND(ISNUMBER('Control Sample Data'!D918),'Control Sample Data'!D918&lt;$B$1,'Control Sample Data'!D918&gt;0),'Control Sample Data'!D918,$B$1),"")</f>
        <v/>
      </c>
      <c r="Q919" s="17" t="str">
        <f>IF(SUM('Control Sample Data'!E$3:E$98)&gt;10,IF(AND(ISNUMBER('Control Sample Data'!E918),'Control Sample Data'!E918&lt;$B$1,'Control Sample Data'!E918&gt;0),'Control Sample Data'!E918,$B$1),"")</f>
        <v/>
      </c>
      <c r="R919" s="17" t="str">
        <f>IF(SUM('Control Sample Data'!F$3:F$98)&gt;10,IF(AND(ISNUMBER('Control Sample Data'!F918),'Control Sample Data'!F918&lt;$B$1,'Control Sample Data'!F918&gt;0),'Control Sample Data'!F918,$B$1),"")</f>
        <v/>
      </c>
      <c r="S919" s="17" t="str">
        <f>IF(SUM('Control Sample Data'!G$3:G$98)&gt;10,IF(AND(ISNUMBER('Control Sample Data'!G918),'Control Sample Data'!G918&lt;$B$1,'Control Sample Data'!G918&gt;0),'Control Sample Data'!G918,$B$1),"")</f>
        <v/>
      </c>
      <c r="T919" s="17" t="str">
        <f>IF(SUM('Control Sample Data'!H$3:H$98)&gt;10,IF(AND(ISNUMBER('Control Sample Data'!H918),'Control Sample Data'!H918&lt;$B$1,'Control Sample Data'!H918&gt;0),'Control Sample Data'!H918,$B$1),"")</f>
        <v/>
      </c>
      <c r="U919" s="17" t="str">
        <f>IF(SUM('Control Sample Data'!I$3:I$98)&gt;10,IF(AND(ISNUMBER('Control Sample Data'!I918),'Control Sample Data'!I918&lt;$B$1,'Control Sample Data'!I918&gt;0),'Control Sample Data'!I918,$B$1),"")</f>
        <v/>
      </c>
      <c r="V919" s="17" t="str">
        <f>IF(SUM('Control Sample Data'!J$3:J$98)&gt;10,IF(AND(ISNUMBER('Control Sample Data'!J918),'Control Sample Data'!J918&lt;$B$1,'Control Sample Data'!J918&gt;0),'Control Sample Data'!J918,$B$1),"")</f>
        <v/>
      </c>
      <c r="W919" s="17" t="str">
        <f>IF(SUM('Control Sample Data'!K$3:K$98)&gt;10,IF(AND(ISNUMBER('Control Sample Data'!K918),'Control Sample Data'!K918&lt;$B$1,'Control Sample Data'!K918&gt;0),'Control Sample Data'!K918,$B$1),"")</f>
        <v/>
      </c>
      <c r="X919" s="17" t="str">
        <f>IF(SUM('Control Sample Data'!L$3:L$98)&gt;10,IF(AND(ISNUMBER('Control Sample Data'!L918),'Control Sample Data'!L918&lt;$B$1,'Control Sample Data'!L918&gt;0),'Control Sample Data'!L918,$B$1),"")</f>
        <v/>
      </c>
      <c r="Y919" s="17" t="str">
        <f>IF(SUM('Control Sample Data'!M$3:M$98)&gt;10,IF(AND(ISNUMBER('Control Sample Data'!M918),'Control Sample Data'!M918&lt;$B$1,'Control Sample Data'!M918&gt;0),'Control Sample Data'!M918,$B$1),"")</f>
        <v/>
      </c>
      <c r="AT919" s="36" t="str">
        <f t="shared" si="622"/>
        <v/>
      </c>
      <c r="AU919" s="36" t="str">
        <f t="shared" si="623"/>
        <v/>
      </c>
      <c r="AV919" s="36" t="str">
        <f t="shared" si="624"/>
        <v/>
      </c>
      <c r="AW919" s="36" t="str">
        <f t="shared" si="625"/>
        <v/>
      </c>
      <c r="AX919" s="36" t="str">
        <f t="shared" si="626"/>
        <v/>
      </c>
      <c r="AY919" s="36" t="str">
        <f t="shared" si="627"/>
        <v/>
      </c>
      <c r="AZ919" s="36" t="str">
        <f t="shared" si="628"/>
        <v/>
      </c>
      <c r="BA919" s="36" t="str">
        <f t="shared" si="629"/>
        <v/>
      </c>
      <c r="BB919" s="36" t="str">
        <f t="shared" si="630"/>
        <v/>
      </c>
      <c r="BC919" s="36" t="str">
        <f t="shared" si="631"/>
        <v/>
      </c>
      <c r="BD919" s="36" t="str">
        <f t="shared" si="632"/>
        <v/>
      </c>
      <c r="BE919" s="36" t="str">
        <f t="shared" si="633"/>
        <v/>
      </c>
      <c r="BF919" s="36" t="str">
        <f t="shared" si="634"/>
        <v/>
      </c>
      <c r="BG919" s="36" t="str">
        <f t="shared" si="635"/>
        <v/>
      </c>
      <c r="BH919" s="36" t="str">
        <f t="shared" si="636"/>
        <v/>
      </c>
      <c r="BI919" s="36" t="str">
        <f t="shared" si="637"/>
        <v/>
      </c>
      <c r="BJ919" s="36" t="str">
        <f t="shared" si="638"/>
        <v/>
      </c>
      <c r="BK919" s="36" t="str">
        <f t="shared" si="639"/>
        <v/>
      </c>
      <c r="BL919" s="36" t="str">
        <f t="shared" si="640"/>
        <v/>
      </c>
      <c r="BM919" s="36" t="str">
        <f t="shared" si="641"/>
        <v/>
      </c>
      <c r="BN919" s="38" t="e">
        <f t="shared" si="600"/>
        <v>#DIV/0!</v>
      </c>
      <c r="BO919" s="38" t="e">
        <f t="shared" si="601"/>
        <v>#DIV/0!</v>
      </c>
      <c r="BP919" s="39" t="str">
        <f t="shared" si="602"/>
        <v/>
      </c>
      <c r="BQ919" s="39" t="str">
        <f t="shared" si="603"/>
        <v/>
      </c>
      <c r="BR919" s="39" t="str">
        <f t="shared" si="604"/>
        <v/>
      </c>
      <c r="BS919" s="39" t="str">
        <f t="shared" si="605"/>
        <v/>
      </c>
      <c r="BT919" s="39" t="str">
        <f t="shared" si="606"/>
        <v/>
      </c>
      <c r="BU919" s="39" t="str">
        <f t="shared" si="607"/>
        <v/>
      </c>
      <c r="BV919" s="39" t="str">
        <f t="shared" si="608"/>
        <v/>
      </c>
      <c r="BW919" s="39" t="str">
        <f t="shared" si="609"/>
        <v/>
      </c>
      <c r="BX919" s="39" t="str">
        <f t="shared" si="610"/>
        <v/>
      </c>
      <c r="BY919" s="39" t="str">
        <f t="shared" si="611"/>
        <v/>
      </c>
      <c r="BZ919" s="39" t="str">
        <f t="shared" si="612"/>
        <v/>
      </c>
      <c r="CA919" s="39" t="str">
        <f t="shared" si="613"/>
        <v/>
      </c>
      <c r="CB919" s="39" t="str">
        <f t="shared" si="614"/>
        <v/>
      </c>
      <c r="CC919" s="39" t="str">
        <f t="shared" si="615"/>
        <v/>
      </c>
      <c r="CD919" s="39" t="str">
        <f t="shared" si="616"/>
        <v/>
      </c>
      <c r="CE919" s="39" t="str">
        <f t="shared" si="617"/>
        <v/>
      </c>
      <c r="CF919" s="39" t="str">
        <f t="shared" si="618"/>
        <v/>
      </c>
      <c r="CG919" s="39" t="str">
        <f t="shared" si="619"/>
        <v/>
      </c>
      <c r="CH919" s="39" t="str">
        <f t="shared" si="620"/>
        <v/>
      </c>
      <c r="CI919" s="39" t="str">
        <f t="shared" si="621"/>
        <v/>
      </c>
    </row>
    <row r="920" spans="1:87">
      <c r="A920" s="18"/>
      <c r="B920" s="15" t="str">
        <f>'Gene Table'!E919</f>
        <v>mmu-miR-344c-3p</v>
      </c>
      <c r="C920" s="15" t="str">
        <f>'Gene Table'!B919</f>
        <v>G05</v>
      </c>
      <c r="D920" s="16" t="str">
        <f>IF(SUM('Test Sample Data'!D$3:D$98)&gt;10,IF(AND(ISNUMBER('Test Sample Data'!D919),'Test Sample Data'!D919&lt;$B$1,'Test Sample Data'!D919&gt;0),'Test Sample Data'!D919,$B$1),"")</f>
        <v/>
      </c>
      <c r="E920" s="17" t="str">
        <f>IF(SUM('Test Sample Data'!E$3:E$98)&gt;10,IF(AND(ISNUMBER('Test Sample Data'!E919),'Test Sample Data'!E919&lt;$B$1,'Test Sample Data'!E919&gt;0),'Test Sample Data'!E919,$B$1),"")</f>
        <v/>
      </c>
      <c r="F920" s="17" t="str">
        <f>IF(SUM('Test Sample Data'!F$3:F$98)&gt;10,IF(AND(ISNUMBER('Test Sample Data'!F919),'Test Sample Data'!F919&lt;$B$1,'Test Sample Data'!F919&gt;0),'Test Sample Data'!F919,$B$1),"")</f>
        <v/>
      </c>
      <c r="G920" s="17" t="str">
        <f>IF(SUM('Test Sample Data'!G$3:G$98)&gt;10,IF(AND(ISNUMBER('Test Sample Data'!G919),'Test Sample Data'!G919&lt;$B$1,'Test Sample Data'!G919&gt;0),'Test Sample Data'!G919,$B$1),"")</f>
        <v/>
      </c>
      <c r="H920" s="17" t="str">
        <f>IF(SUM('Test Sample Data'!H$3:H$98)&gt;10,IF(AND(ISNUMBER('Test Sample Data'!H919),'Test Sample Data'!H919&lt;$B$1,'Test Sample Data'!H919&gt;0),'Test Sample Data'!H919,$B$1),"")</f>
        <v/>
      </c>
      <c r="I920" s="17" t="str">
        <f>IF(SUM('Test Sample Data'!I$3:I$98)&gt;10,IF(AND(ISNUMBER('Test Sample Data'!I919),'Test Sample Data'!I919&lt;$B$1,'Test Sample Data'!I919&gt;0),'Test Sample Data'!I919,$B$1),"")</f>
        <v/>
      </c>
      <c r="J920" s="17" t="str">
        <f>IF(SUM('Test Sample Data'!J$3:J$98)&gt;10,IF(AND(ISNUMBER('Test Sample Data'!J919),'Test Sample Data'!J919&lt;$B$1,'Test Sample Data'!J919&gt;0),'Test Sample Data'!J919,$B$1),"")</f>
        <v/>
      </c>
      <c r="K920" s="17" t="str">
        <f>IF(SUM('Test Sample Data'!K$3:K$98)&gt;10,IF(AND(ISNUMBER('Test Sample Data'!K919),'Test Sample Data'!K919&lt;$B$1,'Test Sample Data'!K919&gt;0),'Test Sample Data'!K919,$B$1),"")</f>
        <v/>
      </c>
      <c r="L920" s="17" t="str">
        <f>IF(SUM('Test Sample Data'!L$3:L$98)&gt;10,IF(AND(ISNUMBER('Test Sample Data'!L919),'Test Sample Data'!L919&lt;$B$1,'Test Sample Data'!L919&gt;0),'Test Sample Data'!L919,$B$1),"")</f>
        <v/>
      </c>
      <c r="M920" s="17" t="str">
        <f>IF(SUM('Test Sample Data'!M$3:M$98)&gt;10,IF(AND(ISNUMBER('Test Sample Data'!M919),'Test Sample Data'!M919&lt;$B$1,'Test Sample Data'!M919&gt;0),'Test Sample Data'!M919,$B$1),"")</f>
        <v/>
      </c>
      <c r="N920" s="17" t="str">
        <f>'Gene Table'!E919</f>
        <v>mmu-miR-344c-3p</v>
      </c>
      <c r="O920" s="17" t="str">
        <f>'Gene Table'!B919</f>
        <v>G05</v>
      </c>
      <c r="P920" s="17" t="str">
        <f>IF(SUM('Control Sample Data'!D$3:D$98)&gt;10,IF(AND(ISNUMBER('Control Sample Data'!D919),'Control Sample Data'!D919&lt;$B$1,'Control Sample Data'!D919&gt;0),'Control Sample Data'!D919,$B$1),"")</f>
        <v/>
      </c>
      <c r="Q920" s="17" t="str">
        <f>IF(SUM('Control Sample Data'!E$3:E$98)&gt;10,IF(AND(ISNUMBER('Control Sample Data'!E919),'Control Sample Data'!E919&lt;$B$1,'Control Sample Data'!E919&gt;0),'Control Sample Data'!E919,$B$1),"")</f>
        <v/>
      </c>
      <c r="R920" s="17" t="str">
        <f>IF(SUM('Control Sample Data'!F$3:F$98)&gt;10,IF(AND(ISNUMBER('Control Sample Data'!F919),'Control Sample Data'!F919&lt;$B$1,'Control Sample Data'!F919&gt;0),'Control Sample Data'!F919,$B$1),"")</f>
        <v/>
      </c>
      <c r="S920" s="17" t="str">
        <f>IF(SUM('Control Sample Data'!G$3:G$98)&gt;10,IF(AND(ISNUMBER('Control Sample Data'!G919),'Control Sample Data'!G919&lt;$B$1,'Control Sample Data'!G919&gt;0),'Control Sample Data'!G919,$B$1),"")</f>
        <v/>
      </c>
      <c r="T920" s="17" t="str">
        <f>IF(SUM('Control Sample Data'!H$3:H$98)&gt;10,IF(AND(ISNUMBER('Control Sample Data'!H919),'Control Sample Data'!H919&lt;$B$1,'Control Sample Data'!H919&gt;0),'Control Sample Data'!H919,$B$1),"")</f>
        <v/>
      </c>
      <c r="U920" s="17" t="str">
        <f>IF(SUM('Control Sample Data'!I$3:I$98)&gt;10,IF(AND(ISNUMBER('Control Sample Data'!I919),'Control Sample Data'!I919&lt;$B$1,'Control Sample Data'!I919&gt;0),'Control Sample Data'!I919,$B$1),"")</f>
        <v/>
      </c>
      <c r="V920" s="17" t="str">
        <f>IF(SUM('Control Sample Data'!J$3:J$98)&gt;10,IF(AND(ISNUMBER('Control Sample Data'!J919),'Control Sample Data'!J919&lt;$B$1,'Control Sample Data'!J919&gt;0),'Control Sample Data'!J919,$B$1),"")</f>
        <v/>
      </c>
      <c r="W920" s="17" t="str">
        <f>IF(SUM('Control Sample Data'!K$3:K$98)&gt;10,IF(AND(ISNUMBER('Control Sample Data'!K919),'Control Sample Data'!K919&lt;$B$1,'Control Sample Data'!K919&gt;0),'Control Sample Data'!K919,$B$1),"")</f>
        <v/>
      </c>
      <c r="X920" s="17" t="str">
        <f>IF(SUM('Control Sample Data'!L$3:L$98)&gt;10,IF(AND(ISNUMBER('Control Sample Data'!L919),'Control Sample Data'!L919&lt;$B$1,'Control Sample Data'!L919&gt;0),'Control Sample Data'!L919,$B$1),"")</f>
        <v/>
      </c>
      <c r="Y920" s="17" t="str">
        <f>IF(SUM('Control Sample Data'!M$3:M$98)&gt;10,IF(AND(ISNUMBER('Control Sample Data'!M919),'Control Sample Data'!M919&lt;$B$1,'Control Sample Data'!M919&gt;0),'Control Sample Data'!M919,$B$1),"")</f>
        <v/>
      </c>
      <c r="AT920" s="36" t="str">
        <f t="shared" si="622"/>
        <v/>
      </c>
      <c r="AU920" s="36" t="str">
        <f t="shared" si="623"/>
        <v/>
      </c>
      <c r="AV920" s="36" t="str">
        <f t="shared" si="624"/>
        <v/>
      </c>
      <c r="AW920" s="36" t="str">
        <f t="shared" si="625"/>
        <v/>
      </c>
      <c r="AX920" s="36" t="str">
        <f t="shared" si="626"/>
        <v/>
      </c>
      <c r="AY920" s="36" t="str">
        <f t="shared" si="627"/>
        <v/>
      </c>
      <c r="AZ920" s="36" t="str">
        <f t="shared" si="628"/>
        <v/>
      </c>
      <c r="BA920" s="36" t="str">
        <f t="shared" si="629"/>
        <v/>
      </c>
      <c r="BB920" s="36" t="str">
        <f t="shared" si="630"/>
        <v/>
      </c>
      <c r="BC920" s="36" t="str">
        <f t="shared" si="631"/>
        <v/>
      </c>
      <c r="BD920" s="36" t="str">
        <f t="shared" si="632"/>
        <v/>
      </c>
      <c r="BE920" s="36" t="str">
        <f t="shared" si="633"/>
        <v/>
      </c>
      <c r="BF920" s="36" t="str">
        <f t="shared" si="634"/>
        <v/>
      </c>
      <c r="BG920" s="36" t="str">
        <f t="shared" si="635"/>
        <v/>
      </c>
      <c r="BH920" s="36" t="str">
        <f t="shared" si="636"/>
        <v/>
      </c>
      <c r="BI920" s="36" t="str">
        <f t="shared" si="637"/>
        <v/>
      </c>
      <c r="BJ920" s="36" t="str">
        <f t="shared" si="638"/>
        <v/>
      </c>
      <c r="BK920" s="36" t="str">
        <f t="shared" si="639"/>
        <v/>
      </c>
      <c r="BL920" s="36" t="str">
        <f t="shared" si="640"/>
        <v/>
      </c>
      <c r="BM920" s="36" t="str">
        <f t="shared" si="641"/>
        <v/>
      </c>
      <c r="BN920" s="38" t="e">
        <f t="shared" si="600"/>
        <v>#DIV/0!</v>
      </c>
      <c r="BO920" s="38" t="e">
        <f t="shared" si="601"/>
        <v>#DIV/0!</v>
      </c>
      <c r="BP920" s="39" t="str">
        <f t="shared" si="602"/>
        <v/>
      </c>
      <c r="BQ920" s="39" t="str">
        <f t="shared" si="603"/>
        <v/>
      </c>
      <c r="BR920" s="39" t="str">
        <f t="shared" si="604"/>
        <v/>
      </c>
      <c r="BS920" s="39" t="str">
        <f t="shared" si="605"/>
        <v/>
      </c>
      <c r="BT920" s="39" t="str">
        <f t="shared" si="606"/>
        <v/>
      </c>
      <c r="BU920" s="39" t="str">
        <f t="shared" si="607"/>
        <v/>
      </c>
      <c r="BV920" s="39" t="str">
        <f t="shared" si="608"/>
        <v/>
      </c>
      <c r="BW920" s="39" t="str">
        <f t="shared" si="609"/>
        <v/>
      </c>
      <c r="BX920" s="39" t="str">
        <f t="shared" si="610"/>
        <v/>
      </c>
      <c r="BY920" s="39" t="str">
        <f t="shared" si="611"/>
        <v/>
      </c>
      <c r="BZ920" s="39" t="str">
        <f t="shared" si="612"/>
        <v/>
      </c>
      <c r="CA920" s="39" t="str">
        <f t="shared" si="613"/>
        <v/>
      </c>
      <c r="CB920" s="39" t="str">
        <f t="shared" si="614"/>
        <v/>
      </c>
      <c r="CC920" s="39" t="str">
        <f t="shared" si="615"/>
        <v/>
      </c>
      <c r="CD920" s="39" t="str">
        <f t="shared" si="616"/>
        <v/>
      </c>
      <c r="CE920" s="39" t="str">
        <f t="shared" si="617"/>
        <v/>
      </c>
      <c r="CF920" s="39" t="str">
        <f t="shared" si="618"/>
        <v/>
      </c>
      <c r="CG920" s="39" t="str">
        <f t="shared" si="619"/>
        <v/>
      </c>
      <c r="CH920" s="39" t="str">
        <f t="shared" si="620"/>
        <v/>
      </c>
      <c r="CI920" s="39" t="str">
        <f t="shared" si="621"/>
        <v/>
      </c>
    </row>
    <row r="921" spans="1:87">
      <c r="A921" s="18"/>
      <c r="B921" s="15">
        <f>'Gene Table'!E920</f>
        <v>0</v>
      </c>
      <c r="C921" s="15" t="str">
        <f>'Gene Table'!B920</f>
        <v>G06</v>
      </c>
      <c r="D921" s="16" t="str">
        <f>IF(SUM('Test Sample Data'!D$3:D$98)&gt;10,IF(AND(ISNUMBER('Test Sample Data'!D920),'Test Sample Data'!D920&lt;$B$1,'Test Sample Data'!D920&gt;0),'Test Sample Data'!D920,$B$1),"")</f>
        <v/>
      </c>
      <c r="E921" s="17" t="str">
        <f>IF(SUM('Test Sample Data'!E$3:E$98)&gt;10,IF(AND(ISNUMBER('Test Sample Data'!E920),'Test Sample Data'!E920&lt;$B$1,'Test Sample Data'!E920&gt;0),'Test Sample Data'!E920,$B$1),"")</f>
        <v/>
      </c>
      <c r="F921" s="17" t="str">
        <f>IF(SUM('Test Sample Data'!F$3:F$98)&gt;10,IF(AND(ISNUMBER('Test Sample Data'!F920),'Test Sample Data'!F920&lt;$B$1,'Test Sample Data'!F920&gt;0),'Test Sample Data'!F920,$B$1),"")</f>
        <v/>
      </c>
      <c r="G921" s="17" t="str">
        <f>IF(SUM('Test Sample Data'!G$3:G$98)&gt;10,IF(AND(ISNUMBER('Test Sample Data'!G920),'Test Sample Data'!G920&lt;$B$1,'Test Sample Data'!G920&gt;0),'Test Sample Data'!G920,$B$1),"")</f>
        <v/>
      </c>
      <c r="H921" s="17" t="str">
        <f>IF(SUM('Test Sample Data'!H$3:H$98)&gt;10,IF(AND(ISNUMBER('Test Sample Data'!H920),'Test Sample Data'!H920&lt;$B$1,'Test Sample Data'!H920&gt;0),'Test Sample Data'!H920,$B$1),"")</f>
        <v/>
      </c>
      <c r="I921" s="17" t="str">
        <f>IF(SUM('Test Sample Data'!I$3:I$98)&gt;10,IF(AND(ISNUMBER('Test Sample Data'!I920),'Test Sample Data'!I920&lt;$B$1,'Test Sample Data'!I920&gt;0),'Test Sample Data'!I920,$B$1),"")</f>
        <v/>
      </c>
      <c r="J921" s="17" t="str">
        <f>IF(SUM('Test Sample Data'!J$3:J$98)&gt;10,IF(AND(ISNUMBER('Test Sample Data'!J920),'Test Sample Data'!J920&lt;$B$1,'Test Sample Data'!J920&gt;0),'Test Sample Data'!J920,$B$1),"")</f>
        <v/>
      </c>
      <c r="K921" s="17" t="str">
        <f>IF(SUM('Test Sample Data'!K$3:K$98)&gt;10,IF(AND(ISNUMBER('Test Sample Data'!K920),'Test Sample Data'!K920&lt;$B$1,'Test Sample Data'!K920&gt;0),'Test Sample Data'!K920,$B$1),"")</f>
        <v/>
      </c>
      <c r="L921" s="17" t="str">
        <f>IF(SUM('Test Sample Data'!L$3:L$98)&gt;10,IF(AND(ISNUMBER('Test Sample Data'!L920),'Test Sample Data'!L920&lt;$B$1,'Test Sample Data'!L920&gt;0),'Test Sample Data'!L920,$B$1),"")</f>
        <v/>
      </c>
      <c r="M921" s="17" t="str">
        <f>IF(SUM('Test Sample Data'!M$3:M$98)&gt;10,IF(AND(ISNUMBER('Test Sample Data'!M920),'Test Sample Data'!M920&lt;$B$1,'Test Sample Data'!M920&gt;0),'Test Sample Data'!M920,$B$1),"")</f>
        <v/>
      </c>
      <c r="N921" s="17">
        <f>'Gene Table'!E920</f>
        <v>0</v>
      </c>
      <c r="O921" s="17" t="str">
        <f>'Gene Table'!B920</f>
        <v>G06</v>
      </c>
      <c r="P921" s="17" t="str">
        <f>IF(SUM('Control Sample Data'!D$3:D$98)&gt;10,IF(AND(ISNUMBER('Control Sample Data'!D920),'Control Sample Data'!D920&lt;$B$1,'Control Sample Data'!D920&gt;0),'Control Sample Data'!D920,$B$1),"")</f>
        <v/>
      </c>
      <c r="Q921" s="17" t="str">
        <f>IF(SUM('Control Sample Data'!E$3:E$98)&gt;10,IF(AND(ISNUMBER('Control Sample Data'!E920),'Control Sample Data'!E920&lt;$B$1,'Control Sample Data'!E920&gt;0),'Control Sample Data'!E920,$B$1),"")</f>
        <v/>
      </c>
      <c r="R921" s="17" t="str">
        <f>IF(SUM('Control Sample Data'!F$3:F$98)&gt;10,IF(AND(ISNUMBER('Control Sample Data'!F920),'Control Sample Data'!F920&lt;$B$1,'Control Sample Data'!F920&gt;0),'Control Sample Data'!F920,$B$1),"")</f>
        <v/>
      </c>
      <c r="S921" s="17" t="str">
        <f>IF(SUM('Control Sample Data'!G$3:G$98)&gt;10,IF(AND(ISNUMBER('Control Sample Data'!G920),'Control Sample Data'!G920&lt;$B$1,'Control Sample Data'!G920&gt;0),'Control Sample Data'!G920,$B$1),"")</f>
        <v/>
      </c>
      <c r="T921" s="17" t="str">
        <f>IF(SUM('Control Sample Data'!H$3:H$98)&gt;10,IF(AND(ISNUMBER('Control Sample Data'!H920),'Control Sample Data'!H920&lt;$B$1,'Control Sample Data'!H920&gt;0),'Control Sample Data'!H920,$B$1),"")</f>
        <v/>
      </c>
      <c r="U921" s="17" t="str">
        <f>IF(SUM('Control Sample Data'!I$3:I$98)&gt;10,IF(AND(ISNUMBER('Control Sample Data'!I920),'Control Sample Data'!I920&lt;$B$1,'Control Sample Data'!I920&gt;0),'Control Sample Data'!I920,$B$1),"")</f>
        <v/>
      </c>
      <c r="V921" s="17" t="str">
        <f>IF(SUM('Control Sample Data'!J$3:J$98)&gt;10,IF(AND(ISNUMBER('Control Sample Data'!J920),'Control Sample Data'!J920&lt;$B$1,'Control Sample Data'!J920&gt;0),'Control Sample Data'!J920,$B$1),"")</f>
        <v/>
      </c>
      <c r="W921" s="17" t="str">
        <f>IF(SUM('Control Sample Data'!K$3:K$98)&gt;10,IF(AND(ISNUMBER('Control Sample Data'!K920),'Control Sample Data'!K920&lt;$B$1,'Control Sample Data'!K920&gt;0),'Control Sample Data'!K920,$B$1),"")</f>
        <v/>
      </c>
      <c r="X921" s="17" t="str">
        <f>IF(SUM('Control Sample Data'!L$3:L$98)&gt;10,IF(AND(ISNUMBER('Control Sample Data'!L920),'Control Sample Data'!L920&lt;$B$1,'Control Sample Data'!L920&gt;0),'Control Sample Data'!L920,$B$1),"")</f>
        <v/>
      </c>
      <c r="Y921" s="17" t="str">
        <f>IF(SUM('Control Sample Data'!M$3:M$98)&gt;10,IF(AND(ISNUMBER('Control Sample Data'!M920),'Control Sample Data'!M920&lt;$B$1,'Control Sample Data'!M920&gt;0),'Control Sample Data'!M920,$B$1),"")</f>
        <v/>
      </c>
      <c r="AT921" s="36" t="str">
        <f t="shared" si="622"/>
        <v/>
      </c>
      <c r="AU921" s="36" t="str">
        <f t="shared" si="623"/>
        <v/>
      </c>
      <c r="AV921" s="36" t="str">
        <f t="shared" si="624"/>
        <v/>
      </c>
      <c r="AW921" s="36" t="str">
        <f t="shared" si="625"/>
        <v/>
      </c>
      <c r="AX921" s="36" t="str">
        <f t="shared" si="626"/>
        <v/>
      </c>
      <c r="AY921" s="36" t="str">
        <f t="shared" si="627"/>
        <v/>
      </c>
      <c r="AZ921" s="36" t="str">
        <f t="shared" si="628"/>
        <v/>
      </c>
      <c r="BA921" s="36" t="str">
        <f t="shared" si="629"/>
        <v/>
      </c>
      <c r="BB921" s="36" t="str">
        <f t="shared" si="630"/>
        <v/>
      </c>
      <c r="BC921" s="36" t="str">
        <f t="shared" si="631"/>
        <v/>
      </c>
      <c r="BD921" s="36" t="str">
        <f t="shared" si="632"/>
        <v/>
      </c>
      <c r="BE921" s="36" t="str">
        <f t="shared" si="633"/>
        <v/>
      </c>
      <c r="BF921" s="36" t="str">
        <f t="shared" si="634"/>
        <v/>
      </c>
      <c r="BG921" s="36" t="str">
        <f t="shared" si="635"/>
        <v/>
      </c>
      <c r="BH921" s="36" t="str">
        <f t="shared" si="636"/>
        <v/>
      </c>
      <c r="BI921" s="36" t="str">
        <f t="shared" si="637"/>
        <v/>
      </c>
      <c r="BJ921" s="36" t="str">
        <f t="shared" si="638"/>
        <v/>
      </c>
      <c r="BK921" s="36" t="str">
        <f t="shared" si="639"/>
        <v/>
      </c>
      <c r="BL921" s="36" t="str">
        <f t="shared" si="640"/>
        <v/>
      </c>
      <c r="BM921" s="36" t="str">
        <f t="shared" si="641"/>
        <v/>
      </c>
      <c r="BN921" s="38" t="e">
        <f t="shared" si="600"/>
        <v>#DIV/0!</v>
      </c>
      <c r="BO921" s="38" t="e">
        <f t="shared" si="601"/>
        <v>#DIV/0!</v>
      </c>
      <c r="BP921" s="39" t="str">
        <f t="shared" si="602"/>
        <v/>
      </c>
      <c r="BQ921" s="39" t="str">
        <f t="shared" si="603"/>
        <v/>
      </c>
      <c r="BR921" s="39" t="str">
        <f t="shared" si="604"/>
        <v/>
      </c>
      <c r="BS921" s="39" t="str">
        <f t="shared" si="605"/>
        <v/>
      </c>
      <c r="BT921" s="39" t="str">
        <f t="shared" si="606"/>
        <v/>
      </c>
      <c r="BU921" s="39" t="str">
        <f t="shared" si="607"/>
        <v/>
      </c>
      <c r="BV921" s="39" t="str">
        <f t="shared" si="608"/>
        <v/>
      </c>
      <c r="BW921" s="39" t="str">
        <f t="shared" si="609"/>
        <v/>
      </c>
      <c r="BX921" s="39" t="str">
        <f t="shared" si="610"/>
        <v/>
      </c>
      <c r="BY921" s="39" t="str">
        <f t="shared" si="611"/>
        <v/>
      </c>
      <c r="BZ921" s="39" t="str">
        <f t="shared" si="612"/>
        <v/>
      </c>
      <c r="CA921" s="39" t="str">
        <f t="shared" si="613"/>
        <v/>
      </c>
      <c r="CB921" s="39" t="str">
        <f t="shared" si="614"/>
        <v/>
      </c>
      <c r="CC921" s="39" t="str">
        <f t="shared" si="615"/>
        <v/>
      </c>
      <c r="CD921" s="39" t="str">
        <f t="shared" si="616"/>
        <v/>
      </c>
      <c r="CE921" s="39" t="str">
        <f t="shared" si="617"/>
        <v/>
      </c>
      <c r="CF921" s="39" t="str">
        <f t="shared" si="618"/>
        <v/>
      </c>
      <c r="CG921" s="39" t="str">
        <f t="shared" si="619"/>
        <v/>
      </c>
      <c r="CH921" s="39" t="str">
        <f t="shared" si="620"/>
        <v/>
      </c>
      <c r="CI921" s="39" t="str">
        <f t="shared" si="621"/>
        <v/>
      </c>
    </row>
    <row r="922" spans="1:87">
      <c r="A922" s="18"/>
      <c r="B922" s="15" t="str">
        <f>'Gene Table'!E921</f>
        <v>mmu-miR-344g-5p</v>
      </c>
      <c r="C922" s="15" t="str">
        <f>'Gene Table'!B921</f>
        <v>G07</v>
      </c>
      <c r="D922" s="16" t="str">
        <f>IF(SUM('Test Sample Data'!D$3:D$98)&gt;10,IF(AND(ISNUMBER('Test Sample Data'!D921),'Test Sample Data'!D921&lt;$B$1,'Test Sample Data'!D921&gt;0),'Test Sample Data'!D921,$B$1),"")</f>
        <v/>
      </c>
      <c r="E922" s="17" t="str">
        <f>IF(SUM('Test Sample Data'!E$3:E$98)&gt;10,IF(AND(ISNUMBER('Test Sample Data'!E921),'Test Sample Data'!E921&lt;$B$1,'Test Sample Data'!E921&gt;0),'Test Sample Data'!E921,$B$1),"")</f>
        <v/>
      </c>
      <c r="F922" s="17" t="str">
        <f>IF(SUM('Test Sample Data'!F$3:F$98)&gt;10,IF(AND(ISNUMBER('Test Sample Data'!F921),'Test Sample Data'!F921&lt;$B$1,'Test Sample Data'!F921&gt;0),'Test Sample Data'!F921,$B$1),"")</f>
        <v/>
      </c>
      <c r="G922" s="17" t="str">
        <f>IF(SUM('Test Sample Data'!G$3:G$98)&gt;10,IF(AND(ISNUMBER('Test Sample Data'!G921),'Test Sample Data'!G921&lt;$B$1,'Test Sample Data'!G921&gt;0),'Test Sample Data'!G921,$B$1),"")</f>
        <v/>
      </c>
      <c r="H922" s="17" t="str">
        <f>IF(SUM('Test Sample Data'!H$3:H$98)&gt;10,IF(AND(ISNUMBER('Test Sample Data'!H921),'Test Sample Data'!H921&lt;$B$1,'Test Sample Data'!H921&gt;0),'Test Sample Data'!H921,$B$1),"")</f>
        <v/>
      </c>
      <c r="I922" s="17" t="str">
        <f>IF(SUM('Test Sample Data'!I$3:I$98)&gt;10,IF(AND(ISNUMBER('Test Sample Data'!I921),'Test Sample Data'!I921&lt;$B$1,'Test Sample Data'!I921&gt;0),'Test Sample Data'!I921,$B$1),"")</f>
        <v/>
      </c>
      <c r="J922" s="17" t="str">
        <f>IF(SUM('Test Sample Data'!J$3:J$98)&gt;10,IF(AND(ISNUMBER('Test Sample Data'!J921),'Test Sample Data'!J921&lt;$B$1,'Test Sample Data'!J921&gt;0),'Test Sample Data'!J921,$B$1),"")</f>
        <v/>
      </c>
      <c r="K922" s="17" t="str">
        <f>IF(SUM('Test Sample Data'!K$3:K$98)&gt;10,IF(AND(ISNUMBER('Test Sample Data'!K921),'Test Sample Data'!K921&lt;$B$1,'Test Sample Data'!K921&gt;0),'Test Sample Data'!K921,$B$1),"")</f>
        <v/>
      </c>
      <c r="L922" s="17" t="str">
        <f>IF(SUM('Test Sample Data'!L$3:L$98)&gt;10,IF(AND(ISNUMBER('Test Sample Data'!L921),'Test Sample Data'!L921&lt;$B$1,'Test Sample Data'!L921&gt;0),'Test Sample Data'!L921,$B$1),"")</f>
        <v/>
      </c>
      <c r="M922" s="17" t="str">
        <f>IF(SUM('Test Sample Data'!M$3:M$98)&gt;10,IF(AND(ISNUMBER('Test Sample Data'!M921),'Test Sample Data'!M921&lt;$B$1,'Test Sample Data'!M921&gt;0),'Test Sample Data'!M921,$B$1),"")</f>
        <v/>
      </c>
      <c r="N922" s="17" t="str">
        <f>'Gene Table'!E921</f>
        <v>mmu-miR-344g-5p</v>
      </c>
      <c r="O922" s="17" t="str">
        <f>'Gene Table'!B921</f>
        <v>G07</v>
      </c>
      <c r="P922" s="17" t="str">
        <f>IF(SUM('Control Sample Data'!D$3:D$98)&gt;10,IF(AND(ISNUMBER('Control Sample Data'!D921),'Control Sample Data'!D921&lt;$B$1,'Control Sample Data'!D921&gt;0),'Control Sample Data'!D921,$B$1),"")</f>
        <v/>
      </c>
      <c r="Q922" s="17" t="str">
        <f>IF(SUM('Control Sample Data'!E$3:E$98)&gt;10,IF(AND(ISNUMBER('Control Sample Data'!E921),'Control Sample Data'!E921&lt;$B$1,'Control Sample Data'!E921&gt;0),'Control Sample Data'!E921,$B$1),"")</f>
        <v/>
      </c>
      <c r="R922" s="17" t="str">
        <f>IF(SUM('Control Sample Data'!F$3:F$98)&gt;10,IF(AND(ISNUMBER('Control Sample Data'!F921),'Control Sample Data'!F921&lt;$B$1,'Control Sample Data'!F921&gt;0),'Control Sample Data'!F921,$B$1),"")</f>
        <v/>
      </c>
      <c r="S922" s="17" t="str">
        <f>IF(SUM('Control Sample Data'!G$3:G$98)&gt;10,IF(AND(ISNUMBER('Control Sample Data'!G921),'Control Sample Data'!G921&lt;$B$1,'Control Sample Data'!G921&gt;0),'Control Sample Data'!G921,$B$1),"")</f>
        <v/>
      </c>
      <c r="T922" s="17" t="str">
        <f>IF(SUM('Control Sample Data'!H$3:H$98)&gt;10,IF(AND(ISNUMBER('Control Sample Data'!H921),'Control Sample Data'!H921&lt;$B$1,'Control Sample Data'!H921&gt;0),'Control Sample Data'!H921,$B$1),"")</f>
        <v/>
      </c>
      <c r="U922" s="17" t="str">
        <f>IF(SUM('Control Sample Data'!I$3:I$98)&gt;10,IF(AND(ISNUMBER('Control Sample Data'!I921),'Control Sample Data'!I921&lt;$B$1,'Control Sample Data'!I921&gt;0),'Control Sample Data'!I921,$B$1),"")</f>
        <v/>
      </c>
      <c r="V922" s="17" t="str">
        <f>IF(SUM('Control Sample Data'!J$3:J$98)&gt;10,IF(AND(ISNUMBER('Control Sample Data'!J921),'Control Sample Data'!J921&lt;$B$1,'Control Sample Data'!J921&gt;0),'Control Sample Data'!J921,$B$1),"")</f>
        <v/>
      </c>
      <c r="W922" s="17" t="str">
        <f>IF(SUM('Control Sample Data'!K$3:K$98)&gt;10,IF(AND(ISNUMBER('Control Sample Data'!K921),'Control Sample Data'!K921&lt;$B$1,'Control Sample Data'!K921&gt;0),'Control Sample Data'!K921,$B$1),"")</f>
        <v/>
      </c>
      <c r="X922" s="17" t="str">
        <f>IF(SUM('Control Sample Data'!L$3:L$98)&gt;10,IF(AND(ISNUMBER('Control Sample Data'!L921),'Control Sample Data'!L921&lt;$B$1,'Control Sample Data'!L921&gt;0),'Control Sample Data'!L921,$B$1),"")</f>
        <v/>
      </c>
      <c r="Y922" s="17" t="str">
        <f>IF(SUM('Control Sample Data'!M$3:M$98)&gt;10,IF(AND(ISNUMBER('Control Sample Data'!M921),'Control Sample Data'!M921&lt;$B$1,'Control Sample Data'!M921&gt;0),'Control Sample Data'!M921,$B$1),"")</f>
        <v/>
      </c>
      <c r="AT922" s="36" t="str">
        <f t="shared" si="622"/>
        <v/>
      </c>
      <c r="AU922" s="36" t="str">
        <f t="shared" si="623"/>
        <v/>
      </c>
      <c r="AV922" s="36" t="str">
        <f t="shared" si="624"/>
        <v/>
      </c>
      <c r="AW922" s="36" t="str">
        <f t="shared" si="625"/>
        <v/>
      </c>
      <c r="AX922" s="36" t="str">
        <f t="shared" si="626"/>
        <v/>
      </c>
      <c r="AY922" s="36" t="str">
        <f t="shared" si="627"/>
        <v/>
      </c>
      <c r="AZ922" s="36" t="str">
        <f t="shared" si="628"/>
        <v/>
      </c>
      <c r="BA922" s="36" t="str">
        <f t="shared" si="629"/>
        <v/>
      </c>
      <c r="BB922" s="36" t="str">
        <f t="shared" si="630"/>
        <v/>
      </c>
      <c r="BC922" s="36" t="str">
        <f t="shared" si="631"/>
        <v/>
      </c>
      <c r="BD922" s="36" t="str">
        <f t="shared" si="632"/>
        <v/>
      </c>
      <c r="BE922" s="36" t="str">
        <f t="shared" si="633"/>
        <v/>
      </c>
      <c r="BF922" s="36" t="str">
        <f t="shared" si="634"/>
        <v/>
      </c>
      <c r="BG922" s="36" t="str">
        <f t="shared" si="635"/>
        <v/>
      </c>
      <c r="BH922" s="36" t="str">
        <f t="shared" si="636"/>
        <v/>
      </c>
      <c r="BI922" s="36" t="str">
        <f t="shared" si="637"/>
        <v/>
      </c>
      <c r="BJ922" s="36" t="str">
        <f t="shared" si="638"/>
        <v/>
      </c>
      <c r="BK922" s="36" t="str">
        <f t="shared" si="639"/>
        <v/>
      </c>
      <c r="BL922" s="36" t="str">
        <f t="shared" si="640"/>
        <v/>
      </c>
      <c r="BM922" s="36" t="str">
        <f t="shared" si="641"/>
        <v/>
      </c>
      <c r="BN922" s="38" t="e">
        <f t="shared" si="600"/>
        <v>#DIV/0!</v>
      </c>
      <c r="BO922" s="38" t="e">
        <f t="shared" si="601"/>
        <v>#DIV/0!</v>
      </c>
      <c r="BP922" s="39" t="str">
        <f t="shared" si="602"/>
        <v/>
      </c>
      <c r="BQ922" s="39" t="str">
        <f t="shared" si="603"/>
        <v/>
      </c>
      <c r="BR922" s="39" t="str">
        <f t="shared" si="604"/>
        <v/>
      </c>
      <c r="BS922" s="39" t="str">
        <f t="shared" si="605"/>
        <v/>
      </c>
      <c r="BT922" s="39" t="str">
        <f t="shared" si="606"/>
        <v/>
      </c>
      <c r="BU922" s="39" t="str">
        <f t="shared" si="607"/>
        <v/>
      </c>
      <c r="BV922" s="39" t="str">
        <f t="shared" si="608"/>
        <v/>
      </c>
      <c r="BW922" s="39" t="str">
        <f t="shared" si="609"/>
        <v/>
      </c>
      <c r="BX922" s="39" t="str">
        <f t="shared" si="610"/>
        <v/>
      </c>
      <c r="BY922" s="39" t="str">
        <f t="shared" si="611"/>
        <v/>
      </c>
      <c r="BZ922" s="39" t="str">
        <f t="shared" si="612"/>
        <v/>
      </c>
      <c r="CA922" s="39" t="str">
        <f t="shared" si="613"/>
        <v/>
      </c>
      <c r="CB922" s="39" t="str">
        <f t="shared" si="614"/>
        <v/>
      </c>
      <c r="CC922" s="39" t="str">
        <f t="shared" si="615"/>
        <v/>
      </c>
      <c r="CD922" s="39" t="str">
        <f t="shared" si="616"/>
        <v/>
      </c>
      <c r="CE922" s="39" t="str">
        <f t="shared" si="617"/>
        <v/>
      </c>
      <c r="CF922" s="39" t="str">
        <f t="shared" si="618"/>
        <v/>
      </c>
      <c r="CG922" s="39" t="str">
        <f t="shared" si="619"/>
        <v/>
      </c>
      <c r="CH922" s="39" t="str">
        <f t="shared" si="620"/>
        <v/>
      </c>
      <c r="CI922" s="39" t="str">
        <f t="shared" si="621"/>
        <v/>
      </c>
    </row>
    <row r="923" spans="1:87">
      <c r="A923" s="18"/>
      <c r="B923" s="15">
        <f>'Gene Table'!E922</f>
        <v>0</v>
      </c>
      <c r="C923" s="15" t="str">
        <f>'Gene Table'!B922</f>
        <v>G08</v>
      </c>
      <c r="D923" s="16" t="str">
        <f>IF(SUM('Test Sample Data'!D$3:D$98)&gt;10,IF(AND(ISNUMBER('Test Sample Data'!D922),'Test Sample Data'!D922&lt;$B$1,'Test Sample Data'!D922&gt;0),'Test Sample Data'!D922,$B$1),"")</f>
        <v/>
      </c>
      <c r="E923" s="17" t="str">
        <f>IF(SUM('Test Sample Data'!E$3:E$98)&gt;10,IF(AND(ISNUMBER('Test Sample Data'!E922),'Test Sample Data'!E922&lt;$B$1,'Test Sample Data'!E922&gt;0),'Test Sample Data'!E922,$B$1),"")</f>
        <v/>
      </c>
      <c r="F923" s="17" t="str">
        <f>IF(SUM('Test Sample Data'!F$3:F$98)&gt;10,IF(AND(ISNUMBER('Test Sample Data'!F922),'Test Sample Data'!F922&lt;$B$1,'Test Sample Data'!F922&gt;0),'Test Sample Data'!F922,$B$1),"")</f>
        <v/>
      </c>
      <c r="G923" s="17" t="str">
        <f>IF(SUM('Test Sample Data'!G$3:G$98)&gt;10,IF(AND(ISNUMBER('Test Sample Data'!G922),'Test Sample Data'!G922&lt;$B$1,'Test Sample Data'!G922&gt;0),'Test Sample Data'!G922,$B$1),"")</f>
        <v/>
      </c>
      <c r="H923" s="17" t="str">
        <f>IF(SUM('Test Sample Data'!H$3:H$98)&gt;10,IF(AND(ISNUMBER('Test Sample Data'!H922),'Test Sample Data'!H922&lt;$B$1,'Test Sample Data'!H922&gt;0),'Test Sample Data'!H922,$B$1),"")</f>
        <v/>
      </c>
      <c r="I923" s="17" t="str">
        <f>IF(SUM('Test Sample Data'!I$3:I$98)&gt;10,IF(AND(ISNUMBER('Test Sample Data'!I922),'Test Sample Data'!I922&lt;$B$1,'Test Sample Data'!I922&gt;0),'Test Sample Data'!I922,$B$1),"")</f>
        <v/>
      </c>
      <c r="J923" s="17" t="str">
        <f>IF(SUM('Test Sample Data'!J$3:J$98)&gt;10,IF(AND(ISNUMBER('Test Sample Data'!J922),'Test Sample Data'!J922&lt;$B$1,'Test Sample Data'!J922&gt;0),'Test Sample Data'!J922,$B$1),"")</f>
        <v/>
      </c>
      <c r="K923" s="17" t="str">
        <f>IF(SUM('Test Sample Data'!K$3:K$98)&gt;10,IF(AND(ISNUMBER('Test Sample Data'!K922),'Test Sample Data'!K922&lt;$B$1,'Test Sample Data'!K922&gt;0),'Test Sample Data'!K922,$B$1),"")</f>
        <v/>
      </c>
      <c r="L923" s="17" t="str">
        <f>IF(SUM('Test Sample Data'!L$3:L$98)&gt;10,IF(AND(ISNUMBER('Test Sample Data'!L922),'Test Sample Data'!L922&lt;$B$1,'Test Sample Data'!L922&gt;0),'Test Sample Data'!L922,$B$1),"")</f>
        <v/>
      </c>
      <c r="M923" s="17" t="str">
        <f>IF(SUM('Test Sample Data'!M$3:M$98)&gt;10,IF(AND(ISNUMBER('Test Sample Data'!M922),'Test Sample Data'!M922&lt;$B$1,'Test Sample Data'!M922&gt;0),'Test Sample Data'!M922,$B$1),"")</f>
        <v/>
      </c>
      <c r="N923" s="17">
        <f>'Gene Table'!E922</f>
        <v>0</v>
      </c>
      <c r="O923" s="17" t="str">
        <f>'Gene Table'!B922</f>
        <v>G08</v>
      </c>
      <c r="P923" s="17" t="str">
        <f>IF(SUM('Control Sample Data'!D$3:D$98)&gt;10,IF(AND(ISNUMBER('Control Sample Data'!D922),'Control Sample Data'!D922&lt;$B$1,'Control Sample Data'!D922&gt;0),'Control Sample Data'!D922,$B$1),"")</f>
        <v/>
      </c>
      <c r="Q923" s="17" t="str">
        <f>IF(SUM('Control Sample Data'!E$3:E$98)&gt;10,IF(AND(ISNUMBER('Control Sample Data'!E922),'Control Sample Data'!E922&lt;$B$1,'Control Sample Data'!E922&gt;0),'Control Sample Data'!E922,$B$1),"")</f>
        <v/>
      </c>
      <c r="R923" s="17" t="str">
        <f>IF(SUM('Control Sample Data'!F$3:F$98)&gt;10,IF(AND(ISNUMBER('Control Sample Data'!F922),'Control Sample Data'!F922&lt;$B$1,'Control Sample Data'!F922&gt;0),'Control Sample Data'!F922,$B$1),"")</f>
        <v/>
      </c>
      <c r="S923" s="17" t="str">
        <f>IF(SUM('Control Sample Data'!G$3:G$98)&gt;10,IF(AND(ISNUMBER('Control Sample Data'!G922),'Control Sample Data'!G922&lt;$B$1,'Control Sample Data'!G922&gt;0),'Control Sample Data'!G922,$B$1),"")</f>
        <v/>
      </c>
      <c r="T923" s="17" t="str">
        <f>IF(SUM('Control Sample Data'!H$3:H$98)&gt;10,IF(AND(ISNUMBER('Control Sample Data'!H922),'Control Sample Data'!H922&lt;$B$1,'Control Sample Data'!H922&gt;0),'Control Sample Data'!H922,$B$1),"")</f>
        <v/>
      </c>
      <c r="U923" s="17" t="str">
        <f>IF(SUM('Control Sample Data'!I$3:I$98)&gt;10,IF(AND(ISNUMBER('Control Sample Data'!I922),'Control Sample Data'!I922&lt;$B$1,'Control Sample Data'!I922&gt;0),'Control Sample Data'!I922,$B$1),"")</f>
        <v/>
      </c>
      <c r="V923" s="17" t="str">
        <f>IF(SUM('Control Sample Data'!J$3:J$98)&gt;10,IF(AND(ISNUMBER('Control Sample Data'!J922),'Control Sample Data'!J922&lt;$B$1,'Control Sample Data'!J922&gt;0),'Control Sample Data'!J922,$B$1),"")</f>
        <v/>
      </c>
      <c r="W923" s="17" t="str">
        <f>IF(SUM('Control Sample Data'!K$3:K$98)&gt;10,IF(AND(ISNUMBER('Control Sample Data'!K922),'Control Sample Data'!K922&lt;$B$1,'Control Sample Data'!K922&gt;0),'Control Sample Data'!K922,$B$1),"")</f>
        <v/>
      </c>
      <c r="X923" s="17" t="str">
        <f>IF(SUM('Control Sample Data'!L$3:L$98)&gt;10,IF(AND(ISNUMBER('Control Sample Data'!L922),'Control Sample Data'!L922&lt;$B$1,'Control Sample Data'!L922&gt;0),'Control Sample Data'!L922,$B$1),"")</f>
        <v/>
      </c>
      <c r="Y923" s="17" t="str">
        <f>IF(SUM('Control Sample Data'!M$3:M$98)&gt;10,IF(AND(ISNUMBER('Control Sample Data'!M922),'Control Sample Data'!M922&lt;$B$1,'Control Sample Data'!M922&gt;0),'Control Sample Data'!M922,$B$1),"")</f>
        <v/>
      </c>
      <c r="AT923" s="36" t="str">
        <f t="shared" si="622"/>
        <v/>
      </c>
      <c r="AU923" s="36" t="str">
        <f t="shared" si="623"/>
        <v/>
      </c>
      <c r="AV923" s="36" t="str">
        <f t="shared" si="624"/>
        <v/>
      </c>
      <c r="AW923" s="36" t="str">
        <f t="shared" si="625"/>
        <v/>
      </c>
      <c r="AX923" s="36" t="str">
        <f t="shared" si="626"/>
        <v/>
      </c>
      <c r="AY923" s="36" t="str">
        <f t="shared" si="627"/>
        <v/>
      </c>
      <c r="AZ923" s="36" t="str">
        <f t="shared" si="628"/>
        <v/>
      </c>
      <c r="BA923" s="36" t="str">
        <f t="shared" si="629"/>
        <v/>
      </c>
      <c r="BB923" s="36" t="str">
        <f t="shared" si="630"/>
        <v/>
      </c>
      <c r="BC923" s="36" t="str">
        <f t="shared" si="631"/>
        <v/>
      </c>
      <c r="BD923" s="36" t="str">
        <f t="shared" si="632"/>
        <v/>
      </c>
      <c r="BE923" s="36" t="str">
        <f t="shared" si="633"/>
        <v/>
      </c>
      <c r="BF923" s="36" t="str">
        <f t="shared" si="634"/>
        <v/>
      </c>
      <c r="BG923" s="36" t="str">
        <f t="shared" si="635"/>
        <v/>
      </c>
      <c r="BH923" s="36" t="str">
        <f t="shared" si="636"/>
        <v/>
      </c>
      <c r="BI923" s="36" t="str">
        <f t="shared" si="637"/>
        <v/>
      </c>
      <c r="BJ923" s="36" t="str">
        <f t="shared" si="638"/>
        <v/>
      </c>
      <c r="BK923" s="36" t="str">
        <f t="shared" si="639"/>
        <v/>
      </c>
      <c r="BL923" s="36" t="str">
        <f t="shared" si="640"/>
        <v/>
      </c>
      <c r="BM923" s="36" t="str">
        <f t="shared" si="641"/>
        <v/>
      </c>
      <c r="BN923" s="38" t="e">
        <f t="shared" si="600"/>
        <v>#DIV/0!</v>
      </c>
      <c r="BO923" s="38" t="e">
        <f t="shared" si="601"/>
        <v>#DIV/0!</v>
      </c>
      <c r="BP923" s="39" t="str">
        <f t="shared" si="602"/>
        <v/>
      </c>
      <c r="BQ923" s="39" t="str">
        <f t="shared" si="603"/>
        <v/>
      </c>
      <c r="BR923" s="39" t="str">
        <f t="shared" si="604"/>
        <v/>
      </c>
      <c r="BS923" s="39" t="str">
        <f t="shared" si="605"/>
        <v/>
      </c>
      <c r="BT923" s="39" t="str">
        <f t="shared" si="606"/>
        <v/>
      </c>
      <c r="BU923" s="39" t="str">
        <f t="shared" si="607"/>
        <v/>
      </c>
      <c r="BV923" s="39" t="str">
        <f t="shared" si="608"/>
        <v/>
      </c>
      <c r="BW923" s="39" t="str">
        <f t="shared" si="609"/>
        <v/>
      </c>
      <c r="BX923" s="39" t="str">
        <f t="shared" si="610"/>
        <v/>
      </c>
      <c r="BY923" s="39" t="str">
        <f t="shared" si="611"/>
        <v/>
      </c>
      <c r="BZ923" s="39" t="str">
        <f t="shared" si="612"/>
        <v/>
      </c>
      <c r="CA923" s="39" t="str">
        <f t="shared" si="613"/>
        <v/>
      </c>
      <c r="CB923" s="39" t="str">
        <f t="shared" si="614"/>
        <v/>
      </c>
      <c r="CC923" s="39" t="str">
        <f t="shared" si="615"/>
        <v/>
      </c>
      <c r="CD923" s="39" t="str">
        <f t="shared" si="616"/>
        <v/>
      </c>
      <c r="CE923" s="39" t="str">
        <f t="shared" si="617"/>
        <v/>
      </c>
      <c r="CF923" s="39" t="str">
        <f t="shared" si="618"/>
        <v/>
      </c>
      <c r="CG923" s="39" t="str">
        <f t="shared" si="619"/>
        <v/>
      </c>
      <c r="CH923" s="39" t="str">
        <f t="shared" si="620"/>
        <v/>
      </c>
      <c r="CI923" s="39" t="str">
        <f t="shared" si="621"/>
        <v/>
      </c>
    </row>
    <row r="924" spans="1:87">
      <c r="A924" s="18"/>
      <c r="B924" s="15" t="str">
        <f>'Gene Table'!E923</f>
        <v>mmu-miR-344g-3p</v>
      </c>
      <c r="C924" s="15" t="str">
        <f>'Gene Table'!B923</f>
        <v>G09</v>
      </c>
      <c r="D924" s="16" t="str">
        <f>IF(SUM('Test Sample Data'!D$3:D$98)&gt;10,IF(AND(ISNUMBER('Test Sample Data'!D923),'Test Sample Data'!D923&lt;$B$1,'Test Sample Data'!D923&gt;0),'Test Sample Data'!D923,$B$1),"")</f>
        <v/>
      </c>
      <c r="E924" s="17" t="str">
        <f>IF(SUM('Test Sample Data'!E$3:E$98)&gt;10,IF(AND(ISNUMBER('Test Sample Data'!E923),'Test Sample Data'!E923&lt;$B$1,'Test Sample Data'!E923&gt;0),'Test Sample Data'!E923,$B$1),"")</f>
        <v/>
      </c>
      <c r="F924" s="17" t="str">
        <f>IF(SUM('Test Sample Data'!F$3:F$98)&gt;10,IF(AND(ISNUMBER('Test Sample Data'!F923),'Test Sample Data'!F923&lt;$B$1,'Test Sample Data'!F923&gt;0),'Test Sample Data'!F923,$B$1),"")</f>
        <v/>
      </c>
      <c r="G924" s="17" t="str">
        <f>IF(SUM('Test Sample Data'!G$3:G$98)&gt;10,IF(AND(ISNUMBER('Test Sample Data'!G923),'Test Sample Data'!G923&lt;$B$1,'Test Sample Data'!G923&gt;0),'Test Sample Data'!G923,$B$1),"")</f>
        <v/>
      </c>
      <c r="H924" s="17" t="str">
        <f>IF(SUM('Test Sample Data'!H$3:H$98)&gt;10,IF(AND(ISNUMBER('Test Sample Data'!H923),'Test Sample Data'!H923&lt;$B$1,'Test Sample Data'!H923&gt;0),'Test Sample Data'!H923,$B$1),"")</f>
        <v/>
      </c>
      <c r="I924" s="17" t="str">
        <f>IF(SUM('Test Sample Data'!I$3:I$98)&gt;10,IF(AND(ISNUMBER('Test Sample Data'!I923),'Test Sample Data'!I923&lt;$B$1,'Test Sample Data'!I923&gt;0),'Test Sample Data'!I923,$B$1),"")</f>
        <v/>
      </c>
      <c r="J924" s="17" t="str">
        <f>IF(SUM('Test Sample Data'!J$3:J$98)&gt;10,IF(AND(ISNUMBER('Test Sample Data'!J923),'Test Sample Data'!J923&lt;$B$1,'Test Sample Data'!J923&gt;0),'Test Sample Data'!J923,$B$1),"")</f>
        <v/>
      </c>
      <c r="K924" s="17" t="str">
        <f>IF(SUM('Test Sample Data'!K$3:K$98)&gt;10,IF(AND(ISNUMBER('Test Sample Data'!K923),'Test Sample Data'!K923&lt;$B$1,'Test Sample Data'!K923&gt;0),'Test Sample Data'!K923,$B$1),"")</f>
        <v/>
      </c>
      <c r="L924" s="17" t="str">
        <f>IF(SUM('Test Sample Data'!L$3:L$98)&gt;10,IF(AND(ISNUMBER('Test Sample Data'!L923),'Test Sample Data'!L923&lt;$B$1,'Test Sample Data'!L923&gt;0),'Test Sample Data'!L923,$B$1),"")</f>
        <v/>
      </c>
      <c r="M924" s="17" t="str">
        <f>IF(SUM('Test Sample Data'!M$3:M$98)&gt;10,IF(AND(ISNUMBER('Test Sample Data'!M923),'Test Sample Data'!M923&lt;$B$1,'Test Sample Data'!M923&gt;0),'Test Sample Data'!M923,$B$1),"")</f>
        <v/>
      </c>
      <c r="N924" s="17" t="str">
        <f>'Gene Table'!E923</f>
        <v>mmu-miR-344g-3p</v>
      </c>
      <c r="O924" s="17" t="str">
        <f>'Gene Table'!B923</f>
        <v>G09</v>
      </c>
      <c r="P924" s="17" t="str">
        <f>IF(SUM('Control Sample Data'!D$3:D$98)&gt;10,IF(AND(ISNUMBER('Control Sample Data'!D923),'Control Sample Data'!D923&lt;$B$1,'Control Sample Data'!D923&gt;0),'Control Sample Data'!D923,$B$1),"")</f>
        <v/>
      </c>
      <c r="Q924" s="17" t="str">
        <f>IF(SUM('Control Sample Data'!E$3:E$98)&gt;10,IF(AND(ISNUMBER('Control Sample Data'!E923),'Control Sample Data'!E923&lt;$B$1,'Control Sample Data'!E923&gt;0),'Control Sample Data'!E923,$B$1),"")</f>
        <v/>
      </c>
      <c r="R924" s="17" t="str">
        <f>IF(SUM('Control Sample Data'!F$3:F$98)&gt;10,IF(AND(ISNUMBER('Control Sample Data'!F923),'Control Sample Data'!F923&lt;$B$1,'Control Sample Data'!F923&gt;0),'Control Sample Data'!F923,$B$1),"")</f>
        <v/>
      </c>
      <c r="S924" s="17" t="str">
        <f>IF(SUM('Control Sample Data'!G$3:G$98)&gt;10,IF(AND(ISNUMBER('Control Sample Data'!G923),'Control Sample Data'!G923&lt;$B$1,'Control Sample Data'!G923&gt;0),'Control Sample Data'!G923,$B$1),"")</f>
        <v/>
      </c>
      <c r="T924" s="17" t="str">
        <f>IF(SUM('Control Sample Data'!H$3:H$98)&gt;10,IF(AND(ISNUMBER('Control Sample Data'!H923),'Control Sample Data'!H923&lt;$B$1,'Control Sample Data'!H923&gt;0),'Control Sample Data'!H923,$B$1),"")</f>
        <v/>
      </c>
      <c r="U924" s="17" t="str">
        <f>IF(SUM('Control Sample Data'!I$3:I$98)&gt;10,IF(AND(ISNUMBER('Control Sample Data'!I923),'Control Sample Data'!I923&lt;$B$1,'Control Sample Data'!I923&gt;0),'Control Sample Data'!I923,$B$1),"")</f>
        <v/>
      </c>
      <c r="V924" s="17" t="str">
        <f>IF(SUM('Control Sample Data'!J$3:J$98)&gt;10,IF(AND(ISNUMBER('Control Sample Data'!J923),'Control Sample Data'!J923&lt;$B$1,'Control Sample Data'!J923&gt;0),'Control Sample Data'!J923,$B$1),"")</f>
        <v/>
      </c>
      <c r="W924" s="17" t="str">
        <f>IF(SUM('Control Sample Data'!K$3:K$98)&gt;10,IF(AND(ISNUMBER('Control Sample Data'!K923),'Control Sample Data'!K923&lt;$B$1,'Control Sample Data'!K923&gt;0),'Control Sample Data'!K923,$B$1),"")</f>
        <v/>
      </c>
      <c r="X924" s="17" t="str">
        <f>IF(SUM('Control Sample Data'!L$3:L$98)&gt;10,IF(AND(ISNUMBER('Control Sample Data'!L923),'Control Sample Data'!L923&lt;$B$1,'Control Sample Data'!L923&gt;0),'Control Sample Data'!L923,$B$1),"")</f>
        <v/>
      </c>
      <c r="Y924" s="17" t="str">
        <f>IF(SUM('Control Sample Data'!M$3:M$98)&gt;10,IF(AND(ISNUMBER('Control Sample Data'!M923),'Control Sample Data'!M923&lt;$B$1,'Control Sample Data'!M923&gt;0),'Control Sample Data'!M923,$B$1),"")</f>
        <v/>
      </c>
      <c r="AT924" s="36" t="str">
        <f t="shared" si="622"/>
        <v/>
      </c>
      <c r="AU924" s="36" t="str">
        <f t="shared" si="623"/>
        <v/>
      </c>
      <c r="AV924" s="36" t="str">
        <f t="shared" si="624"/>
        <v/>
      </c>
      <c r="AW924" s="36" t="str">
        <f t="shared" si="625"/>
        <v/>
      </c>
      <c r="AX924" s="36" t="str">
        <f t="shared" si="626"/>
        <v/>
      </c>
      <c r="AY924" s="36" t="str">
        <f t="shared" si="627"/>
        <v/>
      </c>
      <c r="AZ924" s="36" t="str">
        <f t="shared" si="628"/>
        <v/>
      </c>
      <c r="BA924" s="36" t="str">
        <f t="shared" si="629"/>
        <v/>
      </c>
      <c r="BB924" s="36" t="str">
        <f t="shared" si="630"/>
        <v/>
      </c>
      <c r="BC924" s="36" t="str">
        <f t="shared" si="631"/>
        <v/>
      </c>
      <c r="BD924" s="36" t="str">
        <f t="shared" si="632"/>
        <v/>
      </c>
      <c r="BE924" s="36" t="str">
        <f t="shared" si="633"/>
        <v/>
      </c>
      <c r="BF924" s="36" t="str">
        <f t="shared" si="634"/>
        <v/>
      </c>
      <c r="BG924" s="36" t="str">
        <f t="shared" si="635"/>
        <v/>
      </c>
      <c r="BH924" s="36" t="str">
        <f t="shared" si="636"/>
        <v/>
      </c>
      <c r="BI924" s="36" t="str">
        <f t="shared" si="637"/>
        <v/>
      </c>
      <c r="BJ924" s="36" t="str">
        <f t="shared" si="638"/>
        <v/>
      </c>
      <c r="BK924" s="36" t="str">
        <f t="shared" si="639"/>
        <v/>
      </c>
      <c r="BL924" s="36" t="str">
        <f t="shared" si="640"/>
        <v/>
      </c>
      <c r="BM924" s="36" t="str">
        <f t="shared" si="641"/>
        <v/>
      </c>
      <c r="BN924" s="38" t="e">
        <f t="shared" si="600"/>
        <v>#DIV/0!</v>
      </c>
      <c r="BO924" s="38" t="e">
        <f t="shared" si="601"/>
        <v>#DIV/0!</v>
      </c>
      <c r="BP924" s="39" t="str">
        <f t="shared" si="602"/>
        <v/>
      </c>
      <c r="BQ924" s="39" t="str">
        <f t="shared" si="603"/>
        <v/>
      </c>
      <c r="BR924" s="39" t="str">
        <f t="shared" si="604"/>
        <v/>
      </c>
      <c r="BS924" s="39" t="str">
        <f t="shared" si="605"/>
        <v/>
      </c>
      <c r="BT924" s="39" t="str">
        <f t="shared" si="606"/>
        <v/>
      </c>
      <c r="BU924" s="39" t="str">
        <f t="shared" si="607"/>
        <v/>
      </c>
      <c r="BV924" s="39" t="str">
        <f t="shared" si="608"/>
        <v/>
      </c>
      <c r="BW924" s="39" t="str">
        <f t="shared" si="609"/>
        <v/>
      </c>
      <c r="BX924" s="39" t="str">
        <f t="shared" si="610"/>
        <v/>
      </c>
      <c r="BY924" s="39" t="str">
        <f t="shared" si="611"/>
        <v/>
      </c>
      <c r="BZ924" s="39" t="str">
        <f t="shared" si="612"/>
        <v/>
      </c>
      <c r="CA924" s="39" t="str">
        <f t="shared" si="613"/>
        <v/>
      </c>
      <c r="CB924" s="39" t="str">
        <f t="shared" si="614"/>
        <v/>
      </c>
      <c r="CC924" s="39" t="str">
        <f t="shared" si="615"/>
        <v/>
      </c>
      <c r="CD924" s="39" t="str">
        <f t="shared" si="616"/>
        <v/>
      </c>
      <c r="CE924" s="39" t="str">
        <f t="shared" si="617"/>
        <v/>
      </c>
      <c r="CF924" s="39" t="str">
        <f t="shared" si="618"/>
        <v/>
      </c>
      <c r="CG924" s="39" t="str">
        <f t="shared" si="619"/>
        <v/>
      </c>
      <c r="CH924" s="39" t="str">
        <f t="shared" si="620"/>
        <v/>
      </c>
      <c r="CI924" s="39" t="str">
        <f t="shared" si="621"/>
        <v/>
      </c>
    </row>
    <row r="925" spans="1:87">
      <c r="A925" s="18"/>
      <c r="B925" s="15">
        <f>'Gene Table'!E924</f>
        <v>0</v>
      </c>
      <c r="C925" s="15" t="str">
        <f>'Gene Table'!B924</f>
        <v>G10</v>
      </c>
      <c r="D925" s="16" t="str">
        <f>IF(SUM('Test Sample Data'!D$3:D$98)&gt;10,IF(AND(ISNUMBER('Test Sample Data'!D924),'Test Sample Data'!D924&lt;$B$1,'Test Sample Data'!D924&gt;0),'Test Sample Data'!D924,$B$1),"")</f>
        <v/>
      </c>
      <c r="E925" s="17" t="str">
        <f>IF(SUM('Test Sample Data'!E$3:E$98)&gt;10,IF(AND(ISNUMBER('Test Sample Data'!E924),'Test Sample Data'!E924&lt;$B$1,'Test Sample Data'!E924&gt;0),'Test Sample Data'!E924,$B$1),"")</f>
        <v/>
      </c>
      <c r="F925" s="17" t="str">
        <f>IF(SUM('Test Sample Data'!F$3:F$98)&gt;10,IF(AND(ISNUMBER('Test Sample Data'!F924),'Test Sample Data'!F924&lt;$B$1,'Test Sample Data'!F924&gt;0),'Test Sample Data'!F924,$B$1),"")</f>
        <v/>
      </c>
      <c r="G925" s="17" t="str">
        <f>IF(SUM('Test Sample Data'!G$3:G$98)&gt;10,IF(AND(ISNUMBER('Test Sample Data'!G924),'Test Sample Data'!G924&lt;$B$1,'Test Sample Data'!G924&gt;0),'Test Sample Data'!G924,$B$1),"")</f>
        <v/>
      </c>
      <c r="H925" s="17" t="str">
        <f>IF(SUM('Test Sample Data'!H$3:H$98)&gt;10,IF(AND(ISNUMBER('Test Sample Data'!H924),'Test Sample Data'!H924&lt;$B$1,'Test Sample Data'!H924&gt;0),'Test Sample Data'!H924,$B$1),"")</f>
        <v/>
      </c>
      <c r="I925" s="17" t="str">
        <f>IF(SUM('Test Sample Data'!I$3:I$98)&gt;10,IF(AND(ISNUMBER('Test Sample Data'!I924),'Test Sample Data'!I924&lt;$B$1,'Test Sample Data'!I924&gt;0),'Test Sample Data'!I924,$B$1),"")</f>
        <v/>
      </c>
      <c r="J925" s="17" t="str">
        <f>IF(SUM('Test Sample Data'!J$3:J$98)&gt;10,IF(AND(ISNUMBER('Test Sample Data'!J924),'Test Sample Data'!J924&lt;$B$1,'Test Sample Data'!J924&gt;0),'Test Sample Data'!J924,$B$1),"")</f>
        <v/>
      </c>
      <c r="K925" s="17" t="str">
        <f>IF(SUM('Test Sample Data'!K$3:K$98)&gt;10,IF(AND(ISNUMBER('Test Sample Data'!K924),'Test Sample Data'!K924&lt;$B$1,'Test Sample Data'!K924&gt;0),'Test Sample Data'!K924,$B$1),"")</f>
        <v/>
      </c>
      <c r="L925" s="17" t="str">
        <f>IF(SUM('Test Sample Data'!L$3:L$98)&gt;10,IF(AND(ISNUMBER('Test Sample Data'!L924),'Test Sample Data'!L924&lt;$B$1,'Test Sample Data'!L924&gt;0),'Test Sample Data'!L924,$B$1),"")</f>
        <v/>
      </c>
      <c r="M925" s="17" t="str">
        <f>IF(SUM('Test Sample Data'!M$3:M$98)&gt;10,IF(AND(ISNUMBER('Test Sample Data'!M924),'Test Sample Data'!M924&lt;$B$1,'Test Sample Data'!M924&gt;0),'Test Sample Data'!M924,$B$1),"")</f>
        <v/>
      </c>
      <c r="N925" s="17">
        <f>'Gene Table'!E924</f>
        <v>0</v>
      </c>
      <c r="O925" s="17" t="str">
        <f>'Gene Table'!B924</f>
        <v>G10</v>
      </c>
      <c r="P925" s="17" t="str">
        <f>IF(SUM('Control Sample Data'!D$3:D$98)&gt;10,IF(AND(ISNUMBER('Control Sample Data'!D924),'Control Sample Data'!D924&lt;$B$1,'Control Sample Data'!D924&gt;0),'Control Sample Data'!D924,$B$1),"")</f>
        <v/>
      </c>
      <c r="Q925" s="17" t="str">
        <f>IF(SUM('Control Sample Data'!E$3:E$98)&gt;10,IF(AND(ISNUMBER('Control Sample Data'!E924),'Control Sample Data'!E924&lt;$B$1,'Control Sample Data'!E924&gt;0),'Control Sample Data'!E924,$B$1),"")</f>
        <v/>
      </c>
      <c r="R925" s="17" t="str">
        <f>IF(SUM('Control Sample Data'!F$3:F$98)&gt;10,IF(AND(ISNUMBER('Control Sample Data'!F924),'Control Sample Data'!F924&lt;$B$1,'Control Sample Data'!F924&gt;0),'Control Sample Data'!F924,$B$1),"")</f>
        <v/>
      </c>
      <c r="S925" s="17" t="str">
        <f>IF(SUM('Control Sample Data'!G$3:G$98)&gt;10,IF(AND(ISNUMBER('Control Sample Data'!G924),'Control Sample Data'!G924&lt;$B$1,'Control Sample Data'!G924&gt;0),'Control Sample Data'!G924,$B$1),"")</f>
        <v/>
      </c>
      <c r="T925" s="17" t="str">
        <f>IF(SUM('Control Sample Data'!H$3:H$98)&gt;10,IF(AND(ISNUMBER('Control Sample Data'!H924),'Control Sample Data'!H924&lt;$B$1,'Control Sample Data'!H924&gt;0),'Control Sample Data'!H924,$B$1),"")</f>
        <v/>
      </c>
      <c r="U925" s="17" t="str">
        <f>IF(SUM('Control Sample Data'!I$3:I$98)&gt;10,IF(AND(ISNUMBER('Control Sample Data'!I924),'Control Sample Data'!I924&lt;$B$1,'Control Sample Data'!I924&gt;0),'Control Sample Data'!I924,$B$1),"")</f>
        <v/>
      </c>
      <c r="V925" s="17" t="str">
        <f>IF(SUM('Control Sample Data'!J$3:J$98)&gt;10,IF(AND(ISNUMBER('Control Sample Data'!J924),'Control Sample Data'!J924&lt;$B$1,'Control Sample Data'!J924&gt;0),'Control Sample Data'!J924,$B$1),"")</f>
        <v/>
      </c>
      <c r="W925" s="17" t="str">
        <f>IF(SUM('Control Sample Data'!K$3:K$98)&gt;10,IF(AND(ISNUMBER('Control Sample Data'!K924),'Control Sample Data'!K924&lt;$B$1,'Control Sample Data'!K924&gt;0),'Control Sample Data'!K924,$B$1),"")</f>
        <v/>
      </c>
      <c r="X925" s="17" t="str">
        <f>IF(SUM('Control Sample Data'!L$3:L$98)&gt;10,IF(AND(ISNUMBER('Control Sample Data'!L924),'Control Sample Data'!L924&lt;$B$1,'Control Sample Data'!L924&gt;0),'Control Sample Data'!L924,$B$1),"")</f>
        <v/>
      </c>
      <c r="Y925" s="17" t="str">
        <f>IF(SUM('Control Sample Data'!M$3:M$98)&gt;10,IF(AND(ISNUMBER('Control Sample Data'!M924),'Control Sample Data'!M924&lt;$B$1,'Control Sample Data'!M924&gt;0),'Control Sample Data'!M924,$B$1),"")</f>
        <v/>
      </c>
      <c r="AT925" s="36" t="str">
        <f t="shared" si="622"/>
        <v/>
      </c>
      <c r="AU925" s="36" t="str">
        <f t="shared" si="623"/>
        <v/>
      </c>
      <c r="AV925" s="36" t="str">
        <f t="shared" si="624"/>
        <v/>
      </c>
      <c r="AW925" s="36" t="str">
        <f t="shared" si="625"/>
        <v/>
      </c>
      <c r="AX925" s="36" t="str">
        <f t="shared" si="626"/>
        <v/>
      </c>
      <c r="AY925" s="36" t="str">
        <f t="shared" si="627"/>
        <v/>
      </c>
      <c r="AZ925" s="36" t="str">
        <f t="shared" si="628"/>
        <v/>
      </c>
      <c r="BA925" s="36" t="str">
        <f t="shared" si="629"/>
        <v/>
      </c>
      <c r="BB925" s="36" t="str">
        <f t="shared" si="630"/>
        <v/>
      </c>
      <c r="BC925" s="36" t="str">
        <f t="shared" si="631"/>
        <v/>
      </c>
      <c r="BD925" s="36" t="str">
        <f t="shared" si="632"/>
        <v/>
      </c>
      <c r="BE925" s="36" t="str">
        <f t="shared" si="633"/>
        <v/>
      </c>
      <c r="BF925" s="36" t="str">
        <f t="shared" si="634"/>
        <v/>
      </c>
      <c r="BG925" s="36" t="str">
        <f t="shared" si="635"/>
        <v/>
      </c>
      <c r="BH925" s="36" t="str">
        <f t="shared" si="636"/>
        <v/>
      </c>
      <c r="BI925" s="36" t="str">
        <f t="shared" si="637"/>
        <v/>
      </c>
      <c r="BJ925" s="36" t="str">
        <f t="shared" si="638"/>
        <v/>
      </c>
      <c r="BK925" s="36" t="str">
        <f t="shared" si="639"/>
        <v/>
      </c>
      <c r="BL925" s="36" t="str">
        <f t="shared" si="640"/>
        <v/>
      </c>
      <c r="BM925" s="36" t="str">
        <f t="shared" si="641"/>
        <v/>
      </c>
      <c r="BN925" s="38" t="e">
        <f t="shared" si="600"/>
        <v>#DIV/0!</v>
      </c>
      <c r="BO925" s="38" t="e">
        <f t="shared" si="601"/>
        <v>#DIV/0!</v>
      </c>
      <c r="BP925" s="39" t="str">
        <f t="shared" si="602"/>
        <v/>
      </c>
      <c r="BQ925" s="39" t="str">
        <f t="shared" si="603"/>
        <v/>
      </c>
      <c r="BR925" s="39" t="str">
        <f t="shared" si="604"/>
        <v/>
      </c>
      <c r="BS925" s="39" t="str">
        <f t="shared" si="605"/>
        <v/>
      </c>
      <c r="BT925" s="39" t="str">
        <f t="shared" si="606"/>
        <v/>
      </c>
      <c r="BU925" s="39" t="str">
        <f t="shared" si="607"/>
        <v/>
      </c>
      <c r="BV925" s="39" t="str">
        <f t="shared" si="608"/>
        <v/>
      </c>
      <c r="BW925" s="39" t="str">
        <f t="shared" si="609"/>
        <v/>
      </c>
      <c r="BX925" s="39" t="str">
        <f t="shared" si="610"/>
        <v/>
      </c>
      <c r="BY925" s="39" t="str">
        <f t="shared" si="611"/>
        <v/>
      </c>
      <c r="BZ925" s="39" t="str">
        <f t="shared" si="612"/>
        <v/>
      </c>
      <c r="CA925" s="39" t="str">
        <f t="shared" si="613"/>
        <v/>
      </c>
      <c r="CB925" s="39" t="str">
        <f t="shared" si="614"/>
        <v/>
      </c>
      <c r="CC925" s="39" t="str">
        <f t="shared" si="615"/>
        <v/>
      </c>
      <c r="CD925" s="39" t="str">
        <f t="shared" si="616"/>
        <v/>
      </c>
      <c r="CE925" s="39" t="str">
        <f t="shared" si="617"/>
        <v/>
      </c>
      <c r="CF925" s="39" t="str">
        <f t="shared" si="618"/>
        <v/>
      </c>
      <c r="CG925" s="39" t="str">
        <f t="shared" si="619"/>
        <v/>
      </c>
      <c r="CH925" s="39" t="str">
        <f t="shared" si="620"/>
        <v/>
      </c>
      <c r="CI925" s="39" t="str">
        <f t="shared" si="621"/>
        <v/>
      </c>
    </row>
    <row r="926" spans="1:87">
      <c r="A926" s="18"/>
      <c r="B926" s="15" t="str">
        <f>'Gene Table'!E925</f>
        <v>mmu-miR-344f-5p</v>
      </c>
      <c r="C926" s="15" t="str">
        <f>'Gene Table'!B925</f>
        <v>G11</v>
      </c>
      <c r="D926" s="16" t="str">
        <f>IF(SUM('Test Sample Data'!D$3:D$98)&gt;10,IF(AND(ISNUMBER('Test Sample Data'!D925),'Test Sample Data'!D925&lt;$B$1,'Test Sample Data'!D925&gt;0),'Test Sample Data'!D925,$B$1),"")</f>
        <v/>
      </c>
      <c r="E926" s="17" t="str">
        <f>IF(SUM('Test Sample Data'!E$3:E$98)&gt;10,IF(AND(ISNUMBER('Test Sample Data'!E925),'Test Sample Data'!E925&lt;$B$1,'Test Sample Data'!E925&gt;0),'Test Sample Data'!E925,$B$1),"")</f>
        <v/>
      </c>
      <c r="F926" s="17" t="str">
        <f>IF(SUM('Test Sample Data'!F$3:F$98)&gt;10,IF(AND(ISNUMBER('Test Sample Data'!F925),'Test Sample Data'!F925&lt;$B$1,'Test Sample Data'!F925&gt;0),'Test Sample Data'!F925,$B$1),"")</f>
        <v/>
      </c>
      <c r="G926" s="17" t="str">
        <f>IF(SUM('Test Sample Data'!G$3:G$98)&gt;10,IF(AND(ISNUMBER('Test Sample Data'!G925),'Test Sample Data'!G925&lt;$B$1,'Test Sample Data'!G925&gt;0),'Test Sample Data'!G925,$B$1),"")</f>
        <v/>
      </c>
      <c r="H926" s="17" t="str">
        <f>IF(SUM('Test Sample Data'!H$3:H$98)&gt;10,IF(AND(ISNUMBER('Test Sample Data'!H925),'Test Sample Data'!H925&lt;$B$1,'Test Sample Data'!H925&gt;0),'Test Sample Data'!H925,$B$1),"")</f>
        <v/>
      </c>
      <c r="I926" s="17" t="str">
        <f>IF(SUM('Test Sample Data'!I$3:I$98)&gt;10,IF(AND(ISNUMBER('Test Sample Data'!I925),'Test Sample Data'!I925&lt;$B$1,'Test Sample Data'!I925&gt;0),'Test Sample Data'!I925,$B$1),"")</f>
        <v/>
      </c>
      <c r="J926" s="17" t="str">
        <f>IF(SUM('Test Sample Data'!J$3:J$98)&gt;10,IF(AND(ISNUMBER('Test Sample Data'!J925),'Test Sample Data'!J925&lt;$B$1,'Test Sample Data'!J925&gt;0),'Test Sample Data'!J925,$B$1),"")</f>
        <v/>
      </c>
      <c r="K926" s="17" t="str">
        <f>IF(SUM('Test Sample Data'!K$3:K$98)&gt;10,IF(AND(ISNUMBER('Test Sample Data'!K925),'Test Sample Data'!K925&lt;$B$1,'Test Sample Data'!K925&gt;0),'Test Sample Data'!K925,$B$1),"")</f>
        <v/>
      </c>
      <c r="L926" s="17" t="str">
        <f>IF(SUM('Test Sample Data'!L$3:L$98)&gt;10,IF(AND(ISNUMBER('Test Sample Data'!L925),'Test Sample Data'!L925&lt;$B$1,'Test Sample Data'!L925&gt;0),'Test Sample Data'!L925,$B$1),"")</f>
        <v/>
      </c>
      <c r="M926" s="17" t="str">
        <f>IF(SUM('Test Sample Data'!M$3:M$98)&gt;10,IF(AND(ISNUMBER('Test Sample Data'!M925),'Test Sample Data'!M925&lt;$B$1,'Test Sample Data'!M925&gt;0),'Test Sample Data'!M925,$B$1),"")</f>
        <v/>
      </c>
      <c r="N926" s="17" t="str">
        <f>'Gene Table'!E925</f>
        <v>mmu-miR-344f-5p</v>
      </c>
      <c r="O926" s="17" t="str">
        <f>'Gene Table'!B925</f>
        <v>G11</v>
      </c>
      <c r="P926" s="17" t="str">
        <f>IF(SUM('Control Sample Data'!D$3:D$98)&gt;10,IF(AND(ISNUMBER('Control Sample Data'!D925),'Control Sample Data'!D925&lt;$B$1,'Control Sample Data'!D925&gt;0),'Control Sample Data'!D925,$B$1),"")</f>
        <v/>
      </c>
      <c r="Q926" s="17" t="str">
        <f>IF(SUM('Control Sample Data'!E$3:E$98)&gt;10,IF(AND(ISNUMBER('Control Sample Data'!E925),'Control Sample Data'!E925&lt;$B$1,'Control Sample Data'!E925&gt;0),'Control Sample Data'!E925,$B$1),"")</f>
        <v/>
      </c>
      <c r="R926" s="17" t="str">
        <f>IF(SUM('Control Sample Data'!F$3:F$98)&gt;10,IF(AND(ISNUMBER('Control Sample Data'!F925),'Control Sample Data'!F925&lt;$B$1,'Control Sample Data'!F925&gt;0),'Control Sample Data'!F925,$B$1),"")</f>
        <v/>
      </c>
      <c r="S926" s="17" t="str">
        <f>IF(SUM('Control Sample Data'!G$3:G$98)&gt;10,IF(AND(ISNUMBER('Control Sample Data'!G925),'Control Sample Data'!G925&lt;$B$1,'Control Sample Data'!G925&gt;0),'Control Sample Data'!G925,$B$1),"")</f>
        <v/>
      </c>
      <c r="T926" s="17" t="str">
        <f>IF(SUM('Control Sample Data'!H$3:H$98)&gt;10,IF(AND(ISNUMBER('Control Sample Data'!H925),'Control Sample Data'!H925&lt;$B$1,'Control Sample Data'!H925&gt;0),'Control Sample Data'!H925,$B$1),"")</f>
        <v/>
      </c>
      <c r="U926" s="17" t="str">
        <f>IF(SUM('Control Sample Data'!I$3:I$98)&gt;10,IF(AND(ISNUMBER('Control Sample Data'!I925),'Control Sample Data'!I925&lt;$B$1,'Control Sample Data'!I925&gt;0),'Control Sample Data'!I925,$B$1),"")</f>
        <v/>
      </c>
      <c r="V926" s="17" t="str">
        <f>IF(SUM('Control Sample Data'!J$3:J$98)&gt;10,IF(AND(ISNUMBER('Control Sample Data'!J925),'Control Sample Data'!J925&lt;$B$1,'Control Sample Data'!J925&gt;0),'Control Sample Data'!J925,$B$1),"")</f>
        <v/>
      </c>
      <c r="W926" s="17" t="str">
        <f>IF(SUM('Control Sample Data'!K$3:K$98)&gt;10,IF(AND(ISNUMBER('Control Sample Data'!K925),'Control Sample Data'!K925&lt;$B$1,'Control Sample Data'!K925&gt;0),'Control Sample Data'!K925,$B$1),"")</f>
        <v/>
      </c>
      <c r="X926" s="17" t="str">
        <f>IF(SUM('Control Sample Data'!L$3:L$98)&gt;10,IF(AND(ISNUMBER('Control Sample Data'!L925),'Control Sample Data'!L925&lt;$B$1,'Control Sample Data'!L925&gt;0),'Control Sample Data'!L925,$B$1),"")</f>
        <v/>
      </c>
      <c r="Y926" s="17" t="str">
        <f>IF(SUM('Control Sample Data'!M$3:M$98)&gt;10,IF(AND(ISNUMBER('Control Sample Data'!M925),'Control Sample Data'!M925&lt;$B$1,'Control Sample Data'!M925&gt;0),'Control Sample Data'!M925,$B$1),"")</f>
        <v/>
      </c>
      <c r="AT926" s="36" t="str">
        <f t="shared" si="622"/>
        <v/>
      </c>
      <c r="AU926" s="36" t="str">
        <f t="shared" si="623"/>
        <v/>
      </c>
      <c r="AV926" s="36" t="str">
        <f t="shared" si="624"/>
        <v/>
      </c>
      <c r="AW926" s="36" t="str">
        <f t="shared" si="625"/>
        <v/>
      </c>
      <c r="AX926" s="36" t="str">
        <f t="shared" si="626"/>
        <v/>
      </c>
      <c r="AY926" s="36" t="str">
        <f t="shared" si="627"/>
        <v/>
      </c>
      <c r="AZ926" s="36" t="str">
        <f t="shared" si="628"/>
        <v/>
      </c>
      <c r="BA926" s="36" t="str">
        <f t="shared" si="629"/>
        <v/>
      </c>
      <c r="BB926" s="36" t="str">
        <f t="shared" si="630"/>
        <v/>
      </c>
      <c r="BC926" s="36" t="str">
        <f t="shared" si="631"/>
        <v/>
      </c>
      <c r="BD926" s="36" t="str">
        <f t="shared" si="632"/>
        <v/>
      </c>
      <c r="BE926" s="36" t="str">
        <f t="shared" si="633"/>
        <v/>
      </c>
      <c r="BF926" s="36" t="str">
        <f t="shared" si="634"/>
        <v/>
      </c>
      <c r="BG926" s="36" t="str">
        <f t="shared" si="635"/>
        <v/>
      </c>
      <c r="BH926" s="36" t="str">
        <f t="shared" si="636"/>
        <v/>
      </c>
      <c r="BI926" s="36" t="str">
        <f t="shared" si="637"/>
        <v/>
      </c>
      <c r="BJ926" s="36" t="str">
        <f t="shared" si="638"/>
        <v/>
      </c>
      <c r="BK926" s="36" t="str">
        <f t="shared" si="639"/>
        <v/>
      </c>
      <c r="BL926" s="36" t="str">
        <f t="shared" si="640"/>
        <v/>
      </c>
      <c r="BM926" s="36" t="str">
        <f t="shared" si="641"/>
        <v/>
      </c>
      <c r="BN926" s="38" t="e">
        <f t="shared" si="600"/>
        <v>#DIV/0!</v>
      </c>
      <c r="BO926" s="38" t="e">
        <f t="shared" si="601"/>
        <v>#DIV/0!</v>
      </c>
      <c r="BP926" s="39" t="str">
        <f t="shared" si="602"/>
        <v/>
      </c>
      <c r="BQ926" s="39" t="str">
        <f t="shared" si="603"/>
        <v/>
      </c>
      <c r="BR926" s="39" t="str">
        <f t="shared" si="604"/>
        <v/>
      </c>
      <c r="BS926" s="39" t="str">
        <f t="shared" si="605"/>
        <v/>
      </c>
      <c r="BT926" s="39" t="str">
        <f t="shared" si="606"/>
        <v/>
      </c>
      <c r="BU926" s="39" t="str">
        <f t="shared" si="607"/>
        <v/>
      </c>
      <c r="BV926" s="39" t="str">
        <f t="shared" si="608"/>
        <v/>
      </c>
      <c r="BW926" s="39" t="str">
        <f t="shared" si="609"/>
        <v/>
      </c>
      <c r="BX926" s="39" t="str">
        <f t="shared" si="610"/>
        <v/>
      </c>
      <c r="BY926" s="39" t="str">
        <f t="shared" si="611"/>
        <v/>
      </c>
      <c r="BZ926" s="39" t="str">
        <f t="shared" si="612"/>
        <v/>
      </c>
      <c r="CA926" s="39" t="str">
        <f t="shared" si="613"/>
        <v/>
      </c>
      <c r="CB926" s="39" t="str">
        <f t="shared" si="614"/>
        <v/>
      </c>
      <c r="CC926" s="39" t="str">
        <f t="shared" si="615"/>
        <v/>
      </c>
      <c r="CD926" s="39" t="str">
        <f t="shared" si="616"/>
        <v/>
      </c>
      <c r="CE926" s="39" t="str">
        <f t="shared" si="617"/>
        <v/>
      </c>
      <c r="CF926" s="39" t="str">
        <f t="shared" si="618"/>
        <v/>
      </c>
      <c r="CG926" s="39" t="str">
        <f t="shared" si="619"/>
        <v/>
      </c>
      <c r="CH926" s="39" t="str">
        <f t="shared" si="620"/>
        <v/>
      </c>
      <c r="CI926" s="39" t="str">
        <f t="shared" si="621"/>
        <v/>
      </c>
    </row>
    <row r="927" spans="1:87">
      <c r="A927" s="18"/>
      <c r="B927" s="15">
        <f>'Gene Table'!E926</f>
        <v>0</v>
      </c>
      <c r="C927" s="15" t="str">
        <f>'Gene Table'!B926</f>
        <v>G12</v>
      </c>
      <c r="D927" s="16" t="str">
        <f>IF(SUM('Test Sample Data'!D$3:D$98)&gt;10,IF(AND(ISNUMBER('Test Sample Data'!D926),'Test Sample Data'!D926&lt;$B$1,'Test Sample Data'!D926&gt;0),'Test Sample Data'!D926,$B$1),"")</f>
        <v/>
      </c>
      <c r="E927" s="17" t="str">
        <f>IF(SUM('Test Sample Data'!E$3:E$98)&gt;10,IF(AND(ISNUMBER('Test Sample Data'!E926),'Test Sample Data'!E926&lt;$B$1,'Test Sample Data'!E926&gt;0),'Test Sample Data'!E926,$B$1),"")</f>
        <v/>
      </c>
      <c r="F927" s="17" t="str">
        <f>IF(SUM('Test Sample Data'!F$3:F$98)&gt;10,IF(AND(ISNUMBER('Test Sample Data'!F926),'Test Sample Data'!F926&lt;$B$1,'Test Sample Data'!F926&gt;0),'Test Sample Data'!F926,$B$1),"")</f>
        <v/>
      </c>
      <c r="G927" s="17" t="str">
        <f>IF(SUM('Test Sample Data'!G$3:G$98)&gt;10,IF(AND(ISNUMBER('Test Sample Data'!G926),'Test Sample Data'!G926&lt;$B$1,'Test Sample Data'!G926&gt;0),'Test Sample Data'!G926,$B$1),"")</f>
        <v/>
      </c>
      <c r="H927" s="17" t="str">
        <f>IF(SUM('Test Sample Data'!H$3:H$98)&gt;10,IF(AND(ISNUMBER('Test Sample Data'!H926),'Test Sample Data'!H926&lt;$B$1,'Test Sample Data'!H926&gt;0),'Test Sample Data'!H926,$B$1),"")</f>
        <v/>
      </c>
      <c r="I927" s="17" t="str">
        <f>IF(SUM('Test Sample Data'!I$3:I$98)&gt;10,IF(AND(ISNUMBER('Test Sample Data'!I926),'Test Sample Data'!I926&lt;$B$1,'Test Sample Data'!I926&gt;0),'Test Sample Data'!I926,$B$1),"")</f>
        <v/>
      </c>
      <c r="J927" s="17" t="str">
        <f>IF(SUM('Test Sample Data'!J$3:J$98)&gt;10,IF(AND(ISNUMBER('Test Sample Data'!J926),'Test Sample Data'!J926&lt;$B$1,'Test Sample Data'!J926&gt;0),'Test Sample Data'!J926,$B$1),"")</f>
        <v/>
      </c>
      <c r="K927" s="17" t="str">
        <f>IF(SUM('Test Sample Data'!K$3:K$98)&gt;10,IF(AND(ISNUMBER('Test Sample Data'!K926),'Test Sample Data'!K926&lt;$B$1,'Test Sample Data'!K926&gt;0),'Test Sample Data'!K926,$B$1),"")</f>
        <v/>
      </c>
      <c r="L927" s="17" t="str">
        <f>IF(SUM('Test Sample Data'!L$3:L$98)&gt;10,IF(AND(ISNUMBER('Test Sample Data'!L926),'Test Sample Data'!L926&lt;$B$1,'Test Sample Data'!L926&gt;0),'Test Sample Data'!L926,$B$1),"")</f>
        <v/>
      </c>
      <c r="M927" s="17" t="str">
        <f>IF(SUM('Test Sample Data'!M$3:M$98)&gt;10,IF(AND(ISNUMBER('Test Sample Data'!M926),'Test Sample Data'!M926&lt;$B$1,'Test Sample Data'!M926&gt;0),'Test Sample Data'!M926,$B$1),"")</f>
        <v/>
      </c>
      <c r="N927" s="17">
        <f>'Gene Table'!E926</f>
        <v>0</v>
      </c>
      <c r="O927" s="17" t="str">
        <f>'Gene Table'!B926</f>
        <v>G12</v>
      </c>
      <c r="P927" s="17" t="str">
        <f>IF(SUM('Control Sample Data'!D$3:D$98)&gt;10,IF(AND(ISNUMBER('Control Sample Data'!D926),'Control Sample Data'!D926&lt;$B$1,'Control Sample Data'!D926&gt;0),'Control Sample Data'!D926,$B$1),"")</f>
        <v/>
      </c>
      <c r="Q927" s="17" t="str">
        <f>IF(SUM('Control Sample Data'!E$3:E$98)&gt;10,IF(AND(ISNUMBER('Control Sample Data'!E926),'Control Sample Data'!E926&lt;$B$1,'Control Sample Data'!E926&gt;0),'Control Sample Data'!E926,$B$1),"")</f>
        <v/>
      </c>
      <c r="R927" s="17" t="str">
        <f>IF(SUM('Control Sample Data'!F$3:F$98)&gt;10,IF(AND(ISNUMBER('Control Sample Data'!F926),'Control Sample Data'!F926&lt;$B$1,'Control Sample Data'!F926&gt;0),'Control Sample Data'!F926,$B$1),"")</f>
        <v/>
      </c>
      <c r="S927" s="17" t="str">
        <f>IF(SUM('Control Sample Data'!G$3:G$98)&gt;10,IF(AND(ISNUMBER('Control Sample Data'!G926),'Control Sample Data'!G926&lt;$B$1,'Control Sample Data'!G926&gt;0),'Control Sample Data'!G926,$B$1),"")</f>
        <v/>
      </c>
      <c r="T927" s="17" t="str">
        <f>IF(SUM('Control Sample Data'!H$3:H$98)&gt;10,IF(AND(ISNUMBER('Control Sample Data'!H926),'Control Sample Data'!H926&lt;$B$1,'Control Sample Data'!H926&gt;0),'Control Sample Data'!H926,$B$1),"")</f>
        <v/>
      </c>
      <c r="U927" s="17" t="str">
        <f>IF(SUM('Control Sample Data'!I$3:I$98)&gt;10,IF(AND(ISNUMBER('Control Sample Data'!I926),'Control Sample Data'!I926&lt;$B$1,'Control Sample Data'!I926&gt;0),'Control Sample Data'!I926,$B$1),"")</f>
        <v/>
      </c>
      <c r="V927" s="17" t="str">
        <f>IF(SUM('Control Sample Data'!J$3:J$98)&gt;10,IF(AND(ISNUMBER('Control Sample Data'!J926),'Control Sample Data'!J926&lt;$B$1,'Control Sample Data'!J926&gt;0),'Control Sample Data'!J926,$B$1),"")</f>
        <v/>
      </c>
      <c r="W927" s="17" t="str">
        <f>IF(SUM('Control Sample Data'!K$3:K$98)&gt;10,IF(AND(ISNUMBER('Control Sample Data'!K926),'Control Sample Data'!K926&lt;$B$1,'Control Sample Data'!K926&gt;0),'Control Sample Data'!K926,$B$1),"")</f>
        <v/>
      </c>
      <c r="X927" s="17" t="str">
        <f>IF(SUM('Control Sample Data'!L$3:L$98)&gt;10,IF(AND(ISNUMBER('Control Sample Data'!L926),'Control Sample Data'!L926&lt;$B$1,'Control Sample Data'!L926&gt;0),'Control Sample Data'!L926,$B$1),"")</f>
        <v/>
      </c>
      <c r="Y927" s="17" t="str">
        <f>IF(SUM('Control Sample Data'!M$3:M$98)&gt;10,IF(AND(ISNUMBER('Control Sample Data'!M926),'Control Sample Data'!M926&lt;$B$1,'Control Sample Data'!M926&gt;0),'Control Sample Data'!M926,$B$1),"")</f>
        <v/>
      </c>
      <c r="AT927" s="36" t="str">
        <f t="shared" si="622"/>
        <v/>
      </c>
      <c r="AU927" s="36" t="str">
        <f t="shared" si="623"/>
        <v/>
      </c>
      <c r="AV927" s="36" t="str">
        <f t="shared" si="624"/>
        <v/>
      </c>
      <c r="AW927" s="36" t="str">
        <f t="shared" si="625"/>
        <v/>
      </c>
      <c r="AX927" s="36" t="str">
        <f t="shared" si="626"/>
        <v/>
      </c>
      <c r="AY927" s="36" t="str">
        <f t="shared" si="627"/>
        <v/>
      </c>
      <c r="AZ927" s="36" t="str">
        <f t="shared" si="628"/>
        <v/>
      </c>
      <c r="BA927" s="36" t="str">
        <f t="shared" si="629"/>
        <v/>
      </c>
      <c r="BB927" s="36" t="str">
        <f t="shared" si="630"/>
        <v/>
      </c>
      <c r="BC927" s="36" t="str">
        <f t="shared" si="631"/>
        <v/>
      </c>
      <c r="BD927" s="36" t="str">
        <f t="shared" si="632"/>
        <v/>
      </c>
      <c r="BE927" s="36" t="str">
        <f t="shared" si="633"/>
        <v/>
      </c>
      <c r="BF927" s="36" t="str">
        <f t="shared" si="634"/>
        <v/>
      </c>
      <c r="BG927" s="36" t="str">
        <f t="shared" si="635"/>
        <v/>
      </c>
      <c r="BH927" s="36" t="str">
        <f t="shared" si="636"/>
        <v/>
      </c>
      <c r="BI927" s="36" t="str">
        <f t="shared" si="637"/>
        <v/>
      </c>
      <c r="BJ927" s="36" t="str">
        <f t="shared" si="638"/>
        <v/>
      </c>
      <c r="BK927" s="36" t="str">
        <f t="shared" si="639"/>
        <v/>
      </c>
      <c r="BL927" s="36" t="str">
        <f t="shared" si="640"/>
        <v/>
      </c>
      <c r="BM927" s="36" t="str">
        <f t="shared" si="641"/>
        <v/>
      </c>
      <c r="BN927" s="38" t="e">
        <f t="shared" si="600"/>
        <v>#DIV/0!</v>
      </c>
      <c r="BO927" s="38" t="e">
        <f t="shared" si="601"/>
        <v>#DIV/0!</v>
      </c>
      <c r="BP927" s="39" t="str">
        <f t="shared" si="602"/>
        <v/>
      </c>
      <c r="BQ927" s="39" t="str">
        <f t="shared" si="603"/>
        <v/>
      </c>
      <c r="BR927" s="39" t="str">
        <f t="shared" si="604"/>
        <v/>
      </c>
      <c r="BS927" s="39" t="str">
        <f t="shared" si="605"/>
        <v/>
      </c>
      <c r="BT927" s="39" t="str">
        <f t="shared" si="606"/>
        <v/>
      </c>
      <c r="BU927" s="39" t="str">
        <f t="shared" si="607"/>
        <v/>
      </c>
      <c r="BV927" s="39" t="str">
        <f t="shared" si="608"/>
        <v/>
      </c>
      <c r="BW927" s="39" t="str">
        <f t="shared" si="609"/>
        <v/>
      </c>
      <c r="BX927" s="39" t="str">
        <f t="shared" si="610"/>
        <v/>
      </c>
      <c r="BY927" s="39" t="str">
        <f t="shared" si="611"/>
        <v/>
      </c>
      <c r="BZ927" s="39" t="str">
        <f t="shared" si="612"/>
        <v/>
      </c>
      <c r="CA927" s="39" t="str">
        <f t="shared" si="613"/>
        <v/>
      </c>
      <c r="CB927" s="39" t="str">
        <f t="shared" si="614"/>
        <v/>
      </c>
      <c r="CC927" s="39" t="str">
        <f t="shared" si="615"/>
        <v/>
      </c>
      <c r="CD927" s="39" t="str">
        <f t="shared" si="616"/>
        <v/>
      </c>
      <c r="CE927" s="39" t="str">
        <f t="shared" si="617"/>
        <v/>
      </c>
      <c r="CF927" s="39" t="str">
        <f t="shared" si="618"/>
        <v/>
      </c>
      <c r="CG927" s="39" t="str">
        <f t="shared" si="619"/>
        <v/>
      </c>
      <c r="CH927" s="39" t="str">
        <f t="shared" si="620"/>
        <v/>
      </c>
      <c r="CI927" s="39" t="str">
        <f t="shared" si="621"/>
        <v/>
      </c>
    </row>
    <row r="928" spans="1:87">
      <c r="A928" s="18"/>
      <c r="B928" s="15" t="str">
        <f>'Gene Table'!E927</f>
        <v>mmu-miR-344f-3p</v>
      </c>
      <c r="C928" s="15" t="str">
        <f>'Gene Table'!B927</f>
        <v>G13</v>
      </c>
      <c r="D928" s="16" t="str">
        <f>IF(SUM('Test Sample Data'!D$3:D$98)&gt;10,IF(AND(ISNUMBER('Test Sample Data'!D927),'Test Sample Data'!D927&lt;$B$1,'Test Sample Data'!D927&gt;0),'Test Sample Data'!D927,$B$1),"")</f>
        <v/>
      </c>
      <c r="E928" s="17" t="str">
        <f>IF(SUM('Test Sample Data'!E$3:E$98)&gt;10,IF(AND(ISNUMBER('Test Sample Data'!E927),'Test Sample Data'!E927&lt;$B$1,'Test Sample Data'!E927&gt;0),'Test Sample Data'!E927,$B$1),"")</f>
        <v/>
      </c>
      <c r="F928" s="17" t="str">
        <f>IF(SUM('Test Sample Data'!F$3:F$98)&gt;10,IF(AND(ISNUMBER('Test Sample Data'!F927),'Test Sample Data'!F927&lt;$B$1,'Test Sample Data'!F927&gt;0),'Test Sample Data'!F927,$B$1),"")</f>
        <v/>
      </c>
      <c r="G928" s="17" t="str">
        <f>IF(SUM('Test Sample Data'!G$3:G$98)&gt;10,IF(AND(ISNUMBER('Test Sample Data'!G927),'Test Sample Data'!G927&lt;$B$1,'Test Sample Data'!G927&gt;0),'Test Sample Data'!G927,$B$1),"")</f>
        <v/>
      </c>
      <c r="H928" s="17" t="str">
        <f>IF(SUM('Test Sample Data'!H$3:H$98)&gt;10,IF(AND(ISNUMBER('Test Sample Data'!H927),'Test Sample Data'!H927&lt;$B$1,'Test Sample Data'!H927&gt;0),'Test Sample Data'!H927,$B$1),"")</f>
        <v/>
      </c>
      <c r="I928" s="17" t="str">
        <f>IF(SUM('Test Sample Data'!I$3:I$98)&gt;10,IF(AND(ISNUMBER('Test Sample Data'!I927),'Test Sample Data'!I927&lt;$B$1,'Test Sample Data'!I927&gt;0),'Test Sample Data'!I927,$B$1),"")</f>
        <v/>
      </c>
      <c r="J928" s="17" t="str">
        <f>IF(SUM('Test Sample Data'!J$3:J$98)&gt;10,IF(AND(ISNUMBER('Test Sample Data'!J927),'Test Sample Data'!J927&lt;$B$1,'Test Sample Data'!J927&gt;0),'Test Sample Data'!J927,$B$1),"")</f>
        <v/>
      </c>
      <c r="K928" s="17" t="str">
        <f>IF(SUM('Test Sample Data'!K$3:K$98)&gt;10,IF(AND(ISNUMBER('Test Sample Data'!K927),'Test Sample Data'!K927&lt;$B$1,'Test Sample Data'!K927&gt;0),'Test Sample Data'!K927,$B$1),"")</f>
        <v/>
      </c>
      <c r="L928" s="17" t="str">
        <f>IF(SUM('Test Sample Data'!L$3:L$98)&gt;10,IF(AND(ISNUMBER('Test Sample Data'!L927),'Test Sample Data'!L927&lt;$B$1,'Test Sample Data'!L927&gt;0),'Test Sample Data'!L927,$B$1),"")</f>
        <v/>
      </c>
      <c r="M928" s="17" t="str">
        <f>IF(SUM('Test Sample Data'!M$3:M$98)&gt;10,IF(AND(ISNUMBER('Test Sample Data'!M927),'Test Sample Data'!M927&lt;$B$1,'Test Sample Data'!M927&gt;0),'Test Sample Data'!M927,$B$1),"")</f>
        <v/>
      </c>
      <c r="N928" s="17" t="str">
        <f>'Gene Table'!E927</f>
        <v>mmu-miR-344f-3p</v>
      </c>
      <c r="O928" s="17" t="str">
        <f>'Gene Table'!B927</f>
        <v>G13</v>
      </c>
      <c r="P928" s="17" t="str">
        <f>IF(SUM('Control Sample Data'!D$3:D$98)&gt;10,IF(AND(ISNUMBER('Control Sample Data'!D927),'Control Sample Data'!D927&lt;$B$1,'Control Sample Data'!D927&gt;0),'Control Sample Data'!D927,$B$1),"")</f>
        <v/>
      </c>
      <c r="Q928" s="17" t="str">
        <f>IF(SUM('Control Sample Data'!E$3:E$98)&gt;10,IF(AND(ISNUMBER('Control Sample Data'!E927),'Control Sample Data'!E927&lt;$B$1,'Control Sample Data'!E927&gt;0),'Control Sample Data'!E927,$B$1),"")</f>
        <v/>
      </c>
      <c r="R928" s="17" t="str">
        <f>IF(SUM('Control Sample Data'!F$3:F$98)&gt;10,IF(AND(ISNUMBER('Control Sample Data'!F927),'Control Sample Data'!F927&lt;$B$1,'Control Sample Data'!F927&gt;0),'Control Sample Data'!F927,$B$1),"")</f>
        <v/>
      </c>
      <c r="S928" s="17" t="str">
        <f>IF(SUM('Control Sample Data'!G$3:G$98)&gt;10,IF(AND(ISNUMBER('Control Sample Data'!G927),'Control Sample Data'!G927&lt;$B$1,'Control Sample Data'!G927&gt;0),'Control Sample Data'!G927,$B$1),"")</f>
        <v/>
      </c>
      <c r="T928" s="17" t="str">
        <f>IF(SUM('Control Sample Data'!H$3:H$98)&gt;10,IF(AND(ISNUMBER('Control Sample Data'!H927),'Control Sample Data'!H927&lt;$B$1,'Control Sample Data'!H927&gt;0),'Control Sample Data'!H927,$B$1),"")</f>
        <v/>
      </c>
      <c r="U928" s="17" t="str">
        <f>IF(SUM('Control Sample Data'!I$3:I$98)&gt;10,IF(AND(ISNUMBER('Control Sample Data'!I927),'Control Sample Data'!I927&lt;$B$1,'Control Sample Data'!I927&gt;0),'Control Sample Data'!I927,$B$1),"")</f>
        <v/>
      </c>
      <c r="V928" s="17" t="str">
        <f>IF(SUM('Control Sample Data'!J$3:J$98)&gt;10,IF(AND(ISNUMBER('Control Sample Data'!J927),'Control Sample Data'!J927&lt;$B$1,'Control Sample Data'!J927&gt;0),'Control Sample Data'!J927,$B$1),"")</f>
        <v/>
      </c>
      <c r="W928" s="17" t="str">
        <f>IF(SUM('Control Sample Data'!K$3:K$98)&gt;10,IF(AND(ISNUMBER('Control Sample Data'!K927),'Control Sample Data'!K927&lt;$B$1,'Control Sample Data'!K927&gt;0),'Control Sample Data'!K927,$B$1),"")</f>
        <v/>
      </c>
      <c r="X928" s="17" t="str">
        <f>IF(SUM('Control Sample Data'!L$3:L$98)&gt;10,IF(AND(ISNUMBER('Control Sample Data'!L927),'Control Sample Data'!L927&lt;$B$1,'Control Sample Data'!L927&gt;0),'Control Sample Data'!L927,$B$1),"")</f>
        <v/>
      </c>
      <c r="Y928" s="17" t="str">
        <f>IF(SUM('Control Sample Data'!M$3:M$98)&gt;10,IF(AND(ISNUMBER('Control Sample Data'!M927),'Control Sample Data'!M927&lt;$B$1,'Control Sample Data'!M927&gt;0),'Control Sample Data'!M927,$B$1),"")</f>
        <v/>
      </c>
      <c r="AT928" s="36" t="str">
        <f t="shared" si="622"/>
        <v/>
      </c>
      <c r="AU928" s="36" t="str">
        <f t="shared" si="623"/>
        <v/>
      </c>
      <c r="AV928" s="36" t="str">
        <f t="shared" si="624"/>
        <v/>
      </c>
      <c r="AW928" s="36" t="str">
        <f t="shared" si="625"/>
        <v/>
      </c>
      <c r="AX928" s="36" t="str">
        <f t="shared" si="626"/>
        <v/>
      </c>
      <c r="AY928" s="36" t="str">
        <f t="shared" si="627"/>
        <v/>
      </c>
      <c r="AZ928" s="36" t="str">
        <f t="shared" si="628"/>
        <v/>
      </c>
      <c r="BA928" s="36" t="str">
        <f t="shared" si="629"/>
        <v/>
      </c>
      <c r="BB928" s="36" t="str">
        <f t="shared" si="630"/>
        <v/>
      </c>
      <c r="BC928" s="36" t="str">
        <f t="shared" si="631"/>
        <v/>
      </c>
      <c r="BD928" s="36" t="str">
        <f t="shared" si="632"/>
        <v/>
      </c>
      <c r="BE928" s="36" t="str">
        <f t="shared" si="633"/>
        <v/>
      </c>
      <c r="BF928" s="36" t="str">
        <f t="shared" si="634"/>
        <v/>
      </c>
      <c r="BG928" s="36" t="str">
        <f t="shared" si="635"/>
        <v/>
      </c>
      <c r="BH928" s="36" t="str">
        <f t="shared" si="636"/>
        <v/>
      </c>
      <c r="BI928" s="36" t="str">
        <f t="shared" si="637"/>
        <v/>
      </c>
      <c r="BJ928" s="36" t="str">
        <f t="shared" si="638"/>
        <v/>
      </c>
      <c r="BK928" s="36" t="str">
        <f t="shared" si="639"/>
        <v/>
      </c>
      <c r="BL928" s="36" t="str">
        <f t="shared" si="640"/>
        <v/>
      </c>
      <c r="BM928" s="36" t="str">
        <f t="shared" si="641"/>
        <v/>
      </c>
      <c r="BN928" s="38" t="e">
        <f t="shared" si="600"/>
        <v>#DIV/0!</v>
      </c>
      <c r="BO928" s="38" t="e">
        <f t="shared" si="601"/>
        <v>#DIV/0!</v>
      </c>
      <c r="BP928" s="39" t="str">
        <f t="shared" si="602"/>
        <v/>
      </c>
      <c r="BQ928" s="39" t="str">
        <f t="shared" si="603"/>
        <v/>
      </c>
      <c r="BR928" s="39" t="str">
        <f t="shared" si="604"/>
        <v/>
      </c>
      <c r="BS928" s="39" t="str">
        <f t="shared" si="605"/>
        <v/>
      </c>
      <c r="BT928" s="39" t="str">
        <f t="shared" si="606"/>
        <v/>
      </c>
      <c r="BU928" s="39" t="str">
        <f t="shared" si="607"/>
        <v/>
      </c>
      <c r="BV928" s="39" t="str">
        <f t="shared" si="608"/>
        <v/>
      </c>
      <c r="BW928" s="39" t="str">
        <f t="shared" si="609"/>
        <v/>
      </c>
      <c r="BX928" s="39" t="str">
        <f t="shared" si="610"/>
        <v/>
      </c>
      <c r="BY928" s="39" t="str">
        <f t="shared" si="611"/>
        <v/>
      </c>
      <c r="BZ928" s="39" t="str">
        <f t="shared" si="612"/>
        <v/>
      </c>
      <c r="CA928" s="39" t="str">
        <f t="shared" si="613"/>
        <v/>
      </c>
      <c r="CB928" s="39" t="str">
        <f t="shared" si="614"/>
        <v/>
      </c>
      <c r="CC928" s="39" t="str">
        <f t="shared" si="615"/>
        <v/>
      </c>
      <c r="CD928" s="39" t="str">
        <f t="shared" si="616"/>
        <v/>
      </c>
      <c r="CE928" s="39" t="str">
        <f t="shared" si="617"/>
        <v/>
      </c>
      <c r="CF928" s="39" t="str">
        <f t="shared" si="618"/>
        <v/>
      </c>
      <c r="CG928" s="39" t="str">
        <f t="shared" si="619"/>
        <v/>
      </c>
      <c r="CH928" s="39" t="str">
        <f t="shared" si="620"/>
        <v/>
      </c>
      <c r="CI928" s="39" t="str">
        <f t="shared" si="621"/>
        <v/>
      </c>
    </row>
    <row r="929" spans="1:87">
      <c r="A929" s="18"/>
      <c r="B929" s="15">
        <f>'Gene Table'!E928</f>
        <v>0</v>
      </c>
      <c r="C929" s="15" t="str">
        <f>'Gene Table'!B928</f>
        <v>G14</v>
      </c>
      <c r="D929" s="16" t="str">
        <f>IF(SUM('Test Sample Data'!D$3:D$98)&gt;10,IF(AND(ISNUMBER('Test Sample Data'!D928),'Test Sample Data'!D928&lt;$B$1,'Test Sample Data'!D928&gt;0),'Test Sample Data'!D928,$B$1),"")</f>
        <v/>
      </c>
      <c r="E929" s="17" t="str">
        <f>IF(SUM('Test Sample Data'!E$3:E$98)&gt;10,IF(AND(ISNUMBER('Test Sample Data'!E928),'Test Sample Data'!E928&lt;$B$1,'Test Sample Data'!E928&gt;0),'Test Sample Data'!E928,$B$1),"")</f>
        <v/>
      </c>
      <c r="F929" s="17" t="str">
        <f>IF(SUM('Test Sample Data'!F$3:F$98)&gt;10,IF(AND(ISNUMBER('Test Sample Data'!F928),'Test Sample Data'!F928&lt;$B$1,'Test Sample Data'!F928&gt;0),'Test Sample Data'!F928,$B$1),"")</f>
        <v/>
      </c>
      <c r="G929" s="17" t="str">
        <f>IF(SUM('Test Sample Data'!G$3:G$98)&gt;10,IF(AND(ISNUMBER('Test Sample Data'!G928),'Test Sample Data'!G928&lt;$B$1,'Test Sample Data'!G928&gt;0),'Test Sample Data'!G928,$B$1),"")</f>
        <v/>
      </c>
      <c r="H929" s="17" t="str">
        <f>IF(SUM('Test Sample Data'!H$3:H$98)&gt;10,IF(AND(ISNUMBER('Test Sample Data'!H928),'Test Sample Data'!H928&lt;$B$1,'Test Sample Data'!H928&gt;0),'Test Sample Data'!H928,$B$1),"")</f>
        <v/>
      </c>
      <c r="I929" s="17" t="str">
        <f>IF(SUM('Test Sample Data'!I$3:I$98)&gt;10,IF(AND(ISNUMBER('Test Sample Data'!I928),'Test Sample Data'!I928&lt;$B$1,'Test Sample Data'!I928&gt;0),'Test Sample Data'!I928,$B$1),"")</f>
        <v/>
      </c>
      <c r="J929" s="17" t="str">
        <f>IF(SUM('Test Sample Data'!J$3:J$98)&gt;10,IF(AND(ISNUMBER('Test Sample Data'!J928),'Test Sample Data'!J928&lt;$B$1,'Test Sample Data'!J928&gt;0),'Test Sample Data'!J928,$B$1),"")</f>
        <v/>
      </c>
      <c r="K929" s="17" t="str">
        <f>IF(SUM('Test Sample Data'!K$3:K$98)&gt;10,IF(AND(ISNUMBER('Test Sample Data'!K928),'Test Sample Data'!K928&lt;$B$1,'Test Sample Data'!K928&gt;0),'Test Sample Data'!K928,$B$1),"")</f>
        <v/>
      </c>
      <c r="L929" s="17" t="str">
        <f>IF(SUM('Test Sample Data'!L$3:L$98)&gt;10,IF(AND(ISNUMBER('Test Sample Data'!L928),'Test Sample Data'!L928&lt;$B$1,'Test Sample Data'!L928&gt;0),'Test Sample Data'!L928,$B$1),"")</f>
        <v/>
      </c>
      <c r="M929" s="17" t="str">
        <f>IF(SUM('Test Sample Data'!M$3:M$98)&gt;10,IF(AND(ISNUMBER('Test Sample Data'!M928),'Test Sample Data'!M928&lt;$B$1,'Test Sample Data'!M928&gt;0),'Test Sample Data'!M928,$B$1),"")</f>
        <v/>
      </c>
      <c r="N929" s="17">
        <f>'Gene Table'!E928</f>
        <v>0</v>
      </c>
      <c r="O929" s="17" t="str">
        <f>'Gene Table'!B928</f>
        <v>G14</v>
      </c>
      <c r="P929" s="17" t="str">
        <f>IF(SUM('Control Sample Data'!D$3:D$98)&gt;10,IF(AND(ISNUMBER('Control Sample Data'!D928),'Control Sample Data'!D928&lt;$B$1,'Control Sample Data'!D928&gt;0),'Control Sample Data'!D928,$B$1),"")</f>
        <v/>
      </c>
      <c r="Q929" s="17" t="str">
        <f>IF(SUM('Control Sample Data'!E$3:E$98)&gt;10,IF(AND(ISNUMBER('Control Sample Data'!E928),'Control Sample Data'!E928&lt;$B$1,'Control Sample Data'!E928&gt;0),'Control Sample Data'!E928,$B$1),"")</f>
        <v/>
      </c>
      <c r="R929" s="17" t="str">
        <f>IF(SUM('Control Sample Data'!F$3:F$98)&gt;10,IF(AND(ISNUMBER('Control Sample Data'!F928),'Control Sample Data'!F928&lt;$B$1,'Control Sample Data'!F928&gt;0),'Control Sample Data'!F928,$B$1),"")</f>
        <v/>
      </c>
      <c r="S929" s="17" t="str">
        <f>IF(SUM('Control Sample Data'!G$3:G$98)&gt;10,IF(AND(ISNUMBER('Control Sample Data'!G928),'Control Sample Data'!G928&lt;$B$1,'Control Sample Data'!G928&gt;0),'Control Sample Data'!G928,$B$1),"")</f>
        <v/>
      </c>
      <c r="T929" s="17" t="str">
        <f>IF(SUM('Control Sample Data'!H$3:H$98)&gt;10,IF(AND(ISNUMBER('Control Sample Data'!H928),'Control Sample Data'!H928&lt;$B$1,'Control Sample Data'!H928&gt;0),'Control Sample Data'!H928,$B$1),"")</f>
        <v/>
      </c>
      <c r="U929" s="17" t="str">
        <f>IF(SUM('Control Sample Data'!I$3:I$98)&gt;10,IF(AND(ISNUMBER('Control Sample Data'!I928),'Control Sample Data'!I928&lt;$B$1,'Control Sample Data'!I928&gt;0),'Control Sample Data'!I928,$B$1),"")</f>
        <v/>
      </c>
      <c r="V929" s="17" t="str">
        <f>IF(SUM('Control Sample Data'!J$3:J$98)&gt;10,IF(AND(ISNUMBER('Control Sample Data'!J928),'Control Sample Data'!J928&lt;$B$1,'Control Sample Data'!J928&gt;0),'Control Sample Data'!J928,$B$1),"")</f>
        <v/>
      </c>
      <c r="W929" s="17" t="str">
        <f>IF(SUM('Control Sample Data'!K$3:K$98)&gt;10,IF(AND(ISNUMBER('Control Sample Data'!K928),'Control Sample Data'!K928&lt;$B$1,'Control Sample Data'!K928&gt;0),'Control Sample Data'!K928,$B$1),"")</f>
        <v/>
      </c>
      <c r="X929" s="17" t="str">
        <f>IF(SUM('Control Sample Data'!L$3:L$98)&gt;10,IF(AND(ISNUMBER('Control Sample Data'!L928),'Control Sample Data'!L928&lt;$B$1,'Control Sample Data'!L928&gt;0),'Control Sample Data'!L928,$B$1),"")</f>
        <v/>
      </c>
      <c r="Y929" s="17" t="str">
        <f>IF(SUM('Control Sample Data'!M$3:M$98)&gt;10,IF(AND(ISNUMBER('Control Sample Data'!M928),'Control Sample Data'!M928&lt;$B$1,'Control Sample Data'!M928&gt;0),'Control Sample Data'!M928,$B$1),"")</f>
        <v/>
      </c>
      <c r="AT929" s="36" t="str">
        <f t="shared" si="622"/>
        <v/>
      </c>
      <c r="AU929" s="36" t="str">
        <f t="shared" si="623"/>
        <v/>
      </c>
      <c r="AV929" s="36" t="str">
        <f t="shared" si="624"/>
        <v/>
      </c>
      <c r="AW929" s="36" t="str">
        <f t="shared" si="625"/>
        <v/>
      </c>
      <c r="AX929" s="36" t="str">
        <f t="shared" si="626"/>
        <v/>
      </c>
      <c r="AY929" s="36" t="str">
        <f t="shared" si="627"/>
        <v/>
      </c>
      <c r="AZ929" s="36" t="str">
        <f t="shared" si="628"/>
        <v/>
      </c>
      <c r="BA929" s="36" t="str">
        <f t="shared" si="629"/>
        <v/>
      </c>
      <c r="BB929" s="36" t="str">
        <f t="shared" si="630"/>
        <v/>
      </c>
      <c r="BC929" s="36" t="str">
        <f t="shared" si="631"/>
        <v/>
      </c>
      <c r="BD929" s="36" t="str">
        <f t="shared" si="632"/>
        <v/>
      </c>
      <c r="BE929" s="36" t="str">
        <f t="shared" si="633"/>
        <v/>
      </c>
      <c r="BF929" s="36" t="str">
        <f t="shared" si="634"/>
        <v/>
      </c>
      <c r="BG929" s="36" t="str">
        <f t="shared" si="635"/>
        <v/>
      </c>
      <c r="BH929" s="36" t="str">
        <f t="shared" si="636"/>
        <v/>
      </c>
      <c r="BI929" s="36" t="str">
        <f t="shared" si="637"/>
        <v/>
      </c>
      <c r="BJ929" s="36" t="str">
        <f t="shared" si="638"/>
        <v/>
      </c>
      <c r="BK929" s="36" t="str">
        <f t="shared" si="639"/>
        <v/>
      </c>
      <c r="BL929" s="36" t="str">
        <f t="shared" si="640"/>
        <v/>
      </c>
      <c r="BM929" s="36" t="str">
        <f t="shared" si="641"/>
        <v/>
      </c>
      <c r="BN929" s="38" t="e">
        <f t="shared" si="600"/>
        <v>#DIV/0!</v>
      </c>
      <c r="BO929" s="38" t="e">
        <f t="shared" si="601"/>
        <v>#DIV/0!</v>
      </c>
      <c r="BP929" s="39" t="str">
        <f t="shared" si="602"/>
        <v/>
      </c>
      <c r="BQ929" s="39" t="str">
        <f t="shared" si="603"/>
        <v/>
      </c>
      <c r="BR929" s="39" t="str">
        <f t="shared" si="604"/>
        <v/>
      </c>
      <c r="BS929" s="39" t="str">
        <f t="shared" si="605"/>
        <v/>
      </c>
      <c r="BT929" s="39" t="str">
        <f t="shared" si="606"/>
        <v/>
      </c>
      <c r="BU929" s="39" t="str">
        <f t="shared" si="607"/>
        <v/>
      </c>
      <c r="BV929" s="39" t="str">
        <f t="shared" si="608"/>
        <v/>
      </c>
      <c r="BW929" s="39" t="str">
        <f t="shared" si="609"/>
        <v/>
      </c>
      <c r="BX929" s="39" t="str">
        <f t="shared" si="610"/>
        <v/>
      </c>
      <c r="BY929" s="39" t="str">
        <f t="shared" si="611"/>
        <v/>
      </c>
      <c r="BZ929" s="39" t="str">
        <f t="shared" si="612"/>
        <v/>
      </c>
      <c r="CA929" s="39" t="str">
        <f t="shared" si="613"/>
        <v/>
      </c>
      <c r="CB929" s="39" t="str">
        <f t="shared" si="614"/>
        <v/>
      </c>
      <c r="CC929" s="39" t="str">
        <f t="shared" si="615"/>
        <v/>
      </c>
      <c r="CD929" s="39" t="str">
        <f t="shared" si="616"/>
        <v/>
      </c>
      <c r="CE929" s="39" t="str">
        <f t="shared" si="617"/>
        <v/>
      </c>
      <c r="CF929" s="39" t="str">
        <f t="shared" si="618"/>
        <v/>
      </c>
      <c r="CG929" s="39" t="str">
        <f t="shared" si="619"/>
        <v/>
      </c>
      <c r="CH929" s="39" t="str">
        <f t="shared" si="620"/>
        <v/>
      </c>
      <c r="CI929" s="39" t="str">
        <f t="shared" si="621"/>
        <v/>
      </c>
    </row>
    <row r="930" spans="1:87">
      <c r="A930" s="18"/>
      <c r="B930" s="15" t="str">
        <f>'Gene Table'!E929</f>
        <v>mmu-miR-3102-5p.2-5p</v>
      </c>
      <c r="C930" s="15" t="str">
        <f>'Gene Table'!B929</f>
        <v>G15</v>
      </c>
      <c r="D930" s="16" t="str">
        <f>IF(SUM('Test Sample Data'!D$3:D$98)&gt;10,IF(AND(ISNUMBER('Test Sample Data'!D929),'Test Sample Data'!D929&lt;$B$1,'Test Sample Data'!D929&gt;0),'Test Sample Data'!D929,$B$1),"")</f>
        <v/>
      </c>
      <c r="E930" s="17" t="str">
        <f>IF(SUM('Test Sample Data'!E$3:E$98)&gt;10,IF(AND(ISNUMBER('Test Sample Data'!E929),'Test Sample Data'!E929&lt;$B$1,'Test Sample Data'!E929&gt;0),'Test Sample Data'!E929,$B$1),"")</f>
        <v/>
      </c>
      <c r="F930" s="17" t="str">
        <f>IF(SUM('Test Sample Data'!F$3:F$98)&gt;10,IF(AND(ISNUMBER('Test Sample Data'!F929),'Test Sample Data'!F929&lt;$B$1,'Test Sample Data'!F929&gt;0),'Test Sample Data'!F929,$B$1),"")</f>
        <v/>
      </c>
      <c r="G930" s="17" t="str">
        <f>IF(SUM('Test Sample Data'!G$3:G$98)&gt;10,IF(AND(ISNUMBER('Test Sample Data'!G929),'Test Sample Data'!G929&lt;$B$1,'Test Sample Data'!G929&gt;0),'Test Sample Data'!G929,$B$1),"")</f>
        <v/>
      </c>
      <c r="H930" s="17" t="str">
        <f>IF(SUM('Test Sample Data'!H$3:H$98)&gt;10,IF(AND(ISNUMBER('Test Sample Data'!H929),'Test Sample Data'!H929&lt;$B$1,'Test Sample Data'!H929&gt;0),'Test Sample Data'!H929,$B$1),"")</f>
        <v/>
      </c>
      <c r="I930" s="17" t="str">
        <f>IF(SUM('Test Sample Data'!I$3:I$98)&gt;10,IF(AND(ISNUMBER('Test Sample Data'!I929),'Test Sample Data'!I929&lt;$B$1,'Test Sample Data'!I929&gt;0),'Test Sample Data'!I929,$B$1),"")</f>
        <v/>
      </c>
      <c r="J930" s="17" t="str">
        <f>IF(SUM('Test Sample Data'!J$3:J$98)&gt;10,IF(AND(ISNUMBER('Test Sample Data'!J929),'Test Sample Data'!J929&lt;$B$1,'Test Sample Data'!J929&gt;0),'Test Sample Data'!J929,$B$1),"")</f>
        <v/>
      </c>
      <c r="K930" s="17" t="str">
        <f>IF(SUM('Test Sample Data'!K$3:K$98)&gt;10,IF(AND(ISNUMBER('Test Sample Data'!K929),'Test Sample Data'!K929&lt;$B$1,'Test Sample Data'!K929&gt;0),'Test Sample Data'!K929,$B$1),"")</f>
        <v/>
      </c>
      <c r="L930" s="17" t="str">
        <f>IF(SUM('Test Sample Data'!L$3:L$98)&gt;10,IF(AND(ISNUMBER('Test Sample Data'!L929),'Test Sample Data'!L929&lt;$B$1,'Test Sample Data'!L929&gt;0),'Test Sample Data'!L929,$B$1),"")</f>
        <v/>
      </c>
      <c r="M930" s="17" t="str">
        <f>IF(SUM('Test Sample Data'!M$3:M$98)&gt;10,IF(AND(ISNUMBER('Test Sample Data'!M929),'Test Sample Data'!M929&lt;$B$1,'Test Sample Data'!M929&gt;0),'Test Sample Data'!M929,$B$1),"")</f>
        <v/>
      </c>
      <c r="N930" s="17" t="str">
        <f>'Gene Table'!E929</f>
        <v>mmu-miR-3102-5p.2-5p</v>
      </c>
      <c r="O930" s="17" t="str">
        <f>'Gene Table'!B929</f>
        <v>G15</v>
      </c>
      <c r="P930" s="17" t="str">
        <f>IF(SUM('Control Sample Data'!D$3:D$98)&gt;10,IF(AND(ISNUMBER('Control Sample Data'!D929),'Control Sample Data'!D929&lt;$B$1,'Control Sample Data'!D929&gt;0),'Control Sample Data'!D929,$B$1),"")</f>
        <v/>
      </c>
      <c r="Q930" s="17" t="str">
        <f>IF(SUM('Control Sample Data'!E$3:E$98)&gt;10,IF(AND(ISNUMBER('Control Sample Data'!E929),'Control Sample Data'!E929&lt;$B$1,'Control Sample Data'!E929&gt;0),'Control Sample Data'!E929,$B$1),"")</f>
        <v/>
      </c>
      <c r="R930" s="17" t="str">
        <f>IF(SUM('Control Sample Data'!F$3:F$98)&gt;10,IF(AND(ISNUMBER('Control Sample Data'!F929),'Control Sample Data'!F929&lt;$B$1,'Control Sample Data'!F929&gt;0),'Control Sample Data'!F929,$B$1),"")</f>
        <v/>
      </c>
      <c r="S930" s="17" t="str">
        <f>IF(SUM('Control Sample Data'!G$3:G$98)&gt;10,IF(AND(ISNUMBER('Control Sample Data'!G929),'Control Sample Data'!G929&lt;$B$1,'Control Sample Data'!G929&gt;0),'Control Sample Data'!G929,$B$1),"")</f>
        <v/>
      </c>
      <c r="T930" s="17" t="str">
        <f>IF(SUM('Control Sample Data'!H$3:H$98)&gt;10,IF(AND(ISNUMBER('Control Sample Data'!H929),'Control Sample Data'!H929&lt;$B$1,'Control Sample Data'!H929&gt;0),'Control Sample Data'!H929,$B$1),"")</f>
        <v/>
      </c>
      <c r="U930" s="17" t="str">
        <f>IF(SUM('Control Sample Data'!I$3:I$98)&gt;10,IF(AND(ISNUMBER('Control Sample Data'!I929),'Control Sample Data'!I929&lt;$B$1,'Control Sample Data'!I929&gt;0),'Control Sample Data'!I929,$B$1),"")</f>
        <v/>
      </c>
      <c r="V930" s="17" t="str">
        <f>IF(SUM('Control Sample Data'!J$3:J$98)&gt;10,IF(AND(ISNUMBER('Control Sample Data'!J929),'Control Sample Data'!J929&lt;$B$1,'Control Sample Data'!J929&gt;0),'Control Sample Data'!J929,$B$1),"")</f>
        <v/>
      </c>
      <c r="W930" s="17" t="str">
        <f>IF(SUM('Control Sample Data'!K$3:K$98)&gt;10,IF(AND(ISNUMBER('Control Sample Data'!K929),'Control Sample Data'!K929&lt;$B$1,'Control Sample Data'!K929&gt;0),'Control Sample Data'!K929,$B$1),"")</f>
        <v/>
      </c>
      <c r="X930" s="17" t="str">
        <f>IF(SUM('Control Sample Data'!L$3:L$98)&gt;10,IF(AND(ISNUMBER('Control Sample Data'!L929),'Control Sample Data'!L929&lt;$B$1,'Control Sample Data'!L929&gt;0),'Control Sample Data'!L929,$B$1),"")</f>
        <v/>
      </c>
      <c r="Y930" s="17" t="str">
        <f>IF(SUM('Control Sample Data'!M$3:M$98)&gt;10,IF(AND(ISNUMBER('Control Sample Data'!M929),'Control Sample Data'!M929&lt;$B$1,'Control Sample Data'!M929&gt;0),'Control Sample Data'!M929,$B$1),"")</f>
        <v/>
      </c>
      <c r="AT930" s="36" t="str">
        <f t="shared" si="622"/>
        <v/>
      </c>
      <c r="AU930" s="36" t="str">
        <f t="shared" si="623"/>
        <v/>
      </c>
      <c r="AV930" s="36" t="str">
        <f t="shared" si="624"/>
        <v/>
      </c>
      <c r="AW930" s="36" t="str">
        <f t="shared" si="625"/>
        <v/>
      </c>
      <c r="AX930" s="36" t="str">
        <f t="shared" si="626"/>
        <v/>
      </c>
      <c r="AY930" s="36" t="str">
        <f t="shared" si="627"/>
        <v/>
      </c>
      <c r="AZ930" s="36" t="str">
        <f t="shared" si="628"/>
        <v/>
      </c>
      <c r="BA930" s="36" t="str">
        <f t="shared" si="629"/>
        <v/>
      </c>
      <c r="BB930" s="36" t="str">
        <f t="shared" si="630"/>
        <v/>
      </c>
      <c r="BC930" s="36" t="str">
        <f t="shared" si="631"/>
        <v/>
      </c>
      <c r="BD930" s="36" t="str">
        <f t="shared" si="632"/>
        <v/>
      </c>
      <c r="BE930" s="36" t="str">
        <f t="shared" si="633"/>
        <v/>
      </c>
      <c r="BF930" s="36" t="str">
        <f t="shared" si="634"/>
        <v/>
      </c>
      <c r="BG930" s="36" t="str">
        <f t="shared" si="635"/>
        <v/>
      </c>
      <c r="BH930" s="36" t="str">
        <f t="shared" si="636"/>
        <v/>
      </c>
      <c r="BI930" s="36" t="str">
        <f t="shared" si="637"/>
        <v/>
      </c>
      <c r="BJ930" s="36" t="str">
        <f t="shared" si="638"/>
        <v/>
      </c>
      <c r="BK930" s="36" t="str">
        <f t="shared" si="639"/>
        <v/>
      </c>
      <c r="BL930" s="36" t="str">
        <f t="shared" si="640"/>
        <v/>
      </c>
      <c r="BM930" s="36" t="str">
        <f t="shared" si="641"/>
        <v/>
      </c>
      <c r="BN930" s="38" t="e">
        <f t="shared" si="600"/>
        <v>#DIV/0!</v>
      </c>
      <c r="BO930" s="38" t="e">
        <f t="shared" si="601"/>
        <v>#DIV/0!</v>
      </c>
      <c r="BP930" s="39" t="str">
        <f t="shared" si="602"/>
        <v/>
      </c>
      <c r="BQ930" s="39" t="str">
        <f t="shared" si="603"/>
        <v/>
      </c>
      <c r="BR930" s="39" t="str">
        <f t="shared" si="604"/>
        <v/>
      </c>
      <c r="BS930" s="39" t="str">
        <f t="shared" si="605"/>
        <v/>
      </c>
      <c r="BT930" s="39" t="str">
        <f t="shared" si="606"/>
        <v/>
      </c>
      <c r="BU930" s="39" t="str">
        <f t="shared" si="607"/>
        <v/>
      </c>
      <c r="BV930" s="39" t="str">
        <f t="shared" si="608"/>
        <v/>
      </c>
      <c r="BW930" s="39" t="str">
        <f t="shared" si="609"/>
        <v/>
      </c>
      <c r="BX930" s="39" t="str">
        <f t="shared" si="610"/>
        <v/>
      </c>
      <c r="BY930" s="39" t="str">
        <f t="shared" si="611"/>
        <v/>
      </c>
      <c r="BZ930" s="39" t="str">
        <f t="shared" si="612"/>
        <v/>
      </c>
      <c r="CA930" s="39" t="str">
        <f t="shared" si="613"/>
        <v/>
      </c>
      <c r="CB930" s="39" t="str">
        <f t="shared" si="614"/>
        <v/>
      </c>
      <c r="CC930" s="39" t="str">
        <f t="shared" si="615"/>
        <v/>
      </c>
      <c r="CD930" s="39" t="str">
        <f t="shared" si="616"/>
        <v/>
      </c>
      <c r="CE930" s="39" t="str">
        <f t="shared" si="617"/>
        <v/>
      </c>
      <c r="CF930" s="39" t="str">
        <f t="shared" si="618"/>
        <v/>
      </c>
      <c r="CG930" s="39" t="str">
        <f t="shared" si="619"/>
        <v/>
      </c>
      <c r="CH930" s="39" t="str">
        <f t="shared" si="620"/>
        <v/>
      </c>
      <c r="CI930" s="39" t="str">
        <f t="shared" si="621"/>
        <v/>
      </c>
    </row>
    <row r="931" spans="1:87">
      <c r="A931" s="18"/>
      <c r="B931" s="15">
        <f>'Gene Table'!E930</f>
        <v>0</v>
      </c>
      <c r="C931" s="15" t="str">
        <f>'Gene Table'!B930</f>
        <v>G16</v>
      </c>
      <c r="D931" s="16" t="str">
        <f>IF(SUM('Test Sample Data'!D$3:D$98)&gt;10,IF(AND(ISNUMBER('Test Sample Data'!D930),'Test Sample Data'!D930&lt;$B$1,'Test Sample Data'!D930&gt;0),'Test Sample Data'!D930,$B$1),"")</f>
        <v/>
      </c>
      <c r="E931" s="17" t="str">
        <f>IF(SUM('Test Sample Data'!E$3:E$98)&gt;10,IF(AND(ISNUMBER('Test Sample Data'!E930),'Test Sample Data'!E930&lt;$B$1,'Test Sample Data'!E930&gt;0),'Test Sample Data'!E930,$B$1),"")</f>
        <v/>
      </c>
      <c r="F931" s="17" t="str">
        <f>IF(SUM('Test Sample Data'!F$3:F$98)&gt;10,IF(AND(ISNUMBER('Test Sample Data'!F930),'Test Sample Data'!F930&lt;$B$1,'Test Sample Data'!F930&gt;0),'Test Sample Data'!F930,$B$1),"")</f>
        <v/>
      </c>
      <c r="G931" s="17" t="str">
        <f>IF(SUM('Test Sample Data'!G$3:G$98)&gt;10,IF(AND(ISNUMBER('Test Sample Data'!G930),'Test Sample Data'!G930&lt;$B$1,'Test Sample Data'!G930&gt;0),'Test Sample Data'!G930,$B$1),"")</f>
        <v/>
      </c>
      <c r="H931" s="17" t="str">
        <f>IF(SUM('Test Sample Data'!H$3:H$98)&gt;10,IF(AND(ISNUMBER('Test Sample Data'!H930),'Test Sample Data'!H930&lt;$B$1,'Test Sample Data'!H930&gt;0),'Test Sample Data'!H930,$B$1),"")</f>
        <v/>
      </c>
      <c r="I931" s="17" t="str">
        <f>IF(SUM('Test Sample Data'!I$3:I$98)&gt;10,IF(AND(ISNUMBER('Test Sample Data'!I930),'Test Sample Data'!I930&lt;$B$1,'Test Sample Data'!I930&gt;0),'Test Sample Data'!I930,$B$1),"")</f>
        <v/>
      </c>
      <c r="J931" s="17" t="str">
        <f>IF(SUM('Test Sample Data'!J$3:J$98)&gt;10,IF(AND(ISNUMBER('Test Sample Data'!J930),'Test Sample Data'!J930&lt;$B$1,'Test Sample Data'!J930&gt;0),'Test Sample Data'!J930,$B$1),"")</f>
        <v/>
      </c>
      <c r="K931" s="17" t="str">
        <f>IF(SUM('Test Sample Data'!K$3:K$98)&gt;10,IF(AND(ISNUMBER('Test Sample Data'!K930),'Test Sample Data'!K930&lt;$B$1,'Test Sample Data'!K930&gt;0),'Test Sample Data'!K930,$B$1),"")</f>
        <v/>
      </c>
      <c r="L931" s="17" t="str">
        <f>IF(SUM('Test Sample Data'!L$3:L$98)&gt;10,IF(AND(ISNUMBER('Test Sample Data'!L930),'Test Sample Data'!L930&lt;$B$1,'Test Sample Data'!L930&gt;0),'Test Sample Data'!L930,$B$1),"")</f>
        <v/>
      </c>
      <c r="M931" s="17" t="str">
        <f>IF(SUM('Test Sample Data'!M$3:M$98)&gt;10,IF(AND(ISNUMBER('Test Sample Data'!M930),'Test Sample Data'!M930&lt;$B$1,'Test Sample Data'!M930&gt;0),'Test Sample Data'!M930,$B$1),"")</f>
        <v/>
      </c>
      <c r="N931" s="17">
        <f>'Gene Table'!E930</f>
        <v>0</v>
      </c>
      <c r="O931" s="17" t="str">
        <f>'Gene Table'!B930</f>
        <v>G16</v>
      </c>
      <c r="P931" s="17" t="str">
        <f>IF(SUM('Control Sample Data'!D$3:D$98)&gt;10,IF(AND(ISNUMBER('Control Sample Data'!D930),'Control Sample Data'!D930&lt;$B$1,'Control Sample Data'!D930&gt;0),'Control Sample Data'!D930,$B$1),"")</f>
        <v/>
      </c>
      <c r="Q931" s="17" t="str">
        <f>IF(SUM('Control Sample Data'!E$3:E$98)&gt;10,IF(AND(ISNUMBER('Control Sample Data'!E930),'Control Sample Data'!E930&lt;$B$1,'Control Sample Data'!E930&gt;0),'Control Sample Data'!E930,$B$1),"")</f>
        <v/>
      </c>
      <c r="R931" s="17" t="str">
        <f>IF(SUM('Control Sample Data'!F$3:F$98)&gt;10,IF(AND(ISNUMBER('Control Sample Data'!F930),'Control Sample Data'!F930&lt;$B$1,'Control Sample Data'!F930&gt;0),'Control Sample Data'!F930,$B$1),"")</f>
        <v/>
      </c>
      <c r="S931" s="17" t="str">
        <f>IF(SUM('Control Sample Data'!G$3:G$98)&gt;10,IF(AND(ISNUMBER('Control Sample Data'!G930),'Control Sample Data'!G930&lt;$B$1,'Control Sample Data'!G930&gt;0),'Control Sample Data'!G930,$B$1),"")</f>
        <v/>
      </c>
      <c r="T931" s="17" t="str">
        <f>IF(SUM('Control Sample Data'!H$3:H$98)&gt;10,IF(AND(ISNUMBER('Control Sample Data'!H930),'Control Sample Data'!H930&lt;$B$1,'Control Sample Data'!H930&gt;0),'Control Sample Data'!H930,$B$1),"")</f>
        <v/>
      </c>
      <c r="U931" s="17" t="str">
        <f>IF(SUM('Control Sample Data'!I$3:I$98)&gt;10,IF(AND(ISNUMBER('Control Sample Data'!I930),'Control Sample Data'!I930&lt;$B$1,'Control Sample Data'!I930&gt;0),'Control Sample Data'!I930,$B$1),"")</f>
        <v/>
      </c>
      <c r="V931" s="17" t="str">
        <f>IF(SUM('Control Sample Data'!J$3:J$98)&gt;10,IF(AND(ISNUMBER('Control Sample Data'!J930),'Control Sample Data'!J930&lt;$B$1,'Control Sample Data'!J930&gt;0),'Control Sample Data'!J930,$B$1),"")</f>
        <v/>
      </c>
      <c r="W931" s="17" t="str">
        <f>IF(SUM('Control Sample Data'!K$3:K$98)&gt;10,IF(AND(ISNUMBER('Control Sample Data'!K930),'Control Sample Data'!K930&lt;$B$1,'Control Sample Data'!K930&gt;0),'Control Sample Data'!K930,$B$1),"")</f>
        <v/>
      </c>
      <c r="X931" s="17" t="str">
        <f>IF(SUM('Control Sample Data'!L$3:L$98)&gt;10,IF(AND(ISNUMBER('Control Sample Data'!L930),'Control Sample Data'!L930&lt;$B$1,'Control Sample Data'!L930&gt;0),'Control Sample Data'!L930,$B$1),"")</f>
        <v/>
      </c>
      <c r="Y931" s="17" t="str">
        <f>IF(SUM('Control Sample Data'!M$3:M$98)&gt;10,IF(AND(ISNUMBER('Control Sample Data'!M930),'Control Sample Data'!M930&lt;$B$1,'Control Sample Data'!M930&gt;0),'Control Sample Data'!M930,$B$1),"")</f>
        <v/>
      </c>
      <c r="AT931" s="36" t="str">
        <f t="shared" si="622"/>
        <v/>
      </c>
      <c r="AU931" s="36" t="str">
        <f t="shared" si="623"/>
        <v/>
      </c>
      <c r="AV931" s="36" t="str">
        <f t="shared" si="624"/>
        <v/>
      </c>
      <c r="AW931" s="36" t="str">
        <f t="shared" si="625"/>
        <v/>
      </c>
      <c r="AX931" s="36" t="str">
        <f t="shared" si="626"/>
        <v/>
      </c>
      <c r="AY931" s="36" t="str">
        <f t="shared" si="627"/>
        <v/>
      </c>
      <c r="AZ931" s="36" t="str">
        <f t="shared" si="628"/>
        <v/>
      </c>
      <c r="BA931" s="36" t="str">
        <f t="shared" si="629"/>
        <v/>
      </c>
      <c r="BB931" s="36" t="str">
        <f t="shared" si="630"/>
        <v/>
      </c>
      <c r="BC931" s="36" t="str">
        <f t="shared" si="631"/>
        <v/>
      </c>
      <c r="BD931" s="36" t="str">
        <f t="shared" si="632"/>
        <v/>
      </c>
      <c r="BE931" s="36" t="str">
        <f t="shared" si="633"/>
        <v/>
      </c>
      <c r="BF931" s="36" t="str">
        <f t="shared" si="634"/>
        <v/>
      </c>
      <c r="BG931" s="36" t="str">
        <f t="shared" si="635"/>
        <v/>
      </c>
      <c r="BH931" s="36" t="str">
        <f t="shared" si="636"/>
        <v/>
      </c>
      <c r="BI931" s="36" t="str">
        <f t="shared" si="637"/>
        <v/>
      </c>
      <c r="BJ931" s="36" t="str">
        <f t="shared" si="638"/>
        <v/>
      </c>
      <c r="BK931" s="36" t="str">
        <f t="shared" si="639"/>
        <v/>
      </c>
      <c r="BL931" s="36" t="str">
        <f t="shared" si="640"/>
        <v/>
      </c>
      <c r="BM931" s="36" t="str">
        <f t="shared" si="641"/>
        <v/>
      </c>
      <c r="BN931" s="38" t="e">
        <f t="shared" si="600"/>
        <v>#DIV/0!</v>
      </c>
      <c r="BO931" s="38" t="e">
        <f t="shared" si="601"/>
        <v>#DIV/0!</v>
      </c>
      <c r="BP931" s="39" t="str">
        <f t="shared" si="602"/>
        <v/>
      </c>
      <c r="BQ931" s="39" t="str">
        <f t="shared" si="603"/>
        <v/>
      </c>
      <c r="BR931" s="39" t="str">
        <f t="shared" si="604"/>
        <v/>
      </c>
      <c r="BS931" s="39" t="str">
        <f t="shared" si="605"/>
        <v/>
      </c>
      <c r="BT931" s="39" t="str">
        <f t="shared" si="606"/>
        <v/>
      </c>
      <c r="BU931" s="39" t="str">
        <f t="shared" si="607"/>
        <v/>
      </c>
      <c r="BV931" s="39" t="str">
        <f t="shared" si="608"/>
        <v/>
      </c>
      <c r="BW931" s="39" t="str">
        <f t="shared" si="609"/>
        <v/>
      </c>
      <c r="BX931" s="39" t="str">
        <f t="shared" si="610"/>
        <v/>
      </c>
      <c r="BY931" s="39" t="str">
        <f t="shared" si="611"/>
        <v/>
      </c>
      <c r="BZ931" s="39" t="str">
        <f t="shared" si="612"/>
        <v/>
      </c>
      <c r="CA931" s="39" t="str">
        <f t="shared" si="613"/>
        <v/>
      </c>
      <c r="CB931" s="39" t="str">
        <f t="shared" si="614"/>
        <v/>
      </c>
      <c r="CC931" s="39" t="str">
        <f t="shared" si="615"/>
        <v/>
      </c>
      <c r="CD931" s="39" t="str">
        <f t="shared" si="616"/>
        <v/>
      </c>
      <c r="CE931" s="39" t="str">
        <f t="shared" si="617"/>
        <v/>
      </c>
      <c r="CF931" s="39" t="str">
        <f t="shared" si="618"/>
        <v/>
      </c>
      <c r="CG931" s="39" t="str">
        <f t="shared" si="619"/>
        <v/>
      </c>
      <c r="CH931" s="39" t="str">
        <f t="shared" si="620"/>
        <v/>
      </c>
      <c r="CI931" s="39" t="str">
        <f t="shared" si="621"/>
        <v/>
      </c>
    </row>
    <row r="932" spans="1:87">
      <c r="A932" s="18"/>
      <c r="B932" s="15" t="str">
        <f>'Gene Table'!E931</f>
        <v>mmu-miR-3102-3p.2</v>
      </c>
      <c r="C932" s="15" t="str">
        <f>'Gene Table'!B931</f>
        <v>G17</v>
      </c>
      <c r="D932" s="16" t="str">
        <f>IF(SUM('Test Sample Data'!D$3:D$98)&gt;10,IF(AND(ISNUMBER('Test Sample Data'!D931),'Test Sample Data'!D931&lt;$B$1,'Test Sample Data'!D931&gt;0),'Test Sample Data'!D931,$B$1),"")</f>
        <v/>
      </c>
      <c r="E932" s="17" t="str">
        <f>IF(SUM('Test Sample Data'!E$3:E$98)&gt;10,IF(AND(ISNUMBER('Test Sample Data'!E931),'Test Sample Data'!E931&lt;$B$1,'Test Sample Data'!E931&gt;0),'Test Sample Data'!E931,$B$1),"")</f>
        <v/>
      </c>
      <c r="F932" s="17" t="str">
        <f>IF(SUM('Test Sample Data'!F$3:F$98)&gt;10,IF(AND(ISNUMBER('Test Sample Data'!F931),'Test Sample Data'!F931&lt;$B$1,'Test Sample Data'!F931&gt;0),'Test Sample Data'!F931,$B$1),"")</f>
        <v/>
      </c>
      <c r="G932" s="17" t="str">
        <f>IF(SUM('Test Sample Data'!G$3:G$98)&gt;10,IF(AND(ISNUMBER('Test Sample Data'!G931),'Test Sample Data'!G931&lt;$B$1,'Test Sample Data'!G931&gt;0),'Test Sample Data'!G931,$B$1),"")</f>
        <v/>
      </c>
      <c r="H932" s="17" t="str">
        <f>IF(SUM('Test Sample Data'!H$3:H$98)&gt;10,IF(AND(ISNUMBER('Test Sample Data'!H931),'Test Sample Data'!H931&lt;$B$1,'Test Sample Data'!H931&gt;0),'Test Sample Data'!H931,$B$1),"")</f>
        <v/>
      </c>
      <c r="I932" s="17" t="str">
        <f>IF(SUM('Test Sample Data'!I$3:I$98)&gt;10,IF(AND(ISNUMBER('Test Sample Data'!I931),'Test Sample Data'!I931&lt;$B$1,'Test Sample Data'!I931&gt;0),'Test Sample Data'!I931,$B$1),"")</f>
        <v/>
      </c>
      <c r="J932" s="17" t="str">
        <f>IF(SUM('Test Sample Data'!J$3:J$98)&gt;10,IF(AND(ISNUMBER('Test Sample Data'!J931),'Test Sample Data'!J931&lt;$B$1,'Test Sample Data'!J931&gt;0),'Test Sample Data'!J931,$B$1),"")</f>
        <v/>
      </c>
      <c r="K932" s="17" t="str">
        <f>IF(SUM('Test Sample Data'!K$3:K$98)&gt;10,IF(AND(ISNUMBER('Test Sample Data'!K931),'Test Sample Data'!K931&lt;$B$1,'Test Sample Data'!K931&gt;0),'Test Sample Data'!K931,$B$1),"")</f>
        <v/>
      </c>
      <c r="L932" s="17" t="str">
        <f>IF(SUM('Test Sample Data'!L$3:L$98)&gt;10,IF(AND(ISNUMBER('Test Sample Data'!L931),'Test Sample Data'!L931&lt;$B$1,'Test Sample Data'!L931&gt;0),'Test Sample Data'!L931,$B$1),"")</f>
        <v/>
      </c>
      <c r="M932" s="17" t="str">
        <f>IF(SUM('Test Sample Data'!M$3:M$98)&gt;10,IF(AND(ISNUMBER('Test Sample Data'!M931),'Test Sample Data'!M931&lt;$B$1,'Test Sample Data'!M931&gt;0),'Test Sample Data'!M931,$B$1),"")</f>
        <v/>
      </c>
      <c r="N932" s="17" t="str">
        <f>'Gene Table'!E931</f>
        <v>mmu-miR-3102-3p.2</v>
      </c>
      <c r="O932" s="17" t="str">
        <f>'Gene Table'!B931</f>
        <v>G17</v>
      </c>
      <c r="P932" s="17" t="str">
        <f>IF(SUM('Control Sample Data'!D$3:D$98)&gt;10,IF(AND(ISNUMBER('Control Sample Data'!D931),'Control Sample Data'!D931&lt;$B$1,'Control Sample Data'!D931&gt;0),'Control Sample Data'!D931,$B$1),"")</f>
        <v/>
      </c>
      <c r="Q932" s="17" t="str">
        <f>IF(SUM('Control Sample Data'!E$3:E$98)&gt;10,IF(AND(ISNUMBER('Control Sample Data'!E931),'Control Sample Data'!E931&lt;$B$1,'Control Sample Data'!E931&gt;0),'Control Sample Data'!E931,$B$1),"")</f>
        <v/>
      </c>
      <c r="R932" s="17" t="str">
        <f>IF(SUM('Control Sample Data'!F$3:F$98)&gt;10,IF(AND(ISNUMBER('Control Sample Data'!F931),'Control Sample Data'!F931&lt;$B$1,'Control Sample Data'!F931&gt;0),'Control Sample Data'!F931,$B$1),"")</f>
        <v/>
      </c>
      <c r="S932" s="17" t="str">
        <f>IF(SUM('Control Sample Data'!G$3:G$98)&gt;10,IF(AND(ISNUMBER('Control Sample Data'!G931),'Control Sample Data'!G931&lt;$B$1,'Control Sample Data'!G931&gt;0),'Control Sample Data'!G931,$B$1),"")</f>
        <v/>
      </c>
      <c r="T932" s="17" t="str">
        <f>IF(SUM('Control Sample Data'!H$3:H$98)&gt;10,IF(AND(ISNUMBER('Control Sample Data'!H931),'Control Sample Data'!H931&lt;$B$1,'Control Sample Data'!H931&gt;0),'Control Sample Data'!H931,$B$1),"")</f>
        <v/>
      </c>
      <c r="U932" s="17" t="str">
        <f>IF(SUM('Control Sample Data'!I$3:I$98)&gt;10,IF(AND(ISNUMBER('Control Sample Data'!I931),'Control Sample Data'!I931&lt;$B$1,'Control Sample Data'!I931&gt;0),'Control Sample Data'!I931,$B$1),"")</f>
        <v/>
      </c>
      <c r="V932" s="17" t="str">
        <f>IF(SUM('Control Sample Data'!J$3:J$98)&gt;10,IF(AND(ISNUMBER('Control Sample Data'!J931),'Control Sample Data'!J931&lt;$B$1,'Control Sample Data'!J931&gt;0),'Control Sample Data'!J931,$B$1),"")</f>
        <v/>
      </c>
      <c r="W932" s="17" t="str">
        <f>IF(SUM('Control Sample Data'!K$3:K$98)&gt;10,IF(AND(ISNUMBER('Control Sample Data'!K931),'Control Sample Data'!K931&lt;$B$1,'Control Sample Data'!K931&gt;0),'Control Sample Data'!K931,$B$1),"")</f>
        <v/>
      </c>
      <c r="X932" s="17" t="str">
        <f>IF(SUM('Control Sample Data'!L$3:L$98)&gt;10,IF(AND(ISNUMBER('Control Sample Data'!L931),'Control Sample Data'!L931&lt;$B$1,'Control Sample Data'!L931&gt;0),'Control Sample Data'!L931,$B$1),"")</f>
        <v/>
      </c>
      <c r="Y932" s="17" t="str">
        <f>IF(SUM('Control Sample Data'!M$3:M$98)&gt;10,IF(AND(ISNUMBER('Control Sample Data'!M931),'Control Sample Data'!M931&lt;$B$1,'Control Sample Data'!M931&gt;0),'Control Sample Data'!M931,$B$1),"")</f>
        <v/>
      </c>
      <c r="AT932" s="36" t="str">
        <f t="shared" si="622"/>
        <v/>
      </c>
      <c r="AU932" s="36" t="str">
        <f t="shared" si="623"/>
        <v/>
      </c>
      <c r="AV932" s="36" t="str">
        <f t="shared" si="624"/>
        <v/>
      </c>
      <c r="AW932" s="36" t="str">
        <f t="shared" si="625"/>
        <v/>
      </c>
      <c r="AX932" s="36" t="str">
        <f t="shared" si="626"/>
        <v/>
      </c>
      <c r="AY932" s="36" t="str">
        <f t="shared" si="627"/>
        <v/>
      </c>
      <c r="AZ932" s="36" t="str">
        <f t="shared" si="628"/>
        <v/>
      </c>
      <c r="BA932" s="36" t="str">
        <f t="shared" si="629"/>
        <v/>
      </c>
      <c r="BB932" s="36" t="str">
        <f t="shared" si="630"/>
        <v/>
      </c>
      <c r="BC932" s="36" t="str">
        <f t="shared" si="631"/>
        <v/>
      </c>
      <c r="BD932" s="36" t="str">
        <f t="shared" si="632"/>
        <v/>
      </c>
      <c r="BE932" s="36" t="str">
        <f t="shared" si="633"/>
        <v/>
      </c>
      <c r="BF932" s="36" t="str">
        <f t="shared" si="634"/>
        <v/>
      </c>
      <c r="BG932" s="36" t="str">
        <f t="shared" si="635"/>
        <v/>
      </c>
      <c r="BH932" s="36" t="str">
        <f t="shared" si="636"/>
        <v/>
      </c>
      <c r="BI932" s="36" t="str">
        <f t="shared" si="637"/>
        <v/>
      </c>
      <c r="BJ932" s="36" t="str">
        <f t="shared" si="638"/>
        <v/>
      </c>
      <c r="BK932" s="36" t="str">
        <f t="shared" si="639"/>
        <v/>
      </c>
      <c r="BL932" s="36" t="str">
        <f t="shared" si="640"/>
        <v/>
      </c>
      <c r="BM932" s="36" t="str">
        <f t="shared" si="641"/>
        <v/>
      </c>
      <c r="BN932" s="38" t="e">
        <f t="shared" si="600"/>
        <v>#DIV/0!</v>
      </c>
      <c r="BO932" s="38" t="e">
        <f t="shared" si="601"/>
        <v>#DIV/0!</v>
      </c>
      <c r="BP932" s="39" t="str">
        <f t="shared" si="602"/>
        <v/>
      </c>
      <c r="BQ932" s="39" t="str">
        <f t="shared" si="603"/>
        <v/>
      </c>
      <c r="BR932" s="39" t="str">
        <f t="shared" si="604"/>
        <v/>
      </c>
      <c r="BS932" s="39" t="str">
        <f t="shared" si="605"/>
        <v/>
      </c>
      <c r="BT932" s="39" t="str">
        <f t="shared" si="606"/>
        <v/>
      </c>
      <c r="BU932" s="39" t="str">
        <f t="shared" si="607"/>
        <v/>
      </c>
      <c r="BV932" s="39" t="str">
        <f t="shared" si="608"/>
        <v/>
      </c>
      <c r="BW932" s="39" t="str">
        <f t="shared" si="609"/>
        <v/>
      </c>
      <c r="BX932" s="39" t="str">
        <f t="shared" si="610"/>
        <v/>
      </c>
      <c r="BY932" s="39" t="str">
        <f t="shared" si="611"/>
        <v/>
      </c>
      <c r="BZ932" s="39" t="str">
        <f t="shared" si="612"/>
        <v/>
      </c>
      <c r="CA932" s="39" t="str">
        <f t="shared" si="613"/>
        <v/>
      </c>
      <c r="CB932" s="39" t="str">
        <f t="shared" si="614"/>
        <v/>
      </c>
      <c r="CC932" s="39" t="str">
        <f t="shared" si="615"/>
        <v/>
      </c>
      <c r="CD932" s="39" t="str">
        <f t="shared" si="616"/>
        <v/>
      </c>
      <c r="CE932" s="39" t="str">
        <f t="shared" si="617"/>
        <v/>
      </c>
      <c r="CF932" s="39" t="str">
        <f t="shared" si="618"/>
        <v/>
      </c>
      <c r="CG932" s="39" t="str">
        <f t="shared" si="619"/>
        <v/>
      </c>
      <c r="CH932" s="39" t="str">
        <f t="shared" si="620"/>
        <v/>
      </c>
      <c r="CI932" s="39" t="str">
        <f t="shared" si="621"/>
        <v/>
      </c>
    </row>
    <row r="933" spans="1:87">
      <c r="A933" s="18"/>
      <c r="B933" s="15">
        <f>'Gene Table'!E932</f>
        <v>0</v>
      </c>
      <c r="C933" s="15" t="str">
        <f>'Gene Table'!B932</f>
        <v>G18</v>
      </c>
      <c r="D933" s="16" t="str">
        <f>IF(SUM('Test Sample Data'!D$3:D$98)&gt;10,IF(AND(ISNUMBER('Test Sample Data'!D932),'Test Sample Data'!D932&lt;$B$1,'Test Sample Data'!D932&gt;0),'Test Sample Data'!D932,$B$1),"")</f>
        <v/>
      </c>
      <c r="E933" s="17" t="str">
        <f>IF(SUM('Test Sample Data'!E$3:E$98)&gt;10,IF(AND(ISNUMBER('Test Sample Data'!E932),'Test Sample Data'!E932&lt;$B$1,'Test Sample Data'!E932&gt;0),'Test Sample Data'!E932,$B$1),"")</f>
        <v/>
      </c>
      <c r="F933" s="17" t="str">
        <f>IF(SUM('Test Sample Data'!F$3:F$98)&gt;10,IF(AND(ISNUMBER('Test Sample Data'!F932),'Test Sample Data'!F932&lt;$B$1,'Test Sample Data'!F932&gt;0),'Test Sample Data'!F932,$B$1),"")</f>
        <v/>
      </c>
      <c r="G933" s="17" t="str">
        <f>IF(SUM('Test Sample Data'!G$3:G$98)&gt;10,IF(AND(ISNUMBER('Test Sample Data'!G932),'Test Sample Data'!G932&lt;$B$1,'Test Sample Data'!G932&gt;0),'Test Sample Data'!G932,$B$1),"")</f>
        <v/>
      </c>
      <c r="H933" s="17" t="str">
        <f>IF(SUM('Test Sample Data'!H$3:H$98)&gt;10,IF(AND(ISNUMBER('Test Sample Data'!H932),'Test Sample Data'!H932&lt;$B$1,'Test Sample Data'!H932&gt;0),'Test Sample Data'!H932,$B$1),"")</f>
        <v/>
      </c>
      <c r="I933" s="17" t="str">
        <f>IF(SUM('Test Sample Data'!I$3:I$98)&gt;10,IF(AND(ISNUMBER('Test Sample Data'!I932),'Test Sample Data'!I932&lt;$B$1,'Test Sample Data'!I932&gt;0),'Test Sample Data'!I932,$B$1),"")</f>
        <v/>
      </c>
      <c r="J933" s="17" t="str">
        <f>IF(SUM('Test Sample Data'!J$3:J$98)&gt;10,IF(AND(ISNUMBER('Test Sample Data'!J932),'Test Sample Data'!J932&lt;$B$1,'Test Sample Data'!J932&gt;0),'Test Sample Data'!J932,$B$1),"")</f>
        <v/>
      </c>
      <c r="K933" s="17" t="str">
        <f>IF(SUM('Test Sample Data'!K$3:K$98)&gt;10,IF(AND(ISNUMBER('Test Sample Data'!K932),'Test Sample Data'!K932&lt;$B$1,'Test Sample Data'!K932&gt;0),'Test Sample Data'!K932,$B$1),"")</f>
        <v/>
      </c>
      <c r="L933" s="17" t="str">
        <f>IF(SUM('Test Sample Data'!L$3:L$98)&gt;10,IF(AND(ISNUMBER('Test Sample Data'!L932),'Test Sample Data'!L932&lt;$B$1,'Test Sample Data'!L932&gt;0),'Test Sample Data'!L932,$B$1),"")</f>
        <v/>
      </c>
      <c r="M933" s="17" t="str">
        <f>IF(SUM('Test Sample Data'!M$3:M$98)&gt;10,IF(AND(ISNUMBER('Test Sample Data'!M932),'Test Sample Data'!M932&lt;$B$1,'Test Sample Data'!M932&gt;0),'Test Sample Data'!M932,$B$1),"")</f>
        <v/>
      </c>
      <c r="N933" s="17">
        <f>'Gene Table'!E932</f>
        <v>0</v>
      </c>
      <c r="O933" s="17" t="str">
        <f>'Gene Table'!B932</f>
        <v>G18</v>
      </c>
      <c r="P933" s="17" t="str">
        <f>IF(SUM('Control Sample Data'!D$3:D$98)&gt;10,IF(AND(ISNUMBER('Control Sample Data'!D932),'Control Sample Data'!D932&lt;$B$1,'Control Sample Data'!D932&gt;0),'Control Sample Data'!D932,$B$1),"")</f>
        <v/>
      </c>
      <c r="Q933" s="17" t="str">
        <f>IF(SUM('Control Sample Data'!E$3:E$98)&gt;10,IF(AND(ISNUMBER('Control Sample Data'!E932),'Control Sample Data'!E932&lt;$B$1,'Control Sample Data'!E932&gt;0),'Control Sample Data'!E932,$B$1),"")</f>
        <v/>
      </c>
      <c r="R933" s="17" t="str">
        <f>IF(SUM('Control Sample Data'!F$3:F$98)&gt;10,IF(AND(ISNUMBER('Control Sample Data'!F932),'Control Sample Data'!F932&lt;$B$1,'Control Sample Data'!F932&gt;0),'Control Sample Data'!F932,$B$1),"")</f>
        <v/>
      </c>
      <c r="S933" s="17" t="str">
        <f>IF(SUM('Control Sample Data'!G$3:G$98)&gt;10,IF(AND(ISNUMBER('Control Sample Data'!G932),'Control Sample Data'!G932&lt;$B$1,'Control Sample Data'!G932&gt;0),'Control Sample Data'!G932,$B$1),"")</f>
        <v/>
      </c>
      <c r="T933" s="17" t="str">
        <f>IF(SUM('Control Sample Data'!H$3:H$98)&gt;10,IF(AND(ISNUMBER('Control Sample Data'!H932),'Control Sample Data'!H932&lt;$B$1,'Control Sample Data'!H932&gt;0),'Control Sample Data'!H932,$B$1),"")</f>
        <v/>
      </c>
      <c r="U933" s="17" t="str">
        <f>IF(SUM('Control Sample Data'!I$3:I$98)&gt;10,IF(AND(ISNUMBER('Control Sample Data'!I932),'Control Sample Data'!I932&lt;$B$1,'Control Sample Data'!I932&gt;0),'Control Sample Data'!I932,$B$1),"")</f>
        <v/>
      </c>
      <c r="V933" s="17" t="str">
        <f>IF(SUM('Control Sample Data'!J$3:J$98)&gt;10,IF(AND(ISNUMBER('Control Sample Data'!J932),'Control Sample Data'!J932&lt;$B$1,'Control Sample Data'!J932&gt;0),'Control Sample Data'!J932,$B$1),"")</f>
        <v/>
      </c>
      <c r="W933" s="17" t="str">
        <f>IF(SUM('Control Sample Data'!K$3:K$98)&gt;10,IF(AND(ISNUMBER('Control Sample Data'!K932),'Control Sample Data'!K932&lt;$B$1,'Control Sample Data'!K932&gt;0),'Control Sample Data'!K932,$B$1),"")</f>
        <v/>
      </c>
      <c r="X933" s="17" t="str">
        <f>IF(SUM('Control Sample Data'!L$3:L$98)&gt;10,IF(AND(ISNUMBER('Control Sample Data'!L932),'Control Sample Data'!L932&lt;$B$1,'Control Sample Data'!L932&gt;0),'Control Sample Data'!L932,$B$1),"")</f>
        <v/>
      </c>
      <c r="Y933" s="17" t="str">
        <f>IF(SUM('Control Sample Data'!M$3:M$98)&gt;10,IF(AND(ISNUMBER('Control Sample Data'!M932),'Control Sample Data'!M932&lt;$B$1,'Control Sample Data'!M932&gt;0),'Control Sample Data'!M932,$B$1),"")</f>
        <v/>
      </c>
      <c r="AT933" s="36" t="str">
        <f t="shared" si="622"/>
        <v/>
      </c>
      <c r="AU933" s="36" t="str">
        <f t="shared" si="623"/>
        <v/>
      </c>
      <c r="AV933" s="36" t="str">
        <f t="shared" si="624"/>
        <v/>
      </c>
      <c r="AW933" s="36" t="str">
        <f t="shared" si="625"/>
        <v/>
      </c>
      <c r="AX933" s="36" t="str">
        <f t="shared" si="626"/>
        <v/>
      </c>
      <c r="AY933" s="36" t="str">
        <f t="shared" si="627"/>
        <v/>
      </c>
      <c r="AZ933" s="36" t="str">
        <f t="shared" si="628"/>
        <v/>
      </c>
      <c r="BA933" s="36" t="str">
        <f t="shared" si="629"/>
        <v/>
      </c>
      <c r="BB933" s="36" t="str">
        <f t="shared" si="630"/>
        <v/>
      </c>
      <c r="BC933" s="36" t="str">
        <f t="shared" si="631"/>
        <v/>
      </c>
      <c r="BD933" s="36" t="str">
        <f t="shared" si="632"/>
        <v/>
      </c>
      <c r="BE933" s="36" t="str">
        <f t="shared" si="633"/>
        <v/>
      </c>
      <c r="BF933" s="36" t="str">
        <f t="shared" si="634"/>
        <v/>
      </c>
      <c r="BG933" s="36" t="str">
        <f t="shared" si="635"/>
        <v/>
      </c>
      <c r="BH933" s="36" t="str">
        <f t="shared" si="636"/>
        <v/>
      </c>
      <c r="BI933" s="36" t="str">
        <f t="shared" si="637"/>
        <v/>
      </c>
      <c r="BJ933" s="36" t="str">
        <f t="shared" si="638"/>
        <v/>
      </c>
      <c r="BK933" s="36" t="str">
        <f t="shared" si="639"/>
        <v/>
      </c>
      <c r="BL933" s="36" t="str">
        <f t="shared" si="640"/>
        <v/>
      </c>
      <c r="BM933" s="36" t="str">
        <f t="shared" si="641"/>
        <v/>
      </c>
      <c r="BN933" s="38" t="e">
        <f t="shared" si="600"/>
        <v>#DIV/0!</v>
      </c>
      <c r="BO933" s="38" t="e">
        <f t="shared" si="601"/>
        <v>#DIV/0!</v>
      </c>
      <c r="BP933" s="39" t="str">
        <f t="shared" si="602"/>
        <v/>
      </c>
      <c r="BQ933" s="39" t="str">
        <f t="shared" si="603"/>
        <v/>
      </c>
      <c r="BR933" s="39" t="str">
        <f t="shared" si="604"/>
        <v/>
      </c>
      <c r="BS933" s="39" t="str">
        <f t="shared" si="605"/>
        <v/>
      </c>
      <c r="BT933" s="39" t="str">
        <f t="shared" si="606"/>
        <v/>
      </c>
      <c r="BU933" s="39" t="str">
        <f t="shared" si="607"/>
        <v/>
      </c>
      <c r="BV933" s="39" t="str">
        <f t="shared" si="608"/>
        <v/>
      </c>
      <c r="BW933" s="39" t="str">
        <f t="shared" si="609"/>
        <v/>
      </c>
      <c r="BX933" s="39" t="str">
        <f t="shared" si="610"/>
        <v/>
      </c>
      <c r="BY933" s="39" t="str">
        <f t="shared" si="611"/>
        <v/>
      </c>
      <c r="BZ933" s="39" t="str">
        <f t="shared" si="612"/>
        <v/>
      </c>
      <c r="CA933" s="39" t="str">
        <f t="shared" si="613"/>
        <v/>
      </c>
      <c r="CB933" s="39" t="str">
        <f t="shared" si="614"/>
        <v/>
      </c>
      <c r="CC933" s="39" t="str">
        <f t="shared" si="615"/>
        <v/>
      </c>
      <c r="CD933" s="39" t="str">
        <f t="shared" si="616"/>
        <v/>
      </c>
      <c r="CE933" s="39" t="str">
        <f t="shared" si="617"/>
        <v/>
      </c>
      <c r="CF933" s="39" t="str">
        <f t="shared" si="618"/>
        <v/>
      </c>
      <c r="CG933" s="39" t="str">
        <f t="shared" si="619"/>
        <v/>
      </c>
      <c r="CH933" s="39" t="str">
        <f t="shared" si="620"/>
        <v/>
      </c>
      <c r="CI933" s="39" t="str">
        <f t="shared" si="621"/>
        <v/>
      </c>
    </row>
    <row r="934" spans="1:87">
      <c r="A934" s="18"/>
      <c r="B934" s="15" t="str">
        <f>'Gene Table'!E933</f>
        <v>mmu-miR-3102</v>
      </c>
      <c r="C934" s="15" t="str">
        <f>'Gene Table'!B933</f>
        <v>G19</v>
      </c>
      <c r="D934" s="16" t="str">
        <f>IF(SUM('Test Sample Data'!D$3:D$98)&gt;10,IF(AND(ISNUMBER('Test Sample Data'!D933),'Test Sample Data'!D933&lt;$B$1,'Test Sample Data'!D933&gt;0),'Test Sample Data'!D933,$B$1),"")</f>
        <v/>
      </c>
      <c r="E934" s="17" t="str">
        <f>IF(SUM('Test Sample Data'!E$3:E$98)&gt;10,IF(AND(ISNUMBER('Test Sample Data'!E933),'Test Sample Data'!E933&lt;$B$1,'Test Sample Data'!E933&gt;0),'Test Sample Data'!E933,$B$1),"")</f>
        <v/>
      </c>
      <c r="F934" s="17" t="str">
        <f>IF(SUM('Test Sample Data'!F$3:F$98)&gt;10,IF(AND(ISNUMBER('Test Sample Data'!F933),'Test Sample Data'!F933&lt;$B$1,'Test Sample Data'!F933&gt;0),'Test Sample Data'!F933,$B$1),"")</f>
        <v/>
      </c>
      <c r="G934" s="17" t="str">
        <f>IF(SUM('Test Sample Data'!G$3:G$98)&gt;10,IF(AND(ISNUMBER('Test Sample Data'!G933),'Test Sample Data'!G933&lt;$B$1,'Test Sample Data'!G933&gt;0),'Test Sample Data'!G933,$B$1),"")</f>
        <v/>
      </c>
      <c r="H934" s="17" t="str">
        <f>IF(SUM('Test Sample Data'!H$3:H$98)&gt;10,IF(AND(ISNUMBER('Test Sample Data'!H933),'Test Sample Data'!H933&lt;$B$1,'Test Sample Data'!H933&gt;0),'Test Sample Data'!H933,$B$1),"")</f>
        <v/>
      </c>
      <c r="I934" s="17" t="str">
        <f>IF(SUM('Test Sample Data'!I$3:I$98)&gt;10,IF(AND(ISNUMBER('Test Sample Data'!I933),'Test Sample Data'!I933&lt;$B$1,'Test Sample Data'!I933&gt;0),'Test Sample Data'!I933,$B$1),"")</f>
        <v/>
      </c>
      <c r="J934" s="17" t="str">
        <f>IF(SUM('Test Sample Data'!J$3:J$98)&gt;10,IF(AND(ISNUMBER('Test Sample Data'!J933),'Test Sample Data'!J933&lt;$B$1,'Test Sample Data'!J933&gt;0),'Test Sample Data'!J933,$B$1),"")</f>
        <v/>
      </c>
      <c r="K934" s="17" t="str">
        <f>IF(SUM('Test Sample Data'!K$3:K$98)&gt;10,IF(AND(ISNUMBER('Test Sample Data'!K933),'Test Sample Data'!K933&lt;$B$1,'Test Sample Data'!K933&gt;0),'Test Sample Data'!K933,$B$1),"")</f>
        <v/>
      </c>
      <c r="L934" s="17" t="str">
        <f>IF(SUM('Test Sample Data'!L$3:L$98)&gt;10,IF(AND(ISNUMBER('Test Sample Data'!L933),'Test Sample Data'!L933&lt;$B$1,'Test Sample Data'!L933&gt;0),'Test Sample Data'!L933,$B$1),"")</f>
        <v/>
      </c>
      <c r="M934" s="17" t="str">
        <f>IF(SUM('Test Sample Data'!M$3:M$98)&gt;10,IF(AND(ISNUMBER('Test Sample Data'!M933),'Test Sample Data'!M933&lt;$B$1,'Test Sample Data'!M933&gt;0),'Test Sample Data'!M933,$B$1),"")</f>
        <v/>
      </c>
      <c r="N934" s="17" t="str">
        <f>'Gene Table'!E933</f>
        <v>mmu-miR-3102</v>
      </c>
      <c r="O934" s="17" t="str">
        <f>'Gene Table'!B933</f>
        <v>G19</v>
      </c>
      <c r="P934" s="17" t="str">
        <f>IF(SUM('Control Sample Data'!D$3:D$98)&gt;10,IF(AND(ISNUMBER('Control Sample Data'!D933),'Control Sample Data'!D933&lt;$B$1,'Control Sample Data'!D933&gt;0),'Control Sample Data'!D933,$B$1),"")</f>
        <v/>
      </c>
      <c r="Q934" s="17" t="str">
        <f>IF(SUM('Control Sample Data'!E$3:E$98)&gt;10,IF(AND(ISNUMBER('Control Sample Data'!E933),'Control Sample Data'!E933&lt;$B$1,'Control Sample Data'!E933&gt;0),'Control Sample Data'!E933,$B$1),"")</f>
        <v/>
      </c>
      <c r="R934" s="17" t="str">
        <f>IF(SUM('Control Sample Data'!F$3:F$98)&gt;10,IF(AND(ISNUMBER('Control Sample Data'!F933),'Control Sample Data'!F933&lt;$B$1,'Control Sample Data'!F933&gt;0),'Control Sample Data'!F933,$B$1),"")</f>
        <v/>
      </c>
      <c r="S934" s="17" t="str">
        <f>IF(SUM('Control Sample Data'!G$3:G$98)&gt;10,IF(AND(ISNUMBER('Control Sample Data'!G933),'Control Sample Data'!G933&lt;$B$1,'Control Sample Data'!G933&gt;0),'Control Sample Data'!G933,$B$1),"")</f>
        <v/>
      </c>
      <c r="T934" s="17" t="str">
        <f>IF(SUM('Control Sample Data'!H$3:H$98)&gt;10,IF(AND(ISNUMBER('Control Sample Data'!H933),'Control Sample Data'!H933&lt;$B$1,'Control Sample Data'!H933&gt;0),'Control Sample Data'!H933,$B$1),"")</f>
        <v/>
      </c>
      <c r="U934" s="17" t="str">
        <f>IF(SUM('Control Sample Data'!I$3:I$98)&gt;10,IF(AND(ISNUMBER('Control Sample Data'!I933),'Control Sample Data'!I933&lt;$B$1,'Control Sample Data'!I933&gt;0),'Control Sample Data'!I933,$B$1),"")</f>
        <v/>
      </c>
      <c r="V934" s="17" t="str">
        <f>IF(SUM('Control Sample Data'!J$3:J$98)&gt;10,IF(AND(ISNUMBER('Control Sample Data'!J933),'Control Sample Data'!J933&lt;$B$1,'Control Sample Data'!J933&gt;0),'Control Sample Data'!J933,$B$1),"")</f>
        <v/>
      </c>
      <c r="W934" s="17" t="str">
        <f>IF(SUM('Control Sample Data'!K$3:K$98)&gt;10,IF(AND(ISNUMBER('Control Sample Data'!K933),'Control Sample Data'!K933&lt;$B$1,'Control Sample Data'!K933&gt;0),'Control Sample Data'!K933,$B$1),"")</f>
        <v/>
      </c>
      <c r="X934" s="17" t="str">
        <f>IF(SUM('Control Sample Data'!L$3:L$98)&gt;10,IF(AND(ISNUMBER('Control Sample Data'!L933),'Control Sample Data'!L933&lt;$B$1,'Control Sample Data'!L933&gt;0),'Control Sample Data'!L933,$B$1),"")</f>
        <v/>
      </c>
      <c r="Y934" s="17" t="str">
        <f>IF(SUM('Control Sample Data'!M$3:M$98)&gt;10,IF(AND(ISNUMBER('Control Sample Data'!M933),'Control Sample Data'!M933&lt;$B$1,'Control Sample Data'!M933&gt;0),'Control Sample Data'!M933,$B$1),"")</f>
        <v/>
      </c>
      <c r="AT934" s="36" t="str">
        <f t="shared" si="622"/>
        <v/>
      </c>
      <c r="AU934" s="36" t="str">
        <f t="shared" si="623"/>
        <v/>
      </c>
      <c r="AV934" s="36" t="str">
        <f t="shared" si="624"/>
        <v/>
      </c>
      <c r="AW934" s="36" t="str">
        <f t="shared" si="625"/>
        <v/>
      </c>
      <c r="AX934" s="36" t="str">
        <f t="shared" si="626"/>
        <v/>
      </c>
      <c r="AY934" s="36" t="str">
        <f t="shared" si="627"/>
        <v/>
      </c>
      <c r="AZ934" s="36" t="str">
        <f t="shared" si="628"/>
        <v/>
      </c>
      <c r="BA934" s="36" t="str">
        <f t="shared" si="629"/>
        <v/>
      </c>
      <c r="BB934" s="36" t="str">
        <f t="shared" si="630"/>
        <v/>
      </c>
      <c r="BC934" s="36" t="str">
        <f t="shared" si="631"/>
        <v/>
      </c>
      <c r="BD934" s="36" t="str">
        <f t="shared" si="632"/>
        <v/>
      </c>
      <c r="BE934" s="36" t="str">
        <f t="shared" si="633"/>
        <v/>
      </c>
      <c r="BF934" s="36" t="str">
        <f t="shared" si="634"/>
        <v/>
      </c>
      <c r="BG934" s="36" t="str">
        <f t="shared" si="635"/>
        <v/>
      </c>
      <c r="BH934" s="36" t="str">
        <f t="shared" si="636"/>
        <v/>
      </c>
      <c r="BI934" s="36" t="str">
        <f t="shared" si="637"/>
        <v/>
      </c>
      <c r="BJ934" s="36" t="str">
        <f t="shared" si="638"/>
        <v/>
      </c>
      <c r="BK934" s="36" t="str">
        <f t="shared" si="639"/>
        <v/>
      </c>
      <c r="BL934" s="36" t="str">
        <f t="shared" si="640"/>
        <v/>
      </c>
      <c r="BM934" s="36" t="str">
        <f t="shared" si="641"/>
        <v/>
      </c>
      <c r="BN934" s="38" t="e">
        <f t="shared" si="600"/>
        <v>#DIV/0!</v>
      </c>
      <c r="BO934" s="38" t="e">
        <f t="shared" si="601"/>
        <v>#DIV/0!</v>
      </c>
      <c r="BP934" s="39" t="str">
        <f t="shared" si="602"/>
        <v/>
      </c>
      <c r="BQ934" s="39" t="str">
        <f t="shared" si="603"/>
        <v/>
      </c>
      <c r="BR934" s="39" t="str">
        <f t="shared" si="604"/>
        <v/>
      </c>
      <c r="BS934" s="39" t="str">
        <f t="shared" si="605"/>
        <v/>
      </c>
      <c r="BT934" s="39" t="str">
        <f t="shared" si="606"/>
        <v/>
      </c>
      <c r="BU934" s="39" t="str">
        <f t="shared" si="607"/>
        <v/>
      </c>
      <c r="BV934" s="39" t="str">
        <f t="shared" si="608"/>
        <v/>
      </c>
      <c r="BW934" s="39" t="str">
        <f t="shared" si="609"/>
        <v/>
      </c>
      <c r="BX934" s="39" t="str">
        <f t="shared" si="610"/>
        <v/>
      </c>
      <c r="BY934" s="39" t="str">
        <f t="shared" si="611"/>
        <v/>
      </c>
      <c r="BZ934" s="39" t="str">
        <f t="shared" si="612"/>
        <v/>
      </c>
      <c r="CA934" s="39" t="str">
        <f t="shared" si="613"/>
        <v/>
      </c>
      <c r="CB934" s="39" t="str">
        <f t="shared" si="614"/>
        <v/>
      </c>
      <c r="CC934" s="39" t="str">
        <f t="shared" si="615"/>
        <v/>
      </c>
      <c r="CD934" s="39" t="str">
        <f t="shared" si="616"/>
        <v/>
      </c>
      <c r="CE934" s="39" t="str">
        <f t="shared" si="617"/>
        <v/>
      </c>
      <c r="CF934" s="39" t="str">
        <f t="shared" si="618"/>
        <v/>
      </c>
      <c r="CG934" s="39" t="str">
        <f t="shared" si="619"/>
        <v/>
      </c>
      <c r="CH934" s="39" t="str">
        <f t="shared" si="620"/>
        <v/>
      </c>
      <c r="CI934" s="39" t="str">
        <f t="shared" si="621"/>
        <v/>
      </c>
    </row>
    <row r="935" spans="1:87">
      <c r="A935" s="18"/>
      <c r="B935" s="15">
        <f>'Gene Table'!E934</f>
        <v>0</v>
      </c>
      <c r="C935" s="15" t="str">
        <f>'Gene Table'!B934</f>
        <v>G20</v>
      </c>
      <c r="D935" s="16" t="str">
        <f>IF(SUM('Test Sample Data'!D$3:D$98)&gt;10,IF(AND(ISNUMBER('Test Sample Data'!D934),'Test Sample Data'!D934&lt;$B$1,'Test Sample Data'!D934&gt;0),'Test Sample Data'!D934,$B$1),"")</f>
        <v/>
      </c>
      <c r="E935" s="17" t="str">
        <f>IF(SUM('Test Sample Data'!E$3:E$98)&gt;10,IF(AND(ISNUMBER('Test Sample Data'!E934),'Test Sample Data'!E934&lt;$B$1,'Test Sample Data'!E934&gt;0),'Test Sample Data'!E934,$B$1),"")</f>
        <v/>
      </c>
      <c r="F935" s="17" t="str">
        <f>IF(SUM('Test Sample Data'!F$3:F$98)&gt;10,IF(AND(ISNUMBER('Test Sample Data'!F934),'Test Sample Data'!F934&lt;$B$1,'Test Sample Data'!F934&gt;0),'Test Sample Data'!F934,$B$1),"")</f>
        <v/>
      </c>
      <c r="G935" s="17" t="str">
        <f>IF(SUM('Test Sample Data'!G$3:G$98)&gt;10,IF(AND(ISNUMBER('Test Sample Data'!G934),'Test Sample Data'!G934&lt;$B$1,'Test Sample Data'!G934&gt;0),'Test Sample Data'!G934,$B$1),"")</f>
        <v/>
      </c>
      <c r="H935" s="17" t="str">
        <f>IF(SUM('Test Sample Data'!H$3:H$98)&gt;10,IF(AND(ISNUMBER('Test Sample Data'!H934),'Test Sample Data'!H934&lt;$B$1,'Test Sample Data'!H934&gt;0),'Test Sample Data'!H934,$B$1),"")</f>
        <v/>
      </c>
      <c r="I935" s="17" t="str">
        <f>IF(SUM('Test Sample Data'!I$3:I$98)&gt;10,IF(AND(ISNUMBER('Test Sample Data'!I934),'Test Sample Data'!I934&lt;$B$1,'Test Sample Data'!I934&gt;0),'Test Sample Data'!I934,$B$1),"")</f>
        <v/>
      </c>
      <c r="J935" s="17" t="str">
        <f>IF(SUM('Test Sample Data'!J$3:J$98)&gt;10,IF(AND(ISNUMBER('Test Sample Data'!J934),'Test Sample Data'!J934&lt;$B$1,'Test Sample Data'!J934&gt;0),'Test Sample Data'!J934,$B$1),"")</f>
        <v/>
      </c>
      <c r="K935" s="17" t="str">
        <f>IF(SUM('Test Sample Data'!K$3:K$98)&gt;10,IF(AND(ISNUMBER('Test Sample Data'!K934),'Test Sample Data'!K934&lt;$B$1,'Test Sample Data'!K934&gt;0),'Test Sample Data'!K934,$B$1),"")</f>
        <v/>
      </c>
      <c r="L935" s="17" t="str">
        <f>IF(SUM('Test Sample Data'!L$3:L$98)&gt;10,IF(AND(ISNUMBER('Test Sample Data'!L934),'Test Sample Data'!L934&lt;$B$1,'Test Sample Data'!L934&gt;0),'Test Sample Data'!L934,$B$1),"")</f>
        <v/>
      </c>
      <c r="M935" s="17" t="str">
        <f>IF(SUM('Test Sample Data'!M$3:M$98)&gt;10,IF(AND(ISNUMBER('Test Sample Data'!M934),'Test Sample Data'!M934&lt;$B$1,'Test Sample Data'!M934&gt;0),'Test Sample Data'!M934,$B$1),"")</f>
        <v/>
      </c>
      <c r="N935" s="17">
        <f>'Gene Table'!E934</f>
        <v>0</v>
      </c>
      <c r="O935" s="17" t="str">
        <f>'Gene Table'!B934</f>
        <v>G20</v>
      </c>
      <c r="P935" s="17" t="str">
        <f>IF(SUM('Control Sample Data'!D$3:D$98)&gt;10,IF(AND(ISNUMBER('Control Sample Data'!D934),'Control Sample Data'!D934&lt;$B$1,'Control Sample Data'!D934&gt;0),'Control Sample Data'!D934,$B$1),"")</f>
        <v/>
      </c>
      <c r="Q935" s="17" t="str">
        <f>IF(SUM('Control Sample Data'!E$3:E$98)&gt;10,IF(AND(ISNUMBER('Control Sample Data'!E934),'Control Sample Data'!E934&lt;$B$1,'Control Sample Data'!E934&gt;0),'Control Sample Data'!E934,$B$1),"")</f>
        <v/>
      </c>
      <c r="R935" s="17" t="str">
        <f>IF(SUM('Control Sample Data'!F$3:F$98)&gt;10,IF(AND(ISNUMBER('Control Sample Data'!F934),'Control Sample Data'!F934&lt;$B$1,'Control Sample Data'!F934&gt;0),'Control Sample Data'!F934,$B$1),"")</f>
        <v/>
      </c>
      <c r="S935" s="17" t="str">
        <f>IF(SUM('Control Sample Data'!G$3:G$98)&gt;10,IF(AND(ISNUMBER('Control Sample Data'!G934),'Control Sample Data'!G934&lt;$B$1,'Control Sample Data'!G934&gt;0),'Control Sample Data'!G934,$B$1),"")</f>
        <v/>
      </c>
      <c r="T935" s="17" t="str">
        <f>IF(SUM('Control Sample Data'!H$3:H$98)&gt;10,IF(AND(ISNUMBER('Control Sample Data'!H934),'Control Sample Data'!H934&lt;$B$1,'Control Sample Data'!H934&gt;0),'Control Sample Data'!H934,$B$1),"")</f>
        <v/>
      </c>
      <c r="U935" s="17" t="str">
        <f>IF(SUM('Control Sample Data'!I$3:I$98)&gt;10,IF(AND(ISNUMBER('Control Sample Data'!I934),'Control Sample Data'!I934&lt;$B$1,'Control Sample Data'!I934&gt;0),'Control Sample Data'!I934,$B$1),"")</f>
        <v/>
      </c>
      <c r="V935" s="17" t="str">
        <f>IF(SUM('Control Sample Data'!J$3:J$98)&gt;10,IF(AND(ISNUMBER('Control Sample Data'!J934),'Control Sample Data'!J934&lt;$B$1,'Control Sample Data'!J934&gt;0),'Control Sample Data'!J934,$B$1),"")</f>
        <v/>
      </c>
      <c r="W935" s="17" t="str">
        <f>IF(SUM('Control Sample Data'!K$3:K$98)&gt;10,IF(AND(ISNUMBER('Control Sample Data'!K934),'Control Sample Data'!K934&lt;$B$1,'Control Sample Data'!K934&gt;0),'Control Sample Data'!K934,$B$1),"")</f>
        <v/>
      </c>
      <c r="X935" s="17" t="str">
        <f>IF(SUM('Control Sample Data'!L$3:L$98)&gt;10,IF(AND(ISNUMBER('Control Sample Data'!L934),'Control Sample Data'!L934&lt;$B$1,'Control Sample Data'!L934&gt;0),'Control Sample Data'!L934,$B$1),"")</f>
        <v/>
      </c>
      <c r="Y935" s="17" t="str">
        <f>IF(SUM('Control Sample Data'!M$3:M$98)&gt;10,IF(AND(ISNUMBER('Control Sample Data'!M934),'Control Sample Data'!M934&lt;$B$1,'Control Sample Data'!M934&gt;0),'Control Sample Data'!M934,$B$1),"")</f>
        <v/>
      </c>
      <c r="AT935" s="36" t="str">
        <f t="shared" si="622"/>
        <v/>
      </c>
      <c r="AU935" s="36" t="str">
        <f t="shared" si="623"/>
        <v/>
      </c>
      <c r="AV935" s="36" t="str">
        <f t="shared" si="624"/>
        <v/>
      </c>
      <c r="AW935" s="36" t="str">
        <f t="shared" si="625"/>
        <v/>
      </c>
      <c r="AX935" s="36" t="str">
        <f t="shared" si="626"/>
        <v/>
      </c>
      <c r="AY935" s="36" t="str">
        <f t="shared" si="627"/>
        <v/>
      </c>
      <c r="AZ935" s="36" t="str">
        <f t="shared" si="628"/>
        <v/>
      </c>
      <c r="BA935" s="36" t="str">
        <f t="shared" si="629"/>
        <v/>
      </c>
      <c r="BB935" s="36" t="str">
        <f t="shared" si="630"/>
        <v/>
      </c>
      <c r="BC935" s="36" t="str">
        <f t="shared" si="631"/>
        <v/>
      </c>
      <c r="BD935" s="36" t="str">
        <f t="shared" si="632"/>
        <v/>
      </c>
      <c r="BE935" s="36" t="str">
        <f t="shared" si="633"/>
        <v/>
      </c>
      <c r="BF935" s="36" t="str">
        <f t="shared" si="634"/>
        <v/>
      </c>
      <c r="BG935" s="36" t="str">
        <f t="shared" si="635"/>
        <v/>
      </c>
      <c r="BH935" s="36" t="str">
        <f t="shared" si="636"/>
        <v/>
      </c>
      <c r="BI935" s="36" t="str">
        <f t="shared" si="637"/>
        <v/>
      </c>
      <c r="BJ935" s="36" t="str">
        <f t="shared" si="638"/>
        <v/>
      </c>
      <c r="BK935" s="36" t="str">
        <f t="shared" si="639"/>
        <v/>
      </c>
      <c r="BL935" s="36" t="str">
        <f t="shared" si="640"/>
        <v/>
      </c>
      <c r="BM935" s="36" t="str">
        <f t="shared" si="641"/>
        <v/>
      </c>
      <c r="BN935" s="38" t="e">
        <f t="shared" si="600"/>
        <v>#DIV/0!</v>
      </c>
      <c r="BO935" s="38" t="e">
        <f t="shared" si="601"/>
        <v>#DIV/0!</v>
      </c>
      <c r="BP935" s="39" t="str">
        <f t="shared" si="602"/>
        <v/>
      </c>
      <c r="BQ935" s="39" t="str">
        <f t="shared" si="603"/>
        <v/>
      </c>
      <c r="BR935" s="39" t="str">
        <f t="shared" si="604"/>
        <v/>
      </c>
      <c r="BS935" s="39" t="str">
        <f t="shared" si="605"/>
        <v/>
      </c>
      <c r="BT935" s="39" t="str">
        <f t="shared" si="606"/>
        <v/>
      </c>
      <c r="BU935" s="39" t="str">
        <f t="shared" si="607"/>
        <v/>
      </c>
      <c r="BV935" s="39" t="str">
        <f t="shared" si="608"/>
        <v/>
      </c>
      <c r="BW935" s="39" t="str">
        <f t="shared" si="609"/>
        <v/>
      </c>
      <c r="BX935" s="39" t="str">
        <f t="shared" si="610"/>
        <v/>
      </c>
      <c r="BY935" s="39" t="str">
        <f t="shared" si="611"/>
        <v/>
      </c>
      <c r="BZ935" s="39" t="str">
        <f t="shared" si="612"/>
        <v/>
      </c>
      <c r="CA935" s="39" t="str">
        <f t="shared" si="613"/>
        <v/>
      </c>
      <c r="CB935" s="39" t="str">
        <f t="shared" si="614"/>
        <v/>
      </c>
      <c r="CC935" s="39" t="str">
        <f t="shared" si="615"/>
        <v/>
      </c>
      <c r="CD935" s="39" t="str">
        <f t="shared" si="616"/>
        <v/>
      </c>
      <c r="CE935" s="39" t="str">
        <f t="shared" si="617"/>
        <v/>
      </c>
      <c r="CF935" s="39" t="str">
        <f t="shared" si="618"/>
        <v/>
      </c>
      <c r="CG935" s="39" t="str">
        <f t="shared" si="619"/>
        <v/>
      </c>
      <c r="CH935" s="39" t="str">
        <f t="shared" si="620"/>
        <v/>
      </c>
      <c r="CI935" s="39" t="str">
        <f t="shared" si="621"/>
        <v/>
      </c>
    </row>
    <row r="936" spans="1:87">
      <c r="A936" s="18"/>
      <c r="B936" s="15" t="str">
        <f>'Gene Table'!E935</f>
        <v>mmu-miR-3103-5p</v>
      </c>
      <c r="C936" s="15" t="str">
        <f>'Gene Table'!B935</f>
        <v>G21</v>
      </c>
      <c r="D936" s="16" t="str">
        <f>IF(SUM('Test Sample Data'!D$3:D$98)&gt;10,IF(AND(ISNUMBER('Test Sample Data'!D935),'Test Sample Data'!D935&lt;$B$1,'Test Sample Data'!D935&gt;0),'Test Sample Data'!D935,$B$1),"")</f>
        <v/>
      </c>
      <c r="E936" s="17" t="str">
        <f>IF(SUM('Test Sample Data'!E$3:E$98)&gt;10,IF(AND(ISNUMBER('Test Sample Data'!E935),'Test Sample Data'!E935&lt;$B$1,'Test Sample Data'!E935&gt;0),'Test Sample Data'!E935,$B$1),"")</f>
        <v/>
      </c>
      <c r="F936" s="17" t="str">
        <f>IF(SUM('Test Sample Data'!F$3:F$98)&gt;10,IF(AND(ISNUMBER('Test Sample Data'!F935),'Test Sample Data'!F935&lt;$B$1,'Test Sample Data'!F935&gt;0),'Test Sample Data'!F935,$B$1),"")</f>
        <v/>
      </c>
      <c r="G936" s="17" t="str">
        <f>IF(SUM('Test Sample Data'!G$3:G$98)&gt;10,IF(AND(ISNUMBER('Test Sample Data'!G935),'Test Sample Data'!G935&lt;$B$1,'Test Sample Data'!G935&gt;0),'Test Sample Data'!G935,$B$1),"")</f>
        <v/>
      </c>
      <c r="H936" s="17" t="str">
        <f>IF(SUM('Test Sample Data'!H$3:H$98)&gt;10,IF(AND(ISNUMBER('Test Sample Data'!H935),'Test Sample Data'!H935&lt;$B$1,'Test Sample Data'!H935&gt;0),'Test Sample Data'!H935,$B$1),"")</f>
        <v/>
      </c>
      <c r="I936" s="17" t="str">
        <f>IF(SUM('Test Sample Data'!I$3:I$98)&gt;10,IF(AND(ISNUMBER('Test Sample Data'!I935),'Test Sample Data'!I935&lt;$B$1,'Test Sample Data'!I935&gt;0),'Test Sample Data'!I935,$B$1),"")</f>
        <v/>
      </c>
      <c r="J936" s="17" t="str">
        <f>IF(SUM('Test Sample Data'!J$3:J$98)&gt;10,IF(AND(ISNUMBER('Test Sample Data'!J935),'Test Sample Data'!J935&lt;$B$1,'Test Sample Data'!J935&gt;0),'Test Sample Data'!J935,$B$1),"")</f>
        <v/>
      </c>
      <c r="K936" s="17" t="str">
        <f>IF(SUM('Test Sample Data'!K$3:K$98)&gt;10,IF(AND(ISNUMBER('Test Sample Data'!K935),'Test Sample Data'!K935&lt;$B$1,'Test Sample Data'!K935&gt;0),'Test Sample Data'!K935,$B$1),"")</f>
        <v/>
      </c>
      <c r="L936" s="17" t="str">
        <f>IF(SUM('Test Sample Data'!L$3:L$98)&gt;10,IF(AND(ISNUMBER('Test Sample Data'!L935),'Test Sample Data'!L935&lt;$B$1,'Test Sample Data'!L935&gt;0),'Test Sample Data'!L935,$B$1),"")</f>
        <v/>
      </c>
      <c r="M936" s="17" t="str">
        <f>IF(SUM('Test Sample Data'!M$3:M$98)&gt;10,IF(AND(ISNUMBER('Test Sample Data'!M935),'Test Sample Data'!M935&lt;$B$1,'Test Sample Data'!M935&gt;0),'Test Sample Data'!M935,$B$1),"")</f>
        <v/>
      </c>
      <c r="N936" s="17" t="str">
        <f>'Gene Table'!E935</f>
        <v>mmu-miR-3103-5p</v>
      </c>
      <c r="O936" s="17" t="str">
        <f>'Gene Table'!B935</f>
        <v>G21</v>
      </c>
      <c r="P936" s="17" t="str">
        <f>IF(SUM('Control Sample Data'!D$3:D$98)&gt;10,IF(AND(ISNUMBER('Control Sample Data'!D935),'Control Sample Data'!D935&lt;$B$1,'Control Sample Data'!D935&gt;0),'Control Sample Data'!D935,$B$1),"")</f>
        <v/>
      </c>
      <c r="Q936" s="17" t="str">
        <f>IF(SUM('Control Sample Data'!E$3:E$98)&gt;10,IF(AND(ISNUMBER('Control Sample Data'!E935),'Control Sample Data'!E935&lt;$B$1,'Control Sample Data'!E935&gt;0),'Control Sample Data'!E935,$B$1),"")</f>
        <v/>
      </c>
      <c r="R936" s="17" t="str">
        <f>IF(SUM('Control Sample Data'!F$3:F$98)&gt;10,IF(AND(ISNUMBER('Control Sample Data'!F935),'Control Sample Data'!F935&lt;$B$1,'Control Sample Data'!F935&gt;0),'Control Sample Data'!F935,$B$1),"")</f>
        <v/>
      </c>
      <c r="S936" s="17" t="str">
        <f>IF(SUM('Control Sample Data'!G$3:G$98)&gt;10,IF(AND(ISNUMBER('Control Sample Data'!G935),'Control Sample Data'!G935&lt;$B$1,'Control Sample Data'!G935&gt;0),'Control Sample Data'!G935,$B$1),"")</f>
        <v/>
      </c>
      <c r="T936" s="17" t="str">
        <f>IF(SUM('Control Sample Data'!H$3:H$98)&gt;10,IF(AND(ISNUMBER('Control Sample Data'!H935),'Control Sample Data'!H935&lt;$B$1,'Control Sample Data'!H935&gt;0),'Control Sample Data'!H935,$B$1),"")</f>
        <v/>
      </c>
      <c r="U936" s="17" t="str">
        <f>IF(SUM('Control Sample Data'!I$3:I$98)&gt;10,IF(AND(ISNUMBER('Control Sample Data'!I935),'Control Sample Data'!I935&lt;$B$1,'Control Sample Data'!I935&gt;0),'Control Sample Data'!I935,$B$1),"")</f>
        <v/>
      </c>
      <c r="V936" s="17" t="str">
        <f>IF(SUM('Control Sample Data'!J$3:J$98)&gt;10,IF(AND(ISNUMBER('Control Sample Data'!J935),'Control Sample Data'!J935&lt;$B$1,'Control Sample Data'!J935&gt;0),'Control Sample Data'!J935,$B$1),"")</f>
        <v/>
      </c>
      <c r="W936" s="17" t="str">
        <f>IF(SUM('Control Sample Data'!K$3:K$98)&gt;10,IF(AND(ISNUMBER('Control Sample Data'!K935),'Control Sample Data'!K935&lt;$B$1,'Control Sample Data'!K935&gt;0),'Control Sample Data'!K935,$B$1),"")</f>
        <v/>
      </c>
      <c r="X936" s="17" t="str">
        <f>IF(SUM('Control Sample Data'!L$3:L$98)&gt;10,IF(AND(ISNUMBER('Control Sample Data'!L935),'Control Sample Data'!L935&lt;$B$1,'Control Sample Data'!L935&gt;0),'Control Sample Data'!L935,$B$1),"")</f>
        <v/>
      </c>
      <c r="Y936" s="17" t="str">
        <f>IF(SUM('Control Sample Data'!M$3:M$98)&gt;10,IF(AND(ISNUMBER('Control Sample Data'!M935),'Control Sample Data'!M935&lt;$B$1,'Control Sample Data'!M935&gt;0),'Control Sample Data'!M935,$B$1),"")</f>
        <v/>
      </c>
      <c r="AT936" s="36" t="str">
        <f t="shared" si="622"/>
        <v/>
      </c>
      <c r="AU936" s="36" t="str">
        <f t="shared" si="623"/>
        <v/>
      </c>
      <c r="AV936" s="36" t="str">
        <f t="shared" si="624"/>
        <v/>
      </c>
      <c r="AW936" s="36" t="str">
        <f t="shared" si="625"/>
        <v/>
      </c>
      <c r="AX936" s="36" t="str">
        <f t="shared" si="626"/>
        <v/>
      </c>
      <c r="AY936" s="36" t="str">
        <f t="shared" si="627"/>
        <v/>
      </c>
      <c r="AZ936" s="36" t="str">
        <f t="shared" si="628"/>
        <v/>
      </c>
      <c r="BA936" s="36" t="str">
        <f t="shared" si="629"/>
        <v/>
      </c>
      <c r="BB936" s="36" t="str">
        <f t="shared" si="630"/>
        <v/>
      </c>
      <c r="BC936" s="36" t="str">
        <f t="shared" si="631"/>
        <v/>
      </c>
      <c r="BD936" s="36" t="str">
        <f t="shared" si="632"/>
        <v/>
      </c>
      <c r="BE936" s="36" t="str">
        <f t="shared" si="633"/>
        <v/>
      </c>
      <c r="BF936" s="36" t="str">
        <f t="shared" si="634"/>
        <v/>
      </c>
      <c r="BG936" s="36" t="str">
        <f t="shared" si="635"/>
        <v/>
      </c>
      <c r="BH936" s="36" t="str">
        <f t="shared" si="636"/>
        <v/>
      </c>
      <c r="BI936" s="36" t="str">
        <f t="shared" si="637"/>
        <v/>
      </c>
      <c r="BJ936" s="36" t="str">
        <f t="shared" si="638"/>
        <v/>
      </c>
      <c r="BK936" s="36" t="str">
        <f t="shared" si="639"/>
        <v/>
      </c>
      <c r="BL936" s="36" t="str">
        <f t="shared" si="640"/>
        <v/>
      </c>
      <c r="BM936" s="36" t="str">
        <f t="shared" si="641"/>
        <v/>
      </c>
      <c r="BN936" s="38" t="e">
        <f t="shared" si="600"/>
        <v>#DIV/0!</v>
      </c>
      <c r="BO936" s="38" t="e">
        <f t="shared" si="601"/>
        <v>#DIV/0!</v>
      </c>
      <c r="BP936" s="39" t="str">
        <f t="shared" si="602"/>
        <v/>
      </c>
      <c r="BQ936" s="39" t="str">
        <f t="shared" si="603"/>
        <v/>
      </c>
      <c r="BR936" s="39" t="str">
        <f t="shared" si="604"/>
        <v/>
      </c>
      <c r="BS936" s="39" t="str">
        <f t="shared" si="605"/>
        <v/>
      </c>
      <c r="BT936" s="39" t="str">
        <f t="shared" si="606"/>
        <v/>
      </c>
      <c r="BU936" s="39" t="str">
        <f t="shared" si="607"/>
        <v/>
      </c>
      <c r="BV936" s="39" t="str">
        <f t="shared" si="608"/>
        <v/>
      </c>
      <c r="BW936" s="39" t="str">
        <f t="shared" si="609"/>
        <v/>
      </c>
      <c r="BX936" s="39" t="str">
        <f t="shared" si="610"/>
        <v/>
      </c>
      <c r="BY936" s="39" t="str">
        <f t="shared" si="611"/>
        <v/>
      </c>
      <c r="BZ936" s="39" t="str">
        <f t="shared" si="612"/>
        <v/>
      </c>
      <c r="CA936" s="39" t="str">
        <f t="shared" si="613"/>
        <v/>
      </c>
      <c r="CB936" s="39" t="str">
        <f t="shared" si="614"/>
        <v/>
      </c>
      <c r="CC936" s="39" t="str">
        <f t="shared" si="615"/>
        <v/>
      </c>
      <c r="CD936" s="39" t="str">
        <f t="shared" si="616"/>
        <v/>
      </c>
      <c r="CE936" s="39" t="str">
        <f t="shared" si="617"/>
        <v/>
      </c>
      <c r="CF936" s="39" t="str">
        <f t="shared" si="618"/>
        <v/>
      </c>
      <c r="CG936" s="39" t="str">
        <f t="shared" si="619"/>
        <v/>
      </c>
      <c r="CH936" s="39" t="str">
        <f t="shared" si="620"/>
        <v/>
      </c>
      <c r="CI936" s="39" t="str">
        <f t="shared" si="621"/>
        <v/>
      </c>
    </row>
    <row r="937" spans="1:87">
      <c r="A937" s="18"/>
      <c r="B937" s="15">
        <f>'Gene Table'!E936</f>
        <v>0</v>
      </c>
      <c r="C937" s="15" t="str">
        <f>'Gene Table'!B936</f>
        <v>G22</v>
      </c>
      <c r="D937" s="16" t="str">
        <f>IF(SUM('Test Sample Data'!D$3:D$98)&gt;10,IF(AND(ISNUMBER('Test Sample Data'!D936),'Test Sample Data'!D936&lt;$B$1,'Test Sample Data'!D936&gt;0),'Test Sample Data'!D936,$B$1),"")</f>
        <v/>
      </c>
      <c r="E937" s="17" t="str">
        <f>IF(SUM('Test Sample Data'!E$3:E$98)&gt;10,IF(AND(ISNUMBER('Test Sample Data'!E936),'Test Sample Data'!E936&lt;$B$1,'Test Sample Data'!E936&gt;0),'Test Sample Data'!E936,$B$1),"")</f>
        <v/>
      </c>
      <c r="F937" s="17" t="str">
        <f>IF(SUM('Test Sample Data'!F$3:F$98)&gt;10,IF(AND(ISNUMBER('Test Sample Data'!F936),'Test Sample Data'!F936&lt;$B$1,'Test Sample Data'!F936&gt;0),'Test Sample Data'!F936,$B$1),"")</f>
        <v/>
      </c>
      <c r="G937" s="17" t="str">
        <f>IF(SUM('Test Sample Data'!G$3:G$98)&gt;10,IF(AND(ISNUMBER('Test Sample Data'!G936),'Test Sample Data'!G936&lt;$B$1,'Test Sample Data'!G936&gt;0),'Test Sample Data'!G936,$B$1),"")</f>
        <v/>
      </c>
      <c r="H937" s="17" t="str">
        <f>IF(SUM('Test Sample Data'!H$3:H$98)&gt;10,IF(AND(ISNUMBER('Test Sample Data'!H936),'Test Sample Data'!H936&lt;$B$1,'Test Sample Data'!H936&gt;0),'Test Sample Data'!H936,$B$1),"")</f>
        <v/>
      </c>
      <c r="I937" s="17" t="str">
        <f>IF(SUM('Test Sample Data'!I$3:I$98)&gt;10,IF(AND(ISNUMBER('Test Sample Data'!I936),'Test Sample Data'!I936&lt;$B$1,'Test Sample Data'!I936&gt;0),'Test Sample Data'!I936,$B$1),"")</f>
        <v/>
      </c>
      <c r="J937" s="17" t="str">
        <f>IF(SUM('Test Sample Data'!J$3:J$98)&gt;10,IF(AND(ISNUMBER('Test Sample Data'!J936),'Test Sample Data'!J936&lt;$B$1,'Test Sample Data'!J936&gt;0),'Test Sample Data'!J936,$B$1),"")</f>
        <v/>
      </c>
      <c r="K937" s="17" t="str">
        <f>IF(SUM('Test Sample Data'!K$3:K$98)&gt;10,IF(AND(ISNUMBER('Test Sample Data'!K936),'Test Sample Data'!K936&lt;$B$1,'Test Sample Data'!K936&gt;0),'Test Sample Data'!K936,$B$1),"")</f>
        <v/>
      </c>
      <c r="L937" s="17" t="str">
        <f>IF(SUM('Test Sample Data'!L$3:L$98)&gt;10,IF(AND(ISNUMBER('Test Sample Data'!L936),'Test Sample Data'!L936&lt;$B$1,'Test Sample Data'!L936&gt;0),'Test Sample Data'!L936,$B$1),"")</f>
        <v/>
      </c>
      <c r="M937" s="17" t="str">
        <f>IF(SUM('Test Sample Data'!M$3:M$98)&gt;10,IF(AND(ISNUMBER('Test Sample Data'!M936),'Test Sample Data'!M936&lt;$B$1,'Test Sample Data'!M936&gt;0),'Test Sample Data'!M936,$B$1),"")</f>
        <v/>
      </c>
      <c r="N937" s="17">
        <f>'Gene Table'!E936</f>
        <v>0</v>
      </c>
      <c r="O937" s="17" t="str">
        <f>'Gene Table'!B936</f>
        <v>G22</v>
      </c>
      <c r="P937" s="17" t="str">
        <f>IF(SUM('Control Sample Data'!D$3:D$98)&gt;10,IF(AND(ISNUMBER('Control Sample Data'!D936),'Control Sample Data'!D936&lt;$B$1,'Control Sample Data'!D936&gt;0),'Control Sample Data'!D936,$B$1),"")</f>
        <v/>
      </c>
      <c r="Q937" s="17" t="str">
        <f>IF(SUM('Control Sample Data'!E$3:E$98)&gt;10,IF(AND(ISNUMBER('Control Sample Data'!E936),'Control Sample Data'!E936&lt;$B$1,'Control Sample Data'!E936&gt;0),'Control Sample Data'!E936,$B$1),"")</f>
        <v/>
      </c>
      <c r="R937" s="17" t="str">
        <f>IF(SUM('Control Sample Data'!F$3:F$98)&gt;10,IF(AND(ISNUMBER('Control Sample Data'!F936),'Control Sample Data'!F936&lt;$B$1,'Control Sample Data'!F936&gt;0),'Control Sample Data'!F936,$B$1),"")</f>
        <v/>
      </c>
      <c r="S937" s="17" t="str">
        <f>IF(SUM('Control Sample Data'!G$3:G$98)&gt;10,IF(AND(ISNUMBER('Control Sample Data'!G936),'Control Sample Data'!G936&lt;$B$1,'Control Sample Data'!G936&gt;0),'Control Sample Data'!G936,$B$1),"")</f>
        <v/>
      </c>
      <c r="T937" s="17" t="str">
        <f>IF(SUM('Control Sample Data'!H$3:H$98)&gt;10,IF(AND(ISNUMBER('Control Sample Data'!H936),'Control Sample Data'!H936&lt;$B$1,'Control Sample Data'!H936&gt;0),'Control Sample Data'!H936,$B$1),"")</f>
        <v/>
      </c>
      <c r="U937" s="17" t="str">
        <f>IF(SUM('Control Sample Data'!I$3:I$98)&gt;10,IF(AND(ISNUMBER('Control Sample Data'!I936),'Control Sample Data'!I936&lt;$B$1,'Control Sample Data'!I936&gt;0),'Control Sample Data'!I936,$B$1),"")</f>
        <v/>
      </c>
      <c r="V937" s="17" t="str">
        <f>IF(SUM('Control Sample Data'!J$3:J$98)&gt;10,IF(AND(ISNUMBER('Control Sample Data'!J936),'Control Sample Data'!J936&lt;$B$1,'Control Sample Data'!J936&gt;0),'Control Sample Data'!J936,$B$1),"")</f>
        <v/>
      </c>
      <c r="W937" s="17" t="str">
        <f>IF(SUM('Control Sample Data'!K$3:K$98)&gt;10,IF(AND(ISNUMBER('Control Sample Data'!K936),'Control Sample Data'!K936&lt;$B$1,'Control Sample Data'!K936&gt;0),'Control Sample Data'!K936,$B$1),"")</f>
        <v/>
      </c>
      <c r="X937" s="17" t="str">
        <f>IF(SUM('Control Sample Data'!L$3:L$98)&gt;10,IF(AND(ISNUMBER('Control Sample Data'!L936),'Control Sample Data'!L936&lt;$B$1,'Control Sample Data'!L936&gt;0),'Control Sample Data'!L936,$B$1),"")</f>
        <v/>
      </c>
      <c r="Y937" s="17" t="str">
        <f>IF(SUM('Control Sample Data'!M$3:M$98)&gt;10,IF(AND(ISNUMBER('Control Sample Data'!M936),'Control Sample Data'!M936&lt;$B$1,'Control Sample Data'!M936&gt;0),'Control Sample Data'!M936,$B$1),"")</f>
        <v/>
      </c>
      <c r="AT937" s="36" t="str">
        <f t="shared" si="622"/>
        <v/>
      </c>
      <c r="AU937" s="36" t="str">
        <f t="shared" si="623"/>
        <v/>
      </c>
      <c r="AV937" s="36" t="str">
        <f t="shared" si="624"/>
        <v/>
      </c>
      <c r="AW937" s="36" t="str">
        <f t="shared" si="625"/>
        <v/>
      </c>
      <c r="AX937" s="36" t="str">
        <f t="shared" si="626"/>
        <v/>
      </c>
      <c r="AY937" s="36" t="str">
        <f t="shared" si="627"/>
        <v/>
      </c>
      <c r="AZ937" s="36" t="str">
        <f t="shared" si="628"/>
        <v/>
      </c>
      <c r="BA937" s="36" t="str">
        <f t="shared" si="629"/>
        <v/>
      </c>
      <c r="BB937" s="36" t="str">
        <f t="shared" si="630"/>
        <v/>
      </c>
      <c r="BC937" s="36" t="str">
        <f t="shared" si="631"/>
        <v/>
      </c>
      <c r="BD937" s="36" t="str">
        <f t="shared" si="632"/>
        <v/>
      </c>
      <c r="BE937" s="36" t="str">
        <f t="shared" si="633"/>
        <v/>
      </c>
      <c r="BF937" s="36" t="str">
        <f t="shared" si="634"/>
        <v/>
      </c>
      <c r="BG937" s="36" t="str">
        <f t="shared" si="635"/>
        <v/>
      </c>
      <c r="BH937" s="36" t="str">
        <f t="shared" si="636"/>
        <v/>
      </c>
      <c r="BI937" s="36" t="str">
        <f t="shared" si="637"/>
        <v/>
      </c>
      <c r="BJ937" s="36" t="str">
        <f t="shared" si="638"/>
        <v/>
      </c>
      <c r="BK937" s="36" t="str">
        <f t="shared" si="639"/>
        <v/>
      </c>
      <c r="BL937" s="36" t="str">
        <f t="shared" si="640"/>
        <v/>
      </c>
      <c r="BM937" s="36" t="str">
        <f t="shared" si="641"/>
        <v/>
      </c>
      <c r="BN937" s="38" t="e">
        <f t="shared" si="600"/>
        <v>#DIV/0!</v>
      </c>
      <c r="BO937" s="38" t="e">
        <f t="shared" si="601"/>
        <v>#DIV/0!</v>
      </c>
      <c r="BP937" s="39" t="str">
        <f t="shared" si="602"/>
        <v/>
      </c>
      <c r="BQ937" s="39" t="str">
        <f t="shared" si="603"/>
        <v/>
      </c>
      <c r="BR937" s="39" t="str">
        <f t="shared" si="604"/>
        <v/>
      </c>
      <c r="BS937" s="39" t="str">
        <f t="shared" si="605"/>
        <v/>
      </c>
      <c r="BT937" s="39" t="str">
        <f t="shared" si="606"/>
        <v/>
      </c>
      <c r="BU937" s="39" t="str">
        <f t="shared" si="607"/>
        <v/>
      </c>
      <c r="BV937" s="39" t="str">
        <f t="shared" si="608"/>
        <v/>
      </c>
      <c r="BW937" s="39" t="str">
        <f t="shared" si="609"/>
        <v/>
      </c>
      <c r="BX937" s="39" t="str">
        <f t="shared" si="610"/>
        <v/>
      </c>
      <c r="BY937" s="39" t="str">
        <f t="shared" si="611"/>
        <v/>
      </c>
      <c r="BZ937" s="39" t="str">
        <f t="shared" si="612"/>
        <v/>
      </c>
      <c r="CA937" s="39" t="str">
        <f t="shared" si="613"/>
        <v/>
      </c>
      <c r="CB937" s="39" t="str">
        <f t="shared" si="614"/>
        <v/>
      </c>
      <c r="CC937" s="39" t="str">
        <f t="shared" si="615"/>
        <v/>
      </c>
      <c r="CD937" s="39" t="str">
        <f t="shared" si="616"/>
        <v/>
      </c>
      <c r="CE937" s="39" t="str">
        <f t="shared" si="617"/>
        <v/>
      </c>
      <c r="CF937" s="39" t="str">
        <f t="shared" si="618"/>
        <v/>
      </c>
      <c r="CG937" s="39" t="str">
        <f t="shared" si="619"/>
        <v/>
      </c>
      <c r="CH937" s="39" t="str">
        <f t="shared" si="620"/>
        <v/>
      </c>
      <c r="CI937" s="39" t="str">
        <f t="shared" si="621"/>
        <v/>
      </c>
    </row>
    <row r="938" spans="1:87">
      <c r="A938" s="18"/>
      <c r="B938" s="15" t="str">
        <f>'Gene Table'!E937</f>
        <v>mmu-miR-3103-3p</v>
      </c>
      <c r="C938" s="15" t="str">
        <f>'Gene Table'!B937</f>
        <v>G23</v>
      </c>
      <c r="D938" s="16" t="str">
        <f>IF(SUM('Test Sample Data'!D$3:D$98)&gt;10,IF(AND(ISNUMBER('Test Sample Data'!D937),'Test Sample Data'!D937&lt;$B$1,'Test Sample Data'!D937&gt;0),'Test Sample Data'!D937,$B$1),"")</f>
        <v/>
      </c>
      <c r="E938" s="17" t="str">
        <f>IF(SUM('Test Sample Data'!E$3:E$98)&gt;10,IF(AND(ISNUMBER('Test Sample Data'!E937),'Test Sample Data'!E937&lt;$B$1,'Test Sample Data'!E937&gt;0),'Test Sample Data'!E937,$B$1),"")</f>
        <v/>
      </c>
      <c r="F938" s="17" t="str">
        <f>IF(SUM('Test Sample Data'!F$3:F$98)&gt;10,IF(AND(ISNUMBER('Test Sample Data'!F937),'Test Sample Data'!F937&lt;$B$1,'Test Sample Data'!F937&gt;0),'Test Sample Data'!F937,$B$1),"")</f>
        <v/>
      </c>
      <c r="G938" s="17" t="str">
        <f>IF(SUM('Test Sample Data'!G$3:G$98)&gt;10,IF(AND(ISNUMBER('Test Sample Data'!G937),'Test Sample Data'!G937&lt;$B$1,'Test Sample Data'!G937&gt;0),'Test Sample Data'!G937,$B$1),"")</f>
        <v/>
      </c>
      <c r="H938" s="17" t="str">
        <f>IF(SUM('Test Sample Data'!H$3:H$98)&gt;10,IF(AND(ISNUMBER('Test Sample Data'!H937),'Test Sample Data'!H937&lt;$B$1,'Test Sample Data'!H937&gt;0),'Test Sample Data'!H937,$B$1),"")</f>
        <v/>
      </c>
      <c r="I938" s="17" t="str">
        <f>IF(SUM('Test Sample Data'!I$3:I$98)&gt;10,IF(AND(ISNUMBER('Test Sample Data'!I937),'Test Sample Data'!I937&lt;$B$1,'Test Sample Data'!I937&gt;0),'Test Sample Data'!I937,$B$1),"")</f>
        <v/>
      </c>
      <c r="J938" s="17" t="str">
        <f>IF(SUM('Test Sample Data'!J$3:J$98)&gt;10,IF(AND(ISNUMBER('Test Sample Data'!J937),'Test Sample Data'!J937&lt;$B$1,'Test Sample Data'!J937&gt;0),'Test Sample Data'!J937,$B$1),"")</f>
        <v/>
      </c>
      <c r="K938" s="17" t="str">
        <f>IF(SUM('Test Sample Data'!K$3:K$98)&gt;10,IF(AND(ISNUMBER('Test Sample Data'!K937),'Test Sample Data'!K937&lt;$B$1,'Test Sample Data'!K937&gt;0),'Test Sample Data'!K937,$B$1),"")</f>
        <v/>
      </c>
      <c r="L938" s="17" t="str">
        <f>IF(SUM('Test Sample Data'!L$3:L$98)&gt;10,IF(AND(ISNUMBER('Test Sample Data'!L937),'Test Sample Data'!L937&lt;$B$1,'Test Sample Data'!L937&gt;0),'Test Sample Data'!L937,$B$1),"")</f>
        <v/>
      </c>
      <c r="M938" s="17" t="str">
        <f>IF(SUM('Test Sample Data'!M$3:M$98)&gt;10,IF(AND(ISNUMBER('Test Sample Data'!M937),'Test Sample Data'!M937&lt;$B$1,'Test Sample Data'!M937&gt;0),'Test Sample Data'!M937,$B$1),"")</f>
        <v/>
      </c>
      <c r="N938" s="17" t="str">
        <f>'Gene Table'!E937</f>
        <v>mmu-miR-3103-3p</v>
      </c>
      <c r="O938" s="17" t="str">
        <f>'Gene Table'!B937</f>
        <v>G23</v>
      </c>
      <c r="P938" s="17" t="str">
        <f>IF(SUM('Control Sample Data'!D$3:D$98)&gt;10,IF(AND(ISNUMBER('Control Sample Data'!D937),'Control Sample Data'!D937&lt;$B$1,'Control Sample Data'!D937&gt;0),'Control Sample Data'!D937,$B$1),"")</f>
        <v/>
      </c>
      <c r="Q938" s="17" t="str">
        <f>IF(SUM('Control Sample Data'!E$3:E$98)&gt;10,IF(AND(ISNUMBER('Control Sample Data'!E937),'Control Sample Data'!E937&lt;$B$1,'Control Sample Data'!E937&gt;0),'Control Sample Data'!E937,$B$1),"")</f>
        <v/>
      </c>
      <c r="R938" s="17" t="str">
        <f>IF(SUM('Control Sample Data'!F$3:F$98)&gt;10,IF(AND(ISNUMBER('Control Sample Data'!F937),'Control Sample Data'!F937&lt;$B$1,'Control Sample Data'!F937&gt;0),'Control Sample Data'!F937,$B$1),"")</f>
        <v/>
      </c>
      <c r="S938" s="17" t="str">
        <f>IF(SUM('Control Sample Data'!G$3:G$98)&gt;10,IF(AND(ISNUMBER('Control Sample Data'!G937),'Control Sample Data'!G937&lt;$B$1,'Control Sample Data'!G937&gt;0),'Control Sample Data'!G937,$B$1),"")</f>
        <v/>
      </c>
      <c r="T938" s="17" t="str">
        <f>IF(SUM('Control Sample Data'!H$3:H$98)&gt;10,IF(AND(ISNUMBER('Control Sample Data'!H937),'Control Sample Data'!H937&lt;$B$1,'Control Sample Data'!H937&gt;0),'Control Sample Data'!H937,$B$1),"")</f>
        <v/>
      </c>
      <c r="U938" s="17" t="str">
        <f>IF(SUM('Control Sample Data'!I$3:I$98)&gt;10,IF(AND(ISNUMBER('Control Sample Data'!I937),'Control Sample Data'!I937&lt;$B$1,'Control Sample Data'!I937&gt;0),'Control Sample Data'!I937,$B$1),"")</f>
        <v/>
      </c>
      <c r="V938" s="17" t="str">
        <f>IF(SUM('Control Sample Data'!J$3:J$98)&gt;10,IF(AND(ISNUMBER('Control Sample Data'!J937),'Control Sample Data'!J937&lt;$B$1,'Control Sample Data'!J937&gt;0),'Control Sample Data'!J937,$B$1),"")</f>
        <v/>
      </c>
      <c r="W938" s="17" t="str">
        <f>IF(SUM('Control Sample Data'!K$3:K$98)&gt;10,IF(AND(ISNUMBER('Control Sample Data'!K937),'Control Sample Data'!K937&lt;$B$1,'Control Sample Data'!K937&gt;0),'Control Sample Data'!K937,$B$1),"")</f>
        <v/>
      </c>
      <c r="X938" s="17" t="str">
        <f>IF(SUM('Control Sample Data'!L$3:L$98)&gt;10,IF(AND(ISNUMBER('Control Sample Data'!L937),'Control Sample Data'!L937&lt;$B$1,'Control Sample Data'!L937&gt;0),'Control Sample Data'!L937,$B$1),"")</f>
        <v/>
      </c>
      <c r="Y938" s="17" t="str">
        <f>IF(SUM('Control Sample Data'!M$3:M$98)&gt;10,IF(AND(ISNUMBER('Control Sample Data'!M937),'Control Sample Data'!M937&lt;$B$1,'Control Sample Data'!M937&gt;0),'Control Sample Data'!M937,$B$1),"")</f>
        <v/>
      </c>
      <c r="AT938" s="36" t="str">
        <f t="shared" si="622"/>
        <v/>
      </c>
      <c r="AU938" s="36" t="str">
        <f t="shared" si="623"/>
        <v/>
      </c>
      <c r="AV938" s="36" t="str">
        <f t="shared" si="624"/>
        <v/>
      </c>
      <c r="AW938" s="36" t="str">
        <f t="shared" si="625"/>
        <v/>
      </c>
      <c r="AX938" s="36" t="str">
        <f t="shared" si="626"/>
        <v/>
      </c>
      <c r="AY938" s="36" t="str">
        <f t="shared" si="627"/>
        <v/>
      </c>
      <c r="AZ938" s="36" t="str">
        <f t="shared" si="628"/>
        <v/>
      </c>
      <c r="BA938" s="36" t="str">
        <f t="shared" si="629"/>
        <v/>
      </c>
      <c r="BB938" s="36" t="str">
        <f t="shared" si="630"/>
        <v/>
      </c>
      <c r="BC938" s="36" t="str">
        <f t="shared" si="631"/>
        <v/>
      </c>
      <c r="BD938" s="36" t="str">
        <f t="shared" si="632"/>
        <v/>
      </c>
      <c r="BE938" s="36" t="str">
        <f t="shared" si="633"/>
        <v/>
      </c>
      <c r="BF938" s="36" t="str">
        <f t="shared" si="634"/>
        <v/>
      </c>
      <c r="BG938" s="36" t="str">
        <f t="shared" si="635"/>
        <v/>
      </c>
      <c r="BH938" s="36" t="str">
        <f t="shared" si="636"/>
        <v/>
      </c>
      <c r="BI938" s="36" t="str">
        <f t="shared" si="637"/>
        <v/>
      </c>
      <c r="BJ938" s="36" t="str">
        <f t="shared" si="638"/>
        <v/>
      </c>
      <c r="BK938" s="36" t="str">
        <f t="shared" si="639"/>
        <v/>
      </c>
      <c r="BL938" s="36" t="str">
        <f t="shared" si="640"/>
        <v/>
      </c>
      <c r="BM938" s="36" t="str">
        <f t="shared" si="641"/>
        <v/>
      </c>
      <c r="BN938" s="38" t="e">
        <f t="shared" si="600"/>
        <v>#DIV/0!</v>
      </c>
      <c r="BO938" s="38" t="e">
        <f t="shared" si="601"/>
        <v>#DIV/0!</v>
      </c>
      <c r="BP938" s="39" t="str">
        <f t="shared" si="602"/>
        <v/>
      </c>
      <c r="BQ938" s="39" t="str">
        <f t="shared" si="603"/>
        <v/>
      </c>
      <c r="BR938" s="39" t="str">
        <f t="shared" si="604"/>
        <v/>
      </c>
      <c r="BS938" s="39" t="str">
        <f t="shared" si="605"/>
        <v/>
      </c>
      <c r="BT938" s="39" t="str">
        <f t="shared" si="606"/>
        <v/>
      </c>
      <c r="BU938" s="39" t="str">
        <f t="shared" si="607"/>
        <v/>
      </c>
      <c r="BV938" s="39" t="str">
        <f t="shared" si="608"/>
        <v/>
      </c>
      <c r="BW938" s="39" t="str">
        <f t="shared" si="609"/>
        <v/>
      </c>
      <c r="BX938" s="39" t="str">
        <f t="shared" si="610"/>
        <v/>
      </c>
      <c r="BY938" s="39" t="str">
        <f t="shared" si="611"/>
        <v/>
      </c>
      <c r="BZ938" s="39" t="str">
        <f t="shared" si="612"/>
        <v/>
      </c>
      <c r="CA938" s="39" t="str">
        <f t="shared" si="613"/>
        <v/>
      </c>
      <c r="CB938" s="39" t="str">
        <f t="shared" si="614"/>
        <v/>
      </c>
      <c r="CC938" s="39" t="str">
        <f t="shared" si="615"/>
        <v/>
      </c>
      <c r="CD938" s="39" t="str">
        <f t="shared" si="616"/>
        <v/>
      </c>
      <c r="CE938" s="39" t="str">
        <f t="shared" si="617"/>
        <v/>
      </c>
      <c r="CF938" s="39" t="str">
        <f t="shared" si="618"/>
        <v/>
      </c>
      <c r="CG938" s="39" t="str">
        <f t="shared" si="619"/>
        <v/>
      </c>
      <c r="CH938" s="39" t="str">
        <f t="shared" si="620"/>
        <v/>
      </c>
      <c r="CI938" s="39" t="str">
        <f t="shared" si="621"/>
        <v/>
      </c>
    </row>
    <row r="939" spans="1:87">
      <c r="A939" s="18"/>
      <c r="B939" s="15">
        <f>'Gene Table'!E938</f>
        <v>0</v>
      </c>
      <c r="C939" s="15" t="str">
        <f>'Gene Table'!B938</f>
        <v>G24</v>
      </c>
      <c r="D939" s="16" t="str">
        <f>IF(SUM('Test Sample Data'!D$3:D$98)&gt;10,IF(AND(ISNUMBER('Test Sample Data'!D938),'Test Sample Data'!D938&lt;$B$1,'Test Sample Data'!D938&gt;0),'Test Sample Data'!D938,$B$1),"")</f>
        <v/>
      </c>
      <c r="E939" s="17" t="str">
        <f>IF(SUM('Test Sample Data'!E$3:E$98)&gt;10,IF(AND(ISNUMBER('Test Sample Data'!E938),'Test Sample Data'!E938&lt;$B$1,'Test Sample Data'!E938&gt;0),'Test Sample Data'!E938,$B$1),"")</f>
        <v/>
      </c>
      <c r="F939" s="17" t="str">
        <f>IF(SUM('Test Sample Data'!F$3:F$98)&gt;10,IF(AND(ISNUMBER('Test Sample Data'!F938),'Test Sample Data'!F938&lt;$B$1,'Test Sample Data'!F938&gt;0),'Test Sample Data'!F938,$B$1),"")</f>
        <v/>
      </c>
      <c r="G939" s="17" t="str">
        <f>IF(SUM('Test Sample Data'!G$3:G$98)&gt;10,IF(AND(ISNUMBER('Test Sample Data'!G938),'Test Sample Data'!G938&lt;$B$1,'Test Sample Data'!G938&gt;0),'Test Sample Data'!G938,$B$1),"")</f>
        <v/>
      </c>
      <c r="H939" s="17" t="str">
        <f>IF(SUM('Test Sample Data'!H$3:H$98)&gt;10,IF(AND(ISNUMBER('Test Sample Data'!H938),'Test Sample Data'!H938&lt;$B$1,'Test Sample Data'!H938&gt;0),'Test Sample Data'!H938,$B$1),"")</f>
        <v/>
      </c>
      <c r="I939" s="17" t="str">
        <f>IF(SUM('Test Sample Data'!I$3:I$98)&gt;10,IF(AND(ISNUMBER('Test Sample Data'!I938),'Test Sample Data'!I938&lt;$B$1,'Test Sample Data'!I938&gt;0),'Test Sample Data'!I938,$B$1),"")</f>
        <v/>
      </c>
      <c r="J939" s="17" t="str">
        <f>IF(SUM('Test Sample Data'!J$3:J$98)&gt;10,IF(AND(ISNUMBER('Test Sample Data'!J938),'Test Sample Data'!J938&lt;$B$1,'Test Sample Data'!J938&gt;0),'Test Sample Data'!J938,$B$1),"")</f>
        <v/>
      </c>
      <c r="K939" s="17" t="str">
        <f>IF(SUM('Test Sample Data'!K$3:K$98)&gt;10,IF(AND(ISNUMBER('Test Sample Data'!K938),'Test Sample Data'!K938&lt;$B$1,'Test Sample Data'!K938&gt;0),'Test Sample Data'!K938,$B$1),"")</f>
        <v/>
      </c>
      <c r="L939" s="17" t="str">
        <f>IF(SUM('Test Sample Data'!L$3:L$98)&gt;10,IF(AND(ISNUMBER('Test Sample Data'!L938),'Test Sample Data'!L938&lt;$B$1,'Test Sample Data'!L938&gt;0),'Test Sample Data'!L938,$B$1),"")</f>
        <v/>
      </c>
      <c r="M939" s="17" t="str">
        <f>IF(SUM('Test Sample Data'!M$3:M$98)&gt;10,IF(AND(ISNUMBER('Test Sample Data'!M938),'Test Sample Data'!M938&lt;$B$1,'Test Sample Data'!M938&gt;0),'Test Sample Data'!M938,$B$1),"")</f>
        <v/>
      </c>
      <c r="N939" s="17">
        <f>'Gene Table'!E938</f>
        <v>0</v>
      </c>
      <c r="O939" s="17" t="str">
        <f>'Gene Table'!B938</f>
        <v>G24</v>
      </c>
      <c r="P939" s="17" t="str">
        <f>IF(SUM('Control Sample Data'!D$3:D$98)&gt;10,IF(AND(ISNUMBER('Control Sample Data'!D938),'Control Sample Data'!D938&lt;$B$1,'Control Sample Data'!D938&gt;0),'Control Sample Data'!D938,$B$1),"")</f>
        <v/>
      </c>
      <c r="Q939" s="17" t="str">
        <f>IF(SUM('Control Sample Data'!E$3:E$98)&gt;10,IF(AND(ISNUMBER('Control Sample Data'!E938),'Control Sample Data'!E938&lt;$B$1,'Control Sample Data'!E938&gt;0),'Control Sample Data'!E938,$B$1),"")</f>
        <v/>
      </c>
      <c r="R939" s="17" t="str">
        <f>IF(SUM('Control Sample Data'!F$3:F$98)&gt;10,IF(AND(ISNUMBER('Control Sample Data'!F938),'Control Sample Data'!F938&lt;$B$1,'Control Sample Data'!F938&gt;0),'Control Sample Data'!F938,$B$1),"")</f>
        <v/>
      </c>
      <c r="S939" s="17" t="str">
        <f>IF(SUM('Control Sample Data'!G$3:G$98)&gt;10,IF(AND(ISNUMBER('Control Sample Data'!G938),'Control Sample Data'!G938&lt;$B$1,'Control Sample Data'!G938&gt;0),'Control Sample Data'!G938,$B$1),"")</f>
        <v/>
      </c>
      <c r="T939" s="17" t="str">
        <f>IF(SUM('Control Sample Data'!H$3:H$98)&gt;10,IF(AND(ISNUMBER('Control Sample Data'!H938),'Control Sample Data'!H938&lt;$B$1,'Control Sample Data'!H938&gt;0),'Control Sample Data'!H938,$B$1),"")</f>
        <v/>
      </c>
      <c r="U939" s="17" t="str">
        <f>IF(SUM('Control Sample Data'!I$3:I$98)&gt;10,IF(AND(ISNUMBER('Control Sample Data'!I938),'Control Sample Data'!I938&lt;$B$1,'Control Sample Data'!I938&gt;0),'Control Sample Data'!I938,$B$1),"")</f>
        <v/>
      </c>
      <c r="V939" s="17" t="str">
        <f>IF(SUM('Control Sample Data'!J$3:J$98)&gt;10,IF(AND(ISNUMBER('Control Sample Data'!J938),'Control Sample Data'!J938&lt;$B$1,'Control Sample Data'!J938&gt;0),'Control Sample Data'!J938,$B$1),"")</f>
        <v/>
      </c>
      <c r="W939" s="17" t="str">
        <f>IF(SUM('Control Sample Data'!K$3:K$98)&gt;10,IF(AND(ISNUMBER('Control Sample Data'!K938),'Control Sample Data'!K938&lt;$B$1,'Control Sample Data'!K938&gt;0),'Control Sample Data'!K938,$B$1),"")</f>
        <v/>
      </c>
      <c r="X939" s="17" t="str">
        <f>IF(SUM('Control Sample Data'!L$3:L$98)&gt;10,IF(AND(ISNUMBER('Control Sample Data'!L938),'Control Sample Data'!L938&lt;$B$1,'Control Sample Data'!L938&gt;0),'Control Sample Data'!L938,$B$1),"")</f>
        <v/>
      </c>
      <c r="Y939" s="17" t="str">
        <f>IF(SUM('Control Sample Data'!M$3:M$98)&gt;10,IF(AND(ISNUMBER('Control Sample Data'!M938),'Control Sample Data'!M938&lt;$B$1,'Control Sample Data'!M938&gt;0),'Control Sample Data'!M938,$B$1),"")</f>
        <v/>
      </c>
      <c r="AT939" s="36" t="str">
        <f t="shared" si="622"/>
        <v/>
      </c>
      <c r="AU939" s="36" t="str">
        <f t="shared" si="623"/>
        <v/>
      </c>
      <c r="AV939" s="36" t="str">
        <f t="shared" si="624"/>
        <v/>
      </c>
      <c r="AW939" s="36" t="str">
        <f t="shared" si="625"/>
        <v/>
      </c>
      <c r="AX939" s="36" t="str">
        <f t="shared" si="626"/>
        <v/>
      </c>
      <c r="AY939" s="36" t="str">
        <f t="shared" si="627"/>
        <v/>
      </c>
      <c r="AZ939" s="36" t="str">
        <f t="shared" si="628"/>
        <v/>
      </c>
      <c r="BA939" s="36" t="str">
        <f t="shared" si="629"/>
        <v/>
      </c>
      <c r="BB939" s="36" t="str">
        <f t="shared" si="630"/>
        <v/>
      </c>
      <c r="BC939" s="36" t="str">
        <f t="shared" si="631"/>
        <v/>
      </c>
      <c r="BD939" s="36" t="str">
        <f t="shared" si="632"/>
        <v/>
      </c>
      <c r="BE939" s="36" t="str">
        <f t="shared" si="633"/>
        <v/>
      </c>
      <c r="BF939" s="36" t="str">
        <f t="shared" si="634"/>
        <v/>
      </c>
      <c r="BG939" s="36" t="str">
        <f t="shared" si="635"/>
        <v/>
      </c>
      <c r="BH939" s="36" t="str">
        <f t="shared" si="636"/>
        <v/>
      </c>
      <c r="BI939" s="36" t="str">
        <f t="shared" si="637"/>
        <v/>
      </c>
      <c r="BJ939" s="36" t="str">
        <f t="shared" si="638"/>
        <v/>
      </c>
      <c r="BK939" s="36" t="str">
        <f t="shared" si="639"/>
        <v/>
      </c>
      <c r="BL939" s="36" t="str">
        <f t="shared" si="640"/>
        <v/>
      </c>
      <c r="BM939" s="36" t="str">
        <f t="shared" si="641"/>
        <v/>
      </c>
      <c r="BN939" s="38" t="e">
        <f t="shared" si="600"/>
        <v>#DIV/0!</v>
      </c>
      <c r="BO939" s="38" t="e">
        <f t="shared" si="601"/>
        <v>#DIV/0!</v>
      </c>
      <c r="BP939" s="39" t="str">
        <f t="shared" si="602"/>
        <v/>
      </c>
      <c r="BQ939" s="39" t="str">
        <f t="shared" si="603"/>
        <v/>
      </c>
      <c r="BR939" s="39" t="str">
        <f t="shared" si="604"/>
        <v/>
      </c>
      <c r="BS939" s="39" t="str">
        <f t="shared" si="605"/>
        <v/>
      </c>
      <c r="BT939" s="39" t="str">
        <f t="shared" si="606"/>
        <v/>
      </c>
      <c r="BU939" s="39" t="str">
        <f t="shared" si="607"/>
        <v/>
      </c>
      <c r="BV939" s="39" t="str">
        <f t="shared" si="608"/>
        <v/>
      </c>
      <c r="BW939" s="39" t="str">
        <f t="shared" si="609"/>
        <v/>
      </c>
      <c r="BX939" s="39" t="str">
        <f t="shared" si="610"/>
        <v/>
      </c>
      <c r="BY939" s="39" t="str">
        <f t="shared" si="611"/>
        <v/>
      </c>
      <c r="BZ939" s="39" t="str">
        <f t="shared" si="612"/>
        <v/>
      </c>
      <c r="CA939" s="39" t="str">
        <f t="shared" si="613"/>
        <v/>
      </c>
      <c r="CB939" s="39" t="str">
        <f t="shared" si="614"/>
        <v/>
      </c>
      <c r="CC939" s="39" t="str">
        <f t="shared" si="615"/>
        <v/>
      </c>
      <c r="CD939" s="39" t="str">
        <f t="shared" si="616"/>
        <v/>
      </c>
      <c r="CE939" s="39" t="str">
        <f t="shared" si="617"/>
        <v/>
      </c>
      <c r="CF939" s="39" t="str">
        <f t="shared" si="618"/>
        <v/>
      </c>
      <c r="CG939" s="39" t="str">
        <f t="shared" si="619"/>
        <v/>
      </c>
      <c r="CH939" s="39" t="str">
        <f t="shared" si="620"/>
        <v/>
      </c>
      <c r="CI939" s="39" t="str">
        <f t="shared" si="621"/>
        <v/>
      </c>
    </row>
    <row r="940" spans="1:87">
      <c r="A940" s="18"/>
      <c r="B940" s="15">
        <f>'Gene Table'!E939</f>
        <v>0</v>
      </c>
      <c r="C940" s="15" t="str">
        <f>'Gene Table'!B939</f>
        <v>H01</v>
      </c>
      <c r="D940" s="16" t="str">
        <f>IF(SUM('Test Sample Data'!D$3:D$98)&gt;10,IF(AND(ISNUMBER('Test Sample Data'!D939),'Test Sample Data'!D939&lt;$B$1,'Test Sample Data'!D939&gt;0),'Test Sample Data'!D939,$B$1),"")</f>
        <v/>
      </c>
      <c r="E940" s="17" t="str">
        <f>IF(SUM('Test Sample Data'!E$3:E$98)&gt;10,IF(AND(ISNUMBER('Test Sample Data'!E939),'Test Sample Data'!E939&lt;$B$1,'Test Sample Data'!E939&gt;0),'Test Sample Data'!E939,$B$1),"")</f>
        <v/>
      </c>
      <c r="F940" s="17" t="str">
        <f>IF(SUM('Test Sample Data'!F$3:F$98)&gt;10,IF(AND(ISNUMBER('Test Sample Data'!F939),'Test Sample Data'!F939&lt;$B$1,'Test Sample Data'!F939&gt;0),'Test Sample Data'!F939,$B$1),"")</f>
        <v/>
      </c>
      <c r="G940" s="17" t="str">
        <f>IF(SUM('Test Sample Data'!G$3:G$98)&gt;10,IF(AND(ISNUMBER('Test Sample Data'!G939),'Test Sample Data'!G939&lt;$B$1,'Test Sample Data'!G939&gt;0),'Test Sample Data'!G939,$B$1),"")</f>
        <v/>
      </c>
      <c r="H940" s="17" t="str">
        <f>IF(SUM('Test Sample Data'!H$3:H$98)&gt;10,IF(AND(ISNUMBER('Test Sample Data'!H939),'Test Sample Data'!H939&lt;$B$1,'Test Sample Data'!H939&gt;0),'Test Sample Data'!H939,$B$1),"")</f>
        <v/>
      </c>
      <c r="I940" s="17" t="str">
        <f>IF(SUM('Test Sample Data'!I$3:I$98)&gt;10,IF(AND(ISNUMBER('Test Sample Data'!I939),'Test Sample Data'!I939&lt;$B$1,'Test Sample Data'!I939&gt;0),'Test Sample Data'!I939,$B$1),"")</f>
        <v/>
      </c>
      <c r="J940" s="17" t="str">
        <f>IF(SUM('Test Sample Data'!J$3:J$98)&gt;10,IF(AND(ISNUMBER('Test Sample Data'!J939),'Test Sample Data'!J939&lt;$B$1,'Test Sample Data'!J939&gt;0),'Test Sample Data'!J939,$B$1),"")</f>
        <v/>
      </c>
      <c r="K940" s="17" t="str">
        <f>IF(SUM('Test Sample Data'!K$3:K$98)&gt;10,IF(AND(ISNUMBER('Test Sample Data'!K939),'Test Sample Data'!K939&lt;$B$1,'Test Sample Data'!K939&gt;0),'Test Sample Data'!K939,$B$1),"")</f>
        <v/>
      </c>
      <c r="L940" s="17" t="str">
        <f>IF(SUM('Test Sample Data'!L$3:L$98)&gt;10,IF(AND(ISNUMBER('Test Sample Data'!L939),'Test Sample Data'!L939&lt;$B$1,'Test Sample Data'!L939&gt;0),'Test Sample Data'!L939,$B$1),"")</f>
        <v/>
      </c>
      <c r="M940" s="17" t="str">
        <f>IF(SUM('Test Sample Data'!M$3:M$98)&gt;10,IF(AND(ISNUMBER('Test Sample Data'!M939),'Test Sample Data'!M939&lt;$B$1,'Test Sample Data'!M939&gt;0),'Test Sample Data'!M939,$B$1),"")</f>
        <v/>
      </c>
      <c r="N940" s="17">
        <f>'Gene Table'!E939</f>
        <v>0</v>
      </c>
      <c r="O940" s="17" t="str">
        <f>'Gene Table'!B939</f>
        <v>H01</v>
      </c>
      <c r="P940" s="17" t="str">
        <f>IF(SUM('Control Sample Data'!D$3:D$98)&gt;10,IF(AND(ISNUMBER('Control Sample Data'!D939),'Control Sample Data'!D939&lt;$B$1,'Control Sample Data'!D939&gt;0),'Control Sample Data'!D939,$B$1),"")</f>
        <v/>
      </c>
      <c r="Q940" s="17" t="str">
        <f>IF(SUM('Control Sample Data'!E$3:E$98)&gt;10,IF(AND(ISNUMBER('Control Sample Data'!E939),'Control Sample Data'!E939&lt;$B$1,'Control Sample Data'!E939&gt;0),'Control Sample Data'!E939,$B$1),"")</f>
        <v/>
      </c>
      <c r="R940" s="17" t="str">
        <f>IF(SUM('Control Sample Data'!F$3:F$98)&gt;10,IF(AND(ISNUMBER('Control Sample Data'!F939),'Control Sample Data'!F939&lt;$B$1,'Control Sample Data'!F939&gt;0),'Control Sample Data'!F939,$B$1),"")</f>
        <v/>
      </c>
      <c r="S940" s="17" t="str">
        <f>IF(SUM('Control Sample Data'!G$3:G$98)&gt;10,IF(AND(ISNUMBER('Control Sample Data'!G939),'Control Sample Data'!G939&lt;$B$1,'Control Sample Data'!G939&gt;0),'Control Sample Data'!G939,$B$1),"")</f>
        <v/>
      </c>
      <c r="T940" s="17" t="str">
        <f>IF(SUM('Control Sample Data'!H$3:H$98)&gt;10,IF(AND(ISNUMBER('Control Sample Data'!H939),'Control Sample Data'!H939&lt;$B$1,'Control Sample Data'!H939&gt;0),'Control Sample Data'!H939,$B$1),"")</f>
        <v/>
      </c>
      <c r="U940" s="17" t="str">
        <f>IF(SUM('Control Sample Data'!I$3:I$98)&gt;10,IF(AND(ISNUMBER('Control Sample Data'!I939),'Control Sample Data'!I939&lt;$B$1,'Control Sample Data'!I939&gt;0),'Control Sample Data'!I939,$B$1),"")</f>
        <v/>
      </c>
      <c r="V940" s="17" t="str">
        <f>IF(SUM('Control Sample Data'!J$3:J$98)&gt;10,IF(AND(ISNUMBER('Control Sample Data'!J939),'Control Sample Data'!J939&lt;$B$1,'Control Sample Data'!J939&gt;0),'Control Sample Data'!J939,$B$1),"")</f>
        <v/>
      </c>
      <c r="W940" s="17" t="str">
        <f>IF(SUM('Control Sample Data'!K$3:K$98)&gt;10,IF(AND(ISNUMBER('Control Sample Data'!K939),'Control Sample Data'!K939&lt;$B$1,'Control Sample Data'!K939&gt;0),'Control Sample Data'!K939,$B$1),"")</f>
        <v/>
      </c>
      <c r="X940" s="17" t="str">
        <f>IF(SUM('Control Sample Data'!L$3:L$98)&gt;10,IF(AND(ISNUMBER('Control Sample Data'!L939),'Control Sample Data'!L939&lt;$B$1,'Control Sample Data'!L939&gt;0),'Control Sample Data'!L939,$B$1),"")</f>
        <v/>
      </c>
      <c r="Y940" s="17" t="str">
        <f>IF(SUM('Control Sample Data'!M$3:M$98)&gt;10,IF(AND(ISNUMBER('Control Sample Data'!M939),'Control Sample Data'!M939&lt;$B$1,'Control Sample Data'!M939&gt;0),'Control Sample Data'!M939,$B$1),"")</f>
        <v/>
      </c>
      <c r="AT940" s="36" t="str">
        <f t="shared" si="622"/>
        <v/>
      </c>
      <c r="AU940" s="36" t="str">
        <f t="shared" si="623"/>
        <v/>
      </c>
      <c r="AV940" s="36" t="str">
        <f t="shared" si="624"/>
        <v/>
      </c>
      <c r="AW940" s="36" t="str">
        <f t="shared" si="625"/>
        <v/>
      </c>
      <c r="AX940" s="36" t="str">
        <f t="shared" si="626"/>
        <v/>
      </c>
      <c r="AY940" s="36" t="str">
        <f t="shared" si="627"/>
        <v/>
      </c>
      <c r="AZ940" s="36" t="str">
        <f t="shared" si="628"/>
        <v/>
      </c>
      <c r="BA940" s="36" t="str">
        <f t="shared" si="629"/>
        <v/>
      </c>
      <c r="BB940" s="36" t="str">
        <f t="shared" si="630"/>
        <v/>
      </c>
      <c r="BC940" s="36" t="str">
        <f t="shared" si="631"/>
        <v/>
      </c>
      <c r="BD940" s="36" t="str">
        <f t="shared" si="632"/>
        <v/>
      </c>
      <c r="BE940" s="36" t="str">
        <f t="shared" si="633"/>
        <v/>
      </c>
      <c r="BF940" s="36" t="str">
        <f t="shared" si="634"/>
        <v/>
      </c>
      <c r="BG940" s="36" t="str">
        <f t="shared" si="635"/>
        <v/>
      </c>
      <c r="BH940" s="36" t="str">
        <f t="shared" si="636"/>
        <v/>
      </c>
      <c r="BI940" s="36" t="str">
        <f t="shared" si="637"/>
        <v/>
      </c>
      <c r="BJ940" s="36" t="str">
        <f t="shared" si="638"/>
        <v/>
      </c>
      <c r="BK940" s="36" t="str">
        <f t="shared" si="639"/>
        <v/>
      </c>
      <c r="BL940" s="36" t="str">
        <f t="shared" si="640"/>
        <v/>
      </c>
      <c r="BM940" s="36" t="str">
        <f t="shared" si="641"/>
        <v/>
      </c>
      <c r="BN940" s="38" t="e">
        <f t="shared" si="600"/>
        <v>#DIV/0!</v>
      </c>
      <c r="BO940" s="38" t="e">
        <f t="shared" si="601"/>
        <v>#DIV/0!</v>
      </c>
      <c r="BP940" s="39" t="str">
        <f t="shared" si="602"/>
        <v/>
      </c>
      <c r="BQ940" s="39" t="str">
        <f t="shared" si="603"/>
        <v/>
      </c>
      <c r="BR940" s="39" t="str">
        <f t="shared" si="604"/>
        <v/>
      </c>
      <c r="BS940" s="39" t="str">
        <f t="shared" si="605"/>
        <v/>
      </c>
      <c r="BT940" s="39" t="str">
        <f t="shared" si="606"/>
        <v/>
      </c>
      <c r="BU940" s="39" t="str">
        <f t="shared" si="607"/>
        <v/>
      </c>
      <c r="BV940" s="39" t="str">
        <f t="shared" si="608"/>
        <v/>
      </c>
      <c r="BW940" s="39" t="str">
        <f t="shared" si="609"/>
        <v/>
      </c>
      <c r="BX940" s="39" t="str">
        <f t="shared" si="610"/>
        <v/>
      </c>
      <c r="BY940" s="39" t="str">
        <f t="shared" si="611"/>
        <v/>
      </c>
      <c r="BZ940" s="39" t="str">
        <f t="shared" si="612"/>
        <v/>
      </c>
      <c r="CA940" s="39" t="str">
        <f t="shared" si="613"/>
        <v/>
      </c>
      <c r="CB940" s="39" t="str">
        <f t="shared" si="614"/>
        <v/>
      </c>
      <c r="CC940" s="39" t="str">
        <f t="shared" si="615"/>
        <v/>
      </c>
      <c r="CD940" s="39" t="str">
        <f t="shared" si="616"/>
        <v/>
      </c>
      <c r="CE940" s="39" t="str">
        <f t="shared" si="617"/>
        <v/>
      </c>
      <c r="CF940" s="39" t="str">
        <f t="shared" si="618"/>
        <v/>
      </c>
      <c r="CG940" s="39" t="str">
        <f t="shared" si="619"/>
        <v/>
      </c>
      <c r="CH940" s="39" t="str">
        <f t="shared" si="620"/>
        <v/>
      </c>
      <c r="CI940" s="39" t="str">
        <f t="shared" si="621"/>
        <v/>
      </c>
    </row>
    <row r="941" spans="1:87">
      <c r="A941" s="18"/>
      <c r="B941" s="15">
        <f>'Gene Table'!E940</f>
        <v>0</v>
      </c>
      <c r="C941" s="15" t="str">
        <f>'Gene Table'!B940</f>
        <v>H02</v>
      </c>
      <c r="D941" s="16" t="str">
        <f>IF(SUM('Test Sample Data'!D$3:D$98)&gt;10,IF(AND(ISNUMBER('Test Sample Data'!D940),'Test Sample Data'!D940&lt;$B$1,'Test Sample Data'!D940&gt;0),'Test Sample Data'!D940,$B$1),"")</f>
        <v/>
      </c>
      <c r="E941" s="17" t="str">
        <f>IF(SUM('Test Sample Data'!E$3:E$98)&gt;10,IF(AND(ISNUMBER('Test Sample Data'!E940),'Test Sample Data'!E940&lt;$B$1,'Test Sample Data'!E940&gt;0),'Test Sample Data'!E940,$B$1),"")</f>
        <v/>
      </c>
      <c r="F941" s="17" t="str">
        <f>IF(SUM('Test Sample Data'!F$3:F$98)&gt;10,IF(AND(ISNUMBER('Test Sample Data'!F940),'Test Sample Data'!F940&lt;$B$1,'Test Sample Data'!F940&gt;0),'Test Sample Data'!F940,$B$1),"")</f>
        <v/>
      </c>
      <c r="G941" s="17" t="str">
        <f>IF(SUM('Test Sample Data'!G$3:G$98)&gt;10,IF(AND(ISNUMBER('Test Sample Data'!G940),'Test Sample Data'!G940&lt;$B$1,'Test Sample Data'!G940&gt;0),'Test Sample Data'!G940,$B$1),"")</f>
        <v/>
      </c>
      <c r="H941" s="17" t="str">
        <f>IF(SUM('Test Sample Data'!H$3:H$98)&gt;10,IF(AND(ISNUMBER('Test Sample Data'!H940),'Test Sample Data'!H940&lt;$B$1,'Test Sample Data'!H940&gt;0),'Test Sample Data'!H940,$B$1),"")</f>
        <v/>
      </c>
      <c r="I941" s="17" t="str">
        <f>IF(SUM('Test Sample Data'!I$3:I$98)&gt;10,IF(AND(ISNUMBER('Test Sample Data'!I940),'Test Sample Data'!I940&lt;$B$1,'Test Sample Data'!I940&gt;0),'Test Sample Data'!I940,$B$1),"")</f>
        <v/>
      </c>
      <c r="J941" s="17" t="str">
        <f>IF(SUM('Test Sample Data'!J$3:J$98)&gt;10,IF(AND(ISNUMBER('Test Sample Data'!J940),'Test Sample Data'!J940&lt;$B$1,'Test Sample Data'!J940&gt;0),'Test Sample Data'!J940,$B$1),"")</f>
        <v/>
      </c>
      <c r="K941" s="17" t="str">
        <f>IF(SUM('Test Sample Data'!K$3:K$98)&gt;10,IF(AND(ISNUMBER('Test Sample Data'!K940),'Test Sample Data'!K940&lt;$B$1,'Test Sample Data'!K940&gt;0),'Test Sample Data'!K940,$B$1),"")</f>
        <v/>
      </c>
      <c r="L941" s="17" t="str">
        <f>IF(SUM('Test Sample Data'!L$3:L$98)&gt;10,IF(AND(ISNUMBER('Test Sample Data'!L940),'Test Sample Data'!L940&lt;$B$1,'Test Sample Data'!L940&gt;0),'Test Sample Data'!L940,$B$1),"")</f>
        <v/>
      </c>
      <c r="M941" s="17" t="str">
        <f>IF(SUM('Test Sample Data'!M$3:M$98)&gt;10,IF(AND(ISNUMBER('Test Sample Data'!M940),'Test Sample Data'!M940&lt;$B$1,'Test Sample Data'!M940&gt;0),'Test Sample Data'!M940,$B$1),"")</f>
        <v/>
      </c>
      <c r="N941" s="17">
        <f>'Gene Table'!E940</f>
        <v>0</v>
      </c>
      <c r="O941" s="17" t="str">
        <f>'Gene Table'!B940</f>
        <v>H02</v>
      </c>
      <c r="P941" s="17" t="str">
        <f>IF(SUM('Control Sample Data'!D$3:D$98)&gt;10,IF(AND(ISNUMBER('Control Sample Data'!D940),'Control Sample Data'!D940&lt;$B$1,'Control Sample Data'!D940&gt;0),'Control Sample Data'!D940,$B$1),"")</f>
        <v/>
      </c>
      <c r="Q941" s="17" t="str">
        <f>IF(SUM('Control Sample Data'!E$3:E$98)&gt;10,IF(AND(ISNUMBER('Control Sample Data'!E940),'Control Sample Data'!E940&lt;$B$1,'Control Sample Data'!E940&gt;0),'Control Sample Data'!E940,$B$1),"")</f>
        <v/>
      </c>
      <c r="R941" s="17" t="str">
        <f>IF(SUM('Control Sample Data'!F$3:F$98)&gt;10,IF(AND(ISNUMBER('Control Sample Data'!F940),'Control Sample Data'!F940&lt;$B$1,'Control Sample Data'!F940&gt;0),'Control Sample Data'!F940,$B$1),"")</f>
        <v/>
      </c>
      <c r="S941" s="17" t="str">
        <f>IF(SUM('Control Sample Data'!G$3:G$98)&gt;10,IF(AND(ISNUMBER('Control Sample Data'!G940),'Control Sample Data'!G940&lt;$B$1,'Control Sample Data'!G940&gt;0),'Control Sample Data'!G940,$B$1),"")</f>
        <v/>
      </c>
      <c r="T941" s="17" t="str">
        <f>IF(SUM('Control Sample Data'!H$3:H$98)&gt;10,IF(AND(ISNUMBER('Control Sample Data'!H940),'Control Sample Data'!H940&lt;$B$1,'Control Sample Data'!H940&gt;0),'Control Sample Data'!H940,$B$1),"")</f>
        <v/>
      </c>
      <c r="U941" s="17" t="str">
        <f>IF(SUM('Control Sample Data'!I$3:I$98)&gt;10,IF(AND(ISNUMBER('Control Sample Data'!I940),'Control Sample Data'!I940&lt;$B$1,'Control Sample Data'!I940&gt;0),'Control Sample Data'!I940,$B$1),"")</f>
        <v/>
      </c>
      <c r="V941" s="17" t="str">
        <f>IF(SUM('Control Sample Data'!J$3:J$98)&gt;10,IF(AND(ISNUMBER('Control Sample Data'!J940),'Control Sample Data'!J940&lt;$B$1,'Control Sample Data'!J940&gt;0),'Control Sample Data'!J940,$B$1),"")</f>
        <v/>
      </c>
      <c r="W941" s="17" t="str">
        <f>IF(SUM('Control Sample Data'!K$3:K$98)&gt;10,IF(AND(ISNUMBER('Control Sample Data'!K940),'Control Sample Data'!K940&lt;$B$1,'Control Sample Data'!K940&gt;0),'Control Sample Data'!K940,$B$1),"")</f>
        <v/>
      </c>
      <c r="X941" s="17" t="str">
        <f>IF(SUM('Control Sample Data'!L$3:L$98)&gt;10,IF(AND(ISNUMBER('Control Sample Data'!L940),'Control Sample Data'!L940&lt;$B$1,'Control Sample Data'!L940&gt;0),'Control Sample Data'!L940,$B$1),"")</f>
        <v/>
      </c>
      <c r="Y941" s="17" t="str">
        <f>IF(SUM('Control Sample Data'!M$3:M$98)&gt;10,IF(AND(ISNUMBER('Control Sample Data'!M940),'Control Sample Data'!M940&lt;$B$1,'Control Sample Data'!M940&gt;0),'Control Sample Data'!M940,$B$1),"")</f>
        <v/>
      </c>
      <c r="AT941" s="36" t="str">
        <f t="shared" si="622"/>
        <v/>
      </c>
      <c r="AU941" s="36" t="str">
        <f t="shared" si="623"/>
        <v/>
      </c>
      <c r="AV941" s="36" t="str">
        <f t="shared" si="624"/>
        <v/>
      </c>
      <c r="AW941" s="36" t="str">
        <f t="shared" si="625"/>
        <v/>
      </c>
      <c r="AX941" s="36" t="str">
        <f t="shared" si="626"/>
        <v/>
      </c>
      <c r="AY941" s="36" t="str">
        <f t="shared" si="627"/>
        <v/>
      </c>
      <c r="AZ941" s="36" t="str">
        <f t="shared" si="628"/>
        <v/>
      </c>
      <c r="BA941" s="36" t="str">
        <f t="shared" si="629"/>
        <v/>
      </c>
      <c r="BB941" s="36" t="str">
        <f t="shared" si="630"/>
        <v/>
      </c>
      <c r="BC941" s="36" t="str">
        <f t="shared" si="631"/>
        <v/>
      </c>
      <c r="BD941" s="36" t="str">
        <f t="shared" si="632"/>
        <v/>
      </c>
      <c r="BE941" s="36" t="str">
        <f t="shared" si="633"/>
        <v/>
      </c>
      <c r="BF941" s="36" t="str">
        <f t="shared" si="634"/>
        <v/>
      </c>
      <c r="BG941" s="36" t="str">
        <f t="shared" si="635"/>
        <v/>
      </c>
      <c r="BH941" s="36" t="str">
        <f t="shared" si="636"/>
        <v/>
      </c>
      <c r="BI941" s="36" t="str">
        <f t="shared" si="637"/>
        <v/>
      </c>
      <c r="BJ941" s="36" t="str">
        <f t="shared" si="638"/>
        <v/>
      </c>
      <c r="BK941" s="36" t="str">
        <f t="shared" si="639"/>
        <v/>
      </c>
      <c r="BL941" s="36" t="str">
        <f t="shared" si="640"/>
        <v/>
      </c>
      <c r="BM941" s="36" t="str">
        <f t="shared" si="641"/>
        <v/>
      </c>
      <c r="BN941" s="38" t="e">
        <f t="shared" si="600"/>
        <v>#DIV/0!</v>
      </c>
      <c r="BO941" s="38" t="e">
        <f t="shared" si="601"/>
        <v>#DIV/0!</v>
      </c>
      <c r="BP941" s="39" t="str">
        <f t="shared" si="602"/>
        <v/>
      </c>
      <c r="BQ941" s="39" t="str">
        <f t="shared" si="603"/>
        <v/>
      </c>
      <c r="BR941" s="39" t="str">
        <f t="shared" si="604"/>
        <v/>
      </c>
      <c r="BS941" s="39" t="str">
        <f t="shared" si="605"/>
        <v/>
      </c>
      <c r="BT941" s="39" t="str">
        <f t="shared" si="606"/>
        <v/>
      </c>
      <c r="BU941" s="39" t="str">
        <f t="shared" si="607"/>
        <v/>
      </c>
      <c r="BV941" s="39" t="str">
        <f t="shared" si="608"/>
        <v/>
      </c>
      <c r="BW941" s="39" t="str">
        <f t="shared" si="609"/>
        <v/>
      </c>
      <c r="BX941" s="39" t="str">
        <f t="shared" si="610"/>
        <v/>
      </c>
      <c r="BY941" s="39" t="str">
        <f t="shared" si="611"/>
        <v/>
      </c>
      <c r="BZ941" s="39" t="str">
        <f t="shared" si="612"/>
        <v/>
      </c>
      <c r="CA941" s="39" t="str">
        <f t="shared" si="613"/>
        <v/>
      </c>
      <c r="CB941" s="39" t="str">
        <f t="shared" si="614"/>
        <v/>
      </c>
      <c r="CC941" s="39" t="str">
        <f t="shared" si="615"/>
        <v/>
      </c>
      <c r="CD941" s="39" t="str">
        <f t="shared" si="616"/>
        <v/>
      </c>
      <c r="CE941" s="39" t="str">
        <f t="shared" si="617"/>
        <v/>
      </c>
      <c r="CF941" s="39" t="str">
        <f t="shared" si="618"/>
        <v/>
      </c>
      <c r="CG941" s="39" t="str">
        <f t="shared" si="619"/>
        <v/>
      </c>
      <c r="CH941" s="39" t="str">
        <f t="shared" si="620"/>
        <v/>
      </c>
      <c r="CI941" s="39" t="str">
        <f t="shared" si="621"/>
        <v/>
      </c>
    </row>
    <row r="942" spans="1:87">
      <c r="A942" s="18"/>
      <c r="B942" s="15">
        <f>'Gene Table'!E941</f>
        <v>0</v>
      </c>
      <c r="C942" s="15" t="str">
        <f>'Gene Table'!B941</f>
        <v>H03</v>
      </c>
      <c r="D942" s="16" t="str">
        <f>IF(SUM('Test Sample Data'!D$3:D$98)&gt;10,IF(AND(ISNUMBER('Test Sample Data'!D941),'Test Sample Data'!D941&lt;$B$1,'Test Sample Data'!D941&gt;0),'Test Sample Data'!D941,$B$1),"")</f>
        <v/>
      </c>
      <c r="E942" s="17" t="str">
        <f>IF(SUM('Test Sample Data'!E$3:E$98)&gt;10,IF(AND(ISNUMBER('Test Sample Data'!E941),'Test Sample Data'!E941&lt;$B$1,'Test Sample Data'!E941&gt;0),'Test Sample Data'!E941,$B$1),"")</f>
        <v/>
      </c>
      <c r="F942" s="17" t="str">
        <f>IF(SUM('Test Sample Data'!F$3:F$98)&gt;10,IF(AND(ISNUMBER('Test Sample Data'!F941),'Test Sample Data'!F941&lt;$B$1,'Test Sample Data'!F941&gt;0),'Test Sample Data'!F941,$B$1),"")</f>
        <v/>
      </c>
      <c r="G942" s="17" t="str">
        <f>IF(SUM('Test Sample Data'!G$3:G$98)&gt;10,IF(AND(ISNUMBER('Test Sample Data'!G941),'Test Sample Data'!G941&lt;$B$1,'Test Sample Data'!G941&gt;0),'Test Sample Data'!G941,$B$1),"")</f>
        <v/>
      </c>
      <c r="H942" s="17" t="str">
        <f>IF(SUM('Test Sample Data'!H$3:H$98)&gt;10,IF(AND(ISNUMBER('Test Sample Data'!H941),'Test Sample Data'!H941&lt;$B$1,'Test Sample Data'!H941&gt;0),'Test Sample Data'!H941,$B$1),"")</f>
        <v/>
      </c>
      <c r="I942" s="17" t="str">
        <f>IF(SUM('Test Sample Data'!I$3:I$98)&gt;10,IF(AND(ISNUMBER('Test Sample Data'!I941),'Test Sample Data'!I941&lt;$B$1,'Test Sample Data'!I941&gt;0),'Test Sample Data'!I941,$B$1),"")</f>
        <v/>
      </c>
      <c r="J942" s="17" t="str">
        <f>IF(SUM('Test Sample Data'!J$3:J$98)&gt;10,IF(AND(ISNUMBER('Test Sample Data'!J941),'Test Sample Data'!J941&lt;$B$1,'Test Sample Data'!J941&gt;0),'Test Sample Data'!J941,$B$1),"")</f>
        <v/>
      </c>
      <c r="K942" s="17" t="str">
        <f>IF(SUM('Test Sample Data'!K$3:K$98)&gt;10,IF(AND(ISNUMBER('Test Sample Data'!K941),'Test Sample Data'!K941&lt;$B$1,'Test Sample Data'!K941&gt;0),'Test Sample Data'!K941,$B$1),"")</f>
        <v/>
      </c>
      <c r="L942" s="17" t="str">
        <f>IF(SUM('Test Sample Data'!L$3:L$98)&gt;10,IF(AND(ISNUMBER('Test Sample Data'!L941),'Test Sample Data'!L941&lt;$B$1,'Test Sample Data'!L941&gt;0),'Test Sample Data'!L941,$B$1),"")</f>
        <v/>
      </c>
      <c r="M942" s="17" t="str">
        <f>IF(SUM('Test Sample Data'!M$3:M$98)&gt;10,IF(AND(ISNUMBER('Test Sample Data'!M941),'Test Sample Data'!M941&lt;$B$1,'Test Sample Data'!M941&gt;0),'Test Sample Data'!M941,$B$1),"")</f>
        <v/>
      </c>
      <c r="N942" s="17">
        <f>'Gene Table'!E941</f>
        <v>0</v>
      </c>
      <c r="O942" s="17" t="str">
        <f>'Gene Table'!B941</f>
        <v>H03</v>
      </c>
      <c r="P942" s="17" t="str">
        <f>IF(SUM('Control Sample Data'!D$3:D$98)&gt;10,IF(AND(ISNUMBER('Control Sample Data'!D941),'Control Sample Data'!D941&lt;$B$1,'Control Sample Data'!D941&gt;0),'Control Sample Data'!D941,$B$1),"")</f>
        <v/>
      </c>
      <c r="Q942" s="17" t="str">
        <f>IF(SUM('Control Sample Data'!E$3:E$98)&gt;10,IF(AND(ISNUMBER('Control Sample Data'!E941),'Control Sample Data'!E941&lt;$B$1,'Control Sample Data'!E941&gt;0),'Control Sample Data'!E941,$B$1),"")</f>
        <v/>
      </c>
      <c r="R942" s="17" t="str">
        <f>IF(SUM('Control Sample Data'!F$3:F$98)&gt;10,IF(AND(ISNUMBER('Control Sample Data'!F941),'Control Sample Data'!F941&lt;$B$1,'Control Sample Data'!F941&gt;0),'Control Sample Data'!F941,$B$1),"")</f>
        <v/>
      </c>
      <c r="S942" s="17" t="str">
        <f>IF(SUM('Control Sample Data'!G$3:G$98)&gt;10,IF(AND(ISNUMBER('Control Sample Data'!G941),'Control Sample Data'!G941&lt;$B$1,'Control Sample Data'!G941&gt;0),'Control Sample Data'!G941,$B$1),"")</f>
        <v/>
      </c>
      <c r="T942" s="17" t="str">
        <f>IF(SUM('Control Sample Data'!H$3:H$98)&gt;10,IF(AND(ISNUMBER('Control Sample Data'!H941),'Control Sample Data'!H941&lt;$B$1,'Control Sample Data'!H941&gt;0),'Control Sample Data'!H941,$B$1),"")</f>
        <v/>
      </c>
      <c r="U942" s="17" t="str">
        <f>IF(SUM('Control Sample Data'!I$3:I$98)&gt;10,IF(AND(ISNUMBER('Control Sample Data'!I941),'Control Sample Data'!I941&lt;$B$1,'Control Sample Data'!I941&gt;0),'Control Sample Data'!I941,$B$1),"")</f>
        <v/>
      </c>
      <c r="V942" s="17" t="str">
        <f>IF(SUM('Control Sample Data'!J$3:J$98)&gt;10,IF(AND(ISNUMBER('Control Sample Data'!J941),'Control Sample Data'!J941&lt;$B$1,'Control Sample Data'!J941&gt;0),'Control Sample Data'!J941,$B$1),"")</f>
        <v/>
      </c>
      <c r="W942" s="17" t="str">
        <f>IF(SUM('Control Sample Data'!K$3:K$98)&gt;10,IF(AND(ISNUMBER('Control Sample Data'!K941),'Control Sample Data'!K941&lt;$B$1,'Control Sample Data'!K941&gt;0),'Control Sample Data'!K941,$B$1),"")</f>
        <v/>
      </c>
      <c r="X942" s="17" t="str">
        <f>IF(SUM('Control Sample Data'!L$3:L$98)&gt;10,IF(AND(ISNUMBER('Control Sample Data'!L941),'Control Sample Data'!L941&lt;$B$1,'Control Sample Data'!L941&gt;0),'Control Sample Data'!L941,$B$1),"")</f>
        <v/>
      </c>
      <c r="Y942" s="17" t="str">
        <f>IF(SUM('Control Sample Data'!M$3:M$98)&gt;10,IF(AND(ISNUMBER('Control Sample Data'!M941),'Control Sample Data'!M941&lt;$B$1,'Control Sample Data'!M941&gt;0),'Control Sample Data'!M941,$B$1),"")</f>
        <v/>
      </c>
      <c r="AT942" s="36" t="str">
        <f t="shared" si="622"/>
        <v/>
      </c>
      <c r="AU942" s="36" t="str">
        <f t="shared" si="623"/>
        <v/>
      </c>
      <c r="AV942" s="36" t="str">
        <f t="shared" si="624"/>
        <v/>
      </c>
      <c r="AW942" s="36" t="str">
        <f t="shared" si="625"/>
        <v/>
      </c>
      <c r="AX942" s="36" t="str">
        <f t="shared" si="626"/>
        <v/>
      </c>
      <c r="AY942" s="36" t="str">
        <f t="shared" si="627"/>
        <v/>
      </c>
      <c r="AZ942" s="36" t="str">
        <f t="shared" si="628"/>
        <v/>
      </c>
      <c r="BA942" s="36" t="str">
        <f t="shared" si="629"/>
        <v/>
      </c>
      <c r="BB942" s="36" t="str">
        <f t="shared" si="630"/>
        <v/>
      </c>
      <c r="BC942" s="36" t="str">
        <f t="shared" si="631"/>
        <v/>
      </c>
      <c r="BD942" s="36" t="str">
        <f t="shared" si="632"/>
        <v/>
      </c>
      <c r="BE942" s="36" t="str">
        <f t="shared" si="633"/>
        <v/>
      </c>
      <c r="BF942" s="36" t="str">
        <f t="shared" si="634"/>
        <v/>
      </c>
      <c r="BG942" s="36" t="str">
        <f t="shared" si="635"/>
        <v/>
      </c>
      <c r="BH942" s="36" t="str">
        <f t="shared" si="636"/>
        <v/>
      </c>
      <c r="BI942" s="36" t="str">
        <f t="shared" si="637"/>
        <v/>
      </c>
      <c r="BJ942" s="36" t="str">
        <f t="shared" si="638"/>
        <v/>
      </c>
      <c r="BK942" s="36" t="str">
        <f t="shared" si="639"/>
        <v/>
      </c>
      <c r="BL942" s="36" t="str">
        <f t="shared" si="640"/>
        <v/>
      </c>
      <c r="BM942" s="36" t="str">
        <f t="shared" si="641"/>
        <v/>
      </c>
      <c r="BN942" s="38" t="e">
        <f t="shared" si="600"/>
        <v>#DIV/0!</v>
      </c>
      <c r="BO942" s="38" t="e">
        <f t="shared" si="601"/>
        <v>#DIV/0!</v>
      </c>
      <c r="BP942" s="39" t="str">
        <f t="shared" si="602"/>
        <v/>
      </c>
      <c r="BQ942" s="39" t="str">
        <f t="shared" si="603"/>
        <v/>
      </c>
      <c r="BR942" s="39" t="str">
        <f t="shared" si="604"/>
        <v/>
      </c>
      <c r="BS942" s="39" t="str">
        <f t="shared" si="605"/>
        <v/>
      </c>
      <c r="BT942" s="39" t="str">
        <f t="shared" si="606"/>
        <v/>
      </c>
      <c r="BU942" s="39" t="str">
        <f t="shared" si="607"/>
        <v/>
      </c>
      <c r="BV942" s="39" t="str">
        <f t="shared" si="608"/>
        <v/>
      </c>
      <c r="BW942" s="39" t="str">
        <f t="shared" si="609"/>
        <v/>
      </c>
      <c r="BX942" s="39" t="str">
        <f t="shared" si="610"/>
        <v/>
      </c>
      <c r="BY942" s="39" t="str">
        <f t="shared" si="611"/>
        <v/>
      </c>
      <c r="BZ942" s="39" t="str">
        <f t="shared" si="612"/>
        <v/>
      </c>
      <c r="CA942" s="39" t="str">
        <f t="shared" si="613"/>
        <v/>
      </c>
      <c r="CB942" s="39" t="str">
        <f t="shared" si="614"/>
        <v/>
      </c>
      <c r="CC942" s="39" t="str">
        <f t="shared" si="615"/>
        <v/>
      </c>
      <c r="CD942" s="39" t="str">
        <f t="shared" si="616"/>
        <v/>
      </c>
      <c r="CE942" s="39" t="str">
        <f t="shared" si="617"/>
        <v/>
      </c>
      <c r="CF942" s="39" t="str">
        <f t="shared" si="618"/>
        <v/>
      </c>
      <c r="CG942" s="39" t="str">
        <f t="shared" si="619"/>
        <v/>
      </c>
      <c r="CH942" s="39" t="str">
        <f t="shared" si="620"/>
        <v/>
      </c>
      <c r="CI942" s="39" t="str">
        <f t="shared" si="621"/>
        <v/>
      </c>
    </row>
    <row r="943" spans="1:87">
      <c r="A943" s="18"/>
      <c r="B943" s="15">
        <f>'Gene Table'!E942</f>
        <v>0</v>
      </c>
      <c r="C943" s="15" t="str">
        <f>'Gene Table'!B942</f>
        <v>H04</v>
      </c>
      <c r="D943" s="16" t="str">
        <f>IF(SUM('Test Sample Data'!D$3:D$98)&gt;10,IF(AND(ISNUMBER('Test Sample Data'!D942),'Test Sample Data'!D942&lt;$B$1,'Test Sample Data'!D942&gt;0),'Test Sample Data'!D942,$B$1),"")</f>
        <v/>
      </c>
      <c r="E943" s="17" t="str">
        <f>IF(SUM('Test Sample Data'!E$3:E$98)&gt;10,IF(AND(ISNUMBER('Test Sample Data'!E942),'Test Sample Data'!E942&lt;$B$1,'Test Sample Data'!E942&gt;0),'Test Sample Data'!E942,$B$1),"")</f>
        <v/>
      </c>
      <c r="F943" s="17" t="str">
        <f>IF(SUM('Test Sample Data'!F$3:F$98)&gt;10,IF(AND(ISNUMBER('Test Sample Data'!F942),'Test Sample Data'!F942&lt;$B$1,'Test Sample Data'!F942&gt;0),'Test Sample Data'!F942,$B$1),"")</f>
        <v/>
      </c>
      <c r="G943" s="17" t="str">
        <f>IF(SUM('Test Sample Data'!G$3:G$98)&gt;10,IF(AND(ISNUMBER('Test Sample Data'!G942),'Test Sample Data'!G942&lt;$B$1,'Test Sample Data'!G942&gt;0),'Test Sample Data'!G942,$B$1),"")</f>
        <v/>
      </c>
      <c r="H943" s="17" t="str">
        <f>IF(SUM('Test Sample Data'!H$3:H$98)&gt;10,IF(AND(ISNUMBER('Test Sample Data'!H942),'Test Sample Data'!H942&lt;$B$1,'Test Sample Data'!H942&gt;0),'Test Sample Data'!H942,$B$1),"")</f>
        <v/>
      </c>
      <c r="I943" s="17" t="str">
        <f>IF(SUM('Test Sample Data'!I$3:I$98)&gt;10,IF(AND(ISNUMBER('Test Sample Data'!I942),'Test Sample Data'!I942&lt;$B$1,'Test Sample Data'!I942&gt;0),'Test Sample Data'!I942,$B$1),"")</f>
        <v/>
      </c>
      <c r="J943" s="17" t="str">
        <f>IF(SUM('Test Sample Data'!J$3:J$98)&gt;10,IF(AND(ISNUMBER('Test Sample Data'!J942),'Test Sample Data'!J942&lt;$B$1,'Test Sample Data'!J942&gt;0),'Test Sample Data'!J942,$B$1),"")</f>
        <v/>
      </c>
      <c r="K943" s="17" t="str">
        <f>IF(SUM('Test Sample Data'!K$3:K$98)&gt;10,IF(AND(ISNUMBER('Test Sample Data'!K942),'Test Sample Data'!K942&lt;$B$1,'Test Sample Data'!K942&gt;0),'Test Sample Data'!K942,$B$1),"")</f>
        <v/>
      </c>
      <c r="L943" s="17" t="str">
        <f>IF(SUM('Test Sample Data'!L$3:L$98)&gt;10,IF(AND(ISNUMBER('Test Sample Data'!L942),'Test Sample Data'!L942&lt;$B$1,'Test Sample Data'!L942&gt;0),'Test Sample Data'!L942,$B$1),"")</f>
        <v/>
      </c>
      <c r="M943" s="17" t="str">
        <f>IF(SUM('Test Sample Data'!M$3:M$98)&gt;10,IF(AND(ISNUMBER('Test Sample Data'!M942),'Test Sample Data'!M942&lt;$B$1,'Test Sample Data'!M942&gt;0),'Test Sample Data'!M942,$B$1),"")</f>
        <v/>
      </c>
      <c r="N943" s="17">
        <f>'Gene Table'!E942</f>
        <v>0</v>
      </c>
      <c r="O943" s="17" t="str">
        <f>'Gene Table'!B942</f>
        <v>H04</v>
      </c>
      <c r="P943" s="17" t="str">
        <f>IF(SUM('Control Sample Data'!D$3:D$98)&gt;10,IF(AND(ISNUMBER('Control Sample Data'!D942),'Control Sample Data'!D942&lt;$B$1,'Control Sample Data'!D942&gt;0),'Control Sample Data'!D942,$B$1),"")</f>
        <v/>
      </c>
      <c r="Q943" s="17" t="str">
        <f>IF(SUM('Control Sample Data'!E$3:E$98)&gt;10,IF(AND(ISNUMBER('Control Sample Data'!E942),'Control Sample Data'!E942&lt;$B$1,'Control Sample Data'!E942&gt;0),'Control Sample Data'!E942,$B$1),"")</f>
        <v/>
      </c>
      <c r="R943" s="17" t="str">
        <f>IF(SUM('Control Sample Data'!F$3:F$98)&gt;10,IF(AND(ISNUMBER('Control Sample Data'!F942),'Control Sample Data'!F942&lt;$B$1,'Control Sample Data'!F942&gt;0),'Control Sample Data'!F942,$B$1),"")</f>
        <v/>
      </c>
      <c r="S943" s="17" t="str">
        <f>IF(SUM('Control Sample Data'!G$3:G$98)&gt;10,IF(AND(ISNUMBER('Control Sample Data'!G942),'Control Sample Data'!G942&lt;$B$1,'Control Sample Data'!G942&gt;0),'Control Sample Data'!G942,$B$1),"")</f>
        <v/>
      </c>
      <c r="T943" s="17" t="str">
        <f>IF(SUM('Control Sample Data'!H$3:H$98)&gt;10,IF(AND(ISNUMBER('Control Sample Data'!H942),'Control Sample Data'!H942&lt;$B$1,'Control Sample Data'!H942&gt;0),'Control Sample Data'!H942,$B$1),"")</f>
        <v/>
      </c>
      <c r="U943" s="17" t="str">
        <f>IF(SUM('Control Sample Data'!I$3:I$98)&gt;10,IF(AND(ISNUMBER('Control Sample Data'!I942),'Control Sample Data'!I942&lt;$B$1,'Control Sample Data'!I942&gt;0),'Control Sample Data'!I942,$B$1),"")</f>
        <v/>
      </c>
      <c r="V943" s="17" t="str">
        <f>IF(SUM('Control Sample Data'!J$3:J$98)&gt;10,IF(AND(ISNUMBER('Control Sample Data'!J942),'Control Sample Data'!J942&lt;$B$1,'Control Sample Data'!J942&gt;0),'Control Sample Data'!J942,$B$1),"")</f>
        <v/>
      </c>
      <c r="W943" s="17" t="str">
        <f>IF(SUM('Control Sample Data'!K$3:K$98)&gt;10,IF(AND(ISNUMBER('Control Sample Data'!K942),'Control Sample Data'!K942&lt;$B$1,'Control Sample Data'!K942&gt;0),'Control Sample Data'!K942,$B$1),"")</f>
        <v/>
      </c>
      <c r="X943" s="17" t="str">
        <f>IF(SUM('Control Sample Data'!L$3:L$98)&gt;10,IF(AND(ISNUMBER('Control Sample Data'!L942),'Control Sample Data'!L942&lt;$B$1,'Control Sample Data'!L942&gt;0),'Control Sample Data'!L942,$B$1),"")</f>
        <v/>
      </c>
      <c r="Y943" s="17" t="str">
        <f>IF(SUM('Control Sample Data'!M$3:M$98)&gt;10,IF(AND(ISNUMBER('Control Sample Data'!M942),'Control Sample Data'!M942&lt;$B$1,'Control Sample Data'!M942&gt;0),'Control Sample Data'!M942,$B$1),"")</f>
        <v/>
      </c>
      <c r="AT943" s="36" t="str">
        <f t="shared" si="622"/>
        <v/>
      </c>
      <c r="AU943" s="36" t="str">
        <f t="shared" si="623"/>
        <v/>
      </c>
      <c r="AV943" s="36" t="str">
        <f t="shared" si="624"/>
        <v/>
      </c>
      <c r="AW943" s="36" t="str">
        <f t="shared" si="625"/>
        <v/>
      </c>
      <c r="AX943" s="36" t="str">
        <f t="shared" si="626"/>
        <v/>
      </c>
      <c r="AY943" s="36" t="str">
        <f t="shared" si="627"/>
        <v/>
      </c>
      <c r="AZ943" s="36" t="str">
        <f t="shared" si="628"/>
        <v/>
      </c>
      <c r="BA943" s="36" t="str">
        <f t="shared" si="629"/>
        <v/>
      </c>
      <c r="BB943" s="36" t="str">
        <f t="shared" si="630"/>
        <v/>
      </c>
      <c r="BC943" s="36" t="str">
        <f t="shared" si="631"/>
        <v/>
      </c>
      <c r="BD943" s="36" t="str">
        <f t="shared" si="632"/>
        <v/>
      </c>
      <c r="BE943" s="36" t="str">
        <f t="shared" si="633"/>
        <v/>
      </c>
      <c r="BF943" s="36" t="str">
        <f t="shared" si="634"/>
        <v/>
      </c>
      <c r="BG943" s="36" t="str">
        <f t="shared" si="635"/>
        <v/>
      </c>
      <c r="BH943" s="36" t="str">
        <f t="shared" si="636"/>
        <v/>
      </c>
      <c r="BI943" s="36" t="str">
        <f t="shared" si="637"/>
        <v/>
      </c>
      <c r="BJ943" s="36" t="str">
        <f t="shared" si="638"/>
        <v/>
      </c>
      <c r="BK943" s="36" t="str">
        <f t="shared" si="639"/>
        <v/>
      </c>
      <c r="BL943" s="36" t="str">
        <f t="shared" si="640"/>
        <v/>
      </c>
      <c r="BM943" s="36" t="str">
        <f t="shared" si="641"/>
        <v/>
      </c>
      <c r="BN943" s="38" t="e">
        <f t="shared" si="600"/>
        <v>#DIV/0!</v>
      </c>
      <c r="BO943" s="38" t="e">
        <f t="shared" si="601"/>
        <v>#DIV/0!</v>
      </c>
      <c r="BP943" s="39" t="str">
        <f t="shared" si="602"/>
        <v/>
      </c>
      <c r="BQ943" s="39" t="str">
        <f t="shared" si="603"/>
        <v/>
      </c>
      <c r="BR943" s="39" t="str">
        <f t="shared" si="604"/>
        <v/>
      </c>
      <c r="BS943" s="39" t="str">
        <f t="shared" si="605"/>
        <v/>
      </c>
      <c r="BT943" s="39" t="str">
        <f t="shared" si="606"/>
        <v/>
      </c>
      <c r="BU943" s="39" t="str">
        <f t="shared" si="607"/>
        <v/>
      </c>
      <c r="BV943" s="39" t="str">
        <f t="shared" si="608"/>
        <v/>
      </c>
      <c r="BW943" s="39" t="str">
        <f t="shared" si="609"/>
        <v/>
      </c>
      <c r="BX943" s="39" t="str">
        <f t="shared" si="610"/>
        <v/>
      </c>
      <c r="BY943" s="39" t="str">
        <f t="shared" si="611"/>
        <v/>
      </c>
      <c r="BZ943" s="39" t="str">
        <f t="shared" si="612"/>
        <v/>
      </c>
      <c r="CA943" s="39" t="str">
        <f t="shared" si="613"/>
        <v/>
      </c>
      <c r="CB943" s="39" t="str">
        <f t="shared" si="614"/>
        <v/>
      </c>
      <c r="CC943" s="39" t="str">
        <f t="shared" si="615"/>
        <v/>
      </c>
      <c r="CD943" s="39" t="str">
        <f t="shared" si="616"/>
        <v/>
      </c>
      <c r="CE943" s="39" t="str">
        <f t="shared" si="617"/>
        <v/>
      </c>
      <c r="CF943" s="39" t="str">
        <f t="shared" si="618"/>
        <v/>
      </c>
      <c r="CG943" s="39" t="str">
        <f t="shared" si="619"/>
        <v/>
      </c>
      <c r="CH943" s="39" t="str">
        <f t="shared" si="620"/>
        <v/>
      </c>
      <c r="CI943" s="39" t="str">
        <f t="shared" si="621"/>
        <v/>
      </c>
    </row>
    <row r="944" spans="1:87">
      <c r="A944" s="18"/>
      <c r="B944" s="15">
        <f>'Gene Table'!E943</f>
        <v>0</v>
      </c>
      <c r="C944" s="15" t="str">
        <f>'Gene Table'!B943</f>
        <v>H05</v>
      </c>
      <c r="D944" s="16" t="str">
        <f>IF(SUM('Test Sample Data'!D$3:D$98)&gt;10,IF(AND(ISNUMBER('Test Sample Data'!D943),'Test Sample Data'!D943&lt;$B$1,'Test Sample Data'!D943&gt;0),'Test Sample Data'!D943,$B$1),"")</f>
        <v/>
      </c>
      <c r="E944" s="17" t="str">
        <f>IF(SUM('Test Sample Data'!E$3:E$98)&gt;10,IF(AND(ISNUMBER('Test Sample Data'!E943),'Test Sample Data'!E943&lt;$B$1,'Test Sample Data'!E943&gt;0),'Test Sample Data'!E943,$B$1),"")</f>
        <v/>
      </c>
      <c r="F944" s="17" t="str">
        <f>IF(SUM('Test Sample Data'!F$3:F$98)&gt;10,IF(AND(ISNUMBER('Test Sample Data'!F943),'Test Sample Data'!F943&lt;$B$1,'Test Sample Data'!F943&gt;0),'Test Sample Data'!F943,$B$1),"")</f>
        <v/>
      </c>
      <c r="G944" s="17" t="str">
        <f>IF(SUM('Test Sample Data'!G$3:G$98)&gt;10,IF(AND(ISNUMBER('Test Sample Data'!G943),'Test Sample Data'!G943&lt;$B$1,'Test Sample Data'!G943&gt;0),'Test Sample Data'!G943,$B$1),"")</f>
        <v/>
      </c>
      <c r="H944" s="17" t="str">
        <f>IF(SUM('Test Sample Data'!H$3:H$98)&gt;10,IF(AND(ISNUMBER('Test Sample Data'!H943),'Test Sample Data'!H943&lt;$B$1,'Test Sample Data'!H943&gt;0),'Test Sample Data'!H943,$B$1),"")</f>
        <v/>
      </c>
      <c r="I944" s="17" t="str">
        <f>IF(SUM('Test Sample Data'!I$3:I$98)&gt;10,IF(AND(ISNUMBER('Test Sample Data'!I943),'Test Sample Data'!I943&lt;$B$1,'Test Sample Data'!I943&gt;0),'Test Sample Data'!I943,$B$1),"")</f>
        <v/>
      </c>
      <c r="J944" s="17" t="str">
        <f>IF(SUM('Test Sample Data'!J$3:J$98)&gt;10,IF(AND(ISNUMBER('Test Sample Data'!J943),'Test Sample Data'!J943&lt;$B$1,'Test Sample Data'!J943&gt;0),'Test Sample Data'!J943,$B$1),"")</f>
        <v/>
      </c>
      <c r="K944" s="17" t="str">
        <f>IF(SUM('Test Sample Data'!K$3:K$98)&gt;10,IF(AND(ISNUMBER('Test Sample Data'!K943),'Test Sample Data'!K943&lt;$B$1,'Test Sample Data'!K943&gt;0),'Test Sample Data'!K943,$B$1),"")</f>
        <v/>
      </c>
      <c r="L944" s="17" t="str">
        <f>IF(SUM('Test Sample Data'!L$3:L$98)&gt;10,IF(AND(ISNUMBER('Test Sample Data'!L943),'Test Sample Data'!L943&lt;$B$1,'Test Sample Data'!L943&gt;0),'Test Sample Data'!L943,$B$1),"")</f>
        <v/>
      </c>
      <c r="M944" s="17" t="str">
        <f>IF(SUM('Test Sample Data'!M$3:M$98)&gt;10,IF(AND(ISNUMBER('Test Sample Data'!M943),'Test Sample Data'!M943&lt;$B$1,'Test Sample Data'!M943&gt;0),'Test Sample Data'!M943,$B$1),"")</f>
        <v/>
      </c>
      <c r="N944" s="17">
        <f>'Gene Table'!E943</f>
        <v>0</v>
      </c>
      <c r="O944" s="17" t="str">
        <f>'Gene Table'!B943</f>
        <v>H05</v>
      </c>
      <c r="P944" s="17" t="str">
        <f>IF(SUM('Control Sample Data'!D$3:D$98)&gt;10,IF(AND(ISNUMBER('Control Sample Data'!D943),'Control Sample Data'!D943&lt;$B$1,'Control Sample Data'!D943&gt;0),'Control Sample Data'!D943,$B$1),"")</f>
        <v/>
      </c>
      <c r="Q944" s="17" t="str">
        <f>IF(SUM('Control Sample Data'!E$3:E$98)&gt;10,IF(AND(ISNUMBER('Control Sample Data'!E943),'Control Sample Data'!E943&lt;$B$1,'Control Sample Data'!E943&gt;0),'Control Sample Data'!E943,$B$1),"")</f>
        <v/>
      </c>
      <c r="R944" s="17" t="str">
        <f>IF(SUM('Control Sample Data'!F$3:F$98)&gt;10,IF(AND(ISNUMBER('Control Sample Data'!F943),'Control Sample Data'!F943&lt;$B$1,'Control Sample Data'!F943&gt;0),'Control Sample Data'!F943,$B$1),"")</f>
        <v/>
      </c>
      <c r="S944" s="17" t="str">
        <f>IF(SUM('Control Sample Data'!G$3:G$98)&gt;10,IF(AND(ISNUMBER('Control Sample Data'!G943),'Control Sample Data'!G943&lt;$B$1,'Control Sample Data'!G943&gt;0),'Control Sample Data'!G943,$B$1),"")</f>
        <v/>
      </c>
      <c r="T944" s="17" t="str">
        <f>IF(SUM('Control Sample Data'!H$3:H$98)&gt;10,IF(AND(ISNUMBER('Control Sample Data'!H943),'Control Sample Data'!H943&lt;$B$1,'Control Sample Data'!H943&gt;0),'Control Sample Data'!H943,$B$1),"")</f>
        <v/>
      </c>
      <c r="U944" s="17" t="str">
        <f>IF(SUM('Control Sample Data'!I$3:I$98)&gt;10,IF(AND(ISNUMBER('Control Sample Data'!I943),'Control Sample Data'!I943&lt;$B$1,'Control Sample Data'!I943&gt;0),'Control Sample Data'!I943,$B$1),"")</f>
        <v/>
      </c>
      <c r="V944" s="17" t="str">
        <f>IF(SUM('Control Sample Data'!J$3:J$98)&gt;10,IF(AND(ISNUMBER('Control Sample Data'!J943),'Control Sample Data'!J943&lt;$B$1,'Control Sample Data'!J943&gt;0),'Control Sample Data'!J943,$B$1),"")</f>
        <v/>
      </c>
      <c r="W944" s="17" t="str">
        <f>IF(SUM('Control Sample Data'!K$3:K$98)&gt;10,IF(AND(ISNUMBER('Control Sample Data'!K943),'Control Sample Data'!K943&lt;$B$1,'Control Sample Data'!K943&gt;0),'Control Sample Data'!K943,$B$1),"")</f>
        <v/>
      </c>
      <c r="X944" s="17" t="str">
        <f>IF(SUM('Control Sample Data'!L$3:L$98)&gt;10,IF(AND(ISNUMBER('Control Sample Data'!L943),'Control Sample Data'!L943&lt;$B$1,'Control Sample Data'!L943&gt;0),'Control Sample Data'!L943,$B$1),"")</f>
        <v/>
      </c>
      <c r="Y944" s="17" t="str">
        <f>IF(SUM('Control Sample Data'!M$3:M$98)&gt;10,IF(AND(ISNUMBER('Control Sample Data'!M943),'Control Sample Data'!M943&lt;$B$1,'Control Sample Data'!M943&gt;0),'Control Sample Data'!M943,$B$1),"")</f>
        <v/>
      </c>
      <c r="AT944" s="36" t="str">
        <f t="shared" si="622"/>
        <v/>
      </c>
      <c r="AU944" s="36" t="str">
        <f t="shared" si="623"/>
        <v/>
      </c>
      <c r="AV944" s="36" t="str">
        <f t="shared" si="624"/>
        <v/>
      </c>
      <c r="AW944" s="36" t="str">
        <f t="shared" si="625"/>
        <v/>
      </c>
      <c r="AX944" s="36" t="str">
        <f t="shared" si="626"/>
        <v/>
      </c>
      <c r="AY944" s="36" t="str">
        <f t="shared" si="627"/>
        <v/>
      </c>
      <c r="AZ944" s="36" t="str">
        <f t="shared" si="628"/>
        <v/>
      </c>
      <c r="BA944" s="36" t="str">
        <f t="shared" si="629"/>
        <v/>
      </c>
      <c r="BB944" s="36" t="str">
        <f t="shared" si="630"/>
        <v/>
      </c>
      <c r="BC944" s="36" t="str">
        <f t="shared" si="631"/>
        <v/>
      </c>
      <c r="BD944" s="36" t="str">
        <f t="shared" si="632"/>
        <v/>
      </c>
      <c r="BE944" s="36" t="str">
        <f t="shared" si="633"/>
        <v/>
      </c>
      <c r="BF944" s="36" t="str">
        <f t="shared" si="634"/>
        <v/>
      </c>
      <c r="BG944" s="36" t="str">
        <f t="shared" si="635"/>
        <v/>
      </c>
      <c r="BH944" s="36" t="str">
        <f t="shared" si="636"/>
        <v/>
      </c>
      <c r="BI944" s="36" t="str">
        <f t="shared" si="637"/>
        <v/>
      </c>
      <c r="BJ944" s="36" t="str">
        <f t="shared" si="638"/>
        <v/>
      </c>
      <c r="BK944" s="36" t="str">
        <f t="shared" si="639"/>
        <v/>
      </c>
      <c r="BL944" s="36" t="str">
        <f t="shared" si="640"/>
        <v/>
      </c>
      <c r="BM944" s="36" t="str">
        <f t="shared" si="641"/>
        <v/>
      </c>
      <c r="BN944" s="38" t="e">
        <f t="shared" si="600"/>
        <v>#DIV/0!</v>
      </c>
      <c r="BO944" s="38" t="e">
        <f t="shared" si="601"/>
        <v>#DIV/0!</v>
      </c>
      <c r="BP944" s="39" t="str">
        <f t="shared" si="602"/>
        <v/>
      </c>
      <c r="BQ944" s="39" t="str">
        <f t="shared" si="603"/>
        <v/>
      </c>
      <c r="BR944" s="39" t="str">
        <f t="shared" si="604"/>
        <v/>
      </c>
      <c r="BS944" s="39" t="str">
        <f t="shared" si="605"/>
        <v/>
      </c>
      <c r="BT944" s="39" t="str">
        <f t="shared" si="606"/>
        <v/>
      </c>
      <c r="BU944" s="39" t="str">
        <f t="shared" si="607"/>
        <v/>
      </c>
      <c r="BV944" s="39" t="str">
        <f t="shared" si="608"/>
        <v/>
      </c>
      <c r="BW944" s="39" t="str">
        <f t="shared" si="609"/>
        <v/>
      </c>
      <c r="BX944" s="39" t="str">
        <f t="shared" si="610"/>
        <v/>
      </c>
      <c r="BY944" s="39" t="str">
        <f t="shared" si="611"/>
        <v/>
      </c>
      <c r="BZ944" s="39" t="str">
        <f t="shared" si="612"/>
        <v/>
      </c>
      <c r="CA944" s="39" t="str">
        <f t="shared" si="613"/>
        <v/>
      </c>
      <c r="CB944" s="39" t="str">
        <f t="shared" si="614"/>
        <v/>
      </c>
      <c r="CC944" s="39" t="str">
        <f t="shared" si="615"/>
        <v/>
      </c>
      <c r="CD944" s="39" t="str">
        <f t="shared" si="616"/>
        <v/>
      </c>
      <c r="CE944" s="39" t="str">
        <f t="shared" si="617"/>
        <v/>
      </c>
      <c r="CF944" s="39" t="str">
        <f t="shared" si="618"/>
        <v/>
      </c>
      <c r="CG944" s="39" t="str">
        <f t="shared" si="619"/>
        <v/>
      </c>
      <c r="CH944" s="39" t="str">
        <f t="shared" si="620"/>
        <v/>
      </c>
      <c r="CI944" s="39" t="str">
        <f t="shared" si="621"/>
        <v/>
      </c>
    </row>
    <row r="945" spans="1:87">
      <c r="A945" s="18"/>
      <c r="B945" s="15">
        <f>'Gene Table'!E944</f>
        <v>0</v>
      </c>
      <c r="C945" s="15" t="str">
        <f>'Gene Table'!B944</f>
        <v>H06</v>
      </c>
      <c r="D945" s="16" t="str">
        <f>IF(SUM('Test Sample Data'!D$3:D$98)&gt;10,IF(AND(ISNUMBER('Test Sample Data'!D944),'Test Sample Data'!D944&lt;$B$1,'Test Sample Data'!D944&gt;0),'Test Sample Data'!D944,$B$1),"")</f>
        <v/>
      </c>
      <c r="E945" s="17" t="str">
        <f>IF(SUM('Test Sample Data'!E$3:E$98)&gt;10,IF(AND(ISNUMBER('Test Sample Data'!E944),'Test Sample Data'!E944&lt;$B$1,'Test Sample Data'!E944&gt;0),'Test Sample Data'!E944,$B$1),"")</f>
        <v/>
      </c>
      <c r="F945" s="17" t="str">
        <f>IF(SUM('Test Sample Data'!F$3:F$98)&gt;10,IF(AND(ISNUMBER('Test Sample Data'!F944),'Test Sample Data'!F944&lt;$B$1,'Test Sample Data'!F944&gt;0),'Test Sample Data'!F944,$B$1),"")</f>
        <v/>
      </c>
      <c r="G945" s="17" t="str">
        <f>IF(SUM('Test Sample Data'!G$3:G$98)&gt;10,IF(AND(ISNUMBER('Test Sample Data'!G944),'Test Sample Data'!G944&lt;$B$1,'Test Sample Data'!G944&gt;0),'Test Sample Data'!G944,$B$1),"")</f>
        <v/>
      </c>
      <c r="H945" s="17" t="str">
        <f>IF(SUM('Test Sample Data'!H$3:H$98)&gt;10,IF(AND(ISNUMBER('Test Sample Data'!H944),'Test Sample Data'!H944&lt;$B$1,'Test Sample Data'!H944&gt;0),'Test Sample Data'!H944,$B$1),"")</f>
        <v/>
      </c>
      <c r="I945" s="17" t="str">
        <f>IF(SUM('Test Sample Data'!I$3:I$98)&gt;10,IF(AND(ISNUMBER('Test Sample Data'!I944),'Test Sample Data'!I944&lt;$B$1,'Test Sample Data'!I944&gt;0),'Test Sample Data'!I944,$B$1),"")</f>
        <v/>
      </c>
      <c r="J945" s="17" t="str">
        <f>IF(SUM('Test Sample Data'!J$3:J$98)&gt;10,IF(AND(ISNUMBER('Test Sample Data'!J944),'Test Sample Data'!J944&lt;$B$1,'Test Sample Data'!J944&gt;0),'Test Sample Data'!J944,$B$1),"")</f>
        <v/>
      </c>
      <c r="K945" s="17" t="str">
        <f>IF(SUM('Test Sample Data'!K$3:K$98)&gt;10,IF(AND(ISNUMBER('Test Sample Data'!K944),'Test Sample Data'!K944&lt;$B$1,'Test Sample Data'!K944&gt;0),'Test Sample Data'!K944,$B$1),"")</f>
        <v/>
      </c>
      <c r="L945" s="17" t="str">
        <f>IF(SUM('Test Sample Data'!L$3:L$98)&gt;10,IF(AND(ISNUMBER('Test Sample Data'!L944),'Test Sample Data'!L944&lt;$B$1,'Test Sample Data'!L944&gt;0),'Test Sample Data'!L944,$B$1),"")</f>
        <v/>
      </c>
      <c r="M945" s="17" t="str">
        <f>IF(SUM('Test Sample Data'!M$3:M$98)&gt;10,IF(AND(ISNUMBER('Test Sample Data'!M944),'Test Sample Data'!M944&lt;$B$1,'Test Sample Data'!M944&gt;0),'Test Sample Data'!M944,$B$1),"")</f>
        <v/>
      </c>
      <c r="N945" s="17">
        <f>'Gene Table'!E944</f>
        <v>0</v>
      </c>
      <c r="O945" s="17" t="str">
        <f>'Gene Table'!B944</f>
        <v>H06</v>
      </c>
      <c r="P945" s="17" t="str">
        <f>IF(SUM('Control Sample Data'!D$3:D$98)&gt;10,IF(AND(ISNUMBER('Control Sample Data'!D944),'Control Sample Data'!D944&lt;$B$1,'Control Sample Data'!D944&gt;0),'Control Sample Data'!D944,$B$1),"")</f>
        <v/>
      </c>
      <c r="Q945" s="17" t="str">
        <f>IF(SUM('Control Sample Data'!E$3:E$98)&gt;10,IF(AND(ISNUMBER('Control Sample Data'!E944),'Control Sample Data'!E944&lt;$B$1,'Control Sample Data'!E944&gt;0),'Control Sample Data'!E944,$B$1),"")</f>
        <v/>
      </c>
      <c r="R945" s="17" t="str">
        <f>IF(SUM('Control Sample Data'!F$3:F$98)&gt;10,IF(AND(ISNUMBER('Control Sample Data'!F944),'Control Sample Data'!F944&lt;$B$1,'Control Sample Data'!F944&gt;0),'Control Sample Data'!F944,$B$1),"")</f>
        <v/>
      </c>
      <c r="S945" s="17" t="str">
        <f>IF(SUM('Control Sample Data'!G$3:G$98)&gt;10,IF(AND(ISNUMBER('Control Sample Data'!G944),'Control Sample Data'!G944&lt;$B$1,'Control Sample Data'!G944&gt;0),'Control Sample Data'!G944,$B$1),"")</f>
        <v/>
      </c>
      <c r="T945" s="17" t="str">
        <f>IF(SUM('Control Sample Data'!H$3:H$98)&gt;10,IF(AND(ISNUMBER('Control Sample Data'!H944),'Control Sample Data'!H944&lt;$B$1,'Control Sample Data'!H944&gt;0),'Control Sample Data'!H944,$B$1),"")</f>
        <v/>
      </c>
      <c r="U945" s="17" t="str">
        <f>IF(SUM('Control Sample Data'!I$3:I$98)&gt;10,IF(AND(ISNUMBER('Control Sample Data'!I944),'Control Sample Data'!I944&lt;$B$1,'Control Sample Data'!I944&gt;0),'Control Sample Data'!I944,$B$1),"")</f>
        <v/>
      </c>
      <c r="V945" s="17" t="str">
        <f>IF(SUM('Control Sample Data'!J$3:J$98)&gt;10,IF(AND(ISNUMBER('Control Sample Data'!J944),'Control Sample Data'!J944&lt;$B$1,'Control Sample Data'!J944&gt;0),'Control Sample Data'!J944,$B$1),"")</f>
        <v/>
      </c>
      <c r="W945" s="17" t="str">
        <f>IF(SUM('Control Sample Data'!K$3:K$98)&gt;10,IF(AND(ISNUMBER('Control Sample Data'!K944),'Control Sample Data'!K944&lt;$B$1,'Control Sample Data'!K944&gt;0),'Control Sample Data'!K944,$B$1),"")</f>
        <v/>
      </c>
      <c r="X945" s="17" t="str">
        <f>IF(SUM('Control Sample Data'!L$3:L$98)&gt;10,IF(AND(ISNUMBER('Control Sample Data'!L944),'Control Sample Data'!L944&lt;$B$1,'Control Sample Data'!L944&gt;0),'Control Sample Data'!L944,$B$1),"")</f>
        <v/>
      </c>
      <c r="Y945" s="17" t="str">
        <f>IF(SUM('Control Sample Data'!M$3:M$98)&gt;10,IF(AND(ISNUMBER('Control Sample Data'!M944),'Control Sample Data'!M944&lt;$B$1,'Control Sample Data'!M944&gt;0),'Control Sample Data'!M944,$B$1),"")</f>
        <v/>
      </c>
      <c r="AT945" s="36" t="str">
        <f t="shared" si="622"/>
        <v/>
      </c>
      <c r="AU945" s="36" t="str">
        <f t="shared" si="623"/>
        <v/>
      </c>
      <c r="AV945" s="36" t="str">
        <f t="shared" si="624"/>
        <v/>
      </c>
      <c r="AW945" s="36" t="str">
        <f t="shared" si="625"/>
        <v/>
      </c>
      <c r="AX945" s="36" t="str">
        <f t="shared" si="626"/>
        <v/>
      </c>
      <c r="AY945" s="36" t="str">
        <f t="shared" si="627"/>
        <v/>
      </c>
      <c r="AZ945" s="36" t="str">
        <f t="shared" si="628"/>
        <v/>
      </c>
      <c r="BA945" s="36" t="str">
        <f t="shared" si="629"/>
        <v/>
      </c>
      <c r="BB945" s="36" t="str">
        <f t="shared" si="630"/>
        <v/>
      </c>
      <c r="BC945" s="36" t="str">
        <f t="shared" si="631"/>
        <v/>
      </c>
      <c r="BD945" s="36" t="str">
        <f t="shared" si="632"/>
        <v/>
      </c>
      <c r="BE945" s="36" t="str">
        <f t="shared" si="633"/>
        <v/>
      </c>
      <c r="BF945" s="36" t="str">
        <f t="shared" si="634"/>
        <v/>
      </c>
      <c r="BG945" s="36" t="str">
        <f t="shared" si="635"/>
        <v/>
      </c>
      <c r="BH945" s="36" t="str">
        <f t="shared" si="636"/>
        <v/>
      </c>
      <c r="BI945" s="36" t="str">
        <f t="shared" si="637"/>
        <v/>
      </c>
      <c r="BJ945" s="36" t="str">
        <f t="shared" si="638"/>
        <v/>
      </c>
      <c r="BK945" s="36" t="str">
        <f t="shared" si="639"/>
        <v/>
      </c>
      <c r="BL945" s="36" t="str">
        <f t="shared" si="640"/>
        <v/>
      </c>
      <c r="BM945" s="36" t="str">
        <f t="shared" si="641"/>
        <v/>
      </c>
      <c r="BN945" s="38" t="e">
        <f t="shared" si="600"/>
        <v>#DIV/0!</v>
      </c>
      <c r="BO945" s="38" t="e">
        <f t="shared" si="601"/>
        <v>#DIV/0!</v>
      </c>
      <c r="BP945" s="39" t="str">
        <f t="shared" si="602"/>
        <v/>
      </c>
      <c r="BQ945" s="39" t="str">
        <f t="shared" si="603"/>
        <v/>
      </c>
      <c r="BR945" s="39" t="str">
        <f t="shared" si="604"/>
        <v/>
      </c>
      <c r="BS945" s="39" t="str">
        <f t="shared" si="605"/>
        <v/>
      </c>
      <c r="BT945" s="39" t="str">
        <f t="shared" si="606"/>
        <v/>
      </c>
      <c r="BU945" s="39" t="str">
        <f t="shared" si="607"/>
        <v/>
      </c>
      <c r="BV945" s="39" t="str">
        <f t="shared" si="608"/>
        <v/>
      </c>
      <c r="BW945" s="39" t="str">
        <f t="shared" si="609"/>
        <v/>
      </c>
      <c r="BX945" s="39" t="str">
        <f t="shared" si="610"/>
        <v/>
      </c>
      <c r="BY945" s="39" t="str">
        <f t="shared" si="611"/>
        <v/>
      </c>
      <c r="BZ945" s="39" t="str">
        <f t="shared" si="612"/>
        <v/>
      </c>
      <c r="CA945" s="39" t="str">
        <f t="shared" si="613"/>
        <v/>
      </c>
      <c r="CB945" s="39" t="str">
        <f t="shared" si="614"/>
        <v/>
      </c>
      <c r="CC945" s="39" t="str">
        <f t="shared" si="615"/>
        <v/>
      </c>
      <c r="CD945" s="39" t="str">
        <f t="shared" si="616"/>
        <v/>
      </c>
      <c r="CE945" s="39" t="str">
        <f t="shared" si="617"/>
        <v/>
      </c>
      <c r="CF945" s="39" t="str">
        <f t="shared" si="618"/>
        <v/>
      </c>
      <c r="CG945" s="39" t="str">
        <f t="shared" si="619"/>
        <v/>
      </c>
      <c r="CH945" s="39" t="str">
        <f t="shared" si="620"/>
        <v/>
      </c>
      <c r="CI945" s="39" t="str">
        <f t="shared" si="621"/>
        <v/>
      </c>
    </row>
    <row r="946" spans="1:87">
      <c r="A946" s="18"/>
      <c r="B946" s="15">
        <f>'Gene Table'!E945</f>
        <v>0</v>
      </c>
      <c r="C946" s="15" t="str">
        <f>'Gene Table'!B945</f>
        <v>H07</v>
      </c>
      <c r="D946" s="16" t="str">
        <f>IF(SUM('Test Sample Data'!D$3:D$98)&gt;10,IF(AND(ISNUMBER('Test Sample Data'!D945),'Test Sample Data'!D945&lt;$B$1,'Test Sample Data'!D945&gt;0),'Test Sample Data'!D945,$B$1),"")</f>
        <v/>
      </c>
      <c r="E946" s="17" t="str">
        <f>IF(SUM('Test Sample Data'!E$3:E$98)&gt;10,IF(AND(ISNUMBER('Test Sample Data'!E945),'Test Sample Data'!E945&lt;$B$1,'Test Sample Data'!E945&gt;0),'Test Sample Data'!E945,$B$1),"")</f>
        <v/>
      </c>
      <c r="F946" s="17" t="str">
        <f>IF(SUM('Test Sample Data'!F$3:F$98)&gt;10,IF(AND(ISNUMBER('Test Sample Data'!F945),'Test Sample Data'!F945&lt;$B$1,'Test Sample Data'!F945&gt;0),'Test Sample Data'!F945,$B$1),"")</f>
        <v/>
      </c>
      <c r="G946" s="17" t="str">
        <f>IF(SUM('Test Sample Data'!G$3:G$98)&gt;10,IF(AND(ISNUMBER('Test Sample Data'!G945),'Test Sample Data'!G945&lt;$B$1,'Test Sample Data'!G945&gt;0),'Test Sample Data'!G945,$B$1),"")</f>
        <v/>
      </c>
      <c r="H946" s="17" t="str">
        <f>IF(SUM('Test Sample Data'!H$3:H$98)&gt;10,IF(AND(ISNUMBER('Test Sample Data'!H945),'Test Sample Data'!H945&lt;$B$1,'Test Sample Data'!H945&gt;0),'Test Sample Data'!H945,$B$1),"")</f>
        <v/>
      </c>
      <c r="I946" s="17" t="str">
        <f>IF(SUM('Test Sample Data'!I$3:I$98)&gt;10,IF(AND(ISNUMBER('Test Sample Data'!I945),'Test Sample Data'!I945&lt;$B$1,'Test Sample Data'!I945&gt;0),'Test Sample Data'!I945,$B$1),"")</f>
        <v/>
      </c>
      <c r="J946" s="17" t="str">
        <f>IF(SUM('Test Sample Data'!J$3:J$98)&gt;10,IF(AND(ISNUMBER('Test Sample Data'!J945),'Test Sample Data'!J945&lt;$B$1,'Test Sample Data'!J945&gt;0),'Test Sample Data'!J945,$B$1),"")</f>
        <v/>
      </c>
      <c r="K946" s="17" t="str">
        <f>IF(SUM('Test Sample Data'!K$3:K$98)&gt;10,IF(AND(ISNUMBER('Test Sample Data'!K945),'Test Sample Data'!K945&lt;$B$1,'Test Sample Data'!K945&gt;0),'Test Sample Data'!K945,$B$1),"")</f>
        <v/>
      </c>
      <c r="L946" s="17" t="str">
        <f>IF(SUM('Test Sample Data'!L$3:L$98)&gt;10,IF(AND(ISNUMBER('Test Sample Data'!L945),'Test Sample Data'!L945&lt;$B$1,'Test Sample Data'!L945&gt;0),'Test Sample Data'!L945,$B$1),"")</f>
        <v/>
      </c>
      <c r="M946" s="17" t="str">
        <f>IF(SUM('Test Sample Data'!M$3:M$98)&gt;10,IF(AND(ISNUMBER('Test Sample Data'!M945),'Test Sample Data'!M945&lt;$B$1,'Test Sample Data'!M945&gt;0),'Test Sample Data'!M945,$B$1),"")</f>
        <v/>
      </c>
      <c r="N946" s="17">
        <f>'Gene Table'!E945</f>
        <v>0</v>
      </c>
      <c r="O946" s="17" t="str">
        <f>'Gene Table'!B945</f>
        <v>H07</v>
      </c>
      <c r="P946" s="17" t="str">
        <f>IF(SUM('Control Sample Data'!D$3:D$98)&gt;10,IF(AND(ISNUMBER('Control Sample Data'!D945),'Control Sample Data'!D945&lt;$B$1,'Control Sample Data'!D945&gt;0),'Control Sample Data'!D945,$B$1),"")</f>
        <v/>
      </c>
      <c r="Q946" s="17" t="str">
        <f>IF(SUM('Control Sample Data'!E$3:E$98)&gt;10,IF(AND(ISNUMBER('Control Sample Data'!E945),'Control Sample Data'!E945&lt;$B$1,'Control Sample Data'!E945&gt;0),'Control Sample Data'!E945,$B$1),"")</f>
        <v/>
      </c>
      <c r="R946" s="17" t="str">
        <f>IF(SUM('Control Sample Data'!F$3:F$98)&gt;10,IF(AND(ISNUMBER('Control Sample Data'!F945),'Control Sample Data'!F945&lt;$B$1,'Control Sample Data'!F945&gt;0),'Control Sample Data'!F945,$B$1),"")</f>
        <v/>
      </c>
      <c r="S946" s="17" t="str">
        <f>IF(SUM('Control Sample Data'!G$3:G$98)&gt;10,IF(AND(ISNUMBER('Control Sample Data'!G945),'Control Sample Data'!G945&lt;$B$1,'Control Sample Data'!G945&gt;0),'Control Sample Data'!G945,$B$1),"")</f>
        <v/>
      </c>
      <c r="T946" s="17" t="str">
        <f>IF(SUM('Control Sample Data'!H$3:H$98)&gt;10,IF(AND(ISNUMBER('Control Sample Data'!H945),'Control Sample Data'!H945&lt;$B$1,'Control Sample Data'!H945&gt;0),'Control Sample Data'!H945,$B$1),"")</f>
        <v/>
      </c>
      <c r="U946" s="17" t="str">
        <f>IF(SUM('Control Sample Data'!I$3:I$98)&gt;10,IF(AND(ISNUMBER('Control Sample Data'!I945),'Control Sample Data'!I945&lt;$B$1,'Control Sample Data'!I945&gt;0),'Control Sample Data'!I945,$B$1),"")</f>
        <v/>
      </c>
      <c r="V946" s="17" t="str">
        <f>IF(SUM('Control Sample Data'!J$3:J$98)&gt;10,IF(AND(ISNUMBER('Control Sample Data'!J945),'Control Sample Data'!J945&lt;$B$1,'Control Sample Data'!J945&gt;0),'Control Sample Data'!J945,$B$1),"")</f>
        <v/>
      </c>
      <c r="W946" s="17" t="str">
        <f>IF(SUM('Control Sample Data'!K$3:K$98)&gt;10,IF(AND(ISNUMBER('Control Sample Data'!K945),'Control Sample Data'!K945&lt;$B$1,'Control Sample Data'!K945&gt;0),'Control Sample Data'!K945,$B$1),"")</f>
        <v/>
      </c>
      <c r="X946" s="17" t="str">
        <f>IF(SUM('Control Sample Data'!L$3:L$98)&gt;10,IF(AND(ISNUMBER('Control Sample Data'!L945),'Control Sample Data'!L945&lt;$B$1,'Control Sample Data'!L945&gt;0),'Control Sample Data'!L945,$B$1),"")</f>
        <v/>
      </c>
      <c r="Y946" s="17" t="str">
        <f>IF(SUM('Control Sample Data'!M$3:M$98)&gt;10,IF(AND(ISNUMBER('Control Sample Data'!M945),'Control Sample Data'!M945&lt;$B$1,'Control Sample Data'!M945&gt;0),'Control Sample Data'!M945,$B$1),"")</f>
        <v/>
      </c>
      <c r="AT946" s="36" t="str">
        <f t="shared" si="622"/>
        <v/>
      </c>
      <c r="AU946" s="36" t="str">
        <f t="shared" si="623"/>
        <v/>
      </c>
      <c r="AV946" s="36" t="str">
        <f t="shared" si="624"/>
        <v/>
      </c>
      <c r="AW946" s="36" t="str">
        <f t="shared" si="625"/>
        <v/>
      </c>
      <c r="AX946" s="36" t="str">
        <f t="shared" si="626"/>
        <v/>
      </c>
      <c r="AY946" s="36" t="str">
        <f t="shared" si="627"/>
        <v/>
      </c>
      <c r="AZ946" s="36" t="str">
        <f t="shared" si="628"/>
        <v/>
      </c>
      <c r="BA946" s="36" t="str">
        <f t="shared" si="629"/>
        <v/>
      </c>
      <c r="BB946" s="36" t="str">
        <f t="shared" si="630"/>
        <v/>
      </c>
      <c r="BC946" s="36" t="str">
        <f t="shared" si="631"/>
        <v/>
      </c>
      <c r="BD946" s="36" t="str">
        <f t="shared" si="632"/>
        <v/>
      </c>
      <c r="BE946" s="36" t="str">
        <f t="shared" si="633"/>
        <v/>
      </c>
      <c r="BF946" s="36" t="str">
        <f t="shared" si="634"/>
        <v/>
      </c>
      <c r="BG946" s="36" t="str">
        <f t="shared" si="635"/>
        <v/>
      </c>
      <c r="BH946" s="36" t="str">
        <f t="shared" si="636"/>
        <v/>
      </c>
      <c r="BI946" s="36" t="str">
        <f t="shared" si="637"/>
        <v/>
      </c>
      <c r="BJ946" s="36" t="str">
        <f t="shared" si="638"/>
        <v/>
      </c>
      <c r="BK946" s="36" t="str">
        <f t="shared" si="639"/>
        <v/>
      </c>
      <c r="BL946" s="36" t="str">
        <f t="shared" si="640"/>
        <v/>
      </c>
      <c r="BM946" s="36" t="str">
        <f t="shared" si="641"/>
        <v/>
      </c>
      <c r="BN946" s="38" t="e">
        <f t="shared" si="600"/>
        <v>#DIV/0!</v>
      </c>
      <c r="BO946" s="38" t="e">
        <f t="shared" si="601"/>
        <v>#DIV/0!</v>
      </c>
      <c r="BP946" s="39" t="str">
        <f t="shared" si="602"/>
        <v/>
      </c>
      <c r="BQ946" s="39" t="str">
        <f t="shared" si="603"/>
        <v/>
      </c>
      <c r="BR946" s="39" t="str">
        <f t="shared" si="604"/>
        <v/>
      </c>
      <c r="BS946" s="39" t="str">
        <f t="shared" si="605"/>
        <v/>
      </c>
      <c r="BT946" s="39" t="str">
        <f t="shared" si="606"/>
        <v/>
      </c>
      <c r="BU946" s="39" t="str">
        <f t="shared" si="607"/>
        <v/>
      </c>
      <c r="BV946" s="39" t="str">
        <f t="shared" si="608"/>
        <v/>
      </c>
      <c r="BW946" s="39" t="str">
        <f t="shared" si="609"/>
        <v/>
      </c>
      <c r="BX946" s="39" t="str">
        <f t="shared" si="610"/>
        <v/>
      </c>
      <c r="BY946" s="39" t="str">
        <f t="shared" si="611"/>
        <v/>
      </c>
      <c r="BZ946" s="39" t="str">
        <f t="shared" si="612"/>
        <v/>
      </c>
      <c r="CA946" s="39" t="str">
        <f t="shared" si="613"/>
        <v/>
      </c>
      <c r="CB946" s="39" t="str">
        <f t="shared" si="614"/>
        <v/>
      </c>
      <c r="CC946" s="39" t="str">
        <f t="shared" si="615"/>
        <v/>
      </c>
      <c r="CD946" s="39" t="str">
        <f t="shared" si="616"/>
        <v/>
      </c>
      <c r="CE946" s="39" t="str">
        <f t="shared" si="617"/>
        <v/>
      </c>
      <c r="CF946" s="39" t="str">
        <f t="shared" si="618"/>
        <v/>
      </c>
      <c r="CG946" s="39" t="str">
        <f t="shared" si="619"/>
        <v/>
      </c>
      <c r="CH946" s="39" t="str">
        <f t="shared" si="620"/>
        <v/>
      </c>
      <c r="CI946" s="39" t="str">
        <f t="shared" si="621"/>
        <v/>
      </c>
    </row>
    <row r="947" spans="1:87">
      <c r="A947" s="18"/>
      <c r="B947" s="15">
        <f>'Gene Table'!E946</f>
        <v>0</v>
      </c>
      <c r="C947" s="15" t="str">
        <f>'Gene Table'!B946</f>
        <v>H08</v>
      </c>
      <c r="D947" s="16" t="str">
        <f>IF(SUM('Test Sample Data'!D$3:D$98)&gt;10,IF(AND(ISNUMBER('Test Sample Data'!D946),'Test Sample Data'!D946&lt;$B$1,'Test Sample Data'!D946&gt;0),'Test Sample Data'!D946,$B$1),"")</f>
        <v/>
      </c>
      <c r="E947" s="17" t="str">
        <f>IF(SUM('Test Sample Data'!E$3:E$98)&gt;10,IF(AND(ISNUMBER('Test Sample Data'!E946),'Test Sample Data'!E946&lt;$B$1,'Test Sample Data'!E946&gt;0),'Test Sample Data'!E946,$B$1),"")</f>
        <v/>
      </c>
      <c r="F947" s="17" t="str">
        <f>IF(SUM('Test Sample Data'!F$3:F$98)&gt;10,IF(AND(ISNUMBER('Test Sample Data'!F946),'Test Sample Data'!F946&lt;$B$1,'Test Sample Data'!F946&gt;0),'Test Sample Data'!F946,$B$1),"")</f>
        <v/>
      </c>
      <c r="G947" s="17" t="str">
        <f>IF(SUM('Test Sample Data'!G$3:G$98)&gt;10,IF(AND(ISNUMBER('Test Sample Data'!G946),'Test Sample Data'!G946&lt;$B$1,'Test Sample Data'!G946&gt;0),'Test Sample Data'!G946,$B$1),"")</f>
        <v/>
      </c>
      <c r="H947" s="17" t="str">
        <f>IF(SUM('Test Sample Data'!H$3:H$98)&gt;10,IF(AND(ISNUMBER('Test Sample Data'!H946),'Test Sample Data'!H946&lt;$B$1,'Test Sample Data'!H946&gt;0),'Test Sample Data'!H946,$B$1),"")</f>
        <v/>
      </c>
      <c r="I947" s="17" t="str">
        <f>IF(SUM('Test Sample Data'!I$3:I$98)&gt;10,IF(AND(ISNUMBER('Test Sample Data'!I946),'Test Sample Data'!I946&lt;$B$1,'Test Sample Data'!I946&gt;0),'Test Sample Data'!I946,$B$1),"")</f>
        <v/>
      </c>
      <c r="J947" s="17" t="str">
        <f>IF(SUM('Test Sample Data'!J$3:J$98)&gt;10,IF(AND(ISNUMBER('Test Sample Data'!J946),'Test Sample Data'!J946&lt;$B$1,'Test Sample Data'!J946&gt;0),'Test Sample Data'!J946,$B$1),"")</f>
        <v/>
      </c>
      <c r="K947" s="17" t="str">
        <f>IF(SUM('Test Sample Data'!K$3:K$98)&gt;10,IF(AND(ISNUMBER('Test Sample Data'!K946),'Test Sample Data'!K946&lt;$B$1,'Test Sample Data'!K946&gt;0),'Test Sample Data'!K946,$B$1),"")</f>
        <v/>
      </c>
      <c r="L947" s="17" t="str">
        <f>IF(SUM('Test Sample Data'!L$3:L$98)&gt;10,IF(AND(ISNUMBER('Test Sample Data'!L946),'Test Sample Data'!L946&lt;$B$1,'Test Sample Data'!L946&gt;0),'Test Sample Data'!L946,$B$1),"")</f>
        <v/>
      </c>
      <c r="M947" s="17" t="str">
        <f>IF(SUM('Test Sample Data'!M$3:M$98)&gt;10,IF(AND(ISNUMBER('Test Sample Data'!M946),'Test Sample Data'!M946&lt;$B$1,'Test Sample Data'!M946&gt;0),'Test Sample Data'!M946,$B$1),"")</f>
        <v/>
      </c>
      <c r="N947" s="17">
        <f>'Gene Table'!E946</f>
        <v>0</v>
      </c>
      <c r="O947" s="17" t="str">
        <f>'Gene Table'!B946</f>
        <v>H08</v>
      </c>
      <c r="P947" s="17" t="str">
        <f>IF(SUM('Control Sample Data'!D$3:D$98)&gt;10,IF(AND(ISNUMBER('Control Sample Data'!D946),'Control Sample Data'!D946&lt;$B$1,'Control Sample Data'!D946&gt;0),'Control Sample Data'!D946,$B$1),"")</f>
        <v/>
      </c>
      <c r="Q947" s="17" t="str">
        <f>IF(SUM('Control Sample Data'!E$3:E$98)&gt;10,IF(AND(ISNUMBER('Control Sample Data'!E946),'Control Sample Data'!E946&lt;$B$1,'Control Sample Data'!E946&gt;0),'Control Sample Data'!E946,$B$1),"")</f>
        <v/>
      </c>
      <c r="R947" s="17" t="str">
        <f>IF(SUM('Control Sample Data'!F$3:F$98)&gt;10,IF(AND(ISNUMBER('Control Sample Data'!F946),'Control Sample Data'!F946&lt;$B$1,'Control Sample Data'!F946&gt;0),'Control Sample Data'!F946,$B$1),"")</f>
        <v/>
      </c>
      <c r="S947" s="17" t="str">
        <f>IF(SUM('Control Sample Data'!G$3:G$98)&gt;10,IF(AND(ISNUMBER('Control Sample Data'!G946),'Control Sample Data'!G946&lt;$B$1,'Control Sample Data'!G946&gt;0),'Control Sample Data'!G946,$B$1),"")</f>
        <v/>
      </c>
      <c r="T947" s="17" t="str">
        <f>IF(SUM('Control Sample Data'!H$3:H$98)&gt;10,IF(AND(ISNUMBER('Control Sample Data'!H946),'Control Sample Data'!H946&lt;$B$1,'Control Sample Data'!H946&gt;0),'Control Sample Data'!H946,$B$1),"")</f>
        <v/>
      </c>
      <c r="U947" s="17" t="str">
        <f>IF(SUM('Control Sample Data'!I$3:I$98)&gt;10,IF(AND(ISNUMBER('Control Sample Data'!I946),'Control Sample Data'!I946&lt;$B$1,'Control Sample Data'!I946&gt;0),'Control Sample Data'!I946,$B$1),"")</f>
        <v/>
      </c>
      <c r="V947" s="17" t="str">
        <f>IF(SUM('Control Sample Data'!J$3:J$98)&gt;10,IF(AND(ISNUMBER('Control Sample Data'!J946),'Control Sample Data'!J946&lt;$B$1,'Control Sample Data'!J946&gt;0),'Control Sample Data'!J946,$B$1),"")</f>
        <v/>
      </c>
      <c r="W947" s="17" t="str">
        <f>IF(SUM('Control Sample Data'!K$3:K$98)&gt;10,IF(AND(ISNUMBER('Control Sample Data'!K946),'Control Sample Data'!K946&lt;$B$1,'Control Sample Data'!K946&gt;0),'Control Sample Data'!K946,$B$1),"")</f>
        <v/>
      </c>
      <c r="X947" s="17" t="str">
        <f>IF(SUM('Control Sample Data'!L$3:L$98)&gt;10,IF(AND(ISNUMBER('Control Sample Data'!L946),'Control Sample Data'!L946&lt;$B$1,'Control Sample Data'!L946&gt;0),'Control Sample Data'!L946,$B$1),"")</f>
        <v/>
      </c>
      <c r="Y947" s="17" t="str">
        <f>IF(SUM('Control Sample Data'!M$3:M$98)&gt;10,IF(AND(ISNUMBER('Control Sample Data'!M946),'Control Sample Data'!M946&lt;$B$1,'Control Sample Data'!M946&gt;0),'Control Sample Data'!M946,$B$1),"")</f>
        <v/>
      </c>
      <c r="AT947" s="36" t="str">
        <f t="shared" si="622"/>
        <v/>
      </c>
      <c r="AU947" s="36" t="str">
        <f t="shared" si="623"/>
        <v/>
      </c>
      <c r="AV947" s="36" t="str">
        <f t="shared" si="624"/>
        <v/>
      </c>
      <c r="AW947" s="36" t="str">
        <f t="shared" si="625"/>
        <v/>
      </c>
      <c r="AX947" s="36" t="str">
        <f t="shared" si="626"/>
        <v/>
      </c>
      <c r="AY947" s="36" t="str">
        <f t="shared" si="627"/>
        <v/>
      </c>
      <c r="AZ947" s="36" t="str">
        <f t="shared" si="628"/>
        <v/>
      </c>
      <c r="BA947" s="36" t="str">
        <f t="shared" si="629"/>
        <v/>
      </c>
      <c r="BB947" s="36" t="str">
        <f t="shared" si="630"/>
        <v/>
      </c>
      <c r="BC947" s="36" t="str">
        <f t="shared" si="631"/>
        <v/>
      </c>
      <c r="BD947" s="36" t="str">
        <f t="shared" si="632"/>
        <v/>
      </c>
      <c r="BE947" s="36" t="str">
        <f t="shared" si="633"/>
        <v/>
      </c>
      <c r="BF947" s="36" t="str">
        <f t="shared" si="634"/>
        <v/>
      </c>
      <c r="BG947" s="36" t="str">
        <f t="shared" si="635"/>
        <v/>
      </c>
      <c r="BH947" s="36" t="str">
        <f t="shared" si="636"/>
        <v/>
      </c>
      <c r="BI947" s="36" t="str">
        <f t="shared" si="637"/>
        <v/>
      </c>
      <c r="BJ947" s="36" t="str">
        <f t="shared" si="638"/>
        <v/>
      </c>
      <c r="BK947" s="36" t="str">
        <f t="shared" si="639"/>
        <v/>
      </c>
      <c r="BL947" s="36" t="str">
        <f t="shared" si="640"/>
        <v/>
      </c>
      <c r="BM947" s="36" t="str">
        <f t="shared" si="641"/>
        <v/>
      </c>
      <c r="BN947" s="38" t="e">
        <f t="shared" si="600"/>
        <v>#DIV/0!</v>
      </c>
      <c r="BO947" s="38" t="e">
        <f t="shared" si="601"/>
        <v>#DIV/0!</v>
      </c>
      <c r="BP947" s="39" t="str">
        <f t="shared" si="602"/>
        <v/>
      </c>
      <c r="BQ947" s="39" t="str">
        <f t="shared" si="603"/>
        <v/>
      </c>
      <c r="BR947" s="39" t="str">
        <f t="shared" si="604"/>
        <v/>
      </c>
      <c r="BS947" s="39" t="str">
        <f t="shared" si="605"/>
        <v/>
      </c>
      <c r="BT947" s="39" t="str">
        <f t="shared" si="606"/>
        <v/>
      </c>
      <c r="BU947" s="39" t="str">
        <f t="shared" si="607"/>
        <v/>
      </c>
      <c r="BV947" s="39" t="str">
        <f t="shared" si="608"/>
        <v/>
      </c>
      <c r="BW947" s="39" t="str">
        <f t="shared" si="609"/>
        <v/>
      </c>
      <c r="BX947" s="39" t="str">
        <f t="shared" si="610"/>
        <v/>
      </c>
      <c r="BY947" s="39" t="str">
        <f t="shared" si="611"/>
        <v/>
      </c>
      <c r="BZ947" s="39" t="str">
        <f t="shared" si="612"/>
        <v/>
      </c>
      <c r="CA947" s="39" t="str">
        <f t="shared" si="613"/>
        <v/>
      </c>
      <c r="CB947" s="39" t="str">
        <f t="shared" si="614"/>
        <v/>
      </c>
      <c r="CC947" s="39" t="str">
        <f t="shared" si="615"/>
        <v/>
      </c>
      <c r="CD947" s="39" t="str">
        <f t="shared" si="616"/>
        <v/>
      </c>
      <c r="CE947" s="39" t="str">
        <f t="shared" si="617"/>
        <v/>
      </c>
      <c r="CF947" s="39" t="str">
        <f t="shared" si="618"/>
        <v/>
      </c>
      <c r="CG947" s="39" t="str">
        <f t="shared" si="619"/>
        <v/>
      </c>
      <c r="CH947" s="39" t="str">
        <f t="shared" si="620"/>
        <v/>
      </c>
      <c r="CI947" s="39" t="str">
        <f t="shared" si="621"/>
        <v/>
      </c>
    </row>
    <row r="948" spans="1:87">
      <c r="A948" s="18"/>
      <c r="B948" s="15">
        <f>'Gene Table'!E947</f>
        <v>0</v>
      </c>
      <c r="C948" s="15" t="str">
        <f>'Gene Table'!B947</f>
        <v>H09</v>
      </c>
      <c r="D948" s="16" t="str">
        <f>IF(SUM('Test Sample Data'!D$3:D$98)&gt;10,IF(AND(ISNUMBER('Test Sample Data'!D947),'Test Sample Data'!D947&lt;$B$1,'Test Sample Data'!D947&gt;0),'Test Sample Data'!D947,$B$1),"")</f>
        <v/>
      </c>
      <c r="E948" s="17" t="str">
        <f>IF(SUM('Test Sample Data'!E$3:E$98)&gt;10,IF(AND(ISNUMBER('Test Sample Data'!E947),'Test Sample Data'!E947&lt;$B$1,'Test Sample Data'!E947&gt;0),'Test Sample Data'!E947,$B$1),"")</f>
        <v/>
      </c>
      <c r="F948" s="17" t="str">
        <f>IF(SUM('Test Sample Data'!F$3:F$98)&gt;10,IF(AND(ISNUMBER('Test Sample Data'!F947),'Test Sample Data'!F947&lt;$B$1,'Test Sample Data'!F947&gt;0),'Test Sample Data'!F947,$B$1),"")</f>
        <v/>
      </c>
      <c r="G948" s="17" t="str">
        <f>IF(SUM('Test Sample Data'!G$3:G$98)&gt;10,IF(AND(ISNUMBER('Test Sample Data'!G947),'Test Sample Data'!G947&lt;$B$1,'Test Sample Data'!G947&gt;0),'Test Sample Data'!G947,$B$1),"")</f>
        <v/>
      </c>
      <c r="H948" s="17" t="str">
        <f>IF(SUM('Test Sample Data'!H$3:H$98)&gt;10,IF(AND(ISNUMBER('Test Sample Data'!H947),'Test Sample Data'!H947&lt;$B$1,'Test Sample Data'!H947&gt;0),'Test Sample Data'!H947,$B$1),"")</f>
        <v/>
      </c>
      <c r="I948" s="17" t="str">
        <f>IF(SUM('Test Sample Data'!I$3:I$98)&gt;10,IF(AND(ISNUMBER('Test Sample Data'!I947),'Test Sample Data'!I947&lt;$B$1,'Test Sample Data'!I947&gt;0),'Test Sample Data'!I947,$B$1),"")</f>
        <v/>
      </c>
      <c r="J948" s="17" t="str">
        <f>IF(SUM('Test Sample Data'!J$3:J$98)&gt;10,IF(AND(ISNUMBER('Test Sample Data'!J947),'Test Sample Data'!J947&lt;$B$1,'Test Sample Data'!J947&gt;0),'Test Sample Data'!J947,$B$1),"")</f>
        <v/>
      </c>
      <c r="K948" s="17" t="str">
        <f>IF(SUM('Test Sample Data'!K$3:K$98)&gt;10,IF(AND(ISNUMBER('Test Sample Data'!K947),'Test Sample Data'!K947&lt;$B$1,'Test Sample Data'!K947&gt;0),'Test Sample Data'!K947,$B$1),"")</f>
        <v/>
      </c>
      <c r="L948" s="17" t="str">
        <f>IF(SUM('Test Sample Data'!L$3:L$98)&gt;10,IF(AND(ISNUMBER('Test Sample Data'!L947),'Test Sample Data'!L947&lt;$B$1,'Test Sample Data'!L947&gt;0),'Test Sample Data'!L947,$B$1),"")</f>
        <v/>
      </c>
      <c r="M948" s="17" t="str">
        <f>IF(SUM('Test Sample Data'!M$3:M$98)&gt;10,IF(AND(ISNUMBER('Test Sample Data'!M947),'Test Sample Data'!M947&lt;$B$1,'Test Sample Data'!M947&gt;0),'Test Sample Data'!M947,$B$1),"")</f>
        <v/>
      </c>
      <c r="N948" s="17">
        <f>'Gene Table'!E947</f>
        <v>0</v>
      </c>
      <c r="O948" s="17" t="str">
        <f>'Gene Table'!B947</f>
        <v>H09</v>
      </c>
      <c r="P948" s="17" t="str">
        <f>IF(SUM('Control Sample Data'!D$3:D$98)&gt;10,IF(AND(ISNUMBER('Control Sample Data'!D947),'Control Sample Data'!D947&lt;$B$1,'Control Sample Data'!D947&gt;0),'Control Sample Data'!D947,$B$1),"")</f>
        <v/>
      </c>
      <c r="Q948" s="17" t="str">
        <f>IF(SUM('Control Sample Data'!E$3:E$98)&gt;10,IF(AND(ISNUMBER('Control Sample Data'!E947),'Control Sample Data'!E947&lt;$B$1,'Control Sample Data'!E947&gt;0),'Control Sample Data'!E947,$B$1),"")</f>
        <v/>
      </c>
      <c r="R948" s="17" t="str">
        <f>IF(SUM('Control Sample Data'!F$3:F$98)&gt;10,IF(AND(ISNUMBER('Control Sample Data'!F947),'Control Sample Data'!F947&lt;$B$1,'Control Sample Data'!F947&gt;0),'Control Sample Data'!F947,$B$1),"")</f>
        <v/>
      </c>
      <c r="S948" s="17" t="str">
        <f>IF(SUM('Control Sample Data'!G$3:G$98)&gt;10,IF(AND(ISNUMBER('Control Sample Data'!G947),'Control Sample Data'!G947&lt;$B$1,'Control Sample Data'!G947&gt;0),'Control Sample Data'!G947,$B$1),"")</f>
        <v/>
      </c>
      <c r="T948" s="17" t="str">
        <f>IF(SUM('Control Sample Data'!H$3:H$98)&gt;10,IF(AND(ISNUMBER('Control Sample Data'!H947),'Control Sample Data'!H947&lt;$B$1,'Control Sample Data'!H947&gt;0),'Control Sample Data'!H947,$B$1),"")</f>
        <v/>
      </c>
      <c r="U948" s="17" t="str">
        <f>IF(SUM('Control Sample Data'!I$3:I$98)&gt;10,IF(AND(ISNUMBER('Control Sample Data'!I947),'Control Sample Data'!I947&lt;$B$1,'Control Sample Data'!I947&gt;0),'Control Sample Data'!I947,$B$1),"")</f>
        <v/>
      </c>
      <c r="V948" s="17" t="str">
        <f>IF(SUM('Control Sample Data'!J$3:J$98)&gt;10,IF(AND(ISNUMBER('Control Sample Data'!J947),'Control Sample Data'!J947&lt;$B$1,'Control Sample Data'!J947&gt;0),'Control Sample Data'!J947,$B$1),"")</f>
        <v/>
      </c>
      <c r="W948" s="17" t="str">
        <f>IF(SUM('Control Sample Data'!K$3:K$98)&gt;10,IF(AND(ISNUMBER('Control Sample Data'!K947),'Control Sample Data'!K947&lt;$B$1,'Control Sample Data'!K947&gt;0),'Control Sample Data'!K947,$B$1),"")</f>
        <v/>
      </c>
      <c r="X948" s="17" t="str">
        <f>IF(SUM('Control Sample Data'!L$3:L$98)&gt;10,IF(AND(ISNUMBER('Control Sample Data'!L947),'Control Sample Data'!L947&lt;$B$1,'Control Sample Data'!L947&gt;0),'Control Sample Data'!L947,$B$1),"")</f>
        <v/>
      </c>
      <c r="Y948" s="17" t="str">
        <f>IF(SUM('Control Sample Data'!M$3:M$98)&gt;10,IF(AND(ISNUMBER('Control Sample Data'!M947),'Control Sample Data'!M947&lt;$B$1,'Control Sample Data'!M947&gt;0),'Control Sample Data'!M947,$B$1),"")</f>
        <v/>
      </c>
      <c r="AT948" s="36" t="str">
        <f t="shared" si="622"/>
        <v/>
      </c>
      <c r="AU948" s="36" t="str">
        <f t="shared" si="623"/>
        <v/>
      </c>
      <c r="AV948" s="36" t="str">
        <f t="shared" si="624"/>
        <v/>
      </c>
      <c r="AW948" s="36" t="str">
        <f t="shared" si="625"/>
        <v/>
      </c>
      <c r="AX948" s="36" t="str">
        <f t="shared" si="626"/>
        <v/>
      </c>
      <c r="AY948" s="36" t="str">
        <f t="shared" si="627"/>
        <v/>
      </c>
      <c r="AZ948" s="36" t="str">
        <f t="shared" si="628"/>
        <v/>
      </c>
      <c r="BA948" s="36" t="str">
        <f t="shared" si="629"/>
        <v/>
      </c>
      <c r="BB948" s="36" t="str">
        <f t="shared" si="630"/>
        <v/>
      </c>
      <c r="BC948" s="36" t="str">
        <f t="shared" si="631"/>
        <v/>
      </c>
      <c r="BD948" s="36" t="str">
        <f t="shared" si="632"/>
        <v/>
      </c>
      <c r="BE948" s="36" t="str">
        <f t="shared" si="633"/>
        <v/>
      </c>
      <c r="BF948" s="36" t="str">
        <f t="shared" si="634"/>
        <v/>
      </c>
      <c r="BG948" s="36" t="str">
        <f t="shared" si="635"/>
        <v/>
      </c>
      <c r="BH948" s="36" t="str">
        <f t="shared" si="636"/>
        <v/>
      </c>
      <c r="BI948" s="36" t="str">
        <f t="shared" si="637"/>
        <v/>
      </c>
      <c r="BJ948" s="36" t="str">
        <f t="shared" si="638"/>
        <v/>
      </c>
      <c r="BK948" s="36" t="str">
        <f t="shared" si="639"/>
        <v/>
      </c>
      <c r="BL948" s="36" t="str">
        <f t="shared" si="640"/>
        <v/>
      </c>
      <c r="BM948" s="36" t="str">
        <f t="shared" si="641"/>
        <v/>
      </c>
      <c r="BN948" s="38" t="e">
        <f t="shared" si="600"/>
        <v>#DIV/0!</v>
      </c>
      <c r="BO948" s="38" t="e">
        <f t="shared" si="601"/>
        <v>#DIV/0!</v>
      </c>
      <c r="BP948" s="39" t="str">
        <f t="shared" si="602"/>
        <v/>
      </c>
      <c r="BQ948" s="39" t="str">
        <f t="shared" si="603"/>
        <v/>
      </c>
      <c r="BR948" s="39" t="str">
        <f t="shared" si="604"/>
        <v/>
      </c>
      <c r="BS948" s="39" t="str">
        <f t="shared" si="605"/>
        <v/>
      </c>
      <c r="BT948" s="39" t="str">
        <f t="shared" si="606"/>
        <v/>
      </c>
      <c r="BU948" s="39" t="str">
        <f t="shared" si="607"/>
        <v/>
      </c>
      <c r="BV948" s="39" t="str">
        <f t="shared" si="608"/>
        <v/>
      </c>
      <c r="BW948" s="39" t="str">
        <f t="shared" si="609"/>
        <v/>
      </c>
      <c r="BX948" s="39" t="str">
        <f t="shared" si="610"/>
        <v/>
      </c>
      <c r="BY948" s="39" t="str">
        <f t="shared" si="611"/>
        <v/>
      </c>
      <c r="BZ948" s="39" t="str">
        <f t="shared" si="612"/>
        <v/>
      </c>
      <c r="CA948" s="39" t="str">
        <f t="shared" si="613"/>
        <v/>
      </c>
      <c r="CB948" s="39" t="str">
        <f t="shared" si="614"/>
        <v/>
      </c>
      <c r="CC948" s="39" t="str">
        <f t="shared" si="615"/>
        <v/>
      </c>
      <c r="CD948" s="39" t="str">
        <f t="shared" si="616"/>
        <v/>
      </c>
      <c r="CE948" s="39" t="str">
        <f t="shared" si="617"/>
        <v/>
      </c>
      <c r="CF948" s="39" t="str">
        <f t="shared" si="618"/>
        <v/>
      </c>
      <c r="CG948" s="39" t="str">
        <f t="shared" si="619"/>
        <v/>
      </c>
      <c r="CH948" s="39" t="str">
        <f t="shared" si="620"/>
        <v/>
      </c>
      <c r="CI948" s="39" t="str">
        <f t="shared" si="621"/>
        <v/>
      </c>
    </row>
    <row r="949" spans="1:87">
      <c r="A949" s="18"/>
      <c r="B949" s="15">
        <f>'Gene Table'!E948</f>
        <v>0</v>
      </c>
      <c r="C949" s="15" t="str">
        <f>'Gene Table'!B948</f>
        <v>H10</v>
      </c>
      <c r="D949" s="16" t="str">
        <f>IF(SUM('Test Sample Data'!D$3:D$98)&gt;10,IF(AND(ISNUMBER('Test Sample Data'!D948),'Test Sample Data'!D948&lt;$B$1,'Test Sample Data'!D948&gt;0),'Test Sample Data'!D948,$B$1),"")</f>
        <v/>
      </c>
      <c r="E949" s="17" t="str">
        <f>IF(SUM('Test Sample Data'!E$3:E$98)&gt;10,IF(AND(ISNUMBER('Test Sample Data'!E948),'Test Sample Data'!E948&lt;$B$1,'Test Sample Data'!E948&gt;0),'Test Sample Data'!E948,$B$1),"")</f>
        <v/>
      </c>
      <c r="F949" s="17" t="str">
        <f>IF(SUM('Test Sample Data'!F$3:F$98)&gt;10,IF(AND(ISNUMBER('Test Sample Data'!F948),'Test Sample Data'!F948&lt;$B$1,'Test Sample Data'!F948&gt;0),'Test Sample Data'!F948,$B$1),"")</f>
        <v/>
      </c>
      <c r="G949" s="17" t="str">
        <f>IF(SUM('Test Sample Data'!G$3:G$98)&gt;10,IF(AND(ISNUMBER('Test Sample Data'!G948),'Test Sample Data'!G948&lt;$B$1,'Test Sample Data'!G948&gt;0),'Test Sample Data'!G948,$B$1),"")</f>
        <v/>
      </c>
      <c r="H949" s="17" t="str">
        <f>IF(SUM('Test Sample Data'!H$3:H$98)&gt;10,IF(AND(ISNUMBER('Test Sample Data'!H948),'Test Sample Data'!H948&lt;$B$1,'Test Sample Data'!H948&gt;0),'Test Sample Data'!H948,$B$1),"")</f>
        <v/>
      </c>
      <c r="I949" s="17" t="str">
        <f>IF(SUM('Test Sample Data'!I$3:I$98)&gt;10,IF(AND(ISNUMBER('Test Sample Data'!I948),'Test Sample Data'!I948&lt;$B$1,'Test Sample Data'!I948&gt;0),'Test Sample Data'!I948,$B$1),"")</f>
        <v/>
      </c>
      <c r="J949" s="17" t="str">
        <f>IF(SUM('Test Sample Data'!J$3:J$98)&gt;10,IF(AND(ISNUMBER('Test Sample Data'!J948),'Test Sample Data'!J948&lt;$B$1,'Test Sample Data'!J948&gt;0),'Test Sample Data'!J948,$B$1),"")</f>
        <v/>
      </c>
      <c r="K949" s="17" t="str">
        <f>IF(SUM('Test Sample Data'!K$3:K$98)&gt;10,IF(AND(ISNUMBER('Test Sample Data'!K948),'Test Sample Data'!K948&lt;$B$1,'Test Sample Data'!K948&gt;0),'Test Sample Data'!K948,$B$1),"")</f>
        <v/>
      </c>
      <c r="L949" s="17" t="str">
        <f>IF(SUM('Test Sample Data'!L$3:L$98)&gt;10,IF(AND(ISNUMBER('Test Sample Data'!L948),'Test Sample Data'!L948&lt;$B$1,'Test Sample Data'!L948&gt;0),'Test Sample Data'!L948,$B$1),"")</f>
        <v/>
      </c>
      <c r="M949" s="17" t="str">
        <f>IF(SUM('Test Sample Data'!M$3:M$98)&gt;10,IF(AND(ISNUMBER('Test Sample Data'!M948),'Test Sample Data'!M948&lt;$B$1,'Test Sample Data'!M948&gt;0),'Test Sample Data'!M948,$B$1),"")</f>
        <v/>
      </c>
      <c r="N949" s="17">
        <f>'Gene Table'!E948</f>
        <v>0</v>
      </c>
      <c r="O949" s="17" t="str">
        <f>'Gene Table'!B948</f>
        <v>H10</v>
      </c>
      <c r="P949" s="17" t="str">
        <f>IF(SUM('Control Sample Data'!D$3:D$98)&gt;10,IF(AND(ISNUMBER('Control Sample Data'!D948),'Control Sample Data'!D948&lt;$B$1,'Control Sample Data'!D948&gt;0),'Control Sample Data'!D948,$B$1),"")</f>
        <v/>
      </c>
      <c r="Q949" s="17" t="str">
        <f>IF(SUM('Control Sample Data'!E$3:E$98)&gt;10,IF(AND(ISNUMBER('Control Sample Data'!E948),'Control Sample Data'!E948&lt;$B$1,'Control Sample Data'!E948&gt;0),'Control Sample Data'!E948,$B$1),"")</f>
        <v/>
      </c>
      <c r="R949" s="17" t="str">
        <f>IF(SUM('Control Sample Data'!F$3:F$98)&gt;10,IF(AND(ISNUMBER('Control Sample Data'!F948),'Control Sample Data'!F948&lt;$B$1,'Control Sample Data'!F948&gt;0),'Control Sample Data'!F948,$B$1),"")</f>
        <v/>
      </c>
      <c r="S949" s="17" t="str">
        <f>IF(SUM('Control Sample Data'!G$3:G$98)&gt;10,IF(AND(ISNUMBER('Control Sample Data'!G948),'Control Sample Data'!G948&lt;$B$1,'Control Sample Data'!G948&gt;0),'Control Sample Data'!G948,$B$1),"")</f>
        <v/>
      </c>
      <c r="T949" s="17" t="str">
        <f>IF(SUM('Control Sample Data'!H$3:H$98)&gt;10,IF(AND(ISNUMBER('Control Sample Data'!H948),'Control Sample Data'!H948&lt;$B$1,'Control Sample Data'!H948&gt;0),'Control Sample Data'!H948,$B$1),"")</f>
        <v/>
      </c>
      <c r="U949" s="17" t="str">
        <f>IF(SUM('Control Sample Data'!I$3:I$98)&gt;10,IF(AND(ISNUMBER('Control Sample Data'!I948),'Control Sample Data'!I948&lt;$B$1,'Control Sample Data'!I948&gt;0),'Control Sample Data'!I948,$B$1),"")</f>
        <v/>
      </c>
      <c r="V949" s="17" t="str">
        <f>IF(SUM('Control Sample Data'!J$3:J$98)&gt;10,IF(AND(ISNUMBER('Control Sample Data'!J948),'Control Sample Data'!J948&lt;$B$1,'Control Sample Data'!J948&gt;0),'Control Sample Data'!J948,$B$1),"")</f>
        <v/>
      </c>
      <c r="W949" s="17" t="str">
        <f>IF(SUM('Control Sample Data'!K$3:K$98)&gt;10,IF(AND(ISNUMBER('Control Sample Data'!K948),'Control Sample Data'!K948&lt;$B$1,'Control Sample Data'!K948&gt;0),'Control Sample Data'!K948,$B$1),"")</f>
        <v/>
      </c>
      <c r="X949" s="17" t="str">
        <f>IF(SUM('Control Sample Data'!L$3:L$98)&gt;10,IF(AND(ISNUMBER('Control Sample Data'!L948),'Control Sample Data'!L948&lt;$B$1,'Control Sample Data'!L948&gt;0),'Control Sample Data'!L948,$B$1),"")</f>
        <v/>
      </c>
      <c r="Y949" s="17" t="str">
        <f>IF(SUM('Control Sample Data'!M$3:M$98)&gt;10,IF(AND(ISNUMBER('Control Sample Data'!M948),'Control Sample Data'!M948&lt;$B$1,'Control Sample Data'!M948&gt;0),'Control Sample Data'!M948,$B$1),"")</f>
        <v/>
      </c>
      <c r="AT949" s="36" t="str">
        <f t="shared" si="622"/>
        <v/>
      </c>
      <c r="AU949" s="36" t="str">
        <f t="shared" si="623"/>
        <v/>
      </c>
      <c r="AV949" s="36" t="str">
        <f t="shared" si="624"/>
        <v/>
      </c>
      <c r="AW949" s="36" t="str">
        <f t="shared" si="625"/>
        <v/>
      </c>
      <c r="AX949" s="36" t="str">
        <f t="shared" si="626"/>
        <v/>
      </c>
      <c r="AY949" s="36" t="str">
        <f t="shared" si="627"/>
        <v/>
      </c>
      <c r="AZ949" s="36" t="str">
        <f t="shared" si="628"/>
        <v/>
      </c>
      <c r="BA949" s="36" t="str">
        <f t="shared" si="629"/>
        <v/>
      </c>
      <c r="BB949" s="36" t="str">
        <f t="shared" si="630"/>
        <v/>
      </c>
      <c r="BC949" s="36" t="str">
        <f t="shared" si="631"/>
        <v/>
      </c>
      <c r="BD949" s="36" t="str">
        <f t="shared" si="632"/>
        <v/>
      </c>
      <c r="BE949" s="36" t="str">
        <f t="shared" si="633"/>
        <v/>
      </c>
      <c r="BF949" s="36" t="str">
        <f t="shared" si="634"/>
        <v/>
      </c>
      <c r="BG949" s="36" t="str">
        <f t="shared" si="635"/>
        <v/>
      </c>
      <c r="BH949" s="36" t="str">
        <f t="shared" si="636"/>
        <v/>
      </c>
      <c r="BI949" s="36" t="str">
        <f t="shared" si="637"/>
        <v/>
      </c>
      <c r="BJ949" s="36" t="str">
        <f t="shared" si="638"/>
        <v/>
      </c>
      <c r="BK949" s="36" t="str">
        <f t="shared" si="639"/>
        <v/>
      </c>
      <c r="BL949" s="36" t="str">
        <f t="shared" si="640"/>
        <v/>
      </c>
      <c r="BM949" s="36" t="str">
        <f t="shared" si="641"/>
        <v/>
      </c>
      <c r="BN949" s="38" t="e">
        <f t="shared" si="600"/>
        <v>#DIV/0!</v>
      </c>
      <c r="BO949" s="38" t="e">
        <f t="shared" si="601"/>
        <v>#DIV/0!</v>
      </c>
      <c r="BP949" s="39" t="str">
        <f t="shared" si="602"/>
        <v/>
      </c>
      <c r="BQ949" s="39" t="str">
        <f t="shared" si="603"/>
        <v/>
      </c>
      <c r="BR949" s="39" t="str">
        <f t="shared" si="604"/>
        <v/>
      </c>
      <c r="BS949" s="39" t="str">
        <f t="shared" si="605"/>
        <v/>
      </c>
      <c r="BT949" s="39" t="str">
        <f t="shared" si="606"/>
        <v/>
      </c>
      <c r="BU949" s="39" t="str">
        <f t="shared" si="607"/>
        <v/>
      </c>
      <c r="BV949" s="39" t="str">
        <f t="shared" si="608"/>
        <v/>
      </c>
      <c r="BW949" s="39" t="str">
        <f t="shared" si="609"/>
        <v/>
      </c>
      <c r="BX949" s="39" t="str">
        <f t="shared" si="610"/>
        <v/>
      </c>
      <c r="BY949" s="39" t="str">
        <f t="shared" si="611"/>
        <v/>
      </c>
      <c r="BZ949" s="39" t="str">
        <f t="shared" si="612"/>
        <v/>
      </c>
      <c r="CA949" s="39" t="str">
        <f t="shared" si="613"/>
        <v/>
      </c>
      <c r="CB949" s="39" t="str">
        <f t="shared" si="614"/>
        <v/>
      </c>
      <c r="CC949" s="39" t="str">
        <f t="shared" si="615"/>
        <v/>
      </c>
      <c r="CD949" s="39" t="str">
        <f t="shared" si="616"/>
        <v/>
      </c>
      <c r="CE949" s="39" t="str">
        <f t="shared" si="617"/>
        <v/>
      </c>
      <c r="CF949" s="39" t="str">
        <f t="shared" si="618"/>
        <v/>
      </c>
      <c r="CG949" s="39" t="str">
        <f t="shared" si="619"/>
        <v/>
      </c>
      <c r="CH949" s="39" t="str">
        <f t="shared" si="620"/>
        <v/>
      </c>
      <c r="CI949" s="39" t="str">
        <f t="shared" si="621"/>
        <v/>
      </c>
    </row>
    <row r="950" spans="1:87">
      <c r="A950" s="18"/>
      <c r="B950" s="15">
        <f>'Gene Table'!E949</f>
        <v>0</v>
      </c>
      <c r="C950" s="15" t="str">
        <f>'Gene Table'!B949</f>
        <v>H11</v>
      </c>
      <c r="D950" s="16" t="str">
        <f>IF(SUM('Test Sample Data'!D$3:D$98)&gt;10,IF(AND(ISNUMBER('Test Sample Data'!D949),'Test Sample Data'!D949&lt;$B$1,'Test Sample Data'!D949&gt;0),'Test Sample Data'!D949,$B$1),"")</f>
        <v/>
      </c>
      <c r="E950" s="17" t="str">
        <f>IF(SUM('Test Sample Data'!E$3:E$98)&gt;10,IF(AND(ISNUMBER('Test Sample Data'!E949),'Test Sample Data'!E949&lt;$B$1,'Test Sample Data'!E949&gt;0),'Test Sample Data'!E949,$B$1),"")</f>
        <v/>
      </c>
      <c r="F950" s="17" t="str">
        <f>IF(SUM('Test Sample Data'!F$3:F$98)&gt;10,IF(AND(ISNUMBER('Test Sample Data'!F949),'Test Sample Data'!F949&lt;$B$1,'Test Sample Data'!F949&gt;0),'Test Sample Data'!F949,$B$1),"")</f>
        <v/>
      </c>
      <c r="G950" s="17" t="str">
        <f>IF(SUM('Test Sample Data'!G$3:G$98)&gt;10,IF(AND(ISNUMBER('Test Sample Data'!G949),'Test Sample Data'!G949&lt;$B$1,'Test Sample Data'!G949&gt;0),'Test Sample Data'!G949,$B$1),"")</f>
        <v/>
      </c>
      <c r="H950" s="17" t="str">
        <f>IF(SUM('Test Sample Data'!H$3:H$98)&gt;10,IF(AND(ISNUMBER('Test Sample Data'!H949),'Test Sample Data'!H949&lt;$B$1,'Test Sample Data'!H949&gt;0),'Test Sample Data'!H949,$B$1),"")</f>
        <v/>
      </c>
      <c r="I950" s="17" t="str">
        <f>IF(SUM('Test Sample Data'!I$3:I$98)&gt;10,IF(AND(ISNUMBER('Test Sample Data'!I949),'Test Sample Data'!I949&lt;$B$1,'Test Sample Data'!I949&gt;0),'Test Sample Data'!I949,$B$1),"")</f>
        <v/>
      </c>
      <c r="J950" s="17" t="str">
        <f>IF(SUM('Test Sample Data'!J$3:J$98)&gt;10,IF(AND(ISNUMBER('Test Sample Data'!J949),'Test Sample Data'!J949&lt;$B$1,'Test Sample Data'!J949&gt;0),'Test Sample Data'!J949,$B$1),"")</f>
        <v/>
      </c>
      <c r="K950" s="17" t="str">
        <f>IF(SUM('Test Sample Data'!K$3:K$98)&gt;10,IF(AND(ISNUMBER('Test Sample Data'!K949),'Test Sample Data'!K949&lt;$B$1,'Test Sample Data'!K949&gt;0),'Test Sample Data'!K949,$B$1),"")</f>
        <v/>
      </c>
      <c r="L950" s="17" t="str">
        <f>IF(SUM('Test Sample Data'!L$3:L$98)&gt;10,IF(AND(ISNUMBER('Test Sample Data'!L949),'Test Sample Data'!L949&lt;$B$1,'Test Sample Data'!L949&gt;0),'Test Sample Data'!L949,$B$1),"")</f>
        <v/>
      </c>
      <c r="M950" s="17" t="str">
        <f>IF(SUM('Test Sample Data'!M$3:M$98)&gt;10,IF(AND(ISNUMBER('Test Sample Data'!M949),'Test Sample Data'!M949&lt;$B$1,'Test Sample Data'!M949&gt;0),'Test Sample Data'!M949,$B$1),"")</f>
        <v/>
      </c>
      <c r="N950" s="17">
        <f>'Gene Table'!E949</f>
        <v>0</v>
      </c>
      <c r="O950" s="17" t="str">
        <f>'Gene Table'!B949</f>
        <v>H11</v>
      </c>
      <c r="P950" s="17" t="str">
        <f>IF(SUM('Control Sample Data'!D$3:D$98)&gt;10,IF(AND(ISNUMBER('Control Sample Data'!D949),'Control Sample Data'!D949&lt;$B$1,'Control Sample Data'!D949&gt;0),'Control Sample Data'!D949,$B$1),"")</f>
        <v/>
      </c>
      <c r="Q950" s="17" t="str">
        <f>IF(SUM('Control Sample Data'!E$3:E$98)&gt;10,IF(AND(ISNUMBER('Control Sample Data'!E949),'Control Sample Data'!E949&lt;$B$1,'Control Sample Data'!E949&gt;0),'Control Sample Data'!E949,$B$1),"")</f>
        <v/>
      </c>
      <c r="R950" s="17" t="str">
        <f>IF(SUM('Control Sample Data'!F$3:F$98)&gt;10,IF(AND(ISNUMBER('Control Sample Data'!F949),'Control Sample Data'!F949&lt;$B$1,'Control Sample Data'!F949&gt;0),'Control Sample Data'!F949,$B$1),"")</f>
        <v/>
      </c>
      <c r="S950" s="17" t="str">
        <f>IF(SUM('Control Sample Data'!G$3:G$98)&gt;10,IF(AND(ISNUMBER('Control Sample Data'!G949),'Control Sample Data'!G949&lt;$B$1,'Control Sample Data'!G949&gt;0),'Control Sample Data'!G949,$B$1),"")</f>
        <v/>
      </c>
      <c r="T950" s="17" t="str">
        <f>IF(SUM('Control Sample Data'!H$3:H$98)&gt;10,IF(AND(ISNUMBER('Control Sample Data'!H949),'Control Sample Data'!H949&lt;$B$1,'Control Sample Data'!H949&gt;0),'Control Sample Data'!H949,$B$1),"")</f>
        <v/>
      </c>
      <c r="U950" s="17" t="str">
        <f>IF(SUM('Control Sample Data'!I$3:I$98)&gt;10,IF(AND(ISNUMBER('Control Sample Data'!I949),'Control Sample Data'!I949&lt;$B$1,'Control Sample Data'!I949&gt;0),'Control Sample Data'!I949,$B$1),"")</f>
        <v/>
      </c>
      <c r="V950" s="17" t="str">
        <f>IF(SUM('Control Sample Data'!J$3:J$98)&gt;10,IF(AND(ISNUMBER('Control Sample Data'!J949),'Control Sample Data'!J949&lt;$B$1,'Control Sample Data'!J949&gt;0),'Control Sample Data'!J949,$B$1),"")</f>
        <v/>
      </c>
      <c r="W950" s="17" t="str">
        <f>IF(SUM('Control Sample Data'!K$3:K$98)&gt;10,IF(AND(ISNUMBER('Control Sample Data'!K949),'Control Sample Data'!K949&lt;$B$1,'Control Sample Data'!K949&gt;0),'Control Sample Data'!K949,$B$1),"")</f>
        <v/>
      </c>
      <c r="X950" s="17" t="str">
        <f>IF(SUM('Control Sample Data'!L$3:L$98)&gt;10,IF(AND(ISNUMBER('Control Sample Data'!L949),'Control Sample Data'!L949&lt;$B$1,'Control Sample Data'!L949&gt;0),'Control Sample Data'!L949,$B$1),"")</f>
        <v/>
      </c>
      <c r="Y950" s="17" t="str">
        <f>IF(SUM('Control Sample Data'!M$3:M$98)&gt;10,IF(AND(ISNUMBER('Control Sample Data'!M949),'Control Sample Data'!M949&lt;$B$1,'Control Sample Data'!M949&gt;0),'Control Sample Data'!M949,$B$1),"")</f>
        <v/>
      </c>
      <c r="AT950" s="36" t="str">
        <f t="shared" si="622"/>
        <v/>
      </c>
      <c r="AU950" s="36" t="str">
        <f t="shared" si="623"/>
        <v/>
      </c>
      <c r="AV950" s="36" t="str">
        <f t="shared" si="624"/>
        <v/>
      </c>
      <c r="AW950" s="36" t="str">
        <f t="shared" si="625"/>
        <v/>
      </c>
      <c r="AX950" s="36" t="str">
        <f t="shared" si="626"/>
        <v/>
      </c>
      <c r="AY950" s="36" t="str">
        <f t="shared" si="627"/>
        <v/>
      </c>
      <c r="AZ950" s="36" t="str">
        <f t="shared" si="628"/>
        <v/>
      </c>
      <c r="BA950" s="36" t="str">
        <f t="shared" si="629"/>
        <v/>
      </c>
      <c r="BB950" s="36" t="str">
        <f t="shared" si="630"/>
        <v/>
      </c>
      <c r="BC950" s="36" t="str">
        <f t="shared" si="631"/>
        <v/>
      </c>
      <c r="BD950" s="36" t="str">
        <f t="shared" si="632"/>
        <v/>
      </c>
      <c r="BE950" s="36" t="str">
        <f t="shared" si="633"/>
        <v/>
      </c>
      <c r="BF950" s="36" t="str">
        <f t="shared" si="634"/>
        <v/>
      </c>
      <c r="BG950" s="36" t="str">
        <f t="shared" si="635"/>
        <v/>
      </c>
      <c r="BH950" s="36" t="str">
        <f t="shared" si="636"/>
        <v/>
      </c>
      <c r="BI950" s="36" t="str">
        <f t="shared" si="637"/>
        <v/>
      </c>
      <c r="BJ950" s="36" t="str">
        <f t="shared" si="638"/>
        <v/>
      </c>
      <c r="BK950" s="36" t="str">
        <f t="shared" si="639"/>
        <v/>
      </c>
      <c r="BL950" s="36" t="str">
        <f t="shared" si="640"/>
        <v/>
      </c>
      <c r="BM950" s="36" t="str">
        <f t="shared" si="641"/>
        <v/>
      </c>
      <c r="BN950" s="38" t="e">
        <f t="shared" si="600"/>
        <v>#DIV/0!</v>
      </c>
      <c r="BO950" s="38" t="e">
        <f t="shared" si="601"/>
        <v>#DIV/0!</v>
      </c>
      <c r="BP950" s="39" t="str">
        <f t="shared" si="602"/>
        <v/>
      </c>
      <c r="BQ950" s="39" t="str">
        <f t="shared" si="603"/>
        <v/>
      </c>
      <c r="BR950" s="39" t="str">
        <f t="shared" si="604"/>
        <v/>
      </c>
      <c r="BS950" s="39" t="str">
        <f t="shared" si="605"/>
        <v/>
      </c>
      <c r="BT950" s="39" t="str">
        <f t="shared" si="606"/>
        <v/>
      </c>
      <c r="BU950" s="39" t="str">
        <f t="shared" si="607"/>
        <v/>
      </c>
      <c r="BV950" s="39" t="str">
        <f t="shared" si="608"/>
        <v/>
      </c>
      <c r="BW950" s="39" t="str">
        <f t="shared" si="609"/>
        <v/>
      </c>
      <c r="BX950" s="39" t="str">
        <f t="shared" si="610"/>
        <v/>
      </c>
      <c r="BY950" s="39" t="str">
        <f t="shared" si="611"/>
        <v/>
      </c>
      <c r="BZ950" s="39" t="str">
        <f t="shared" si="612"/>
        <v/>
      </c>
      <c r="CA950" s="39" t="str">
        <f t="shared" si="613"/>
        <v/>
      </c>
      <c r="CB950" s="39" t="str">
        <f t="shared" si="614"/>
        <v/>
      </c>
      <c r="CC950" s="39" t="str">
        <f t="shared" si="615"/>
        <v/>
      </c>
      <c r="CD950" s="39" t="str">
        <f t="shared" si="616"/>
        <v/>
      </c>
      <c r="CE950" s="39" t="str">
        <f t="shared" si="617"/>
        <v/>
      </c>
      <c r="CF950" s="39" t="str">
        <f t="shared" si="618"/>
        <v/>
      </c>
      <c r="CG950" s="39" t="str">
        <f t="shared" si="619"/>
        <v/>
      </c>
      <c r="CH950" s="39" t="str">
        <f t="shared" si="620"/>
        <v/>
      </c>
      <c r="CI950" s="39" t="str">
        <f t="shared" si="621"/>
        <v/>
      </c>
    </row>
    <row r="951" spans="1:87">
      <c r="A951" s="18"/>
      <c r="B951" s="15">
        <f>'Gene Table'!E950</f>
        <v>0</v>
      </c>
      <c r="C951" s="15" t="str">
        <f>'Gene Table'!B950</f>
        <v>H12</v>
      </c>
      <c r="D951" s="16" t="str">
        <f>IF(SUM('Test Sample Data'!D$3:D$98)&gt;10,IF(AND(ISNUMBER('Test Sample Data'!D950),'Test Sample Data'!D950&lt;$B$1,'Test Sample Data'!D950&gt;0),'Test Sample Data'!D950,$B$1),"")</f>
        <v/>
      </c>
      <c r="E951" s="17" t="str">
        <f>IF(SUM('Test Sample Data'!E$3:E$98)&gt;10,IF(AND(ISNUMBER('Test Sample Data'!E950),'Test Sample Data'!E950&lt;$B$1,'Test Sample Data'!E950&gt;0),'Test Sample Data'!E950,$B$1),"")</f>
        <v/>
      </c>
      <c r="F951" s="17" t="str">
        <f>IF(SUM('Test Sample Data'!F$3:F$98)&gt;10,IF(AND(ISNUMBER('Test Sample Data'!F950),'Test Sample Data'!F950&lt;$B$1,'Test Sample Data'!F950&gt;0),'Test Sample Data'!F950,$B$1),"")</f>
        <v/>
      </c>
      <c r="G951" s="17" t="str">
        <f>IF(SUM('Test Sample Data'!G$3:G$98)&gt;10,IF(AND(ISNUMBER('Test Sample Data'!G950),'Test Sample Data'!G950&lt;$B$1,'Test Sample Data'!G950&gt;0),'Test Sample Data'!G950,$B$1),"")</f>
        <v/>
      </c>
      <c r="H951" s="17" t="str">
        <f>IF(SUM('Test Sample Data'!H$3:H$98)&gt;10,IF(AND(ISNUMBER('Test Sample Data'!H950),'Test Sample Data'!H950&lt;$B$1,'Test Sample Data'!H950&gt;0),'Test Sample Data'!H950,$B$1),"")</f>
        <v/>
      </c>
      <c r="I951" s="17" t="str">
        <f>IF(SUM('Test Sample Data'!I$3:I$98)&gt;10,IF(AND(ISNUMBER('Test Sample Data'!I950),'Test Sample Data'!I950&lt;$B$1,'Test Sample Data'!I950&gt;0),'Test Sample Data'!I950,$B$1),"")</f>
        <v/>
      </c>
      <c r="J951" s="17" t="str">
        <f>IF(SUM('Test Sample Data'!J$3:J$98)&gt;10,IF(AND(ISNUMBER('Test Sample Data'!J950),'Test Sample Data'!J950&lt;$B$1,'Test Sample Data'!J950&gt;0),'Test Sample Data'!J950,$B$1),"")</f>
        <v/>
      </c>
      <c r="K951" s="17" t="str">
        <f>IF(SUM('Test Sample Data'!K$3:K$98)&gt;10,IF(AND(ISNUMBER('Test Sample Data'!K950),'Test Sample Data'!K950&lt;$B$1,'Test Sample Data'!K950&gt;0),'Test Sample Data'!K950,$B$1),"")</f>
        <v/>
      </c>
      <c r="L951" s="17" t="str">
        <f>IF(SUM('Test Sample Data'!L$3:L$98)&gt;10,IF(AND(ISNUMBER('Test Sample Data'!L950),'Test Sample Data'!L950&lt;$B$1,'Test Sample Data'!L950&gt;0),'Test Sample Data'!L950,$B$1),"")</f>
        <v/>
      </c>
      <c r="M951" s="17" t="str">
        <f>IF(SUM('Test Sample Data'!M$3:M$98)&gt;10,IF(AND(ISNUMBER('Test Sample Data'!M950),'Test Sample Data'!M950&lt;$B$1,'Test Sample Data'!M950&gt;0),'Test Sample Data'!M950,$B$1),"")</f>
        <v/>
      </c>
      <c r="N951" s="17">
        <f>'Gene Table'!E950</f>
        <v>0</v>
      </c>
      <c r="O951" s="17" t="str">
        <f>'Gene Table'!B950</f>
        <v>H12</v>
      </c>
      <c r="P951" s="17" t="str">
        <f>IF(SUM('Control Sample Data'!D$3:D$98)&gt;10,IF(AND(ISNUMBER('Control Sample Data'!D950),'Control Sample Data'!D950&lt;$B$1,'Control Sample Data'!D950&gt;0),'Control Sample Data'!D950,$B$1),"")</f>
        <v/>
      </c>
      <c r="Q951" s="17" t="str">
        <f>IF(SUM('Control Sample Data'!E$3:E$98)&gt;10,IF(AND(ISNUMBER('Control Sample Data'!E950),'Control Sample Data'!E950&lt;$B$1,'Control Sample Data'!E950&gt;0),'Control Sample Data'!E950,$B$1),"")</f>
        <v/>
      </c>
      <c r="R951" s="17" t="str">
        <f>IF(SUM('Control Sample Data'!F$3:F$98)&gt;10,IF(AND(ISNUMBER('Control Sample Data'!F950),'Control Sample Data'!F950&lt;$B$1,'Control Sample Data'!F950&gt;0),'Control Sample Data'!F950,$B$1),"")</f>
        <v/>
      </c>
      <c r="S951" s="17" t="str">
        <f>IF(SUM('Control Sample Data'!G$3:G$98)&gt;10,IF(AND(ISNUMBER('Control Sample Data'!G950),'Control Sample Data'!G950&lt;$B$1,'Control Sample Data'!G950&gt;0),'Control Sample Data'!G950,$B$1),"")</f>
        <v/>
      </c>
      <c r="T951" s="17" t="str">
        <f>IF(SUM('Control Sample Data'!H$3:H$98)&gt;10,IF(AND(ISNUMBER('Control Sample Data'!H950),'Control Sample Data'!H950&lt;$B$1,'Control Sample Data'!H950&gt;0),'Control Sample Data'!H950,$B$1),"")</f>
        <v/>
      </c>
      <c r="U951" s="17" t="str">
        <f>IF(SUM('Control Sample Data'!I$3:I$98)&gt;10,IF(AND(ISNUMBER('Control Sample Data'!I950),'Control Sample Data'!I950&lt;$B$1,'Control Sample Data'!I950&gt;0),'Control Sample Data'!I950,$B$1),"")</f>
        <v/>
      </c>
      <c r="V951" s="17" t="str">
        <f>IF(SUM('Control Sample Data'!J$3:J$98)&gt;10,IF(AND(ISNUMBER('Control Sample Data'!J950),'Control Sample Data'!J950&lt;$B$1,'Control Sample Data'!J950&gt;0),'Control Sample Data'!J950,$B$1),"")</f>
        <v/>
      </c>
      <c r="W951" s="17" t="str">
        <f>IF(SUM('Control Sample Data'!K$3:K$98)&gt;10,IF(AND(ISNUMBER('Control Sample Data'!K950),'Control Sample Data'!K950&lt;$B$1,'Control Sample Data'!K950&gt;0),'Control Sample Data'!K950,$B$1),"")</f>
        <v/>
      </c>
      <c r="X951" s="17" t="str">
        <f>IF(SUM('Control Sample Data'!L$3:L$98)&gt;10,IF(AND(ISNUMBER('Control Sample Data'!L950),'Control Sample Data'!L950&lt;$B$1,'Control Sample Data'!L950&gt;0),'Control Sample Data'!L950,$B$1),"")</f>
        <v/>
      </c>
      <c r="Y951" s="17" t="str">
        <f>IF(SUM('Control Sample Data'!M$3:M$98)&gt;10,IF(AND(ISNUMBER('Control Sample Data'!M950),'Control Sample Data'!M950&lt;$B$1,'Control Sample Data'!M950&gt;0),'Control Sample Data'!M950,$B$1),"")</f>
        <v/>
      </c>
      <c r="AT951" s="36" t="str">
        <f t="shared" si="622"/>
        <v/>
      </c>
      <c r="AU951" s="36" t="str">
        <f t="shared" si="623"/>
        <v/>
      </c>
      <c r="AV951" s="36" t="str">
        <f t="shared" si="624"/>
        <v/>
      </c>
      <c r="AW951" s="36" t="str">
        <f t="shared" si="625"/>
        <v/>
      </c>
      <c r="AX951" s="36" t="str">
        <f t="shared" si="626"/>
        <v/>
      </c>
      <c r="AY951" s="36" t="str">
        <f t="shared" si="627"/>
        <v/>
      </c>
      <c r="AZ951" s="36" t="str">
        <f t="shared" si="628"/>
        <v/>
      </c>
      <c r="BA951" s="36" t="str">
        <f t="shared" si="629"/>
        <v/>
      </c>
      <c r="BB951" s="36" t="str">
        <f t="shared" si="630"/>
        <v/>
      </c>
      <c r="BC951" s="36" t="str">
        <f t="shared" si="631"/>
        <v/>
      </c>
      <c r="BD951" s="36" t="str">
        <f t="shared" si="632"/>
        <v/>
      </c>
      <c r="BE951" s="36" t="str">
        <f t="shared" si="633"/>
        <v/>
      </c>
      <c r="BF951" s="36" t="str">
        <f t="shared" si="634"/>
        <v/>
      </c>
      <c r="BG951" s="36" t="str">
        <f t="shared" si="635"/>
        <v/>
      </c>
      <c r="BH951" s="36" t="str">
        <f t="shared" si="636"/>
        <v/>
      </c>
      <c r="BI951" s="36" t="str">
        <f t="shared" si="637"/>
        <v/>
      </c>
      <c r="BJ951" s="36" t="str">
        <f t="shared" si="638"/>
        <v/>
      </c>
      <c r="BK951" s="36" t="str">
        <f t="shared" si="639"/>
        <v/>
      </c>
      <c r="BL951" s="36" t="str">
        <f t="shared" si="640"/>
        <v/>
      </c>
      <c r="BM951" s="36" t="str">
        <f t="shared" si="641"/>
        <v/>
      </c>
      <c r="BN951" s="38" t="e">
        <f t="shared" si="600"/>
        <v>#DIV/0!</v>
      </c>
      <c r="BO951" s="38" t="e">
        <f t="shared" si="601"/>
        <v>#DIV/0!</v>
      </c>
      <c r="BP951" s="39" t="str">
        <f t="shared" si="602"/>
        <v/>
      </c>
      <c r="BQ951" s="39" t="str">
        <f t="shared" si="603"/>
        <v/>
      </c>
      <c r="BR951" s="39" t="str">
        <f t="shared" si="604"/>
        <v/>
      </c>
      <c r="BS951" s="39" t="str">
        <f t="shared" si="605"/>
        <v/>
      </c>
      <c r="BT951" s="39" t="str">
        <f t="shared" si="606"/>
        <v/>
      </c>
      <c r="BU951" s="39" t="str">
        <f t="shared" si="607"/>
        <v/>
      </c>
      <c r="BV951" s="39" t="str">
        <f t="shared" si="608"/>
        <v/>
      </c>
      <c r="BW951" s="39" t="str">
        <f t="shared" si="609"/>
        <v/>
      </c>
      <c r="BX951" s="39" t="str">
        <f t="shared" si="610"/>
        <v/>
      </c>
      <c r="BY951" s="39" t="str">
        <f t="shared" si="611"/>
        <v/>
      </c>
      <c r="BZ951" s="39" t="str">
        <f t="shared" si="612"/>
        <v/>
      </c>
      <c r="CA951" s="39" t="str">
        <f t="shared" si="613"/>
        <v/>
      </c>
      <c r="CB951" s="39" t="str">
        <f t="shared" si="614"/>
        <v/>
      </c>
      <c r="CC951" s="39" t="str">
        <f t="shared" si="615"/>
        <v/>
      </c>
      <c r="CD951" s="39" t="str">
        <f t="shared" si="616"/>
        <v/>
      </c>
      <c r="CE951" s="39" t="str">
        <f t="shared" si="617"/>
        <v/>
      </c>
      <c r="CF951" s="39" t="str">
        <f t="shared" si="618"/>
        <v/>
      </c>
      <c r="CG951" s="39" t="str">
        <f t="shared" si="619"/>
        <v/>
      </c>
      <c r="CH951" s="39" t="str">
        <f t="shared" si="620"/>
        <v/>
      </c>
      <c r="CI951" s="39" t="str">
        <f t="shared" si="621"/>
        <v/>
      </c>
    </row>
    <row r="952" spans="1:87">
      <c r="A952" s="18"/>
      <c r="B952" s="15">
        <f>'Gene Table'!E951</f>
        <v>0</v>
      </c>
      <c r="C952" s="15" t="str">
        <f>'Gene Table'!B951</f>
        <v>H13</v>
      </c>
      <c r="D952" s="16" t="str">
        <f>IF(SUM('Test Sample Data'!D$3:D$98)&gt;10,IF(AND(ISNUMBER('Test Sample Data'!D951),'Test Sample Data'!D951&lt;$B$1,'Test Sample Data'!D951&gt;0),'Test Sample Data'!D951,$B$1),"")</f>
        <v/>
      </c>
      <c r="E952" s="17" t="str">
        <f>IF(SUM('Test Sample Data'!E$3:E$98)&gt;10,IF(AND(ISNUMBER('Test Sample Data'!E951),'Test Sample Data'!E951&lt;$B$1,'Test Sample Data'!E951&gt;0),'Test Sample Data'!E951,$B$1),"")</f>
        <v/>
      </c>
      <c r="F952" s="17" t="str">
        <f>IF(SUM('Test Sample Data'!F$3:F$98)&gt;10,IF(AND(ISNUMBER('Test Sample Data'!F951),'Test Sample Data'!F951&lt;$B$1,'Test Sample Data'!F951&gt;0),'Test Sample Data'!F951,$B$1),"")</f>
        <v/>
      </c>
      <c r="G952" s="17" t="str">
        <f>IF(SUM('Test Sample Data'!G$3:G$98)&gt;10,IF(AND(ISNUMBER('Test Sample Data'!G951),'Test Sample Data'!G951&lt;$B$1,'Test Sample Data'!G951&gt;0),'Test Sample Data'!G951,$B$1),"")</f>
        <v/>
      </c>
      <c r="H952" s="17" t="str">
        <f>IF(SUM('Test Sample Data'!H$3:H$98)&gt;10,IF(AND(ISNUMBER('Test Sample Data'!H951),'Test Sample Data'!H951&lt;$B$1,'Test Sample Data'!H951&gt;0),'Test Sample Data'!H951,$B$1),"")</f>
        <v/>
      </c>
      <c r="I952" s="17" t="str">
        <f>IF(SUM('Test Sample Data'!I$3:I$98)&gt;10,IF(AND(ISNUMBER('Test Sample Data'!I951),'Test Sample Data'!I951&lt;$B$1,'Test Sample Data'!I951&gt;0),'Test Sample Data'!I951,$B$1),"")</f>
        <v/>
      </c>
      <c r="J952" s="17" t="str">
        <f>IF(SUM('Test Sample Data'!J$3:J$98)&gt;10,IF(AND(ISNUMBER('Test Sample Data'!J951),'Test Sample Data'!J951&lt;$B$1,'Test Sample Data'!J951&gt;0),'Test Sample Data'!J951,$B$1),"")</f>
        <v/>
      </c>
      <c r="K952" s="17" t="str">
        <f>IF(SUM('Test Sample Data'!K$3:K$98)&gt;10,IF(AND(ISNUMBER('Test Sample Data'!K951),'Test Sample Data'!K951&lt;$B$1,'Test Sample Data'!K951&gt;0),'Test Sample Data'!K951,$B$1),"")</f>
        <v/>
      </c>
      <c r="L952" s="17" t="str">
        <f>IF(SUM('Test Sample Data'!L$3:L$98)&gt;10,IF(AND(ISNUMBER('Test Sample Data'!L951),'Test Sample Data'!L951&lt;$B$1,'Test Sample Data'!L951&gt;0),'Test Sample Data'!L951,$B$1),"")</f>
        <v/>
      </c>
      <c r="M952" s="17" t="str">
        <f>IF(SUM('Test Sample Data'!M$3:M$98)&gt;10,IF(AND(ISNUMBER('Test Sample Data'!M951),'Test Sample Data'!M951&lt;$B$1,'Test Sample Data'!M951&gt;0),'Test Sample Data'!M951,$B$1),"")</f>
        <v/>
      </c>
      <c r="N952" s="17">
        <f>'Gene Table'!E951</f>
        <v>0</v>
      </c>
      <c r="O952" s="17" t="str">
        <f>'Gene Table'!B951</f>
        <v>H13</v>
      </c>
      <c r="P952" s="17" t="str">
        <f>IF(SUM('Control Sample Data'!D$3:D$98)&gt;10,IF(AND(ISNUMBER('Control Sample Data'!D951),'Control Sample Data'!D951&lt;$B$1,'Control Sample Data'!D951&gt;0),'Control Sample Data'!D951,$B$1),"")</f>
        <v/>
      </c>
      <c r="Q952" s="17" t="str">
        <f>IF(SUM('Control Sample Data'!E$3:E$98)&gt;10,IF(AND(ISNUMBER('Control Sample Data'!E951),'Control Sample Data'!E951&lt;$B$1,'Control Sample Data'!E951&gt;0),'Control Sample Data'!E951,$B$1),"")</f>
        <v/>
      </c>
      <c r="R952" s="17" t="str">
        <f>IF(SUM('Control Sample Data'!F$3:F$98)&gt;10,IF(AND(ISNUMBER('Control Sample Data'!F951),'Control Sample Data'!F951&lt;$B$1,'Control Sample Data'!F951&gt;0),'Control Sample Data'!F951,$B$1),"")</f>
        <v/>
      </c>
      <c r="S952" s="17" t="str">
        <f>IF(SUM('Control Sample Data'!G$3:G$98)&gt;10,IF(AND(ISNUMBER('Control Sample Data'!G951),'Control Sample Data'!G951&lt;$B$1,'Control Sample Data'!G951&gt;0),'Control Sample Data'!G951,$B$1),"")</f>
        <v/>
      </c>
      <c r="T952" s="17" t="str">
        <f>IF(SUM('Control Sample Data'!H$3:H$98)&gt;10,IF(AND(ISNUMBER('Control Sample Data'!H951),'Control Sample Data'!H951&lt;$B$1,'Control Sample Data'!H951&gt;0),'Control Sample Data'!H951,$B$1),"")</f>
        <v/>
      </c>
      <c r="U952" s="17" t="str">
        <f>IF(SUM('Control Sample Data'!I$3:I$98)&gt;10,IF(AND(ISNUMBER('Control Sample Data'!I951),'Control Sample Data'!I951&lt;$B$1,'Control Sample Data'!I951&gt;0),'Control Sample Data'!I951,$B$1),"")</f>
        <v/>
      </c>
      <c r="V952" s="17" t="str">
        <f>IF(SUM('Control Sample Data'!J$3:J$98)&gt;10,IF(AND(ISNUMBER('Control Sample Data'!J951),'Control Sample Data'!J951&lt;$B$1,'Control Sample Data'!J951&gt;0),'Control Sample Data'!J951,$B$1),"")</f>
        <v/>
      </c>
      <c r="W952" s="17" t="str">
        <f>IF(SUM('Control Sample Data'!K$3:K$98)&gt;10,IF(AND(ISNUMBER('Control Sample Data'!K951),'Control Sample Data'!K951&lt;$B$1,'Control Sample Data'!K951&gt;0),'Control Sample Data'!K951,$B$1),"")</f>
        <v/>
      </c>
      <c r="X952" s="17" t="str">
        <f>IF(SUM('Control Sample Data'!L$3:L$98)&gt;10,IF(AND(ISNUMBER('Control Sample Data'!L951),'Control Sample Data'!L951&lt;$B$1,'Control Sample Data'!L951&gt;0),'Control Sample Data'!L951,$B$1),"")</f>
        <v/>
      </c>
      <c r="Y952" s="17" t="str">
        <f>IF(SUM('Control Sample Data'!M$3:M$98)&gt;10,IF(AND(ISNUMBER('Control Sample Data'!M951),'Control Sample Data'!M951&lt;$B$1,'Control Sample Data'!M951&gt;0),'Control Sample Data'!M951,$B$1),"")</f>
        <v/>
      </c>
      <c r="AT952" s="36" t="str">
        <f t="shared" si="622"/>
        <v/>
      </c>
      <c r="AU952" s="36" t="str">
        <f t="shared" si="623"/>
        <v/>
      </c>
      <c r="AV952" s="36" t="str">
        <f t="shared" si="624"/>
        <v/>
      </c>
      <c r="AW952" s="36" t="str">
        <f t="shared" si="625"/>
        <v/>
      </c>
      <c r="AX952" s="36" t="str">
        <f t="shared" si="626"/>
        <v/>
      </c>
      <c r="AY952" s="36" t="str">
        <f t="shared" si="627"/>
        <v/>
      </c>
      <c r="AZ952" s="36" t="str">
        <f t="shared" si="628"/>
        <v/>
      </c>
      <c r="BA952" s="36" t="str">
        <f t="shared" si="629"/>
        <v/>
      </c>
      <c r="BB952" s="36" t="str">
        <f t="shared" si="630"/>
        <v/>
      </c>
      <c r="BC952" s="36" t="str">
        <f t="shared" si="631"/>
        <v/>
      </c>
      <c r="BD952" s="36" t="str">
        <f t="shared" si="632"/>
        <v/>
      </c>
      <c r="BE952" s="36" t="str">
        <f t="shared" si="633"/>
        <v/>
      </c>
      <c r="BF952" s="36" t="str">
        <f t="shared" si="634"/>
        <v/>
      </c>
      <c r="BG952" s="36" t="str">
        <f t="shared" si="635"/>
        <v/>
      </c>
      <c r="BH952" s="36" t="str">
        <f t="shared" si="636"/>
        <v/>
      </c>
      <c r="BI952" s="36" t="str">
        <f t="shared" si="637"/>
        <v/>
      </c>
      <c r="BJ952" s="36" t="str">
        <f t="shared" si="638"/>
        <v/>
      </c>
      <c r="BK952" s="36" t="str">
        <f t="shared" si="639"/>
        <v/>
      </c>
      <c r="BL952" s="36" t="str">
        <f t="shared" si="640"/>
        <v/>
      </c>
      <c r="BM952" s="36" t="str">
        <f t="shared" si="641"/>
        <v/>
      </c>
      <c r="BN952" s="38" t="e">
        <f t="shared" si="600"/>
        <v>#DIV/0!</v>
      </c>
      <c r="BO952" s="38" t="e">
        <f t="shared" si="601"/>
        <v>#DIV/0!</v>
      </c>
      <c r="BP952" s="39" t="str">
        <f t="shared" si="602"/>
        <v/>
      </c>
      <c r="BQ952" s="39" t="str">
        <f t="shared" si="603"/>
        <v/>
      </c>
      <c r="BR952" s="39" t="str">
        <f t="shared" si="604"/>
        <v/>
      </c>
      <c r="BS952" s="39" t="str">
        <f t="shared" si="605"/>
        <v/>
      </c>
      <c r="BT952" s="39" t="str">
        <f t="shared" si="606"/>
        <v/>
      </c>
      <c r="BU952" s="39" t="str">
        <f t="shared" si="607"/>
        <v/>
      </c>
      <c r="BV952" s="39" t="str">
        <f t="shared" si="608"/>
        <v/>
      </c>
      <c r="BW952" s="39" t="str">
        <f t="shared" si="609"/>
        <v/>
      </c>
      <c r="BX952" s="39" t="str">
        <f t="shared" si="610"/>
        <v/>
      </c>
      <c r="BY952" s="39" t="str">
        <f t="shared" si="611"/>
        <v/>
      </c>
      <c r="BZ952" s="39" t="str">
        <f t="shared" si="612"/>
        <v/>
      </c>
      <c r="CA952" s="39" t="str">
        <f t="shared" si="613"/>
        <v/>
      </c>
      <c r="CB952" s="39" t="str">
        <f t="shared" si="614"/>
        <v/>
      </c>
      <c r="CC952" s="39" t="str">
        <f t="shared" si="615"/>
        <v/>
      </c>
      <c r="CD952" s="39" t="str">
        <f t="shared" si="616"/>
        <v/>
      </c>
      <c r="CE952" s="39" t="str">
        <f t="shared" si="617"/>
        <v/>
      </c>
      <c r="CF952" s="39" t="str">
        <f t="shared" si="618"/>
        <v/>
      </c>
      <c r="CG952" s="39" t="str">
        <f t="shared" si="619"/>
        <v/>
      </c>
      <c r="CH952" s="39" t="str">
        <f t="shared" si="620"/>
        <v/>
      </c>
      <c r="CI952" s="39" t="str">
        <f t="shared" si="621"/>
        <v/>
      </c>
    </row>
    <row r="953" spans="1:87">
      <c r="A953" s="18"/>
      <c r="B953" s="15">
        <f>'Gene Table'!E952</f>
        <v>0</v>
      </c>
      <c r="C953" s="15" t="str">
        <f>'Gene Table'!B952</f>
        <v>H14</v>
      </c>
      <c r="D953" s="16" t="str">
        <f>IF(SUM('Test Sample Data'!D$3:D$98)&gt;10,IF(AND(ISNUMBER('Test Sample Data'!D952),'Test Sample Data'!D952&lt;$B$1,'Test Sample Data'!D952&gt;0),'Test Sample Data'!D952,$B$1),"")</f>
        <v/>
      </c>
      <c r="E953" s="17" t="str">
        <f>IF(SUM('Test Sample Data'!E$3:E$98)&gt;10,IF(AND(ISNUMBER('Test Sample Data'!E952),'Test Sample Data'!E952&lt;$B$1,'Test Sample Data'!E952&gt;0),'Test Sample Data'!E952,$B$1),"")</f>
        <v/>
      </c>
      <c r="F953" s="17" t="str">
        <f>IF(SUM('Test Sample Data'!F$3:F$98)&gt;10,IF(AND(ISNUMBER('Test Sample Data'!F952),'Test Sample Data'!F952&lt;$B$1,'Test Sample Data'!F952&gt;0),'Test Sample Data'!F952,$B$1),"")</f>
        <v/>
      </c>
      <c r="G953" s="17" t="str">
        <f>IF(SUM('Test Sample Data'!G$3:G$98)&gt;10,IF(AND(ISNUMBER('Test Sample Data'!G952),'Test Sample Data'!G952&lt;$B$1,'Test Sample Data'!G952&gt;0),'Test Sample Data'!G952,$B$1),"")</f>
        <v/>
      </c>
      <c r="H953" s="17" t="str">
        <f>IF(SUM('Test Sample Data'!H$3:H$98)&gt;10,IF(AND(ISNUMBER('Test Sample Data'!H952),'Test Sample Data'!H952&lt;$B$1,'Test Sample Data'!H952&gt;0),'Test Sample Data'!H952,$B$1),"")</f>
        <v/>
      </c>
      <c r="I953" s="17" t="str">
        <f>IF(SUM('Test Sample Data'!I$3:I$98)&gt;10,IF(AND(ISNUMBER('Test Sample Data'!I952),'Test Sample Data'!I952&lt;$B$1,'Test Sample Data'!I952&gt;0),'Test Sample Data'!I952,$B$1),"")</f>
        <v/>
      </c>
      <c r="J953" s="17" t="str">
        <f>IF(SUM('Test Sample Data'!J$3:J$98)&gt;10,IF(AND(ISNUMBER('Test Sample Data'!J952),'Test Sample Data'!J952&lt;$B$1,'Test Sample Data'!J952&gt;0),'Test Sample Data'!J952,$B$1),"")</f>
        <v/>
      </c>
      <c r="K953" s="17" t="str">
        <f>IF(SUM('Test Sample Data'!K$3:K$98)&gt;10,IF(AND(ISNUMBER('Test Sample Data'!K952),'Test Sample Data'!K952&lt;$B$1,'Test Sample Data'!K952&gt;0),'Test Sample Data'!K952,$B$1),"")</f>
        <v/>
      </c>
      <c r="L953" s="17" t="str">
        <f>IF(SUM('Test Sample Data'!L$3:L$98)&gt;10,IF(AND(ISNUMBER('Test Sample Data'!L952),'Test Sample Data'!L952&lt;$B$1,'Test Sample Data'!L952&gt;0),'Test Sample Data'!L952,$B$1),"")</f>
        <v/>
      </c>
      <c r="M953" s="17" t="str">
        <f>IF(SUM('Test Sample Data'!M$3:M$98)&gt;10,IF(AND(ISNUMBER('Test Sample Data'!M952),'Test Sample Data'!M952&lt;$B$1,'Test Sample Data'!M952&gt;0),'Test Sample Data'!M952,$B$1),"")</f>
        <v/>
      </c>
      <c r="N953" s="17">
        <f>'Gene Table'!E952</f>
        <v>0</v>
      </c>
      <c r="O953" s="17" t="str">
        <f>'Gene Table'!B952</f>
        <v>H14</v>
      </c>
      <c r="P953" s="17" t="str">
        <f>IF(SUM('Control Sample Data'!D$3:D$98)&gt;10,IF(AND(ISNUMBER('Control Sample Data'!D952),'Control Sample Data'!D952&lt;$B$1,'Control Sample Data'!D952&gt;0),'Control Sample Data'!D952,$B$1),"")</f>
        <v/>
      </c>
      <c r="Q953" s="17" t="str">
        <f>IF(SUM('Control Sample Data'!E$3:E$98)&gt;10,IF(AND(ISNUMBER('Control Sample Data'!E952),'Control Sample Data'!E952&lt;$B$1,'Control Sample Data'!E952&gt;0),'Control Sample Data'!E952,$B$1),"")</f>
        <v/>
      </c>
      <c r="R953" s="17" t="str">
        <f>IF(SUM('Control Sample Data'!F$3:F$98)&gt;10,IF(AND(ISNUMBER('Control Sample Data'!F952),'Control Sample Data'!F952&lt;$B$1,'Control Sample Data'!F952&gt;0),'Control Sample Data'!F952,$B$1),"")</f>
        <v/>
      </c>
      <c r="S953" s="17" t="str">
        <f>IF(SUM('Control Sample Data'!G$3:G$98)&gt;10,IF(AND(ISNUMBER('Control Sample Data'!G952),'Control Sample Data'!G952&lt;$B$1,'Control Sample Data'!G952&gt;0),'Control Sample Data'!G952,$B$1),"")</f>
        <v/>
      </c>
      <c r="T953" s="17" t="str">
        <f>IF(SUM('Control Sample Data'!H$3:H$98)&gt;10,IF(AND(ISNUMBER('Control Sample Data'!H952),'Control Sample Data'!H952&lt;$B$1,'Control Sample Data'!H952&gt;0),'Control Sample Data'!H952,$B$1),"")</f>
        <v/>
      </c>
      <c r="U953" s="17" t="str">
        <f>IF(SUM('Control Sample Data'!I$3:I$98)&gt;10,IF(AND(ISNUMBER('Control Sample Data'!I952),'Control Sample Data'!I952&lt;$B$1,'Control Sample Data'!I952&gt;0),'Control Sample Data'!I952,$B$1),"")</f>
        <v/>
      </c>
      <c r="V953" s="17" t="str">
        <f>IF(SUM('Control Sample Data'!J$3:J$98)&gt;10,IF(AND(ISNUMBER('Control Sample Data'!J952),'Control Sample Data'!J952&lt;$B$1,'Control Sample Data'!J952&gt;0),'Control Sample Data'!J952,$B$1),"")</f>
        <v/>
      </c>
      <c r="W953" s="17" t="str">
        <f>IF(SUM('Control Sample Data'!K$3:K$98)&gt;10,IF(AND(ISNUMBER('Control Sample Data'!K952),'Control Sample Data'!K952&lt;$B$1,'Control Sample Data'!K952&gt;0),'Control Sample Data'!K952,$B$1),"")</f>
        <v/>
      </c>
      <c r="X953" s="17" t="str">
        <f>IF(SUM('Control Sample Data'!L$3:L$98)&gt;10,IF(AND(ISNUMBER('Control Sample Data'!L952),'Control Sample Data'!L952&lt;$B$1,'Control Sample Data'!L952&gt;0),'Control Sample Data'!L952,$B$1),"")</f>
        <v/>
      </c>
      <c r="Y953" s="17" t="str">
        <f>IF(SUM('Control Sample Data'!M$3:M$98)&gt;10,IF(AND(ISNUMBER('Control Sample Data'!M952),'Control Sample Data'!M952&lt;$B$1,'Control Sample Data'!M952&gt;0),'Control Sample Data'!M952,$B$1),"")</f>
        <v/>
      </c>
      <c r="AT953" s="36" t="str">
        <f t="shared" si="622"/>
        <v/>
      </c>
      <c r="AU953" s="36" t="str">
        <f t="shared" si="623"/>
        <v/>
      </c>
      <c r="AV953" s="36" t="str">
        <f t="shared" si="624"/>
        <v/>
      </c>
      <c r="AW953" s="36" t="str">
        <f t="shared" si="625"/>
        <v/>
      </c>
      <c r="AX953" s="36" t="str">
        <f t="shared" si="626"/>
        <v/>
      </c>
      <c r="AY953" s="36" t="str">
        <f t="shared" si="627"/>
        <v/>
      </c>
      <c r="AZ953" s="36" t="str">
        <f t="shared" si="628"/>
        <v/>
      </c>
      <c r="BA953" s="36" t="str">
        <f t="shared" si="629"/>
        <v/>
      </c>
      <c r="BB953" s="36" t="str">
        <f t="shared" si="630"/>
        <v/>
      </c>
      <c r="BC953" s="36" t="str">
        <f t="shared" si="631"/>
        <v/>
      </c>
      <c r="BD953" s="36" t="str">
        <f t="shared" si="632"/>
        <v/>
      </c>
      <c r="BE953" s="36" t="str">
        <f t="shared" si="633"/>
        <v/>
      </c>
      <c r="BF953" s="36" t="str">
        <f t="shared" si="634"/>
        <v/>
      </c>
      <c r="BG953" s="36" t="str">
        <f t="shared" si="635"/>
        <v/>
      </c>
      <c r="BH953" s="36" t="str">
        <f t="shared" si="636"/>
        <v/>
      </c>
      <c r="BI953" s="36" t="str">
        <f t="shared" si="637"/>
        <v/>
      </c>
      <c r="BJ953" s="36" t="str">
        <f t="shared" si="638"/>
        <v/>
      </c>
      <c r="BK953" s="36" t="str">
        <f t="shared" si="639"/>
        <v/>
      </c>
      <c r="BL953" s="36" t="str">
        <f t="shared" si="640"/>
        <v/>
      </c>
      <c r="BM953" s="36" t="str">
        <f t="shared" si="641"/>
        <v/>
      </c>
      <c r="BN953" s="38" t="e">
        <f t="shared" si="600"/>
        <v>#DIV/0!</v>
      </c>
      <c r="BO953" s="38" t="e">
        <f t="shared" si="601"/>
        <v>#DIV/0!</v>
      </c>
      <c r="BP953" s="39" t="str">
        <f t="shared" si="602"/>
        <v/>
      </c>
      <c r="BQ953" s="39" t="str">
        <f t="shared" si="603"/>
        <v/>
      </c>
      <c r="BR953" s="39" t="str">
        <f t="shared" si="604"/>
        <v/>
      </c>
      <c r="BS953" s="39" t="str">
        <f t="shared" si="605"/>
        <v/>
      </c>
      <c r="BT953" s="39" t="str">
        <f t="shared" si="606"/>
        <v/>
      </c>
      <c r="BU953" s="39" t="str">
        <f t="shared" si="607"/>
        <v/>
      </c>
      <c r="BV953" s="39" t="str">
        <f t="shared" si="608"/>
        <v/>
      </c>
      <c r="BW953" s="39" t="str">
        <f t="shared" si="609"/>
        <v/>
      </c>
      <c r="BX953" s="39" t="str">
        <f t="shared" si="610"/>
        <v/>
      </c>
      <c r="BY953" s="39" t="str">
        <f t="shared" si="611"/>
        <v/>
      </c>
      <c r="BZ953" s="39" t="str">
        <f t="shared" si="612"/>
        <v/>
      </c>
      <c r="CA953" s="39" t="str">
        <f t="shared" si="613"/>
        <v/>
      </c>
      <c r="CB953" s="39" t="str">
        <f t="shared" si="614"/>
        <v/>
      </c>
      <c r="CC953" s="39" t="str">
        <f t="shared" si="615"/>
        <v/>
      </c>
      <c r="CD953" s="39" t="str">
        <f t="shared" si="616"/>
        <v/>
      </c>
      <c r="CE953" s="39" t="str">
        <f t="shared" si="617"/>
        <v/>
      </c>
      <c r="CF953" s="39" t="str">
        <f t="shared" si="618"/>
        <v/>
      </c>
      <c r="CG953" s="39" t="str">
        <f t="shared" si="619"/>
        <v/>
      </c>
      <c r="CH953" s="39" t="str">
        <f t="shared" si="620"/>
        <v/>
      </c>
      <c r="CI953" s="39" t="str">
        <f t="shared" si="621"/>
        <v/>
      </c>
    </row>
    <row r="954" spans="1:87">
      <c r="A954" s="18"/>
      <c r="B954" s="15">
        <f>'Gene Table'!E953</f>
        <v>0</v>
      </c>
      <c r="C954" s="15" t="str">
        <f>'Gene Table'!B953</f>
        <v>H15</v>
      </c>
      <c r="D954" s="16" t="str">
        <f>IF(SUM('Test Sample Data'!D$3:D$98)&gt;10,IF(AND(ISNUMBER('Test Sample Data'!D953),'Test Sample Data'!D953&lt;$B$1,'Test Sample Data'!D953&gt;0),'Test Sample Data'!D953,$B$1),"")</f>
        <v/>
      </c>
      <c r="E954" s="17" t="str">
        <f>IF(SUM('Test Sample Data'!E$3:E$98)&gt;10,IF(AND(ISNUMBER('Test Sample Data'!E953),'Test Sample Data'!E953&lt;$B$1,'Test Sample Data'!E953&gt;0),'Test Sample Data'!E953,$B$1),"")</f>
        <v/>
      </c>
      <c r="F954" s="17" t="str">
        <f>IF(SUM('Test Sample Data'!F$3:F$98)&gt;10,IF(AND(ISNUMBER('Test Sample Data'!F953),'Test Sample Data'!F953&lt;$B$1,'Test Sample Data'!F953&gt;0),'Test Sample Data'!F953,$B$1),"")</f>
        <v/>
      </c>
      <c r="G954" s="17" t="str">
        <f>IF(SUM('Test Sample Data'!G$3:G$98)&gt;10,IF(AND(ISNUMBER('Test Sample Data'!G953),'Test Sample Data'!G953&lt;$B$1,'Test Sample Data'!G953&gt;0),'Test Sample Data'!G953,$B$1),"")</f>
        <v/>
      </c>
      <c r="H954" s="17" t="str">
        <f>IF(SUM('Test Sample Data'!H$3:H$98)&gt;10,IF(AND(ISNUMBER('Test Sample Data'!H953),'Test Sample Data'!H953&lt;$B$1,'Test Sample Data'!H953&gt;0),'Test Sample Data'!H953,$B$1),"")</f>
        <v/>
      </c>
      <c r="I954" s="17" t="str">
        <f>IF(SUM('Test Sample Data'!I$3:I$98)&gt;10,IF(AND(ISNUMBER('Test Sample Data'!I953),'Test Sample Data'!I953&lt;$B$1,'Test Sample Data'!I953&gt;0),'Test Sample Data'!I953,$B$1),"")</f>
        <v/>
      </c>
      <c r="J954" s="17" t="str">
        <f>IF(SUM('Test Sample Data'!J$3:J$98)&gt;10,IF(AND(ISNUMBER('Test Sample Data'!J953),'Test Sample Data'!J953&lt;$B$1,'Test Sample Data'!J953&gt;0),'Test Sample Data'!J953,$B$1),"")</f>
        <v/>
      </c>
      <c r="K954" s="17" t="str">
        <f>IF(SUM('Test Sample Data'!K$3:K$98)&gt;10,IF(AND(ISNUMBER('Test Sample Data'!K953),'Test Sample Data'!K953&lt;$B$1,'Test Sample Data'!K953&gt;0),'Test Sample Data'!K953,$B$1),"")</f>
        <v/>
      </c>
      <c r="L954" s="17" t="str">
        <f>IF(SUM('Test Sample Data'!L$3:L$98)&gt;10,IF(AND(ISNUMBER('Test Sample Data'!L953),'Test Sample Data'!L953&lt;$B$1,'Test Sample Data'!L953&gt;0),'Test Sample Data'!L953,$B$1),"")</f>
        <v/>
      </c>
      <c r="M954" s="17" t="str">
        <f>IF(SUM('Test Sample Data'!M$3:M$98)&gt;10,IF(AND(ISNUMBER('Test Sample Data'!M953),'Test Sample Data'!M953&lt;$B$1,'Test Sample Data'!M953&gt;0),'Test Sample Data'!M953,$B$1),"")</f>
        <v/>
      </c>
      <c r="N954" s="17">
        <f>'Gene Table'!E953</f>
        <v>0</v>
      </c>
      <c r="O954" s="17" t="str">
        <f>'Gene Table'!B953</f>
        <v>H15</v>
      </c>
      <c r="P954" s="17" t="str">
        <f>IF(SUM('Control Sample Data'!D$3:D$98)&gt;10,IF(AND(ISNUMBER('Control Sample Data'!D953),'Control Sample Data'!D953&lt;$B$1,'Control Sample Data'!D953&gt;0),'Control Sample Data'!D953,$B$1),"")</f>
        <v/>
      </c>
      <c r="Q954" s="17" t="str">
        <f>IF(SUM('Control Sample Data'!E$3:E$98)&gt;10,IF(AND(ISNUMBER('Control Sample Data'!E953),'Control Sample Data'!E953&lt;$B$1,'Control Sample Data'!E953&gt;0),'Control Sample Data'!E953,$B$1),"")</f>
        <v/>
      </c>
      <c r="R954" s="17" t="str">
        <f>IF(SUM('Control Sample Data'!F$3:F$98)&gt;10,IF(AND(ISNUMBER('Control Sample Data'!F953),'Control Sample Data'!F953&lt;$B$1,'Control Sample Data'!F953&gt;0),'Control Sample Data'!F953,$B$1),"")</f>
        <v/>
      </c>
      <c r="S954" s="17" t="str">
        <f>IF(SUM('Control Sample Data'!G$3:G$98)&gt;10,IF(AND(ISNUMBER('Control Sample Data'!G953),'Control Sample Data'!G953&lt;$B$1,'Control Sample Data'!G953&gt;0),'Control Sample Data'!G953,$B$1),"")</f>
        <v/>
      </c>
      <c r="T954" s="17" t="str">
        <f>IF(SUM('Control Sample Data'!H$3:H$98)&gt;10,IF(AND(ISNUMBER('Control Sample Data'!H953),'Control Sample Data'!H953&lt;$B$1,'Control Sample Data'!H953&gt;0),'Control Sample Data'!H953,$B$1),"")</f>
        <v/>
      </c>
      <c r="U954" s="17" t="str">
        <f>IF(SUM('Control Sample Data'!I$3:I$98)&gt;10,IF(AND(ISNUMBER('Control Sample Data'!I953),'Control Sample Data'!I953&lt;$B$1,'Control Sample Data'!I953&gt;0),'Control Sample Data'!I953,$B$1),"")</f>
        <v/>
      </c>
      <c r="V954" s="17" t="str">
        <f>IF(SUM('Control Sample Data'!J$3:J$98)&gt;10,IF(AND(ISNUMBER('Control Sample Data'!J953),'Control Sample Data'!J953&lt;$B$1,'Control Sample Data'!J953&gt;0),'Control Sample Data'!J953,$B$1),"")</f>
        <v/>
      </c>
      <c r="W954" s="17" t="str">
        <f>IF(SUM('Control Sample Data'!K$3:K$98)&gt;10,IF(AND(ISNUMBER('Control Sample Data'!K953),'Control Sample Data'!K953&lt;$B$1,'Control Sample Data'!K953&gt;0),'Control Sample Data'!K953,$B$1),"")</f>
        <v/>
      </c>
      <c r="X954" s="17" t="str">
        <f>IF(SUM('Control Sample Data'!L$3:L$98)&gt;10,IF(AND(ISNUMBER('Control Sample Data'!L953),'Control Sample Data'!L953&lt;$B$1,'Control Sample Data'!L953&gt;0),'Control Sample Data'!L953,$B$1),"")</f>
        <v/>
      </c>
      <c r="Y954" s="17" t="str">
        <f>IF(SUM('Control Sample Data'!M$3:M$98)&gt;10,IF(AND(ISNUMBER('Control Sample Data'!M953),'Control Sample Data'!M953&lt;$B$1,'Control Sample Data'!M953&gt;0),'Control Sample Data'!M953,$B$1),"")</f>
        <v/>
      </c>
      <c r="AT954" s="36" t="str">
        <f t="shared" si="622"/>
        <v/>
      </c>
      <c r="AU954" s="36" t="str">
        <f t="shared" si="623"/>
        <v/>
      </c>
      <c r="AV954" s="36" t="str">
        <f t="shared" si="624"/>
        <v/>
      </c>
      <c r="AW954" s="36" t="str">
        <f t="shared" si="625"/>
        <v/>
      </c>
      <c r="AX954" s="36" t="str">
        <f t="shared" si="626"/>
        <v/>
      </c>
      <c r="AY954" s="36" t="str">
        <f t="shared" si="627"/>
        <v/>
      </c>
      <c r="AZ954" s="36" t="str">
        <f t="shared" si="628"/>
        <v/>
      </c>
      <c r="BA954" s="36" t="str">
        <f t="shared" si="629"/>
        <v/>
      </c>
      <c r="BB954" s="36" t="str">
        <f t="shared" si="630"/>
        <v/>
      </c>
      <c r="BC954" s="36" t="str">
        <f t="shared" si="631"/>
        <v/>
      </c>
      <c r="BD954" s="36" t="str">
        <f t="shared" si="632"/>
        <v/>
      </c>
      <c r="BE954" s="36" t="str">
        <f t="shared" si="633"/>
        <v/>
      </c>
      <c r="BF954" s="36" t="str">
        <f t="shared" si="634"/>
        <v/>
      </c>
      <c r="BG954" s="36" t="str">
        <f t="shared" si="635"/>
        <v/>
      </c>
      <c r="BH954" s="36" t="str">
        <f t="shared" si="636"/>
        <v/>
      </c>
      <c r="BI954" s="36" t="str">
        <f t="shared" si="637"/>
        <v/>
      </c>
      <c r="BJ954" s="36" t="str">
        <f t="shared" si="638"/>
        <v/>
      </c>
      <c r="BK954" s="36" t="str">
        <f t="shared" si="639"/>
        <v/>
      </c>
      <c r="BL954" s="36" t="str">
        <f t="shared" si="640"/>
        <v/>
      </c>
      <c r="BM954" s="36" t="str">
        <f t="shared" si="641"/>
        <v/>
      </c>
      <c r="BN954" s="38" t="e">
        <f t="shared" si="600"/>
        <v>#DIV/0!</v>
      </c>
      <c r="BO954" s="38" t="e">
        <f t="shared" si="601"/>
        <v>#DIV/0!</v>
      </c>
      <c r="BP954" s="39" t="str">
        <f t="shared" si="602"/>
        <v/>
      </c>
      <c r="BQ954" s="39" t="str">
        <f t="shared" si="603"/>
        <v/>
      </c>
      <c r="BR954" s="39" t="str">
        <f t="shared" si="604"/>
        <v/>
      </c>
      <c r="BS954" s="39" t="str">
        <f t="shared" si="605"/>
        <v/>
      </c>
      <c r="BT954" s="39" t="str">
        <f t="shared" si="606"/>
        <v/>
      </c>
      <c r="BU954" s="39" t="str">
        <f t="shared" si="607"/>
        <v/>
      </c>
      <c r="BV954" s="39" t="str">
        <f t="shared" si="608"/>
        <v/>
      </c>
      <c r="BW954" s="39" t="str">
        <f t="shared" si="609"/>
        <v/>
      </c>
      <c r="BX954" s="39" t="str">
        <f t="shared" si="610"/>
        <v/>
      </c>
      <c r="BY954" s="39" t="str">
        <f t="shared" si="611"/>
        <v/>
      </c>
      <c r="BZ954" s="39" t="str">
        <f t="shared" si="612"/>
        <v/>
      </c>
      <c r="CA954" s="39" t="str">
        <f t="shared" si="613"/>
        <v/>
      </c>
      <c r="CB954" s="39" t="str">
        <f t="shared" si="614"/>
        <v/>
      </c>
      <c r="CC954" s="39" t="str">
        <f t="shared" si="615"/>
        <v/>
      </c>
      <c r="CD954" s="39" t="str">
        <f t="shared" si="616"/>
        <v/>
      </c>
      <c r="CE954" s="39" t="str">
        <f t="shared" si="617"/>
        <v/>
      </c>
      <c r="CF954" s="39" t="str">
        <f t="shared" si="618"/>
        <v/>
      </c>
      <c r="CG954" s="39" t="str">
        <f t="shared" si="619"/>
        <v/>
      </c>
      <c r="CH954" s="39" t="str">
        <f t="shared" si="620"/>
        <v/>
      </c>
      <c r="CI954" s="39" t="str">
        <f t="shared" si="621"/>
        <v/>
      </c>
    </row>
    <row r="955" spans="1:87">
      <c r="A955" s="18"/>
      <c r="B955" s="15">
        <f>'Gene Table'!E954</f>
        <v>0</v>
      </c>
      <c r="C955" s="15" t="str">
        <f>'Gene Table'!B954</f>
        <v>H16</v>
      </c>
      <c r="D955" s="16" t="str">
        <f>IF(SUM('Test Sample Data'!D$3:D$98)&gt;10,IF(AND(ISNUMBER('Test Sample Data'!D954),'Test Sample Data'!D954&lt;$B$1,'Test Sample Data'!D954&gt;0),'Test Sample Data'!D954,$B$1),"")</f>
        <v/>
      </c>
      <c r="E955" s="17" t="str">
        <f>IF(SUM('Test Sample Data'!E$3:E$98)&gt;10,IF(AND(ISNUMBER('Test Sample Data'!E954),'Test Sample Data'!E954&lt;$B$1,'Test Sample Data'!E954&gt;0),'Test Sample Data'!E954,$B$1),"")</f>
        <v/>
      </c>
      <c r="F955" s="17" t="str">
        <f>IF(SUM('Test Sample Data'!F$3:F$98)&gt;10,IF(AND(ISNUMBER('Test Sample Data'!F954),'Test Sample Data'!F954&lt;$B$1,'Test Sample Data'!F954&gt;0),'Test Sample Data'!F954,$B$1),"")</f>
        <v/>
      </c>
      <c r="G955" s="17" t="str">
        <f>IF(SUM('Test Sample Data'!G$3:G$98)&gt;10,IF(AND(ISNUMBER('Test Sample Data'!G954),'Test Sample Data'!G954&lt;$B$1,'Test Sample Data'!G954&gt;0),'Test Sample Data'!G954,$B$1),"")</f>
        <v/>
      </c>
      <c r="H955" s="17" t="str">
        <f>IF(SUM('Test Sample Data'!H$3:H$98)&gt;10,IF(AND(ISNUMBER('Test Sample Data'!H954),'Test Sample Data'!H954&lt;$B$1,'Test Sample Data'!H954&gt;0),'Test Sample Data'!H954,$B$1),"")</f>
        <v/>
      </c>
      <c r="I955" s="17" t="str">
        <f>IF(SUM('Test Sample Data'!I$3:I$98)&gt;10,IF(AND(ISNUMBER('Test Sample Data'!I954),'Test Sample Data'!I954&lt;$B$1,'Test Sample Data'!I954&gt;0),'Test Sample Data'!I954,$B$1),"")</f>
        <v/>
      </c>
      <c r="J955" s="17" t="str">
        <f>IF(SUM('Test Sample Data'!J$3:J$98)&gt;10,IF(AND(ISNUMBER('Test Sample Data'!J954),'Test Sample Data'!J954&lt;$B$1,'Test Sample Data'!J954&gt;0),'Test Sample Data'!J954,$B$1),"")</f>
        <v/>
      </c>
      <c r="K955" s="17" t="str">
        <f>IF(SUM('Test Sample Data'!K$3:K$98)&gt;10,IF(AND(ISNUMBER('Test Sample Data'!K954),'Test Sample Data'!K954&lt;$B$1,'Test Sample Data'!K954&gt;0),'Test Sample Data'!K954,$B$1),"")</f>
        <v/>
      </c>
      <c r="L955" s="17" t="str">
        <f>IF(SUM('Test Sample Data'!L$3:L$98)&gt;10,IF(AND(ISNUMBER('Test Sample Data'!L954),'Test Sample Data'!L954&lt;$B$1,'Test Sample Data'!L954&gt;0),'Test Sample Data'!L954,$B$1),"")</f>
        <v/>
      </c>
      <c r="M955" s="17" t="str">
        <f>IF(SUM('Test Sample Data'!M$3:M$98)&gt;10,IF(AND(ISNUMBER('Test Sample Data'!M954),'Test Sample Data'!M954&lt;$B$1,'Test Sample Data'!M954&gt;0),'Test Sample Data'!M954,$B$1),"")</f>
        <v/>
      </c>
      <c r="N955" s="17">
        <f>'Gene Table'!E954</f>
        <v>0</v>
      </c>
      <c r="O955" s="17" t="str">
        <f>'Gene Table'!B954</f>
        <v>H16</v>
      </c>
      <c r="P955" s="17" t="str">
        <f>IF(SUM('Control Sample Data'!D$3:D$98)&gt;10,IF(AND(ISNUMBER('Control Sample Data'!D954),'Control Sample Data'!D954&lt;$B$1,'Control Sample Data'!D954&gt;0),'Control Sample Data'!D954,$B$1),"")</f>
        <v/>
      </c>
      <c r="Q955" s="17" t="str">
        <f>IF(SUM('Control Sample Data'!E$3:E$98)&gt;10,IF(AND(ISNUMBER('Control Sample Data'!E954),'Control Sample Data'!E954&lt;$B$1,'Control Sample Data'!E954&gt;0),'Control Sample Data'!E954,$B$1),"")</f>
        <v/>
      </c>
      <c r="R955" s="17" t="str">
        <f>IF(SUM('Control Sample Data'!F$3:F$98)&gt;10,IF(AND(ISNUMBER('Control Sample Data'!F954),'Control Sample Data'!F954&lt;$B$1,'Control Sample Data'!F954&gt;0),'Control Sample Data'!F954,$B$1),"")</f>
        <v/>
      </c>
      <c r="S955" s="17" t="str">
        <f>IF(SUM('Control Sample Data'!G$3:G$98)&gt;10,IF(AND(ISNUMBER('Control Sample Data'!G954),'Control Sample Data'!G954&lt;$B$1,'Control Sample Data'!G954&gt;0),'Control Sample Data'!G954,$B$1),"")</f>
        <v/>
      </c>
      <c r="T955" s="17" t="str">
        <f>IF(SUM('Control Sample Data'!H$3:H$98)&gt;10,IF(AND(ISNUMBER('Control Sample Data'!H954),'Control Sample Data'!H954&lt;$B$1,'Control Sample Data'!H954&gt;0),'Control Sample Data'!H954,$B$1),"")</f>
        <v/>
      </c>
      <c r="U955" s="17" t="str">
        <f>IF(SUM('Control Sample Data'!I$3:I$98)&gt;10,IF(AND(ISNUMBER('Control Sample Data'!I954),'Control Sample Data'!I954&lt;$B$1,'Control Sample Data'!I954&gt;0),'Control Sample Data'!I954,$B$1),"")</f>
        <v/>
      </c>
      <c r="V955" s="17" t="str">
        <f>IF(SUM('Control Sample Data'!J$3:J$98)&gt;10,IF(AND(ISNUMBER('Control Sample Data'!J954),'Control Sample Data'!J954&lt;$B$1,'Control Sample Data'!J954&gt;0),'Control Sample Data'!J954,$B$1),"")</f>
        <v/>
      </c>
      <c r="W955" s="17" t="str">
        <f>IF(SUM('Control Sample Data'!K$3:K$98)&gt;10,IF(AND(ISNUMBER('Control Sample Data'!K954),'Control Sample Data'!K954&lt;$B$1,'Control Sample Data'!K954&gt;0),'Control Sample Data'!K954,$B$1),"")</f>
        <v/>
      </c>
      <c r="X955" s="17" t="str">
        <f>IF(SUM('Control Sample Data'!L$3:L$98)&gt;10,IF(AND(ISNUMBER('Control Sample Data'!L954),'Control Sample Data'!L954&lt;$B$1,'Control Sample Data'!L954&gt;0),'Control Sample Data'!L954,$B$1),"")</f>
        <v/>
      </c>
      <c r="Y955" s="17" t="str">
        <f>IF(SUM('Control Sample Data'!M$3:M$98)&gt;10,IF(AND(ISNUMBER('Control Sample Data'!M954),'Control Sample Data'!M954&lt;$B$1,'Control Sample Data'!M954&gt;0),'Control Sample Data'!M954,$B$1),"")</f>
        <v/>
      </c>
      <c r="AT955" s="36" t="str">
        <f t="shared" si="622"/>
        <v/>
      </c>
      <c r="AU955" s="36" t="str">
        <f t="shared" si="623"/>
        <v/>
      </c>
      <c r="AV955" s="36" t="str">
        <f t="shared" si="624"/>
        <v/>
      </c>
      <c r="AW955" s="36" t="str">
        <f t="shared" si="625"/>
        <v/>
      </c>
      <c r="AX955" s="36" t="str">
        <f t="shared" si="626"/>
        <v/>
      </c>
      <c r="AY955" s="36" t="str">
        <f t="shared" si="627"/>
        <v/>
      </c>
      <c r="AZ955" s="36" t="str">
        <f t="shared" si="628"/>
        <v/>
      </c>
      <c r="BA955" s="36" t="str">
        <f t="shared" si="629"/>
        <v/>
      </c>
      <c r="BB955" s="36" t="str">
        <f t="shared" si="630"/>
        <v/>
      </c>
      <c r="BC955" s="36" t="str">
        <f t="shared" si="631"/>
        <v/>
      </c>
      <c r="BD955" s="36" t="str">
        <f t="shared" si="632"/>
        <v/>
      </c>
      <c r="BE955" s="36" t="str">
        <f t="shared" si="633"/>
        <v/>
      </c>
      <c r="BF955" s="36" t="str">
        <f t="shared" si="634"/>
        <v/>
      </c>
      <c r="BG955" s="36" t="str">
        <f t="shared" si="635"/>
        <v/>
      </c>
      <c r="BH955" s="36" t="str">
        <f t="shared" si="636"/>
        <v/>
      </c>
      <c r="BI955" s="36" t="str">
        <f t="shared" si="637"/>
        <v/>
      </c>
      <c r="BJ955" s="36" t="str">
        <f t="shared" si="638"/>
        <v/>
      </c>
      <c r="BK955" s="36" t="str">
        <f t="shared" si="639"/>
        <v/>
      </c>
      <c r="BL955" s="36" t="str">
        <f t="shared" si="640"/>
        <v/>
      </c>
      <c r="BM955" s="36" t="str">
        <f t="shared" si="641"/>
        <v/>
      </c>
      <c r="BN955" s="38" t="e">
        <f t="shared" si="600"/>
        <v>#DIV/0!</v>
      </c>
      <c r="BO955" s="38" t="e">
        <f t="shared" si="601"/>
        <v>#DIV/0!</v>
      </c>
      <c r="BP955" s="39" t="str">
        <f t="shared" si="602"/>
        <v/>
      </c>
      <c r="BQ955" s="39" t="str">
        <f t="shared" si="603"/>
        <v/>
      </c>
      <c r="BR955" s="39" t="str">
        <f t="shared" si="604"/>
        <v/>
      </c>
      <c r="BS955" s="39" t="str">
        <f t="shared" si="605"/>
        <v/>
      </c>
      <c r="BT955" s="39" t="str">
        <f t="shared" si="606"/>
        <v/>
      </c>
      <c r="BU955" s="39" t="str">
        <f t="shared" si="607"/>
        <v/>
      </c>
      <c r="BV955" s="39" t="str">
        <f t="shared" si="608"/>
        <v/>
      </c>
      <c r="BW955" s="39" t="str">
        <f t="shared" si="609"/>
        <v/>
      </c>
      <c r="BX955" s="39" t="str">
        <f t="shared" si="610"/>
        <v/>
      </c>
      <c r="BY955" s="39" t="str">
        <f t="shared" si="611"/>
        <v/>
      </c>
      <c r="BZ955" s="39" t="str">
        <f t="shared" si="612"/>
        <v/>
      </c>
      <c r="CA955" s="39" t="str">
        <f t="shared" si="613"/>
        <v/>
      </c>
      <c r="CB955" s="39" t="str">
        <f t="shared" si="614"/>
        <v/>
      </c>
      <c r="CC955" s="39" t="str">
        <f t="shared" si="615"/>
        <v/>
      </c>
      <c r="CD955" s="39" t="str">
        <f t="shared" si="616"/>
        <v/>
      </c>
      <c r="CE955" s="39" t="str">
        <f t="shared" si="617"/>
        <v/>
      </c>
      <c r="CF955" s="39" t="str">
        <f t="shared" si="618"/>
        <v/>
      </c>
      <c r="CG955" s="39" t="str">
        <f t="shared" si="619"/>
        <v/>
      </c>
      <c r="CH955" s="39" t="str">
        <f t="shared" si="620"/>
        <v/>
      </c>
      <c r="CI955" s="39" t="str">
        <f t="shared" si="621"/>
        <v/>
      </c>
    </row>
    <row r="956" spans="1:87">
      <c r="A956" s="18"/>
      <c r="B956" s="15">
        <f>'Gene Table'!E955</f>
        <v>0</v>
      </c>
      <c r="C956" s="15" t="str">
        <f>'Gene Table'!B955</f>
        <v>H17</v>
      </c>
      <c r="D956" s="16" t="str">
        <f>IF(SUM('Test Sample Data'!D$3:D$98)&gt;10,IF(AND(ISNUMBER('Test Sample Data'!D955),'Test Sample Data'!D955&lt;$B$1,'Test Sample Data'!D955&gt;0),'Test Sample Data'!D955,$B$1),"")</f>
        <v/>
      </c>
      <c r="E956" s="17" t="str">
        <f>IF(SUM('Test Sample Data'!E$3:E$98)&gt;10,IF(AND(ISNUMBER('Test Sample Data'!E955),'Test Sample Data'!E955&lt;$B$1,'Test Sample Data'!E955&gt;0),'Test Sample Data'!E955,$B$1),"")</f>
        <v/>
      </c>
      <c r="F956" s="17" t="str">
        <f>IF(SUM('Test Sample Data'!F$3:F$98)&gt;10,IF(AND(ISNUMBER('Test Sample Data'!F955),'Test Sample Data'!F955&lt;$B$1,'Test Sample Data'!F955&gt;0),'Test Sample Data'!F955,$B$1),"")</f>
        <v/>
      </c>
      <c r="G956" s="17" t="str">
        <f>IF(SUM('Test Sample Data'!G$3:G$98)&gt;10,IF(AND(ISNUMBER('Test Sample Data'!G955),'Test Sample Data'!G955&lt;$B$1,'Test Sample Data'!G955&gt;0),'Test Sample Data'!G955,$B$1),"")</f>
        <v/>
      </c>
      <c r="H956" s="17" t="str">
        <f>IF(SUM('Test Sample Data'!H$3:H$98)&gt;10,IF(AND(ISNUMBER('Test Sample Data'!H955),'Test Sample Data'!H955&lt;$B$1,'Test Sample Data'!H955&gt;0),'Test Sample Data'!H955,$B$1),"")</f>
        <v/>
      </c>
      <c r="I956" s="17" t="str">
        <f>IF(SUM('Test Sample Data'!I$3:I$98)&gt;10,IF(AND(ISNUMBER('Test Sample Data'!I955),'Test Sample Data'!I955&lt;$B$1,'Test Sample Data'!I955&gt;0),'Test Sample Data'!I955,$B$1),"")</f>
        <v/>
      </c>
      <c r="J956" s="17" t="str">
        <f>IF(SUM('Test Sample Data'!J$3:J$98)&gt;10,IF(AND(ISNUMBER('Test Sample Data'!J955),'Test Sample Data'!J955&lt;$B$1,'Test Sample Data'!J955&gt;0),'Test Sample Data'!J955,$B$1),"")</f>
        <v/>
      </c>
      <c r="K956" s="17" t="str">
        <f>IF(SUM('Test Sample Data'!K$3:K$98)&gt;10,IF(AND(ISNUMBER('Test Sample Data'!K955),'Test Sample Data'!K955&lt;$B$1,'Test Sample Data'!K955&gt;0),'Test Sample Data'!K955,$B$1),"")</f>
        <v/>
      </c>
      <c r="L956" s="17" t="str">
        <f>IF(SUM('Test Sample Data'!L$3:L$98)&gt;10,IF(AND(ISNUMBER('Test Sample Data'!L955),'Test Sample Data'!L955&lt;$B$1,'Test Sample Data'!L955&gt;0),'Test Sample Data'!L955,$B$1),"")</f>
        <v/>
      </c>
      <c r="M956" s="17" t="str">
        <f>IF(SUM('Test Sample Data'!M$3:M$98)&gt;10,IF(AND(ISNUMBER('Test Sample Data'!M955),'Test Sample Data'!M955&lt;$B$1,'Test Sample Data'!M955&gt;0),'Test Sample Data'!M955,$B$1),"")</f>
        <v/>
      </c>
      <c r="N956" s="17">
        <f>'Gene Table'!E955</f>
        <v>0</v>
      </c>
      <c r="O956" s="17" t="str">
        <f>'Gene Table'!B955</f>
        <v>H17</v>
      </c>
      <c r="P956" s="17" t="str">
        <f>IF(SUM('Control Sample Data'!D$3:D$98)&gt;10,IF(AND(ISNUMBER('Control Sample Data'!D955),'Control Sample Data'!D955&lt;$B$1,'Control Sample Data'!D955&gt;0),'Control Sample Data'!D955,$B$1),"")</f>
        <v/>
      </c>
      <c r="Q956" s="17" t="str">
        <f>IF(SUM('Control Sample Data'!E$3:E$98)&gt;10,IF(AND(ISNUMBER('Control Sample Data'!E955),'Control Sample Data'!E955&lt;$B$1,'Control Sample Data'!E955&gt;0),'Control Sample Data'!E955,$B$1),"")</f>
        <v/>
      </c>
      <c r="R956" s="17" t="str">
        <f>IF(SUM('Control Sample Data'!F$3:F$98)&gt;10,IF(AND(ISNUMBER('Control Sample Data'!F955),'Control Sample Data'!F955&lt;$B$1,'Control Sample Data'!F955&gt;0),'Control Sample Data'!F955,$B$1),"")</f>
        <v/>
      </c>
      <c r="S956" s="17" t="str">
        <f>IF(SUM('Control Sample Data'!G$3:G$98)&gt;10,IF(AND(ISNUMBER('Control Sample Data'!G955),'Control Sample Data'!G955&lt;$B$1,'Control Sample Data'!G955&gt;0),'Control Sample Data'!G955,$B$1),"")</f>
        <v/>
      </c>
      <c r="T956" s="17" t="str">
        <f>IF(SUM('Control Sample Data'!H$3:H$98)&gt;10,IF(AND(ISNUMBER('Control Sample Data'!H955),'Control Sample Data'!H955&lt;$B$1,'Control Sample Data'!H955&gt;0),'Control Sample Data'!H955,$B$1),"")</f>
        <v/>
      </c>
      <c r="U956" s="17" t="str">
        <f>IF(SUM('Control Sample Data'!I$3:I$98)&gt;10,IF(AND(ISNUMBER('Control Sample Data'!I955),'Control Sample Data'!I955&lt;$B$1,'Control Sample Data'!I955&gt;0),'Control Sample Data'!I955,$B$1),"")</f>
        <v/>
      </c>
      <c r="V956" s="17" t="str">
        <f>IF(SUM('Control Sample Data'!J$3:J$98)&gt;10,IF(AND(ISNUMBER('Control Sample Data'!J955),'Control Sample Data'!J955&lt;$B$1,'Control Sample Data'!J955&gt;0),'Control Sample Data'!J955,$B$1),"")</f>
        <v/>
      </c>
      <c r="W956" s="17" t="str">
        <f>IF(SUM('Control Sample Data'!K$3:K$98)&gt;10,IF(AND(ISNUMBER('Control Sample Data'!K955),'Control Sample Data'!K955&lt;$B$1,'Control Sample Data'!K955&gt;0),'Control Sample Data'!K955,$B$1),"")</f>
        <v/>
      </c>
      <c r="X956" s="17" t="str">
        <f>IF(SUM('Control Sample Data'!L$3:L$98)&gt;10,IF(AND(ISNUMBER('Control Sample Data'!L955),'Control Sample Data'!L955&lt;$B$1,'Control Sample Data'!L955&gt;0),'Control Sample Data'!L955,$B$1),"")</f>
        <v/>
      </c>
      <c r="Y956" s="17" t="str">
        <f>IF(SUM('Control Sample Data'!M$3:M$98)&gt;10,IF(AND(ISNUMBER('Control Sample Data'!M955),'Control Sample Data'!M955&lt;$B$1,'Control Sample Data'!M955&gt;0),'Control Sample Data'!M955,$B$1),"")</f>
        <v/>
      </c>
      <c r="AT956" s="36" t="str">
        <f t="shared" si="622"/>
        <v/>
      </c>
      <c r="AU956" s="36" t="str">
        <f t="shared" si="623"/>
        <v/>
      </c>
      <c r="AV956" s="36" t="str">
        <f t="shared" si="624"/>
        <v/>
      </c>
      <c r="AW956" s="36" t="str">
        <f t="shared" si="625"/>
        <v/>
      </c>
      <c r="AX956" s="36" t="str">
        <f t="shared" si="626"/>
        <v/>
      </c>
      <c r="AY956" s="36" t="str">
        <f t="shared" si="627"/>
        <v/>
      </c>
      <c r="AZ956" s="36" t="str">
        <f t="shared" si="628"/>
        <v/>
      </c>
      <c r="BA956" s="36" t="str">
        <f t="shared" si="629"/>
        <v/>
      </c>
      <c r="BB956" s="36" t="str">
        <f t="shared" si="630"/>
        <v/>
      </c>
      <c r="BC956" s="36" t="str">
        <f t="shared" si="631"/>
        <v/>
      </c>
      <c r="BD956" s="36" t="str">
        <f t="shared" si="632"/>
        <v/>
      </c>
      <c r="BE956" s="36" t="str">
        <f t="shared" si="633"/>
        <v/>
      </c>
      <c r="BF956" s="36" t="str">
        <f t="shared" si="634"/>
        <v/>
      </c>
      <c r="BG956" s="36" t="str">
        <f t="shared" si="635"/>
        <v/>
      </c>
      <c r="BH956" s="36" t="str">
        <f t="shared" si="636"/>
        <v/>
      </c>
      <c r="BI956" s="36" t="str">
        <f t="shared" si="637"/>
        <v/>
      </c>
      <c r="BJ956" s="36" t="str">
        <f t="shared" si="638"/>
        <v/>
      </c>
      <c r="BK956" s="36" t="str">
        <f t="shared" si="639"/>
        <v/>
      </c>
      <c r="BL956" s="36" t="str">
        <f t="shared" si="640"/>
        <v/>
      </c>
      <c r="BM956" s="36" t="str">
        <f t="shared" si="641"/>
        <v/>
      </c>
      <c r="BN956" s="38" t="e">
        <f t="shared" si="600"/>
        <v>#DIV/0!</v>
      </c>
      <c r="BO956" s="38" t="e">
        <f t="shared" si="601"/>
        <v>#DIV/0!</v>
      </c>
      <c r="BP956" s="39" t="str">
        <f t="shared" si="602"/>
        <v/>
      </c>
      <c r="BQ956" s="39" t="str">
        <f t="shared" si="603"/>
        <v/>
      </c>
      <c r="BR956" s="39" t="str">
        <f t="shared" si="604"/>
        <v/>
      </c>
      <c r="BS956" s="39" t="str">
        <f t="shared" si="605"/>
        <v/>
      </c>
      <c r="BT956" s="39" t="str">
        <f t="shared" si="606"/>
        <v/>
      </c>
      <c r="BU956" s="39" t="str">
        <f t="shared" si="607"/>
        <v/>
      </c>
      <c r="BV956" s="39" t="str">
        <f t="shared" si="608"/>
        <v/>
      </c>
      <c r="BW956" s="39" t="str">
        <f t="shared" si="609"/>
        <v/>
      </c>
      <c r="BX956" s="39" t="str">
        <f t="shared" si="610"/>
        <v/>
      </c>
      <c r="BY956" s="39" t="str">
        <f t="shared" si="611"/>
        <v/>
      </c>
      <c r="BZ956" s="39" t="str">
        <f t="shared" si="612"/>
        <v/>
      </c>
      <c r="CA956" s="39" t="str">
        <f t="shared" si="613"/>
        <v/>
      </c>
      <c r="CB956" s="39" t="str">
        <f t="shared" si="614"/>
        <v/>
      </c>
      <c r="CC956" s="39" t="str">
        <f t="shared" si="615"/>
        <v/>
      </c>
      <c r="CD956" s="39" t="str">
        <f t="shared" si="616"/>
        <v/>
      </c>
      <c r="CE956" s="39" t="str">
        <f t="shared" si="617"/>
        <v/>
      </c>
      <c r="CF956" s="39" t="str">
        <f t="shared" si="618"/>
        <v/>
      </c>
      <c r="CG956" s="39" t="str">
        <f t="shared" si="619"/>
        <v/>
      </c>
      <c r="CH956" s="39" t="str">
        <f t="shared" si="620"/>
        <v/>
      </c>
      <c r="CI956" s="39" t="str">
        <f t="shared" si="621"/>
        <v/>
      </c>
    </row>
    <row r="957" spans="1:87">
      <c r="A957" s="18"/>
      <c r="B957" s="15">
        <f>'Gene Table'!E956</f>
        <v>0</v>
      </c>
      <c r="C957" s="15" t="str">
        <f>'Gene Table'!B956</f>
        <v>H18</v>
      </c>
      <c r="D957" s="16" t="str">
        <f>IF(SUM('Test Sample Data'!D$3:D$98)&gt;10,IF(AND(ISNUMBER('Test Sample Data'!D956),'Test Sample Data'!D956&lt;$B$1,'Test Sample Data'!D956&gt;0),'Test Sample Data'!D956,$B$1),"")</f>
        <v/>
      </c>
      <c r="E957" s="17" t="str">
        <f>IF(SUM('Test Sample Data'!E$3:E$98)&gt;10,IF(AND(ISNUMBER('Test Sample Data'!E956),'Test Sample Data'!E956&lt;$B$1,'Test Sample Data'!E956&gt;0),'Test Sample Data'!E956,$B$1),"")</f>
        <v/>
      </c>
      <c r="F957" s="17" t="str">
        <f>IF(SUM('Test Sample Data'!F$3:F$98)&gt;10,IF(AND(ISNUMBER('Test Sample Data'!F956),'Test Sample Data'!F956&lt;$B$1,'Test Sample Data'!F956&gt;0),'Test Sample Data'!F956,$B$1),"")</f>
        <v/>
      </c>
      <c r="G957" s="17" t="str">
        <f>IF(SUM('Test Sample Data'!G$3:G$98)&gt;10,IF(AND(ISNUMBER('Test Sample Data'!G956),'Test Sample Data'!G956&lt;$B$1,'Test Sample Data'!G956&gt;0),'Test Sample Data'!G956,$B$1),"")</f>
        <v/>
      </c>
      <c r="H957" s="17" t="str">
        <f>IF(SUM('Test Sample Data'!H$3:H$98)&gt;10,IF(AND(ISNUMBER('Test Sample Data'!H956),'Test Sample Data'!H956&lt;$B$1,'Test Sample Data'!H956&gt;0),'Test Sample Data'!H956,$B$1),"")</f>
        <v/>
      </c>
      <c r="I957" s="17" t="str">
        <f>IF(SUM('Test Sample Data'!I$3:I$98)&gt;10,IF(AND(ISNUMBER('Test Sample Data'!I956),'Test Sample Data'!I956&lt;$B$1,'Test Sample Data'!I956&gt;0),'Test Sample Data'!I956,$B$1),"")</f>
        <v/>
      </c>
      <c r="J957" s="17" t="str">
        <f>IF(SUM('Test Sample Data'!J$3:J$98)&gt;10,IF(AND(ISNUMBER('Test Sample Data'!J956),'Test Sample Data'!J956&lt;$B$1,'Test Sample Data'!J956&gt;0),'Test Sample Data'!J956,$B$1),"")</f>
        <v/>
      </c>
      <c r="K957" s="17" t="str">
        <f>IF(SUM('Test Sample Data'!K$3:K$98)&gt;10,IF(AND(ISNUMBER('Test Sample Data'!K956),'Test Sample Data'!K956&lt;$B$1,'Test Sample Data'!K956&gt;0),'Test Sample Data'!K956,$B$1),"")</f>
        <v/>
      </c>
      <c r="L957" s="17" t="str">
        <f>IF(SUM('Test Sample Data'!L$3:L$98)&gt;10,IF(AND(ISNUMBER('Test Sample Data'!L956),'Test Sample Data'!L956&lt;$B$1,'Test Sample Data'!L956&gt;0),'Test Sample Data'!L956,$B$1),"")</f>
        <v/>
      </c>
      <c r="M957" s="17" t="str">
        <f>IF(SUM('Test Sample Data'!M$3:M$98)&gt;10,IF(AND(ISNUMBER('Test Sample Data'!M956),'Test Sample Data'!M956&lt;$B$1,'Test Sample Data'!M956&gt;0),'Test Sample Data'!M956,$B$1),"")</f>
        <v/>
      </c>
      <c r="N957" s="17">
        <f>'Gene Table'!E956</f>
        <v>0</v>
      </c>
      <c r="O957" s="17" t="str">
        <f>'Gene Table'!B956</f>
        <v>H18</v>
      </c>
      <c r="P957" s="17" t="str">
        <f>IF(SUM('Control Sample Data'!D$3:D$98)&gt;10,IF(AND(ISNUMBER('Control Sample Data'!D956),'Control Sample Data'!D956&lt;$B$1,'Control Sample Data'!D956&gt;0),'Control Sample Data'!D956,$B$1),"")</f>
        <v/>
      </c>
      <c r="Q957" s="17" t="str">
        <f>IF(SUM('Control Sample Data'!E$3:E$98)&gt;10,IF(AND(ISNUMBER('Control Sample Data'!E956),'Control Sample Data'!E956&lt;$B$1,'Control Sample Data'!E956&gt;0),'Control Sample Data'!E956,$B$1),"")</f>
        <v/>
      </c>
      <c r="R957" s="17" t="str">
        <f>IF(SUM('Control Sample Data'!F$3:F$98)&gt;10,IF(AND(ISNUMBER('Control Sample Data'!F956),'Control Sample Data'!F956&lt;$B$1,'Control Sample Data'!F956&gt;0),'Control Sample Data'!F956,$B$1),"")</f>
        <v/>
      </c>
      <c r="S957" s="17" t="str">
        <f>IF(SUM('Control Sample Data'!G$3:G$98)&gt;10,IF(AND(ISNUMBER('Control Sample Data'!G956),'Control Sample Data'!G956&lt;$B$1,'Control Sample Data'!G956&gt;0),'Control Sample Data'!G956,$B$1),"")</f>
        <v/>
      </c>
      <c r="T957" s="17" t="str">
        <f>IF(SUM('Control Sample Data'!H$3:H$98)&gt;10,IF(AND(ISNUMBER('Control Sample Data'!H956),'Control Sample Data'!H956&lt;$B$1,'Control Sample Data'!H956&gt;0),'Control Sample Data'!H956,$B$1),"")</f>
        <v/>
      </c>
      <c r="U957" s="17" t="str">
        <f>IF(SUM('Control Sample Data'!I$3:I$98)&gt;10,IF(AND(ISNUMBER('Control Sample Data'!I956),'Control Sample Data'!I956&lt;$B$1,'Control Sample Data'!I956&gt;0),'Control Sample Data'!I956,$B$1),"")</f>
        <v/>
      </c>
      <c r="V957" s="17" t="str">
        <f>IF(SUM('Control Sample Data'!J$3:J$98)&gt;10,IF(AND(ISNUMBER('Control Sample Data'!J956),'Control Sample Data'!J956&lt;$B$1,'Control Sample Data'!J956&gt;0),'Control Sample Data'!J956,$B$1),"")</f>
        <v/>
      </c>
      <c r="W957" s="17" t="str">
        <f>IF(SUM('Control Sample Data'!K$3:K$98)&gt;10,IF(AND(ISNUMBER('Control Sample Data'!K956),'Control Sample Data'!K956&lt;$B$1,'Control Sample Data'!K956&gt;0),'Control Sample Data'!K956,$B$1),"")</f>
        <v/>
      </c>
      <c r="X957" s="17" t="str">
        <f>IF(SUM('Control Sample Data'!L$3:L$98)&gt;10,IF(AND(ISNUMBER('Control Sample Data'!L956),'Control Sample Data'!L956&lt;$B$1,'Control Sample Data'!L956&gt;0),'Control Sample Data'!L956,$B$1),"")</f>
        <v/>
      </c>
      <c r="Y957" s="17" t="str">
        <f>IF(SUM('Control Sample Data'!M$3:M$98)&gt;10,IF(AND(ISNUMBER('Control Sample Data'!M956),'Control Sample Data'!M956&lt;$B$1,'Control Sample Data'!M956&gt;0),'Control Sample Data'!M956,$B$1),"")</f>
        <v/>
      </c>
      <c r="AT957" s="36" t="str">
        <f t="shared" si="622"/>
        <v/>
      </c>
      <c r="AU957" s="36" t="str">
        <f t="shared" si="623"/>
        <v/>
      </c>
      <c r="AV957" s="36" t="str">
        <f t="shared" si="624"/>
        <v/>
      </c>
      <c r="AW957" s="36" t="str">
        <f t="shared" si="625"/>
        <v/>
      </c>
      <c r="AX957" s="36" t="str">
        <f t="shared" si="626"/>
        <v/>
      </c>
      <c r="AY957" s="36" t="str">
        <f t="shared" si="627"/>
        <v/>
      </c>
      <c r="AZ957" s="36" t="str">
        <f t="shared" si="628"/>
        <v/>
      </c>
      <c r="BA957" s="36" t="str">
        <f t="shared" si="629"/>
        <v/>
      </c>
      <c r="BB957" s="36" t="str">
        <f t="shared" si="630"/>
        <v/>
      </c>
      <c r="BC957" s="36" t="str">
        <f t="shared" si="631"/>
        <v/>
      </c>
      <c r="BD957" s="36" t="str">
        <f t="shared" si="632"/>
        <v/>
      </c>
      <c r="BE957" s="36" t="str">
        <f t="shared" si="633"/>
        <v/>
      </c>
      <c r="BF957" s="36" t="str">
        <f t="shared" si="634"/>
        <v/>
      </c>
      <c r="BG957" s="36" t="str">
        <f t="shared" si="635"/>
        <v/>
      </c>
      <c r="BH957" s="36" t="str">
        <f t="shared" si="636"/>
        <v/>
      </c>
      <c r="BI957" s="36" t="str">
        <f t="shared" si="637"/>
        <v/>
      </c>
      <c r="BJ957" s="36" t="str">
        <f t="shared" si="638"/>
        <v/>
      </c>
      <c r="BK957" s="36" t="str">
        <f t="shared" si="639"/>
        <v/>
      </c>
      <c r="BL957" s="36" t="str">
        <f t="shared" si="640"/>
        <v/>
      </c>
      <c r="BM957" s="36" t="str">
        <f t="shared" si="641"/>
        <v/>
      </c>
      <c r="BN957" s="38" t="e">
        <f t="shared" si="600"/>
        <v>#DIV/0!</v>
      </c>
      <c r="BO957" s="38" t="e">
        <f t="shared" si="601"/>
        <v>#DIV/0!</v>
      </c>
      <c r="BP957" s="39" t="str">
        <f t="shared" si="602"/>
        <v/>
      </c>
      <c r="BQ957" s="39" t="str">
        <f t="shared" si="603"/>
        <v/>
      </c>
      <c r="BR957" s="39" t="str">
        <f t="shared" si="604"/>
        <v/>
      </c>
      <c r="BS957" s="39" t="str">
        <f t="shared" si="605"/>
        <v/>
      </c>
      <c r="BT957" s="39" t="str">
        <f t="shared" si="606"/>
        <v/>
      </c>
      <c r="BU957" s="39" t="str">
        <f t="shared" si="607"/>
        <v/>
      </c>
      <c r="BV957" s="39" t="str">
        <f t="shared" si="608"/>
        <v/>
      </c>
      <c r="BW957" s="39" t="str">
        <f t="shared" si="609"/>
        <v/>
      </c>
      <c r="BX957" s="39" t="str">
        <f t="shared" si="610"/>
        <v/>
      </c>
      <c r="BY957" s="39" t="str">
        <f t="shared" si="611"/>
        <v/>
      </c>
      <c r="BZ957" s="39" t="str">
        <f t="shared" si="612"/>
        <v/>
      </c>
      <c r="CA957" s="39" t="str">
        <f t="shared" si="613"/>
        <v/>
      </c>
      <c r="CB957" s="39" t="str">
        <f t="shared" si="614"/>
        <v/>
      </c>
      <c r="CC957" s="39" t="str">
        <f t="shared" si="615"/>
        <v/>
      </c>
      <c r="CD957" s="39" t="str">
        <f t="shared" si="616"/>
        <v/>
      </c>
      <c r="CE957" s="39" t="str">
        <f t="shared" si="617"/>
        <v/>
      </c>
      <c r="CF957" s="39" t="str">
        <f t="shared" si="618"/>
        <v/>
      </c>
      <c r="CG957" s="39" t="str">
        <f t="shared" si="619"/>
        <v/>
      </c>
      <c r="CH957" s="39" t="str">
        <f t="shared" si="620"/>
        <v/>
      </c>
      <c r="CI957" s="39" t="str">
        <f t="shared" si="621"/>
        <v/>
      </c>
    </row>
    <row r="958" spans="1:87">
      <c r="A958" s="18"/>
      <c r="B958" s="15">
        <f>'Gene Table'!E957</f>
        <v>0</v>
      </c>
      <c r="C958" s="15" t="str">
        <f>'Gene Table'!B957</f>
        <v>H19</v>
      </c>
      <c r="D958" s="16" t="str">
        <f>IF(SUM('Test Sample Data'!D$3:D$98)&gt;10,IF(AND(ISNUMBER('Test Sample Data'!D957),'Test Sample Data'!D957&lt;$B$1,'Test Sample Data'!D957&gt;0),'Test Sample Data'!D957,$B$1),"")</f>
        <v/>
      </c>
      <c r="E958" s="17" t="str">
        <f>IF(SUM('Test Sample Data'!E$3:E$98)&gt;10,IF(AND(ISNUMBER('Test Sample Data'!E957),'Test Sample Data'!E957&lt;$B$1,'Test Sample Data'!E957&gt;0),'Test Sample Data'!E957,$B$1),"")</f>
        <v/>
      </c>
      <c r="F958" s="17" t="str">
        <f>IF(SUM('Test Sample Data'!F$3:F$98)&gt;10,IF(AND(ISNUMBER('Test Sample Data'!F957),'Test Sample Data'!F957&lt;$B$1,'Test Sample Data'!F957&gt;0),'Test Sample Data'!F957,$B$1),"")</f>
        <v/>
      </c>
      <c r="G958" s="17" t="str">
        <f>IF(SUM('Test Sample Data'!G$3:G$98)&gt;10,IF(AND(ISNUMBER('Test Sample Data'!G957),'Test Sample Data'!G957&lt;$B$1,'Test Sample Data'!G957&gt;0),'Test Sample Data'!G957,$B$1),"")</f>
        <v/>
      </c>
      <c r="H958" s="17" t="str">
        <f>IF(SUM('Test Sample Data'!H$3:H$98)&gt;10,IF(AND(ISNUMBER('Test Sample Data'!H957),'Test Sample Data'!H957&lt;$B$1,'Test Sample Data'!H957&gt;0),'Test Sample Data'!H957,$B$1),"")</f>
        <v/>
      </c>
      <c r="I958" s="17" t="str">
        <f>IF(SUM('Test Sample Data'!I$3:I$98)&gt;10,IF(AND(ISNUMBER('Test Sample Data'!I957),'Test Sample Data'!I957&lt;$B$1,'Test Sample Data'!I957&gt;0),'Test Sample Data'!I957,$B$1),"")</f>
        <v/>
      </c>
      <c r="J958" s="17" t="str">
        <f>IF(SUM('Test Sample Data'!J$3:J$98)&gt;10,IF(AND(ISNUMBER('Test Sample Data'!J957),'Test Sample Data'!J957&lt;$B$1,'Test Sample Data'!J957&gt;0),'Test Sample Data'!J957,$B$1),"")</f>
        <v/>
      </c>
      <c r="K958" s="17" t="str">
        <f>IF(SUM('Test Sample Data'!K$3:K$98)&gt;10,IF(AND(ISNUMBER('Test Sample Data'!K957),'Test Sample Data'!K957&lt;$B$1,'Test Sample Data'!K957&gt;0),'Test Sample Data'!K957,$B$1),"")</f>
        <v/>
      </c>
      <c r="L958" s="17" t="str">
        <f>IF(SUM('Test Sample Data'!L$3:L$98)&gt;10,IF(AND(ISNUMBER('Test Sample Data'!L957),'Test Sample Data'!L957&lt;$B$1,'Test Sample Data'!L957&gt;0),'Test Sample Data'!L957,$B$1),"")</f>
        <v/>
      </c>
      <c r="M958" s="17" t="str">
        <f>IF(SUM('Test Sample Data'!M$3:M$98)&gt;10,IF(AND(ISNUMBER('Test Sample Data'!M957),'Test Sample Data'!M957&lt;$B$1,'Test Sample Data'!M957&gt;0),'Test Sample Data'!M957,$B$1),"")</f>
        <v/>
      </c>
      <c r="N958" s="17">
        <f>'Gene Table'!E957</f>
        <v>0</v>
      </c>
      <c r="O958" s="17" t="str">
        <f>'Gene Table'!B957</f>
        <v>H19</v>
      </c>
      <c r="P958" s="17" t="str">
        <f>IF(SUM('Control Sample Data'!D$3:D$98)&gt;10,IF(AND(ISNUMBER('Control Sample Data'!D957),'Control Sample Data'!D957&lt;$B$1,'Control Sample Data'!D957&gt;0),'Control Sample Data'!D957,$B$1),"")</f>
        <v/>
      </c>
      <c r="Q958" s="17" t="str">
        <f>IF(SUM('Control Sample Data'!E$3:E$98)&gt;10,IF(AND(ISNUMBER('Control Sample Data'!E957),'Control Sample Data'!E957&lt;$B$1,'Control Sample Data'!E957&gt;0),'Control Sample Data'!E957,$B$1),"")</f>
        <v/>
      </c>
      <c r="R958" s="17" t="str">
        <f>IF(SUM('Control Sample Data'!F$3:F$98)&gt;10,IF(AND(ISNUMBER('Control Sample Data'!F957),'Control Sample Data'!F957&lt;$B$1,'Control Sample Data'!F957&gt;0),'Control Sample Data'!F957,$B$1),"")</f>
        <v/>
      </c>
      <c r="S958" s="17" t="str">
        <f>IF(SUM('Control Sample Data'!G$3:G$98)&gt;10,IF(AND(ISNUMBER('Control Sample Data'!G957),'Control Sample Data'!G957&lt;$B$1,'Control Sample Data'!G957&gt;0),'Control Sample Data'!G957,$B$1),"")</f>
        <v/>
      </c>
      <c r="T958" s="17" t="str">
        <f>IF(SUM('Control Sample Data'!H$3:H$98)&gt;10,IF(AND(ISNUMBER('Control Sample Data'!H957),'Control Sample Data'!H957&lt;$B$1,'Control Sample Data'!H957&gt;0),'Control Sample Data'!H957,$B$1),"")</f>
        <v/>
      </c>
      <c r="U958" s="17" t="str">
        <f>IF(SUM('Control Sample Data'!I$3:I$98)&gt;10,IF(AND(ISNUMBER('Control Sample Data'!I957),'Control Sample Data'!I957&lt;$B$1,'Control Sample Data'!I957&gt;0),'Control Sample Data'!I957,$B$1),"")</f>
        <v/>
      </c>
      <c r="V958" s="17" t="str">
        <f>IF(SUM('Control Sample Data'!J$3:J$98)&gt;10,IF(AND(ISNUMBER('Control Sample Data'!J957),'Control Sample Data'!J957&lt;$B$1,'Control Sample Data'!J957&gt;0),'Control Sample Data'!J957,$B$1),"")</f>
        <v/>
      </c>
      <c r="W958" s="17" t="str">
        <f>IF(SUM('Control Sample Data'!K$3:K$98)&gt;10,IF(AND(ISNUMBER('Control Sample Data'!K957),'Control Sample Data'!K957&lt;$B$1,'Control Sample Data'!K957&gt;0),'Control Sample Data'!K957,$B$1),"")</f>
        <v/>
      </c>
      <c r="X958" s="17" t="str">
        <f>IF(SUM('Control Sample Data'!L$3:L$98)&gt;10,IF(AND(ISNUMBER('Control Sample Data'!L957),'Control Sample Data'!L957&lt;$B$1,'Control Sample Data'!L957&gt;0),'Control Sample Data'!L957,$B$1),"")</f>
        <v/>
      </c>
      <c r="Y958" s="17" t="str">
        <f>IF(SUM('Control Sample Data'!M$3:M$98)&gt;10,IF(AND(ISNUMBER('Control Sample Data'!M957),'Control Sample Data'!M957&lt;$B$1,'Control Sample Data'!M957&gt;0),'Control Sample Data'!M957,$B$1),"")</f>
        <v/>
      </c>
      <c r="AT958" s="36" t="str">
        <f t="shared" si="622"/>
        <v/>
      </c>
      <c r="AU958" s="36" t="str">
        <f t="shared" si="623"/>
        <v/>
      </c>
      <c r="AV958" s="36" t="str">
        <f t="shared" si="624"/>
        <v/>
      </c>
      <c r="AW958" s="36" t="str">
        <f t="shared" si="625"/>
        <v/>
      </c>
      <c r="AX958" s="36" t="str">
        <f t="shared" si="626"/>
        <v/>
      </c>
      <c r="AY958" s="36" t="str">
        <f t="shared" si="627"/>
        <v/>
      </c>
      <c r="AZ958" s="36" t="str">
        <f t="shared" si="628"/>
        <v/>
      </c>
      <c r="BA958" s="36" t="str">
        <f t="shared" si="629"/>
        <v/>
      </c>
      <c r="BB958" s="36" t="str">
        <f t="shared" si="630"/>
        <v/>
      </c>
      <c r="BC958" s="36" t="str">
        <f t="shared" si="631"/>
        <v/>
      </c>
      <c r="BD958" s="36" t="str">
        <f t="shared" si="632"/>
        <v/>
      </c>
      <c r="BE958" s="36" t="str">
        <f t="shared" si="633"/>
        <v/>
      </c>
      <c r="BF958" s="36" t="str">
        <f t="shared" si="634"/>
        <v/>
      </c>
      <c r="BG958" s="36" t="str">
        <f t="shared" si="635"/>
        <v/>
      </c>
      <c r="BH958" s="36" t="str">
        <f t="shared" si="636"/>
        <v/>
      </c>
      <c r="BI958" s="36" t="str">
        <f t="shared" si="637"/>
        <v/>
      </c>
      <c r="BJ958" s="36" t="str">
        <f t="shared" si="638"/>
        <v/>
      </c>
      <c r="BK958" s="36" t="str">
        <f t="shared" si="639"/>
        <v/>
      </c>
      <c r="BL958" s="36" t="str">
        <f t="shared" si="640"/>
        <v/>
      </c>
      <c r="BM958" s="36" t="str">
        <f t="shared" si="641"/>
        <v/>
      </c>
      <c r="BN958" s="38" t="e">
        <f t="shared" si="600"/>
        <v>#DIV/0!</v>
      </c>
      <c r="BO958" s="38" t="e">
        <f t="shared" si="601"/>
        <v>#DIV/0!</v>
      </c>
      <c r="BP958" s="39" t="str">
        <f t="shared" si="602"/>
        <v/>
      </c>
      <c r="BQ958" s="39" t="str">
        <f t="shared" si="603"/>
        <v/>
      </c>
      <c r="BR958" s="39" t="str">
        <f t="shared" si="604"/>
        <v/>
      </c>
      <c r="BS958" s="39" t="str">
        <f t="shared" si="605"/>
        <v/>
      </c>
      <c r="BT958" s="39" t="str">
        <f t="shared" si="606"/>
        <v/>
      </c>
      <c r="BU958" s="39" t="str">
        <f t="shared" si="607"/>
        <v/>
      </c>
      <c r="BV958" s="39" t="str">
        <f t="shared" si="608"/>
        <v/>
      </c>
      <c r="BW958" s="39" t="str">
        <f t="shared" si="609"/>
        <v/>
      </c>
      <c r="BX958" s="39" t="str">
        <f t="shared" si="610"/>
        <v/>
      </c>
      <c r="BY958" s="39" t="str">
        <f t="shared" si="611"/>
        <v/>
      </c>
      <c r="BZ958" s="39" t="str">
        <f t="shared" si="612"/>
        <v/>
      </c>
      <c r="CA958" s="39" t="str">
        <f t="shared" si="613"/>
        <v/>
      </c>
      <c r="CB958" s="39" t="str">
        <f t="shared" si="614"/>
        <v/>
      </c>
      <c r="CC958" s="39" t="str">
        <f t="shared" si="615"/>
        <v/>
      </c>
      <c r="CD958" s="39" t="str">
        <f t="shared" si="616"/>
        <v/>
      </c>
      <c r="CE958" s="39" t="str">
        <f t="shared" si="617"/>
        <v/>
      </c>
      <c r="CF958" s="39" t="str">
        <f t="shared" si="618"/>
        <v/>
      </c>
      <c r="CG958" s="39" t="str">
        <f t="shared" si="619"/>
        <v/>
      </c>
      <c r="CH958" s="39" t="str">
        <f t="shared" si="620"/>
        <v/>
      </c>
      <c r="CI958" s="39" t="str">
        <f t="shared" si="621"/>
        <v/>
      </c>
    </row>
    <row r="959" spans="1:87">
      <c r="A959" s="18"/>
      <c r="B959" s="15">
        <f>'Gene Table'!E958</f>
        <v>0</v>
      </c>
      <c r="C959" s="15" t="str">
        <f>'Gene Table'!B958</f>
        <v>H20</v>
      </c>
      <c r="D959" s="16" t="str">
        <f>IF(SUM('Test Sample Data'!D$3:D$98)&gt;10,IF(AND(ISNUMBER('Test Sample Data'!D958),'Test Sample Data'!D958&lt;$B$1,'Test Sample Data'!D958&gt;0),'Test Sample Data'!D958,$B$1),"")</f>
        <v/>
      </c>
      <c r="E959" s="17" t="str">
        <f>IF(SUM('Test Sample Data'!E$3:E$98)&gt;10,IF(AND(ISNUMBER('Test Sample Data'!E958),'Test Sample Data'!E958&lt;$B$1,'Test Sample Data'!E958&gt;0),'Test Sample Data'!E958,$B$1),"")</f>
        <v/>
      </c>
      <c r="F959" s="17" t="str">
        <f>IF(SUM('Test Sample Data'!F$3:F$98)&gt;10,IF(AND(ISNUMBER('Test Sample Data'!F958),'Test Sample Data'!F958&lt;$B$1,'Test Sample Data'!F958&gt;0),'Test Sample Data'!F958,$B$1),"")</f>
        <v/>
      </c>
      <c r="G959" s="17" t="str">
        <f>IF(SUM('Test Sample Data'!G$3:G$98)&gt;10,IF(AND(ISNUMBER('Test Sample Data'!G958),'Test Sample Data'!G958&lt;$B$1,'Test Sample Data'!G958&gt;0),'Test Sample Data'!G958,$B$1),"")</f>
        <v/>
      </c>
      <c r="H959" s="17" t="str">
        <f>IF(SUM('Test Sample Data'!H$3:H$98)&gt;10,IF(AND(ISNUMBER('Test Sample Data'!H958),'Test Sample Data'!H958&lt;$B$1,'Test Sample Data'!H958&gt;0),'Test Sample Data'!H958,$B$1),"")</f>
        <v/>
      </c>
      <c r="I959" s="17" t="str">
        <f>IF(SUM('Test Sample Data'!I$3:I$98)&gt;10,IF(AND(ISNUMBER('Test Sample Data'!I958),'Test Sample Data'!I958&lt;$B$1,'Test Sample Data'!I958&gt;0),'Test Sample Data'!I958,$B$1),"")</f>
        <v/>
      </c>
      <c r="J959" s="17" t="str">
        <f>IF(SUM('Test Sample Data'!J$3:J$98)&gt;10,IF(AND(ISNUMBER('Test Sample Data'!J958),'Test Sample Data'!J958&lt;$B$1,'Test Sample Data'!J958&gt;0),'Test Sample Data'!J958,$B$1),"")</f>
        <v/>
      </c>
      <c r="K959" s="17" t="str">
        <f>IF(SUM('Test Sample Data'!K$3:K$98)&gt;10,IF(AND(ISNUMBER('Test Sample Data'!K958),'Test Sample Data'!K958&lt;$B$1,'Test Sample Data'!K958&gt;0),'Test Sample Data'!K958,$B$1),"")</f>
        <v/>
      </c>
      <c r="L959" s="17" t="str">
        <f>IF(SUM('Test Sample Data'!L$3:L$98)&gt;10,IF(AND(ISNUMBER('Test Sample Data'!L958),'Test Sample Data'!L958&lt;$B$1,'Test Sample Data'!L958&gt;0),'Test Sample Data'!L958,$B$1),"")</f>
        <v/>
      </c>
      <c r="M959" s="17" t="str">
        <f>IF(SUM('Test Sample Data'!M$3:M$98)&gt;10,IF(AND(ISNUMBER('Test Sample Data'!M958),'Test Sample Data'!M958&lt;$B$1,'Test Sample Data'!M958&gt;0),'Test Sample Data'!M958,$B$1),"")</f>
        <v/>
      </c>
      <c r="N959" s="17">
        <f>'Gene Table'!E958</f>
        <v>0</v>
      </c>
      <c r="O959" s="17" t="str">
        <f>'Gene Table'!B958</f>
        <v>H20</v>
      </c>
      <c r="P959" s="17" t="str">
        <f>IF(SUM('Control Sample Data'!D$3:D$98)&gt;10,IF(AND(ISNUMBER('Control Sample Data'!D958),'Control Sample Data'!D958&lt;$B$1,'Control Sample Data'!D958&gt;0),'Control Sample Data'!D958,$B$1),"")</f>
        <v/>
      </c>
      <c r="Q959" s="17" t="str">
        <f>IF(SUM('Control Sample Data'!E$3:E$98)&gt;10,IF(AND(ISNUMBER('Control Sample Data'!E958),'Control Sample Data'!E958&lt;$B$1,'Control Sample Data'!E958&gt;0),'Control Sample Data'!E958,$B$1),"")</f>
        <v/>
      </c>
      <c r="R959" s="17" t="str">
        <f>IF(SUM('Control Sample Data'!F$3:F$98)&gt;10,IF(AND(ISNUMBER('Control Sample Data'!F958),'Control Sample Data'!F958&lt;$B$1,'Control Sample Data'!F958&gt;0),'Control Sample Data'!F958,$B$1),"")</f>
        <v/>
      </c>
      <c r="S959" s="17" t="str">
        <f>IF(SUM('Control Sample Data'!G$3:G$98)&gt;10,IF(AND(ISNUMBER('Control Sample Data'!G958),'Control Sample Data'!G958&lt;$B$1,'Control Sample Data'!G958&gt;0),'Control Sample Data'!G958,$B$1),"")</f>
        <v/>
      </c>
      <c r="T959" s="17" t="str">
        <f>IF(SUM('Control Sample Data'!H$3:H$98)&gt;10,IF(AND(ISNUMBER('Control Sample Data'!H958),'Control Sample Data'!H958&lt;$B$1,'Control Sample Data'!H958&gt;0),'Control Sample Data'!H958,$B$1),"")</f>
        <v/>
      </c>
      <c r="U959" s="17" t="str">
        <f>IF(SUM('Control Sample Data'!I$3:I$98)&gt;10,IF(AND(ISNUMBER('Control Sample Data'!I958),'Control Sample Data'!I958&lt;$B$1,'Control Sample Data'!I958&gt;0),'Control Sample Data'!I958,$B$1),"")</f>
        <v/>
      </c>
      <c r="V959" s="17" t="str">
        <f>IF(SUM('Control Sample Data'!J$3:J$98)&gt;10,IF(AND(ISNUMBER('Control Sample Data'!J958),'Control Sample Data'!J958&lt;$B$1,'Control Sample Data'!J958&gt;0),'Control Sample Data'!J958,$B$1),"")</f>
        <v/>
      </c>
      <c r="W959" s="17" t="str">
        <f>IF(SUM('Control Sample Data'!K$3:K$98)&gt;10,IF(AND(ISNUMBER('Control Sample Data'!K958),'Control Sample Data'!K958&lt;$B$1,'Control Sample Data'!K958&gt;0),'Control Sample Data'!K958,$B$1),"")</f>
        <v/>
      </c>
      <c r="X959" s="17" t="str">
        <f>IF(SUM('Control Sample Data'!L$3:L$98)&gt;10,IF(AND(ISNUMBER('Control Sample Data'!L958),'Control Sample Data'!L958&lt;$B$1,'Control Sample Data'!L958&gt;0),'Control Sample Data'!L958,$B$1),"")</f>
        <v/>
      </c>
      <c r="Y959" s="17" t="str">
        <f>IF(SUM('Control Sample Data'!M$3:M$98)&gt;10,IF(AND(ISNUMBER('Control Sample Data'!M958),'Control Sample Data'!M958&lt;$B$1,'Control Sample Data'!M958&gt;0),'Control Sample Data'!M958,$B$1),"")</f>
        <v/>
      </c>
      <c r="AT959" s="36" t="str">
        <f t="shared" si="622"/>
        <v/>
      </c>
      <c r="AU959" s="36" t="str">
        <f t="shared" si="623"/>
        <v/>
      </c>
      <c r="AV959" s="36" t="str">
        <f t="shared" si="624"/>
        <v/>
      </c>
      <c r="AW959" s="36" t="str">
        <f t="shared" si="625"/>
        <v/>
      </c>
      <c r="AX959" s="36" t="str">
        <f t="shared" si="626"/>
        <v/>
      </c>
      <c r="AY959" s="36" t="str">
        <f t="shared" si="627"/>
        <v/>
      </c>
      <c r="AZ959" s="36" t="str">
        <f t="shared" si="628"/>
        <v/>
      </c>
      <c r="BA959" s="36" t="str">
        <f t="shared" si="629"/>
        <v/>
      </c>
      <c r="BB959" s="36" t="str">
        <f t="shared" si="630"/>
        <v/>
      </c>
      <c r="BC959" s="36" t="str">
        <f t="shared" si="631"/>
        <v/>
      </c>
      <c r="BD959" s="36" t="str">
        <f t="shared" si="632"/>
        <v/>
      </c>
      <c r="BE959" s="36" t="str">
        <f t="shared" si="633"/>
        <v/>
      </c>
      <c r="BF959" s="36" t="str">
        <f t="shared" si="634"/>
        <v/>
      </c>
      <c r="BG959" s="36" t="str">
        <f t="shared" si="635"/>
        <v/>
      </c>
      <c r="BH959" s="36" t="str">
        <f t="shared" si="636"/>
        <v/>
      </c>
      <c r="BI959" s="36" t="str">
        <f t="shared" si="637"/>
        <v/>
      </c>
      <c r="BJ959" s="36" t="str">
        <f t="shared" si="638"/>
        <v/>
      </c>
      <c r="BK959" s="36" t="str">
        <f t="shared" si="639"/>
        <v/>
      </c>
      <c r="BL959" s="36" t="str">
        <f t="shared" si="640"/>
        <v/>
      </c>
      <c r="BM959" s="36" t="str">
        <f t="shared" si="641"/>
        <v/>
      </c>
      <c r="BN959" s="38" t="e">
        <f t="shared" si="600"/>
        <v>#DIV/0!</v>
      </c>
      <c r="BO959" s="38" t="e">
        <f t="shared" si="601"/>
        <v>#DIV/0!</v>
      </c>
      <c r="BP959" s="39" t="str">
        <f t="shared" si="602"/>
        <v/>
      </c>
      <c r="BQ959" s="39" t="str">
        <f t="shared" si="603"/>
        <v/>
      </c>
      <c r="BR959" s="39" t="str">
        <f t="shared" si="604"/>
        <v/>
      </c>
      <c r="BS959" s="39" t="str">
        <f t="shared" si="605"/>
        <v/>
      </c>
      <c r="BT959" s="39" t="str">
        <f t="shared" si="606"/>
        <v/>
      </c>
      <c r="BU959" s="39" t="str">
        <f t="shared" si="607"/>
        <v/>
      </c>
      <c r="BV959" s="39" t="str">
        <f t="shared" si="608"/>
        <v/>
      </c>
      <c r="BW959" s="39" t="str">
        <f t="shared" si="609"/>
        <v/>
      </c>
      <c r="BX959" s="39" t="str">
        <f t="shared" si="610"/>
        <v/>
      </c>
      <c r="BY959" s="39" t="str">
        <f t="shared" si="611"/>
        <v/>
      </c>
      <c r="BZ959" s="39" t="str">
        <f t="shared" si="612"/>
        <v/>
      </c>
      <c r="CA959" s="39" t="str">
        <f t="shared" si="613"/>
        <v/>
      </c>
      <c r="CB959" s="39" t="str">
        <f t="shared" si="614"/>
        <v/>
      </c>
      <c r="CC959" s="39" t="str">
        <f t="shared" si="615"/>
        <v/>
      </c>
      <c r="CD959" s="39" t="str">
        <f t="shared" si="616"/>
        <v/>
      </c>
      <c r="CE959" s="39" t="str">
        <f t="shared" si="617"/>
        <v/>
      </c>
      <c r="CF959" s="39" t="str">
        <f t="shared" si="618"/>
        <v/>
      </c>
      <c r="CG959" s="39" t="str">
        <f t="shared" si="619"/>
        <v/>
      </c>
      <c r="CH959" s="39" t="str">
        <f t="shared" si="620"/>
        <v/>
      </c>
      <c r="CI959" s="39" t="str">
        <f t="shared" si="621"/>
        <v/>
      </c>
    </row>
    <row r="960" spans="1:87">
      <c r="A960" s="18"/>
      <c r="B960" s="15">
        <f>'Gene Table'!E959</f>
        <v>0</v>
      </c>
      <c r="C960" s="15" t="str">
        <f>'Gene Table'!B959</f>
        <v>H21</v>
      </c>
      <c r="D960" s="16" t="str">
        <f>IF(SUM('Test Sample Data'!D$3:D$98)&gt;10,IF(AND(ISNUMBER('Test Sample Data'!D959),'Test Sample Data'!D959&lt;$B$1,'Test Sample Data'!D959&gt;0),'Test Sample Data'!D959,$B$1),"")</f>
        <v/>
      </c>
      <c r="E960" s="17" t="str">
        <f>IF(SUM('Test Sample Data'!E$3:E$98)&gt;10,IF(AND(ISNUMBER('Test Sample Data'!E959),'Test Sample Data'!E959&lt;$B$1,'Test Sample Data'!E959&gt;0),'Test Sample Data'!E959,$B$1),"")</f>
        <v/>
      </c>
      <c r="F960" s="17" t="str">
        <f>IF(SUM('Test Sample Data'!F$3:F$98)&gt;10,IF(AND(ISNUMBER('Test Sample Data'!F959),'Test Sample Data'!F959&lt;$B$1,'Test Sample Data'!F959&gt;0),'Test Sample Data'!F959,$B$1),"")</f>
        <v/>
      </c>
      <c r="G960" s="17" t="str">
        <f>IF(SUM('Test Sample Data'!G$3:G$98)&gt;10,IF(AND(ISNUMBER('Test Sample Data'!G959),'Test Sample Data'!G959&lt;$B$1,'Test Sample Data'!G959&gt;0),'Test Sample Data'!G959,$B$1),"")</f>
        <v/>
      </c>
      <c r="H960" s="17" t="str">
        <f>IF(SUM('Test Sample Data'!H$3:H$98)&gt;10,IF(AND(ISNUMBER('Test Sample Data'!H959),'Test Sample Data'!H959&lt;$B$1,'Test Sample Data'!H959&gt;0),'Test Sample Data'!H959,$B$1),"")</f>
        <v/>
      </c>
      <c r="I960" s="17" t="str">
        <f>IF(SUM('Test Sample Data'!I$3:I$98)&gt;10,IF(AND(ISNUMBER('Test Sample Data'!I959),'Test Sample Data'!I959&lt;$B$1,'Test Sample Data'!I959&gt;0),'Test Sample Data'!I959,$B$1),"")</f>
        <v/>
      </c>
      <c r="J960" s="17" t="str">
        <f>IF(SUM('Test Sample Data'!J$3:J$98)&gt;10,IF(AND(ISNUMBER('Test Sample Data'!J959),'Test Sample Data'!J959&lt;$B$1,'Test Sample Data'!J959&gt;0),'Test Sample Data'!J959,$B$1),"")</f>
        <v/>
      </c>
      <c r="K960" s="17" t="str">
        <f>IF(SUM('Test Sample Data'!K$3:K$98)&gt;10,IF(AND(ISNUMBER('Test Sample Data'!K959),'Test Sample Data'!K959&lt;$B$1,'Test Sample Data'!K959&gt;0),'Test Sample Data'!K959,$B$1),"")</f>
        <v/>
      </c>
      <c r="L960" s="17" t="str">
        <f>IF(SUM('Test Sample Data'!L$3:L$98)&gt;10,IF(AND(ISNUMBER('Test Sample Data'!L959),'Test Sample Data'!L959&lt;$B$1,'Test Sample Data'!L959&gt;0),'Test Sample Data'!L959,$B$1),"")</f>
        <v/>
      </c>
      <c r="M960" s="17" t="str">
        <f>IF(SUM('Test Sample Data'!M$3:M$98)&gt;10,IF(AND(ISNUMBER('Test Sample Data'!M959),'Test Sample Data'!M959&lt;$B$1,'Test Sample Data'!M959&gt;0),'Test Sample Data'!M959,$B$1),"")</f>
        <v/>
      </c>
      <c r="N960" s="17">
        <f>'Gene Table'!E959</f>
        <v>0</v>
      </c>
      <c r="O960" s="17" t="str">
        <f>'Gene Table'!B959</f>
        <v>H21</v>
      </c>
      <c r="P960" s="17" t="str">
        <f>IF(SUM('Control Sample Data'!D$3:D$98)&gt;10,IF(AND(ISNUMBER('Control Sample Data'!D959),'Control Sample Data'!D959&lt;$B$1,'Control Sample Data'!D959&gt;0),'Control Sample Data'!D959,$B$1),"")</f>
        <v/>
      </c>
      <c r="Q960" s="17" t="str">
        <f>IF(SUM('Control Sample Data'!E$3:E$98)&gt;10,IF(AND(ISNUMBER('Control Sample Data'!E959),'Control Sample Data'!E959&lt;$B$1,'Control Sample Data'!E959&gt;0),'Control Sample Data'!E959,$B$1),"")</f>
        <v/>
      </c>
      <c r="R960" s="17" t="str">
        <f>IF(SUM('Control Sample Data'!F$3:F$98)&gt;10,IF(AND(ISNUMBER('Control Sample Data'!F959),'Control Sample Data'!F959&lt;$B$1,'Control Sample Data'!F959&gt;0),'Control Sample Data'!F959,$B$1),"")</f>
        <v/>
      </c>
      <c r="S960" s="17" t="str">
        <f>IF(SUM('Control Sample Data'!G$3:G$98)&gt;10,IF(AND(ISNUMBER('Control Sample Data'!G959),'Control Sample Data'!G959&lt;$B$1,'Control Sample Data'!G959&gt;0),'Control Sample Data'!G959,$B$1),"")</f>
        <v/>
      </c>
      <c r="T960" s="17" t="str">
        <f>IF(SUM('Control Sample Data'!H$3:H$98)&gt;10,IF(AND(ISNUMBER('Control Sample Data'!H959),'Control Sample Data'!H959&lt;$B$1,'Control Sample Data'!H959&gt;0),'Control Sample Data'!H959,$B$1),"")</f>
        <v/>
      </c>
      <c r="U960" s="17" t="str">
        <f>IF(SUM('Control Sample Data'!I$3:I$98)&gt;10,IF(AND(ISNUMBER('Control Sample Data'!I959),'Control Sample Data'!I959&lt;$B$1,'Control Sample Data'!I959&gt;0),'Control Sample Data'!I959,$B$1),"")</f>
        <v/>
      </c>
      <c r="V960" s="17" t="str">
        <f>IF(SUM('Control Sample Data'!J$3:J$98)&gt;10,IF(AND(ISNUMBER('Control Sample Data'!J959),'Control Sample Data'!J959&lt;$B$1,'Control Sample Data'!J959&gt;0),'Control Sample Data'!J959,$B$1),"")</f>
        <v/>
      </c>
      <c r="W960" s="17" t="str">
        <f>IF(SUM('Control Sample Data'!K$3:K$98)&gt;10,IF(AND(ISNUMBER('Control Sample Data'!K959),'Control Sample Data'!K959&lt;$B$1,'Control Sample Data'!K959&gt;0),'Control Sample Data'!K959,$B$1),"")</f>
        <v/>
      </c>
      <c r="X960" s="17" t="str">
        <f>IF(SUM('Control Sample Data'!L$3:L$98)&gt;10,IF(AND(ISNUMBER('Control Sample Data'!L959),'Control Sample Data'!L959&lt;$B$1,'Control Sample Data'!L959&gt;0),'Control Sample Data'!L959,$B$1),"")</f>
        <v/>
      </c>
      <c r="Y960" s="17" t="str">
        <f>IF(SUM('Control Sample Data'!M$3:M$98)&gt;10,IF(AND(ISNUMBER('Control Sample Data'!M959),'Control Sample Data'!M959&lt;$B$1,'Control Sample Data'!M959&gt;0),'Control Sample Data'!M959,$B$1),"")</f>
        <v/>
      </c>
      <c r="AT960" s="36" t="str">
        <f t="shared" si="622"/>
        <v/>
      </c>
      <c r="AU960" s="36" t="str">
        <f t="shared" si="623"/>
        <v/>
      </c>
      <c r="AV960" s="36" t="str">
        <f t="shared" si="624"/>
        <v/>
      </c>
      <c r="AW960" s="36" t="str">
        <f t="shared" si="625"/>
        <v/>
      </c>
      <c r="AX960" s="36" t="str">
        <f t="shared" si="626"/>
        <v/>
      </c>
      <c r="AY960" s="36" t="str">
        <f t="shared" si="627"/>
        <v/>
      </c>
      <c r="AZ960" s="36" t="str">
        <f t="shared" si="628"/>
        <v/>
      </c>
      <c r="BA960" s="36" t="str">
        <f t="shared" si="629"/>
        <v/>
      </c>
      <c r="BB960" s="36" t="str">
        <f t="shared" si="630"/>
        <v/>
      </c>
      <c r="BC960" s="36" t="str">
        <f t="shared" si="631"/>
        <v/>
      </c>
      <c r="BD960" s="36" t="str">
        <f t="shared" si="632"/>
        <v/>
      </c>
      <c r="BE960" s="36" t="str">
        <f t="shared" si="633"/>
        <v/>
      </c>
      <c r="BF960" s="36" t="str">
        <f t="shared" si="634"/>
        <v/>
      </c>
      <c r="BG960" s="36" t="str">
        <f t="shared" si="635"/>
        <v/>
      </c>
      <c r="BH960" s="36" t="str">
        <f t="shared" si="636"/>
        <v/>
      </c>
      <c r="BI960" s="36" t="str">
        <f t="shared" si="637"/>
        <v/>
      </c>
      <c r="BJ960" s="36" t="str">
        <f t="shared" si="638"/>
        <v/>
      </c>
      <c r="BK960" s="36" t="str">
        <f t="shared" si="639"/>
        <v/>
      </c>
      <c r="BL960" s="36" t="str">
        <f t="shared" si="640"/>
        <v/>
      </c>
      <c r="BM960" s="36" t="str">
        <f t="shared" si="641"/>
        <v/>
      </c>
      <c r="BN960" s="38" t="e">
        <f t="shared" si="600"/>
        <v>#DIV/0!</v>
      </c>
      <c r="BO960" s="38" t="e">
        <f t="shared" si="601"/>
        <v>#DIV/0!</v>
      </c>
      <c r="BP960" s="39" t="str">
        <f t="shared" si="602"/>
        <v/>
      </c>
      <c r="BQ960" s="39" t="str">
        <f t="shared" si="603"/>
        <v/>
      </c>
      <c r="BR960" s="39" t="str">
        <f t="shared" si="604"/>
        <v/>
      </c>
      <c r="BS960" s="39" t="str">
        <f t="shared" si="605"/>
        <v/>
      </c>
      <c r="BT960" s="39" t="str">
        <f t="shared" si="606"/>
        <v/>
      </c>
      <c r="BU960" s="39" t="str">
        <f t="shared" si="607"/>
        <v/>
      </c>
      <c r="BV960" s="39" t="str">
        <f t="shared" si="608"/>
        <v/>
      </c>
      <c r="BW960" s="39" t="str">
        <f t="shared" si="609"/>
        <v/>
      </c>
      <c r="BX960" s="39" t="str">
        <f t="shared" si="610"/>
        <v/>
      </c>
      <c r="BY960" s="39" t="str">
        <f t="shared" si="611"/>
        <v/>
      </c>
      <c r="BZ960" s="39" t="str">
        <f t="shared" si="612"/>
        <v/>
      </c>
      <c r="CA960" s="39" t="str">
        <f t="shared" si="613"/>
        <v/>
      </c>
      <c r="CB960" s="39" t="str">
        <f t="shared" si="614"/>
        <v/>
      </c>
      <c r="CC960" s="39" t="str">
        <f t="shared" si="615"/>
        <v/>
      </c>
      <c r="CD960" s="39" t="str">
        <f t="shared" si="616"/>
        <v/>
      </c>
      <c r="CE960" s="39" t="str">
        <f t="shared" si="617"/>
        <v/>
      </c>
      <c r="CF960" s="39" t="str">
        <f t="shared" si="618"/>
        <v/>
      </c>
      <c r="CG960" s="39" t="str">
        <f t="shared" si="619"/>
        <v/>
      </c>
      <c r="CH960" s="39" t="str">
        <f t="shared" si="620"/>
        <v/>
      </c>
      <c r="CI960" s="39" t="str">
        <f t="shared" si="621"/>
        <v/>
      </c>
    </row>
    <row r="961" spans="1:87">
      <c r="A961" s="18"/>
      <c r="B961" s="15">
        <f>'Gene Table'!E960</f>
        <v>0</v>
      </c>
      <c r="C961" s="15" t="str">
        <f>'Gene Table'!B960</f>
        <v>H22</v>
      </c>
      <c r="D961" s="16" t="str">
        <f>IF(SUM('Test Sample Data'!D$3:D$98)&gt;10,IF(AND(ISNUMBER('Test Sample Data'!D960),'Test Sample Data'!D960&lt;$B$1,'Test Sample Data'!D960&gt;0),'Test Sample Data'!D960,$B$1),"")</f>
        <v/>
      </c>
      <c r="E961" s="17" t="str">
        <f>IF(SUM('Test Sample Data'!E$3:E$98)&gt;10,IF(AND(ISNUMBER('Test Sample Data'!E960),'Test Sample Data'!E960&lt;$B$1,'Test Sample Data'!E960&gt;0),'Test Sample Data'!E960,$B$1),"")</f>
        <v/>
      </c>
      <c r="F961" s="17" t="str">
        <f>IF(SUM('Test Sample Data'!F$3:F$98)&gt;10,IF(AND(ISNUMBER('Test Sample Data'!F960),'Test Sample Data'!F960&lt;$B$1,'Test Sample Data'!F960&gt;0),'Test Sample Data'!F960,$B$1),"")</f>
        <v/>
      </c>
      <c r="G961" s="17" t="str">
        <f>IF(SUM('Test Sample Data'!G$3:G$98)&gt;10,IF(AND(ISNUMBER('Test Sample Data'!G960),'Test Sample Data'!G960&lt;$B$1,'Test Sample Data'!G960&gt;0),'Test Sample Data'!G960,$B$1),"")</f>
        <v/>
      </c>
      <c r="H961" s="17" t="str">
        <f>IF(SUM('Test Sample Data'!H$3:H$98)&gt;10,IF(AND(ISNUMBER('Test Sample Data'!H960),'Test Sample Data'!H960&lt;$B$1,'Test Sample Data'!H960&gt;0),'Test Sample Data'!H960,$B$1),"")</f>
        <v/>
      </c>
      <c r="I961" s="17" t="str">
        <f>IF(SUM('Test Sample Data'!I$3:I$98)&gt;10,IF(AND(ISNUMBER('Test Sample Data'!I960),'Test Sample Data'!I960&lt;$B$1,'Test Sample Data'!I960&gt;0),'Test Sample Data'!I960,$B$1),"")</f>
        <v/>
      </c>
      <c r="J961" s="17" t="str">
        <f>IF(SUM('Test Sample Data'!J$3:J$98)&gt;10,IF(AND(ISNUMBER('Test Sample Data'!J960),'Test Sample Data'!J960&lt;$B$1,'Test Sample Data'!J960&gt;0),'Test Sample Data'!J960,$B$1),"")</f>
        <v/>
      </c>
      <c r="K961" s="17" t="str">
        <f>IF(SUM('Test Sample Data'!K$3:K$98)&gt;10,IF(AND(ISNUMBER('Test Sample Data'!K960),'Test Sample Data'!K960&lt;$B$1,'Test Sample Data'!K960&gt;0),'Test Sample Data'!K960,$B$1),"")</f>
        <v/>
      </c>
      <c r="L961" s="17" t="str">
        <f>IF(SUM('Test Sample Data'!L$3:L$98)&gt;10,IF(AND(ISNUMBER('Test Sample Data'!L960),'Test Sample Data'!L960&lt;$B$1,'Test Sample Data'!L960&gt;0),'Test Sample Data'!L960,$B$1),"")</f>
        <v/>
      </c>
      <c r="M961" s="17" t="str">
        <f>IF(SUM('Test Sample Data'!M$3:M$98)&gt;10,IF(AND(ISNUMBER('Test Sample Data'!M960),'Test Sample Data'!M960&lt;$B$1,'Test Sample Data'!M960&gt;0),'Test Sample Data'!M960,$B$1),"")</f>
        <v/>
      </c>
      <c r="N961" s="17">
        <f>'Gene Table'!E960</f>
        <v>0</v>
      </c>
      <c r="O961" s="17" t="str">
        <f>'Gene Table'!B960</f>
        <v>H22</v>
      </c>
      <c r="P961" s="17" t="str">
        <f>IF(SUM('Control Sample Data'!D$3:D$98)&gt;10,IF(AND(ISNUMBER('Control Sample Data'!D960),'Control Sample Data'!D960&lt;$B$1,'Control Sample Data'!D960&gt;0),'Control Sample Data'!D960,$B$1),"")</f>
        <v/>
      </c>
      <c r="Q961" s="17" t="str">
        <f>IF(SUM('Control Sample Data'!E$3:E$98)&gt;10,IF(AND(ISNUMBER('Control Sample Data'!E960),'Control Sample Data'!E960&lt;$B$1,'Control Sample Data'!E960&gt;0),'Control Sample Data'!E960,$B$1),"")</f>
        <v/>
      </c>
      <c r="R961" s="17" t="str">
        <f>IF(SUM('Control Sample Data'!F$3:F$98)&gt;10,IF(AND(ISNUMBER('Control Sample Data'!F960),'Control Sample Data'!F960&lt;$B$1,'Control Sample Data'!F960&gt;0),'Control Sample Data'!F960,$B$1),"")</f>
        <v/>
      </c>
      <c r="S961" s="17" t="str">
        <f>IF(SUM('Control Sample Data'!G$3:G$98)&gt;10,IF(AND(ISNUMBER('Control Sample Data'!G960),'Control Sample Data'!G960&lt;$B$1,'Control Sample Data'!G960&gt;0),'Control Sample Data'!G960,$B$1),"")</f>
        <v/>
      </c>
      <c r="T961" s="17" t="str">
        <f>IF(SUM('Control Sample Data'!H$3:H$98)&gt;10,IF(AND(ISNUMBER('Control Sample Data'!H960),'Control Sample Data'!H960&lt;$B$1,'Control Sample Data'!H960&gt;0),'Control Sample Data'!H960,$B$1),"")</f>
        <v/>
      </c>
      <c r="U961" s="17" t="str">
        <f>IF(SUM('Control Sample Data'!I$3:I$98)&gt;10,IF(AND(ISNUMBER('Control Sample Data'!I960),'Control Sample Data'!I960&lt;$B$1,'Control Sample Data'!I960&gt;0),'Control Sample Data'!I960,$B$1),"")</f>
        <v/>
      </c>
      <c r="V961" s="17" t="str">
        <f>IF(SUM('Control Sample Data'!J$3:J$98)&gt;10,IF(AND(ISNUMBER('Control Sample Data'!J960),'Control Sample Data'!J960&lt;$B$1,'Control Sample Data'!J960&gt;0),'Control Sample Data'!J960,$B$1),"")</f>
        <v/>
      </c>
      <c r="W961" s="17" t="str">
        <f>IF(SUM('Control Sample Data'!K$3:K$98)&gt;10,IF(AND(ISNUMBER('Control Sample Data'!K960),'Control Sample Data'!K960&lt;$B$1,'Control Sample Data'!K960&gt;0),'Control Sample Data'!K960,$B$1),"")</f>
        <v/>
      </c>
      <c r="X961" s="17" t="str">
        <f>IF(SUM('Control Sample Data'!L$3:L$98)&gt;10,IF(AND(ISNUMBER('Control Sample Data'!L960),'Control Sample Data'!L960&lt;$B$1,'Control Sample Data'!L960&gt;0),'Control Sample Data'!L960,$B$1),"")</f>
        <v/>
      </c>
      <c r="Y961" s="17" t="str">
        <f>IF(SUM('Control Sample Data'!M$3:M$98)&gt;10,IF(AND(ISNUMBER('Control Sample Data'!M960),'Control Sample Data'!M960&lt;$B$1,'Control Sample Data'!M960&gt;0),'Control Sample Data'!M960,$B$1),"")</f>
        <v/>
      </c>
      <c r="AT961" s="36" t="str">
        <f t="shared" si="622"/>
        <v/>
      </c>
      <c r="AU961" s="36" t="str">
        <f t="shared" si="623"/>
        <v/>
      </c>
      <c r="AV961" s="36" t="str">
        <f t="shared" si="624"/>
        <v/>
      </c>
      <c r="AW961" s="36" t="str">
        <f t="shared" si="625"/>
        <v/>
      </c>
      <c r="AX961" s="36" t="str">
        <f t="shared" si="626"/>
        <v/>
      </c>
      <c r="AY961" s="36" t="str">
        <f t="shared" si="627"/>
        <v/>
      </c>
      <c r="AZ961" s="36" t="str">
        <f t="shared" si="628"/>
        <v/>
      </c>
      <c r="BA961" s="36" t="str">
        <f t="shared" si="629"/>
        <v/>
      </c>
      <c r="BB961" s="36" t="str">
        <f t="shared" si="630"/>
        <v/>
      </c>
      <c r="BC961" s="36" t="str">
        <f t="shared" si="631"/>
        <v/>
      </c>
      <c r="BD961" s="36" t="str">
        <f t="shared" si="632"/>
        <v/>
      </c>
      <c r="BE961" s="36" t="str">
        <f t="shared" si="633"/>
        <v/>
      </c>
      <c r="BF961" s="36" t="str">
        <f t="shared" si="634"/>
        <v/>
      </c>
      <c r="BG961" s="36" t="str">
        <f t="shared" si="635"/>
        <v/>
      </c>
      <c r="BH961" s="36" t="str">
        <f t="shared" si="636"/>
        <v/>
      </c>
      <c r="BI961" s="36" t="str">
        <f t="shared" si="637"/>
        <v/>
      </c>
      <c r="BJ961" s="36" t="str">
        <f t="shared" si="638"/>
        <v/>
      </c>
      <c r="BK961" s="36" t="str">
        <f t="shared" si="639"/>
        <v/>
      </c>
      <c r="BL961" s="36" t="str">
        <f t="shared" si="640"/>
        <v/>
      </c>
      <c r="BM961" s="36" t="str">
        <f t="shared" si="641"/>
        <v/>
      </c>
      <c r="BN961" s="38" t="e">
        <f t="shared" si="600"/>
        <v>#DIV/0!</v>
      </c>
      <c r="BO961" s="38" t="e">
        <f t="shared" si="601"/>
        <v>#DIV/0!</v>
      </c>
      <c r="BP961" s="39" t="str">
        <f t="shared" si="602"/>
        <v/>
      </c>
      <c r="BQ961" s="39" t="str">
        <f t="shared" si="603"/>
        <v/>
      </c>
      <c r="BR961" s="39" t="str">
        <f t="shared" si="604"/>
        <v/>
      </c>
      <c r="BS961" s="39" t="str">
        <f t="shared" si="605"/>
        <v/>
      </c>
      <c r="BT961" s="39" t="str">
        <f t="shared" si="606"/>
        <v/>
      </c>
      <c r="BU961" s="39" t="str">
        <f t="shared" si="607"/>
        <v/>
      </c>
      <c r="BV961" s="39" t="str">
        <f t="shared" si="608"/>
        <v/>
      </c>
      <c r="BW961" s="39" t="str">
        <f t="shared" si="609"/>
        <v/>
      </c>
      <c r="BX961" s="39" t="str">
        <f t="shared" si="610"/>
        <v/>
      </c>
      <c r="BY961" s="39" t="str">
        <f t="shared" si="611"/>
        <v/>
      </c>
      <c r="BZ961" s="39" t="str">
        <f t="shared" si="612"/>
        <v/>
      </c>
      <c r="CA961" s="39" t="str">
        <f t="shared" si="613"/>
        <v/>
      </c>
      <c r="CB961" s="39" t="str">
        <f t="shared" si="614"/>
        <v/>
      </c>
      <c r="CC961" s="39" t="str">
        <f t="shared" si="615"/>
        <v/>
      </c>
      <c r="CD961" s="39" t="str">
        <f t="shared" si="616"/>
        <v/>
      </c>
      <c r="CE961" s="39" t="str">
        <f t="shared" si="617"/>
        <v/>
      </c>
      <c r="CF961" s="39" t="str">
        <f t="shared" si="618"/>
        <v/>
      </c>
      <c r="CG961" s="39" t="str">
        <f t="shared" si="619"/>
        <v/>
      </c>
      <c r="CH961" s="39" t="str">
        <f t="shared" si="620"/>
        <v/>
      </c>
      <c r="CI961" s="39" t="str">
        <f t="shared" si="621"/>
        <v/>
      </c>
    </row>
    <row r="962" spans="1:87">
      <c r="A962" s="18"/>
      <c r="B962" s="15">
        <f>'Gene Table'!E961</f>
        <v>0</v>
      </c>
      <c r="C962" s="15" t="str">
        <f>'Gene Table'!B961</f>
        <v>H23</v>
      </c>
      <c r="D962" s="16" t="str">
        <f>IF(SUM('Test Sample Data'!D$3:D$98)&gt;10,IF(AND(ISNUMBER('Test Sample Data'!D961),'Test Sample Data'!D961&lt;$B$1,'Test Sample Data'!D961&gt;0),'Test Sample Data'!D961,$B$1),"")</f>
        <v/>
      </c>
      <c r="E962" s="17" t="str">
        <f>IF(SUM('Test Sample Data'!E$3:E$98)&gt;10,IF(AND(ISNUMBER('Test Sample Data'!E961),'Test Sample Data'!E961&lt;$B$1,'Test Sample Data'!E961&gt;0),'Test Sample Data'!E961,$B$1),"")</f>
        <v/>
      </c>
      <c r="F962" s="17" t="str">
        <f>IF(SUM('Test Sample Data'!F$3:F$98)&gt;10,IF(AND(ISNUMBER('Test Sample Data'!F961),'Test Sample Data'!F961&lt;$B$1,'Test Sample Data'!F961&gt;0),'Test Sample Data'!F961,$B$1),"")</f>
        <v/>
      </c>
      <c r="G962" s="17" t="str">
        <f>IF(SUM('Test Sample Data'!G$3:G$98)&gt;10,IF(AND(ISNUMBER('Test Sample Data'!G961),'Test Sample Data'!G961&lt;$B$1,'Test Sample Data'!G961&gt;0),'Test Sample Data'!G961,$B$1),"")</f>
        <v/>
      </c>
      <c r="H962" s="17" t="str">
        <f>IF(SUM('Test Sample Data'!H$3:H$98)&gt;10,IF(AND(ISNUMBER('Test Sample Data'!H961),'Test Sample Data'!H961&lt;$B$1,'Test Sample Data'!H961&gt;0),'Test Sample Data'!H961,$B$1),"")</f>
        <v/>
      </c>
      <c r="I962" s="17" t="str">
        <f>IF(SUM('Test Sample Data'!I$3:I$98)&gt;10,IF(AND(ISNUMBER('Test Sample Data'!I961),'Test Sample Data'!I961&lt;$B$1,'Test Sample Data'!I961&gt;0),'Test Sample Data'!I961,$B$1),"")</f>
        <v/>
      </c>
      <c r="J962" s="17" t="str">
        <f>IF(SUM('Test Sample Data'!J$3:J$98)&gt;10,IF(AND(ISNUMBER('Test Sample Data'!J961),'Test Sample Data'!J961&lt;$B$1,'Test Sample Data'!J961&gt;0),'Test Sample Data'!J961,$B$1),"")</f>
        <v/>
      </c>
      <c r="K962" s="17" t="str">
        <f>IF(SUM('Test Sample Data'!K$3:K$98)&gt;10,IF(AND(ISNUMBER('Test Sample Data'!K961),'Test Sample Data'!K961&lt;$B$1,'Test Sample Data'!K961&gt;0),'Test Sample Data'!K961,$B$1),"")</f>
        <v/>
      </c>
      <c r="L962" s="17" t="str">
        <f>IF(SUM('Test Sample Data'!L$3:L$98)&gt;10,IF(AND(ISNUMBER('Test Sample Data'!L961),'Test Sample Data'!L961&lt;$B$1,'Test Sample Data'!L961&gt;0),'Test Sample Data'!L961,$B$1),"")</f>
        <v/>
      </c>
      <c r="M962" s="17" t="str">
        <f>IF(SUM('Test Sample Data'!M$3:M$98)&gt;10,IF(AND(ISNUMBER('Test Sample Data'!M961),'Test Sample Data'!M961&lt;$B$1,'Test Sample Data'!M961&gt;0),'Test Sample Data'!M961,$B$1),"")</f>
        <v/>
      </c>
      <c r="N962" s="17">
        <f>'Gene Table'!E961</f>
        <v>0</v>
      </c>
      <c r="O962" s="17" t="str">
        <f>'Gene Table'!B961</f>
        <v>H23</v>
      </c>
      <c r="P962" s="17" t="str">
        <f>IF(SUM('Control Sample Data'!D$3:D$98)&gt;10,IF(AND(ISNUMBER('Control Sample Data'!D961),'Control Sample Data'!D961&lt;$B$1,'Control Sample Data'!D961&gt;0),'Control Sample Data'!D961,$B$1),"")</f>
        <v/>
      </c>
      <c r="Q962" s="17" t="str">
        <f>IF(SUM('Control Sample Data'!E$3:E$98)&gt;10,IF(AND(ISNUMBER('Control Sample Data'!E961),'Control Sample Data'!E961&lt;$B$1,'Control Sample Data'!E961&gt;0),'Control Sample Data'!E961,$B$1),"")</f>
        <v/>
      </c>
      <c r="R962" s="17" t="str">
        <f>IF(SUM('Control Sample Data'!F$3:F$98)&gt;10,IF(AND(ISNUMBER('Control Sample Data'!F961),'Control Sample Data'!F961&lt;$B$1,'Control Sample Data'!F961&gt;0),'Control Sample Data'!F961,$B$1),"")</f>
        <v/>
      </c>
      <c r="S962" s="17" t="str">
        <f>IF(SUM('Control Sample Data'!G$3:G$98)&gt;10,IF(AND(ISNUMBER('Control Sample Data'!G961),'Control Sample Data'!G961&lt;$B$1,'Control Sample Data'!G961&gt;0),'Control Sample Data'!G961,$B$1),"")</f>
        <v/>
      </c>
      <c r="T962" s="17" t="str">
        <f>IF(SUM('Control Sample Data'!H$3:H$98)&gt;10,IF(AND(ISNUMBER('Control Sample Data'!H961),'Control Sample Data'!H961&lt;$B$1,'Control Sample Data'!H961&gt;0),'Control Sample Data'!H961,$B$1),"")</f>
        <v/>
      </c>
      <c r="U962" s="17" t="str">
        <f>IF(SUM('Control Sample Data'!I$3:I$98)&gt;10,IF(AND(ISNUMBER('Control Sample Data'!I961),'Control Sample Data'!I961&lt;$B$1,'Control Sample Data'!I961&gt;0),'Control Sample Data'!I961,$B$1),"")</f>
        <v/>
      </c>
      <c r="V962" s="17" t="str">
        <f>IF(SUM('Control Sample Data'!J$3:J$98)&gt;10,IF(AND(ISNUMBER('Control Sample Data'!J961),'Control Sample Data'!J961&lt;$B$1,'Control Sample Data'!J961&gt;0),'Control Sample Data'!J961,$B$1),"")</f>
        <v/>
      </c>
      <c r="W962" s="17" t="str">
        <f>IF(SUM('Control Sample Data'!K$3:K$98)&gt;10,IF(AND(ISNUMBER('Control Sample Data'!K961),'Control Sample Data'!K961&lt;$B$1,'Control Sample Data'!K961&gt;0),'Control Sample Data'!K961,$B$1),"")</f>
        <v/>
      </c>
      <c r="X962" s="17" t="str">
        <f>IF(SUM('Control Sample Data'!L$3:L$98)&gt;10,IF(AND(ISNUMBER('Control Sample Data'!L961),'Control Sample Data'!L961&lt;$B$1,'Control Sample Data'!L961&gt;0),'Control Sample Data'!L961,$B$1),"")</f>
        <v/>
      </c>
      <c r="Y962" s="17" t="str">
        <f>IF(SUM('Control Sample Data'!M$3:M$98)&gt;10,IF(AND(ISNUMBER('Control Sample Data'!M961),'Control Sample Data'!M961&lt;$B$1,'Control Sample Data'!M961&gt;0),'Control Sample Data'!M961,$B$1),"")</f>
        <v/>
      </c>
      <c r="AT962" s="36" t="str">
        <f t="shared" si="622"/>
        <v/>
      </c>
      <c r="AU962" s="36" t="str">
        <f t="shared" si="623"/>
        <v/>
      </c>
      <c r="AV962" s="36" t="str">
        <f t="shared" si="624"/>
        <v/>
      </c>
      <c r="AW962" s="36" t="str">
        <f t="shared" si="625"/>
        <v/>
      </c>
      <c r="AX962" s="36" t="str">
        <f t="shared" si="626"/>
        <v/>
      </c>
      <c r="AY962" s="36" t="str">
        <f t="shared" si="627"/>
        <v/>
      </c>
      <c r="AZ962" s="36" t="str">
        <f t="shared" si="628"/>
        <v/>
      </c>
      <c r="BA962" s="36" t="str">
        <f t="shared" si="629"/>
        <v/>
      </c>
      <c r="BB962" s="36" t="str">
        <f t="shared" si="630"/>
        <v/>
      </c>
      <c r="BC962" s="36" t="str">
        <f t="shared" si="631"/>
        <v/>
      </c>
      <c r="BD962" s="36" t="str">
        <f t="shared" si="632"/>
        <v/>
      </c>
      <c r="BE962" s="36" t="str">
        <f t="shared" si="633"/>
        <v/>
      </c>
      <c r="BF962" s="36" t="str">
        <f t="shared" si="634"/>
        <v/>
      </c>
      <c r="BG962" s="36" t="str">
        <f t="shared" si="635"/>
        <v/>
      </c>
      <c r="BH962" s="36" t="str">
        <f t="shared" si="636"/>
        <v/>
      </c>
      <c r="BI962" s="36" t="str">
        <f t="shared" si="637"/>
        <v/>
      </c>
      <c r="BJ962" s="36" t="str">
        <f t="shared" si="638"/>
        <v/>
      </c>
      <c r="BK962" s="36" t="str">
        <f t="shared" si="639"/>
        <v/>
      </c>
      <c r="BL962" s="36" t="str">
        <f t="shared" si="640"/>
        <v/>
      </c>
      <c r="BM962" s="36" t="str">
        <f t="shared" si="641"/>
        <v/>
      </c>
      <c r="BN962" s="38" t="e">
        <f t="shared" si="600"/>
        <v>#DIV/0!</v>
      </c>
      <c r="BO962" s="38" t="e">
        <f t="shared" si="601"/>
        <v>#DIV/0!</v>
      </c>
      <c r="BP962" s="39" t="str">
        <f t="shared" si="602"/>
        <v/>
      </c>
      <c r="BQ962" s="39" t="str">
        <f t="shared" si="603"/>
        <v/>
      </c>
      <c r="BR962" s="39" t="str">
        <f t="shared" si="604"/>
        <v/>
      </c>
      <c r="BS962" s="39" t="str">
        <f t="shared" si="605"/>
        <v/>
      </c>
      <c r="BT962" s="39" t="str">
        <f t="shared" si="606"/>
        <v/>
      </c>
      <c r="BU962" s="39" t="str">
        <f t="shared" si="607"/>
        <v/>
      </c>
      <c r="BV962" s="39" t="str">
        <f t="shared" si="608"/>
        <v/>
      </c>
      <c r="BW962" s="39" t="str">
        <f t="shared" si="609"/>
        <v/>
      </c>
      <c r="BX962" s="39" t="str">
        <f t="shared" si="610"/>
        <v/>
      </c>
      <c r="BY962" s="39" t="str">
        <f t="shared" si="611"/>
        <v/>
      </c>
      <c r="BZ962" s="39" t="str">
        <f t="shared" si="612"/>
        <v/>
      </c>
      <c r="CA962" s="39" t="str">
        <f t="shared" si="613"/>
        <v/>
      </c>
      <c r="CB962" s="39" t="str">
        <f t="shared" si="614"/>
        <v/>
      </c>
      <c r="CC962" s="39" t="str">
        <f t="shared" si="615"/>
        <v/>
      </c>
      <c r="CD962" s="39" t="str">
        <f t="shared" si="616"/>
        <v/>
      </c>
      <c r="CE962" s="39" t="str">
        <f t="shared" si="617"/>
        <v/>
      </c>
      <c r="CF962" s="39" t="str">
        <f t="shared" si="618"/>
        <v/>
      </c>
      <c r="CG962" s="39" t="str">
        <f t="shared" si="619"/>
        <v/>
      </c>
      <c r="CH962" s="39" t="str">
        <f t="shared" si="620"/>
        <v/>
      </c>
      <c r="CI962" s="39" t="str">
        <f t="shared" si="621"/>
        <v/>
      </c>
    </row>
    <row r="963" spans="1:87">
      <c r="A963" s="18"/>
      <c r="B963" s="15">
        <f>'Gene Table'!E962</f>
        <v>0</v>
      </c>
      <c r="C963" s="15" t="str">
        <f>'Gene Table'!B962</f>
        <v>H24</v>
      </c>
      <c r="D963" s="16" t="str">
        <f>IF(SUM('Test Sample Data'!D$3:D$98)&gt;10,IF(AND(ISNUMBER('Test Sample Data'!D962),'Test Sample Data'!D962&lt;$B$1,'Test Sample Data'!D962&gt;0),'Test Sample Data'!D962,$B$1),"")</f>
        <v/>
      </c>
      <c r="E963" s="17" t="str">
        <f>IF(SUM('Test Sample Data'!E$3:E$98)&gt;10,IF(AND(ISNUMBER('Test Sample Data'!E962),'Test Sample Data'!E962&lt;$B$1,'Test Sample Data'!E962&gt;0),'Test Sample Data'!E962,$B$1),"")</f>
        <v/>
      </c>
      <c r="F963" s="17" t="str">
        <f>IF(SUM('Test Sample Data'!F$3:F$98)&gt;10,IF(AND(ISNUMBER('Test Sample Data'!F962),'Test Sample Data'!F962&lt;$B$1,'Test Sample Data'!F962&gt;0),'Test Sample Data'!F962,$B$1),"")</f>
        <v/>
      </c>
      <c r="G963" s="17" t="str">
        <f>IF(SUM('Test Sample Data'!G$3:G$98)&gt;10,IF(AND(ISNUMBER('Test Sample Data'!G962),'Test Sample Data'!G962&lt;$B$1,'Test Sample Data'!G962&gt;0),'Test Sample Data'!G962,$B$1),"")</f>
        <v/>
      </c>
      <c r="H963" s="17" t="str">
        <f>IF(SUM('Test Sample Data'!H$3:H$98)&gt;10,IF(AND(ISNUMBER('Test Sample Data'!H962),'Test Sample Data'!H962&lt;$B$1,'Test Sample Data'!H962&gt;0),'Test Sample Data'!H962,$B$1),"")</f>
        <v/>
      </c>
      <c r="I963" s="17" t="str">
        <f>IF(SUM('Test Sample Data'!I$3:I$98)&gt;10,IF(AND(ISNUMBER('Test Sample Data'!I962),'Test Sample Data'!I962&lt;$B$1,'Test Sample Data'!I962&gt;0),'Test Sample Data'!I962,$B$1),"")</f>
        <v/>
      </c>
      <c r="J963" s="17" t="str">
        <f>IF(SUM('Test Sample Data'!J$3:J$98)&gt;10,IF(AND(ISNUMBER('Test Sample Data'!J962),'Test Sample Data'!J962&lt;$B$1,'Test Sample Data'!J962&gt;0),'Test Sample Data'!J962,$B$1),"")</f>
        <v/>
      </c>
      <c r="K963" s="17" t="str">
        <f>IF(SUM('Test Sample Data'!K$3:K$98)&gt;10,IF(AND(ISNUMBER('Test Sample Data'!K962),'Test Sample Data'!K962&lt;$B$1,'Test Sample Data'!K962&gt;0),'Test Sample Data'!K962,$B$1),"")</f>
        <v/>
      </c>
      <c r="L963" s="17" t="str">
        <f>IF(SUM('Test Sample Data'!L$3:L$98)&gt;10,IF(AND(ISNUMBER('Test Sample Data'!L962),'Test Sample Data'!L962&lt;$B$1,'Test Sample Data'!L962&gt;0),'Test Sample Data'!L962,$B$1),"")</f>
        <v/>
      </c>
      <c r="M963" s="17" t="str">
        <f>IF(SUM('Test Sample Data'!M$3:M$98)&gt;10,IF(AND(ISNUMBER('Test Sample Data'!M962),'Test Sample Data'!M962&lt;$B$1,'Test Sample Data'!M962&gt;0),'Test Sample Data'!M962,$B$1),"")</f>
        <v/>
      </c>
      <c r="N963" s="17">
        <f>'Gene Table'!E962</f>
        <v>0</v>
      </c>
      <c r="O963" s="17" t="str">
        <f>'Gene Table'!B962</f>
        <v>H24</v>
      </c>
      <c r="P963" s="17" t="str">
        <f>IF(SUM('Control Sample Data'!D$3:D$98)&gt;10,IF(AND(ISNUMBER('Control Sample Data'!D962),'Control Sample Data'!D962&lt;$B$1,'Control Sample Data'!D962&gt;0),'Control Sample Data'!D962,$B$1),"")</f>
        <v/>
      </c>
      <c r="Q963" s="17" t="str">
        <f>IF(SUM('Control Sample Data'!E$3:E$98)&gt;10,IF(AND(ISNUMBER('Control Sample Data'!E962),'Control Sample Data'!E962&lt;$B$1,'Control Sample Data'!E962&gt;0),'Control Sample Data'!E962,$B$1),"")</f>
        <v/>
      </c>
      <c r="R963" s="17" t="str">
        <f>IF(SUM('Control Sample Data'!F$3:F$98)&gt;10,IF(AND(ISNUMBER('Control Sample Data'!F962),'Control Sample Data'!F962&lt;$B$1,'Control Sample Data'!F962&gt;0),'Control Sample Data'!F962,$B$1),"")</f>
        <v/>
      </c>
      <c r="S963" s="17" t="str">
        <f>IF(SUM('Control Sample Data'!G$3:G$98)&gt;10,IF(AND(ISNUMBER('Control Sample Data'!G962),'Control Sample Data'!G962&lt;$B$1,'Control Sample Data'!G962&gt;0),'Control Sample Data'!G962,$B$1),"")</f>
        <v/>
      </c>
      <c r="T963" s="17" t="str">
        <f>IF(SUM('Control Sample Data'!H$3:H$98)&gt;10,IF(AND(ISNUMBER('Control Sample Data'!H962),'Control Sample Data'!H962&lt;$B$1,'Control Sample Data'!H962&gt;0),'Control Sample Data'!H962,$B$1),"")</f>
        <v/>
      </c>
      <c r="U963" s="17" t="str">
        <f>IF(SUM('Control Sample Data'!I$3:I$98)&gt;10,IF(AND(ISNUMBER('Control Sample Data'!I962),'Control Sample Data'!I962&lt;$B$1,'Control Sample Data'!I962&gt;0),'Control Sample Data'!I962,$B$1),"")</f>
        <v/>
      </c>
      <c r="V963" s="17" t="str">
        <f>IF(SUM('Control Sample Data'!J$3:J$98)&gt;10,IF(AND(ISNUMBER('Control Sample Data'!J962),'Control Sample Data'!J962&lt;$B$1,'Control Sample Data'!J962&gt;0),'Control Sample Data'!J962,$B$1),"")</f>
        <v/>
      </c>
      <c r="W963" s="17" t="str">
        <f>IF(SUM('Control Sample Data'!K$3:K$98)&gt;10,IF(AND(ISNUMBER('Control Sample Data'!K962),'Control Sample Data'!K962&lt;$B$1,'Control Sample Data'!K962&gt;0),'Control Sample Data'!K962,$B$1),"")</f>
        <v/>
      </c>
      <c r="X963" s="17" t="str">
        <f>IF(SUM('Control Sample Data'!L$3:L$98)&gt;10,IF(AND(ISNUMBER('Control Sample Data'!L962),'Control Sample Data'!L962&lt;$B$1,'Control Sample Data'!L962&gt;0),'Control Sample Data'!L962,$B$1),"")</f>
        <v/>
      </c>
      <c r="Y963" s="17" t="str">
        <f>IF(SUM('Control Sample Data'!M$3:M$98)&gt;10,IF(AND(ISNUMBER('Control Sample Data'!M962),'Control Sample Data'!M962&lt;$B$1,'Control Sample Data'!M962&gt;0),'Control Sample Data'!M962,$B$1),"")</f>
        <v/>
      </c>
      <c r="AT963" s="36" t="str">
        <f t="shared" si="622"/>
        <v/>
      </c>
      <c r="AU963" s="36" t="str">
        <f t="shared" si="623"/>
        <v/>
      </c>
      <c r="AV963" s="36" t="str">
        <f t="shared" si="624"/>
        <v/>
      </c>
      <c r="AW963" s="36" t="str">
        <f t="shared" si="625"/>
        <v/>
      </c>
      <c r="AX963" s="36" t="str">
        <f t="shared" si="626"/>
        <v/>
      </c>
      <c r="AY963" s="36" t="str">
        <f t="shared" si="627"/>
        <v/>
      </c>
      <c r="AZ963" s="36" t="str">
        <f t="shared" si="628"/>
        <v/>
      </c>
      <c r="BA963" s="36" t="str">
        <f t="shared" si="629"/>
        <v/>
      </c>
      <c r="BB963" s="36" t="str">
        <f t="shared" si="630"/>
        <v/>
      </c>
      <c r="BC963" s="36" t="str">
        <f t="shared" si="631"/>
        <v/>
      </c>
      <c r="BD963" s="36" t="str">
        <f t="shared" si="632"/>
        <v/>
      </c>
      <c r="BE963" s="36" t="str">
        <f t="shared" si="633"/>
        <v/>
      </c>
      <c r="BF963" s="36" t="str">
        <f t="shared" si="634"/>
        <v/>
      </c>
      <c r="BG963" s="36" t="str">
        <f t="shared" si="635"/>
        <v/>
      </c>
      <c r="BH963" s="36" t="str">
        <f t="shared" si="636"/>
        <v/>
      </c>
      <c r="BI963" s="36" t="str">
        <f t="shared" si="637"/>
        <v/>
      </c>
      <c r="BJ963" s="36" t="str">
        <f t="shared" si="638"/>
        <v/>
      </c>
      <c r="BK963" s="36" t="str">
        <f t="shared" si="639"/>
        <v/>
      </c>
      <c r="BL963" s="36" t="str">
        <f t="shared" si="640"/>
        <v/>
      </c>
      <c r="BM963" s="36" t="str">
        <f t="shared" si="641"/>
        <v/>
      </c>
      <c r="BN963" s="38" t="e">
        <f t="shared" si="600"/>
        <v>#DIV/0!</v>
      </c>
      <c r="BO963" s="38" t="e">
        <f t="shared" si="601"/>
        <v>#DIV/0!</v>
      </c>
      <c r="BP963" s="39" t="str">
        <f t="shared" si="602"/>
        <v/>
      </c>
      <c r="BQ963" s="39" t="str">
        <f t="shared" si="603"/>
        <v/>
      </c>
      <c r="BR963" s="39" t="str">
        <f t="shared" si="604"/>
        <v/>
      </c>
      <c r="BS963" s="39" t="str">
        <f t="shared" si="605"/>
        <v/>
      </c>
      <c r="BT963" s="39" t="str">
        <f t="shared" si="606"/>
        <v/>
      </c>
      <c r="BU963" s="39" t="str">
        <f t="shared" si="607"/>
        <v/>
      </c>
      <c r="BV963" s="39" t="str">
        <f t="shared" si="608"/>
        <v/>
      </c>
      <c r="BW963" s="39" t="str">
        <f t="shared" si="609"/>
        <v/>
      </c>
      <c r="BX963" s="39" t="str">
        <f t="shared" si="610"/>
        <v/>
      </c>
      <c r="BY963" s="39" t="str">
        <f t="shared" si="611"/>
        <v/>
      </c>
      <c r="BZ963" s="39" t="str">
        <f t="shared" si="612"/>
        <v/>
      </c>
      <c r="CA963" s="39" t="str">
        <f t="shared" si="613"/>
        <v/>
      </c>
      <c r="CB963" s="39" t="str">
        <f t="shared" si="614"/>
        <v/>
      </c>
      <c r="CC963" s="39" t="str">
        <f t="shared" si="615"/>
        <v/>
      </c>
      <c r="CD963" s="39" t="str">
        <f t="shared" si="616"/>
        <v/>
      </c>
      <c r="CE963" s="39" t="str">
        <f t="shared" si="617"/>
        <v/>
      </c>
      <c r="CF963" s="39" t="str">
        <f t="shared" si="618"/>
        <v/>
      </c>
      <c r="CG963" s="39" t="str">
        <f t="shared" si="619"/>
        <v/>
      </c>
      <c r="CH963" s="39" t="str">
        <f t="shared" si="620"/>
        <v/>
      </c>
      <c r="CI963" s="39" t="str">
        <f t="shared" si="621"/>
        <v/>
      </c>
    </row>
    <row r="964" spans="1:87">
      <c r="A964" s="18"/>
      <c r="B964" s="15" t="str">
        <f>'Gene Table'!E963</f>
        <v>mmu-miR-3104-5p</v>
      </c>
      <c r="C964" s="15" t="str">
        <f>'Gene Table'!B963</f>
        <v>I01</v>
      </c>
      <c r="D964" s="16" t="str">
        <f>IF(SUM('Test Sample Data'!D$3:D$98)&gt;10,IF(AND(ISNUMBER('Test Sample Data'!D963),'Test Sample Data'!D963&lt;$B$1,'Test Sample Data'!D963&gt;0),'Test Sample Data'!D963,$B$1),"")</f>
        <v/>
      </c>
      <c r="E964" s="17" t="str">
        <f>IF(SUM('Test Sample Data'!E$3:E$98)&gt;10,IF(AND(ISNUMBER('Test Sample Data'!E963),'Test Sample Data'!E963&lt;$B$1,'Test Sample Data'!E963&gt;0),'Test Sample Data'!E963,$B$1),"")</f>
        <v/>
      </c>
      <c r="F964" s="17" t="str">
        <f>IF(SUM('Test Sample Data'!F$3:F$98)&gt;10,IF(AND(ISNUMBER('Test Sample Data'!F963),'Test Sample Data'!F963&lt;$B$1,'Test Sample Data'!F963&gt;0),'Test Sample Data'!F963,$B$1),"")</f>
        <v/>
      </c>
      <c r="G964" s="17" t="str">
        <f>IF(SUM('Test Sample Data'!G$3:G$98)&gt;10,IF(AND(ISNUMBER('Test Sample Data'!G963),'Test Sample Data'!G963&lt;$B$1,'Test Sample Data'!G963&gt;0),'Test Sample Data'!G963,$B$1),"")</f>
        <v/>
      </c>
      <c r="H964" s="17" t="str">
        <f>IF(SUM('Test Sample Data'!H$3:H$98)&gt;10,IF(AND(ISNUMBER('Test Sample Data'!H963),'Test Sample Data'!H963&lt;$B$1,'Test Sample Data'!H963&gt;0),'Test Sample Data'!H963,$B$1),"")</f>
        <v/>
      </c>
      <c r="I964" s="17" t="str">
        <f>IF(SUM('Test Sample Data'!I$3:I$98)&gt;10,IF(AND(ISNUMBER('Test Sample Data'!I963),'Test Sample Data'!I963&lt;$B$1,'Test Sample Data'!I963&gt;0),'Test Sample Data'!I963,$B$1),"")</f>
        <v/>
      </c>
      <c r="J964" s="17" t="str">
        <f>IF(SUM('Test Sample Data'!J$3:J$98)&gt;10,IF(AND(ISNUMBER('Test Sample Data'!J963),'Test Sample Data'!J963&lt;$B$1,'Test Sample Data'!J963&gt;0),'Test Sample Data'!J963,$B$1),"")</f>
        <v/>
      </c>
      <c r="K964" s="17" t="str">
        <f>IF(SUM('Test Sample Data'!K$3:K$98)&gt;10,IF(AND(ISNUMBER('Test Sample Data'!K963),'Test Sample Data'!K963&lt;$B$1,'Test Sample Data'!K963&gt;0),'Test Sample Data'!K963,$B$1),"")</f>
        <v/>
      </c>
      <c r="L964" s="17" t="str">
        <f>IF(SUM('Test Sample Data'!L$3:L$98)&gt;10,IF(AND(ISNUMBER('Test Sample Data'!L963),'Test Sample Data'!L963&lt;$B$1,'Test Sample Data'!L963&gt;0),'Test Sample Data'!L963,$B$1),"")</f>
        <v/>
      </c>
      <c r="M964" s="17" t="str">
        <f>IF(SUM('Test Sample Data'!M$3:M$98)&gt;10,IF(AND(ISNUMBER('Test Sample Data'!M963),'Test Sample Data'!M963&lt;$B$1,'Test Sample Data'!M963&gt;0),'Test Sample Data'!M963,$B$1),"")</f>
        <v/>
      </c>
      <c r="N964" s="17" t="str">
        <f>'Gene Table'!E963</f>
        <v>mmu-miR-3104-5p</v>
      </c>
      <c r="O964" s="17" t="str">
        <f>'Gene Table'!B963</f>
        <v>I01</v>
      </c>
      <c r="P964" s="17" t="str">
        <f>IF(SUM('Control Sample Data'!D$3:D$98)&gt;10,IF(AND(ISNUMBER('Control Sample Data'!D963),'Control Sample Data'!D963&lt;$B$1,'Control Sample Data'!D963&gt;0),'Control Sample Data'!D963,$B$1),"")</f>
        <v/>
      </c>
      <c r="Q964" s="17" t="str">
        <f>IF(SUM('Control Sample Data'!E$3:E$98)&gt;10,IF(AND(ISNUMBER('Control Sample Data'!E963),'Control Sample Data'!E963&lt;$B$1,'Control Sample Data'!E963&gt;0),'Control Sample Data'!E963,$B$1),"")</f>
        <v/>
      </c>
      <c r="R964" s="17" t="str">
        <f>IF(SUM('Control Sample Data'!F$3:F$98)&gt;10,IF(AND(ISNUMBER('Control Sample Data'!F963),'Control Sample Data'!F963&lt;$B$1,'Control Sample Data'!F963&gt;0),'Control Sample Data'!F963,$B$1),"")</f>
        <v/>
      </c>
      <c r="S964" s="17" t="str">
        <f>IF(SUM('Control Sample Data'!G$3:G$98)&gt;10,IF(AND(ISNUMBER('Control Sample Data'!G963),'Control Sample Data'!G963&lt;$B$1,'Control Sample Data'!G963&gt;0),'Control Sample Data'!G963,$B$1),"")</f>
        <v/>
      </c>
      <c r="T964" s="17" t="str">
        <f>IF(SUM('Control Sample Data'!H$3:H$98)&gt;10,IF(AND(ISNUMBER('Control Sample Data'!H963),'Control Sample Data'!H963&lt;$B$1,'Control Sample Data'!H963&gt;0),'Control Sample Data'!H963,$B$1),"")</f>
        <v/>
      </c>
      <c r="U964" s="17" t="str">
        <f>IF(SUM('Control Sample Data'!I$3:I$98)&gt;10,IF(AND(ISNUMBER('Control Sample Data'!I963),'Control Sample Data'!I963&lt;$B$1,'Control Sample Data'!I963&gt;0),'Control Sample Data'!I963,$B$1),"")</f>
        <v/>
      </c>
      <c r="V964" s="17" t="str">
        <f>IF(SUM('Control Sample Data'!J$3:J$98)&gt;10,IF(AND(ISNUMBER('Control Sample Data'!J963),'Control Sample Data'!J963&lt;$B$1,'Control Sample Data'!J963&gt;0),'Control Sample Data'!J963,$B$1),"")</f>
        <v/>
      </c>
      <c r="W964" s="17" t="str">
        <f>IF(SUM('Control Sample Data'!K$3:K$98)&gt;10,IF(AND(ISNUMBER('Control Sample Data'!K963),'Control Sample Data'!K963&lt;$B$1,'Control Sample Data'!K963&gt;0),'Control Sample Data'!K963,$B$1),"")</f>
        <v/>
      </c>
      <c r="X964" s="17" t="str">
        <f>IF(SUM('Control Sample Data'!L$3:L$98)&gt;10,IF(AND(ISNUMBER('Control Sample Data'!L963),'Control Sample Data'!L963&lt;$B$1,'Control Sample Data'!L963&gt;0),'Control Sample Data'!L963,$B$1),"")</f>
        <v/>
      </c>
      <c r="Y964" s="17" t="str">
        <f>IF(SUM('Control Sample Data'!M$3:M$98)&gt;10,IF(AND(ISNUMBER('Control Sample Data'!M963),'Control Sample Data'!M963&lt;$B$1,'Control Sample Data'!M963&gt;0),'Control Sample Data'!M963,$B$1),"")</f>
        <v/>
      </c>
      <c r="AT964" s="36" t="str">
        <f t="shared" si="622"/>
        <v/>
      </c>
      <c r="AU964" s="36" t="str">
        <f t="shared" si="623"/>
        <v/>
      </c>
      <c r="AV964" s="36" t="str">
        <f t="shared" si="624"/>
        <v/>
      </c>
      <c r="AW964" s="36" t="str">
        <f t="shared" si="625"/>
        <v/>
      </c>
      <c r="AX964" s="36" t="str">
        <f t="shared" si="626"/>
        <v/>
      </c>
      <c r="AY964" s="36" t="str">
        <f t="shared" si="627"/>
        <v/>
      </c>
      <c r="AZ964" s="36" t="str">
        <f t="shared" si="628"/>
        <v/>
      </c>
      <c r="BA964" s="36" t="str">
        <f t="shared" si="629"/>
        <v/>
      </c>
      <c r="BB964" s="36" t="str">
        <f t="shared" si="630"/>
        <v/>
      </c>
      <c r="BC964" s="36" t="str">
        <f t="shared" si="631"/>
        <v/>
      </c>
      <c r="BD964" s="36" t="str">
        <f t="shared" si="632"/>
        <v/>
      </c>
      <c r="BE964" s="36" t="str">
        <f t="shared" si="633"/>
        <v/>
      </c>
      <c r="BF964" s="36" t="str">
        <f t="shared" si="634"/>
        <v/>
      </c>
      <c r="BG964" s="36" t="str">
        <f t="shared" si="635"/>
        <v/>
      </c>
      <c r="BH964" s="36" t="str">
        <f t="shared" si="636"/>
        <v/>
      </c>
      <c r="BI964" s="36" t="str">
        <f t="shared" si="637"/>
        <v/>
      </c>
      <c r="BJ964" s="36" t="str">
        <f t="shared" si="638"/>
        <v/>
      </c>
      <c r="BK964" s="36" t="str">
        <f t="shared" si="639"/>
        <v/>
      </c>
      <c r="BL964" s="36" t="str">
        <f t="shared" si="640"/>
        <v/>
      </c>
      <c r="BM964" s="36" t="str">
        <f t="shared" si="641"/>
        <v/>
      </c>
      <c r="BN964" s="38" t="e">
        <f t="shared" ref="BN964:BN1027" si="642">AVERAGE(AT964:BC964)</f>
        <v>#DIV/0!</v>
      </c>
      <c r="BO964" s="38" t="e">
        <f t="shared" ref="BO964:BO1027" si="643">AVERAGE(BD964:BM964)</f>
        <v>#DIV/0!</v>
      </c>
      <c r="BP964" s="39" t="str">
        <f t="shared" ref="BP964:BP1027" si="644">IF(ISNUMBER(AT964),POWER(2,-AT964),"")</f>
        <v/>
      </c>
      <c r="BQ964" s="39" t="str">
        <f t="shared" ref="BQ964:BQ1027" si="645">IF(ISNUMBER(AU964),POWER(2,-AU964),"")</f>
        <v/>
      </c>
      <c r="BR964" s="39" t="str">
        <f t="shared" ref="BR964:BR1027" si="646">IF(ISNUMBER(AV964),POWER(2,-AV964),"")</f>
        <v/>
      </c>
      <c r="BS964" s="39" t="str">
        <f t="shared" ref="BS964:BS1027" si="647">IF(ISNUMBER(AW964),POWER(2,-AW964),"")</f>
        <v/>
      </c>
      <c r="BT964" s="39" t="str">
        <f t="shared" ref="BT964:BT1027" si="648">IF(ISNUMBER(AX964),POWER(2,-AX964),"")</f>
        <v/>
      </c>
      <c r="BU964" s="39" t="str">
        <f t="shared" ref="BU964:BU1027" si="649">IF(ISNUMBER(AY964),POWER(2,-AY964),"")</f>
        <v/>
      </c>
      <c r="BV964" s="39" t="str">
        <f t="shared" ref="BV964:BV1027" si="650">IF(ISNUMBER(AZ964),POWER(2,-AZ964),"")</f>
        <v/>
      </c>
      <c r="BW964" s="39" t="str">
        <f t="shared" ref="BW964:BW1027" si="651">IF(ISNUMBER(BA964),POWER(2,-BA964),"")</f>
        <v/>
      </c>
      <c r="BX964" s="39" t="str">
        <f t="shared" ref="BX964:BX1027" si="652">IF(ISNUMBER(BB964),POWER(2,-BB964),"")</f>
        <v/>
      </c>
      <c r="BY964" s="39" t="str">
        <f t="shared" ref="BY964:BY1027" si="653">IF(ISNUMBER(BC964),POWER(2,-BC964),"")</f>
        <v/>
      </c>
      <c r="BZ964" s="39" t="str">
        <f t="shared" ref="BZ964:BZ1027" si="654">IF(ISNUMBER(BD964),POWER(2,-BD964),"")</f>
        <v/>
      </c>
      <c r="CA964" s="39" t="str">
        <f t="shared" ref="CA964:CA1027" si="655">IF(ISNUMBER(BE964),POWER(2,-BE964),"")</f>
        <v/>
      </c>
      <c r="CB964" s="39" t="str">
        <f t="shared" ref="CB964:CB1027" si="656">IF(ISNUMBER(BF964),POWER(2,-BF964),"")</f>
        <v/>
      </c>
      <c r="CC964" s="39" t="str">
        <f t="shared" ref="CC964:CC1027" si="657">IF(ISNUMBER(BG964),POWER(2,-BG964),"")</f>
        <v/>
      </c>
      <c r="CD964" s="39" t="str">
        <f t="shared" ref="CD964:CD1027" si="658">IF(ISNUMBER(BH964),POWER(2,-BH964),"")</f>
        <v/>
      </c>
      <c r="CE964" s="39" t="str">
        <f t="shared" ref="CE964:CE1027" si="659">IF(ISNUMBER(BI964),POWER(2,-BI964),"")</f>
        <v/>
      </c>
      <c r="CF964" s="39" t="str">
        <f t="shared" ref="CF964:CF1027" si="660">IF(ISNUMBER(BJ964),POWER(2,-BJ964),"")</f>
        <v/>
      </c>
      <c r="CG964" s="39" t="str">
        <f t="shared" ref="CG964:CG1027" si="661">IF(ISNUMBER(BK964),POWER(2,-BK964),"")</f>
        <v/>
      </c>
      <c r="CH964" s="39" t="str">
        <f t="shared" ref="CH964:CH1027" si="662">IF(ISNUMBER(BL964),POWER(2,-BL964),"")</f>
        <v/>
      </c>
      <c r="CI964" s="39" t="str">
        <f t="shared" ref="CI964:CI1027" si="663">IF(ISNUMBER(BM964),POWER(2,-BM964),"")</f>
        <v/>
      </c>
    </row>
    <row r="965" spans="1:87">
      <c r="A965" s="18"/>
      <c r="B965" s="15">
        <f>'Gene Table'!E964</f>
        <v>0</v>
      </c>
      <c r="C965" s="15" t="str">
        <f>'Gene Table'!B964</f>
        <v>I02</v>
      </c>
      <c r="D965" s="16" t="str">
        <f>IF(SUM('Test Sample Data'!D$3:D$98)&gt;10,IF(AND(ISNUMBER('Test Sample Data'!D964),'Test Sample Data'!D964&lt;$B$1,'Test Sample Data'!D964&gt;0),'Test Sample Data'!D964,$B$1),"")</f>
        <v/>
      </c>
      <c r="E965" s="17" t="str">
        <f>IF(SUM('Test Sample Data'!E$3:E$98)&gt;10,IF(AND(ISNUMBER('Test Sample Data'!E964),'Test Sample Data'!E964&lt;$B$1,'Test Sample Data'!E964&gt;0),'Test Sample Data'!E964,$B$1),"")</f>
        <v/>
      </c>
      <c r="F965" s="17" t="str">
        <f>IF(SUM('Test Sample Data'!F$3:F$98)&gt;10,IF(AND(ISNUMBER('Test Sample Data'!F964),'Test Sample Data'!F964&lt;$B$1,'Test Sample Data'!F964&gt;0),'Test Sample Data'!F964,$B$1),"")</f>
        <v/>
      </c>
      <c r="G965" s="17" t="str">
        <f>IF(SUM('Test Sample Data'!G$3:G$98)&gt;10,IF(AND(ISNUMBER('Test Sample Data'!G964),'Test Sample Data'!G964&lt;$B$1,'Test Sample Data'!G964&gt;0),'Test Sample Data'!G964,$B$1),"")</f>
        <v/>
      </c>
      <c r="H965" s="17" t="str">
        <f>IF(SUM('Test Sample Data'!H$3:H$98)&gt;10,IF(AND(ISNUMBER('Test Sample Data'!H964),'Test Sample Data'!H964&lt;$B$1,'Test Sample Data'!H964&gt;0),'Test Sample Data'!H964,$B$1),"")</f>
        <v/>
      </c>
      <c r="I965" s="17" t="str">
        <f>IF(SUM('Test Sample Data'!I$3:I$98)&gt;10,IF(AND(ISNUMBER('Test Sample Data'!I964),'Test Sample Data'!I964&lt;$B$1,'Test Sample Data'!I964&gt;0),'Test Sample Data'!I964,$B$1),"")</f>
        <v/>
      </c>
      <c r="J965" s="17" t="str">
        <f>IF(SUM('Test Sample Data'!J$3:J$98)&gt;10,IF(AND(ISNUMBER('Test Sample Data'!J964),'Test Sample Data'!J964&lt;$B$1,'Test Sample Data'!J964&gt;0),'Test Sample Data'!J964,$B$1),"")</f>
        <v/>
      </c>
      <c r="K965" s="17" t="str">
        <f>IF(SUM('Test Sample Data'!K$3:K$98)&gt;10,IF(AND(ISNUMBER('Test Sample Data'!K964),'Test Sample Data'!K964&lt;$B$1,'Test Sample Data'!K964&gt;0),'Test Sample Data'!K964,$B$1),"")</f>
        <v/>
      </c>
      <c r="L965" s="17" t="str">
        <f>IF(SUM('Test Sample Data'!L$3:L$98)&gt;10,IF(AND(ISNUMBER('Test Sample Data'!L964),'Test Sample Data'!L964&lt;$B$1,'Test Sample Data'!L964&gt;0),'Test Sample Data'!L964,$B$1),"")</f>
        <v/>
      </c>
      <c r="M965" s="17" t="str">
        <f>IF(SUM('Test Sample Data'!M$3:M$98)&gt;10,IF(AND(ISNUMBER('Test Sample Data'!M964),'Test Sample Data'!M964&lt;$B$1,'Test Sample Data'!M964&gt;0),'Test Sample Data'!M964,$B$1),"")</f>
        <v/>
      </c>
      <c r="N965" s="17">
        <f>'Gene Table'!E964</f>
        <v>0</v>
      </c>
      <c r="O965" s="17" t="str">
        <f>'Gene Table'!B964</f>
        <v>I02</v>
      </c>
      <c r="P965" s="17" t="str">
        <f>IF(SUM('Control Sample Data'!D$3:D$98)&gt;10,IF(AND(ISNUMBER('Control Sample Data'!D964),'Control Sample Data'!D964&lt;$B$1,'Control Sample Data'!D964&gt;0),'Control Sample Data'!D964,$B$1),"")</f>
        <v/>
      </c>
      <c r="Q965" s="17" t="str">
        <f>IF(SUM('Control Sample Data'!E$3:E$98)&gt;10,IF(AND(ISNUMBER('Control Sample Data'!E964),'Control Sample Data'!E964&lt;$B$1,'Control Sample Data'!E964&gt;0),'Control Sample Data'!E964,$B$1),"")</f>
        <v/>
      </c>
      <c r="R965" s="17" t="str">
        <f>IF(SUM('Control Sample Data'!F$3:F$98)&gt;10,IF(AND(ISNUMBER('Control Sample Data'!F964),'Control Sample Data'!F964&lt;$B$1,'Control Sample Data'!F964&gt;0),'Control Sample Data'!F964,$B$1),"")</f>
        <v/>
      </c>
      <c r="S965" s="17" t="str">
        <f>IF(SUM('Control Sample Data'!G$3:G$98)&gt;10,IF(AND(ISNUMBER('Control Sample Data'!G964),'Control Sample Data'!G964&lt;$B$1,'Control Sample Data'!G964&gt;0),'Control Sample Data'!G964,$B$1),"")</f>
        <v/>
      </c>
      <c r="T965" s="17" t="str">
        <f>IF(SUM('Control Sample Data'!H$3:H$98)&gt;10,IF(AND(ISNUMBER('Control Sample Data'!H964),'Control Sample Data'!H964&lt;$B$1,'Control Sample Data'!H964&gt;0),'Control Sample Data'!H964,$B$1),"")</f>
        <v/>
      </c>
      <c r="U965" s="17" t="str">
        <f>IF(SUM('Control Sample Data'!I$3:I$98)&gt;10,IF(AND(ISNUMBER('Control Sample Data'!I964),'Control Sample Data'!I964&lt;$B$1,'Control Sample Data'!I964&gt;0),'Control Sample Data'!I964,$B$1),"")</f>
        <v/>
      </c>
      <c r="V965" s="17" t="str">
        <f>IF(SUM('Control Sample Data'!J$3:J$98)&gt;10,IF(AND(ISNUMBER('Control Sample Data'!J964),'Control Sample Data'!J964&lt;$B$1,'Control Sample Data'!J964&gt;0),'Control Sample Data'!J964,$B$1),"")</f>
        <v/>
      </c>
      <c r="W965" s="17" t="str">
        <f>IF(SUM('Control Sample Data'!K$3:K$98)&gt;10,IF(AND(ISNUMBER('Control Sample Data'!K964),'Control Sample Data'!K964&lt;$B$1,'Control Sample Data'!K964&gt;0),'Control Sample Data'!K964,$B$1),"")</f>
        <v/>
      </c>
      <c r="X965" s="17" t="str">
        <f>IF(SUM('Control Sample Data'!L$3:L$98)&gt;10,IF(AND(ISNUMBER('Control Sample Data'!L964),'Control Sample Data'!L964&lt;$B$1,'Control Sample Data'!L964&gt;0),'Control Sample Data'!L964,$B$1),"")</f>
        <v/>
      </c>
      <c r="Y965" s="17" t="str">
        <f>IF(SUM('Control Sample Data'!M$3:M$98)&gt;10,IF(AND(ISNUMBER('Control Sample Data'!M964),'Control Sample Data'!M964&lt;$B$1,'Control Sample Data'!M964&gt;0),'Control Sample Data'!M964,$B$1),"")</f>
        <v/>
      </c>
      <c r="AT965" s="36" t="str">
        <f t="shared" ref="AT965:AT1028" si="664">IF(ISERROR(D965-Z$794),"",D965-Z$794)</f>
        <v/>
      </c>
      <c r="AU965" s="36" t="str">
        <f t="shared" ref="AU965:AU1028" si="665">IF(ISERROR(E965-AA$794),"",E965-AA$794)</f>
        <v/>
      </c>
      <c r="AV965" s="36" t="str">
        <f t="shared" ref="AV965:AV1028" si="666">IF(ISERROR(F965-AB$794),"",F965-AB$794)</f>
        <v/>
      </c>
      <c r="AW965" s="36" t="str">
        <f t="shared" ref="AW965:AW1028" si="667">IF(ISERROR(G965-AC$794),"",G965-AC$794)</f>
        <v/>
      </c>
      <c r="AX965" s="36" t="str">
        <f t="shared" ref="AX965:AX1028" si="668">IF(ISERROR(H965-AD$794),"",H965-AD$794)</f>
        <v/>
      </c>
      <c r="AY965" s="36" t="str">
        <f t="shared" ref="AY965:AY1028" si="669">IF(ISERROR(I965-AE$794),"",I965-AE$794)</f>
        <v/>
      </c>
      <c r="AZ965" s="36" t="str">
        <f t="shared" ref="AZ965:AZ1028" si="670">IF(ISERROR(J965-AF$794),"",J965-AF$794)</f>
        <v/>
      </c>
      <c r="BA965" s="36" t="str">
        <f t="shared" ref="BA965:BA1028" si="671">IF(ISERROR(K965-AG$794),"",K965-AG$794)</f>
        <v/>
      </c>
      <c r="BB965" s="36" t="str">
        <f t="shared" ref="BB965:BB1028" si="672">IF(ISERROR(L965-AH$794),"",L965-AH$794)</f>
        <v/>
      </c>
      <c r="BC965" s="36" t="str">
        <f t="shared" ref="BC965:BC1028" si="673">IF(ISERROR(M965-AI$794),"",M965-AI$794)</f>
        <v/>
      </c>
      <c r="BD965" s="36" t="str">
        <f t="shared" ref="BD965:BD1028" si="674">IF(ISERROR(P965-AJ$794),"",P965-AJ$794)</f>
        <v/>
      </c>
      <c r="BE965" s="36" t="str">
        <f t="shared" ref="BE965:BE1028" si="675">IF(ISERROR(Q965-AK$794),"",Q965-AK$794)</f>
        <v/>
      </c>
      <c r="BF965" s="36" t="str">
        <f t="shared" ref="BF965:BF1028" si="676">IF(ISERROR(R965-AL$794),"",R965-AL$794)</f>
        <v/>
      </c>
      <c r="BG965" s="36" t="str">
        <f t="shared" ref="BG965:BG1028" si="677">IF(ISERROR(S965-AM$794),"",S965-AM$794)</f>
        <v/>
      </c>
      <c r="BH965" s="36" t="str">
        <f t="shared" ref="BH965:BH1028" si="678">IF(ISERROR(T965-AN$794),"",T965-AN$794)</f>
        <v/>
      </c>
      <c r="BI965" s="36" t="str">
        <f t="shared" ref="BI965:BI1028" si="679">IF(ISERROR(U965-AO$794),"",U965-AO$794)</f>
        <v/>
      </c>
      <c r="BJ965" s="36" t="str">
        <f t="shared" ref="BJ965:BJ1028" si="680">IF(ISERROR(V965-AP$794),"",V965-AP$794)</f>
        <v/>
      </c>
      <c r="BK965" s="36" t="str">
        <f t="shared" ref="BK965:BK1028" si="681">IF(ISERROR(W965-AQ$794),"",W965-AQ$794)</f>
        <v/>
      </c>
      <c r="BL965" s="36" t="str">
        <f t="shared" ref="BL965:BL1028" si="682">IF(ISERROR(X965-AR$794),"",X965-AR$794)</f>
        <v/>
      </c>
      <c r="BM965" s="36" t="str">
        <f t="shared" ref="BM965:BM1028" si="683">IF(ISERROR(Y965-AS$794),"",Y965-AS$794)</f>
        <v/>
      </c>
      <c r="BN965" s="38" t="e">
        <f t="shared" si="642"/>
        <v>#DIV/0!</v>
      </c>
      <c r="BO965" s="38" t="e">
        <f t="shared" si="643"/>
        <v>#DIV/0!</v>
      </c>
      <c r="BP965" s="39" t="str">
        <f t="shared" si="644"/>
        <v/>
      </c>
      <c r="BQ965" s="39" t="str">
        <f t="shared" si="645"/>
        <v/>
      </c>
      <c r="BR965" s="39" t="str">
        <f t="shared" si="646"/>
        <v/>
      </c>
      <c r="BS965" s="39" t="str">
        <f t="shared" si="647"/>
        <v/>
      </c>
      <c r="BT965" s="39" t="str">
        <f t="shared" si="648"/>
        <v/>
      </c>
      <c r="BU965" s="39" t="str">
        <f t="shared" si="649"/>
        <v/>
      </c>
      <c r="BV965" s="39" t="str">
        <f t="shared" si="650"/>
        <v/>
      </c>
      <c r="BW965" s="39" t="str">
        <f t="shared" si="651"/>
        <v/>
      </c>
      <c r="BX965" s="39" t="str">
        <f t="shared" si="652"/>
        <v/>
      </c>
      <c r="BY965" s="39" t="str">
        <f t="shared" si="653"/>
        <v/>
      </c>
      <c r="BZ965" s="39" t="str">
        <f t="shared" si="654"/>
        <v/>
      </c>
      <c r="CA965" s="39" t="str">
        <f t="shared" si="655"/>
        <v/>
      </c>
      <c r="CB965" s="39" t="str">
        <f t="shared" si="656"/>
        <v/>
      </c>
      <c r="CC965" s="39" t="str">
        <f t="shared" si="657"/>
        <v/>
      </c>
      <c r="CD965" s="39" t="str">
        <f t="shared" si="658"/>
        <v/>
      </c>
      <c r="CE965" s="39" t="str">
        <f t="shared" si="659"/>
        <v/>
      </c>
      <c r="CF965" s="39" t="str">
        <f t="shared" si="660"/>
        <v/>
      </c>
      <c r="CG965" s="39" t="str">
        <f t="shared" si="661"/>
        <v/>
      </c>
      <c r="CH965" s="39" t="str">
        <f t="shared" si="662"/>
        <v/>
      </c>
      <c r="CI965" s="39" t="str">
        <f t="shared" si="663"/>
        <v/>
      </c>
    </row>
    <row r="966" spans="1:87">
      <c r="A966" s="18"/>
      <c r="B966" s="15" t="str">
        <f>'Gene Table'!E965</f>
        <v>mmu-miR-3104-3p</v>
      </c>
      <c r="C966" s="15" t="str">
        <f>'Gene Table'!B965</f>
        <v>I03</v>
      </c>
      <c r="D966" s="16" t="str">
        <f>IF(SUM('Test Sample Data'!D$3:D$98)&gt;10,IF(AND(ISNUMBER('Test Sample Data'!D965),'Test Sample Data'!D965&lt;$B$1,'Test Sample Data'!D965&gt;0),'Test Sample Data'!D965,$B$1),"")</f>
        <v/>
      </c>
      <c r="E966" s="17" t="str">
        <f>IF(SUM('Test Sample Data'!E$3:E$98)&gt;10,IF(AND(ISNUMBER('Test Sample Data'!E965),'Test Sample Data'!E965&lt;$B$1,'Test Sample Data'!E965&gt;0),'Test Sample Data'!E965,$B$1),"")</f>
        <v/>
      </c>
      <c r="F966" s="17" t="str">
        <f>IF(SUM('Test Sample Data'!F$3:F$98)&gt;10,IF(AND(ISNUMBER('Test Sample Data'!F965),'Test Sample Data'!F965&lt;$B$1,'Test Sample Data'!F965&gt;0),'Test Sample Data'!F965,$B$1),"")</f>
        <v/>
      </c>
      <c r="G966" s="17" t="str">
        <f>IF(SUM('Test Sample Data'!G$3:G$98)&gt;10,IF(AND(ISNUMBER('Test Sample Data'!G965),'Test Sample Data'!G965&lt;$B$1,'Test Sample Data'!G965&gt;0),'Test Sample Data'!G965,$B$1),"")</f>
        <v/>
      </c>
      <c r="H966" s="17" t="str">
        <f>IF(SUM('Test Sample Data'!H$3:H$98)&gt;10,IF(AND(ISNUMBER('Test Sample Data'!H965),'Test Sample Data'!H965&lt;$B$1,'Test Sample Data'!H965&gt;0),'Test Sample Data'!H965,$B$1),"")</f>
        <v/>
      </c>
      <c r="I966" s="17" t="str">
        <f>IF(SUM('Test Sample Data'!I$3:I$98)&gt;10,IF(AND(ISNUMBER('Test Sample Data'!I965),'Test Sample Data'!I965&lt;$B$1,'Test Sample Data'!I965&gt;0),'Test Sample Data'!I965,$B$1),"")</f>
        <v/>
      </c>
      <c r="J966" s="17" t="str">
        <f>IF(SUM('Test Sample Data'!J$3:J$98)&gt;10,IF(AND(ISNUMBER('Test Sample Data'!J965),'Test Sample Data'!J965&lt;$B$1,'Test Sample Data'!J965&gt;0),'Test Sample Data'!J965,$B$1),"")</f>
        <v/>
      </c>
      <c r="K966" s="17" t="str">
        <f>IF(SUM('Test Sample Data'!K$3:K$98)&gt;10,IF(AND(ISNUMBER('Test Sample Data'!K965),'Test Sample Data'!K965&lt;$B$1,'Test Sample Data'!K965&gt;0),'Test Sample Data'!K965,$B$1),"")</f>
        <v/>
      </c>
      <c r="L966" s="17" t="str">
        <f>IF(SUM('Test Sample Data'!L$3:L$98)&gt;10,IF(AND(ISNUMBER('Test Sample Data'!L965),'Test Sample Data'!L965&lt;$B$1,'Test Sample Data'!L965&gt;0),'Test Sample Data'!L965,$B$1),"")</f>
        <v/>
      </c>
      <c r="M966" s="17" t="str">
        <f>IF(SUM('Test Sample Data'!M$3:M$98)&gt;10,IF(AND(ISNUMBER('Test Sample Data'!M965),'Test Sample Data'!M965&lt;$B$1,'Test Sample Data'!M965&gt;0),'Test Sample Data'!M965,$B$1),"")</f>
        <v/>
      </c>
      <c r="N966" s="17" t="str">
        <f>'Gene Table'!E965</f>
        <v>mmu-miR-3104-3p</v>
      </c>
      <c r="O966" s="17" t="str">
        <f>'Gene Table'!B965</f>
        <v>I03</v>
      </c>
      <c r="P966" s="17" t="str">
        <f>IF(SUM('Control Sample Data'!D$3:D$98)&gt;10,IF(AND(ISNUMBER('Control Sample Data'!D965),'Control Sample Data'!D965&lt;$B$1,'Control Sample Data'!D965&gt;0),'Control Sample Data'!D965,$B$1),"")</f>
        <v/>
      </c>
      <c r="Q966" s="17" t="str">
        <f>IF(SUM('Control Sample Data'!E$3:E$98)&gt;10,IF(AND(ISNUMBER('Control Sample Data'!E965),'Control Sample Data'!E965&lt;$B$1,'Control Sample Data'!E965&gt;0),'Control Sample Data'!E965,$B$1),"")</f>
        <v/>
      </c>
      <c r="R966" s="17" t="str">
        <f>IF(SUM('Control Sample Data'!F$3:F$98)&gt;10,IF(AND(ISNUMBER('Control Sample Data'!F965),'Control Sample Data'!F965&lt;$B$1,'Control Sample Data'!F965&gt;0),'Control Sample Data'!F965,$B$1),"")</f>
        <v/>
      </c>
      <c r="S966" s="17" t="str">
        <f>IF(SUM('Control Sample Data'!G$3:G$98)&gt;10,IF(AND(ISNUMBER('Control Sample Data'!G965),'Control Sample Data'!G965&lt;$B$1,'Control Sample Data'!G965&gt;0),'Control Sample Data'!G965,$B$1),"")</f>
        <v/>
      </c>
      <c r="T966" s="17" t="str">
        <f>IF(SUM('Control Sample Data'!H$3:H$98)&gt;10,IF(AND(ISNUMBER('Control Sample Data'!H965),'Control Sample Data'!H965&lt;$B$1,'Control Sample Data'!H965&gt;0),'Control Sample Data'!H965,$B$1),"")</f>
        <v/>
      </c>
      <c r="U966" s="17" t="str">
        <f>IF(SUM('Control Sample Data'!I$3:I$98)&gt;10,IF(AND(ISNUMBER('Control Sample Data'!I965),'Control Sample Data'!I965&lt;$B$1,'Control Sample Data'!I965&gt;0),'Control Sample Data'!I965,$B$1),"")</f>
        <v/>
      </c>
      <c r="V966" s="17" t="str">
        <f>IF(SUM('Control Sample Data'!J$3:J$98)&gt;10,IF(AND(ISNUMBER('Control Sample Data'!J965),'Control Sample Data'!J965&lt;$B$1,'Control Sample Data'!J965&gt;0),'Control Sample Data'!J965,$B$1),"")</f>
        <v/>
      </c>
      <c r="W966" s="17" t="str">
        <f>IF(SUM('Control Sample Data'!K$3:K$98)&gt;10,IF(AND(ISNUMBER('Control Sample Data'!K965),'Control Sample Data'!K965&lt;$B$1,'Control Sample Data'!K965&gt;0),'Control Sample Data'!K965,$B$1),"")</f>
        <v/>
      </c>
      <c r="X966" s="17" t="str">
        <f>IF(SUM('Control Sample Data'!L$3:L$98)&gt;10,IF(AND(ISNUMBER('Control Sample Data'!L965),'Control Sample Data'!L965&lt;$B$1,'Control Sample Data'!L965&gt;0),'Control Sample Data'!L965,$B$1),"")</f>
        <v/>
      </c>
      <c r="Y966" s="17" t="str">
        <f>IF(SUM('Control Sample Data'!M$3:M$98)&gt;10,IF(AND(ISNUMBER('Control Sample Data'!M965),'Control Sample Data'!M965&lt;$B$1,'Control Sample Data'!M965&gt;0),'Control Sample Data'!M965,$B$1),"")</f>
        <v/>
      </c>
      <c r="AT966" s="36" t="str">
        <f t="shared" si="664"/>
        <v/>
      </c>
      <c r="AU966" s="36" t="str">
        <f t="shared" si="665"/>
        <v/>
      </c>
      <c r="AV966" s="36" t="str">
        <f t="shared" si="666"/>
        <v/>
      </c>
      <c r="AW966" s="36" t="str">
        <f t="shared" si="667"/>
        <v/>
      </c>
      <c r="AX966" s="36" t="str">
        <f t="shared" si="668"/>
        <v/>
      </c>
      <c r="AY966" s="36" t="str">
        <f t="shared" si="669"/>
        <v/>
      </c>
      <c r="AZ966" s="36" t="str">
        <f t="shared" si="670"/>
        <v/>
      </c>
      <c r="BA966" s="36" t="str">
        <f t="shared" si="671"/>
        <v/>
      </c>
      <c r="BB966" s="36" t="str">
        <f t="shared" si="672"/>
        <v/>
      </c>
      <c r="BC966" s="36" t="str">
        <f t="shared" si="673"/>
        <v/>
      </c>
      <c r="BD966" s="36" t="str">
        <f t="shared" si="674"/>
        <v/>
      </c>
      <c r="BE966" s="36" t="str">
        <f t="shared" si="675"/>
        <v/>
      </c>
      <c r="BF966" s="36" t="str">
        <f t="shared" si="676"/>
        <v/>
      </c>
      <c r="BG966" s="36" t="str">
        <f t="shared" si="677"/>
        <v/>
      </c>
      <c r="BH966" s="36" t="str">
        <f t="shared" si="678"/>
        <v/>
      </c>
      <c r="BI966" s="36" t="str">
        <f t="shared" si="679"/>
        <v/>
      </c>
      <c r="BJ966" s="36" t="str">
        <f t="shared" si="680"/>
        <v/>
      </c>
      <c r="BK966" s="36" t="str">
        <f t="shared" si="681"/>
        <v/>
      </c>
      <c r="BL966" s="36" t="str">
        <f t="shared" si="682"/>
        <v/>
      </c>
      <c r="BM966" s="36" t="str">
        <f t="shared" si="683"/>
        <v/>
      </c>
      <c r="BN966" s="38" t="e">
        <f t="shared" si="642"/>
        <v>#DIV/0!</v>
      </c>
      <c r="BO966" s="38" t="e">
        <f t="shared" si="643"/>
        <v>#DIV/0!</v>
      </c>
      <c r="BP966" s="39" t="str">
        <f t="shared" si="644"/>
        <v/>
      </c>
      <c r="BQ966" s="39" t="str">
        <f t="shared" si="645"/>
        <v/>
      </c>
      <c r="BR966" s="39" t="str">
        <f t="shared" si="646"/>
        <v/>
      </c>
      <c r="BS966" s="39" t="str">
        <f t="shared" si="647"/>
        <v/>
      </c>
      <c r="BT966" s="39" t="str">
        <f t="shared" si="648"/>
        <v/>
      </c>
      <c r="BU966" s="39" t="str">
        <f t="shared" si="649"/>
        <v/>
      </c>
      <c r="BV966" s="39" t="str">
        <f t="shared" si="650"/>
        <v/>
      </c>
      <c r="BW966" s="39" t="str">
        <f t="shared" si="651"/>
        <v/>
      </c>
      <c r="BX966" s="39" t="str">
        <f t="shared" si="652"/>
        <v/>
      </c>
      <c r="BY966" s="39" t="str">
        <f t="shared" si="653"/>
        <v/>
      </c>
      <c r="BZ966" s="39" t="str">
        <f t="shared" si="654"/>
        <v/>
      </c>
      <c r="CA966" s="39" t="str">
        <f t="shared" si="655"/>
        <v/>
      </c>
      <c r="CB966" s="39" t="str">
        <f t="shared" si="656"/>
        <v/>
      </c>
      <c r="CC966" s="39" t="str">
        <f t="shared" si="657"/>
        <v/>
      </c>
      <c r="CD966" s="39" t="str">
        <f t="shared" si="658"/>
        <v/>
      </c>
      <c r="CE966" s="39" t="str">
        <f t="shared" si="659"/>
        <v/>
      </c>
      <c r="CF966" s="39" t="str">
        <f t="shared" si="660"/>
        <v/>
      </c>
      <c r="CG966" s="39" t="str">
        <f t="shared" si="661"/>
        <v/>
      </c>
      <c r="CH966" s="39" t="str">
        <f t="shared" si="662"/>
        <v/>
      </c>
      <c r="CI966" s="39" t="str">
        <f t="shared" si="663"/>
        <v/>
      </c>
    </row>
    <row r="967" spans="1:87">
      <c r="A967" s="18"/>
      <c r="B967" s="15">
        <f>'Gene Table'!E966</f>
        <v>0</v>
      </c>
      <c r="C967" s="15" t="str">
        <f>'Gene Table'!B966</f>
        <v>I04</v>
      </c>
      <c r="D967" s="16" t="str">
        <f>IF(SUM('Test Sample Data'!D$3:D$98)&gt;10,IF(AND(ISNUMBER('Test Sample Data'!D966),'Test Sample Data'!D966&lt;$B$1,'Test Sample Data'!D966&gt;0),'Test Sample Data'!D966,$B$1),"")</f>
        <v/>
      </c>
      <c r="E967" s="17" t="str">
        <f>IF(SUM('Test Sample Data'!E$3:E$98)&gt;10,IF(AND(ISNUMBER('Test Sample Data'!E966),'Test Sample Data'!E966&lt;$B$1,'Test Sample Data'!E966&gt;0),'Test Sample Data'!E966,$B$1),"")</f>
        <v/>
      </c>
      <c r="F967" s="17" t="str">
        <f>IF(SUM('Test Sample Data'!F$3:F$98)&gt;10,IF(AND(ISNUMBER('Test Sample Data'!F966),'Test Sample Data'!F966&lt;$B$1,'Test Sample Data'!F966&gt;0),'Test Sample Data'!F966,$B$1),"")</f>
        <v/>
      </c>
      <c r="G967" s="17" t="str">
        <f>IF(SUM('Test Sample Data'!G$3:G$98)&gt;10,IF(AND(ISNUMBER('Test Sample Data'!G966),'Test Sample Data'!G966&lt;$B$1,'Test Sample Data'!G966&gt;0),'Test Sample Data'!G966,$B$1),"")</f>
        <v/>
      </c>
      <c r="H967" s="17" t="str">
        <f>IF(SUM('Test Sample Data'!H$3:H$98)&gt;10,IF(AND(ISNUMBER('Test Sample Data'!H966),'Test Sample Data'!H966&lt;$B$1,'Test Sample Data'!H966&gt;0),'Test Sample Data'!H966,$B$1),"")</f>
        <v/>
      </c>
      <c r="I967" s="17" t="str">
        <f>IF(SUM('Test Sample Data'!I$3:I$98)&gt;10,IF(AND(ISNUMBER('Test Sample Data'!I966),'Test Sample Data'!I966&lt;$B$1,'Test Sample Data'!I966&gt;0),'Test Sample Data'!I966,$B$1),"")</f>
        <v/>
      </c>
      <c r="J967" s="17" t="str">
        <f>IF(SUM('Test Sample Data'!J$3:J$98)&gt;10,IF(AND(ISNUMBER('Test Sample Data'!J966),'Test Sample Data'!J966&lt;$B$1,'Test Sample Data'!J966&gt;0),'Test Sample Data'!J966,$B$1),"")</f>
        <v/>
      </c>
      <c r="K967" s="17" t="str">
        <f>IF(SUM('Test Sample Data'!K$3:K$98)&gt;10,IF(AND(ISNUMBER('Test Sample Data'!K966),'Test Sample Data'!K966&lt;$B$1,'Test Sample Data'!K966&gt;0),'Test Sample Data'!K966,$B$1),"")</f>
        <v/>
      </c>
      <c r="L967" s="17" t="str">
        <f>IF(SUM('Test Sample Data'!L$3:L$98)&gt;10,IF(AND(ISNUMBER('Test Sample Data'!L966),'Test Sample Data'!L966&lt;$B$1,'Test Sample Data'!L966&gt;0),'Test Sample Data'!L966,$B$1),"")</f>
        <v/>
      </c>
      <c r="M967" s="17" t="str">
        <f>IF(SUM('Test Sample Data'!M$3:M$98)&gt;10,IF(AND(ISNUMBER('Test Sample Data'!M966),'Test Sample Data'!M966&lt;$B$1,'Test Sample Data'!M966&gt;0),'Test Sample Data'!M966,$B$1),"")</f>
        <v/>
      </c>
      <c r="N967" s="17">
        <f>'Gene Table'!E966</f>
        <v>0</v>
      </c>
      <c r="O967" s="17" t="str">
        <f>'Gene Table'!B966</f>
        <v>I04</v>
      </c>
      <c r="P967" s="17" t="str">
        <f>IF(SUM('Control Sample Data'!D$3:D$98)&gt;10,IF(AND(ISNUMBER('Control Sample Data'!D966),'Control Sample Data'!D966&lt;$B$1,'Control Sample Data'!D966&gt;0),'Control Sample Data'!D966,$B$1),"")</f>
        <v/>
      </c>
      <c r="Q967" s="17" t="str">
        <f>IF(SUM('Control Sample Data'!E$3:E$98)&gt;10,IF(AND(ISNUMBER('Control Sample Data'!E966),'Control Sample Data'!E966&lt;$B$1,'Control Sample Data'!E966&gt;0),'Control Sample Data'!E966,$B$1),"")</f>
        <v/>
      </c>
      <c r="R967" s="17" t="str">
        <f>IF(SUM('Control Sample Data'!F$3:F$98)&gt;10,IF(AND(ISNUMBER('Control Sample Data'!F966),'Control Sample Data'!F966&lt;$B$1,'Control Sample Data'!F966&gt;0),'Control Sample Data'!F966,$B$1),"")</f>
        <v/>
      </c>
      <c r="S967" s="17" t="str">
        <f>IF(SUM('Control Sample Data'!G$3:G$98)&gt;10,IF(AND(ISNUMBER('Control Sample Data'!G966),'Control Sample Data'!G966&lt;$B$1,'Control Sample Data'!G966&gt;0),'Control Sample Data'!G966,$B$1),"")</f>
        <v/>
      </c>
      <c r="T967" s="17" t="str">
        <f>IF(SUM('Control Sample Data'!H$3:H$98)&gt;10,IF(AND(ISNUMBER('Control Sample Data'!H966),'Control Sample Data'!H966&lt;$B$1,'Control Sample Data'!H966&gt;0),'Control Sample Data'!H966,$B$1),"")</f>
        <v/>
      </c>
      <c r="U967" s="17" t="str">
        <f>IF(SUM('Control Sample Data'!I$3:I$98)&gt;10,IF(AND(ISNUMBER('Control Sample Data'!I966),'Control Sample Data'!I966&lt;$B$1,'Control Sample Data'!I966&gt;0),'Control Sample Data'!I966,$B$1),"")</f>
        <v/>
      </c>
      <c r="V967" s="17" t="str">
        <f>IF(SUM('Control Sample Data'!J$3:J$98)&gt;10,IF(AND(ISNUMBER('Control Sample Data'!J966),'Control Sample Data'!J966&lt;$B$1,'Control Sample Data'!J966&gt;0),'Control Sample Data'!J966,$B$1),"")</f>
        <v/>
      </c>
      <c r="W967" s="17" t="str">
        <f>IF(SUM('Control Sample Data'!K$3:K$98)&gt;10,IF(AND(ISNUMBER('Control Sample Data'!K966),'Control Sample Data'!K966&lt;$B$1,'Control Sample Data'!K966&gt;0),'Control Sample Data'!K966,$B$1),"")</f>
        <v/>
      </c>
      <c r="X967" s="17" t="str">
        <f>IF(SUM('Control Sample Data'!L$3:L$98)&gt;10,IF(AND(ISNUMBER('Control Sample Data'!L966),'Control Sample Data'!L966&lt;$B$1,'Control Sample Data'!L966&gt;0),'Control Sample Data'!L966,$B$1),"")</f>
        <v/>
      </c>
      <c r="Y967" s="17" t="str">
        <f>IF(SUM('Control Sample Data'!M$3:M$98)&gt;10,IF(AND(ISNUMBER('Control Sample Data'!M966),'Control Sample Data'!M966&lt;$B$1,'Control Sample Data'!M966&gt;0),'Control Sample Data'!M966,$B$1),"")</f>
        <v/>
      </c>
      <c r="AT967" s="36" t="str">
        <f t="shared" si="664"/>
        <v/>
      </c>
      <c r="AU967" s="36" t="str">
        <f t="shared" si="665"/>
        <v/>
      </c>
      <c r="AV967" s="36" t="str">
        <f t="shared" si="666"/>
        <v/>
      </c>
      <c r="AW967" s="36" t="str">
        <f t="shared" si="667"/>
        <v/>
      </c>
      <c r="AX967" s="36" t="str">
        <f t="shared" si="668"/>
        <v/>
      </c>
      <c r="AY967" s="36" t="str">
        <f t="shared" si="669"/>
        <v/>
      </c>
      <c r="AZ967" s="36" t="str">
        <f t="shared" si="670"/>
        <v/>
      </c>
      <c r="BA967" s="36" t="str">
        <f t="shared" si="671"/>
        <v/>
      </c>
      <c r="BB967" s="36" t="str">
        <f t="shared" si="672"/>
        <v/>
      </c>
      <c r="BC967" s="36" t="str">
        <f t="shared" si="673"/>
        <v/>
      </c>
      <c r="BD967" s="36" t="str">
        <f t="shared" si="674"/>
        <v/>
      </c>
      <c r="BE967" s="36" t="str">
        <f t="shared" si="675"/>
        <v/>
      </c>
      <c r="BF967" s="36" t="str">
        <f t="shared" si="676"/>
        <v/>
      </c>
      <c r="BG967" s="36" t="str">
        <f t="shared" si="677"/>
        <v/>
      </c>
      <c r="BH967" s="36" t="str">
        <f t="shared" si="678"/>
        <v/>
      </c>
      <c r="BI967" s="36" t="str">
        <f t="shared" si="679"/>
        <v/>
      </c>
      <c r="BJ967" s="36" t="str">
        <f t="shared" si="680"/>
        <v/>
      </c>
      <c r="BK967" s="36" t="str">
        <f t="shared" si="681"/>
        <v/>
      </c>
      <c r="BL967" s="36" t="str">
        <f t="shared" si="682"/>
        <v/>
      </c>
      <c r="BM967" s="36" t="str">
        <f t="shared" si="683"/>
        <v/>
      </c>
      <c r="BN967" s="38" t="e">
        <f t="shared" si="642"/>
        <v>#DIV/0!</v>
      </c>
      <c r="BO967" s="38" t="e">
        <f t="shared" si="643"/>
        <v>#DIV/0!</v>
      </c>
      <c r="BP967" s="39" t="str">
        <f t="shared" si="644"/>
        <v/>
      </c>
      <c r="BQ967" s="39" t="str">
        <f t="shared" si="645"/>
        <v/>
      </c>
      <c r="BR967" s="39" t="str">
        <f t="shared" si="646"/>
        <v/>
      </c>
      <c r="BS967" s="39" t="str">
        <f t="shared" si="647"/>
        <v/>
      </c>
      <c r="BT967" s="39" t="str">
        <f t="shared" si="648"/>
        <v/>
      </c>
      <c r="BU967" s="39" t="str">
        <f t="shared" si="649"/>
        <v/>
      </c>
      <c r="BV967" s="39" t="str">
        <f t="shared" si="650"/>
        <v/>
      </c>
      <c r="BW967" s="39" t="str">
        <f t="shared" si="651"/>
        <v/>
      </c>
      <c r="BX967" s="39" t="str">
        <f t="shared" si="652"/>
        <v/>
      </c>
      <c r="BY967" s="39" t="str">
        <f t="shared" si="653"/>
        <v/>
      </c>
      <c r="BZ967" s="39" t="str">
        <f t="shared" si="654"/>
        <v/>
      </c>
      <c r="CA967" s="39" t="str">
        <f t="shared" si="655"/>
        <v/>
      </c>
      <c r="CB967" s="39" t="str">
        <f t="shared" si="656"/>
        <v/>
      </c>
      <c r="CC967" s="39" t="str">
        <f t="shared" si="657"/>
        <v/>
      </c>
      <c r="CD967" s="39" t="str">
        <f t="shared" si="658"/>
        <v/>
      </c>
      <c r="CE967" s="39" t="str">
        <f t="shared" si="659"/>
        <v/>
      </c>
      <c r="CF967" s="39" t="str">
        <f t="shared" si="660"/>
        <v/>
      </c>
      <c r="CG967" s="39" t="str">
        <f t="shared" si="661"/>
        <v/>
      </c>
      <c r="CH967" s="39" t="str">
        <f t="shared" si="662"/>
        <v/>
      </c>
      <c r="CI967" s="39" t="str">
        <f t="shared" si="663"/>
        <v/>
      </c>
    </row>
    <row r="968" spans="1:87">
      <c r="A968" s="18"/>
      <c r="B968" s="15" t="str">
        <f>'Gene Table'!E967</f>
        <v>mmu-miR-3105-5p</v>
      </c>
      <c r="C968" s="15" t="str">
        <f>'Gene Table'!B967</f>
        <v>I05</v>
      </c>
      <c r="D968" s="16" t="str">
        <f>IF(SUM('Test Sample Data'!D$3:D$98)&gt;10,IF(AND(ISNUMBER('Test Sample Data'!D967),'Test Sample Data'!D967&lt;$B$1,'Test Sample Data'!D967&gt;0),'Test Sample Data'!D967,$B$1),"")</f>
        <v/>
      </c>
      <c r="E968" s="17" t="str">
        <f>IF(SUM('Test Sample Data'!E$3:E$98)&gt;10,IF(AND(ISNUMBER('Test Sample Data'!E967),'Test Sample Data'!E967&lt;$B$1,'Test Sample Data'!E967&gt;0),'Test Sample Data'!E967,$B$1),"")</f>
        <v/>
      </c>
      <c r="F968" s="17" t="str">
        <f>IF(SUM('Test Sample Data'!F$3:F$98)&gt;10,IF(AND(ISNUMBER('Test Sample Data'!F967),'Test Sample Data'!F967&lt;$B$1,'Test Sample Data'!F967&gt;0),'Test Sample Data'!F967,$B$1),"")</f>
        <v/>
      </c>
      <c r="G968" s="17" t="str">
        <f>IF(SUM('Test Sample Data'!G$3:G$98)&gt;10,IF(AND(ISNUMBER('Test Sample Data'!G967),'Test Sample Data'!G967&lt;$B$1,'Test Sample Data'!G967&gt;0),'Test Sample Data'!G967,$B$1),"")</f>
        <v/>
      </c>
      <c r="H968" s="17" t="str">
        <f>IF(SUM('Test Sample Data'!H$3:H$98)&gt;10,IF(AND(ISNUMBER('Test Sample Data'!H967),'Test Sample Data'!H967&lt;$B$1,'Test Sample Data'!H967&gt;0),'Test Sample Data'!H967,$B$1),"")</f>
        <v/>
      </c>
      <c r="I968" s="17" t="str">
        <f>IF(SUM('Test Sample Data'!I$3:I$98)&gt;10,IF(AND(ISNUMBER('Test Sample Data'!I967),'Test Sample Data'!I967&lt;$B$1,'Test Sample Data'!I967&gt;0),'Test Sample Data'!I967,$B$1),"")</f>
        <v/>
      </c>
      <c r="J968" s="17" t="str">
        <f>IF(SUM('Test Sample Data'!J$3:J$98)&gt;10,IF(AND(ISNUMBER('Test Sample Data'!J967),'Test Sample Data'!J967&lt;$B$1,'Test Sample Data'!J967&gt;0),'Test Sample Data'!J967,$B$1),"")</f>
        <v/>
      </c>
      <c r="K968" s="17" t="str">
        <f>IF(SUM('Test Sample Data'!K$3:K$98)&gt;10,IF(AND(ISNUMBER('Test Sample Data'!K967),'Test Sample Data'!K967&lt;$B$1,'Test Sample Data'!K967&gt;0),'Test Sample Data'!K967,$B$1),"")</f>
        <v/>
      </c>
      <c r="L968" s="17" t="str">
        <f>IF(SUM('Test Sample Data'!L$3:L$98)&gt;10,IF(AND(ISNUMBER('Test Sample Data'!L967),'Test Sample Data'!L967&lt;$B$1,'Test Sample Data'!L967&gt;0),'Test Sample Data'!L967,$B$1),"")</f>
        <v/>
      </c>
      <c r="M968" s="17" t="str">
        <f>IF(SUM('Test Sample Data'!M$3:M$98)&gt;10,IF(AND(ISNUMBER('Test Sample Data'!M967),'Test Sample Data'!M967&lt;$B$1,'Test Sample Data'!M967&gt;0),'Test Sample Data'!M967,$B$1),"")</f>
        <v/>
      </c>
      <c r="N968" s="17" t="str">
        <f>'Gene Table'!E967</f>
        <v>mmu-miR-3105-5p</v>
      </c>
      <c r="O968" s="17" t="str">
        <f>'Gene Table'!B967</f>
        <v>I05</v>
      </c>
      <c r="P968" s="17" t="str">
        <f>IF(SUM('Control Sample Data'!D$3:D$98)&gt;10,IF(AND(ISNUMBER('Control Sample Data'!D967),'Control Sample Data'!D967&lt;$B$1,'Control Sample Data'!D967&gt;0),'Control Sample Data'!D967,$B$1),"")</f>
        <v/>
      </c>
      <c r="Q968" s="17" t="str">
        <f>IF(SUM('Control Sample Data'!E$3:E$98)&gt;10,IF(AND(ISNUMBER('Control Sample Data'!E967),'Control Sample Data'!E967&lt;$B$1,'Control Sample Data'!E967&gt;0),'Control Sample Data'!E967,$B$1),"")</f>
        <v/>
      </c>
      <c r="R968" s="17" t="str">
        <f>IF(SUM('Control Sample Data'!F$3:F$98)&gt;10,IF(AND(ISNUMBER('Control Sample Data'!F967),'Control Sample Data'!F967&lt;$B$1,'Control Sample Data'!F967&gt;0),'Control Sample Data'!F967,$B$1),"")</f>
        <v/>
      </c>
      <c r="S968" s="17" t="str">
        <f>IF(SUM('Control Sample Data'!G$3:G$98)&gt;10,IF(AND(ISNUMBER('Control Sample Data'!G967),'Control Sample Data'!G967&lt;$B$1,'Control Sample Data'!G967&gt;0),'Control Sample Data'!G967,$B$1),"")</f>
        <v/>
      </c>
      <c r="T968" s="17" t="str">
        <f>IF(SUM('Control Sample Data'!H$3:H$98)&gt;10,IF(AND(ISNUMBER('Control Sample Data'!H967),'Control Sample Data'!H967&lt;$B$1,'Control Sample Data'!H967&gt;0),'Control Sample Data'!H967,$B$1),"")</f>
        <v/>
      </c>
      <c r="U968" s="17" t="str">
        <f>IF(SUM('Control Sample Data'!I$3:I$98)&gt;10,IF(AND(ISNUMBER('Control Sample Data'!I967),'Control Sample Data'!I967&lt;$B$1,'Control Sample Data'!I967&gt;0),'Control Sample Data'!I967,$B$1),"")</f>
        <v/>
      </c>
      <c r="V968" s="17" t="str">
        <f>IF(SUM('Control Sample Data'!J$3:J$98)&gt;10,IF(AND(ISNUMBER('Control Sample Data'!J967),'Control Sample Data'!J967&lt;$B$1,'Control Sample Data'!J967&gt;0),'Control Sample Data'!J967,$B$1),"")</f>
        <v/>
      </c>
      <c r="W968" s="17" t="str">
        <f>IF(SUM('Control Sample Data'!K$3:K$98)&gt;10,IF(AND(ISNUMBER('Control Sample Data'!K967),'Control Sample Data'!K967&lt;$B$1,'Control Sample Data'!K967&gt;0),'Control Sample Data'!K967,$B$1),"")</f>
        <v/>
      </c>
      <c r="X968" s="17" t="str">
        <f>IF(SUM('Control Sample Data'!L$3:L$98)&gt;10,IF(AND(ISNUMBER('Control Sample Data'!L967),'Control Sample Data'!L967&lt;$B$1,'Control Sample Data'!L967&gt;0),'Control Sample Data'!L967,$B$1),"")</f>
        <v/>
      </c>
      <c r="Y968" s="17" t="str">
        <f>IF(SUM('Control Sample Data'!M$3:M$98)&gt;10,IF(AND(ISNUMBER('Control Sample Data'!M967),'Control Sample Data'!M967&lt;$B$1,'Control Sample Data'!M967&gt;0),'Control Sample Data'!M967,$B$1),"")</f>
        <v/>
      </c>
      <c r="AT968" s="36" t="str">
        <f t="shared" si="664"/>
        <v/>
      </c>
      <c r="AU968" s="36" t="str">
        <f t="shared" si="665"/>
        <v/>
      </c>
      <c r="AV968" s="36" t="str">
        <f t="shared" si="666"/>
        <v/>
      </c>
      <c r="AW968" s="36" t="str">
        <f t="shared" si="667"/>
        <v/>
      </c>
      <c r="AX968" s="36" t="str">
        <f t="shared" si="668"/>
        <v/>
      </c>
      <c r="AY968" s="36" t="str">
        <f t="shared" si="669"/>
        <v/>
      </c>
      <c r="AZ968" s="36" t="str">
        <f t="shared" si="670"/>
        <v/>
      </c>
      <c r="BA968" s="36" t="str">
        <f t="shared" si="671"/>
        <v/>
      </c>
      <c r="BB968" s="36" t="str">
        <f t="shared" si="672"/>
        <v/>
      </c>
      <c r="BC968" s="36" t="str">
        <f t="shared" si="673"/>
        <v/>
      </c>
      <c r="BD968" s="36" t="str">
        <f t="shared" si="674"/>
        <v/>
      </c>
      <c r="BE968" s="36" t="str">
        <f t="shared" si="675"/>
        <v/>
      </c>
      <c r="BF968" s="36" t="str">
        <f t="shared" si="676"/>
        <v/>
      </c>
      <c r="BG968" s="36" t="str">
        <f t="shared" si="677"/>
        <v/>
      </c>
      <c r="BH968" s="36" t="str">
        <f t="shared" si="678"/>
        <v/>
      </c>
      <c r="BI968" s="36" t="str">
        <f t="shared" si="679"/>
        <v/>
      </c>
      <c r="BJ968" s="36" t="str">
        <f t="shared" si="680"/>
        <v/>
      </c>
      <c r="BK968" s="36" t="str">
        <f t="shared" si="681"/>
        <v/>
      </c>
      <c r="BL968" s="36" t="str">
        <f t="shared" si="682"/>
        <v/>
      </c>
      <c r="BM968" s="36" t="str">
        <f t="shared" si="683"/>
        <v/>
      </c>
      <c r="BN968" s="38" t="e">
        <f t="shared" si="642"/>
        <v>#DIV/0!</v>
      </c>
      <c r="BO968" s="38" t="e">
        <f t="shared" si="643"/>
        <v>#DIV/0!</v>
      </c>
      <c r="BP968" s="39" t="str">
        <f t="shared" si="644"/>
        <v/>
      </c>
      <c r="BQ968" s="39" t="str">
        <f t="shared" si="645"/>
        <v/>
      </c>
      <c r="BR968" s="39" t="str">
        <f t="shared" si="646"/>
        <v/>
      </c>
      <c r="BS968" s="39" t="str">
        <f t="shared" si="647"/>
        <v/>
      </c>
      <c r="BT968" s="39" t="str">
        <f t="shared" si="648"/>
        <v/>
      </c>
      <c r="BU968" s="39" t="str">
        <f t="shared" si="649"/>
        <v/>
      </c>
      <c r="BV968" s="39" t="str">
        <f t="shared" si="650"/>
        <v/>
      </c>
      <c r="BW968" s="39" t="str">
        <f t="shared" si="651"/>
        <v/>
      </c>
      <c r="BX968" s="39" t="str">
        <f t="shared" si="652"/>
        <v/>
      </c>
      <c r="BY968" s="39" t="str">
        <f t="shared" si="653"/>
        <v/>
      </c>
      <c r="BZ968" s="39" t="str">
        <f t="shared" si="654"/>
        <v/>
      </c>
      <c r="CA968" s="39" t="str">
        <f t="shared" si="655"/>
        <v/>
      </c>
      <c r="CB968" s="39" t="str">
        <f t="shared" si="656"/>
        <v/>
      </c>
      <c r="CC968" s="39" t="str">
        <f t="shared" si="657"/>
        <v/>
      </c>
      <c r="CD968" s="39" t="str">
        <f t="shared" si="658"/>
        <v/>
      </c>
      <c r="CE968" s="39" t="str">
        <f t="shared" si="659"/>
        <v/>
      </c>
      <c r="CF968" s="39" t="str">
        <f t="shared" si="660"/>
        <v/>
      </c>
      <c r="CG968" s="39" t="str">
        <f t="shared" si="661"/>
        <v/>
      </c>
      <c r="CH968" s="39" t="str">
        <f t="shared" si="662"/>
        <v/>
      </c>
      <c r="CI968" s="39" t="str">
        <f t="shared" si="663"/>
        <v/>
      </c>
    </row>
    <row r="969" spans="1:87">
      <c r="A969" s="18"/>
      <c r="B969" s="15">
        <f>'Gene Table'!E968</f>
        <v>0</v>
      </c>
      <c r="C969" s="15" t="str">
        <f>'Gene Table'!B968</f>
        <v>I06</v>
      </c>
      <c r="D969" s="16" t="str">
        <f>IF(SUM('Test Sample Data'!D$3:D$98)&gt;10,IF(AND(ISNUMBER('Test Sample Data'!D968),'Test Sample Data'!D968&lt;$B$1,'Test Sample Data'!D968&gt;0),'Test Sample Data'!D968,$B$1),"")</f>
        <v/>
      </c>
      <c r="E969" s="17" t="str">
        <f>IF(SUM('Test Sample Data'!E$3:E$98)&gt;10,IF(AND(ISNUMBER('Test Sample Data'!E968),'Test Sample Data'!E968&lt;$B$1,'Test Sample Data'!E968&gt;0),'Test Sample Data'!E968,$B$1),"")</f>
        <v/>
      </c>
      <c r="F969" s="17" t="str">
        <f>IF(SUM('Test Sample Data'!F$3:F$98)&gt;10,IF(AND(ISNUMBER('Test Sample Data'!F968),'Test Sample Data'!F968&lt;$B$1,'Test Sample Data'!F968&gt;0),'Test Sample Data'!F968,$B$1),"")</f>
        <v/>
      </c>
      <c r="G969" s="17" t="str">
        <f>IF(SUM('Test Sample Data'!G$3:G$98)&gt;10,IF(AND(ISNUMBER('Test Sample Data'!G968),'Test Sample Data'!G968&lt;$B$1,'Test Sample Data'!G968&gt;0),'Test Sample Data'!G968,$B$1),"")</f>
        <v/>
      </c>
      <c r="H969" s="17" t="str">
        <f>IF(SUM('Test Sample Data'!H$3:H$98)&gt;10,IF(AND(ISNUMBER('Test Sample Data'!H968),'Test Sample Data'!H968&lt;$B$1,'Test Sample Data'!H968&gt;0),'Test Sample Data'!H968,$B$1),"")</f>
        <v/>
      </c>
      <c r="I969" s="17" t="str">
        <f>IF(SUM('Test Sample Data'!I$3:I$98)&gt;10,IF(AND(ISNUMBER('Test Sample Data'!I968),'Test Sample Data'!I968&lt;$B$1,'Test Sample Data'!I968&gt;0),'Test Sample Data'!I968,$B$1),"")</f>
        <v/>
      </c>
      <c r="J969" s="17" t="str">
        <f>IF(SUM('Test Sample Data'!J$3:J$98)&gt;10,IF(AND(ISNUMBER('Test Sample Data'!J968),'Test Sample Data'!J968&lt;$B$1,'Test Sample Data'!J968&gt;0),'Test Sample Data'!J968,$B$1),"")</f>
        <v/>
      </c>
      <c r="K969" s="17" t="str">
        <f>IF(SUM('Test Sample Data'!K$3:K$98)&gt;10,IF(AND(ISNUMBER('Test Sample Data'!K968),'Test Sample Data'!K968&lt;$B$1,'Test Sample Data'!K968&gt;0),'Test Sample Data'!K968,$B$1),"")</f>
        <v/>
      </c>
      <c r="L969" s="17" t="str">
        <f>IF(SUM('Test Sample Data'!L$3:L$98)&gt;10,IF(AND(ISNUMBER('Test Sample Data'!L968),'Test Sample Data'!L968&lt;$B$1,'Test Sample Data'!L968&gt;0),'Test Sample Data'!L968,$B$1),"")</f>
        <v/>
      </c>
      <c r="M969" s="17" t="str">
        <f>IF(SUM('Test Sample Data'!M$3:M$98)&gt;10,IF(AND(ISNUMBER('Test Sample Data'!M968),'Test Sample Data'!M968&lt;$B$1,'Test Sample Data'!M968&gt;0),'Test Sample Data'!M968,$B$1),"")</f>
        <v/>
      </c>
      <c r="N969" s="17">
        <f>'Gene Table'!E968</f>
        <v>0</v>
      </c>
      <c r="O969" s="17" t="str">
        <f>'Gene Table'!B968</f>
        <v>I06</v>
      </c>
      <c r="P969" s="17" t="str">
        <f>IF(SUM('Control Sample Data'!D$3:D$98)&gt;10,IF(AND(ISNUMBER('Control Sample Data'!D968),'Control Sample Data'!D968&lt;$B$1,'Control Sample Data'!D968&gt;0),'Control Sample Data'!D968,$B$1),"")</f>
        <v/>
      </c>
      <c r="Q969" s="17" t="str">
        <f>IF(SUM('Control Sample Data'!E$3:E$98)&gt;10,IF(AND(ISNUMBER('Control Sample Data'!E968),'Control Sample Data'!E968&lt;$B$1,'Control Sample Data'!E968&gt;0),'Control Sample Data'!E968,$B$1),"")</f>
        <v/>
      </c>
      <c r="R969" s="17" t="str">
        <f>IF(SUM('Control Sample Data'!F$3:F$98)&gt;10,IF(AND(ISNUMBER('Control Sample Data'!F968),'Control Sample Data'!F968&lt;$B$1,'Control Sample Data'!F968&gt;0),'Control Sample Data'!F968,$B$1),"")</f>
        <v/>
      </c>
      <c r="S969" s="17" t="str">
        <f>IF(SUM('Control Sample Data'!G$3:G$98)&gt;10,IF(AND(ISNUMBER('Control Sample Data'!G968),'Control Sample Data'!G968&lt;$B$1,'Control Sample Data'!G968&gt;0),'Control Sample Data'!G968,$B$1),"")</f>
        <v/>
      </c>
      <c r="T969" s="17" t="str">
        <f>IF(SUM('Control Sample Data'!H$3:H$98)&gt;10,IF(AND(ISNUMBER('Control Sample Data'!H968),'Control Sample Data'!H968&lt;$B$1,'Control Sample Data'!H968&gt;0),'Control Sample Data'!H968,$B$1),"")</f>
        <v/>
      </c>
      <c r="U969" s="17" t="str">
        <f>IF(SUM('Control Sample Data'!I$3:I$98)&gt;10,IF(AND(ISNUMBER('Control Sample Data'!I968),'Control Sample Data'!I968&lt;$B$1,'Control Sample Data'!I968&gt;0),'Control Sample Data'!I968,$B$1),"")</f>
        <v/>
      </c>
      <c r="V969" s="17" t="str">
        <f>IF(SUM('Control Sample Data'!J$3:J$98)&gt;10,IF(AND(ISNUMBER('Control Sample Data'!J968),'Control Sample Data'!J968&lt;$B$1,'Control Sample Data'!J968&gt;0),'Control Sample Data'!J968,$B$1),"")</f>
        <v/>
      </c>
      <c r="W969" s="17" t="str">
        <f>IF(SUM('Control Sample Data'!K$3:K$98)&gt;10,IF(AND(ISNUMBER('Control Sample Data'!K968),'Control Sample Data'!K968&lt;$B$1,'Control Sample Data'!K968&gt;0),'Control Sample Data'!K968,$B$1),"")</f>
        <v/>
      </c>
      <c r="X969" s="17" t="str">
        <f>IF(SUM('Control Sample Data'!L$3:L$98)&gt;10,IF(AND(ISNUMBER('Control Sample Data'!L968),'Control Sample Data'!L968&lt;$B$1,'Control Sample Data'!L968&gt;0),'Control Sample Data'!L968,$B$1),"")</f>
        <v/>
      </c>
      <c r="Y969" s="17" t="str">
        <f>IF(SUM('Control Sample Data'!M$3:M$98)&gt;10,IF(AND(ISNUMBER('Control Sample Data'!M968),'Control Sample Data'!M968&lt;$B$1,'Control Sample Data'!M968&gt;0),'Control Sample Data'!M968,$B$1),"")</f>
        <v/>
      </c>
      <c r="AT969" s="36" t="str">
        <f t="shared" si="664"/>
        <v/>
      </c>
      <c r="AU969" s="36" t="str">
        <f t="shared" si="665"/>
        <v/>
      </c>
      <c r="AV969" s="36" t="str">
        <f t="shared" si="666"/>
        <v/>
      </c>
      <c r="AW969" s="36" t="str">
        <f t="shared" si="667"/>
        <v/>
      </c>
      <c r="AX969" s="36" t="str">
        <f t="shared" si="668"/>
        <v/>
      </c>
      <c r="AY969" s="36" t="str">
        <f t="shared" si="669"/>
        <v/>
      </c>
      <c r="AZ969" s="36" t="str">
        <f t="shared" si="670"/>
        <v/>
      </c>
      <c r="BA969" s="36" t="str">
        <f t="shared" si="671"/>
        <v/>
      </c>
      <c r="BB969" s="36" t="str">
        <f t="shared" si="672"/>
        <v/>
      </c>
      <c r="BC969" s="36" t="str">
        <f t="shared" si="673"/>
        <v/>
      </c>
      <c r="BD969" s="36" t="str">
        <f t="shared" si="674"/>
        <v/>
      </c>
      <c r="BE969" s="36" t="str">
        <f t="shared" si="675"/>
        <v/>
      </c>
      <c r="BF969" s="36" t="str">
        <f t="shared" si="676"/>
        <v/>
      </c>
      <c r="BG969" s="36" t="str">
        <f t="shared" si="677"/>
        <v/>
      </c>
      <c r="BH969" s="36" t="str">
        <f t="shared" si="678"/>
        <v/>
      </c>
      <c r="BI969" s="36" t="str">
        <f t="shared" si="679"/>
        <v/>
      </c>
      <c r="BJ969" s="36" t="str">
        <f t="shared" si="680"/>
        <v/>
      </c>
      <c r="BK969" s="36" t="str">
        <f t="shared" si="681"/>
        <v/>
      </c>
      <c r="BL969" s="36" t="str">
        <f t="shared" si="682"/>
        <v/>
      </c>
      <c r="BM969" s="36" t="str">
        <f t="shared" si="683"/>
        <v/>
      </c>
      <c r="BN969" s="38" t="e">
        <f t="shared" si="642"/>
        <v>#DIV/0!</v>
      </c>
      <c r="BO969" s="38" t="e">
        <f t="shared" si="643"/>
        <v>#DIV/0!</v>
      </c>
      <c r="BP969" s="39" t="str">
        <f t="shared" si="644"/>
        <v/>
      </c>
      <c r="BQ969" s="39" t="str">
        <f t="shared" si="645"/>
        <v/>
      </c>
      <c r="BR969" s="39" t="str">
        <f t="shared" si="646"/>
        <v/>
      </c>
      <c r="BS969" s="39" t="str">
        <f t="shared" si="647"/>
        <v/>
      </c>
      <c r="BT969" s="39" t="str">
        <f t="shared" si="648"/>
        <v/>
      </c>
      <c r="BU969" s="39" t="str">
        <f t="shared" si="649"/>
        <v/>
      </c>
      <c r="BV969" s="39" t="str">
        <f t="shared" si="650"/>
        <v/>
      </c>
      <c r="BW969" s="39" t="str">
        <f t="shared" si="651"/>
        <v/>
      </c>
      <c r="BX969" s="39" t="str">
        <f t="shared" si="652"/>
        <v/>
      </c>
      <c r="BY969" s="39" t="str">
        <f t="shared" si="653"/>
        <v/>
      </c>
      <c r="BZ969" s="39" t="str">
        <f t="shared" si="654"/>
        <v/>
      </c>
      <c r="CA969" s="39" t="str">
        <f t="shared" si="655"/>
        <v/>
      </c>
      <c r="CB969" s="39" t="str">
        <f t="shared" si="656"/>
        <v/>
      </c>
      <c r="CC969" s="39" t="str">
        <f t="shared" si="657"/>
        <v/>
      </c>
      <c r="CD969" s="39" t="str">
        <f t="shared" si="658"/>
        <v/>
      </c>
      <c r="CE969" s="39" t="str">
        <f t="shared" si="659"/>
        <v/>
      </c>
      <c r="CF969" s="39" t="str">
        <f t="shared" si="660"/>
        <v/>
      </c>
      <c r="CG969" s="39" t="str">
        <f t="shared" si="661"/>
        <v/>
      </c>
      <c r="CH969" s="39" t="str">
        <f t="shared" si="662"/>
        <v/>
      </c>
      <c r="CI969" s="39" t="str">
        <f t="shared" si="663"/>
        <v/>
      </c>
    </row>
    <row r="970" spans="1:87">
      <c r="A970" s="18"/>
      <c r="B970" s="15" t="str">
        <f>'Gene Table'!E969</f>
        <v>mmu-miR-3105-3p</v>
      </c>
      <c r="C970" s="15" t="str">
        <f>'Gene Table'!B969</f>
        <v>I07</v>
      </c>
      <c r="D970" s="16" t="str">
        <f>IF(SUM('Test Sample Data'!D$3:D$98)&gt;10,IF(AND(ISNUMBER('Test Sample Data'!D969),'Test Sample Data'!D969&lt;$B$1,'Test Sample Data'!D969&gt;0),'Test Sample Data'!D969,$B$1),"")</f>
        <v/>
      </c>
      <c r="E970" s="17" t="str">
        <f>IF(SUM('Test Sample Data'!E$3:E$98)&gt;10,IF(AND(ISNUMBER('Test Sample Data'!E969),'Test Sample Data'!E969&lt;$B$1,'Test Sample Data'!E969&gt;0),'Test Sample Data'!E969,$B$1),"")</f>
        <v/>
      </c>
      <c r="F970" s="17" t="str">
        <f>IF(SUM('Test Sample Data'!F$3:F$98)&gt;10,IF(AND(ISNUMBER('Test Sample Data'!F969),'Test Sample Data'!F969&lt;$B$1,'Test Sample Data'!F969&gt;0),'Test Sample Data'!F969,$B$1),"")</f>
        <v/>
      </c>
      <c r="G970" s="17" t="str">
        <f>IF(SUM('Test Sample Data'!G$3:G$98)&gt;10,IF(AND(ISNUMBER('Test Sample Data'!G969),'Test Sample Data'!G969&lt;$B$1,'Test Sample Data'!G969&gt;0),'Test Sample Data'!G969,$B$1),"")</f>
        <v/>
      </c>
      <c r="H970" s="17" t="str">
        <f>IF(SUM('Test Sample Data'!H$3:H$98)&gt;10,IF(AND(ISNUMBER('Test Sample Data'!H969),'Test Sample Data'!H969&lt;$B$1,'Test Sample Data'!H969&gt;0),'Test Sample Data'!H969,$B$1),"")</f>
        <v/>
      </c>
      <c r="I970" s="17" t="str">
        <f>IF(SUM('Test Sample Data'!I$3:I$98)&gt;10,IF(AND(ISNUMBER('Test Sample Data'!I969),'Test Sample Data'!I969&lt;$B$1,'Test Sample Data'!I969&gt;0),'Test Sample Data'!I969,$B$1),"")</f>
        <v/>
      </c>
      <c r="J970" s="17" t="str">
        <f>IF(SUM('Test Sample Data'!J$3:J$98)&gt;10,IF(AND(ISNUMBER('Test Sample Data'!J969),'Test Sample Data'!J969&lt;$B$1,'Test Sample Data'!J969&gt;0),'Test Sample Data'!J969,$B$1),"")</f>
        <v/>
      </c>
      <c r="K970" s="17" t="str">
        <f>IF(SUM('Test Sample Data'!K$3:K$98)&gt;10,IF(AND(ISNUMBER('Test Sample Data'!K969),'Test Sample Data'!K969&lt;$B$1,'Test Sample Data'!K969&gt;0),'Test Sample Data'!K969,$B$1),"")</f>
        <v/>
      </c>
      <c r="L970" s="17" t="str">
        <f>IF(SUM('Test Sample Data'!L$3:L$98)&gt;10,IF(AND(ISNUMBER('Test Sample Data'!L969),'Test Sample Data'!L969&lt;$B$1,'Test Sample Data'!L969&gt;0),'Test Sample Data'!L969,$B$1),"")</f>
        <v/>
      </c>
      <c r="M970" s="17" t="str">
        <f>IF(SUM('Test Sample Data'!M$3:M$98)&gt;10,IF(AND(ISNUMBER('Test Sample Data'!M969),'Test Sample Data'!M969&lt;$B$1,'Test Sample Data'!M969&gt;0),'Test Sample Data'!M969,$B$1),"")</f>
        <v/>
      </c>
      <c r="N970" s="17" t="str">
        <f>'Gene Table'!E969</f>
        <v>mmu-miR-3105-3p</v>
      </c>
      <c r="O970" s="17" t="str">
        <f>'Gene Table'!B969</f>
        <v>I07</v>
      </c>
      <c r="P970" s="17" t="str">
        <f>IF(SUM('Control Sample Data'!D$3:D$98)&gt;10,IF(AND(ISNUMBER('Control Sample Data'!D969),'Control Sample Data'!D969&lt;$B$1,'Control Sample Data'!D969&gt;0),'Control Sample Data'!D969,$B$1),"")</f>
        <v/>
      </c>
      <c r="Q970" s="17" t="str">
        <f>IF(SUM('Control Sample Data'!E$3:E$98)&gt;10,IF(AND(ISNUMBER('Control Sample Data'!E969),'Control Sample Data'!E969&lt;$B$1,'Control Sample Data'!E969&gt;0),'Control Sample Data'!E969,$B$1),"")</f>
        <v/>
      </c>
      <c r="R970" s="17" t="str">
        <f>IF(SUM('Control Sample Data'!F$3:F$98)&gt;10,IF(AND(ISNUMBER('Control Sample Data'!F969),'Control Sample Data'!F969&lt;$B$1,'Control Sample Data'!F969&gt;0),'Control Sample Data'!F969,$B$1),"")</f>
        <v/>
      </c>
      <c r="S970" s="17" t="str">
        <f>IF(SUM('Control Sample Data'!G$3:G$98)&gt;10,IF(AND(ISNUMBER('Control Sample Data'!G969),'Control Sample Data'!G969&lt;$B$1,'Control Sample Data'!G969&gt;0),'Control Sample Data'!G969,$B$1),"")</f>
        <v/>
      </c>
      <c r="T970" s="17" t="str">
        <f>IF(SUM('Control Sample Data'!H$3:H$98)&gt;10,IF(AND(ISNUMBER('Control Sample Data'!H969),'Control Sample Data'!H969&lt;$B$1,'Control Sample Data'!H969&gt;0),'Control Sample Data'!H969,$B$1),"")</f>
        <v/>
      </c>
      <c r="U970" s="17" t="str">
        <f>IF(SUM('Control Sample Data'!I$3:I$98)&gt;10,IF(AND(ISNUMBER('Control Sample Data'!I969),'Control Sample Data'!I969&lt;$B$1,'Control Sample Data'!I969&gt;0),'Control Sample Data'!I969,$B$1),"")</f>
        <v/>
      </c>
      <c r="V970" s="17" t="str">
        <f>IF(SUM('Control Sample Data'!J$3:J$98)&gt;10,IF(AND(ISNUMBER('Control Sample Data'!J969),'Control Sample Data'!J969&lt;$B$1,'Control Sample Data'!J969&gt;0),'Control Sample Data'!J969,$B$1),"")</f>
        <v/>
      </c>
      <c r="W970" s="17" t="str">
        <f>IF(SUM('Control Sample Data'!K$3:K$98)&gt;10,IF(AND(ISNUMBER('Control Sample Data'!K969),'Control Sample Data'!K969&lt;$B$1,'Control Sample Data'!K969&gt;0),'Control Sample Data'!K969,$B$1),"")</f>
        <v/>
      </c>
      <c r="X970" s="17" t="str">
        <f>IF(SUM('Control Sample Data'!L$3:L$98)&gt;10,IF(AND(ISNUMBER('Control Sample Data'!L969),'Control Sample Data'!L969&lt;$B$1,'Control Sample Data'!L969&gt;0),'Control Sample Data'!L969,$B$1),"")</f>
        <v/>
      </c>
      <c r="Y970" s="17" t="str">
        <f>IF(SUM('Control Sample Data'!M$3:M$98)&gt;10,IF(AND(ISNUMBER('Control Sample Data'!M969),'Control Sample Data'!M969&lt;$B$1,'Control Sample Data'!M969&gt;0),'Control Sample Data'!M969,$B$1),"")</f>
        <v/>
      </c>
      <c r="AT970" s="36" t="str">
        <f t="shared" si="664"/>
        <v/>
      </c>
      <c r="AU970" s="36" t="str">
        <f t="shared" si="665"/>
        <v/>
      </c>
      <c r="AV970" s="36" t="str">
        <f t="shared" si="666"/>
        <v/>
      </c>
      <c r="AW970" s="36" t="str">
        <f t="shared" si="667"/>
        <v/>
      </c>
      <c r="AX970" s="36" t="str">
        <f t="shared" si="668"/>
        <v/>
      </c>
      <c r="AY970" s="36" t="str">
        <f t="shared" si="669"/>
        <v/>
      </c>
      <c r="AZ970" s="36" t="str">
        <f t="shared" si="670"/>
        <v/>
      </c>
      <c r="BA970" s="36" t="str">
        <f t="shared" si="671"/>
        <v/>
      </c>
      <c r="BB970" s="36" t="str">
        <f t="shared" si="672"/>
        <v/>
      </c>
      <c r="BC970" s="36" t="str">
        <f t="shared" si="673"/>
        <v/>
      </c>
      <c r="BD970" s="36" t="str">
        <f t="shared" si="674"/>
        <v/>
      </c>
      <c r="BE970" s="36" t="str">
        <f t="shared" si="675"/>
        <v/>
      </c>
      <c r="BF970" s="36" t="str">
        <f t="shared" si="676"/>
        <v/>
      </c>
      <c r="BG970" s="36" t="str">
        <f t="shared" si="677"/>
        <v/>
      </c>
      <c r="BH970" s="36" t="str">
        <f t="shared" si="678"/>
        <v/>
      </c>
      <c r="BI970" s="36" t="str">
        <f t="shared" si="679"/>
        <v/>
      </c>
      <c r="BJ970" s="36" t="str">
        <f t="shared" si="680"/>
        <v/>
      </c>
      <c r="BK970" s="36" t="str">
        <f t="shared" si="681"/>
        <v/>
      </c>
      <c r="BL970" s="36" t="str">
        <f t="shared" si="682"/>
        <v/>
      </c>
      <c r="BM970" s="36" t="str">
        <f t="shared" si="683"/>
        <v/>
      </c>
      <c r="BN970" s="38" t="e">
        <f t="shared" si="642"/>
        <v>#DIV/0!</v>
      </c>
      <c r="BO970" s="38" t="e">
        <f t="shared" si="643"/>
        <v>#DIV/0!</v>
      </c>
      <c r="BP970" s="39" t="str">
        <f t="shared" si="644"/>
        <v/>
      </c>
      <c r="BQ970" s="39" t="str">
        <f t="shared" si="645"/>
        <v/>
      </c>
      <c r="BR970" s="39" t="str">
        <f t="shared" si="646"/>
        <v/>
      </c>
      <c r="BS970" s="39" t="str">
        <f t="shared" si="647"/>
        <v/>
      </c>
      <c r="BT970" s="39" t="str">
        <f t="shared" si="648"/>
        <v/>
      </c>
      <c r="BU970" s="39" t="str">
        <f t="shared" si="649"/>
        <v/>
      </c>
      <c r="BV970" s="39" t="str">
        <f t="shared" si="650"/>
        <v/>
      </c>
      <c r="BW970" s="39" t="str">
        <f t="shared" si="651"/>
        <v/>
      </c>
      <c r="BX970" s="39" t="str">
        <f t="shared" si="652"/>
        <v/>
      </c>
      <c r="BY970" s="39" t="str">
        <f t="shared" si="653"/>
        <v/>
      </c>
      <c r="BZ970" s="39" t="str">
        <f t="shared" si="654"/>
        <v/>
      </c>
      <c r="CA970" s="39" t="str">
        <f t="shared" si="655"/>
        <v/>
      </c>
      <c r="CB970" s="39" t="str">
        <f t="shared" si="656"/>
        <v/>
      </c>
      <c r="CC970" s="39" t="str">
        <f t="shared" si="657"/>
        <v/>
      </c>
      <c r="CD970" s="39" t="str">
        <f t="shared" si="658"/>
        <v/>
      </c>
      <c r="CE970" s="39" t="str">
        <f t="shared" si="659"/>
        <v/>
      </c>
      <c r="CF970" s="39" t="str">
        <f t="shared" si="660"/>
        <v/>
      </c>
      <c r="CG970" s="39" t="str">
        <f t="shared" si="661"/>
        <v/>
      </c>
      <c r="CH970" s="39" t="str">
        <f t="shared" si="662"/>
        <v/>
      </c>
      <c r="CI970" s="39" t="str">
        <f t="shared" si="663"/>
        <v/>
      </c>
    </row>
    <row r="971" spans="1:87">
      <c r="A971" s="18"/>
      <c r="B971" s="15">
        <f>'Gene Table'!E970</f>
        <v>0</v>
      </c>
      <c r="C971" s="15" t="str">
        <f>'Gene Table'!B970</f>
        <v>I08</v>
      </c>
      <c r="D971" s="16" t="str">
        <f>IF(SUM('Test Sample Data'!D$3:D$98)&gt;10,IF(AND(ISNUMBER('Test Sample Data'!D970),'Test Sample Data'!D970&lt;$B$1,'Test Sample Data'!D970&gt;0),'Test Sample Data'!D970,$B$1),"")</f>
        <v/>
      </c>
      <c r="E971" s="17" t="str">
        <f>IF(SUM('Test Sample Data'!E$3:E$98)&gt;10,IF(AND(ISNUMBER('Test Sample Data'!E970),'Test Sample Data'!E970&lt;$B$1,'Test Sample Data'!E970&gt;0),'Test Sample Data'!E970,$B$1),"")</f>
        <v/>
      </c>
      <c r="F971" s="17" t="str">
        <f>IF(SUM('Test Sample Data'!F$3:F$98)&gt;10,IF(AND(ISNUMBER('Test Sample Data'!F970),'Test Sample Data'!F970&lt;$B$1,'Test Sample Data'!F970&gt;0),'Test Sample Data'!F970,$B$1),"")</f>
        <v/>
      </c>
      <c r="G971" s="17" t="str">
        <f>IF(SUM('Test Sample Data'!G$3:G$98)&gt;10,IF(AND(ISNUMBER('Test Sample Data'!G970),'Test Sample Data'!G970&lt;$B$1,'Test Sample Data'!G970&gt;0),'Test Sample Data'!G970,$B$1),"")</f>
        <v/>
      </c>
      <c r="H971" s="17" t="str">
        <f>IF(SUM('Test Sample Data'!H$3:H$98)&gt;10,IF(AND(ISNUMBER('Test Sample Data'!H970),'Test Sample Data'!H970&lt;$B$1,'Test Sample Data'!H970&gt;0),'Test Sample Data'!H970,$B$1),"")</f>
        <v/>
      </c>
      <c r="I971" s="17" t="str">
        <f>IF(SUM('Test Sample Data'!I$3:I$98)&gt;10,IF(AND(ISNUMBER('Test Sample Data'!I970),'Test Sample Data'!I970&lt;$B$1,'Test Sample Data'!I970&gt;0),'Test Sample Data'!I970,$B$1),"")</f>
        <v/>
      </c>
      <c r="J971" s="17" t="str">
        <f>IF(SUM('Test Sample Data'!J$3:J$98)&gt;10,IF(AND(ISNUMBER('Test Sample Data'!J970),'Test Sample Data'!J970&lt;$B$1,'Test Sample Data'!J970&gt;0),'Test Sample Data'!J970,$B$1),"")</f>
        <v/>
      </c>
      <c r="K971" s="17" t="str">
        <f>IF(SUM('Test Sample Data'!K$3:K$98)&gt;10,IF(AND(ISNUMBER('Test Sample Data'!K970),'Test Sample Data'!K970&lt;$B$1,'Test Sample Data'!K970&gt;0),'Test Sample Data'!K970,$B$1),"")</f>
        <v/>
      </c>
      <c r="L971" s="17" t="str">
        <f>IF(SUM('Test Sample Data'!L$3:L$98)&gt;10,IF(AND(ISNUMBER('Test Sample Data'!L970),'Test Sample Data'!L970&lt;$B$1,'Test Sample Data'!L970&gt;0),'Test Sample Data'!L970,$B$1),"")</f>
        <v/>
      </c>
      <c r="M971" s="17" t="str">
        <f>IF(SUM('Test Sample Data'!M$3:M$98)&gt;10,IF(AND(ISNUMBER('Test Sample Data'!M970),'Test Sample Data'!M970&lt;$B$1,'Test Sample Data'!M970&gt;0),'Test Sample Data'!M970,$B$1),"")</f>
        <v/>
      </c>
      <c r="N971" s="17">
        <f>'Gene Table'!E970</f>
        <v>0</v>
      </c>
      <c r="O971" s="17" t="str">
        <f>'Gene Table'!B970</f>
        <v>I08</v>
      </c>
      <c r="P971" s="17" t="str">
        <f>IF(SUM('Control Sample Data'!D$3:D$98)&gt;10,IF(AND(ISNUMBER('Control Sample Data'!D970),'Control Sample Data'!D970&lt;$B$1,'Control Sample Data'!D970&gt;0),'Control Sample Data'!D970,$B$1),"")</f>
        <v/>
      </c>
      <c r="Q971" s="17" t="str">
        <f>IF(SUM('Control Sample Data'!E$3:E$98)&gt;10,IF(AND(ISNUMBER('Control Sample Data'!E970),'Control Sample Data'!E970&lt;$B$1,'Control Sample Data'!E970&gt;0),'Control Sample Data'!E970,$B$1),"")</f>
        <v/>
      </c>
      <c r="R971" s="17" t="str">
        <f>IF(SUM('Control Sample Data'!F$3:F$98)&gt;10,IF(AND(ISNUMBER('Control Sample Data'!F970),'Control Sample Data'!F970&lt;$B$1,'Control Sample Data'!F970&gt;0),'Control Sample Data'!F970,$B$1),"")</f>
        <v/>
      </c>
      <c r="S971" s="17" t="str">
        <f>IF(SUM('Control Sample Data'!G$3:G$98)&gt;10,IF(AND(ISNUMBER('Control Sample Data'!G970),'Control Sample Data'!G970&lt;$B$1,'Control Sample Data'!G970&gt;0),'Control Sample Data'!G970,$B$1),"")</f>
        <v/>
      </c>
      <c r="T971" s="17" t="str">
        <f>IF(SUM('Control Sample Data'!H$3:H$98)&gt;10,IF(AND(ISNUMBER('Control Sample Data'!H970),'Control Sample Data'!H970&lt;$B$1,'Control Sample Data'!H970&gt;0),'Control Sample Data'!H970,$B$1),"")</f>
        <v/>
      </c>
      <c r="U971" s="17" t="str">
        <f>IF(SUM('Control Sample Data'!I$3:I$98)&gt;10,IF(AND(ISNUMBER('Control Sample Data'!I970),'Control Sample Data'!I970&lt;$B$1,'Control Sample Data'!I970&gt;0),'Control Sample Data'!I970,$B$1),"")</f>
        <v/>
      </c>
      <c r="V971" s="17" t="str">
        <f>IF(SUM('Control Sample Data'!J$3:J$98)&gt;10,IF(AND(ISNUMBER('Control Sample Data'!J970),'Control Sample Data'!J970&lt;$B$1,'Control Sample Data'!J970&gt;0),'Control Sample Data'!J970,$B$1),"")</f>
        <v/>
      </c>
      <c r="W971" s="17" t="str">
        <f>IF(SUM('Control Sample Data'!K$3:K$98)&gt;10,IF(AND(ISNUMBER('Control Sample Data'!K970),'Control Sample Data'!K970&lt;$B$1,'Control Sample Data'!K970&gt;0),'Control Sample Data'!K970,$B$1),"")</f>
        <v/>
      </c>
      <c r="X971" s="17" t="str">
        <f>IF(SUM('Control Sample Data'!L$3:L$98)&gt;10,IF(AND(ISNUMBER('Control Sample Data'!L970),'Control Sample Data'!L970&lt;$B$1,'Control Sample Data'!L970&gt;0),'Control Sample Data'!L970,$B$1),"")</f>
        <v/>
      </c>
      <c r="Y971" s="17" t="str">
        <f>IF(SUM('Control Sample Data'!M$3:M$98)&gt;10,IF(AND(ISNUMBER('Control Sample Data'!M970),'Control Sample Data'!M970&lt;$B$1,'Control Sample Data'!M970&gt;0),'Control Sample Data'!M970,$B$1),"")</f>
        <v/>
      </c>
      <c r="AT971" s="36" t="str">
        <f t="shared" si="664"/>
        <v/>
      </c>
      <c r="AU971" s="36" t="str">
        <f t="shared" si="665"/>
        <v/>
      </c>
      <c r="AV971" s="36" t="str">
        <f t="shared" si="666"/>
        <v/>
      </c>
      <c r="AW971" s="36" t="str">
        <f t="shared" si="667"/>
        <v/>
      </c>
      <c r="AX971" s="36" t="str">
        <f t="shared" si="668"/>
        <v/>
      </c>
      <c r="AY971" s="36" t="str">
        <f t="shared" si="669"/>
        <v/>
      </c>
      <c r="AZ971" s="36" t="str">
        <f t="shared" si="670"/>
        <v/>
      </c>
      <c r="BA971" s="36" t="str">
        <f t="shared" si="671"/>
        <v/>
      </c>
      <c r="BB971" s="36" t="str">
        <f t="shared" si="672"/>
        <v/>
      </c>
      <c r="BC971" s="36" t="str">
        <f t="shared" si="673"/>
        <v/>
      </c>
      <c r="BD971" s="36" t="str">
        <f t="shared" si="674"/>
        <v/>
      </c>
      <c r="BE971" s="36" t="str">
        <f t="shared" si="675"/>
        <v/>
      </c>
      <c r="BF971" s="36" t="str">
        <f t="shared" si="676"/>
        <v/>
      </c>
      <c r="BG971" s="36" t="str">
        <f t="shared" si="677"/>
        <v/>
      </c>
      <c r="BH971" s="36" t="str">
        <f t="shared" si="678"/>
        <v/>
      </c>
      <c r="BI971" s="36" t="str">
        <f t="shared" si="679"/>
        <v/>
      </c>
      <c r="BJ971" s="36" t="str">
        <f t="shared" si="680"/>
        <v/>
      </c>
      <c r="BK971" s="36" t="str">
        <f t="shared" si="681"/>
        <v/>
      </c>
      <c r="BL971" s="36" t="str">
        <f t="shared" si="682"/>
        <v/>
      </c>
      <c r="BM971" s="36" t="str">
        <f t="shared" si="683"/>
        <v/>
      </c>
      <c r="BN971" s="38" t="e">
        <f t="shared" si="642"/>
        <v>#DIV/0!</v>
      </c>
      <c r="BO971" s="38" t="e">
        <f t="shared" si="643"/>
        <v>#DIV/0!</v>
      </c>
      <c r="BP971" s="39" t="str">
        <f t="shared" si="644"/>
        <v/>
      </c>
      <c r="BQ971" s="39" t="str">
        <f t="shared" si="645"/>
        <v/>
      </c>
      <c r="BR971" s="39" t="str">
        <f t="shared" si="646"/>
        <v/>
      </c>
      <c r="BS971" s="39" t="str">
        <f t="shared" si="647"/>
        <v/>
      </c>
      <c r="BT971" s="39" t="str">
        <f t="shared" si="648"/>
        <v/>
      </c>
      <c r="BU971" s="39" t="str">
        <f t="shared" si="649"/>
        <v/>
      </c>
      <c r="BV971" s="39" t="str">
        <f t="shared" si="650"/>
        <v/>
      </c>
      <c r="BW971" s="39" t="str">
        <f t="shared" si="651"/>
        <v/>
      </c>
      <c r="BX971" s="39" t="str">
        <f t="shared" si="652"/>
        <v/>
      </c>
      <c r="BY971" s="39" t="str">
        <f t="shared" si="653"/>
        <v/>
      </c>
      <c r="BZ971" s="39" t="str">
        <f t="shared" si="654"/>
        <v/>
      </c>
      <c r="CA971" s="39" t="str">
        <f t="shared" si="655"/>
        <v/>
      </c>
      <c r="CB971" s="39" t="str">
        <f t="shared" si="656"/>
        <v/>
      </c>
      <c r="CC971" s="39" t="str">
        <f t="shared" si="657"/>
        <v/>
      </c>
      <c r="CD971" s="39" t="str">
        <f t="shared" si="658"/>
        <v/>
      </c>
      <c r="CE971" s="39" t="str">
        <f t="shared" si="659"/>
        <v/>
      </c>
      <c r="CF971" s="39" t="str">
        <f t="shared" si="660"/>
        <v/>
      </c>
      <c r="CG971" s="39" t="str">
        <f t="shared" si="661"/>
        <v/>
      </c>
      <c r="CH971" s="39" t="str">
        <f t="shared" si="662"/>
        <v/>
      </c>
      <c r="CI971" s="39" t="str">
        <f t="shared" si="663"/>
        <v/>
      </c>
    </row>
    <row r="972" spans="1:87">
      <c r="A972" s="18"/>
      <c r="B972" s="15" t="str">
        <f>'Gene Table'!E971</f>
        <v>mmu-miR-3107-3p</v>
      </c>
      <c r="C972" s="15" t="str">
        <f>'Gene Table'!B971</f>
        <v>I09</v>
      </c>
      <c r="D972" s="16" t="str">
        <f>IF(SUM('Test Sample Data'!D$3:D$98)&gt;10,IF(AND(ISNUMBER('Test Sample Data'!D971),'Test Sample Data'!D971&lt;$B$1,'Test Sample Data'!D971&gt;0),'Test Sample Data'!D971,$B$1),"")</f>
        <v/>
      </c>
      <c r="E972" s="17" t="str">
        <f>IF(SUM('Test Sample Data'!E$3:E$98)&gt;10,IF(AND(ISNUMBER('Test Sample Data'!E971),'Test Sample Data'!E971&lt;$B$1,'Test Sample Data'!E971&gt;0),'Test Sample Data'!E971,$B$1),"")</f>
        <v/>
      </c>
      <c r="F972" s="17" t="str">
        <f>IF(SUM('Test Sample Data'!F$3:F$98)&gt;10,IF(AND(ISNUMBER('Test Sample Data'!F971),'Test Sample Data'!F971&lt;$B$1,'Test Sample Data'!F971&gt;0),'Test Sample Data'!F971,$B$1),"")</f>
        <v/>
      </c>
      <c r="G972" s="17" t="str">
        <f>IF(SUM('Test Sample Data'!G$3:G$98)&gt;10,IF(AND(ISNUMBER('Test Sample Data'!G971),'Test Sample Data'!G971&lt;$B$1,'Test Sample Data'!G971&gt;0),'Test Sample Data'!G971,$B$1),"")</f>
        <v/>
      </c>
      <c r="H972" s="17" t="str">
        <f>IF(SUM('Test Sample Data'!H$3:H$98)&gt;10,IF(AND(ISNUMBER('Test Sample Data'!H971),'Test Sample Data'!H971&lt;$B$1,'Test Sample Data'!H971&gt;0),'Test Sample Data'!H971,$B$1),"")</f>
        <v/>
      </c>
      <c r="I972" s="17" t="str">
        <f>IF(SUM('Test Sample Data'!I$3:I$98)&gt;10,IF(AND(ISNUMBER('Test Sample Data'!I971),'Test Sample Data'!I971&lt;$B$1,'Test Sample Data'!I971&gt;0),'Test Sample Data'!I971,$B$1),"")</f>
        <v/>
      </c>
      <c r="J972" s="17" t="str">
        <f>IF(SUM('Test Sample Data'!J$3:J$98)&gt;10,IF(AND(ISNUMBER('Test Sample Data'!J971),'Test Sample Data'!J971&lt;$B$1,'Test Sample Data'!J971&gt;0),'Test Sample Data'!J971,$B$1),"")</f>
        <v/>
      </c>
      <c r="K972" s="17" t="str">
        <f>IF(SUM('Test Sample Data'!K$3:K$98)&gt;10,IF(AND(ISNUMBER('Test Sample Data'!K971),'Test Sample Data'!K971&lt;$B$1,'Test Sample Data'!K971&gt;0),'Test Sample Data'!K971,$B$1),"")</f>
        <v/>
      </c>
      <c r="L972" s="17" t="str">
        <f>IF(SUM('Test Sample Data'!L$3:L$98)&gt;10,IF(AND(ISNUMBER('Test Sample Data'!L971),'Test Sample Data'!L971&lt;$B$1,'Test Sample Data'!L971&gt;0),'Test Sample Data'!L971,$B$1),"")</f>
        <v/>
      </c>
      <c r="M972" s="17" t="str">
        <f>IF(SUM('Test Sample Data'!M$3:M$98)&gt;10,IF(AND(ISNUMBER('Test Sample Data'!M971),'Test Sample Data'!M971&lt;$B$1,'Test Sample Data'!M971&gt;0),'Test Sample Data'!M971,$B$1),"")</f>
        <v/>
      </c>
      <c r="N972" s="17" t="str">
        <f>'Gene Table'!E971</f>
        <v>mmu-miR-3107-3p</v>
      </c>
      <c r="O972" s="17" t="str">
        <f>'Gene Table'!B971</f>
        <v>I09</v>
      </c>
      <c r="P972" s="17" t="str">
        <f>IF(SUM('Control Sample Data'!D$3:D$98)&gt;10,IF(AND(ISNUMBER('Control Sample Data'!D971),'Control Sample Data'!D971&lt;$B$1,'Control Sample Data'!D971&gt;0),'Control Sample Data'!D971,$B$1),"")</f>
        <v/>
      </c>
      <c r="Q972" s="17" t="str">
        <f>IF(SUM('Control Sample Data'!E$3:E$98)&gt;10,IF(AND(ISNUMBER('Control Sample Data'!E971),'Control Sample Data'!E971&lt;$B$1,'Control Sample Data'!E971&gt;0),'Control Sample Data'!E971,$B$1),"")</f>
        <v/>
      </c>
      <c r="R972" s="17" t="str">
        <f>IF(SUM('Control Sample Data'!F$3:F$98)&gt;10,IF(AND(ISNUMBER('Control Sample Data'!F971),'Control Sample Data'!F971&lt;$B$1,'Control Sample Data'!F971&gt;0),'Control Sample Data'!F971,$B$1),"")</f>
        <v/>
      </c>
      <c r="S972" s="17" t="str">
        <f>IF(SUM('Control Sample Data'!G$3:G$98)&gt;10,IF(AND(ISNUMBER('Control Sample Data'!G971),'Control Sample Data'!G971&lt;$B$1,'Control Sample Data'!G971&gt;0),'Control Sample Data'!G971,$B$1),"")</f>
        <v/>
      </c>
      <c r="T972" s="17" t="str">
        <f>IF(SUM('Control Sample Data'!H$3:H$98)&gt;10,IF(AND(ISNUMBER('Control Sample Data'!H971),'Control Sample Data'!H971&lt;$B$1,'Control Sample Data'!H971&gt;0),'Control Sample Data'!H971,$B$1),"")</f>
        <v/>
      </c>
      <c r="U972" s="17" t="str">
        <f>IF(SUM('Control Sample Data'!I$3:I$98)&gt;10,IF(AND(ISNUMBER('Control Sample Data'!I971),'Control Sample Data'!I971&lt;$B$1,'Control Sample Data'!I971&gt;0),'Control Sample Data'!I971,$B$1),"")</f>
        <v/>
      </c>
      <c r="V972" s="17" t="str">
        <f>IF(SUM('Control Sample Data'!J$3:J$98)&gt;10,IF(AND(ISNUMBER('Control Sample Data'!J971),'Control Sample Data'!J971&lt;$B$1,'Control Sample Data'!J971&gt;0),'Control Sample Data'!J971,$B$1),"")</f>
        <v/>
      </c>
      <c r="W972" s="17" t="str">
        <f>IF(SUM('Control Sample Data'!K$3:K$98)&gt;10,IF(AND(ISNUMBER('Control Sample Data'!K971),'Control Sample Data'!K971&lt;$B$1,'Control Sample Data'!K971&gt;0),'Control Sample Data'!K971,$B$1),"")</f>
        <v/>
      </c>
      <c r="X972" s="17" t="str">
        <f>IF(SUM('Control Sample Data'!L$3:L$98)&gt;10,IF(AND(ISNUMBER('Control Sample Data'!L971),'Control Sample Data'!L971&lt;$B$1,'Control Sample Data'!L971&gt;0),'Control Sample Data'!L971,$B$1),"")</f>
        <v/>
      </c>
      <c r="Y972" s="17" t="str">
        <f>IF(SUM('Control Sample Data'!M$3:M$98)&gt;10,IF(AND(ISNUMBER('Control Sample Data'!M971),'Control Sample Data'!M971&lt;$B$1,'Control Sample Data'!M971&gt;0),'Control Sample Data'!M971,$B$1),"")</f>
        <v/>
      </c>
      <c r="AT972" s="36" t="str">
        <f t="shared" si="664"/>
        <v/>
      </c>
      <c r="AU972" s="36" t="str">
        <f t="shared" si="665"/>
        <v/>
      </c>
      <c r="AV972" s="36" t="str">
        <f t="shared" si="666"/>
        <v/>
      </c>
      <c r="AW972" s="36" t="str">
        <f t="shared" si="667"/>
        <v/>
      </c>
      <c r="AX972" s="36" t="str">
        <f t="shared" si="668"/>
        <v/>
      </c>
      <c r="AY972" s="36" t="str">
        <f t="shared" si="669"/>
        <v/>
      </c>
      <c r="AZ972" s="36" t="str">
        <f t="shared" si="670"/>
        <v/>
      </c>
      <c r="BA972" s="36" t="str">
        <f t="shared" si="671"/>
        <v/>
      </c>
      <c r="BB972" s="36" t="str">
        <f t="shared" si="672"/>
        <v/>
      </c>
      <c r="BC972" s="36" t="str">
        <f t="shared" si="673"/>
        <v/>
      </c>
      <c r="BD972" s="36" t="str">
        <f t="shared" si="674"/>
        <v/>
      </c>
      <c r="BE972" s="36" t="str">
        <f t="shared" si="675"/>
        <v/>
      </c>
      <c r="BF972" s="36" t="str">
        <f t="shared" si="676"/>
        <v/>
      </c>
      <c r="BG972" s="36" t="str">
        <f t="shared" si="677"/>
        <v/>
      </c>
      <c r="BH972" s="36" t="str">
        <f t="shared" si="678"/>
        <v/>
      </c>
      <c r="BI972" s="36" t="str">
        <f t="shared" si="679"/>
        <v/>
      </c>
      <c r="BJ972" s="36" t="str">
        <f t="shared" si="680"/>
        <v/>
      </c>
      <c r="BK972" s="36" t="str">
        <f t="shared" si="681"/>
        <v/>
      </c>
      <c r="BL972" s="36" t="str">
        <f t="shared" si="682"/>
        <v/>
      </c>
      <c r="BM972" s="36" t="str">
        <f t="shared" si="683"/>
        <v/>
      </c>
      <c r="BN972" s="38" t="e">
        <f t="shared" si="642"/>
        <v>#DIV/0!</v>
      </c>
      <c r="BO972" s="38" t="e">
        <f t="shared" si="643"/>
        <v>#DIV/0!</v>
      </c>
      <c r="BP972" s="39" t="str">
        <f t="shared" si="644"/>
        <v/>
      </c>
      <c r="BQ972" s="39" t="str">
        <f t="shared" si="645"/>
        <v/>
      </c>
      <c r="BR972" s="39" t="str">
        <f t="shared" si="646"/>
        <v/>
      </c>
      <c r="BS972" s="39" t="str">
        <f t="shared" si="647"/>
        <v/>
      </c>
      <c r="BT972" s="39" t="str">
        <f t="shared" si="648"/>
        <v/>
      </c>
      <c r="BU972" s="39" t="str">
        <f t="shared" si="649"/>
        <v/>
      </c>
      <c r="BV972" s="39" t="str">
        <f t="shared" si="650"/>
        <v/>
      </c>
      <c r="BW972" s="39" t="str">
        <f t="shared" si="651"/>
        <v/>
      </c>
      <c r="BX972" s="39" t="str">
        <f t="shared" si="652"/>
        <v/>
      </c>
      <c r="BY972" s="39" t="str">
        <f t="shared" si="653"/>
        <v/>
      </c>
      <c r="BZ972" s="39" t="str">
        <f t="shared" si="654"/>
        <v/>
      </c>
      <c r="CA972" s="39" t="str">
        <f t="shared" si="655"/>
        <v/>
      </c>
      <c r="CB972" s="39" t="str">
        <f t="shared" si="656"/>
        <v/>
      </c>
      <c r="CC972" s="39" t="str">
        <f t="shared" si="657"/>
        <v/>
      </c>
      <c r="CD972" s="39" t="str">
        <f t="shared" si="658"/>
        <v/>
      </c>
      <c r="CE972" s="39" t="str">
        <f t="shared" si="659"/>
        <v/>
      </c>
      <c r="CF972" s="39" t="str">
        <f t="shared" si="660"/>
        <v/>
      </c>
      <c r="CG972" s="39" t="str">
        <f t="shared" si="661"/>
        <v/>
      </c>
      <c r="CH972" s="39" t="str">
        <f t="shared" si="662"/>
        <v/>
      </c>
      <c r="CI972" s="39" t="str">
        <f t="shared" si="663"/>
        <v/>
      </c>
    </row>
    <row r="973" spans="1:87">
      <c r="A973" s="18"/>
      <c r="B973" s="15">
        <f>'Gene Table'!E972</f>
        <v>0</v>
      </c>
      <c r="C973" s="15" t="str">
        <f>'Gene Table'!B972</f>
        <v>I10</v>
      </c>
      <c r="D973" s="16" t="str">
        <f>IF(SUM('Test Sample Data'!D$3:D$98)&gt;10,IF(AND(ISNUMBER('Test Sample Data'!D972),'Test Sample Data'!D972&lt;$B$1,'Test Sample Data'!D972&gt;0),'Test Sample Data'!D972,$B$1),"")</f>
        <v/>
      </c>
      <c r="E973" s="17" t="str">
        <f>IF(SUM('Test Sample Data'!E$3:E$98)&gt;10,IF(AND(ISNUMBER('Test Sample Data'!E972),'Test Sample Data'!E972&lt;$B$1,'Test Sample Data'!E972&gt;0),'Test Sample Data'!E972,$B$1),"")</f>
        <v/>
      </c>
      <c r="F973" s="17" t="str">
        <f>IF(SUM('Test Sample Data'!F$3:F$98)&gt;10,IF(AND(ISNUMBER('Test Sample Data'!F972),'Test Sample Data'!F972&lt;$B$1,'Test Sample Data'!F972&gt;0),'Test Sample Data'!F972,$B$1),"")</f>
        <v/>
      </c>
      <c r="G973" s="17" t="str">
        <f>IF(SUM('Test Sample Data'!G$3:G$98)&gt;10,IF(AND(ISNUMBER('Test Sample Data'!G972),'Test Sample Data'!G972&lt;$B$1,'Test Sample Data'!G972&gt;0),'Test Sample Data'!G972,$B$1),"")</f>
        <v/>
      </c>
      <c r="H973" s="17" t="str">
        <f>IF(SUM('Test Sample Data'!H$3:H$98)&gt;10,IF(AND(ISNUMBER('Test Sample Data'!H972),'Test Sample Data'!H972&lt;$B$1,'Test Sample Data'!H972&gt;0),'Test Sample Data'!H972,$B$1),"")</f>
        <v/>
      </c>
      <c r="I973" s="17" t="str">
        <f>IF(SUM('Test Sample Data'!I$3:I$98)&gt;10,IF(AND(ISNUMBER('Test Sample Data'!I972),'Test Sample Data'!I972&lt;$B$1,'Test Sample Data'!I972&gt;0),'Test Sample Data'!I972,$B$1),"")</f>
        <v/>
      </c>
      <c r="J973" s="17" t="str">
        <f>IF(SUM('Test Sample Data'!J$3:J$98)&gt;10,IF(AND(ISNUMBER('Test Sample Data'!J972),'Test Sample Data'!J972&lt;$B$1,'Test Sample Data'!J972&gt;0),'Test Sample Data'!J972,$B$1),"")</f>
        <v/>
      </c>
      <c r="K973" s="17" t="str">
        <f>IF(SUM('Test Sample Data'!K$3:K$98)&gt;10,IF(AND(ISNUMBER('Test Sample Data'!K972),'Test Sample Data'!K972&lt;$B$1,'Test Sample Data'!K972&gt;0),'Test Sample Data'!K972,$B$1),"")</f>
        <v/>
      </c>
      <c r="L973" s="17" t="str">
        <f>IF(SUM('Test Sample Data'!L$3:L$98)&gt;10,IF(AND(ISNUMBER('Test Sample Data'!L972),'Test Sample Data'!L972&lt;$B$1,'Test Sample Data'!L972&gt;0),'Test Sample Data'!L972,$B$1),"")</f>
        <v/>
      </c>
      <c r="M973" s="17" t="str">
        <f>IF(SUM('Test Sample Data'!M$3:M$98)&gt;10,IF(AND(ISNUMBER('Test Sample Data'!M972),'Test Sample Data'!M972&lt;$B$1,'Test Sample Data'!M972&gt;0),'Test Sample Data'!M972,$B$1),"")</f>
        <v/>
      </c>
      <c r="N973" s="17">
        <f>'Gene Table'!E972</f>
        <v>0</v>
      </c>
      <c r="O973" s="17" t="str">
        <f>'Gene Table'!B972</f>
        <v>I10</v>
      </c>
      <c r="P973" s="17" t="str">
        <f>IF(SUM('Control Sample Data'!D$3:D$98)&gt;10,IF(AND(ISNUMBER('Control Sample Data'!D972),'Control Sample Data'!D972&lt;$B$1,'Control Sample Data'!D972&gt;0),'Control Sample Data'!D972,$B$1),"")</f>
        <v/>
      </c>
      <c r="Q973" s="17" t="str">
        <f>IF(SUM('Control Sample Data'!E$3:E$98)&gt;10,IF(AND(ISNUMBER('Control Sample Data'!E972),'Control Sample Data'!E972&lt;$B$1,'Control Sample Data'!E972&gt;0),'Control Sample Data'!E972,$B$1),"")</f>
        <v/>
      </c>
      <c r="R973" s="17" t="str">
        <f>IF(SUM('Control Sample Data'!F$3:F$98)&gt;10,IF(AND(ISNUMBER('Control Sample Data'!F972),'Control Sample Data'!F972&lt;$B$1,'Control Sample Data'!F972&gt;0),'Control Sample Data'!F972,$B$1),"")</f>
        <v/>
      </c>
      <c r="S973" s="17" t="str">
        <f>IF(SUM('Control Sample Data'!G$3:G$98)&gt;10,IF(AND(ISNUMBER('Control Sample Data'!G972),'Control Sample Data'!G972&lt;$B$1,'Control Sample Data'!G972&gt;0),'Control Sample Data'!G972,$B$1),"")</f>
        <v/>
      </c>
      <c r="T973" s="17" t="str">
        <f>IF(SUM('Control Sample Data'!H$3:H$98)&gt;10,IF(AND(ISNUMBER('Control Sample Data'!H972),'Control Sample Data'!H972&lt;$B$1,'Control Sample Data'!H972&gt;0),'Control Sample Data'!H972,$B$1),"")</f>
        <v/>
      </c>
      <c r="U973" s="17" t="str">
        <f>IF(SUM('Control Sample Data'!I$3:I$98)&gt;10,IF(AND(ISNUMBER('Control Sample Data'!I972),'Control Sample Data'!I972&lt;$B$1,'Control Sample Data'!I972&gt;0),'Control Sample Data'!I972,$B$1),"")</f>
        <v/>
      </c>
      <c r="V973" s="17" t="str">
        <f>IF(SUM('Control Sample Data'!J$3:J$98)&gt;10,IF(AND(ISNUMBER('Control Sample Data'!J972),'Control Sample Data'!J972&lt;$B$1,'Control Sample Data'!J972&gt;0),'Control Sample Data'!J972,$B$1),"")</f>
        <v/>
      </c>
      <c r="W973" s="17" t="str">
        <f>IF(SUM('Control Sample Data'!K$3:K$98)&gt;10,IF(AND(ISNUMBER('Control Sample Data'!K972),'Control Sample Data'!K972&lt;$B$1,'Control Sample Data'!K972&gt;0),'Control Sample Data'!K972,$B$1),"")</f>
        <v/>
      </c>
      <c r="X973" s="17" t="str">
        <f>IF(SUM('Control Sample Data'!L$3:L$98)&gt;10,IF(AND(ISNUMBER('Control Sample Data'!L972),'Control Sample Data'!L972&lt;$B$1,'Control Sample Data'!L972&gt;0),'Control Sample Data'!L972,$B$1),"")</f>
        <v/>
      </c>
      <c r="Y973" s="17" t="str">
        <f>IF(SUM('Control Sample Data'!M$3:M$98)&gt;10,IF(AND(ISNUMBER('Control Sample Data'!M972),'Control Sample Data'!M972&lt;$B$1,'Control Sample Data'!M972&gt;0),'Control Sample Data'!M972,$B$1),"")</f>
        <v/>
      </c>
      <c r="AT973" s="36" t="str">
        <f t="shared" si="664"/>
        <v/>
      </c>
      <c r="AU973" s="36" t="str">
        <f t="shared" si="665"/>
        <v/>
      </c>
      <c r="AV973" s="36" t="str">
        <f t="shared" si="666"/>
        <v/>
      </c>
      <c r="AW973" s="36" t="str">
        <f t="shared" si="667"/>
        <v/>
      </c>
      <c r="AX973" s="36" t="str">
        <f t="shared" si="668"/>
        <v/>
      </c>
      <c r="AY973" s="36" t="str">
        <f t="shared" si="669"/>
        <v/>
      </c>
      <c r="AZ973" s="36" t="str">
        <f t="shared" si="670"/>
        <v/>
      </c>
      <c r="BA973" s="36" t="str">
        <f t="shared" si="671"/>
        <v/>
      </c>
      <c r="BB973" s="36" t="str">
        <f t="shared" si="672"/>
        <v/>
      </c>
      <c r="BC973" s="36" t="str">
        <f t="shared" si="673"/>
        <v/>
      </c>
      <c r="BD973" s="36" t="str">
        <f t="shared" si="674"/>
        <v/>
      </c>
      <c r="BE973" s="36" t="str">
        <f t="shared" si="675"/>
        <v/>
      </c>
      <c r="BF973" s="36" t="str">
        <f t="shared" si="676"/>
        <v/>
      </c>
      <c r="BG973" s="36" t="str">
        <f t="shared" si="677"/>
        <v/>
      </c>
      <c r="BH973" s="36" t="str">
        <f t="shared" si="678"/>
        <v/>
      </c>
      <c r="BI973" s="36" t="str">
        <f t="shared" si="679"/>
        <v/>
      </c>
      <c r="BJ973" s="36" t="str">
        <f t="shared" si="680"/>
        <v/>
      </c>
      <c r="BK973" s="36" t="str">
        <f t="shared" si="681"/>
        <v/>
      </c>
      <c r="BL973" s="36" t="str">
        <f t="shared" si="682"/>
        <v/>
      </c>
      <c r="BM973" s="36" t="str">
        <f t="shared" si="683"/>
        <v/>
      </c>
      <c r="BN973" s="38" t="e">
        <f t="shared" si="642"/>
        <v>#DIV/0!</v>
      </c>
      <c r="BO973" s="38" t="e">
        <f t="shared" si="643"/>
        <v>#DIV/0!</v>
      </c>
      <c r="BP973" s="39" t="str">
        <f t="shared" si="644"/>
        <v/>
      </c>
      <c r="BQ973" s="39" t="str">
        <f t="shared" si="645"/>
        <v/>
      </c>
      <c r="BR973" s="39" t="str">
        <f t="shared" si="646"/>
        <v/>
      </c>
      <c r="BS973" s="39" t="str">
        <f t="shared" si="647"/>
        <v/>
      </c>
      <c r="BT973" s="39" t="str">
        <f t="shared" si="648"/>
        <v/>
      </c>
      <c r="BU973" s="39" t="str">
        <f t="shared" si="649"/>
        <v/>
      </c>
      <c r="BV973" s="39" t="str">
        <f t="shared" si="650"/>
        <v/>
      </c>
      <c r="BW973" s="39" t="str">
        <f t="shared" si="651"/>
        <v/>
      </c>
      <c r="BX973" s="39" t="str">
        <f t="shared" si="652"/>
        <v/>
      </c>
      <c r="BY973" s="39" t="str">
        <f t="shared" si="653"/>
        <v/>
      </c>
      <c r="BZ973" s="39" t="str">
        <f t="shared" si="654"/>
        <v/>
      </c>
      <c r="CA973" s="39" t="str">
        <f t="shared" si="655"/>
        <v/>
      </c>
      <c r="CB973" s="39" t="str">
        <f t="shared" si="656"/>
        <v/>
      </c>
      <c r="CC973" s="39" t="str">
        <f t="shared" si="657"/>
        <v/>
      </c>
      <c r="CD973" s="39" t="str">
        <f t="shared" si="658"/>
        <v/>
      </c>
      <c r="CE973" s="39" t="str">
        <f t="shared" si="659"/>
        <v/>
      </c>
      <c r="CF973" s="39" t="str">
        <f t="shared" si="660"/>
        <v/>
      </c>
      <c r="CG973" s="39" t="str">
        <f t="shared" si="661"/>
        <v/>
      </c>
      <c r="CH973" s="39" t="str">
        <f t="shared" si="662"/>
        <v/>
      </c>
      <c r="CI973" s="39" t="str">
        <f t="shared" si="663"/>
        <v/>
      </c>
    </row>
    <row r="974" spans="1:87">
      <c r="A974" s="18"/>
      <c r="B974" s="15" t="str">
        <f>'Gene Table'!E973</f>
        <v>mmu-miR-3074-2-3p</v>
      </c>
      <c r="C974" s="15" t="str">
        <f>'Gene Table'!B973</f>
        <v>I11</v>
      </c>
      <c r="D974" s="16" t="str">
        <f>IF(SUM('Test Sample Data'!D$3:D$98)&gt;10,IF(AND(ISNUMBER('Test Sample Data'!D973),'Test Sample Data'!D973&lt;$B$1,'Test Sample Data'!D973&gt;0),'Test Sample Data'!D973,$B$1),"")</f>
        <v/>
      </c>
      <c r="E974" s="17" t="str">
        <f>IF(SUM('Test Sample Data'!E$3:E$98)&gt;10,IF(AND(ISNUMBER('Test Sample Data'!E973),'Test Sample Data'!E973&lt;$B$1,'Test Sample Data'!E973&gt;0),'Test Sample Data'!E973,$B$1),"")</f>
        <v/>
      </c>
      <c r="F974" s="17" t="str">
        <f>IF(SUM('Test Sample Data'!F$3:F$98)&gt;10,IF(AND(ISNUMBER('Test Sample Data'!F973),'Test Sample Data'!F973&lt;$B$1,'Test Sample Data'!F973&gt;0),'Test Sample Data'!F973,$B$1),"")</f>
        <v/>
      </c>
      <c r="G974" s="17" t="str">
        <f>IF(SUM('Test Sample Data'!G$3:G$98)&gt;10,IF(AND(ISNUMBER('Test Sample Data'!G973),'Test Sample Data'!G973&lt;$B$1,'Test Sample Data'!G973&gt;0),'Test Sample Data'!G973,$B$1),"")</f>
        <v/>
      </c>
      <c r="H974" s="17" t="str">
        <f>IF(SUM('Test Sample Data'!H$3:H$98)&gt;10,IF(AND(ISNUMBER('Test Sample Data'!H973),'Test Sample Data'!H973&lt;$B$1,'Test Sample Data'!H973&gt;0),'Test Sample Data'!H973,$B$1),"")</f>
        <v/>
      </c>
      <c r="I974" s="17" t="str">
        <f>IF(SUM('Test Sample Data'!I$3:I$98)&gt;10,IF(AND(ISNUMBER('Test Sample Data'!I973),'Test Sample Data'!I973&lt;$B$1,'Test Sample Data'!I973&gt;0),'Test Sample Data'!I973,$B$1),"")</f>
        <v/>
      </c>
      <c r="J974" s="17" t="str">
        <f>IF(SUM('Test Sample Data'!J$3:J$98)&gt;10,IF(AND(ISNUMBER('Test Sample Data'!J973),'Test Sample Data'!J973&lt;$B$1,'Test Sample Data'!J973&gt;0),'Test Sample Data'!J973,$B$1),"")</f>
        <v/>
      </c>
      <c r="K974" s="17" t="str">
        <f>IF(SUM('Test Sample Data'!K$3:K$98)&gt;10,IF(AND(ISNUMBER('Test Sample Data'!K973),'Test Sample Data'!K973&lt;$B$1,'Test Sample Data'!K973&gt;0),'Test Sample Data'!K973,$B$1),"")</f>
        <v/>
      </c>
      <c r="L974" s="17" t="str">
        <f>IF(SUM('Test Sample Data'!L$3:L$98)&gt;10,IF(AND(ISNUMBER('Test Sample Data'!L973),'Test Sample Data'!L973&lt;$B$1,'Test Sample Data'!L973&gt;0),'Test Sample Data'!L973,$B$1),"")</f>
        <v/>
      </c>
      <c r="M974" s="17" t="str">
        <f>IF(SUM('Test Sample Data'!M$3:M$98)&gt;10,IF(AND(ISNUMBER('Test Sample Data'!M973),'Test Sample Data'!M973&lt;$B$1,'Test Sample Data'!M973&gt;0),'Test Sample Data'!M973,$B$1),"")</f>
        <v/>
      </c>
      <c r="N974" s="17" t="str">
        <f>'Gene Table'!E973</f>
        <v>mmu-miR-3074-2-3p</v>
      </c>
      <c r="O974" s="17" t="str">
        <f>'Gene Table'!B973</f>
        <v>I11</v>
      </c>
      <c r="P974" s="17" t="str">
        <f>IF(SUM('Control Sample Data'!D$3:D$98)&gt;10,IF(AND(ISNUMBER('Control Sample Data'!D973),'Control Sample Data'!D973&lt;$B$1,'Control Sample Data'!D973&gt;0),'Control Sample Data'!D973,$B$1),"")</f>
        <v/>
      </c>
      <c r="Q974" s="17" t="str">
        <f>IF(SUM('Control Sample Data'!E$3:E$98)&gt;10,IF(AND(ISNUMBER('Control Sample Data'!E973),'Control Sample Data'!E973&lt;$B$1,'Control Sample Data'!E973&gt;0),'Control Sample Data'!E973,$B$1),"")</f>
        <v/>
      </c>
      <c r="R974" s="17" t="str">
        <f>IF(SUM('Control Sample Data'!F$3:F$98)&gt;10,IF(AND(ISNUMBER('Control Sample Data'!F973),'Control Sample Data'!F973&lt;$B$1,'Control Sample Data'!F973&gt;0),'Control Sample Data'!F973,$B$1),"")</f>
        <v/>
      </c>
      <c r="S974" s="17" t="str">
        <f>IF(SUM('Control Sample Data'!G$3:G$98)&gt;10,IF(AND(ISNUMBER('Control Sample Data'!G973),'Control Sample Data'!G973&lt;$B$1,'Control Sample Data'!G973&gt;0),'Control Sample Data'!G973,$B$1),"")</f>
        <v/>
      </c>
      <c r="T974" s="17" t="str">
        <f>IF(SUM('Control Sample Data'!H$3:H$98)&gt;10,IF(AND(ISNUMBER('Control Sample Data'!H973),'Control Sample Data'!H973&lt;$B$1,'Control Sample Data'!H973&gt;0),'Control Sample Data'!H973,$B$1),"")</f>
        <v/>
      </c>
      <c r="U974" s="17" t="str">
        <f>IF(SUM('Control Sample Data'!I$3:I$98)&gt;10,IF(AND(ISNUMBER('Control Sample Data'!I973),'Control Sample Data'!I973&lt;$B$1,'Control Sample Data'!I973&gt;0),'Control Sample Data'!I973,$B$1),"")</f>
        <v/>
      </c>
      <c r="V974" s="17" t="str">
        <f>IF(SUM('Control Sample Data'!J$3:J$98)&gt;10,IF(AND(ISNUMBER('Control Sample Data'!J973),'Control Sample Data'!J973&lt;$B$1,'Control Sample Data'!J973&gt;0),'Control Sample Data'!J973,$B$1),"")</f>
        <v/>
      </c>
      <c r="W974" s="17" t="str">
        <f>IF(SUM('Control Sample Data'!K$3:K$98)&gt;10,IF(AND(ISNUMBER('Control Sample Data'!K973),'Control Sample Data'!K973&lt;$B$1,'Control Sample Data'!K973&gt;0),'Control Sample Data'!K973,$B$1),"")</f>
        <v/>
      </c>
      <c r="X974" s="17" t="str">
        <f>IF(SUM('Control Sample Data'!L$3:L$98)&gt;10,IF(AND(ISNUMBER('Control Sample Data'!L973),'Control Sample Data'!L973&lt;$B$1,'Control Sample Data'!L973&gt;0),'Control Sample Data'!L973,$B$1),"")</f>
        <v/>
      </c>
      <c r="Y974" s="17" t="str">
        <f>IF(SUM('Control Sample Data'!M$3:M$98)&gt;10,IF(AND(ISNUMBER('Control Sample Data'!M973),'Control Sample Data'!M973&lt;$B$1,'Control Sample Data'!M973&gt;0),'Control Sample Data'!M973,$B$1),"")</f>
        <v/>
      </c>
      <c r="AT974" s="36" t="str">
        <f t="shared" si="664"/>
        <v/>
      </c>
      <c r="AU974" s="36" t="str">
        <f t="shared" si="665"/>
        <v/>
      </c>
      <c r="AV974" s="36" t="str">
        <f t="shared" si="666"/>
        <v/>
      </c>
      <c r="AW974" s="36" t="str">
        <f t="shared" si="667"/>
        <v/>
      </c>
      <c r="AX974" s="36" t="str">
        <f t="shared" si="668"/>
        <v/>
      </c>
      <c r="AY974" s="36" t="str">
        <f t="shared" si="669"/>
        <v/>
      </c>
      <c r="AZ974" s="36" t="str">
        <f t="shared" si="670"/>
        <v/>
      </c>
      <c r="BA974" s="36" t="str">
        <f t="shared" si="671"/>
        <v/>
      </c>
      <c r="BB974" s="36" t="str">
        <f t="shared" si="672"/>
        <v/>
      </c>
      <c r="BC974" s="36" t="str">
        <f t="shared" si="673"/>
        <v/>
      </c>
      <c r="BD974" s="36" t="str">
        <f t="shared" si="674"/>
        <v/>
      </c>
      <c r="BE974" s="36" t="str">
        <f t="shared" si="675"/>
        <v/>
      </c>
      <c r="BF974" s="36" t="str">
        <f t="shared" si="676"/>
        <v/>
      </c>
      <c r="BG974" s="36" t="str">
        <f t="shared" si="677"/>
        <v/>
      </c>
      <c r="BH974" s="36" t="str">
        <f t="shared" si="678"/>
        <v/>
      </c>
      <c r="BI974" s="36" t="str">
        <f t="shared" si="679"/>
        <v/>
      </c>
      <c r="BJ974" s="36" t="str">
        <f t="shared" si="680"/>
        <v/>
      </c>
      <c r="BK974" s="36" t="str">
        <f t="shared" si="681"/>
        <v/>
      </c>
      <c r="BL974" s="36" t="str">
        <f t="shared" si="682"/>
        <v/>
      </c>
      <c r="BM974" s="36" t="str">
        <f t="shared" si="683"/>
        <v/>
      </c>
      <c r="BN974" s="38" t="e">
        <f t="shared" si="642"/>
        <v>#DIV/0!</v>
      </c>
      <c r="BO974" s="38" t="e">
        <f t="shared" si="643"/>
        <v>#DIV/0!</v>
      </c>
      <c r="BP974" s="39" t="str">
        <f t="shared" si="644"/>
        <v/>
      </c>
      <c r="BQ974" s="39" t="str">
        <f t="shared" si="645"/>
        <v/>
      </c>
      <c r="BR974" s="39" t="str">
        <f t="shared" si="646"/>
        <v/>
      </c>
      <c r="BS974" s="39" t="str">
        <f t="shared" si="647"/>
        <v/>
      </c>
      <c r="BT974" s="39" t="str">
        <f t="shared" si="648"/>
        <v/>
      </c>
      <c r="BU974" s="39" t="str">
        <f t="shared" si="649"/>
        <v/>
      </c>
      <c r="BV974" s="39" t="str">
        <f t="shared" si="650"/>
        <v/>
      </c>
      <c r="BW974" s="39" t="str">
        <f t="shared" si="651"/>
        <v/>
      </c>
      <c r="BX974" s="39" t="str">
        <f t="shared" si="652"/>
        <v/>
      </c>
      <c r="BY974" s="39" t="str">
        <f t="shared" si="653"/>
        <v/>
      </c>
      <c r="BZ974" s="39" t="str">
        <f t="shared" si="654"/>
        <v/>
      </c>
      <c r="CA974" s="39" t="str">
        <f t="shared" si="655"/>
        <v/>
      </c>
      <c r="CB974" s="39" t="str">
        <f t="shared" si="656"/>
        <v/>
      </c>
      <c r="CC974" s="39" t="str">
        <f t="shared" si="657"/>
        <v/>
      </c>
      <c r="CD974" s="39" t="str">
        <f t="shared" si="658"/>
        <v/>
      </c>
      <c r="CE974" s="39" t="str">
        <f t="shared" si="659"/>
        <v/>
      </c>
      <c r="CF974" s="39" t="str">
        <f t="shared" si="660"/>
        <v/>
      </c>
      <c r="CG974" s="39" t="str">
        <f t="shared" si="661"/>
        <v/>
      </c>
      <c r="CH974" s="39" t="str">
        <f t="shared" si="662"/>
        <v/>
      </c>
      <c r="CI974" s="39" t="str">
        <f t="shared" si="663"/>
        <v/>
      </c>
    </row>
    <row r="975" spans="1:87">
      <c r="A975" s="18"/>
      <c r="B975" s="15">
        <f>'Gene Table'!E974</f>
        <v>0</v>
      </c>
      <c r="C975" s="15" t="str">
        <f>'Gene Table'!B974</f>
        <v>I12</v>
      </c>
      <c r="D975" s="16" t="str">
        <f>IF(SUM('Test Sample Data'!D$3:D$98)&gt;10,IF(AND(ISNUMBER('Test Sample Data'!D974),'Test Sample Data'!D974&lt;$B$1,'Test Sample Data'!D974&gt;0),'Test Sample Data'!D974,$B$1),"")</f>
        <v/>
      </c>
      <c r="E975" s="17" t="str">
        <f>IF(SUM('Test Sample Data'!E$3:E$98)&gt;10,IF(AND(ISNUMBER('Test Sample Data'!E974),'Test Sample Data'!E974&lt;$B$1,'Test Sample Data'!E974&gt;0),'Test Sample Data'!E974,$B$1),"")</f>
        <v/>
      </c>
      <c r="F975" s="17" t="str">
        <f>IF(SUM('Test Sample Data'!F$3:F$98)&gt;10,IF(AND(ISNUMBER('Test Sample Data'!F974),'Test Sample Data'!F974&lt;$B$1,'Test Sample Data'!F974&gt;0),'Test Sample Data'!F974,$B$1),"")</f>
        <v/>
      </c>
      <c r="G975" s="17" t="str">
        <f>IF(SUM('Test Sample Data'!G$3:G$98)&gt;10,IF(AND(ISNUMBER('Test Sample Data'!G974),'Test Sample Data'!G974&lt;$B$1,'Test Sample Data'!G974&gt;0),'Test Sample Data'!G974,$B$1),"")</f>
        <v/>
      </c>
      <c r="H975" s="17" t="str">
        <f>IF(SUM('Test Sample Data'!H$3:H$98)&gt;10,IF(AND(ISNUMBER('Test Sample Data'!H974),'Test Sample Data'!H974&lt;$B$1,'Test Sample Data'!H974&gt;0),'Test Sample Data'!H974,$B$1),"")</f>
        <v/>
      </c>
      <c r="I975" s="17" t="str">
        <f>IF(SUM('Test Sample Data'!I$3:I$98)&gt;10,IF(AND(ISNUMBER('Test Sample Data'!I974),'Test Sample Data'!I974&lt;$B$1,'Test Sample Data'!I974&gt;0),'Test Sample Data'!I974,$B$1),"")</f>
        <v/>
      </c>
      <c r="J975" s="17" t="str">
        <f>IF(SUM('Test Sample Data'!J$3:J$98)&gt;10,IF(AND(ISNUMBER('Test Sample Data'!J974),'Test Sample Data'!J974&lt;$B$1,'Test Sample Data'!J974&gt;0),'Test Sample Data'!J974,$B$1),"")</f>
        <v/>
      </c>
      <c r="K975" s="17" t="str">
        <f>IF(SUM('Test Sample Data'!K$3:K$98)&gt;10,IF(AND(ISNUMBER('Test Sample Data'!K974),'Test Sample Data'!K974&lt;$B$1,'Test Sample Data'!K974&gt;0),'Test Sample Data'!K974,$B$1),"")</f>
        <v/>
      </c>
      <c r="L975" s="17" t="str">
        <f>IF(SUM('Test Sample Data'!L$3:L$98)&gt;10,IF(AND(ISNUMBER('Test Sample Data'!L974),'Test Sample Data'!L974&lt;$B$1,'Test Sample Data'!L974&gt;0),'Test Sample Data'!L974,$B$1),"")</f>
        <v/>
      </c>
      <c r="M975" s="17" t="str">
        <f>IF(SUM('Test Sample Data'!M$3:M$98)&gt;10,IF(AND(ISNUMBER('Test Sample Data'!M974),'Test Sample Data'!M974&lt;$B$1,'Test Sample Data'!M974&gt;0),'Test Sample Data'!M974,$B$1),"")</f>
        <v/>
      </c>
      <c r="N975" s="17">
        <f>'Gene Table'!E974</f>
        <v>0</v>
      </c>
      <c r="O975" s="17" t="str">
        <f>'Gene Table'!B974</f>
        <v>I12</v>
      </c>
      <c r="P975" s="17" t="str">
        <f>IF(SUM('Control Sample Data'!D$3:D$98)&gt;10,IF(AND(ISNUMBER('Control Sample Data'!D974),'Control Sample Data'!D974&lt;$B$1,'Control Sample Data'!D974&gt;0),'Control Sample Data'!D974,$B$1),"")</f>
        <v/>
      </c>
      <c r="Q975" s="17" t="str">
        <f>IF(SUM('Control Sample Data'!E$3:E$98)&gt;10,IF(AND(ISNUMBER('Control Sample Data'!E974),'Control Sample Data'!E974&lt;$B$1,'Control Sample Data'!E974&gt;0),'Control Sample Data'!E974,$B$1),"")</f>
        <v/>
      </c>
      <c r="R975" s="17" t="str">
        <f>IF(SUM('Control Sample Data'!F$3:F$98)&gt;10,IF(AND(ISNUMBER('Control Sample Data'!F974),'Control Sample Data'!F974&lt;$B$1,'Control Sample Data'!F974&gt;0),'Control Sample Data'!F974,$B$1),"")</f>
        <v/>
      </c>
      <c r="S975" s="17" t="str">
        <f>IF(SUM('Control Sample Data'!G$3:G$98)&gt;10,IF(AND(ISNUMBER('Control Sample Data'!G974),'Control Sample Data'!G974&lt;$B$1,'Control Sample Data'!G974&gt;0),'Control Sample Data'!G974,$B$1),"")</f>
        <v/>
      </c>
      <c r="T975" s="17" t="str">
        <f>IF(SUM('Control Sample Data'!H$3:H$98)&gt;10,IF(AND(ISNUMBER('Control Sample Data'!H974),'Control Sample Data'!H974&lt;$B$1,'Control Sample Data'!H974&gt;0),'Control Sample Data'!H974,$B$1),"")</f>
        <v/>
      </c>
      <c r="U975" s="17" t="str">
        <f>IF(SUM('Control Sample Data'!I$3:I$98)&gt;10,IF(AND(ISNUMBER('Control Sample Data'!I974),'Control Sample Data'!I974&lt;$B$1,'Control Sample Data'!I974&gt;0),'Control Sample Data'!I974,$B$1),"")</f>
        <v/>
      </c>
      <c r="V975" s="17" t="str">
        <f>IF(SUM('Control Sample Data'!J$3:J$98)&gt;10,IF(AND(ISNUMBER('Control Sample Data'!J974),'Control Sample Data'!J974&lt;$B$1,'Control Sample Data'!J974&gt;0),'Control Sample Data'!J974,$B$1),"")</f>
        <v/>
      </c>
      <c r="W975" s="17" t="str">
        <f>IF(SUM('Control Sample Data'!K$3:K$98)&gt;10,IF(AND(ISNUMBER('Control Sample Data'!K974),'Control Sample Data'!K974&lt;$B$1,'Control Sample Data'!K974&gt;0),'Control Sample Data'!K974,$B$1),"")</f>
        <v/>
      </c>
      <c r="X975" s="17" t="str">
        <f>IF(SUM('Control Sample Data'!L$3:L$98)&gt;10,IF(AND(ISNUMBER('Control Sample Data'!L974),'Control Sample Data'!L974&lt;$B$1,'Control Sample Data'!L974&gt;0),'Control Sample Data'!L974,$B$1),"")</f>
        <v/>
      </c>
      <c r="Y975" s="17" t="str">
        <f>IF(SUM('Control Sample Data'!M$3:M$98)&gt;10,IF(AND(ISNUMBER('Control Sample Data'!M974),'Control Sample Data'!M974&lt;$B$1,'Control Sample Data'!M974&gt;0),'Control Sample Data'!M974,$B$1),"")</f>
        <v/>
      </c>
      <c r="AT975" s="36" t="str">
        <f t="shared" si="664"/>
        <v/>
      </c>
      <c r="AU975" s="36" t="str">
        <f t="shared" si="665"/>
        <v/>
      </c>
      <c r="AV975" s="36" t="str">
        <f t="shared" si="666"/>
        <v/>
      </c>
      <c r="AW975" s="36" t="str">
        <f t="shared" si="667"/>
        <v/>
      </c>
      <c r="AX975" s="36" t="str">
        <f t="shared" si="668"/>
        <v/>
      </c>
      <c r="AY975" s="36" t="str">
        <f t="shared" si="669"/>
        <v/>
      </c>
      <c r="AZ975" s="36" t="str">
        <f t="shared" si="670"/>
        <v/>
      </c>
      <c r="BA975" s="36" t="str">
        <f t="shared" si="671"/>
        <v/>
      </c>
      <c r="BB975" s="36" t="str">
        <f t="shared" si="672"/>
        <v/>
      </c>
      <c r="BC975" s="36" t="str">
        <f t="shared" si="673"/>
        <v/>
      </c>
      <c r="BD975" s="36" t="str">
        <f t="shared" si="674"/>
        <v/>
      </c>
      <c r="BE975" s="36" t="str">
        <f t="shared" si="675"/>
        <v/>
      </c>
      <c r="BF975" s="36" t="str">
        <f t="shared" si="676"/>
        <v/>
      </c>
      <c r="BG975" s="36" t="str">
        <f t="shared" si="677"/>
        <v/>
      </c>
      <c r="BH975" s="36" t="str">
        <f t="shared" si="678"/>
        <v/>
      </c>
      <c r="BI975" s="36" t="str">
        <f t="shared" si="679"/>
        <v/>
      </c>
      <c r="BJ975" s="36" t="str">
        <f t="shared" si="680"/>
        <v/>
      </c>
      <c r="BK975" s="36" t="str">
        <f t="shared" si="681"/>
        <v/>
      </c>
      <c r="BL975" s="36" t="str">
        <f t="shared" si="682"/>
        <v/>
      </c>
      <c r="BM975" s="36" t="str">
        <f t="shared" si="683"/>
        <v/>
      </c>
      <c r="BN975" s="38" t="e">
        <f t="shared" si="642"/>
        <v>#DIV/0!</v>
      </c>
      <c r="BO975" s="38" t="e">
        <f t="shared" si="643"/>
        <v>#DIV/0!</v>
      </c>
      <c r="BP975" s="39" t="str">
        <f t="shared" si="644"/>
        <v/>
      </c>
      <c r="BQ975" s="39" t="str">
        <f t="shared" si="645"/>
        <v/>
      </c>
      <c r="BR975" s="39" t="str">
        <f t="shared" si="646"/>
        <v/>
      </c>
      <c r="BS975" s="39" t="str">
        <f t="shared" si="647"/>
        <v/>
      </c>
      <c r="BT975" s="39" t="str">
        <f t="shared" si="648"/>
        <v/>
      </c>
      <c r="BU975" s="39" t="str">
        <f t="shared" si="649"/>
        <v/>
      </c>
      <c r="BV975" s="39" t="str">
        <f t="shared" si="650"/>
        <v/>
      </c>
      <c r="BW975" s="39" t="str">
        <f t="shared" si="651"/>
        <v/>
      </c>
      <c r="BX975" s="39" t="str">
        <f t="shared" si="652"/>
        <v/>
      </c>
      <c r="BY975" s="39" t="str">
        <f t="shared" si="653"/>
        <v/>
      </c>
      <c r="BZ975" s="39" t="str">
        <f t="shared" si="654"/>
        <v/>
      </c>
      <c r="CA975" s="39" t="str">
        <f t="shared" si="655"/>
        <v/>
      </c>
      <c r="CB975" s="39" t="str">
        <f t="shared" si="656"/>
        <v/>
      </c>
      <c r="CC975" s="39" t="str">
        <f t="shared" si="657"/>
        <v/>
      </c>
      <c r="CD975" s="39" t="str">
        <f t="shared" si="658"/>
        <v/>
      </c>
      <c r="CE975" s="39" t="str">
        <f t="shared" si="659"/>
        <v/>
      </c>
      <c r="CF975" s="39" t="str">
        <f t="shared" si="660"/>
        <v/>
      </c>
      <c r="CG975" s="39" t="str">
        <f t="shared" si="661"/>
        <v/>
      </c>
      <c r="CH975" s="39" t="str">
        <f t="shared" si="662"/>
        <v/>
      </c>
      <c r="CI975" s="39" t="str">
        <f t="shared" si="663"/>
        <v/>
      </c>
    </row>
    <row r="976" spans="1:87">
      <c r="A976" s="18"/>
      <c r="B976" s="15" t="str">
        <f>'Gene Table'!E975</f>
        <v>mmu-miR-3108-5p</v>
      </c>
      <c r="C976" s="15" t="str">
        <f>'Gene Table'!B975</f>
        <v>I13</v>
      </c>
      <c r="D976" s="16" t="str">
        <f>IF(SUM('Test Sample Data'!D$3:D$98)&gt;10,IF(AND(ISNUMBER('Test Sample Data'!D975),'Test Sample Data'!D975&lt;$B$1,'Test Sample Data'!D975&gt;0),'Test Sample Data'!D975,$B$1),"")</f>
        <v/>
      </c>
      <c r="E976" s="17" t="str">
        <f>IF(SUM('Test Sample Data'!E$3:E$98)&gt;10,IF(AND(ISNUMBER('Test Sample Data'!E975),'Test Sample Data'!E975&lt;$B$1,'Test Sample Data'!E975&gt;0),'Test Sample Data'!E975,$B$1),"")</f>
        <v/>
      </c>
      <c r="F976" s="17" t="str">
        <f>IF(SUM('Test Sample Data'!F$3:F$98)&gt;10,IF(AND(ISNUMBER('Test Sample Data'!F975),'Test Sample Data'!F975&lt;$B$1,'Test Sample Data'!F975&gt;0),'Test Sample Data'!F975,$B$1),"")</f>
        <v/>
      </c>
      <c r="G976" s="17" t="str">
        <f>IF(SUM('Test Sample Data'!G$3:G$98)&gt;10,IF(AND(ISNUMBER('Test Sample Data'!G975),'Test Sample Data'!G975&lt;$B$1,'Test Sample Data'!G975&gt;0),'Test Sample Data'!G975,$B$1),"")</f>
        <v/>
      </c>
      <c r="H976" s="17" t="str">
        <f>IF(SUM('Test Sample Data'!H$3:H$98)&gt;10,IF(AND(ISNUMBER('Test Sample Data'!H975),'Test Sample Data'!H975&lt;$B$1,'Test Sample Data'!H975&gt;0),'Test Sample Data'!H975,$B$1),"")</f>
        <v/>
      </c>
      <c r="I976" s="17" t="str">
        <f>IF(SUM('Test Sample Data'!I$3:I$98)&gt;10,IF(AND(ISNUMBER('Test Sample Data'!I975),'Test Sample Data'!I975&lt;$B$1,'Test Sample Data'!I975&gt;0),'Test Sample Data'!I975,$B$1),"")</f>
        <v/>
      </c>
      <c r="J976" s="17" t="str">
        <f>IF(SUM('Test Sample Data'!J$3:J$98)&gt;10,IF(AND(ISNUMBER('Test Sample Data'!J975),'Test Sample Data'!J975&lt;$B$1,'Test Sample Data'!J975&gt;0),'Test Sample Data'!J975,$B$1),"")</f>
        <v/>
      </c>
      <c r="K976" s="17" t="str">
        <f>IF(SUM('Test Sample Data'!K$3:K$98)&gt;10,IF(AND(ISNUMBER('Test Sample Data'!K975),'Test Sample Data'!K975&lt;$B$1,'Test Sample Data'!K975&gt;0),'Test Sample Data'!K975,$B$1),"")</f>
        <v/>
      </c>
      <c r="L976" s="17" t="str">
        <f>IF(SUM('Test Sample Data'!L$3:L$98)&gt;10,IF(AND(ISNUMBER('Test Sample Data'!L975),'Test Sample Data'!L975&lt;$B$1,'Test Sample Data'!L975&gt;0),'Test Sample Data'!L975,$B$1),"")</f>
        <v/>
      </c>
      <c r="M976" s="17" t="str">
        <f>IF(SUM('Test Sample Data'!M$3:M$98)&gt;10,IF(AND(ISNUMBER('Test Sample Data'!M975),'Test Sample Data'!M975&lt;$B$1,'Test Sample Data'!M975&gt;0),'Test Sample Data'!M975,$B$1),"")</f>
        <v/>
      </c>
      <c r="N976" s="17" t="str">
        <f>'Gene Table'!E975</f>
        <v>mmu-miR-3108-5p</v>
      </c>
      <c r="O976" s="17" t="str">
        <f>'Gene Table'!B975</f>
        <v>I13</v>
      </c>
      <c r="P976" s="17" t="str">
        <f>IF(SUM('Control Sample Data'!D$3:D$98)&gt;10,IF(AND(ISNUMBER('Control Sample Data'!D975),'Control Sample Data'!D975&lt;$B$1,'Control Sample Data'!D975&gt;0),'Control Sample Data'!D975,$B$1),"")</f>
        <v/>
      </c>
      <c r="Q976" s="17" t="str">
        <f>IF(SUM('Control Sample Data'!E$3:E$98)&gt;10,IF(AND(ISNUMBER('Control Sample Data'!E975),'Control Sample Data'!E975&lt;$B$1,'Control Sample Data'!E975&gt;0),'Control Sample Data'!E975,$B$1),"")</f>
        <v/>
      </c>
      <c r="R976" s="17" t="str">
        <f>IF(SUM('Control Sample Data'!F$3:F$98)&gt;10,IF(AND(ISNUMBER('Control Sample Data'!F975),'Control Sample Data'!F975&lt;$B$1,'Control Sample Data'!F975&gt;0),'Control Sample Data'!F975,$B$1),"")</f>
        <v/>
      </c>
      <c r="S976" s="17" t="str">
        <f>IF(SUM('Control Sample Data'!G$3:G$98)&gt;10,IF(AND(ISNUMBER('Control Sample Data'!G975),'Control Sample Data'!G975&lt;$B$1,'Control Sample Data'!G975&gt;0),'Control Sample Data'!G975,$B$1),"")</f>
        <v/>
      </c>
      <c r="T976" s="17" t="str">
        <f>IF(SUM('Control Sample Data'!H$3:H$98)&gt;10,IF(AND(ISNUMBER('Control Sample Data'!H975),'Control Sample Data'!H975&lt;$B$1,'Control Sample Data'!H975&gt;0),'Control Sample Data'!H975,$B$1),"")</f>
        <v/>
      </c>
      <c r="U976" s="17" t="str">
        <f>IF(SUM('Control Sample Data'!I$3:I$98)&gt;10,IF(AND(ISNUMBER('Control Sample Data'!I975),'Control Sample Data'!I975&lt;$B$1,'Control Sample Data'!I975&gt;0),'Control Sample Data'!I975,$B$1),"")</f>
        <v/>
      </c>
      <c r="V976" s="17" t="str">
        <f>IF(SUM('Control Sample Data'!J$3:J$98)&gt;10,IF(AND(ISNUMBER('Control Sample Data'!J975),'Control Sample Data'!J975&lt;$B$1,'Control Sample Data'!J975&gt;0),'Control Sample Data'!J975,$B$1),"")</f>
        <v/>
      </c>
      <c r="W976" s="17" t="str">
        <f>IF(SUM('Control Sample Data'!K$3:K$98)&gt;10,IF(AND(ISNUMBER('Control Sample Data'!K975),'Control Sample Data'!K975&lt;$B$1,'Control Sample Data'!K975&gt;0),'Control Sample Data'!K975,$B$1),"")</f>
        <v/>
      </c>
      <c r="X976" s="17" t="str">
        <f>IF(SUM('Control Sample Data'!L$3:L$98)&gt;10,IF(AND(ISNUMBER('Control Sample Data'!L975),'Control Sample Data'!L975&lt;$B$1,'Control Sample Data'!L975&gt;0),'Control Sample Data'!L975,$B$1),"")</f>
        <v/>
      </c>
      <c r="Y976" s="17" t="str">
        <f>IF(SUM('Control Sample Data'!M$3:M$98)&gt;10,IF(AND(ISNUMBER('Control Sample Data'!M975),'Control Sample Data'!M975&lt;$B$1,'Control Sample Data'!M975&gt;0),'Control Sample Data'!M975,$B$1),"")</f>
        <v/>
      </c>
      <c r="AT976" s="36" t="str">
        <f t="shared" si="664"/>
        <v/>
      </c>
      <c r="AU976" s="36" t="str">
        <f t="shared" si="665"/>
        <v/>
      </c>
      <c r="AV976" s="36" t="str">
        <f t="shared" si="666"/>
        <v/>
      </c>
      <c r="AW976" s="36" t="str">
        <f t="shared" si="667"/>
        <v/>
      </c>
      <c r="AX976" s="36" t="str">
        <f t="shared" si="668"/>
        <v/>
      </c>
      <c r="AY976" s="36" t="str">
        <f t="shared" si="669"/>
        <v/>
      </c>
      <c r="AZ976" s="36" t="str">
        <f t="shared" si="670"/>
        <v/>
      </c>
      <c r="BA976" s="36" t="str">
        <f t="shared" si="671"/>
        <v/>
      </c>
      <c r="BB976" s="36" t="str">
        <f t="shared" si="672"/>
        <v/>
      </c>
      <c r="BC976" s="36" t="str">
        <f t="shared" si="673"/>
        <v/>
      </c>
      <c r="BD976" s="36" t="str">
        <f t="shared" si="674"/>
        <v/>
      </c>
      <c r="BE976" s="36" t="str">
        <f t="shared" si="675"/>
        <v/>
      </c>
      <c r="BF976" s="36" t="str">
        <f t="shared" si="676"/>
        <v/>
      </c>
      <c r="BG976" s="36" t="str">
        <f t="shared" si="677"/>
        <v/>
      </c>
      <c r="BH976" s="36" t="str">
        <f t="shared" si="678"/>
        <v/>
      </c>
      <c r="BI976" s="36" t="str">
        <f t="shared" si="679"/>
        <v/>
      </c>
      <c r="BJ976" s="36" t="str">
        <f t="shared" si="680"/>
        <v/>
      </c>
      <c r="BK976" s="36" t="str">
        <f t="shared" si="681"/>
        <v/>
      </c>
      <c r="BL976" s="36" t="str">
        <f t="shared" si="682"/>
        <v/>
      </c>
      <c r="BM976" s="36" t="str">
        <f t="shared" si="683"/>
        <v/>
      </c>
      <c r="BN976" s="38" t="e">
        <f t="shared" si="642"/>
        <v>#DIV/0!</v>
      </c>
      <c r="BO976" s="38" t="e">
        <f t="shared" si="643"/>
        <v>#DIV/0!</v>
      </c>
      <c r="BP976" s="39" t="str">
        <f t="shared" si="644"/>
        <v/>
      </c>
      <c r="BQ976" s="39" t="str">
        <f t="shared" si="645"/>
        <v/>
      </c>
      <c r="BR976" s="39" t="str">
        <f t="shared" si="646"/>
        <v/>
      </c>
      <c r="BS976" s="39" t="str">
        <f t="shared" si="647"/>
        <v/>
      </c>
      <c r="BT976" s="39" t="str">
        <f t="shared" si="648"/>
        <v/>
      </c>
      <c r="BU976" s="39" t="str">
        <f t="shared" si="649"/>
        <v/>
      </c>
      <c r="BV976" s="39" t="str">
        <f t="shared" si="650"/>
        <v/>
      </c>
      <c r="BW976" s="39" t="str">
        <f t="shared" si="651"/>
        <v/>
      </c>
      <c r="BX976" s="39" t="str">
        <f t="shared" si="652"/>
        <v/>
      </c>
      <c r="BY976" s="39" t="str">
        <f t="shared" si="653"/>
        <v/>
      </c>
      <c r="BZ976" s="39" t="str">
        <f t="shared" si="654"/>
        <v/>
      </c>
      <c r="CA976" s="39" t="str">
        <f t="shared" si="655"/>
        <v/>
      </c>
      <c r="CB976" s="39" t="str">
        <f t="shared" si="656"/>
        <v/>
      </c>
      <c r="CC976" s="39" t="str">
        <f t="shared" si="657"/>
        <v/>
      </c>
      <c r="CD976" s="39" t="str">
        <f t="shared" si="658"/>
        <v/>
      </c>
      <c r="CE976" s="39" t="str">
        <f t="shared" si="659"/>
        <v/>
      </c>
      <c r="CF976" s="39" t="str">
        <f t="shared" si="660"/>
        <v/>
      </c>
      <c r="CG976" s="39" t="str">
        <f t="shared" si="661"/>
        <v/>
      </c>
      <c r="CH976" s="39" t="str">
        <f t="shared" si="662"/>
        <v/>
      </c>
      <c r="CI976" s="39" t="str">
        <f t="shared" si="663"/>
        <v/>
      </c>
    </row>
    <row r="977" spans="1:87">
      <c r="A977" s="18"/>
      <c r="B977" s="15">
        <f>'Gene Table'!E976</f>
        <v>0</v>
      </c>
      <c r="C977" s="15" t="str">
        <f>'Gene Table'!B976</f>
        <v>I14</v>
      </c>
      <c r="D977" s="16" t="str">
        <f>IF(SUM('Test Sample Data'!D$3:D$98)&gt;10,IF(AND(ISNUMBER('Test Sample Data'!D976),'Test Sample Data'!D976&lt;$B$1,'Test Sample Data'!D976&gt;0),'Test Sample Data'!D976,$B$1),"")</f>
        <v/>
      </c>
      <c r="E977" s="17" t="str">
        <f>IF(SUM('Test Sample Data'!E$3:E$98)&gt;10,IF(AND(ISNUMBER('Test Sample Data'!E976),'Test Sample Data'!E976&lt;$B$1,'Test Sample Data'!E976&gt;0),'Test Sample Data'!E976,$B$1),"")</f>
        <v/>
      </c>
      <c r="F977" s="17" t="str">
        <f>IF(SUM('Test Sample Data'!F$3:F$98)&gt;10,IF(AND(ISNUMBER('Test Sample Data'!F976),'Test Sample Data'!F976&lt;$B$1,'Test Sample Data'!F976&gt;0),'Test Sample Data'!F976,$B$1),"")</f>
        <v/>
      </c>
      <c r="G977" s="17" t="str">
        <f>IF(SUM('Test Sample Data'!G$3:G$98)&gt;10,IF(AND(ISNUMBER('Test Sample Data'!G976),'Test Sample Data'!G976&lt;$B$1,'Test Sample Data'!G976&gt;0),'Test Sample Data'!G976,$B$1),"")</f>
        <v/>
      </c>
      <c r="H977" s="17" t="str">
        <f>IF(SUM('Test Sample Data'!H$3:H$98)&gt;10,IF(AND(ISNUMBER('Test Sample Data'!H976),'Test Sample Data'!H976&lt;$B$1,'Test Sample Data'!H976&gt;0),'Test Sample Data'!H976,$B$1),"")</f>
        <v/>
      </c>
      <c r="I977" s="17" t="str">
        <f>IF(SUM('Test Sample Data'!I$3:I$98)&gt;10,IF(AND(ISNUMBER('Test Sample Data'!I976),'Test Sample Data'!I976&lt;$B$1,'Test Sample Data'!I976&gt;0),'Test Sample Data'!I976,$B$1),"")</f>
        <v/>
      </c>
      <c r="J977" s="17" t="str">
        <f>IF(SUM('Test Sample Data'!J$3:J$98)&gt;10,IF(AND(ISNUMBER('Test Sample Data'!J976),'Test Sample Data'!J976&lt;$B$1,'Test Sample Data'!J976&gt;0),'Test Sample Data'!J976,$B$1),"")</f>
        <v/>
      </c>
      <c r="K977" s="17" t="str">
        <f>IF(SUM('Test Sample Data'!K$3:K$98)&gt;10,IF(AND(ISNUMBER('Test Sample Data'!K976),'Test Sample Data'!K976&lt;$B$1,'Test Sample Data'!K976&gt;0),'Test Sample Data'!K976,$B$1),"")</f>
        <v/>
      </c>
      <c r="L977" s="17" t="str">
        <f>IF(SUM('Test Sample Data'!L$3:L$98)&gt;10,IF(AND(ISNUMBER('Test Sample Data'!L976),'Test Sample Data'!L976&lt;$B$1,'Test Sample Data'!L976&gt;0),'Test Sample Data'!L976,$B$1),"")</f>
        <v/>
      </c>
      <c r="M977" s="17" t="str">
        <f>IF(SUM('Test Sample Data'!M$3:M$98)&gt;10,IF(AND(ISNUMBER('Test Sample Data'!M976),'Test Sample Data'!M976&lt;$B$1,'Test Sample Data'!M976&gt;0),'Test Sample Data'!M976,$B$1),"")</f>
        <v/>
      </c>
      <c r="N977" s="17">
        <f>'Gene Table'!E976</f>
        <v>0</v>
      </c>
      <c r="O977" s="17" t="str">
        <f>'Gene Table'!B976</f>
        <v>I14</v>
      </c>
      <c r="P977" s="17" t="str">
        <f>IF(SUM('Control Sample Data'!D$3:D$98)&gt;10,IF(AND(ISNUMBER('Control Sample Data'!D976),'Control Sample Data'!D976&lt;$B$1,'Control Sample Data'!D976&gt;0),'Control Sample Data'!D976,$B$1),"")</f>
        <v/>
      </c>
      <c r="Q977" s="17" t="str">
        <f>IF(SUM('Control Sample Data'!E$3:E$98)&gt;10,IF(AND(ISNUMBER('Control Sample Data'!E976),'Control Sample Data'!E976&lt;$B$1,'Control Sample Data'!E976&gt;0),'Control Sample Data'!E976,$B$1),"")</f>
        <v/>
      </c>
      <c r="R977" s="17" t="str">
        <f>IF(SUM('Control Sample Data'!F$3:F$98)&gt;10,IF(AND(ISNUMBER('Control Sample Data'!F976),'Control Sample Data'!F976&lt;$B$1,'Control Sample Data'!F976&gt;0),'Control Sample Data'!F976,$B$1),"")</f>
        <v/>
      </c>
      <c r="S977" s="17" t="str">
        <f>IF(SUM('Control Sample Data'!G$3:G$98)&gt;10,IF(AND(ISNUMBER('Control Sample Data'!G976),'Control Sample Data'!G976&lt;$B$1,'Control Sample Data'!G976&gt;0),'Control Sample Data'!G976,$B$1),"")</f>
        <v/>
      </c>
      <c r="T977" s="17" t="str">
        <f>IF(SUM('Control Sample Data'!H$3:H$98)&gt;10,IF(AND(ISNUMBER('Control Sample Data'!H976),'Control Sample Data'!H976&lt;$B$1,'Control Sample Data'!H976&gt;0),'Control Sample Data'!H976,$B$1),"")</f>
        <v/>
      </c>
      <c r="U977" s="17" t="str">
        <f>IF(SUM('Control Sample Data'!I$3:I$98)&gt;10,IF(AND(ISNUMBER('Control Sample Data'!I976),'Control Sample Data'!I976&lt;$B$1,'Control Sample Data'!I976&gt;0),'Control Sample Data'!I976,$B$1),"")</f>
        <v/>
      </c>
      <c r="V977" s="17" t="str">
        <f>IF(SUM('Control Sample Data'!J$3:J$98)&gt;10,IF(AND(ISNUMBER('Control Sample Data'!J976),'Control Sample Data'!J976&lt;$B$1,'Control Sample Data'!J976&gt;0),'Control Sample Data'!J976,$B$1),"")</f>
        <v/>
      </c>
      <c r="W977" s="17" t="str">
        <f>IF(SUM('Control Sample Data'!K$3:K$98)&gt;10,IF(AND(ISNUMBER('Control Sample Data'!K976),'Control Sample Data'!K976&lt;$B$1,'Control Sample Data'!K976&gt;0),'Control Sample Data'!K976,$B$1),"")</f>
        <v/>
      </c>
      <c r="X977" s="17" t="str">
        <f>IF(SUM('Control Sample Data'!L$3:L$98)&gt;10,IF(AND(ISNUMBER('Control Sample Data'!L976),'Control Sample Data'!L976&lt;$B$1,'Control Sample Data'!L976&gt;0),'Control Sample Data'!L976,$B$1),"")</f>
        <v/>
      </c>
      <c r="Y977" s="17" t="str">
        <f>IF(SUM('Control Sample Data'!M$3:M$98)&gt;10,IF(AND(ISNUMBER('Control Sample Data'!M976),'Control Sample Data'!M976&lt;$B$1,'Control Sample Data'!M976&gt;0),'Control Sample Data'!M976,$B$1),"")</f>
        <v/>
      </c>
      <c r="AT977" s="36" t="str">
        <f t="shared" si="664"/>
        <v/>
      </c>
      <c r="AU977" s="36" t="str">
        <f t="shared" si="665"/>
        <v/>
      </c>
      <c r="AV977" s="36" t="str">
        <f t="shared" si="666"/>
        <v/>
      </c>
      <c r="AW977" s="36" t="str">
        <f t="shared" si="667"/>
        <v/>
      </c>
      <c r="AX977" s="36" t="str">
        <f t="shared" si="668"/>
        <v/>
      </c>
      <c r="AY977" s="36" t="str">
        <f t="shared" si="669"/>
        <v/>
      </c>
      <c r="AZ977" s="36" t="str">
        <f t="shared" si="670"/>
        <v/>
      </c>
      <c r="BA977" s="36" t="str">
        <f t="shared" si="671"/>
        <v/>
      </c>
      <c r="BB977" s="36" t="str">
        <f t="shared" si="672"/>
        <v/>
      </c>
      <c r="BC977" s="36" t="str">
        <f t="shared" si="673"/>
        <v/>
      </c>
      <c r="BD977" s="36" t="str">
        <f t="shared" si="674"/>
        <v/>
      </c>
      <c r="BE977" s="36" t="str">
        <f t="shared" si="675"/>
        <v/>
      </c>
      <c r="BF977" s="36" t="str">
        <f t="shared" si="676"/>
        <v/>
      </c>
      <c r="BG977" s="36" t="str">
        <f t="shared" si="677"/>
        <v/>
      </c>
      <c r="BH977" s="36" t="str">
        <f t="shared" si="678"/>
        <v/>
      </c>
      <c r="BI977" s="36" t="str">
        <f t="shared" si="679"/>
        <v/>
      </c>
      <c r="BJ977" s="36" t="str">
        <f t="shared" si="680"/>
        <v/>
      </c>
      <c r="BK977" s="36" t="str">
        <f t="shared" si="681"/>
        <v/>
      </c>
      <c r="BL977" s="36" t="str">
        <f t="shared" si="682"/>
        <v/>
      </c>
      <c r="BM977" s="36" t="str">
        <f t="shared" si="683"/>
        <v/>
      </c>
      <c r="BN977" s="38" t="e">
        <f t="shared" si="642"/>
        <v>#DIV/0!</v>
      </c>
      <c r="BO977" s="38" t="e">
        <f t="shared" si="643"/>
        <v>#DIV/0!</v>
      </c>
      <c r="BP977" s="39" t="str">
        <f t="shared" si="644"/>
        <v/>
      </c>
      <c r="BQ977" s="39" t="str">
        <f t="shared" si="645"/>
        <v/>
      </c>
      <c r="BR977" s="39" t="str">
        <f t="shared" si="646"/>
        <v/>
      </c>
      <c r="BS977" s="39" t="str">
        <f t="shared" si="647"/>
        <v/>
      </c>
      <c r="BT977" s="39" t="str">
        <f t="shared" si="648"/>
        <v/>
      </c>
      <c r="BU977" s="39" t="str">
        <f t="shared" si="649"/>
        <v/>
      </c>
      <c r="BV977" s="39" t="str">
        <f t="shared" si="650"/>
        <v/>
      </c>
      <c r="BW977" s="39" t="str">
        <f t="shared" si="651"/>
        <v/>
      </c>
      <c r="BX977" s="39" t="str">
        <f t="shared" si="652"/>
        <v/>
      </c>
      <c r="BY977" s="39" t="str">
        <f t="shared" si="653"/>
        <v/>
      </c>
      <c r="BZ977" s="39" t="str">
        <f t="shared" si="654"/>
        <v/>
      </c>
      <c r="CA977" s="39" t="str">
        <f t="shared" si="655"/>
        <v/>
      </c>
      <c r="CB977" s="39" t="str">
        <f t="shared" si="656"/>
        <v/>
      </c>
      <c r="CC977" s="39" t="str">
        <f t="shared" si="657"/>
        <v/>
      </c>
      <c r="CD977" s="39" t="str">
        <f t="shared" si="658"/>
        <v/>
      </c>
      <c r="CE977" s="39" t="str">
        <f t="shared" si="659"/>
        <v/>
      </c>
      <c r="CF977" s="39" t="str">
        <f t="shared" si="660"/>
        <v/>
      </c>
      <c r="CG977" s="39" t="str">
        <f t="shared" si="661"/>
        <v/>
      </c>
      <c r="CH977" s="39" t="str">
        <f t="shared" si="662"/>
        <v/>
      </c>
      <c r="CI977" s="39" t="str">
        <f t="shared" si="663"/>
        <v/>
      </c>
    </row>
    <row r="978" spans="1:87">
      <c r="A978" s="18"/>
      <c r="B978" s="15" t="str">
        <f>'Gene Table'!E977</f>
        <v>mmu-miR-3108-3p</v>
      </c>
      <c r="C978" s="15" t="str">
        <f>'Gene Table'!B977</f>
        <v>I15</v>
      </c>
      <c r="D978" s="16" t="str">
        <f>IF(SUM('Test Sample Data'!D$3:D$98)&gt;10,IF(AND(ISNUMBER('Test Sample Data'!D977),'Test Sample Data'!D977&lt;$B$1,'Test Sample Data'!D977&gt;0),'Test Sample Data'!D977,$B$1),"")</f>
        <v/>
      </c>
      <c r="E978" s="17" t="str">
        <f>IF(SUM('Test Sample Data'!E$3:E$98)&gt;10,IF(AND(ISNUMBER('Test Sample Data'!E977),'Test Sample Data'!E977&lt;$B$1,'Test Sample Data'!E977&gt;0),'Test Sample Data'!E977,$B$1),"")</f>
        <v/>
      </c>
      <c r="F978" s="17" t="str">
        <f>IF(SUM('Test Sample Data'!F$3:F$98)&gt;10,IF(AND(ISNUMBER('Test Sample Data'!F977),'Test Sample Data'!F977&lt;$B$1,'Test Sample Data'!F977&gt;0),'Test Sample Data'!F977,$B$1),"")</f>
        <v/>
      </c>
      <c r="G978" s="17" t="str">
        <f>IF(SUM('Test Sample Data'!G$3:G$98)&gt;10,IF(AND(ISNUMBER('Test Sample Data'!G977),'Test Sample Data'!G977&lt;$B$1,'Test Sample Data'!G977&gt;0),'Test Sample Data'!G977,$B$1),"")</f>
        <v/>
      </c>
      <c r="H978" s="17" t="str">
        <f>IF(SUM('Test Sample Data'!H$3:H$98)&gt;10,IF(AND(ISNUMBER('Test Sample Data'!H977),'Test Sample Data'!H977&lt;$B$1,'Test Sample Data'!H977&gt;0),'Test Sample Data'!H977,$B$1),"")</f>
        <v/>
      </c>
      <c r="I978" s="17" t="str">
        <f>IF(SUM('Test Sample Data'!I$3:I$98)&gt;10,IF(AND(ISNUMBER('Test Sample Data'!I977),'Test Sample Data'!I977&lt;$B$1,'Test Sample Data'!I977&gt;0),'Test Sample Data'!I977,$B$1),"")</f>
        <v/>
      </c>
      <c r="J978" s="17" t="str">
        <f>IF(SUM('Test Sample Data'!J$3:J$98)&gt;10,IF(AND(ISNUMBER('Test Sample Data'!J977),'Test Sample Data'!J977&lt;$B$1,'Test Sample Data'!J977&gt;0),'Test Sample Data'!J977,$B$1),"")</f>
        <v/>
      </c>
      <c r="K978" s="17" t="str">
        <f>IF(SUM('Test Sample Data'!K$3:K$98)&gt;10,IF(AND(ISNUMBER('Test Sample Data'!K977),'Test Sample Data'!K977&lt;$B$1,'Test Sample Data'!K977&gt;0),'Test Sample Data'!K977,$B$1),"")</f>
        <v/>
      </c>
      <c r="L978" s="17" t="str">
        <f>IF(SUM('Test Sample Data'!L$3:L$98)&gt;10,IF(AND(ISNUMBER('Test Sample Data'!L977),'Test Sample Data'!L977&lt;$B$1,'Test Sample Data'!L977&gt;0),'Test Sample Data'!L977,$B$1),"")</f>
        <v/>
      </c>
      <c r="M978" s="17" t="str">
        <f>IF(SUM('Test Sample Data'!M$3:M$98)&gt;10,IF(AND(ISNUMBER('Test Sample Data'!M977),'Test Sample Data'!M977&lt;$B$1,'Test Sample Data'!M977&gt;0),'Test Sample Data'!M977,$B$1),"")</f>
        <v/>
      </c>
      <c r="N978" s="17" t="str">
        <f>'Gene Table'!E977</f>
        <v>mmu-miR-3108-3p</v>
      </c>
      <c r="O978" s="17" t="str">
        <f>'Gene Table'!B977</f>
        <v>I15</v>
      </c>
      <c r="P978" s="17" t="str">
        <f>IF(SUM('Control Sample Data'!D$3:D$98)&gt;10,IF(AND(ISNUMBER('Control Sample Data'!D977),'Control Sample Data'!D977&lt;$B$1,'Control Sample Data'!D977&gt;0),'Control Sample Data'!D977,$B$1),"")</f>
        <v/>
      </c>
      <c r="Q978" s="17" t="str">
        <f>IF(SUM('Control Sample Data'!E$3:E$98)&gt;10,IF(AND(ISNUMBER('Control Sample Data'!E977),'Control Sample Data'!E977&lt;$B$1,'Control Sample Data'!E977&gt;0),'Control Sample Data'!E977,$B$1),"")</f>
        <v/>
      </c>
      <c r="R978" s="17" t="str">
        <f>IF(SUM('Control Sample Data'!F$3:F$98)&gt;10,IF(AND(ISNUMBER('Control Sample Data'!F977),'Control Sample Data'!F977&lt;$B$1,'Control Sample Data'!F977&gt;0),'Control Sample Data'!F977,$B$1),"")</f>
        <v/>
      </c>
      <c r="S978" s="17" t="str">
        <f>IF(SUM('Control Sample Data'!G$3:G$98)&gt;10,IF(AND(ISNUMBER('Control Sample Data'!G977),'Control Sample Data'!G977&lt;$B$1,'Control Sample Data'!G977&gt;0),'Control Sample Data'!G977,$B$1),"")</f>
        <v/>
      </c>
      <c r="T978" s="17" t="str">
        <f>IF(SUM('Control Sample Data'!H$3:H$98)&gt;10,IF(AND(ISNUMBER('Control Sample Data'!H977),'Control Sample Data'!H977&lt;$B$1,'Control Sample Data'!H977&gt;0),'Control Sample Data'!H977,$B$1),"")</f>
        <v/>
      </c>
      <c r="U978" s="17" t="str">
        <f>IF(SUM('Control Sample Data'!I$3:I$98)&gt;10,IF(AND(ISNUMBER('Control Sample Data'!I977),'Control Sample Data'!I977&lt;$B$1,'Control Sample Data'!I977&gt;0),'Control Sample Data'!I977,$B$1),"")</f>
        <v/>
      </c>
      <c r="V978" s="17" t="str">
        <f>IF(SUM('Control Sample Data'!J$3:J$98)&gt;10,IF(AND(ISNUMBER('Control Sample Data'!J977),'Control Sample Data'!J977&lt;$B$1,'Control Sample Data'!J977&gt;0),'Control Sample Data'!J977,$B$1),"")</f>
        <v/>
      </c>
      <c r="W978" s="17" t="str">
        <f>IF(SUM('Control Sample Data'!K$3:K$98)&gt;10,IF(AND(ISNUMBER('Control Sample Data'!K977),'Control Sample Data'!K977&lt;$B$1,'Control Sample Data'!K977&gt;0),'Control Sample Data'!K977,$B$1),"")</f>
        <v/>
      </c>
      <c r="X978" s="17" t="str">
        <f>IF(SUM('Control Sample Data'!L$3:L$98)&gt;10,IF(AND(ISNUMBER('Control Sample Data'!L977),'Control Sample Data'!L977&lt;$B$1,'Control Sample Data'!L977&gt;0),'Control Sample Data'!L977,$B$1),"")</f>
        <v/>
      </c>
      <c r="Y978" s="17" t="str">
        <f>IF(SUM('Control Sample Data'!M$3:M$98)&gt;10,IF(AND(ISNUMBER('Control Sample Data'!M977),'Control Sample Data'!M977&lt;$B$1,'Control Sample Data'!M977&gt;0),'Control Sample Data'!M977,$B$1),"")</f>
        <v/>
      </c>
      <c r="AT978" s="36" t="str">
        <f t="shared" si="664"/>
        <v/>
      </c>
      <c r="AU978" s="36" t="str">
        <f t="shared" si="665"/>
        <v/>
      </c>
      <c r="AV978" s="36" t="str">
        <f t="shared" si="666"/>
        <v/>
      </c>
      <c r="AW978" s="36" t="str">
        <f t="shared" si="667"/>
        <v/>
      </c>
      <c r="AX978" s="36" t="str">
        <f t="shared" si="668"/>
        <v/>
      </c>
      <c r="AY978" s="36" t="str">
        <f t="shared" si="669"/>
        <v/>
      </c>
      <c r="AZ978" s="36" t="str">
        <f t="shared" si="670"/>
        <v/>
      </c>
      <c r="BA978" s="36" t="str">
        <f t="shared" si="671"/>
        <v/>
      </c>
      <c r="BB978" s="36" t="str">
        <f t="shared" si="672"/>
        <v/>
      </c>
      <c r="BC978" s="36" t="str">
        <f t="shared" si="673"/>
        <v/>
      </c>
      <c r="BD978" s="36" t="str">
        <f t="shared" si="674"/>
        <v/>
      </c>
      <c r="BE978" s="36" t="str">
        <f t="shared" si="675"/>
        <v/>
      </c>
      <c r="BF978" s="36" t="str">
        <f t="shared" si="676"/>
        <v/>
      </c>
      <c r="BG978" s="36" t="str">
        <f t="shared" si="677"/>
        <v/>
      </c>
      <c r="BH978" s="36" t="str">
        <f t="shared" si="678"/>
        <v/>
      </c>
      <c r="BI978" s="36" t="str">
        <f t="shared" si="679"/>
        <v/>
      </c>
      <c r="BJ978" s="36" t="str">
        <f t="shared" si="680"/>
        <v/>
      </c>
      <c r="BK978" s="36" t="str">
        <f t="shared" si="681"/>
        <v/>
      </c>
      <c r="BL978" s="36" t="str">
        <f t="shared" si="682"/>
        <v/>
      </c>
      <c r="BM978" s="36" t="str">
        <f t="shared" si="683"/>
        <v/>
      </c>
      <c r="BN978" s="38" t="e">
        <f t="shared" si="642"/>
        <v>#DIV/0!</v>
      </c>
      <c r="BO978" s="38" t="e">
        <f t="shared" si="643"/>
        <v>#DIV/0!</v>
      </c>
      <c r="BP978" s="39" t="str">
        <f t="shared" si="644"/>
        <v/>
      </c>
      <c r="BQ978" s="39" t="str">
        <f t="shared" si="645"/>
        <v/>
      </c>
      <c r="BR978" s="39" t="str">
        <f t="shared" si="646"/>
        <v/>
      </c>
      <c r="BS978" s="39" t="str">
        <f t="shared" si="647"/>
        <v/>
      </c>
      <c r="BT978" s="39" t="str">
        <f t="shared" si="648"/>
        <v/>
      </c>
      <c r="BU978" s="39" t="str">
        <f t="shared" si="649"/>
        <v/>
      </c>
      <c r="BV978" s="39" t="str">
        <f t="shared" si="650"/>
        <v/>
      </c>
      <c r="BW978" s="39" t="str">
        <f t="shared" si="651"/>
        <v/>
      </c>
      <c r="BX978" s="39" t="str">
        <f t="shared" si="652"/>
        <v/>
      </c>
      <c r="BY978" s="39" t="str">
        <f t="shared" si="653"/>
        <v/>
      </c>
      <c r="BZ978" s="39" t="str">
        <f t="shared" si="654"/>
        <v/>
      </c>
      <c r="CA978" s="39" t="str">
        <f t="shared" si="655"/>
        <v/>
      </c>
      <c r="CB978" s="39" t="str">
        <f t="shared" si="656"/>
        <v/>
      </c>
      <c r="CC978" s="39" t="str">
        <f t="shared" si="657"/>
        <v/>
      </c>
      <c r="CD978" s="39" t="str">
        <f t="shared" si="658"/>
        <v/>
      </c>
      <c r="CE978" s="39" t="str">
        <f t="shared" si="659"/>
        <v/>
      </c>
      <c r="CF978" s="39" t="str">
        <f t="shared" si="660"/>
        <v/>
      </c>
      <c r="CG978" s="39" t="str">
        <f t="shared" si="661"/>
        <v/>
      </c>
      <c r="CH978" s="39" t="str">
        <f t="shared" si="662"/>
        <v/>
      </c>
      <c r="CI978" s="39" t="str">
        <f t="shared" si="663"/>
        <v/>
      </c>
    </row>
    <row r="979" spans="1:87">
      <c r="A979" s="18"/>
      <c r="B979" s="15">
        <f>'Gene Table'!E978</f>
        <v>0</v>
      </c>
      <c r="C979" s="15" t="str">
        <f>'Gene Table'!B978</f>
        <v>I16</v>
      </c>
      <c r="D979" s="16" t="str">
        <f>IF(SUM('Test Sample Data'!D$3:D$98)&gt;10,IF(AND(ISNUMBER('Test Sample Data'!D978),'Test Sample Data'!D978&lt;$B$1,'Test Sample Data'!D978&gt;0),'Test Sample Data'!D978,$B$1),"")</f>
        <v/>
      </c>
      <c r="E979" s="17" t="str">
        <f>IF(SUM('Test Sample Data'!E$3:E$98)&gt;10,IF(AND(ISNUMBER('Test Sample Data'!E978),'Test Sample Data'!E978&lt;$B$1,'Test Sample Data'!E978&gt;0),'Test Sample Data'!E978,$B$1),"")</f>
        <v/>
      </c>
      <c r="F979" s="17" t="str">
        <f>IF(SUM('Test Sample Data'!F$3:F$98)&gt;10,IF(AND(ISNUMBER('Test Sample Data'!F978),'Test Sample Data'!F978&lt;$B$1,'Test Sample Data'!F978&gt;0),'Test Sample Data'!F978,$B$1),"")</f>
        <v/>
      </c>
      <c r="G979" s="17" t="str">
        <f>IF(SUM('Test Sample Data'!G$3:G$98)&gt;10,IF(AND(ISNUMBER('Test Sample Data'!G978),'Test Sample Data'!G978&lt;$B$1,'Test Sample Data'!G978&gt;0),'Test Sample Data'!G978,$B$1),"")</f>
        <v/>
      </c>
      <c r="H979" s="17" t="str">
        <f>IF(SUM('Test Sample Data'!H$3:H$98)&gt;10,IF(AND(ISNUMBER('Test Sample Data'!H978),'Test Sample Data'!H978&lt;$B$1,'Test Sample Data'!H978&gt;0),'Test Sample Data'!H978,$B$1),"")</f>
        <v/>
      </c>
      <c r="I979" s="17" t="str">
        <f>IF(SUM('Test Sample Data'!I$3:I$98)&gt;10,IF(AND(ISNUMBER('Test Sample Data'!I978),'Test Sample Data'!I978&lt;$B$1,'Test Sample Data'!I978&gt;0),'Test Sample Data'!I978,$B$1),"")</f>
        <v/>
      </c>
      <c r="J979" s="17" t="str">
        <f>IF(SUM('Test Sample Data'!J$3:J$98)&gt;10,IF(AND(ISNUMBER('Test Sample Data'!J978),'Test Sample Data'!J978&lt;$B$1,'Test Sample Data'!J978&gt;0),'Test Sample Data'!J978,$B$1),"")</f>
        <v/>
      </c>
      <c r="K979" s="17" t="str">
        <f>IF(SUM('Test Sample Data'!K$3:K$98)&gt;10,IF(AND(ISNUMBER('Test Sample Data'!K978),'Test Sample Data'!K978&lt;$B$1,'Test Sample Data'!K978&gt;0),'Test Sample Data'!K978,$B$1),"")</f>
        <v/>
      </c>
      <c r="L979" s="17" t="str">
        <f>IF(SUM('Test Sample Data'!L$3:L$98)&gt;10,IF(AND(ISNUMBER('Test Sample Data'!L978),'Test Sample Data'!L978&lt;$B$1,'Test Sample Data'!L978&gt;0),'Test Sample Data'!L978,$B$1),"")</f>
        <v/>
      </c>
      <c r="M979" s="17" t="str">
        <f>IF(SUM('Test Sample Data'!M$3:M$98)&gt;10,IF(AND(ISNUMBER('Test Sample Data'!M978),'Test Sample Data'!M978&lt;$B$1,'Test Sample Data'!M978&gt;0),'Test Sample Data'!M978,$B$1),"")</f>
        <v/>
      </c>
      <c r="N979" s="17">
        <f>'Gene Table'!E978</f>
        <v>0</v>
      </c>
      <c r="O979" s="17" t="str">
        <f>'Gene Table'!B978</f>
        <v>I16</v>
      </c>
      <c r="P979" s="17" t="str">
        <f>IF(SUM('Control Sample Data'!D$3:D$98)&gt;10,IF(AND(ISNUMBER('Control Sample Data'!D978),'Control Sample Data'!D978&lt;$B$1,'Control Sample Data'!D978&gt;0),'Control Sample Data'!D978,$B$1),"")</f>
        <v/>
      </c>
      <c r="Q979" s="17" t="str">
        <f>IF(SUM('Control Sample Data'!E$3:E$98)&gt;10,IF(AND(ISNUMBER('Control Sample Data'!E978),'Control Sample Data'!E978&lt;$B$1,'Control Sample Data'!E978&gt;0),'Control Sample Data'!E978,$B$1),"")</f>
        <v/>
      </c>
      <c r="R979" s="17" t="str">
        <f>IF(SUM('Control Sample Data'!F$3:F$98)&gt;10,IF(AND(ISNUMBER('Control Sample Data'!F978),'Control Sample Data'!F978&lt;$B$1,'Control Sample Data'!F978&gt;0),'Control Sample Data'!F978,$B$1),"")</f>
        <v/>
      </c>
      <c r="S979" s="17" t="str">
        <f>IF(SUM('Control Sample Data'!G$3:G$98)&gt;10,IF(AND(ISNUMBER('Control Sample Data'!G978),'Control Sample Data'!G978&lt;$B$1,'Control Sample Data'!G978&gt;0),'Control Sample Data'!G978,$B$1),"")</f>
        <v/>
      </c>
      <c r="T979" s="17" t="str">
        <f>IF(SUM('Control Sample Data'!H$3:H$98)&gt;10,IF(AND(ISNUMBER('Control Sample Data'!H978),'Control Sample Data'!H978&lt;$B$1,'Control Sample Data'!H978&gt;0),'Control Sample Data'!H978,$B$1),"")</f>
        <v/>
      </c>
      <c r="U979" s="17" t="str">
        <f>IF(SUM('Control Sample Data'!I$3:I$98)&gt;10,IF(AND(ISNUMBER('Control Sample Data'!I978),'Control Sample Data'!I978&lt;$B$1,'Control Sample Data'!I978&gt;0),'Control Sample Data'!I978,$B$1),"")</f>
        <v/>
      </c>
      <c r="V979" s="17" t="str">
        <f>IF(SUM('Control Sample Data'!J$3:J$98)&gt;10,IF(AND(ISNUMBER('Control Sample Data'!J978),'Control Sample Data'!J978&lt;$B$1,'Control Sample Data'!J978&gt;0),'Control Sample Data'!J978,$B$1),"")</f>
        <v/>
      </c>
      <c r="W979" s="17" t="str">
        <f>IF(SUM('Control Sample Data'!K$3:K$98)&gt;10,IF(AND(ISNUMBER('Control Sample Data'!K978),'Control Sample Data'!K978&lt;$B$1,'Control Sample Data'!K978&gt;0),'Control Sample Data'!K978,$B$1),"")</f>
        <v/>
      </c>
      <c r="X979" s="17" t="str">
        <f>IF(SUM('Control Sample Data'!L$3:L$98)&gt;10,IF(AND(ISNUMBER('Control Sample Data'!L978),'Control Sample Data'!L978&lt;$B$1,'Control Sample Data'!L978&gt;0),'Control Sample Data'!L978,$B$1),"")</f>
        <v/>
      </c>
      <c r="Y979" s="17" t="str">
        <f>IF(SUM('Control Sample Data'!M$3:M$98)&gt;10,IF(AND(ISNUMBER('Control Sample Data'!M978),'Control Sample Data'!M978&lt;$B$1,'Control Sample Data'!M978&gt;0),'Control Sample Data'!M978,$B$1),"")</f>
        <v/>
      </c>
      <c r="AT979" s="36" t="str">
        <f t="shared" si="664"/>
        <v/>
      </c>
      <c r="AU979" s="36" t="str">
        <f t="shared" si="665"/>
        <v/>
      </c>
      <c r="AV979" s="36" t="str">
        <f t="shared" si="666"/>
        <v/>
      </c>
      <c r="AW979" s="36" t="str">
        <f t="shared" si="667"/>
        <v/>
      </c>
      <c r="AX979" s="36" t="str">
        <f t="shared" si="668"/>
        <v/>
      </c>
      <c r="AY979" s="36" t="str">
        <f t="shared" si="669"/>
        <v/>
      </c>
      <c r="AZ979" s="36" t="str">
        <f t="shared" si="670"/>
        <v/>
      </c>
      <c r="BA979" s="36" t="str">
        <f t="shared" si="671"/>
        <v/>
      </c>
      <c r="BB979" s="36" t="str">
        <f t="shared" si="672"/>
        <v/>
      </c>
      <c r="BC979" s="36" t="str">
        <f t="shared" si="673"/>
        <v/>
      </c>
      <c r="BD979" s="36" t="str">
        <f t="shared" si="674"/>
        <v/>
      </c>
      <c r="BE979" s="36" t="str">
        <f t="shared" si="675"/>
        <v/>
      </c>
      <c r="BF979" s="36" t="str">
        <f t="shared" si="676"/>
        <v/>
      </c>
      <c r="BG979" s="36" t="str">
        <f t="shared" si="677"/>
        <v/>
      </c>
      <c r="BH979" s="36" t="str">
        <f t="shared" si="678"/>
        <v/>
      </c>
      <c r="BI979" s="36" t="str">
        <f t="shared" si="679"/>
        <v/>
      </c>
      <c r="BJ979" s="36" t="str">
        <f t="shared" si="680"/>
        <v/>
      </c>
      <c r="BK979" s="36" t="str">
        <f t="shared" si="681"/>
        <v/>
      </c>
      <c r="BL979" s="36" t="str">
        <f t="shared" si="682"/>
        <v/>
      </c>
      <c r="BM979" s="36" t="str">
        <f t="shared" si="683"/>
        <v/>
      </c>
      <c r="BN979" s="38" t="e">
        <f t="shared" si="642"/>
        <v>#DIV/0!</v>
      </c>
      <c r="BO979" s="38" t="e">
        <f t="shared" si="643"/>
        <v>#DIV/0!</v>
      </c>
      <c r="BP979" s="39" t="str">
        <f t="shared" si="644"/>
        <v/>
      </c>
      <c r="BQ979" s="39" t="str">
        <f t="shared" si="645"/>
        <v/>
      </c>
      <c r="BR979" s="39" t="str">
        <f t="shared" si="646"/>
        <v/>
      </c>
      <c r="BS979" s="39" t="str">
        <f t="shared" si="647"/>
        <v/>
      </c>
      <c r="BT979" s="39" t="str">
        <f t="shared" si="648"/>
        <v/>
      </c>
      <c r="BU979" s="39" t="str">
        <f t="shared" si="649"/>
        <v/>
      </c>
      <c r="BV979" s="39" t="str">
        <f t="shared" si="650"/>
        <v/>
      </c>
      <c r="BW979" s="39" t="str">
        <f t="shared" si="651"/>
        <v/>
      </c>
      <c r="BX979" s="39" t="str">
        <f t="shared" si="652"/>
        <v/>
      </c>
      <c r="BY979" s="39" t="str">
        <f t="shared" si="653"/>
        <v/>
      </c>
      <c r="BZ979" s="39" t="str">
        <f t="shared" si="654"/>
        <v/>
      </c>
      <c r="CA979" s="39" t="str">
        <f t="shared" si="655"/>
        <v/>
      </c>
      <c r="CB979" s="39" t="str">
        <f t="shared" si="656"/>
        <v/>
      </c>
      <c r="CC979" s="39" t="str">
        <f t="shared" si="657"/>
        <v/>
      </c>
      <c r="CD979" s="39" t="str">
        <f t="shared" si="658"/>
        <v/>
      </c>
      <c r="CE979" s="39" t="str">
        <f t="shared" si="659"/>
        <v/>
      </c>
      <c r="CF979" s="39" t="str">
        <f t="shared" si="660"/>
        <v/>
      </c>
      <c r="CG979" s="39" t="str">
        <f t="shared" si="661"/>
        <v/>
      </c>
      <c r="CH979" s="39" t="str">
        <f t="shared" si="662"/>
        <v/>
      </c>
      <c r="CI979" s="39" t="str">
        <f t="shared" si="663"/>
        <v/>
      </c>
    </row>
    <row r="980" spans="1:87">
      <c r="A980" s="18"/>
      <c r="B980" s="15" t="str">
        <f>'Gene Table'!E979</f>
        <v>mmu-miR-3109-5p</v>
      </c>
      <c r="C980" s="15" t="str">
        <f>'Gene Table'!B979</f>
        <v>I17</v>
      </c>
      <c r="D980" s="16" t="str">
        <f>IF(SUM('Test Sample Data'!D$3:D$98)&gt;10,IF(AND(ISNUMBER('Test Sample Data'!D979),'Test Sample Data'!D979&lt;$B$1,'Test Sample Data'!D979&gt;0),'Test Sample Data'!D979,$B$1),"")</f>
        <v/>
      </c>
      <c r="E980" s="17" t="str">
        <f>IF(SUM('Test Sample Data'!E$3:E$98)&gt;10,IF(AND(ISNUMBER('Test Sample Data'!E979),'Test Sample Data'!E979&lt;$B$1,'Test Sample Data'!E979&gt;0),'Test Sample Data'!E979,$B$1),"")</f>
        <v/>
      </c>
      <c r="F980" s="17" t="str">
        <f>IF(SUM('Test Sample Data'!F$3:F$98)&gt;10,IF(AND(ISNUMBER('Test Sample Data'!F979),'Test Sample Data'!F979&lt;$B$1,'Test Sample Data'!F979&gt;0),'Test Sample Data'!F979,$B$1),"")</f>
        <v/>
      </c>
      <c r="G980" s="17" t="str">
        <f>IF(SUM('Test Sample Data'!G$3:G$98)&gt;10,IF(AND(ISNUMBER('Test Sample Data'!G979),'Test Sample Data'!G979&lt;$B$1,'Test Sample Data'!G979&gt;0),'Test Sample Data'!G979,$B$1),"")</f>
        <v/>
      </c>
      <c r="H980" s="17" t="str">
        <f>IF(SUM('Test Sample Data'!H$3:H$98)&gt;10,IF(AND(ISNUMBER('Test Sample Data'!H979),'Test Sample Data'!H979&lt;$B$1,'Test Sample Data'!H979&gt;0),'Test Sample Data'!H979,$B$1),"")</f>
        <v/>
      </c>
      <c r="I980" s="17" t="str">
        <f>IF(SUM('Test Sample Data'!I$3:I$98)&gt;10,IF(AND(ISNUMBER('Test Sample Data'!I979),'Test Sample Data'!I979&lt;$B$1,'Test Sample Data'!I979&gt;0),'Test Sample Data'!I979,$B$1),"")</f>
        <v/>
      </c>
      <c r="J980" s="17" t="str">
        <f>IF(SUM('Test Sample Data'!J$3:J$98)&gt;10,IF(AND(ISNUMBER('Test Sample Data'!J979),'Test Sample Data'!J979&lt;$B$1,'Test Sample Data'!J979&gt;0),'Test Sample Data'!J979,$B$1),"")</f>
        <v/>
      </c>
      <c r="K980" s="17" t="str">
        <f>IF(SUM('Test Sample Data'!K$3:K$98)&gt;10,IF(AND(ISNUMBER('Test Sample Data'!K979),'Test Sample Data'!K979&lt;$B$1,'Test Sample Data'!K979&gt;0),'Test Sample Data'!K979,$B$1),"")</f>
        <v/>
      </c>
      <c r="L980" s="17" t="str">
        <f>IF(SUM('Test Sample Data'!L$3:L$98)&gt;10,IF(AND(ISNUMBER('Test Sample Data'!L979),'Test Sample Data'!L979&lt;$B$1,'Test Sample Data'!L979&gt;0),'Test Sample Data'!L979,$B$1),"")</f>
        <v/>
      </c>
      <c r="M980" s="17" t="str">
        <f>IF(SUM('Test Sample Data'!M$3:M$98)&gt;10,IF(AND(ISNUMBER('Test Sample Data'!M979),'Test Sample Data'!M979&lt;$B$1,'Test Sample Data'!M979&gt;0),'Test Sample Data'!M979,$B$1),"")</f>
        <v/>
      </c>
      <c r="N980" s="17" t="str">
        <f>'Gene Table'!E979</f>
        <v>mmu-miR-3109-5p</v>
      </c>
      <c r="O980" s="17" t="str">
        <f>'Gene Table'!B979</f>
        <v>I17</v>
      </c>
      <c r="P980" s="17" t="str">
        <f>IF(SUM('Control Sample Data'!D$3:D$98)&gt;10,IF(AND(ISNUMBER('Control Sample Data'!D979),'Control Sample Data'!D979&lt;$B$1,'Control Sample Data'!D979&gt;0),'Control Sample Data'!D979,$B$1),"")</f>
        <v/>
      </c>
      <c r="Q980" s="17" t="str">
        <f>IF(SUM('Control Sample Data'!E$3:E$98)&gt;10,IF(AND(ISNUMBER('Control Sample Data'!E979),'Control Sample Data'!E979&lt;$B$1,'Control Sample Data'!E979&gt;0),'Control Sample Data'!E979,$B$1),"")</f>
        <v/>
      </c>
      <c r="R980" s="17" t="str">
        <f>IF(SUM('Control Sample Data'!F$3:F$98)&gt;10,IF(AND(ISNUMBER('Control Sample Data'!F979),'Control Sample Data'!F979&lt;$B$1,'Control Sample Data'!F979&gt;0),'Control Sample Data'!F979,$B$1),"")</f>
        <v/>
      </c>
      <c r="S980" s="17" t="str">
        <f>IF(SUM('Control Sample Data'!G$3:G$98)&gt;10,IF(AND(ISNUMBER('Control Sample Data'!G979),'Control Sample Data'!G979&lt;$B$1,'Control Sample Data'!G979&gt;0),'Control Sample Data'!G979,$B$1),"")</f>
        <v/>
      </c>
      <c r="T980" s="17" t="str">
        <f>IF(SUM('Control Sample Data'!H$3:H$98)&gt;10,IF(AND(ISNUMBER('Control Sample Data'!H979),'Control Sample Data'!H979&lt;$B$1,'Control Sample Data'!H979&gt;0),'Control Sample Data'!H979,$B$1),"")</f>
        <v/>
      </c>
      <c r="U980" s="17" t="str">
        <f>IF(SUM('Control Sample Data'!I$3:I$98)&gt;10,IF(AND(ISNUMBER('Control Sample Data'!I979),'Control Sample Data'!I979&lt;$B$1,'Control Sample Data'!I979&gt;0),'Control Sample Data'!I979,$B$1),"")</f>
        <v/>
      </c>
      <c r="V980" s="17" t="str">
        <f>IF(SUM('Control Sample Data'!J$3:J$98)&gt;10,IF(AND(ISNUMBER('Control Sample Data'!J979),'Control Sample Data'!J979&lt;$B$1,'Control Sample Data'!J979&gt;0),'Control Sample Data'!J979,$B$1),"")</f>
        <v/>
      </c>
      <c r="W980" s="17" t="str">
        <f>IF(SUM('Control Sample Data'!K$3:K$98)&gt;10,IF(AND(ISNUMBER('Control Sample Data'!K979),'Control Sample Data'!K979&lt;$B$1,'Control Sample Data'!K979&gt;0),'Control Sample Data'!K979,$B$1),"")</f>
        <v/>
      </c>
      <c r="X980" s="17" t="str">
        <f>IF(SUM('Control Sample Data'!L$3:L$98)&gt;10,IF(AND(ISNUMBER('Control Sample Data'!L979),'Control Sample Data'!L979&lt;$B$1,'Control Sample Data'!L979&gt;0),'Control Sample Data'!L979,$B$1),"")</f>
        <v/>
      </c>
      <c r="Y980" s="17" t="str">
        <f>IF(SUM('Control Sample Data'!M$3:M$98)&gt;10,IF(AND(ISNUMBER('Control Sample Data'!M979),'Control Sample Data'!M979&lt;$B$1,'Control Sample Data'!M979&gt;0),'Control Sample Data'!M979,$B$1),"")</f>
        <v/>
      </c>
      <c r="AT980" s="36" t="str">
        <f t="shared" si="664"/>
        <v/>
      </c>
      <c r="AU980" s="36" t="str">
        <f t="shared" si="665"/>
        <v/>
      </c>
      <c r="AV980" s="36" t="str">
        <f t="shared" si="666"/>
        <v/>
      </c>
      <c r="AW980" s="36" t="str">
        <f t="shared" si="667"/>
        <v/>
      </c>
      <c r="AX980" s="36" t="str">
        <f t="shared" si="668"/>
        <v/>
      </c>
      <c r="AY980" s="36" t="str">
        <f t="shared" si="669"/>
        <v/>
      </c>
      <c r="AZ980" s="36" t="str">
        <f t="shared" si="670"/>
        <v/>
      </c>
      <c r="BA980" s="36" t="str">
        <f t="shared" si="671"/>
        <v/>
      </c>
      <c r="BB980" s="36" t="str">
        <f t="shared" si="672"/>
        <v/>
      </c>
      <c r="BC980" s="36" t="str">
        <f t="shared" si="673"/>
        <v/>
      </c>
      <c r="BD980" s="36" t="str">
        <f t="shared" si="674"/>
        <v/>
      </c>
      <c r="BE980" s="36" t="str">
        <f t="shared" si="675"/>
        <v/>
      </c>
      <c r="BF980" s="36" t="str">
        <f t="shared" si="676"/>
        <v/>
      </c>
      <c r="BG980" s="36" t="str">
        <f t="shared" si="677"/>
        <v/>
      </c>
      <c r="BH980" s="36" t="str">
        <f t="shared" si="678"/>
        <v/>
      </c>
      <c r="BI980" s="36" t="str">
        <f t="shared" si="679"/>
        <v/>
      </c>
      <c r="BJ980" s="36" t="str">
        <f t="shared" si="680"/>
        <v/>
      </c>
      <c r="BK980" s="36" t="str">
        <f t="shared" si="681"/>
        <v/>
      </c>
      <c r="BL980" s="36" t="str">
        <f t="shared" si="682"/>
        <v/>
      </c>
      <c r="BM980" s="36" t="str">
        <f t="shared" si="683"/>
        <v/>
      </c>
      <c r="BN980" s="38" t="e">
        <f t="shared" si="642"/>
        <v>#DIV/0!</v>
      </c>
      <c r="BO980" s="38" t="e">
        <f t="shared" si="643"/>
        <v>#DIV/0!</v>
      </c>
      <c r="BP980" s="39" t="str">
        <f t="shared" si="644"/>
        <v/>
      </c>
      <c r="BQ980" s="39" t="str">
        <f t="shared" si="645"/>
        <v/>
      </c>
      <c r="BR980" s="39" t="str">
        <f t="shared" si="646"/>
        <v/>
      </c>
      <c r="BS980" s="39" t="str">
        <f t="shared" si="647"/>
        <v/>
      </c>
      <c r="BT980" s="39" t="str">
        <f t="shared" si="648"/>
        <v/>
      </c>
      <c r="BU980" s="39" t="str">
        <f t="shared" si="649"/>
        <v/>
      </c>
      <c r="BV980" s="39" t="str">
        <f t="shared" si="650"/>
        <v/>
      </c>
      <c r="BW980" s="39" t="str">
        <f t="shared" si="651"/>
        <v/>
      </c>
      <c r="BX980" s="39" t="str">
        <f t="shared" si="652"/>
        <v/>
      </c>
      <c r="BY980" s="39" t="str">
        <f t="shared" si="653"/>
        <v/>
      </c>
      <c r="BZ980" s="39" t="str">
        <f t="shared" si="654"/>
        <v/>
      </c>
      <c r="CA980" s="39" t="str">
        <f t="shared" si="655"/>
        <v/>
      </c>
      <c r="CB980" s="39" t="str">
        <f t="shared" si="656"/>
        <v/>
      </c>
      <c r="CC980" s="39" t="str">
        <f t="shared" si="657"/>
        <v/>
      </c>
      <c r="CD980" s="39" t="str">
        <f t="shared" si="658"/>
        <v/>
      </c>
      <c r="CE980" s="39" t="str">
        <f t="shared" si="659"/>
        <v/>
      </c>
      <c r="CF980" s="39" t="str">
        <f t="shared" si="660"/>
        <v/>
      </c>
      <c r="CG980" s="39" t="str">
        <f t="shared" si="661"/>
        <v/>
      </c>
      <c r="CH980" s="39" t="str">
        <f t="shared" si="662"/>
        <v/>
      </c>
      <c r="CI980" s="39" t="str">
        <f t="shared" si="663"/>
        <v/>
      </c>
    </row>
    <row r="981" spans="1:87">
      <c r="A981" s="18"/>
      <c r="B981" s="15">
        <f>'Gene Table'!E980</f>
        <v>0</v>
      </c>
      <c r="C981" s="15" t="str">
        <f>'Gene Table'!B980</f>
        <v>I18</v>
      </c>
      <c r="D981" s="16" t="str">
        <f>IF(SUM('Test Sample Data'!D$3:D$98)&gt;10,IF(AND(ISNUMBER('Test Sample Data'!D980),'Test Sample Data'!D980&lt;$B$1,'Test Sample Data'!D980&gt;0),'Test Sample Data'!D980,$B$1),"")</f>
        <v/>
      </c>
      <c r="E981" s="17" t="str">
        <f>IF(SUM('Test Sample Data'!E$3:E$98)&gt;10,IF(AND(ISNUMBER('Test Sample Data'!E980),'Test Sample Data'!E980&lt;$B$1,'Test Sample Data'!E980&gt;0),'Test Sample Data'!E980,$B$1),"")</f>
        <v/>
      </c>
      <c r="F981" s="17" t="str">
        <f>IF(SUM('Test Sample Data'!F$3:F$98)&gt;10,IF(AND(ISNUMBER('Test Sample Data'!F980),'Test Sample Data'!F980&lt;$B$1,'Test Sample Data'!F980&gt;0),'Test Sample Data'!F980,$B$1),"")</f>
        <v/>
      </c>
      <c r="G981" s="17" t="str">
        <f>IF(SUM('Test Sample Data'!G$3:G$98)&gt;10,IF(AND(ISNUMBER('Test Sample Data'!G980),'Test Sample Data'!G980&lt;$B$1,'Test Sample Data'!G980&gt;0),'Test Sample Data'!G980,$B$1),"")</f>
        <v/>
      </c>
      <c r="H981" s="17" t="str">
        <f>IF(SUM('Test Sample Data'!H$3:H$98)&gt;10,IF(AND(ISNUMBER('Test Sample Data'!H980),'Test Sample Data'!H980&lt;$B$1,'Test Sample Data'!H980&gt;0),'Test Sample Data'!H980,$B$1),"")</f>
        <v/>
      </c>
      <c r="I981" s="17" t="str">
        <f>IF(SUM('Test Sample Data'!I$3:I$98)&gt;10,IF(AND(ISNUMBER('Test Sample Data'!I980),'Test Sample Data'!I980&lt;$B$1,'Test Sample Data'!I980&gt;0),'Test Sample Data'!I980,$B$1),"")</f>
        <v/>
      </c>
      <c r="J981" s="17" t="str">
        <f>IF(SUM('Test Sample Data'!J$3:J$98)&gt;10,IF(AND(ISNUMBER('Test Sample Data'!J980),'Test Sample Data'!J980&lt;$B$1,'Test Sample Data'!J980&gt;0),'Test Sample Data'!J980,$B$1),"")</f>
        <v/>
      </c>
      <c r="K981" s="17" t="str">
        <f>IF(SUM('Test Sample Data'!K$3:K$98)&gt;10,IF(AND(ISNUMBER('Test Sample Data'!K980),'Test Sample Data'!K980&lt;$B$1,'Test Sample Data'!K980&gt;0),'Test Sample Data'!K980,$B$1),"")</f>
        <v/>
      </c>
      <c r="L981" s="17" t="str">
        <f>IF(SUM('Test Sample Data'!L$3:L$98)&gt;10,IF(AND(ISNUMBER('Test Sample Data'!L980),'Test Sample Data'!L980&lt;$B$1,'Test Sample Data'!L980&gt;0),'Test Sample Data'!L980,$B$1),"")</f>
        <v/>
      </c>
      <c r="M981" s="17" t="str">
        <f>IF(SUM('Test Sample Data'!M$3:M$98)&gt;10,IF(AND(ISNUMBER('Test Sample Data'!M980),'Test Sample Data'!M980&lt;$B$1,'Test Sample Data'!M980&gt;0),'Test Sample Data'!M980,$B$1),"")</f>
        <v/>
      </c>
      <c r="N981" s="17">
        <f>'Gene Table'!E980</f>
        <v>0</v>
      </c>
      <c r="O981" s="17" t="str">
        <f>'Gene Table'!B980</f>
        <v>I18</v>
      </c>
      <c r="P981" s="17" t="str">
        <f>IF(SUM('Control Sample Data'!D$3:D$98)&gt;10,IF(AND(ISNUMBER('Control Sample Data'!D980),'Control Sample Data'!D980&lt;$B$1,'Control Sample Data'!D980&gt;0),'Control Sample Data'!D980,$B$1),"")</f>
        <v/>
      </c>
      <c r="Q981" s="17" t="str">
        <f>IF(SUM('Control Sample Data'!E$3:E$98)&gt;10,IF(AND(ISNUMBER('Control Sample Data'!E980),'Control Sample Data'!E980&lt;$B$1,'Control Sample Data'!E980&gt;0),'Control Sample Data'!E980,$B$1),"")</f>
        <v/>
      </c>
      <c r="R981" s="17" t="str">
        <f>IF(SUM('Control Sample Data'!F$3:F$98)&gt;10,IF(AND(ISNUMBER('Control Sample Data'!F980),'Control Sample Data'!F980&lt;$B$1,'Control Sample Data'!F980&gt;0),'Control Sample Data'!F980,$B$1),"")</f>
        <v/>
      </c>
      <c r="S981" s="17" t="str">
        <f>IF(SUM('Control Sample Data'!G$3:G$98)&gt;10,IF(AND(ISNUMBER('Control Sample Data'!G980),'Control Sample Data'!G980&lt;$B$1,'Control Sample Data'!G980&gt;0),'Control Sample Data'!G980,$B$1),"")</f>
        <v/>
      </c>
      <c r="T981" s="17" t="str">
        <f>IF(SUM('Control Sample Data'!H$3:H$98)&gt;10,IF(AND(ISNUMBER('Control Sample Data'!H980),'Control Sample Data'!H980&lt;$B$1,'Control Sample Data'!H980&gt;0),'Control Sample Data'!H980,$B$1),"")</f>
        <v/>
      </c>
      <c r="U981" s="17" t="str">
        <f>IF(SUM('Control Sample Data'!I$3:I$98)&gt;10,IF(AND(ISNUMBER('Control Sample Data'!I980),'Control Sample Data'!I980&lt;$B$1,'Control Sample Data'!I980&gt;0),'Control Sample Data'!I980,$B$1),"")</f>
        <v/>
      </c>
      <c r="V981" s="17" t="str">
        <f>IF(SUM('Control Sample Data'!J$3:J$98)&gt;10,IF(AND(ISNUMBER('Control Sample Data'!J980),'Control Sample Data'!J980&lt;$B$1,'Control Sample Data'!J980&gt;0),'Control Sample Data'!J980,$B$1),"")</f>
        <v/>
      </c>
      <c r="W981" s="17" t="str">
        <f>IF(SUM('Control Sample Data'!K$3:K$98)&gt;10,IF(AND(ISNUMBER('Control Sample Data'!K980),'Control Sample Data'!K980&lt;$B$1,'Control Sample Data'!K980&gt;0),'Control Sample Data'!K980,$B$1),"")</f>
        <v/>
      </c>
      <c r="X981" s="17" t="str">
        <f>IF(SUM('Control Sample Data'!L$3:L$98)&gt;10,IF(AND(ISNUMBER('Control Sample Data'!L980),'Control Sample Data'!L980&lt;$B$1,'Control Sample Data'!L980&gt;0),'Control Sample Data'!L980,$B$1),"")</f>
        <v/>
      </c>
      <c r="Y981" s="17" t="str">
        <f>IF(SUM('Control Sample Data'!M$3:M$98)&gt;10,IF(AND(ISNUMBER('Control Sample Data'!M980),'Control Sample Data'!M980&lt;$B$1,'Control Sample Data'!M980&gt;0),'Control Sample Data'!M980,$B$1),"")</f>
        <v/>
      </c>
      <c r="AT981" s="36" t="str">
        <f t="shared" si="664"/>
        <v/>
      </c>
      <c r="AU981" s="36" t="str">
        <f t="shared" si="665"/>
        <v/>
      </c>
      <c r="AV981" s="36" t="str">
        <f t="shared" si="666"/>
        <v/>
      </c>
      <c r="AW981" s="36" t="str">
        <f t="shared" si="667"/>
        <v/>
      </c>
      <c r="AX981" s="36" t="str">
        <f t="shared" si="668"/>
        <v/>
      </c>
      <c r="AY981" s="36" t="str">
        <f t="shared" si="669"/>
        <v/>
      </c>
      <c r="AZ981" s="36" t="str">
        <f t="shared" si="670"/>
        <v/>
      </c>
      <c r="BA981" s="36" t="str">
        <f t="shared" si="671"/>
        <v/>
      </c>
      <c r="BB981" s="36" t="str">
        <f t="shared" si="672"/>
        <v/>
      </c>
      <c r="BC981" s="36" t="str">
        <f t="shared" si="673"/>
        <v/>
      </c>
      <c r="BD981" s="36" t="str">
        <f t="shared" si="674"/>
        <v/>
      </c>
      <c r="BE981" s="36" t="str">
        <f t="shared" si="675"/>
        <v/>
      </c>
      <c r="BF981" s="36" t="str">
        <f t="shared" si="676"/>
        <v/>
      </c>
      <c r="BG981" s="36" t="str">
        <f t="shared" si="677"/>
        <v/>
      </c>
      <c r="BH981" s="36" t="str">
        <f t="shared" si="678"/>
        <v/>
      </c>
      <c r="BI981" s="36" t="str">
        <f t="shared" si="679"/>
        <v/>
      </c>
      <c r="BJ981" s="36" t="str">
        <f t="shared" si="680"/>
        <v/>
      </c>
      <c r="BK981" s="36" t="str">
        <f t="shared" si="681"/>
        <v/>
      </c>
      <c r="BL981" s="36" t="str">
        <f t="shared" si="682"/>
        <v/>
      </c>
      <c r="BM981" s="36" t="str">
        <f t="shared" si="683"/>
        <v/>
      </c>
      <c r="BN981" s="38" t="e">
        <f t="shared" si="642"/>
        <v>#DIV/0!</v>
      </c>
      <c r="BO981" s="38" t="e">
        <f t="shared" si="643"/>
        <v>#DIV/0!</v>
      </c>
      <c r="BP981" s="39" t="str">
        <f t="shared" si="644"/>
        <v/>
      </c>
      <c r="BQ981" s="39" t="str">
        <f t="shared" si="645"/>
        <v/>
      </c>
      <c r="BR981" s="39" t="str">
        <f t="shared" si="646"/>
        <v/>
      </c>
      <c r="BS981" s="39" t="str">
        <f t="shared" si="647"/>
        <v/>
      </c>
      <c r="BT981" s="39" t="str">
        <f t="shared" si="648"/>
        <v/>
      </c>
      <c r="BU981" s="39" t="str">
        <f t="shared" si="649"/>
        <v/>
      </c>
      <c r="BV981" s="39" t="str">
        <f t="shared" si="650"/>
        <v/>
      </c>
      <c r="BW981" s="39" t="str">
        <f t="shared" si="651"/>
        <v/>
      </c>
      <c r="BX981" s="39" t="str">
        <f t="shared" si="652"/>
        <v/>
      </c>
      <c r="BY981" s="39" t="str">
        <f t="shared" si="653"/>
        <v/>
      </c>
      <c r="BZ981" s="39" t="str">
        <f t="shared" si="654"/>
        <v/>
      </c>
      <c r="CA981" s="39" t="str">
        <f t="shared" si="655"/>
        <v/>
      </c>
      <c r="CB981" s="39" t="str">
        <f t="shared" si="656"/>
        <v/>
      </c>
      <c r="CC981" s="39" t="str">
        <f t="shared" si="657"/>
        <v/>
      </c>
      <c r="CD981" s="39" t="str">
        <f t="shared" si="658"/>
        <v/>
      </c>
      <c r="CE981" s="39" t="str">
        <f t="shared" si="659"/>
        <v/>
      </c>
      <c r="CF981" s="39" t="str">
        <f t="shared" si="660"/>
        <v/>
      </c>
      <c r="CG981" s="39" t="str">
        <f t="shared" si="661"/>
        <v/>
      </c>
      <c r="CH981" s="39" t="str">
        <f t="shared" si="662"/>
        <v/>
      </c>
      <c r="CI981" s="39" t="str">
        <f t="shared" si="663"/>
        <v/>
      </c>
    </row>
    <row r="982" spans="1:87">
      <c r="A982" s="18"/>
      <c r="B982" s="15" t="str">
        <f>'Gene Table'!E981</f>
        <v>mmu-miR-3109-3p</v>
      </c>
      <c r="C982" s="15" t="str">
        <f>'Gene Table'!B981</f>
        <v>I19</v>
      </c>
      <c r="D982" s="16" t="str">
        <f>IF(SUM('Test Sample Data'!D$3:D$98)&gt;10,IF(AND(ISNUMBER('Test Sample Data'!D981),'Test Sample Data'!D981&lt;$B$1,'Test Sample Data'!D981&gt;0),'Test Sample Data'!D981,$B$1),"")</f>
        <v/>
      </c>
      <c r="E982" s="17" t="str">
        <f>IF(SUM('Test Sample Data'!E$3:E$98)&gt;10,IF(AND(ISNUMBER('Test Sample Data'!E981),'Test Sample Data'!E981&lt;$B$1,'Test Sample Data'!E981&gt;0),'Test Sample Data'!E981,$B$1),"")</f>
        <v/>
      </c>
      <c r="F982" s="17" t="str">
        <f>IF(SUM('Test Sample Data'!F$3:F$98)&gt;10,IF(AND(ISNUMBER('Test Sample Data'!F981),'Test Sample Data'!F981&lt;$B$1,'Test Sample Data'!F981&gt;0),'Test Sample Data'!F981,$B$1),"")</f>
        <v/>
      </c>
      <c r="G982" s="17" t="str">
        <f>IF(SUM('Test Sample Data'!G$3:G$98)&gt;10,IF(AND(ISNUMBER('Test Sample Data'!G981),'Test Sample Data'!G981&lt;$B$1,'Test Sample Data'!G981&gt;0),'Test Sample Data'!G981,$B$1),"")</f>
        <v/>
      </c>
      <c r="H982" s="17" t="str">
        <f>IF(SUM('Test Sample Data'!H$3:H$98)&gt;10,IF(AND(ISNUMBER('Test Sample Data'!H981),'Test Sample Data'!H981&lt;$B$1,'Test Sample Data'!H981&gt;0),'Test Sample Data'!H981,$B$1),"")</f>
        <v/>
      </c>
      <c r="I982" s="17" t="str">
        <f>IF(SUM('Test Sample Data'!I$3:I$98)&gt;10,IF(AND(ISNUMBER('Test Sample Data'!I981),'Test Sample Data'!I981&lt;$B$1,'Test Sample Data'!I981&gt;0),'Test Sample Data'!I981,$B$1),"")</f>
        <v/>
      </c>
      <c r="J982" s="17" t="str">
        <f>IF(SUM('Test Sample Data'!J$3:J$98)&gt;10,IF(AND(ISNUMBER('Test Sample Data'!J981),'Test Sample Data'!J981&lt;$B$1,'Test Sample Data'!J981&gt;0),'Test Sample Data'!J981,$B$1),"")</f>
        <v/>
      </c>
      <c r="K982" s="17" t="str">
        <f>IF(SUM('Test Sample Data'!K$3:K$98)&gt;10,IF(AND(ISNUMBER('Test Sample Data'!K981),'Test Sample Data'!K981&lt;$B$1,'Test Sample Data'!K981&gt;0),'Test Sample Data'!K981,$B$1),"")</f>
        <v/>
      </c>
      <c r="L982" s="17" t="str">
        <f>IF(SUM('Test Sample Data'!L$3:L$98)&gt;10,IF(AND(ISNUMBER('Test Sample Data'!L981),'Test Sample Data'!L981&lt;$B$1,'Test Sample Data'!L981&gt;0),'Test Sample Data'!L981,$B$1),"")</f>
        <v/>
      </c>
      <c r="M982" s="17" t="str">
        <f>IF(SUM('Test Sample Data'!M$3:M$98)&gt;10,IF(AND(ISNUMBER('Test Sample Data'!M981),'Test Sample Data'!M981&lt;$B$1,'Test Sample Data'!M981&gt;0),'Test Sample Data'!M981,$B$1),"")</f>
        <v/>
      </c>
      <c r="N982" s="17" t="str">
        <f>'Gene Table'!E981</f>
        <v>mmu-miR-3109-3p</v>
      </c>
      <c r="O982" s="17" t="str">
        <f>'Gene Table'!B981</f>
        <v>I19</v>
      </c>
      <c r="P982" s="17" t="str">
        <f>IF(SUM('Control Sample Data'!D$3:D$98)&gt;10,IF(AND(ISNUMBER('Control Sample Data'!D981),'Control Sample Data'!D981&lt;$B$1,'Control Sample Data'!D981&gt;0),'Control Sample Data'!D981,$B$1),"")</f>
        <v/>
      </c>
      <c r="Q982" s="17" t="str">
        <f>IF(SUM('Control Sample Data'!E$3:E$98)&gt;10,IF(AND(ISNUMBER('Control Sample Data'!E981),'Control Sample Data'!E981&lt;$B$1,'Control Sample Data'!E981&gt;0),'Control Sample Data'!E981,$B$1),"")</f>
        <v/>
      </c>
      <c r="R982" s="17" t="str">
        <f>IF(SUM('Control Sample Data'!F$3:F$98)&gt;10,IF(AND(ISNUMBER('Control Sample Data'!F981),'Control Sample Data'!F981&lt;$B$1,'Control Sample Data'!F981&gt;0),'Control Sample Data'!F981,$B$1),"")</f>
        <v/>
      </c>
      <c r="S982" s="17" t="str">
        <f>IF(SUM('Control Sample Data'!G$3:G$98)&gt;10,IF(AND(ISNUMBER('Control Sample Data'!G981),'Control Sample Data'!G981&lt;$B$1,'Control Sample Data'!G981&gt;0),'Control Sample Data'!G981,$B$1),"")</f>
        <v/>
      </c>
      <c r="T982" s="17" t="str">
        <f>IF(SUM('Control Sample Data'!H$3:H$98)&gt;10,IF(AND(ISNUMBER('Control Sample Data'!H981),'Control Sample Data'!H981&lt;$B$1,'Control Sample Data'!H981&gt;0),'Control Sample Data'!H981,$B$1),"")</f>
        <v/>
      </c>
      <c r="U982" s="17" t="str">
        <f>IF(SUM('Control Sample Data'!I$3:I$98)&gt;10,IF(AND(ISNUMBER('Control Sample Data'!I981),'Control Sample Data'!I981&lt;$B$1,'Control Sample Data'!I981&gt;0),'Control Sample Data'!I981,$B$1),"")</f>
        <v/>
      </c>
      <c r="V982" s="17" t="str">
        <f>IF(SUM('Control Sample Data'!J$3:J$98)&gt;10,IF(AND(ISNUMBER('Control Sample Data'!J981),'Control Sample Data'!J981&lt;$B$1,'Control Sample Data'!J981&gt;0),'Control Sample Data'!J981,$B$1),"")</f>
        <v/>
      </c>
      <c r="W982" s="17" t="str">
        <f>IF(SUM('Control Sample Data'!K$3:K$98)&gt;10,IF(AND(ISNUMBER('Control Sample Data'!K981),'Control Sample Data'!K981&lt;$B$1,'Control Sample Data'!K981&gt;0),'Control Sample Data'!K981,$B$1),"")</f>
        <v/>
      </c>
      <c r="X982" s="17" t="str">
        <f>IF(SUM('Control Sample Data'!L$3:L$98)&gt;10,IF(AND(ISNUMBER('Control Sample Data'!L981),'Control Sample Data'!L981&lt;$B$1,'Control Sample Data'!L981&gt;0),'Control Sample Data'!L981,$B$1),"")</f>
        <v/>
      </c>
      <c r="Y982" s="17" t="str">
        <f>IF(SUM('Control Sample Data'!M$3:M$98)&gt;10,IF(AND(ISNUMBER('Control Sample Data'!M981),'Control Sample Data'!M981&lt;$B$1,'Control Sample Data'!M981&gt;0),'Control Sample Data'!M981,$B$1),"")</f>
        <v/>
      </c>
      <c r="AT982" s="36" t="str">
        <f t="shared" si="664"/>
        <v/>
      </c>
      <c r="AU982" s="36" t="str">
        <f t="shared" si="665"/>
        <v/>
      </c>
      <c r="AV982" s="36" t="str">
        <f t="shared" si="666"/>
        <v/>
      </c>
      <c r="AW982" s="36" t="str">
        <f t="shared" si="667"/>
        <v/>
      </c>
      <c r="AX982" s="36" t="str">
        <f t="shared" si="668"/>
        <v/>
      </c>
      <c r="AY982" s="36" t="str">
        <f t="shared" si="669"/>
        <v/>
      </c>
      <c r="AZ982" s="36" t="str">
        <f t="shared" si="670"/>
        <v/>
      </c>
      <c r="BA982" s="36" t="str">
        <f t="shared" si="671"/>
        <v/>
      </c>
      <c r="BB982" s="36" t="str">
        <f t="shared" si="672"/>
        <v/>
      </c>
      <c r="BC982" s="36" t="str">
        <f t="shared" si="673"/>
        <v/>
      </c>
      <c r="BD982" s="36" t="str">
        <f t="shared" si="674"/>
        <v/>
      </c>
      <c r="BE982" s="36" t="str">
        <f t="shared" si="675"/>
        <v/>
      </c>
      <c r="BF982" s="36" t="str">
        <f t="shared" si="676"/>
        <v/>
      </c>
      <c r="BG982" s="36" t="str">
        <f t="shared" si="677"/>
        <v/>
      </c>
      <c r="BH982" s="36" t="str">
        <f t="shared" si="678"/>
        <v/>
      </c>
      <c r="BI982" s="36" t="str">
        <f t="shared" si="679"/>
        <v/>
      </c>
      <c r="BJ982" s="36" t="str">
        <f t="shared" si="680"/>
        <v/>
      </c>
      <c r="BK982" s="36" t="str">
        <f t="shared" si="681"/>
        <v/>
      </c>
      <c r="BL982" s="36" t="str">
        <f t="shared" si="682"/>
        <v/>
      </c>
      <c r="BM982" s="36" t="str">
        <f t="shared" si="683"/>
        <v/>
      </c>
      <c r="BN982" s="38" t="e">
        <f t="shared" si="642"/>
        <v>#DIV/0!</v>
      </c>
      <c r="BO982" s="38" t="e">
        <f t="shared" si="643"/>
        <v>#DIV/0!</v>
      </c>
      <c r="BP982" s="39" t="str">
        <f t="shared" si="644"/>
        <v/>
      </c>
      <c r="BQ982" s="39" t="str">
        <f t="shared" si="645"/>
        <v/>
      </c>
      <c r="BR982" s="39" t="str">
        <f t="shared" si="646"/>
        <v/>
      </c>
      <c r="BS982" s="39" t="str">
        <f t="shared" si="647"/>
        <v/>
      </c>
      <c r="BT982" s="39" t="str">
        <f t="shared" si="648"/>
        <v/>
      </c>
      <c r="BU982" s="39" t="str">
        <f t="shared" si="649"/>
        <v/>
      </c>
      <c r="BV982" s="39" t="str">
        <f t="shared" si="650"/>
        <v/>
      </c>
      <c r="BW982" s="39" t="str">
        <f t="shared" si="651"/>
        <v/>
      </c>
      <c r="BX982" s="39" t="str">
        <f t="shared" si="652"/>
        <v/>
      </c>
      <c r="BY982" s="39" t="str">
        <f t="shared" si="653"/>
        <v/>
      </c>
      <c r="BZ982" s="39" t="str">
        <f t="shared" si="654"/>
        <v/>
      </c>
      <c r="CA982" s="39" t="str">
        <f t="shared" si="655"/>
        <v/>
      </c>
      <c r="CB982" s="39" t="str">
        <f t="shared" si="656"/>
        <v/>
      </c>
      <c r="CC982" s="39" t="str">
        <f t="shared" si="657"/>
        <v/>
      </c>
      <c r="CD982" s="39" t="str">
        <f t="shared" si="658"/>
        <v/>
      </c>
      <c r="CE982" s="39" t="str">
        <f t="shared" si="659"/>
        <v/>
      </c>
      <c r="CF982" s="39" t="str">
        <f t="shared" si="660"/>
        <v/>
      </c>
      <c r="CG982" s="39" t="str">
        <f t="shared" si="661"/>
        <v/>
      </c>
      <c r="CH982" s="39" t="str">
        <f t="shared" si="662"/>
        <v/>
      </c>
      <c r="CI982" s="39" t="str">
        <f t="shared" si="663"/>
        <v/>
      </c>
    </row>
    <row r="983" spans="1:87">
      <c r="A983" s="18"/>
      <c r="B983" s="15">
        <f>'Gene Table'!E982</f>
        <v>0</v>
      </c>
      <c r="C983" s="15" t="str">
        <f>'Gene Table'!B982</f>
        <v>I20</v>
      </c>
      <c r="D983" s="16" t="str">
        <f>IF(SUM('Test Sample Data'!D$3:D$98)&gt;10,IF(AND(ISNUMBER('Test Sample Data'!D982),'Test Sample Data'!D982&lt;$B$1,'Test Sample Data'!D982&gt;0),'Test Sample Data'!D982,$B$1),"")</f>
        <v/>
      </c>
      <c r="E983" s="17" t="str">
        <f>IF(SUM('Test Sample Data'!E$3:E$98)&gt;10,IF(AND(ISNUMBER('Test Sample Data'!E982),'Test Sample Data'!E982&lt;$B$1,'Test Sample Data'!E982&gt;0),'Test Sample Data'!E982,$B$1),"")</f>
        <v/>
      </c>
      <c r="F983" s="17" t="str">
        <f>IF(SUM('Test Sample Data'!F$3:F$98)&gt;10,IF(AND(ISNUMBER('Test Sample Data'!F982),'Test Sample Data'!F982&lt;$B$1,'Test Sample Data'!F982&gt;0),'Test Sample Data'!F982,$B$1),"")</f>
        <v/>
      </c>
      <c r="G983" s="17" t="str">
        <f>IF(SUM('Test Sample Data'!G$3:G$98)&gt;10,IF(AND(ISNUMBER('Test Sample Data'!G982),'Test Sample Data'!G982&lt;$B$1,'Test Sample Data'!G982&gt;0),'Test Sample Data'!G982,$B$1),"")</f>
        <v/>
      </c>
      <c r="H983" s="17" t="str">
        <f>IF(SUM('Test Sample Data'!H$3:H$98)&gt;10,IF(AND(ISNUMBER('Test Sample Data'!H982),'Test Sample Data'!H982&lt;$B$1,'Test Sample Data'!H982&gt;0),'Test Sample Data'!H982,$B$1),"")</f>
        <v/>
      </c>
      <c r="I983" s="17" t="str">
        <f>IF(SUM('Test Sample Data'!I$3:I$98)&gt;10,IF(AND(ISNUMBER('Test Sample Data'!I982),'Test Sample Data'!I982&lt;$B$1,'Test Sample Data'!I982&gt;0),'Test Sample Data'!I982,$B$1),"")</f>
        <v/>
      </c>
      <c r="J983" s="17" t="str">
        <f>IF(SUM('Test Sample Data'!J$3:J$98)&gt;10,IF(AND(ISNUMBER('Test Sample Data'!J982),'Test Sample Data'!J982&lt;$B$1,'Test Sample Data'!J982&gt;0),'Test Sample Data'!J982,$B$1),"")</f>
        <v/>
      </c>
      <c r="K983" s="17" t="str">
        <f>IF(SUM('Test Sample Data'!K$3:K$98)&gt;10,IF(AND(ISNUMBER('Test Sample Data'!K982),'Test Sample Data'!K982&lt;$B$1,'Test Sample Data'!K982&gt;0),'Test Sample Data'!K982,$B$1),"")</f>
        <v/>
      </c>
      <c r="L983" s="17" t="str">
        <f>IF(SUM('Test Sample Data'!L$3:L$98)&gt;10,IF(AND(ISNUMBER('Test Sample Data'!L982),'Test Sample Data'!L982&lt;$B$1,'Test Sample Data'!L982&gt;0),'Test Sample Data'!L982,$B$1),"")</f>
        <v/>
      </c>
      <c r="M983" s="17" t="str">
        <f>IF(SUM('Test Sample Data'!M$3:M$98)&gt;10,IF(AND(ISNUMBER('Test Sample Data'!M982),'Test Sample Data'!M982&lt;$B$1,'Test Sample Data'!M982&gt;0),'Test Sample Data'!M982,$B$1),"")</f>
        <v/>
      </c>
      <c r="N983" s="17">
        <f>'Gene Table'!E982</f>
        <v>0</v>
      </c>
      <c r="O983" s="17" t="str">
        <f>'Gene Table'!B982</f>
        <v>I20</v>
      </c>
      <c r="P983" s="17" t="str">
        <f>IF(SUM('Control Sample Data'!D$3:D$98)&gt;10,IF(AND(ISNUMBER('Control Sample Data'!D982),'Control Sample Data'!D982&lt;$B$1,'Control Sample Data'!D982&gt;0),'Control Sample Data'!D982,$B$1),"")</f>
        <v/>
      </c>
      <c r="Q983" s="17" t="str">
        <f>IF(SUM('Control Sample Data'!E$3:E$98)&gt;10,IF(AND(ISNUMBER('Control Sample Data'!E982),'Control Sample Data'!E982&lt;$B$1,'Control Sample Data'!E982&gt;0),'Control Sample Data'!E982,$B$1),"")</f>
        <v/>
      </c>
      <c r="R983" s="17" t="str">
        <f>IF(SUM('Control Sample Data'!F$3:F$98)&gt;10,IF(AND(ISNUMBER('Control Sample Data'!F982),'Control Sample Data'!F982&lt;$B$1,'Control Sample Data'!F982&gt;0),'Control Sample Data'!F982,$B$1),"")</f>
        <v/>
      </c>
      <c r="S983" s="17" t="str">
        <f>IF(SUM('Control Sample Data'!G$3:G$98)&gt;10,IF(AND(ISNUMBER('Control Sample Data'!G982),'Control Sample Data'!G982&lt;$B$1,'Control Sample Data'!G982&gt;0),'Control Sample Data'!G982,$B$1),"")</f>
        <v/>
      </c>
      <c r="T983" s="17" t="str">
        <f>IF(SUM('Control Sample Data'!H$3:H$98)&gt;10,IF(AND(ISNUMBER('Control Sample Data'!H982),'Control Sample Data'!H982&lt;$B$1,'Control Sample Data'!H982&gt;0),'Control Sample Data'!H982,$B$1),"")</f>
        <v/>
      </c>
      <c r="U983" s="17" t="str">
        <f>IF(SUM('Control Sample Data'!I$3:I$98)&gt;10,IF(AND(ISNUMBER('Control Sample Data'!I982),'Control Sample Data'!I982&lt;$B$1,'Control Sample Data'!I982&gt;0),'Control Sample Data'!I982,$B$1),"")</f>
        <v/>
      </c>
      <c r="V983" s="17" t="str">
        <f>IF(SUM('Control Sample Data'!J$3:J$98)&gt;10,IF(AND(ISNUMBER('Control Sample Data'!J982),'Control Sample Data'!J982&lt;$B$1,'Control Sample Data'!J982&gt;0),'Control Sample Data'!J982,$B$1),"")</f>
        <v/>
      </c>
      <c r="W983" s="17" t="str">
        <f>IF(SUM('Control Sample Data'!K$3:K$98)&gt;10,IF(AND(ISNUMBER('Control Sample Data'!K982),'Control Sample Data'!K982&lt;$B$1,'Control Sample Data'!K982&gt;0),'Control Sample Data'!K982,$B$1),"")</f>
        <v/>
      </c>
      <c r="X983" s="17" t="str">
        <f>IF(SUM('Control Sample Data'!L$3:L$98)&gt;10,IF(AND(ISNUMBER('Control Sample Data'!L982),'Control Sample Data'!L982&lt;$B$1,'Control Sample Data'!L982&gt;0),'Control Sample Data'!L982,$B$1),"")</f>
        <v/>
      </c>
      <c r="Y983" s="17" t="str">
        <f>IF(SUM('Control Sample Data'!M$3:M$98)&gt;10,IF(AND(ISNUMBER('Control Sample Data'!M982),'Control Sample Data'!M982&lt;$B$1,'Control Sample Data'!M982&gt;0),'Control Sample Data'!M982,$B$1),"")</f>
        <v/>
      </c>
      <c r="AT983" s="36" t="str">
        <f t="shared" si="664"/>
        <v/>
      </c>
      <c r="AU983" s="36" t="str">
        <f t="shared" si="665"/>
        <v/>
      </c>
      <c r="AV983" s="36" t="str">
        <f t="shared" si="666"/>
        <v/>
      </c>
      <c r="AW983" s="36" t="str">
        <f t="shared" si="667"/>
        <v/>
      </c>
      <c r="AX983" s="36" t="str">
        <f t="shared" si="668"/>
        <v/>
      </c>
      <c r="AY983" s="36" t="str">
        <f t="shared" si="669"/>
        <v/>
      </c>
      <c r="AZ983" s="36" t="str">
        <f t="shared" si="670"/>
        <v/>
      </c>
      <c r="BA983" s="36" t="str">
        <f t="shared" si="671"/>
        <v/>
      </c>
      <c r="BB983" s="36" t="str">
        <f t="shared" si="672"/>
        <v/>
      </c>
      <c r="BC983" s="36" t="str">
        <f t="shared" si="673"/>
        <v/>
      </c>
      <c r="BD983" s="36" t="str">
        <f t="shared" si="674"/>
        <v/>
      </c>
      <c r="BE983" s="36" t="str">
        <f t="shared" si="675"/>
        <v/>
      </c>
      <c r="BF983" s="36" t="str">
        <f t="shared" si="676"/>
        <v/>
      </c>
      <c r="BG983" s="36" t="str">
        <f t="shared" si="677"/>
        <v/>
      </c>
      <c r="BH983" s="36" t="str">
        <f t="shared" si="678"/>
        <v/>
      </c>
      <c r="BI983" s="36" t="str">
        <f t="shared" si="679"/>
        <v/>
      </c>
      <c r="BJ983" s="36" t="str">
        <f t="shared" si="680"/>
        <v/>
      </c>
      <c r="BK983" s="36" t="str">
        <f t="shared" si="681"/>
        <v/>
      </c>
      <c r="BL983" s="36" t="str">
        <f t="shared" si="682"/>
        <v/>
      </c>
      <c r="BM983" s="36" t="str">
        <f t="shared" si="683"/>
        <v/>
      </c>
      <c r="BN983" s="38" t="e">
        <f t="shared" si="642"/>
        <v>#DIV/0!</v>
      </c>
      <c r="BO983" s="38" t="e">
        <f t="shared" si="643"/>
        <v>#DIV/0!</v>
      </c>
      <c r="BP983" s="39" t="str">
        <f t="shared" si="644"/>
        <v/>
      </c>
      <c r="BQ983" s="39" t="str">
        <f t="shared" si="645"/>
        <v/>
      </c>
      <c r="BR983" s="39" t="str">
        <f t="shared" si="646"/>
        <v/>
      </c>
      <c r="BS983" s="39" t="str">
        <f t="shared" si="647"/>
        <v/>
      </c>
      <c r="BT983" s="39" t="str">
        <f t="shared" si="648"/>
        <v/>
      </c>
      <c r="BU983" s="39" t="str">
        <f t="shared" si="649"/>
        <v/>
      </c>
      <c r="BV983" s="39" t="str">
        <f t="shared" si="650"/>
        <v/>
      </c>
      <c r="BW983" s="39" t="str">
        <f t="shared" si="651"/>
        <v/>
      </c>
      <c r="BX983" s="39" t="str">
        <f t="shared" si="652"/>
        <v/>
      </c>
      <c r="BY983" s="39" t="str">
        <f t="shared" si="653"/>
        <v/>
      </c>
      <c r="BZ983" s="39" t="str">
        <f t="shared" si="654"/>
        <v/>
      </c>
      <c r="CA983" s="39" t="str">
        <f t="shared" si="655"/>
        <v/>
      </c>
      <c r="CB983" s="39" t="str">
        <f t="shared" si="656"/>
        <v/>
      </c>
      <c r="CC983" s="39" t="str">
        <f t="shared" si="657"/>
        <v/>
      </c>
      <c r="CD983" s="39" t="str">
        <f t="shared" si="658"/>
        <v/>
      </c>
      <c r="CE983" s="39" t="str">
        <f t="shared" si="659"/>
        <v/>
      </c>
      <c r="CF983" s="39" t="str">
        <f t="shared" si="660"/>
        <v/>
      </c>
      <c r="CG983" s="39" t="str">
        <f t="shared" si="661"/>
        <v/>
      </c>
      <c r="CH983" s="39" t="str">
        <f t="shared" si="662"/>
        <v/>
      </c>
      <c r="CI983" s="39" t="str">
        <f t="shared" si="663"/>
        <v/>
      </c>
    </row>
    <row r="984" spans="1:87">
      <c r="A984" s="18"/>
      <c r="B984" s="15" t="str">
        <f>'Gene Table'!E983</f>
        <v>mmu-miR-3110-5p</v>
      </c>
      <c r="C984" s="15" t="str">
        <f>'Gene Table'!B983</f>
        <v>I21</v>
      </c>
      <c r="D984" s="16" t="str">
        <f>IF(SUM('Test Sample Data'!D$3:D$98)&gt;10,IF(AND(ISNUMBER('Test Sample Data'!D983),'Test Sample Data'!D983&lt;$B$1,'Test Sample Data'!D983&gt;0),'Test Sample Data'!D983,$B$1),"")</f>
        <v/>
      </c>
      <c r="E984" s="17" t="str">
        <f>IF(SUM('Test Sample Data'!E$3:E$98)&gt;10,IF(AND(ISNUMBER('Test Sample Data'!E983),'Test Sample Data'!E983&lt;$B$1,'Test Sample Data'!E983&gt;0),'Test Sample Data'!E983,$B$1),"")</f>
        <v/>
      </c>
      <c r="F984" s="17" t="str">
        <f>IF(SUM('Test Sample Data'!F$3:F$98)&gt;10,IF(AND(ISNUMBER('Test Sample Data'!F983),'Test Sample Data'!F983&lt;$B$1,'Test Sample Data'!F983&gt;0),'Test Sample Data'!F983,$B$1),"")</f>
        <v/>
      </c>
      <c r="G984" s="17" t="str">
        <f>IF(SUM('Test Sample Data'!G$3:G$98)&gt;10,IF(AND(ISNUMBER('Test Sample Data'!G983),'Test Sample Data'!G983&lt;$B$1,'Test Sample Data'!G983&gt;0),'Test Sample Data'!G983,$B$1),"")</f>
        <v/>
      </c>
      <c r="H984" s="17" t="str">
        <f>IF(SUM('Test Sample Data'!H$3:H$98)&gt;10,IF(AND(ISNUMBER('Test Sample Data'!H983),'Test Sample Data'!H983&lt;$B$1,'Test Sample Data'!H983&gt;0),'Test Sample Data'!H983,$B$1),"")</f>
        <v/>
      </c>
      <c r="I984" s="17" t="str">
        <f>IF(SUM('Test Sample Data'!I$3:I$98)&gt;10,IF(AND(ISNUMBER('Test Sample Data'!I983),'Test Sample Data'!I983&lt;$B$1,'Test Sample Data'!I983&gt;0),'Test Sample Data'!I983,$B$1),"")</f>
        <v/>
      </c>
      <c r="J984" s="17" t="str">
        <f>IF(SUM('Test Sample Data'!J$3:J$98)&gt;10,IF(AND(ISNUMBER('Test Sample Data'!J983),'Test Sample Data'!J983&lt;$B$1,'Test Sample Data'!J983&gt;0),'Test Sample Data'!J983,$B$1),"")</f>
        <v/>
      </c>
      <c r="K984" s="17" t="str">
        <f>IF(SUM('Test Sample Data'!K$3:K$98)&gt;10,IF(AND(ISNUMBER('Test Sample Data'!K983),'Test Sample Data'!K983&lt;$B$1,'Test Sample Data'!K983&gt;0),'Test Sample Data'!K983,$B$1),"")</f>
        <v/>
      </c>
      <c r="L984" s="17" t="str">
        <f>IF(SUM('Test Sample Data'!L$3:L$98)&gt;10,IF(AND(ISNUMBER('Test Sample Data'!L983),'Test Sample Data'!L983&lt;$B$1,'Test Sample Data'!L983&gt;0),'Test Sample Data'!L983,$B$1),"")</f>
        <v/>
      </c>
      <c r="M984" s="17" t="str">
        <f>IF(SUM('Test Sample Data'!M$3:M$98)&gt;10,IF(AND(ISNUMBER('Test Sample Data'!M983),'Test Sample Data'!M983&lt;$B$1,'Test Sample Data'!M983&gt;0),'Test Sample Data'!M983,$B$1),"")</f>
        <v/>
      </c>
      <c r="N984" s="17" t="str">
        <f>'Gene Table'!E983</f>
        <v>mmu-miR-3110-5p</v>
      </c>
      <c r="O984" s="17" t="str">
        <f>'Gene Table'!B983</f>
        <v>I21</v>
      </c>
      <c r="P984" s="17" t="str">
        <f>IF(SUM('Control Sample Data'!D$3:D$98)&gt;10,IF(AND(ISNUMBER('Control Sample Data'!D983),'Control Sample Data'!D983&lt;$B$1,'Control Sample Data'!D983&gt;0),'Control Sample Data'!D983,$B$1),"")</f>
        <v/>
      </c>
      <c r="Q984" s="17" t="str">
        <f>IF(SUM('Control Sample Data'!E$3:E$98)&gt;10,IF(AND(ISNUMBER('Control Sample Data'!E983),'Control Sample Data'!E983&lt;$B$1,'Control Sample Data'!E983&gt;0),'Control Sample Data'!E983,$B$1),"")</f>
        <v/>
      </c>
      <c r="R984" s="17" t="str">
        <f>IF(SUM('Control Sample Data'!F$3:F$98)&gt;10,IF(AND(ISNUMBER('Control Sample Data'!F983),'Control Sample Data'!F983&lt;$B$1,'Control Sample Data'!F983&gt;0),'Control Sample Data'!F983,$B$1),"")</f>
        <v/>
      </c>
      <c r="S984" s="17" t="str">
        <f>IF(SUM('Control Sample Data'!G$3:G$98)&gt;10,IF(AND(ISNUMBER('Control Sample Data'!G983),'Control Sample Data'!G983&lt;$B$1,'Control Sample Data'!G983&gt;0),'Control Sample Data'!G983,$B$1),"")</f>
        <v/>
      </c>
      <c r="T984" s="17" t="str">
        <f>IF(SUM('Control Sample Data'!H$3:H$98)&gt;10,IF(AND(ISNUMBER('Control Sample Data'!H983),'Control Sample Data'!H983&lt;$B$1,'Control Sample Data'!H983&gt;0),'Control Sample Data'!H983,$B$1),"")</f>
        <v/>
      </c>
      <c r="U984" s="17" t="str">
        <f>IF(SUM('Control Sample Data'!I$3:I$98)&gt;10,IF(AND(ISNUMBER('Control Sample Data'!I983),'Control Sample Data'!I983&lt;$B$1,'Control Sample Data'!I983&gt;0),'Control Sample Data'!I983,$B$1),"")</f>
        <v/>
      </c>
      <c r="V984" s="17" t="str">
        <f>IF(SUM('Control Sample Data'!J$3:J$98)&gt;10,IF(AND(ISNUMBER('Control Sample Data'!J983),'Control Sample Data'!J983&lt;$B$1,'Control Sample Data'!J983&gt;0),'Control Sample Data'!J983,$B$1),"")</f>
        <v/>
      </c>
      <c r="W984" s="17" t="str">
        <f>IF(SUM('Control Sample Data'!K$3:K$98)&gt;10,IF(AND(ISNUMBER('Control Sample Data'!K983),'Control Sample Data'!K983&lt;$B$1,'Control Sample Data'!K983&gt;0),'Control Sample Data'!K983,$B$1),"")</f>
        <v/>
      </c>
      <c r="X984" s="17" t="str">
        <f>IF(SUM('Control Sample Data'!L$3:L$98)&gt;10,IF(AND(ISNUMBER('Control Sample Data'!L983),'Control Sample Data'!L983&lt;$B$1,'Control Sample Data'!L983&gt;0),'Control Sample Data'!L983,$B$1),"")</f>
        <v/>
      </c>
      <c r="Y984" s="17" t="str">
        <f>IF(SUM('Control Sample Data'!M$3:M$98)&gt;10,IF(AND(ISNUMBER('Control Sample Data'!M983),'Control Sample Data'!M983&lt;$B$1,'Control Sample Data'!M983&gt;0),'Control Sample Data'!M983,$B$1),"")</f>
        <v/>
      </c>
      <c r="AT984" s="36" t="str">
        <f t="shared" si="664"/>
        <v/>
      </c>
      <c r="AU984" s="36" t="str">
        <f t="shared" si="665"/>
        <v/>
      </c>
      <c r="AV984" s="36" t="str">
        <f t="shared" si="666"/>
        <v/>
      </c>
      <c r="AW984" s="36" t="str">
        <f t="shared" si="667"/>
        <v/>
      </c>
      <c r="AX984" s="36" t="str">
        <f t="shared" si="668"/>
        <v/>
      </c>
      <c r="AY984" s="36" t="str">
        <f t="shared" si="669"/>
        <v/>
      </c>
      <c r="AZ984" s="36" t="str">
        <f t="shared" si="670"/>
        <v/>
      </c>
      <c r="BA984" s="36" t="str">
        <f t="shared" si="671"/>
        <v/>
      </c>
      <c r="BB984" s="36" t="str">
        <f t="shared" si="672"/>
        <v/>
      </c>
      <c r="BC984" s="36" t="str">
        <f t="shared" si="673"/>
        <v/>
      </c>
      <c r="BD984" s="36" t="str">
        <f t="shared" si="674"/>
        <v/>
      </c>
      <c r="BE984" s="36" t="str">
        <f t="shared" si="675"/>
        <v/>
      </c>
      <c r="BF984" s="36" t="str">
        <f t="shared" si="676"/>
        <v/>
      </c>
      <c r="BG984" s="36" t="str">
        <f t="shared" si="677"/>
        <v/>
      </c>
      <c r="BH984" s="36" t="str">
        <f t="shared" si="678"/>
        <v/>
      </c>
      <c r="BI984" s="36" t="str">
        <f t="shared" si="679"/>
        <v/>
      </c>
      <c r="BJ984" s="36" t="str">
        <f t="shared" si="680"/>
        <v/>
      </c>
      <c r="BK984" s="36" t="str">
        <f t="shared" si="681"/>
        <v/>
      </c>
      <c r="BL984" s="36" t="str">
        <f t="shared" si="682"/>
        <v/>
      </c>
      <c r="BM984" s="36" t="str">
        <f t="shared" si="683"/>
        <v/>
      </c>
      <c r="BN984" s="38" t="e">
        <f t="shared" si="642"/>
        <v>#DIV/0!</v>
      </c>
      <c r="BO984" s="38" t="e">
        <f t="shared" si="643"/>
        <v>#DIV/0!</v>
      </c>
      <c r="BP984" s="39" t="str">
        <f t="shared" si="644"/>
        <v/>
      </c>
      <c r="BQ984" s="39" t="str">
        <f t="shared" si="645"/>
        <v/>
      </c>
      <c r="BR984" s="39" t="str">
        <f t="shared" si="646"/>
        <v/>
      </c>
      <c r="BS984" s="39" t="str">
        <f t="shared" si="647"/>
        <v/>
      </c>
      <c r="BT984" s="39" t="str">
        <f t="shared" si="648"/>
        <v/>
      </c>
      <c r="BU984" s="39" t="str">
        <f t="shared" si="649"/>
        <v/>
      </c>
      <c r="BV984" s="39" t="str">
        <f t="shared" si="650"/>
        <v/>
      </c>
      <c r="BW984" s="39" t="str">
        <f t="shared" si="651"/>
        <v/>
      </c>
      <c r="BX984" s="39" t="str">
        <f t="shared" si="652"/>
        <v/>
      </c>
      <c r="BY984" s="39" t="str">
        <f t="shared" si="653"/>
        <v/>
      </c>
      <c r="BZ984" s="39" t="str">
        <f t="shared" si="654"/>
        <v/>
      </c>
      <c r="CA984" s="39" t="str">
        <f t="shared" si="655"/>
        <v/>
      </c>
      <c r="CB984" s="39" t="str">
        <f t="shared" si="656"/>
        <v/>
      </c>
      <c r="CC984" s="39" t="str">
        <f t="shared" si="657"/>
        <v/>
      </c>
      <c r="CD984" s="39" t="str">
        <f t="shared" si="658"/>
        <v/>
      </c>
      <c r="CE984" s="39" t="str">
        <f t="shared" si="659"/>
        <v/>
      </c>
      <c r="CF984" s="39" t="str">
        <f t="shared" si="660"/>
        <v/>
      </c>
      <c r="CG984" s="39" t="str">
        <f t="shared" si="661"/>
        <v/>
      </c>
      <c r="CH984" s="39" t="str">
        <f t="shared" si="662"/>
        <v/>
      </c>
      <c r="CI984" s="39" t="str">
        <f t="shared" si="663"/>
        <v/>
      </c>
    </row>
    <row r="985" spans="1:87">
      <c r="A985" s="18"/>
      <c r="B985" s="15">
        <f>'Gene Table'!E984</f>
        <v>0</v>
      </c>
      <c r="C985" s="15" t="str">
        <f>'Gene Table'!B984</f>
        <v>I22</v>
      </c>
      <c r="D985" s="16" t="str">
        <f>IF(SUM('Test Sample Data'!D$3:D$98)&gt;10,IF(AND(ISNUMBER('Test Sample Data'!D984),'Test Sample Data'!D984&lt;$B$1,'Test Sample Data'!D984&gt;0),'Test Sample Data'!D984,$B$1),"")</f>
        <v/>
      </c>
      <c r="E985" s="17" t="str">
        <f>IF(SUM('Test Sample Data'!E$3:E$98)&gt;10,IF(AND(ISNUMBER('Test Sample Data'!E984),'Test Sample Data'!E984&lt;$B$1,'Test Sample Data'!E984&gt;0),'Test Sample Data'!E984,$B$1),"")</f>
        <v/>
      </c>
      <c r="F985" s="17" t="str">
        <f>IF(SUM('Test Sample Data'!F$3:F$98)&gt;10,IF(AND(ISNUMBER('Test Sample Data'!F984),'Test Sample Data'!F984&lt;$B$1,'Test Sample Data'!F984&gt;0),'Test Sample Data'!F984,$B$1),"")</f>
        <v/>
      </c>
      <c r="G985" s="17" t="str">
        <f>IF(SUM('Test Sample Data'!G$3:G$98)&gt;10,IF(AND(ISNUMBER('Test Sample Data'!G984),'Test Sample Data'!G984&lt;$B$1,'Test Sample Data'!G984&gt;0),'Test Sample Data'!G984,$B$1),"")</f>
        <v/>
      </c>
      <c r="H985" s="17" t="str">
        <f>IF(SUM('Test Sample Data'!H$3:H$98)&gt;10,IF(AND(ISNUMBER('Test Sample Data'!H984),'Test Sample Data'!H984&lt;$B$1,'Test Sample Data'!H984&gt;0),'Test Sample Data'!H984,$B$1),"")</f>
        <v/>
      </c>
      <c r="I985" s="17" t="str">
        <f>IF(SUM('Test Sample Data'!I$3:I$98)&gt;10,IF(AND(ISNUMBER('Test Sample Data'!I984),'Test Sample Data'!I984&lt;$B$1,'Test Sample Data'!I984&gt;0),'Test Sample Data'!I984,$B$1),"")</f>
        <v/>
      </c>
      <c r="J985" s="17" t="str">
        <f>IF(SUM('Test Sample Data'!J$3:J$98)&gt;10,IF(AND(ISNUMBER('Test Sample Data'!J984),'Test Sample Data'!J984&lt;$B$1,'Test Sample Data'!J984&gt;0),'Test Sample Data'!J984,$B$1),"")</f>
        <v/>
      </c>
      <c r="K985" s="17" t="str">
        <f>IF(SUM('Test Sample Data'!K$3:K$98)&gt;10,IF(AND(ISNUMBER('Test Sample Data'!K984),'Test Sample Data'!K984&lt;$B$1,'Test Sample Data'!K984&gt;0),'Test Sample Data'!K984,$B$1),"")</f>
        <v/>
      </c>
      <c r="L985" s="17" t="str">
        <f>IF(SUM('Test Sample Data'!L$3:L$98)&gt;10,IF(AND(ISNUMBER('Test Sample Data'!L984),'Test Sample Data'!L984&lt;$B$1,'Test Sample Data'!L984&gt;0),'Test Sample Data'!L984,$B$1),"")</f>
        <v/>
      </c>
      <c r="M985" s="17" t="str">
        <f>IF(SUM('Test Sample Data'!M$3:M$98)&gt;10,IF(AND(ISNUMBER('Test Sample Data'!M984),'Test Sample Data'!M984&lt;$B$1,'Test Sample Data'!M984&gt;0),'Test Sample Data'!M984,$B$1),"")</f>
        <v/>
      </c>
      <c r="N985" s="17">
        <f>'Gene Table'!E984</f>
        <v>0</v>
      </c>
      <c r="O985" s="17" t="str">
        <f>'Gene Table'!B984</f>
        <v>I22</v>
      </c>
      <c r="P985" s="17" t="str">
        <f>IF(SUM('Control Sample Data'!D$3:D$98)&gt;10,IF(AND(ISNUMBER('Control Sample Data'!D984),'Control Sample Data'!D984&lt;$B$1,'Control Sample Data'!D984&gt;0),'Control Sample Data'!D984,$B$1),"")</f>
        <v/>
      </c>
      <c r="Q985" s="17" t="str">
        <f>IF(SUM('Control Sample Data'!E$3:E$98)&gt;10,IF(AND(ISNUMBER('Control Sample Data'!E984),'Control Sample Data'!E984&lt;$B$1,'Control Sample Data'!E984&gt;0),'Control Sample Data'!E984,$B$1),"")</f>
        <v/>
      </c>
      <c r="R985" s="17" t="str">
        <f>IF(SUM('Control Sample Data'!F$3:F$98)&gt;10,IF(AND(ISNUMBER('Control Sample Data'!F984),'Control Sample Data'!F984&lt;$B$1,'Control Sample Data'!F984&gt;0),'Control Sample Data'!F984,$B$1),"")</f>
        <v/>
      </c>
      <c r="S985" s="17" t="str">
        <f>IF(SUM('Control Sample Data'!G$3:G$98)&gt;10,IF(AND(ISNUMBER('Control Sample Data'!G984),'Control Sample Data'!G984&lt;$B$1,'Control Sample Data'!G984&gt;0),'Control Sample Data'!G984,$B$1),"")</f>
        <v/>
      </c>
      <c r="T985" s="17" t="str">
        <f>IF(SUM('Control Sample Data'!H$3:H$98)&gt;10,IF(AND(ISNUMBER('Control Sample Data'!H984),'Control Sample Data'!H984&lt;$B$1,'Control Sample Data'!H984&gt;0),'Control Sample Data'!H984,$B$1),"")</f>
        <v/>
      </c>
      <c r="U985" s="17" t="str">
        <f>IF(SUM('Control Sample Data'!I$3:I$98)&gt;10,IF(AND(ISNUMBER('Control Sample Data'!I984),'Control Sample Data'!I984&lt;$B$1,'Control Sample Data'!I984&gt;0),'Control Sample Data'!I984,$B$1),"")</f>
        <v/>
      </c>
      <c r="V985" s="17" t="str">
        <f>IF(SUM('Control Sample Data'!J$3:J$98)&gt;10,IF(AND(ISNUMBER('Control Sample Data'!J984),'Control Sample Data'!J984&lt;$B$1,'Control Sample Data'!J984&gt;0),'Control Sample Data'!J984,$B$1),"")</f>
        <v/>
      </c>
      <c r="W985" s="17" t="str">
        <f>IF(SUM('Control Sample Data'!K$3:K$98)&gt;10,IF(AND(ISNUMBER('Control Sample Data'!K984),'Control Sample Data'!K984&lt;$B$1,'Control Sample Data'!K984&gt;0),'Control Sample Data'!K984,$B$1),"")</f>
        <v/>
      </c>
      <c r="X985" s="17" t="str">
        <f>IF(SUM('Control Sample Data'!L$3:L$98)&gt;10,IF(AND(ISNUMBER('Control Sample Data'!L984),'Control Sample Data'!L984&lt;$B$1,'Control Sample Data'!L984&gt;0),'Control Sample Data'!L984,$B$1),"")</f>
        <v/>
      </c>
      <c r="Y985" s="17" t="str">
        <f>IF(SUM('Control Sample Data'!M$3:M$98)&gt;10,IF(AND(ISNUMBER('Control Sample Data'!M984),'Control Sample Data'!M984&lt;$B$1,'Control Sample Data'!M984&gt;0),'Control Sample Data'!M984,$B$1),"")</f>
        <v/>
      </c>
      <c r="AT985" s="36" t="str">
        <f t="shared" si="664"/>
        <v/>
      </c>
      <c r="AU985" s="36" t="str">
        <f t="shared" si="665"/>
        <v/>
      </c>
      <c r="AV985" s="36" t="str">
        <f t="shared" si="666"/>
        <v/>
      </c>
      <c r="AW985" s="36" t="str">
        <f t="shared" si="667"/>
        <v/>
      </c>
      <c r="AX985" s="36" t="str">
        <f t="shared" si="668"/>
        <v/>
      </c>
      <c r="AY985" s="36" t="str">
        <f t="shared" si="669"/>
        <v/>
      </c>
      <c r="AZ985" s="36" t="str">
        <f t="shared" si="670"/>
        <v/>
      </c>
      <c r="BA985" s="36" t="str">
        <f t="shared" si="671"/>
        <v/>
      </c>
      <c r="BB985" s="36" t="str">
        <f t="shared" si="672"/>
        <v/>
      </c>
      <c r="BC985" s="36" t="str">
        <f t="shared" si="673"/>
        <v/>
      </c>
      <c r="BD985" s="36" t="str">
        <f t="shared" si="674"/>
        <v/>
      </c>
      <c r="BE985" s="36" t="str">
        <f t="shared" si="675"/>
        <v/>
      </c>
      <c r="BF985" s="36" t="str">
        <f t="shared" si="676"/>
        <v/>
      </c>
      <c r="BG985" s="36" t="str">
        <f t="shared" si="677"/>
        <v/>
      </c>
      <c r="BH985" s="36" t="str">
        <f t="shared" si="678"/>
        <v/>
      </c>
      <c r="BI985" s="36" t="str">
        <f t="shared" si="679"/>
        <v/>
      </c>
      <c r="BJ985" s="36" t="str">
        <f t="shared" si="680"/>
        <v/>
      </c>
      <c r="BK985" s="36" t="str">
        <f t="shared" si="681"/>
        <v/>
      </c>
      <c r="BL985" s="36" t="str">
        <f t="shared" si="682"/>
        <v/>
      </c>
      <c r="BM985" s="36" t="str">
        <f t="shared" si="683"/>
        <v/>
      </c>
      <c r="BN985" s="38" t="e">
        <f t="shared" si="642"/>
        <v>#DIV/0!</v>
      </c>
      <c r="BO985" s="38" t="e">
        <f t="shared" si="643"/>
        <v>#DIV/0!</v>
      </c>
      <c r="BP985" s="39" t="str">
        <f t="shared" si="644"/>
        <v/>
      </c>
      <c r="BQ985" s="39" t="str">
        <f t="shared" si="645"/>
        <v/>
      </c>
      <c r="BR985" s="39" t="str">
        <f t="shared" si="646"/>
        <v/>
      </c>
      <c r="BS985" s="39" t="str">
        <f t="shared" si="647"/>
        <v/>
      </c>
      <c r="BT985" s="39" t="str">
        <f t="shared" si="648"/>
        <v/>
      </c>
      <c r="BU985" s="39" t="str">
        <f t="shared" si="649"/>
        <v/>
      </c>
      <c r="BV985" s="39" t="str">
        <f t="shared" si="650"/>
        <v/>
      </c>
      <c r="BW985" s="39" t="str">
        <f t="shared" si="651"/>
        <v/>
      </c>
      <c r="BX985" s="39" t="str">
        <f t="shared" si="652"/>
        <v/>
      </c>
      <c r="BY985" s="39" t="str">
        <f t="shared" si="653"/>
        <v/>
      </c>
      <c r="BZ985" s="39" t="str">
        <f t="shared" si="654"/>
        <v/>
      </c>
      <c r="CA985" s="39" t="str">
        <f t="shared" si="655"/>
        <v/>
      </c>
      <c r="CB985" s="39" t="str">
        <f t="shared" si="656"/>
        <v/>
      </c>
      <c r="CC985" s="39" t="str">
        <f t="shared" si="657"/>
        <v/>
      </c>
      <c r="CD985" s="39" t="str">
        <f t="shared" si="658"/>
        <v/>
      </c>
      <c r="CE985" s="39" t="str">
        <f t="shared" si="659"/>
        <v/>
      </c>
      <c r="CF985" s="39" t="str">
        <f t="shared" si="660"/>
        <v/>
      </c>
      <c r="CG985" s="39" t="str">
        <f t="shared" si="661"/>
        <v/>
      </c>
      <c r="CH985" s="39" t="str">
        <f t="shared" si="662"/>
        <v/>
      </c>
      <c r="CI985" s="39" t="str">
        <f t="shared" si="663"/>
        <v/>
      </c>
    </row>
    <row r="986" spans="1:87">
      <c r="A986" s="18"/>
      <c r="B986" s="15" t="str">
        <f>'Gene Table'!E985</f>
        <v>mmu-miR-3110-3p</v>
      </c>
      <c r="C986" s="15" t="str">
        <f>'Gene Table'!B985</f>
        <v>I23</v>
      </c>
      <c r="D986" s="16" t="str">
        <f>IF(SUM('Test Sample Data'!D$3:D$98)&gt;10,IF(AND(ISNUMBER('Test Sample Data'!D985),'Test Sample Data'!D985&lt;$B$1,'Test Sample Data'!D985&gt;0),'Test Sample Data'!D985,$B$1),"")</f>
        <v/>
      </c>
      <c r="E986" s="17" t="str">
        <f>IF(SUM('Test Sample Data'!E$3:E$98)&gt;10,IF(AND(ISNUMBER('Test Sample Data'!E985),'Test Sample Data'!E985&lt;$B$1,'Test Sample Data'!E985&gt;0),'Test Sample Data'!E985,$B$1),"")</f>
        <v/>
      </c>
      <c r="F986" s="17" t="str">
        <f>IF(SUM('Test Sample Data'!F$3:F$98)&gt;10,IF(AND(ISNUMBER('Test Sample Data'!F985),'Test Sample Data'!F985&lt;$B$1,'Test Sample Data'!F985&gt;0),'Test Sample Data'!F985,$B$1),"")</f>
        <v/>
      </c>
      <c r="G986" s="17" t="str">
        <f>IF(SUM('Test Sample Data'!G$3:G$98)&gt;10,IF(AND(ISNUMBER('Test Sample Data'!G985),'Test Sample Data'!G985&lt;$B$1,'Test Sample Data'!G985&gt;0),'Test Sample Data'!G985,$B$1),"")</f>
        <v/>
      </c>
      <c r="H986" s="17" t="str">
        <f>IF(SUM('Test Sample Data'!H$3:H$98)&gt;10,IF(AND(ISNUMBER('Test Sample Data'!H985),'Test Sample Data'!H985&lt;$B$1,'Test Sample Data'!H985&gt;0),'Test Sample Data'!H985,$B$1),"")</f>
        <v/>
      </c>
      <c r="I986" s="17" t="str">
        <f>IF(SUM('Test Sample Data'!I$3:I$98)&gt;10,IF(AND(ISNUMBER('Test Sample Data'!I985),'Test Sample Data'!I985&lt;$B$1,'Test Sample Data'!I985&gt;0),'Test Sample Data'!I985,$B$1),"")</f>
        <v/>
      </c>
      <c r="J986" s="17" t="str">
        <f>IF(SUM('Test Sample Data'!J$3:J$98)&gt;10,IF(AND(ISNUMBER('Test Sample Data'!J985),'Test Sample Data'!J985&lt;$B$1,'Test Sample Data'!J985&gt;0),'Test Sample Data'!J985,$B$1),"")</f>
        <v/>
      </c>
      <c r="K986" s="17" t="str">
        <f>IF(SUM('Test Sample Data'!K$3:K$98)&gt;10,IF(AND(ISNUMBER('Test Sample Data'!K985),'Test Sample Data'!K985&lt;$B$1,'Test Sample Data'!K985&gt;0),'Test Sample Data'!K985,$B$1),"")</f>
        <v/>
      </c>
      <c r="L986" s="17" t="str">
        <f>IF(SUM('Test Sample Data'!L$3:L$98)&gt;10,IF(AND(ISNUMBER('Test Sample Data'!L985),'Test Sample Data'!L985&lt;$B$1,'Test Sample Data'!L985&gt;0),'Test Sample Data'!L985,$B$1),"")</f>
        <v/>
      </c>
      <c r="M986" s="17" t="str">
        <f>IF(SUM('Test Sample Data'!M$3:M$98)&gt;10,IF(AND(ISNUMBER('Test Sample Data'!M985),'Test Sample Data'!M985&lt;$B$1,'Test Sample Data'!M985&gt;0),'Test Sample Data'!M985,$B$1),"")</f>
        <v/>
      </c>
      <c r="N986" s="17" t="str">
        <f>'Gene Table'!E985</f>
        <v>mmu-miR-3110-3p</v>
      </c>
      <c r="O986" s="17" t="str">
        <f>'Gene Table'!B985</f>
        <v>I23</v>
      </c>
      <c r="P986" s="17" t="str">
        <f>IF(SUM('Control Sample Data'!D$3:D$98)&gt;10,IF(AND(ISNUMBER('Control Sample Data'!D985),'Control Sample Data'!D985&lt;$B$1,'Control Sample Data'!D985&gt;0),'Control Sample Data'!D985,$B$1),"")</f>
        <v/>
      </c>
      <c r="Q986" s="17" t="str">
        <f>IF(SUM('Control Sample Data'!E$3:E$98)&gt;10,IF(AND(ISNUMBER('Control Sample Data'!E985),'Control Sample Data'!E985&lt;$B$1,'Control Sample Data'!E985&gt;0),'Control Sample Data'!E985,$B$1),"")</f>
        <v/>
      </c>
      <c r="R986" s="17" t="str">
        <f>IF(SUM('Control Sample Data'!F$3:F$98)&gt;10,IF(AND(ISNUMBER('Control Sample Data'!F985),'Control Sample Data'!F985&lt;$B$1,'Control Sample Data'!F985&gt;0),'Control Sample Data'!F985,$B$1),"")</f>
        <v/>
      </c>
      <c r="S986" s="17" t="str">
        <f>IF(SUM('Control Sample Data'!G$3:G$98)&gt;10,IF(AND(ISNUMBER('Control Sample Data'!G985),'Control Sample Data'!G985&lt;$B$1,'Control Sample Data'!G985&gt;0),'Control Sample Data'!G985,$B$1),"")</f>
        <v/>
      </c>
      <c r="T986" s="17" t="str">
        <f>IF(SUM('Control Sample Data'!H$3:H$98)&gt;10,IF(AND(ISNUMBER('Control Sample Data'!H985),'Control Sample Data'!H985&lt;$B$1,'Control Sample Data'!H985&gt;0),'Control Sample Data'!H985,$B$1),"")</f>
        <v/>
      </c>
      <c r="U986" s="17" t="str">
        <f>IF(SUM('Control Sample Data'!I$3:I$98)&gt;10,IF(AND(ISNUMBER('Control Sample Data'!I985),'Control Sample Data'!I985&lt;$B$1,'Control Sample Data'!I985&gt;0),'Control Sample Data'!I985,$B$1),"")</f>
        <v/>
      </c>
      <c r="V986" s="17" t="str">
        <f>IF(SUM('Control Sample Data'!J$3:J$98)&gt;10,IF(AND(ISNUMBER('Control Sample Data'!J985),'Control Sample Data'!J985&lt;$B$1,'Control Sample Data'!J985&gt;0),'Control Sample Data'!J985,$B$1),"")</f>
        <v/>
      </c>
      <c r="W986" s="17" t="str">
        <f>IF(SUM('Control Sample Data'!K$3:K$98)&gt;10,IF(AND(ISNUMBER('Control Sample Data'!K985),'Control Sample Data'!K985&lt;$B$1,'Control Sample Data'!K985&gt;0),'Control Sample Data'!K985,$B$1),"")</f>
        <v/>
      </c>
      <c r="X986" s="17" t="str">
        <f>IF(SUM('Control Sample Data'!L$3:L$98)&gt;10,IF(AND(ISNUMBER('Control Sample Data'!L985),'Control Sample Data'!L985&lt;$B$1,'Control Sample Data'!L985&gt;0),'Control Sample Data'!L985,$B$1),"")</f>
        <v/>
      </c>
      <c r="Y986" s="17" t="str">
        <f>IF(SUM('Control Sample Data'!M$3:M$98)&gt;10,IF(AND(ISNUMBER('Control Sample Data'!M985),'Control Sample Data'!M985&lt;$B$1,'Control Sample Data'!M985&gt;0),'Control Sample Data'!M985,$B$1),"")</f>
        <v/>
      </c>
      <c r="AT986" s="36" t="str">
        <f t="shared" si="664"/>
        <v/>
      </c>
      <c r="AU986" s="36" t="str">
        <f t="shared" si="665"/>
        <v/>
      </c>
      <c r="AV986" s="36" t="str">
        <f t="shared" si="666"/>
        <v/>
      </c>
      <c r="AW986" s="36" t="str">
        <f t="shared" si="667"/>
        <v/>
      </c>
      <c r="AX986" s="36" t="str">
        <f t="shared" si="668"/>
        <v/>
      </c>
      <c r="AY986" s="36" t="str">
        <f t="shared" si="669"/>
        <v/>
      </c>
      <c r="AZ986" s="36" t="str">
        <f t="shared" si="670"/>
        <v/>
      </c>
      <c r="BA986" s="36" t="str">
        <f t="shared" si="671"/>
        <v/>
      </c>
      <c r="BB986" s="36" t="str">
        <f t="shared" si="672"/>
        <v/>
      </c>
      <c r="BC986" s="36" t="str">
        <f t="shared" si="673"/>
        <v/>
      </c>
      <c r="BD986" s="36" t="str">
        <f t="shared" si="674"/>
        <v/>
      </c>
      <c r="BE986" s="36" t="str">
        <f t="shared" si="675"/>
        <v/>
      </c>
      <c r="BF986" s="36" t="str">
        <f t="shared" si="676"/>
        <v/>
      </c>
      <c r="BG986" s="36" t="str">
        <f t="shared" si="677"/>
        <v/>
      </c>
      <c r="BH986" s="36" t="str">
        <f t="shared" si="678"/>
        <v/>
      </c>
      <c r="BI986" s="36" t="str">
        <f t="shared" si="679"/>
        <v/>
      </c>
      <c r="BJ986" s="36" t="str">
        <f t="shared" si="680"/>
        <v/>
      </c>
      <c r="BK986" s="36" t="str">
        <f t="shared" si="681"/>
        <v/>
      </c>
      <c r="BL986" s="36" t="str">
        <f t="shared" si="682"/>
        <v/>
      </c>
      <c r="BM986" s="36" t="str">
        <f t="shared" si="683"/>
        <v/>
      </c>
      <c r="BN986" s="38" t="e">
        <f t="shared" si="642"/>
        <v>#DIV/0!</v>
      </c>
      <c r="BO986" s="38" t="e">
        <f t="shared" si="643"/>
        <v>#DIV/0!</v>
      </c>
      <c r="BP986" s="39" t="str">
        <f t="shared" si="644"/>
        <v/>
      </c>
      <c r="BQ986" s="39" t="str">
        <f t="shared" si="645"/>
        <v/>
      </c>
      <c r="BR986" s="39" t="str">
        <f t="shared" si="646"/>
        <v/>
      </c>
      <c r="BS986" s="39" t="str">
        <f t="shared" si="647"/>
        <v/>
      </c>
      <c r="BT986" s="39" t="str">
        <f t="shared" si="648"/>
        <v/>
      </c>
      <c r="BU986" s="39" t="str">
        <f t="shared" si="649"/>
        <v/>
      </c>
      <c r="BV986" s="39" t="str">
        <f t="shared" si="650"/>
        <v/>
      </c>
      <c r="BW986" s="39" t="str">
        <f t="shared" si="651"/>
        <v/>
      </c>
      <c r="BX986" s="39" t="str">
        <f t="shared" si="652"/>
        <v/>
      </c>
      <c r="BY986" s="39" t="str">
        <f t="shared" si="653"/>
        <v/>
      </c>
      <c r="BZ986" s="39" t="str">
        <f t="shared" si="654"/>
        <v/>
      </c>
      <c r="CA986" s="39" t="str">
        <f t="shared" si="655"/>
        <v/>
      </c>
      <c r="CB986" s="39" t="str">
        <f t="shared" si="656"/>
        <v/>
      </c>
      <c r="CC986" s="39" t="str">
        <f t="shared" si="657"/>
        <v/>
      </c>
      <c r="CD986" s="39" t="str">
        <f t="shared" si="658"/>
        <v/>
      </c>
      <c r="CE986" s="39" t="str">
        <f t="shared" si="659"/>
        <v/>
      </c>
      <c r="CF986" s="39" t="str">
        <f t="shared" si="660"/>
        <v/>
      </c>
      <c r="CG986" s="39" t="str">
        <f t="shared" si="661"/>
        <v/>
      </c>
      <c r="CH986" s="39" t="str">
        <f t="shared" si="662"/>
        <v/>
      </c>
      <c r="CI986" s="39" t="str">
        <f t="shared" si="663"/>
        <v/>
      </c>
    </row>
    <row r="987" spans="1:87">
      <c r="A987" s="18"/>
      <c r="B987" s="15">
        <f>'Gene Table'!E986</f>
        <v>0</v>
      </c>
      <c r="C987" s="15" t="str">
        <f>'Gene Table'!B986</f>
        <v>I24</v>
      </c>
      <c r="D987" s="16" t="str">
        <f>IF(SUM('Test Sample Data'!D$3:D$98)&gt;10,IF(AND(ISNUMBER('Test Sample Data'!D986),'Test Sample Data'!D986&lt;$B$1,'Test Sample Data'!D986&gt;0),'Test Sample Data'!D986,$B$1),"")</f>
        <v/>
      </c>
      <c r="E987" s="17" t="str">
        <f>IF(SUM('Test Sample Data'!E$3:E$98)&gt;10,IF(AND(ISNUMBER('Test Sample Data'!E986),'Test Sample Data'!E986&lt;$B$1,'Test Sample Data'!E986&gt;0),'Test Sample Data'!E986,$B$1),"")</f>
        <v/>
      </c>
      <c r="F987" s="17" t="str">
        <f>IF(SUM('Test Sample Data'!F$3:F$98)&gt;10,IF(AND(ISNUMBER('Test Sample Data'!F986),'Test Sample Data'!F986&lt;$B$1,'Test Sample Data'!F986&gt;0),'Test Sample Data'!F986,$B$1),"")</f>
        <v/>
      </c>
      <c r="G987" s="17" t="str">
        <f>IF(SUM('Test Sample Data'!G$3:G$98)&gt;10,IF(AND(ISNUMBER('Test Sample Data'!G986),'Test Sample Data'!G986&lt;$B$1,'Test Sample Data'!G986&gt;0),'Test Sample Data'!G986,$B$1),"")</f>
        <v/>
      </c>
      <c r="H987" s="17" t="str">
        <f>IF(SUM('Test Sample Data'!H$3:H$98)&gt;10,IF(AND(ISNUMBER('Test Sample Data'!H986),'Test Sample Data'!H986&lt;$B$1,'Test Sample Data'!H986&gt;0),'Test Sample Data'!H986,$B$1),"")</f>
        <v/>
      </c>
      <c r="I987" s="17" t="str">
        <f>IF(SUM('Test Sample Data'!I$3:I$98)&gt;10,IF(AND(ISNUMBER('Test Sample Data'!I986),'Test Sample Data'!I986&lt;$B$1,'Test Sample Data'!I986&gt;0),'Test Sample Data'!I986,$B$1),"")</f>
        <v/>
      </c>
      <c r="J987" s="17" t="str">
        <f>IF(SUM('Test Sample Data'!J$3:J$98)&gt;10,IF(AND(ISNUMBER('Test Sample Data'!J986),'Test Sample Data'!J986&lt;$B$1,'Test Sample Data'!J986&gt;0),'Test Sample Data'!J986,$B$1),"")</f>
        <v/>
      </c>
      <c r="K987" s="17" t="str">
        <f>IF(SUM('Test Sample Data'!K$3:K$98)&gt;10,IF(AND(ISNUMBER('Test Sample Data'!K986),'Test Sample Data'!K986&lt;$B$1,'Test Sample Data'!K986&gt;0),'Test Sample Data'!K986,$B$1),"")</f>
        <v/>
      </c>
      <c r="L987" s="17" t="str">
        <f>IF(SUM('Test Sample Data'!L$3:L$98)&gt;10,IF(AND(ISNUMBER('Test Sample Data'!L986),'Test Sample Data'!L986&lt;$B$1,'Test Sample Data'!L986&gt;0),'Test Sample Data'!L986,$B$1),"")</f>
        <v/>
      </c>
      <c r="M987" s="17" t="str">
        <f>IF(SUM('Test Sample Data'!M$3:M$98)&gt;10,IF(AND(ISNUMBER('Test Sample Data'!M986),'Test Sample Data'!M986&lt;$B$1,'Test Sample Data'!M986&gt;0),'Test Sample Data'!M986,$B$1),"")</f>
        <v/>
      </c>
      <c r="N987" s="17">
        <f>'Gene Table'!E986</f>
        <v>0</v>
      </c>
      <c r="O987" s="17" t="str">
        <f>'Gene Table'!B986</f>
        <v>I24</v>
      </c>
      <c r="P987" s="17" t="str">
        <f>IF(SUM('Control Sample Data'!D$3:D$98)&gt;10,IF(AND(ISNUMBER('Control Sample Data'!D986),'Control Sample Data'!D986&lt;$B$1,'Control Sample Data'!D986&gt;0),'Control Sample Data'!D986,$B$1),"")</f>
        <v/>
      </c>
      <c r="Q987" s="17" t="str">
        <f>IF(SUM('Control Sample Data'!E$3:E$98)&gt;10,IF(AND(ISNUMBER('Control Sample Data'!E986),'Control Sample Data'!E986&lt;$B$1,'Control Sample Data'!E986&gt;0),'Control Sample Data'!E986,$B$1),"")</f>
        <v/>
      </c>
      <c r="R987" s="17" t="str">
        <f>IF(SUM('Control Sample Data'!F$3:F$98)&gt;10,IF(AND(ISNUMBER('Control Sample Data'!F986),'Control Sample Data'!F986&lt;$B$1,'Control Sample Data'!F986&gt;0),'Control Sample Data'!F986,$B$1),"")</f>
        <v/>
      </c>
      <c r="S987" s="17" t="str">
        <f>IF(SUM('Control Sample Data'!G$3:G$98)&gt;10,IF(AND(ISNUMBER('Control Sample Data'!G986),'Control Sample Data'!G986&lt;$B$1,'Control Sample Data'!G986&gt;0),'Control Sample Data'!G986,$B$1),"")</f>
        <v/>
      </c>
      <c r="T987" s="17" t="str">
        <f>IF(SUM('Control Sample Data'!H$3:H$98)&gt;10,IF(AND(ISNUMBER('Control Sample Data'!H986),'Control Sample Data'!H986&lt;$B$1,'Control Sample Data'!H986&gt;0),'Control Sample Data'!H986,$B$1),"")</f>
        <v/>
      </c>
      <c r="U987" s="17" t="str">
        <f>IF(SUM('Control Sample Data'!I$3:I$98)&gt;10,IF(AND(ISNUMBER('Control Sample Data'!I986),'Control Sample Data'!I986&lt;$B$1,'Control Sample Data'!I986&gt;0),'Control Sample Data'!I986,$B$1),"")</f>
        <v/>
      </c>
      <c r="V987" s="17" t="str">
        <f>IF(SUM('Control Sample Data'!J$3:J$98)&gt;10,IF(AND(ISNUMBER('Control Sample Data'!J986),'Control Sample Data'!J986&lt;$B$1,'Control Sample Data'!J986&gt;0),'Control Sample Data'!J986,$B$1),"")</f>
        <v/>
      </c>
      <c r="W987" s="17" t="str">
        <f>IF(SUM('Control Sample Data'!K$3:K$98)&gt;10,IF(AND(ISNUMBER('Control Sample Data'!K986),'Control Sample Data'!K986&lt;$B$1,'Control Sample Data'!K986&gt;0),'Control Sample Data'!K986,$B$1),"")</f>
        <v/>
      </c>
      <c r="X987" s="17" t="str">
        <f>IF(SUM('Control Sample Data'!L$3:L$98)&gt;10,IF(AND(ISNUMBER('Control Sample Data'!L986),'Control Sample Data'!L986&lt;$B$1,'Control Sample Data'!L986&gt;0),'Control Sample Data'!L986,$B$1),"")</f>
        <v/>
      </c>
      <c r="Y987" s="17" t="str">
        <f>IF(SUM('Control Sample Data'!M$3:M$98)&gt;10,IF(AND(ISNUMBER('Control Sample Data'!M986),'Control Sample Data'!M986&lt;$B$1,'Control Sample Data'!M986&gt;0),'Control Sample Data'!M986,$B$1),"")</f>
        <v/>
      </c>
      <c r="AT987" s="36" t="str">
        <f t="shared" si="664"/>
        <v/>
      </c>
      <c r="AU987" s="36" t="str">
        <f t="shared" si="665"/>
        <v/>
      </c>
      <c r="AV987" s="36" t="str">
        <f t="shared" si="666"/>
        <v/>
      </c>
      <c r="AW987" s="36" t="str">
        <f t="shared" si="667"/>
        <v/>
      </c>
      <c r="AX987" s="36" t="str">
        <f t="shared" si="668"/>
        <v/>
      </c>
      <c r="AY987" s="36" t="str">
        <f t="shared" si="669"/>
        <v/>
      </c>
      <c r="AZ987" s="36" t="str">
        <f t="shared" si="670"/>
        <v/>
      </c>
      <c r="BA987" s="36" t="str">
        <f t="shared" si="671"/>
        <v/>
      </c>
      <c r="BB987" s="36" t="str">
        <f t="shared" si="672"/>
        <v/>
      </c>
      <c r="BC987" s="36" t="str">
        <f t="shared" si="673"/>
        <v/>
      </c>
      <c r="BD987" s="36" t="str">
        <f t="shared" si="674"/>
        <v/>
      </c>
      <c r="BE987" s="36" t="str">
        <f t="shared" si="675"/>
        <v/>
      </c>
      <c r="BF987" s="36" t="str">
        <f t="shared" si="676"/>
        <v/>
      </c>
      <c r="BG987" s="36" t="str">
        <f t="shared" si="677"/>
        <v/>
      </c>
      <c r="BH987" s="36" t="str">
        <f t="shared" si="678"/>
        <v/>
      </c>
      <c r="BI987" s="36" t="str">
        <f t="shared" si="679"/>
        <v/>
      </c>
      <c r="BJ987" s="36" t="str">
        <f t="shared" si="680"/>
        <v/>
      </c>
      <c r="BK987" s="36" t="str">
        <f t="shared" si="681"/>
        <v/>
      </c>
      <c r="BL987" s="36" t="str">
        <f t="shared" si="682"/>
        <v/>
      </c>
      <c r="BM987" s="36" t="str">
        <f t="shared" si="683"/>
        <v/>
      </c>
      <c r="BN987" s="38" t="e">
        <f t="shared" si="642"/>
        <v>#DIV/0!</v>
      </c>
      <c r="BO987" s="38" t="e">
        <f t="shared" si="643"/>
        <v>#DIV/0!</v>
      </c>
      <c r="BP987" s="39" t="str">
        <f t="shared" si="644"/>
        <v/>
      </c>
      <c r="BQ987" s="39" t="str">
        <f t="shared" si="645"/>
        <v/>
      </c>
      <c r="BR987" s="39" t="str">
        <f t="shared" si="646"/>
        <v/>
      </c>
      <c r="BS987" s="39" t="str">
        <f t="shared" si="647"/>
        <v/>
      </c>
      <c r="BT987" s="39" t="str">
        <f t="shared" si="648"/>
        <v/>
      </c>
      <c r="BU987" s="39" t="str">
        <f t="shared" si="649"/>
        <v/>
      </c>
      <c r="BV987" s="39" t="str">
        <f t="shared" si="650"/>
        <v/>
      </c>
      <c r="BW987" s="39" t="str">
        <f t="shared" si="651"/>
        <v/>
      </c>
      <c r="BX987" s="39" t="str">
        <f t="shared" si="652"/>
        <v/>
      </c>
      <c r="BY987" s="39" t="str">
        <f t="shared" si="653"/>
        <v/>
      </c>
      <c r="BZ987" s="39" t="str">
        <f t="shared" si="654"/>
        <v/>
      </c>
      <c r="CA987" s="39" t="str">
        <f t="shared" si="655"/>
        <v/>
      </c>
      <c r="CB987" s="39" t="str">
        <f t="shared" si="656"/>
        <v/>
      </c>
      <c r="CC987" s="39" t="str">
        <f t="shared" si="657"/>
        <v/>
      </c>
      <c r="CD987" s="39" t="str">
        <f t="shared" si="658"/>
        <v/>
      </c>
      <c r="CE987" s="39" t="str">
        <f t="shared" si="659"/>
        <v/>
      </c>
      <c r="CF987" s="39" t="str">
        <f t="shared" si="660"/>
        <v/>
      </c>
      <c r="CG987" s="39" t="str">
        <f t="shared" si="661"/>
        <v/>
      </c>
      <c r="CH987" s="39" t="str">
        <f t="shared" si="662"/>
        <v/>
      </c>
      <c r="CI987" s="39" t="str">
        <f t="shared" si="663"/>
        <v/>
      </c>
    </row>
    <row r="988" spans="1:87">
      <c r="A988" s="18"/>
      <c r="B988" s="15">
        <f>'Gene Table'!E987</f>
        <v>0</v>
      </c>
      <c r="C988" s="15" t="str">
        <f>'Gene Table'!B987</f>
        <v>J01</v>
      </c>
      <c r="D988" s="16" t="str">
        <f>IF(SUM('Test Sample Data'!D$3:D$98)&gt;10,IF(AND(ISNUMBER('Test Sample Data'!D987),'Test Sample Data'!D987&lt;$B$1,'Test Sample Data'!D987&gt;0),'Test Sample Data'!D987,$B$1),"")</f>
        <v/>
      </c>
      <c r="E988" s="17" t="str">
        <f>IF(SUM('Test Sample Data'!E$3:E$98)&gt;10,IF(AND(ISNUMBER('Test Sample Data'!E987),'Test Sample Data'!E987&lt;$B$1,'Test Sample Data'!E987&gt;0),'Test Sample Data'!E987,$B$1),"")</f>
        <v/>
      </c>
      <c r="F988" s="17" t="str">
        <f>IF(SUM('Test Sample Data'!F$3:F$98)&gt;10,IF(AND(ISNUMBER('Test Sample Data'!F987),'Test Sample Data'!F987&lt;$B$1,'Test Sample Data'!F987&gt;0),'Test Sample Data'!F987,$B$1),"")</f>
        <v/>
      </c>
      <c r="G988" s="17" t="str">
        <f>IF(SUM('Test Sample Data'!G$3:G$98)&gt;10,IF(AND(ISNUMBER('Test Sample Data'!G987),'Test Sample Data'!G987&lt;$B$1,'Test Sample Data'!G987&gt;0),'Test Sample Data'!G987,$B$1),"")</f>
        <v/>
      </c>
      <c r="H988" s="17" t="str">
        <f>IF(SUM('Test Sample Data'!H$3:H$98)&gt;10,IF(AND(ISNUMBER('Test Sample Data'!H987),'Test Sample Data'!H987&lt;$B$1,'Test Sample Data'!H987&gt;0),'Test Sample Data'!H987,$B$1),"")</f>
        <v/>
      </c>
      <c r="I988" s="17" t="str">
        <f>IF(SUM('Test Sample Data'!I$3:I$98)&gt;10,IF(AND(ISNUMBER('Test Sample Data'!I987),'Test Sample Data'!I987&lt;$B$1,'Test Sample Data'!I987&gt;0),'Test Sample Data'!I987,$B$1),"")</f>
        <v/>
      </c>
      <c r="J988" s="17" t="str">
        <f>IF(SUM('Test Sample Data'!J$3:J$98)&gt;10,IF(AND(ISNUMBER('Test Sample Data'!J987),'Test Sample Data'!J987&lt;$B$1,'Test Sample Data'!J987&gt;0),'Test Sample Data'!J987,$B$1),"")</f>
        <v/>
      </c>
      <c r="K988" s="17" t="str">
        <f>IF(SUM('Test Sample Data'!K$3:K$98)&gt;10,IF(AND(ISNUMBER('Test Sample Data'!K987),'Test Sample Data'!K987&lt;$B$1,'Test Sample Data'!K987&gt;0),'Test Sample Data'!K987,$B$1),"")</f>
        <v/>
      </c>
      <c r="L988" s="17" t="str">
        <f>IF(SUM('Test Sample Data'!L$3:L$98)&gt;10,IF(AND(ISNUMBER('Test Sample Data'!L987),'Test Sample Data'!L987&lt;$B$1,'Test Sample Data'!L987&gt;0),'Test Sample Data'!L987,$B$1),"")</f>
        <v/>
      </c>
      <c r="M988" s="17" t="str">
        <f>IF(SUM('Test Sample Data'!M$3:M$98)&gt;10,IF(AND(ISNUMBER('Test Sample Data'!M987),'Test Sample Data'!M987&lt;$B$1,'Test Sample Data'!M987&gt;0),'Test Sample Data'!M987,$B$1),"")</f>
        <v/>
      </c>
      <c r="N988" s="17">
        <f>'Gene Table'!E987</f>
        <v>0</v>
      </c>
      <c r="O988" s="17" t="str">
        <f>'Gene Table'!B987</f>
        <v>J01</v>
      </c>
      <c r="P988" s="17" t="str">
        <f>IF(SUM('Control Sample Data'!D$3:D$98)&gt;10,IF(AND(ISNUMBER('Control Sample Data'!D987),'Control Sample Data'!D987&lt;$B$1,'Control Sample Data'!D987&gt;0),'Control Sample Data'!D987,$B$1),"")</f>
        <v/>
      </c>
      <c r="Q988" s="17" t="str">
        <f>IF(SUM('Control Sample Data'!E$3:E$98)&gt;10,IF(AND(ISNUMBER('Control Sample Data'!E987),'Control Sample Data'!E987&lt;$B$1,'Control Sample Data'!E987&gt;0),'Control Sample Data'!E987,$B$1),"")</f>
        <v/>
      </c>
      <c r="R988" s="17" t="str">
        <f>IF(SUM('Control Sample Data'!F$3:F$98)&gt;10,IF(AND(ISNUMBER('Control Sample Data'!F987),'Control Sample Data'!F987&lt;$B$1,'Control Sample Data'!F987&gt;0),'Control Sample Data'!F987,$B$1),"")</f>
        <v/>
      </c>
      <c r="S988" s="17" t="str">
        <f>IF(SUM('Control Sample Data'!G$3:G$98)&gt;10,IF(AND(ISNUMBER('Control Sample Data'!G987),'Control Sample Data'!G987&lt;$B$1,'Control Sample Data'!G987&gt;0),'Control Sample Data'!G987,$B$1),"")</f>
        <v/>
      </c>
      <c r="T988" s="17" t="str">
        <f>IF(SUM('Control Sample Data'!H$3:H$98)&gt;10,IF(AND(ISNUMBER('Control Sample Data'!H987),'Control Sample Data'!H987&lt;$B$1,'Control Sample Data'!H987&gt;0),'Control Sample Data'!H987,$B$1),"")</f>
        <v/>
      </c>
      <c r="U988" s="17" t="str">
        <f>IF(SUM('Control Sample Data'!I$3:I$98)&gt;10,IF(AND(ISNUMBER('Control Sample Data'!I987),'Control Sample Data'!I987&lt;$B$1,'Control Sample Data'!I987&gt;0),'Control Sample Data'!I987,$B$1),"")</f>
        <v/>
      </c>
      <c r="V988" s="17" t="str">
        <f>IF(SUM('Control Sample Data'!J$3:J$98)&gt;10,IF(AND(ISNUMBER('Control Sample Data'!J987),'Control Sample Data'!J987&lt;$B$1,'Control Sample Data'!J987&gt;0),'Control Sample Data'!J987,$B$1),"")</f>
        <v/>
      </c>
      <c r="W988" s="17" t="str">
        <f>IF(SUM('Control Sample Data'!K$3:K$98)&gt;10,IF(AND(ISNUMBER('Control Sample Data'!K987),'Control Sample Data'!K987&lt;$B$1,'Control Sample Data'!K987&gt;0),'Control Sample Data'!K987,$B$1),"")</f>
        <v/>
      </c>
      <c r="X988" s="17" t="str">
        <f>IF(SUM('Control Sample Data'!L$3:L$98)&gt;10,IF(AND(ISNUMBER('Control Sample Data'!L987),'Control Sample Data'!L987&lt;$B$1,'Control Sample Data'!L987&gt;0),'Control Sample Data'!L987,$B$1),"")</f>
        <v/>
      </c>
      <c r="Y988" s="17" t="str">
        <f>IF(SUM('Control Sample Data'!M$3:M$98)&gt;10,IF(AND(ISNUMBER('Control Sample Data'!M987),'Control Sample Data'!M987&lt;$B$1,'Control Sample Data'!M987&gt;0),'Control Sample Data'!M987,$B$1),"")</f>
        <v/>
      </c>
      <c r="AT988" s="36" t="str">
        <f t="shared" si="664"/>
        <v/>
      </c>
      <c r="AU988" s="36" t="str">
        <f t="shared" si="665"/>
        <v/>
      </c>
      <c r="AV988" s="36" t="str">
        <f t="shared" si="666"/>
        <v/>
      </c>
      <c r="AW988" s="36" t="str">
        <f t="shared" si="667"/>
        <v/>
      </c>
      <c r="AX988" s="36" t="str">
        <f t="shared" si="668"/>
        <v/>
      </c>
      <c r="AY988" s="36" t="str">
        <f t="shared" si="669"/>
        <v/>
      </c>
      <c r="AZ988" s="36" t="str">
        <f t="shared" si="670"/>
        <v/>
      </c>
      <c r="BA988" s="36" t="str">
        <f t="shared" si="671"/>
        <v/>
      </c>
      <c r="BB988" s="36" t="str">
        <f t="shared" si="672"/>
        <v/>
      </c>
      <c r="BC988" s="36" t="str">
        <f t="shared" si="673"/>
        <v/>
      </c>
      <c r="BD988" s="36" t="str">
        <f t="shared" si="674"/>
        <v/>
      </c>
      <c r="BE988" s="36" t="str">
        <f t="shared" si="675"/>
        <v/>
      </c>
      <c r="BF988" s="36" t="str">
        <f t="shared" si="676"/>
        <v/>
      </c>
      <c r="BG988" s="36" t="str">
        <f t="shared" si="677"/>
        <v/>
      </c>
      <c r="BH988" s="36" t="str">
        <f t="shared" si="678"/>
        <v/>
      </c>
      <c r="BI988" s="36" t="str">
        <f t="shared" si="679"/>
        <v/>
      </c>
      <c r="BJ988" s="36" t="str">
        <f t="shared" si="680"/>
        <v/>
      </c>
      <c r="BK988" s="36" t="str">
        <f t="shared" si="681"/>
        <v/>
      </c>
      <c r="BL988" s="36" t="str">
        <f t="shared" si="682"/>
        <v/>
      </c>
      <c r="BM988" s="36" t="str">
        <f t="shared" si="683"/>
        <v/>
      </c>
      <c r="BN988" s="38" t="e">
        <f t="shared" si="642"/>
        <v>#DIV/0!</v>
      </c>
      <c r="BO988" s="38" t="e">
        <f t="shared" si="643"/>
        <v>#DIV/0!</v>
      </c>
      <c r="BP988" s="39" t="str">
        <f t="shared" si="644"/>
        <v/>
      </c>
      <c r="BQ988" s="39" t="str">
        <f t="shared" si="645"/>
        <v/>
      </c>
      <c r="BR988" s="39" t="str">
        <f t="shared" si="646"/>
        <v/>
      </c>
      <c r="BS988" s="39" t="str">
        <f t="shared" si="647"/>
        <v/>
      </c>
      <c r="BT988" s="39" t="str">
        <f t="shared" si="648"/>
        <v/>
      </c>
      <c r="BU988" s="39" t="str">
        <f t="shared" si="649"/>
        <v/>
      </c>
      <c r="BV988" s="39" t="str">
        <f t="shared" si="650"/>
        <v/>
      </c>
      <c r="BW988" s="39" t="str">
        <f t="shared" si="651"/>
        <v/>
      </c>
      <c r="BX988" s="39" t="str">
        <f t="shared" si="652"/>
        <v/>
      </c>
      <c r="BY988" s="39" t="str">
        <f t="shared" si="653"/>
        <v/>
      </c>
      <c r="BZ988" s="39" t="str">
        <f t="shared" si="654"/>
        <v/>
      </c>
      <c r="CA988" s="39" t="str">
        <f t="shared" si="655"/>
        <v/>
      </c>
      <c r="CB988" s="39" t="str">
        <f t="shared" si="656"/>
        <v/>
      </c>
      <c r="CC988" s="39" t="str">
        <f t="shared" si="657"/>
        <v/>
      </c>
      <c r="CD988" s="39" t="str">
        <f t="shared" si="658"/>
        <v/>
      </c>
      <c r="CE988" s="39" t="str">
        <f t="shared" si="659"/>
        <v/>
      </c>
      <c r="CF988" s="39" t="str">
        <f t="shared" si="660"/>
        <v/>
      </c>
      <c r="CG988" s="39" t="str">
        <f t="shared" si="661"/>
        <v/>
      </c>
      <c r="CH988" s="39" t="str">
        <f t="shared" si="662"/>
        <v/>
      </c>
      <c r="CI988" s="39" t="str">
        <f t="shared" si="663"/>
        <v/>
      </c>
    </row>
    <row r="989" spans="1:87">
      <c r="A989" s="18"/>
      <c r="B989" s="15">
        <f>'Gene Table'!E988</f>
        <v>0</v>
      </c>
      <c r="C989" s="15" t="str">
        <f>'Gene Table'!B988</f>
        <v>J02</v>
      </c>
      <c r="D989" s="16" t="str">
        <f>IF(SUM('Test Sample Data'!D$3:D$98)&gt;10,IF(AND(ISNUMBER('Test Sample Data'!D988),'Test Sample Data'!D988&lt;$B$1,'Test Sample Data'!D988&gt;0),'Test Sample Data'!D988,$B$1),"")</f>
        <v/>
      </c>
      <c r="E989" s="17" t="str">
        <f>IF(SUM('Test Sample Data'!E$3:E$98)&gt;10,IF(AND(ISNUMBER('Test Sample Data'!E988),'Test Sample Data'!E988&lt;$B$1,'Test Sample Data'!E988&gt;0),'Test Sample Data'!E988,$B$1),"")</f>
        <v/>
      </c>
      <c r="F989" s="17" t="str">
        <f>IF(SUM('Test Sample Data'!F$3:F$98)&gt;10,IF(AND(ISNUMBER('Test Sample Data'!F988),'Test Sample Data'!F988&lt;$B$1,'Test Sample Data'!F988&gt;0),'Test Sample Data'!F988,$B$1),"")</f>
        <v/>
      </c>
      <c r="G989" s="17" t="str">
        <f>IF(SUM('Test Sample Data'!G$3:G$98)&gt;10,IF(AND(ISNUMBER('Test Sample Data'!G988),'Test Sample Data'!G988&lt;$B$1,'Test Sample Data'!G988&gt;0),'Test Sample Data'!G988,$B$1),"")</f>
        <v/>
      </c>
      <c r="H989" s="17" t="str">
        <f>IF(SUM('Test Sample Data'!H$3:H$98)&gt;10,IF(AND(ISNUMBER('Test Sample Data'!H988),'Test Sample Data'!H988&lt;$B$1,'Test Sample Data'!H988&gt;0),'Test Sample Data'!H988,$B$1),"")</f>
        <v/>
      </c>
      <c r="I989" s="17" t="str">
        <f>IF(SUM('Test Sample Data'!I$3:I$98)&gt;10,IF(AND(ISNUMBER('Test Sample Data'!I988),'Test Sample Data'!I988&lt;$B$1,'Test Sample Data'!I988&gt;0),'Test Sample Data'!I988,$B$1),"")</f>
        <v/>
      </c>
      <c r="J989" s="17" t="str">
        <f>IF(SUM('Test Sample Data'!J$3:J$98)&gt;10,IF(AND(ISNUMBER('Test Sample Data'!J988),'Test Sample Data'!J988&lt;$B$1,'Test Sample Data'!J988&gt;0),'Test Sample Data'!J988,$B$1),"")</f>
        <v/>
      </c>
      <c r="K989" s="17" t="str">
        <f>IF(SUM('Test Sample Data'!K$3:K$98)&gt;10,IF(AND(ISNUMBER('Test Sample Data'!K988),'Test Sample Data'!K988&lt;$B$1,'Test Sample Data'!K988&gt;0),'Test Sample Data'!K988,$B$1),"")</f>
        <v/>
      </c>
      <c r="L989" s="17" t="str">
        <f>IF(SUM('Test Sample Data'!L$3:L$98)&gt;10,IF(AND(ISNUMBER('Test Sample Data'!L988),'Test Sample Data'!L988&lt;$B$1,'Test Sample Data'!L988&gt;0),'Test Sample Data'!L988,$B$1),"")</f>
        <v/>
      </c>
      <c r="M989" s="17" t="str">
        <f>IF(SUM('Test Sample Data'!M$3:M$98)&gt;10,IF(AND(ISNUMBER('Test Sample Data'!M988),'Test Sample Data'!M988&lt;$B$1,'Test Sample Data'!M988&gt;0),'Test Sample Data'!M988,$B$1),"")</f>
        <v/>
      </c>
      <c r="N989" s="17">
        <f>'Gene Table'!E988</f>
        <v>0</v>
      </c>
      <c r="O989" s="17" t="str">
        <f>'Gene Table'!B988</f>
        <v>J02</v>
      </c>
      <c r="P989" s="17" t="str">
        <f>IF(SUM('Control Sample Data'!D$3:D$98)&gt;10,IF(AND(ISNUMBER('Control Sample Data'!D988),'Control Sample Data'!D988&lt;$B$1,'Control Sample Data'!D988&gt;0),'Control Sample Data'!D988,$B$1),"")</f>
        <v/>
      </c>
      <c r="Q989" s="17" t="str">
        <f>IF(SUM('Control Sample Data'!E$3:E$98)&gt;10,IF(AND(ISNUMBER('Control Sample Data'!E988),'Control Sample Data'!E988&lt;$B$1,'Control Sample Data'!E988&gt;0),'Control Sample Data'!E988,$B$1),"")</f>
        <v/>
      </c>
      <c r="R989" s="17" t="str">
        <f>IF(SUM('Control Sample Data'!F$3:F$98)&gt;10,IF(AND(ISNUMBER('Control Sample Data'!F988),'Control Sample Data'!F988&lt;$B$1,'Control Sample Data'!F988&gt;0),'Control Sample Data'!F988,$B$1),"")</f>
        <v/>
      </c>
      <c r="S989" s="17" t="str">
        <f>IF(SUM('Control Sample Data'!G$3:G$98)&gt;10,IF(AND(ISNUMBER('Control Sample Data'!G988),'Control Sample Data'!G988&lt;$B$1,'Control Sample Data'!G988&gt;0),'Control Sample Data'!G988,$B$1),"")</f>
        <v/>
      </c>
      <c r="T989" s="17" t="str">
        <f>IF(SUM('Control Sample Data'!H$3:H$98)&gt;10,IF(AND(ISNUMBER('Control Sample Data'!H988),'Control Sample Data'!H988&lt;$B$1,'Control Sample Data'!H988&gt;0),'Control Sample Data'!H988,$B$1),"")</f>
        <v/>
      </c>
      <c r="U989" s="17" t="str">
        <f>IF(SUM('Control Sample Data'!I$3:I$98)&gt;10,IF(AND(ISNUMBER('Control Sample Data'!I988),'Control Sample Data'!I988&lt;$B$1,'Control Sample Data'!I988&gt;0),'Control Sample Data'!I988,$B$1),"")</f>
        <v/>
      </c>
      <c r="V989" s="17" t="str">
        <f>IF(SUM('Control Sample Data'!J$3:J$98)&gt;10,IF(AND(ISNUMBER('Control Sample Data'!J988),'Control Sample Data'!J988&lt;$B$1,'Control Sample Data'!J988&gt;0),'Control Sample Data'!J988,$B$1),"")</f>
        <v/>
      </c>
      <c r="W989" s="17" t="str">
        <f>IF(SUM('Control Sample Data'!K$3:K$98)&gt;10,IF(AND(ISNUMBER('Control Sample Data'!K988),'Control Sample Data'!K988&lt;$B$1,'Control Sample Data'!K988&gt;0),'Control Sample Data'!K988,$B$1),"")</f>
        <v/>
      </c>
      <c r="X989" s="17" t="str">
        <f>IF(SUM('Control Sample Data'!L$3:L$98)&gt;10,IF(AND(ISNUMBER('Control Sample Data'!L988),'Control Sample Data'!L988&lt;$B$1,'Control Sample Data'!L988&gt;0),'Control Sample Data'!L988,$B$1),"")</f>
        <v/>
      </c>
      <c r="Y989" s="17" t="str">
        <f>IF(SUM('Control Sample Data'!M$3:M$98)&gt;10,IF(AND(ISNUMBER('Control Sample Data'!M988),'Control Sample Data'!M988&lt;$B$1,'Control Sample Data'!M988&gt;0),'Control Sample Data'!M988,$B$1),"")</f>
        <v/>
      </c>
      <c r="AT989" s="36" t="str">
        <f t="shared" si="664"/>
        <v/>
      </c>
      <c r="AU989" s="36" t="str">
        <f t="shared" si="665"/>
        <v/>
      </c>
      <c r="AV989" s="36" t="str">
        <f t="shared" si="666"/>
        <v/>
      </c>
      <c r="AW989" s="36" t="str">
        <f t="shared" si="667"/>
        <v/>
      </c>
      <c r="AX989" s="36" t="str">
        <f t="shared" si="668"/>
        <v/>
      </c>
      <c r="AY989" s="36" t="str">
        <f t="shared" si="669"/>
        <v/>
      </c>
      <c r="AZ989" s="36" t="str">
        <f t="shared" si="670"/>
        <v/>
      </c>
      <c r="BA989" s="36" t="str">
        <f t="shared" si="671"/>
        <v/>
      </c>
      <c r="BB989" s="36" t="str">
        <f t="shared" si="672"/>
        <v/>
      </c>
      <c r="BC989" s="36" t="str">
        <f t="shared" si="673"/>
        <v/>
      </c>
      <c r="BD989" s="36" t="str">
        <f t="shared" si="674"/>
        <v/>
      </c>
      <c r="BE989" s="36" t="str">
        <f t="shared" si="675"/>
        <v/>
      </c>
      <c r="BF989" s="36" t="str">
        <f t="shared" si="676"/>
        <v/>
      </c>
      <c r="BG989" s="36" t="str">
        <f t="shared" si="677"/>
        <v/>
      </c>
      <c r="BH989" s="36" t="str">
        <f t="shared" si="678"/>
        <v/>
      </c>
      <c r="BI989" s="36" t="str">
        <f t="shared" si="679"/>
        <v/>
      </c>
      <c r="BJ989" s="36" t="str">
        <f t="shared" si="680"/>
        <v/>
      </c>
      <c r="BK989" s="36" t="str">
        <f t="shared" si="681"/>
        <v/>
      </c>
      <c r="BL989" s="36" t="str">
        <f t="shared" si="682"/>
        <v/>
      </c>
      <c r="BM989" s="36" t="str">
        <f t="shared" si="683"/>
        <v/>
      </c>
      <c r="BN989" s="38" t="e">
        <f t="shared" si="642"/>
        <v>#DIV/0!</v>
      </c>
      <c r="BO989" s="38" t="e">
        <f t="shared" si="643"/>
        <v>#DIV/0!</v>
      </c>
      <c r="BP989" s="39" t="str">
        <f t="shared" si="644"/>
        <v/>
      </c>
      <c r="BQ989" s="39" t="str">
        <f t="shared" si="645"/>
        <v/>
      </c>
      <c r="BR989" s="39" t="str">
        <f t="shared" si="646"/>
        <v/>
      </c>
      <c r="BS989" s="39" t="str">
        <f t="shared" si="647"/>
        <v/>
      </c>
      <c r="BT989" s="39" t="str">
        <f t="shared" si="648"/>
        <v/>
      </c>
      <c r="BU989" s="39" t="str">
        <f t="shared" si="649"/>
        <v/>
      </c>
      <c r="BV989" s="39" t="str">
        <f t="shared" si="650"/>
        <v/>
      </c>
      <c r="BW989" s="39" t="str">
        <f t="shared" si="651"/>
        <v/>
      </c>
      <c r="BX989" s="39" t="str">
        <f t="shared" si="652"/>
        <v/>
      </c>
      <c r="BY989" s="39" t="str">
        <f t="shared" si="653"/>
        <v/>
      </c>
      <c r="BZ989" s="39" t="str">
        <f t="shared" si="654"/>
        <v/>
      </c>
      <c r="CA989" s="39" t="str">
        <f t="shared" si="655"/>
        <v/>
      </c>
      <c r="CB989" s="39" t="str">
        <f t="shared" si="656"/>
        <v/>
      </c>
      <c r="CC989" s="39" t="str">
        <f t="shared" si="657"/>
        <v/>
      </c>
      <c r="CD989" s="39" t="str">
        <f t="shared" si="658"/>
        <v/>
      </c>
      <c r="CE989" s="39" t="str">
        <f t="shared" si="659"/>
        <v/>
      </c>
      <c r="CF989" s="39" t="str">
        <f t="shared" si="660"/>
        <v/>
      </c>
      <c r="CG989" s="39" t="str">
        <f t="shared" si="661"/>
        <v/>
      </c>
      <c r="CH989" s="39" t="str">
        <f t="shared" si="662"/>
        <v/>
      </c>
      <c r="CI989" s="39" t="str">
        <f t="shared" si="663"/>
        <v/>
      </c>
    </row>
    <row r="990" spans="1:87">
      <c r="A990" s="18"/>
      <c r="B990" s="15">
        <f>'Gene Table'!E989</f>
        <v>0</v>
      </c>
      <c r="C990" s="15" t="str">
        <f>'Gene Table'!B989</f>
        <v>J03</v>
      </c>
      <c r="D990" s="16" t="str">
        <f>IF(SUM('Test Sample Data'!D$3:D$98)&gt;10,IF(AND(ISNUMBER('Test Sample Data'!D989),'Test Sample Data'!D989&lt;$B$1,'Test Sample Data'!D989&gt;0),'Test Sample Data'!D989,$B$1),"")</f>
        <v/>
      </c>
      <c r="E990" s="17" t="str">
        <f>IF(SUM('Test Sample Data'!E$3:E$98)&gt;10,IF(AND(ISNUMBER('Test Sample Data'!E989),'Test Sample Data'!E989&lt;$B$1,'Test Sample Data'!E989&gt;0),'Test Sample Data'!E989,$B$1),"")</f>
        <v/>
      </c>
      <c r="F990" s="17" t="str">
        <f>IF(SUM('Test Sample Data'!F$3:F$98)&gt;10,IF(AND(ISNUMBER('Test Sample Data'!F989),'Test Sample Data'!F989&lt;$B$1,'Test Sample Data'!F989&gt;0),'Test Sample Data'!F989,$B$1),"")</f>
        <v/>
      </c>
      <c r="G990" s="17" t="str">
        <f>IF(SUM('Test Sample Data'!G$3:G$98)&gt;10,IF(AND(ISNUMBER('Test Sample Data'!G989),'Test Sample Data'!G989&lt;$B$1,'Test Sample Data'!G989&gt;0),'Test Sample Data'!G989,$B$1),"")</f>
        <v/>
      </c>
      <c r="H990" s="17" t="str">
        <f>IF(SUM('Test Sample Data'!H$3:H$98)&gt;10,IF(AND(ISNUMBER('Test Sample Data'!H989),'Test Sample Data'!H989&lt;$B$1,'Test Sample Data'!H989&gt;0),'Test Sample Data'!H989,$B$1),"")</f>
        <v/>
      </c>
      <c r="I990" s="17" t="str">
        <f>IF(SUM('Test Sample Data'!I$3:I$98)&gt;10,IF(AND(ISNUMBER('Test Sample Data'!I989),'Test Sample Data'!I989&lt;$B$1,'Test Sample Data'!I989&gt;0),'Test Sample Data'!I989,$B$1),"")</f>
        <v/>
      </c>
      <c r="J990" s="17" t="str">
        <f>IF(SUM('Test Sample Data'!J$3:J$98)&gt;10,IF(AND(ISNUMBER('Test Sample Data'!J989),'Test Sample Data'!J989&lt;$B$1,'Test Sample Data'!J989&gt;0),'Test Sample Data'!J989,$B$1),"")</f>
        <v/>
      </c>
      <c r="K990" s="17" t="str">
        <f>IF(SUM('Test Sample Data'!K$3:K$98)&gt;10,IF(AND(ISNUMBER('Test Sample Data'!K989),'Test Sample Data'!K989&lt;$B$1,'Test Sample Data'!K989&gt;0),'Test Sample Data'!K989,$B$1),"")</f>
        <v/>
      </c>
      <c r="L990" s="17" t="str">
        <f>IF(SUM('Test Sample Data'!L$3:L$98)&gt;10,IF(AND(ISNUMBER('Test Sample Data'!L989),'Test Sample Data'!L989&lt;$B$1,'Test Sample Data'!L989&gt;0),'Test Sample Data'!L989,$B$1),"")</f>
        <v/>
      </c>
      <c r="M990" s="17" t="str">
        <f>IF(SUM('Test Sample Data'!M$3:M$98)&gt;10,IF(AND(ISNUMBER('Test Sample Data'!M989),'Test Sample Data'!M989&lt;$B$1,'Test Sample Data'!M989&gt;0),'Test Sample Data'!M989,$B$1),"")</f>
        <v/>
      </c>
      <c r="N990" s="17">
        <f>'Gene Table'!E989</f>
        <v>0</v>
      </c>
      <c r="O990" s="17" t="str">
        <f>'Gene Table'!B989</f>
        <v>J03</v>
      </c>
      <c r="P990" s="17" t="str">
        <f>IF(SUM('Control Sample Data'!D$3:D$98)&gt;10,IF(AND(ISNUMBER('Control Sample Data'!D989),'Control Sample Data'!D989&lt;$B$1,'Control Sample Data'!D989&gt;0),'Control Sample Data'!D989,$B$1),"")</f>
        <v/>
      </c>
      <c r="Q990" s="17" t="str">
        <f>IF(SUM('Control Sample Data'!E$3:E$98)&gt;10,IF(AND(ISNUMBER('Control Sample Data'!E989),'Control Sample Data'!E989&lt;$B$1,'Control Sample Data'!E989&gt;0),'Control Sample Data'!E989,$B$1),"")</f>
        <v/>
      </c>
      <c r="R990" s="17" t="str">
        <f>IF(SUM('Control Sample Data'!F$3:F$98)&gt;10,IF(AND(ISNUMBER('Control Sample Data'!F989),'Control Sample Data'!F989&lt;$B$1,'Control Sample Data'!F989&gt;0),'Control Sample Data'!F989,$B$1),"")</f>
        <v/>
      </c>
      <c r="S990" s="17" t="str">
        <f>IF(SUM('Control Sample Data'!G$3:G$98)&gt;10,IF(AND(ISNUMBER('Control Sample Data'!G989),'Control Sample Data'!G989&lt;$B$1,'Control Sample Data'!G989&gt;0),'Control Sample Data'!G989,$B$1),"")</f>
        <v/>
      </c>
      <c r="T990" s="17" t="str">
        <f>IF(SUM('Control Sample Data'!H$3:H$98)&gt;10,IF(AND(ISNUMBER('Control Sample Data'!H989),'Control Sample Data'!H989&lt;$B$1,'Control Sample Data'!H989&gt;0),'Control Sample Data'!H989,$B$1),"")</f>
        <v/>
      </c>
      <c r="U990" s="17" t="str">
        <f>IF(SUM('Control Sample Data'!I$3:I$98)&gt;10,IF(AND(ISNUMBER('Control Sample Data'!I989),'Control Sample Data'!I989&lt;$B$1,'Control Sample Data'!I989&gt;0),'Control Sample Data'!I989,$B$1),"")</f>
        <v/>
      </c>
      <c r="V990" s="17" t="str">
        <f>IF(SUM('Control Sample Data'!J$3:J$98)&gt;10,IF(AND(ISNUMBER('Control Sample Data'!J989),'Control Sample Data'!J989&lt;$B$1,'Control Sample Data'!J989&gt;0),'Control Sample Data'!J989,$B$1),"")</f>
        <v/>
      </c>
      <c r="W990" s="17" t="str">
        <f>IF(SUM('Control Sample Data'!K$3:K$98)&gt;10,IF(AND(ISNUMBER('Control Sample Data'!K989),'Control Sample Data'!K989&lt;$B$1,'Control Sample Data'!K989&gt;0),'Control Sample Data'!K989,$B$1),"")</f>
        <v/>
      </c>
      <c r="X990" s="17" t="str">
        <f>IF(SUM('Control Sample Data'!L$3:L$98)&gt;10,IF(AND(ISNUMBER('Control Sample Data'!L989),'Control Sample Data'!L989&lt;$B$1,'Control Sample Data'!L989&gt;0),'Control Sample Data'!L989,$B$1),"")</f>
        <v/>
      </c>
      <c r="Y990" s="17" t="str">
        <f>IF(SUM('Control Sample Data'!M$3:M$98)&gt;10,IF(AND(ISNUMBER('Control Sample Data'!M989),'Control Sample Data'!M989&lt;$B$1,'Control Sample Data'!M989&gt;0),'Control Sample Data'!M989,$B$1),"")</f>
        <v/>
      </c>
      <c r="AT990" s="36" t="str">
        <f t="shared" si="664"/>
        <v/>
      </c>
      <c r="AU990" s="36" t="str">
        <f t="shared" si="665"/>
        <v/>
      </c>
      <c r="AV990" s="36" t="str">
        <f t="shared" si="666"/>
        <v/>
      </c>
      <c r="AW990" s="36" t="str">
        <f t="shared" si="667"/>
        <v/>
      </c>
      <c r="AX990" s="36" t="str">
        <f t="shared" si="668"/>
        <v/>
      </c>
      <c r="AY990" s="36" t="str">
        <f t="shared" si="669"/>
        <v/>
      </c>
      <c r="AZ990" s="36" t="str">
        <f t="shared" si="670"/>
        <v/>
      </c>
      <c r="BA990" s="36" t="str">
        <f t="shared" si="671"/>
        <v/>
      </c>
      <c r="BB990" s="36" t="str">
        <f t="shared" si="672"/>
        <v/>
      </c>
      <c r="BC990" s="36" t="str">
        <f t="shared" si="673"/>
        <v/>
      </c>
      <c r="BD990" s="36" t="str">
        <f t="shared" si="674"/>
        <v/>
      </c>
      <c r="BE990" s="36" t="str">
        <f t="shared" si="675"/>
        <v/>
      </c>
      <c r="BF990" s="36" t="str">
        <f t="shared" si="676"/>
        <v/>
      </c>
      <c r="BG990" s="36" t="str">
        <f t="shared" si="677"/>
        <v/>
      </c>
      <c r="BH990" s="36" t="str">
        <f t="shared" si="678"/>
        <v/>
      </c>
      <c r="BI990" s="36" t="str">
        <f t="shared" si="679"/>
        <v/>
      </c>
      <c r="BJ990" s="36" t="str">
        <f t="shared" si="680"/>
        <v/>
      </c>
      <c r="BK990" s="36" t="str">
        <f t="shared" si="681"/>
        <v/>
      </c>
      <c r="BL990" s="36" t="str">
        <f t="shared" si="682"/>
        <v/>
      </c>
      <c r="BM990" s="36" t="str">
        <f t="shared" si="683"/>
        <v/>
      </c>
      <c r="BN990" s="38" t="e">
        <f t="shared" si="642"/>
        <v>#DIV/0!</v>
      </c>
      <c r="BO990" s="38" t="e">
        <f t="shared" si="643"/>
        <v>#DIV/0!</v>
      </c>
      <c r="BP990" s="39" t="str">
        <f t="shared" si="644"/>
        <v/>
      </c>
      <c r="BQ990" s="39" t="str">
        <f t="shared" si="645"/>
        <v/>
      </c>
      <c r="BR990" s="39" t="str">
        <f t="shared" si="646"/>
        <v/>
      </c>
      <c r="BS990" s="39" t="str">
        <f t="shared" si="647"/>
        <v/>
      </c>
      <c r="BT990" s="39" t="str">
        <f t="shared" si="648"/>
        <v/>
      </c>
      <c r="BU990" s="39" t="str">
        <f t="shared" si="649"/>
        <v/>
      </c>
      <c r="BV990" s="39" t="str">
        <f t="shared" si="650"/>
        <v/>
      </c>
      <c r="BW990" s="39" t="str">
        <f t="shared" si="651"/>
        <v/>
      </c>
      <c r="BX990" s="39" t="str">
        <f t="shared" si="652"/>
        <v/>
      </c>
      <c r="BY990" s="39" t="str">
        <f t="shared" si="653"/>
        <v/>
      </c>
      <c r="BZ990" s="39" t="str">
        <f t="shared" si="654"/>
        <v/>
      </c>
      <c r="CA990" s="39" t="str">
        <f t="shared" si="655"/>
        <v/>
      </c>
      <c r="CB990" s="39" t="str">
        <f t="shared" si="656"/>
        <v/>
      </c>
      <c r="CC990" s="39" t="str">
        <f t="shared" si="657"/>
        <v/>
      </c>
      <c r="CD990" s="39" t="str">
        <f t="shared" si="658"/>
        <v/>
      </c>
      <c r="CE990" s="39" t="str">
        <f t="shared" si="659"/>
        <v/>
      </c>
      <c r="CF990" s="39" t="str">
        <f t="shared" si="660"/>
        <v/>
      </c>
      <c r="CG990" s="39" t="str">
        <f t="shared" si="661"/>
        <v/>
      </c>
      <c r="CH990" s="39" t="str">
        <f t="shared" si="662"/>
        <v/>
      </c>
      <c r="CI990" s="39" t="str">
        <f t="shared" si="663"/>
        <v/>
      </c>
    </row>
    <row r="991" spans="1:87">
      <c r="A991" s="18"/>
      <c r="B991" s="15">
        <f>'Gene Table'!E990</f>
        <v>0</v>
      </c>
      <c r="C991" s="15" t="str">
        <f>'Gene Table'!B990</f>
        <v>J04</v>
      </c>
      <c r="D991" s="16" t="str">
        <f>IF(SUM('Test Sample Data'!D$3:D$98)&gt;10,IF(AND(ISNUMBER('Test Sample Data'!D990),'Test Sample Data'!D990&lt;$B$1,'Test Sample Data'!D990&gt;0),'Test Sample Data'!D990,$B$1),"")</f>
        <v/>
      </c>
      <c r="E991" s="17" t="str">
        <f>IF(SUM('Test Sample Data'!E$3:E$98)&gt;10,IF(AND(ISNUMBER('Test Sample Data'!E990),'Test Sample Data'!E990&lt;$B$1,'Test Sample Data'!E990&gt;0),'Test Sample Data'!E990,$B$1),"")</f>
        <v/>
      </c>
      <c r="F991" s="17" t="str">
        <f>IF(SUM('Test Sample Data'!F$3:F$98)&gt;10,IF(AND(ISNUMBER('Test Sample Data'!F990),'Test Sample Data'!F990&lt;$B$1,'Test Sample Data'!F990&gt;0),'Test Sample Data'!F990,$B$1),"")</f>
        <v/>
      </c>
      <c r="G991" s="17" t="str">
        <f>IF(SUM('Test Sample Data'!G$3:G$98)&gt;10,IF(AND(ISNUMBER('Test Sample Data'!G990),'Test Sample Data'!G990&lt;$B$1,'Test Sample Data'!G990&gt;0),'Test Sample Data'!G990,$B$1),"")</f>
        <v/>
      </c>
      <c r="H991" s="17" t="str">
        <f>IF(SUM('Test Sample Data'!H$3:H$98)&gt;10,IF(AND(ISNUMBER('Test Sample Data'!H990),'Test Sample Data'!H990&lt;$B$1,'Test Sample Data'!H990&gt;0),'Test Sample Data'!H990,$B$1),"")</f>
        <v/>
      </c>
      <c r="I991" s="17" t="str">
        <f>IF(SUM('Test Sample Data'!I$3:I$98)&gt;10,IF(AND(ISNUMBER('Test Sample Data'!I990),'Test Sample Data'!I990&lt;$B$1,'Test Sample Data'!I990&gt;0),'Test Sample Data'!I990,$B$1),"")</f>
        <v/>
      </c>
      <c r="J991" s="17" t="str">
        <f>IF(SUM('Test Sample Data'!J$3:J$98)&gt;10,IF(AND(ISNUMBER('Test Sample Data'!J990),'Test Sample Data'!J990&lt;$B$1,'Test Sample Data'!J990&gt;0),'Test Sample Data'!J990,$B$1),"")</f>
        <v/>
      </c>
      <c r="K991" s="17" t="str">
        <f>IF(SUM('Test Sample Data'!K$3:K$98)&gt;10,IF(AND(ISNUMBER('Test Sample Data'!K990),'Test Sample Data'!K990&lt;$B$1,'Test Sample Data'!K990&gt;0),'Test Sample Data'!K990,$B$1),"")</f>
        <v/>
      </c>
      <c r="L991" s="17" t="str">
        <f>IF(SUM('Test Sample Data'!L$3:L$98)&gt;10,IF(AND(ISNUMBER('Test Sample Data'!L990),'Test Sample Data'!L990&lt;$B$1,'Test Sample Data'!L990&gt;0),'Test Sample Data'!L990,$B$1),"")</f>
        <v/>
      </c>
      <c r="M991" s="17" t="str">
        <f>IF(SUM('Test Sample Data'!M$3:M$98)&gt;10,IF(AND(ISNUMBER('Test Sample Data'!M990),'Test Sample Data'!M990&lt;$B$1,'Test Sample Data'!M990&gt;0),'Test Sample Data'!M990,$B$1),"")</f>
        <v/>
      </c>
      <c r="N991" s="17">
        <f>'Gene Table'!E990</f>
        <v>0</v>
      </c>
      <c r="O991" s="17" t="str">
        <f>'Gene Table'!B990</f>
        <v>J04</v>
      </c>
      <c r="P991" s="17" t="str">
        <f>IF(SUM('Control Sample Data'!D$3:D$98)&gt;10,IF(AND(ISNUMBER('Control Sample Data'!D990),'Control Sample Data'!D990&lt;$B$1,'Control Sample Data'!D990&gt;0),'Control Sample Data'!D990,$B$1),"")</f>
        <v/>
      </c>
      <c r="Q991" s="17" t="str">
        <f>IF(SUM('Control Sample Data'!E$3:E$98)&gt;10,IF(AND(ISNUMBER('Control Sample Data'!E990),'Control Sample Data'!E990&lt;$B$1,'Control Sample Data'!E990&gt;0),'Control Sample Data'!E990,$B$1),"")</f>
        <v/>
      </c>
      <c r="R991" s="17" t="str">
        <f>IF(SUM('Control Sample Data'!F$3:F$98)&gt;10,IF(AND(ISNUMBER('Control Sample Data'!F990),'Control Sample Data'!F990&lt;$B$1,'Control Sample Data'!F990&gt;0),'Control Sample Data'!F990,$B$1),"")</f>
        <v/>
      </c>
      <c r="S991" s="17" t="str">
        <f>IF(SUM('Control Sample Data'!G$3:G$98)&gt;10,IF(AND(ISNUMBER('Control Sample Data'!G990),'Control Sample Data'!G990&lt;$B$1,'Control Sample Data'!G990&gt;0),'Control Sample Data'!G990,$B$1),"")</f>
        <v/>
      </c>
      <c r="T991" s="17" t="str">
        <f>IF(SUM('Control Sample Data'!H$3:H$98)&gt;10,IF(AND(ISNUMBER('Control Sample Data'!H990),'Control Sample Data'!H990&lt;$B$1,'Control Sample Data'!H990&gt;0),'Control Sample Data'!H990,$B$1),"")</f>
        <v/>
      </c>
      <c r="U991" s="17" t="str">
        <f>IF(SUM('Control Sample Data'!I$3:I$98)&gt;10,IF(AND(ISNUMBER('Control Sample Data'!I990),'Control Sample Data'!I990&lt;$B$1,'Control Sample Data'!I990&gt;0),'Control Sample Data'!I990,$B$1),"")</f>
        <v/>
      </c>
      <c r="V991" s="17" t="str">
        <f>IF(SUM('Control Sample Data'!J$3:J$98)&gt;10,IF(AND(ISNUMBER('Control Sample Data'!J990),'Control Sample Data'!J990&lt;$B$1,'Control Sample Data'!J990&gt;0),'Control Sample Data'!J990,$B$1),"")</f>
        <v/>
      </c>
      <c r="W991" s="17" t="str">
        <f>IF(SUM('Control Sample Data'!K$3:K$98)&gt;10,IF(AND(ISNUMBER('Control Sample Data'!K990),'Control Sample Data'!K990&lt;$B$1,'Control Sample Data'!K990&gt;0),'Control Sample Data'!K990,$B$1),"")</f>
        <v/>
      </c>
      <c r="X991" s="17" t="str">
        <f>IF(SUM('Control Sample Data'!L$3:L$98)&gt;10,IF(AND(ISNUMBER('Control Sample Data'!L990),'Control Sample Data'!L990&lt;$B$1,'Control Sample Data'!L990&gt;0),'Control Sample Data'!L990,$B$1),"")</f>
        <v/>
      </c>
      <c r="Y991" s="17" t="str">
        <f>IF(SUM('Control Sample Data'!M$3:M$98)&gt;10,IF(AND(ISNUMBER('Control Sample Data'!M990),'Control Sample Data'!M990&lt;$B$1,'Control Sample Data'!M990&gt;0),'Control Sample Data'!M990,$B$1),"")</f>
        <v/>
      </c>
      <c r="AT991" s="36" t="str">
        <f t="shared" si="664"/>
        <v/>
      </c>
      <c r="AU991" s="36" t="str">
        <f t="shared" si="665"/>
        <v/>
      </c>
      <c r="AV991" s="36" t="str">
        <f t="shared" si="666"/>
        <v/>
      </c>
      <c r="AW991" s="36" t="str">
        <f t="shared" si="667"/>
        <v/>
      </c>
      <c r="AX991" s="36" t="str">
        <f t="shared" si="668"/>
        <v/>
      </c>
      <c r="AY991" s="36" t="str">
        <f t="shared" si="669"/>
        <v/>
      </c>
      <c r="AZ991" s="36" t="str">
        <f t="shared" si="670"/>
        <v/>
      </c>
      <c r="BA991" s="36" t="str">
        <f t="shared" si="671"/>
        <v/>
      </c>
      <c r="BB991" s="36" t="str">
        <f t="shared" si="672"/>
        <v/>
      </c>
      <c r="BC991" s="36" t="str">
        <f t="shared" si="673"/>
        <v/>
      </c>
      <c r="BD991" s="36" t="str">
        <f t="shared" si="674"/>
        <v/>
      </c>
      <c r="BE991" s="36" t="str">
        <f t="shared" si="675"/>
        <v/>
      </c>
      <c r="BF991" s="36" t="str">
        <f t="shared" si="676"/>
        <v/>
      </c>
      <c r="BG991" s="36" t="str">
        <f t="shared" si="677"/>
        <v/>
      </c>
      <c r="BH991" s="36" t="str">
        <f t="shared" si="678"/>
        <v/>
      </c>
      <c r="BI991" s="36" t="str">
        <f t="shared" si="679"/>
        <v/>
      </c>
      <c r="BJ991" s="36" t="str">
        <f t="shared" si="680"/>
        <v/>
      </c>
      <c r="BK991" s="36" t="str">
        <f t="shared" si="681"/>
        <v/>
      </c>
      <c r="BL991" s="36" t="str">
        <f t="shared" si="682"/>
        <v/>
      </c>
      <c r="BM991" s="36" t="str">
        <f t="shared" si="683"/>
        <v/>
      </c>
      <c r="BN991" s="38" t="e">
        <f t="shared" si="642"/>
        <v>#DIV/0!</v>
      </c>
      <c r="BO991" s="38" t="e">
        <f t="shared" si="643"/>
        <v>#DIV/0!</v>
      </c>
      <c r="BP991" s="39" t="str">
        <f t="shared" si="644"/>
        <v/>
      </c>
      <c r="BQ991" s="39" t="str">
        <f t="shared" si="645"/>
        <v/>
      </c>
      <c r="BR991" s="39" t="str">
        <f t="shared" si="646"/>
        <v/>
      </c>
      <c r="BS991" s="39" t="str">
        <f t="shared" si="647"/>
        <v/>
      </c>
      <c r="BT991" s="39" t="str">
        <f t="shared" si="648"/>
        <v/>
      </c>
      <c r="BU991" s="39" t="str">
        <f t="shared" si="649"/>
        <v/>
      </c>
      <c r="BV991" s="39" t="str">
        <f t="shared" si="650"/>
        <v/>
      </c>
      <c r="BW991" s="39" t="str">
        <f t="shared" si="651"/>
        <v/>
      </c>
      <c r="BX991" s="39" t="str">
        <f t="shared" si="652"/>
        <v/>
      </c>
      <c r="BY991" s="39" t="str">
        <f t="shared" si="653"/>
        <v/>
      </c>
      <c r="BZ991" s="39" t="str">
        <f t="shared" si="654"/>
        <v/>
      </c>
      <c r="CA991" s="39" t="str">
        <f t="shared" si="655"/>
        <v/>
      </c>
      <c r="CB991" s="39" t="str">
        <f t="shared" si="656"/>
        <v/>
      </c>
      <c r="CC991" s="39" t="str">
        <f t="shared" si="657"/>
        <v/>
      </c>
      <c r="CD991" s="39" t="str">
        <f t="shared" si="658"/>
        <v/>
      </c>
      <c r="CE991" s="39" t="str">
        <f t="shared" si="659"/>
        <v/>
      </c>
      <c r="CF991" s="39" t="str">
        <f t="shared" si="660"/>
        <v/>
      </c>
      <c r="CG991" s="39" t="str">
        <f t="shared" si="661"/>
        <v/>
      </c>
      <c r="CH991" s="39" t="str">
        <f t="shared" si="662"/>
        <v/>
      </c>
      <c r="CI991" s="39" t="str">
        <f t="shared" si="663"/>
        <v/>
      </c>
    </row>
    <row r="992" spans="1:87">
      <c r="A992" s="18"/>
      <c r="B992" s="15">
        <f>'Gene Table'!E991</f>
        <v>0</v>
      </c>
      <c r="C992" s="15" t="str">
        <f>'Gene Table'!B991</f>
        <v>J05</v>
      </c>
      <c r="D992" s="16" t="str">
        <f>IF(SUM('Test Sample Data'!D$3:D$98)&gt;10,IF(AND(ISNUMBER('Test Sample Data'!D991),'Test Sample Data'!D991&lt;$B$1,'Test Sample Data'!D991&gt;0),'Test Sample Data'!D991,$B$1),"")</f>
        <v/>
      </c>
      <c r="E992" s="17" t="str">
        <f>IF(SUM('Test Sample Data'!E$3:E$98)&gt;10,IF(AND(ISNUMBER('Test Sample Data'!E991),'Test Sample Data'!E991&lt;$B$1,'Test Sample Data'!E991&gt;0),'Test Sample Data'!E991,$B$1),"")</f>
        <v/>
      </c>
      <c r="F992" s="17" t="str">
        <f>IF(SUM('Test Sample Data'!F$3:F$98)&gt;10,IF(AND(ISNUMBER('Test Sample Data'!F991),'Test Sample Data'!F991&lt;$B$1,'Test Sample Data'!F991&gt;0),'Test Sample Data'!F991,$B$1),"")</f>
        <v/>
      </c>
      <c r="G992" s="17" t="str">
        <f>IF(SUM('Test Sample Data'!G$3:G$98)&gt;10,IF(AND(ISNUMBER('Test Sample Data'!G991),'Test Sample Data'!G991&lt;$B$1,'Test Sample Data'!G991&gt;0),'Test Sample Data'!G991,$B$1),"")</f>
        <v/>
      </c>
      <c r="H992" s="17" t="str">
        <f>IF(SUM('Test Sample Data'!H$3:H$98)&gt;10,IF(AND(ISNUMBER('Test Sample Data'!H991),'Test Sample Data'!H991&lt;$B$1,'Test Sample Data'!H991&gt;0),'Test Sample Data'!H991,$B$1),"")</f>
        <v/>
      </c>
      <c r="I992" s="17" t="str">
        <f>IF(SUM('Test Sample Data'!I$3:I$98)&gt;10,IF(AND(ISNUMBER('Test Sample Data'!I991),'Test Sample Data'!I991&lt;$B$1,'Test Sample Data'!I991&gt;0),'Test Sample Data'!I991,$B$1),"")</f>
        <v/>
      </c>
      <c r="J992" s="17" t="str">
        <f>IF(SUM('Test Sample Data'!J$3:J$98)&gt;10,IF(AND(ISNUMBER('Test Sample Data'!J991),'Test Sample Data'!J991&lt;$B$1,'Test Sample Data'!J991&gt;0),'Test Sample Data'!J991,$B$1),"")</f>
        <v/>
      </c>
      <c r="K992" s="17" t="str">
        <f>IF(SUM('Test Sample Data'!K$3:K$98)&gt;10,IF(AND(ISNUMBER('Test Sample Data'!K991),'Test Sample Data'!K991&lt;$B$1,'Test Sample Data'!K991&gt;0),'Test Sample Data'!K991,$B$1),"")</f>
        <v/>
      </c>
      <c r="L992" s="17" t="str">
        <f>IF(SUM('Test Sample Data'!L$3:L$98)&gt;10,IF(AND(ISNUMBER('Test Sample Data'!L991),'Test Sample Data'!L991&lt;$B$1,'Test Sample Data'!L991&gt;0),'Test Sample Data'!L991,$B$1),"")</f>
        <v/>
      </c>
      <c r="M992" s="17" t="str">
        <f>IF(SUM('Test Sample Data'!M$3:M$98)&gt;10,IF(AND(ISNUMBER('Test Sample Data'!M991),'Test Sample Data'!M991&lt;$B$1,'Test Sample Data'!M991&gt;0),'Test Sample Data'!M991,$B$1),"")</f>
        <v/>
      </c>
      <c r="N992" s="17">
        <f>'Gene Table'!E991</f>
        <v>0</v>
      </c>
      <c r="O992" s="17" t="str">
        <f>'Gene Table'!B991</f>
        <v>J05</v>
      </c>
      <c r="P992" s="17" t="str">
        <f>IF(SUM('Control Sample Data'!D$3:D$98)&gt;10,IF(AND(ISNUMBER('Control Sample Data'!D991),'Control Sample Data'!D991&lt;$B$1,'Control Sample Data'!D991&gt;0),'Control Sample Data'!D991,$B$1),"")</f>
        <v/>
      </c>
      <c r="Q992" s="17" t="str">
        <f>IF(SUM('Control Sample Data'!E$3:E$98)&gt;10,IF(AND(ISNUMBER('Control Sample Data'!E991),'Control Sample Data'!E991&lt;$B$1,'Control Sample Data'!E991&gt;0),'Control Sample Data'!E991,$B$1),"")</f>
        <v/>
      </c>
      <c r="R992" s="17" t="str">
        <f>IF(SUM('Control Sample Data'!F$3:F$98)&gt;10,IF(AND(ISNUMBER('Control Sample Data'!F991),'Control Sample Data'!F991&lt;$B$1,'Control Sample Data'!F991&gt;0),'Control Sample Data'!F991,$B$1),"")</f>
        <v/>
      </c>
      <c r="S992" s="17" t="str">
        <f>IF(SUM('Control Sample Data'!G$3:G$98)&gt;10,IF(AND(ISNUMBER('Control Sample Data'!G991),'Control Sample Data'!G991&lt;$B$1,'Control Sample Data'!G991&gt;0),'Control Sample Data'!G991,$B$1),"")</f>
        <v/>
      </c>
      <c r="T992" s="17" t="str">
        <f>IF(SUM('Control Sample Data'!H$3:H$98)&gt;10,IF(AND(ISNUMBER('Control Sample Data'!H991),'Control Sample Data'!H991&lt;$B$1,'Control Sample Data'!H991&gt;0),'Control Sample Data'!H991,$B$1),"")</f>
        <v/>
      </c>
      <c r="U992" s="17" t="str">
        <f>IF(SUM('Control Sample Data'!I$3:I$98)&gt;10,IF(AND(ISNUMBER('Control Sample Data'!I991),'Control Sample Data'!I991&lt;$B$1,'Control Sample Data'!I991&gt;0),'Control Sample Data'!I991,$B$1),"")</f>
        <v/>
      </c>
      <c r="V992" s="17" t="str">
        <f>IF(SUM('Control Sample Data'!J$3:J$98)&gt;10,IF(AND(ISNUMBER('Control Sample Data'!J991),'Control Sample Data'!J991&lt;$B$1,'Control Sample Data'!J991&gt;0),'Control Sample Data'!J991,$B$1),"")</f>
        <v/>
      </c>
      <c r="W992" s="17" t="str">
        <f>IF(SUM('Control Sample Data'!K$3:K$98)&gt;10,IF(AND(ISNUMBER('Control Sample Data'!K991),'Control Sample Data'!K991&lt;$B$1,'Control Sample Data'!K991&gt;0),'Control Sample Data'!K991,$B$1),"")</f>
        <v/>
      </c>
      <c r="X992" s="17" t="str">
        <f>IF(SUM('Control Sample Data'!L$3:L$98)&gt;10,IF(AND(ISNUMBER('Control Sample Data'!L991),'Control Sample Data'!L991&lt;$B$1,'Control Sample Data'!L991&gt;0),'Control Sample Data'!L991,$B$1),"")</f>
        <v/>
      </c>
      <c r="Y992" s="17" t="str">
        <f>IF(SUM('Control Sample Data'!M$3:M$98)&gt;10,IF(AND(ISNUMBER('Control Sample Data'!M991),'Control Sample Data'!M991&lt;$B$1,'Control Sample Data'!M991&gt;0),'Control Sample Data'!M991,$B$1),"")</f>
        <v/>
      </c>
      <c r="AT992" s="36" t="str">
        <f t="shared" si="664"/>
        <v/>
      </c>
      <c r="AU992" s="36" t="str">
        <f t="shared" si="665"/>
        <v/>
      </c>
      <c r="AV992" s="36" t="str">
        <f t="shared" si="666"/>
        <v/>
      </c>
      <c r="AW992" s="36" t="str">
        <f t="shared" si="667"/>
        <v/>
      </c>
      <c r="AX992" s="36" t="str">
        <f t="shared" si="668"/>
        <v/>
      </c>
      <c r="AY992" s="36" t="str">
        <f t="shared" si="669"/>
        <v/>
      </c>
      <c r="AZ992" s="36" t="str">
        <f t="shared" si="670"/>
        <v/>
      </c>
      <c r="BA992" s="36" t="str">
        <f t="shared" si="671"/>
        <v/>
      </c>
      <c r="BB992" s="36" t="str">
        <f t="shared" si="672"/>
        <v/>
      </c>
      <c r="BC992" s="36" t="str">
        <f t="shared" si="673"/>
        <v/>
      </c>
      <c r="BD992" s="36" t="str">
        <f t="shared" si="674"/>
        <v/>
      </c>
      <c r="BE992" s="36" t="str">
        <f t="shared" si="675"/>
        <v/>
      </c>
      <c r="BF992" s="36" t="str">
        <f t="shared" si="676"/>
        <v/>
      </c>
      <c r="BG992" s="36" t="str">
        <f t="shared" si="677"/>
        <v/>
      </c>
      <c r="BH992" s="36" t="str">
        <f t="shared" si="678"/>
        <v/>
      </c>
      <c r="BI992" s="36" t="str">
        <f t="shared" si="679"/>
        <v/>
      </c>
      <c r="BJ992" s="36" t="str">
        <f t="shared" si="680"/>
        <v/>
      </c>
      <c r="BK992" s="36" t="str">
        <f t="shared" si="681"/>
        <v/>
      </c>
      <c r="BL992" s="36" t="str">
        <f t="shared" si="682"/>
        <v/>
      </c>
      <c r="BM992" s="36" t="str">
        <f t="shared" si="683"/>
        <v/>
      </c>
      <c r="BN992" s="38" t="e">
        <f t="shared" si="642"/>
        <v>#DIV/0!</v>
      </c>
      <c r="BO992" s="38" t="e">
        <f t="shared" si="643"/>
        <v>#DIV/0!</v>
      </c>
      <c r="BP992" s="39" t="str">
        <f t="shared" si="644"/>
        <v/>
      </c>
      <c r="BQ992" s="39" t="str">
        <f t="shared" si="645"/>
        <v/>
      </c>
      <c r="BR992" s="39" t="str">
        <f t="shared" si="646"/>
        <v/>
      </c>
      <c r="BS992" s="39" t="str">
        <f t="shared" si="647"/>
        <v/>
      </c>
      <c r="BT992" s="39" t="str">
        <f t="shared" si="648"/>
        <v/>
      </c>
      <c r="BU992" s="39" t="str">
        <f t="shared" si="649"/>
        <v/>
      </c>
      <c r="BV992" s="39" t="str">
        <f t="shared" si="650"/>
        <v/>
      </c>
      <c r="BW992" s="39" t="str">
        <f t="shared" si="651"/>
        <v/>
      </c>
      <c r="BX992" s="39" t="str">
        <f t="shared" si="652"/>
        <v/>
      </c>
      <c r="BY992" s="39" t="str">
        <f t="shared" si="653"/>
        <v/>
      </c>
      <c r="BZ992" s="39" t="str">
        <f t="shared" si="654"/>
        <v/>
      </c>
      <c r="CA992" s="39" t="str">
        <f t="shared" si="655"/>
        <v/>
      </c>
      <c r="CB992" s="39" t="str">
        <f t="shared" si="656"/>
        <v/>
      </c>
      <c r="CC992" s="39" t="str">
        <f t="shared" si="657"/>
        <v/>
      </c>
      <c r="CD992" s="39" t="str">
        <f t="shared" si="658"/>
        <v/>
      </c>
      <c r="CE992" s="39" t="str">
        <f t="shared" si="659"/>
        <v/>
      </c>
      <c r="CF992" s="39" t="str">
        <f t="shared" si="660"/>
        <v/>
      </c>
      <c r="CG992" s="39" t="str">
        <f t="shared" si="661"/>
        <v/>
      </c>
      <c r="CH992" s="39" t="str">
        <f t="shared" si="662"/>
        <v/>
      </c>
      <c r="CI992" s="39" t="str">
        <f t="shared" si="663"/>
        <v/>
      </c>
    </row>
    <row r="993" spans="1:87">
      <c r="A993" s="18"/>
      <c r="B993" s="15">
        <f>'Gene Table'!E992</f>
        <v>0</v>
      </c>
      <c r="C993" s="15" t="str">
        <f>'Gene Table'!B992</f>
        <v>J06</v>
      </c>
      <c r="D993" s="16" t="str">
        <f>IF(SUM('Test Sample Data'!D$3:D$98)&gt;10,IF(AND(ISNUMBER('Test Sample Data'!D992),'Test Sample Data'!D992&lt;$B$1,'Test Sample Data'!D992&gt;0),'Test Sample Data'!D992,$B$1),"")</f>
        <v/>
      </c>
      <c r="E993" s="17" t="str">
        <f>IF(SUM('Test Sample Data'!E$3:E$98)&gt;10,IF(AND(ISNUMBER('Test Sample Data'!E992),'Test Sample Data'!E992&lt;$B$1,'Test Sample Data'!E992&gt;0),'Test Sample Data'!E992,$B$1),"")</f>
        <v/>
      </c>
      <c r="F993" s="17" t="str">
        <f>IF(SUM('Test Sample Data'!F$3:F$98)&gt;10,IF(AND(ISNUMBER('Test Sample Data'!F992),'Test Sample Data'!F992&lt;$B$1,'Test Sample Data'!F992&gt;0),'Test Sample Data'!F992,$B$1),"")</f>
        <v/>
      </c>
      <c r="G993" s="17" t="str">
        <f>IF(SUM('Test Sample Data'!G$3:G$98)&gt;10,IF(AND(ISNUMBER('Test Sample Data'!G992),'Test Sample Data'!G992&lt;$B$1,'Test Sample Data'!G992&gt;0),'Test Sample Data'!G992,$B$1),"")</f>
        <v/>
      </c>
      <c r="H993" s="17" t="str">
        <f>IF(SUM('Test Sample Data'!H$3:H$98)&gt;10,IF(AND(ISNUMBER('Test Sample Data'!H992),'Test Sample Data'!H992&lt;$B$1,'Test Sample Data'!H992&gt;0),'Test Sample Data'!H992,$B$1),"")</f>
        <v/>
      </c>
      <c r="I993" s="17" t="str">
        <f>IF(SUM('Test Sample Data'!I$3:I$98)&gt;10,IF(AND(ISNUMBER('Test Sample Data'!I992),'Test Sample Data'!I992&lt;$B$1,'Test Sample Data'!I992&gt;0),'Test Sample Data'!I992,$B$1),"")</f>
        <v/>
      </c>
      <c r="J993" s="17" t="str">
        <f>IF(SUM('Test Sample Data'!J$3:J$98)&gt;10,IF(AND(ISNUMBER('Test Sample Data'!J992),'Test Sample Data'!J992&lt;$B$1,'Test Sample Data'!J992&gt;0),'Test Sample Data'!J992,$B$1),"")</f>
        <v/>
      </c>
      <c r="K993" s="17" t="str">
        <f>IF(SUM('Test Sample Data'!K$3:K$98)&gt;10,IF(AND(ISNUMBER('Test Sample Data'!K992),'Test Sample Data'!K992&lt;$B$1,'Test Sample Data'!K992&gt;0),'Test Sample Data'!K992,$B$1),"")</f>
        <v/>
      </c>
      <c r="L993" s="17" t="str">
        <f>IF(SUM('Test Sample Data'!L$3:L$98)&gt;10,IF(AND(ISNUMBER('Test Sample Data'!L992),'Test Sample Data'!L992&lt;$B$1,'Test Sample Data'!L992&gt;0),'Test Sample Data'!L992,$B$1),"")</f>
        <v/>
      </c>
      <c r="M993" s="17" t="str">
        <f>IF(SUM('Test Sample Data'!M$3:M$98)&gt;10,IF(AND(ISNUMBER('Test Sample Data'!M992),'Test Sample Data'!M992&lt;$B$1,'Test Sample Data'!M992&gt;0),'Test Sample Data'!M992,$B$1),"")</f>
        <v/>
      </c>
      <c r="N993" s="17">
        <f>'Gene Table'!E992</f>
        <v>0</v>
      </c>
      <c r="O993" s="17" t="str">
        <f>'Gene Table'!B992</f>
        <v>J06</v>
      </c>
      <c r="P993" s="17" t="str">
        <f>IF(SUM('Control Sample Data'!D$3:D$98)&gt;10,IF(AND(ISNUMBER('Control Sample Data'!D992),'Control Sample Data'!D992&lt;$B$1,'Control Sample Data'!D992&gt;0),'Control Sample Data'!D992,$B$1),"")</f>
        <v/>
      </c>
      <c r="Q993" s="17" t="str">
        <f>IF(SUM('Control Sample Data'!E$3:E$98)&gt;10,IF(AND(ISNUMBER('Control Sample Data'!E992),'Control Sample Data'!E992&lt;$B$1,'Control Sample Data'!E992&gt;0),'Control Sample Data'!E992,$B$1),"")</f>
        <v/>
      </c>
      <c r="R993" s="17" t="str">
        <f>IF(SUM('Control Sample Data'!F$3:F$98)&gt;10,IF(AND(ISNUMBER('Control Sample Data'!F992),'Control Sample Data'!F992&lt;$B$1,'Control Sample Data'!F992&gt;0),'Control Sample Data'!F992,$B$1),"")</f>
        <v/>
      </c>
      <c r="S993" s="17" t="str">
        <f>IF(SUM('Control Sample Data'!G$3:G$98)&gt;10,IF(AND(ISNUMBER('Control Sample Data'!G992),'Control Sample Data'!G992&lt;$B$1,'Control Sample Data'!G992&gt;0),'Control Sample Data'!G992,$B$1),"")</f>
        <v/>
      </c>
      <c r="T993" s="17" t="str">
        <f>IF(SUM('Control Sample Data'!H$3:H$98)&gt;10,IF(AND(ISNUMBER('Control Sample Data'!H992),'Control Sample Data'!H992&lt;$B$1,'Control Sample Data'!H992&gt;0),'Control Sample Data'!H992,$B$1),"")</f>
        <v/>
      </c>
      <c r="U993" s="17" t="str">
        <f>IF(SUM('Control Sample Data'!I$3:I$98)&gt;10,IF(AND(ISNUMBER('Control Sample Data'!I992),'Control Sample Data'!I992&lt;$B$1,'Control Sample Data'!I992&gt;0),'Control Sample Data'!I992,$B$1),"")</f>
        <v/>
      </c>
      <c r="V993" s="17" t="str">
        <f>IF(SUM('Control Sample Data'!J$3:J$98)&gt;10,IF(AND(ISNUMBER('Control Sample Data'!J992),'Control Sample Data'!J992&lt;$B$1,'Control Sample Data'!J992&gt;0),'Control Sample Data'!J992,$B$1),"")</f>
        <v/>
      </c>
      <c r="W993" s="17" t="str">
        <f>IF(SUM('Control Sample Data'!K$3:K$98)&gt;10,IF(AND(ISNUMBER('Control Sample Data'!K992),'Control Sample Data'!K992&lt;$B$1,'Control Sample Data'!K992&gt;0),'Control Sample Data'!K992,$B$1),"")</f>
        <v/>
      </c>
      <c r="X993" s="17" t="str">
        <f>IF(SUM('Control Sample Data'!L$3:L$98)&gt;10,IF(AND(ISNUMBER('Control Sample Data'!L992),'Control Sample Data'!L992&lt;$B$1,'Control Sample Data'!L992&gt;0),'Control Sample Data'!L992,$B$1),"")</f>
        <v/>
      </c>
      <c r="Y993" s="17" t="str">
        <f>IF(SUM('Control Sample Data'!M$3:M$98)&gt;10,IF(AND(ISNUMBER('Control Sample Data'!M992),'Control Sample Data'!M992&lt;$B$1,'Control Sample Data'!M992&gt;0),'Control Sample Data'!M992,$B$1),"")</f>
        <v/>
      </c>
      <c r="AT993" s="36" t="str">
        <f t="shared" si="664"/>
        <v/>
      </c>
      <c r="AU993" s="36" t="str">
        <f t="shared" si="665"/>
        <v/>
      </c>
      <c r="AV993" s="36" t="str">
        <f t="shared" si="666"/>
        <v/>
      </c>
      <c r="AW993" s="36" t="str">
        <f t="shared" si="667"/>
        <v/>
      </c>
      <c r="AX993" s="36" t="str">
        <f t="shared" si="668"/>
        <v/>
      </c>
      <c r="AY993" s="36" t="str">
        <f t="shared" si="669"/>
        <v/>
      </c>
      <c r="AZ993" s="36" t="str">
        <f t="shared" si="670"/>
        <v/>
      </c>
      <c r="BA993" s="36" t="str">
        <f t="shared" si="671"/>
        <v/>
      </c>
      <c r="BB993" s="36" t="str">
        <f t="shared" si="672"/>
        <v/>
      </c>
      <c r="BC993" s="36" t="str">
        <f t="shared" si="673"/>
        <v/>
      </c>
      <c r="BD993" s="36" t="str">
        <f t="shared" si="674"/>
        <v/>
      </c>
      <c r="BE993" s="36" t="str">
        <f t="shared" si="675"/>
        <v/>
      </c>
      <c r="BF993" s="36" t="str">
        <f t="shared" si="676"/>
        <v/>
      </c>
      <c r="BG993" s="36" t="str">
        <f t="shared" si="677"/>
        <v/>
      </c>
      <c r="BH993" s="36" t="str">
        <f t="shared" si="678"/>
        <v/>
      </c>
      <c r="BI993" s="36" t="str">
        <f t="shared" si="679"/>
        <v/>
      </c>
      <c r="BJ993" s="36" t="str">
        <f t="shared" si="680"/>
        <v/>
      </c>
      <c r="BK993" s="36" t="str">
        <f t="shared" si="681"/>
        <v/>
      </c>
      <c r="BL993" s="36" t="str">
        <f t="shared" si="682"/>
        <v/>
      </c>
      <c r="BM993" s="36" t="str">
        <f t="shared" si="683"/>
        <v/>
      </c>
      <c r="BN993" s="38" t="e">
        <f t="shared" si="642"/>
        <v>#DIV/0!</v>
      </c>
      <c r="BO993" s="38" t="e">
        <f t="shared" si="643"/>
        <v>#DIV/0!</v>
      </c>
      <c r="BP993" s="39" t="str">
        <f t="shared" si="644"/>
        <v/>
      </c>
      <c r="BQ993" s="39" t="str">
        <f t="shared" si="645"/>
        <v/>
      </c>
      <c r="BR993" s="39" t="str">
        <f t="shared" si="646"/>
        <v/>
      </c>
      <c r="BS993" s="39" t="str">
        <f t="shared" si="647"/>
        <v/>
      </c>
      <c r="BT993" s="39" t="str">
        <f t="shared" si="648"/>
        <v/>
      </c>
      <c r="BU993" s="39" t="str">
        <f t="shared" si="649"/>
        <v/>
      </c>
      <c r="BV993" s="39" t="str">
        <f t="shared" si="650"/>
        <v/>
      </c>
      <c r="BW993" s="39" t="str">
        <f t="shared" si="651"/>
        <v/>
      </c>
      <c r="BX993" s="39" t="str">
        <f t="shared" si="652"/>
        <v/>
      </c>
      <c r="BY993" s="39" t="str">
        <f t="shared" si="653"/>
        <v/>
      </c>
      <c r="BZ993" s="39" t="str">
        <f t="shared" si="654"/>
        <v/>
      </c>
      <c r="CA993" s="39" t="str">
        <f t="shared" si="655"/>
        <v/>
      </c>
      <c r="CB993" s="39" t="str">
        <f t="shared" si="656"/>
        <v/>
      </c>
      <c r="CC993" s="39" t="str">
        <f t="shared" si="657"/>
        <v/>
      </c>
      <c r="CD993" s="39" t="str">
        <f t="shared" si="658"/>
        <v/>
      </c>
      <c r="CE993" s="39" t="str">
        <f t="shared" si="659"/>
        <v/>
      </c>
      <c r="CF993" s="39" t="str">
        <f t="shared" si="660"/>
        <v/>
      </c>
      <c r="CG993" s="39" t="str">
        <f t="shared" si="661"/>
        <v/>
      </c>
      <c r="CH993" s="39" t="str">
        <f t="shared" si="662"/>
        <v/>
      </c>
      <c r="CI993" s="39" t="str">
        <f t="shared" si="663"/>
        <v/>
      </c>
    </row>
    <row r="994" spans="1:87">
      <c r="A994" s="18"/>
      <c r="B994" s="15">
        <f>'Gene Table'!E993</f>
        <v>0</v>
      </c>
      <c r="C994" s="15" t="str">
        <f>'Gene Table'!B993</f>
        <v>J07</v>
      </c>
      <c r="D994" s="16" t="str">
        <f>IF(SUM('Test Sample Data'!D$3:D$98)&gt;10,IF(AND(ISNUMBER('Test Sample Data'!D993),'Test Sample Data'!D993&lt;$B$1,'Test Sample Data'!D993&gt;0),'Test Sample Data'!D993,$B$1),"")</f>
        <v/>
      </c>
      <c r="E994" s="17" t="str">
        <f>IF(SUM('Test Sample Data'!E$3:E$98)&gt;10,IF(AND(ISNUMBER('Test Sample Data'!E993),'Test Sample Data'!E993&lt;$B$1,'Test Sample Data'!E993&gt;0),'Test Sample Data'!E993,$B$1),"")</f>
        <v/>
      </c>
      <c r="F994" s="17" t="str">
        <f>IF(SUM('Test Sample Data'!F$3:F$98)&gt;10,IF(AND(ISNUMBER('Test Sample Data'!F993),'Test Sample Data'!F993&lt;$B$1,'Test Sample Data'!F993&gt;0),'Test Sample Data'!F993,$B$1),"")</f>
        <v/>
      </c>
      <c r="G994" s="17" t="str">
        <f>IF(SUM('Test Sample Data'!G$3:G$98)&gt;10,IF(AND(ISNUMBER('Test Sample Data'!G993),'Test Sample Data'!G993&lt;$B$1,'Test Sample Data'!G993&gt;0),'Test Sample Data'!G993,$B$1),"")</f>
        <v/>
      </c>
      <c r="H994" s="17" t="str">
        <f>IF(SUM('Test Sample Data'!H$3:H$98)&gt;10,IF(AND(ISNUMBER('Test Sample Data'!H993),'Test Sample Data'!H993&lt;$B$1,'Test Sample Data'!H993&gt;0),'Test Sample Data'!H993,$B$1),"")</f>
        <v/>
      </c>
      <c r="I994" s="17" t="str">
        <f>IF(SUM('Test Sample Data'!I$3:I$98)&gt;10,IF(AND(ISNUMBER('Test Sample Data'!I993),'Test Sample Data'!I993&lt;$B$1,'Test Sample Data'!I993&gt;0),'Test Sample Data'!I993,$B$1),"")</f>
        <v/>
      </c>
      <c r="J994" s="17" t="str">
        <f>IF(SUM('Test Sample Data'!J$3:J$98)&gt;10,IF(AND(ISNUMBER('Test Sample Data'!J993),'Test Sample Data'!J993&lt;$B$1,'Test Sample Data'!J993&gt;0),'Test Sample Data'!J993,$B$1),"")</f>
        <v/>
      </c>
      <c r="K994" s="17" t="str">
        <f>IF(SUM('Test Sample Data'!K$3:K$98)&gt;10,IF(AND(ISNUMBER('Test Sample Data'!K993),'Test Sample Data'!K993&lt;$B$1,'Test Sample Data'!K993&gt;0),'Test Sample Data'!K993,$B$1),"")</f>
        <v/>
      </c>
      <c r="L994" s="17" t="str">
        <f>IF(SUM('Test Sample Data'!L$3:L$98)&gt;10,IF(AND(ISNUMBER('Test Sample Data'!L993),'Test Sample Data'!L993&lt;$B$1,'Test Sample Data'!L993&gt;0),'Test Sample Data'!L993,$B$1),"")</f>
        <v/>
      </c>
      <c r="M994" s="17" t="str">
        <f>IF(SUM('Test Sample Data'!M$3:M$98)&gt;10,IF(AND(ISNUMBER('Test Sample Data'!M993),'Test Sample Data'!M993&lt;$B$1,'Test Sample Data'!M993&gt;0),'Test Sample Data'!M993,$B$1),"")</f>
        <v/>
      </c>
      <c r="N994" s="17">
        <f>'Gene Table'!E993</f>
        <v>0</v>
      </c>
      <c r="O994" s="17" t="str">
        <f>'Gene Table'!B993</f>
        <v>J07</v>
      </c>
      <c r="P994" s="17" t="str">
        <f>IF(SUM('Control Sample Data'!D$3:D$98)&gt;10,IF(AND(ISNUMBER('Control Sample Data'!D993),'Control Sample Data'!D993&lt;$B$1,'Control Sample Data'!D993&gt;0),'Control Sample Data'!D993,$B$1),"")</f>
        <v/>
      </c>
      <c r="Q994" s="17" t="str">
        <f>IF(SUM('Control Sample Data'!E$3:E$98)&gt;10,IF(AND(ISNUMBER('Control Sample Data'!E993),'Control Sample Data'!E993&lt;$B$1,'Control Sample Data'!E993&gt;0),'Control Sample Data'!E993,$B$1),"")</f>
        <v/>
      </c>
      <c r="R994" s="17" t="str">
        <f>IF(SUM('Control Sample Data'!F$3:F$98)&gt;10,IF(AND(ISNUMBER('Control Sample Data'!F993),'Control Sample Data'!F993&lt;$B$1,'Control Sample Data'!F993&gt;0),'Control Sample Data'!F993,$B$1),"")</f>
        <v/>
      </c>
      <c r="S994" s="17" t="str">
        <f>IF(SUM('Control Sample Data'!G$3:G$98)&gt;10,IF(AND(ISNUMBER('Control Sample Data'!G993),'Control Sample Data'!G993&lt;$B$1,'Control Sample Data'!G993&gt;0),'Control Sample Data'!G993,$B$1),"")</f>
        <v/>
      </c>
      <c r="T994" s="17" t="str">
        <f>IF(SUM('Control Sample Data'!H$3:H$98)&gt;10,IF(AND(ISNUMBER('Control Sample Data'!H993),'Control Sample Data'!H993&lt;$B$1,'Control Sample Data'!H993&gt;0),'Control Sample Data'!H993,$B$1),"")</f>
        <v/>
      </c>
      <c r="U994" s="17" t="str">
        <f>IF(SUM('Control Sample Data'!I$3:I$98)&gt;10,IF(AND(ISNUMBER('Control Sample Data'!I993),'Control Sample Data'!I993&lt;$B$1,'Control Sample Data'!I993&gt;0),'Control Sample Data'!I993,$B$1),"")</f>
        <v/>
      </c>
      <c r="V994" s="17" t="str">
        <f>IF(SUM('Control Sample Data'!J$3:J$98)&gt;10,IF(AND(ISNUMBER('Control Sample Data'!J993),'Control Sample Data'!J993&lt;$B$1,'Control Sample Data'!J993&gt;0),'Control Sample Data'!J993,$B$1),"")</f>
        <v/>
      </c>
      <c r="W994" s="17" t="str">
        <f>IF(SUM('Control Sample Data'!K$3:K$98)&gt;10,IF(AND(ISNUMBER('Control Sample Data'!K993),'Control Sample Data'!K993&lt;$B$1,'Control Sample Data'!K993&gt;0),'Control Sample Data'!K993,$B$1),"")</f>
        <v/>
      </c>
      <c r="X994" s="17" t="str">
        <f>IF(SUM('Control Sample Data'!L$3:L$98)&gt;10,IF(AND(ISNUMBER('Control Sample Data'!L993),'Control Sample Data'!L993&lt;$B$1,'Control Sample Data'!L993&gt;0),'Control Sample Data'!L993,$B$1),"")</f>
        <v/>
      </c>
      <c r="Y994" s="17" t="str">
        <f>IF(SUM('Control Sample Data'!M$3:M$98)&gt;10,IF(AND(ISNUMBER('Control Sample Data'!M993),'Control Sample Data'!M993&lt;$B$1,'Control Sample Data'!M993&gt;0),'Control Sample Data'!M993,$B$1),"")</f>
        <v/>
      </c>
      <c r="AT994" s="36" t="str">
        <f t="shared" si="664"/>
        <v/>
      </c>
      <c r="AU994" s="36" t="str">
        <f t="shared" si="665"/>
        <v/>
      </c>
      <c r="AV994" s="36" t="str">
        <f t="shared" si="666"/>
        <v/>
      </c>
      <c r="AW994" s="36" t="str">
        <f t="shared" si="667"/>
        <v/>
      </c>
      <c r="AX994" s="36" t="str">
        <f t="shared" si="668"/>
        <v/>
      </c>
      <c r="AY994" s="36" t="str">
        <f t="shared" si="669"/>
        <v/>
      </c>
      <c r="AZ994" s="36" t="str">
        <f t="shared" si="670"/>
        <v/>
      </c>
      <c r="BA994" s="36" t="str">
        <f t="shared" si="671"/>
        <v/>
      </c>
      <c r="BB994" s="36" t="str">
        <f t="shared" si="672"/>
        <v/>
      </c>
      <c r="BC994" s="36" t="str">
        <f t="shared" si="673"/>
        <v/>
      </c>
      <c r="BD994" s="36" t="str">
        <f t="shared" si="674"/>
        <v/>
      </c>
      <c r="BE994" s="36" t="str">
        <f t="shared" si="675"/>
        <v/>
      </c>
      <c r="BF994" s="36" t="str">
        <f t="shared" si="676"/>
        <v/>
      </c>
      <c r="BG994" s="36" t="str">
        <f t="shared" si="677"/>
        <v/>
      </c>
      <c r="BH994" s="36" t="str">
        <f t="shared" si="678"/>
        <v/>
      </c>
      <c r="BI994" s="36" t="str">
        <f t="shared" si="679"/>
        <v/>
      </c>
      <c r="BJ994" s="36" t="str">
        <f t="shared" si="680"/>
        <v/>
      </c>
      <c r="BK994" s="36" t="str">
        <f t="shared" si="681"/>
        <v/>
      </c>
      <c r="BL994" s="36" t="str">
        <f t="shared" si="682"/>
        <v/>
      </c>
      <c r="BM994" s="36" t="str">
        <f t="shared" si="683"/>
        <v/>
      </c>
      <c r="BN994" s="38" t="e">
        <f t="shared" si="642"/>
        <v>#DIV/0!</v>
      </c>
      <c r="BO994" s="38" t="e">
        <f t="shared" si="643"/>
        <v>#DIV/0!</v>
      </c>
      <c r="BP994" s="39" t="str">
        <f t="shared" si="644"/>
        <v/>
      </c>
      <c r="BQ994" s="39" t="str">
        <f t="shared" si="645"/>
        <v/>
      </c>
      <c r="BR994" s="39" t="str">
        <f t="shared" si="646"/>
        <v/>
      </c>
      <c r="BS994" s="39" t="str">
        <f t="shared" si="647"/>
        <v/>
      </c>
      <c r="BT994" s="39" t="str">
        <f t="shared" si="648"/>
        <v/>
      </c>
      <c r="BU994" s="39" t="str">
        <f t="shared" si="649"/>
        <v/>
      </c>
      <c r="BV994" s="39" t="str">
        <f t="shared" si="650"/>
        <v/>
      </c>
      <c r="BW994" s="39" t="str">
        <f t="shared" si="651"/>
        <v/>
      </c>
      <c r="BX994" s="39" t="str">
        <f t="shared" si="652"/>
        <v/>
      </c>
      <c r="BY994" s="39" t="str">
        <f t="shared" si="653"/>
        <v/>
      </c>
      <c r="BZ994" s="39" t="str">
        <f t="shared" si="654"/>
        <v/>
      </c>
      <c r="CA994" s="39" t="str">
        <f t="shared" si="655"/>
        <v/>
      </c>
      <c r="CB994" s="39" t="str">
        <f t="shared" si="656"/>
        <v/>
      </c>
      <c r="CC994" s="39" t="str">
        <f t="shared" si="657"/>
        <v/>
      </c>
      <c r="CD994" s="39" t="str">
        <f t="shared" si="658"/>
        <v/>
      </c>
      <c r="CE994" s="39" t="str">
        <f t="shared" si="659"/>
        <v/>
      </c>
      <c r="CF994" s="39" t="str">
        <f t="shared" si="660"/>
        <v/>
      </c>
      <c r="CG994" s="39" t="str">
        <f t="shared" si="661"/>
        <v/>
      </c>
      <c r="CH994" s="39" t="str">
        <f t="shared" si="662"/>
        <v/>
      </c>
      <c r="CI994" s="39" t="str">
        <f t="shared" si="663"/>
        <v/>
      </c>
    </row>
    <row r="995" spans="1:87">
      <c r="A995" s="18"/>
      <c r="B995" s="15">
        <f>'Gene Table'!E994</f>
        <v>0</v>
      </c>
      <c r="C995" s="15" t="str">
        <f>'Gene Table'!B994</f>
        <v>J08</v>
      </c>
      <c r="D995" s="16" t="str">
        <f>IF(SUM('Test Sample Data'!D$3:D$98)&gt;10,IF(AND(ISNUMBER('Test Sample Data'!D994),'Test Sample Data'!D994&lt;$B$1,'Test Sample Data'!D994&gt;0),'Test Sample Data'!D994,$B$1),"")</f>
        <v/>
      </c>
      <c r="E995" s="17" t="str">
        <f>IF(SUM('Test Sample Data'!E$3:E$98)&gt;10,IF(AND(ISNUMBER('Test Sample Data'!E994),'Test Sample Data'!E994&lt;$B$1,'Test Sample Data'!E994&gt;0),'Test Sample Data'!E994,$B$1),"")</f>
        <v/>
      </c>
      <c r="F995" s="17" t="str">
        <f>IF(SUM('Test Sample Data'!F$3:F$98)&gt;10,IF(AND(ISNUMBER('Test Sample Data'!F994),'Test Sample Data'!F994&lt;$B$1,'Test Sample Data'!F994&gt;0),'Test Sample Data'!F994,$B$1),"")</f>
        <v/>
      </c>
      <c r="G995" s="17" t="str">
        <f>IF(SUM('Test Sample Data'!G$3:G$98)&gt;10,IF(AND(ISNUMBER('Test Sample Data'!G994),'Test Sample Data'!G994&lt;$B$1,'Test Sample Data'!G994&gt;0),'Test Sample Data'!G994,$B$1),"")</f>
        <v/>
      </c>
      <c r="H995" s="17" t="str">
        <f>IF(SUM('Test Sample Data'!H$3:H$98)&gt;10,IF(AND(ISNUMBER('Test Sample Data'!H994),'Test Sample Data'!H994&lt;$B$1,'Test Sample Data'!H994&gt;0),'Test Sample Data'!H994,$B$1),"")</f>
        <v/>
      </c>
      <c r="I995" s="17" t="str">
        <f>IF(SUM('Test Sample Data'!I$3:I$98)&gt;10,IF(AND(ISNUMBER('Test Sample Data'!I994),'Test Sample Data'!I994&lt;$B$1,'Test Sample Data'!I994&gt;0),'Test Sample Data'!I994,$B$1),"")</f>
        <v/>
      </c>
      <c r="J995" s="17" t="str">
        <f>IF(SUM('Test Sample Data'!J$3:J$98)&gt;10,IF(AND(ISNUMBER('Test Sample Data'!J994),'Test Sample Data'!J994&lt;$B$1,'Test Sample Data'!J994&gt;0),'Test Sample Data'!J994,$B$1),"")</f>
        <v/>
      </c>
      <c r="K995" s="17" t="str">
        <f>IF(SUM('Test Sample Data'!K$3:K$98)&gt;10,IF(AND(ISNUMBER('Test Sample Data'!K994),'Test Sample Data'!K994&lt;$B$1,'Test Sample Data'!K994&gt;0),'Test Sample Data'!K994,$B$1),"")</f>
        <v/>
      </c>
      <c r="L995" s="17" t="str">
        <f>IF(SUM('Test Sample Data'!L$3:L$98)&gt;10,IF(AND(ISNUMBER('Test Sample Data'!L994),'Test Sample Data'!L994&lt;$B$1,'Test Sample Data'!L994&gt;0),'Test Sample Data'!L994,$B$1),"")</f>
        <v/>
      </c>
      <c r="M995" s="17" t="str">
        <f>IF(SUM('Test Sample Data'!M$3:M$98)&gt;10,IF(AND(ISNUMBER('Test Sample Data'!M994),'Test Sample Data'!M994&lt;$B$1,'Test Sample Data'!M994&gt;0),'Test Sample Data'!M994,$B$1),"")</f>
        <v/>
      </c>
      <c r="N995" s="17">
        <f>'Gene Table'!E994</f>
        <v>0</v>
      </c>
      <c r="O995" s="17" t="str">
        <f>'Gene Table'!B994</f>
        <v>J08</v>
      </c>
      <c r="P995" s="17" t="str">
        <f>IF(SUM('Control Sample Data'!D$3:D$98)&gt;10,IF(AND(ISNUMBER('Control Sample Data'!D994),'Control Sample Data'!D994&lt;$B$1,'Control Sample Data'!D994&gt;0),'Control Sample Data'!D994,$B$1),"")</f>
        <v/>
      </c>
      <c r="Q995" s="17" t="str">
        <f>IF(SUM('Control Sample Data'!E$3:E$98)&gt;10,IF(AND(ISNUMBER('Control Sample Data'!E994),'Control Sample Data'!E994&lt;$B$1,'Control Sample Data'!E994&gt;0),'Control Sample Data'!E994,$B$1),"")</f>
        <v/>
      </c>
      <c r="R995" s="17" t="str">
        <f>IF(SUM('Control Sample Data'!F$3:F$98)&gt;10,IF(AND(ISNUMBER('Control Sample Data'!F994),'Control Sample Data'!F994&lt;$B$1,'Control Sample Data'!F994&gt;0),'Control Sample Data'!F994,$B$1),"")</f>
        <v/>
      </c>
      <c r="S995" s="17" t="str">
        <f>IF(SUM('Control Sample Data'!G$3:G$98)&gt;10,IF(AND(ISNUMBER('Control Sample Data'!G994),'Control Sample Data'!G994&lt;$B$1,'Control Sample Data'!G994&gt;0),'Control Sample Data'!G994,$B$1),"")</f>
        <v/>
      </c>
      <c r="T995" s="17" t="str">
        <f>IF(SUM('Control Sample Data'!H$3:H$98)&gt;10,IF(AND(ISNUMBER('Control Sample Data'!H994),'Control Sample Data'!H994&lt;$B$1,'Control Sample Data'!H994&gt;0),'Control Sample Data'!H994,$B$1),"")</f>
        <v/>
      </c>
      <c r="U995" s="17" t="str">
        <f>IF(SUM('Control Sample Data'!I$3:I$98)&gt;10,IF(AND(ISNUMBER('Control Sample Data'!I994),'Control Sample Data'!I994&lt;$B$1,'Control Sample Data'!I994&gt;0),'Control Sample Data'!I994,$B$1),"")</f>
        <v/>
      </c>
      <c r="V995" s="17" t="str">
        <f>IF(SUM('Control Sample Data'!J$3:J$98)&gt;10,IF(AND(ISNUMBER('Control Sample Data'!J994),'Control Sample Data'!J994&lt;$B$1,'Control Sample Data'!J994&gt;0),'Control Sample Data'!J994,$B$1),"")</f>
        <v/>
      </c>
      <c r="W995" s="17" t="str">
        <f>IF(SUM('Control Sample Data'!K$3:K$98)&gt;10,IF(AND(ISNUMBER('Control Sample Data'!K994),'Control Sample Data'!K994&lt;$B$1,'Control Sample Data'!K994&gt;0),'Control Sample Data'!K994,$B$1),"")</f>
        <v/>
      </c>
      <c r="X995" s="17" t="str">
        <f>IF(SUM('Control Sample Data'!L$3:L$98)&gt;10,IF(AND(ISNUMBER('Control Sample Data'!L994),'Control Sample Data'!L994&lt;$B$1,'Control Sample Data'!L994&gt;0),'Control Sample Data'!L994,$B$1),"")</f>
        <v/>
      </c>
      <c r="Y995" s="17" t="str">
        <f>IF(SUM('Control Sample Data'!M$3:M$98)&gt;10,IF(AND(ISNUMBER('Control Sample Data'!M994),'Control Sample Data'!M994&lt;$B$1,'Control Sample Data'!M994&gt;0),'Control Sample Data'!M994,$B$1),"")</f>
        <v/>
      </c>
      <c r="AT995" s="36" t="str">
        <f t="shared" si="664"/>
        <v/>
      </c>
      <c r="AU995" s="36" t="str">
        <f t="shared" si="665"/>
        <v/>
      </c>
      <c r="AV995" s="36" t="str">
        <f t="shared" si="666"/>
        <v/>
      </c>
      <c r="AW995" s="36" t="str">
        <f t="shared" si="667"/>
        <v/>
      </c>
      <c r="AX995" s="36" t="str">
        <f t="shared" si="668"/>
        <v/>
      </c>
      <c r="AY995" s="36" t="str">
        <f t="shared" si="669"/>
        <v/>
      </c>
      <c r="AZ995" s="36" t="str">
        <f t="shared" si="670"/>
        <v/>
      </c>
      <c r="BA995" s="36" t="str">
        <f t="shared" si="671"/>
        <v/>
      </c>
      <c r="BB995" s="36" t="str">
        <f t="shared" si="672"/>
        <v/>
      </c>
      <c r="BC995" s="36" t="str">
        <f t="shared" si="673"/>
        <v/>
      </c>
      <c r="BD995" s="36" t="str">
        <f t="shared" si="674"/>
        <v/>
      </c>
      <c r="BE995" s="36" t="str">
        <f t="shared" si="675"/>
        <v/>
      </c>
      <c r="BF995" s="36" t="str">
        <f t="shared" si="676"/>
        <v/>
      </c>
      <c r="BG995" s="36" t="str">
        <f t="shared" si="677"/>
        <v/>
      </c>
      <c r="BH995" s="36" t="str">
        <f t="shared" si="678"/>
        <v/>
      </c>
      <c r="BI995" s="36" t="str">
        <f t="shared" si="679"/>
        <v/>
      </c>
      <c r="BJ995" s="36" t="str">
        <f t="shared" si="680"/>
        <v/>
      </c>
      <c r="BK995" s="36" t="str">
        <f t="shared" si="681"/>
        <v/>
      </c>
      <c r="BL995" s="36" t="str">
        <f t="shared" si="682"/>
        <v/>
      </c>
      <c r="BM995" s="36" t="str">
        <f t="shared" si="683"/>
        <v/>
      </c>
      <c r="BN995" s="38" t="e">
        <f t="shared" si="642"/>
        <v>#DIV/0!</v>
      </c>
      <c r="BO995" s="38" t="e">
        <f t="shared" si="643"/>
        <v>#DIV/0!</v>
      </c>
      <c r="BP995" s="39" t="str">
        <f t="shared" si="644"/>
        <v/>
      </c>
      <c r="BQ995" s="39" t="str">
        <f t="shared" si="645"/>
        <v/>
      </c>
      <c r="BR995" s="39" t="str">
        <f t="shared" si="646"/>
        <v/>
      </c>
      <c r="BS995" s="39" t="str">
        <f t="shared" si="647"/>
        <v/>
      </c>
      <c r="BT995" s="39" t="str">
        <f t="shared" si="648"/>
        <v/>
      </c>
      <c r="BU995" s="39" t="str">
        <f t="shared" si="649"/>
        <v/>
      </c>
      <c r="BV995" s="39" t="str">
        <f t="shared" si="650"/>
        <v/>
      </c>
      <c r="BW995" s="39" t="str">
        <f t="shared" si="651"/>
        <v/>
      </c>
      <c r="BX995" s="39" t="str">
        <f t="shared" si="652"/>
        <v/>
      </c>
      <c r="BY995" s="39" t="str">
        <f t="shared" si="653"/>
        <v/>
      </c>
      <c r="BZ995" s="39" t="str">
        <f t="shared" si="654"/>
        <v/>
      </c>
      <c r="CA995" s="39" t="str">
        <f t="shared" si="655"/>
        <v/>
      </c>
      <c r="CB995" s="39" t="str">
        <f t="shared" si="656"/>
        <v/>
      </c>
      <c r="CC995" s="39" t="str">
        <f t="shared" si="657"/>
        <v/>
      </c>
      <c r="CD995" s="39" t="str">
        <f t="shared" si="658"/>
        <v/>
      </c>
      <c r="CE995" s="39" t="str">
        <f t="shared" si="659"/>
        <v/>
      </c>
      <c r="CF995" s="39" t="str">
        <f t="shared" si="660"/>
        <v/>
      </c>
      <c r="CG995" s="39" t="str">
        <f t="shared" si="661"/>
        <v/>
      </c>
      <c r="CH995" s="39" t="str">
        <f t="shared" si="662"/>
        <v/>
      </c>
      <c r="CI995" s="39" t="str">
        <f t="shared" si="663"/>
        <v/>
      </c>
    </row>
    <row r="996" spans="1:87">
      <c r="A996" s="18"/>
      <c r="B996" s="15">
        <f>'Gene Table'!E995</f>
        <v>0</v>
      </c>
      <c r="C996" s="15" t="str">
        <f>'Gene Table'!B995</f>
        <v>J09</v>
      </c>
      <c r="D996" s="16" t="str">
        <f>IF(SUM('Test Sample Data'!D$3:D$98)&gt;10,IF(AND(ISNUMBER('Test Sample Data'!D995),'Test Sample Data'!D995&lt;$B$1,'Test Sample Data'!D995&gt;0),'Test Sample Data'!D995,$B$1),"")</f>
        <v/>
      </c>
      <c r="E996" s="17" t="str">
        <f>IF(SUM('Test Sample Data'!E$3:E$98)&gt;10,IF(AND(ISNUMBER('Test Sample Data'!E995),'Test Sample Data'!E995&lt;$B$1,'Test Sample Data'!E995&gt;0),'Test Sample Data'!E995,$B$1),"")</f>
        <v/>
      </c>
      <c r="F996" s="17" t="str">
        <f>IF(SUM('Test Sample Data'!F$3:F$98)&gt;10,IF(AND(ISNUMBER('Test Sample Data'!F995),'Test Sample Data'!F995&lt;$B$1,'Test Sample Data'!F995&gt;0),'Test Sample Data'!F995,$B$1),"")</f>
        <v/>
      </c>
      <c r="G996" s="17" t="str">
        <f>IF(SUM('Test Sample Data'!G$3:G$98)&gt;10,IF(AND(ISNUMBER('Test Sample Data'!G995),'Test Sample Data'!G995&lt;$B$1,'Test Sample Data'!G995&gt;0),'Test Sample Data'!G995,$B$1),"")</f>
        <v/>
      </c>
      <c r="H996" s="17" t="str">
        <f>IF(SUM('Test Sample Data'!H$3:H$98)&gt;10,IF(AND(ISNUMBER('Test Sample Data'!H995),'Test Sample Data'!H995&lt;$B$1,'Test Sample Data'!H995&gt;0),'Test Sample Data'!H995,$B$1),"")</f>
        <v/>
      </c>
      <c r="I996" s="17" t="str">
        <f>IF(SUM('Test Sample Data'!I$3:I$98)&gt;10,IF(AND(ISNUMBER('Test Sample Data'!I995),'Test Sample Data'!I995&lt;$B$1,'Test Sample Data'!I995&gt;0),'Test Sample Data'!I995,$B$1),"")</f>
        <v/>
      </c>
      <c r="J996" s="17" t="str">
        <f>IF(SUM('Test Sample Data'!J$3:J$98)&gt;10,IF(AND(ISNUMBER('Test Sample Data'!J995),'Test Sample Data'!J995&lt;$B$1,'Test Sample Data'!J995&gt;0),'Test Sample Data'!J995,$B$1),"")</f>
        <v/>
      </c>
      <c r="K996" s="17" t="str">
        <f>IF(SUM('Test Sample Data'!K$3:K$98)&gt;10,IF(AND(ISNUMBER('Test Sample Data'!K995),'Test Sample Data'!K995&lt;$B$1,'Test Sample Data'!K995&gt;0),'Test Sample Data'!K995,$B$1),"")</f>
        <v/>
      </c>
      <c r="L996" s="17" t="str">
        <f>IF(SUM('Test Sample Data'!L$3:L$98)&gt;10,IF(AND(ISNUMBER('Test Sample Data'!L995),'Test Sample Data'!L995&lt;$B$1,'Test Sample Data'!L995&gt;0),'Test Sample Data'!L995,$B$1),"")</f>
        <v/>
      </c>
      <c r="M996" s="17" t="str">
        <f>IF(SUM('Test Sample Data'!M$3:M$98)&gt;10,IF(AND(ISNUMBER('Test Sample Data'!M995),'Test Sample Data'!M995&lt;$B$1,'Test Sample Data'!M995&gt;0),'Test Sample Data'!M995,$B$1),"")</f>
        <v/>
      </c>
      <c r="N996" s="17">
        <f>'Gene Table'!E995</f>
        <v>0</v>
      </c>
      <c r="O996" s="17" t="str">
        <f>'Gene Table'!B995</f>
        <v>J09</v>
      </c>
      <c r="P996" s="17" t="str">
        <f>IF(SUM('Control Sample Data'!D$3:D$98)&gt;10,IF(AND(ISNUMBER('Control Sample Data'!D995),'Control Sample Data'!D995&lt;$B$1,'Control Sample Data'!D995&gt;0),'Control Sample Data'!D995,$B$1),"")</f>
        <v/>
      </c>
      <c r="Q996" s="17" t="str">
        <f>IF(SUM('Control Sample Data'!E$3:E$98)&gt;10,IF(AND(ISNUMBER('Control Sample Data'!E995),'Control Sample Data'!E995&lt;$B$1,'Control Sample Data'!E995&gt;0),'Control Sample Data'!E995,$B$1),"")</f>
        <v/>
      </c>
      <c r="R996" s="17" t="str">
        <f>IF(SUM('Control Sample Data'!F$3:F$98)&gt;10,IF(AND(ISNUMBER('Control Sample Data'!F995),'Control Sample Data'!F995&lt;$B$1,'Control Sample Data'!F995&gt;0),'Control Sample Data'!F995,$B$1),"")</f>
        <v/>
      </c>
      <c r="S996" s="17" t="str">
        <f>IF(SUM('Control Sample Data'!G$3:G$98)&gt;10,IF(AND(ISNUMBER('Control Sample Data'!G995),'Control Sample Data'!G995&lt;$B$1,'Control Sample Data'!G995&gt;0),'Control Sample Data'!G995,$B$1),"")</f>
        <v/>
      </c>
      <c r="T996" s="17" t="str">
        <f>IF(SUM('Control Sample Data'!H$3:H$98)&gt;10,IF(AND(ISNUMBER('Control Sample Data'!H995),'Control Sample Data'!H995&lt;$B$1,'Control Sample Data'!H995&gt;0),'Control Sample Data'!H995,$B$1),"")</f>
        <v/>
      </c>
      <c r="U996" s="17" t="str">
        <f>IF(SUM('Control Sample Data'!I$3:I$98)&gt;10,IF(AND(ISNUMBER('Control Sample Data'!I995),'Control Sample Data'!I995&lt;$B$1,'Control Sample Data'!I995&gt;0),'Control Sample Data'!I995,$B$1),"")</f>
        <v/>
      </c>
      <c r="V996" s="17" t="str">
        <f>IF(SUM('Control Sample Data'!J$3:J$98)&gt;10,IF(AND(ISNUMBER('Control Sample Data'!J995),'Control Sample Data'!J995&lt;$B$1,'Control Sample Data'!J995&gt;0),'Control Sample Data'!J995,$B$1),"")</f>
        <v/>
      </c>
      <c r="W996" s="17" t="str">
        <f>IF(SUM('Control Sample Data'!K$3:K$98)&gt;10,IF(AND(ISNUMBER('Control Sample Data'!K995),'Control Sample Data'!K995&lt;$B$1,'Control Sample Data'!K995&gt;0),'Control Sample Data'!K995,$B$1),"")</f>
        <v/>
      </c>
      <c r="X996" s="17" t="str">
        <f>IF(SUM('Control Sample Data'!L$3:L$98)&gt;10,IF(AND(ISNUMBER('Control Sample Data'!L995),'Control Sample Data'!L995&lt;$B$1,'Control Sample Data'!L995&gt;0),'Control Sample Data'!L995,$B$1),"")</f>
        <v/>
      </c>
      <c r="Y996" s="17" t="str">
        <f>IF(SUM('Control Sample Data'!M$3:M$98)&gt;10,IF(AND(ISNUMBER('Control Sample Data'!M995),'Control Sample Data'!M995&lt;$B$1,'Control Sample Data'!M995&gt;0),'Control Sample Data'!M995,$B$1),"")</f>
        <v/>
      </c>
      <c r="AT996" s="36" t="str">
        <f t="shared" si="664"/>
        <v/>
      </c>
      <c r="AU996" s="36" t="str">
        <f t="shared" si="665"/>
        <v/>
      </c>
      <c r="AV996" s="36" t="str">
        <f t="shared" si="666"/>
        <v/>
      </c>
      <c r="AW996" s="36" t="str">
        <f t="shared" si="667"/>
        <v/>
      </c>
      <c r="AX996" s="36" t="str">
        <f t="shared" si="668"/>
        <v/>
      </c>
      <c r="AY996" s="36" t="str">
        <f t="shared" si="669"/>
        <v/>
      </c>
      <c r="AZ996" s="36" t="str">
        <f t="shared" si="670"/>
        <v/>
      </c>
      <c r="BA996" s="36" t="str">
        <f t="shared" si="671"/>
        <v/>
      </c>
      <c r="BB996" s="36" t="str">
        <f t="shared" si="672"/>
        <v/>
      </c>
      <c r="BC996" s="36" t="str">
        <f t="shared" si="673"/>
        <v/>
      </c>
      <c r="BD996" s="36" t="str">
        <f t="shared" si="674"/>
        <v/>
      </c>
      <c r="BE996" s="36" t="str">
        <f t="shared" si="675"/>
        <v/>
      </c>
      <c r="BF996" s="36" t="str">
        <f t="shared" si="676"/>
        <v/>
      </c>
      <c r="BG996" s="36" t="str">
        <f t="shared" si="677"/>
        <v/>
      </c>
      <c r="BH996" s="36" t="str">
        <f t="shared" si="678"/>
        <v/>
      </c>
      <c r="BI996" s="36" t="str">
        <f t="shared" si="679"/>
        <v/>
      </c>
      <c r="BJ996" s="36" t="str">
        <f t="shared" si="680"/>
        <v/>
      </c>
      <c r="BK996" s="36" t="str">
        <f t="shared" si="681"/>
        <v/>
      </c>
      <c r="BL996" s="36" t="str">
        <f t="shared" si="682"/>
        <v/>
      </c>
      <c r="BM996" s="36" t="str">
        <f t="shared" si="683"/>
        <v/>
      </c>
      <c r="BN996" s="38" t="e">
        <f t="shared" si="642"/>
        <v>#DIV/0!</v>
      </c>
      <c r="BO996" s="38" t="e">
        <f t="shared" si="643"/>
        <v>#DIV/0!</v>
      </c>
      <c r="BP996" s="39" t="str">
        <f t="shared" si="644"/>
        <v/>
      </c>
      <c r="BQ996" s="39" t="str">
        <f t="shared" si="645"/>
        <v/>
      </c>
      <c r="BR996" s="39" t="str">
        <f t="shared" si="646"/>
        <v/>
      </c>
      <c r="BS996" s="39" t="str">
        <f t="shared" si="647"/>
        <v/>
      </c>
      <c r="BT996" s="39" t="str">
        <f t="shared" si="648"/>
        <v/>
      </c>
      <c r="BU996" s="39" t="str">
        <f t="shared" si="649"/>
        <v/>
      </c>
      <c r="BV996" s="39" t="str">
        <f t="shared" si="650"/>
        <v/>
      </c>
      <c r="BW996" s="39" t="str">
        <f t="shared" si="651"/>
        <v/>
      </c>
      <c r="BX996" s="39" t="str">
        <f t="shared" si="652"/>
        <v/>
      </c>
      <c r="BY996" s="39" t="str">
        <f t="shared" si="653"/>
        <v/>
      </c>
      <c r="BZ996" s="39" t="str">
        <f t="shared" si="654"/>
        <v/>
      </c>
      <c r="CA996" s="39" t="str">
        <f t="shared" si="655"/>
        <v/>
      </c>
      <c r="CB996" s="39" t="str">
        <f t="shared" si="656"/>
        <v/>
      </c>
      <c r="CC996" s="39" t="str">
        <f t="shared" si="657"/>
        <v/>
      </c>
      <c r="CD996" s="39" t="str">
        <f t="shared" si="658"/>
        <v/>
      </c>
      <c r="CE996" s="39" t="str">
        <f t="shared" si="659"/>
        <v/>
      </c>
      <c r="CF996" s="39" t="str">
        <f t="shared" si="660"/>
        <v/>
      </c>
      <c r="CG996" s="39" t="str">
        <f t="shared" si="661"/>
        <v/>
      </c>
      <c r="CH996" s="39" t="str">
        <f t="shared" si="662"/>
        <v/>
      </c>
      <c r="CI996" s="39" t="str">
        <f t="shared" si="663"/>
        <v/>
      </c>
    </row>
    <row r="997" spans="1:87">
      <c r="A997" s="18"/>
      <c r="B997" s="15">
        <f>'Gene Table'!E996</f>
        <v>0</v>
      </c>
      <c r="C997" s="15" t="str">
        <f>'Gene Table'!B996</f>
        <v>J10</v>
      </c>
      <c r="D997" s="16" t="str">
        <f>IF(SUM('Test Sample Data'!D$3:D$98)&gt;10,IF(AND(ISNUMBER('Test Sample Data'!D996),'Test Sample Data'!D996&lt;$B$1,'Test Sample Data'!D996&gt;0),'Test Sample Data'!D996,$B$1),"")</f>
        <v/>
      </c>
      <c r="E997" s="17" t="str">
        <f>IF(SUM('Test Sample Data'!E$3:E$98)&gt;10,IF(AND(ISNUMBER('Test Sample Data'!E996),'Test Sample Data'!E996&lt;$B$1,'Test Sample Data'!E996&gt;0),'Test Sample Data'!E996,$B$1),"")</f>
        <v/>
      </c>
      <c r="F997" s="17" t="str">
        <f>IF(SUM('Test Sample Data'!F$3:F$98)&gt;10,IF(AND(ISNUMBER('Test Sample Data'!F996),'Test Sample Data'!F996&lt;$B$1,'Test Sample Data'!F996&gt;0),'Test Sample Data'!F996,$B$1),"")</f>
        <v/>
      </c>
      <c r="G997" s="17" t="str">
        <f>IF(SUM('Test Sample Data'!G$3:G$98)&gt;10,IF(AND(ISNUMBER('Test Sample Data'!G996),'Test Sample Data'!G996&lt;$B$1,'Test Sample Data'!G996&gt;0),'Test Sample Data'!G996,$B$1),"")</f>
        <v/>
      </c>
      <c r="H997" s="17" t="str">
        <f>IF(SUM('Test Sample Data'!H$3:H$98)&gt;10,IF(AND(ISNUMBER('Test Sample Data'!H996),'Test Sample Data'!H996&lt;$B$1,'Test Sample Data'!H996&gt;0),'Test Sample Data'!H996,$B$1),"")</f>
        <v/>
      </c>
      <c r="I997" s="17" t="str">
        <f>IF(SUM('Test Sample Data'!I$3:I$98)&gt;10,IF(AND(ISNUMBER('Test Sample Data'!I996),'Test Sample Data'!I996&lt;$B$1,'Test Sample Data'!I996&gt;0),'Test Sample Data'!I996,$B$1),"")</f>
        <v/>
      </c>
      <c r="J997" s="17" t="str">
        <f>IF(SUM('Test Sample Data'!J$3:J$98)&gt;10,IF(AND(ISNUMBER('Test Sample Data'!J996),'Test Sample Data'!J996&lt;$B$1,'Test Sample Data'!J996&gt;0),'Test Sample Data'!J996,$B$1),"")</f>
        <v/>
      </c>
      <c r="K997" s="17" t="str">
        <f>IF(SUM('Test Sample Data'!K$3:K$98)&gt;10,IF(AND(ISNUMBER('Test Sample Data'!K996),'Test Sample Data'!K996&lt;$B$1,'Test Sample Data'!K996&gt;0),'Test Sample Data'!K996,$B$1),"")</f>
        <v/>
      </c>
      <c r="L997" s="17" t="str">
        <f>IF(SUM('Test Sample Data'!L$3:L$98)&gt;10,IF(AND(ISNUMBER('Test Sample Data'!L996),'Test Sample Data'!L996&lt;$B$1,'Test Sample Data'!L996&gt;0),'Test Sample Data'!L996,$B$1),"")</f>
        <v/>
      </c>
      <c r="M997" s="17" t="str">
        <f>IF(SUM('Test Sample Data'!M$3:M$98)&gt;10,IF(AND(ISNUMBER('Test Sample Data'!M996),'Test Sample Data'!M996&lt;$B$1,'Test Sample Data'!M996&gt;0),'Test Sample Data'!M996,$B$1),"")</f>
        <v/>
      </c>
      <c r="N997" s="17">
        <f>'Gene Table'!E996</f>
        <v>0</v>
      </c>
      <c r="O997" s="17" t="str">
        <f>'Gene Table'!B996</f>
        <v>J10</v>
      </c>
      <c r="P997" s="17" t="str">
        <f>IF(SUM('Control Sample Data'!D$3:D$98)&gt;10,IF(AND(ISNUMBER('Control Sample Data'!D996),'Control Sample Data'!D996&lt;$B$1,'Control Sample Data'!D996&gt;0),'Control Sample Data'!D996,$B$1),"")</f>
        <v/>
      </c>
      <c r="Q997" s="17" t="str">
        <f>IF(SUM('Control Sample Data'!E$3:E$98)&gt;10,IF(AND(ISNUMBER('Control Sample Data'!E996),'Control Sample Data'!E996&lt;$B$1,'Control Sample Data'!E996&gt;0),'Control Sample Data'!E996,$B$1),"")</f>
        <v/>
      </c>
      <c r="R997" s="17" t="str">
        <f>IF(SUM('Control Sample Data'!F$3:F$98)&gt;10,IF(AND(ISNUMBER('Control Sample Data'!F996),'Control Sample Data'!F996&lt;$B$1,'Control Sample Data'!F996&gt;0),'Control Sample Data'!F996,$B$1),"")</f>
        <v/>
      </c>
      <c r="S997" s="17" t="str">
        <f>IF(SUM('Control Sample Data'!G$3:G$98)&gt;10,IF(AND(ISNUMBER('Control Sample Data'!G996),'Control Sample Data'!G996&lt;$B$1,'Control Sample Data'!G996&gt;0),'Control Sample Data'!G996,$B$1),"")</f>
        <v/>
      </c>
      <c r="T997" s="17" t="str">
        <f>IF(SUM('Control Sample Data'!H$3:H$98)&gt;10,IF(AND(ISNUMBER('Control Sample Data'!H996),'Control Sample Data'!H996&lt;$B$1,'Control Sample Data'!H996&gt;0),'Control Sample Data'!H996,$B$1),"")</f>
        <v/>
      </c>
      <c r="U997" s="17" t="str">
        <f>IF(SUM('Control Sample Data'!I$3:I$98)&gt;10,IF(AND(ISNUMBER('Control Sample Data'!I996),'Control Sample Data'!I996&lt;$B$1,'Control Sample Data'!I996&gt;0),'Control Sample Data'!I996,$B$1),"")</f>
        <v/>
      </c>
      <c r="V997" s="17" t="str">
        <f>IF(SUM('Control Sample Data'!J$3:J$98)&gt;10,IF(AND(ISNUMBER('Control Sample Data'!J996),'Control Sample Data'!J996&lt;$B$1,'Control Sample Data'!J996&gt;0),'Control Sample Data'!J996,$B$1),"")</f>
        <v/>
      </c>
      <c r="W997" s="17" t="str">
        <f>IF(SUM('Control Sample Data'!K$3:K$98)&gt;10,IF(AND(ISNUMBER('Control Sample Data'!K996),'Control Sample Data'!K996&lt;$B$1,'Control Sample Data'!K996&gt;0),'Control Sample Data'!K996,$B$1),"")</f>
        <v/>
      </c>
      <c r="X997" s="17" t="str">
        <f>IF(SUM('Control Sample Data'!L$3:L$98)&gt;10,IF(AND(ISNUMBER('Control Sample Data'!L996),'Control Sample Data'!L996&lt;$B$1,'Control Sample Data'!L996&gt;0),'Control Sample Data'!L996,$B$1),"")</f>
        <v/>
      </c>
      <c r="Y997" s="17" t="str">
        <f>IF(SUM('Control Sample Data'!M$3:M$98)&gt;10,IF(AND(ISNUMBER('Control Sample Data'!M996),'Control Sample Data'!M996&lt;$B$1,'Control Sample Data'!M996&gt;0),'Control Sample Data'!M996,$B$1),"")</f>
        <v/>
      </c>
      <c r="AT997" s="36" t="str">
        <f t="shared" si="664"/>
        <v/>
      </c>
      <c r="AU997" s="36" t="str">
        <f t="shared" si="665"/>
        <v/>
      </c>
      <c r="AV997" s="36" t="str">
        <f t="shared" si="666"/>
        <v/>
      </c>
      <c r="AW997" s="36" t="str">
        <f t="shared" si="667"/>
        <v/>
      </c>
      <c r="AX997" s="36" t="str">
        <f t="shared" si="668"/>
        <v/>
      </c>
      <c r="AY997" s="36" t="str">
        <f t="shared" si="669"/>
        <v/>
      </c>
      <c r="AZ997" s="36" t="str">
        <f t="shared" si="670"/>
        <v/>
      </c>
      <c r="BA997" s="36" t="str">
        <f t="shared" si="671"/>
        <v/>
      </c>
      <c r="BB997" s="36" t="str">
        <f t="shared" si="672"/>
        <v/>
      </c>
      <c r="BC997" s="36" t="str">
        <f t="shared" si="673"/>
        <v/>
      </c>
      <c r="BD997" s="36" t="str">
        <f t="shared" si="674"/>
        <v/>
      </c>
      <c r="BE997" s="36" t="str">
        <f t="shared" si="675"/>
        <v/>
      </c>
      <c r="BF997" s="36" t="str">
        <f t="shared" si="676"/>
        <v/>
      </c>
      <c r="BG997" s="36" t="str">
        <f t="shared" si="677"/>
        <v/>
      </c>
      <c r="BH997" s="36" t="str">
        <f t="shared" si="678"/>
        <v/>
      </c>
      <c r="BI997" s="36" t="str">
        <f t="shared" si="679"/>
        <v/>
      </c>
      <c r="BJ997" s="36" t="str">
        <f t="shared" si="680"/>
        <v/>
      </c>
      <c r="BK997" s="36" t="str">
        <f t="shared" si="681"/>
        <v/>
      </c>
      <c r="BL997" s="36" t="str">
        <f t="shared" si="682"/>
        <v/>
      </c>
      <c r="BM997" s="36" t="str">
        <f t="shared" si="683"/>
        <v/>
      </c>
      <c r="BN997" s="38" t="e">
        <f t="shared" si="642"/>
        <v>#DIV/0!</v>
      </c>
      <c r="BO997" s="38" t="e">
        <f t="shared" si="643"/>
        <v>#DIV/0!</v>
      </c>
      <c r="BP997" s="39" t="str">
        <f t="shared" si="644"/>
        <v/>
      </c>
      <c r="BQ997" s="39" t="str">
        <f t="shared" si="645"/>
        <v/>
      </c>
      <c r="BR997" s="39" t="str">
        <f t="shared" si="646"/>
        <v/>
      </c>
      <c r="BS997" s="39" t="str">
        <f t="shared" si="647"/>
        <v/>
      </c>
      <c r="BT997" s="39" t="str">
        <f t="shared" si="648"/>
        <v/>
      </c>
      <c r="BU997" s="39" t="str">
        <f t="shared" si="649"/>
        <v/>
      </c>
      <c r="BV997" s="39" t="str">
        <f t="shared" si="650"/>
        <v/>
      </c>
      <c r="BW997" s="39" t="str">
        <f t="shared" si="651"/>
        <v/>
      </c>
      <c r="BX997" s="39" t="str">
        <f t="shared" si="652"/>
        <v/>
      </c>
      <c r="BY997" s="39" t="str">
        <f t="shared" si="653"/>
        <v/>
      </c>
      <c r="BZ997" s="39" t="str">
        <f t="shared" si="654"/>
        <v/>
      </c>
      <c r="CA997" s="39" t="str">
        <f t="shared" si="655"/>
        <v/>
      </c>
      <c r="CB997" s="39" t="str">
        <f t="shared" si="656"/>
        <v/>
      </c>
      <c r="CC997" s="39" t="str">
        <f t="shared" si="657"/>
        <v/>
      </c>
      <c r="CD997" s="39" t="str">
        <f t="shared" si="658"/>
        <v/>
      </c>
      <c r="CE997" s="39" t="str">
        <f t="shared" si="659"/>
        <v/>
      </c>
      <c r="CF997" s="39" t="str">
        <f t="shared" si="660"/>
        <v/>
      </c>
      <c r="CG997" s="39" t="str">
        <f t="shared" si="661"/>
        <v/>
      </c>
      <c r="CH997" s="39" t="str">
        <f t="shared" si="662"/>
        <v/>
      </c>
      <c r="CI997" s="39" t="str">
        <f t="shared" si="663"/>
        <v/>
      </c>
    </row>
    <row r="998" spans="1:87">
      <c r="A998" s="18"/>
      <c r="B998" s="15">
        <f>'Gene Table'!E997</f>
        <v>0</v>
      </c>
      <c r="C998" s="15" t="str">
        <f>'Gene Table'!B997</f>
        <v>J11</v>
      </c>
      <c r="D998" s="16" t="str">
        <f>IF(SUM('Test Sample Data'!D$3:D$98)&gt;10,IF(AND(ISNUMBER('Test Sample Data'!D997),'Test Sample Data'!D997&lt;$B$1,'Test Sample Data'!D997&gt;0),'Test Sample Data'!D997,$B$1),"")</f>
        <v/>
      </c>
      <c r="E998" s="17" t="str">
        <f>IF(SUM('Test Sample Data'!E$3:E$98)&gt;10,IF(AND(ISNUMBER('Test Sample Data'!E997),'Test Sample Data'!E997&lt;$B$1,'Test Sample Data'!E997&gt;0),'Test Sample Data'!E997,$B$1),"")</f>
        <v/>
      </c>
      <c r="F998" s="17" t="str">
        <f>IF(SUM('Test Sample Data'!F$3:F$98)&gt;10,IF(AND(ISNUMBER('Test Sample Data'!F997),'Test Sample Data'!F997&lt;$B$1,'Test Sample Data'!F997&gt;0),'Test Sample Data'!F997,$B$1),"")</f>
        <v/>
      </c>
      <c r="G998" s="17" t="str">
        <f>IF(SUM('Test Sample Data'!G$3:G$98)&gt;10,IF(AND(ISNUMBER('Test Sample Data'!G997),'Test Sample Data'!G997&lt;$B$1,'Test Sample Data'!G997&gt;0),'Test Sample Data'!G997,$B$1),"")</f>
        <v/>
      </c>
      <c r="H998" s="17" t="str">
        <f>IF(SUM('Test Sample Data'!H$3:H$98)&gt;10,IF(AND(ISNUMBER('Test Sample Data'!H997),'Test Sample Data'!H997&lt;$B$1,'Test Sample Data'!H997&gt;0),'Test Sample Data'!H997,$B$1),"")</f>
        <v/>
      </c>
      <c r="I998" s="17" t="str">
        <f>IF(SUM('Test Sample Data'!I$3:I$98)&gt;10,IF(AND(ISNUMBER('Test Sample Data'!I997),'Test Sample Data'!I997&lt;$B$1,'Test Sample Data'!I997&gt;0),'Test Sample Data'!I997,$B$1),"")</f>
        <v/>
      </c>
      <c r="J998" s="17" t="str">
        <f>IF(SUM('Test Sample Data'!J$3:J$98)&gt;10,IF(AND(ISNUMBER('Test Sample Data'!J997),'Test Sample Data'!J997&lt;$B$1,'Test Sample Data'!J997&gt;0),'Test Sample Data'!J997,$B$1),"")</f>
        <v/>
      </c>
      <c r="K998" s="17" t="str">
        <f>IF(SUM('Test Sample Data'!K$3:K$98)&gt;10,IF(AND(ISNUMBER('Test Sample Data'!K997),'Test Sample Data'!K997&lt;$B$1,'Test Sample Data'!K997&gt;0),'Test Sample Data'!K997,$B$1),"")</f>
        <v/>
      </c>
      <c r="L998" s="17" t="str">
        <f>IF(SUM('Test Sample Data'!L$3:L$98)&gt;10,IF(AND(ISNUMBER('Test Sample Data'!L997),'Test Sample Data'!L997&lt;$B$1,'Test Sample Data'!L997&gt;0),'Test Sample Data'!L997,$B$1),"")</f>
        <v/>
      </c>
      <c r="M998" s="17" t="str">
        <f>IF(SUM('Test Sample Data'!M$3:M$98)&gt;10,IF(AND(ISNUMBER('Test Sample Data'!M997),'Test Sample Data'!M997&lt;$B$1,'Test Sample Data'!M997&gt;0),'Test Sample Data'!M997,$B$1),"")</f>
        <v/>
      </c>
      <c r="N998" s="17">
        <f>'Gene Table'!E997</f>
        <v>0</v>
      </c>
      <c r="O998" s="17" t="str">
        <f>'Gene Table'!B997</f>
        <v>J11</v>
      </c>
      <c r="P998" s="17" t="str">
        <f>IF(SUM('Control Sample Data'!D$3:D$98)&gt;10,IF(AND(ISNUMBER('Control Sample Data'!D997),'Control Sample Data'!D997&lt;$B$1,'Control Sample Data'!D997&gt;0),'Control Sample Data'!D997,$B$1),"")</f>
        <v/>
      </c>
      <c r="Q998" s="17" t="str">
        <f>IF(SUM('Control Sample Data'!E$3:E$98)&gt;10,IF(AND(ISNUMBER('Control Sample Data'!E997),'Control Sample Data'!E997&lt;$B$1,'Control Sample Data'!E997&gt;0),'Control Sample Data'!E997,$B$1),"")</f>
        <v/>
      </c>
      <c r="R998" s="17" t="str">
        <f>IF(SUM('Control Sample Data'!F$3:F$98)&gt;10,IF(AND(ISNUMBER('Control Sample Data'!F997),'Control Sample Data'!F997&lt;$B$1,'Control Sample Data'!F997&gt;0),'Control Sample Data'!F997,$B$1),"")</f>
        <v/>
      </c>
      <c r="S998" s="17" t="str">
        <f>IF(SUM('Control Sample Data'!G$3:G$98)&gt;10,IF(AND(ISNUMBER('Control Sample Data'!G997),'Control Sample Data'!G997&lt;$B$1,'Control Sample Data'!G997&gt;0),'Control Sample Data'!G997,$B$1),"")</f>
        <v/>
      </c>
      <c r="T998" s="17" t="str">
        <f>IF(SUM('Control Sample Data'!H$3:H$98)&gt;10,IF(AND(ISNUMBER('Control Sample Data'!H997),'Control Sample Data'!H997&lt;$B$1,'Control Sample Data'!H997&gt;0),'Control Sample Data'!H997,$B$1),"")</f>
        <v/>
      </c>
      <c r="U998" s="17" t="str">
        <f>IF(SUM('Control Sample Data'!I$3:I$98)&gt;10,IF(AND(ISNUMBER('Control Sample Data'!I997),'Control Sample Data'!I997&lt;$B$1,'Control Sample Data'!I997&gt;0),'Control Sample Data'!I997,$B$1),"")</f>
        <v/>
      </c>
      <c r="V998" s="17" t="str">
        <f>IF(SUM('Control Sample Data'!J$3:J$98)&gt;10,IF(AND(ISNUMBER('Control Sample Data'!J997),'Control Sample Data'!J997&lt;$B$1,'Control Sample Data'!J997&gt;0),'Control Sample Data'!J997,$B$1),"")</f>
        <v/>
      </c>
      <c r="W998" s="17" t="str">
        <f>IF(SUM('Control Sample Data'!K$3:K$98)&gt;10,IF(AND(ISNUMBER('Control Sample Data'!K997),'Control Sample Data'!K997&lt;$B$1,'Control Sample Data'!K997&gt;0),'Control Sample Data'!K997,$B$1),"")</f>
        <v/>
      </c>
      <c r="X998" s="17" t="str">
        <f>IF(SUM('Control Sample Data'!L$3:L$98)&gt;10,IF(AND(ISNUMBER('Control Sample Data'!L997),'Control Sample Data'!L997&lt;$B$1,'Control Sample Data'!L997&gt;0),'Control Sample Data'!L997,$B$1),"")</f>
        <v/>
      </c>
      <c r="Y998" s="17" t="str">
        <f>IF(SUM('Control Sample Data'!M$3:M$98)&gt;10,IF(AND(ISNUMBER('Control Sample Data'!M997),'Control Sample Data'!M997&lt;$B$1,'Control Sample Data'!M997&gt;0),'Control Sample Data'!M997,$B$1),"")</f>
        <v/>
      </c>
      <c r="AT998" s="36" t="str">
        <f t="shared" si="664"/>
        <v/>
      </c>
      <c r="AU998" s="36" t="str">
        <f t="shared" si="665"/>
        <v/>
      </c>
      <c r="AV998" s="36" t="str">
        <f t="shared" si="666"/>
        <v/>
      </c>
      <c r="AW998" s="36" t="str">
        <f t="shared" si="667"/>
        <v/>
      </c>
      <c r="AX998" s="36" t="str">
        <f t="shared" si="668"/>
        <v/>
      </c>
      <c r="AY998" s="36" t="str">
        <f t="shared" si="669"/>
        <v/>
      </c>
      <c r="AZ998" s="36" t="str">
        <f t="shared" si="670"/>
        <v/>
      </c>
      <c r="BA998" s="36" t="str">
        <f t="shared" si="671"/>
        <v/>
      </c>
      <c r="BB998" s="36" t="str">
        <f t="shared" si="672"/>
        <v/>
      </c>
      <c r="BC998" s="36" t="str">
        <f t="shared" si="673"/>
        <v/>
      </c>
      <c r="BD998" s="36" t="str">
        <f t="shared" si="674"/>
        <v/>
      </c>
      <c r="BE998" s="36" t="str">
        <f t="shared" si="675"/>
        <v/>
      </c>
      <c r="BF998" s="36" t="str">
        <f t="shared" si="676"/>
        <v/>
      </c>
      <c r="BG998" s="36" t="str">
        <f t="shared" si="677"/>
        <v/>
      </c>
      <c r="BH998" s="36" t="str">
        <f t="shared" si="678"/>
        <v/>
      </c>
      <c r="BI998" s="36" t="str">
        <f t="shared" si="679"/>
        <v/>
      </c>
      <c r="BJ998" s="36" t="str">
        <f t="shared" si="680"/>
        <v/>
      </c>
      <c r="BK998" s="36" t="str">
        <f t="shared" si="681"/>
        <v/>
      </c>
      <c r="BL998" s="36" t="str">
        <f t="shared" si="682"/>
        <v/>
      </c>
      <c r="BM998" s="36" t="str">
        <f t="shared" si="683"/>
        <v/>
      </c>
      <c r="BN998" s="38" t="e">
        <f t="shared" si="642"/>
        <v>#DIV/0!</v>
      </c>
      <c r="BO998" s="38" t="e">
        <f t="shared" si="643"/>
        <v>#DIV/0!</v>
      </c>
      <c r="BP998" s="39" t="str">
        <f t="shared" si="644"/>
        <v/>
      </c>
      <c r="BQ998" s="39" t="str">
        <f t="shared" si="645"/>
        <v/>
      </c>
      <c r="BR998" s="39" t="str">
        <f t="shared" si="646"/>
        <v/>
      </c>
      <c r="BS998" s="39" t="str">
        <f t="shared" si="647"/>
        <v/>
      </c>
      <c r="BT998" s="39" t="str">
        <f t="shared" si="648"/>
        <v/>
      </c>
      <c r="BU998" s="39" t="str">
        <f t="shared" si="649"/>
        <v/>
      </c>
      <c r="BV998" s="39" t="str">
        <f t="shared" si="650"/>
        <v/>
      </c>
      <c r="BW998" s="39" t="str">
        <f t="shared" si="651"/>
        <v/>
      </c>
      <c r="BX998" s="39" t="str">
        <f t="shared" si="652"/>
        <v/>
      </c>
      <c r="BY998" s="39" t="str">
        <f t="shared" si="653"/>
        <v/>
      </c>
      <c r="BZ998" s="39" t="str">
        <f t="shared" si="654"/>
        <v/>
      </c>
      <c r="CA998" s="39" t="str">
        <f t="shared" si="655"/>
        <v/>
      </c>
      <c r="CB998" s="39" t="str">
        <f t="shared" si="656"/>
        <v/>
      </c>
      <c r="CC998" s="39" t="str">
        <f t="shared" si="657"/>
        <v/>
      </c>
      <c r="CD998" s="39" t="str">
        <f t="shared" si="658"/>
        <v/>
      </c>
      <c r="CE998" s="39" t="str">
        <f t="shared" si="659"/>
        <v/>
      </c>
      <c r="CF998" s="39" t="str">
        <f t="shared" si="660"/>
        <v/>
      </c>
      <c r="CG998" s="39" t="str">
        <f t="shared" si="661"/>
        <v/>
      </c>
      <c r="CH998" s="39" t="str">
        <f t="shared" si="662"/>
        <v/>
      </c>
      <c r="CI998" s="39" t="str">
        <f t="shared" si="663"/>
        <v/>
      </c>
    </row>
    <row r="999" spans="1:87">
      <c r="A999" s="18"/>
      <c r="B999" s="15">
        <f>'Gene Table'!E998</f>
        <v>0</v>
      </c>
      <c r="C999" s="15" t="str">
        <f>'Gene Table'!B998</f>
        <v>J12</v>
      </c>
      <c r="D999" s="16" t="str">
        <f>IF(SUM('Test Sample Data'!D$3:D$98)&gt;10,IF(AND(ISNUMBER('Test Sample Data'!D998),'Test Sample Data'!D998&lt;$B$1,'Test Sample Data'!D998&gt;0),'Test Sample Data'!D998,$B$1),"")</f>
        <v/>
      </c>
      <c r="E999" s="17" t="str">
        <f>IF(SUM('Test Sample Data'!E$3:E$98)&gt;10,IF(AND(ISNUMBER('Test Sample Data'!E998),'Test Sample Data'!E998&lt;$B$1,'Test Sample Data'!E998&gt;0),'Test Sample Data'!E998,$B$1),"")</f>
        <v/>
      </c>
      <c r="F999" s="17" t="str">
        <f>IF(SUM('Test Sample Data'!F$3:F$98)&gt;10,IF(AND(ISNUMBER('Test Sample Data'!F998),'Test Sample Data'!F998&lt;$B$1,'Test Sample Data'!F998&gt;0),'Test Sample Data'!F998,$B$1),"")</f>
        <v/>
      </c>
      <c r="G999" s="17" t="str">
        <f>IF(SUM('Test Sample Data'!G$3:G$98)&gt;10,IF(AND(ISNUMBER('Test Sample Data'!G998),'Test Sample Data'!G998&lt;$B$1,'Test Sample Data'!G998&gt;0),'Test Sample Data'!G998,$B$1),"")</f>
        <v/>
      </c>
      <c r="H999" s="17" t="str">
        <f>IF(SUM('Test Sample Data'!H$3:H$98)&gt;10,IF(AND(ISNUMBER('Test Sample Data'!H998),'Test Sample Data'!H998&lt;$B$1,'Test Sample Data'!H998&gt;0),'Test Sample Data'!H998,$B$1),"")</f>
        <v/>
      </c>
      <c r="I999" s="17" t="str">
        <f>IF(SUM('Test Sample Data'!I$3:I$98)&gt;10,IF(AND(ISNUMBER('Test Sample Data'!I998),'Test Sample Data'!I998&lt;$B$1,'Test Sample Data'!I998&gt;0),'Test Sample Data'!I998,$B$1),"")</f>
        <v/>
      </c>
      <c r="J999" s="17" t="str">
        <f>IF(SUM('Test Sample Data'!J$3:J$98)&gt;10,IF(AND(ISNUMBER('Test Sample Data'!J998),'Test Sample Data'!J998&lt;$B$1,'Test Sample Data'!J998&gt;0),'Test Sample Data'!J998,$B$1),"")</f>
        <v/>
      </c>
      <c r="K999" s="17" t="str">
        <f>IF(SUM('Test Sample Data'!K$3:K$98)&gt;10,IF(AND(ISNUMBER('Test Sample Data'!K998),'Test Sample Data'!K998&lt;$B$1,'Test Sample Data'!K998&gt;0),'Test Sample Data'!K998,$B$1),"")</f>
        <v/>
      </c>
      <c r="L999" s="17" t="str">
        <f>IF(SUM('Test Sample Data'!L$3:L$98)&gt;10,IF(AND(ISNUMBER('Test Sample Data'!L998),'Test Sample Data'!L998&lt;$B$1,'Test Sample Data'!L998&gt;0),'Test Sample Data'!L998,$B$1),"")</f>
        <v/>
      </c>
      <c r="M999" s="17" t="str">
        <f>IF(SUM('Test Sample Data'!M$3:M$98)&gt;10,IF(AND(ISNUMBER('Test Sample Data'!M998),'Test Sample Data'!M998&lt;$B$1,'Test Sample Data'!M998&gt;0),'Test Sample Data'!M998,$B$1),"")</f>
        <v/>
      </c>
      <c r="N999" s="17">
        <f>'Gene Table'!E998</f>
        <v>0</v>
      </c>
      <c r="O999" s="17" t="str">
        <f>'Gene Table'!B998</f>
        <v>J12</v>
      </c>
      <c r="P999" s="17" t="str">
        <f>IF(SUM('Control Sample Data'!D$3:D$98)&gt;10,IF(AND(ISNUMBER('Control Sample Data'!D998),'Control Sample Data'!D998&lt;$B$1,'Control Sample Data'!D998&gt;0),'Control Sample Data'!D998,$B$1),"")</f>
        <v/>
      </c>
      <c r="Q999" s="17" t="str">
        <f>IF(SUM('Control Sample Data'!E$3:E$98)&gt;10,IF(AND(ISNUMBER('Control Sample Data'!E998),'Control Sample Data'!E998&lt;$B$1,'Control Sample Data'!E998&gt;0),'Control Sample Data'!E998,$B$1),"")</f>
        <v/>
      </c>
      <c r="R999" s="17" t="str">
        <f>IF(SUM('Control Sample Data'!F$3:F$98)&gt;10,IF(AND(ISNUMBER('Control Sample Data'!F998),'Control Sample Data'!F998&lt;$B$1,'Control Sample Data'!F998&gt;0),'Control Sample Data'!F998,$B$1),"")</f>
        <v/>
      </c>
      <c r="S999" s="17" t="str">
        <f>IF(SUM('Control Sample Data'!G$3:G$98)&gt;10,IF(AND(ISNUMBER('Control Sample Data'!G998),'Control Sample Data'!G998&lt;$B$1,'Control Sample Data'!G998&gt;0),'Control Sample Data'!G998,$B$1),"")</f>
        <v/>
      </c>
      <c r="T999" s="17" t="str">
        <f>IF(SUM('Control Sample Data'!H$3:H$98)&gt;10,IF(AND(ISNUMBER('Control Sample Data'!H998),'Control Sample Data'!H998&lt;$B$1,'Control Sample Data'!H998&gt;0),'Control Sample Data'!H998,$B$1),"")</f>
        <v/>
      </c>
      <c r="U999" s="17" t="str">
        <f>IF(SUM('Control Sample Data'!I$3:I$98)&gt;10,IF(AND(ISNUMBER('Control Sample Data'!I998),'Control Sample Data'!I998&lt;$B$1,'Control Sample Data'!I998&gt;0),'Control Sample Data'!I998,$B$1),"")</f>
        <v/>
      </c>
      <c r="V999" s="17" t="str">
        <f>IF(SUM('Control Sample Data'!J$3:J$98)&gt;10,IF(AND(ISNUMBER('Control Sample Data'!J998),'Control Sample Data'!J998&lt;$B$1,'Control Sample Data'!J998&gt;0),'Control Sample Data'!J998,$B$1),"")</f>
        <v/>
      </c>
      <c r="W999" s="17" t="str">
        <f>IF(SUM('Control Sample Data'!K$3:K$98)&gt;10,IF(AND(ISNUMBER('Control Sample Data'!K998),'Control Sample Data'!K998&lt;$B$1,'Control Sample Data'!K998&gt;0),'Control Sample Data'!K998,$B$1),"")</f>
        <v/>
      </c>
      <c r="X999" s="17" t="str">
        <f>IF(SUM('Control Sample Data'!L$3:L$98)&gt;10,IF(AND(ISNUMBER('Control Sample Data'!L998),'Control Sample Data'!L998&lt;$B$1,'Control Sample Data'!L998&gt;0),'Control Sample Data'!L998,$B$1),"")</f>
        <v/>
      </c>
      <c r="Y999" s="17" t="str">
        <f>IF(SUM('Control Sample Data'!M$3:M$98)&gt;10,IF(AND(ISNUMBER('Control Sample Data'!M998),'Control Sample Data'!M998&lt;$B$1,'Control Sample Data'!M998&gt;0),'Control Sample Data'!M998,$B$1),"")</f>
        <v/>
      </c>
      <c r="AT999" s="36" t="str">
        <f t="shared" si="664"/>
        <v/>
      </c>
      <c r="AU999" s="36" t="str">
        <f t="shared" si="665"/>
        <v/>
      </c>
      <c r="AV999" s="36" t="str">
        <f t="shared" si="666"/>
        <v/>
      </c>
      <c r="AW999" s="36" t="str">
        <f t="shared" si="667"/>
        <v/>
      </c>
      <c r="AX999" s="36" t="str">
        <f t="shared" si="668"/>
        <v/>
      </c>
      <c r="AY999" s="36" t="str">
        <f t="shared" si="669"/>
        <v/>
      </c>
      <c r="AZ999" s="36" t="str">
        <f t="shared" si="670"/>
        <v/>
      </c>
      <c r="BA999" s="36" t="str">
        <f t="shared" si="671"/>
        <v/>
      </c>
      <c r="BB999" s="36" t="str">
        <f t="shared" si="672"/>
        <v/>
      </c>
      <c r="BC999" s="36" t="str">
        <f t="shared" si="673"/>
        <v/>
      </c>
      <c r="BD999" s="36" t="str">
        <f t="shared" si="674"/>
        <v/>
      </c>
      <c r="BE999" s="36" t="str">
        <f t="shared" si="675"/>
        <v/>
      </c>
      <c r="BF999" s="36" t="str">
        <f t="shared" si="676"/>
        <v/>
      </c>
      <c r="BG999" s="36" t="str">
        <f t="shared" si="677"/>
        <v/>
      </c>
      <c r="BH999" s="36" t="str">
        <f t="shared" si="678"/>
        <v/>
      </c>
      <c r="BI999" s="36" t="str">
        <f t="shared" si="679"/>
        <v/>
      </c>
      <c r="BJ999" s="36" t="str">
        <f t="shared" si="680"/>
        <v/>
      </c>
      <c r="BK999" s="36" t="str">
        <f t="shared" si="681"/>
        <v/>
      </c>
      <c r="BL999" s="36" t="str">
        <f t="shared" si="682"/>
        <v/>
      </c>
      <c r="BM999" s="36" t="str">
        <f t="shared" si="683"/>
        <v/>
      </c>
      <c r="BN999" s="38" t="e">
        <f t="shared" si="642"/>
        <v>#DIV/0!</v>
      </c>
      <c r="BO999" s="38" t="e">
        <f t="shared" si="643"/>
        <v>#DIV/0!</v>
      </c>
      <c r="BP999" s="39" t="str">
        <f t="shared" si="644"/>
        <v/>
      </c>
      <c r="BQ999" s="39" t="str">
        <f t="shared" si="645"/>
        <v/>
      </c>
      <c r="BR999" s="39" t="str">
        <f t="shared" si="646"/>
        <v/>
      </c>
      <c r="BS999" s="39" t="str">
        <f t="shared" si="647"/>
        <v/>
      </c>
      <c r="BT999" s="39" t="str">
        <f t="shared" si="648"/>
        <v/>
      </c>
      <c r="BU999" s="39" t="str">
        <f t="shared" si="649"/>
        <v/>
      </c>
      <c r="BV999" s="39" t="str">
        <f t="shared" si="650"/>
        <v/>
      </c>
      <c r="BW999" s="39" t="str">
        <f t="shared" si="651"/>
        <v/>
      </c>
      <c r="BX999" s="39" t="str">
        <f t="shared" si="652"/>
        <v/>
      </c>
      <c r="BY999" s="39" t="str">
        <f t="shared" si="653"/>
        <v/>
      </c>
      <c r="BZ999" s="39" t="str">
        <f t="shared" si="654"/>
        <v/>
      </c>
      <c r="CA999" s="39" t="str">
        <f t="shared" si="655"/>
        <v/>
      </c>
      <c r="CB999" s="39" t="str">
        <f t="shared" si="656"/>
        <v/>
      </c>
      <c r="CC999" s="39" t="str">
        <f t="shared" si="657"/>
        <v/>
      </c>
      <c r="CD999" s="39" t="str">
        <f t="shared" si="658"/>
        <v/>
      </c>
      <c r="CE999" s="39" t="str">
        <f t="shared" si="659"/>
        <v/>
      </c>
      <c r="CF999" s="39" t="str">
        <f t="shared" si="660"/>
        <v/>
      </c>
      <c r="CG999" s="39" t="str">
        <f t="shared" si="661"/>
        <v/>
      </c>
      <c r="CH999" s="39" t="str">
        <f t="shared" si="662"/>
        <v/>
      </c>
      <c r="CI999" s="39" t="str">
        <f t="shared" si="663"/>
        <v/>
      </c>
    </row>
    <row r="1000" spans="1:87">
      <c r="A1000" s="18"/>
      <c r="B1000" s="15">
        <f>'Gene Table'!E999</f>
        <v>0</v>
      </c>
      <c r="C1000" s="15" t="str">
        <f>'Gene Table'!B999</f>
        <v>J13</v>
      </c>
      <c r="D1000" s="16" t="str">
        <f>IF(SUM('Test Sample Data'!D$3:D$98)&gt;10,IF(AND(ISNUMBER('Test Sample Data'!D999),'Test Sample Data'!D999&lt;$B$1,'Test Sample Data'!D999&gt;0),'Test Sample Data'!D999,$B$1),"")</f>
        <v/>
      </c>
      <c r="E1000" s="17" t="str">
        <f>IF(SUM('Test Sample Data'!E$3:E$98)&gt;10,IF(AND(ISNUMBER('Test Sample Data'!E999),'Test Sample Data'!E999&lt;$B$1,'Test Sample Data'!E999&gt;0),'Test Sample Data'!E999,$B$1),"")</f>
        <v/>
      </c>
      <c r="F1000" s="17" t="str">
        <f>IF(SUM('Test Sample Data'!F$3:F$98)&gt;10,IF(AND(ISNUMBER('Test Sample Data'!F999),'Test Sample Data'!F999&lt;$B$1,'Test Sample Data'!F999&gt;0),'Test Sample Data'!F999,$B$1),"")</f>
        <v/>
      </c>
      <c r="G1000" s="17" t="str">
        <f>IF(SUM('Test Sample Data'!G$3:G$98)&gt;10,IF(AND(ISNUMBER('Test Sample Data'!G999),'Test Sample Data'!G999&lt;$B$1,'Test Sample Data'!G999&gt;0),'Test Sample Data'!G999,$B$1),"")</f>
        <v/>
      </c>
      <c r="H1000" s="17" t="str">
        <f>IF(SUM('Test Sample Data'!H$3:H$98)&gt;10,IF(AND(ISNUMBER('Test Sample Data'!H999),'Test Sample Data'!H999&lt;$B$1,'Test Sample Data'!H999&gt;0),'Test Sample Data'!H999,$B$1),"")</f>
        <v/>
      </c>
      <c r="I1000" s="17" t="str">
        <f>IF(SUM('Test Sample Data'!I$3:I$98)&gt;10,IF(AND(ISNUMBER('Test Sample Data'!I999),'Test Sample Data'!I999&lt;$B$1,'Test Sample Data'!I999&gt;0),'Test Sample Data'!I999,$B$1),"")</f>
        <v/>
      </c>
      <c r="J1000" s="17" t="str">
        <f>IF(SUM('Test Sample Data'!J$3:J$98)&gt;10,IF(AND(ISNUMBER('Test Sample Data'!J999),'Test Sample Data'!J999&lt;$B$1,'Test Sample Data'!J999&gt;0),'Test Sample Data'!J999,$B$1),"")</f>
        <v/>
      </c>
      <c r="K1000" s="17" t="str">
        <f>IF(SUM('Test Sample Data'!K$3:K$98)&gt;10,IF(AND(ISNUMBER('Test Sample Data'!K999),'Test Sample Data'!K999&lt;$B$1,'Test Sample Data'!K999&gt;0),'Test Sample Data'!K999,$B$1),"")</f>
        <v/>
      </c>
      <c r="L1000" s="17" t="str">
        <f>IF(SUM('Test Sample Data'!L$3:L$98)&gt;10,IF(AND(ISNUMBER('Test Sample Data'!L999),'Test Sample Data'!L999&lt;$B$1,'Test Sample Data'!L999&gt;0),'Test Sample Data'!L999,$B$1),"")</f>
        <v/>
      </c>
      <c r="M1000" s="17" t="str">
        <f>IF(SUM('Test Sample Data'!M$3:M$98)&gt;10,IF(AND(ISNUMBER('Test Sample Data'!M999),'Test Sample Data'!M999&lt;$B$1,'Test Sample Data'!M999&gt;0),'Test Sample Data'!M999,$B$1),"")</f>
        <v/>
      </c>
      <c r="N1000" s="17">
        <f>'Gene Table'!E999</f>
        <v>0</v>
      </c>
      <c r="O1000" s="17" t="str">
        <f>'Gene Table'!B999</f>
        <v>J13</v>
      </c>
      <c r="P1000" s="17" t="str">
        <f>IF(SUM('Control Sample Data'!D$3:D$98)&gt;10,IF(AND(ISNUMBER('Control Sample Data'!D999),'Control Sample Data'!D999&lt;$B$1,'Control Sample Data'!D999&gt;0),'Control Sample Data'!D999,$B$1),"")</f>
        <v/>
      </c>
      <c r="Q1000" s="17" t="str">
        <f>IF(SUM('Control Sample Data'!E$3:E$98)&gt;10,IF(AND(ISNUMBER('Control Sample Data'!E999),'Control Sample Data'!E999&lt;$B$1,'Control Sample Data'!E999&gt;0),'Control Sample Data'!E999,$B$1),"")</f>
        <v/>
      </c>
      <c r="R1000" s="17" t="str">
        <f>IF(SUM('Control Sample Data'!F$3:F$98)&gt;10,IF(AND(ISNUMBER('Control Sample Data'!F999),'Control Sample Data'!F999&lt;$B$1,'Control Sample Data'!F999&gt;0),'Control Sample Data'!F999,$B$1),"")</f>
        <v/>
      </c>
      <c r="S1000" s="17" t="str">
        <f>IF(SUM('Control Sample Data'!G$3:G$98)&gt;10,IF(AND(ISNUMBER('Control Sample Data'!G999),'Control Sample Data'!G999&lt;$B$1,'Control Sample Data'!G999&gt;0),'Control Sample Data'!G999,$B$1),"")</f>
        <v/>
      </c>
      <c r="T1000" s="17" t="str">
        <f>IF(SUM('Control Sample Data'!H$3:H$98)&gt;10,IF(AND(ISNUMBER('Control Sample Data'!H999),'Control Sample Data'!H999&lt;$B$1,'Control Sample Data'!H999&gt;0),'Control Sample Data'!H999,$B$1),"")</f>
        <v/>
      </c>
      <c r="U1000" s="17" t="str">
        <f>IF(SUM('Control Sample Data'!I$3:I$98)&gt;10,IF(AND(ISNUMBER('Control Sample Data'!I999),'Control Sample Data'!I999&lt;$B$1,'Control Sample Data'!I999&gt;0),'Control Sample Data'!I999,$B$1),"")</f>
        <v/>
      </c>
      <c r="V1000" s="17" t="str">
        <f>IF(SUM('Control Sample Data'!J$3:J$98)&gt;10,IF(AND(ISNUMBER('Control Sample Data'!J999),'Control Sample Data'!J999&lt;$B$1,'Control Sample Data'!J999&gt;0),'Control Sample Data'!J999,$B$1),"")</f>
        <v/>
      </c>
      <c r="W1000" s="17" t="str">
        <f>IF(SUM('Control Sample Data'!K$3:K$98)&gt;10,IF(AND(ISNUMBER('Control Sample Data'!K999),'Control Sample Data'!K999&lt;$B$1,'Control Sample Data'!K999&gt;0),'Control Sample Data'!K999,$B$1),"")</f>
        <v/>
      </c>
      <c r="X1000" s="17" t="str">
        <f>IF(SUM('Control Sample Data'!L$3:L$98)&gt;10,IF(AND(ISNUMBER('Control Sample Data'!L999),'Control Sample Data'!L999&lt;$B$1,'Control Sample Data'!L999&gt;0),'Control Sample Data'!L999,$B$1),"")</f>
        <v/>
      </c>
      <c r="Y1000" s="17" t="str">
        <f>IF(SUM('Control Sample Data'!M$3:M$98)&gt;10,IF(AND(ISNUMBER('Control Sample Data'!M999),'Control Sample Data'!M999&lt;$B$1,'Control Sample Data'!M999&gt;0),'Control Sample Data'!M999,$B$1),"")</f>
        <v/>
      </c>
      <c r="AT1000" s="36" t="str">
        <f t="shared" si="664"/>
        <v/>
      </c>
      <c r="AU1000" s="36" t="str">
        <f t="shared" si="665"/>
        <v/>
      </c>
      <c r="AV1000" s="36" t="str">
        <f t="shared" si="666"/>
        <v/>
      </c>
      <c r="AW1000" s="36" t="str">
        <f t="shared" si="667"/>
        <v/>
      </c>
      <c r="AX1000" s="36" t="str">
        <f t="shared" si="668"/>
        <v/>
      </c>
      <c r="AY1000" s="36" t="str">
        <f t="shared" si="669"/>
        <v/>
      </c>
      <c r="AZ1000" s="36" t="str">
        <f t="shared" si="670"/>
        <v/>
      </c>
      <c r="BA1000" s="36" t="str">
        <f t="shared" si="671"/>
        <v/>
      </c>
      <c r="BB1000" s="36" t="str">
        <f t="shared" si="672"/>
        <v/>
      </c>
      <c r="BC1000" s="36" t="str">
        <f t="shared" si="673"/>
        <v/>
      </c>
      <c r="BD1000" s="36" t="str">
        <f t="shared" si="674"/>
        <v/>
      </c>
      <c r="BE1000" s="36" t="str">
        <f t="shared" si="675"/>
        <v/>
      </c>
      <c r="BF1000" s="36" t="str">
        <f t="shared" si="676"/>
        <v/>
      </c>
      <c r="BG1000" s="36" t="str">
        <f t="shared" si="677"/>
        <v/>
      </c>
      <c r="BH1000" s="36" t="str">
        <f t="shared" si="678"/>
        <v/>
      </c>
      <c r="BI1000" s="36" t="str">
        <f t="shared" si="679"/>
        <v/>
      </c>
      <c r="BJ1000" s="36" t="str">
        <f t="shared" si="680"/>
        <v/>
      </c>
      <c r="BK1000" s="36" t="str">
        <f t="shared" si="681"/>
        <v/>
      </c>
      <c r="BL1000" s="36" t="str">
        <f t="shared" si="682"/>
        <v/>
      </c>
      <c r="BM1000" s="36" t="str">
        <f t="shared" si="683"/>
        <v/>
      </c>
      <c r="BN1000" s="38" t="e">
        <f t="shared" si="642"/>
        <v>#DIV/0!</v>
      </c>
      <c r="BO1000" s="38" t="e">
        <f t="shared" si="643"/>
        <v>#DIV/0!</v>
      </c>
      <c r="BP1000" s="39" t="str">
        <f t="shared" si="644"/>
        <v/>
      </c>
      <c r="BQ1000" s="39" t="str">
        <f t="shared" si="645"/>
        <v/>
      </c>
      <c r="BR1000" s="39" t="str">
        <f t="shared" si="646"/>
        <v/>
      </c>
      <c r="BS1000" s="39" t="str">
        <f t="shared" si="647"/>
        <v/>
      </c>
      <c r="BT1000" s="39" t="str">
        <f t="shared" si="648"/>
        <v/>
      </c>
      <c r="BU1000" s="39" t="str">
        <f t="shared" si="649"/>
        <v/>
      </c>
      <c r="BV1000" s="39" t="str">
        <f t="shared" si="650"/>
        <v/>
      </c>
      <c r="BW1000" s="39" t="str">
        <f t="shared" si="651"/>
        <v/>
      </c>
      <c r="BX1000" s="39" t="str">
        <f t="shared" si="652"/>
        <v/>
      </c>
      <c r="BY1000" s="39" t="str">
        <f t="shared" si="653"/>
        <v/>
      </c>
      <c r="BZ1000" s="39" t="str">
        <f t="shared" si="654"/>
        <v/>
      </c>
      <c r="CA1000" s="39" t="str">
        <f t="shared" si="655"/>
        <v/>
      </c>
      <c r="CB1000" s="39" t="str">
        <f t="shared" si="656"/>
        <v/>
      </c>
      <c r="CC1000" s="39" t="str">
        <f t="shared" si="657"/>
        <v/>
      </c>
      <c r="CD1000" s="39" t="str">
        <f t="shared" si="658"/>
        <v/>
      </c>
      <c r="CE1000" s="39" t="str">
        <f t="shared" si="659"/>
        <v/>
      </c>
      <c r="CF1000" s="39" t="str">
        <f t="shared" si="660"/>
        <v/>
      </c>
      <c r="CG1000" s="39" t="str">
        <f t="shared" si="661"/>
        <v/>
      </c>
      <c r="CH1000" s="39" t="str">
        <f t="shared" si="662"/>
        <v/>
      </c>
      <c r="CI1000" s="39" t="str">
        <f t="shared" si="663"/>
        <v/>
      </c>
    </row>
    <row r="1001" spans="1:87">
      <c r="A1001" s="18"/>
      <c r="B1001" s="15">
        <f>'Gene Table'!E1000</f>
        <v>0</v>
      </c>
      <c r="C1001" s="15" t="str">
        <f>'Gene Table'!B1000</f>
        <v>J14</v>
      </c>
      <c r="D1001" s="16" t="str">
        <f>IF(SUM('Test Sample Data'!D$3:D$98)&gt;10,IF(AND(ISNUMBER('Test Sample Data'!D1000),'Test Sample Data'!D1000&lt;$B$1,'Test Sample Data'!D1000&gt;0),'Test Sample Data'!D1000,$B$1),"")</f>
        <v/>
      </c>
      <c r="E1001" s="17" t="str">
        <f>IF(SUM('Test Sample Data'!E$3:E$98)&gt;10,IF(AND(ISNUMBER('Test Sample Data'!E1000),'Test Sample Data'!E1000&lt;$B$1,'Test Sample Data'!E1000&gt;0),'Test Sample Data'!E1000,$B$1),"")</f>
        <v/>
      </c>
      <c r="F1001" s="17" t="str">
        <f>IF(SUM('Test Sample Data'!F$3:F$98)&gt;10,IF(AND(ISNUMBER('Test Sample Data'!F1000),'Test Sample Data'!F1000&lt;$B$1,'Test Sample Data'!F1000&gt;0),'Test Sample Data'!F1000,$B$1),"")</f>
        <v/>
      </c>
      <c r="G1001" s="17" t="str">
        <f>IF(SUM('Test Sample Data'!G$3:G$98)&gt;10,IF(AND(ISNUMBER('Test Sample Data'!G1000),'Test Sample Data'!G1000&lt;$B$1,'Test Sample Data'!G1000&gt;0),'Test Sample Data'!G1000,$B$1),"")</f>
        <v/>
      </c>
      <c r="H1001" s="17" t="str">
        <f>IF(SUM('Test Sample Data'!H$3:H$98)&gt;10,IF(AND(ISNUMBER('Test Sample Data'!H1000),'Test Sample Data'!H1000&lt;$B$1,'Test Sample Data'!H1000&gt;0),'Test Sample Data'!H1000,$B$1),"")</f>
        <v/>
      </c>
      <c r="I1001" s="17" t="str">
        <f>IF(SUM('Test Sample Data'!I$3:I$98)&gt;10,IF(AND(ISNUMBER('Test Sample Data'!I1000),'Test Sample Data'!I1000&lt;$B$1,'Test Sample Data'!I1000&gt;0),'Test Sample Data'!I1000,$B$1),"")</f>
        <v/>
      </c>
      <c r="J1001" s="17" t="str">
        <f>IF(SUM('Test Sample Data'!J$3:J$98)&gt;10,IF(AND(ISNUMBER('Test Sample Data'!J1000),'Test Sample Data'!J1000&lt;$B$1,'Test Sample Data'!J1000&gt;0),'Test Sample Data'!J1000,$B$1),"")</f>
        <v/>
      </c>
      <c r="K1001" s="17" t="str">
        <f>IF(SUM('Test Sample Data'!K$3:K$98)&gt;10,IF(AND(ISNUMBER('Test Sample Data'!K1000),'Test Sample Data'!K1000&lt;$B$1,'Test Sample Data'!K1000&gt;0),'Test Sample Data'!K1000,$B$1),"")</f>
        <v/>
      </c>
      <c r="L1001" s="17" t="str">
        <f>IF(SUM('Test Sample Data'!L$3:L$98)&gt;10,IF(AND(ISNUMBER('Test Sample Data'!L1000),'Test Sample Data'!L1000&lt;$B$1,'Test Sample Data'!L1000&gt;0),'Test Sample Data'!L1000,$B$1),"")</f>
        <v/>
      </c>
      <c r="M1001" s="17" t="str">
        <f>IF(SUM('Test Sample Data'!M$3:M$98)&gt;10,IF(AND(ISNUMBER('Test Sample Data'!M1000),'Test Sample Data'!M1000&lt;$B$1,'Test Sample Data'!M1000&gt;0),'Test Sample Data'!M1000,$B$1),"")</f>
        <v/>
      </c>
      <c r="N1001" s="17">
        <f>'Gene Table'!E1000</f>
        <v>0</v>
      </c>
      <c r="O1001" s="17" t="str">
        <f>'Gene Table'!B1000</f>
        <v>J14</v>
      </c>
      <c r="P1001" s="17" t="str">
        <f>IF(SUM('Control Sample Data'!D$3:D$98)&gt;10,IF(AND(ISNUMBER('Control Sample Data'!D1000),'Control Sample Data'!D1000&lt;$B$1,'Control Sample Data'!D1000&gt;0),'Control Sample Data'!D1000,$B$1),"")</f>
        <v/>
      </c>
      <c r="Q1001" s="17" t="str">
        <f>IF(SUM('Control Sample Data'!E$3:E$98)&gt;10,IF(AND(ISNUMBER('Control Sample Data'!E1000),'Control Sample Data'!E1000&lt;$B$1,'Control Sample Data'!E1000&gt;0),'Control Sample Data'!E1000,$B$1),"")</f>
        <v/>
      </c>
      <c r="R1001" s="17" t="str">
        <f>IF(SUM('Control Sample Data'!F$3:F$98)&gt;10,IF(AND(ISNUMBER('Control Sample Data'!F1000),'Control Sample Data'!F1000&lt;$B$1,'Control Sample Data'!F1000&gt;0),'Control Sample Data'!F1000,$B$1),"")</f>
        <v/>
      </c>
      <c r="S1001" s="17" t="str">
        <f>IF(SUM('Control Sample Data'!G$3:G$98)&gt;10,IF(AND(ISNUMBER('Control Sample Data'!G1000),'Control Sample Data'!G1000&lt;$B$1,'Control Sample Data'!G1000&gt;0),'Control Sample Data'!G1000,$B$1),"")</f>
        <v/>
      </c>
      <c r="T1001" s="17" t="str">
        <f>IF(SUM('Control Sample Data'!H$3:H$98)&gt;10,IF(AND(ISNUMBER('Control Sample Data'!H1000),'Control Sample Data'!H1000&lt;$B$1,'Control Sample Data'!H1000&gt;0),'Control Sample Data'!H1000,$B$1),"")</f>
        <v/>
      </c>
      <c r="U1001" s="17" t="str">
        <f>IF(SUM('Control Sample Data'!I$3:I$98)&gt;10,IF(AND(ISNUMBER('Control Sample Data'!I1000),'Control Sample Data'!I1000&lt;$B$1,'Control Sample Data'!I1000&gt;0),'Control Sample Data'!I1000,$B$1),"")</f>
        <v/>
      </c>
      <c r="V1001" s="17" t="str">
        <f>IF(SUM('Control Sample Data'!J$3:J$98)&gt;10,IF(AND(ISNUMBER('Control Sample Data'!J1000),'Control Sample Data'!J1000&lt;$B$1,'Control Sample Data'!J1000&gt;0),'Control Sample Data'!J1000,$B$1),"")</f>
        <v/>
      </c>
      <c r="W1001" s="17" t="str">
        <f>IF(SUM('Control Sample Data'!K$3:K$98)&gt;10,IF(AND(ISNUMBER('Control Sample Data'!K1000),'Control Sample Data'!K1000&lt;$B$1,'Control Sample Data'!K1000&gt;0),'Control Sample Data'!K1000,$B$1),"")</f>
        <v/>
      </c>
      <c r="X1001" s="17" t="str">
        <f>IF(SUM('Control Sample Data'!L$3:L$98)&gt;10,IF(AND(ISNUMBER('Control Sample Data'!L1000),'Control Sample Data'!L1000&lt;$B$1,'Control Sample Data'!L1000&gt;0),'Control Sample Data'!L1000,$B$1),"")</f>
        <v/>
      </c>
      <c r="Y1001" s="17" t="str">
        <f>IF(SUM('Control Sample Data'!M$3:M$98)&gt;10,IF(AND(ISNUMBER('Control Sample Data'!M1000),'Control Sample Data'!M1000&lt;$B$1,'Control Sample Data'!M1000&gt;0),'Control Sample Data'!M1000,$B$1),"")</f>
        <v/>
      </c>
      <c r="AT1001" s="36" t="str">
        <f t="shared" si="664"/>
        <v/>
      </c>
      <c r="AU1001" s="36" t="str">
        <f t="shared" si="665"/>
        <v/>
      </c>
      <c r="AV1001" s="36" t="str">
        <f t="shared" si="666"/>
        <v/>
      </c>
      <c r="AW1001" s="36" t="str">
        <f t="shared" si="667"/>
        <v/>
      </c>
      <c r="AX1001" s="36" t="str">
        <f t="shared" si="668"/>
        <v/>
      </c>
      <c r="AY1001" s="36" t="str">
        <f t="shared" si="669"/>
        <v/>
      </c>
      <c r="AZ1001" s="36" t="str">
        <f t="shared" si="670"/>
        <v/>
      </c>
      <c r="BA1001" s="36" t="str">
        <f t="shared" si="671"/>
        <v/>
      </c>
      <c r="BB1001" s="36" t="str">
        <f t="shared" si="672"/>
        <v/>
      </c>
      <c r="BC1001" s="36" t="str">
        <f t="shared" si="673"/>
        <v/>
      </c>
      <c r="BD1001" s="36" t="str">
        <f t="shared" si="674"/>
        <v/>
      </c>
      <c r="BE1001" s="36" t="str">
        <f t="shared" si="675"/>
        <v/>
      </c>
      <c r="BF1001" s="36" t="str">
        <f t="shared" si="676"/>
        <v/>
      </c>
      <c r="BG1001" s="36" t="str">
        <f t="shared" si="677"/>
        <v/>
      </c>
      <c r="BH1001" s="36" t="str">
        <f t="shared" si="678"/>
        <v/>
      </c>
      <c r="BI1001" s="36" t="str">
        <f t="shared" si="679"/>
        <v/>
      </c>
      <c r="BJ1001" s="36" t="str">
        <f t="shared" si="680"/>
        <v/>
      </c>
      <c r="BK1001" s="36" t="str">
        <f t="shared" si="681"/>
        <v/>
      </c>
      <c r="BL1001" s="36" t="str">
        <f t="shared" si="682"/>
        <v/>
      </c>
      <c r="BM1001" s="36" t="str">
        <f t="shared" si="683"/>
        <v/>
      </c>
      <c r="BN1001" s="38" t="e">
        <f t="shared" si="642"/>
        <v>#DIV/0!</v>
      </c>
      <c r="BO1001" s="38" t="e">
        <f t="shared" si="643"/>
        <v>#DIV/0!</v>
      </c>
      <c r="BP1001" s="39" t="str">
        <f t="shared" si="644"/>
        <v/>
      </c>
      <c r="BQ1001" s="39" t="str">
        <f t="shared" si="645"/>
        <v/>
      </c>
      <c r="BR1001" s="39" t="str">
        <f t="shared" si="646"/>
        <v/>
      </c>
      <c r="BS1001" s="39" t="str">
        <f t="shared" si="647"/>
        <v/>
      </c>
      <c r="BT1001" s="39" t="str">
        <f t="shared" si="648"/>
        <v/>
      </c>
      <c r="BU1001" s="39" t="str">
        <f t="shared" si="649"/>
        <v/>
      </c>
      <c r="BV1001" s="39" t="str">
        <f t="shared" si="650"/>
        <v/>
      </c>
      <c r="BW1001" s="39" t="str">
        <f t="shared" si="651"/>
        <v/>
      </c>
      <c r="BX1001" s="39" t="str">
        <f t="shared" si="652"/>
        <v/>
      </c>
      <c r="BY1001" s="39" t="str">
        <f t="shared" si="653"/>
        <v/>
      </c>
      <c r="BZ1001" s="39" t="str">
        <f t="shared" si="654"/>
        <v/>
      </c>
      <c r="CA1001" s="39" t="str">
        <f t="shared" si="655"/>
        <v/>
      </c>
      <c r="CB1001" s="39" t="str">
        <f t="shared" si="656"/>
        <v/>
      </c>
      <c r="CC1001" s="39" t="str">
        <f t="shared" si="657"/>
        <v/>
      </c>
      <c r="CD1001" s="39" t="str">
        <f t="shared" si="658"/>
        <v/>
      </c>
      <c r="CE1001" s="39" t="str">
        <f t="shared" si="659"/>
        <v/>
      </c>
      <c r="CF1001" s="39" t="str">
        <f t="shared" si="660"/>
        <v/>
      </c>
      <c r="CG1001" s="39" t="str">
        <f t="shared" si="661"/>
        <v/>
      </c>
      <c r="CH1001" s="39" t="str">
        <f t="shared" si="662"/>
        <v/>
      </c>
      <c r="CI1001" s="39" t="str">
        <f t="shared" si="663"/>
        <v/>
      </c>
    </row>
    <row r="1002" spans="1:87">
      <c r="A1002" s="18"/>
      <c r="B1002" s="15">
        <f>'Gene Table'!E1001</f>
        <v>0</v>
      </c>
      <c r="C1002" s="15" t="str">
        <f>'Gene Table'!B1001</f>
        <v>J15</v>
      </c>
      <c r="D1002" s="16" t="str">
        <f>IF(SUM('Test Sample Data'!D$3:D$98)&gt;10,IF(AND(ISNUMBER('Test Sample Data'!D1001),'Test Sample Data'!D1001&lt;$B$1,'Test Sample Data'!D1001&gt;0),'Test Sample Data'!D1001,$B$1),"")</f>
        <v/>
      </c>
      <c r="E1002" s="17" t="str">
        <f>IF(SUM('Test Sample Data'!E$3:E$98)&gt;10,IF(AND(ISNUMBER('Test Sample Data'!E1001),'Test Sample Data'!E1001&lt;$B$1,'Test Sample Data'!E1001&gt;0),'Test Sample Data'!E1001,$B$1),"")</f>
        <v/>
      </c>
      <c r="F1002" s="17" t="str">
        <f>IF(SUM('Test Sample Data'!F$3:F$98)&gt;10,IF(AND(ISNUMBER('Test Sample Data'!F1001),'Test Sample Data'!F1001&lt;$B$1,'Test Sample Data'!F1001&gt;0),'Test Sample Data'!F1001,$B$1),"")</f>
        <v/>
      </c>
      <c r="G1002" s="17" t="str">
        <f>IF(SUM('Test Sample Data'!G$3:G$98)&gt;10,IF(AND(ISNUMBER('Test Sample Data'!G1001),'Test Sample Data'!G1001&lt;$B$1,'Test Sample Data'!G1001&gt;0),'Test Sample Data'!G1001,$B$1),"")</f>
        <v/>
      </c>
      <c r="H1002" s="17" t="str">
        <f>IF(SUM('Test Sample Data'!H$3:H$98)&gt;10,IF(AND(ISNUMBER('Test Sample Data'!H1001),'Test Sample Data'!H1001&lt;$B$1,'Test Sample Data'!H1001&gt;0),'Test Sample Data'!H1001,$B$1),"")</f>
        <v/>
      </c>
      <c r="I1002" s="17" t="str">
        <f>IF(SUM('Test Sample Data'!I$3:I$98)&gt;10,IF(AND(ISNUMBER('Test Sample Data'!I1001),'Test Sample Data'!I1001&lt;$B$1,'Test Sample Data'!I1001&gt;0),'Test Sample Data'!I1001,$B$1),"")</f>
        <v/>
      </c>
      <c r="J1002" s="17" t="str">
        <f>IF(SUM('Test Sample Data'!J$3:J$98)&gt;10,IF(AND(ISNUMBER('Test Sample Data'!J1001),'Test Sample Data'!J1001&lt;$B$1,'Test Sample Data'!J1001&gt;0),'Test Sample Data'!J1001,$B$1),"")</f>
        <v/>
      </c>
      <c r="K1002" s="17" t="str">
        <f>IF(SUM('Test Sample Data'!K$3:K$98)&gt;10,IF(AND(ISNUMBER('Test Sample Data'!K1001),'Test Sample Data'!K1001&lt;$B$1,'Test Sample Data'!K1001&gt;0),'Test Sample Data'!K1001,$B$1),"")</f>
        <v/>
      </c>
      <c r="L1002" s="17" t="str">
        <f>IF(SUM('Test Sample Data'!L$3:L$98)&gt;10,IF(AND(ISNUMBER('Test Sample Data'!L1001),'Test Sample Data'!L1001&lt;$B$1,'Test Sample Data'!L1001&gt;0),'Test Sample Data'!L1001,$B$1),"")</f>
        <v/>
      </c>
      <c r="M1002" s="17" t="str">
        <f>IF(SUM('Test Sample Data'!M$3:M$98)&gt;10,IF(AND(ISNUMBER('Test Sample Data'!M1001),'Test Sample Data'!M1001&lt;$B$1,'Test Sample Data'!M1001&gt;0),'Test Sample Data'!M1001,$B$1),"")</f>
        <v/>
      </c>
      <c r="N1002" s="17">
        <f>'Gene Table'!E1001</f>
        <v>0</v>
      </c>
      <c r="O1002" s="17" t="str">
        <f>'Gene Table'!B1001</f>
        <v>J15</v>
      </c>
      <c r="P1002" s="17" t="str">
        <f>IF(SUM('Control Sample Data'!D$3:D$98)&gt;10,IF(AND(ISNUMBER('Control Sample Data'!D1001),'Control Sample Data'!D1001&lt;$B$1,'Control Sample Data'!D1001&gt;0),'Control Sample Data'!D1001,$B$1),"")</f>
        <v/>
      </c>
      <c r="Q1002" s="17" t="str">
        <f>IF(SUM('Control Sample Data'!E$3:E$98)&gt;10,IF(AND(ISNUMBER('Control Sample Data'!E1001),'Control Sample Data'!E1001&lt;$B$1,'Control Sample Data'!E1001&gt;0),'Control Sample Data'!E1001,$B$1),"")</f>
        <v/>
      </c>
      <c r="R1002" s="17" t="str">
        <f>IF(SUM('Control Sample Data'!F$3:F$98)&gt;10,IF(AND(ISNUMBER('Control Sample Data'!F1001),'Control Sample Data'!F1001&lt;$B$1,'Control Sample Data'!F1001&gt;0),'Control Sample Data'!F1001,$B$1),"")</f>
        <v/>
      </c>
      <c r="S1002" s="17" t="str">
        <f>IF(SUM('Control Sample Data'!G$3:G$98)&gt;10,IF(AND(ISNUMBER('Control Sample Data'!G1001),'Control Sample Data'!G1001&lt;$B$1,'Control Sample Data'!G1001&gt;0),'Control Sample Data'!G1001,$B$1),"")</f>
        <v/>
      </c>
      <c r="T1002" s="17" t="str">
        <f>IF(SUM('Control Sample Data'!H$3:H$98)&gt;10,IF(AND(ISNUMBER('Control Sample Data'!H1001),'Control Sample Data'!H1001&lt;$B$1,'Control Sample Data'!H1001&gt;0),'Control Sample Data'!H1001,$B$1),"")</f>
        <v/>
      </c>
      <c r="U1002" s="17" t="str">
        <f>IF(SUM('Control Sample Data'!I$3:I$98)&gt;10,IF(AND(ISNUMBER('Control Sample Data'!I1001),'Control Sample Data'!I1001&lt;$B$1,'Control Sample Data'!I1001&gt;0),'Control Sample Data'!I1001,$B$1),"")</f>
        <v/>
      </c>
      <c r="V1002" s="17" t="str">
        <f>IF(SUM('Control Sample Data'!J$3:J$98)&gt;10,IF(AND(ISNUMBER('Control Sample Data'!J1001),'Control Sample Data'!J1001&lt;$B$1,'Control Sample Data'!J1001&gt;0),'Control Sample Data'!J1001,$B$1),"")</f>
        <v/>
      </c>
      <c r="W1002" s="17" t="str">
        <f>IF(SUM('Control Sample Data'!K$3:K$98)&gt;10,IF(AND(ISNUMBER('Control Sample Data'!K1001),'Control Sample Data'!K1001&lt;$B$1,'Control Sample Data'!K1001&gt;0),'Control Sample Data'!K1001,$B$1),"")</f>
        <v/>
      </c>
      <c r="X1002" s="17" t="str">
        <f>IF(SUM('Control Sample Data'!L$3:L$98)&gt;10,IF(AND(ISNUMBER('Control Sample Data'!L1001),'Control Sample Data'!L1001&lt;$B$1,'Control Sample Data'!L1001&gt;0),'Control Sample Data'!L1001,$B$1),"")</f>
        <v/>
      </c>
      <c r="Y1002" s="17" t="str">
        <f>IF(SUM('Control Sample Data'!M$3:M$98)&gt;10,IF(AND(ISNUMBER('Control Sample Data'!M1001),'Control Sample Data'!M1001&lt;$B$1,'Control Sample Data'!M1001&gt;0),'Control Sample Data'!M1001,$B$1),"")</f>
        <v/>
      </c>
      <c r="AT1002" s="36" t="str">
        <f t="shared" si="664"/>
        <v/>
      </c>
      <c r="AU1002" s="36" t="str">
        <f t="shared" si="665"/>
        <v/>
      </c>
      <c r="AV1002" s="36" t="str">
        <f t="shared" si="666"/>
        <v/>
      </c>
      <c r="AW1002" s="36" t="str">
        <f t="shared" si="667"/>
        <v/>
      </c>
      <c r="AX1002" s="36" t="str">
        <f t="shared" si="668"/>
        <v/>
      </c>
      <c r="AY1002" s="36" t="str">
        <f t="shared" si="669"/>
        <v/>
      </c>
      <c r="AZ1002" s="36" t="str">
        <f t="shared" si="670"/>
        <v/>
      </c>
      <c r="BA1002" s="36" t="str">
        <f t="shared" si="671"/>
        <v/>
      </c>
      <c r="BB1002" s="36" t="str">
        <f t="shared" si="672"/>
        <v/>
      </c>
      <c r="BC1002" s="36" t="str">
        <f t="shared" si="673"/>
        <v/>
      </c>
      <c r="BD1002" s="36" t="str">
        <f t="shared" si="674"/>
        <v/>
      </c>
      <c r="BE1002" s="36" t="str">
        <f t="shared" si="675"/>
        <v/>
      </c>
      <c r="BF1002" s="36" t="str">
        <f t="shared" si="676"/>
        <v/>
      </c>
      <c r="BG1002" s="36" t="str">
        <f t="shared" si="677"/>
        <v/>
      </c>
      <c r="BH1002" s="36" t="str">
        <f t="shared" si="678"/>
        <v/>
      </c>
      <c r="BI1002" s="36" t="str">
        <f t="shared" si="679"/>
        <v/>
      </c>
      <c r="BJ1002" s="36" t="str">
        <f t="shared" si="680"/>
        <v/>
      </c>
      <c r="BK1002" s="36" t="str">
        <f t="shared" si="681"/>
        <v/>
      </c>
      <c r="BL1002" s="36" t="str">
        <f t="shared" si="682"/>
        <v/>
      </c>
      <c r="BM1002" s="36" t="str">
        <f t="shared" si="683"/>
        <v/>
      </c>
      <c r="BN1002" s="38" t="e">
        <f t="shared" si="642"/>
        <v>#DIV/0!</v>
      </c>
      <c r="BO1002" s="38" t="e">
        <f t="shared" si="643"/>
        <v>#DIV/0!</v>
      </c>
      <c r="BP1002" s="39" t="str">
        <f t="shared" si="644"/>
        <v/>
      </c>
      <c r="BQ1002" s="39" t="str">
        <f t="shared" si="645"/>
        <v/>
      </c>
      <c r="BR1002" s="39" t="str">
        <f t="shared" si="646"/>
        <v/>
      </c>
      <c r="BS1002" s="39" t="str">
        <f t="shared" si="647"/>
        <v/>
      </c>
      <c r="BT1002" s="39" t="str">
        <f t="shared" si="648"/>
        <v/>
      </c>
      <c r="BU1002" s="39" t="str">
        <f t="shared" si="649"/>
        <v/>
      </c>
      <c r="BV1002" s="39" t="str">
        <f t="shared" si="650"/>
        <v/>
      </c>
      <c r="BW1002" s="39" t="str">
        <f t="shared" si="651"/>
        <v/>
      </c>
      <c r="BX1002" s="39" t="str">
        <f t="shared" si="652"/>
        <v/>
      </c>
      <c r="BY1002" s="39" t="str">
        <f t="shared" si="653"/>
        <v/>
      </c>
      <c r="BZ1002" s="39" t="str">
        <f t="shared" si="654"/>
        <v/>
      </c>
      <c r="CA1002" s="39" t="str">
        <f t="shared" si="655"/>
        <v/>
      </c>
      <c r="CB1002" s="39" t="str">
        <f t="shared" si="656"/>
        <v/>
      </c>
      <c r="CC1002" s="39" t="str">
        <f t="shared" si="657"/>
        <v/>
      </c>
      <c r="CD1002" s="39" t="str">
        <f t="shared" si="658"/>
        <v/>
      </c>
      <c r="CE1002" s="39" t="str">
        <f t="shared" si="659"/>
        <v/>
      </c>
      <c r="CF1002" s="39" t="str">
        <f t="shared" si="660"/>
        <v/>
      </c>
      <c r="CG1002" s="39" t="str">
        <f t="shared" si="661"/>
        <v/>
      </c>
      <c r="CH1002" s="39" t="str">
        <f t="shared" si="662"/>
        <v/>
      </c>
      <c r="CI1002" s="39" t="str">
        <f t="shared" si="663"/>
        <v/>
      </c>
    </row>
    <row r="1003" spans="1:87">
      <c r="A1003" s="18"/>
      <c r="B1003" s="15">
        <f>'Gene Table'!E1002</f>
        <v>0</v>
      </c>
      <c r="C1003" s="15" t="str">
        <f>'Gene Table'!B1002</f>
        <v>J16</v>
      </c>
      <c r="D1003" s="16" t="str">
        <f>IF(SUM('Test Sample Data'!D$3:D$98)&gt;10,IF(AND(ISNUMBER('Test Sample Data'!D1002),'Test Sample Data'!D1002&lt;$B$1,'Test Sample Data'!D1002&gt;0),'Test Sample Data'!D1002,$B$1),"")</f>
        <v/>
      </c>
      <c r="E1003" s="17" t="str">
        <f>IF(SUM('Test Sample Data'!E$3:E$98)&gt;10,IF(AND(ISNUMBER('Test Sample Data'!E1002),'Test Sample Data'!E1002&lt;$B$1,'Test Sample Data'!E1002&gt;0),'Test Sample Data'!E1002,$B$1),"")</f>
        <v/>
      </c>
      <c r="F1003" s="17" t="str">
        <f>IF(SUM('Test Sample Data'!F$3:F$98)&gt;10,IF(AND(ISNUMBER('Test Sample Data'!F1002),'Test Sample Data'!F1002&lt;$B$1,'Test Sample Data'!F1002&gt;0),'Test Sample Data'!F1002,$B$1),"")</f>
        <v/>
      </c>
      <c r="G1003" s="17" t="str">
        <f>IF(SUM('Test Sample Data'!G$3:G$98)&gt;10,IF(AND(ISNUMBER('Test Sample Data'!G1002),'Test Sample Data'!G1002&lt;$B$1,'Test Sample Data'!G1002&gt;0),'Test Sample Data'!G1002,$B$1),"")</f>
        <v/>
      </c>
      <c r="H1003" s="17" t="str">
        <f>IF(SUM('Test Sample Data'!H$3:H$98)&gt;10,IF(AND(ISNUMBER('Test Sample Data'!H1002),'Test Sample Data'!H1002&lt;$B$1,'Test Sample Data'!H1002&gt;0),'Test Sample Data'!H1002,$B$1),"")</f>
        <v/>
      </c>
      <c r="I1003" s="17" t="str">
        <f>IF(SUM('Test Sample Data'!I$3:I$98)&gt;10,IF(AND(ISNUMBER('Test Sample Data'!I1002),'Test Sample Data'!I1002&lt;$B$1,'Test Sample Data'!I1002&gt;0),'Test Sample Data'!I1002,$B$1),"")</f>
        <v/>
      </c>
      <c r="J1003" s="17" t="str">
        <f>IF(SUM('Test Sample Data'!J$3:J$98)&gt;10,IF(AND(ISNUMBER('Test Sample Data'!J1002),'Test Sample Data'!J1002&lt;$B$1,'Test Sample Data'!J1002&gt;0),'Test Sample Data'!J1002,$B$1),"")</f>
        <v/>
      </c>
      <c r="K1003" s="17" t="str">
        <f>IF(SUM('Test Sample Data'!K$3:K$98)&gt;10,IF(AND(ISNUMBER('Test Sample Data'!K1002),'Test Sample Data'!K1002&lt;$B$1,'Test Sample Data'!K1002&gt;0),'Test Sample Data'!K1002,$B$1),"")</f>
        <v/>
      </c>
      <c r="L1003" s="17" t="str">
        <f>IF(SUM('Test Sample Data'!L$3:L$98)&gt;10,IF(AND(ISNUMBER('Test Sample Data'!L1002),'Test Sample Data'!L1002&lt;$B$1,'Test Sample Data'!L1002&gt;0),'Test Sample Data'!L1002,$B$1),"")</f>
        <v/>
      </c>
      <c r="M1003" s="17" t="str">
        <f>IF(SUM('Test Sample Data'!M$3:M$98)&gt;10,IF(AND(ISNUMBER('Test Sample Data'!M1002),'Test Sample Data'!M1002&lt;$B$1,'Test Sample Data'!M1002&gt;0),'Test Sample Data'!M1002,$B$1),"")</f>
        <v/>
      </c>
      <c r="N1003" s="17">
        <f>'Gene Table'!E1002</f>
        <v>0</v>
      </c>
      <c r="O1003" s="17" t="str">
        <f>'Gene Table'!B1002</f>
        <v>J16</v>
      </c>
      <c r="P1003" s="17" t="str">
        <f>IF(SUM('Control Sample Data'!D$3:D$98)&gt;10,IF(AND(ISNUMBER('Control Sample Data'!D1002),'Control Sample Data'!D1002&lt;$B$1,'Control Sample Data'!D1002&gt;0),'Control Sample Data'!D1002,$B$1),"")</f>
        <v/>
      </c>
      <c r="Q1003" s="17" t="str">
        <f>IF(SUM('Control Sample Data'!E$3:E$98)&gt;10,IF(AND(ISNUMBER('Control Sample Data'!E1002),'Control Sample Data'!E1002&lt;$B$1,'Control Sample Data'!E1002&gt;0),'Control Sample Data'!E1002,$B$1),"")</f>
        <v/>
      </c>
      <c r="R1003" s="17" t="str">
        <f>IF(SUM('Control Sample Data'!F$3:F$98)&gt;10,IF(AND(ISNUMBER('Control Sample Data'!F1002),'Control Sample Data'!F1002&lt;$B$1,'Control Sample Data'!F1002&gt;0),'Control Sample Data'!F1002,$B$1),"")</f>
        <v/>
      </c>
      <c r="S1003" s="17" t="str">
        <f>IF(SUM('Control Sample Data'!G$3:G$98)&gt;10,IF(AND(ISNUMBER('Control Sample Data'!G1002),'Control Sample Data'!G1002&lt;$B$1,'Control Sample Data'!G1002&gt;0),'Control Sample Data'!G1002,$B$1),"")</f>
        <v/>
      </c>
      <c r="T1003" s="17" t="str">
        <f>IF(SUM('Control Sample Data'!H$3:H$98)&gt;10,IF(AND(ISNUMBER('Control Sample Data'!H1002),'Control Sample Data'!H1002&lt;$B$1,'Control Sample Data'!H1002&gt;0),'Control Sample Data'!H1002,$B$1),"")</f>
        <v/>
      </c>
      <c r="U1003" s="17" t="str">
        <f>IF(SUM('Control Sample Data'!I$3:I$98)&gt;10,IF(AND(ISNUMBER('Control Sample Data'!I1002),'Control Sample Data'!I1002&lt;$B$1,'Control Sample Data'!I1002&gt;0),'Control Sample Data'!I1002,$B$1),"")</f>
        <v/>
      </c>
      <c r="V1003" s="17" t="str">
        <f>IF(SUM('Control Sample Data'!J$3:J$98)&gt;10,IF(AND(ISNUMBER('Control Sample Data'!J1002),'Control Sample Data'!J1002&lt;$B$1,'Control Sample Data'!J1002&gt;0),'Control Sample Data'!J1002,$B$1),"")</f>
        <v/>
      </c>
      <c r="W1003" s="17" t="str">
        <f>IF(SUM('Control Sample Data'!K$3:K$98)&gt;10,IF(AND(ISNUMBER('Control Sample Data'!K1002),'Control Sample Data'!K1002&lt;$B$1,'Control Sample Data'!K1002&gt;0),'Control Sample Data'!K1002,$B$1),"")</f>
        <v/>
      </c>
      <c r="X1003" s="17" t="str">
        <f>IF(SUM('Control Sample Data'!L$3:L$98)&gt;10,IF(AND(ISNUMBER('Control Sample Data'!L1002),'Control Sample Data'!L1002&lt;$B$1,'Control Sample Data'!L1002&gt;0),'Control Sample Data'!L1002,$B$1),"")</f>
        <v/>
      </c>
      <c r="Y1003" s="17" t="str">
        <f>IF(SUM('Control Sample Data'!M$3:M$98)&gt;10,IF(AND(ISNUMBER('Control Sample Data'!M1002),'Control Sample Data'!M1002&lt;$B$1,'Control Sample Data'!M1002&gt;0),'Control Sample Data'!M1002,$B$1),"")</f>
        <v/>
      </c>
      <c r="AT1003" s="36" t="str">
        <f t="shared" si="664"/>
        <v/>
      </c>
      <c r="AU1003" s="36" t="str">
        <f t="shared" si="665"/>
        <v/>
      </c>
      <c r="AV1003" s="36" t="str">
        <f t="shared" si="666"/>
        <v/>
      </c>
      <c r="AW1003" s="36" t="str">
        <f t="shared" si="667"/>
        <v/>
      </c>
      <c r="AX1003" s="36" t="str">
        <f t="shared" si="668"/>
        <v/>
      </c>
      <c r="AY1003" s="36" t="str">
        <f t="shared" si="669"/>
        <v/>
      </c>
      <c r="AZ1003" s="36" t="str">
        <f t="shared" si="670"/>
        <v/>
      </c>
      <c r="BA1003" s="36" t="str">
        <f t="shared" si="671"/>
        <v/>
      </c>
      <c r="BB1003" s="36" t="str">
        <f t="shared" si="672"/>
        <v/>
      </c>
      <c r="BC1003" s="36" t="str">
        <f t="shared" si="673"/>
        <v/>
      </c>
      <c r="BD1003" s="36" t="str">
        <f t="shared" si="674"/>
        <v/>
      </c>
      <c r="BE1003" s="36" t="str">
        <f t="shared" si="675"/>
        <v/>
      </c>
      <c r="BF1003" s="36" t="str">
        <f t="shared" si="676"/>
        <v/>
      </c>
      <c r="BG1003" s="36" t="str">
        <f t="shared" si="677"/>
        <v/>
      </c>
      <c r="BH1003" s="36" t="str">
        <f t="shared" si="678"/>
        <v/>
      </c>
      <c r="BI1003" s="36" t="str">
        <f t="shared" si="679"/>
        <v/>
      </c>
      <c r="BJ1003" s="36" t="str">
        <f t="shared" si="680"/>
        <v/>
      </c>
      <c r="BK1003" s="36" t="str">
        <f t="shared" si="681"/>
        <v/>
      </c>
      <c r="BL1003" s="36" t="str">
        <f t="shared" si="682"/>
        <v/>
      </c>
      <c r="BM1003" s="36" t="str">
        <f t="shared" si="683"/>
        <v/>
      </c>
      <c r="BN1003" s="38" t="e">
        <f t="shared" si="642"/>
        <v>#DIV/0!</v>
      </c>
      <c r="BO1003" s="38" t="e">
        <f t="shared" si="643"/>
        <v>#DIV/0!</v>
      </c>
      <c r="BP1003" s="39" t="str">
        <f t="shared" si="644"/>
        <v/>
      </c>
      <c r="BQ1003" s="39" t="str">
        <f t="shared" si="645"/>
        <v/>
      </c>
      <c r="BR1003" s="39" t="str">
        <f t="shared" si="646"/>
        <v/>
      </c>
      <c r="BS1003" s="39" t="str">
        <f t="shared" si="647"/>
        <v/>
      </c>
      <c r="BT1003" s="39" t="str">
        <f t="shared" si="648"/>
        <v/>
      </c>
      <c r="BU1003" s="39" t="str">
        <f t="shared" si="649"/>
        <v/>
      </c>
      <c r="BV1003" s="39" t="str">
        <f t="shared" si="650"/>
        <v/>
      </c>
      <c r="BW1003" s="39" t="str">
        <f t="shared" si="651"/>
        <v/>
      </c>
      <c r="BX1003" s="39" t="str">
        <f t="shared" si="652"/>
        <v/>
      </c>
      <c r="BY1003" s="39" t="str">
        <f t="shared" si="653"/>
        <v/>
      </c>
      <c r="BZ1003" s="39" t="str">
        <f t="shared" si="654"/>
        <v/>
      </c>
      <c r="CA1003" s="39" t="str">
        <f t="shared" si="655"/>
        <v/>
      </c>
      <c r="CB1003" s="39" t="str">
        <f t="shared" si="656"/>
        <v/>
      </c>
      <c r="CC1003" s="39" t="str">
        <f t="shared" si="657"/>
        <v/>
      </c>
      <c r="CD1003" s="39" t="str">
        <f t="shared" si="658"/>
        <v/>
      </c>
      <c r="CE1003" s="39" t="str">
        <f t="shared" si="659"/>
        <v/>
      </c>
      <c r="CF1003" s="39" t="str">
        <f t="shared" si="660"/>
        <v/>
      </c>
      <c r="CG1003" s="39" t="str">
        <f t="shared" si="661"/>
        <v/>
      </c>
      <c r="CH1003" s="39" t="str">
        <f t="shared" si="662"/>
        <v/>
      </c>
      <c r="CI1003" s="39" t="str">
        <f t="shared" si="663"/>
        <v/>
      </c>
    </row>
    <row r="1004" spans="1:87">
      <c r="A1004" s="18"/>
      <c r="B1004" s="15">
        <f>'Gene Table'!E1003</f>
        <v>0</v>
      </c>
      <c r="C1004" s="15" t="str">
        <f>'Gene Table'!B1003</f>
        <v>J17</v>
      </c>
      <c r="D1004" s="16" t="str">
        <f>IF(SUM('Test Sample Data'!D$3:D$98)&gt;10,IF(AND(ISNUMBER('Test Sample Data'!D1003),'Test Sample Data'!D1003&lt;$B$1,'Test Sample Data'!D1003&gt;0),'Test Sample Data'!D1003,$B$1),"")</f>
        <v/>
      </c>
      <c r="E1004" s="17" t="str">
        <f>IF(SUM('Test Sample Data'!E$3:E$98)&gt;10,IF(AND(ISNUMBER('Test Sample Data'!E1003),'Test Sample Data'!E1003&lt;$B$1,'Test Sample Data'!E1003&gt;0),'Test Sample Data'!E1003,$B$1),"")</f>
        <v/>
      </c>
      <c r="F1004" s="17" t="str">
        <f>IF(SUM('Test Sample Data'!F$3:F$98)&gt;10,IF(AND(ISNUMBER('Test Sample Data'!F1003),'Test Sample Data'!F1003&lt;$B$1,'Test Sample Data'!F1003&gt;0),'Test Sample Data'!F1003,$B$1),"")</f>
        <v/>
      </c>
      <c r="G1004" s="17" t="str">
        <f>IF(SUM('Test Sample Data'!G$3:G$98)&gt;10,IF(AND(ISNUMBER('Test Sample Data'!G1003),'Test Sample Data'!G1003&lt;$B$1,'Test Sample Data'!G1003&gt;0),'Test Sample Data'!G1003,$B$1),"")</f>
        <v/>
      </c>
      <c r="H1004" s="17" t="str">
        <f>IF(SUM('Test Sample Data'!H$3:H$98)&gt;10,IF(AND(ISNUMBER('Test Sample Data'!H1003),'Test Sample Data'!H1003&lt;$B$1,'Test Sample Data'!H1003&gt;0),'Test Sample Data'!H1003,$B$1),"")</f>
        <v/>
      </c>
      <c r="I1004" s="17" t="str">
        <f>IF(SUM('Test Sample Data'!I$3:I$98)&gt;10,IF(AND(ISNUMBER('Test Sample Data'!I1003),'Test Sample Data'!I1003&lt;$B$1,'Test Sample Data'!I1003&gt;0),'Test Sample Data'!I1003,$B$1),"")</f>
        <v/>
      </c>
      <c r="J1004" s="17" t="str">
        <f>IF(SUM('Test Sample Data'!J$3:J$98)&gt;10,IF(AND(ISNUMBER('Test Sample Data'!J1003),'Test Sample Data'!J1003&lt;$B$1,'Test Sample Data'!J1003&gt;0),'Test Sample Data'!J1003,$B$1),"")</f>
        <v/>
      </c>
      <c r="K1004" s="17" t="str">
        <f>IF(SUM('Test Sample Data'!K$3:K$98)&gt;10,IF(AND(ISNUMBER('Test Sample Data'!K1003),'Test Sample Data'!K1003&lt;$B$1,'Test Sample Data'!K1003&gt;0),'Test Sample Data'!K1003,$B$1),"")</f>
        <v/>
      </c>
      <c r="L1004" s="17" t="str">
        <f>IF(SUM('Test Sample Data'!L$3:L$98)&gt;10,IF(AND(ISNUMBER('Test Sample Data'!L1003),'Test Sample Data'!L1003&lt;$B$1,'Test Sample Data'!L1003&gt;0),'Test Sample Data'!L1003,$B$1),"")</f>
        <v/>
      </c>
      <c r="M1004" s="17" t="str">
        <f>IF(SUM('Test Sample Data'!M$3:M$98)&gt;10,IF(AND(ISNUMBER('Test Sample Data'!M1003),'Test Sample Data'!M1003&lt;$B$1,'Test Sample Data'!M1003&gt;0),'Test Sample Data'!M1003,$B$1),"")</f>
        <v/>
      </c>
      <c r="N1004" s="17">
        <f>'Gene Table'!E1003</f>
        <v>0</v>
      </c>
      <c r="O1004" s="17" t="str">
        <f>'Gene Table'!B1003</f>
        <v>J17</v>
      </c>
      <c r="P1004" s="17" t="str">
        <f>IF(SUM('Control Sample Data'!D$3:D$98)&gt;10,IF(AND(ISNUMBER('Control Sample Data'!D1003),'Control Sample Data'!D1003&lt;$B$1,'Control Sample Data'!D1003&gt;0),'Control Sample Data'!D1003,$B$1),"")</f>
        <v/>
      </c>
      <c r="Q1004" s="17" t="str">
        <f>IF(SUM('Control Sample Data'!E$3:E$98)&gt;10,IF(AND(ISNUMBER('Control Sample Data'!E1003),'Control Sample Data'!E1003&lt;$B$1,'Control Sample Data'!E1003&gt;0),'Control Sample Data'!E1003,$B$1),"")</f>
        <v/>
      </c>
      <c r="R1004" s="17" t="str">
        <f>IF(SUM('Control Sample Data'!F$3:F$98)&gt;10,IF(AND(ISNUMBER('Control Sample Data'!F1003),'Control Sample Data'!F1003&lt;$B$1,'Control Sample Data'!F1003&gt;0),'Control Sample Data'!F1003,$B$1),"")</f>
        <v/>
      </c>
      <c r="S1004" s="17" t="str">
        <f>IF(SUM('Control Sample Data'!G$3:G$98)&gt;10,IF(AND(ISNUMBER('Control Sample Data'!G1003),'Control Sample Data'!G1003&lt;$B$1,'Control Sample Data'!G1003&gt;0),'Control Sample Data'!G1003,$B$1),"")</f>
        <v/>
      </c>
      <c r="T1004" s="17" t="str">
        <f>IF(SUM('Control Sample Data'!H$3:H$98)&gt;10,IF(AND(ISNUMBER('Control Sample Data'!H1003),'Control Sample Data'!H1003&lt;$B$1,'Control Sample Data'!H1003&gt;0),'Control Sample Data'!H1003,$B$1),"")</f>
        <v/>
      </c>
      <c r="U1004" s="17" t="str">
        <f>IF(SUM('Control Sample Data'!I$3:I$98)&gt;10,IF(AND(ISNUMBER('Control Sample Data'!I1003),'Control Sample Data'!I1003&lt;$B$1,'Control Sample Data'!I1003&gt;0),'Control Sample Data'!I1003,$B$1),"")</f>
        <v/>
      </c>
      <c r="V1004" s="17" t="str">
        <f>IF(SUM('Control Sample Data'!J$3:J$98)&gt;10,IF(AND(ISNUMBER('Control Sample Data'!J1003),'Control Sample Data'!J1003&lt;$B$1,'Control Sample Data'!J1003&gt;0),'Control Sample Data'!J1003,$B$1),"")</f>
        <v/>
      </c>
      <c r="W1004" s="17" t="str">
        <f>IF(SUM('Control Sample Data'!K$3:K$98)&gt;10,IF(AND(ISNUMBER('Control Sample Data'!K1003),'Control Sample Data'!K1003&lt;$B$1,'Control Sample Data'!K1003&gt;0),'Control Sample Data'!K1003,$B$1),"")</f>
        <v/>
      </c>
      <c r="X1004" s="17" t="str">
        <f>IF(SUM('Control Sample Data'!L$3:L$98)&gt;10,IF(AND(ISNUMBER('Control Sample Data'!L1003),'Control Sample Data'!L1003&lt;$B$1,'Control Sample Data'!L1003&gt;0),'Control Sample Data'!L1003,$B$1),"")</f>
        <v/>
      </c>
      <c r="Y1004" s="17" t="str">
        <f>IF(SUM('Control Sample Data'!M$3:M$98)&gt;10,IF(AND(ISNUMBER('Control Sample Data'!M1003),'Control Sample Data'!M1003&lt;$B$1,'Control Sample Data'!M1003&gt;0),'Control Sample Data'!M1003,$B$1),"")</f>
        <v/>
      </c>
      <c r="AT1004" s="36" t="str">
        <f t="shared" si="664"/>
        <v/>
      </c>
      <c r="AU1004" s="36" t="str">
        <f t="shared" si="665"/>
        <v/>
      </c>
      <c r="AV1004" s="36" t="str">
        <f t="shared" si="666"/>
        <v/>
      </c>
      <c r="AW1004" s="36" t="str">
        <f t="shared" si="667"/>
        <v/>
      </c>
      <c r="AX1004" s="36" t="str">
        <f t="shared" si="668"/>
        <v/>
      </c>
      <c r="AY1004" s="36" t="str">
        <f t="shared" si="669"/>
        <v/>
      </c>
      <c r="AZ1004" s="36" t="str">
        <f t="shared" si="670"/>
        <v/>
      </c>
      <c r="BA1004" s="36" t="str">
        <f t="shared" si="671"/>
        <v/>
      </c>
      <c r="BB1004" s="36" t="str">
        <f t="shared" si="672"/>
        <v/>
      </c>
      <c r="BC1004" s="36" t="str">
        <f t="shared" si="673"/>
        <v/>
      </c>
      <c r="BD1004" s="36" t="str">
        <f t="shared" si="674"/>
        <v/>
      </c>
      <c r="BE1004" s="36" t="str">
        <f t="shared" si="675"/>
        <v/>
      </c>
      <c r="BF1004" s="36" t="str">
        <f t="shared" si="676"/>
        <v/>
      </c>
      <c r="BG1004" s="36" t="str">
        <f t="shared" si="677"/>
        <v/>
      </c>
      <c r="BH1004" s="36" t="str">
        <f t="shared" si="678"/>
        <v/>
      </c>
      <c r="BI1004" s="36" t="str">
        <f t="shared" si="679"/>
        <v/>
      </c>
      <c r="BJ1004" s="36" t="str">
        <f t="shared" si="680"/>
        <v/>
      </c>
      <c r="BK1004" s="36" t="str">
        <f t="shared" si="681"/>
        <v/>
      </c>
      <c r="BL1004" s="36" t="str">
        <f t="shared" si="682"/>
        <v/>
      </c>
      <c r="BM1004" s="36" t="str">
        <f t="shared" si="683"/>
        <v/>
      </c>
      <c r="BN1004" s="38" t="e">
        <f t="shared" si="642"/>
        <v>#DIV/0!</v>
      </c>
      <c r="BO1004" s="38" t="e">
        <f t="shared" si="643"/>
        <v>#DIV/0!</v>
      </c>
      <c r="BP1004" s="39" t="str">
        <f t="shared" si="644"/>
        <v/>
      </c>
      <c r="BQ1004" s="39" t="str">
        <f t="shared" si="645"/>
        <v/>
      </c>
      <c r="BR1004" s="39" t="str">
        <f t="shared" si="646"/>
        <v/>
      </c>
      <c r="BS1004" s="39" t="str">
        <f t="shared" si="647"/>
        <v/>
      </c>
      <c r="BT1004" s="39" t="str">
        <f t="shared" si="648"/>
        <v/>
      </c>
      <c r="BU1004" s="39" t="str">
        <f t="shared" si="649"/>
        <v/>
      </c>
      <c r="BV1004" s="39" t="str">
        <f t="shared" si="650"/>
        <v/>
      </c>
      <c r="BW1004" s="39" t="str">
        <f t="shared" si="651"/>
        <v/>
      </c>
      <c r="BX1004" s="39" t="str">
        <f t="shared" si="652"/>
        <v/>
      </c>
      <c r="BY1004" s="39" t="str">
        <f t="shared" si="653"/>
        <v/>
      </c>
      <c r="BZ1004" s="39" t="str">
        <f t="shared" si="654"/>
        <v/>
      </c>
      <c r="CA1004" s="39" t="str">
        <f t="shared" si="655"/>
        <v/>
      </c>
      <c r="CB1004" s="39" t="str">
        <f t="shared" si="656"/>
        <v/>
      </c>
      <c r="CC1004" s="39" t="str">
        <f t="shared" si="657"/>
        <v/>
      </c>
      <c r="CD1004" s="39" t="str">
        <f t="shared" si="658"/>
        <v/>
      </c>
      <c r="CE1004" s="39" t="str">
        <f t="shared" si="659"/>
        <v/>
      </c>
      <c r="CF1004" s="39" t="str">
        <f t="shared" si="660"/>
        <v/>
      </c>
      <c r="CG1004" s="39" t="str">
        <f t="shared" si="661"/>
        <v/>
      </c>
      <c r="CH1004" s="39" t="str">
        <f t="shared" si="662"/>
        <v/>
      </c>
      <c r="CI1004" s="39" t="str">
        <f t="shared" si="663"/>
        <v/>
      </c>
    </row>
    <row r="1005" spans="1:87">
      <c r="A1005" s="18"/>
      <c r="B1005" s="15">
        <f>'Gene Table'!E1004</f>
        <v>0</v>
      </c>
      <c r="C1005" s="15" t="str">
        <f>'Gene Table'!B1004</f>
        <v>J18</v>
      </c>
      <c r="D1005" s="16" t="str">
        <f>IF(SUM('Test Sample Data'!D$3:D$98)&gt;10,IF(AND(ISNUMBER('Test Sample Data'!D1004),'Test Sample Data'!D1004&lt;$B$1,'Test Sample Data'!D1004&gt;0),'Test Sample Data'!D1004,$B$1),"")</f>
        <v/>
      </c>
      <c r="E1005" s="17" t="str">
        <f>IF(SUM('Test Sample Data'!E$3:E$98)&gt;10,IF(AND(ISNUMBER('Test Sample Data'!E1004),'Test Sample Data'!E1004&lt;$B$1,'Test Sample Data'!E1004&gt;0),'Test Sample Data'!E1004,$B$1),"")</f>
        <v/>
      </c>
      <c r="F1005" s="17" t="str">
        <f>IF(SUM('Test Sample Data'!F$3:F$98)&gt;10,IF(AND(ISNUMBER('Test Sample Data'!F1004),'Test Sample Data'!F1004&lt;$B$1,'Test Sample Data'!F1004&gt;0),'Test Sample Data'!F1004,$B$1),"")</f>
        <v/>
      </c>
      <c r="G1005" s="17" t="str">
        <f>IF(SUM('Test Sample Data'!G$3:G$98)&gt;10,IF(AND(ISNUMBER('Test Sample Data'!G1004),'Test Sample Data'!G1004&lt;$B$1,'Test Sample Data'!G1004&gt;0),'Test Sample Data'!G1004,$B$1),"")</f>
        <v/>
      </c>
      <c r="H1005" s="17" t="str">
        <f>IF(SUM('Test Sample Data'!H$3:H$98)&gt;10,IF(AND(ISNUMBER('Test Sample Data'!H1004),'Test Sample Data'!H1004&lt;$B$1,'Test Sample Data'!H1004&gt;0),'Test Sample Data'!H1004,$B$1),"")</f>
        <v/>
      </c>
      <c r="I1005" s="17" t="str">
        <f>IF(SUM('Test Sample Data'!I$3:I$98)&gt;10,IF(AND(ISNUMBER('Test Sample Data'!I1004),'Test Sample Data'!I1004&lt;$B$1,'Test Sample Data'!I1004&gt;0),'Test Sample Data'!I1004,$B$1),"")</f>
        <v/>
      </c>
      <c r="J1005" s="17" t="str">
        <f>IF(SUM('Test Sample Data'!J$3:J$98)&gt;10,IF(AND(ISNUMBER('Test Sample Data'!J1004),'Test Sample Data'!J1004&lt;$B$1,'Test Sample Data'!J1004&gt;0),'Test Sample Data'!J1004,$B$1),"")</f>
        <v/>
      </c>
      <c r="K1005" s="17" t="str">
        <f>IF(SUM('Test Sample Data'!K$3:K$98)&gt;10,IF(AND(ISNUMBER('Test Sample Data'!K1004),'Test Sample Data'!K1004&lt;$B$1,'Test Sample Data'!K1004&gt;0),'Test Sample Data'!K1004,$B$1),"")</f>
        <v/>
      </c>
      <c r="L1005" s="17" t="str">
        <f>IF(SUM('Test Sample Data'!L$3:L$98)&gt;10,IF(AND(ISNUMBER('Test Sample Data'!L1004),'Test Sample Data'!L1004&lt;$B$1,'Test Sample Data'!L1004&gt;0),'Test Sample Data'!L1004,$B$1),"")</f>
        <v/>
      </c>
      <c r="M1005" s="17" t="str">
        <f>IF(SUM('Test Sample Data'!M$3:M$98)&gt;10,IF(AND(ISNUMBER('Test Sample Data'!M1004),'Test Sample Data'!M1004&lt;$B$1,'Test Sample Data'!M1004&gt;0),'Test Sample Data'!M1004,$B$1),"")</f>
        <v/>
      </c>
      <c r="N1005" s="17">
        <f>'Gene Table'!E1004</f>
        <v>0</v>
      </c>
      <c r="O1005" s="17" t="str">
        <f>'Gene Table'!B1004</f>
        <v>J18</v>
      </c>
      <c r="P1005" s="17" t="str">
        <f>IF(SUM('Control Sample Data'!D$3:D$98)&gt;10,IF(AND(ISNUMBER('Control Sample Data'!D1004),'Control Sample Data'!D1004&lt;$B$1,'Control Sample Data'!D1004&gt;0),'Control Sample Data'!D1004,$B$1),"")</f>
        <v/>
      </c>
      <c r="Q1005" s="17" t="str">
        <f>IF(SUM('Control Sample Data'!E$3:E$98)&gt;10,IF(AND(ISNUMBER('Control Sample Data'!E1004),'Control Sample Data'!E1004&lt;$B$1,'Control Sample Data'!E1004&gt;0),'Control Sample Data'!E1004,$B$1),"")</f>
        <v/>
      </c>
      <c r="R1005" s="17" t="str">
        <f>IF(SUM('Control Sample Data'!F$3:F$98)&gt;10,IF(AND(ISNUMBER('Control Sample Data'!F1004),'Control Sample Data'!F1004&lt;$B$1,'Control Sample Data'!F1004&gt;0),'Control Sample Data'!F1004,$B$1),"")</f>
        <v/>
      </c>
      <c r="S1005" s="17" t="str">
        <f>IF(SUM('Control Sample Data'!G$3:G$98)&gt;10,IF(AND(ISNUMBER('Control Sample Data'!G1004),'Control Sample Data'!G1004&lt;$B$1,'Control Sample Data'!G1004&gt;0),'Control Sample Data'!G1004,$B$1),"")</f>
        <v/>
      </c>
      <c r="T1005" s="17" t="str">
        <f>IF(SUM('Control Sample Data'!H$3:H$98)&gt;10,IF(AND(ISNUMBER('Control Sample Data'!H1004),'Control Sample Data'!H1004&lt;$B$1,'Control Sample Data'!H1004&gt;0),'Control Sample Data'!H1004,$B$1),"")</f>
        <v/>
      </c>
      <c r="U1005" s="17" t="str">
        <f>IF(SUM('Control Sample Data'!I$3:I$98)&gt;10,IF(AND(ISNUMBER('Control Sample Data'!I1004),'Control Sample Data'!I1004&lt;$B$1,'Control Sample Data'!I1004&gt;0),'Control Sample Data'!I1004,$B$1),"")</f>
        <v/>
      </c>
      <c r="V1005" s="17" t="str">
        <f>IF(SUM('Control Sample Data'!J$3:J$98)&gt;10,IF(AND(ISNUMBER('Control Sample Data'!J1004),'Control Sample Data'!J1004&lt;$B$1,'Control Sample Data'!J1004&gt;0),'Control Sample Data'!J1004,$B$1),"")</f>
        <v/>
      </c>
      <c r="W1005" s="17" t="str">
        <f>IF(SUM('Control Sample Data'!K$3:K$98)&gt;10,IF(AND(ISNUMBER('Control Sample Data'!K1004),'Control Sample Data'!K1004&lt;$B$1,'Control Sample Data'!K1004&gt;0),'Control Sample Data'!K1004,$B$1),"")</f>
        <v/>
      </c>
      <c r="X1005" s="17" t="str">
        <f>IF(SUM('Control Sample Data'!L$3:L$98)&gt;10,IF(AND(ISNUMBER('Control Sample Data'!L1004),'Control Sample Data'!L1004&lt;$B$1,'Control Sample Data'!L1004&gt;0),'Control Sample Data'!L1004,$B$1),"")</f>
        <v/>
      </c>
      <c r="Y1005" s="17" t="str">
        <f>IF(SUM('Control Sample Data'!M$3:M$98)&gt;10,IF(AND(ISNUMBER('Control Sample Data'!M1004),'Control Sample Data'!M1004&lt;$B$1,'Control Sample Data'!M1004&gt;0),'Control Sample Data'!M1004,$B$1),"")</f>
        <v/>
      </c>
      <c r="AT1005" s="36" t="str">
        <f t="shared" si="664"/>
        <v/>
      </c>
      <c r="AU1005" s="36" t="str">
        <f t="shared" si="665"/>
        <v/>
      </c>
      <c r="AV1005" s="36" t="str">
        <f t="shared" si="666"/>
        <v/>
      </c>
      <c r="AW1005" s="36" t="str">
        <f t="shared" si="667"/>
        <v/>
      </c>
      <c r="AX1005" s="36" t="str">
        <f t="shared" si="668"/>
        <v/>
      </c>
      <c r="AY1005" s="36" t="str">
        <f t="shared" si="669"/>
        <v/>
      </c>
      <c r="AZ1005" s="36" t="str">
        <f t="shared" si="670"/>
        <v/>
      </c>
      <c r="BA1005" s="36" t="str">
        <f t="shared" si="671"/>
        <v/>
      </c>
      <c r="BB1005" s="36" t="str">
        <f t="shared" si="672"/>
        <v/>
      </c>
      <c r="BC1005" s="36" t="str">
        <f t="shared" si="673"/>
        <v/>
      </c>
      <c r="BD1005" s="36" t="str">
        <f t="shared" si="674"/>
        <v/>
      </c>
      <c r="BE1005" s="36" t="str">
        <f t="shared" si="675"/>
        <v/>
      </c>
      <c r="BF1005" s="36" t="str">
        <f t="shared" si="676"/>
        <v/>
      </c>
      <c r="BG1005" s="36" t="str">
        <f t="shared" si="677"/>
        <v/>
      </c>
      <c r="BH1005" s="36" t="str">
        <f t="shared" si="678"/>
        <v/>
      </c>
      <c r="BI1005" s="36" t="str">
        <f t="shared" si="679"/>
        <v/>
      </c>
      <c r="BJ1005" s="36" t="str">
        <f t="shared" si="680"/>
        <v/>
      </c>
      <c r="BK1005" s="36" t="str">
        <f t="shared" si="681"/>
        <v/>
      </c>
      <c r="BL1005" s="36" t="str">
        <f t="shared" si="682"/>
        <v/>
      </c>
      <c r="BM1005" s="36" t="str">
        <f t="shared" si="683"/>
        <v/>
      </c>
      <c r="BN1005" s="38" t="e">
        <f t="shared" si="642"/>
        <v>#DIV/0!</v>
      </c>
      <c r="BO1005" s="38" t="e">
        <f t="shared" si="643"/>
        <v>#DIV/0!</v>
      </c>
      <c r="BP1005" s="39" t="str">
        <f t="shared" si="644"/>
        <v/>
      </c>
      <c r="BQ1005" s="39" t="str">
        <f t="shared" si="645"/>
        <v/>
      </c>
      <c r="BR1005" s="39" t="str">
        <f t="shared" si="646"/>
        <v/>
      </c>
      <c r="BS1005" s="39" t="str">
        <f t="shared" si="647"/>
        <v/>
      </c>
      <c r="BT1005" s="39" t="str">
        <f t="shared" si="648"/>
        <v/>
      </c>
      <c r="BU1005" s="39" t="str">
        <f t="shared" si="649"/>
        <v/>
      </c>
      <c r="BV1005" s="39" t="str">
        <f t="shared" si="650"/>
        <v/>
      </c>
      <c r="BW1005" s="39" t="str">
        <f t="shared" si="651"/>
        <v/>
      </c>
      <c r="BX1005" s="39" t="str">
        <f t="shared" si="652"/>
        <v/>
      </c>
      <c r="BY1005" s="39" t="str">
        <f t="shared" si="653"/>
        <v/>
      </c>
      <c r="BZ1005" s="39" t="str">
        <f t="shared" si="654"/>
        <v/>
      </c>
      <c r="CA1005" s="39" t="str">
        <f t="shared" si="655"/>
        <v/>
      </c>
      <c r="CB1005" s="39" t="str">
        <f t="shared" si="656"/>
        <v/>
      </c>
      <c r="CC1005" s="39" t="str">
        <f t="shared" si="657"/>
        <v/>
      </c>
      <c r="CD1005" s="39" t="str">
        <f t="shared" si="658"/>
        <v/>
      </c>
      <c r="CE1005" s="39" t="str">
        <f t="shared" si="659"/>
        <v/>
      </c>
      <c r="CF1005" s="39" t="str">
        <f t="shared" si="660"/>
        <v/>
      </c>
      <c r="CG1005" s="39" t="str">
        <f t="shared" si="661"/>
        <v/>
      </c>
      <c r="CH1005" s="39" t="str">
        <f t="shared" si="662"/>
        <v/>
      </c>
      <c r="CI1005" s="39" t="str">
        <f t="shared" si="663"/>
        <v/>
      </c>
    </row>
    <row r="1006" spans="1:87">
      <c r="A1006" s="18"/>
      <c r="B1006" s="15">
        <f>'Gene Table'!E1005</f>
        <v>0</v>
      </c>
      <c r="C1006" s="15" t="str">
        <f>'Gene Table'!B1005</f>
        <v>J19</v>
      </c>
      <c r="D1006" s="16" t="str">
        <f>IF(SUM('Test Sample Data'!D$3:D$98)&gt;10,IF(AND(ISNUMBER('Test Sample Data'!D1005),'Test Sample Data'!D1005&lt;$B$1,'Test Sample Data'!D1005&gt;0),'Test Sample Data'!D1005,$B$1),"")</f>
        <v/>
      </c>
      <c r="E1006" s="17" t="str">
        <f>IF(SUM('Test Sample Data'!E$3:E$98)&gt;10,IF(AND(ISNUMBER('Test Sample Data'!E1005),'Test Sample Data'!E1005&lt;$B$1,'Test Sample Data'!E1005&gt;0),'Test Sample Data'!E1005,$B$1),"")</f>
        <v/>
      </c>
      <c r="F1006" s="17" t="str">
        <f>IF(SUM('Test Sample Data'!F$3:F$98)&gt;10,IF(AND(ISNUMBER('Test Sample Data'!F1005),'Test Sample Data'!F1005&lt;$B$1,'Test Sample Data'!F1005&gt;0),'Test Sample Data'!F1005,$B$1),"")</f>
        <v/>
      </c>
      <c r="G1006" s="17" t="str">
        <f>IF(SUM('Test Sample Data'!G$3:G$98)&gt;10,IF(AND(ISNUMBER('Test Sample Data'!G1005),'Test Sample Data'!G1005&lt;$B$1,'Test Sample Data'!G1005&gt;0),'Test Sample Data'!G1005,$B$1),"")</f>
        <v/>
      </c>
      <c r="H1006" s="17" t="str">
        <f>IF(SUM('Test Sample Data'!H$3:H$98)&gt;10,IF(AND(ISNUMBER('Test Sample Data'!H1005),'Test Sample Data'!H1005&lt;$B$1,'Test Sample Data'!H1005&gt;0),'Test Sample Data'!H1005,$B$1),"")</f>
        <v/>
      </c>
      <c r="I1006" s="17" t="str">
        <f>IF(SUM('Test Sample Data'!I$3:I$98)&gt;10,IF(AND(ISNUMBER('Test Sample Data'!I1005),'Test Sample Data'!I1005&lt;$B$1,'Test Sample Data'!I1005&gt;0),'Test Sample Data'!I1005,$B$1),"")</f>
        <v/>
      </c>
      <c r="J1006" s="17" t="str">
        <f>IF(SUM('Test Sample Data'!J$3:J$98)&gt;10,IF(AND(ISNUMBER('Test Sample Data'!J1005),'Test Sample Data'!J1005&lt;$B$1,'Test Sample Data'!J1005&gt;0),'Test Sample Data'!J1005,$B$1),"")</f>
        <v/>
      </c>
      <c r="K1006" s="17" t="str">
        <f>IF(SUM('Test Sample Data'!K$3:K$98)&gt;10,IF(AND(ISNUMBER('Test Sample Data'!K1005),'Test Sample Data'!K1005&lt;$B$1,'Test Sample Data'!K1005&gt;0),'Test Sample Data'!K1005,$B$1),"")</f>
        <v/>
      </c>
      <c r="L1006" s="17" t="str">
        <f>IF(SUM('Test Sample Data'!L$3:L$98)&gt;10,IF(AND(ISNUMBER('Test Sample Data'!L1005),'Test Sample Data'!L1005&lt;$B$1,'Test Sample Data'!L1005&gt;0),'Test Sample Data'!L1005,$B$1),"")</f>
        <v/>
      </c>
      <c r="M1006" s="17" t="str">
        <f>IF(SUM('Test Sample Data'!M$3:M$98)&gt;10,IF(AND(ISNUMBER('Test Sample Data'!M1005),'Test Sample Data'!M1005&lt;$B$1,'Test Sample Data'!M1005&gt;0),'Test Sample Data'!M1005,$B$1),"")</f>
        <v/>
      </c>
      <c r="N1006" s="17">
        <f>'Gene Table'!E1005</f>
        <v>0</v>
      </c>
      <c r="O1006" s="17" t="str">
        <f>'Gene Table'!B1005</f>
        <v>J19</v>
      </c>
      <c r="P1006" s="17" t="str">
        <f>IF(SUM('Control Sample Data'!D$3:D$98)&gt;10,IF(AND(ISNUMBER('Control Sample Data'!D1005),'Control Sample Data'!D1005&lt;$B$1,'Control Sample Data'!D1005&gt;0),'Control Sample Data'!D1005,$B$1),"")</f>
        <v/>
      </c>
      <c r="Q1006" s="17" t="str">
        <f>IF(SUM('Control Sample Data'!E$3:E$98)&gt;10,IF(AND(ISNUMBER('Control Sample Data'!E1005),'Control Sample Data'!E1005&lt;$B$1,'Control Sample Data'!E1005&gt;0),'Control Sample Data'!E1005,$B$1),"")</f>
        <v/>
      </c>
      <c r="R1006" s="17" t="str">
        <f>IF(SUM('Control Sample Data'!F$3:F$98)&gt;10,IF(AND(ISNUMBER('Control Sample Data'!F1005),'Control Sample Data'!F1005&lt;$B$1,'Control Sample Data'!F1005&gt;0),'Control Sample Data'!F1005,$B$1),"")</f>
        <v/>
      </c>
      <c r="S1006" s="17" t="str">
        <f>IF(SUM('Control Sample Data'!G$3:G$98)&gt;10,IF(AND(ISNUMBER('Control Sample Data'!G1005),'Control Sample Data'!G1005&lt;$B$1,'Control Sample Data'!G1005&gt;0),'Control Sample Data'!G1005,$B$1),"")</f>
        <v/>
      </c>
      <c r="T1006" s="17" t="str">
        <f>IF(SUM('Control Sample Data'!H$3:H$98)&gt;10,IF(AND(ISNUMBER('Control Sample Data'!H1005),'Control Sample Data'!H1005&lt;$B$1,'Control Sample Data'!H1005&gt;0),'Control Sample Data'!H1005,$B$1),"")</f>
        <v/>
      </c>
      <c r="U1006" s="17" t="str">
        <f>IF(SUM('Control Sample Data'!I$3:I$98)&gt;10,IF(AND(ISNUMBER('Control Sample Data'!I1005),'Control Sample Data'!I1005&lt;$B$1,'Control Sample Data'!I1005&gt;0),'Control Sample Data'!I1005,$B$1),"")</f>
        <v/>
      </c>
      <c r="V1006" s="17" t="str">
        <f>IF(SUM('Control Sample Data'!J$3:J$98)&gt;10,IF(AND(ISNUMBER('Control Sample Data'!J1005),'Control Sample Data'!J1005&lt;$B$1,'Control Sample Data'!J1005&gt;0),'Control Sample Data'!J1005,$B$1),"")</f>
        <v/>
      </c>
      <c r="W1006" s="17" t="str">
        <f>IF(SUM('Control Sample Data'!K$3:K$98)&gt;10,IF(AND(ISNUMBER('Control Sample Data'!K1005),'Control Sample Data'!K1005&lt;$B$1,'Control Sample Data'!K1005&gt;0),'Control Sample Data'!K1005,$B$1),"")</f>
        <v/>
      </c>
      <c r="X1006" s="17" t="str">
        <f>IF(SUM('Control Sample Data'!L$3:L$98)&gt;10,IF(AND(ISNUMBER('Control Sample Data'!L1005),'Control Sample Data'!L1005&lt;$B$1,'Control Sample Data'!L1005&gt;0),'Control Sample Data'!L1005,$B$1),"")</f>
        <v/>
      </c>
      <c r="Y1006" s="17" t="str">
        <f>IF(SUM('Control Sample Data'!M$3:M$98)&gt;10,IF(AND(ISNUMBER('Control Sample Data'!M1005),'Control Sample Data'!M1005&lt;$B$1,'Control Sample Data'!M1005&gt;0),'Control Sample Data'!M1005,$B$1),"")</f>
        <v/>
      </c>
      <c r="AT1006" s="36" t="str">
        <f t="shared" si="664"/>
        <v/>
      </c>
      <c r="AU1006" s="36" t="str">
        <f t="shared" si="665"/>
        <v/>
      </c>
      <c r="AV1006" s="36" t="str">
        <f t="shared" si="666"/>
        <v/>
      </c>
      <c r="AW1006" s="36" t="str">
        <f t="shared" si="667"/>
        <v/>
      </c>
      <c r="AX1006" s="36" t="str">
        <f t="shared" si="668"/>
        <v/>
      </c>
      <c r="AY1006" s="36" t="str">
        <f t="shared" si="669"/>
        <v/>
      </c>
      <c r="AZ1006" s="36" t="str">
        <f t="shared" si="670"/>
        <v/>
      </c>
      <c r="BA1006" s="36" t="str">
        <f t="shared" si="671"/>
        <v/>
      </c>
      <c r="BB1006" s="36" t="str">
        <f t="shared" si="672"/>
        <v/>
      </c>
      <c r="BC1006" s="36" t="str">
        <f t="shared" si="673"/>
        <v/>
      </c>
      <c r="BD1006" s="36" t="str">
        <f t="shared" si="674"/>
        <v/>
      </c>
      <c r="BE1006" s="36" t="str">
        <f t="shared" si="675"/>
        <v/>
      </c>
      <c r="BF1006" s="36" t="str">
        <f t="shared" si="676"/>
        <v/>
      </c>
      <c r="BG1006" s="36" t="str">
        <f t="shared" si="677"/>
        <v/>
      </c>
      <c r="BH1006" s="36" t="str">
        <f t="shared" si="678"/>
        <v/>
      </c>
      <c r="BI1006" s="36" t="str">
        <f t="shared" si="679"/>
        <v/>
      </c>
      <c r="BJ1006" s="36" t="str">
        <f t="shared" si="680"/>
        <v/>
      </c>
      <c r="BK1006" s="36" t="str">
        <f t="shared" si="681"/>
        <v/>
      </c>
      <c r="BL1006" s="36" t="str">
        <f t="shared" si="682"/>
        <v/>
      </c>
      <c r="BM1006" s="36" t="str">
        <f t="shared" si="683"/>
        <v/>
      </c>
      <c r="BN1006" s="38" t="e">
        <f t="shared" si="642"/>
        <v>#DIV/0!</v>
      </c>
      <c r="BO1006" s="38" t="e">
        <f t="shared" si="643"/>
        <v>#DIV/0!</v>
      </c>
      <c r="BP1006" s="39" t="str">
        <f t="shared" si="644"/>
        <v/>
      </c>
      <c r="BQ1006" s="39" t="str">
        <f t="shared" si="645"/>
        <v/>
      </c>
      <c r="BR1006" s="39" t="str">
        <f t="shared" si="646"/>
        <v/>
      </c>
      <c r="BS1006" s="39" t="str">
        <f t="shared" si="647"/>
        <v/>
      </c>
      <c r="BT1006" s="39" t="str">
        <f t="shared" si="648"/>
        <v/>
      </c>
      <c r="BU1006" s="39" t="str">
        <f t="shared" si="649"/>
        <v/>
      </c>
      <c r="BV1006" s="39" t="str">
        <f t="shared" si="650"/>
        <v/>
      </c>
      <c r="BW1006" s="39" t="str">
        <f t="shared" si="651"/>
        <v/>
      </c>
      <c r="BX1006" s="39" t="str">
        <f t="shared" si="652"/>
        <v/>
      </c>
      <c r="BY1006" s="39" t="str">
        <f t="shared" si="653"/>
        <v/>
      </c>
      <c r="BZ1006" s="39" t="str">
        <f t="shared" si="654"/>
        <v/>
      </c>
      <c r="CA1006" s="39" t="str">
        <f t="shared" si="655"/>
        <v/>
      </c>
      <c r="CB1006" s="39" t="str">
        <f t="shared" si="656"/>
        <v/>
      </c>
      <c r="CC1006" s="39" t="str">
        <f t="shared" si="657"/>
        <v/>
      </c>
      <c r="CD1006" s="39" t="str">
        <f t="shared" si="658"/>
        <v/>
      </c>
      <c r="CE1006" s="39" t="str">
        <f t="shared" si="659"/>
        <v/>
      </c>
      <c r="CF1006" s="39" t="str">
        <f t="shared" si="660"/>
        <v/>
      </c>
      <c r="CG1006" s="39" t="str">
        <f t="shared" si="661"/>
        <v/>
      </c>
      <c r="CH1006" s="39" t="str">
        <f t="shared" si="662"/>
        <v/>
      </c>
      <c r="CI1006" s="39" t="str">
        <f t="shared" si="663"/>
        <v/>
      </c>
    </row>
    <row r="1007" spans="1:87">
      <c r="A1007" s="18"/>
      <c r="B1007" s="15">
        <f>'Gene Table'!E1006</f>
        <v>0</v>
      </c>
      <c r="C1007" s="15" t="str">
        <f>'Gene Table'!B1006</f>
        <v>J20</v>
      </c>
      <c r="D1007" s="16" t="str">
        <f>IF(SUM('Test Sample Data'!D$3:D$98)&gt;10,IF(AND(ISNUMBER('Test Sample Data'!D1006),'Test Sample Data'!D1006&lt;$B$1,'Test Sample Data'!D1006&gt;0),'Test Sample Data'!D1006,$B$1),"")</f>
        <v/>
      </c>
      <c r="E1007" s="17" t="str">
        <f>IF(SUM('Test Sample Data'!E$3:E$98)&gt;10,IF(AND(ISNUMBER('Test Sample Data'!E1006),'Test Sample Data'!E1006&lt;$B$1,'Test Sample Data'!E1006&gt;0),'Test Sample Data'!E1006,$B$1),"")</f>
        <v/>
      </c>
      <c r="F1007" s="17" t="str">
        <f>IF(SUM('Test Sample Data'!F$3:F$98)&gt;10,IF(AND(ISNUMBER('Test Sample Data'!F1006),'Test Sample Data'!F1006&lt;$B$1,'Test Sample Data'!F1006&gt;0),'Test Sample Data'!F1006,$B$1),"")</f>
        <v/>
      </c>
      <c r="G1007" s="17" t="str">
        <f>IF(SUM('Test Sample Data'!G$3:G$98)&gt;10,IF(AND(ISNUMBER('Test Sample Data'!G1006),'Test Sample Data'!G1006&lt;$B$1,'Test Sample Data'!G1006&gt;0),'Test Sample Data'!G1006,$B$1),"")</f>
        <v/>
      </c>
      <c r="H1007" s="17" t="str">
        <f>IF(SUM('Test Sample Data'!H$3:H$98)&gt;10,IF(AND(ISNUMBER('Test Sample Data'!H1006),'Test Sample Data'!H1006&lt;$B$1,'Test Sample Data'!H1006&gt;0),'Test Sample Data'!H1006,$B$1),"")</f>
        <v/>
      </c>
      <c r="I1007" s="17" t="str">
        <f>IF(SUM('Test Sample Data'!I$3:I$98)&gt;10,IF(AND(ISNUMBER('Test Sample Data'!I1006),'Test Sample Data'!I1006&lt;$B$1,'Test Sample Data'!I1006&gt;0),'Test Sample Data'!I1006,$B$1),"")</f>
        <v/>
      </c>
      <c r="J1007" s="17" t="str">
        <f>IF(SUM('Test Sample Data'!J$3:J$98)&gt;10,IF(AND(ISNUMBER('Test Sample Data'!J1006),'Test Sample Data'!J1006&lt;$B$1,'Test Sample Data'!J1006&gt;0),'Test Sample Data'!J1006,$B$1),"")</f>
        <v/>
      </c>
      <c r="K1007" s="17" t="str">
        <f>IF(SUM('Test Sample Data'!K$3:K$98)&gt;10,IF(AND(ISNUMBER('Test Sample Data'!K1006),'Test Sample Data'!K1006&lt;$B$1,'Test Sample Data'!K1006&gt;0),'Test Sample Data'!K1006,$B$1),"")</f>
        <v/>
      </c>
      <c r="L1007" s="17" t="str">
        <f>IF(SUM('Test Sample Data'!L$3:L$98)&gt;10,IF(AND(ISNUMBER('Test Sample Data'!L1006),'Test Sample Data'!L1006&lt;$B$1,'Test Sample Data'!L1006&gt;0),'Test Sample Data'!L1006,$B$1),"")</f>
        <v/>
      </c>
      <c r="M1007" s="17" t="str">
        <f>IF(SUM('Test Sample Data'!M$3:M$98)&gt;10,IF(AND(ISNUMBER('Test Sample Data'!M1006),'Test Sample Data'!M1006&lt;$B$1,'Test Sample Data'!M1006&gt;0),'Test Sample Data'!M1006,$B$1),"")</f>
        <v/>
      </c>
      <c r="N1007" s="17">
        <f>'Gene Table'!E1006</f>
        <v>0</v>
      </c>
      <c r="O1007" s="17" t="str">
        <f>'Gene Table'!B1006</f>
        <v>J20</v>
      </c>
      <c r="P1007" s="17" t="str">
        <f>IF(SUM('Control Sample Data'!D$3:D$98)&gt;10,IF(AND(ISNUMBER('Control Sample Data'!D1006),'Control Sample Data'!D1006&lt;$B$1,'Control Sample Data'!D1006&gt;0),'Control Sample Data'!D1006,$B$1),"")</f>
        <v/>
      </c>
      <c r="Q1007" s="17" t="str">
        <f>IF(SUM('Control Sample Data'!E$3:E$98)&gt;10,IF(AND(ISNUMBER('Control Sample Data'!E1006),'Control Sample Data'!E1006&lt;$B$1,'Control Sample Data'!E1006&gt;0),'Control Sample Data'!E1006,$B$1),"")</f>
        <v/>
      </c>
      <c r="R1007" s="17" t="str">
        <f>IF(SUM('Control Sample Data'!F$3:F$98)&gt;10,IF(AND(ISNUMBER('Control Sample Data'!F1006),'Control Sample Data'!F1006&lt;$B$1,'Control Sample Data'!F1006&gt;0),'Control Sample Data'!F1006,$B$1),"")</f>
        <v/>
      </c>
      <c r="S1007" s="17" t="str">
        <f>IF(SUM('Control Sample Data'!G$3:G$98)&gt;10,IF(AND(ISNUMBER('Control Sample Data'!G1006),'Control Sample Data'!G1006&lt;$B$1,'Control Sample Data'!G1006&gt;0),'Control Sample Data'!G1006,$B$1),"")</f>
        <v/>
      </c>
      <c r="T1007" s="17" t="str">
        <f>IF(SUM('Control Sample Data'!H$3:H$98)&gt;10,IF(AND(ISNUMBER('Control Sample Data'!H1006),'Control Sample Data'!H1006&lt;$B$1,'Control Sample Data'!H1006&gt;0),'Control Sample Data'!H1006,$B$1),"")</f>
        <v/>
      </c>
      <c r="U1007" s="17" t="str">
        <f>IF(SUM('Control Sample Data'!I$3:I$98)&gt;10,IF(AND(ISNUMBER('Control Sample Data'!I1006),'Control Sample Data'!I1006&lt;$B$1,'Control Sample Data'!I1006&gt;0),'Control Sample Data'!I1006,$B$1),"")</f>
        <v/>
      </c>
      <c r="V1007" s="17" t="str">
        <f>IF(SUM('Control Sample Data'!J$3:J$98)&gt;10,IF(AND(ISNUMBER('Control Sample Data'!J1006),'Control Sample Data'!J1006&lt;$B$1,'Control Sample Data'!J1006&gt;0),'Control Sample Data'!J1006,$B$1),"")</f>
        <v/>
      </c>
      <c r="W1007" s="17" t="str">
        <f>IF(SUM('Control Sample Data'!K$3:K$98)&gt;10,IF(AND(ISNUMBER('Control Sample Data'!K1006),'Control Sample Data'!K1006&lt;$B$1,'Control Sample Data'!K1006&gt;0),'Control Sample Data'!K1006,$B$1),"")</f>
        <v/>
      </c>
      <c r="X1007" s="17" t="str">
        <f>IF(SUM('Control Sample Data'!L$3:L$98)&gt;10,IF(AND(ISNUMBER('Control Sample Data'!L1006),'Control Sample Data'!L1006&lt;$B$1,'Control Sample Data'!L1006&gt;0),'Control Sample Data'!L1006,$B$1),"")</f>
        <v/>
      </c>
      <c r="Y1007" s="17" t="str">
        <f>IF(SUM('Control Sample Data'!M$3:M$98)&gt;10,IF(AND(ISNUMBER('Control Sample Data'!M1006),'Control Sample Data'!M1006&lt;$B$1,'Control Sample Data'!M1006&gt;0),'Control Sample Data'!M1006,$B$1),"")</f>
        <v/>
      </c>
      <c r="AT1007" s="36" t="str">
        <f t="shared" si="664"/>
        <v/>
      </c>
      <c r="AU1007" s="36" t="str">
        <f t="shared" si="665"/>
        <v/>
      </c>
      <c r="AV1007" s="36" t="str">
        <f t="shared" si="666"/>
        <v/>
      </c>
      <c r="AW1007" s="36" t="str">
        <f t="shared" si="667"/>
        <v/>
      </c>
      <c r="AX1007" s="36" t="str">
        <f t="shared" si="668"/>
        <v/>
      </c>
      <c r="AY1007" s="36" t="str">
        <f t="shared" si="669"/>
        <v/>
      </c>
      <c r="AZ1007" s="36" t="str">
        <f t="shared" si="670"/>
        <v/>
      </c>
      <c r="BA1007" s="36" t="str">
        <f t="shared" si="671"/>
        <v/>
      </c>
      <c r="BB1007" s="36" t="str">
        <f t="shared" si="672"/>
        <v/>
      </c>
      <c r="BC1007" s="36" t="str">
        <f t="shared" si="673"/>
        <v/>
      </c>
      <c r="BD1007" s="36" t="str">
        <f t="shared" si="674"/>
        <v/>
      </c>
      <c r="BE1007" s="36" t="str">
        <f t="shared" si="675"/>
        <v/>
      </c>
      <c r="BF1007" s="36" t="str">
        <f t="shared" si="676"/>
        <v/>
      </c>
      <c r="BG1007" s="36" t="str">
        <f t="shared" si="677"/>
        <v/>
      </c>
      <c r="BH1007" s="36" t="str">
        <f t="shared" si="678"/>
        <v/>
      </c>
      <c r="BI1007" s="36" t="str">
        <f t="shared" si="679"/>
        <v/>
      </c>
      <c r="BJ1007" s="36" t="str">
        <f t="shared" si="680"/>
        <v/>
      </c>
      <c r="BK1007" s="36" t="str">
        <f t="shared" si="681"/>
        <v/>
      </c>
      <c r="BL1007" s="36" t="str">
        <f t="shared" si="682"/>
        <v/>
      </c>
      <c r="BM1007" s="36" t="str">
        <f t="shared" si="683"/>
        <v/>
      </c>
      <c r="BN1007" s="38" t="e">
        <f t="shared" si="642"/>
        <v>#DIV/0!</v>
      </c>
      <c r="BO1007" s="38" t="e">
        <f t="shared" si="643"/>
        <v>#DIV/0!</v>
      </c>
      <c r="BP1007" s="39" t="str">
        <f t="shared" si="644"/>
        <v/>
      </c>
      <c r="BQ1007" s="39" t="str">
        <f t="shared" si="645"/>
        <v/>
      </c>
      <c r="BR1007" s="39" t="str">
        <f t="shared" si="646"/>
        <v/>
      </c>
      <c r="BS1007" s="39" t="str">
        <f t="shared" si="647"/>
        <v/>
      </c>
      <c r="BT1007" s="39" t="str">
        <f t="shared" si="648"/>
        <v/>
      </c>
      <c r="BU1007" s="39" t="str">
        <f t="shared" si="649"/>
        <v/>
      </c>
      <c r="BV1007" s="39" t="str">
        <f t="shared" si="650"/>
        <v/>
      </c>
      <c r="BW1007" s="39" t="str">
        <f t="shared" si="651"/>
        <v/>
      </c>
      <c r="BX1007" s="39" t="str">
        <f t="shared" si="652"/>
        <v/>
      </c>
      <c r="BY1007" s="39" t="str">
        <f t="shared" si="653"/>
        <v/>
      </c>
      <c r="BZ1007" s="39" t="str">
        <f t="shared" si="654"/>
        <v/>
      </c>
      <c r="CA1007" s="39" t="str">
        <f t="shared" si="655"/>
        <v/>
      </c>
      <c r="CB1007" s="39" t="str">
        <f t="shared" si="656"/>
        <v/>
      </c>
      <c r="CC1007" s="39" t="str">
        <f t="shared" si="657"/>
        <v/>
      </c>
      <c r="CD1007" s="39" t="str">
        <f t="shared" si="658"/>
        <v/>
      </c>
      <c r="CE1007" s="39" t="str">
        <f t="shared" si="659"/>
        <v/>
      </c>
      <c r="CF1007" s="39" t="str">
        <f t="shared" si="660"/>
        <v/>
      </c>
      <c r="CG1007" s="39" t="str">
        <f t="shared" si="661"/>
        <v/>
      </c>
      <c r="CH1007" s="39" t="str">
        <f t="shared" si="662"/>
        <v/>
      </c>
      <c r="CI1007" s="39" t="str">
        <f t="shared" si="663"/>
        <v/>
      </c>
    </row>
    <row r="1008" spans="1:87">
      <c r="A1008" s="18"/>
      <c r="B1008" s="15">
        <f>'Gene Table'!E1007</f>
        <v>0</v>
      </c>
      <c r="C1008" s="15" t="str">
        <f>'Gene Table'!B1007</f>
        <v>J21</v>
      </c>
      <c r="D1008" s="16" t="str">
        <f>IF(SUM('Test Sample Data'!D$3:D$98)&gt;10,IF(AND(ISNUMBER('Test Sample Data'!D1007),'Test Sample Data'!D1007&lt;$B$1,'Test Sample Data'!D1007&gt;0),'Test Sample Data'!D1007,$B$1),"")</f>
        <v/>
      </c>
      <c r="E1008" s="17" t="str">
        <f>IF(SUM('Test Sample Data'!E$3:E$98)&gt;10,IF(AND(ISNUMBER('Test Sample Data'!E1007),'Test Sample Data'!E1007&lt;$B$1,'Test Sample Data'!E1007&gt;0),'Test Sample Data'!E1007,$B$1),"")</f>
        <v/>
      </c>
      <c r="F1008" s="17" t="str">
        <f>IF(SUM('Test Sample Data'!F$3:F$98)&gt;10,IF(AND(ISNUMBER('Test Sample Data'!F1007),'Test Sample Data'!F1007&lt;$B$1,'Test Sample Data'!F1007&gt;0),'Test Sample Data'!F1007,$B$1),"")</f>
        <v/>
      </c>
      <c r="G1008" s="17" t="str">
        <f>IF(SUM('Test Sample Data'!G$3:G$98)&gt;10,IF(AND(ISNUMBER('Test Sample Data'!G1007),'Test Sample Data'!G1007&lt;$B$1,'Test Sample Data'!G1007&gt;0),'Test Sample Data'!G1007,$B$1),"")</f>
        <v/>
      </c>
      <c r="H1008" s="17" t="str">
        <f>IF(SUM('Test Sample Data'!H$3:H$98)&gt;10,IF(AND(ISNUMBER('Test Sample Data'!H1007),'Test Sample Data'!H1007&lt;$B$1,'Test Sample Data'!H1007&gt;0),'Test Sample Data'!H1007,$B$1),"")</f>
        <v/>
      </c>
      <c r="I1008" s="17" t="str">
        <f>IF(SUM('Test Sample Data'!I$3:I$98)&gt;10,IF(AND(ISNUMBER('Test Sample Data'!I1007),'Test Sample Data'!I1007&lt;$B$1,'Test Sample Data'!I1007&gt;0),'Test Sample Data'!I1007,$B$1),"")</f>
        <v/>
      </c>
      <c r="J1008" s="17" t="str">
        <f>IF(SUM('Test Sample Data'!J$3:J$98)&gt;10,IF(AND(ISNUMBER('Test Sample Data'!J1007),'Test Sample Data'!J1007&lt;$B$1,'Test Sample Data'!J1007&gt;0),'Test Sample Data'!J1007,$B$1),"")</f>
        <v/>
      </c>
      <c r="K1008" s="17" t="str">
        <f>IF(SUM('Test Sample Data'!K$3:K$98)&gt;10,IF(AND(ISNUMBER('Test Sample Data'!K1007),'Test Sample Data'!K1007&lt;$B$1,'Test Sample Data'!K1007&gt;0),'Test Sample Data'!K1007,$B$1),"")</f>
        <v/>
      </c>
      <c r="L1008" s="17" t="str">
        <f>IF(SUM('Test Sample Data'!L$3:L$98)&gt;10,IF(AND(ISNUMBER('Test Sample Data'!L1007),'Test Sample Data'!L1007&lt;$B$1,'Test Sample Data'!L1007&gt;0),'Test Sample Data'!L1007,$B$1),"")</f>
        <v/>
      </c>
      <c r="M1008" s="17" t="str">
        <f>IF(SUM('Test Sample Data'!M$3:M$98)&gt;10,IF(AND(ISNUMBER('Test Sample Data'!M1007),'Test Sample Data'!M1007&lt;$B$1,'Test Sample Data'!M1007&gt;0),'Test Sample Data'!M1007,$B$1),"")</f>
        <v/>
      </c>
      <c r="N1008" s="17">
        <f>'Gene Table'!E1007</f>
        <v>0</v>
      </c>
      <c r="O1008" s="17" t="str">
        <f>'Gene Table'!B1007</f>
        <v>J21</v>
      </c>
      <c r="P1008" s="17" t="str">
        <f>IF(SUM('Control Sample Data'!D$3:D$98)&gt;10,IF(AND(ISNUMBER('Control Sample Data'!D1007),'Control Sample Data'!D1007&lt;$B$1,'Control Sample Data'!D1007&gt;0),'Control Sample Data'!D1007,$B$1),"")</f>
        <v/>
      </c>
      <c r="Q1008" s="17" t="str">
        <f>IF(SUM('Control Sample Data'!E$3:E$98)&gt;10,IF(AND(ISNUMBER('Control Sample Data'!E1007),'Control Sample Data'!E1007&lt;$B$1,'Control Sample Data'!E1007&gt;0),'Control Sample Data'!E1007,$B$1),"")</f>
        <v/>
      </c>
      <c r="R1008" s="17" t="str">
        <f>IF(SUM('Control Sample Data'!F$3:F$98)&gt;10,IF(AND(ISNUMBER('Control Sample Data'!F1007),'Control Sample Data'!F1007&lt;$B$1,'Control Sample Data'!F1007&gt;0),'Control Sample Data'!F1007,$B$1),"")</f>
        <v/>
      </c>
      <c r="S1008" s="17" t="str">
        <f>IF(SUM('Control Sample Data'!G$3:G$98)&gt;10,IF(AND(ISNUMBER('Control Sample Data'!G1007),'Control Sample Data'!G1007&lt;$B$1,'Control Sample Data'!G1007&gt;0),'Control Sample Data'!G1007,$B$1),"")</f>
        <v/>
      </c>
      <c r="T1008" s="17" t="str">
        <f>IF(SUM('Control Sample Data'!H$3:H$98)&gt;10,IF(AND(ISNUMBER('Control Sample Data'!H1007),'Control Sample Data'!H1007&lt;$B$1,'Control Sample Data'!H1007&gt;0),'Control Sample Data'!H1007,$B$1),"")</f>
        <v/>
      </c>
      <c r="U1008" s="17" t="str">
        <f>IF(SUM('Control Sample Data'!I$3:I$98)&gt;10,IF(AND(ISNUMBER('Control Sample Data'!I1007),'Control Sample Data'!I1007&lt;$B$1,'Control Sample Data'!I1007&gt;0),'Control Sample Data'!I1007,$B$1),"")</f>
        <v/>
      </c>
      <c r="V1008" s="17" t="str">
        <f>IF(SUM('Control Sample Data'!J$3:J$98)&gt;10,IF(AND(ISNUMBER('Control Sample Data'!J1007),'Control Sample Data'!J1007&lt;$B$1,'Control Sample Data'!J1007&gt;0),'Control Sample Data'!J1007,$B$1),"")</f>
        <v/>
      </c>
      <c r="W1008" s="17" t="str">
        <f>IF(SUM('Control Sample Data'!K$3:K$98)&gt;10,IF(AND(ISNUMBER('Control Sample Data'!K1007),'Control Sample Data'!K1007&lt;$B$1,'Control Sample Data'!K1007&gt;0),'Control Sample Data'!K1007,$B$1),"")</f>
        <v/>
      </c>
      <c r="X1008" s="17" t="str">
        <f>IF(SUM('Control Sample Data'!L$3:L$98)&gt;10,IF(AND(ISNUMBER('Control Sample Data'!L1007),'Control Sample Data'!L1007&lt;$B$1,'Control Sample Data'!L1007&gt;0),'Control Sample Data'!L1007,$B$1),"")</f>
        <v/>
      </c>
      <c r="Y1008" s="17" t="str">
        <f>IF(SUM('Control Sample Data'!M$3:M$98)&gt;10,IF(AND(ISNUMBER('Control Sample Data'!M1007),'Control Sample Data'!M1007&lt;$B$1,'Control Sample Data'!M1007&gt;0),'Control Sample Data'!M1007,$B$1),"")</f>
        <v/>
      </c>
      <c r="AT1008" s="36" t="str">
        <f t="shared" si="664"/>
        <v/>
      </c>
      <c r="AU1008" s="36" t="str">
        <f t="shared" si="665"/>
        <v/>
      </c>
      <c r="AV1008" s="36" t="str">
        <f t="shared" si="666"/>
        <v/>
      </c>
      <c r="AW1008" s="36" t="str">
        <f t="shared" si="667"/>
        <v/>
      </c>
      <c r="AX1008" s="36" t="str">
        <f t="shared" si="668"/>
        <v/>
      </c>
      <c r="AY1008" s="36" t="str">
        <f t="shared" si="669"/>
        <v/>
      </c>
      <c r="AZ1008" s="36" t="str">
        <f t="shared" si="670"/>
        <v/>
      </c>
      <c r="BA1008" s="36" t="str">
        <f t="shared" si="671"/>
        <v/>
      </c>
      <c r="BB1008" s="36" t="str">
        <f t="shared" si="672"/>
        <v/>
      </c>
      <c r="BC1008" s="36" t="str">
        <f t="shared" si="673"/>
        <v/>
      </c>
      <c r="BD1008" s="36" t="str">
        <f t="shared" si="674"/>
        <v/>
      </c>
      <c r="BE1008" s="36" t="str">
        <f t="shared" si="675"/>
        <v/>
      </c>
      <c r="BF1008" s="36" t="str">
        <f t="shared" si="676"/>
        <v/>
      </c>
      <c r="BG1008" s="36" t="str">
        <f t="shared" si="677"/>
        <v/>
      </c>
      <c r="BH1008" s="36" t="str">
        <f t="shared" si="678"/>
        <v/>
      </c>
      <c r="BI1008" s="36" t="str">
        <f t="shared" si="679"/>
        <v/>
      </c>
      <c r="BJ1008" s="36" t="str">
        <f t="shared" si="680"/>
        <v/>
      </c>
      <c r="BK1008" s="36" t="str">
        <f t="shared" si="681"/>
        <v/>
      </c>
      <c r="BL1008" s="36" t="str">
        <f t="shared" si="682"/>
        <v/>
      </c>
      <c r="BM1008" s="36" t="str">
        <f t="shared" si="683"/>
        <v/>
      </c>
      <c r="BN1008" s="38" t="e">
        <f t="shared" si="642"/>
        <v>#DIV/0!</v>
      </c>
      <c r="BO1008" s="38" t="e">
        <f t="shared" si="643"/>
        <v>#DIV/0!</v>
      </c>
      <c r="BP1008" s="39" t="str">
        <f t="shared" si="644"/>
        <v/>
      </c>
      <c r="BQ1008" s="39" t="str">
        <f t="shared" si="645"/>
        <v/>
      </c>
      <c r="BR1008" s="39" t="str">
        <f t="shared" si="646"/>
        <v/>
      </c>
      <c r="BS1008" s="39" t="str">
        <f t="shared" si="647"/>
        <v/>
      </c>
      <c r="BT1008" s="39" t="str">
        <f t="shared" si="648"/>
        <v/>
      </c>
      <c r="BU1008" s="39" t="str">
        <f t="shared" si="649"/>
        <v/>
      </c>
      <c r="BV1008" s="39" t="str">
        <f t="shared" si="650"/>
        <v/>
      </c>
      <c r="BW1008" s="39" t="str">
        <f t="shared" si="651"/>
        <v/>
      </c>
      <c r="BX1008" s="39" t="str">
        <f t="shared" si="652"/>
        <v/>
      </c>
      <c r="BY1008" s="39" t="str">
        <f t="shared" si="653"/>
        <v/>
      </c>
      <c r="BZ1008" s="39" t="str">
        <f t="shared" si="654"/>
        <v/>
      </c>
      <c r="CA1008" s="39" t="str">
        <f t="shared" si="655"/>
        <v/>
      </c>
      <c r="CB1008" s="39" t="str">
        <f t="shared" si="656"/>
        <v/>
      </c>
      <c r="CC1008" s="39" t="str">
        <f t="shared" si="657"/>
        <v/>
      </c>
      <c r="CD1008" s="39" t="str">
        <f t="shared" si="658"/>
        <v/>
      </c>
      <c r="CE1008" s="39" t="str">
        <f t="shared" si="659"/>
        <v/>
      </c>
      <c r="CF1008" s="39" t="str">
        <f t="shared" si="660"/>
        <v/>
      </c>
      <c r="CG1008" s="39" t="str">
        <f t="shared" si="661"/>
        <v/>
      </c>
      <c r="CH1008" s="39" t="str">
        <f t="shared" si="662"/>
        <v/>
      </c>
      <c r="CI1008" s="39" t="str">
        <f t="shared" si="663"/>
        <v/>
      </c>
    </row>
    <row r="1009" spans="1:87">
      <c r="A1009" s="18"/>
      <c r="B1009" s="15">
        <f>'Gene Table'!E1008</f>
        <v>0</v>
      </c>
      <c r="C1009" s="15" t="str">
        <f>'Gene Table'!B1008</f>
        <v>J22</v>
      </c>
      <c r="D1009" s="16" t="str">
        <f>IF(SUM('Test Sample Data'!D$3:D$98)&gt;10,IF(AND(ISNUMBER('Test Sample Data'!D1008),'Test Sample Data'!D1008&lt;$B$1,'Test Sample Data'!D1008&gt;0),'Test Sample Data'!D1008,$B$1),"")</f>
        <v/>
      </c>
      <c r="E1009" s="17" t="str">
        <f>IF(SUM('Test Sample Data'!E$3:E$98)&gt;10,IF(AND(ISNUMBER('Test Sample Data'!E1008),'Test Sample Data'!E1008&lt;$B$1,'Test Sample Data'!E1008&gt;0),'Test Sample Data'!E1008,$B$1),"")</f>
        <v/>
      </c>
      <c r="F1009" s="17" t="str">
        <f>IF(SUM('Test Sample Data'!F$3:F$98)&gt;10,IF(AND(ISNUMBER('Test Sample Data'!F1008),'Test Sample Data'!F1008&lt;$B$1,'Test Sample Data'!F1008&gt;0),'Test Sample Data'!F1008,$B$1),"")</f>
        <v/>
      </c>
      <c r="G1009" s="17" t="str">
        <f>IF(SUM('Test Sample Data'!G$3:G$98)&gt;10,IF(AND(ISNUMBER('Test Sample Data'!G1008),'Test Sample Data'!G1008&lt;$B$1,'Test Sample Data'!G1008&gt;0),'Test Sample Data'!G1008,$B$1),"")</f>
        <v/>
      </c>
      <c r="H1009" s="17" t="str">
        <f>IF(SUM('Test Sample Data'!H$3:H$98)&gt;10,IF(AND(ISNUMBER('Test Sample Data'!H1008),'Test Sample Data'!H1008&lt;$B$1,'Test Sample Data'!H1008&gt;0),'Test Sample Data'!H1008,$B$1),"")</f>
        <v/>
      </c>
      <c r="I1009" s="17" t="str">
        <f>IF(SUM('Test Sample Data'!I$3:I$98)&gt;10,IF(AND(ISNUMBER('Test Sample Data'!I1008),'Test Sample Data'!I1008&lt;$B$1,'Test Sample Data'!I1008&gt;0),'Test Sample Data'!I1008,$B$1),"")</f>
        <v/>
      </c>
      <c r="J1009" s="17" t="str">
        <f>IF(SUM('Test Sample Data'!J$3:J$98)&gt;10,IF(AND(ISNUMBER('Test Sample Data'!J1008),'Test Sample Data'!J1008&lt;$B$1,'Test Sample Data'!J1008&gt;0),'Test Sample Data'!J1008,$B$1),"")</f>
        <v/>
      </c>
      <c r="K1009" s="17" t="str">
        <f>IF(SUM('Test Sample Data'!K$3:K$98)&gt;10,IF(AND(ISNUMBER('Test Sample Data'!K1008),'Test Sample Data'!K1008&lt;$B$1,'Test Sample Data'!K1008&gt;0),'Test Sample Data'!K1008,$B$1),"")</f>
        <v/>
      </c>
      <c r="L1009" s="17" t="str">
        <f>IF(SUM('Test Sample Data'!L$3:L$98)&gt;10,IF(AND(ISNUMBER('Test Sample Data'!L1008),'Test Sample Data'!L1008&lt;$B$1,'Test Sample Data'!L1008&gt;0),'Test Sample Data'!L1008,$B$1),"")</f>
        <v/>
      </c>
      <c r="M1009" s="17" t="str">
        <f>IF(SUM('Test Sample Data'!M$3:M$98)&gt;10,IF(AND(ISNUMBER('Test Sample Data'!M1008),'Test Sample Data'!M1008&lt;$B$1,'Test Sample Data'!M1008&gt;0),'Test Sample Data'!M1008,$B$1),"")</f>
        <v/>
      </c>
      <c r="N1009" s="17">
        <f>'Gene Table'!E1008</f>
        <v>0</v>
      </c>
      <c r="O1009" s="17" t="str">
        <f>'Gene Table'!B1008</f>
        <v>J22</v>
      </c>
      <c r="P1009" s="17" t="str">
        <f>IF(SUM('Control Sample Data'!D$3:D$98)&gt;10,IF(AND(ISNUMBER('Control Sample Data'!D1008),'Control Sample Data'!D1008&lt;$B$1,'Control Sample Data'!D1008&gt;0),'Control Sample Data'!D1008,$B$1),"")</f>
        <v/>
      </c>
      <c r="Q1009" s="17" t="str">
        <f>IF(SUM('Control Sample Data'!E$3:E$98)&gt;10,IF(AND(ISNUMBER('Control Sample Data'!E1008),'Control Sample Data'!E1008&lt;$B$1,'Control Sample Data'!E1008&gt;0),'Control Sample Data'!E1008,$B$1),"")</f>
        <v/>
      </c>
      <c r="R1009" s="17" t="str">
        <f>IF(SUM('Control Sample Data'!F$3:F$98)&gt;10,IF(AND(ISNUMBER('Control Sample Data'!F1008),'Control Sample Data'!F1008&lt;$B$1,'Control Sample Data'!F1008&gt;0),'Control Sample Data'!F1008,$B$1),"")</f>
        <v/>
      </c>
      <c r="S1009" s="17" t="str">
        <f>IF(SUM('Control Sample Data'!G$3:G$98)&gt;10,IF(AND(ISNUMBER('Control Sample Data'!G1008),'Control Sample Data'!G1008&lt;$B$1,'Control Sample Data'!G1008&gt;0),'Control Sample Data'!G1008,$B$1),"")</f>
        <v/>
      </c>
      <c r="T1009" s="17" t="str">
        <f>IF(SUM('Control Sample Data'!H$3:H$98)&gt;10,IF(AND(ISNUMBER('Control Sample Data'!H1008),'Control Sample Data'!H1008&lt;$B$1,'Control Sample Data'!H1008&gt;0),'Control Sample Data'!H1008,$B$1),"")</f>
        <v/>
      </c>
      <c r="U1009" s="17" t="str">
        <f>IF(SUM('Control Sample Data'!I$3:I$98)&gt;10,IF(AND(ISNUMBER('Control Sample Data'!I1008),'Control Sample Data'!I1008&lt;$B$1,'Control Sample Data'!I1008&gt;0),'Control Sample Data'!I1008,$B$1),"")</f>
        <v/>
      </c>
      <c r="V1009" s="17" t="str">
        <f>IF(SUM('Control Sample Data'!J$3:J$98)&gt;10,IF(AND(ISNUMBER('Control Sample Data'!J1008),'Control Sample Data'!J1008&lt;$B$1,'Control Sample Data'!J1008&gt;0),'Control Sample Data'!J1008,$B$1),"")</f>
        <v/>
      </c>
      <c r="W1009" s="17" t="str">
        <f>IF(SUM('Control Sample Data'!K$3:K$98)&gt;10,IF(AND(ISNUMBER('Control Sample Data'!K1008),'Control Sample Data'!K1008&lt;$B$1,'Control Sample Data'!K1008&gt;0),'Control Sample Data'!K1008,$B$1),"")</f>
        <v/>
      </c>
      <c r="X1009" s="17" t="str">
        <f>IF(SUM('Control Sample Data'!L$3:L$98)&gt;10,IF(AND(ISNUMBER('Control Sample Data'!L1008),'Control Sample Data'!L1008&lt;$B$1,'Control Sample Data'!L1008&gt;0),'Control Sample Data'!L1008,$B$1),"")</f>
        <v/>
      </c>
      <c r="Y1009" s="17" t="str">
        <f>IF(SUM('Control Sample Data'!M$3:M$98)&gt;10,IF(AND(ISNUMBER('Control Sample Data'!M1008),'Control Sample Data'!M1008&lt;$B$1,'Control Sample Data'!M1008&gt;0),'Control Sample Data'!M1008,$B$1),"")</f>
        <v/>
      </c>
      <c r="AT1009" s="36" t="str">
        <f t="shared" si="664"/>
        <v/>
      </c>
      <c r="AU1009" s="36" t="str">
        <f t="shared" si="665"/>
        <v/>
      </c>
      <c r="AV1009" s="36" t="str">
        <f t="shared" si="666"/>
        <v/>
      </c>
      <c r="AW1009" s="36" t="str">
        <f t="shared" si="667"/>
        <v/>
      </c>
      <c r="AX1009" s="36" t="str">
        <f t="shared" si="668"/>
        <v/>
      </c>
      <c r="AY1009" s="36" t="str">
        <f t="shared" si="669"/>
        <v/>
      </c>
      <c r="AZ1009" s="36" t="str">
        <f t="shared" si="670"/>
        <v/>
      </c>
      <c r="BA1009" s="36" t="str">
        <f t="shared" si="671"/>
        <v/>
      </c>
      <c r="BB1009" s="36" t="str">
        <f t="shared" si="672"/>
        <v/>
      </c>
      <c r="BC1009" s="36" t="str">
        <f t="shared" si="673"/>
        <v/>
      </c>
      <c r="BD1009" s="36" t="str">
        <f t="shared" si="674"/>
        <v/>
      </c>
      <c r="BE1009" s="36" t="str">
        <f t="shared" si="675"/>
        <v/>
      </c>
      <c r="BF1009" s="36" t="str">
        <f t="shared" si="676"/>
        <v/>
      </c>
      <c r="BG1009" s="36" t="str">
        <f t="shared" si="677"/>
        <v/>
      </c>
      <c r="BH1009" s="36" t="str">
        <f t="shared" si="678"/>
        <v/>
      </c>
      <c r="BI1009" s="36" t="str">
        <f t="shared" si="679"/>
        <v/>
      </c>
      <c r="BJ1009" s="36" t="str">
        <f t="shared" si="680"/>
        <v/>
      </c>
      <c r="BK1009" s="36" t="str">
        <f t="shared" si="681"/>
        <v/>
      </c>
      <c r="BL1009" s="36" t="str">
        <f t="shared" si="682"/>
        <v/>
      </c>
      <c r="BM1009" s="36" t="str">
        <f t="shared" si="683"/>
        <v/>
      </c>
      <c r="BN1009" s="38" t="e">
        <f t="shared" si="642"/>
        <v>#DIV/0!</v>
      </c>
      <c r="BO1009" s="38" t="e">
        <f t="shared" si="643"/>
        <v>#DIV/0!</v>
      </c>
      <c r="BP1009" s="39" t="str">
        <f t="shared" si="644"/>
        <v/>
      </c>
      <c r="BQ1009" s="39" t="str">
        <f t="shared" si="645"/>
        <v/>
      </c>
      <c r="BR1009" s="39" t="str">
        <f t="shared" si="646"/>
        <v/>
      </c>
      <c r="BS1009" s="39" t="str">
        <f t="shared" si="647"/>
        <v/>
      </c>
      <c r="BT1009" s="39" t="str">
        <f t="shared" si="648"/>
        <v/>
      </c>
      <c r="BU1009" s="39" t="str">
        <f t="shared" si="649"/>
        <v/>
      </c>
      <c r="BV1009" s="39" t="str">
        <f t="shared" si="650"/>
        <v/>
      </c>
      <c r="BW1009" s="39" t="str">
        <f t="shared" si="651"/>
        <v/>
      </c>
      <c r="BX1009" s="39" t="str">
        <f t="shared" si="652"/>
        <v/>
      </c>
      <c r="BY1009" s="39" t="str">
        <f t="shared" si="653"/>
        <v/>
      </c>
      <c r="BZ1009" s="39" t="str">
        <f t="shared" si="654"/>
        <v/>
      </c>
      <c r="CA1009" s="39" t="str">
        <f t="shared" si="655"/>
        <v/>
      </c>
      <c r="CB1009" s="39" t="str">
        <f t="shared" si="656"/>
        <v/>
      </c>
      <c r="CC1009" s="39" t="str">
        <f t="shared" si="657"/>
        <v/>
      </c>
      <c r="CD1009" s="39" t="str">
        <f t="shared" si="658"/>
        <v/>
      </c>
      <c r="CE1009" s="39" t="str">
        <f t="shared" si="659"/>
        <v/>
      </c>
      <c r="CF1009" s="39" t="str">
        <f t="shared" si="660"/>
        <v/>
      </c>
      <c r="CG1009" s="39" t="str">
        <f t="shared" si="661"/>
        <v/>
      </c>
      <c r="CH1009" s="39" t="str">
        <f t="shared" si="662"/>
        <v/>
      </c>
      <c r="CI1009" s="39" t="str">
        <f t="shared" si="663"/>
        <v/>
      </c>
    </row>
    <row r="1010" spans="1:87">
      <c r="A1010" s="18"/>
      <c r="B1010" s="15">
        <f>'Gene Table'!E1009</f>
        <v>0</v>
      </c>
      <c r="C1010" s="15" t="str">
        <f>'Gene Table'!B1009</f>
        <v>J23</v>
      </c>
      <c r="D1010" s="16" t="str">
        <f>IF(SUM('Test Sample Data'!D$3:D$98)&gt;10,IF(AND(ISNUMBER('Test Sample Data'!D1009),'Test Sample Data'!D1009&lt;$B$1,'Test Sample Data'!D1009&gt;0),'Test Sample Data'!D1009,$B$1),"")</f>
        <v/>
      </c>
      <c r="E1010" s="17" t="str">
        <f>IF(SUM('Test Sample Data'!E$3:E$98)&gt;10,IF(AND(ISNUMBER('Test Sample Data'!E1009),'Test Sample Data'!E1009&lt;$B$1,'Test Sample Data'!E1009&gt;0),'Test Sample Data'!E1009,$B$1),"")</f>
        <v/>
      </c>
      <c r="F1010" s="17" t="str">
        <f>IF(SUM('Test Sample Data'!F$3:F$98)&gt;10,IF(AND(ISNUMBER('Test Sample Data'!F1009),'Test Sample Data'!F1009&lt;$B$1,'Test Sample Data'!F1009&gt;0),'Test Sample Data'!F1009,$B$1),"")</f>
        <v/>
      </c>
      <c r="G1010" s="17" t="str">
        <f>IF(SUM('Test Sample Data'!G$3:G$98)&gt;10,IF(AND(ISNUMBER('Test Sample Data'!G1009),'Test Sample Data'!G1009&lt;$B$1,'Test Sample Data'!G1009&gt;0),'Test Sample Data'!G1009,$B$1),"")</f>
        <v/>
      </c>
      <c r="H1010" s="17" t="str">
        <f>IF(SUM('Test Sample Data'!H$3:H$98)&gt;10,IF(AND(ISNUMBER('Test Sample Data'!H1009),'Test Sample Data'!H1009&lt;$B$1,'Test Sample Data'!H1009&gt;0),'Test Sample Data'!H1009,$B$1),"")</f>
        <v/>
      </c>
      <c r="I1010" s="17" t="str">
        <f>IF(SUM('Test Sample Data'!I$3:I$98)&gt;10,IF(AND(ISNUMBER('Test Sample Data'!I1009),'Test Sample Data'!I1009&lt;$B$1,'Test Sample Data'!I1009&gt;0),'Test Sample Data'!I1009,$B$1),"")</f>
        <v/>
      </c>
      <c r="J1010" s="17" t="str">
        <f>IF(SUM('Test Sample Data'!J$3:J$98)&gt;10,IF(AND(ISNUMBER('Test Sample Data'!J1009),'Test Sample Data'!J1009&lt;$B$1,'Test Sample Data'!J1009&gt;0),'Test Sample Data'!J1009,$B$1),"")</f>
        <v/>
      </c>
      <c r="K1010" s="17" t="str">
        <f>IF(SUM('Test Sample Data'!K$3:K$98)&gt;10,IF(AND(ISNUMBER('Test Sample Data'!K1009),'Test Sample Data'!K1009&lt;$B$1,'Test Sample Data'!K1009&gt;0),'Test Sample Data'!K1009,$B$1),"")</f>
        <v/>
      </c>
      <c r="L1010" s="17" t="str">
        <f>IF(SUM('Test Sample Data'!L$3:L$98)&gt;10,IF(AND(ISNUMBER('Test Sample Data'!L1009),'Test Sample Data'!L1009&lt;$B$1,'Test Sample Data'!L1009&gt;0),'Test Sample Data'!L1009,$B$1),"")</f>
        <v/>
      </c>
      <c r="M1010" s="17" t="str">
        <f>IF(SUM('Test Sample Data'!M$3:M$98)&gt;10,IF(AND(ISNUMBER('Test Sample Data'!M1009),'Test Sample Data'!M1009&lt;$B$1,'Test Sample Data'!M1009&gt;0),'Test Sample Data'!M1009,$B$1),"")</f>
        <v/>
      </c>
      <c r="N1010" s="17">
        <f>'Gene Table'!E1009</f>
        <v>0</v>
      </c>
      <c r="O1010" s="17" t="str">
        <f>'Gene Table'!B1009</f>
        <v>J23</v>
      </c>
      <c r="P1010" s="17" t="str">
        <f>IF(SUM('Control Sample Data'!D$3:D$98)&gt;10,IF(AND(ISNUMBER('Control Sample Data'!D1009),'Control Sample Data'!D1009&lt;$B$1,'Control Sample Data'!D1009&gt;0),'Control Sample Data'!D1009,$B$1),"")</f>
        <v/>
      </c>
      <c r="Q1010" s="17" t="str">
        <f>IF(SUM('Control Sample Data'!E$3:E$98)&gt;10,IF(AND(ISNUMBER('Control Sample Data'!E1009),'Control Sample Data'!E1009&lt;$B$1,'Control Sample Data'!E1009&gt;0),'Control Sample Data'!E1009,$B$1),"")</f>
        <v/>
      </c>
      <c r="R1010" s="17" t="str">
        <f>IF(SUM('Control Sample Data'!F$3:F$98)&gt;10,IF(AND(ISNUMBER('Control Sample Data'!F1009),'Control Sample Data'!F1009&lt;$B$1,'Control Sample Data'!F1009&gt;0),'Control Sample Data'!F1009,$B$1),"")</f>
        <v/>
      </c>
      <c r="S1010" s="17" t="str">
        <f>IF(SUM('Control Sample Data'!G$3:G$98)&gt;10,IF(AND(ISNUMBER('Control Sample Data'!G1009),'Control Sample Data'!G1009&lt;$B$1,'Control Sample Data'!G1009&gt;0),'Control Sample Data'!G1009,$B$1),"")</f>
        <v/>
      </c>
      <c r="T1010" s="17" t="str">
        <f>IF(SUM('Control Sample Data'!H$3:H$98)&gt;10,IF(AND(ISNUMBER('Control Sample Data'!H1009),'Control Sample Data'!H1009&lt;$B$1,'Control Sample Data'!H1009&gt;0),'Control Sample Data'!H1009,$B$1),"")</f>
        <v/>
      </c>
      <c r="U1010" s="17" t="str">
        <f>IF(SUM('Control Sample Data'!I$3:I$98)&gt;10,IF(AND(ISNUMBER('Control Sample Data'!I1009),'Control Sample Data'!I1009&lt;$B$1,'Control Sample Data'!I1009&gt;0),'Control Sample Data'!I1009,$B$1),"")</f>
        <v/>
      </c>
      <c r="V1010" s="17" t="str">
        <f>IF(SUM('Control Sample Data'!J$3:J$98)&gt;10,IF(AND(ISNUMBER('Control Sample Data'!J1009),'Control Sample Data'!J1009&lt;$B$1,'Control Sample Data'!J1009&gt;0),'Control Sample Data'!J1009,$B$1),"")</f>
        <v/>
      </c>
      <c r="W1010" s="17" t="str">
        <f>IF(SUM('Control Sample Data'!K$3:K$98)&gt;10,IF(AND(ISNUMBER('Control Sample Data'!K1009),'Control Sample Data'!K1009&lt;$B$1,'Control Sample Data'!K1009&gt;0),'Control Sample Data'!K1009,$B$1),"")</f>
        <v/>
      </c>
      <c r="X1010" s="17" t="str">
        <f>IF(SUM('Control Sample Data'!L$3:L$98)&gt;10,IF(AND(ISNUMBER('Control Sample Data'!L1009),'Control Sample Data'!L1009&lt;$B$1,'Control Sample Data'!L1009&gt;0),'Control Sample Data'!L1009,$B$1),"")</f>
        <v/>
      </c>
      <c r="Y1010" s="17" t="str">
        <f>IF(SUM('Control Sample Data'!M$3:M$98)&gt;10,IF(AND(ISNUMBER('Control Sample Data'!M1009),'Control Sample Data'!M1009&lt;$B$1,'Control Sample Data'!M1009&gt;0),'Control Sample Data'!M1009,$B$1),"")</f>
        <v/>
      </c>
      <c r="AT1010" s="36" t="str">
        <f t="shared" si="664"/>
        <v/>
      </c>
      <c r="AU1010" s="36" t="str">
        <f t="shared" si="665"/>
        <v/>
      </c>
      <c r="AV1010" s="36" t="str">
        <f t="shared" si="666"/>
        <v/>
      </c>
      <c r="AW1010" s="36" t="str">
        <f t="shared" si="667"/>
        <v/>
      </c>
      <c r="AX1010" s="36" t="str">
        <f t="shared" si="668"/>
        <v/>
      </c>
      <c r="AY1010" s="36" t="str">
        <f t="shared" si="669"/>
        <v/>
      </c>
      <c r="AZ1010" s="36" t="str">
        <f t="shared" si="670"/>
        <v/>
      </c>
      <c r="BA1010" s="36" t="str">
        <f t="shared" si="671"/>
        <v/>
      </c>
      <c r="BB1010" s="36" t="str">
        <f t="shared" si="672"/>
        <v/>
      </c>
      <c r="BC1010" s="36" t="str">
        <f t="shared" si="673"/>
        <v/>
      </c>
      <c r="BD1010" s="36" t="str">
        <f t="shared" si="674"/>
        <v/>
      </c>
      <c r="BE1010" s="36" t="str">
        <f t="shared" si="675"/>
        <v/>
      </c>
      <c r="BF1010" s="36" t="str">
        <f t="shared" si="676"/>
        <v/>
      </c>
      <c r="BG1010" s="36" t="str">
        <f t="shared" si="677"/>
        <v/>
      </c>
      <c r="BH1010" s="36" t="str">
        <f t="shared" si="678"/>
        <v/>
      </c>
      <c r="BI1010" s="36" t="str">
        <f t="shared" si="679"/>
        <v/>
      </c>
      <c r="BJ1010" s="36" t="str">
        <f t="shared" si="680"/>
        <v/>
      </c>
      <c r="BK1010" s="36" t="str">
        <f t="shared" si="681"/>
        <v/>
      </c>
      <c r="BL1010" s="36" t="str">
        <f t="shared" si="682"/>
        <v/>
      </c>
      <c r="BM1010" s="36" t="str">
        <f t="shared" si="683"/>
        <v/>
      </c>
      <c r="BN1010" s="38" t="e">
        <f t="shared" si="642"/>
        <v>#DIV/0!</v>
      </c>
      <c r="BO1010" s="38" t="e">
        <f t="shared" si="643"/>
        <v>#DIV/0!</v>
      </c>
      <c r="BP1010" s="39" t="str">
        <f t="shared" si="644"/>
        <v/>
      </c>
      <c r="BQ1010" s="39" t="str">
        <f t="shared" si="645"/>
        <v/>
      </c>
      <c r="BR1010" s="39" t="str">
        <f t="shared" si="646"/>
        <v/>
      </c>
      <c r="BS1010" s="39" t="str">
        <f t="shared" si="647"/>
        <v/>
      </c>
      <c r="BT1010" s="39" t="str">
        <f t="shared" si="648"/>
        <v/>
      </c>
      <c r="BU1010" s="39" t="str">
        <f t="shared" si="649"/>
        <v/>
      </c>
      <c r="BV1010" s="39" t="str">
        <f t="shared" si="650"/>
        <v/>
      </c>
      <c r="BW1010" s="39" t="str">
        <f t="shared" si="651"/>
        <v/>
      </c>
      <c r="BX1010" s="39" t="str">
        <f t="shared" si="652"/>
        <v/>
      </c>
      <c r="BY1010" s="39" t="str">
        <f t="shared" si="653"/>
        <v/>
      </c>
      <c r="BZ1010" s="39" t="str">
        <f t="shared" si="654"/>
        <v/>
      </c>
      <c r="CA1010" s="39" t="str">
        <f t="shared" si="655"/>
        <v/>
      </c>
      <c r="CB1010" s="39" t="str">
        <f t="shared" si="656"/>
        <v/>
      </c>
      <c r="CC1010" s="39" t="str">
        <f t="shared" si="657"/>
        <v/>
      </c>
      <c r="CD1010" s="39" t="str">
        <f t="shared" si="658"/>
        <v/>
      </c>
      <c r="CE1010" s="39" t="str">
        <f t="shared" si="659"/>
        <v/>
      </c>
      <c r="CF1010" s="39" t="str">
        <f t="shared" si="660"/>
        <v/>
      </c>
      <c r="CG1010" s="39" t="str">
        <f t="shared" si="661"/>
        <v/>
      </c>
      <c r="CH1010" s="39" t="str">
        <f t="shared" si="662"/>
        <v/>
      </c>
      <c r="CI1010" s="39" t="str">
        <f t="shared" si="663"/>
        <v/>
      </c>
    </row>
    <row r="1011" spans="1:87">
      <c r="A1011" s="18"/>
      <c r="B1011" s="15">
        <f>'Gene Table'!E1010</f>
        <v>0</v>
      </c>
      <c r="C1011" s="15" t="str">
        <f>'Gene Table'!B1010</f>
        <v>J24</v>
      </c>
      <c r="D1011" s="16" t="str">
        <f>IF(SUM('Test Sample Data'!D$3:D$98)&gt;10,IF(AND(ISNUMBER('Test Sample Data'!D1010),'Test Sample Data'!D1010&lt;$B$1,'Test Sample Data'!D1010&gt;0),'Test Sample Data'!D1010,$B$1),"")</f>
        <v/>
      </c>
      <c r="E1011" s="17" t="str">
        <f>IF(SUM('Test Sample Data'!E$3:E$98)&gt;10,IF(AND(ISNUMBER('Test Sample Data'!E1010),'Test Sample Data'!E1010&lt;$B$1,'Test Sample Data'!E1010&gt;0),'Test Sample Data'!E1010,$B$1),"")</f>
        <v/>
      </c>
      <c r="F1011" s="17" t="str">
        <f>IF(SUM('Test Sample Data'!F$3:F$98)&gt;10,IF(AND(ISNUMBER('Test Sample Data'!F1010),'Test Sample Data'!F1010&lt;$B$1,'Test Sample Data'!F1010&gt;0),'Test Sample Data'!F1010,$B$1),"")</f>
        <v/>
      </c>
      <c r="G1011" s="17" t="str">
        <f>IF(SUM('Test Sample Data'!G$3:G$98)&gt;10,IF(AND(ISNUMBER('Test Sample Data'!G1010),'Test Sample Data'!G1010&lt;$B$1,'Test Sample Data'!G1010&gt;0),'Test Sample Data'!G1010,$B$1),"")</f>
        <v/>
      </c>
      <c r="H1011" s="17" t="str">
        <f>IF(SUM('Test Sample Data'!H$3:H$98)&gt;10,IF(AND(ISNUMBER('Test Sample Data'!H1010),'Test Sample Data'!H1010&lt;$B$1,'Test Sample Data'!H1010&gt;0),'Test Sample Data'!H1010,$B$1),"")</f>
        <v/>
      </c>
      <c r="I1011" s="17" t="str">
        <f>IF(SUM('Test Sample Data'!I$3:I$98)&gt;10,IF(AND(ISNUMBER('Test Sample Data'!I1010),'Test Sample Data'!I1010&lt;$B$1,'Test Sample Data'!I1010&gt;0),'Test Sample Data'!I1010,$B$1),"")</f>
        <v/>
      </c>
      <c r="J1011" s="17" t="str">
        <f>IF(SUM('Test Sample Data'!J$3:J$98)&gt;10,IF(AND(ISNUMBER('Test Sample Data'!J1010),'Test Sample Data'!J1010&lt;$B$1,'Test Sample Data'!J1010&gt;0),'Test Sample Data'!J1010,$B$1),"")</f>
        <v/>
      </c>
      <c r="K1011" s="17" t="str">
        <f>IF(SUM('Test Sample Data'!K$3:K$98)&gt;10,IF(AND(ISNUMBER('Test Sample Data'!K1010),'Test Sample Data'!K1010&lt;$B$1,'Test Sample Data'!K1010&gt;0),'Test Sample Data'!K1010,$B$1),"")</f>
        <v/>
      </c>
      <c r="L1011" s="17" t="str">
        <f>IF(SUM('Test Sample Data'!L$3:L$98)&gt;10,IF(AND(ISNUMBER('Test Sample Data'!L1010),'Test Sample Data'!L1010&lt;$B$1,'Test Sample Data'!L1010&gt;0),'Test Sample Data'!L1010,$B$1),"")</f>
        <v/>
      </c>
      <c r="M1011" s="17" t="str">
        <f>IF(SUM('Test Sample Data'!M$3:M$98)&gt;10,IF(AND(ISNUMBER('Test Sample Data'!M1010),'Test Sample Data'!M1010&lt;$B$1,'Test Sample Data'!M1010&gt;0),'Test Sample Data'!M1010,$B$1),"")</f>
        <v/>
      </c>
      <c r="N1011" s="17">
        <f>'Gene Table'!E1010</f>
        <v>0</v>
      </c>
      <c r="O1011" s="17" t="str">
        <f>'Gene Table'!B1010</f>
        <v>J24</v>
      </c>
      <c r="P1011" s="17" t="str">
        <f>IF(SUM('Control Sample Data'!D$3:D$98)&gt;10,IF(AND(ISNUMBER('Control Sample Data'!D1010),'Control Sample Data'!D1010&lt;$B$1,'Control Sample Data'!D1010&gt;0),'Control Sample Data'!D1010,$B$1),"")</f>
        <v/>
      </c>
      <c r="Q1011" s="17" t="str">
        <f>IF(SUM('Control Sample Data'!E$3:E$98)&gt;10,IF(AND(ISNUMBER('Control Sample Data'!E1010),'Control Sample Data'!E1010&lt;$B$1,'Control Sample Data'!E1010&gt;0),'Control Sample Data'!E1010,$B$1),"")</f>
        <v/>
      </c>
      <c r="R1011" s="17" t="str">
        <f>IF(SUM('Control Sample Data'!F$3:F$98)&gt;10,IF(AND(ISNUMBER('Control Sample Data'!F1010),'Control Sample Data'!F1010&lt;$B$1,'Control Sample Data'!F1010&gt;0),'Control Sample Data'!F1010,$B$1),"")</f>
        <v/>
      </c>
      <c r="S1011" s="17" t="str">
        <f>IF(SUM('Control Sample Data'!G$3:G$98)&gt;10,IF(AND(ISNUMBER('Control Sample Data'!G1010),'Control Sample Data'!G1010&lt;$B$1,'Control Sample Data'!G1010&gt;0),'Control Sample Data'!G1010,$B$1),"")</f>
        <v/>
      </c>
      <c r="T1011" s="17" t="str">
        <f>IF(SUM('Control Sample Data'!H$3:H$98)&gt;10,IF(AND(ISNUMBER('Control Sample Data'!H1010),'Control Sample Data'!H1010&lt;$B$1,'Control Sample Data'!H1010&gt;0),'Control Sample Data'!H1010,$B$1),"")</f>
        <v/>
      </c>
      <c r="U1011" s="17" t="str">
        <f>IF(SUM('Control Sample Data'!I$3:I$98)&gt;10,IF(AND(ISNUMBER('Control Sample Data'!I1010),'Control Sample Data'!I1010&lt;$B$1,'Control Sample Data'!I1010&gt;0),'Control Sample Data'!I1010,$B$1),"")</f>
        <v/>
      </c>
      <c r="V1011" s="17" t="str">
        <f>IF(SUM('Control Sample Data'!J$3:J$98)&gt;10,IF(AND(ISNUMBER('Control Sample Data'!J1010),'Control Sample Data'!J1010&lt;$B$1,'Control Sample Data'!J1010&gt;0),'Control Sample Data'!J1010,$B$1),"")</f>
        <v/>
      </c>
      <c r="W1011" s="17" t="str">
        <f>IF(SUM('Control Sample Data'!K$3:K$98)&gt;10,IF(AND(ISNUMBER('Control Sample Data'!K1010),'Control Sample Data'!K1010&lt;$B$1,'Control Sample Data'!K1010&gt;0),'Control Sample Data'!K1010,$B$1),"")</f>
        <v/>
      </c>
      <c r="X1011" s="17" t="str">
        <f>IF(SUM('Control Sample Data'!L$3:L$98)&gt;10,IF(AND(ISNUMBER('Control Sample Data'!L1010),'Control Sample Data'!L1010&lt;$B$1,'Control Sample Data'!L1010&gt;0),'Control Sample Data'!L1010,$B$1),"")</f>
        <v/>
      </c>
      <c r="Y1011" s="17" t="str">
        <f>IF(SUM('Control Sample Data'!M$3:M$98)&gt;10,IF(AND(ISNUMBER('Control Sample Data'!M1010),'Control Sample Data'!M1010&lt;$B$1,'Control Sample Data'!M1010&gt;0),'Control Sample Data'!M1010,$B$1),"")</f>
        <v/>
      </c>
      <c r="AT1011" s="36" t="str">
        <f t="shared" si="664"/>
        <v/>
      </c>
      <c r="AU1011" s="36" t="str">
        <f t="shared" si="665"/>
        <v/>
      </c>
      <c r="AV1011" s="36" t="str">
        <f t="shared" si="666"/>
        <v/>
      </c>
      <c r="AW1011" s="36" t="str">
        <f t="shared" si="667"/>
        <v/>
      </c>
      <c r="AX1011" s="36" t="str">
        <f t="shared" si="668"/>
        <v/>
      </c>
      <c r="AY1011" s="36" t="str">
        <f t="shared" si="669"/>
        <v/>
      </c>
      <c r="AZ1011" s="36" t="str">
        <f t="shared" si="670"/>
        <v/>
      </c>
      <c r="BA1011" s="36" t="str">
        <f t="shared" si="671"/>
        <v/>
      </c>
      <c r="BB1011" s="36" t="str">
        <f t="shared" si="672"/>
        <v/>
      </c>
      <c r="BC1011" s="36" t="str">
        <f t="shared" si="673"/>
        <v/>
      </c>
      <c r="BD1011" s="36" t="str">
        <f t="shared" si="674"/>
        <v/>
      </c>
      <c r="BE1011" s="36" t="str">
        <f t="shared" si="675"/>
        <v/>
      </c>
      <c r="BF1011" s="36" t="str">
        <f t="shared" si="676"/>
        <v/>
      </c>
      <c r="BG1011" s="36" t="str">
        <f t="shared" si="677"/>
        <v/>
      </c>
      <c r="BH1011" s="36" t="str">
        <f t="shared" si="678"/>
        <v/>
      </c>
      <c r="BI1011" s="36" t="str">
        <f t="shared" si="679"/>
        <v/>
      </c>
      <c r="BJ1011" s="36" t="str">
        <f t="shared" si="680"/>
        <v/>
      </c>
      <c r="BK1011" s="36" t="str">
        <f t="shared" si="681"/>
        <v/>
      </c>
      <c r="BL1011" s="36" t="str">
        <f t="shared" si="682"/>
        <v/>
      </c>
      <c r="BM1011" s="36" t="str">
        <f t="shared" si="683"/>
        <v/>
      </c>
      <c r="BN1011" s="38" t="e">
        <f t="shared" si="642"/>
        <v>#DIV/0!</v>
      </c>
      <c r="BO1011" s="38" t="e">
        <f t="shared" si="643"/>
        <v>#DIV/0!</v>
      </c>
      <c r="BP1011" s="39" t="str">
        <f t="shared" si="644"/>
        <v/>
      </c>
      <c r="BQ1011" s="39" t="str">
        <f t="shared" si="645"/>
        <v/>
      </c>
      <c r="BR1011" s="39" t="str">
        <f t="shared" si="646"/>
        <v/>
      </c>
      <c r="BS1011" s="39" t="str">
        <f t="shared" si="647"/>
        <v/>
      </c>
      <c r="BT1011" s="39" t="str">
        <f t="shared" si="648"/>
        <v/>
      </c>
      <c r="BU1011" s="39" t="str">
        <f t="shared" si="649"/>
        <v/>
      </c>
      <c r="BV1011" s="39" t="str">
        <f t="shared" si="650"/>
        <v/>
      </c>
      <c r="BW1011" s="39" t="str">
        <f t="shared" si="651"/>
        <v/>
      </c>
      <c r="BX1011" s="39" t="str">
        <f t="shared" si="652"/>
        <v/>
      </c>
      <c r="BY1011" s="39" t="str">
        <f t="shared" si="653"/>
        <v/>
      </c>
      <c r="BZ1011" s="39" t="str">
        <f t="shared" si="654"/>
        <v/>
      </c>
      <c r="CA1011" s="39" t="str">
        <f t="shared" si="655"/>
        <v/>
      </c>
      <c r="CB1011" s="39" t="str">
        <f t="shared" si="656"/>
        <v/>
      </c>
      <c r="CC1011" s="39" t="str">
        <f t="shared" si="657"/>
        <v/>
      </c>
      <c r="CD1011" s="39" t="str">
        <f t="shared" si="658"/>
        <v/>
      </c>
      <c r="CE1011" s="39" t="str">
        <f t="shared" si="659"/>
        <v/>
      </c>
      <c r="CF1011" s="39" t="str">
        <f t="shared" si="660"/>
        <v/>
      </c>
      <c r="CG1011" s="39" t="str">
        <f t="shared" si="661"/>
        <v/>
      </c>
      <c r="CH1011" s="39" t="str">
        <f t="shared" si="662"/>
        <v/>
      </c>
      <c r="CI1011" s="39" t="str">
        <f t="shared" si="663"/>
        <v/>
      </c>
    </row>
    <row r="1012" spans="1:87">
      <c r="A1012" s="18"/>
      <c r="B1012" s="15" t="str">
        <f>'Gene Table'!E1011</f>
        <v>mmu-miR-374c-5p</v>
      </c>
      <c r="C1012" s="15" t="str">
        <f>'Gene Table'!B1011</f>
        <v>K01</v>
      </c>
      <c r="D1012" s="16" t="str">
        <f>IF(SUM('Test Sample Data'!D$3:D$98)&gt;10,IF(AND(ISNUMBER('Test Sample Data'!D1011),'Test Sample Data'!D1011&lt;$B$1,'Test Sample Data'!D1011&gt;0),'Test Sample Data'!D1011,$B$1),"")</f>
        <v/>
      </c>
      <c r="E1012" s="17" t="str">
        <f>IF(SUM('Test Sample Data'!E$3:E$98)&gt;10,IF(AND(ISNUMBER('Test Sample Data'!E1011),'Test Sample Data'!E1011&lt;$B$1,'Test Sample Data'!E1011&gt;0),'Test Sample Data'!E1011,$B$1),"")</f>
        <v/>
      </c>
      <c r="F1012" s="17" t="str">
        <f>IF(SUM('Test Sample Data'!F$3:F$98)&gt;10,IF(AND(ISNUMBER('Test Sample Data'!F1011),'Test Sample Data'!F1011&lt;$B$1,'Test Sample Data'!F1011&gt;0),'Test Sample Data'!F1011,$B$1),"")</f>
        <v/>
      </c>
      <c r="G1012" s="17" t="str">
        <f>IF(SUM('Test Sample Data'!G$3:G$98)&gt;10,IF(AND(ISNUMBER('Test Sample Data'!G1011),'Test Sample Data'!G1011&lt;$B$1,'Test Sample Data'!G1011&gt;0),'Test Sample Data'!G1011,$B$1),"")</f>
        <v/>
      </c>
      <c r="H1012" s="17" t="str">
        <f>IF(SUM('Test Sample Data'!H$3:H$98)&gt;10,IF(AND(ISNUMBER('Test Sample Data'!H1011),'Test Sample Data'!H1011&lt;$B$1,'Test Sample Data'!H1011&gt;0),'Test Sample Data'!H1011,$B$1),"")</f>
        <v/>
      </c>
      <c r="I1012" s="17" t="str">
        <f>IF(SUM('Test Sample Data'!I$3:I$98)&gt;10,IF(AND(ISNUMBER('Test Sample Data'!I1011),'Test Sample Data'!I1011&lt;$B$1,'Test Sample Data'!I1011&gt;0),'Test Sample Data'!I1011,$B$1),"")</f>
        <v/>
      </c>
      <c r="J1012" s="17" t="str">
        <f>IF(SUM('Test Sample Data'!J$3:J$98)&gt;10,IF(AND(ISNUMBER('Test Sample Data'!J1011),'Test Sample Data'!J1011&lt;$B$1,'Test Sample Data'!J1011&gt;0),'Test Sample Data'!J1011,$B$1),"")</f>
        <v/>
      </c>
      <c r="K1012" s="17" t="str">
        <f>IF(SUM('Test Sample Data'!K$3:K$98)&gt;10,IF(AND(ISNUMBER('Test Sample Data'!K1011),'Test Sample Data'!K1011&lt;$B$1,'Test Sample Data'!K1011&gt;0),'Test Sample Data'!K1011,$B$1),"")</f>
        <v/>
      </c>
      <c r="L1012" s="17" t="str">
        <f>IF(SUM('Test Sample Data'!L$3:L$98)&gt;10,IF(AND(ISNUMBER('Test Sample Data'!L1011),'Test Sample Data'!L1011&lt;$B$1,'Test Sample Data'!L1011&gt;0),'Test Sample Data'!L1011,$B$1),"")</f>
        <v/>
      </c>
      <c r="M1012" s="17" t="str">
        <f>IF(SUM('Test Sample Data'!M$3:M$98)&gt;10,IF(AND(ISNUMBER('Test Sample Data'!M1011),'Test Sample Data'!M1011&lt;$B$1,'Test Sample Data'!M1011&gt;0),'Test Sample Data'!M1011,$B$1),"")</f>
        <v/>
      </c>
      <c r="N1012" s="17" t="str">
        <f>'Gene Table'!E1011</f>
        <v>mmu-miR-374c-5p</v>
      </c>
      <c r="O1012" s="17" t="str">
        <f>'Gene Table'!B1011</f>
        <v>K01</v>
      </c>
      <c r="P1012" s="17" t="str">
        <f>IF(SUM('Control Sample Data'!D$3:D$98)&gt;10,IF(AND(ISNUMBER('Control Sample Data'!D1011),'Control Sample Data'!D1011&lt;$B$1,'Control Sample Data'!D1011&gt;0),'Control Sample Data'!D1011,$B$1),"")</f>
        <v/>
      </c>
      <c r="Q1012" s="17" t="str">
        <f>IF(SUM('Control Sample Data'!E$3:E$98)&gt;10,IF(AND(ISNUMBER('Control Sample Data'!E1011),'Control Sample Data'!E1011&lt;$B$1,'Control Sample Data'!E1011&gt;0),'Control Sample Data'!E1011,$B$1),"")</f>
        <v/>
      </c>
      <c r="R1012" s="17" t="str">
        <f>IF(SUM('Control Sample Data'!F$3:F$98)&gt;10,IF(AND(ISNUMBER('Control Sample Data'!F1011),'Control Sample Data'!F1011&lt;$B$1,'Control Sample Data'!F1011&gt;0),'Control Sample Data'!F1011,$B$1),"")</f>
        <v/>
      </c>
      <c r="S1012" s="17" t="str">
        <f>IF(SUM('Control Sample Data'!G$3:G$98)&gt;10,IF(AND(ISNUMBER('Control Sample Data'!G1011),'Control Sample Data'!G1011&lt;$B$1,'Control Sample Data'!G1011&gt;0),'Control Sample Data'!G1011,$B$1),"")</f>
        <v/>
      </c>
      <c r="T1012" s="17" t="str">
        <f>IF(SUM('Control Sample Data'!H$3:H$98)&gt;10,IF(AND(ISNUMBER('Control Sample Data'!H1011),'Control Sample Data'!H1011&lt;$B$1,'Control Sample Data'!H1011&gt;0),'Control Sample Data'!H1011,$B$1),"")</f>
        <v/>
      </c>
      <c r="U1012" s="17" t="str">
        <f>IF(SUM('Control Sample Data'!I$3:I$98)&gt;10,IF(AND(ISNUMBER('Control Sample Data'!I1011),'Control Sample Data'!I1011&lt;$B$1,'Control Sample Data'!I1011&gt;0),'Control Sample Data'!I1011,$B$1),"")</f>
        <v/>
      </c>
      <c r="V1012" s="17" t="str">
        <f>IF(SUM('Control Sample Data'!J$3:J$98)&gt;10,IF(AND(ISNUMBER('Control Sample Data'!J1011),'Control Sample Data'!J1011&lt;$B$1,'Control Sample Data'!J1011&gt;0),'Control Sample Data'!J1011,$B$1),"")</f>
        <v/>
      </c>
      <c r="W1012" s="17" t="str">
        <f>IF(SUM('Control Sample Data'!K$3:K$98)&gt;10,IF(AND(ISNUMBER('Control Sample Data'!K1011),'Control Sample Data'!K1011&lt;$B$1,'Control Sample Data'!K1011&gt;0),'Control Sample Data'!K1011,$B$1),"")</f>
        <v/>
      </c>
      <c r="X1012" s="17" t="str">
        <f>IF(SUM('Control Sample Data'!L$3:L$98)&gt;10,IF(AND(ISNUMBER('Control Sample Data'!L1011),'Control Sample Data'!L1011&lt;$B$1,'Control Sample Data'!L1011&gt;0),'Control Sample Data'!L1011,$B$1),"")</f>
        <v/>
      </c>
      <c r="Y1012" s="17" t="str">
        <f>IF(SUM('Control Sample Data'!M$3:M$98)&gt;10,IF(AND(ISNUMBER('Control Sample Data'!M1011),'Control Sample Data'!M1011&lt;$B$1,'Control Sample Data'!M1011&gt;0),'Control Sample Data'!M1011,$B$1),"")</f>
        <v/>
      </c>
      <c r="AT1012" s="36" t="str">
        <f t="shared" si="664"/>
        <v/>
      </c>
      <c r="AU1012" s="36" t="str">
        <f t="shared" si="665"/>
        <v/>
      </c>
      <c r="AV1012" s="36" t="str">
        <f t="shared" si="666"/>
        <v/>
      </c>
      <c r="AW1012" s="36" t="str">
        <f t="shared" si="667"/>
        <v/>
      </c>
      <c r="AX1012" s="36" t="str">
        <f t="shared" si="668"/>
        <v/>
      </c>
      <c r="AY1012" s="36" t="str">
        <f t="shared" si="669"/>
        <v/>
      </c>
      <c r="AZ1012" s="36" t="str">
        <f t="shared" si="670"/>
        <v/>
      </c>
      <c r="BA1012" s="36" t="str">
        <f t="shared" si="671"/>
        <v/>
      </c>
      <c r="BB1012" s="36" t="str">
        <f t="shared" si="672"/>
        <v/>
      </c>
      <c r="BC1012" s="36" t="str">
        <f t="shared" si="673"/>
        <v/>
      </c>
      <c r="BD1012" s="36" t="str">
        <f t="shared" si="674"/>
        <v/>
      </c>
      <c r="BE1012" s="36" t="str">
        <f t="shared" si="675"/>
        <v/>
      </c>
      <c r="BF1012" s="36" t="str">
        <f t="shared" si="676"/>
        <v/>
      </c>
      <c r="BG1012" s="36" t="str">
        <f t="shared" si="677"/>
        <v/>
      </c>
      <c r="BH1012" s="36" t="str">
        <f t="shared" si="678"/>
        <v/>
      </c>
      <c r="BI1012" s="36" t="str">
        <f t="shared" si="679"/>
        <v/>
      </c>
      <c r="BJ1012" s="36" t="str">
        <f t="shared" si="680"/>
        <v/>
      </c>
      <c r="BK1012" s="36" t="str">
        <f t="shared" si="681"/>
        <v/>
      </c>
      <c r="BL1012" s="36" t="str">
        <f t="shared" si="682"/>
        <v/>
      </c>
      <c r="BM1012" s="36" t="str">
        <f t="shared" si="683"/>
        <v/>
      </c>
      <c r="BN1012" s="38" t="e">
        <f t="shared" si="642"/>
        <v>#DIV/0!</v>
      </c>
      <c r="BO1012" s="38" t="e">
        <f t="shared" si="643"/>
        <v>#DIV/0!</v>
      </c>
      <c r="BP1012" s="39" t="str">
        <f t="shared" si="644"/>
        <v/>
      </c>
      <c r="BQ1012" s="39" t="str">
        <f t="shared" si="645"/>
        <v/>
      </c>
      <c r="BR1012" s="39" t="str">
        <f t="shared" si="646"/>
        <v/>
      </c>
      <c r="BS1012" s="39" t="str">
        <f t="shared" si="647"/>
        <v/>
      </c>
      <c r="BT1012" s="39" t="str">
        <f t="shared" si="648"/>
        <v/>
      </c>
      <c r="BU1012" s="39" t="str">
        <f t="shared" si="649"/>
        <v/>
      </c>
      <c r="BV1012" s="39" t="str">
        <f t="shared" si="650"/>
        <v/>
      </c>
      <c r="BW1012" s="39" t="str">
        <f t="shared" si="651"/>
        <v/>
      </c>
      <c r="BX1012" s="39" t="str">
        <f t="shared" si="652"/>
        <v/>
      </c>
      <c r="BY1012" s="39" t="str">
        <f t="shared" si="653"/>
        <v/>
      </c>
      <c r="BZ1012" s="39" t="str">
        <f t="shared" si="654"/>
        <v/>
      </c>
      <c r="CA1012" s="39" t="str">
        <f t="shared" si="655"/>
        <v/>
      </c>
      <c r="CB1012" s="39" t="str">
        <f t="shared" si="656"/>
        <v/>
      </c>
      <c r="CC1012" s="39" t="str">
        <f t="shared" si="657"/>
        <v/>
      </c>
      <c r="CD1012" s="39" t="str">
        <f t="shared" si="658"/>
        <v/>
      </c>
      <c r="CE1012" s="39" t="str">
        <f t="shared" si="659"/>
        <v/>
      </c>
      <c r="CF1012" s="39" t="str">
        <f t="shared" si="660"/>
        <v/>
      </c>
      <c r="CG1012" s="39" t="str">
        <f t="shared" si="661"/>
        <v/>
      </c>
      <c r="CH1012" s="39" t="str">
        <f t="shared" si="662"/>
        <v/>
      </c>
      <c r="CI1012" s="39" t="str">
        <f t="shared" si="663"/>
        <v/>
      </c>
    </row>
    <row r="1013" spans="1:87">
      <c r="A1013" s="18"/>
      <c r="B1013" s="15">
        <f>'Gene Table'!E1012</f>
        <v>0</v>
      </c>
      <c r="C1013" s="15" t="str">
        <f>'Gene Table'!B1012</f>
        <v>K02</v>
      </c>
      <c r="D1013" s="16" t="str">
        <f>IF(SUM('Test Sample Data'!D$3:D$98)&gt;10,IF(AND(ISNUMBER('Test Sample Data'!D1012),'Test Sample Data'!D1012&lt;$B$1,'Test Sample Data'!D1012&gt;0),'Test Sample Data'!D1012,$B$1),"")</f>
        <v/>
      </c>
      <c r="E1013" s="17" t="str">
        <f>IF(SUM('Test Sample Data'!E$3:E$98)&gt;10,IF(AND(ISNUMBER('Test Sample Data'!E1012),'Test Sample Data'!E1012&lt;$B$1,'Test Sample Data'!E1012&gt;0),'Test Sample Data'!E1012,$B$1),"")</f>
        <v/>
      </c>
      <c r="F1013" s="17" t="str">
        <f>IF(SUM('Test Sample Data'!F$3:F$98)&gt;10,IF(AND(ISNUMBER('Test Sample Data'!F1012),'Test Sample Data'!F1012&lt;$B$1,'Test Sample Data'!F1012&gt;0),'Test Sample Data'!F1012,$B$1),"")</f>
        <v/>
      </c>
      <c r="G1013" s="17" t="str">
        <f>IF(SUM('Test Sample Data'!G$3:G$98)&gt;10,IF(AND(ISNUMBER('Test Sample Data'!G1012),'Test Sample Data'!G1012&lt;$B$1,'Test Sample Data'!G1012&gt;0),'Test Sample Data'!G1012,$B$1),"")</f>
        <v/>
      </c>
      <c r="H1013" s="17" t="str">
        <f>IF(SUM('Test Sample Data'!H$3:H$98)&gt;10,IF(AND(ISNUMBER('Test Sample Data'!H1012),'Test Sample Data'!H1012&lt;$B$1,'Test Sample Data'!H1012&gt;0),'Test Sample Data'!H1012,$B$1),"")</f>
        <v/>
      </c>
      <c r="I1013" s="17" t="str">
        <f>IF(SUM('Test Sample Data'!I$3:I$98)&gt;10,IF(AND(ISNUMBER('Test Sample Data'!I1012),'Test Sample Data'!I1012&lt;$B$1,'Test Sample Data'!I1012&gt;0),'Test Sample Data'!I1012,$B$1),"")</f>
        <v/>
      </c>
      <c r="J1013" s="17" t="str">
        <f>IF(SUM('Test Sample Data'!J$3:J$98)&gt;10,IF(AND(ISNUMBER('Test Sample Data'!J1012),'Test Sample Data'!J1012&lt;$B$1,'Test Sample Data'!J1012&gt;0),'Test Sample Data'!J1012,$B$1),"")</f>
        <v/>
      </c>
      <c r="K1013" s="17" t="str">
        <f>IF(SUM('Test Sample Data'!K$3:K$98)&gt;10,IF(AND(ISNUMBER('Test Sample Data'!K1012),'Test Sample Data'!K1012&lt;$B$1,'Test Sample Data'!K1012&gt;0),'Test Sample Data'!K1012,$B$1),"")</f>
        <v/>
      </c>
      <c r="L1013" s="17" t="str">
        <f>IF(SUM('Test Sample Data'!L$3:L$98)&gt;10,IF(AND(ISNUMBER('Test Sample Data'!L1012),'Test Sample Data'!L1012&lt;$B$1,'Test Sample Data'!L1012&gt;0),'Test Sample Data'!L1012,$B$1),"")</f>
        <v/>
      </c>
      <c r="M1013" s="17" t="str">
        <f>IF(SUM('Test Sample Data'!M$3:M$98)&gt;10,IF(AND(ISNUMBER('Test Sample Data'!M1012),'Test Sample Data'!M1012&lt;$B$1,'Test Sample Data'!M1012&gt;0),'Test Sample Data'!M1012,$B$1),"")</f>
        <v/>
      </c>
      <c r="N1013" s="17">
        <f>'Gene Table'!E1012</f>
        <v>0</v>
      </c>
      <c r="O1013" s="17" t="str">
        <f>'Gene Table'!B1012</f>
        <v>K02</v>
      </c>
      <c r="P1013" s="17" t="str">
        <f>IF(SUM('Control Sample Data'!D$3:D$98)&gt;10,IF(AND(ISNUMBER('Control Sample Data'!D1012),'Control Sample Data'!D1012&lt;$B$1,'Control Sample Data'!D1012&gt;0),'Control Sample Data'!D1012,$B$1),"")</f>
        <v/>
      </c>
      <c r="Q1013" s="17" t="str">
        <f>IF(SUM('Control Sample Data'!E$3:E$98)&gt;10,IF(AND(ISNUMBER('Control Sample Data'!E1012),'Control Sample Data'!E1012&lt;$B$1,'Control Sample Data'!E1012&gt;0),'Control Sample Data'!E1012,$B$1),"")</f>
        <v/>
      </c>
      <c r="R1013" s="17" t="str">
        <f>IF(SUM('Control Sample Data'!F$3:F$98)&gt;10,IF(AND(ISNUMBER('Control Sample Data'!F1012),'Control Sample Data'!F1012&lt;$B$1,'Control Sample Data'!F1012&gt;0),'Control Sample Data'!F1012,$B$1),"")</f>
        <v/>
      </c>
      <c r="S1013" s="17" t="str">
        <f>IF(SUM('Control Sample Data'!G$3:G$98)&gt;10,IF(AND(ISNUMBER('Control Sample Data'!G1012),'Control Sample Data'!G1012&lt;$B$1,'Control Sample Data'!G1012&gt;0),'Control Sample Data'!G1012,$B$1),"")</f>
        <v/>
      </c>
      <c r="T1013" s="17" t="str">
        <f>IF(SUM('Control Sample Data'!H$3:H$98)&gt;10,IF(AND(ISNUMBER('Control Sample Data'!H1012),'Control Sample Data'!H1012&lt;$B$1,'Control Sample Data'!H1012&gt;0),'Control Sample Data'!H1012,$B$1),"")</f>
        <v/>
      </c>
      <c r="U1013" s="17" t="str">
        <f>IF(SUM('Control Sample Data'!I$3:I$98)&gt;10,IF(AND(ISNUMBER('Control Sample Data'!I1012),'Control Sample Data'!I1012&lt;$B$1,'Control Sample Data'!I1012&gt;0),'Control Sample Data'!I1012,$B$1),"")</f>
        <v/>
      </c>
      <c r="V1013" s="17" t="str">
        <f>IF(SUM('Control Sample Data'!J$3:J$98)&gt;10,IF(AND(ISNUMBER('Control Sample Data'!J1012),'Control Sample Data'!J1012&lt;$B$1,'Control Sample Data'!J1012&gt;0),'Control Sample Data'!J1012,$B$1),"")</f>
        <v/>
      </c>
      <c r="W1013" s="17" t="str">
        <f>IF(SUM('Control Sample Data'!K$3:K$98)&gt;10,IF(AND(ISNUMBER('Control Sample Data'!K1012),'Control Sample Data'!K1012&lt;$B$1,'Control Sample Data'!K1012&gt;0),'Control Sample Data'!K1012,$B$1),"")</f>
        <v/>
      </c>
      <c r="X1013" s="17" t="str">
        <f>IF(SUM('Control Sample Data'!L$3:L$98)&gt;10,IF(AND(ISNUMBER('Control Sample Data'!L1012),'Control Sample Data'!L1012&lt;$B$1,'Control Sample Data'!L1012&gt;0),'Control Sample Data'!L1012,$B$1),"")</f>
        <v/>
      </c>
      <c r="Y1013" s="17" t="str">
        <f>IF(SUM('Control Sample Data'!M$3:M$98)&gt;10,IF(AND(ISNUMBER('Control Sample Data'!M1012),'Control Sample Data'!M1012&lt;$B$1,'Control Sample Data'!M1012&gt;0),'Control Sample Data'!M1012,$B$1),"")</f>
        <v/>
      </c>
      <c r="AT1013" s="36" t="str">
        <f t="shared" si="664"/>
        <v/>
      </c>
      <c r="AU1013" s="36" t="str">
        <f t="shared" si="665"/>
        <v/>
      </c>
      <c r="AV1013" s="36" t="str">
        <f t="shared" si="666"/>
        <v/>
      </c>
      <c r="AW1013" s="36" t="str">
        <f t="shared" si="667"/>
        <v/>
      </c>
      <c r="AX1013" s="36" t="str">
        <f t="shared" si="668"/>
        <v/>
      </c>
      <c r="AY1013" s="36" t="str">
        <f t="shared" si="669"/>
        <v/>
      </c>
      <c r="AZ1013" s="36" t="str">
        <f t="shared" si="670"/>
        <v/>
      </c>
      <c r="BA1013" s="36" t="str">
        <f t="shared" si="671"/>
        <v/>
      </c>
      <c r="BB1013" s="36" t="str">
        <f t="shared" si="672"/>
        <v/>
      </c>
      <c r="BC1013" s="36" t="str">
        <f t="shared" si="673"/>
        <v/>
      </c>
      <c r="BD1013" s="36" t="str">
        <f t="shared" si="674"/>
        <v/>
      </c>
      <c r="BE1013" s="36" t="str">
        <f t="shared" si="675"/>
        <v/>
      </c>
      <c r="BF1013" s="36" t="str">
        <f t="shared" si="676"/>
        <v/>
      </c>
      <c r="BG1013" s="36" t="str">
        <f t="shared" si="677"/>
        <v/>
      </c>
      <c r="BH1013" s="36" t="str">
        <f t="shared" si="678"/>
        <v/>
      </c>
      <c r="BI1013" s="36" t="str">
        <f t="shared" si="679"/>
        <v/>
      </c>
      <c r="BJ1013" s="36" t="str">
        <f t="shared" si="680"/>
        <v/>
      </c>
      <c r="BK1013" s="36" t="str">
        <f t="shared" si="681"/>
        <v/>
      </c>
      <c r="BL1013" s="36" t="str">
        <f t="shared" si="682"/>
        <v/>
      </c>
      <c r="BM1013" s="36" t="str">
        <f t="shared" si="683"/>
        <v/>
      </c>
      <c r="BN1013" s="38" t="e">
        <f t="shared" si="642"/>
        <v>#DIV/0!</v>
      </c>
      <c r="BO1013" s="38" t="e">
        <f t="shared" si="643"/>
        <v>#DIV/0!</v>
      </c>
      <c r="BP1013" s="39" t="str">
        <f t="shared" si="644"/>
        <v/>
      </c>
      <c r="BQ1013" s="39" t="str">
        <f t="shared" si="645"/>
        <v/>
      </c>
      <c r="BR1013" s="39" t="str">
        <f t="shared" si="646"/>
        <v/>
      </c>
      <c r="BS1013" s="39" t="str">
        <f t="shared" si="647"/>
        <v/>
      </c>
      <c r="BT1013" s="39" t="str">
        <f t="shared" si="648"/>
        <v/>
      </c>
      <c r="BU1013" s="39" t="str">
        <f t="shared" si="649"/>
        <v/>
      </c>
      <c r="BV1013" s="39" t="str">
        <f t="shared" si="650"/>
        <v/>
      </c>
      <c r="BW1013" s="39" t="str">
        <f t="shared" si="651"/>
        <v/>
      </c>
      <c r="BX1013" s="39" t="str">
        <f t="shared" si="652"/>
        <v/>
      </c>
      <c r="BY1013" s="39" t="str">
        <f t="shared" si="653"/>
        <v/>
      </c>
      <c r="BZ1013" s="39" t="str">
        <f t="shared" si="654"/>
        <v/>
      </c>
      <c r="CA1013" s="39" t="str">
        <f t="shared" si="655"/>
        <v/>
      </c>
      <c r="CB1013" s="39" t="str">
        <f t="shared" si="656"/>
        <v/>
      </c>
      <c r="CC1013" s="39" t="str">
        <f t="shared" si="657"/>
        <v/>
      </c>
      <c r="CD1013" s="39" t="str">
        <f t="shared" si="658"/>
        <v/>
      </c>
      <c r="CE1013" s="39" t="str">
        <f t="shared" si="659"/>
        <v/>
      </c>
      <c r="CF1013" s="39" t="str">
        <f t="shared" si="660"/>
        <v/>
      </c>
      <c r="CG1013" s="39" t="str">
        <f t="shared" si="661"/>
        <v/>
      </c>
      <c r="CH1013" s="39" t="str">
        <f t="shared" si="662"/>
        <v/>
      </c>
      <c r="CI1013" s="39" t="str">
        <f t="shared" si="663"/>
        <v/>
      </c>
    </row>
    <row r="1014" spans="1:87">
      <c r="A1014" s="18"/>
      <c r="B1014" s="15" t="str">
        <f>'Gene Table'!E1013</f>
        <v>mmu-miR-374c-3p</v>
      </c>
      <c r="C1014" s="15" t="str">
        <f>'Gene Table'!B1013</f>
        <v>K03</v>
      </c>
      <c r="D1014" s="16" t="str">
        <f>IF(SUM('Test Sample Data'!D$3:D$98)&gt;10,IF(AND(ISNUMBER('Test Sample Data'!D1013),'Test Sample Data'!D1013&lt;$B$1,'Test Sample Data'!D1013&gt;0),'Test Sample Data'!D1013,$B$1),"")</f>
        <v/>
      </c>
      <c r="E1014" s="17" t="str">
        <f>IF(SUM('Test Sample Data'!E$3:E$98)&gt;10,IF(AND(ISNUMBER('Test Sample Data'!E1013),'Test Sample Data'!E1013&lt;$B$1,'Test Sample Data'!E1013&gt;0),'Test Sample Data'!E1013,$B$1),"")</f>
        <v/>
      </c>
      <c r="F1014" s="17" t="str">
        <f>IF(SUM('Test Sample Data'!F$3:F$98)&gt;10,IF(AND(ISNUMBER('Test Sample Data'!F1013),'Test Sample Data'!F1013&lt;$B$1,'Test Sample Data'!F1013&gt;0),'Test Sample Data'!F1013,$B$1),"")</f>
        <v/>
      </c>
      <c r="G1014" s="17" t="str">
        <f>IF(SUM('Test Sample Data'!G$3:G$98)&gt;10,IF(AND(ISNUMBER('Test Sample Data'!G1013),'Test Sample Data'!G1013&lt;$B$1,'Test Sample Data'!G1013&gt;0),'Test Sample Data'!G1013,$B$1),"")</f>
        <v/>
      </c>
      <c r="H1014" s="17" t="str">
        <f>IF(SUM('Test Sample Data'!H$3:H$98)&gt;10,IF(AND(ISNUMBER('Test Sample Data'!H1013),'Test Sample Data'!H1013&lt;$B$1,'Test Sample Data'!H1013&gt;0),'Test Sample Data'!H1013,$B$1),"")</f>
        <v/>
      </c>
      <c r="I1014" s="17" t="str">
        <f>IF(SUM('Test Sample Data'!I$3:I$98)&gt;10,IF(AND(ISNUMBER('Test Sample Data'!I1013),'Test Sample Data'!I1013&lt;$B$1,'Test Sample Data'!I1013&gt;0),'Test Sample Data'!I1013,$B$1),"")</f>
        <v/>
      </c>
      <c r="J1014" s="17" t="str">
        <f>IF(SUM('Test Sample Data'!J$3:J$98)&gt;10,IF(AND(ISNUMBER('Test Sample Data'!J1013),'Test Sample Data'!J1013&lt;$B$1,'Test Sample Data'!J1013&gt;0),'Test Sample Data'!J1013,$B$1),"")</f>
        <v/>
      </c>
      <c r="K1014" s="17" t="str">
        <f>IF(SUM('Test Sample Data'!K$3:K$98)&gt;10,IF(AND(ISNUMBER('Test Sample Data'!K1013),'Test Sample Data'!K1013&lt;$B$1,'Test Sample Data'!K1013&gt;0),'Test Sample Data'!K1013,$B$1),"")</f>
        <v/>
      </c>
      <c r="L1014" s="17" t="str">
        <f>IF(SUM('Test Sample Data'!L$3:L$98)&gt;10,IF(AND(ISNUMBER('Test Sample Data'!L1013),'Test Sample Data'!L1013&lt;$B$1,'Test Sample Data'!L1013&gt;0),'Test Sample Data'!L1013,$B$1),"")</f>
        <v/>
      </c>
      <c r="M1014" s="17" t="str">
        <f>IF(SUM('Test Sample Data'!M$3:M$98)&gt;10,IF(AND(ISNUMBER('Test Sample Data'!M1013),'Test Sample Data'!M1013&lt;$B$1,'Test Sample Data'!M1013&gt;0),'Test Sample Data'!M1013,$B$1),"")</f>
        <v/>
      </c>
      <c r="N1014" s="17" t="str">
        <f>'Gene Table'!E1013</f>
        <v>mmu-miR-374c-3p</v>
      </c>
      <c r="O1014" s="17" t="str">
        <f>'Gene Table'!B1013</f>
        <v>K03</v>
      </c>
      <c r="P1014" s="17" t="str">
        <f>IF(SUM('Control Sample Data'!D$3:D$98)&gt;10,IF(AND(ISNUMBER('Control Sample Data'!D1013),'Control Sample Data'!D1013&lt;$B$1,'Control Sample Data'!D1013&gt;0),'Control Sample Data'!D1013,$B$1),"")</f>
        <v/>
      </c>
      <c r="Q1014" s="17" t="str">
        <f>IF(SUM('Control Sample Data'!E$3:E$98)&gt;10,IF(AND(ISNUMBER('Control Sample Data'!E1013),'Control Sample Data'!E1013&lt;$B$1,'Control Sample Data'!E1013&gt;0),'Control Sample Data'!E1013,$B$1),"")</f>
        <v/>
      </c>
      <c r="R1014" s="17" t="str">
        <f>IF(SUM('Control Sample Data'!F$3:F$98)&gt;10,IF(AND(ISNUMBER('Control Sample Data'!F1013),'Control Sample Data'!F1013&lt;$B$1,'Control Sample Data'!F1013&gt;0),'Control Sample Data'!F1013,$B$1),"")</f>
        <v/>
      </c>
      <c r="S1014" s="17" t="str">
        <f>IF(SUM('Control Sample Data'!G$3:G$98)&gt;10,IF(AND(ISNUMBER('Control Sample Data'!G1013),'Control Sample Data'!G1013&lt;$B$1,'Control Sample Data'!G1013&gt;0),'Control Sample Data'!G1013,$B$1),"")</f>
        <v/>
      </c>
      <c r="T1014" s="17" t="str">
        <f>IF(SUM('Control Sample Data'!H$3:H$98)&gt;10,IF(AND(ISNUMBER('Control Sample Data'!H1013),'Control Sample Data'!H1013&lt;$B$1,'Control Sample Data'!H1013&gt;0),'Control Sample Data'!H1013,$B$1),"")</f>
        <v/>
      </c>
      <c r="U1014" s="17" t="str">
        <f>IF(SUM('Control Sample Data'!I$3:I$98)&gt;10,IF(AND(ISNUMBER('Control Sample Data'!I1013),'Control Sample Data'!I1013&lt;$B$1,'Control Sample Data'!I1013&gt;0),'Control Sample Data'!I1013,$B$1),"")</f>
        <v/>
      </c>
      <c r="V1014" s="17" t="str">
        <f>IF(SUM('Control Sample Data'!J$3:J$98)&gt;10,IF(AND(ISNUMBER('Control Sample Data'!J1013),'Control Sample Data'!J1013&lt;$B$1,'Control Sample Data'!J1013&gt;0),'Control Sample Data'!J1013,$B$1),"")</f>
        <v/>
      </c>
      <c r="W1014" s="17" t="str">
        <f>IF(SUM('Control Sample Data'!K$3:K$98)&gt;10,IF(AND(ISNUMBER('Control Sample Data'!K1013),'Control Sample Data'!K1013&lt;$B$1,'Control Sample Data'!K1013&gt;0),'Control Sample Data'!K1013,$B$1),"")</f>
        <v/>
      </c>
      <c r="X1014" s="17" t="str">
        <f>IF(SUM('Control Sample Data'!L$3:L$98)&gt;10,IF(AND(ISNUMBER('Control Sample Data'!L1013),'Control Sample Data'!L1013&lt;$B$1,'Control Sample Data'!L1013&gt;0),'Control Sample Data'!L1013,$B$1),"")</f>
        <v/>
      </c>
      <c r="Y1014" s="17" t="str">
        <f>IF(SUM('Control Sample Data'!M$3:M$98)&gt;10,IF(AND(ISNUMBER('Control Sample Data'!M1013),'Control Sample Data'!M1013&lt;$B$1,'Control Sample Data'!M1013&gt;0),'Control Sample Data'!M1013,$B$1),"")</f>
        <v/>
      </c>
      <c r="AT1014" s="36" t="str">
        <f t="shared" si="664"/>
        <v/>
      </c>
      <c r="AU1014" s="36" t="str">
        <f t="shared" si="665"/>
        <v/>
      </c>
      <c r="AV1014" s="36" t="str">
        <f t="shared" si="666"/>
        <v/>
      </c>
      <c r="AW1014" s="36" t="str">
        <f t="shared" si="667"/>
        <v/>
      </c>
      <c r="AX1014" s="36" t="str">
        <f t="shared" si="668"/>
        <v/>
      </c>
      <c r="AY1014" s="36" t="str">
        <f t="shared" si="669"/>
        <v/>
      </c>
      <c r="AZ1014" s="36" t="str">
        <f t="shared" si="670"/>
        <v/>
      </c>
      <c r="BA1014" s="36" t="str">
        <f t="shared" si="671"/>
        <v/>
      </c>
      <c r="BB1014" s="36" t="str">
        <f t="shared" si="672"/>
        <v/>
      </c>
      <c r="BC1014" s="36" t="str">
        <f t="shared" si="673"/>
        <v/>
      </c>
      <c r="BD1014" s="36" t="str">
        <f t="shared" si="674"/>
        <v/>
      </c>
      <c r="BE1014" s="36" t="str">
        <f t="shared" si="675"/>
        <v/>
      </c>
      <c r="BF1014" s="36" t="str">
        <f t="shared" si="676"/>
        <v/>
      </c>
      <c r="BG1014" s="36" t="str">
        <f t="shared" si="677"/>
        <v/>
      </c>
      <c r="BH1014" s="36" t="str">
        <f t="shared" si="678"/>
        <v/>
      </c>
      <c r="BI1014" s="36" t="str">
        <f t="shared" si="679"/>
        <v/>
      </c>
      <c r="BJ1014" s="36" t="str">
        <f t="shared" si="680"/>
        <v/>
      </c>
      <c r="BK1014" s="36" t="str">
        <f t="shared" si="681"/>
        <v/>
      </c>
      <c r="BL1014" s="36" t="str">
        <f t="shared" si="682"/>
        <v/>
      </c>
      <c r="BM1014" s="36" t="str">
        <f t="shared" si="683"/>
        <v/>
      </c>
      <c r="BN1014" s="38" t="e">
        <f t="shared" si="642"/>
        <v>#DIV/0!</v>
      </c>
      <c r="BO1014" s="38" t="e">
        <f t="shared" si="643"/>
        <v>#DIV/0!</v>
      </c>
      <c r="BP1014" s="39" t="str">
        <f t="shared" si="644"/>
        <v/>
      </c>
      <c r="BQ1014" s="39" t="str">
        <f t="shared" si="645"/>
        <v/>
      </c>
      <c r="BR1014" s="39" t="str">
        <f t="shared" si="646"/>
        <v/>
      </c>
      <c r="BS1014" s="39" t="str">
        <f t="shared" si="647"/>
        <v/>
      </c>
      <c r="BT1014" s="39" t="str">
        <f t="shared" si="648"/>
        <v/>
      </c>
      <c r="BU1014" s="39" t="str">
        <f t="shared" si="649"/>
        <v/>
      </c>
      <c r="BV1014" s="39" t="str">
        <f t="shared" si="650"/>
        <v/>
      </c>
      <c r="BW1014" s="39" t="str">
        <f t="shared" si="651"/>
        <v/>
      </c>
      <c r="BX1014" s="39" t="str">
        <f t="shared" si="652"/>
        <v/>
      </c>
      <c r="BY1014" s="39" t="str">
        <f t="shared" si="653"/>
        <v/>
      </c>
      <c r="BZ1014" s="39" t="str">
        <f t="shared" si="654"/>
        <v/>
      </c>
      <c r="CA1014" s="39" t="str">
        <f t="shared" si="655"/>
        <v/>
      </c>
      <c r="CB1014" s="39" t="str">
        <f t="shared" si="656"/>
        <v/>
      </c>
      <c r="CC1014" s="39" t="str">
        <f t="shared" si="657"/>
        <v/>
      </c>
      <c r="CD1014" s="39" t="str">
        <f t="shared" si="658"/>
        <v/>
      </c>
      <c r="CE1014" s="39" t="str">
        <f t="shared" si="659"/>
        <v/>
      </c>
      <c r="CF1014" s="39" t="str">
        <f t="shared" si="660"/>
        <v/>
      </c>
      <c r="CG1014" s="39" t="str">
        <f t="shared" si="661"/>
        <v/>
      </c>
      <c r="CH1014" s="39" t="str">
        <f t="shared" si="662"/>
        <v/>
      </c>
      <c r="CI1014" s="39" t="str">
        <f t="shared" si="663"/>
        <v/>
      </c>
    </row>
    <row r="1015" spans="1:87">
      <c r="A1015" s="18"/>
      <c r="B1015" s="15">
        <f>'Gene Table'!E1014</f>
        <v>0</v>
      </c>
      <c r="C1015" s="15" t="str">
        <f>'Gene Table'!B1014</f>
        <v>K04</v>
      </c>
      <c r="D1015" s="16" t="str">
        <f>IF(SUM('Test Sample Data'!D$3:D$98)&gt;10,IF(AND(ISNUMBER('Test Sample Data'!D1014),'Test Sample Data'!D1014&lt;$B$1,'Test Sample Data'!D1014&gt;0),'Test Sample Data'!D1014,$B$1),"")</f>
        <v/>
      </c>
      <c r="E1015" s="17" t="str">
        <f>IF(SUM('Test Sample Data'!E$3:E$98)&gt;10,IF(AND(ISNUMBER('Test Sample Data'!E1014),'Test Sample Data'!E1014&lt;$B$1,'Test Sample Data'!E1014&gt;0),'Test Sample Data'!E1014,$B$1),"")</f>
        <v/>
      </c>
      <c r="F1015" s="17" t="str">
        <f>IF(SUM('Test Sample Data'!F$3:F$98)&gt;10,IF(AND(ISNUMBER('Test Sample Data'!F1014),'Test Sample Data'!F1014&lt;$B$1,'Test Sample Data'!F1014&gt;0),'Test Sample Data'!F1014,$B$1),"")</f>
        <v/>
      </c>
      <c r="G1015" s="17" t="str">
        <f>IF(SUM('Test Sample Data'!G$3:G$98)&gt;10,IF(AND(ISNUMBER('Test Sample Data'!G1014),'Test Sample Data'!G1014&lt;$B$1,'Test Sample Data'!G1014&gt;0),'Test Sample Data'!G1014,$B$1),"")</f>
        <v/>
      </c>
      <c r="H1015" s="17" t="str">
        <f>IF(SUM('Test Sample Data'!H$3:H$98)&gt;10,IF(AND(ISNUMBER('Test Sample Data'!H1014),'Test Sample Data'!H1014&lt;$B$1,'Test Sample Data'!H1014&gt;0),'Test Sample Data'!H1014,$B$1),"")</f>
        <v/>
      </c>
      <c r="I1015" s="17" t="str">
        <f>IF(SUM('Test Sample Data'!I$3:I$98)&gt;10,IF(AND(ISNUMBER('Test Sample Data'!I1014),'Test Sample Data'!I1014&lt;$B$1,'Test Sample Data'!I1014&gt;0),'Test Sample Data'!I1014,$B$1),"")</f>
        <v/>
      </c>
      <c r="J1015" s="17" t="str">
        <f>IF(SUM('Test Sample Data'!J$3:J$98)&gt;10,IF(AND(ISNUMBER('Test Sample Data'!J1014),'Test Sample Data'!J1014&lt;$B$1,'Test Sample Data'!J1014&gt;0),'Test Sample Data'!J1014,$B$1),"")</f>
        <v/>
      </c>
      <c r="K1015" s="17" t="str">
        <f>IF(SUM('Test Sample Data'!K$3:K$98)&gt;10,IF(AND(ISNUMBER('Test Sample Data'!K1014),'Test Sample Data'!K1014&lt;$B$1,'Test Sample Data'!K1014&gt;0),'Test Sample Data'!K1014,$B$1),"")</f>
        <v/>
      </c>
      <c r="L1015" s="17" t="str">
        <f>IF(SUM('Test Sample Data'!L$3:L$98)&gt;10,IF(AND(ISNUMBER('Test Sample Data'!L1014),'Test Sample Data'!L1014&lt;$B$1,'Test Sample Data'!L1014&gt;0),'Test Sample Data'!L1014,$B$1),"")</f>
        <v/>
      </c>
      <c r="M1015" s="17" t="str">
        <f>IF(SUM('Test Sample Data'!M$3:M$98)&gt;10,IF(AND(ISNUMBER('Test Sample Data'!M1014),'Test Sample Data'!M1014&lt;$B$1,'Test Sample Data'!M1014&gt;0),'Test Sample Data'!M1014,$B$1),"")</f>
        <v/>
      </c>
      <c r="N1015" s="17">
        <f>'Gene Table'!E1014</f>
        <v>0</v>
      </c>
      <c r="O1015" s="17" t="str">
        <f>'Gene Table'!B1014</f>
        <v>K04</v>
      </c>
      <c r="P1015" s="17" t="str">
        <f>IF(SUM('Control Sample Data'!D$3:D$98)&gt;10,IF(AND(ISNUMBER('Control Sample Data'!D1014),'Control Sample Data'!D1014&lt;$B$1,'Control Sample Data'!D1014&gt;0),'Control Sample Data'!D1014,$B$1),"")</f>
        <v/>
      </c>
      <c r="Q1015" s="17" t="str">
        <f>IF(SUM('Control Sample Data'!E$3:E$98)&gt;10,IF(AND(ISNUMBER('Control Sample Data'!E1014),'Control Sample Data'!E1014&lt;$B$1,'Control Sample Data'!E1014&gt;0),'Control Sample Data'!E1014,$B$1),"")</f>
        <v/>
      </c>
      <c r="R1015" s="17" t="str">
        <f>IF(SUM('Control Sample Data'!F$3:F$98)&gt;10,IF(AND(ISNUMBER('Control Sample Data'!F1014),'Control Sample Data'!F1014&lt;$B$1,'Control Sample Data'!F1014&gt;0),'Control Sample Data'!F1014,$B$1),"")</f>
        <v/>
      </c>
      <c r="S1015" s="17" t="str">
        <f>IF(SUM('Control Sample Data'!G$3:G$98)&gt;10,IF(AND(ISNUMBER('Control Sample Data'!G1014),'Control Sample Data'!G1014&lt;$B$1,'Control Sample Data'!G1014&gt;0),'Control Sample Data'!G1014,$B$1),"")</f>
        <v/>
      </c>
      <c r="T1015" s="17" t="str">
        <f>IF(SUM('Control Sample Data'!H$3:H$98)&gt;10,IF(AND(ISNUMBER('Control Sample Data'!H1014),'Control Sample Data'!H1014&lt;$B$1,'Control Sample Data'!H1014&gt;0),'Control Sample Data'!H1014,$B$1),"")</f>
        <v/>
      </c>
      <c r="U1015" s="17" t="str">
        <f>IF(SUM('Control Sample Data'!I$3:I$98)&gt;10,IF(AND(ISNUMBER('Control Sample Data'!I1014),'Control Sample Data'!I1014&lt;$B$1,'Control Sample Data'!I1014&gt;0),'Control Sample Data'!I1014,$B$1),"")</f>
        <v/>
      </c>
      <c r="V1015" s="17" t="str">
        <f>IF(SUM('Control Sample Data'!J$3:J$98)&gt;10,IF(AND(ISNUMBER('Control Sample Data'!J1014),'Control Sample Data'!J1014&lt;$B$1,'Control Sample Data'!J1014&gt;0),'Control Sample Data'!J1014,$B$1),"")</f>
        <v/>
      </c>
      <c r="W1015" s="17" t="str">
        <f>IF(SUM('Control Sample Data'!K$3:K$98)&gt;10,IF(AND(ISNUMBER('Control Sample Data'!K1014),'Control Sample Data'!K1014&lt;$B$1,'Control Sample Data'!K1014&gt;0),'Control Sample Data'!K1014,$B$1),"")</f>
        <v/>
      </c>
      <c r="X1015" s="17" t="str">
        <f>IF(SUM('Control Sample Data'!L$3:L$98)&gt;10,IF(AND(ISNUMBER('Control Sample Data'!L1014),'Control Sample Data'!L1014&lt;$B$1,'Control Sample Data'!L1014&gt;0),'Control Sample Data'!L1014,$B$1),"")</f>
        <v/>
      </c>
      <c r="Y1015" s="17" t="str">
        <f>IF(SUM('Control Sample Data'!M$3:M$98)&gt;10,IF(AND(ISNUMBER('Control Sample Data'!M1014),'Control Sample Data'!M1014&lt;$B$1,'Control Sample Data'!M1014&gt;0),'Control Sample Data'!M1014,$B$1),"")</f>
        <v/>
      </c>
      <c r="AT1015" s="36" t="str">
        <f t="shared" si="664"/>
        <v/>
      </c>
      <c r="AU1015" s="36" t="str">
        <f t="shared" si="665"/>
        <v/>
      </c>
      <c r="AV1015" s="36" t="str">
        <f t="shared" si="666"/>
        <v/>
      </c>
      <c r="AW1015" s="36" t="str">
        <f t="shared" si="667"/>
        <v/>
      </c>
      <c r="AX1015" s="36" t="str">
        <f t="shared" si="668"/>
        <v/>
      </c>
      <c r="AY1015" s="36" t="str">
        <f t="shared" si="669"/>
        <v/>
      </c>
      <c r="AZ1015" s="36" t="str">
        <f t="shared" si="670"/>
        <v/>
      </c>
      <c r="BA1015" s="36" t="str">
        <f t="shared" si="671"/>
        <v/>
      </c>
      <c r="BB1015" s="36" t="str">
        <f t="shared" si="672"/>
        <v/>
      </c>
      <c r="BC1015" s="36" t="str">
        <f t="shared" si="673"/>
        <v/>
      </c>
      <c r="BD1015" s="36" t="str">
        <f t="shared" si="674"/>
        <v/>
      </c>
      <c r="BE1015" s="36" t="str">
        <f t="shared" si="675"/>
        <v/>
      </c>
      <c r="BF1015" s="36" t="str">
        <f t="shared" si="676"/>
        <v/>
      </c>
      <c r="BG1015" s="36" t="str">
        <f t="shared" si="677"/>
        <v/>
      </c>
      <c r="BH1015" s="36" t="str">
        <f t="shared" si="678"/>
        <v/>
      </c>
      <c r="BI1015" s="36" t="str">
        <f t="shared" si="679"/>
        <v/>
      </c>
      <c r="BJ1015" s="36" t="str">
        <f t="shared" si="680"/>
        <v/>
      </c>
      <c r="BK1015" s="36" t="str">
        <f t="shared" si="681"/>
        <v/>
      </c>
      <c r="BL1015" s="36" t="str">
        <f t="shared" si="682"/>
        <v/>
      </c>
      <c r="BM1015" s="36" t="str">
        <f t="shared" si="683"/>
        <v/>
      </c>
      <c r="BN1015" s="38" t="e">
        <f t="shared" si="642"/>
        <v>#DIV/0!</v>
      </c>
      <c r="BO1015" s="38" t="e">
        <f t="shared" si="643"/>
        <v>#DIV/0!</v>
      </c>
      <c r="BP1015" s="39" t="str">
        <f t="shared" si="644"/>
        <v/>
      </c>
      <c r="BQ1015" s="39" t="str">
        <f t="shared" si="645"/>
        <v/>
      </c>
      <c r="BR1015" s="39" t="str">
        <f t="shared" si="646"/>
        <v/>
      </c>
      <c r="BS1015" s="39" t="str">
        <f t="shared" si="647"/>
        <v/>
      </c>
      <c r="BT1015" s="39" t="str">
        <f t="shared" si="648"/>
        <v/>
      </c>
      <c r="BU1015" s="39" t="str">
        <f t="shared" si="649"/>
        <v/>
      </c>
      <c r="BV1015" s="39" t="str">
        <f t="shared" si="650"/>
        <v/>
      </c>
      <c r="BW1015" s="39" t="str">
        <f t="shared" si="651"/>
        <v/>
      </c>
      <c r="BX1015" s="39" t="str">
        <f t="shared" si="652"/>
        <v/>
      </c>
      <c r="BY1015" s="39" t="str">
        <f t="shared" si="653"/>
        <v/>
      </c>
      <c r="BZ1015" s="39" t="str">
        <f t="shared" si="654"/>
        <v/>
      </c>
      <c r="CA1015" s="39" t="str">
        <f t="shared" si="655"/>
        <v/>
      </c>
      <c r="CB1015" s="39" t="str">
        <f t="shared" si="656"/>
        <v/>
      </c>
      <c r="CC1015" s="39" t="str">
        <f t="shared" si="657"/>
        <v/>
      </c>
      <c r="CD1015" s="39" t="str">
        <f t="shared" si="658"/>
        <v/>
      </c>
      <c r="CE1015" s="39" t="str">
        <f t="shared" si="659"/>
        <v/>
      </c>
      <c r="CF1015" s="39" t="str">
        <f t="shared" si="660"/>
        <v/>
      </c>
      <c r="CG1015" s="39" t="str">
        <f t="shared" si="661"/>
        <v/>
      </c>
      <c r="CH1015" s="39" t="str">
        <f t="shared" si="662"/>
        <v/>
      </c>
      <c r="CI1015" s="39" t="str">
        <f t="shared" si="663"/>
        <v/>
      </c>
    </row>
    <row r="1016" spans="1:87">
      <c r="A1016" s="18"/>
      <c r="B1016" s="15" t="str">
        <f>'Gene Table'!E1015</f>
        <v>mmu-miR-3112-5p</v>
      </c>
      <c r="C1016" s="15" t="str">
        <f>'Gene Table'!B1015</f>
        <v>K05</v>
      </c>
      <c r="D1016" s="16" t="str">
        <f>IF(SUM('Test Sample Data'!D$3:D$98)&gt;10,IF(AND(ISNUMBER('Test Sample Data'!D1015),'Test Sample Data'!D1015&lt;$B$1,'Test Sample Data'!D1015&gt;0),'Test Sample Data'!D1015,$B$1),"")</f>
        <v/>
      </c>
      <c r="E1016" s="17" t="str">
        <f>IF(SUM('Test Sample Data'!E$3:E$98)&gt;10,IF(AND(ISNUMBER('Test Sample Data'!E1015),'Test Sample Data'!E1015&lt;$B$1,'Test Sample Data'!E1015&gt;0),'Test Sample Data'!E1015,$B$1),"")</f>
        <v/>
      </c>
      <c r="F1016" s="17" t="str">
        <f>IF(SUM('Test Sample Data'!F$3:F$98)&gt;10,IF(AND(ISNUMBER('Test Sample Data'!F1015),'Test Sample Data'!F1015&lt;$B$1,'Test Sample Data'!F1015&gt;0),'Test Sample Data'!F1015,$B$1),"")</f>
        <v/>
      </c>
      <c r="G1016" s="17" t="str">
        <f>IF(SUM('Test Sample Data'!G$3:G$98)&gt;10,IF(AND(ISNUMBER('Test Sample Data'!G1015),'Test Sample Data'!G1015&lt;$B$1,'Test Sample Data'!G1015&gt;0),'Test Sample Data'!G1015,$B$1),"")</f>
        <v/>
      </c>
      <c r="H1016" s="17" t="str">
        <f>IF(SUM('Test Sample Data'!H$3:H$98)&gt;10,IF(AND(ISNUMBER('Test Sample Data'!H1015),'Test Sample Data'!H1015&lt;$B$1,'Test Sample Data'!H1015&gt;0),'Test Sample Data'!H1015,$B$1),"")</f>
        <v/>
      </c>
      <c r="I1016" s="17" t="str">
        <f>IF(SUM('Test Sample Data'!I$3:I$98)&gt;10,IF(AND(ISNUMBER('Test Sample Data'!I1015),'Test Sample Data'!I1015&lt;$B$1,'Test Sample Data'!I1015&gt;0),'Test Sample Data'!I1015,$B$1),"")</f>
        <v/>
      </c>
      <c r="J1016" s="17" t="str">
        <f>IF(SUM('Test Sample Data'!J$3:J$98)&gt;10,IF(AND(ISNUMBER('Test Sample Data'!J1015),'Test Sample Data'!J1015&lt;$B$1,'Test Sample Data'!J1015&gt;0),'Test Sample Data'!J1015,$B$1),"")</f>
        <v/>
      </c>
      <c r="K1016" s="17" t="str">
        <f>IF(SUM('Test Sample Data'!K$3:K$98)&gt;10,IF(AND(ISNUMBER('Test Sample Data'!K1015),'Test Sample Data'!K1015&lt;$B$1,'Test Sample Data'!K1015&gt;0),'Test Sample Data'!K1015,$B$1),"")</f>
        <v/>
      </c>
      <c r="L1016" s="17" t="str">
        <f>IF(SUM('Test Sample Data'!L$3:L$98)&gt;10,IF(AND(ISNUMBER('Test Sample Data'!L1015),'Test Sample Data'!L1015&lt;$B$1,'Test Sample Data'!L1015&gt;0),'Test Sample Data'!L1015,$B$1),"")</f>
        <v/>
      </c>
      <c r="M1016" s="17" t="str">
        <f>IF(SUM('Test Sample Data'!M$3:M$98)&gt;10,IF(AND(ISNUMBER('Test Sample Data'!M1015),'Test Sample Data'!M1015&lt;$B$1,'Test Sample Data'!M1015&gt;0),'Test Sample Data'!M1015,$B$1),"")</f>
        <v/>
      </c>
      <c r="N1016" s="17" t="str">
        <f>'Gene Table'!E1015</f>
        <v>mmu-miR-3112-5p</v>
      </c>
      <c r="O1016" s="17" t="str">
        <f>'Gene Table'!B1015</f>
        <v>K05</v>
      </c>
      <c r="P1016" s="17" t="str">
        <f>IF(SUM('Control Sample Data'!D$3:D$98)&gt;10,IF(AND(ISNUMBER('Control Sample Data'!D1015),'Control Sample Data'!D1015&lt;$B$1,'Control Sample Data'!D1015&gt;0),'Control Sample Data'!D1015,$B$1),"")</f>
        <v/>
      </c>
      <c r="Q1016" s="17" t="str">
        <f>IF(SUM('Control Sample Data'!E$3:E$98)&gt;10,IF(AND(ISNUMBER('Control Sample Data'!E1015),'Control Sample Data'!E1015&lt;$B$1,'Control Sample Data'!E1015&gt;0),'Control Sample Data'!E1015,$B$1),"")</f>
        <v/>
      </c>
      <c r="R1016" s="17" t="str">
        <f>IF(SUM('Control Sample Data'!F$3:F$98)&gt;10,IF(AND(ISNUMBER('Control Sample Data'!F1015),'Control Sample Data'!F1015&lt;$B$1,'Control Sample Data'!F1015&gt;0),'Control Sample Data'!F1015,$B$1),"")</f>
        <v/>
      </c>
      <c r="S1016" s="17" t="str">
        <f>IF(SUM('Control Sample Data'!G$3:G$98)&gt;10,IF(AND(ISNUMBER('Control Sample Data'!G1015),'Control Sample Data'!G1015&lt;$B$1,'Control Sample Data'!G1015&gt;0),'Control Sample Data'!G1015,$B$1),"")</f>
        <v/>
      </c>
      <c r="T1016" s="17" t="str">
        <f>IF(SUM('Control Sample Data'!H$3:H$98)&gt;10,IF(AND(ISNUMBER('Control Sample Data'!H1015),'Control Sample Data'!H1015&lt;$B$1,'Control Sample Data'!H1015&gt;0),'Control Sample Data'!H1015,$B$1),"")</f>
        <v/>
      </c>
      <c r="U1016" s="17" t="str">
        <f>IF(SUM('Control Sample Data'!I$3:I$98)&gt;10,IF(AND(ISNUMBER('Control Sample Data'!I1015),'Control Sample Data'!I1015&lt;$B$1,'Control Sample Data'!I1015&gt;0),'Control Sample Data'!I1015,$B$1),"")</f>
        <v/>
      </c>
      <c r="V1016" s="17" t="str">
        <f>IF(SUM('Control Sample Data'!J$3:J$98)&gt;10,IF(AND(ISNUMBER('Control Sample Data'!J1015),'Control Sample Data'!J1015&lt;$B$1,'Control Sample Data'!J1015&gt;0),'Control Sample Data'!J1015,$B$1),"")</f>
        <v/>
      </c>
      <c r="W1016" s="17" t="str">
        <f>IF(SUM('Control Sample Data'!K$3:K$98)&gt;10,IF(AND(ISNUMBER('Control Sample Data'!K1015),'Control Sample Data'!K1015&lt;$B$1,'Control Sample Data'!K1015&gt;0),'Control Sample Data'!K1015,$B$1),"")</f>
        <v/>
      </c>
      <c r="X1016" s="17" t="str">
        <f>IF(SUM('Control Sample Data'!L$3:L$98)&gt;10,IF(AND(ISNUMBER('Control Sample Data'!L1015),'Control Sample Data'!L1015&lt;$B$1,'Control Sample Data'!L1015&gt;0),'Control Sample Data'!L1015,$B$1),"")</f>
        <v/>
      </c>
      <c r="Y1016" s="17" t="str">
        <f>IF(SUM('Control Sample Data'!M$3:M$98)&gt;10,IF(AND(ISNUMBER('Control Sample Data'!M1015),'Control Sample Data'!M1015&lt;$B$1,'Control Sample Data'!M1015&gt;0),'Control Sample Data'!M1015,$B$1),"")</f>
        <v/>
      </c>
      <c r="AT1016" s="36" t="str">
        <f t="shared" si="664"/>
        <v/>
      </c>
      <c r="AU1016" s="36" t="str">
        <f t="shared" si="665"/>
        <v/>
      </c>
      <c r="AV1016" s="36" t="str">
        <f t="shared" si="666"/>
        <v/>
      </c>
      <c r="AW1016" s="36" t="str">
        <f t="shared" si="667"/>
        <v/>
      </c>
      <c r="AX1016" s="36" t="str">
        <f t="shared" si="668"/>
        <v/>
      </c>
      <c r="AY1016" s="36" t="str">
        <f t="shared" si="669"/>
        <v/>
      </c>
      <c r="AZ1016" s="36" t="str">
        <f t="shared" si="670"/>
        <v/>
      </c>
      <c r="BA1016" s="36" t="str">
        <f t="shared" si="671"/>
        <v/>
      </c>
      <c r="BB1016" s="36" t="str">
        <f t="shared" si="672"/>
        <v/>
      </c>
      <c r="BC1016" s="36" t="str">
        <f t="shared" si="673"/>
        <v/>
      </c>
      <c r="BD1016" s="36" t="str">
        <f t="shared" si="674"/>
        <v/>
      </c>
      <c r="BE1016" s="36" t="str">
        <f t="shared" si="675"/>
        <v/>
      </c>
      <c r="BF1016" s="36" t="str">
        <f t="shared" si="676"/>
        <v/>
      </c>
      <c r="BG1016" s="36" t="str">
        <f t="shared" si="677"/>
        <v/>
      </c>
      <c r="BH1016" s="36" t="str">
        <f t="shared" si="678"/>
        <v/>
      </c>
      <c r="BI1016" s="36" t="str">
        <f t="shared" si="679"/>
        <v/>
      </c>
      <c r="BJ1016" s="36" t="str">
        <f t="shared" si="680"/>
        <v/>
      </c>
      <c r="BK1016" s="36" t="str">
        <f t="shared" si="681"/>
        <v/>
      </c>
      <c r="BL1016" s="36" t="str">
        <f t="shared" si="682"/>
        <v/>
      </c>
      <c r="BM1016" s="36" t="str">
        <f t="shared" si="683"/>
        <v/>
      </c>
      <c r="BN1016" s="38" t="e">
        <f t="shared" si="642"/>
        <v>#DIV/0!</v>
      </c>
      <c r="BO1016" s="38" t="e">
        <f t="shared" si="643"/>
        <v>#DIV/0!</v>
      </c>
      <c r="BP1016" s="39" t="str">
        <f t="shared" si="644"/>
        <v/>
      </c>
      <c r="BQ1016" s="39" t="str">
        <f t="shared" si="645"/>
        <v/>
      </c>
      <c r="BR1016" s="39" t="str">
        <f t="shared" si="646"/>
        <v/>
      </c>
      <c r="BS1016" s="39" t="str">
        <f t="shared" si="647"/>
        <v/>
      </c>
      <c r="BT1016" s="39" t="str">
        <f t="shared" si="648"/>
        <v/>
      </c>
      <c r="BU1016" s="39" t="str">
        <f t="shared" si="649"/>
        <v/>
      </c>
      <c r="BV1016" s="39" t="str">
        <f t="shared" si="650"/>
        <v/>
      </c>
      <c r="BW1016" s="39" t="str">
        <f t="shared" si="651"/>
        <v/>
      </c>
      <c r="BX1016" s="39" t="str">
        <f t="shared" si="652"/>
        <v/>
      </c>
      <c r="BY1016" s="39" t="str">
        <f t="shared" si="653"/>
        <v/>
      </c>
      <c r="BZ1016" s="39" t="str">
        <f t="shared" si="654"/>
        <v/>
      </c>
      <c r="CA1016" s="39" t="str">
        <f t="shared" si="655"/>
        <v/>
      </c>
      <c r="CB1016" s="39" t="str">
        <f t="shared" si="656"/>
        <v/>
      </c>
      <c r="CC1016" s="39" t="str">
        <f t="shared" si="657"/>
        <v/>
      </c>
      <c r="CD1016" s="39" t="str">
        <f t="shared" si="658"/>
        <v/>
      </c>
      <c r="CE1016" s="39" t="str">
        <f t="shared" si="659"/>
        <v/>
      </c>
      <c r="CF1016" s="39" t="str">
        <f t="shared" si="660"/>
        <v/>
      </c>
      <c r="CG1016" s="39" t="str">
        <f t="shared" si="661"/>
        <v/>
      </c>
      <c r="CH1016" s="39" t="str">
        <f t="shared" si="662"/>
        <v/>
      </c>
      <c r="CI1016" s="39" t="str">
        <f t="shared" si="663"/>
        <v/>
      </c>
    </row>
    <row r="1017" spans="1:87">
      <c r="A1017" s="18"/>
      <c r="B1017" s="15">
        <f>'Gene Table'!E1016</f>
        <v>0</v>
      </c>
      <c r="C1017" s="15" t="str">
        <f>'Gene Table'!B1016</f>
        <v>K06</v>
      </c>
      <c r="D1017" s="16" t="str">
        <f>IF(SUM('Test Sample Data'!D$3:D$98)&gt;10,IF(AND(ISNUMBER('Test Sample Data'!D1016),'Test Sample Data'!D1016&lt;$B$1,'Test Sample Data'!D1016&gt;0),'Test Sample Data'!D1016,$B$1),"")</f>
        <v/>
      </c>
      <c r="E1017" s="17" t="str">
        <f>IF(SUM('Test Sample Data'!E$3:E$98)&gt;10,IF(AND(ISNUMBER('Test Sample Data'!E1016),'Test Sample Data'!E1016&lt;$B$1,'Test Sample Data'!E1016&gt;0),'Test Sample Data'!E1016,$B$1),"")</f>
        <v/>
      </c>
      <c r="F1017" s="17" t="str">
        <f>IF(SUM('Test Sample Data'!F$3:F$98)&gt;10,IF(AND(ISNUMBER('Test Sample Data'!F1016),'Test Sample Data'!F1016&lt;$B$1,'Test Sample Data'!F1016&gt;0),'Test Sample Data'!F1016,$B$1),"")</f>
        <v/>
      </c>
      <c r="G1017" s="17" t="str">
        <f>IF(SUM('Test Sample Data'!G$3:G$98)&gt;10,IF(AND(ISNUMBER('Test Sample Data'!G1016),'Test Sample Data'!G1016&lt;$B$1,'Test Sample Data'!G1016&gt;0),'Test Sample Data'!G1016,$B$1),"")</f>
        <v/>
      </c>
      <c r="H1017" s="17" t="str">
        <f>IF(SUM('Test Sample Data'!H$3:H$98)&gt;10,IF(AND(ISNUMBER('Test Sample Data'!H1016),'Test Sample Data'!H1016&lt;$B$1,'Test Sample Data'!H1016&gt;0),'Test Sample Data'!H1016,$B$1),"")</f>
        <v/>
      </c>
      <c r="I1017" s="17" t="str">
        <f>IF(SUM('Test Sample Data'!I$3:I$98)&gt;10,IF(AND(ISNUMBER('Test Sample Data'!I1016),'Test Sample Data'!I1016&lt;$B$1,'Test Sample Data'!I1016&gt;0),'Test Sample Data'!I1016,$B$1),"")</f>
        <v/>
      </c>
      <c r="J1017" s="17" t="str">
        <f>IF(SUM('Test Sample Data'!J$3:J$98)&gt;10,IF(AND(ISNUMBER('Test Sample Data'!J1016),'Test Sample Data'!J1016&lt;$B$1,'Test Sample Data'!J1016&gt;0),'Test Sample Data'!J1016,$B$1),"")</f>
        <v/>
      </c>
      <c r="K1017" s="17" t="str">
        <f>IF(SUM('Test Sample Data'!K$3:K$98)&gt;10,IF(AND(ISNUMBER('Test Sample Data'!K1016),'Test Sample Data'!K1016&lt;$B$1,'Test Sample Data'!K1016&gt;0),'Test Sample Data'!K1016,$B$1),"")</f>
        <v/>
      </c>
      <c r="L1017" s="17" t="str">
        <f>IF(SUM('Test Sample Data'!L$3:L$98)&gt;10,IF(AND(ISNUMBER('Test Sample Data'!L1016),'Test Sample Data'!L1016&lt;$B$1,'Test Sample Data'!L1016&gt;0),'Test Sample Data'!L1016,$B$1),"")</f>
        <v/>
      </c>
      <c r="M1017" s="17" t="str">
        <f>IF(SUM('Test Sample Data'!M$3:M$98)&gt;10,IF(AND(ISNUMBER('Test Sample Data'!M1016),'Test Sample Data'!M1016&lt;$B$1,'Test Sample Data'!M1016&gt;0),'Test Sample Data'!M1016,$B$1),"")</f>
        <v/>
      </c>
      <c r="N1017" s="17">
        <f>'Gene Table'!E1016</f>
        <v>0</v>
      </c>
      <c r="O1017" s="17" t="str">
        <f>'Gene Table'!B1016</f>
        <v>K06</v>
      </c>
      <c r="P1017" s="17" t="str">
        <f>IF(SUM('Control Sample Data'!D$3:D$98)&gt;10,IF(AND(ISNUMBER('Control Sample Data'!D1016),'Control Sample Data'!D1016&lt;$B$1,'Control Sample Data'!D1016&gt;0),'Control Sample Data'!D1016,$B$1),"")</f>
        <v/>
      </c>
      <c r="Q1017" s="17" t="str">
        <f>IF(SUM('Control Sample Data'!E$3:E$98)&gt;10,IF(AND(ISNUMBER('Control Sample Data'!E1016),'Control Sample Data'!E1016&lt;$B$1,'Control Sample Data'!E1016&gt;0),'Control Sample Data'!E1016,$B$1),"")</f>
        <v/>
      </c>
      <c r="R1017" s="17" t="str">
        <f>IF(SUM('Control Sample Data'!F$3:F$98)&gt;10,IF(AND(ISNUMBER('Control Sample Data'!F1016),'Control Sample Data'!F1016&lt;$B$1,'Control Sample Data'!F1016&gt;0),'Control Sample Data'!F1016,$B$1),"")</f>
        <v/>
      </c>
      <c r="S1017" s="17" t="str">
        <f>IF(SUM('Control Sample Data'!G$3:G$98)&gt;10,IF(AND(ISNUMBER('Control Sample Data'!G1016),'Control Sample Data'!G1016&lt;$B$1,'Control Sample Data'!G1016&gt;0),'Control Sample Data'!G1016,$B$1),"")</f>
        <v/>
      </c>
      <c r="T1017" s="17" t="str">
        <f>IF(SUM('Control Sample Data'!H$3:H$98)&gt;10,IF(AND(ISNUMBER('Control Sample Data'!H1016),'Control Sample Data'!H1016&lt;$B$1,'Control Sample Data'!H1016&gt;0),'Control Sample Data'!H1016,$B$1),"")</f>
        <v/>
      </c>
      <c r="U1017" s="17" t="str">
        <f>IF(SUM('Control Sample Data'!I$3:I$98)&gt;10,IF(AND(ISNUMBER('Control Sample Data'!I1016),'Control Sample Data'!I1016&lt;$B$1,'Control Sample Data'!I1016&gt;0),'Control Sample Data'!I1016,$B$1),"")</f>
        <v/>
      </c>
      <c r="V1017" s="17" t="str">
        <f>IF(SUM('Control Sample Data'!J$3:J$98)&gt;10,IF(AND(ISNUMBER('Control Sample Data'!J1016),'Control Sample Data'!J1016&lt;$B$1,'Control Sample Data'!J1016&gt;0),'Control Sample Data'!J1016,$B$1),"")</f>
        <v/>
      </c>
      <c r="W1017" s="17" t="str">
        <f>IF(SUM('Control Sample Data'!K$3:K$98)&gt;10,IF(AND(ISNUMBER('Control Sample Data'!K1016),'Control Sample Data'!K1016&lt;$B$1,'Control Sample Data'!K1016&gt;0),'Control Sample Data'!K1016,$B$1),"")</f>
        <v/>
      </c>
      <c r="X1017" s="17" t="str">
        <f>IF(SUM('Control Sample Data'!L$3:L$98)&gt;10,IF(AND(ISNUMBER('Control Sample Data'!L1016),'Control Sample Data'!L1016&lt;$B$1,'Control Sample Data'!L1016&gt;0),'Control Sample Data'!L1016,$B$1),"")</f>
        <v/>
      </c>
      <c r="Y1017" s="17" t="str">
        <f>IF(SUM('Control Sample Data'!M$3:M$98)&gt;10,IF(AND(ISNUMBER('Control Sample Data'!M1016),'Control Sample Data'!M1016&lt;$B$1,'Control Sample Data'!M1016&gt;0),'Control Sample Data'!M1016,$B$1),"")</f>
        <v/>
      </c>
      <c r="AT1017" s="36" t="str">
        <f t="shared" si="664"/>
        <v/>
      </c>
      <c r="AU1017" s="36" t="str">
        <f t="shared" si="665"/>
        <v/>
      </c>
      <c r="AV1017" s="36" t="str">
        <f t="shared" si="666"/>
        <v/>
      </c>
      <c r="AW1017" s="36" t="str">
        <f t="shared" si="667"/>
        <v/>
      </c>
      <c r="AX1017" s="36" t="str">
        <f t="shared" si="668"/>
        <v/>
      </c>
      <c r="AY1017" s="36" t="str">
        <f t="shared" si="669"/>
        <v/>
      </c>
      <c r="AZ1017" s="36" t="str">
        <f t="shared" si="670"/>
        <v/>
      </c>
      <c r="BA1017" s="36" t="str">
        <f t="shared" si="671"/>
        <v/>
      </c>
      <c r="BB1017" s="36" t="str">
        <f t="shared" si="672"/>
        <v/>
      </c>
      <c r="BC1017" s="36" t="str">
        <f t="shared" si="673"/>
        <v/>
      </c>
      <c r="BD1017" s="36" t="str">
        <f t="shared" si="674"/>
        <v/>
      </c>
      <c r="BE1017" s="36" t="str">
        <f t="shared" si="675"/>
        <v/>
      </c>
      <c r="BF1017" s="36" t="str">
        <f t="shared" si="676"/>
        <v/>
      </c>
      <c r="BG1017" s="36" t="str">
        <f t="shared" si="677"/>
        <v/>
      </c>
      <c r="BH1017" s="36" t="str">
        <f t="shared" si="678"/>
        <v/>
      </c>
      <c r="BI1017" s="36" t="str">
        <f t="shared" si="679"/>
        <v/>
      </c>
      <c r="BJ1017" s="36" t="str">
        <f t="shared" si="680"/>
        <v/>
      </c>
      <c r="BK1017" s="36" t="str">
        <f t="shared" si="681"/>
        <v/>
      </c>
      <c r="BL1017" s="36" t="str">
        <f t="shared" si="682"/>
        <v/>
      </c>
      <c r="BM1017" s="36" t="str">
        <f t="shared" si="683"/>
        <v/>
      </c>
      <c r="BN1017" s="38" t="e">
        <f t="shared" si="642"/>
        <v>#DIV/0!</v>
      </c>
      <c r="BO1017" s="38" t="e">
        <f t="shared" si="643"/>
        <v>#DIV/0!</v>
      </c>
      <c r="BP1017" s="39" t="str">
        <f t="shared" si="644"/>
        <v/>
      </c>
      <c r="BQ1017" s="39" t="str">
        <f t="shared" si="645"/>
        <v/>
      </c>
      <c r="BR1017" s="39" t="str">
        <f t="shared" si="646"/>
        <v/>
      </c>
      <c r="BS1017" s="39" t="str">
        <f t="shared" si="647"/>
        <v/>
      </c>
      <c r="BT1017" s="39" t="str">
        <f t="shared" si="648"/>
        <v/>
      </c>
      <c r="BU1017" s="39" t="str">
        <f t="shared" si="649"/>
        <v/>
      </c>
      <c r="BV1017" s="39" t="str">
        <f t="shared" si="650"/>
        <v/>
      </c>
      <c r="BW1017" s="39" t="str">
        <f t="shared" si="651"/>
        <v/>
      </c>
      <c r="BX1017" s="39" t="str">
        <f t="shared" si="652"/>
        <v/>
      </c>
      <c r="BY1017" s="39" t="str">
        <f t="shared" si="653"/>
        <v/>
      </c>
      <c r="BZ1017" s="39" t="str">
        <f t="shared" si="654"/>
        <v/>
      </c>
      <c r="CA1017" s="39" t="str">
        <f t="shared" si="655"/>
        <v/>
      </c>
      <c r="CB1017" s="39" t="str">
        <f t="shared" si="656"/>
        <v/>
      </c>
      <c r="CC1017" s="39" t="str">
        <f t="shared" si="657"/>
        <v/>
      </c>
      <c r="CD1017" s="39" t="str">
        <f t="shared" si="658"/>
        <v/>
      </c>
      <c r="CE1017" s="39" t="str">
        <f t="shared" si="659"/>
        <v/>
      </c>
      <c r="CF1017" s="39" t="str">
        <f t="shared" si="660"/>
        <v/>
      </c>
      <c r="CG1017" s="39" t="str">
        <f t="shared" si="661"/>
        <v/>
      </c>
      <c r="CH1017" s="39" t="str">
        <f t="shared" si="662"/>
        <v/>
      </c>
      <c r="CI1017" s="39" t="str">
        <f t="shared" si="663"/>
        <v/>
      </c>
    </row>
    <row r="1018" spans="1:87">
      <c r="A1018" s="18"/>
      <c r="B1018" s="15" t="str">
        <f>'Gene Table'!E1017</f>
        <v>mmu-miR-3112-3p</v>
      </c>
      <c r="C1018" s="15" t="str">
        <f>'Gene Table'!B1017</f>
        <v>K07</v>
      </c>
      <c r="D1018" s="16" t="str">
        <f>IF(SUM('Test Sample Data'!D$3:D$98)&gt;10,IF(AND(ISNUMBER('Test Sample Data'!D1017),'Test Sample Data'!D1017&lt;$B$1,'Test Sample Data'!D1017&gt;0),'Test Sample Data'!D1017,$B$1),"")</f>
        <v/>
      </c>
      <c r="E1018" s="17" t="str">
        <f>IF(SUM('Test Sample Data'!E$3:E$98)&gt;10,IF(AND(ISNUMBER('Test Sample Data'!E1017),'Test Sample Data'!E1017&lt;$B$1,'Test Sample Data'!E1017&gt;0),'Test Sample Data'!E1017,$B$1),"")</f>
        <v/>
      </c>
      <c r="F1018" s="17" t="str">
        <f>IF(SUM('Test Sample Data'!F$3:F$98)&gt;10,IF(AND(ISNUMBER('Test Sample Data'!F1017),'Test Sample Data'!F1017&lt;$B$1,'Test Sample Data'!F1017&gt;0),'Test Sample Data'!F1017,$B$1),"")</f>
        <v/>
      </c>
      <c r="G1018" s="17" t="str">
        <f>IF(SUM('Test Sample Data'!G$3:G$98)&gt;10,IF(AND(ISNUMBER('Test Sample Data'!G1017),'Test Sample Data'!G1017&lt;$B$1,'Test Sample Data'!G1017&gt;0),'Test Sample Data'!G1017,$B$1),"")</f>
        <v/>
      </c>
      <c r="H1018" s="17" t="str">
        <f>IF(SUM('Test Sample Data'!H$3:H$98)&gt;10,IF(AND(ISNUMBER('Test Sample Data'!H1017),'Test Sample Data'!H1017&lt;$B$1,'Test Sample Data'!H1017&gt;0),'Test Sample Data'!H1017,$B$1),"")</f>
        <v/>
      </c>
      <c r="I1018" s="17" t="str">
        <f>IF(SUM('Test Sample Data'!I$3:I$98)&gt;10,IF(AND(ISNUMBER('Test Sample Data'!I1017),'Test Sample Data'!I1017&lt;$B$1,'Test Sample Data'!I1017&gt;0),'Test Sample Data'!I1017,$B$1),"")</f>
        <v/>
      </c>
      <c r="J1018" s="17" t="str">
        <f>IF(SUM('Test Sample Data'!J$3:J$98)&gt;10,IF(AND(ISNUMBER('Test Sample Data'!J1017),'Test Sample Data'!J1017&lt;$B$1,'Test Sample Data'!J1017&gt;0),'Test Sample Data'!J1017,$B$1),"")</f>
        <v/>
      </c>
      <c r="K1018" s="17" t="str">
        <f>IF(SUM('Test Sample Data'!K$3:K$98)&gt;10,IF(AND(ISNUMBER('Test Sample Data'!K1017),'Test Sample Data'!K1017&lt;$B$1,'Test Sample Data'!K1017&gt;0),'Test Sample Data'!K1017,$B$1),"")</f>
        <v/>
      </c>
      <c r="L1018" s="17" t="str">
        <f>IF(SUM('Test Sample Data'!L$3:L$98)&gt;10,IF(AND(ISNUMBER('Test Sample Data'!L1017),'Test Sample Data'!L1017&lt;$B$1,'Test Sample Data'!L1017&gt;0),'Test Sample Data'!L1017,$B$1),"")</f>
        <v/>
      </c>
      <c r="M1018" s="17" t="str">
        <f>IF(SUM('Test Sample Data'!M$3:M$98)&gt;10,IF(AND(ISNUMBER('Test Sample Data'!M1017),'Test Sample Data'!M1017&lt;$B$1,'Test Sample Data'!M1017&gt;0),'Test Sample Data'!M1017,$B$1),"")</f>
        <v/>
      </c>
      <c r="N1018" s="17" t="str">
        <f>'Gene Table'!E1017</f>
        <v>mmu-miR-3112-3p</v>
      </c>
      <c r="O1018" s="17" t="str">
        <f>'Gene Table'!B1017</f>
        <v>K07</v>
      </c>
      <c r="P1018" s="17" t="str">
        <f>IF(SUM('Control Sample Data'!D$3:D$98)&gt;10,IF(AND(ISNUMBER('Control Sample Data'!D1017),'Control Sample Data'!D1017&lt;$B$1,'Control Sample Data'!D1017&gt;0),'Control Sample Data'!D1017,$B$1),"")</f>
        <v/>
      </c>
      <c r="Q1018" s="17" t="str">
        <f>IF(SUM('Control Sample Data'!E$3:E$98)&gt;10,IF(AND(ISNUMBER('Control Sample Data'!E1017),'Control Sample Data'!E1017&lt;$B$1,'Control Sample Data'!E1017&gt;0),'Control Sample Data'!E1017,$B$1),"")</f>
        <v/>
      </c>
      <c r="R1018" s="17" t="str">
        <f>IF(SUM('Control Sample Data'!F$3:F$98)&gt;10,IF(AND(ISNUMBER('Control Sample Data'!F1017),'Control Sample Data'!F1017&lt;$B$1,'Control Sample Data'!F1017&gt;0),'Control Sample Data'!F1017,$B$1),"")</f>
        <v/>
      </c>
      <c r="S1018" s="17" t="str">
        <f>IF(SUM('Control Sample Data'!G$3:G$98)&gt;10,IF(AND(ISNUMBER('Control Sample Data'!G1017),'Control Sample Data'!G1017&lt;$B$1,'Control Sample Data'!G1017&gt;0),'Control Sample Data'!G1017,$B$1),"")</f>
        <v/>
      </c>
      <c r="T1018" s="17" t="str">
        <f>IF(SUM('Control Sample Data'!H$3:H$98)&gt;10,IF(AND(ISNUMBER('Control Sample Data'!H1017),'Control Sample Data'!H1017&lt;$B$1,'Control Sample Data'!H1017&gt;0),'Control Sample Data'!H1017,$B$1),"")</f>
        <v/>
      </c>
      <c r="U1018" s="17" t="str">
        <f>IF(SUM('Control Sample Data'!I$3:I$98)&gt;10,IF(AND(ISNUMBER('Control Sample Data'!I1017),'Control Sample Data'!I1017&lt;$B$1,'Control Sample Data'!I1017&gt;0),'Control Sample Data'!I1017,$B$1),"")</f>
        <v/>
      </c>
      <c r="V1018" s="17" t="str">
        <f>IF(SUM('Control Sample Data'!J$3:J$98)&gt;10,IF(AND(ISNUMBER('Control Sample Data'!J1017),'Control Sample Data'!J1017&lt;$B$1,'Control Sample Data'!J1017&gt;0),'Control Sample Data'!J1017,$B$1),"")</f>
        <v/>
      </c>
      <c r="W1018" s="17" t="str">
        <f>IF(SUM('Control Sample Data'!K$3:K$98)&gt;10,IF(AND(ISNUMBER('Control Sample Data'!K1017),'Control Sample Data'!K1017&lt;$B$1,'Control Sample Data'!K1017&gt;0),'Control Sample Data'!K1017,$B$1),"")</f>
        <v/>
      </c>
      <c r="X1018" s="17" t="str">
        <f>IF(SUM('Control Sample Data'!L$3:L$98)&gt;10,IF(AND(ISNUMBER('Control Sample Data'!L1017),'Control Sample Data'!L1017&lt;$B$1,'Control Sample Data'!L1017&gt;0),'Control Sample Data'!L1017,$B$1),"")</f>
        <v/>
      </c>
      <c r="Y1018" s="17" t="str">
        <f>IF(SUM('Control Sample Data'!M$3:M$98)&gt;10,IF(AND(ISNUMBER('Control Sample Data'!M1017),'Control Sample Data'!M1017&lt;$B$1,'Control Sample Data'!M1017&gt;0),'Control Sample Data'!M1017,$B$1),"")</f>
        <v/>
      </c>
      <c r="AT1018" s="36" t="str">
        <f t="shared" si="664"/>
        <v/>
      </c>
      <c r="AU1018" s="36" t="str">
        <f t="shared" si="665"/>
        <v/>
      </c>
      <c r="AV1018" s="36" t="str">
        <f t="shared" si="666"/>
        <v/>
      </c>
      <c r="AW1018" s="36" t="str">
        <f t="shared" si="667"/>
        <v/>
      </c>
      <c r="AX1018" s="36" t="str">
        <f t="shared" si="668"/>
        <v/>
      </c>
      <c r="AY1018" s="36" t="str">
        <f t="shared" si="669"/>
        <v/>
      </c>
      <c r="AZ1018" s="36" t="str">
        <f t="shared" si="670"/>
        <v/>
      </c>
      <c r="BA1018" s="36" t="str">
        <f t="shared" si="671"/>
        <v/>
      </c>
      <c r="BB1018" s="36" t="str">
        <f t="shared" si="672"/>
        <v/>
      </c>
      <c r="BC1018" s="36" t="str">
        <f t="shared" si="673"/>
        <v/>
      </c>
      <c r="BD1018" s="36" t="str">
        <f t="shared" si="674"/>
        <v/>
      </c>
      <c r="BE1018" s="36" t="str">
        <f t="shared" si="675"/>
        <v/>
      </c>
      <c r="BF1018" s="36" t="str">
        <f t="shared" si="676"/>
        <v/>
      </c>
      <c r="BG1018" s="36" t="str">
        <f t="shared" si="677"/>
        <v/>
      </c>
      <c r="BH1018" s="36" t="str">
        <f t="shared" si="678"/>
        <v/>
      </c>
      <c r="BI1018" s="36" t="str">
        <f t="shared" si="679"/>
        <v/>
      </c>
      <c r="BJ1018" s="36" t="str">
        <f t="shared" si="680"/>
        <v/>
      </c>
      <c r="BK1018" s="36" t="str">
        <f t="shared" si="681"/>
        <v/>
      </c>
      <c r="BL1018" s="36" t="str">
        <f t="shared" si="682"/>
        <v/>
      </c>
      <c r="BM1018" s="36" t="str">
        <f t="shared" si="683"/>
        <v/>
      </c>
      <c r="BN1018" s="38" t="e">
        <f t="shared" si="642"/>
        <v>#DIV/0!</v>
      </c>
      <c r="BO1018" s="38" t="e">
        <f t="shared" si="643"/>
        <v>#DIV/0!</v>
      </c>
      <c r="BP1018" s="39" t="str">
        <f t="shared" si="644"/>
        <v/>
      </c>
      <c r="BQ1018" s="39" t="str">
        <f t="shared" si="645"/>
        <v/>
      </c>
      <c r="BR1018" s="39" t="str">
        <f t="shared" si="646"/>
        <v/>
      </c>
      <c r="BS1018" s="39" t="str">
        <f t="shared" si="647"/>
        <v/>
      </c>
      <c r="BT1018" s="39" t="str">
        <f t="shared" si="648"/>
        <v/>
      </c>
      <c r="BU1018" s="39" t="str">
        <f t="shared" si="649"/>
        <v/>
      </c>
      <c r="BV1018" s="39" t="str">
        <f t="shared" si="650"/>
        <v/>
      </c>
      <c r="BW1018" s="39" t="str">
        <f t="shared" si="651"/>
        <v/>
      </c>
      <c r="BX1018" s="39" t="str">
        <f t="shared" si="652"/>
        <v/>
      </c>
      <c r="BY1018" s="39" t="str">
        <f t="shared" si="653"/>
        <v/>
      </c>
      <c r="BZ1018" s="39" t="str">
        <f t="shared" si="654"/>
        <v/>
      </c>
      <c r="CA1018" s="39" t="str">
        <f t="shared" si="655"/>
        <v/>
      </c>
      <c r="CB1018" s="39" t="str">
        <f t="shared" si="656"/>
        <v/>
      </c>
      <c r="CC1018" s="39" t="str">
        <f t="shared" si="657"/>
        <v/>
      </c>
      <c r="CD1018" s="39" t="str">
        <f t="shared" si="658"/>
        <v/>
      </c>
      <c r="CE1018" s="39" t="str">
        <f t="shared" si="659"/>
        <v/>
      </c>
      <c r="CF1018" s="39" t="str">
        <f t="shared" si="660"/>
        <v/>
      </c>
      <c r="CG1018" s="39" t="str">
        <f t="shared" si="661"/>
        <v/>
      </c>
      <c r="CH1018" s="39" t="str">
        <f t="shared" si="662"/>
        <v/>
      </c>
      <c r="CI1018" s="39" t="str">
        <f t="shared" si="663"/>
        <v/>
      </c>
    </row>
    <row r="1019" spans="1:87">
      <c r="A1019" s="18"/>
      <c r="B1019" s="15">
        <f>'Gene Table'!E1018</f>
        <v>0</v>
      </c>
      <c r="C1019" s="15" t="str">
        <f>'Gene Table'!B1018</f>
        <v>K08</v>
      </c>
      <c r="D1019" s="16" t="str">
        <f>IF(SUM('Test Sample Data'!D$3:D$98)&gt;10,IF(AND(ISNUMBER('Test Sample Data'!D1018),'Test Sample Data'!D1018&lt;$B$1,'Test Sample Data'!D1018&gt;0),'Test Sample Data'!D1018,$B$1),"")</f>
        <v/>
      </c>
      <c r="E1019" s="17" t="str">
        <f>IF(SUM('Test Sample Data'!E$3:E$98)&gt;10,IF(AND(ISNUMBER('Test Sample Data'!E1018),'Test Sample Data'!E1018&lt;$B$1,'Test Sample Data'!E1018&gt;0),'Test Sample Data'!E1018,$B$1),"")</f>
        <v/>
      </c>
      <c r="F1019" s="17" t="str">
        <f>IF(SUM('Test Sample Data'!F$3:F$98)&gt;10,IF(AND(ISNUMBER('Test Sample Data'!F1018),'Test Sample Data'!F1018&lt;$B$1,'Test Sample Data'!F1018&gt;0),'Test Sample Data'!F1018,$B$1),"")</f>
        <v/>
      </c>
      <c r="G1019" s="17" t="str">
        <f>IF(SUM('Test Sample Data'!G$3:G$98)&gt;10,IF(AND(ISNUMBER('Test Sample Data'!G1018),'Test Sample Data'!G1018&lt;$B$1,'Test Sample Data'!G1018&gt;0),'Test Sample Data'!G1018,$B$1),"")</f>
        <v/>
      </c>
      <c r="H1019" s="17" t="str">
        <f>IF(SUM('Test Sample Data'!H$3:H$98)&gt;10,IF(AND(ISNUMBER('Test Sample Data'!H1018),'Test Sample Data'!H1018&lt;$B$1,'Test Sample Data'!H1018&gt;0),'Test Sample Data'!H1018,$B$1),"")</f>
        <v/>
      </c>
      <c r="I1019" s="17" t="str">
        <f>IF(SUM('Test Sample Data'!I$3:I$98)&gt;10,IF(AND(ISNUMBER('Test Sample Data'!I1018),'Test Sample Data'!I1018&lt;$B$1,'Test Sample Data'!I1018&gt;0),'Test Sample Data'!I1018,$B$1),"")</f>
        <v/>
      </c>
      <c r="J1019" s="17" t="str">
        <f>IF(SUM('Test Sample Data'!J$3:J$98)&gt;10,IF(AND(ISNUMBER('Test Sample Data'!J1018),'Test Sample Data'!J1018&lt;$B$1,'Test Sample Data'!J1018&gt;0),'Test Sample Data'!J1018,$B$1),"")</f>
        <v/>
      </c>
      <c r="K1019" s="17" t="str">
        <f>IF(SUM('Test Sample Data'!K$3:K$98)&gt;10,IF(AND(ISNUMBER('Test Sample Data'!K1018),'Test Sample Data'!K1018&lt;$B$1,'Test Sample Data'!K1018&gt;0),'Test Sample Data'!K1018,$B$1),"")</f>
        <v/>
      </c>
      <c r="L1019" s="17" t="str">
        <f>IF(SUM('Test Sample Data'!L$3:L$98)&gt;10,IF(AND(ISNUMBER('Test Sample Data'!L1018),'Test Sample Data'!L1018&lt;$B$1,'Test Sample Data'!L1018&gt;0),'Test Sample Data'!L1018,$B$1),"")</f>
        <v/>
      </c>
      <c r="M1019" s="17" t="str">
        <f>IF(SUM('Test Sample Data'!M$3:M$98)&gt;10,IF(AND(ISNUMBER('Test Sample Data'!M1018),'Test Sample Data'!M1018&lt;$B$1,'Test Sample Data'!M1018&gt;0),'Test Sample Data'!M1018,$B$1),"")</f>
        <v/>
      </c>
      <c r="N1019" s="17">
        <f>'Gene Table'!E1018</f>
        <v>0</v>
      </c>
      <c r="O1019" s="17" t="str">
        <f>'Gene Table'!B1018</f>
        <v>K08</v>
      </c>
      <c r="P1019" s="17" t="str">
        <f>IF(SUM('Control Sample Data'!D$3:D$98)&gt;10,IF(AND(ISNUMBER('Control Sample Data'!D1018),'Control Sample Data'!D1018&lt;$B$1,'Control Sample Data'!D1018&gt;0),'Control Sample Data'!D1018,$B$1),"")</f>
        <v/>
      </c>
      <c r="Q1019" s="17" t="str">
        <f>IF(SUM('Control Sample Data'!E$3:E$98)&gt;10,IF(AND(ISNUMBER('Control Sample Data'!E1018),'Control Sample Data'!E1018&lt;$B$1,'Control Sample Data'!E1018&gt;0),'Control Sample Data'!E1018,$B$1),"")</f>
        <v/>
      </c>
      <c r="R1019" s="17" t="str">
        <f>IF(SUM('Control Sample Data'!F$3:F$98)&gt;10,IF(AND(ISNUMBER('Control Sample Data'!F1018),'Control Sample Data'!F1018&lt;$B$1,'Control Sample Data'!F1018&gt;0),'Control Sample Data'!F1018,$B$1),"")</f>
        <v/>
      </c>
      <c r="S1019" s="17" t="str">
        <f>IF(SUM('Control Sample Data'!G$3:G$98)&gt;10,IF(AND(ISNUMBER('Control Sample Data'!G1018),'Control Sample Data'!G1018&lt;$B$1,'Control Sample Data'!G1018&gt;0),'Control Sample Data'!G1018,$B$1),"")</f>
        <v/>
      </c>
      <c r="T1019" s="17" t="str">
        <f>IF(SUM('Control Sample Data'!H$3:H$98)&gt;10,IF(AND(ISNUMBER('Control Sample Data'!H1018),'Control Sample Data'!H1018&lt;$B$1,'Control Sample Data'!H1018&gt;0),'Control Sample Data'!H1018,$B$1),"")</f>
        <v/>
      </c>
      <c r="U1019" s="17" t="str">
        <f>IF(SUM('Control Sample Data'!I$3:I$98)&gt;10,IF(AND(ISNUMBER('Control Sample Data'!I1018),'Control Sample Data'!I1018&lt;$B$1,'Control Sample Data'!I1018&gt;0),'Control Sample Data'!I1018,$B$1),"")</f>
        <v/>
      </c>
      <c r="V1019" s="17" t="str">
        <f>IF(SUM('Control Sample Data'!J$3:J$98)&gt;10,IF(AND(ISNUMBER('Control Sample Data'!J1018),'Control Sample Data'!J1018&lt;$B$1,'Control Sample Data'!J1018&gt;0),'Control Sample Data'!J1018,$B$1),"")</f>
        <v/>
      </c>
      <c r="W1019" s="17" t="str">
        <f>IF(SUM('Control Sample Data'!K$3:K$98)&gt;10,IF(AND(ISNUMBER('Control Sample Data'!K1018),'Control Sample Data'!K1018&lt;$B$1,'Control Sample Data'!K1018&gt;0),'Control Sample Data'!K1018,$B$1),"")</f>
        <v/>
      </c>
      <c r="X1019" s="17" t="str">
        <f>IF(SUM('Control Sample Data'!L$3:L$98)&gt;10,IF(AND(ISNUMBER('Control Sample Data'!L1018),'Control Sample Data'!L1018&lt;$B$1,'Control Sample Data'!L1018&gt;0),'Control Sample Data'!L1018,$B$1),"")</f>
        <v/>
      </c>
      <c r="Y1019" s="17" t="str">
        <f>IF(SUM('Control Sample Data'!M$3:M$98)&gt;10,IF(AND(ISNUMBER('Control Sample Data'!M1018),'Control Sample Data'!M1018&lt;$B$1,'Control Sample Data'!M1018&gt;0),'Control Sample Data'!M1018,$B$1),"")</f>
        <v/>
      </c>
      <c r="AT1019" s="36" t="str">
        <f t="shared" si="664"/>
        <v/>
      </c>
      <c r="AU1019" s="36" t="str">
        <f t="shared" si="665"/>
        <v/>
      </c>
      <c r="AV1019" s="36" t="str">
        <f t="shared" si="666"/>
        <v/>
      </c>
      <c r="AW1019" s="36" t="str">
        <f t="shared" si="667"/>
        <v/>
      </c>
      <c r="AX1019" s="36" t="str">
        <f t="shared" si="668"/>
        <v/>
      </c>
      <c r="AY1019" s="36" t="str">
        <f t="shared" si="669"/>
        <v/>
      </c>
      <c r="AZ1019" s="36" t="str">
        <f t="shared" si="670"/>
        <v/>
      </c>
      <c r="BA1019" s="36" t="str">
        <f t="shared" si="671"/>
        <v/>
      </c>
      <c r="BB1019" s="36" t="str">
        <f t="shared" si="672"/>
        <v/>
      </c>
      <c r="BC1019" s="36" t="str">
        <f t="shared" si="673"/>
        <v/>
      </c>
      <c r="BD1019" s="36" t="str">
        <f t="shared" si="674"/>
        <v/>
      </c>
      <c r="BE1019" s="36" t="str">
        <f t="shared" si="675"/>
        <v/>
      </c>
      <c r="BF1019" s="36" t="str">
        <f t="shared" si="676"/>
        <v/>
      </c>
      <c r="BG1019" s="36" t="str">
        <f t="shared" si="677"/>
        <v/>
      </c>
      <c r="BH1019" s="36" t="str">
        <f t="shared" si="678"/>
        <v/>
      </c>
      <c r="BI1019" s="36" t="str">
        <f t="shared" si="679"/>
        <v/>
      </c>
      <c r="BJ1019" s="36" t="str">
        <f t="shared" si="680"/>
        <v/>
      </c>
      <c r="BK1019" s="36" t="str">
        <f t="shared" si="681"/>
        <v/>
      </c>
      <c r="BL1019" s="36" t="str">
        <f t="shared" si="682"/>
        <v/>
      </c>
      <c r="BM1019" s="36" t="str">
        <f t="shared" si="683"/>
        <v/>
      </c>
      <c r="BN1019" s="38" t="e">
        <f t="shared" si="642"/>
        <v>#DIV/0!</v>
      </c>
      <c r="BO1019" s="38" t="e">
        <f t="shared" si="643"/>
        <v>#DIV/0!</v>
      </c>
      <c r="BP1019" s="39" t="str">
        <f t="shared" si="644"/>
        <v/>
      </c>
      <c r="BQ1019" s="39" t="str">
        <f t="shared" si="645"/>
        <v/>
      </c>
      <c r="BR1019" s="39" t="str">
        <f t="shared" si="646"/>
        <v/>
      </c>
      <c r="BS1019" s="39" t="str">
        <f t="shared" si="647"/>
        <v/>
      </c>
      <c r="BT1019" s="39" t="str">
        <f t="shared" si="648"/>
        <v/>
      </c>
      <c r="BU1019" s="39" t="str">
        <f t="shared" si="649"/>
        <v/>
      </c>
      <c r="BV1019" s="39" t="str">
        <f t="shared" si="650"/>
        <v/>
      </c>
      <c r="BW1019" s="39" t="str">
        <f t="shared" si="651"/>
        <v/>
      </c>
      <c r="BX1019" s="39" t="str">
        <f t="shared" si="652"/>
        <v/>
      </c>
      <c r="BY1019" s="39" t="str">
        <f t="shared" si="653"/>
        <v/>
      </c>
      <c r="BZ1019" s="39" t="str">
        <f t="shared" si="654"/>
        <v/>
      </c>
      <c r="CA1019" s="39" t="str">
        <f t="shared" si="655"/>
        <v/>
      </c>
      <c r="CB1019" s="39" t="str">
        <f t="shared" si="656"/>
        <v/>
      </c>
      <c r="CC1019" s="39" t="str">
        <f t="shared" si="657"/>
        <v/>
      </c>
      <c r="CD1019" s="39" t="str">
        <f t="shared" si="658"/>
        <v/>
      </c>
      <c r="CE1019" s="39" t="str">
        <f t="shared" si="659"/>
        <v/>
      </c>
      <c r="CF1019" s="39" t="str">
        <f t="shared" si="660"/>
        <v/>
      </c>
      <c r="CG1019" s="39" t="str">
        <f t="shared" si="661"/>
        <v/>
      </c>
      <c r="CH1019" s="39" t="str">
        <f t="shared" si="662"/>
        <v/>
      </c>
      <c r="CI1019" s="39" t="str">
        <f t="shared" si="663"/>
        <v/>
      </c>
    </row>
    <row r="1020" spans="1:87">
      <c r="A1020" s="18"/>
      <c r="B1020" s="15" t="str">
        <f>'Gene Table'!E1019</f>
        <v>mmu-miR-1912-5p</v>
      </c>
      <c r="C1020" s="15" t="str">
        <f>'Gene Table'!B1019</f>
        <v>K09</v>
      </c>
      <c r="D1020" s="16" t="str">
        <f>IF(SUM('Test Sample Data'!D$3:D$98)&gt;10,IF(AND(ISNUMBER('Test Sample Data'!D1019),'Test Sample Data'!D1019&lt;$B$1,'Test Sample Data'!D1019&gt;0),'Test Sample Data'!D1019,$B$1),"")</f>
        <v/>
      </c>
      <c r="E1020" s="17" t="str">
        <f>IF(SUM('Test Sample Data'!E$3:E$98)&gt;10,IF(AND(ISNUMBER('Test Sample Data'!E1019),'Test Sample Data'!E1019&lt;$B$1,'Test Sample Data'!E1019&gt;0),'Test Sample Data'!E1019,$B$1),"")</f>
        <v/>
      </c>
      <c r="F1020" s="17" t="str">
        <f>IF(SUM('Test Sample Data'!F$3:F$98)&gt;10,IF(AND(ISNUMBER('Test Sample Data'!F1019),'Test Sample Data'!F1019&lt;$B$1,'Test Sample Data'!F1019&gt;0),'Test Sample Data'!F1019,$B$1),"")</f>
        <v/>
      </c>
      <c r="G1020" s="17" t="str">
        <f>IF(SUM('Test Sample Data'!G$3:G$98)&gt;10,IF(AND(ISNUMBER('Test Sample Data'!G1019),'Test Sample Data'!G1019&lt;$B$1,'Test Sample Data'!G1019&gt;0),'Test Sample Data'!G1019,$B$1),"")</f>
        <v/>
      </c>
      <c r="H1020" s="17" t="str">
        <f>IF(SUM('Test Sample Data'!H$3:H$98)&gt;10,IF(AND(ISNUMBER('Test Sample Data'!H1019),'Test Sample Data'!H1019&lt;$B$1,'Test Sample Data'!H1019&gt;0),'Test Sample Data'!H1019,$B$1),"")</f>
        <v/>
      </c>
      <c r="I1020" s="17" t="str">
        <f>IF(SUM('Test Sample Data'!I$3:I$98)&gt;10,IF(AND(ISNUMBER('Test Sample Data'!I1019),'Test Sample Data'!I1019&lt;$B$1,'Test Sample Data'!I1019&gt;0),'Test Sample Data'!I1019,$B$1),"")</f>
        <v/>
      </c>
      <c r="J1020" s="17" t="str">
        <f>IF(SUM('Test Sample Data'!J$3:J$98)&gt;10,IF(AND(ISNUMBER('Test Sample Data'!J1019),'Test Sample Data'!J1019&lt;$B$1,'Test Sample Data'!J1019&gt;0),'Test Sample Data'!J1019,$B$1),"")</f>
        <v/>
      </c>
      <c r="K1020" s="17" t="str">
        <f>IF(SUM('Test Sample Data'!K$3:K$98)&gt;10,IF(AND(ISNUMBER('Test Sample Data'!K1019),'Test Sample Data'!K1019&lt;$B$1,'Test Sample Data'!K1019&gt;0),'Test Sample Data'!K1019,$B$1),"")</f>
        <v/>
      </c>
      <c r="L1020" s="17" t="str">
        <f>IF(SUM('Test Sample Data'!L$3:L$98)&gt;10,IF(AND(ISNUMBER('Test Sample Data'!L1019),'Test Sample Data'!L1019&lt;$B$1,'Test Sample Data'!L1019&gt;0),'Test Sample Data'!L1019,$B$1),"")</f>
        <v/>
      </c>
      <c r="M1020" s="17" t="str">
        <f>IF(SUM('Test Sample Data'!M$3:M$98)&gt;10,IF(AND(ISNUMBER('Test Sample Data'!M1019),'Test Sample Data'!M1019&lt;$B$1,'Test Sample Data'!M1019&gt;0),'Test Sample Data'!M1019,$B$1),"")</f>
        <v/>
      </c>
      <c r="N1020" s="17" t="str">
        <f>'Gene Table'!E1019</f>
        <v>mmu-miR-1912-5p</v>
      </c>
      <c r="O1020" s="17" t="str">
        <f>'Gene Table'!B1019</f>
        <v>K09</v>
      </c>
      <c r="P1020" s="17" t="str">
        <f>IF(SUM('Control Sample Data'!D$3:D$98)&gt;10,IF(AND(ISNUMBER('Control Sample Data'!D1019),'Control Sample Data'!D1019&lt;$B$1,'Control Sample Data'!D1019&gt;0),'Control Sample Data'!D1019,$B$1),"")</f>
        <v/>
      </c>
      <c r="Q1020" s="17" t="str">
        <f>IF(SUM('Control Sample Data'!E$3:E$98)&gt;10,IF(AND(ISNUMBER('Control Sample Data'!E1019),'Control Sample Data'!E1019&lt;$B$1,'Control Sample Data'!E1019&gt;0),'Control Sample Data'!E1019,$B$1),"")</f>
        <v/>
      </c>
      <c r="R1020" s="17" t="str">
        <f>IF(SUM('Control Sample Data'!F$3:F$98)&gt;10,IF(AND(ISNUMBER('Control Sample Data'!F1019),'Control Sample Data'!F1019&lt;$B$1,'Control Sample Data'!F1019&gt;0),'Control Sample Data'!F1019,$B$1),"")</f>
        <v/>
      </c>
      <c r="S1020" s="17" t="str">
        <f>IF(SUM('Control Sample Data'!G$3:G$98)&gt;10,IF(AND(ISNUMBER('Control Sample Data'!G1019),'Control Sample Data'!G1019&lt;$B$1,'Control Sample Data'!G1019&gt;0),'Control Sample Data'!G1019,$B$1),"")</f>
        <v/>
      </c>
      <c r="T1020" s="17" t="str">
        <f>IF(SUM('Control Sample Data'!H$3:H$98)&gt;10,IF(AND(ISNUMBER('Control Sample Data'!H1019),'Control Sample Data'!H1019&lt;$B$1,'Control Sample Data'!H1019&gt;0),'Control Sample Data'!H1019,$B$1),"")</f>
        <v/>
      </c>
      <c r="U1020" s="17" t="str">
        <f>IF(SUM('Control Sample Data'!I$3:I$98)&gt;10,IF(AND(ISNUMBER('Control Sample Data'!I1019),'Control Sample Data'!I1019&lt;$B$1,'Control Sample Data'!I1019&gt;0),'Control Sample Data'!I1019,$B$1),"")</f>
        <v/>
      </c>
      <c r="V1020" s="17" t="str">
        <f>IF(SUM('Control Sample Data'!J$3:J$98)&gt;10,IF(AND(ISNUMBER('Control Sample Data'!J1019),'Control Sample Data'!J1019&lt;$B$1,'Control Sample Data'!J1019&gt;0),'Control Sample Data'!J1019,$B$1),"")</f>
        <v/>
      </c>
      <c r="W1020" s="17" t="str">
        <f>IF(SUM('Control Sample Data'!K$3:K$98)&gt;10,IF(AND(ISNUMBER('Control Sample Data'!K1019),'Control Sample Data'!K1019&lt;$B$1,'Control Sample Data'!K1019&gt;0),'Control Sample Data'!K1019,$B$1),"")</f>
        <v/>
      </c>
      <c r="X1020" s="17" t="str">
        <f>IF(SUM('Control Sample Data'!L$3:L$98)&gt;10,IF(AND(ISNUMBER('Control Sample Data'!L1019),'Control Sample Data'!L1019&lt;$B$1,'Control Sample Data'!L1019&gt;0),'Control Sample Data'!L1019,$B$1),"")</f>
        <v/>
      </c>
      <c r="Y1020" s="17" t="str">
        <f>IF(SUM('Control Sample Data'!M$3:M$98)&gt;10,IF(AND(ISNUMBER('Control Sample Data'!M1019),'Control Sample Data'!M1019&lt;$B$1,'Control Sample Data'!M1019&gt;0),'Control Sample Data'!M1019,$B$1),"")</f>
        <v/>
      </c>
      <c r="AT1020" s="36" t="str">
        <f t="shared" si="664"/>
        <v/>
      </c>
      <c r="AU1020" s="36" t="str">
        <f t="shared" si="665"/>
        <v/>
      </c>
      <c r="AV1020" s="36" t="str">
        <f t="shared" si="666"/>
        <v/>
      </c>
      <c r="AW1020" s="36" t="str">
        <f t="shared" si="667"/>
        <v/>
      </c>
      <c r="AX1020" s="36" t="str">
        <f t="shared" si="668"/>
        <v/>
      </c>
      <c r="AY1020" s="36" t="str">
        <f t="shared" si="669"/>
        <v/>
      </c>
      <c r="AZ1020" s="36" t="str">
        <f t="shared" si="670"/>
        <v/>
      </c>
      <c r="BA1020" s="36" t="str">
        <f t="shared" si="671"/>
        <v/>
      </c>
      <c r="BB1020" s="36" t="str">
        <f t="shared" si="672"/>
        <v/>
      </c>
      <c r="BC1020" s="36" t="str">
        <f t="shared" si="673"/>
        <v/>
      </c>
      <c r="BD1020" s="36" t="str">
        <f t="shared" si="674"/>
        <v/>
      </c>
      <c r="BE1020" s="36" t="str">
        <f t="shared" si="675"/>
        <v/>
      </c>
      <c r="BF1020" s="36" t="str">
        <f t="shared" si="676"/>
        <v/>
      </c>
      <c r="BG1020" s="36" t="str">
        <f t="shared" si="677"/>
        <v/>
      </c>
      <c r="BH1020" s="36" t="str">
        <f t="shared" si="678"/>
        <v/>
      </c>
      <c r="BI1020" s="36" t="str">
        <f t="shared" si="679"/>
        <v/>
      </c>
      <c r="BJ1020" s="36" t="str">
        <f t="shared" si="680"/>
        <v/>
      </c>
      <c r="BK1020" s="36" t="str">
        <f t="shared" si="681"/>
        <v/>
      </c>
      <c r="BL1020" s="36" t="str">
        <f t="shared" si="682"/>
        <v/>
      </c>
      <c r="BM1020" s="36" t="str">
        <f t="shared" si="683"/>
        <v/>
      </c>
      <c r="BN1020" s="38" t="e">
        <f t="shared" si="642"/>
        <v>#DIV/0!</v>
      </c>
      <c r="BO1020" s="38" t="e">
        <f t="shared" si="643"/>
        <v>#DIV/0!</v>
      </c>
      <c r="BP1020" s="39" t="str">
        <f t="shared" si="644"/>
        <v/>
      </c>
      <c r="BQ1020" s="39" t="str">
        <f t="shared" si="645"/>
        <v/>
      </c>
      <c r="BR1020" s="39" t="str">
        <f t="shared" si="646"/>
        <v/>
      </c>
      <c r="BS1020" s="39" t="str">
        <f t="shared" si="647"/>
        <v/>
      </c>
      <c r="BT1020" s="39" t="str">
        <f t="shared" si="648"/>
        <v/>
      </c>
      <c r="BU1020" s="39" t="str">
        <f t="shared" si="649"/>
        <v/>
      </c>
      <c r="BV1020" s="39" t="str">
        <f t="shared" si="650"/>
        <v/>
      </c>
      <c r="BW1020" s="39" t="str">
        <f t="shared" si="651"/>
        <v/>
      </c>
      <c r="BX1020" s="39" t="str">
        <f t="shared" si="652"/>
        <v/>
      </c>
      <c r="BY1020" s="39" t="str">
        <f t="shared" si="653"/>
        <v/>
      </c>
      <c r="BZ1020" s="39" t="str">
        <f t="shared" si="654"/>
        <v/>
      </c>
      <c r="CA1020" s="39" t="str">
        <f t="shared" si="655"/>
        <v/>
      </c>
      <c r="CB1020" s="39" t="str">
        <f t="shared" si="656"/>
        <v/>
      </c>
      <c r="CC1020" s="39" t="str">
        <f t="shared" si="657"/>
        <v/>
      </c>
      <c r="CD1020" s="39" t="str">
        <f t="shared" si="658"/>
        <v/>
      </c>
      <c r="CE1020" s="39" t="str">
        <f t="shared" si="659"/>
        <v/>
      </c>
      <c r="CF1020" s="39" t="str">
        <f t="shared" si="660"/>
        <v/>
      </c>
      <c r="CG1020" s="39" t="str">
        <f t="shared" si="661"/>
        <v/>
      </c>
      <c r="CH1020" s="39" t="str">
        <f t="shared" si="662"/>
        <v/>
      </c>
      <c r="CI1020" s="39" t="str">
        <f t="shared" si="663"/>
        <v/>
      </c>
    </row>
    <row r="1021" spans="1:87">
      <c r="A1021" s="18"/>
      <c r="B1021" s="15">
        <f>'Gene Table'!E1020</f>
        <v>0</v>
      </c>
      <c r="C1021" s="15" t="str">
        <f>'Gene Table'!B1020</f>
        <v>K10</v>
      </c>
      <c r="D1021" s="16" t="str">
        <f>IF(SUM('Test Sample Data'!D$3:D$98)&gt;10,IF(AND(ISNUMBER('Test Sample Data'!D1020),'Test Sample Data'!D1020&lt;$B$1,'Test Sample Data'!D1020&gt;0),'Test Sample Data'!D1020,$B$1),"")</f>
        <v/>
      </c>
      <c r="E1021" s="17" t="str">
        <f>IF(SUM('Test Sample Data'!E$3:E$98)&gt;10,IF(AND(ISNUMBER('Test Sample Data'!E1020),'Test Sample Data'!E1020&lt;$B$1,'Test Sample Data'!E1020&gt;0),'Test Sample Data'!E1020,$B$1),"")</f>
        <v/>
      </c>
      <c r="F1021" s="17" t="str">
        <f>IF(SUM('Test Sample Data'!F$3:F$98)&gt;10,IF(AND(ISNUMBER('Test Sample Data'!F1020),'Test Sample Data'!F1020&lt;$B$1,'Test Sample Data'!F1020&gt;0),'Test Sample Data'!F1020,$B$1),"")</f>
        <v/>
      </c>
      <c r="G1021" s="17" t="str">
        <f>IF(SUM('Test Sample Data'!G$3:G$98)&gt;10,IF(AND(ISNUMBER('Test Sample Data'!G1020),'Test Sample Data'!G1020&lt;$B$1,'Test Sample Data'!G1020&gt;0),'Test Sample Data'!G1020,$B$1),"")</f>
        <v/>
      </c>
      <c r="H1021" s="17" t="str">
        <f>IF(SUM('Test Sample Data'!H$3:H$98)&gt;10,IF(AND(ISNUMBER('Test Sample Data'!H1020),'Test Sample Data'!H1020&lt;$B$1,'Test Sample Data'!H1020&gt;0),'Test Sample Data'!H1020,$B$1),"")</f>
        <v/>
      </c>
      <c r="I1021" s="17" t="str">
        <f>IF(SUM('Test Sample Data'!I$3:I$98)&gt;10,IF(AND(ISNUMBER('Test Sample Data'!I1020),'Test Sample Data'!I1020&lt;$B$1,'Test Sample Data'!I1020&gt;0),'Test Sample Data'!I1020,$B$1),"")</f>
        <v/>
      </c>
      <c r="J1021" s="17" t="str">
        <f>IF(SUM('Test Sample Data'!J$3:J$98)&gt;10,IF(AND(ISNUMBER('Test Sample Data'!J1020),'Test Sample Data'!J1020&lt;$B$1,'Test Sample Data'!J1020&gt;0),'Test Sample Data'!J1020,$B$1),"")</f>
        <v/>
      </c>
      <c r="K1021" s="17" t="str">
        <f>IF(SUM('Test Sample Data'!K$3:K$98)&gt;10,IF(AND(ISNUMBER('Test Sample Data'!K1020),'Test Sample Data'!K1020&lt;$B$1,'Test Sample Data'!K1020&gt;0),'Test Sample Data'!K1020,$B$1),"")</f>
        <v/>
      </c>
      <c r="L1021" s="17" t="str">
        <f>IF(SUM('Test Sample Data'!L$3:L$98)&gt;10,IF(AND(ISNUMBER('Test Sample Data'!L1020),'Test Sample Data'!L1020&lt;$B$1,'Test Sample Data'!L1020&gt;0),'Test Sample Data'!L1020,$B$1),"")</f>
        <v/>
      </c>
      <c r="M1021" s="17" t="str">
        <f>IF(SUM('Test Sample Data'!M$3:M$98)&gt;10,IF(AND(ISNUMBER('Test Sample Data'!M1020),'Test Sample Data'!M1020&lt;$B$1,'Test Sample Data'!M1020&gt;0),'Test Sample Data'!M1020,$B$1),"")</f>
        <v/>
      </c>
      <c r="N1021" s="17">
        <f>'Gene Table'!E1020</f>
        <v>0</v>
      </c>
      <c r="O1021" s="17" t="str">
        <f>'Gene Table'!B1020</f>
        <v>K10</v>
      </c>
      <c r="P1021" s="17" t="str">
        <f>IF(SUM('Control Sample Data'!D$3:D$98)&gt;10,IF(AND(ISNUMBER('Control Sample Data'!D1020),'Control Sample Data'!D1020&lt;$B$1,'Control Sample Data'!D1020&gt;0),'Control Sample Data'!D1020,$B$1),"")</f>
        <v/>
      </c>
      <c r="Q1021" s="17" t="str">
        <f>IF(SUM('Control Sample Data'!E$3:E$98)&gt;10,IF(AND(ISNUMBER('Control Sample Data'!E1020),'Control Sample Data'!E1020&lt;$B$1,'Control Sample Data'!E1020&gt;0),'Control Sample Data'!E1020,$B$1),"")</f>
        <v/>
      </c>
      <c r="R1021" s="17" t="str">
        <f>IF(SUM('Control Sample Data'!F$3:F$98)&gt;10,IF(AND(ISNUMBER('Control Sample Data'!F1020),'Control Sample Data'!F1020&lt;$B$1,'Control Sample Data'!F1020&gt;0),'Control Sample Data'!F1020,$B$1),"")</f>
        <v/>
      </c>
      <c r="S1021" s="17" t="str">
        <f>IF(SUM('Control Sample Data'!G$3:G$98)&gt;10,IF(AND(ISNUMBER('Control Sample Data'!G1020),'Control Sample Data'!G1020&lt;$B$1,'Control Sample Data'!G1020&gt;0),'Control Sample Data'!G1020,$B$1),"")</f>
        <v/>
      </c>
      <c r="T1021" s="17" t="str">
        <f>IF(SUM('Control Sample Data'!H$3:H$98)&gt;10,IF(AND(ISNUMBER('Control Sample Data'!H1020),'Control Sample Data'!H1020&lt;$B$1,'Control Sample Data'!H1020&gt;0),'Control Sample Data'!H1020,$B$1),"")</f>
        <v/>
      </c>
      <c r="U1021" s="17" t="str">
        <f>IF(SUM('Control Sample Data'!I$3:I$98)&gt;10,IF(AND(ISNUMBER('Control Sample Data'!I1020),'Control Sample Data'!I1020&lt;$B$1,'Control Sample Data'!I1020&gt;0),'Control Sample Data'!I1020,$B$1),"")</f>
        <v/>
      </c>
      <c r="V1021" s="17" t="str">
        <f>IF(SUM('Control Sample Data'!J$3:J$98)&gt;10,IF(AND(ISNUMBER('Control Sample Data'!J1020),'Control Sample Data'!J1020&lt;$B$1,'Control Sample Data'!J1020&gt;0),'Control Sample Data'!J1020,$B$1),"")</f>
        <v/>
      </c>
      <c r="W1021" s="17" t="str">
        <f>IF(SUM('Control Sample Data'!K$3:K$98)&gt;10,IF(AND(ISNUMBER('Control Sample Data'!K1020),'Control Sample Data'!K1020&lt;$B$1,'Control Sample Data'!K1020&gt;0),'Control Sample Data'!K1020,$B$1),"")</f>
        <v/>
      </c>
      <c r="X1021" s="17" t="str">
        <f>IF(SUM('Control Sample Data'!L$3:L$98)&gt;10,IF(AND(ISNUMBER('Control Sample Data'!L1020),'Control Sample Data'!L1020&lt;$B$1,'Control Sample Data'!L1020&gt;0),'Control Sample Data'!L1020,$B$1),"")</f>
        <v/>
      </c>
      <c r="Y1021" s="17" t="str">
        <f>IF(SUM('Control Sample Data'!M$3:M$98)&gt;10,IF(AND(ISNUMBER('Control Sample Data'!M1020),'Control Sample Data'!M1020&lt;$B$1,'Control Sample Data'!M1020&gt;0),'Control Sample Data'!M1020,$B$1),"")</f>
        <v/>
      </c>
      <c r="AT1021" s="36" t="str">
        <f t="shared" si="664"/>
        <v/>
      </c>
      <c r="AU1021" s="36" t="str">
        <f t="shared" si="665"/>
        <v/>
      </c>
      <c r="AV1021" s="36" t="str">
        <f t="shared" si="666"/>
        <v/>
      </c>
      <c r="AW1021" s="36" t="str">
        <f t="shared" si="667"/>
        <v/>
      </c>
      <c r="AX1021" s="36" t="str">
        <f t="shared" si="668"/>
        <v/>
      </c>
      <c r="AY1021" s="36" t="str">
        <f t="shared" si="669"/>
        <v/>
      </c>
      <c r="AZ1021" s="36" t="str">
        <f t="shared" si="670"/>
        <v/>
      </c>
      <c r="BA1021" s="36" t="str">
        <f t="shared" si="671"/>
        <v/>
      </c>
      <c r="BB1021" s="36" t="str">
        <f t="shared" si="672"/>
        <v/>
      </c>
      <c r="BC1021" s="36" t="str">
        <f t="shared" si="673"/>
        <v/>
      </c>
      <c r="BD1021" s="36" t="str">
        <f t="shared" si="674"/>
        <v/>
      </c>
      <c r="BE1021" s="36" t="str">
        <f t="shared" si="675"/>
        <v/>
      </c>
      <c r="BF1021" s="36" t="str">
        <f t="shared" si="676"/>
        <v/>
      </c>
      <c r="BG1021" s="36" t="str">
        <f t="shared" si="677"/>
        <v/>
      </c>
      <c r="BH1021" s="36" t="str">
        <f t="shared" si="678"/>
        <v/>
      </c>
      <c r="BI1021" s="36" t="str">
        <f t="shared" si="679"/>
        <v/>
      </c>
      <c r="BJ1021" s="36" t="str">
        <f t="shared" si="680"/>
        <v/>
      </c>
      <c r="BK1021" s="36" t="str">
        <f t="shared" si="681"/>
        <v/>
      </c>
      <c r="BL1021" s="36" t="str">
        <f t="shared" si="682"/>
        <v/>
      </c>
      <c r="BM1021" s="36" t="str">
        <f t="shared" si="683"/>
        <v/>
      </c>
      <c r="BN1021" s="38" t="e">
        <f t="shared" si="642"/>
        <v>#DIV/0!</v>
      </c>
      <c r="BO1021" s="38" t="e">
        <f t="shared" si="643"/>
        <v>#DIV/0!</v>
      </c>
      <c r="BP1021" s="39" t="str">
        <f t="shared" si="644"/>
        <v/>
      </c>
      <c r="BQ1021" s="39" t="str">
        <f t="shared" si="645"/>
        <v/>
      </c>
      <c r="BR1021" s="39" t="str">
        <f t="shared" si="646"/>
        <v/>
      </c>
      <c r="BS1021" s="39" t="str">
        <f t="shared" si="647"/>
        <v/>
      </c>
      <c r="BT1021" s="39" t="str">
        <f t="shared" si="648"/>
        <v/>
      </c>
      <c r="BU1021" s="39" t="str">
        <f t="shared" si="649"/>
        <v/>
      </c>
      <c r="BV1021" s="39" t="str">
        <f t="shared" si="650"/>
        <v/>
      </c>
      <c r="BW1021" s="39" t="str">
        <f t="shared" si="651"/>
        <v/>
      </c>
      <c r="BX1021" s="39" t="str">
        <f t="shared" si="652"/>
        <v/>
      </c>
      <c r="BY1021" s="39" t="str">
        <f t="shared" si="653"/>
        <v/>
      </c>
      <c r="BZ1021" s="39" t="str">
        <f t="shared" si="654"/>
        <v/>
      </c>
      <c r="CA1021" s="39" t="str">
        <f t="shared" si="655"/>
        <v/>
      </c>
      <c r="CB1021" s="39" t="str">
        <f t="shared" si="656"/>
        <v/>
      </c>
      <c r="CC1021" s="39" t="str">
        <f t="shared" si="657"/>
        <v/>
      </c>
      <c r="CD1021" s="39" t="str">
        <f t="shared" si="658"/>
        <v/>
      </c>
      <c r="CE1021" s="39" t="str">
        <f t="shared" si="659"/>
        <v/>
      </c>
      <c r="CF1021" s="39" t="str">
        <f t="shared" si="660"/>
        <v/>
      </c>
      <c r="CG1021" s="39" t="str">
        <f t="shared" si="661"/>
        <v/>
      </c>
      <c r="CH1021" s="39" t="str">
        <f t="shared" si="662"/>
        <v/>
      </c>
      <c r="CI1021" s="39" t="str">
        <f t="shared" si="663"/>
        <v/>
      </c>
    </row>
    <row r="1022" spans="1:87">
      <c r="A1022" s="18"/>
      <c r="B1022" s="15" t="str">
        <f>'Gene Table'!E1021</f>
        <v>mmu-miR-3113-5p</v>
      </c>
      <c r="C1022" s="15" t="str">
        <f>'Gene Table'!B1021</f>
        <v>K11</v>
      </c>
      <c r="D1022" s="16" t="str">
        <f>IF(SUM('Test Sample Data'!D$3:D$98)&gt;10,IF(AND(ISNUMBER('Test Sample Data'!D1021),'Test Sample Data'!D1021&lt;$B$1,'Test Sample Data'!D1021&gt;0),'Test Sample Data'!D1021,$B$1),"")</f>
        <v/>
      </c>
      <c r="E1022" s="17" t="str">
        <f>IF(SUM('Test Sample Data'!E$3:E$98)&gt;10,IF(AND(ISNUMBER('Test Sample Data'!E1021),'Test Sample Data'!E1021&lt;$B$1,'Test Sample Data'!E1021&gt;0),'Test Sample Data'!E1021,$B$1),"")</f>
        <v/>
      </c>
      <c r="F1022" s="17" t="str">
        <f>IF(SUM('Test Sample Data'!F$3:F$98)&gt;10,IF(AND(ISNUMBER('Test Sample Data'!F1021),'Test Sample Data'!F1021&lt;$B$1,'Test Sample Data'!F1021&gt;0),'Test Sample Data'!F1021,$B$1),"")</f>
        <v/>
      </c>
      <c r="G1022" s="17" t="str">
        <f>IF(SUM('Test Sample Data'!G$3:G$98)&gt;10,IF(AND(ISNUMBER('Test Sample Data'!G1021),'Test Sample Data'!G1021&lt;$B$1,'Test Sample Data'!G1021&gt;0),'Test Sample Data'!G1021,$B$1),"")</f>
        <v/>
      </c>
      <c r="H1022" s="17" t="str">
        <f>IF(SUM('Test Sample Data'!H$3:H$98)&gt;10,IF(AND(ISNUMBER('Test Sample Data'!H1021),'Test Sample Data'!H1021&lt;$B$1,'Test Sample Data'!H1021&gt;0),'Test Sample Data'!H1021,$B$1),"")</f>
        <v/>
      </c>
      <c r="I1022" s="17" t="str">
        <f>IF(SUM('Test Sample Data'!I$3:I$98)&gt;10,IF(AND(ISNUMBER('Test Sample Data'!I1021),'Test Sample Data'!I1021&lt;$B$1,'Test Sample Data'!I1021&gt;0),'Test Sample Data'!I1021,$B$1),"")</f>
        <v/>
      </c>
      <c r="J1022" s="17" t="str">
        <f>IF(SUM('Test Sample Data'!J$3:J$98)&gt;10,IF(AND(ISNUMBER('Test Sample Data'!J1021),'Test Sample Data'!J1021&lt;$B$1,'Test Sample Data'!J1021&gt;0),'Test Sample Data'!J1021,$B$1),"")</f>
        <v/>
      </c>
      <c r="K1022" s="17" t="str">
        <f>IF(SUM('Test Sample Data'!K$3:K$98)&gt;10,IF(AND(ISNUMBER('Test Sample Data'!K1021),'Test Sample Data'!K1021&lt;$B$1,'Test Sample Data'!K1021&gt;0),'Test Sample Data'!K1021,$B$1),"")</f>
        <v/>
      </c>
      <c r="L1022" s="17" t="str">
        <f>IF(SUM('Test Sample Data'!L$3:L$98)&gt;10,IF(AND(ISNUMBER('Test Sample Data'!L1021),'Test Sample Data'!L1021&lt;$B$1,'Test Sample Data'!L1021&gt;0),'Test Sample Data'!L1021,$B$1),"")</f>
        <v/>
      </c>
      <c r="M1022" s="17" t="str">
        <f>IF(SUM('Test Sample Data'!M$3:M$98)&gt;10,IF(AND(ISNUMBER('Test Sample Data'!M1021),'Test Sample Data'!M1021&lt;$B$1,'Test Sample Data'!M1021&gt;0),'Test Sample Data'!M1021,$B$1),"")</f>
        <v/>
      </c>
      <c r="N1022" s="17" t="str">
        <f>'Gene Table'!E1021</f>
        <v>mmu-miR-3113-5p</v>
      </c>
      <c r="O1022" s="17" t="str">
        <f>'Gene Table'!B1021</f>
        <v>K11</v>
      </c>
      <c r="P1022" s="17" t="str">
        <f>IF(SUM('Control Sample Data'!D$3:D$98)&gt;10,IF(AND(ISNUMBER('Control Sample Data'!D1021),'Control Sample Data'!D1021&lt;$B$1,'Control Sample Data'!D1021&gt;0),'Control Sample Data'!D1021,$B$1),"")</f>
        <v/>
      </c>
      <c r="Q1022" s="17" t="str">
        <f>IF(SUM('Control Sample Data'!E$3:E$98)&gt;10,IF(AND(ISNUMBER('Control Sample Data'!E1021),'Control Sample Data'!E1021&lt;$B$1,'Control Sample Data'!E1021&gt;0),'Control Sample Data'!E1021,$B$1),"")</f>
        <v/>
      </c>
      <c r="R1022" s="17" t="str">
        <f>IF(SUM('Control Sample Data'!F$3:F$98)&gt;10,IF(AND(ISNUMBER('Control Sample Data'!F1021),'Control Sample Data'!F1021&lt;$B$1,'Control Sample Data'!F1021&gt;0),'Control Sample Data'!F1021,$B$1),"")</f>
        <v/>
      </c>
      <c r="S1022" s="17" t="str">
        <f>IF(SUM('Control Sample Data'!G$3:G$98)&gt;10,IF(AND(ISNUMBER('Control Sample Data'!G1021),'Control Sample Data'!G1021&lt;$B$1,'Control Sample Data'!G1021&gt;0),'Control Sample Data'!G1021,$B$1),"")</f>
        <v/>
      </c>
      <c r="T1022" s="17" t="str">
        <f>IF(SUM('Control Sample Data'!H$3:H$98)&gt;10,IF(AND(ISNUMBER('Control Sample Data'!H1021),'Control Sample Data'!H1021&lt;$B$1,'Control Sample Data'!H1021&gt;0),'Control Sample Data'!H1021,$B$1),"")</f>
        <v/>
      </c>
      <c r="U1022" s="17" t="str">
        <f>IF(SUM('Control Sample Data'!I$3:I$98)&gt;10,IF(AND(ISNUMBER('Control Sample Data'!I1021),'Control Sample Data'!I1021&lt;$B$1,'Control Sample Data'!I1021&gt;0),'Control Sample Data'!I1021,$B$1),"")</f>
        <v/>
      </c>
      <c r="V1022" s="17" t="str">
        <f>IF(SUM('Control Sample Data'!J$3:J$98)&gt;10,IF(AND(ISNUMBER('Control Sample Data'!J1021),'Control Sample Data'!J1021&lt;$B$1,'Control Sample Data'!J1021&gt;0),'Control Sample Data'!J1021,$B$1),"")</f>
        <v/>
      </c>
      <c r="W1022" s="17" t="str">
        <f>IF(SUM('Control Sample Data'!K$3:K$98)&gt;10,IF(AND(ISNUMBER('Control Sample Data'!K1021),'Control Sample Data'!K1021&lt;$B$1,'Control Sample Data'!K1021&gt;0),'Control Sample Data'!K1021,$B$1),"")</f>
        <v/>
      </c>
      <c r="X1022" s="17" t="str">
        <f>IF(SUM('Control Sample Data'!L$3:L$98)&gt;10,IF(AND(ISNUMBER('Control Sample Data'!L1021),'Control Sample Data'!L1021&lt;$B$1,'Control Sample Data'!L1021&gt;0),'Control Sample Data'!L1021,$B$1),"")</f>
        <v/>
      </c>
      <c r="Y1022" s="17" t="str">
        <f>IF(SUM('Control Sample Data'!M$3:M$98)&gt;10,IF(AND(ISNUMBER('Control Sample Data'!M1021),'Control Sample Data'!M1021&lt;$B$1,'Control Sample Data'!M1021&gt;0),'Control Sample Data'!M1021,$B$1),"")</f>
        <v/>
      </c>
      <c r="AT1022" s="36" t="str">
        <f t="shared" si="664"/>
        <v/>
      </c>
      <c r="AU1022" s="36" t="str">
        <f t="shared" si="665"/>
        <v/>
      </c>
      <c r="AV1022" s="36" t="str">
        <f t="shared" si="666"/>
        <v/>
      </c>
      <c r="AW1022" s="36" t="str">
        <f t="shared" si="667"/>
        <v/>
      </c>
      <c r="AX1022" s="36" t="str">
        <f t="shared" si="668"/>
        <v/>
      </c>
      <c r="AY1022" s="36" t="str">
        <f t="shared" si="669"/>
        <v/>
      </c>
      <c r="AZ1022" s="36" t="str">
        <f t="shared" si="670"/>
        <v/>
      </c>
      <c r="BA1022" s="36" t="str">
        <f t="shared" si="671"/>
        <v/>
      </c>
      <c r="BB1022" s="36" t="str">
        <f t="shared" si="672"/>
        <v/>
      </c>
      <c r="BC1022" s="36" t="str">
        <f t="shared" si="673"/>
        <v/>
      </c>
      <c r="BD1022" s="36" t="str">
        <f t="shared" si="674"/>
        <v/>
      </c>
      <c r="BE1022" s="36" t="str">
        <f t="shared" si="675"/>
        <v/>
      </c>
      <c r="BF1022" s="36" t="str">
        <f t="shared" si="676"/>
        <v/>
      </c>
      <c r="BG1022" s="36" t="str">
        <f t="shared" si="677"/>
        <v/>
      </c>
      <c r="BH1022" s="36" t="str">
        <f t="shared" si="678"/>
        <v/>
      </c>
      <c r="BI1022" s="36" t="str">
        <f t="shared" si="679"/>
        <v/>
      </c>
      <c r="BJ1022" s="36" t="str">
        <f t="shared" si="680"/>
        <v/>
      </c>
      <c r="BK1022" s="36" t="str">
        <f t="shared" si="681"/>
        <v/>
      </c>
      <c r="BL1022" s="36" t="str">
        <f t="shared" si="682"/>
        <v/>
      </c>
      <c r="BM1022" s="36" t="str">
        <f t="shared" si="683"/>
        <v/>
      </c>
      <c r="BN1022" s="38" t="e">
        <f t="shared" si="642"/>
        <v>#DIV/0!</v>
      </c>
      <c r="BO1022" s="38" t="e">
        <f t="shared" si="643"/>
        <v>#DIV/0!</v>
      </c>
      <c r="BP1022" s="39" t="str">
        <f t="shared" si="644"/>
        <v/>
      </c>
      <c r="BQ1022" s="39" t="str">
        <f t="shared" si="645"/>
        <v/>
      </c>
      <c r="BR1022" s="39" t="str">
        <f t="shared" si="646"/>
        <v/>
      </c>
      <c r="BS1022" s="39" t="str">
        <f t="shared" si="647"/>
        <v/>
      </c>
      <c r="BT1022" s="39" t="str">
        <f t="shared" si="648"/>
        <v/>
      </c>
      <c r="BU1022" s="39" t="str">
        <f t="shared" si="649"/>
        <v/>
      </c>
      <c r="BV1022" s="39" t="str">
        <f t="shared" si="650"/>
        <v/>
      </c>
      <c r="BW1022" s="39" t="str">
        <f t="shared" si="651"/>
        <v/>
      </c>
      <c r="BX1022" s="39" t="str">
        <f t="shared" si="652"/>
        <v/>
      </c>
      <c r="BY1022" s="39" t="str">
        <f t="shared" si="653"/>
        <v/>
      </c>
      <c r="BZ1022" s="39" t="str">
        <f t="shared" si="654"/>
        <v/>
      </c>
      <c r="CA1022" s="39" t="str">
        <f t="shared" si="655"/>
        <v/>
      </c>
      <c r="CB1022" s="39" t="str">
        <f t="shared" si="656"/>
        <v/>
      </c>
      <c r="CC1022" s="39" t="str">
        <f t="shared" si="657"/>
        <v/>
      </c>
      <c r="CD1022" s="39" t="str">
        <f t="shared" si="658"/>
        <v/>
      </c>
      <c r="CE1022" s="39" t="str">
        <f t="shared" si="659"/>
        <v/>
      </c>
      <c r="CF1022" s="39" t="str">
        <f t="shared" si="660"/>
        <v/>
      </c>
      <c r="CG1022" s="39" t="str">
        <f t="shared" si="661"/>
        <v/>
      </c>
      <c r="CH1022" s="39" t="str">
        <f t="shared" si="662"/>
        <v/>
      </c>
      <c r="CI1022" s="39" t="str">
        <f t="shared" si="663"/>
        <v/>
      </c>
    </row>
    <row r="1023" spans="1:87">
      <c r="A1023" s="18"/>
      <c r="B1023" s="15">
        <f>'Gene Table'!E1022</f>
        <v>0</v>
      </c>
      <c r="C1023" s="15" t="str">
        <f>'Gene Table'!B1022</f>
        <v>K12</v>
      </c>
      <c r="D1023" s="16" t="str">
        <f>IF(SUM('Test Sample Data'!D$3:D$98)&gt;10,IF(AND(ISNUMBER('Test Sample Data'!D1022),'Test Sample Data'!D1022&lt;$B$1,'Test Sample Data'!D1022&gt;0),'Test Sample Data'!D1022,$B$1),"")</f>
        <v/>
      </c>
      <c r="E1023" s="17" t="str">
        <f>IF(SUM('Test Sample Data'!E$3:E$98)&gt;10,IF(AND(ISNUMBER('Test Sample Data'!E1022),'Test Sample Data'!E1022&lt;$B$1,'Test Sample Data'!E1022&gt;0),'Test Sample Data'!E1022,$B$1),"")</f>
        <v/>
      </c>
      <c r="F1023" s="17" t="str">
        <f>IF(SUM('Test Sample Data'!F$3:F$98)&gt;10,IF(AND(ISNUMBER('Test Sample Data'!F1022),'Test Sample Data'!F1022&lt;$B$1,'Test Sample Data'!F1022&gt;0),'Test Sample Data'!F1022,$B$1),"")</f>
        <v/>
      </c>
      <c r="G1023" s="17" t="str">
        <f>IF(SUM('Test Sample Data'!G$3:G$98)&gt;10,IF(AND(ISNUMBER('Test Sample Data'!G1022),'Test Sample Data'!G1022&lt;$B$1,'Test Sample Data'!G1022&gt;0),'Test Sample Data'!G1022,$B$1),"")</f>
        <v/>
      </c>
      <c r="H1023" s="17" t="str">
        <f>IF(SUM('Test Sample Data'!H$3:H$98)&gt;10,IF(AND(ISNUMBER('Test Sample Data'!H1022),'Test Sample Data'!H1022&lt;$B$1,'Test Sample Data'!H1022&gt;0),'Test Sample Data'!H1022,$B$1),"")</f>
        <v/>
      </c>
      <c r="I1023" s="17" t="str">
        <f>IF(SUM('Test Sample Data'!I$3:I$98)&gt;10,IF(AND(ISNUMBER('Test Sample Data'!I1022),'Test Sample Data'!I1022&lt;$B$1,'Test Sample Data'!I1022&gt;0),'Test Sample Data'!I1022,$B$1),"")</f>
        <v/>
      </c>
      <c r="J1023" s="17" t="str">
        <f>IF(SUM('Test Sample Data'!J$3:J$98)&gt;10,IF(AND(ISNUMBER('Test Sample Data'!J1022),'Test Sample Data'!J1022&lt;$B$1,'Test Sample Data'!J1022&gt;0),'Test Sample Data'!J1022,$B$1),"")</f>
        <v/>
      </c>
      <c r="K1023" s="17" t="str">
        <f>IF(SUM('Test Sample Data'!K$3:K$98)&gt;10,IF(AND(ISNUMBER('Test Sample Data'!K1022),'Test Sample Data'!K1022&lt;$B$1,'Test Sample Data'!K1022&gt;0),'Test Sample Data'!K1022,$B$1),"")</f>
        <v/>
      </c>
      <c r="L1023" s="17" t="str">
        <f>IF(SUM('Test Sample Data'!L$3:L$98)&gt;10,IF(AND(ISNUMBER('Test Sample Data'!L1022),'Test Sample Data'!L1022&lt;$B$1,'Test Sample Data'!L1022&gt;0),'Test Sample Data'!L1022,$B$1),"")</f>
        <v/>
      </c>
      <c r="M1023" s="17" t="str">
        <f>IF(SUM('Test Sample Data'!M$3:M$98)&gt;10,IF(AND(ISNUMBER('Test Sample Data'!M1022),'Test Sample Data'!M1022&lt;$B$1,'Test Sample Data'!M1022&gt;0),'Test Sample Data'!M1022,$B$1),"")</f>
        <v/>
      </c>
      <c r="N1023" s="17">
        <f>'Gene Table'!E1022</f>
        <v>0</v>
      </c>
      <c r="O1023" s="17" t="str">
        <f>'Gene Table'!B1022</f>
        <v>K12</v>
      </c>
      <c r="P1023" s="17" t="str">
        <f>IF(SUM('Control Sample Data'!D$3:D$98)&gt;10,IF(AND(ISNUMBER('Control Sample Data'!D1022),'Control Sample Data'!D1022&lt;$B$1,'Control Sample Data'!D1022&gt;0),'Control Sample Data'!D1022,$B$1),"")</f>
        <v/>
      </c>
      <c r="Q1023" s="17" t="str">
        <f>IF(SUM('Control Sample Data'!E$3:E$98)&gt;10,IF(AND(ISNUMBER('Control Sample Data'!E1022),'Control Sample Data'!E1022&lt;$B$1,'Control Sample Data'!E1022&gt;0),'Control Sample Data'!E1022,$B$1),"")</f>
        <v/>
      </c>
      <c r="R1023" s="17" t="str">
        <f>IF(SUM('Control Sample Data'!F$3:F$98)&gt;10,IF(AND(ISNUMBER('Control Sample Data'!F1022),'Control Sample Data'!F1022&lt;$B$1,'Control Sample Data'!F1022&gt;0),'Control Sample Data'!F1022,$B$1),"")</f>
        <v/>
      </c>
      <c r="S1023" s="17" t="str">
        <f>IF(SUM('Control Sample Data'!G$3:G$98)&gt;10,IF(AND(ISNUMBER('Control Sample Data'!G1022),'Control Sample Data'!G1022&lt;$B$1,'Control Sample Data'!G1022&gt;0),'Control Sample Data'!G1022,$B$1),"")</f>
        <v/>
      </c>
      <c r="T1023" s="17" t="str">
        <f>IF(SUM('Control Sample Data'!H$3:H$98)&gt;10,IF(AND(ISNUMBER('Control Sample Data'!H1022),'Control Sample Data'!H1022&lt;$B$1,'Control Sample Data'!H1022&gt;0),'Control Sample Data'!H1022,$B$1),"")</f>
        <v/>
      </c>
      <c r="U1023" s="17" t="str">
        <f>IF(SUM('Control Sample Data'!I$3:I$98)&gt;10,IF(AND(ISNUMBER('Control Sample Data'!I1022),'Control Sample Data'!I1022&lt;$B$1,'Control Sample Data'!I1022&gt;0),'Control Sample Data'!I1022,$B$1),"")</f>
        <v/>
      </c>
      <c r="V1023" s="17" t="str">
        <f>IF(SUM('Control Sample Data'!J$3:J$98)&gt;10,IF(AND(ISNUMBER('Control Sample Data'!J1022),'Control Sample Data'!J1022&lt;$B$1,'Control Sample Data'!J1022&gt;0),'Control Sample Data'!J1022,$B$1),"")</f>
        <v/>
      </c>
      <c r="W1023" s="17" t="str">
        <f>IF(SUM('Control Sample Data'!K$3:K$98)&gt;10,IF(AND(ISNUMBER('Control Sample Data'!K1022),'Control Sample Data'!K1022&lt;$B$1,'Control Sample Data'!K1022&gt;0),'Control Sample Data'!K1022,$B$1),"")</f>
        <v/>
      </c>
      <c r="X1023" s="17" t="str">
        <f>IF(SUM('Control Sample Data'!L$3:L$98)&gt;10,IF(AND(ISNUMBER('Control Sample Data'!L1022),'Control Sample Data'!L1022&lt;$B$1,'Control Sample Data'!L1022&gt;0),'Control Sample Data'!L1022,$B$1),"")</f>
        <v/>
      </c>
      <c r="Y1023" s="17" t="str">
        <f>IF(SUM('Control Sample Data'!M$3:M$98)&gt;10,IF(AND(ISNUMBER('Control Sample Data'!M1022),'Control Sample Data'!M1022&lt;$B$1,'Control Sample Data'!M1022&gt;0),'Control Sample Data'!M1022,$B$1),"")</f>
        <v/>
      </c>
      <c r="AT1023" s="36" t="str">
        <f t="shared" si="664"/>
        <v/>
      </c>
      <c r="AU1023" s="36" t="str">
        <f t="shared" si="665"/>
        <v/>
      </c>
      <c r="AV1023" s="36" t="str">
        <f t="shared" si="666"/>
        <v/>
      </c>
      <c r="AW1023" s="36" t="str">
        <f t="shared" si="667"/>
        <v/>
      </c>
      <c r="AX1023" s="36" t="str">
        <f t="shared" si="668"/>
        <v/>
      </c>
      <c r="AY1023" s="36" t="str">
        <f t="shared" si="669"/>
        <v/>
      </c>
      <c r="AZ1023" s="36" t="str">
        <f t="shared" si="670"/>
        <v/>
      </c>
      <c r="BA1023" s="36" t="str">
        <f t="shared" si="671"/>
        <v/>
      </c>
      <c r="BB1023" s="36" t="str">
        <f t="shared" si="672"/>
        <v/>
      </c>
      <c r="BC1023" s="36" t="str">
        <f t="shared" si="673"/>
        <v/>
      </c>
      <c r="BD1023" s="36" t="str">
        <f t="shared" si="674"/>
        <v/>
      </c>
      <c r="BE1023" s="36" t="str">
        <f t="shared" si="675"/>
        <v/>
      </c>
      <c r="BF1023" s="36" t="str">
        <f t="shared" si="676"/>
        <v/>
      </c>
      <c r="BG1023" s="36" t="str">
        <f t="shared" si="677"/>
        <v/>
      </c>
      <c r="BH1023" s="36" t="str">
        <f t="shared" si="678"/>
        <v/>
      </c>
      <c r="BI1023" s="36" t="str">
        <f t="shared" si="679"/>
        <v/>
      </c>
      <c r="BJ1023" s="36" t="str">
        <f t="shared" si="680"/>
        <v/>
      </c>
      <c r="BK1023" s="36" t="str">
        <f t="shared" si="681"/>
        <v/>
      </c>
      <c r="BL1023" s="36" t="str">
        <f t="shared" si="682"/>
        <v/>
      </c>
      <c r="BM1023" s="36" t="str">
        <f t="shared" si="683"/>
        <v/>
      </c>
      <c r="BN1023" s="38" t="e">
        <f t="shared" si="642"/>
        <v>#DIV/0!</v>
      </c>
      <c r="BO1023" s="38" t="e">
        <f t="shared" si="643"/>
        <v>#DIV/0!</v>
      </c>
      <c r="BP1023" s="39" t="str">
        <f t="shared" si="644"/>
        <v/>
      </c>
      <c r="BQ1023" s="39" t="str">
        <f t="shared" si="645"/>
        <v/>
      </c>
      <c r="BR1023" s="39" t="str">
        <f t="shared" si="646"/>
        <v/>
      </c>
      <c r="BS1023" s="39" t="str">
        <f t="shared" si="647"/>
        <v/>
      </c>
      <c r="BT1023" s="39" t="str">
        <f t="shared" si="648"/>
        <v/>
      </c>
      <c r="BU1023" s="39" t="str">
        <f t="shared" si="649"/>
        <v/>
      </c>
      <c r="BV1023" s="39" t="str">
        <f t="shared" si="650"/>
        <v/>
      </c>
      <c r="BW1023" s="39" t="str">
        <f t="shared" si="651"/>
        <v/>
      </c>
      <c r="BX1023" s="39" t="str">
        <f t="shared" si="652"/>
        <v/>
      </c>
      <c r="BY1023" s="39" t="str">
        <f t="shared" si="653"/>
        <v/>
      </c>
      <c r="BZ1023" s="39" t="str">
        <f t="shared" si="654"/>
        <v/>
      </c>
      <c r="CA1023" s="39" t="str">
        <f t="shared" si="655"/>
        <v/>
      </c>
      <c r="CB1023" s="39" t="str">
        <f t="shared" si="656"/>
        <v/>
      </c>
      <c r="CC1023" s="39" t="str">
        <f t="shared" si="657"/>
        <v/>
      </c>
      <c r="CD1023" s="39" t="str">
        <f t="shared" si="658"/>
        <v/>
      </c>
      <c r="CE1023" s="39" t="str">
        <f t="shared" si="659"/>
        <v/>
      </c>
      <c r="CF1023" s="39" t="str">
        <f t="shared" si="660"/>
        <v/>
      </c>
      <c r="CG1023" s="39" t="str">
        <f t="shared" si="661"/>
        <v/>
      </c>
      <c r="CH1023" s="39" t="str">
        <f t="shared" si="662"/>
        <v/>
      </c>
      <c r="CI1023" s="39" t="str">
        <f t="shared" si="663"/>
        <v/>
      </c>
    </row>
    <row r="1024" spans="1:87">
      <c r="A1024" s="18"/>
      <c r="B1024" s="15" t="str">
        <f>'Gene Table'!E1023</f>
        <v>mmu-miR-344h-3p</v>
      </c>
      <c r="C1024" s="15" t="str">
        <f>'Gene Table'!B1023</f>
        <v>K13</v>
      </c>
      <c r="D1024" s="16" t="str">
        <f>IF(SUM('Test Sample Data'!D$3:D$98)&gt;10,IF(AND(ISNUMBER('Test Sample Data'!D1023),'Test Sample Data'!D1023&lt;$B$1,'Test Sample Data'!D1023&gt;0),'Test Sample Data'!D1023,$B$1),"")</f>
        <v/>
      </c>
      <c r="E1024" s="17" t="str">
        <f>IF(SUM('Test Sample Data'!E$3:E$98)&gt;10,IF(AND(ISNUMBER('Test Sample Data'!E1023),'Test Sample Data'!E1023&lt;$B$1,'Test Sample Data'!E1023&gt;0),'Test Sample Data'!E1023,$B$1),"")</f>
        <v/>
      </c>
      <c r="F1024" s="17" t="str">
        <f>IF(SUM('Test Sample Data'!F$3:F$98)&gt;10,IF(AND(ISNUMBER('Test Sample Data'!F1023),'Test Sample Data'!F1023&lt;$B$1,'Test Sample Data'!F1023&gt;0),'Test Sample Data'!F1023,$B$1),"")</f>
        <v/>
      </c>
      <c r="G1024" s="17" t="str">
        <f>IF(SUM('Test Sample Data'!G$3:G$98)&gt;10,IF(AND(ISNUMBER('Test Sample Data'!G1023),'Test Sample Data'!G1023&lt;$B$1,'Test Sample Data'!G1023&gt;0),'Test Sample Data'!G1023,$B$1),"")</f>
        <v/>
      </c>
      <c r="H1024" s="17" t="str">
        <f>IF(SUM('Test Sample Data'!H$3:H$98)&gt;10,IF(AND(ISNUMBER('Test Sample Data'!H1023),'Test Sample Data'!H1023&lt;$B$1,'Test Sample Data'!H1023&gt;0),'Test Sample Data'!H1023,$B$1),"")</f>
        <v/>
      </c>
      <c r="I1024" s="17" t="str">
        <f>IF(SUM('Test Sample Data'!I$3:I$98)&gt;10,IF(AND(ISNUMBER('Test Sample Data'!I1023),'Test Sample Data'!I1023&lt;$B$1,'Test Sample Data'!I1023&gt;0),'Test Sample Data'!I1023,$B$1),"")</f>
        <v/>
      </c>
      <c r="J1024" s="17" t="str">
        <f>IF(SUM('Test Sample Data'!J$3:J$98)&gt;10,IF(AND(ISNUMBER('Test Sample Data'!J1023),'Test Sample Data'!J1023&lt;$B$1,'Test Sample Data'!J1023&gt;0),'Test Sample Data'!J1023,$B$1),"")</f>
        <v/>
      </c>
      <c r="K1024" s="17" t="str">
        <f>IF(SUM('Test Sample Data'!K$3:K$98)&gt;10,IF(AND(ISNUMBER('Test Sample Data'!K1023),'Test Sample Data'!K1023&lt;$B$1,'Test Sample Data'!K1023&gt;0),'Test Sample Data'!K1023,$B$1),"")</f>
        <v/>
      </c>
      <c r="L1024" s="17" t="str">
        <f>IF(SUM('Test Sample Data'!L$3:L$98)&gt;10,IF(AND(ISNUMBER('Test Sample Data'!L1023),'Test Sample Data'!L1023&lt;$B$1,'Test Sample Data'!L1023&gt;0),'Test Sample Data'!L1023,$B$1),"")</f>
        <v/>
      </c>
      <c r="M1024" s="17" t="str">
        <f>IF(SUM('Test Sample Data'!M$3:M$98)&gt;10,IF(AND(ISNUMBER('Test Sample Data'!M1023),'Test Sample Data'!M1023&lt;$B$1,'Test Sample Data'!M1023&gt;0),'Test Sample Data'!M1023,$B$1),"")</f>
        <v/>
      </c>
      <c r="N1024" s="17" t="str">
        <f>'Gene Table'!E1023</f>
        <v>mmu-miR-344h-3p</v>
      </c>
      <c r="O1024" s="17" t="str">
        <f>'Gene Table'!B1023</f>
        <v>K13</v>
      </c>
      <c r="P1024" s="17" t="str">
        <f>IF(SUM('Control Sample Data'!D$3:D$98)&gt;10,IF(AND(ISNUMBER('Control Sample Data'!D1023),'Control Sample Data'!D1023&lt;$B$1,'Control Sample Data'!D1023&gt;0),'Control Sample Data'!D1023,$B$1),"")</f>
        <v/>
      </c>
      <c r="Q1024" s="17" t="str">
        <f>IF(SUM('Control Sample Data'!E$3:E$98)&gt;10,IF(AND(ISNUMBER('Control Sample Data'!E1023),'Control Sample Data'!E1023&lt;$B$1,'Control Sample Data'!E1023&gt;0),'Control Sample Data'!E1023,$B$1),"")</f>
        <v/>
      </c>
      <c r="R1024" s="17" t="str">
        <f>IF(SUM('Control Sample Data'!F$3:F$98)&gt;10,IF(AND(ISNUMBER('Control Sample Data'!F1023),'Control Sample Data'!F1023&lt;$B$1,'Control Sample Data'!F1023&gt;0),'Control Sample Data'!F1023,$B$1),"")</f>
        <v/>
      </c>
      <c r="S1024" s="17" t="str">
        <f>IF(SUM('Control Sample Data'!G$3:G$98)&gt;10,IF(AND(ISNUMBER('Control Sample Data'!G1023),'Control Sample Data'!G1023&lt;$B$1,'Control Sample Data'!G1023&gt;0),'Control Sample Data'!G1023,$B$1),"")</f>
        <v/>
      </c>
      <c r="T1024" s="17" t="str">
        <f>IF(SUM('Control Sample Data'!H$3:H$98)&gt;10,IF(AND(ISNUMBER('Control Sample Data'!H1023),'Control Sample Data'!H1023&lt;$B$1,'Control Sample Data'!H1023&gt;0),'Control Sample Data'!H1023,$B$1),"")</f>
        <v/>
      </c>
      <c r="U1024" s="17" t="str">
        <f>IF(SUM('Control Sample Data'!I$3:I$98)&gt;10,IF(AND(ISNUMBER('Control Sample Data'!I1023),'Control Sample Data'!I1023&lt;$B$1,'Control Sample Data'!I1023&gt;0),'Control Sample Data'!I1023,$B$1),"")</f>
        <v/>
      </c>
      <c r="V1024" s="17" t="str">
        <f>IF(SUM('Control Sample Data'!J$3:J$98)&gt;10,IF(AND(ISNUMBER('Control Sample Data'!J1023),'Control Sample Data'!J1023&lt;$B$1,'Control Sample Data'!J1023&gt;0),'Control Sample Data'!J1023,$B$1),"")</f>
        <v/>
      </c>
      <c r="W1024" s="17" t="str">
        <f>IF(SUM('Control Sample Data'!K$3:K$98)&gt;10,IF(AND(ISNUMBER('Control Sample Data'!K1023),'Control Sample Data'!K1023&lt;$B$1,'Control Sample Data'!K1023&gt;0),'Control Sample Data'!K1023,$B$1),"")</f>
        <v/>
      </c>
      <c r="X1024" s="17" t="str">
        <f>IF(SUM('Control Sample Data'!L$3:L$98)&gt;10,IF(AND(ISNUMBER('Control Sample Data'!L1023),'Control Sample Data'!L1023&lt;$B$1,'Control Sample Data'!L1023&gt;0),'Control Sample Data'!L1023,$B$1),"")</f>
        <v/>
      </c>
      <c r="Y1024" s="17" t="str">
        <f>IF(SUM('Control Sample Data'!M$3:M$98)&gt;10,IF(AND(ISNUMBER('Control Sample Data'!M1023),'Control Sample Data'!M1023&lt;$B$1,'Control Sample Data'!M1023&gt;0),'Control Sample Data'!M1023,$B$1),"")</f>
        <v/>
      </c>
      <c r="AT1024" s="36" t="str">
        <f t="shared" si="664"/>
        <v/>
      </c>
      <c r="AU1024" s="36" t="str">
        <f t="shared" si="665"/>
        <v/>
      </c>
      <c r="AV1024" s="36" t="str">
        <f t="shared" si="666"/>
        <v/>
      </c>
      <c r="AW1024" s="36" t="str">
        <f t="shared" si="667"/>
        <v/>
      </c>
      <c r="AX1024" s="36" t="str">
        <f t="shared" si="668"/>
        <v/>
      </c>
      <c r="AY1024" s="36" t="str">
        <f t="shared" si="669"/>
        <v/>
      </c>
      <c r="AZ1024" s="36" t="str">
        <f t="shared" si="670"/>
        <v/>
      </c>
      <c r="BA1024" s="36" t="str">
        <f t="shared" si="671"/>
        <v/>
      </c>
      <c r="BB1024" s="36" t="str">
        <f t="shared" si="672"/>
        <v/>
      </c>
      <c r="BC1024" s="36" t="str">
        <f t="shared" si="673"/>
        <v/>
      </c>
      <c r="BD1024" s="36" t="str">
        <f t="shared" si="674"/>
        <v/>
      </c>
      <c r="BE1024" s="36" t="str">
        <f t="shared" si="675"/>
        <v/>
      </c>
      <c r="BF1024" s="36" t="str">
        <f t="shared" si="676"/>
        <v/>
      </c>
      <c r="BG1024" s="36" t="str">
        <f t="shared" si="677"/>
        <v/>
      </c>
      <c r="BH1024" s="36" t="str">
        <f t="shared" si="678"/>
        <v/>
      </c>
      <c r="BI1024" s="36" t="str">
        <f t="shared" si="679"/>
        <v/>
      </c>
      <c r="BJ1024" s="36" t="str">
        <f t="shared" si="680"/>
        <v/>
      </c>
      <c r="BK1024" s="36" t="str">
        <f t="shared" si="681"/>
        <v/>
      </c>
      <c r="BL1024" s="36" t="str">
        <f t="shared" si="682"/>
        <v/>
      </c>
      <c r="BM1024" s="36" t="str">
        <f t="shared" si="683"/>
        <v/>
      </c>
      <c r="BN1024" s="38" t="e">
        <f t="shared" si="642"/>
        <v>#DIV/0!</v>
      </c>
      <c r="BO1024" s="38" t="e">
        <f t="shared" si="643"/>
        <v>#DIV/0!</v>
      </c>
      <c r="BP1024" s="39" t="str">
        <f t="shared" si="644"/>
        <v/>
      </c>
      <c r="BQ1024" s="39" t="str">
        <f t="shared" si="645"/>
        <v/>
      </c>
      <c r="BR1024" s="39" t="str">
        <f t="shared" si="646"/>
        <v/>
      </c>
      <c r="BS1024" s="39" t="str">
        <f t="shared" si="647"/>
        <v/>
      </c>
      <c r="BT1024" s="39" t="str">
        <f t="shared" si="648"/>
        <v/>
      </c>
      <c r="BU1024" s="39" t="str">
        <f t="shared" si="649"/>
        <v/>
      </c>
      <c r="BV1024" s="39" t="str">
        <f t="shared" si="650"/>
        <v/>
      </c>
      <c r="BW1024" s="39" t="str">
        <f t="shared" si="651"/>
        <v/>
      </c>
      <c r="BX1024" s="39" t="str">
        <f t="shared" si="652"/>
        <v/>
      </c>
      <c r="BY1024" s="39" t="str">
        <f t="shared" si="653"/>
        <v/>
      </c>
      <c r="BZ1024" s="39" t="str">
        <f t="shared" si="654"/>
        <v/>
      </c>
      <c r="CA1024" s="39" t="str">
        <f t="shared" si="655"/>
        <v/>
      </c>
      <c r="CB1024" s="39" t="str">
        <f t="shared" si="656"/>
        <v/>
      </c>
      <c r="CC1024" s="39" t="str">
        <f t="shared" si="657"/>
        <v/>
      </c>
      <c r="CD1024" s="39" t="str">
        <f t="shared" si="658"/>
        <v/>
      </c>
      <c r="CE1024" s="39" t="str">
        <f t="shared" si="659"/>
        <v/>
      </c>
      <c r="CF1024" s="39" t="str">
        <f t="shared" si="660"/>
        <v/>
      </c>
      <c r="CG1024" s="39" t="str">
        <f t="shared" si="661"/>
        <v/>
      </c>
      <c r="CH1024" s="39" t="str">
        <f t="shared" si="662"/>
        <v/>
      </c>
      <c r="CI1024" s="39" t="str">
        <f t="shared" si="663"/>
        <v/>
      </c>
    </row>
    <row r="1025" spans="1:87">
      <c r="A1025" s="18"/>
      <c r="B1025" s="15">
        <f>'Gene Table'!E1024</f>
        <v>0</v>
      </c>
      <c r="C1025" s="15" t="str">
        <f>'Gene Table'!B1024</f>
        <v>K14</v>
      </c>
      <c r="D1025" s="16" t="str">
        <f>IF(SUM('Test Sample Data'!D$3:D$98)&gt;10,IF(AND(ISNUMBER('Test Sample Data'!D1024),'Test Sample Data'!D1024&lt;$B$1,'Test Sample Data'!D1024&gt;0),'Test Sample Data'!D1024,$B$1),"")</f>
        <v/>
      </c>
      <c r="E1025" s="17" t="str">
        <f>IF(SUM('Test Sample Data'!E$3:E$98)&gt;10,IF(AND(ISNUMBER('Test Sample Data'!E1024),'Test Sample Data'!E1024&lt;$B$1,'Test Sample Data'!E1024&gt;0),'Test Sample Data'!E1024,$B$1),"")</f>
        <v/>
      </c>
      <c r="F1025" s="17" t="str">
        <f>IF(SUM('Test Sample Data'!F$3:F$98)&gt;10,IF(AND(ISNUMBER('Test Sample Data'!F1024),'Test Sample Data'!F1024&lt;$B$1,'Test Sample Data'!F1024&gt;0),'Test Sample Data'!F1024,$B$1),"")</f>
        <v/>
      </c>
      <c r="G1025" s="17" t="str">
        <f>IF(SUM('Test Sample Data'!G$3:G$98)&gt;10,IF(AND(ISNUMBER('Test Sample Data'!G1024),'Test Sample Data'!G1024&lt;$B$1,'Test Sample Data'!G1024&gt;0),'Test Sample Data'!G1024,$B$1),"")</f>
        <v/>
      </c>
      <c r="H1025" s="17" t="str">
        <f>IF(SUM('Test Sample Data'!H$3:H$98)&gt;10,IF(AND(ISNUMBER('Test Sample Data'!H1024),'Test Sample Data'!H1024&lt;$B$1,'Test Sample Data'!H1024&gt;0),'Test Sample Data'!H1024,$B$1),"")</f>
        <v/>
      </c>
      <c r="I1025" s="17" t="str">
        <f>IF(SUM('Test Sample Data'!I$3:I$98)&gt;10,IF(AND(ISNUMBER('Test Sample Data'!I1024),'Test Sample Data'!I1024&lt;$B$1,'Test Sample Data'!I1024&gt;0),'Test Sample Data'!I1024,$B$1),"")</f>
        <v/>
      </c>
      <c r="J1025" s="17" t="str">
        <f>IF(SUM('Test Sample Data'!J$3:J$98)&gt;10,IF(AND(ISNUMBER('Test Sample Data'!J1024),'Test Sample Data'!J1024&lt;$B$1,'Test Sample Data'!J1024&gt;0),'Test Sample Data'!J1024,$B$1),"")</f>
        <v/>
      </c>
      <c r="K1025" s="17" t="str">
        <f>IF(SUM('Test Sample Data'!K$3:K$98)&gt;10,IF(AND(ISNUMBER('Test Sample Data'!K1024),'Test Sample Data'!K1024&lt;$B$1,'Test Sample Data'!K1024&gt;0),'Test Sample Data'!K1024,$B$1),"")</f>
        <v/>
      </c>
      <c r="L1025" s="17" t="str">
        <f>IF(SUM('Test Sample Data'!L$3:L$98)&gt;10,IF(AND(ISNUMBER('Test Sample Data'!L1024),'Test Sample Data'!L1024&lt;$B$1,'Test Sample Data'!L1024&gt;0),'Test Sample Data'!L1024,$B$1),"")</f>
        <v/>
      </c>
      <c r="M1025" s="17" t="str">
        <f>IF(SUM('Test Sample Data'!M$3:M$98)&gt;10,IF(AND(ISNUMBER('Test Sample Data'!M1024),'Test Sample Data'!M1024&lt;$B$1,'Test Sample Data'!M1024&gt;0),'Test Sample Data'!M1024,$B$1),"")</f>
        <v/>
      </c>
      <c r="N1025" s="17">
        <f>'Gene Table'!E1024</f>
        <v>0</v>
      </c>
      <c r="O1025" s="17" t="str">
        <f>'Gene Table'!B1024</f>
        <v>K14</v>
      </c>
      <c r="P1025" s="17" t="str">
        <f>IF(SUM('Control Sample Data'!D$3:D$98)&gt;10,IF(AND(ISNUMBER('Control Sample Data'!D1024),'Control Sample Data'!D1024&lt;$B$1,'Control Sample Data'!D1024&gt;0),'Control Sample Data'!D1024,$B$1),"")</f>
        <v/>
      </c>
      <c r="Q1025" s="17" t="str">
        <f>IF(SUM('Control Sample Data'!E$3:E$98)&gt;10,IF(AND(ISNUMBER('Control Sample Data'!E1024),'Control Sample Data'!E1024&lt;$B$1,'Control Sample Data'!E1024&gt;0),'Control Sample Data'!E1024,$B$1),"")</f>
        <v/>
      </c>
      <c r="R1025" s="17" t="str">
        <f>IF(SUM('Control Sample Data'!F$3:F$98)&gt;10,IF(AND(ISNUMBER('Control Sample Data'!F1024),'Control Sample Data'!F1024&lt;$B$1,'Control Sample Data'!F1024&gt;0),'Control Sample Data'!F1024,$B$1),"")</f>
        <v/>
      </c>
      <c r="S1025" s="17" t="str">
        <f>IF(SUM('Control Sample Data'!G$3:G$98)&gt;10,IF(AND(ISNUMBER('Control Sample Data'!G1024),'Control Sample Data'!G1024&lt;$B$1,'Control Sample Data'!G1024&gt;0),'Control Sample Data'!G1024,$B$1),"")</f>
        <v/>
      </c>
      <c r="T1025" s="17" t="str">
        <f>IF(SUM('Control Sample Data'!H$3:H$98)&gt;10,IF(AND(ISNUMBER('Control Sample Data'!H1024),'Control Sample Data'!H1024&lt;$B$1,'Control Sample Data'!H1024&gt;0),'Control Sample Data'!H1024,$B$1),"")</f>
        <v/>
      </c>
      <c r="U1025" s="17" t="str">
        <f>IF(SUM('Control Sample Data'!I$3:I$98)&gt;10,IF(AND(ISNUMBER('Control Sample Data'!I1024),'Control Sample Data'!I1024&lt;$B$1,'Control Sample Data'!I1024&gt;0),'Control Sample Data'!I1024,$B$1),"")</f>
        <v/>
      </c>
      <c r="V1025" s="17" t="str">
        <f>IF(SUM('Control Sample Data'!J$3:J$98)&gt;10,IF(AND(ISNUMBER('Control Sample Data'!J1024),'Control Sample Data'!J1024&lt;$B$1,'Control Sample Data'!J1024&gt;0),'Control Sample Data'!J1024,$B$1),"")</f>
        <v/>
      </c>
      <c r="W1025" s="17" t="str">
        <f>IF(SUM('Control Sample Data'!K$3:K$98)&gt;10,IF(AND(ISNUMBER('Control Sample Data'!K1024),'Control Sample Data'!K1024&lt;$B$1,'Control Sample Data'!K1024&gt;0),'Control Sample Data'!K1024,$B$1),"")</f>
        <v/>
      </c>
      <c r="X1025" s="17" t="str">
        <f>IF(SUM('Control Sample Data'!L$3:L$98)&gt;10,IF(AND(ISNUMBER('Control Sample Data'!L1024),'Control Sample Data'!L1024&lt;$B$1,'Control Sample Data'!L1024&gt;0),'Control Sample Data'!L1024,$B$1),"")</f>
        <v/>
      </c>
      <c r="Y1025" s="17" t="str">
        <f>IF(SUM('Control Sample Data'!M$3:M$98)&gt;10,IF(AND(ISNUMBER('Control Sample Data'!M1024),'Control Sample Data'!M1024&lt;$B$1,'Control Sample Data'!M1024&gt;0),'Control Sample Data'!M1024,$B$1),"")</f>
        <v/>
      </c>
      <c r="AT1025" s="36" t="str">
        <f t="shared" si="664"/>
        <v/>
      </c>
      <c r="AU1025" s="36" t="str">
        <f t="shared" si="665"/>
        <v/>
      </c>
      <c r="AV1025" s="36" t="str">
        <f t="shared" si="666"/>
        <v/>
      </c>
      <c r="AW1025" s="36" t="str">
        <f t="shared" si="667"/>
        <v/>
      </c>
      <c r="AX1025" s="36" t="str">
        <f t="shared" si="668"/>
        <v/>
      </c>
      <c r="AY1025" s="36" t="str">
        <f t="shared" si="669"/>
        <v/>
      </c>
      <c r="AZ1025" s="36" t="str">
        <f t="shared" si="670"/>
        <v/>
      </c>
      <c r="BA1025" s="36" t="str">
        <f t="shared" si="671"/>
        <v/>
      </c>
      <c r="BB1025" s="36" t="str">
        <f t="shared" si="672"/>
        <v/>
      </c>
      <c r="BC1025" s="36" t="str">
        <f t="shared" si="673"/>
        <v/>
      </c>
      <c r="BD1025" s="36" t="str">
        <f t="shared" si="674"/>
        <v/>
      </c>
      <c r="BE1025" s="36" t="str">
        <f t="shared" si="675"/>
        <v/>
      </c>
      <c r="BF1025" s="36" t="str">
        <f t="shared" si="676"/>
        <v/>
      </c>
      <c r="BG1025" s="36" t="str">
        <f t="shared" si="677"/>
        <v/>
      </c>
      <c r="BH1025" s="36" t="str">
        <f t="shared" si="678"/>
        <v/>
      </c>
      <c r="BI1025" s="36" t="str">
        <f t="shared" si="679"/>
        <v/>
      </c>
      <c r="BJ1025" s="36" t="str">
        <f t="shared" si="680"/>
        <v/>
      </c>
      <c r="BK1025" s="36" t="str">
        <f t="shared" si="681"/>
        <v/>
      </c>
      <c r="BL1025" s="36" t="str">
        <f t="shared" si="682"/>
        <v/>
      </c>
      <c r="BM1025" s="36" t="str">
        <f t="shared" si="683"/>
        <v/>
      </c>
      <c r="BN1025" s="38" t="e">
        <f t="shared" si="642"/>
        <v>#DIV/0!</v>
      </c>
      <c r="BO1025" s="38" t="e">
        <f t="shared" si="643"/>
        <v>#DIV/0!</v>
      </c>
      <c r="BP1025" s="39" t="str">
        <f t="shared" si="644"/>
        <v/>
      </c>
      <c r="BQ1025" s="39" t="str">
        <f t="shared" si="645"/>
        <v/>
      </c>
      <c r="BR1025" s="39" t="str">
        <f t="shared" si="646"/>
        <v/>
      </c>
      <c r="BS1025" s="39" t="str">
        <f t="shared" si="647"/>
        <v/>
      </c>
      <c r="BT1025" s="39" t="str">
        <f t="shared" si="648"/>
        <v/>
      </c>
      <c r="BU1025" s="39" t="str">
        <f t="shared" si="649"/>
        <v/>
      </c>
      <c r="BV1025" s="39" t="str">
        <f t="shared" si="650"/>
        <v/>
      </c>
      <c r="BW1025" s="39" t="str">
        <f t="shared" si="651"/>
        <v/>
      </c>
      <c r="BX1025" s="39" t="str">
        <f t="shared" si="652"/>
        <v/>
      </c>
      <c r="BY1025" s="39" t="str">
        <f t="shared" si="653"/>
        <v/>
      </c>
      <c r="BZ1025" s="39" t="str">
        <f t="shared" si="654"/>
        <v/>
      </c>
      <c r="CA1025" s="39" t="str">
        <f t="shared" si="655"/>
        <v/>
      </c>
      <c r="CB1025" s="39" t="str">
        <f t="shared" si="656"/>
        <v/>
      </c>
      <c r="CC1025" s="39" t="str">
        <f t="shared" si="657"/>
        <v/>
      </c>
      <c r="CD1025" s="39" t="str">
        <f t="shared" si="658"/>
        <v/>
      </c>
      <c r="CE1025" s="39" t="str">
        <f t="shared" si="659"/>
        <v/>
      </c>
      <c r="CF1025" s="39" t="str">
        <f t="shared" si="660"/>
        <v/>
      </c>
      <c r="CG1025" s="39" t="str">
        <f t="shared" si="661"/>
        <v/>
      </c>
      <c r="CH1025" s="39" t="str">
        <f t="shared" si="662"/>
        <v/>
      </c>
      <c r="CI1025" s="39" t="str">
        <f t="shared" si="663"/>
        <v/>
      </c>
    </row>
    <row r="1026" spans="1:87">
      <c r="A1026" s="18"/>
      <c r="B1026" s="15" t="str">
        <f>'Gene Table'!E1025</f>
        <v>mmu-miR-3960</v>
      </c>
      <c r="C1026" s="15" t="str">
        <f>'Gene Table'!B1025</f>
        <v>K15</v>
      </c>
      <c r="D1026" s="16" t="str">
        <f>IF(SUM('Test Sample Data'!D$3:D$98)&gt;10,IF(AND(ISNUMBER('Test Sample Data'!D1025),'Test Sample Data'!D1025&lt;$B$1,'Test Sample Data'!D1025&gt;0),'Test Sample Data'!D1025,$B$1),"")</f>
        <v/>
      </c>
      <c r="E1026" s="17" t="str">
        <f>IF(SUM('Test Sample Data'!E$3:E$98)&gt;10,IF(AND(ISNUMBER('Test Sample Data'!E1025),'Test Sample Data'!E1025&lt;$B$1,'Test Sample Data'!E1025&gt;0),'Test Sample Data'!E1025,$B$1),"")</f>
        <v/>
      </c>
      <c r="F1026" s="17" t="str">
        <f>IF(SUM('Test Sample Data'!F$3:F$98)&gt;10,IF(AND(ISNUMBER('Test Sample Data'!F1025),'Test Sample Data'!F1025&lt;$B$1,'Test Sample Data'!F1025&gt;0),'Test Sample Data'!F1025,$B$1),"")</f>
        <v/>
      </c>
      <c r="G1026" s="17" t="str">
        <f>IF(SUM('Test Sample Data'!G$3:G$98)&gt;10,IF(AND(ISNUMBER('Test Sample Data'!G1025),'Test Sample Data'!G1025&lt;$B$1,'Test Sample Data'!G1025&gt;0),'Test Sample Data'!G1025,$B$1),"")</f>
        <v/>
      </c>
      <c r="H1026" s="17" t="str">
        <f>IF(SUM('Test Sample Data'!H$3:H$98)&gt;10,IF(AND(ISNUMBER('Test Sample Data'!H1025),'Test Sample Data'!H1025&lt;$B$1,'Test Sample Data'!H1025&gt;0),'Test Sample Data'!H1025,$B$1),"")</f>
        <v/>
      </c>
      <c r="I1026" s="17" t="str">
        <f>IF(SUM('Test Sample Data'!I$3:I$98)&gt;10,IF(AND(ISNUMBER('Test Sample Data'!I1025),'Test Sample Data'!I1025&lt;$B$1,'Test Sample Data'!I1025&gt;0),'Test Sample Data'!I1025,$B$1),"")</f>
        <v/>
      </c>
      <c r="J1026" s="17" t="str">
        <f>IF(SUM('Test Sample Data'!J$3:J$98)&gt;10,IF(AND(ISNUMBER('Test Sample Data'!J1025),'Test Sample Data'!J1025&lt;$B$1,'Test Sample Data'!J1025&gt;0),'Test Sample Data'!J1025,$B$1),"")</f>
        <v/>
      </c>
      <c r="K1026" s="17" t="str">
        <f>IF(SUM('Test Sample Data'!K$3:K$98)&gt;10,IF(AND(ISNUMBER('Test Sample Data'!K1025),'Test Sample Data'!K1025&lt;$B$1,'Test Sample Data'!K1025&gt;0),'Test Sample Data'!K1025,$B$1),"")</f>
        <v/>
      </c>
      <c r="L1026" s="17" t="str">
        <f>IF(SUM('Test Sample Data'!L$3:L$98)&gt;10,IF(AND(ISNUMBER('Test Sample Data'!L1025),'Test Sample Data'!L1025&lt;$B$1,'Test Sample Data'!L1025&gt;0),'Test Sample Data'!L1025,$B$1),"")</f>
        <v/>
      </c>
      <c r="M1026" s="17" t="str">
        <f>IF(SUM('Test Sample Data'!M$3:M$98)&gt;10,IF(AND(ISNUMBER('Test Sample Data'!M1025),'Test Sample Data'!M1025&lt;$B$1,'Test Sample Data'!M1025&gt;0),'Test Sample Data'!M1025,$B$1),"")</f>
        <v/>
      </c>
      <c r="N1026" s="17" t="str">
        <f>'Gene Table'!E1025</f>
        <v>mmu-miR-3960</v>
      </c>
      <c r="O1026" s="17" t="str">
        <f>'Gene Table'!B1025</f>
        <v>K15</v>
      </c>
      <c r="P1026" s="17" t="str">
        <f>IF(SUM('Control Sample Data'!D$3:D$98)&gt;10,IF(AND(ISNUMBER('Control Sample Data'!D1025),'Control Sample Data'!D1025&lt;$B$1,'Control Sample Data'!D1025&gt;0),'Control Sample Data'!D1025,$B$1),"")</f>
        <v/>
      </c>
      <c r="Q1026" s="17" t="str">
        <f>IF(SUM('Control Sample Data'!E$3:E$98)&gt;10,IF(AND(ISNUMBER('Control Sample Data'!E1025),'Control Sample Data'!E1025&lt;$B$1,'Control Sample Data'!E1025&gt;0),'Control Sample Data'!E1025,$B$1),"")</f>
        <v/>
      </c>
      <c r="R1026" s="17" t="str">
        <f>IF(SUM('Control Sample Data'!F$3:F$98)&gt;10,IF(AND(ISNUMBER('Control Sample Data'!F1025),'Control Sample Data'!F1025&lt;$B$1,'Control Sample Data'!F1025&gt;0),'Control Sample Data'!F1025,$B$1),"")</f>
        <v/>
      </c>
      <c r="S1026" s="17" t="str">
        <f>IF(SUM('Control Sample Data'!G$3:G$98)&gt;10,IF(AND(ISNUMBER('Control Sample Data'!G1025),'Control Sample Data'!G1025&lt;$B$1,'Control Sample Data'!G1025&gt;0),'Control Sample Data'!G1025,$B$1),"")</f>
        <v/>
      </c>
      <c r="T1026" s="17" t="str">
        <f>IF(SUM('Control Sample Data'!H$3:H$98)&gt;10,IF(AND(ISNUMBER('Control Sample Data'!H1025),'Control Sample Data'!H1025&lt;$B$1,'Control Sample Data'!H1025&gt;0),'Control Sample Data'!H1025,$B$1),"")</f>
        <v/>
      </c>
      <c r="U1026" s="17" t="str">
        <f>IF(SUM('Control Sample Data'!I$3:I$98)&gt;10,IF(AND(ISNUMBER('Control Sample Data'!I1025),'Control Sample Data'!I1025&lt;$B$1,'Control Sample Data'!I1025&gt;0),'Control Sample Data'!I1025,$B$1),"")</f>
        <v/>
      </c>
      <c r="V1026" s="17" t="str">
        <f>IF(SUM('Control Sample Data'!J$3:J$98)&gt;10,IF(AND(ISNUMBER('Control Sample Data'!J1025),'Control Sample Data'!J1025&lt;$B$1,'Control Sample Data'!J1025&gt;0),'Control Sample Data'!J1025,$B$1),"")</f>
        <v/>
      </c>
      <c r="W1026" s="17" t="str">
        <f>IF(SUM('Control Sample Data'!K$3:K$98)&gt;10,IF(AND(ISNUMBER('Control Sample Data'!K1025),'Control Sample Data'!K1025&lt;$B$1,'Control Sample Data'!K1025&gt;0),'Control Sample Data'!K1025,$B$1),"")</f>
        <v/>
      </c>
      <c r="X1026" s="17" t="str">
        <f>IF(SUM('Control Sample Data'!L$3:L$98)&gt;10,IF(AND(ISNUMBER('Control Sample Data'!L1025),'Control Sample Data'!L1025&lt;$B$1,'Control Sample Data'!L1025&gt;0),'Control Sample Data'!L1025,$B$1),"")</f>
        <v/>
      </c>
      <c r="Y1026" s="17" t="str">
        <f>IF(SUM('Control Sample Data'!M$3:M$98)&gt;10,IF(AND(ISNUMBER('Control Sample Data'!M1025),'Control Sample Data'!M1025&lt;$B$1,'Control Sample Data'!M1025&gt;0),'Control Sample Data'!M1025,$B$1),"")</f>
        <v/>
      </c>
      <c r="AT1026" s="36" t="str">
        <f t="shared" si="664"/>
        <v/>
      </c>
      <c r="AU1026" s="36" t="str">
        <f t="shared" si="665"/>
        <v/>
      </c>
      <c r="AV1026" s="36" t="str">
        <f t="shared" si="666"/>
        <v/>
      </c>
      <c r="AW1026" s="36" t="str">
        <f t="shared" si="667"/>
        <v/>
      </c>
      <c r="AX1026" s="36" t="str">
        <f t="shared" si="668"/>
        <v/>
      </c>
      <c r="AY1026" s="36" t="str">
        <f t="shared" si="669"/>
        <v/>
      </c>
      <c r="AZ1026" s="36" t="str">
        <f t="shared" si="670"/>
        <v/>
      </c>
      <c r="BA1026" s="36" t="str">
        <f t="shared" si="671"/>
        <v/>
      </c>
      <c r="BB1026" s="36" t="str">
        <f t="shared" si="672"/>
        <v/>
      </c>
      <c r="BC1026" s="36" t="str">
        <f t="shared" si="673"/>
        <v/>
      </c>
      <c r="BD1026" s="36" t="str">
        <f t="shared" si="674"/>
        <v/>
      </c>
      <c r="BE1026" s="36" t="str">
        <f t="shared" si="675"/>
        <v/>
      </c>
      <c r="BF1026" s="36" t="str">
        <f t="shared" si="676"/>
        <v/>
      </c>
      <c r="BG1026" s="36" t="str">
        <f t="shared" si="677"/>
        <v/>
      </c>
      <c r="BH1026" s="36" t="str">
        <f t="shared" si="678"/>
        <v/>
      </c>
      <c r="BI1026" s="36" t="str">
        <f t="shared" si="679"/>
        <v/>
      </c>
      <c r="BJ1026" s="36" t="str">
        <f t="shared" si="680"/>
        <v/>
      </c>
      <c r="BK1026" s="36" t="str">
        <f t="shared" si="681"/>
        <v/>
      </c>
      <c r="BL1026" s="36" t="str">
        <f t="shared" si="682"/>
        <v/>
      </c>
      <c r="BM1026" s="36" t="str">
        <f t="shared" si="683"/>
        <v/>
      </c>
      <c r="BN1026" s="38" t="e">
        <f t="shared" si="642"/>
        <v>#DIV/0!</v>
      </c>
      <c r="BO1026" s="38" t="e">
        <f t="shared" si="643"/>
        <v>#DIV/0!</v>
      </c>
      <c r="BP1026" s="39" t="str">
        <f t="shared" si="644"/>
        <v/>
      </c>
      <c r="BQ1026" s="39" t="str">
        <f t="shared" si="645"/>
        <v/>
      </c>
      <c r="BR1026" s="39" t="str">
        <f t="shared" si="646"/>
        <v/>
      </c>
      <c r="BS1026" s="39" t="str">
        <f t="shared" si="647"/>
        <v/>
      </c>
      <c r="BT1026" s="39" t="str">
        <f t="shared" si="648"/>
        <v/>
      </c>
      <c r="BU1026" s="39" t="str">
        <f t="shared" si="649"/>
        <v/>
      </c>
      <c r="BV1026" s="39" t="str">
        <f t="shared" si="650"/>
        <v/>
      </c>
      <c r="BW1026" s="39" t="str">
        <f t="shared" si="651"/>
        <v/>
      </c>
      <c r="BX1026" s="39" t="str">
        <f t="shared" si="652"/>
        <v/>
      </c>
      <c r="BY1026" s="39" t="str">
        <f t="shared" si="653"/>
        <v/>
      </c>
      <c r="BZ1026" s="39" t="str">
        <f t="shared" si="654"/>
        <v/>
      </c>
      <c r="CA1026" s="39" t="str">
        <f t="shared" si="655"/>
        <v/>
      </c>
      <c r="CB1026" s="39" t="str">
        <f t="shared" si="656"/>
        <v/>
      </c>
      <c r="CC1026" s="39" t="str">
        <f t="shared" si="657"/>
        <v/>
      </c>
      <c r="CD1026" s="39" t="str">
        <f t="shared" si="658"/>
        <v/>
      </c>
      <c r="CE1026" s="39" t="str">
        <f t="shared" si="659"/>
        <v/>
      </c>
      <c r="CF1026" s="39" t="str">
        <f t="shared" si="660"/>
        <v/>
      </c>
      <c r="CG1026" s="39" t="str">
        <f t="shared" si="661"/>
        <v/>
      </c>
      <c r="CH1026" s="39" t="str">
        <f t="shared" si="662"/>
        <v/>
      </c>
      <c r="CI1026" s="39" t="str">
        <f t="shared" si="663"/>
        <v/>
      </c>
    </row>
    <row r="1027" spans="1:87">
      <c r="A1027" s="18"/>
      <c r="B1027" s="15">
        <f>'Gene Table'!E1026</f>
        <v>0</v>
      </c>
      <c r="C1027" s="15" t="str">
        <f>'Gene Table'!B1026</f>
        <v>K16</v>
      </c>
      <c r="D1027" s="16" t="str">
        <f>IF(SUM('Test Sample Data'!D$3:D$98)&gt;10,IF(AND(ISNUMBER('Test Sample Data'!D1026),'Test Sample Data'!D1026&lt;$B$1,'Test Sample Data'!D1026&gt;0),'Test Sample Data'!D1026,$B$1),"")</f>
        <v/>
      </c>
      <c r="E1027" s="17" t="str">
        <f>IF(SUM('Test Sample Data'!E$3:E$98)&gt;10,IF(AND(ISNUMBER('Test Sample Data'!E1026),'Test Sample Data'!E1026&lt;$B$1,'Test Sample Data'!E1026&gt;0),'Test Sample Data'!E1026,$B$1),"")</f>
        <v/>
      </c>
      <c r="F1027" s="17" t="str">
        <f>IF(SUM('Test Sample Data'!F$3:F$98)&gt;10,IF(AND(ISNUMBER('Test Sample Data'!F1026),'Test Sample Data'!F1026&lt;$B$1,'Test Sample Data'!F1026&gt;0),'Test Sample Data'!F1026,$B$1),"")</f>
        <v/>
      </c>
      <c r="G1027" s="17" t="str">
        <f>IF(SUM('Test Sample Data'!G$3:G$98)&gt;10,IF(AND(ISNUMBER('Test Sample Data'!G1026),'Test Sample Data'!G1026&lt;$B$1,'Test Sample Data'!G1026&gt;0),'Test Sample Data'!G1026,$B$1),"")</f>
        <v/>
      </c>
      <c r="H1027" s="17" t="str">
        <f>IF(SUM('Test Sample Data'!H$3:H$98)&gt;10,IF(AND(ISNUMBER('Test Sample Data'!H1026),'Test Sample Data'!H1026&lt;$B$1,'Test Sample Data'!H1026&gt;0),'Test Sample Data'!H1026,$B$1),"")</f>
        <v/>
      </c>
      <c r="I1027" s="17" t="str">
        <f>IF(SUM('Test Sample Data'!I$3:I$98)&gt;10,IF(AND(ISNUMBER('Test Sample Data'!I1026),'Test Sample Data'!I1026&lt;$B$1,'Test Sample Data'!I1026&gt;0),'Test Sample Data'!I1026,$B$1),"")</f>
        <v/>
      </c>
      <c r="J1027" s="17" t="str">
        <f>IF(SUM('Test Sample Data'!J$3:J$98)&gt;10,IF(AND(ISNUMBER('Test Sample Data'!J1026),'Test Sample Data'!J1026&lt;$B$1,'Test Sample Data'!J1026&gt;0),'Test Sample Data'!J1026,$B$1),"")</f>
        <v/>
      </c>
      <c r="K1027" s="17" t="str">
        <f>IF(SUM('Test Sample Data'!K$3:K$98)&gt;10,IF(AND(ISNUMBER('Test Sample Data'!K1026),'Test Sample Data'!K1026&lt;$B$1,'Test Sample Data'!K1026&gt;0),'Test Sample Data'!K1026,$B$1),"")</f>
        <v/>
      </c>
      <c r="L1027" s="17" t="str">
        <f>IF(SUM('Test Sample Data'!L$3:L$98)&gt;10,IF(AND(ISNUMBER('Test Sample Data'!L1026),'Test Sample Data'!L1026&lt;$B$1,'Test Sample Data'!L1026&gt;0),'Test Sample Data'!L1026,$B$1),"")</f>
        <v/>
      </c>
      <c r="M1027" s="17" t="str">
        <f>IF(SUM('Test Sample Data'!M$3:M$98)&gt;10,IF(AND(ISNUMBER('Test Sample Data'!M1026),'Test Sample Data'!M1026&lt;$B$1,'Test Sample Data'!M1026&gt;0),'Test Sample Data'!M1026,$B$1),"")</f>
        <v/>
      </c>
      <c r="N1027" s="17">
        <f>'Gene Table'!E1026</f>
        <v>0</v>
      </c>
      <c r="O1027" s="17" t="str">
        <f>'Gene Table'!B1026</f>
        <v>K16</v>
      </c>
      <c r="P1027" s="17" t="str">
        <f>IF(SUM('Control Sample Data'!D$3:D$98)&gt;10,IF(AND(ISNUMBER('Control Sample Data'!D1026),'Control Sample Data'!D1026&lt;$B$1,'Control Sample Data'!D1026&gt;0),'Control Sample Data'!D1026,$B$1),"")</f>
        <v/>
      </c>
      <c r="Q1027" s="17" t="str">
        <f>IF(SUM('Control Sample Data'!E$3:E$98)&gt;10,IF(AND(ISNUMBER('Control Sample Data'!E1026),'Control Sample Data'!E1026&lt;$B$1,'Control Sample Data'!E1026&gt;0),'Control Sample Data'!E1026,$B$1),"")</f>
        <v/>
      </c>
      <c r="R1027" s="17" t="str">
        <f>IF(SUM('Control Sample Data'!F$3:F$98)&gt;10,IF(AND(ISNUMBER('Control Sample Data'!F1026),'Control Sample Data'!F1026&lt;$B$1,'Control Sample Data'!F1026&gt;0),'Control Sample Data'!F1026,$B$1),"")</f>
        <v/>
      </c>
      <c r="S1027" s="17" t="str">
        <f>IF(SUM('Control Sample Data'!G$3:G$98)&gt;10,IF(AND(ISNUMBER('Control Sample Data'!G1026),'Control Sample Data'!G1026&lt;$B$1,'Control Sample Data'!G1026&gt;0),'Control Sample Data'!G1026,$B$1),"")</f>
        <v/>
      </c>
      <c r="T1027" s="17" t="str">
        <f>IF(SUM('Control Sample Data'!H$3:H$98)&gt;10,IF(AND(ISNUMBER('Control Sample Data'!H1026),'Control Sample Data'!H1026&lt;$B$1,'Control Sample Data'!H1026&gt;0),'Control Sample Data'!H1026,$B$1),"")</f>
        <v/>
      </c>
      <c r="U1027" s="17" t="str">
        <f>IF(SUM('Control Sample Data'!I$3:I$98)&gt;10,IF(AND(ISNUMBER('Control Sample Data'!I1026),'Control Sample Data'!I1026&lt;$B$1,'Control Sample Data'!I1026&gt;0),'Control Sample Data'!I1026,$B$1),"")</f>
        <v/>
      </c>
      <c r="V1027" s="17" t="str">
        <f>IF(SUM('Control Sample Data'!J$3:J$98)&gt;10,IF(AND(ISNUMBER('Control Sample Data'!J1026),'Control Sample Data'!J1026&lt;$B$1,'Control Sample Data'!J1026&gt;0),'Control Sample Data'!J1026,$B$1),"")</f>
        <v/>
      </c>
      <c r="W1027" s="17" t="str">
        <f>IF(SUM('Control Sample Data'!K$3:K$98)&gt;10,IF(AND(ISNUMBER('Control Sample Data'!K1026),'Control Sample Data'!K1026&lt;$B$1,'Control Sample Data'!K1026&gt;0),'Control Sample Data'!K1026,$B$1),"")</f>
        <v/>
      </c>
      <c r="X1027" s="17" t="str">
        <f>IF(SUM('Control Sample Data'!L$3:L$98)&gt;10,IF(AND(ISNUMBER('Control Sample Data'!L1026),'Control Sample Data'!L1026&lt;$B$1,'Control Sample Data'!L1026&gt;0),'Control Sample Data'!L1026,$B$1),"")</f>
        <v/>
      </c>
      <c r="Y1027" s="17" t="str">
        <f>IF(SUM('Control Sample Data'!M$3:M$98)&gt;10,IF(AND(ISNUMBER('Control Sample Data'!M1026),'Control Sample Data'!M1026&lt;$B$1,'Control Sample Data'!M1026&gt;0),'Control Sample Data'!M1026,$B$1),"")</f>
        <v/>
      </c>
      <c r="AT1027" s="36" t="str">
        <f t="shared" si="664"/>
        <v/>
      </c>
      <c r="AU1027" s="36" t="str">
        <f t="shared" si="665"/>
        <v/>
      </c>
      <c r="AV1027" s="36" t="str">
        <f t="shared" si="666"/>
        <v/>
      </c>
      <c r="AW1027" s="36" t="str">
        <f t="shared" si="667"/>
        <v/>
      </c>
      <c r="AX1027" s="36" t="str">
        <f t="shared" si="668"/>
        <v/>
      </c>
      <c r="AY1027" s="36" t="str">
        <f t="shared" si="669"/>
        <v/>
      </c>
      <c r="AZ1027" s="36" t="str">
        <f t="shared" si="670"/>
        <v/>
      </c>
      <c r="BA1027" s="36" t="str">
        <f t="shared" si="671"/>
        <v/>
      </c>
      <c r="BB1027" s="36" t="str">
        <f t="shared" si="672"/>
        <v/>
      </c>
      <c r="BC1027" s="36" t="str">
        <f t="shared" si="673"/>
        <v/>
      </c>
      <c r="BD1027" s="36" t="str">
        <f t="shared" si="674"/>
        <v/>
      </c>
      <c r="BE1027" s="36" t="str">
        <f t="shared" si="675"/>
        <v/>
      </c>
      <c r="BF1027" s="36" t="str">
        <f t="shared" si="676"/>
        <v/>
      </c>
      <c r="BG1027" s="36" t="str">
        <f t="shared" si="677"/>
        <v/>
      </c>
      <c r="BH1027" s="36" t="str">
        <f t="shared" si="678"/>
        <v/>
      </c>
      <c r="BI1027" s="36" t="str">
        <f t="shared" si="679"/>
        <v/>
      </c>
      <c r="BJ1027" s="36" t="str">
        <f t="shared" si="680"/>
        <v/>
      </c>
      <c r="BK1027" s="36" t="str">
        <f t="shared" si="681"/>
        <v/>
      </c>
      <c r="BL1027" s="36" t="str">
        <f t="shared" si="682"/>
        <v/>
      </c>
      <c r="BM1027" s="36" t="str">
        <f t="shared" si="683"/>
        <v/>
      </c>
      <c r="BN1027" s="38" t="e">
        <f t="shared" si="642"/>
        <v>#DIV/0!</v>
      </c>
      <c r="BO1027" s="38" t="e">
        <f t="shared" si="643"/>
        <v>#DIV/0!</v>
      </c>
      <c r="BP1027" s="39" t="str">
        <f t="shared" si="644"/>
        <v/>
      </c>
      <c r="BQ1027" s="39" t="str">
        <f t="shared" si="645"/>
        <v/>
      </c>
      <c r="BR1027" s="39" t="str">
        <f t="shared" si="646"/>
        <v/>
      </c>
      <c r="BS1027" s="39" t="str">
        <f t="shared" si="647"/>
        <v/>
      </c>
      <c r="BT1027" s="39" t="str">
        <f t="shared" si="648"/>
        <v/>
      </c>
      <c r="BU1027" s="39" t="str">
        <f t="shared" si="649"/>
        <v/>
      </c>
      <c r="BV1027" s="39" t="str">
        <f t="shared" si="650"/>
        <v/>
      </c>
      <c r="BW1027" s="39" t="str">
        <f t="shared" si="651"/>
        <v/>
      </c>
      <c r="BX1027" s="39" t="str">
        <f t="shared" si="652"/>
        <v/>
      </c>
      <c r="BY1027" s="39" t="str">
        <f t="shared" si="653"/>
        <v/>
      </c>
      <c r="BZ1027" s="39" t="str">
        <f t="shared" si="654"/>
        <v/>
      </c>
      <c r="CA1027" s="39" t="str">
        <f t="shared" si="655"/>
        <v/>
      </c>
      <c r="CB1027" s="39" t="str">
        <f t="shared" si="656"/>
        <v/>
      </c>
      <c r="CC1027" s="39" t="str">
        <f t="shared" si="657"/>
        <v/>
      </c>
      <c r="CD1027" s="39" t="str">
        <f t="shared" si="658"/>
        <v/>
      </c>
      <c r="CE1027" s="39" t="str">
        <f t="shared" si="659"/>
        <v/>
      </c>
      <c r="CF1027" s="39" t="str">
        <f t="shared" si="660"/>
        <v/>
      </c>
      <c r="CG1027" s="39" t="str">
        <f t="shared" si="661"/>
        <v/>
      </c>
      <c r="CH1027" s="39" t="str">
        <f t="shared" si="662"/>
        <v/>
      </c>
      <c r="CI1027" s="39" t="str">
        <f t="shared" si="663"/>
        <v/>
      </c>
    </row>
    <row r="1028" spans="1:87">
      <c r="A1028" s="18"/>
      <c r="B1028" s="15" t="str">
        <f>'Gene Table'!E1027</f>
        <v>mmu-miR-3961</v>
      </c>
      <c r="C1028" s="15" t="str">
        <f>'Gene Table'!B1027</f>
        <v>K17</v>
      </c>
      <c r="D1028" s="16" t="str">
        <f>IF(SUM('Test Sample Data'!D$3:D$98)&gt;10,IF(AND(ISNUMBER('Test Sample Data'!D1027),'Test Sample Data'!D1027&lt;$B$1,'Test Sample Data'!D1027&gt;0),'Test Sample Data'!D1027,$B$1),"")</f>
        <v/>
      </c>
      <c r="E1028" s="17" t="str">
        <f>IF(SUM('Test Sample Data'!E$3:E$98)&gt;10,IF(AND(ISNUMBER('Test Sample Data'!E1027),'Test Sample Data'!E1027&lt;$B$1,'Test Sample Data'!E1027&gt;0),'Test Sample Data'!E1027,$B$1),"")</f>
        <v/>
      </c>
      <c r="F1028" s="17" t="str">
        <f>IF(SUM('Test Sample Data'!F$3:F$98)&gt;10,IF(AND(ISNUMBER('Test Sample Data'!F1027),'Test Sample Data'!F1027&lt;$B$1,'Test Sample Data'!F1027&gt;0),'Test Sample Data'!F1027,$B$1),"")</f>
        <v/>
      </c>
      <c r="G1028" s="17" t="str">
        <f>IF(SUM('Test Sample Data'!G$3:G$98)&gt;10,IF(AND(ISNUMBER('Test Sample Data'!G1027),'Test Sample Data'!G1027&lt;$B$1,'Test Sample Data'!G1027&gt;0),'Test Sample Data'!G1027,$B$1),"")</f>
        <v/>
      </c>
      <c r="H1028" s="17" t="str">
        <f>IF(SUM('Test Sample Data'!H$3:H$98)&gt;10,IF(AND(ISNUMBER('Test Sample Data'!H1027),'Test Sample Data'!H1027&lt;$B$1,'Test Sample Data'!H1027&gt;0),'Test Sample Data'!H1027,$B$1),"")</f>
        <v/>
      </c>
      <c r="I1028" s="17" t="str">
        <f>IF(SUM('Test Sample Data'!I$3:I$98)&gt;10,IF(AND(ISNUMBER('Test Sample Data'!I1027),'Test Sample Data'!I1027&lt;$B$1,'Test Sample Data'!I1027&gt;0),'Test Sample Data'!I1027,$B$1),"")</f>
        <v/>
      </c>
      <c r="J1028" s="17" t="str">
        <f>IF(SUM('Test Sample Data'!J$3:J$98)&gt;10,IF(AND(ISNUMBER('Test Sample Data'!J1027),'Test Sample Data'!J1027&lt;$B$1,'Test Sample Data'!J1027&gt;0),'Test Sample Data'!J1027,$B$1),"")</f>
        <v/>
      </c>
      <c r="K1028" s="17" t="str">
        <f>IF(SUM('Test Sample Data'!K$3:K$98)&gt;10,IF(AND(ISNUMBER('Test Sample Data'!K1027),'Test Sample Data'!K1027&lt;$B$1,'Test Sample Data'!K1027&gt;0),'Test Sample Data'!K1027,$B$1),"")</f>
        <v/>
      </c>
      <c r="L1028" s="17" t="str">
        <f>IF(SUM('Test Sample Data'!L$3:L$98)&gt;10,IF(AND(ISNUMBER('Test Sample Data'!L1027),'Test Sample Data'!L1027&lt;$B$1,'Test Sample Data'!L1027&gt;0),'Test Sample Data'!L1027,$B$1),"")</f>
        <v/>
      </c>
      <c r="M1028" s="17" t="str">
        <f>IF(SUM('Test Sample Data'!M$3:M$98)&gt;10,IF(AND(ISNUMBER('Test Sample Data'!M1027),'Test Sample Data'!M1027&lt;$B$1,'Test Sample Data'!M1027&gt;0),'Test Sample Data'!M1027,$B$1),"")</f>
        <v/>
      </c>
      <c r="N1028" s="17" t="str">
        <f>'Gene Table'!E1027</f>
        <v>mmu-miR-3961</v>
      </c>
      <c r="O1028" s="17" t="str">
        <f>'Gene Table'!B1027</f>
        <v>K17</v>
      </c>
      <c r="P1028" s="17" t="str">
        <f>IF(SUM('Control Sample Data'!D$3:D$98)&gt;10,IF(AND(ISNUMBER('Control Sample Data'!D1027),'Control Sample Data'!D1027&lt;$B$1,'Control Sample Data'!D1027&gt;0),'Control Sample Data'!D1027,$B$1),"")</f>
        <v/>
      </c>
      <c r="Q1028" s="17" t="str">
        <f>IF(SUM('Control Sample Data'!E$3:E$98)&gt;10,IF(AND(ISNUMBER('Control Sample Data'!E1027),'Control Sample Data'!E1027&lt;$B$1,'Control Sample Data'!E1027&gt;0),'Control Sample Data'!E1027,$B$1),"")</f>
        <v/>
      </c>
      <c r="R1028" s="17" t="str">
        <f>IF(SUM('Control Sample Data'!F$3:F$98)&gt;10,IF(AND(ISNUMBER('Control Sample Data'!F1027),'Control Sample Data'!F1027&lt;$B$1,'Control Sample Data'!F1027&gt;0),'Control Sample Data'!F1027,$B$1),"")</f>
        <v/>
      </c>
      <c r="S1028" s="17" t="str">
        <f>IF(SUM('Control Sample Data'!G$3:G$98)&gt;10,IF(AND(ISNUMBER('Control Sample Data'!G1027),'Control Sample Data'!G1027&lt;$B$1,'Control Sample Data'!G1027&gt;0),'Control Sample Data'!G1027,$B$1),"")</f>
        <v/>
      </c>
      <c r="T1028" s="17" t="str">
        <f>IF(SUM('Control Sample Data'!H$3:H$98)&gt;10,IF(AND(ISNUMBER('Control Sample Data'!H1027),'Control Sample Data'!H1027&lt;$B$1,'Control Sample Data'!H1027&gt;0),'Control Sample Data'!H1027,$B$1),"")</f>
        <v/>
      </c>
      <c r="U1028" s="17" t="str">
        <f>IF(SUM('Control Sample Data'!I$3:I$98)&gt;10,IF(AND(ISNUMBER('Control Sample Data'!I1027),'Control Sample Data'!I1027&lt;$B$1,'Control Sample Data'!I1027&gt;0),'Control Sample Data'!I1027,$B$1),"")</f>
        <v/>
      </c>
      <c r="V1028" s="17" t="str">
        <f>IF(SUM('Control Sample Data'!J$3:J$98)&gt;10,IF(AND(ISNUMBER('Control Sample Data'!J1027),'Control Sample Data'!J1027&lt;$B$1,'Control Sample Data'!J1027&gt;0),'Control Sample Data'!J1027,$B$1),"")</f>
        <v/>
      </c>
      <c r="W1028" s="17" t="str">
        <f>IF(SUM('Control Sample Data'!K$3:K$98)&gt;10,IF(AND(ISNUMBER('Control Sample Data'!K1027),'Control Sample Data'!K1027&lt;$B$1,'Control Sample Data'!K1027&gt;0),'Control Sample Data'!K1027,$B$1),"")</f>
        <v/>
      </c>
      <c r="X1028" s="17" t="str">
        <f>IF(SUM('Control Sample Data'!L$3:L$98)&gt;10,IF(AND(ISNUMBER('Control Sample Data'!L1027),'Control Sample Data'!L1027&lt;$B$1,'Control Sample Data'!L1027&gt;0),'Control Sample Data'!L1027,$B$1),"")</f>
        <v/>
      </c>
      <c r="Y1028" s="17" t="str">
        <f>IF(SUM('Control Sample Data'!M$3:M$98)&gt;10,IF(AND(ISNUMBER('Control Sample Data'!M1027),'Control Sample Data'!M1027&lt;$B$1,'Control Sample Data'!M1027&gt;0),'Control Sample Data'!M1027,$B$1),"")</f>
        <v/>
      </c>
      <c r="AT1028" s="36" t="str">
        <f t="shared" si="664"/>
        <v/>
      </c>
      <c r="AU1028" s="36" t="str">
        <f t="shared" si="665"/>
        <v/>
      </c>
      <c r="AV1028" s="36" t="str">
        <f t="shared" si="666"/>
        <v/>
      </c>
      <c r="AW1028" s="36" t="str">
        <f t="shared" si="667"/>
        <v/>
      </c>
      <c r="AX1028" s="36" t="str">
        <f t="shared" si="668"/>
        <v/>
      </c>
      <c r="AY1028" s="36" t="str">
        <f t="shared" si="669"/>
        <v/>
      </c>
      <c r="AZ1028" s="36" t="str">
        <f t="shared" si="670"/>
        <v/>
      </c>
      <c r="BA1028" s="36" t="str">
        <f t="shared" si="671"/>
        <v/>
      </c>
      <c r="BB1028" s="36" t="str">
        <f t="shared" si="672"/>
        <v/>
      </c>
      <c r="BC1028" s="36" t="str">
        <f t="shared" si="673"/>
        <v/>
      </c>
      <c r="BD1028" s="36" t="str">
        <f t="shared" si="674"/>
        <v/>
      </c>
      <c r="BE1028" s="36" t="str">
        <f t="shared" si="675"/>
        <v/>
      </c>
      <c r="BF1028" s="36" t="str">
        <f t="shared" si="676"/>
        <v/>
      </c>
      <c r="BG1028" s="36" t="str">
        <f t="shared" si="677"/>
        <v/>
      </c>
      <c r="BH1028" s="36" t="str">
        <f t="shared" si="678"/>
        <v/>
      </c>
      <c r="BI1028" s="36" t="str">
        <f t="shared" si="679"/>
        <v/>
      </c>
      <c r="BJ1028" s="36" t="str">
        <f t="shared" si="680"/>
        <v/>
      </c>
      <c r="BK1028" s="36" t="str">
        <f t="shared" si="681"/>
        <v/>
      </c>
      <c r="BL1028" s="36" t="str">
        <f t="shared" si="682"/>
        <v/>
      </c>
      <c r="BM1028" s="36" t="str">
        <f t="shared" si="683"/>
        <v/>
      </c>
      <c r="BN1028" s="38" t="e">
        <f t="shared" ref="BN1028:BN1091" si="684">AVERAGE(AT1028:BC1028)</f>
        <v>#DIV/0!</v>
      </c>
      <c r="BO1028" s="38" t="e">
        <f t="shared" ref="BO1028:BO1091" si="685">AVERAGE(BD1028:BM1028)</f>
        <v>#DIV/0!</v>
      </c>
      <c r="BP1028" s="39" t="str">
        <f t="shared" ref="BP1028:BP1091" si="686">IF(ISNUMBER(AT1028),POWER(2,-AT1028),"")</f>
        <v/>
      </c>
      <c r="BQ1028" s="39" t="str">
        <f t="shared" ref="BQ1028:BQ1091" si="687">IF(ISNUMBER(AU1028),POWER(2,-AU1028),"")</f>
        <v/>
      </c>
      <c r="BR1028" s="39" t="str">
        <f t="shared" ref="BR1028:BR1091" si="688">IF(ISNUMBER(AV1028),POWER(2,-AV1028),"")</f>
        <v/>
      </c>
      <c r="BS1028" s="39" t="str">
        <f t="shared" ref="BS1028:BS1091" si="689">IF(ISNUMBER(AW1028),POWER(2,-AW1028),"")</f>
        <v/>
      </c>
      <c r="BT1028" s="39" t="str">
        <f t="shared" ref="BT1028:BT1091" si="690">IF(ISNUMBER(AX1028),POWER(2,-AX1028),"")</f>
        <v/>
      </c>
      <c r="BU1028" s="39" t="str">
        <f t="shared" ref="BU1028:BU1091" si="691">IF(ISNUMBER(AY1028),POWER(2,-AY1028),"")</f>
        <v/>
      </c>
      <c r="BV1028" s="39" t="str">
        <f t="shared" ref="BV1028:BV1091" si="692">IF(ISNUMBER(AZ1028),POWER(2,-AZ1028),"")</f>
        <v/>
      </c>
      <c r="BW1028" s="39" t="str">
        <f t="shared" ref="BW1028:BW1091" si="693">IF(ISNUMBER(BA1028),POWER(2,-BA1028),"")</f>
        <v/>
      </c>
      <c r="BX1028" s="39" t="str">
        <f t="shared" ref="BX1028:BX1091" si="694">IF(ISNUMBER(BB1028),POWER(2,-BB1028),"")</f>
        <v/>
      </c>
      <c r="BY1028" s="39" t="str">
        <f t="shared" ref="BY1028:BY1091" si="695">IF(ISNUMBER(BC1028),POWER(2,-BC1028),"")</f>
        <v/>
      </c>
      <c r="BZ1028" s="39" t="str">
        <f t="shared" ref="BZ1028:BZ1091" si="696">IF(ISNUMBER(BD1028),POWER(2,-BD1028),"")</f>
        <v/>
      </c>
      <c r="CA1028" s="39" t="str">
        <f t="shared" ref="CA1028:CA1091" si="697">IF(ISNUMBER(BE1028),POWER(2,-BE1028),"")</f>
        <v/>
      </c>
      <c r="CB1028" s="39" t="str">
        <f t="shared" ref="CB1028:CB1091" si="698">IF(ISNUMBER(BF1028),POWER(2,-BF1028),"")</f>
        <v/>
      </c>
      <c r="CC1028" s="39" t="str">
        <f t="shared" ref="CC1028:CC1091" si="699">IF(ISNUMBER(BG1028),POWER(2,-BG1028),"")</f>
        <v/>
      </c>
      <c r="CD1028" s="39" t="str">
        <f t="shared" ref="CD1028:CD1091" si="700">IF(ISNUMBER(BH1028),POWER(2,-BH1028),"")</f>
        <v/>
      </c>
      <c r="CE1028" s="39" t="str">
        <f t="shared" ref="CE1028:CE1091" si="701">IF(ISNUMBER(BI1028),POWER(2,-BI1028),"")</f>
        <v/>
      </c>
      <c r="CF1028" s="39" t="str">
        <f t="shared" ref="CF1028:CF1091" si="702">IF(ISNUMBER(BJ1028),POWER(2,-BJ1028),"")</f>
        <v/>
      </c>
      <c r="CG1028" s="39" t="str">
        <f t="shared" ref="CG1028:CG1091" si="703">IF(ISNUMBER(BK1028),POWER(2,-BK1028),"")</f>
        <v/>
      </c>
      <c r="CH1028" s="39" t="str">
        <f t="shared" ref="CH1028:CH1091" si="704">IF(ISNUMBER(BL1028),POWER(2,-BL1028),"")</f>
        <v/>
      </c>
      <c r="CI1028" s="39" t="str">
        <f t="shared" ref="CI1028:CI1091" si="705">IF(ISNUMBER(BM1028),POWER(2,-BM1028),"")</f>
        <v/>
      </c>
    </row>
    <row r="1029" spans="1:87">
      <c r="A1029" s="18"/>
      <c r="B1029" s="15">
        <f>'Gene Table'!E1028</f>
        <v>0</v>
      </c>
      <c r="C1029" s="15" t="str">
        <f>'Gene Table'!B1028</f>
        <v>K18</v>
      </c>
      <c r="D1029" s="16" t="str">
        <f>IF(SUM('Test Sample Data'!D$3:D$98)&gt;10,IF(AND(ISNUMBER('Test Sample Data'!D1028),'Test Sample Data'!D1028&lt;$B$1,'Test Sample Data'!D1028&gt;0),'Test Sample Data'!D1028,$B$1),"")</f>
        <v/>
      </c>
      <c r="E1029" s="17" t="str">
        <f>IF(SUM('Test Sample Data'!E$3:E$98)&gt;10,IF(AND(ISNUMBER('Test Sample Data'!E1028),'Test Sample Data'!E1028&lt;$B$1,'Test Sample Data'!E1028&gt;0),'Test Sample Data'!E1028,$B$1),"")</f>
        <v/>
      </c>
      <c r="F1029" s="17" t="str">
        <f>IF(SUM('Test Sample Data'!F$3:F$98)&gt;10,IF(AND(ISNUMBER('Test Sample Data'!F1028),'Test Sample Data'!F1028&lt;$B$1,'Test Sample Data'!F1028&gt;0),'Test Sample Data'!F1028,$B$1),"")</f>
        <v/>
      </c>
      <c r="G1029" s="17" t="str">
        <f>IF(SUM('Test Sample Data'!G$3:G$98)&gt;10,IF(AND(ISNUMBER('Test Sample Data'!G1028),'Test Sample Data'!G1028&lt;$B$1,'Test Sample Data'!G1028&gt;0),'Test Sample Data'!G1028,$B$1),"")</f>
        <v/>
      </c>
      <c r="H1029" s="17" t="str">
        <f>IF(SUM('Test Sample Data'!H$3:H$98)&gt;10,IF(AND(ISNUMBER('Test Sample Data'!H1028),'Test Sample Data'!H1028&lt;$B$1,'Test Sample Data'!H1028&gt;0),'Test Sample Data'!H1028,$B$1),"")</f>
        <v/>
      </c>
      <c r="I1029" s="17" t="str">
        <f>IF(SUM('Test Sample Data'!I$3:I$98)&gt;10,IF(AND(ISNUMBER('Test Sample Data'!I1028),'Test Sample Data'!I1028&lt;$B$1,'Test Sample Data'!I1028&gt;0),'Test Sample Data'!I1028,$B$1),"")</f>
        <v/>
      </c>
      <c r="J1029" s="17" t="str">
        <f>IF(SUM('Test Sample Data'!J$3:J$98)&gt;10,IF(AND(ISNUMBER('Test Sample Data'!J1028),'Test Sample Data'!J1028&lt;$B$1,'Test Sample Data'!J1028&gt;0),'Test Sample Data'!J1028,$B$1),"")</f>
        <v/>
      </c>
      <c r="K1029" s="17" t="str">
        <f>IF(SUM('Test Sample Data'!K$3:K$98)&gt;10,IF(AND(ISNUMBER('Test Sample Data'!K1028),'Test Sample Data'!K1028&lt;$B$1,'Test Sample Data'!K1028&gt;0),'Test Sample Data'!K1028,$B$1),"")</f>
        <v/>
      </c>
      <c r="L1029" s="17" t="str">
        <f>IF(SUM('Test Sample Data'!L$3:L$98)&gt;10,IF(AND(ISNUMBER('Test Sample Data'!L1028),'Test Sample Data'!L1028&lt;$B$1,'Test Sample Data'!L1028&gt;0),'Test Sample Data'!L1028,$B$1),"")</f>
        <v/>
      </c>
      <c r="M1029" s="17" t="str">
        <f>IF(SUM('Test Sample Data'!M$3:M$98)&gt;10,IF(AND(ISNUMBER('Test Sample Data'!M1028),'Test Sample Data'!M1028&lt;$B$1,'Test Sample Data'!M1028&gt;0),'Test Sample Data'!M1028,$B$1),"")</f>
        <v/>
      </c>
      <c r="N1029" s="17">
        <f>'Gene Table'!E1028</f>
        <v>0</v>
      </c>
      <c r="O1029" s="17" t="str">
        <f>'Gene Table'!B1028</f>
        <v>K18</v>
      </c>
      <c r="P1029" s="17" t="str">
        <f>IF(SUM('Control Sample Data'!D$3:D$98)&gt;10,IF(AND(ISNUMBER('Control Sample Data'!D1028),'Control Sample Data'!D1028&lt;$B$1,'Control Sample Data'!D1028&gt;0),'Control Sample Data'!D1028,$B$1),"")</f>
        <v/>
      </c>
      <c r="Q1029" s="17" t="str">
        <f>IF(SUM('Control Sample Data'!E$3:E$98)&gt;10,IF(AND(ISNUMBER('Control Sample Data'!E1028),'Control Sample Data'!E1028&lt;$B$1,'Control Sample Data'!E1028&gt;0),'Control Sample Data'!E1028,$B$1),"")</f>
        <v/>
      </c>
      <c r="R1029" s="17" t="str">
        <f>IF(SUM('Control Sample Data'!F$3:F$98)&gt;10,IF(AND(ISNUMBER('Control Sample Data'!F1028),'Control Sample Data'!F1028&lt;$B$1,'Control Sample Data'!F1028&gt;0),'Control Sample Data'!F1028,$B$1),"")</f>
        <v/>
      </c>
      <c r="S1029" s="17" t="str">
        <f>IF(SUM('Control Sample Data'!G$3:G$98)&gt;10,IF(AND(ISNUMBER('Control Sample Data'!G1028),'Control Sample Data'!G1028&lt;$B$1,'Control Sample Data'!G1028&gt;0),'Control Sample Data'!G1028,$B$1),"")</f>
        <v/>
      </c>
      <c r="T1029" s="17" t="str">
        <f>IF(SUM('Control Sample Data'!H$3:H$98)&gt;10,IF(AND(ISNUMBER('Control Sample Data'!H1028),'Control Sample Data'!H1028&lt;$B$1,'Control Sample Data'!H1028&gt;0),'Control Sample Data'!H1028,$B$1),"")</f>
        <v/>
      </c>
      <c r="U1029" s="17" t="str">
        <f>IF(SUM('Control Sample Data'!I$3:I$98)&gt;10,IF(AND(ISNUMBER('Control Sample Data'!I1028),'Control Sample Data'!I1028&lt;$B$1,'Control Sample Data'!I1028&gt;0),'Control Sample Data'!I1028,$B$1),"")</f>
        <v/>
      </c>
      <c r="V1029" s="17" t="str">
        <f>IF(SUM('Control Sample Data'!J$3:J$98)&gt;10,IF(AND(ISNUMBER('Control Sample Data'!J1028),'Control Sample Data'!J1028&lt;$B$1,'Control Sample Data'!J1028&gt;0),'Control Sample Data'!J1028,$B$1),"")</f>
        <v/>
      </c>
      <c r="W1029" s="17" t="str">
        <f>IF(SUM('Control Sample Data'!K$3:K$98)&gt;10,IF(AND(ISNUMBER('Control Sample Data'!K1028),'Control Sample Data'!K1028&lt;$B$1,'Control Sample Data'!K1028&gt;0),'Control Sample Data'!K1028,$B$1),"")</f>
        <v/>
      </c>
      <c r="X1029" s="17" t="str">
        <f>IF(SUM('Control Sample Data'!L$3:L$98)&gt;10,IF(AND(ISNUMBER('Control Sample Data'!L1028),'Control Sample Data'!L1028&lt;$B$1,'Control Sample Data'!L1028&gt;0),'Control Sample Data'!L1028,$B$1),"")</f>
        <v/>
      </c>
      <c r="Y1029" s="17" t="str">
        <f>IF(SUM('Control Sample Data'!M$3:M$98)&gt;10,IF(AND(ISNUMBER('Control Sample Data'!M1028),'Control Sample Data'!M1028&lt;$B$1,'Control Sample Data'!M1028&gt;0),'Control Sample Data'!M1028,$B$1),"")</f>
        <v/>
      </c>
      <c r="AT1029" s="36" t="str">
        <f t="shared" ref="AT1029:AT1092" si="706">IF(ISERROR(D1029-Z$794),"",D1029-Z$794)</f>
        <v/>
      </c>
      <c r="AU1029" s="36" t="str">
        <f t="shared" ref="AU1029:AU1092" si="707">IF(ISERROR(E1029-AA$794),"",E1029-AA$794)</f>
        <v/>
      </c>
      <c r="AV1029" s="36" t="str">
        <f t="shared" ref="AV1029:AV1092" si="708">IF(ISERROR(F1029-AB$794),"",F1029-AB$794)</f>
        <v/>
      </c>
      <c r="AW1029" s="36" t="str">
        <f t="shared" ref="AW1029:AW1092" si="709">IF(ISERROR(G1029-AC$794),"",G1029-AC$794)</f>
        <v/>
      </c>
      <c r="AX1029" s="36" t="str">
        <f t="shared" ref="AX1029:AX1092" si="710">IF(ISERROR(H1029-AD$794),"",H1029-AD$794)</f>
        <v/>
      </c>
      <c r="AY1029" s="36" t="str">
        <f t="shared" ref="AY1029:AY1092" si="711">IF(ISERROR(I1029-AE$794),"",I1029-AE$794)</f>
        <v/>
      </c>
      <c r="AZ1029" s="36" t="str">
        <f t="shared" ref="AZ1029:AZ1092" si="712">IF(ISERROR(J1029-AF$794),"",J1029-AF$794)</f>
        <v/>
      </c>
      <c r="BA1029" s="36" t="str">
        <f t="shared" ref="BA1029:BA1092" si="713">IF(ISERROR(K1029-AG$794),"",K1029-AG$794)</f>
        <v/>
      </c>
      <c r="BB1029" s="36" t="str">
        <f t="shared" ref="BB1029:BB1092" si="714">IF(ISERROR(L1029-AH$794),"",L1029-AH$794)</f>
        <v/>
      </c>
      <c r="BC1029" s="36" t="str">
        <f t="shared" ref="BC1029:BC1092" si="715">IF(ISERROR(M1029-AI$794),"",M1029-AI$794)</f>
        <v/>
      </c>
      <c r="BD1029" s="36" t="str">
        <f t="shared" ref="BD1029:BD1092" si="716">IF(ISERROR(P1029-AJ$794),"",P1029-AJ$794)</f>
        <v/>
      </c>
      <c r="BE1029" s="36" t="str">
        <f t="shared" ref="BE1029:BE1092" si="717">IF(ISERROR(Q1029-AK$794),"",Q1029-AK$794)</f>
        <v/>
      </c>
      <c r="BF1029" s="36" t="str">
        <f t="shared" ref="BF1029:BF1092" si="718">IF(ISERROR(R1029-AL$794),"",R1029-AL$794)</f>
        <v/>
      </c>
      <c r="BG1029" s="36" t="str">
        <f t="shared" ref="BG1029:BG1092" si="719">IF(ISERROR(S1029-AM$794),"",S1029-AM$794)</f>
        <v/>
      </c>
      <c r="BH1029" s="36" t="str">
        <f t="shared" ref="BH1029:BH1092" si="720">IF(ISERROR(T1029-AN$794),"",T1029-AN$794)</f>
        <v/>
      </c>
      <c r="BI1029" s="36" t="str">
        <f t="shared" ref="BI1029:BI1092" si="721">IF(ISERROR(U1029-AO$794),"",U1029-AO$794)</f>
        <v/>
      </c>
      <c r="BJ1029" s="36" t="str">
        <f t="shared" ref="BJ1029:BJ1092" si="722">IF(ISERROR(V1029-AP$794),"",V1029-AP$794)</f>
        <v/>
      </c>
      <c r="BK1029" s="36" t="str">
        <f t="shared" ref="BK1029:BK1092" si="723">IF(ISERROR(W1029-AQ$794),"",W1029-AQ$794)</f>
        <v/>
      </c>
      <c r="BL1029" s="36" t="str">
        <f t="shared" ref="BL1029:BL1092" si="724">IF(ISERROR(X1029-AR$794),"",X1029-AR$794)</f>
        <v/>
      </c>
      <c r="BM1029" s="36" t="str">
        <f t="shared" ref="BM1029:BM1092" si="725">IF(ISERROR(Y1029-AS$794),"",Y1029-AS$794)</f>
        <v/>
      </c>
      <c r="BN1029" s="38" t="e">
        <f t="shared" si="684"/>
        <v>#DIV/0!</v>
      </c>
      <c r="BO1029" s="38" t="e">
        <f t="shared" si="685"/>
        <v>#DIV/0!</v>
      </c>
      <c r="BP1029" s="39" t="str">
        <f t="shared" si="686"/>
        <v/>
      </c>
      <c r="BQ1029" s="39" t="str">
        <f t="shared" si="687"/>
        <v/>
      </c>
      <c r="BR1029" s="39" t="str">
        <f t="shared" si="688"/>
        <v/>
      </c>
      <c r="BS1029" s="39" t="str">
        <f t="shared" si="689"/>
        <v/>
      </c>
      <c r="BT1029" s="39" t="str">
        <f t="shared" si="690"/>
        <v/>
      </c>
      <c r="BU1029" s="39" t="str">
        <f t="shared" si="691"/>
        <v/>
      </c>
      <c r="BV1029" s="39" t="str">
        <f t="shared" si="692"/>
        <v/>
      </c>
      <c r="BW1029" s="39" t="str">
        <f t="shared" si="693"/>
        <v/>
      </c>
      <c r="BX1029" s="39" t="str">
        <f t="shared" si="694"/>
        <v/>
      </c>
      <c r="BY1029" s="39" t="str">
        <f t="shared" si="695"/>
        <v/>
      </c>
      <c r="BZ1029" s="39" t="str">
        <f t="shared" si="696"/>
        <v/>
      </c>
      <c r="CA1029" s="39" t="str">
        <f t="shared" si="697"/>
        <v/>
      </c>
      <c r="CB1029" s="39" t="str">
        <f t="shared" si="698"/>
        <v/>
      </c>
      <c r="CC1029" s="39" t="str">
        <f t="shared" si="699"/>
        <v/>
      </c>
      <c r="CD1029" s="39" t="str">
        <f t="shared" si="700"/>
        <v/>
      </c>
      <c r="CE1029" s="39" t="str">
        <f t="shared" si="701"/>
        <v/>
      </c>
      <c r="CF1029" s="39" t="str">
        <f t="shared" si="702"/>
        <v/>
      </c>
      <c r="CG1029" s="39" t="str">
        <f t="shared" si="703"/>
        <v/>
      </c>
      <c r="CH1029" s="39" t="str">
        <f t="shared" si="704"/>
        <v/>
      </c>
      <c r="CI1029" s="39" t="str">
        <f t="shared" si="705"/>
        <v/>
      </c>
    </row>
    <row r="1030" spans="1:87">
      <c r="A1030" s="18"/>
      <c r="B1030" s="15" t="str">
        <f>'Gene Table'!E1029</f>
        <v>mmu-miR-3962</v>
      </c>
      <c r="C1030" s="15" t="str">
        <f>'Gene Table'!B1029</f>
        <v>K19</v>
      </c>
      <c r="D1030" s="16" t="str">
        <f>IF(SUM('Test Sample Data'!D$3:D$98)&gt;10,IF(AND(ISNUMBER('Test Sample Data'!D1029),'Test Sample Data'!D1029&lt;$B$1,'Test Sample Data'!D1029&gt;0),'Test Sample Data'!D1029,$B$1),"")</f>
        <v/>
      </c>
      <c r="E1030" s="17" t="str">
        <f>IF(SUM('Test Sample Data'!E$3:E$98)&gt;10,IF(AND(ISNUMBER('Test Sample Data'!E1029),'Test Sample Data'!E1029&lt;$B$1,'Test Sample Data'!E1029&gt;0),'Test Sample Data'!E1029,$B$1),"")</f>
        <v/>
      </c>
      <c r="F1030" s="17" t="str">
        <f>IF(SUM('Test Sample Data'!F$3:F$98)&gt;10,IF(AND(ISNUMBER('Test Sample Data'!F1029),'Test Sample Data'!F1029&lt;$B$1,'Test Sample Data'!F1029&gt;0),'Test Sample Data'!F1029,$B$1),"")</f>
        <v/>
      </c>
      <c r="G1030" s="17" t="str">
        <f>IF(SUM('Test Sample Data'!G$3:G$98)&gt;10,IF(AND(ISNUMBER('Test Sample Data'!G1029),'Test Sample Data'!G1029&lt;$B$1,'Test Sample Data'!G1029&gt;0),'Test Sample Data'!G1029,$B$1),"")</f>
        <v/>
      </c>
      <c r="H1030" s="17" t="str">
        <f>IF(SUM('Test Sample Data'!H$3:H$98)&gt;10,IF(AND(ISNUMBER('Test Sample Data'!H1029),'Test Sample Data'!H1029&lt;$B$1,'Test Sample Data'!H1029&gt;0),'Test Sample Data'!H1029,$B$1),"")</f>
        <v/>
      </c>
      <c r="I1030" s="17" t="str">
        <f>IF(SUM('Test Sample Data'!I$3:I$98)&gt;10,IF(AND(ISNUMBER('Test Sample Data'!I1029),'Test Sample Data'!I1029&lt;$B$1,'Test Sample Data'!I1029&gt;0),'Test Sample Data'!I1029,$B$1),"")</f>
        <v/>
      </c>
      <c r="J1030" s="17" t="str">
        <f>IF(SUM('Test Sample Data'!J$3:J$98)&gt;10,IF(AND(ISNUMBER('Test Sample Data'!J1029),'Test Sample Data'!J1029&lt;$B$1,'Test Sample Data'!J1029&gt;0),'Test Sample Data'!J1029,$B$1),"")</f>
        <v/>
      </c>
      <c r="K1030" s="17" t="str">
        <f>IF(SUM('Test Sample Data'!K$3:K$98)&gt;10,IF(AND(ISNUMBER('Test Sample Data'!K1029),'Test Sample Data'!K1029&lt;$B$1,'Test Sample Data'!K1029&gt;0),'Test Sample Data'!K1029,$B$1),"")</f>
        <v/>
      </c>
      <c r="L1030" s="17" t="str">
        <f>IF(SUM('Test Sample Data'!L$3:L$98)&gt;10,IF(AND(ISNUMBER('Test Sample Data'!L1029),'Test Sample Data'!L1029&lt;$B$1,'Test Sample Data'!L1029&gt;0),'Test Sample Data'!L1029,$B$1),"")</f>
        <v/>
      </c>
      <c r="M1030" s="17" t="str">
        <f>IF(SUM('Test Sample Data'!M$3:M$98)&gt;10,IF(AND(ISNUMBER('Test Sample Data'!M1029),'Test Sample Data'!M1029&lt;$B$1,'Test Sample Data'!M1029&gt;0),'Test Sample Data'!M1029,$B$1),"")</f>
        <v/>
      </c>
      <c r="N1030" s="17" t="str">
        <f>'Gene Table'!E1029</f>
        <v>mmu-miR-3962</v>
      </c>
      <c r="O1030" s="17" t="str">
        <f>'Gene Table'!B1029</f>
        <v>K19</v>
      </c>
      <c r="P1030" s="17" t="str">
        <f>IF(SUM('Control Sample Data'!D$3:D$98)&gt;10,IF(AND(ISNUMBER('Control Sample Data'!D1029),'Control Sample Data'!D1029&lt;$B$1,'Control Sample Data'!D1029&gt;0),'Control Sample Data'!D1029,$B$1),"")</f>
        <v/>
      </c>
      <c r="Q1030" s="17" t="str">
        <f>IF(SUM('Control Sample Data'!E$3:E$98)&gt;10,IF(AND(ISNUMBER('Control Sample Data'!E1029),'Control Sample Data'!E1029&lt;$B$1,'Control Sample Data'!E1029&gt;0),'Control Sample Data'!E1029,$B$1),"")</f>
        <v/>
      </c>
      <c r="R1030" s="17" t="str">
        <f>IF(SUM('Control Sample Data'!F$3:F$98)&gt;10,IF(AND(ISNUMBER('Control Sample Data'!F1029),'Control Sample Data'!F1029&lt;$B$1,'Control Sample Data'!F1029&gt;0),'Control Sample Data'!F1029,$B$1),"")</f>
        <v/>
      </c>
      <c r="S1030" s="17" t="str">
        <f>IF(SUM('Control Sample Data'!G$3:G$98)&gt;10,IF(AND(ISNUMBER('Control Sample Data'!G1029),'Control Sample Data'!G1029&lt;$B$1,'Control Sample Data'!G1029&gt;0),'Control Sample Data'!G1029,$B$1),"")</f>
        <v/>
      </c>
      <c r="T1030" s="17" t="str">
        <f>IF(SUM('Control Sample Data'!H$3:H$98)&gt;10,IF(AND(ISNUMBER('Control Sample Data'!H1029),'Control Sample Data'!H1029&lt;$B$1,'Control Sample Data'!H1029&gt;0),'Control Sample Data'!H1029,$B$1),"")</f>
        <v/>
      </c>
      <c r="U1030" s="17" t="str">
        <f>IF(SUM('Control Sample Data'!I$3:I$98)&gt;10,IF(AND(ISNUMBER('Control Sample Data'!I1029),'Control Sample Data'!I1029&lt;$B$1,'Control Sample Data'!I1029&gt;0),'Control Sample Data'!I1029,$B$1),"")</f>
        <v/>
      </c>
      <c r="V1030" s="17" t="str">
        <f>IF(SUM('Control Sample Data'!J$3:J$98)&gt;10,IF(AND(ISNUMBER('Control Sample Data'!J1029),'Control Sample Data'!J1029&lt;$B$1,'Control Sample Data'!J1029&gt;0),'Control Sample Data'!J1029,$B$1),"")</f>
        <v/>
      </c>
      <c r="W1030" s="17" t="str">
        <f>IF(SUM('Control Sample Data'!K$3:K$98)&gt;10,IF(AND(ISNUMBER('Control Sample Data'!K1029),'Control Sample Data'!K1029&lt;$B$1,'Control Sample Data'!K1029&gt;0),'Control Sample Data'!K1029,$B$1),"")</f>
        <v/>
      </c>
      <c r="X1030" s="17" t="str">
        <f>IF(SUM('Control Sample Data'!L$3:L$98)&gt;10,IF(AND(ISNUMBER('Control Sample Data'!L1029),'Control Sample Data'!L1029&lt;$B$1,'Control Sample Data'!L1029&gt;0),'Control Sample Data'!L1029,$B$1),"")</f>
        <v/>
      </c>
      <c r="Y1030" s="17" t="str">
        <f>IF(SUM('Control Sample Data'!M$3:M$98)&gt;10,IF(AND(ISNUMBER('Control Sample Data'!M1029),'Control Sample Data'!M1029&lt;$B$1,'Control Sample Data'!M1029&gt;0),'Control Sample Data'!M1029,$B$1),"")</f>
        <v/>
      </c>
      <c r="AT1030" s="36" t="str">
        <f t="shared" si="706"/>
        <v/>
      </c>
      <c r="AU1030" s="36" t="str">
        <f t="shared" si="707"/>
        <v/>
      </c>
      <c r="AV1030" s="36" t="str">
        <f t="shared" si="708"/>
        <v/>
      </c>
      <c r="AW1030" s="36" t="str">
        <f t="shared" si="709"/>
        <v/>
      </c>
      <c r="AX1030" s="36" t="str">
        <f t="shared" si="710"/>
        <v/>
      </c>
      <c r="AY1030" s="36" t="str">
        <f t="shared" si="711"/>
        <v/>
      </c>
      <c r="AZ1030" s="36" t="str">
        <f t="shared" si="712"/>
        <v/>
      </c>
      <c r="BA1030" s="36" t="str">
        <f t="shared" si="713"/>
        <v/>
      </c>
      <c r="BB1030" s="36" t="str">
        <f t="shared" si="714"/>
        <v/>
      </c>
      <c r="BC1030" s="36" t="str">
        <f t="shared" si="715"/>
        <v/>
      </c>
      <c r="BD1030" s="36" t="str">
        <f t="shared" si="716"/>
        <v/>
      </c>
      <c r="BE1030" s="36" t="str">
        <f t="shared" si="717"/>
        <v/>
      </c>
      <c r="BF1030" s="36" t="str">
        <f t="shared" si="718"/>
        <v/>
      </c>
      <c r="BG1030" s="36" t="str">
        <f t="shared" si="719"/>
        <v/>
      </c>
      <c r="BH1030" s="36" t="str">
        <f t="shared" si="720"/>
        <v/>
      </c>
      <c r="BI1030" s="36" t="str">
        <f t="shared" si="721"/>
        <v/>
      </c>
      <c r="BJ1030" s="36" t="str">
        <f t="shared" si="722"/>
        <v/>
      </c>
      <c r="BK1030" s="36" t="str">
        <f t="shared" si="723"/>
        <v/>
      </c>
      <c r="BL1030" s="36" t="str">
        <f t="shared" si="724"/>
        <v/>
      </c>
      <c r="BM1030" s="36" t="str">
        <f t="shared" si="725"/>
        <v/>
      </c>
      <c r="BN1030" s="38" t="e">
        <f t="shared" si="684"/>
        <v>#DIV/0!</v>
      </c>
      <c r="BO1030" s="38" t="e">
        <f t="shared" si="685"/>
        <v>#DIV/0!</v>
      </c>
      <c r="BP1030" s="39" t="str">
        <f t="shared" si="686"/>
        <v/>
      </c>
      <c r="BQ1030" s="39" t="str">
        <f t="shared" si="687"/>
        <v/>
      </c>
      <c r="BR1030" s="39" t="str">
        <f t="shared" si="688"/>
        <v/>
      </c>
      <c r="BS1030" s="39" t="str">
        <f t="shared" si="689"/>
        <v/>
      </c>
      <c r="BT1030" s="39" t="str">
        <f t="shared" si="690"/>
        <v/>
      </c>
      <c r="BU1030" s="39" t="str">
        <f t="shared" si="691"/>
        <v/>
      </c>
      <c r="BV1030" s="39" t="str">
        <f t="shared" si="692"/>
        <v/>
      </c>
      <c r="BW1030" s="39" t="str">
        <f t="shared" si="693"/>
        <v/>
      </c>
      <c r="BX1030" s="39" t="str">
        <f t="shared" si="694"/>
        <v/>
      </c>
      <c r="BY1030" s="39" t="str">
        <f t="shared" si="695"/>
        <v/>
      </c>
      <c r="BZ1030" s="39" t="str">
        <f t="shared" si="696"/>
        <v/>
      </c>
      <c r="CA1030" s="39" t="str">
        <f t="shared" si="697"/>
        <v/>
      </c>
      <c r="CB1030" s="39" t="str">
        <f t="shared" si="698"/>
        <v/>
      </c>
      <c r="CC1030" s="39" t="str">
        <f t="shared" si="699"/>
        <v/>
      </c>
      <c r="CD1030" s="39" t="str">
        <f t="shared" si="700"/>
        <v/>
      </c>
      <c r="CE1030" s="39" t="str">
        <f t="shared" si="701"/>
        <v/>
      </c>
      <c r="CF1030" s="39" t="str">
        <f t="shared" si="702"/>
        <v/>
      </c>
      <c r="CG1030" s="39" t="str">
        <f t="shared" si="703"/>
        <v/>
      </c>
      <c r="CH1030" s="39" t="str">
        <f t="shared" si="704"/>
        <v/>
      </c>
      <c r="CI1030" s="39" t="str">
        <f t="shared" si="705"/>
        <v/>
      </c>
    </row>
    <row r="1031" spans="1:87">
      <c r="A1031" s="18"/>
      <c r="B1031" s="15">
        <f>'Gene Table'!E1030</f>
        <v>0</v>
      </c>
      <c r="C1031" s="15" t="str">
        <f>'Gene Table'!B1030</f>
        <v>K20</v>
      </c>
      <c r="D1031" s="16" t="str">
        <f>IF(SUM('Test Sample Data'!D$3:D$98)&gt;10,IF(AND(ISNUMBER('Test Sample Data'!D1030),'Test Sample Data'!D1030&lt;$B$1,'Test Sample Data'!D1030&gt;0),'Test Sample Data'!D1030,$B$1),"")</f>
        <v/>
      </c>
      <c r="E1031" s="17" t="str">
        <f>IF(SUM('Test Sample Data'!E$3:E$98)&gt;10,IF(AND(ISNUMBER('Test Sample Data'!E1030),'Test Sample Data'!E1030&lt;$B$1,'Test Sample Data'!E1030&gt;0),'Test Sample Data'!E1030,$B$1),"")</f>
        <v/>
      </c>
      <c r="F1031" s="17" t="str">
        <f>IF(SUM('Test Sample Data'!F$3:F$98)&gt;10,IF(AND(ISNUMBER('Test Sample Data'!F1030),'Test Sample Data'!F1030&lt;$B$1,'Test Sample Data'!F1030&gt;0),'Test Sample Data'!F1030,$B$1),"")</f>
        <v/>
      </c>
      <c r="G1031" s="17" t="str">
        <f>IF(SUM('Test Sample Data'!G$3:G$98)&gt;10,IF(AND(ISNUMBER('Test Sample Data'!G1030),'Test Sample Data'!G1030&lt;$B$1,'Test Sample Data'!G1030&gt;0),'Test Sample Data'!G1030,$B$1),"")</f>
        <v/>
      </c>
      <c r="H1031" s="17" t="str">
        <f>IF(SUM('Test Sample Data'!H$3:H$98)&gt;10,IF(AND(ISNUMBER('Test Sample Data'!H1030),'Test Sample Data'!H1030&lt;$B$1,'Test Sample Data'!H1030&gt;0),'Test Sample Data'!H1030,$B$1),"")</f>
        <v/>
      </c>
      <c r="I1031" s="17" t="str">
        <f>IF(SUM('Test Sample Data'!I$3:I$98)&gt;10,IF(AND(ISNUMBER('Test Sample Data'!I1030),'Test Sample Data'!I1030&lt;$B$1,'Test Sample Data'!I1030&gt;0),'Test Sample Data'!I1030,$B$1),"")</f>
        <v/>
      </c>
      <c r="J1031" s="17" t="str">
        <f>IF(SUM('Test Sample Data'!J$3:J$98)&gt;10,IF(AND(ISNUMBER('Test Sample Data'!J1030),'Test Sample Data'!J1030&lt;$B$1,'Test Sample Data'!J1030&gt;0),'Test Sample Data'!J1030,$B$1),"")</f>
        <v/>
      </c>
      <c r="K1031" s="17" t="str">
        <f>IF(SUM('Test Sample Data'!K$3:K$98)&gt;10,IF(AND(ISNUMBER('Test Sample Data'!K1030),'Test Sample Data'!K1030&lt;$B$1,'Test Sample Data'!K1030&gt;0),'Test Sample Data'!K1030,$B$1),"")</f>
        <v/>
      </c>
      <c r="L1031" s="17" t="str">
        <f>IF(SUM('Test Sample Data'!L$3:L$98)&gt;10,IF(AND(ISNUMBER('Test Sample Data'!L1030),'Test Sample Data'!L1030&lt;$B$1,'Test Sample Data'!L1030&gt;0),'Test Sample Data'!L1030,$B$1),"")</f>
        <v/>
      </c>
      <c r="M1031" s="17" t="str">
        <f>IF(SUM('Test Sample Data'!M$3:M$98)&gt;10,IF(AND(ISNUMBER('Test Sample Data'!M1030),'Test Sample Data'!M1030&lt;$B$1,'Test Sample Data'!M1030&gt;0),'Test Sample Data'!M1030,$B$1),"")</f>
        <v/>
      </c>
      <c r="N1031" s="17">
        <f>'Gene Table'!E1030</f>
        <v>0</v>
      </c>
      <c r="O1031" s="17" t="str">
        <f>'Gene Table'!B1030</f>
        <v>K20</v>
      </c>
      <c r="P1031" s="17" t="str">
        <f>IF(SUM('Control Sample Data'!D$3:D$98)&gt;10,IF(AND(ISNUMBER('Control Sample Data'!D1030),'Control Sample Data'!D1030&lt;$B$1,'Control Sample Data'!D1030&gt;0),'Control Sample Data'!D1030,$B$1),"")</f>
        <v/>
      </c>
      <c r="Q1031" s="17" t="str">
        <f>IF(SUM('Control Sample Data'!E$3:E$98)&gt;10,IF(AND(ISNUMBER('Control Sample Data'!E1030),'Control Sample Data'!E1030&lt;$B$1,'Control Sample Data'!E1030&gt;0),'Control Sample Data'!E1030,$B$1),"")</f>
        <v/>
      </c>
      <c r="R1031" s="17" t="str">
        <f>IF(SUM('Control Sample Data'!F$3:F$98)&gt;10,IF(AND(ISNUMBER('Control Sample Data'!F1030),'Control Sample Data'!F1030&lt;$B$1,'Control Sample Data'!F1030&gt;0),'Control Sample Data'!F1030,$B$1),"")</f>
        <v/>
      </c>
      <c r="S1031" s="17" t="str">
        <f>IF(SUM('Control Sample Data'!G$3:G$98)&gt;10,IF(AND(ISNUMBER('Control Sample Data'!G1030),'Control Sample Data'!G1030&lt;$B$1,'Control Sample Data'!G1030&gt;0),'Control Sample Data'!G1030,$B$1),"")</f>
        <v/>
      </c>
      <c r="T1031" s="17" t="str">
        <f>IF(SUM('Control Sample Data'!H$3:H$98)&gt;10,IF(AND(ISNUMBER('Control Sample Data'!H1030),'Control Sample Data'!H1030&lt;$B$1,'Control Sample Data'!H1030&gt;0),'Control Sample Data'!H1030,$B$1),"")</f>
        <v/>
      </c>
      <c r="U1031" s="17" t="str">
        <f>IF(SUM('Control Sample Data'!I$3:I$98)&gt;10,IF(AND(ISNUMBER('Control Sample Data'!I1030),'Control Sample Data'!I1030&lt;$B$1,'Control Sample Data'!I1030&gt;0),'Control Sample Data'!I1030,$B$1),"")</f>
        <v/>
      </c>
      <c r="V1031" s="17" t="str">
        <f>IF(SUM('Control Sample Data'!J$3:J$98)&gt;10,IF(AND(ISNUMBER('Control Sample Data'!J1030),'Control Sample Data'!J1030&lt;$B$1,'Control Sample Data'!J1030&gt;0),'Control Sample Data'!J1030,$B$1),"")</f>
        <v/>
      </c>
      <c r="W1031" s="17" t="str">
        <f>IF(SUM('Control Sample Data'!K$3:K$98)&gt;10,IF(AND(ISNUMBER('Control Sample Data'!K1030),'Control Sample Data'!K1030&lt;$B$1,'Control Sample Data'!K1030&gt;0),'Control Sample Data'!K1030,$B$1),"")</f>
        <v/>
      </c>
      <c r="X1031" s="17" t="str">
        <f>IF(SUM('Control Sample Data'!L$3:L$98)&gt;10,IF(AND(ISNUMBER('Control Sample Data'!L1030),'Control Sample Data'!L1030&lt;$B$1,'Control Sample Data'!L1030&gt;0),'Control Sample Data'!L1030,$B$1),"")</f>
        <v/>
      </c>
      <c r="Y1031" s="17" t="str">
        <f>IF(SUM('Control Sample Data'!M$3:M$98)&gt;10,IF(AND(ISNUMBER('Control Sample Data'!M1030),'Control Sample Data'!M1030&lt;$B$1,'Control Sample Data'!M1030&gt;0),'Control Sample Data'!M1030,$B$1),"")</f>
        <v/>
      </c>
      <c r="AT1031" s="36" t="str">
        <f t="shared" si="706"/>
        <v/>
      </c>
      <c r="AU1031" s="36" t="str">
        <f t="shared" si="707"/>
        <v/>
      </c>
      <c r="AV1031" s="36" t="str">
        <f t="shared" si="708"/>
        <v/>
      </c>
      <c r="AW1031" s="36" t="str">
        <f t="shared" si="709"/>
        <v/>
      </c>
      <c r="AX1031" s="36" t="str">
        <f t="shared" si="710"/>
        <v/>
      </c>
      <c r="AY1031" s="36" t="str">
        <f t="shared" si="711"/>
        <v/>
      </c>
      <c r="AZ1031" s="36" t="str">
        <f t="shared" si="712"/>
        <v/>
      </c>
      <c r="BA1031" s="36" t="str">
        <f t="shared" si="713"/>
        <v/>
      </c>
      <c r="BB1031" s="36" t="str">
        <f t="shared" si="714"/>
        <v/>
      </c>
      <c r="BC1031" s="36" t="str">
        <f t="shared" si="715"/>
        <v/>
      </c>
      <c r="BD1031" s="36" t="str">
        <f t="shared" si="716"/>
        <v/>
      </c>
      <c r="BE1031" s="36" t="str">
        <f t="shared" si="717"/>
        <v/>
      </c>
      <c r="BF1031" s="36" t="str">
        <f t="shared" si="718"/>
        <v/>
      </c>
      <c r="BG1031" s="36" t="str">
        <f t="shared" si="719"/>
        <v/>
      </c>
      <c r="BH1031" s="36" t="str">
        <f t="shared" si="720"/>
        <v/>
      </c>
      <c r="BI1031" s="36" t="str">
        <f t="shared" si="721"/>
        <v/>
      </c>
      <c r="BJ1031" s="36" t="str">
        <f t="shared" si="722"/>
        <v/>
      </c>
      <c r="BK1031" s="36" t="str">
        <f t="shared" si="723"/>
        <v/>
      </c>
      <c r="BL1031" s="36" t="str">
        <f t="shared" si="724"/>
        <v/>
      </c>
      <c r="BM1031" s="36" t="str">
        <f t="shared" si="725"/>
        <v/>
      </c>
      <c r="BN1031" s="38" t="e">
        <f t="shared" si="684"/>
        <v>#DIV/0!</v>
      </c>
      <c r="BO1031" s="38" t="e">
        <f t="shared" si="685"/>
        <v>#DIV/0!</v>
      </c>
      <c r="BP1031" s="39" t="str">
        <f t="shared" si="686"/>
        <v/>
      </c>
      <c r="BQ1031" s="39" t="str">
        <f t="shared" si="687"/>
        <v/>
      </c>
      <c r="BR1031" s="39" t="str">
        <f t="shared" si="688"/>
        <v/>
      </c>
      <c r="BS1031" s="39" t="str">
        <f t="shared" si="689"/>
        <v/>
      </c>
      <c r="BT1031" s="39" t="str">
        <f t="shared" si="690"/>
        <v/>
      </c>
      <c r="BU1031" s="39" t="str">
        <f t="shared" si="691"/>
        <v/>
      </c>
      <c r="BV1031" s="39" t="str">
        <f t="shared" si="692"/>
        <v/>
      </c>
      <c r="BW1031" s="39" t="str">
        <f t="shared" si="693"/>
        <v/>
      </c>
      <c r="BX1031" s="39" t="str">
        <f t="shared" si="694"/>
        <v/>
      </c>
      <c r="BY1031" s="39" t="str">
        <f t="shared" si="695"/>
        <v/>
      </c>
      <c r="BZ1031" s="39" t="str">
        <f t="shared" si="696"/>
        <v/>
      </c>
      <c r="CA1031" s="39" t="str">
        <f t="shared" si="697"/>
        <v/>
      </c>
      <c r="CB1031" s="39" t="str">
        <f t="shared" si="698"/>
        <v/>
      </c>
      <c r="CC1031" s="39" t="str">
        <f t="shared" si="699"/>
        <v/>
      </c>
      <c r="CD1031" s="39" t="str">
        <f t="shared" si="700"/>
        <v/>
      </c>
      <c r="CE1031" s="39" t="str">
        <f t="shared" si="701"/>
        <v/>
      </c>
      <c r="CF1031" s="39" t="str">
        <f t="shared" si="702"/>
        <v/>
      </c>
      <c r="CG1031" s="39" t="str">
        <f t="shared" si="703"/>
        <v/>
      </c>
      <c r="CH1031" s="39" t="str">
        <f t="shared" si="704"/>
        <v/>
      </c>
      <c r="CI1031" s="39" t="str">
        <f t="shared" si="705"/>
        <v/>
      </c>
    </row>
    <row r="1032" spans="1:87">
      <c r="A1032" s="18"/>
      <c r="B1032" s="15" t="str">
        <f>'Gene Table'!E1031</f>
        <v>mmu-miR-3963</v>
      </c>
      <c r="C1032" s="15" t="str">
        <f>'Gene Table'!B1031</f>
        <v>K21</v>
      </c>
      <c r="D1032" s="16" t="str">
        <f>IF(SUM('Test Sample Data'!D$3:D$98)&gt;10,IF(AND(ISNUMBER('Test Sample Data'!D1031),'Test Sample Data'!D1031&lt;$B$1,'Test Sample Data'!D1031&gt;0),'Test Sample Data'!D1031,$B$1),"")</f>
        <v/>
      </c>
      <c r="E1032" s="17" t="str">
        <f>IF(SUM('Test Sample Data'!E$3:E$98)&gt;10,IF(AND(ISNUMBER('Test Sample Data'!E1031),'Test Sample Data'!E1031&lt;$B$1,'Test Sample Data'!E1031&gt;0),'Test Sample Data'!E1031,$B$1),"")</f>
        <v/>
      </c>
      <c r="F1032" s="17" t="str">
        <f>IF(SUM('Test Sample Data'!F$3:F$98)&gt;10,IF(AND(ISNUMBER('Test Sample Data'!F1031),'Test Sample Data'!F1031&lt;$B$1,'Test Sample Data'!F1031&gt;0),'Test Sample Data'!F1031,$B$1),"")</f>
        <v/>
      </c>
      <c r="G1032" s="17" t="str">
        <f>IF(SUM('Test Sample Data'!G$3:G$98)&gt;10,IF(AND(ISNUMBER('Test Sample Data'!G1031),'Test Sample Data'!G1031&lt;$B$1,'Test Sample Data'!G1031&gt;0),'Test Sample Data'!G1031,$B$1),"")</f>
        <v/>
      </c>
      <c r="H1032" s="17" t="str">
        <f>IF(SUM('Test Sample Data'!H$3:H$98)&gt;10,IF(AND(ISNUMBER('Test Sample Data'!H1031),'Test Sample Data'!H1031&lt;$B$1,'Test Sample Data'!H1031&gt;0),'Test Sample Data'!H1031,$B$1),"")</f>
        <v/>
      </c>
      <c r="I1032" s="17" t="str">
        <f>IF(SUM('Test Sample Data'!I$3:I$98)&gt;10,IF(AND(ISNUMBER('Test Sample Data'!I1031),'Test Sample Data'!I1031&lt;$B$1,'Test Sample Data'!I1031&gt;0),'Test Sample Data'!I1031,$B$1),"")</f>
        <v/>
      </c>
      <c r="J1032" s="17" t="str">
        <f>IF(SUM('Test Sample Data'!J$3:J$98)&gt;10,IF(AND(ISNUMBER('Test Sample Data'!J1031),'Test Sample Data'!J1031&lt;$B$1,'Test Sample Data'!J1031&gt;0),'Test Sample Data'!J1031,$B$1),"")</f>
        <v/>
      </c>
      <c r="K1032" s="17" t="str">
        <f>IF(SUM('Test Sample Data'!K$3:K$98)&gt;10,IF(AND(ISNUMBER('Test Sample Data'!K1031),'Test Sample Data'!K1031&lt;$B$1,'Test Sample Data'!K1031&gt;0),'Test Sample Data'!K1031,$B$1),"")</f>
        <v/>
      </c>
      <c r="L1032" s="17" t="str">
        <f>IF(SUM('Test Sample Data'!L$3:L$98)&gt;10,IF(AND(ISNUMBER('Test Sample Data'!L1031),'Test Sample Data'!L1031&lt;$B$1,'Test Sample Data'!L1031&gt;0),'Test Sample Data'!L1031,$B$1),"")</f>
        <v/>
      </c>
      <c r="M1032" s="17" t="str">
        <f>IF(SUM('Test Sample Data'!M$3:M$98)&gt;10,IF(AND(ISNUMBER('Test Sample Data'!M1031),'Test Sample Data'!M1031&lt;$B$1,'Test Sample Data'!M1031&gt;0),'Test Sample Data'!M1031,$B$1),"")</f>
        <v/>
      </c>
      <c r="N1032" s="17" t="str">
        <f>'Gene Table'!E1031</f>
        <v>mmu-miR-3963</v>
      </c>
      <c r="O1032" s="17" t="str">
        <f>'Gene Table'!B1031</f>
        <v>K21</v>
      </c>
      <c r="P1032" s="17" t="str">
        <f>IF(SUM('Control Sample Data'!D$3:D$98)&gt;10,IF(AND(ISNUMBER('Control Sample Data'!D1031),'Control Sample Data'!D1031&lt;$B$1,'Control Sample Data'!D1031&gt;0),'Control Sample Data'!D1031,$B$1),"")</f>
        <v/>
      </c>
      <c r="Q1032" s="17" t="str">
        <f>IF(SUM('Control Sample Data'!E$3:E$98)&gt;10,IF(AND(ISNUMBER('Control Sample Data'!E1031),'Control Sample Data'!E1031&lt;$B$1,'Control Sample Data'!E1031&gt;0),'Control Sample Data'!E1031,$B$1),"")</f>
        <v/>
      </c>
      <c r="R1032" s="17" t="str">
        <f>IF(SUM('Control Sample Data'!F$3:F$98)&gt;10,IF(AND(ISNUMBER('Control Sample Data'!F1031),'Control Sample Data'!F1031&lt;$B$1,'Control Sample Data'!F1031&gt;0),'Control Sample Data'!F1031,$B$1),"")</f>
        <v/>
      </c>
      <c r="S1032" s="17" t="str">
        <f>IF(SUM('Control Sample Data'!G$3:G$98)&gt;10,IF(AND(ISNUMBER('Control Sample Data'!G1031),'Control Sample Data'!G1031&lt;$B$1,'Control Sample Data'!G1031&gt;0),'Control Sample Data'!G1031,$B$1),"")</f>
        <v/>
      </c>
      <c r="T1032" s="17" t="str">
        <f>IF(SUM('Control Sample Data'!H$3:H$98)&gt;10,IF(AND(ISNUMBER('Control Sample Data'!H1031),'Control Sample Data'!H1031&lt;$B$1,'Control Sample Data'!H1031&gt;0),'Control Sample Data'!H1031,$B$1),"")</f>
        <v/>
      </c>
      <c r="U1032" s="17" t="str">
        <f>IF(SUM('Control Sample Data'!I$3:I$98)&gt;10,IF(AND(ISNUMBER('Control Sample Data'!I1031),'Control Sample Data'!I1031&lt;$B$1,'Control Sample Data'!I1031&gt;0),'Control Sample Data'!I1031,$B$1),"")</f>
        <v/>
      </c>
      <c r="V1032" s="17" t="str">
        <f>IF(SUM('Control Sample Data'!J$3:J$98)&gt;10,IF(AND(ISNUMBER('Control Sample Data'!J1031),'Control Sample Data'!J1031&lt;$B$1,'Control Sample Data'!J1031&gt;0),'Control Sample Data'!J1031,$B$1),"")</f>
        <v/>
      </c>
      <c r="W1032" s="17" t="str">
        <f>IF(SUM('Control Sample Data'!K$3:K$98)&gt;10,IF(AND(ISNUMBER('Control Sample Data'!K1031),'Control Sample Data'!K1031&lt;$B$1,'Control Sample Data'!K1031&gt;0),'Control Sample Data'!K1031,$B$1),"")</f>
        <v/>
      </c>
      <c r="X1032" s="17" t="str">
        <f>IF(SUM('Control Sample Data'!L$3:L$98)&gt;10,IF(AND(ISNUMBER('Control Sample Data'!L1031),'Control Sample Data'!L1031&lt;$B$1,'Control Sample Data'!L1031&gt;0),'Control Sample Data'!L1031,$B$1),"")</f>
        <v/>
      </c>
      <c r="Y1032" s="17" t="str">
        <f>IF(SUM('Control Sample Data'!M$3:M$98)&gt;10,IF(AND(ISNUMBER('Control Sample Data'!M1031),'Control Sample Data'!M1031&lt;$B$1,'Control Sample Data'!M1031&gt;0),'Control Sample Data'!M1031,$B$1),"")</f>
        <v/>
      </c>
      <c r="AT1032" s="36" t="str">
        <f t="shared" si="706"/>
        <v/>
      </c>
      <c r="AU1032" s="36" t="str">
        <f t="shared" si="707"/>
        <v/>
      </c>
      <c r="AV1032" s="36" t="str">
        <f t="shared" si="708"/>
        <v/>
      </c>
      <c r="AW1032" s="36" t="str">
        <f t="shared" si="709"/>
        <v/>
      </c>
      <c r="AX1032" s="36" t="str">
        <f t="shared" si="710"/>
        <v/>
      </c>
      <c r="AY1032" s="36" t="str">
        <f t="shared" si="711"/>
        <v/>
      </c>
      <c r="AZ1032" s="36" t="str">
        <f t="shared" si="712"/>
        <v/>
      </c>
      <c r="BA1032" s="36" t="str">
        <f t="shared" si="713"/>
        <v/>
      </c>
      <c r="BB1032" s="36" t="str">
        <f t="shared" si="714"/>
        <v/>
      </c>
      <c r="BC1032" s="36" t="str">
        <f t="shared" si="715"/>
        <v/>
      </c>
      <c r="BD1032" s="36" t="str">
        <f t="shared" si="716"/>
        <v/>
      </c>
      <c r="BE1032" s="36" t="str">
        <f t="shared" si="717"/>
        <v/>
      </c>
      <c r="BF1032" s="36" t="str">
        <f t="shared" si="718"/>
        <v/>
      </c>
      <c r="BG1032" s="36" t="str">
        <f t="shared" si="719"/>
        <v/>
      </c>
      <c r="BH1032" s="36" t="str">
        <f t="shared" si="720"/>
        <v/>
      </c>
      <c r="BI1032" s="36" t="str">
        <f t="shared" si="721"/>
        <v/>
      </c>
      <c r="BJ1032" s="36" t="str">
        <f t="shared" si="722"/>
        <v/>
      </c>
      <c r="BK1032" s="36" t="str">
        <f t="shared" si="723"/>
        <v/>
      </c>
      <c r="BL1032" s="36" t="str">
        <f t="shared" si="724"/>
        <v/>
      </c>
      <c r="BM1032" s="36" t="str">
        <f t="shared" si="725"/>
        <v/>
      </c>
      <c r="BN1032" s="38" t="e">
        <f t="shared" si="684"/>
        <v>#DIV/0!</v>
      </c>
      <c r="BO1032" s="38" t="e">
        <f t="shared" si="685"/>
        <v>#DIV/0!</v>
      </c>
      <c r="BP1032" s="39" t="str">
        <f t="shared" si="686"/>
        <v/>
      </c>
      <c r="BQ1032" s="39" t="str">
        <f t="shared" si="687"/>
        <v/>
      </c>
      <c r="BR1032" s="39" t="str">
        <f t="shared" si="688"/>
        <v/>
      </c>
      <c r="BS1032" s="39" t="str">
        <f t="shared" si="689"/>
        <v/>
      </c>
      <c r="BT1032" s="39" t="str">
        <f t="shared" si="690"/>
        <v/>
      </c>
      <c r="BU1032" s="39" t="str">
        <f t="shared" si="691"/>
        <v/>
      </c>
      <c r="BV1032" s="39" t="str">
        <f t="shared" si="692"/>
        <v/>
      </c>
      <c r="BW1032" s="39" t="str">
        <f t="shared" si="693"/>
        <v/>
      </c>
      <c r="BX1032" s="39" t="str">
        <f t="shared" si="694"/>
        <v/>
      </c>
      <c r="BY1032" s="39" t="str">
        <f t="shared" si="695"/>
        <v/>
      </c>
      <c r="BZ1032" s="39" t="str">
        <f t="shared" si="696"/>
        <v/>
      </c>
      <c r="CA1032" s="39" t="str">
        <f t="shared" si="697"/>
        <v/>
      </c>
      <c r="CB1032" s="39" t="str">
        <f t="shared" si="698"/>
        <v/>
      </c>
      <c r="CC1032" s="39" t="str">
        <f t="shared" si="699"/>
        <v/>
      </c>
      <c r="CD1032" s="39" t="str">
        <f t="shared" si="700"/>
        <v/>
      </c>
      <c r="CE1032" s="39" t="str">
        <f t="shared" si="701"/>
        <v/>
      </c>
      <c r="CF1032" s="39" t="str">
        <f t="shared" si="702"/>
        <v/>
      </c>
      <c r="CG1032" s="39" t="str">
        <f t="shared" si="703"/>
        <v/>
      </c>
      <c r="CH1032" s="39" t="str">
        <f t="shared" si="704"/>
        <v/>
      </c>
      <c r="CI1032" s="39" t="str">
        <f t="shared" si="705"/>
        <v/>
      </c>
    </row>
    <row r="1033" spans="1:87">
      <c r="A1033" s="18"/>
      <c r="B1033" s="15">
        <f>'Gene Table'!E1032</f>
        <v>0</v>
      </c>
      <c r="C1033" s="15" t="str">
        <f>'Gene Table'!B1032</f>
        <v>K22</v>
      </c>
      <c r="D1033" s="16" t="str">
        <f>IF(SUM('Test Sample Data'!D$3:D$98)&gt;10,IF(AND(ISNUMBER('Test Sample Data'!D1032),'Test Sample Data'!D1032&lt;$B$1,'Test Sample Data'!D1032&gt;0),'Test Sample Data'!D1032,$B$1),"")</f>
        <v/>
      </c>
      <c r="E1033" s="17" t="str">
        <f>IF(SUM('Test Sample Data'!E$3:E$98)&gt;10,IF(AND(ISNUMBER('Test Sample Data'!E1032),'Test Sample Data'!E1032&lt;$B$1,'Test Sample Data'!E1032&gt;0),'Test Sample Data'!E1032,$B$1),"")</f>
        <v/>
      </c>
      <c r="F1033" s="17" t="str">
        <f>IF(SUM('Test Sample Data'!F$3:F$98)&gt;10,IF(AND(ISNUMBER('Test Sample Data'!F1032),'Test Sample Data'!F1032&lt;$B$1,'Test Sample Data'!F1032&gt;0),'Test Sample Data'!F1032,$B$1),"")</f>
        <v/>
      </c>
      <c r="G1033" s="17" t="str">
        <f>IF(SUM('Test Sample Data'!G$3:G$98)&gt;10,IF(AND(ISNUMBER('Test Sample Data'!G1032),'Test Sample Data'!G1032&lt;$B$1,'Test Sample Data'!G1032&gt;0),'Test Sample Data'!G1032,$B$1),"")</f>
        <v/>
      </c>
      <c r="H1033" s="17" t="str">
        <f>IF(SUM('Test Sample Data'!H$3:H$98)&gt;10,IF(AND(ISNUMBER('Test Sample Data'!H1032),'Test Sample Data'!H1032&lt;$B$1,'Test Sample Data'!H1032&gt;0),'Test Sample Data'!H1032,$B$1),"")</f>
        <v/>
      </c>
      <c r="I1033" s="17" t="str">
        <f>IF(SUM('Test Sample Data'!I$3:I$98)&gt;10,IF(AND(ISNUMBER('Test Sample Data'!I1032),'Test Sample Data'!I1032&lt;$B$1,'Test Sample Data'!I1032&gt;0),'Test Sample Data'!I1032,$B$1),"")</f>
        <v/>
      </c>
      <c r="J1033" s="17" t="str">
        <f>IF(SUM('Test Sample Data'!J$3:J$98)&gt;10,IF(AND(ISNUMBER('Test Sample Data'!J1032),'Test Sample Data'!J1032&lt;$B$1,'Test Sample Data'!J1032&gt;0),'Test Sample Data'!J1032,$B$1),"")</f>
        <v/>
      </c>
      <c r="K1033" s="17" t="str">
        <f>IF(SUM('Test Sample Data'!K$3:K$98)&gt;10,IF(AND(ISNUMBER('Test Sample Data'!K1032),'Test Sample Data'!K1032&lt;$B$1,'Test Sample Data'!K1032&gt;0),'Test Sample Data'!K1032,$B$1),"")</f>
        <v/>
      </c>
      <c r="L1033" s="17" t="str">
        <f>IF(SUM('Test Sample Data'!L$3:L$98)&gt;10,IF(AND(ISNUMBER('Test Sample Data'!L1032),'Test Sample Data'!L1032&lt;$B$1,'Test Sample Data'!L1032&gt;0),'Test Sample Data'!L1032,$B$1),"")</f>
        <v/>
      </c>
      <c r="M1033" s="17" t="str">
        <f>IF(SUM('Test Sample Data'!M$3:M$98)&gt;10,IF(AND(ISNUMBER('Test Sample Data'!M1032),'Test Sample Data'!M1032&lt;$B$1,'Test Sample Data'!M1032&gt;0),'Test Sample Data'!M1032,$B$1),"")</f>
        <v/>
      </c>
      <c r="N1033" s="17">
        <f>'Gene Table'!E1032</f>
        <v>0</v>
      </c>
      <c r="O1033" s="17" t="str">
        <f>'Gene Table'!B1032</f>
        <v>K22</v>
      </c>
      <c r="P1033" s="17" t="str">
        <f>IF(SUM('Control Sample Data'!D$3:D$98)&gt;10,IF(AND(ISNUMBER('Control Sample Data'!D1032),'Control Sample Data'!D1032&lt;$B$1,'Control Sample Data'!D1032&gt;0),'Control Sample Data'!D1032,$B$1),"")</f>
        <v/>
      </c>
      <c r="Q1033" s="17" t="str">
        <f>IF(SUM('Control Sample Data'!E$3:E$98)&gt;10,IF(AND(ISNUMBER('Control Sample Data'!E1032),'Control Sample Data'!E1032&lt;$B$1,'Control Sample Data'!E1032&gt;0),'Control Sample Data'!E1032,$B$1),"")</f>
        <v/>
      </c>
      <c r="R1033" s="17" t="str">
        <f>IF(SUM('Control Sample Data'!F$3:F$98)&gt;10,IF(AND(ISNUMBER('Control Sample Data'!F1032),'Control Sample Data'!F1032&lt;$B$1,'Control Sample Data'!F1032&gt;0),'Control Sample Data'!F1032,$B$1),"")</f>
        <v/>
      </c>
      <c r="S1033" s="17" t="str">
        <f>IF(SUM('Control Sample Data'!G$3:G$98)&gt;10,IF(AND(ISNUMBER('Control Sample Data'!G1032),'Control Sample Data'!G1032&lt;$B$1,'Control Sample Data'!G1032&gt;0),'Control Sample Data'!G1032,$B$1),"")</f>
        <v/>
      </c>
      <c r="T1033" s="17" t="str">
        <f>IF(SUM('Control Sample Data'!H$3:H$98)&gt;10,IF(AND(ISNUMBER('Control Sample Data'!H1032),'Control Sample Data'!H1032&lt;$B$1,'Control Sample Data'!H1032&gt;0),'Control Sample Data'!H1032,$B$1),"")</f>
        <v/>
      </c>
      <c r="U1033" s="17" t="str">
        <f>IF(SUM('Control Sample Data'!I$3:I$98)&gt;10,IF(AND(ISNUMBER('Control Sample Data'!I1032),'Control Sample Data'!I1032&lt;$B$1,'Control Sample Data'!I1032&gt;0),'Control Sample Data'!I1032,$B$1),"")</f>
        <v/>
      </c>
      <c r="V1033" s="17" t="str">
        <f>IF(SUM('Control Sample Data'!J$3:J$98)&gt;10,IF(AND(ISNUMBER('Control Sample Data'!J1032),'Control Sample Data'!J1032&lt;$B$1,'Control Sample Data'!J1032&gt;0),'Control Sample Data'!J1032,$B$1),"")</f>
        <v/>
      </c>
      <c r="W1033" s="17" t="str">
        <f>IF(SUM('Control Sample Data'!K$3:K$98)&gt;10,IF(AND(ISNUMBER('Control Sample Data'!K1032),'Control Sample Data'!K1032&lt;$B$1,'Control Sample Data'!K1032&gt;0),'Control Sample Data'!K1032,$B$1),"")</f>
        <v/>
      </c>
      <c r="X1033" s="17" t="str">
        <f>IF(SUM('Control Sample Data'!L$3:L$98)&gt;10,IF(AND(ISNUMBER('Control Sample Data'!L1032),'Control Sample Data'!L1032&lt;$B$1,'Control Sample Data'!L1032&gt;0),'Control Sample Data'!L1032,$B$1),"")</f>
        <v/>
      </c>
      <c r="Y1033" s="17" t="str">
        <f>IF(SUM('Control Sample Data'!M$3:M$98)&gt;10,IF(AND(ISNUMBER('Control Sample Data'!M1032),'Control Sample Data'!M1032&lt;$B$1,'Control Sample Data'!M1032&gt;0),'Control Sample Data'!M1032,$B$1),"")</f>
        <v/>
      </c>
      <c r="AT1033" s="36" t="str">
        <f t="shared" si="706"/>
        <v/>
      </c>
      <c r="AU1033" s="36" t="str">
        <f t="shared" si="707"/>
        <v/>
      </c>
      <c r="AV1033" s="36" t="str">
        <f t="shared" si="708"/>
        <v/>
      </c>
      <c r="AW1033" s="36" t="str">
        <f t="shared" si="709"/>
        <v/>
      </c>
      <c r="AX1033" s="36" t="str">
        <f t="shared" si="710"/>
        <v/>
      </c>
      <c r="AY1033" s="36" t="str">
        <f t="shared" si="711"/>
        <v/>
      </c>
      <c r="AZ1033" s="36" t="str">
        <f t="shared" si="712"/>
        <v/>
      </c>
      <c r="BA1033" s="36" t="str">
        <f t="shared" si="713"/>
        <v/>
      </c>
      <c r="BB1033" s="36" t="str">
        <f t="shared" si="714"/>
        <v/>
      </c>
      <c r="BC1033" s="36" t="str">
        <f t="shared" si="715"/>
        <v/>
      </c>
      <c r="BD1033" s="36" t="str">
        <f t="shared" si="716"/>
        <v/>
      </c>
      <c r="BE1033" s="36" t="str">
        <f t="shared" si="717"/>
        <v/>
      </c>
      <c r="BF1033" s="36" t="str">
        <f t="shared" si="718"/>
        <v/>
      </c>
      <c r="BG1033" s="36" t="str">
        <f t="shared" si="719"/>
        <v/>
      </c>
      <c r="BH1033" s="36" t="str">
        <f t="shared" si="720"/>
        <v/>
      </c>
      <c r="BI1033" s="36" t="str">
        <f t="shared" si="721"/>
        <v/>
      </c>
      <c r="BJ1033" s="36" t="str">
        <f t="shared" si="722"/>
        <v/>
      </c>
      <c r="BK1033" s="36" t="str">
        <f t="shared" si="723"/>
        <v/>
      </c>
      <c r="BL1033" s="36" t="str">
        <f t="shared" si="724"/>
        <v/>
      </c>
      <c r="BM1033" s="36" t="str">
        <f t="shared" si="725"/>
        <v/>
      </c>
      <c r="BN1033" s="38" t="e">
        <f t="shared" si="684"/>
        <v>#DIV/0!</v>
      </c>
      <c r="BO1033" s="38" t="e">
        <f t="shared" si="685"/>
        <v>#DIV/0!</v>
      </c>
      <c r="BP1033" s="39" t="str">
        <f t="shared" si="686"/>
        <v/>
      </c>
      <c r="BQ1033" s="39" t="str">
        <f t="shared" si="687"/>
        <v/>
      </c>
      <c r="BR1033" s="39" t="str">
        <f t="shared" si="688"/>
        <v/>
      </c>
      <c r="BS1033" s="39" t="str">
        <f t="shared" si="689"/>
        <v/>
      </c>
      <c r="BT1033" s="39" t="str">
        <f t="shared" si="690"/>
        <v/>
      </c>
      <c r="BU1033" s="39" t="str">
        <f t="shared" si="691"/>
        <v/>
      </c>
      <c r="BV1033" s="39" t="str">
        <f t="shared" si="692"/>
        <v/>
      </c>
      <c r="BW1033" s="39" t="str">
        <f t="shared" si="693"/>
        <v/>
      </c>
      <c r="BX1033" s="39" t="str">
        <f t="shared" si="694"/>
        <v/>
      </c>
      <c r="BY1033" s="39" t="str">
        <f t="shared" si="695"/>
        <v/>
      </c>
      <c r="BZ1033" s="39" t="str">
        <f t="shared" si="696"/>
        <v/>
      </c>
      <c r="CA1033" s="39" t="str">
        <f t="shared" si="697"/>
        <v/>
      </c>
      <c r="CB1033" s="39" t="str">
        <f t="shared" si="698"/>
        <v/>
      </c>
      <c r="CC1033" s="39" t="str">
        <f t="shared" si="699"/>
        <v/>
      </c>
      <c r="CD1033" s="39" t="str">
        <f t="shared" si="700"/>
        <v/>
      </c>
      <c r="CE1033" s="39" t="str">
        <f t="shared" si="701"/>
        <v/>
      </c>
      <c r="CF1033" s="39" t="str">
        <f t="shared" si="702"/>
        <v/>
      </c>
      <c r="CG1033" s="39" t="str">
        <f t="shared" si="703"/>
        <v/>
      </c>
      <c r="CH1033" s="39" t="str">
        <f t="shared" si="704"/>
        <v/>
      </c>
      <c r="CI1033" s="39" t="str">
        <f t="shared" si="705"/>
        <v/>
      </c>
    </row>
    <row r="1034" spans="1:87">
      <c r="A1034" s="18"/>
      <c r="B1034" s="15" t="str">
        <f>'Gene Table'!E1033</f>
        <v>mmu-miR-3096b-5p</v>
      </c>
      <c r="C1034" s="15" t="str">
        <f>'Gene Table'!B1033</f>
        <v>K23</v>
      </c>
      <c r="D1034" s="16" t="str">
        <f>IF(SUM('Test Sample Data'!D$3:D$98)&gt;10,IF(AND(ISNUMBER('Test Sample Data'!D1033),'Test Sample Data'!D1033&lt;$B$1,'Test Sample Data'!D1033&gt;0),'Test Sample Data'!D1033,$B$1),"")</f>
        <v/>
      </c>
      <c r="E1034" s="17" t="str">
        <f>IF(SUM('Test Sample Data'!E$3:E$98)&gt;10,IF(AND(ISNUMBER('Test Sample Data'!E1033),'Test Sample Data'!E1033&lt;$B$1,'Test Sample Data'!E1033&gt;0),'Test Sample Data'!E1033,$B$1),"")</f>
        <v/>
      </c>
      <c r="F1034" s="17" t="str">
        <f>IF(SUM('Test Sample Data'!F$3:F$98)&gt;10,IF(AND(ISNUMBER('Test Sample Data'!F1033),'Test Sample Data'!F1033&lt;$B$1,'Test Sample Data'!F1033&gt;0),'Test Sample Data'!F1033,$B$1),"")</f>
        <v/>
      </c>
      <c r="G1034" s="17" t="str">
        <f>IF(SUM('Test Sample Data'!G$3:G$98)&gt;10,IF(AND(ISNUMBER('Test Sample Data'!G1033),'Test Sample Data'!G1033&lt;$B$1,'Test Sample Data'!G1033&gt;0),'Test Sample Data'!G1033,$B$1),"")</f>
        <v/>
      </c>
      <c r="H1034" s="17" t="str">
        <f>IF(SUM('Test Sample Data'!H$3:H$98)&gt;10,IF(AND(ISNUMBER('Test Sample Data'!H1033),'Test Sample Data'!H1033&lt;$B$1,'Test Sample Data'!H1033&gt;0),'Test Sample Data'!H1033,$B$1),"")</f>
        <v/>
      </c>
      <c r="I1034" s="17" t="str">
        <f>IF(SUM('Test Sample Data'!I$3:I$98)&gt;10,IF(AND(ISNUMBER('Test Sample Data'!I1033),'Test Sample Data'!I1033&lt;$B$1,'Test Sample Data'!I1033&gt;0),'Test Sample Data'!I1033,$B$1),"")</f>
        <v/>
      </c>
      <c r="J1034" s="17" t="str">
        <f>IF(SUM('Test Sample Data'!J$3:J$98)&gt;10,IF(AND(ISNUMBER('Test Sample Data'!J1033),'Test Sample Data'!J1033&lt;$B$1,'Test Sample Data'!J1033&gt;0),'Test Sample Data'!J1033,$B$1),"")</f>
        <v/>
      </c>
      <c r="K1034" s="17" t="str">
        <f>IF(SUM('Test Sample Data'!K$3:K$98)&gt;10,IF(AND(ISNUMBER('Test Sample Data'!K1033),'Test Sample Data'!K1033&lt;$B$1,'Test Sample Data'!K1033&gt;0),'Test Sample Data'!K1033,$B$1),"")</f>
        <v/>
      </c>
      <c r="L1034" s="17" t="str">
        <f>IF(SUM('Test Sample Data'!L$3:L$98)&gt;10,IF(AND(ISNUMBER('Test Sample Data'!L1033),'Test Sample Data'!L1033&lt;$B$1,'Test Sample Data'!L1033&gt;0),'Test Sample Data'!L1033,$B$1),"")</f>
        <v/>
      </c>
      <c r="M1034" s="17" t="str">
        <f>IF(SUM('Test Sample Data'!M$3:M$98)&gt;10,IF(AND(ISNUMBER('Test Sample Data'!M1033),'Test Sample Data'!M1033&lt;$B$1,'Test Sample Data'!M1033&gt;0),'Test Sample Data'!M1033,$B$1),"")</f>
        <v/>
      </c>
      <c r="N1034" s="17" t="str">
        <f>'Gene Table'!E1033</f>
        <v>mmu-miR-3096b-5p</v>
      </c>
      <c r="O1034" s="17" t="str">
        <f>'Gene Table'!B1033</f>
        <v>K23</v>
      </c>
      <c r="P1034" s="17" t="str">
        <f>IF(SUM('Control Sample Data'!D$3:D$98)&gt;10,IF(AND(ISNUMBER('Control Sample Data'!D1033),'Control Sample Data'!D1033&lt;$B$1,'Control Sample Data'!D1033&gt;0),'Control Sample Data'!D1033,$B$1),"")</f>
        <v/>
      </c>
      <c r="Q1034" s="17" t="str">
        <f>IF(SUM('Control Sample Data'!E$3:E$98)&gt;10,IF(AND(ISNUMBER('Control Sample Data'!E1033),'Control Sample Data'!E1033&lt;$B$1,'Control Sample Data'!E1033&gt;0),'Control Sample Data'!E1033,$B$1),"")</f>
        <v/>
      </c>
      <c r="R1034" s="17" t="str">
        <f>IF(SUM('Control Sample Data'!F$3:F$98)&gt;10,IF(AND(ISNUMBER('Control Sample Data'!F1033),'Control Sample Data'!F1033&lt;$B$1,'Control Sample Data'!F1033&gt;0),'Control Sample Data'!F1033,$B$1),"")</f>
        <v/>
      </c>
      <c r="S1034" s="17" t="str">
        <f>IF(SUM('Control Sample Data'!G$3:G$98)&gt;10,IF(AND(ISNUMBER('Control Sample Data'!G1033),'Control Sample Data'!G1033&lt;$B$1,'Control Sample Data'!G1033&gt;0),'Control Sample Data'!G1033,$B$1),"")</f>
        <v/>
      </c>
      <c r="T1034" s="17" t="str">
        <f>IF(SUM('Control Sample Data'!H$3:H$98)&gt;10,IF(AND(ISNUMBER('Control Sample Data'!H1033),'Control Sample Data'!H1033&lt;$B$1,'Control Sample Data'!H1033&gt;0),'Control Sample Data'!H1033,$B$1),"")</f>
        <v/>
      </c>
      <c r="U1034" s="17" t="str">
        <f>IF(SUM('Control Sample Data'!I$3:I$98)&gt;10,IF(AND(ISNUMBER('Control Sample Data'!I1033),'Control Sample Data'!I1033&lt;$B$1,'Control Sample Data'!I1033&gt;0),'Control Sample Data'!I1033,$B$1),"")</f>
        <v/>
      </c>
      <c r="V1034" s="17" t="str">
        <f>IF(SUM('Control Sample Data'!J$3:J$98)&gt;10,IF(AND(ISNUMBER('Control Sample Data'!J1033),'Control Sample Data'!J1033&lt;$B$1,'Control Sample Data'!J1033&gt;0),'Control Sample Data'!J1033,$B$1),"")</f>
        <v/>
      </c>
      <c r="W1034" s="17" t="str">
        <f>IF(SUM('Control Sample Data'!K$3:K$98)&gt;10,IF(AND(ISNUMBER('Control Sample Data'!K1033),'Control Sample Data'!K1033&lt;$B$1,'Control Sample Data'!K1033&gt;0),'Control Sample Data'!K1033,$B$1),"")</f>
        <v/>
      </c>
      <c r="X1034" s="17" t="str">
        <f>IF(SUM('Control Sample Data'!L$3:L$98)&gt;10,IF(AND(ISNUMBER('Control Sample Data'!L1033),'Control Sample Data'!L1033&lt;$B$1,'Control Sample Data'!L1033&gt;0),'Control Sample Data'!L1033,$B$1),"")</f>
        <v/>
      </c>
      <c r="Y1034" s="17" t="str">
        <f>IF(SUM('Control Sample Data'!M$3:M$98)&gt;10,IF(AND(ISNUMBER('Control Sample Data'!M1033),'Control Sample Data'!M1033&lt;$B$1,'Control Sample Data'!M1033&gt;0),'Control Sample Data'!M1033,$B$1),"")</f>
        <v/>
      </c>
      <c r="AT1034" s="36" t="str">
        <f t="shared" si="706"/>
        <v/>
      </c>
      <c r="AU1034" s="36" t="str">
        <f t="shared" si="707"/>
        <v/>
      </c>
      <c r="AV1034" s="36" t="str">
        <f t="shared" si="708"/>
        <v/>
      </c>
      <c r="AW1034" s="36" t="str">
        <f t="shared" si="709"/>
        <v/>
      </c>
      <c r="AX1034" s="36" t="str">
        <f t="shared" si="710"/>
        <v/>
      </c>
      <c r="AY1034" s="36" t="str">
        <f t="shared" si="711"/>
        <v/>
      </c>
      <c r="AZ1034" s="36" t="str">
        <f t="shared" si="712"/>
        <v/>
      </c>
      <c r="BA1034" s="36" t="str">
        <f t="shared" si="713"/>
        <v/>
      </c>
      <c r="BB1034" s="36" t="str">
        <f t="shared" si="714"/>
        <v/>
      </c>
      <c r="BC1034" s="36" t="str">
        <f t="shared" si="715"/>
        <v/>
      </c>
      <c r="BD1034" s="36" t="str">
        <f t="shared" si="716"/>
        <v/>
      </c>
      <c r="BE1034" s="36" t="str">
        <f t="shared" si="717"/>
        <v/>
      </c>
      <c r="BF1034" s="36" t="str">
        <f t="shared" si="718"/>
        <v/>
      </c>
      <c r="BG1034" s="36" t="str">
        <f t="shared" si="719"/>
        <v/>
      </c>
      <c r="BH1034" s="36" t="str">
        <f t="shared" si="720"/>
        <v/>
      </c>
      <c r="BI1034" s="36" t="str">
        <f t="shared" si="721"/>
        <v/>
      </c>
      <c r="BJ1034" s="36" t="str">
        <f t="shared" si="722"/>
        <v/>
      </c>
      <c r="BK1034" s="36" t="str">
        <f t="shared" si="723"/>
        <v/>
      </c>
      <c r="BL1034" s="36" t="str">
        <f t="shared" si="724"/>
        <v/>
      </c>
      <c r="BM1034" s="36" t="str">
        <f t="shared" si="725"/>
        <v/>
      </c>
      <c r="BN1034" s="38" t="e">
        <f t="shared" si="684"/>
        <v>#DIV/0!</v>
      </c>
      <c r="BO1034" s="38" t="e">
        <f t="shared" si="685"/>
        <v>#DIV/0!</v>
      </c>
      <c r="BP1034" s="39" t="str">
        <f t="shared" si="686"/>
        <v/>
      </c>
      <c r="BQ1034" s="39" t="str">
        <f t="shared" si="687"/>
        <v/>
      </c>
      <c r="BR1034" s="39" t="str">
        <f t="shared" si="688"/>
        <v/>
      </c>
      <c r="BS1034" s="39" t="str">
        <f t="shared" si="689"/>
        <v/>
      </c>
      <c r="BT1034" s="39" t="str">
        <f t="shared" si="690"/>
        <v/>
      </c>
      <c r="BU1034" s="39" t="str">
        <f t="shared" si="691"/>
        <v/>
      </c>
      <c r="BV1034" s="39" t="str">
        <f t="shared" si="692"/>
        <v/>
      </c>
      <c r="BW1034" s="39" t="str">
        <f t="shared" si="693"/>
        <v/>
      </c>
      <c r="BX1034" s="39" t="str">
        <f t="shared" si="694"/>
        <v/>
      </c>
      <c r="BY1034" s="39" t="str">
        <f t="shared" si="695"/>
        <v/>
      </c>
      <c r="BZ1034" s="39" t="str">
        <f t="shared" si="696"/>
        <v/>
      </c>
      <c r="CA1034" s="39" t="str">
        <f t="shared" si="697"/>
        <v/>
      </c>
      <c r="CB1034" s="39" t="str">
        <f t="shared" si="698"/>
        <v/>
      </c>
      <c r="CC1034" s="39" t="str">
        <f t="shared" si="699"/>
        <v/>
      </c>
      <c r="CD1034" s="39" t="str">
        <f t="shared" si="700"/>
        <v/>
      </c>
      <c r="CE1034" s="39" t="str">
        <f t="shared" si="701"/>
        <v/>
      </c>
      <c r="CF1034" s="39" t="str">
        <f t="shared" si="702"/>
        <v/>
      </c>
      <c r="CG1034" s="39" t="str">
        <f t="shared" si="703"/>
        <v/>
      </c>
      <c r="CH1034" s="39" t="str">
        <f t="shared" si="704"/>
        <v/>
      </c>
      <c r="CI1034" s="39" t="str">
        <f t="shared" si="705"/>
        <v/>
      </c>
    </row>
    <row r="1035" spans="1:87">
      <c r="A1035" s="18"/>
      <c r="B1035" s="15">
        <f>'Gene Table'!E1034</f>
        <v>0</v>
      </c>
      <c r="C1035" s="15" t="str">
        <f>'Gene Table'!B1034</f>
        <v>K24</v>
      </c>
      <c r="D1035" s="16" t="str">
        <f>IF(SUM('Test Sample Data'!D$3:D$98)&gt;10,IF(AND(ISNUMBER('Test Sample Data'!D1034),'Test Sample Data'!D1034&lt;$B$1,'Test Sample Data'!D1034&gt;0),'Test Sample Data'!D1034,$B$1),"")</f>
        <v/>
      </c>
      <c r="E1035" s="17" t="str">
        <f>IF(SUM('Test Sample Data'!E$3:E$98)&gt;10,IF(AND(ISNUMBER('Test Sample Data'!E1034),'Test Sample Data'!E1034&lt;$B$1,'Test Sample Data'!E1034&gt;0),'Test Sample Data'!E1034,$B$1),"")</f>
        <v/>
      </c>
      <c r="F1035" s="17" t="str">
        <f>IF(SUM('Test Sample Data'!F$3:F$98)&gt;10,IF(AND(ISNUMBER('Test Sample Data'!F1034),'Test Sample Data'!F1034&lt;$B$1,'Test Sample Data'!F1034&gt;0),'Test Sample Data'!F1034,$B$1),"")</f>
        <v/>
      </c>
      <c r="G1035" s="17" t="str">
        <f>IF(SUM('Test Sample Data'!G$3:G$98)&gt;10,IF(AND(ISNUMBER('Test Sample Data'!G1034),'Test Sample Data'!G1034&lt;$B$1,'Test Sample Data'!G1034&gt;0),'Test Sample Data'!G1034,$B$1),"")</f>
        <v/>
      </c>
      <c r="H1035" s="17" t="str">
        <f>IF(SUM('Test Sample Data'!H$3:H$98)&gt;10,IF(AND(ISNUMBER('Test Sample Data'!H1034),'Test Sample Data'!H1034&lt;$B$1,'Test Sample Data'!H1034&gt;0),'Test Sample Data'!H1034,$B$1),"")</f>
        <v/>
      </c>
      <c r="I1035" s="17" t="str">
        <f>IF(SUM('Test Sample Data'!I$3:I$98)&gt;10,IF(AND(ISNUMBER('Test Sample Data'!I1034),'Test Sample Data'!I1034&lt;$B$1,'Test Sample Data'!I1034&gt;0),'Test Sample Data'!I1034,$B$1),"")</f>
        <v/>
      </c>
      <c r="J1035" s="17" t="str">
        <f>IF(SUM('Test Sample Data'!J$3:J$98)&gt;10,IF(AND(ISNUMBER('Test Sample Data'!J1034),'Test Sample Data'!J1034&lt;$B$1,'Test Sample Data'!J1034&gt;0),'Test Sample Data'!J1034,$B$1),"")</f>
        <v/>
      </c>
      <c r="K1035" s="17" t="str">
        <f>IF(SUM('Test Sample Data'!K$3:K$98)&gt;10,IF(AND(ISNUMBER('Test Sample Data'!K1034),'Test Sample Data'!K1034&lt;$B$1,'Test Sample Data'!K1034&gt;0),'Test Sample Data'!K1034,$B$1),"")</f>
        <v/>
      </c>
      <c r="L1035" s="17" t="str">
        <f>IF(SUM('Test Sample Data'!L$3:L$98)&gt;10,IF(AND(ISNUMBER('Test Sample Data'!L1034),'Test Sample Data'!L1034&lt;$B$1,'Test Sample Data'!L1034&gt;0),'Test Sample Data'!L1034,$B$1),"")</f>
        <v/>
      </c>
      <c r="M1035" s="17" t="str">
        <f>IF(SUM('Test Sample Data'!M$3:M$98)&gt;10,IF(AND(ISNUMBER('Test Sample Data'!M1034),'Test Sample Data'!M1034&lt;$B$1,'Test Sample Data'!M1034&gt;0),'Test Sample Data'!M1034,$B$1),"")</f>
        <v/>
      </c>
      <c r="N1035" s="17">
        <f>'Gene Table'!E1034</f>
        <v>0</v>
      </c>
      <c r="O1035" s="17" t="str">
        <f>'Gene Table'!B1034</f>
        <v>K24</v>
      </c>
      <c r="P1035" s="17" t="str">
        <f>IF(SUM('Control Sample Data'!D$3:D$98)&gt;10,IF(AND(ISNUMBER('Control Sample Data'!D1034),'Control Sample Data'!D1034&lt;$B$1,'Control Sample Data'!D1034&gt;0),'Control Sample Data'!D1034,$B$1),"")</f>
        <v/>
      </c>
      <c r="Q1035" s="17" t="str">
        <f>IF(SUM('Control Sample Data'!E$3:E$98)&gt;10,IF(AND(ISNUMBER('Control Sample Data'!E1034),'Control Sample Data'!E1034&lt;$B$1,'Control Sample Data'!E1034&gt;0),'Control Sample Data'!E1034,$B$1),"")</f>
        <v/>
      </c>
      <c r="R1035" s="17" t="str">
        <f>IF(SUM('Control Sample Data'!F$3:F$98)&gt;10,IF(AND(ISNUMBER('Control Sample Data'!F1034),'Control Sample Data'!F1034&lt;$B$1,'Control Sample Data'!F1034&gt;0),'Control Sample Data'!F1034,$B$1),"")</f>
        <v/>
      </c>
      <c r="S1035" s="17" t="str">
        <f>IF(SUM('Control Sample Data'!G$3:G$98)&gt;10,IF(AND(ISNUMBER('Control Sample Data'!G1034),'Control Sample Data'!G1034&lt;$B$1,'Control Sample Data'!G1034&gt;0),'Control Sample Data'!G1034,$B$1),"")</f>
        <v/>
      </c>
      <c r="T1035" s="17" t="str">
        <f>IF(SUM('Control Sample Data'!H$3:H$98)&gt;10,IF(AND(ISNUMBER('Control Sample Data'!H1034),'Control Sample Data'!H1034&lt;$B$1,'Control Sample Data'!H1034&gt;0),'Control Sample Data'!H1034,$B$1),"")</f>
        <v/>
      </c>
      <c r="U1035" s="17" t="str">
        <f>IF(SUM('Control Sample Data'!I$3:I$98)&gt;10,IF(AND(ISNUMBER('Control Sample Data'!I1034),'Control Sample Data'!I1034&lt;$B$1,'Control Sample Data'!I1034&gt;0),'Control Sample Data'!I1034,$B$1),"")</f>
        <v/>
      </c>
      <c r="V1035" s="17" t="str">
        <f>IF(SUM('Control Sample Data'!J$3:J$98)&gt;10,IF(AND(ISNUMBER('Control Sample Data'!J1034),'Control Sample Data'!J1034&lt;$B$1,'Control Sample Data'!J1034&gt;0),'Control Sample Data'!J1034,$B$1),"")</f>
        <v/>
      </c>
      <c r="W1035" s="17" t="str">
        <f>IF(SUM('Control Sample Data'!K$3:K$98)&gt;10,IF(AND(ISNUMBER('Control Sample Data'!K1034),'Control Sample Data'!K1034&lt;$B$1,'Control Sample Data'!K1034&gt;0),'Control Sample Data'!K1034,$B$1),"")</f>
        <v/>
      </c>
      <c r="X1035" s="17" t="str">
        <f>IF(SUM('Control Sample Data'!L$3:L$98)&gt;10,IF(AND(ISNUMBER('Control Sample Data'!L1034),'Control Sample Data'!L1034&lt;$B$1,'Control Sample Data'!L1034&gt;0),'Control Sample Data'!L1034,$B$1),"")</f>
        <v/>
      </c>
      <c r="Y1035" s="17" t="str">
        <f>IF(SUM('Control Sample Data'!M$3:M$98)&gt;10,IF(AND(ISNUMBER('Control Sample Data'!M1034),'Control Sample Data'!M1034&lt;$B$1,'Control Sample Data'!M1034&gt;0),'Control Sample Data'!M1034,$B$1),"")</f>
        <v/>
      </c>
      <c r="AT1035" s="36" t="str">
        <f t="shared" si="706"/>
        <v/>
      </c>
      <c r="AU1035" s="36" t="str">
        <f t="shared" si="707"/>
        <v/>
      </c>
      <c r="AV1035" s="36" t="str">
        <f t="shared" si="708"/>
        <v/>
      </c>
      <c r="AW1035" s="36" t="str">
        <f t="shared" si="709"/>
        <v/>
      </c>
      <c r="AX1035" s="36" t="str">
        <f t="shared" si="710"/>
        <v/>
      </c>
      <c r="AY1035" s="36" t="str">
        <f t="shared" si="711"/>
        <v/>
      </c>
      <c r="AZ1035" s="36" t="str">
        <f t="shared" si="712"/>
        <v/>
      </c>
      <c r="BA1035" s="36" t="str">
        <f t="shared" si="713"/>
        <v/>
      </c>
      <c r="BB1035" s="36" t="str">
        <f t="shared" si="714"/>
        <v/>
      </c>
      <c r="BC1035" s="36" t="str">
        <f t="shared" si="715"/>
        <v/>
      </c>
      <c r="BD1035" s="36" t="str">
        <f t="shared" si="716"/>
        <v/>
      </c>
      <c r="BE1035" s="36" t="str">
        <f t="shared" si="717"/>
        <v/>
      </c>
      <c r="BF1035" s="36" t="str">
        <f t="shared" si="718"/>
        <v/>
      </c>
      <c r="BG1035" s="36" t="str">
        <f t="shared" si="719"/>
        <v/>
      </c>
      <c r="BH1035" s="36" t="str">
        <f t="shared" si="720"/>
        <v/>
      </c>
      <c r="BI1035" s="36" t="str">
        <f t="shared" si="721"/>
        <v/>
      </c>
      <c r="BJ1035" s="36" t="str">
        <f t="shared" si="722"/>
        <v/>
      </c>
      <c r="BK1035" s="36" t="str">
        <f t="shared" si="723"/>
        <v/>
      </c>
      <c r="BL1035" s="36" t="str">
        <f t="shared" si="724"/>
        <v/>
      </c>
      <c r="BM1035" s="36" t="str">
        <f t="shared" si="725"/>
        <v/>
      </c>
      <c r="BN1035" s="38" t="e">
        <f t="shared" si="684"/>
        <v>#DIV/0!</v>
      </c>
      <c r="BO1035" s="38" t="e">
        <f t="shared" si="685"/>
        <v>#DIV/0!</v>
      </c>
      <c r="BP1035" s="39" t="str">
        <f t="shared" si="686"/>
        <v/>
      </c>
      <c r="BQ1035" s="39" t="str">
        <f t="shared" si="687"/>
        <v/>
      </c>
      <c r="BR1035" s="39" t="str">
        <f t="shared" si="688"/>
        <v/>
      </c>
      <c r="BS1035" s="39" t="str">
        <f t="shared" si="689"/>
        <v/>
      </c>
      <c r="BT1035" s="39" t="str">
        <f t="shared" si="690"/>
        <v/>
      </c>
      <c r="BU1035" s="39" t="str">
        <f t="shared" si="691"/>
        <v/>
      </c>
      <c r="BV1035" s="39" t="str">
        <f t="shared" si="692"/>
        <v/>
      </c>
      <c r="BW1035" s="39" t="str">
        <f t="shared" si="693"/>
        <v/>
      </c>
      <c r="BX1035" s="39" t="str">
        <f t="shared" si="694"/>
        <v/>
      </c>
      <c r="BY1035" s="39" t="str">
        <f t="shared" si="695"/>
        <v/>
      </c>
      <c r="BZ1035" s="39" t="str">
        <f t="shared" si="696"/>
        <v/>
      </c>
      <c r="CA1035" s="39" t="str">
        <f t="shared" si="697"/>
        <v/>
      </c>
      <c r="CB1035" s="39" t="str">
        <f t="shared" si="698"/>
        <v/>
      </c>
      <c r="CC1035" s="39" t="str">
        <f t="shared" si="699"/>
        <v/>
      </c>
      <c r="CD1035" s="39" t="str">
        <f t="shared" si="700"/>
        <v/>
      </c>
      <c r="CE1035" s="39" t="str">
        <f t="shared" si="701"/>
        <v/>
      </c>
      <c r="CF1035" s="39" t="str">
        <f t="shared" si="702"/>
        <v/>
      </c>
      <c r="CG1035" s="39" t="str">
        <f t="shared" si="703"/>
        <v/>
      </c>
      <c r="CH1035" s="39" t="str">
        <f t="shared" si="704"/>
        <v/>
      </c>
      <c r="CI1035" s="39" t="str">
        <f t="shared" si="705"/>
        <v/>
      </c>
    </row>
    <row r="1036" spans="1:87">
      <c r="A1036" s="18"/>
      <c r="B1036" s="15">
        <f>'Gene Table'!E1035</f>
        <v>0</v>
      </c>
      <c r="C1036" s="15" t="str">
        <f>'Gene Table'!B1035</f>
        <v>L01</v>
      </c>
      <c r="D1036" s="16" t="str">
        <f>IF(SUM('Test Sample Data'!D$3:D$98)&gt;10,IF(AND(ISNUMBER('Test Sample Data'!D1035),'Test Sample Data'!D1035&lt;$B$1,'Test Sample Data'!D1035&gt;0),'Test Sample Data'!D1035,$B$1),"")</f>
        <v/>
      </c>
      <c r="E1036" s="17" t="str">
        <f>IF(SUM('Test Sample Data'!E$3:E$98)&gt;10,IF(AND(ISNUMBER('Test Sample Data'!E1035),'Test Sample Data'!E1035&lt;$B$1,'Test Sample Data'!E1035&gt;0),'Test Sample Data'!E1035,$B$1),"")</f>
        <v/>
      </c>
      <c r="F1036" s="17" t="str">
        <f>IF(SUM('Test Sample Data'!F$3:F$98)&gt;10,IF(AND(ISNUMBER('Test Sample Data'!F1035),'Test Sample Data'!F1035&lt;$B$1,'Test Sample Data'!F1035&gt;0),'Test Sample Data'!F1035,$B$1),"")</f>
        <v/>
      </c>
      <c r="G1036" s="17" t="str">
        <f>IF(SUM('Test Sample Data'!G$3:G$98)&gt;10,IF(AND(ISNUMBER('Test Sample Data'!G1035),'Test Sample Data'!G1035&lt;$B$1,'Test Sample Data'!G1035&gt;0),'Test Sample Data'!G1035,$B$1),"")</f>
        <v/>
      </c>
      <c r="H1036" s="17" t="str">
        <f>IF(SUM('Test Sample Data'!H$3:H$98)&gt;10,IF(AND(ISNUMBER('Test Sample Data'!H1035),'Test Sample Data'!H1035&lt;$B$1,'Test Sample Data'!H1035&gt;0),'Test Sample Data'!H1035,$B$1),"")</f>
        <v/>
      </c>
      <c r="I1036" s="17" t="str">
        <f>IF(SUM('Test Sample Data'!I$3:I$98)&gt;10,IF(AND(ISNUMBER('Test Sample Data'!I1035),'Test Sample Data'!I1035&lt;$B$1,'Test Sample Data'!I1035&gt;0),'Test Sample Data'!I1035,$B$1),"")</f>
        <v/>
      </c>
      <c r="J1036" s="17" t="str">
        <f>IF(SUM('Test Sample Data'!J$3:J$98)&gt;10,IF(AND(ISNUMBER('Test Sample Data'!J1035),'Test Sample Data'!J1035&lt;$B$1,'Test Sample Data'!J1035&gt;0),'Test Sample Data'!J1035,$B$1),"")</f>
        <v/>
      </c>
      <c r="K1036" s="17" t="str">
        <f>IF(SUM('Test Sample Data'!K$3:K$98)&gt;10,IF(AND(ISNUMBER('Test Sample Data'!K1035),'Test Sample Data'!K1035&lt;$B$1,'Test Sample Data'!K1035&gt;0),'Test Sample Data'!K1035,$B$1),"")</f>
        <v/>
      </c>
      <c r="L1036" s="17" t="str">
        <f>IF(SUM('Test Sample Data'!L$3:L$98)&gt;10,IF(AND(ISNUMBER('Test Sample Data'!L1035),'Test Sample Data'!L1035&lt;$B$1,'Test Sample Data'!L1035&gt;0),'Test Sample Data'!L1035,$B$1),"")</f>
        <v/>
      </c>
      <c r="M1036" s="17" t="str">
        <f>IF(SUM('Test Sample Data'!M$3:M$98)&gt;10,IF(AND(ISNUMBER('Test Sample Data'!M1035),'Test Sample Data'!M1035&lt;$B$1,'Test Sample Data'!M1035&gt;0),'Test Sample Data'!M1035,$B$1),"")</f>
        <v/>
      </c>
      <c r="N1036" s="17">
        <f>'Gene Table'!E1035</f>
        <v>0</v>
      </c>
      <c r="O1036" s="17" t="str">
        <f>'Gene Table'!B1035</f>
        <v>L01</v>
      </c>
      <c r="P1036" s="17" t="str">
        <f>IF(SUM('Control Sample Data'!D$3:D$98)&gt;10,IF(AND(ISNUMBER('Control Sample Data'!D1035),'Control Sample Data'!D1035&lt;$B$1,'Control Sample Data'!D1035&gt;0),'Control Sample Data'!D1035,$B$1),"")</f>
        <v/>
      </c>
      <c r="Q1036" s="17" t="str">
        <f>IF(SUM('Control Sample Data'!E$3:E$98)&gt;10,IF(AND(ISNUMBER('Control Sample Data'!E1035),'Control Sample Data'!E1035&lt;$B$1,'Control Sample Data'!E1035&gt;0),'Control Sample Data'!E1035,$B$1),"")</f>
        <v/>
      </c>
      <c r="R1036" s="17" t="str">
        <f>IF(SUM('Control Sample Data'!F$3:F$98)&gt;10,IF(AND(ISNUMBER('Control Sample Data'!F1035),'Control Sample Data'!F1035&lt;$B$1,'Control Sample Data'!F1035&gt;0),'Control Sample Data'!F1035,$B$1),"")</f>
        <v/>
      </c>
      <c r="S1036" s="17" t="str">
        <f>IF(SUM('Control Sample Data'!G$3:G$98)&gt;10,IF(AND(ISNUMBER('Control Sample Data'!G1035),'Control Sample Data'!G1035&lt;$B$1,'Control Sample Data'!G1035&gt;0),'Control Sample Data'!G1035,$B$1),"")</f>
        <v/>
      </c>
      <c r="T1036" s="17" t="str">
        <f>IF(SUM('Control Sample Data'!H$3:H$98)&gt;10,IF(AND(ISNUMBER('Control Sample Data'!H1035),'Control Sample Data'!H1035&lt;$B$1,'Control Sample Data'!H1035&gt;0),'Control Sample Data'!H1035,$B$1),"")</f>
        <v/>
      </c>
      <c r="U1036" s="17" t="str">
        <f>IF(SUM('Control Sample Data'!I$3:I$98)&gt;10,IF(AND(ISNUMBER('Control Sample Data'!I1035),'Control Sample Data'!I1035&lt;$B$1,'Control Sample Data'!I1035&gt;0),'Control Sample Data'!I1035,$B$1),"")</f>
        <v/>
      </c>
      <c r="V1036" s="17" t="str">
        <f>IF(SUM('Control Sample Data'!J$3:J$98)&gt;10,IF(AND(ISNUMBER('Control Sample Data'!J1035),'Control Sample Data'!J1035&lt;$B$1,'Control Sample Data'!J1035&gt;0),'Control Sample Data'!J1035,$B$1),"")</f>
        <v/>
      </c>
      <c r="W1036" s="17" t="str">
        <f>IF(SUM('Control Sample Data'!K$3:K$98)&gt;10,IF(AND(ISNUMBER('Control Sample Data'!K1035),'Control Sample Data'!K1035&lt;$B$1,'Control Sample Data'!K1035&gt;0),'Control Sample Data'!K1035,$B$1),"")</f>
        <v/>
      </c>
      <c r="X1036" s="17" t="str">
        <f>IF(SUM('Control Sample Data'!L$3:L$98)&gt;10,IF(AND(ISNUMBER('Control Sample Data'!L1035),'Control Sample Data'!L1035&lt;$B$1,'Control Sample Data'!L1035&gt;0),'Control Sample Data'!L1035,$B$1),"")</f>
        <v/>
      </c>
      <c r="Y1036" s="17" t="str">
        <f>IF(SUM('Control Sample Data'!M$3:M$98)&gt;10,IF(AND(ISNUMBER('Control Sample Data'!M1035),'Control Sample Data'!M1035&lt;$B$1,'Control Sample Data'!M1035&gt;0),'Control Sample Data'!M1035,$B$1),"")</f>
        <v/>
      </c>
      <c r="AT1036" s="36" t="str">
        <f t="shared" si="706"/>
        <v/>
      </c>
      <c r="AU1036" s="36" t="str">
        <f t="shared" si="707"/>
        <v/>
      </c>
      <c r="AV1036" s="36" t="str">
        <f t="shared" si="708"/>
        <v/>
      </c>
      <c r="AW1036" s="36" t="str">
        <f t="shared" si="709"/>
        <v/>
      </c>
      <c r="AX1036" s="36" t="str">
        <f t="shared" si="710"/>
        <v/>
      </c>
      <c r="AY1036" s="36" t="str">
        <f t="shared" si="711"/>
        <v/>
      </c>
      <c r="AZ1036" s="36" t="str">
        <f t="shared" si="712"/>
        <v/>
      </c>
      <c r="BA1036" s="36" t="str">
        <f t="shared" si="713"/>
        <v/>
      </c>
      <c r="BB1036" s="36" t="str">
        <f t="shared" si="714"/>
        <v/>
      </c>
      <c r="BC1036" s="36" t="str">
        <f t="shared" si="715"/>
        <v/>
      </c>
      <c r="BD1036" s="36" t="str">
        <f t="shared" si="716"/>
        <v/>
      </c>
      <c r="BE1036" s="36" t="str">
        <f t="shared" si="717"/>
        <v/>
      </c>
      <c r="BF1036" s="36" t="str">
        <f t="shared" si="718"/>
        <v/>
      </c>
      <c r="BG1036" s="36" t="str">
        <f t="shared" si="719"/>
        <v/>
      </c>
      <c r="BH1036" s="36" t="str">
        <f t="shared" si="720"/>
        <v/>
      </c>
      <c r="BI1036" s="36" t="str">
        <f t="shared" si="721"/>
        <v/>
      </c>
      <c r="BJ1036" s="36" t="str">
        <f t="shared" si="722"/>
        <v/>
      </c>
      <c r="BK1036" s="36" t="str">
        <f t="shared" si="723"/>
        <v/>
      </c>
      <c r="BL1036" s="36" t="str">
        <f t="shared" si="724"/>
        <v/>
      </c>
      <c r="BM1036" s="36" t="str">
        <f t="shared" si="725"/>
        <v/>
      </c>
      <c r="BN1036" s="38" t="e">
        <f t="shared" si="684"/>
        <v>#DIV/0!</v>
      </c>
      <c r="BO1036" s="38" t="e">
        <f t="shared" si="685"/>
        <v>#DIV/0!</v>
      </c>
      <c r="BP1036" s="39" t="str">
        <f t="shared" si="686"/>
        <v/>
      </c>
      <c r="BQ1036" s="39" t="str">
        <f t="shared" si="687"/>
        <v/>
      </c>
      <c r="BR1036" s="39" t="str">
        <f t="shared" si="688"/>
        <v/>
      </c>
      <c r="BS1036" s="39" t="str">
        <f t="shared" si="689"/>
        <v/>
      </c>
      <c r="BT1036" s="39" t="str">
        <f t="shared" si="690"/>
        <v/>
      </c>
      <c r="BU1036" s="39" t="str">
        <f t="shared" si="691"/>
        <v/>
      </c>
      <c r="BV1036" s="39" t="str">
        <f t="shared" si="692"/>
        <v/>
      </c>
      <c r="BW1036" s="39" t="str">
        <f t="shared" si="693"/>
        <v/>
      </c>
      <c r="BX1036" s="39" t="str">
        <f t="shared" si="694"/>
        <v/>
      </c>
      <c r="BY1036" s="39" t="str">
        <f t="shared" si="695"/>
        <v/>
      </c>
      <c r="BZ1036" s="39" t="str">
        <f t="shared" si="696"/>
        <v/>
      </c>
      <c r="CA1036" s="39" t="str">
        <f t="shared" si="697"/>
        <v/>
      </c>
      <c r="CB1036" s="39" t="str">
        <f t="shared" si="698"/>
        <v/>
      </c>
      <c r="CC1036" s="39" t="str">
        <f t="shared" si="699"/>
        <v/>
      </c>
      <c r="CD1036" s="39" t="str">
        <f t="shared" si="700"/>
        <v/>
      </c>
      <c r="CE1036" s="39" t="str">
        <f t="shared" si="701"/>
        <v/>
      </c>
      <c r="CF1036" s="39" t="str">
        <f t="shared" si="702"/>
        <v/>
      </c>
      <c r="CG1036" s="39" t="str">
        <f t="shared" si="703"/>
        <v/>
      </c>
      <c r="CH1036" s="39" t="str">
        <f t="shared" si="704"/>
        <v/>
      </c>
      <c r="CI1036" s="39" t="str">
        <f t="shared" si="705"/>
        <v/>
      </c>
    </row>
    <row r="1037" spans="1:87">
      <c r="A1037" s="18"/>
      <c r="B1037" s="15">
        <f>'Gene Table'!E1036</f>
        <v>0</v>
      </c>
      <c r="C1037" s="15" t="str">
        <f>'Gene Table'!B1036</f>
        <v>L02</v>
      </c>
      <c r="D1037" s="16" t="str">
        <f>IF(SUM('Test Sample Data'!D$3:D$98)&gt;10,IF(AND(ISNUMBER('Test Sample Data'!D1036),'Test Sample Data'!D1036&lt;$B$1,'Test Sample Data'!D1036&gt;0),'Test Sample Data'!D1036,$B$1),"")</f>
        <v/>
      </c>
      <c r="E1037" s="17" t="str">
        <f>IF(SUM('Test Sample Data'!E$3:E$98)&gt;10,IF(AND(ISNUMBER('Test Sample Data'!E1036),'Test Sample Data'!E1036&lt;$B$1,'Test Sample Data'!E1036&gt;0),'Test Sample Data'!E1036,$B$1),"")</f>
        <v/>
      </c>
      <c r="F1037" s="17" t="str">
        <f>IF(SUM('Test Sample Data'!F$3:F$98)&gt;10,IF(AND(ISNUMBER('Test Sample Data'!F1036),'Test Sample Data'!F1036&lt;$B$1,'Test Sample Data'!F1036&gt;0),'Test Sample Data'!F1036,$B$1),"")</f>
        <v/>
      </c>
      <c r="G1037" s="17" t="str">
        <f>IF(SUM('Test Sample Data'!G$3:G$98)&gt;10,IF(AND(ISNUMBER('Test Sample Data'!G1036),'Test Sample Data'!G1036&lt;$B$1,'Test Sample Data'!G1036&gt;0),'Test Sample Data'!G1036,$B$1),"")</f>
        <v/>
      </c>
      <c r="H1037" s="17" t="str">
        <f>IF(SUM('Test Sample Data'!H$3:H$98)&gt;10,IF(AND(ISNUMBER('Test Sample Data'!H1036),'Test Sample Data'!H1036&lt;$B$1,'Test Sample Data'!H1036&gt;0),'Test Sample Data'!H1036,$B$1),"")</f>
        <v/>
      </c>
      <c r="I1037" s="17" t="str">
        <f>IF(SUM('Test Sample Data'!I$3:I$98)&gt;10,IF(AND(ISNUMBER('Test Sample Data'!I1036),'Test Sample Data'!I1036&lt;$B$1,'Test Sample Data'!I1036&gt;0),'Test Sample Data'!I1036,$B$1),"")</f>
        <v/>
      </c>
      <c r="J1037" s="17" t="str">
        <f>IF(SUM('Test Sample Data'!J$3:J$98)&gt;10,IF(AND(ISNUMBER('Test Sample Data'!J1036),'Test Sample Data'!J1036&lt;$B$1,'Test Sample Data'!J1036&gt;0),'Test Sample Data'!J1036,$B$1),"")</f>
        <v/>
      </c>
      <c r="K1037" s="17" t="str">
        <f>IF(SUM('Test Sample Data'!K$3:K$98)&gt;10,IF(AND(ISNUMBER('Test Sample Data'!K1036),'Test Sample Data'!K1036&lt;$B$1,'Test Sample Data'!K1036&gt;0),'Test Sample Data'!K1036,$B$1),"")</f>
        <v/>
      </c>
      <c r="L1037" s="17" t="str">
        <f>IF(SUM('Test Sample Data'!L$3:L$98)&gt;10,IF(AND(ISNUMBER('Test Sample Data'!L1036),'Test Sample Data'!L1036&lt;$B$1,'Test Sample Data'!L1036&gt;0),'Test Sample Data'!L1036,$B$1),"")</f>
        <v/>
      </c>
      <c r="M1037" s="17" t="str">
        <f>IF(SUM('Test Sample Data'!M$3:M$98)&gt;10,IF(AND(ISNUMBER('Test Sample Data'!M1036),'Test Sample Data'!M1036&lt;$B$1,'Test Sample Data'!M1036&gt;0),'Test Sample Data'!M1036,$B$1),"")</f>
        <v/>
      </c>
      <c r="N1037" s="17">
        <f>'Gene Table'!E1036</f>
        <v>0</v>
      </c>
      <c r="O1037" s="17" t="str">
        <f>'Gene Table'!B1036</f>
        <v>L02</v>
      </c>
      <c r="P1037" s="17" t="str">
        <f>IF(SUM('Control Sample Data'!D$3:D$98)&gt;10,IF(AND(ISNUMBER('Control Sample Data'!D1036),'Control Sample Data'!D1036&lt;$B$1,'Control Sample Data'!D1036&gt;0),'Control Sample Data'!D1036,$B$1),"")</f>
        <v/>
      </c>
      <c r="Q1037" s="17" t="str">
        <f>IF(SUM('Control Sample Data'!E$3:E$98)&gt;10,IF(AND(ISNUMBER('Control Sample Data'!E1036),'Control Sample Data'!E1036&lt;$B$1,'Control Sample Data'!E1036&gt;0),'Control Sample Data'!E1036,$B$1),"")</f>
        <v/>
      </c>
      <c r="R1037" s="17" t="str">
        <f>IF(SUM('Control Sample Data'!F$3:F$98)&gt;10,IF(AND(ISNUMBER('Control Sample Data'!F1036),'Control Sample Data'!F1036&lt;$B$1,'Control Sample Data'!F1036&gt;0),'Control Sample Data'!F1036,$B$1),"")</f>
        <v/>
      </c>
      <c r="S1037" s="17" t="str">
        <f>IF(SUM('Control Sample Data'!G$3:G$98)&gt;10,IF(AND(ISNUMBER('Control Sample Data'!G1036),'Control Sample Data'!G1036&lt;$B$1,'Control Sample Data'!G1036&gt;0),'Control Sample Data'!G1036,$B$1),"")</f>
        <v/>
      </c>
      <c r="T1037" s="17" t="str">
        <f>IF(SUM('Control Sample Data'!H$3:H$98)&gt;10,IF(AND(ISNUMBER('Control Sample Data'!H1036),'Control Sample Data'!H1036&lt;$B$1,'Control Sample Data'!H1036&gt;0),'Control Sample Data'!H1036,$B$1),"")</f>
        <v/>
      </c>
      <c r="U1037" s="17" t="str">
        <f>IF(SUM('Control Sample Data'!I$3:I$98)&gt;10,IF(AND(ISNUMBER('Control Sample Data'!I1036),'Control Sample Data'!I1036&lt;$B$1,'Control Sample Data'!I1036&gt;0),'Control Sample Data'!I1036,$B$1),"")</f>
        <v/>
      </c>
      <c r="V1037" s="17" t="str">
        <f>IF(SUM('Control Sample Data'!J$3:J$98)&gt;10,IF(AND(ISNUMBER('Control Sample Data'!J1036),'Control Sample Data'!J1036&lt;$B$1,'Control Sample Data'!J1036&gt;0),'Control Sample Data'!J1036,$B$1),"")</f>
        <v/>
      </c>
      <c r="W1037" s="17" t="str">
        <f>IF(SUM('Control Sample Data'!K$3:K$98)&gt;10,IF(AND(ISNUMBER('Control Sample Data'!K1036),'Control Sample Data'!K1036&lt;$B$1,'Control Sample Data'!K1036&gt;0),'Control Sample Data'!K1036,$B$1),"")</f>
        <v/>
      </c>
      <c r="X1037" s="17" t="str">
        <f>IF(SUM('Control Sample Data'!L$3:L$98)&gt;10,IF(AND(ISNUMBER('Control Sample Data'!L1036),'Control Sample Data'!L1036&lt;$B$1,'Control Sample Data'!L1036&gt;0),'Control Sample Data'!L1036,$B$1),"")</f>
        <v/>
      </c>
      <c r="Y1037" s="17" t="str">
        <f>IF(SUM('Control Sample Data'!M$3:M$98)&gt;10,IF(AND(ISNUMBER('Control Sample Data'!M1036),'Control Sample Data'!M1036&lt;$B$1,'Control Sample Data'!M1036&gt;0),'Control Sample Data'!M1036,$B$1),"")</f>
        <v/>
      </c>
      <c r="AT1037" s="36" t="str">
        <f t="shared" si="706"/>
        <v/>
      </c>
      <c r="AU1037" s="36" t="str">
        <f t="shared" si="707"/>
        <v/>
      </c>
      <c r="AV1037" s="36" t="str">
        <f t="shared" si="708"/>
        <v/>
      </c>
      <c r="AW1037" s="36" t="str">
        <f t="shared" si="709"/>
        <v/>
      </c>
      <c r="AX1037" s="36" t="str">
        <f t="shared" si="710"/>
        <v/>
      </c>
      <c r="AY1037" s="36" t="str">
        <f t="shared" si="711"/>
        <v/>
      </c>
      <c r="AZ1037" s="36" t="str">
        <f t="shared" si="712"/>
        <v/>
      </c>
      <c r="BA1037" s="36" t="str">
        <f t="shared" si="713"/>
        <v/>
      </c>
      <c r="BB1037" s="36" t="str">
        <f t="shared" si="714"/>
        <v/>
      </c>
      <c r="BC1037" s="36" t="str">
        <f t="shared" si="715"/>
        <v/>
      </c>
      <c r="BD1037" s="36" t="str">
        <f t="shared" si="716"/>
        <v/>
      </c>
      <c r="BE1037" s="36" t="str">
        <f t="shared" si="717"/>
        <v/>
      </c>
      <c r="BF1037" s="36" t="str">
        <f t="shared" si="718"/>
        <v/>
      </c>
      <c r="BG1037" s="36" t="str">
        <f t="shared" si="719"/>
        <v/>
      </c>
      <c r="BH1037" s="36" t="str">
        <f t="shared" si="720"/>
        <v/>
      </c>
      <c r="BI1037" s="36" t="str">
        <f t="shared" si="721"/>
        <v/>
      </c>
      <c r="BJ1037" s="36" t="str">
        <f t="shared" si="722"/>
        <v/>
      </c>
      <c r="BK1037" s="36" t="str">
        <f t="shared" si="723"/>
        <v/>
      </c>
      <c r="BL1037" s="36" t="str">
        <f t="shared" si="724"/>
        <v/>
      </c>
      <c r="BM1037" s="36" t="str">
        <f t="shared" si="725"/>
        <v/>
      </c>
      <c r="BN1037" s="38" t="e">
        <f t="shared" si="684"/>
        <v>#DIV/0!</v>
      </c>
      <c r="BO1037" s="38" t="e">
        <f t="shared" si="685"/>
        <v>#DIV/0!</v>
      </c>
      <c r="BP1037" s="39" t="str">
        <f t="shared" si="686"/>
        <v/>
      </c>
      <c r="BQ1037" s="39" t="str">
        <f t="shared" si="687"/>
        <v/>
      </c>
      <c r="BR1037" s="39" t="str">
        <f t="shared" si="688"/>
        <v/>
      </c>
      <c r="BS1037" s="39" t="str">
        <f t="shared" si="689"/>
        <v/>
      </c>
      <c r="BT1037" s="39" t="str">
        <f t="shared" si="690"/>
        <v/>
      </c>
      <c r="BU1037" s="39" t="str">
        <f t="shared" si="691"/>
        <v/>
      </c>
      <c r="BV1037" s="39" t="str">
        <f t="shared" si="692"/>
        <v/>
      </c>
      <c r="BW1037" s="39" t="str">
        <f t="shared" si="693"/>
        <v/>
      </c>
      <c r="BX1037" s="39" t="str">
        <f t="shared" si="694"/>
        <v/>
      </c>
      <c r="BY1037" s="39" t="str">
        <f t="shared" si="695"/>
        <v/>
      </c>
      <c r="BZ1037" s="39" t="str">
        <f t="shared" si="696"/>
        <v/>
      </c>
      <c r="CA1037" s="39" t="str">
        <f t="shared" si="697"/>
        <v/>
      </c>
      <c r="CB1037" s="39" t="str">
        <f t="shared" si="698"/>
        <v/>
      </c>
      <c r="CC1037" s="39" t="str">
        <f t="shared" si="699"/>
        <v/>
      </c>
      <c r="CD1037" s="39" t="str">
        <f t="shared" si="700"/>
        <v/>
      </c>
      <c r="CE1037" s="39" t="str">
        <f t="shared" si="701"/>
        <v/>
      </c>
      <c r="CF1037" s="39" t="str">
        <f t="shared" si="702"/>
        <v/>
      </c>
      <c r="CG1037" s="39" t="str">
        <f t="shared" si="703"/>
        <v/>
      </c>
      <c r="CH1037" s="39" t="str">
        <f t="shared" si="704"/>
        <v/>
      </c>
      <c r="CI1037" s="39" t="str">
        <f t="shared" si="705"/>
        <v/>
      </c>
    </row>
    <row r="1038" spans="1:87">
      <c r="A1038" s="18"/>
      <c r="B1038" s="15">
        <f>'Gene Table'!E1037</f>
        <v>0</v>
      </c>
      <c r="C1038" s="15" t="str">
        <f>'Gene Table'!B1037</f>
        <v>L03</v>
      </c>
      <c r="D1038" s="16" t="str">
        <f>IF(SUM('Test Sample Data'!D$3:D$98)&gt;10,IF(AND(ISNUMBER('Test Sample Data'!D1037),'Test Sample Data'!D1037&lt;$B$1,'Test Sample Data'!D1037&gt;0),'Test Sample Data'!D1037,$B$1),"")</f>
        <v/>
      </c>
      <c r="E1038" s="17" t="str">
        <f>IF(SUM('Test Sample Data'!E$3:E$98)&gt;10,IF(AND(ISNUMBER('Test Sample Data'!E1037),'Test Sample Data'!E1037&lt;$B$1,'Test Sample Data'!E1037&gt;0),'Test Sample Data'!E1037,$B$1),"")</f>
        <v/>
      </c>
      <c r="F1038" s="17" t="str">
        <f>IF(SUM('Test Sample Data'!F$3:F$98)&gt;10,IF(AND(ISNUMBER('Test Sample Data'!F1037),'Test Sample Data'!F1037&lt;$B$1,'Test Sample Data'!F1037&gt;0),'Test Sample Data'!F1037,$B$1),"")</f>
        <v/>
      </c>
      <c r="G1038" s="17" t="str">
        <f>IF(SUM('Test Sample Data'!G$3:G$98)&gt;10,IF(AND(ISNUMBER('Test Sample Data'!G1037),'Test Sample Data'!G1037&lt;$B$1,'Test Sample Data'!G1037&gt;0),'Test Sample Data'!G1037,$B$1),"")</f>
        <v/>
      </c>
      <c r="H1038" s="17" t="str">
        <f>IF(SUM('Test Sample Data'!H$3:H$98)&gt;10,IF(AND(ISNUMBER('Test Sample Data'!H1037),'Test Sample Data'!H1037&lt;$B$1,'Test Sample Data'!H1037&gt;0),'Test Sample Data'!H1037,$B$1),"")</f>
        <v/>
      </c>
      <c r="I1038" s="17" t="str">
        <f>IF(SUM('Test Sample Data'!I$3:I$98)&gt;10,IF(AND(ISNUMBER('Test Sample Data'!I1037),'Test Sample Data'!I1037&lt;$B$1,'Test Sample Data'!I1037&gt;0),'Test Sample Data'!I1037,$B$1),"")</f>
        <v/>
      </c>
      <c r="J1038" s="17" t="str">
        <f>IF(SUM('Test Sample Data'!J$3:J$98)&gt;10,IF(AND(ISNUMBER('Test Sample Data'!J1037),'Test Sample Data'!J1037&lt;$B$1,'Test Sample Data'!J1037&gt;0),'Test Sample Data'!J1037,$B$1),"")</f>
        <v/>
      </c>
      <c r="K1038" s="17" t="str">
        <f>IF(SUM('Test Sample Data'!K$3:K$98)&gt;10,IF(AND(ISNUMBER('Test Sample Data'!K1037),'Test Sample Data'!K1037&lt;$B$1,'Test Sample Data'!K1037&gt;0),'Test Sample Data'!K1037,$B$1),"")</f>
        <v/>
      </c>
      <c r="L1038" s="17" t="str">
        <f>IF(SUM('Test Sample Data'!L$3:L$98)&gt;10,IF(AND(ISNUMBER('Test Sample Data'!L1037),'Test Sample Data'!L1037&lt;$B$1,'Test Sample Data'!L1037&gt;0),'Test Sample Data'!L1037,$B$1),"")</f>
        <v/>
      </c>
      <c r="M1038" s="17" t="str">
        <f>IF(SUM('Test Sample Data'!M$3:M$98)&gt;10,IF(AND(ISNUMBER('Test Sample Data'!M1037),'Test Sample Data'!M1037&lt;$B$1,'Test Sample Data'!M1037&gt;0),'Test Sample Data'!M1037,$B$1),"")</f>
        <v/>
      </c>
      <c r="N1038" s="17">
        <f>'Gene Table'!E1037</f>
        <v>0</v>
      </c>
      <c r="O1038" s="17" t="str">
        <f>'Gene Table'!B1037</f>
        <v>L03</v>
      </c>
      <c r="P1038" s="17" t="str">
        <f>IF(SUM('Control Sample Data'!D$3:D$98)&gt;10,IF(AND(ISNUMBER('Control Sample Data'!D1037),'Control Sample Data'!D1037&lt;$B$1,'Control Sample Data'!D1037&gt;0),'Control Sample Data'!D1037,$B$1),"")</f>
        <v/>
      </c>
      <c r="Q1038" s="17" t="str">
        <f>IF(SUM('Control Sample Data'!E$3:E$98)&gt;10,IF(AND(ISNUMBER('Control Sample Data'!E1037),'Control Sample Data'!E1037&lt;$B$1,'Control Sample Data'!E1037&gt;0),'Control Sample Data'!E1037,$B$1),"")</f>
        <v/>
      </c>
      <c r="R1038" s="17" t="str">
        <f>IF(SUM('Control Sample Data'!F$3:F$98)&gt;10,IF(AND(ISNUMBER('Control Sample Data'!F1037),'Control Sample Data'!F1037&lt;$B$1,'Control Sample Data'!F1037&gt;0),'Control Sample Data'!F1037,$B$1),"")</f>
        <v/>
      </c>
      <c r="S1038" s="17" t="str">
        <f>IF(SUM('Control Sample Data'!G$3:G$98)&gt;10,IF(AND(ISNUMBER('Control Sample Data'!G1037),'Control Sample Data'!G1037&lt;$B$1,'Control Sample Data'!G1037&gt;0),'Control Sample Data'!G1037,$B$1),"")</f>
        <v/>
      </c>
      <c r="T1038" s="17" t="str">
        <f>IF(SUM('Control Sample Data'!H$3:H$98)&gt;10,IF(AND(ISNUMBER('Control Sample Data'!H1037),'Control Sample Data'!H1037&lt;$B$1,'Control Sample Data'!H1037&gt;0),'Control Sample Data'!H1037,$B$1),"")</f>
        <v/>
      </c>
      <c r="U1038" s="17" t="str">
        <f>IF(SUM('Control Sample Data'!I$3:I$98)&gt;10,IF(AND(ISNUMBER('Control Sample Data'!I1037),'Control Sample Data'!I1037&lt;$B$1,'Control Sample Data'!I1037&gt;0),'Control Sample Data'!I1037,$B$1),"")</f>
        <v/>
      </c>
      <c r="V1038" s="17" t="str">
        <f>IF(SUM('Control Sample Data'!J$3:J$98)&gt;10,IF(AND(ISNUMBER('Control Sample Data'!J1037),'Control Sample Data'!J1037&lt;$B$1,'Control Sample Data'!J1037&gt;0),'Control Sample Data'!J1037,$B$1),"")</f>
        <v/>
      </c>
      <c r="W1038" s="17" t="str">
        <f>IF(SUM('Control Sample Data'!K$3:K$98)&gt;10,IF(AND(ISNUMBER('Control Sample Data'!K1037),'Control Sample Data'!K1037&lt;$B$1,'Control Sample Data'!K1037&gt;0),'Control Sample Data'!K1037,$B$1),"")</f>
        <v/>
      </c>
      <c r="X1038" s="17" t="str">
        <f>IF(SUM('Control Sample Data'!L$3:L$98)&gt;10,IF(AND(ISNUMBER('Control Sample Data'!L1037),'Control Sample Data'!L1037&lt;$B$1,'Control Sample Data'!L1037&gt;0),'Control Sample Data'!L1037,$B$1),"")</f>
        <v/>
      </c>
      <c r="Y1038" s="17" t="str">
        <f>IF(SUM('Control Sample Data'!M$3:M$98)&gt;10,IF(AND(ISNUMBER('Control Sample Data'!M1037),'Control Sample Data'!M1037&lt;$B$1,'Control Sample Data'!M1037&gt;0),'Control Sample Data'!M1037,$B$1),"")</f>
        <v/>
      </c>
      <c r="AT1038" s="36" t="str">
        <f t="shared" si="706"/>
        <v/>
      </c>
      <c r="AU1038" s="36" t="str">
        <f t="shared" si="707"/>
        <v/>
      </c>
      <c r="AV1038" s="36" t="str">
        <f t="shared" si="708"/>
        <v/>
      </c>
      <c r="AW1038" s="36" t="str">
        <f t="shared" si="709"/>
        <v/>
      </c>
      <c r="AX1038" s="36" t="str">
        <f t="shared" si="710"/>
        <v/>
      </c>
      <c r="AY1038" s="36" t="str">
        <f t="shared" si="711"/>
        <v/>
      </c>
      <c r="AZ1038" s="36" t="str">
        <f t="shared" si="712"/>
        <v/>
      </c>
      <c r="BA1038" s="36" t="str">
        <f t="shared" si="713"/>
        <v/>
      </c>
      <c r="BB1038" s="36" t="str">
        <f t="shared" si="714"/>
        <v/>
      </c>
      <c r="BC1038" s="36" t="str">
        <f t="shared" si="715"/>
        <v/>
      </c>
      <c r="BD1038" s="36" t="str">
        <f t="shared" si="716"/>
        <v/>
      </c>
      <c r="BE1038" s="36" t="str">
        <f t="shared" si="717"/>
        <v/>
      </c>
      <c r="BF1038" s="36" t="str">
        <f t="shared" si="718"/>
        <v/>
      </c>
      <c r="BG1038" s="36" t="str">
        <f t="shared" si="719"/>
        <v/>
      </c>
      <c r="BH1038" s="36" t="str">
        <f t="shared" si="720"/>
        <v/>
      </c>
      <c r="BI1038" s="36" t="str">
        <f t="shared" si="721"/>
        <v/>
      </c>
      <c r="BJ1038" s="36" t="str">
        <f t="shared" si="722"/>
        <v/>
      </c>
      <c r="BK1038" s="36" t="str">
        <f t="shared" si="723"/>
        <v/>
      </c>
      <c r="BL1038" s="36" t="str">
        <f t="shared" si="724"/>
        <v/>
      </c>
      <c r="BM1038" s="36" t="str">
        <f t="shared" si="725"/>
        <v/>
      </c>
      <c r="BN1038" s="38" t="e">
        <f t="shared" si="684"/>
        <v>#DIV/0!</v>
      </c>
      <c r="BO1038" s="38" t="e">
        <f t="shared" si="685"/>
        <v>#DIV/0!</v>
      </c>
      <c r="BP1038" s="39" t="str">
        <f t="shared" si="686"/>
        <v/>
      </c>
      <c r="BQ1038" s="39" t="str">
        <f t="shared" si="687"/>
        <v/>
      </c>
      <c r="BR1038" s="39" t="str">
        <f t="shared" si="688"/>
        <v/>
      </c>
      <c r="BS1038" s="39" t="str">
        <f t="shared" si="689"/>
        <v/>
      </c>
      <c r="BT1038" s="39" t="str">
        <f t="shared" si="690"/>
        <v/>
      </c>
      <c r="BU1038" s="39" t="str">
        <f t="shared" si="691"/>
        <v/>
      </c>
      <c r="BV1038" s="39" t="str">
        <f t="shared" si="692"/>
        <v/>
      </c>
      <c r="BW1038" s="39" t="str">
        <f t="shared" si="693"/>
        <v/>
      </c>
      <c r="BX1038" s="39" t="str">
        <f t="shared" si="694"/>
        <v/>
      </c>
      <c r="BY1038" s="39" t="str">
        <f t="shared" si="695"/>
        <v/>
      </c>
      <c r="BZ1038" s="39" t="str">
        <f t="shared" si="696"/>
        <v/>
      </c>
      <c r="CA1038" s="39" t="str">
        <f t="shared" si="697"/>
        <v/>
      </c>
      <c r="CB1038" s="39" t="str">
        <f t="shared" si="698"/>
        <v/>
      </c>
      <c r="CC1038" s="39" t="str">
        <f t="shared" si="699"/>
        <v/>
      </c>
      <c r="CD1038" s="39" t="str">
        <f t="shared" si="700"/>
        <v/>
      </c>
      <c r="CE1038" s="39" t="str">
        <f t="shared" si="701"/>
        <v/>
      </c>
      <c r="CF1038" s="39" t="str">
        <f t="shared" si="702"/>
        <v/>
      </c>
      <c r="CG1038" s="39" t="str">
        <f t="shared" si="703"/>
        <v/>
      </c>
      <c r="CH1038" s="39" t="str">
        <f t="shared" si="704"/>
        <v/>
      </c>
      <c r="CI1038" s="39" t="str">
        <f t="shared" si="705"/>
        <v/>
      </c>
    </row>
    <row r="1039" spans="1:87">
      <c r="A1039" s="18"/>
      <c r="B1039" s="15">
        <f>'Gene Table'!E1038</f>
        <v>0</v>
      </c>
      <c r="C1039" s="15" t="str">
        <f>'Gene Table'!B1038</f>
        <v>L04</v>
      </c>
      <c r="D1039" s="16" t="str">
        <f>IF(SUM('Test Sample Data'!D$3:D$98)&gt;10,IF(AND(ISNUMBER('Test Sample Data'!D1038),'Test Sample Data'!D1038&lt;$B$1,'Test Sample Data'!D1038&gt;0),'Test Sample Data'!D1038,$B$1),"")</f>
        <v/>
      </c>
      <c r="E1039" s="17" t="str">
        <f>IF(SUM('Test Sample Data'!E$3:E$98)&gt;10,IF(AND(ISNUMBER('Test Sample Data'!E1038),'Test Sample Data'!E1038&lt;$B$1,'Test Sample Data'!E1038&gt;0),'Test Sample Data'!E1038,$B$1),"")</f>
        <v/>
      </c>
      <c r="F1039" s="17" t="str">
        <f>IF(SUM('Test Sample Data'!F$3:F$98)&gt;10,IF(AND(ISNUMBER('Test Sample Data'!F1038),'Test Sample Data'!F1038&lt;$B$1,'Test Sample Data'!F1038&gt;0),'Test Sample Data'!F1038,$B$1),"")</f>
        <v/>
      </c>
      <c r="G1039" s="17" t="str">
        <f>IF(SUM('Test Sample Data'!G$3:G$98)&gt;10,IF(AND(ISNUMBER('Test Sample Data'!G1038),'Test Sample Data'!G1038&lt;$B$1,'Test Sample Data'!G1038&gt;0),'Test Sample Data'!G1038,$B$1),"")</f>
        <v/>
      </c>
      <c r="H1039" s="17" t="str">
        <f>IF(SUM('Test Sample Data'!H$3:H$98)&gt;10,IF(AND(ISNUMBER('Test Sample Data'!H1038),'Test Sample Data'!H1038&lt;$B$1,'Test Sample Data'!H1038&gt;0),'Test Sample Data'!H1038,$B$1),"")</f>
        <v/>
      </c>
      <c r="I1039" s="17" t="str">
        <f>IF(SUM('Test Sample Data'!I$3:I$98)&gt;10,IF(AND(ISNUMBER('Test Sample Data'!I1038),'Test Sample Data'!I1038&lt;$B$1,'Test Sample Data'!I1038&gt;0),'Test Sample Data'!I1038,$B$1),"")</f>
        <v/>
      </c>
      <c r="J1039" s="17" t="str">
        <f>IF(SUM('Test Sample Data'!J$3:J$98)&gt;10,IF(AND(ISNUMBER('Test Sample Data'!J1038),'Test Sample Data'!J1038&lt;$B$1,'Test Sample Data'!J1038&gt;0),'Test Sample Data'!J1038,$B$1),"")</f>
        <v/>
      </c>
      <c r="K1039" s="17" t="str">
        <f>IF(SUM('Test Sample Data'!K$3:K$98)&gt;10,IF(AND(ISNUMBER('Test Sample Data'!K1038),'Test Sample Data'!K1038&lt;$B$1,'Test Sample Data'!K1038&gt;0),'Test Sample Data'!K1038,$B$1),"")</f>
        <v/>
      </c>
      <c r="L1039" s="17" t="str">
        <f>IF(SUM('Test Sample Data'!L$3:L$98)&gt;10,IF(AND(ISNUMBER('Test Sample Data'!L1038),'Test Sample Data'!L1038&lt;$B$1,'Test Sample Data'!L1038&gt;0),'Test Sample Data'!L1038,$B$1),"")</f>
        <v/>
      </c>
      <c r="M1039" s="17" t="str">
        <f>IF(SUM('Test Sample Data'!M$3:M$98)&gt;10,IF(AND(ISNUMBER('Test Sample Data'!M1038),'Test Sample Data'!M1038&lt;$B$1,'Test Sample Data'!M1038&gt;0),'Test Sample Data'!M1038,$B$1),"")</f>
        <v/>
      </c>
      <c r="N1039" s="17">
        <f>'Gene Table'!E1038</f>
        <v>0</v>
      </c>
      <c r="O1039" s="17" t="str">
        <f>'Gene Table'!B1038</f>
        <v>L04</v>
      </c>
      <c r="P1039" s="17" t="str">
        <f>IF(SUM('Control Sample Data'!D$3:D$98)&gt;10,IF(AND(ISNUMBER('Control Sample Data'!D1038),'Control Sample Data'!D1038&lt;$B$1,'Control Sample Data'!D1038&gt;0),'Control Sample Data'!D1038,$B$1),"")</f>
        <v/>
      </c>
      <c r="Q1039" s="17" t="str">
        <f>IF(SUM('Control Sample Data'!E$3:E$98)&gt;10,IF(AND(ISNUMBER('Control Sample Data'!E1038),'Control Sample Data'!E1038&lt;$B$1,'Control Sample Data'!E1038&gt;0),'Control Sample Data'!E1038,$B$1),"")</f>
        <v/>
      </c>
      <c r="R1039" s="17" t="str">
        <f>IF(SUM('Control Sample Data'!F$3:F$98)&gt;10,IF(AND(ISNUMBER('Control Sample Data'!F1038),'Control Sample Data'!F1038&lt;$B$1,'Control Sample Data'!F1038&gt;0),'Control Sample Data'!F1038,$B$1),"")</f>
        <v/>
      </c>
      <c r="S1039" s="17" t="str">
        <f>IF(SUM('Control Sample Data'!G$3:G$98)&gt;10,IF(AND(ISNUMBER('Control Sample Data'!G1038),'Control Sample Data'!G1038&lt;$B$1,'Control Sample Data'!G1038&gt;0),'Control Sample Data'!G1038,$B$1),"")</f>
        <v/>
      </c>
      <c r="T1039" s="17" t="str">
        <f>IF(SUM('Control Sample Data'!H$3:H$98)&gt;10,IF(AND(ISNUMBER('Control Sample Data'!H1038),'Control Sample Data'!H1038&lt;$B$1,'Control Sample Data'!H1038&gt;0),'Control Sample Data'!H1038,$B$1),"")</f>
        <v/>
      </c>
      <c r="U1039" s="17" t="str">
        <f>IF(SUM('Control Sample Data'!I$3:I$98)&gt;10,IF(AND(ISNUMBER('Control Sample Data'!I1038),'Control Sample Data'!I1038&lt;$B$1,'Control Sample Data'!I1038&gt;0),'Control Sample Data'!I1038,$B$1),"")</f>
        <v/>
      </c>
      <c r="V1039" s="17" t="str">
        <f>IF(SUM('Control Sample Data'!J$3:J$98)&gt;10,IF(AND(ISNUMBER('Control Sample Data'!J1038),'Control Sample Data'!J1038&lt;$B$1,'Control Sample Data'!J1038&gt;0),'Control Sample Data'!J1038,$B$1),"")</f>
        <v/>
      </c>
      <c r="W1039" s="17" t="str">
        <f>IF(SUM('Control Sample Data'!K$3:K$98)&gt;10,IF(AND(ISNUMBER('Control Sample Data'!K1038),'Control Sample Data'!K1038&lt;$B$1,'Control Sample Data'!K1038&gt;0),'Control Sample Data'!K1038,$B$1),"")</f>
        <v/>
      </c>
      <c r="X1039" s="17" t="str">
        <f>IF(SUM('Control Sample Data'!L$3:L$98)&gt;10,IF(AND(ISNUMBER('Control Sample Data'!L1038),'Control Sample Data'!L1038&lt;$B$1,'Control Sample Data'!L1038&gt;0),'Control Sample Data'!L1038,$B$1),"")</f>
        <v/>
      </c>
      <c r="Y1039" s="17" t="str">
        <f>IF(SUM('Control Sample Data'!M$3:M$98)&gt;10,IF(AND(ISNUMBER('Control Sample Data'!M1038),'Control Sample Data'!M1038&lt;$B$1,'Control Sample Data'!M1038&gt;0),'Control Sample Data'!M1038,$B$1),"")</f>
        <v/>
      </c>
      <c r="AT1039" s="36" t="str">
        <f t="shared" si="706"/>
        <v/>
      </c>
      <c r="AU1039" s="36" t="str">
        <f t="shared" si="707"/>
        <v/>
      </c>
      <c r="AV1039" s="36" t="str">
        <f t="shared" si="708"/>
        <v/>
      </c>
      <c r="AW1039" s="36" t="str">
        <f t="shared" si="709"/>
        <v/>
      </c>
      <c r="AX1039" s="36" t="str">
        <f t="shared" si="710"/>
        <v/>
      </c>
      <c r="AY1039" s="36" t="str">
        <f t="shared" si="711"/>
        <v/>
      </c>
      <c r="AZ1039" s="36" t="str">
        <f t="shared" si="712"/>
        <v/>
      </c>
      <c r="BA1039" s="36" t="str">
        <f t="shared" si="713"/>
        <v/>
      </c>
      <c r="BB1039" s="36" t="str">
        <f t="shared" si="714"/>
        <v/>
      </c>
      <c r="BC1039" s="36" t="str">
        <f t="shared" si="715"/>
        <v/>
      </c>
      <c r="BD1039" s="36" t="str">
        <f t="shared" si="716"/>
        <v/>
      </c>
      <c r="BE1039" s="36" t="str">
        <f t="shared" si="717"/>
        <v/>
      </c>
      <c r="BF1039" s="36" t="str">
        <f t="shared" si="718"/>
        <v/>
      </c>
      <c r="BG1039" s="36" t="str">
        <f t="shared" si="719"/>
        <v/>
      </c>
      <c r="BH1039" s="36" t="str">
        <f t="shared" si="720"/>
        <v/>
      </c>
      <c r="BI1039" s="36" t="str">
        <f t="shared" si="721"/>
        <v/>
      </c>
      <c r="BJ1039" s="36" t="str">
        <f t="shared" si="722"/>
        <v/>
      </c>
      <c r="BK1039" s="36" t="str">
        <f t="shared" si="723"/>
        <v/>
      </c>
      <c r="BL1039" s="36" t="str">
        <f t="shared" si="724"/>
        <v/>
      </c>
      <c r="BM1039" s="36" t="str">
        <f t="shared" si="725"/>
        <v/>
      </c>
      <c r="BN1039" s="38" t="e">
        <f t="shared" si="684"/>
        <v>#DIV/0!</v>
      </c>
      <c r="BO1039" s="38" t="e">
        <f t="shared" si="685"/>
        <v>#DIV/0!</v>
      </c>
      <c r="BP1039" s="39" t="str">
        <f t="shared" si="686"/>
        <v/>
      </c>
      <c r="BQ1039" s="39" t="str">
        <f t="shared" si="687"/>
        <v/>
      </c>
      <c r="BR1039" s="39" t="str">
        <f t="shared" si="688"/>
        <v/>
      </c>
      <c r="BS1039" s="39" t="str">
        <f t="shared" si="689"/>
        <v/>
      </c>
      <c r="BT1039" s="39" t="str">
        <f t="shared" si="690"/>
        <v/>
      </c>
      <c r="BU1039" s="39" t="str">
        <f t="shared" si="691"/>
        <v/>
      </c>
      <c r="BV1039" s="39" t="str">
        <f t="shared" si="692"/>
        <v/>
      </c>
      <c r="BW1039" s="39" t="str">
        <f t="shared" si="693"/>
        <v/>
      </c>
      <c r="BX1039" s="39" t="str">
        <f t="shared" si="694"/>
        <v/>
      </c>
      <c r="BY1039" s="39" t="str">
        <f t="shared" si="695"/>
        <v/>
      </c>
      <c r="BZ1039" s="39" t="str">
        <f t="shared" si="696"/>
        <v/>
      </c>
      <c r="CA1039" s="39" t="str">
        <f t="shared" si="697"/>
        <v/>
      </c>
      <c r="CB1039" s="39" t="str">
        <f t="shared" si="698"/>
        <v/>
      </c>
      <c r="CC1039" s="39" t="str">
        <f t="shared" si="699"/>
        <v/>
      </c>
      <c r="CD1039" s="39" t="str">
        <f t="shared" si="700"/>
        <v/>
      </c>
      <c r="CE1039" s="39" t="str">
        <f t="shared" si="701"/>
        <v/>
      </c>
      <c r="CF1039" s="39" t="str">
        <f t="shared" si="702"/>
        <v/>
      </c>
      <c r="CG1039" s="39" t="str">
        <f t="shared" si="703"/>
        <v/>
      </c>
      <c r="CH1039" s="39" t="str">
        <f t="shared" si="704"/>
        <v/>
      </c>
      <c r="CI1039" s="39" t="str">
        <f t="shared" si="705"/>
        <v/>
      </c>
    </row>
    <row r="1040" spans="1:87">
      <c r="A1040" s="18"/>
      <c r="B1040" s="15">
        <f>'Gene Table'!E1039</f>
        <v>0</v>
      </c>
      <c r="C1040" s="15" t="str">
        <f>'Gene Table'!B1039</f>
        <v>L05</v>
      </c>
      <c r="D1040" s="16" t="str">
        <f>IF(SUM('Test Sample Data'!D$3:D$98)&gt;10,IF(AND(ISNUMBER('Test Sample Data'!D1039),'Test Sample Data'!D1039&lt;$B$1,'Test Sample Data'!D1039&gt;0),'Test Sample Data'!D1039,$B$1),"")</f>
        <v/>
      </c>
      <c r="E1040" s="17" t="str">
        <f>IF(SUM('Test Sample Data'!E$3:E$98)&gt;10,IF(AND(ISNUMBER('Test Sample Data'!E1039),'Test Sample Data'!E1039&lt;$B$1,'Test Sample Data'!E1039&gt;0),'Test Sample Data'!E1039,$B$1),"")</f>
        <v/>
      </c>
      <c r="F1040" s="17" t="str">
        <f>IF(SUM('Test Sample Data'!F$3:F$98)&gt;10,IF(AND(ISNUMBER('Test Sample Data'!F1039),'Test Sample Data'!F1039&lt;$B$1,'Test Sample Data'!F1039&gt;0),'Test Sample Data'!F1039,$B$1),"")</f>
        <v/>
      </c>
      <c r="G1040" s="17" t="str">
        <f>IF(SUM('Test Sample Data'!G$3:G$98)&gt;10,IF(AND(ISNUMBER('Test Sample Data'!G1039),'Test Sample Data'!G1039&lt;$B$1,'Test Sample Data'!G1039&gt;0),'Test Sample Data'!G1039,$B$1),"")</f>
        <v/>
      </c>
      <c r="H1040" s="17" t="str">
        <f>IF(SUM('Test Sample Data'!H$3:H$98)&gt;10,IF(AND(ISNUMBER('Test Sample Data'!H1039),'Test Sample Data'!H1039&lt;$B$1,'Test Sample Data'!H1039&gt;0),'Test Sample Data'!H1039,$B$1),"")</f>
        <v/>
      </c>
      <c r="I1040" s="17" t="str">
        <f>IF(SUM('Test Sample Data'!I$3:I$98)&gt;10,IF(AND(ISNUMBER('Test Sample Data'!I1039),'Test Sample Data'!I1039&lt;$B$1,'Test Sample Data'!I1039&gt;0),'Test Sample Data'!I1039,$B$1),"")</f>
        <v/>
      </c>
      <c r="J1040" s="17" t="str">
        <f>IF(SUM('Test Sample Data'!J$3:J$98)&gt;10,IF(AND(ISNUMBER('Test Sample Data'!J1039),'Test Sample Data'!J1039&lt;$B$1,'Test Sample Data'!J1039&gt;0),'Test Sample Data'!J1039,$B$1),"")</f>
        <v/>
      </c>
      <c r="K1040" s="17" t="str">
        <f>IF(SUM('Test Sample Data'!K$3:K$98)&gt;10,IF(AND(ISNUMBER('Test Sample Data'!K1039),'Test Sample Data'!K1039&lt;$B$1,'Test Sample Data'!K1039&gt;0),'Test Sample Data'!K1039,$B$1),"")</f>
        <v/>
      </c>
      <c r="L1040" s="17" t="str">
        <f>IF(SUM('Test Sample Data'!L$3:L$98)&gt;10,IF(AND(ISNUMBER('Test Sample Data'!L1039),'Test Sample Data'!L1039&lt;$B$1,'Test Sample Data'!L1039&gt;0),'Test Sample Data'!L1039,$B$1),"")</f>
        <v/>
      </c>
      <c r="M1040" s="17" t="str">
        <f>IF(SUM('Test Sample Data'!M$3:M$98)&gt;10,IF(AND(ISNUMBER('Test Sample Data'!M1039),'Test Sample Data'!M1039&lt;$B$1,'Test Sample Data'!M1039&gt;0),'Test Sample Data'!M1039,$B$1),"")</f>
        <v/>
      </c>
      <c r="N1040" s="17">
        <f>'Gene Table'!E1039</f>
        <v>0</v>
      </c>
      <c r="O1040" s="17" t="str">
        <f>'Gene Table'!B1039</f>
        <v>L05</v>
      </c>
      <c r="P1040" s="17" t="str">
        <f>IF(SUM('Control Sample Data'!D$3:D$98)&gt;10,IF(AND(ISNUMBER('Control Sample Data'!D1039),'Control Sample Data'!D1039&lt;$B$1,'Control Sample Data'!D1039&gt;0),'Control Sample Data'!D1039,$B$1),"")</f>
        <v/>
      </c>
      <c r="Q1040" s="17" t="str">
        <f>IF(SUM('Control Sample Data'!E$3:E$98)&gt;10,IF(AND(ISNUMBER('Control Sample Data'!E1039),'Control Sample Data'!E1039&lt;$B$1,'Control Sample Data'!E1039&gt;0),'Control Sample Data'!E1039,$B$1),"")</f>
        <v/>
      </c>
      <c r="R1040" s="17" t="str">
        <f>IF(SUM('Control Sample Data'!F$3:F$98)&gt;10,IF(AND(ISNUMBER('Control Sample Data'!F1039),'Control Sample Data'!F1039&lt;$B$1,'Control Sample Data'!F1039&gt;0),'Control Sample Data'!F1039,$B$1),"")</f>
        <v/>
      </c>
      <c r="S1040" s="17" t="str">
        <f>IF(SUM('Control Sample Data'!G$3:G$98)&gt;10,IF(AND(ISNUMBER('Control Sample Data'!G1039),'Control Sample Data'!G1039&lt;$B$1,'Control Sample Data'!G1039&gt;0),'Control Sample Data'!G1039,$B$1),"")</f>
        <v/>
      </c>
      <c r="T1040" s="17" t="str">
        <f>IF(SUM('Control Sample Data'!H$3:H$98)&gt;10,IF(AND(ISNUMBER('Control Sample Data'!H1039),'Control Sample Data'!H1039&lt;$B$1,'Control Sample Data'!H1039&gt;0),'Control Sample Data'!H1039,$B$1),"")</f>
        <v/>
      </c>
      <c r="U1040" s="17" t="str">
        <f>IF(SUM('Control Sample Data'!I$3:I$98)&gt;10,IF(AND(ISNUMBER('Control Sample Data'!I1039),'Control Sample Data'!I1039&lt;$B$1,'Control Sample Data'!I1039&gt;0),'Control Sample Data'!I1039,$B$1),"")</f>
        <v/>
      </c>
      <c r="V1040" s="17" t="str">
        <f>IF(SUM('Control Sample Data'!J$3:J$98)&gt;10,IF(AND(ISNUMBER('Control Sample Data'!J1039),'Control Sample Data'!J1039&lt;$B$1,'Control Sample Data'!J1039&gt;0),'Control Sample Data'!J1039,$B$1),"")</f>
        <v/>
      </c>
      <c r="W1040" s="17" t="str">
        <f>IF(SUM('Control Sample Data'!K$3:K$98)&gt;10,IF(AND(ISNUMBER('Control Sample Data'!K1039),'Control Sample Data'!K1039&lt;$B$1,'Control Sample Data'!K1039&gt;0),'Control Sample Data'!K1039,$B$1),"")</f>
        <v/>
      </c>
      <c r="X1040" s="17" t="str">
        <f>IF(SUM('Control Sample Data'!L$3:L$98)&gt;10,IF(AND(ISNUMBER('Control Sample Data'!L1039),'Control Sample Data'!L1039&lt;$B$1,'Control Sample Data'!L1039&gt;0),'Control Sample Data'!L1039,$B$1),"")</f>
        <v/>
      </c>
      <c r="Y1040" s="17" t="str">
        <f>IF(SUM('Control Sample Data'!M$3:M$98)&gt;10,IF(AND(ISNUMBER('Control Sample Data'!M1039),'Control Sample Data'!M1039&lt;$B$1,'Control Sample Data'!M1039&gt;0),'Control Sample Data'!M1039,$B$1),"")</f>
        <v/>
      </c>
      <c r="AT1040" s="36" t="str">
        <f t="shared" si="706"/>
        <v/>
      </c>
      <c r="AU1040" s="36" t="str">
        <f t="shared" si="707"/>
        <v/>
      </c>
      <c r="AV1040" s="36" t="str">
        <f t="shared" si="708"/>
        <v/>
      </c>
      <c r="AW1040" s="36" t="str">
        <f t="shared" si="709"/>
        <v/>
      </c>
      <c r="AX1040" s="36" t="str">
        <f t="shared" si="710"/>
        <v/>
      </c>
      <c r="AY1040" s="36" t="str">
        <f t="shared" si="711"/>
        <v/>
      </c>
      <c r="AZ1040" s="36" t="str">
        <f t="shared" si="712"/>
        <v/>
      </c>
      <c r="BA1040" s="36" t="str">
        <f t="shared" si="713"/>
        <v/>
      </c>
      <c r="BB1040" s="36" t="str">
        <f t="shared" si="714"/>
        <v/>
      </c>
      <c r="BC1040" s="36" t="str">
        <f t="shared" si="715"/>
        <v/>
      </c>
      <c r="BD1040" s="36" t="str">
        <f t="shared" si="716"/>
        <v/>
      </c>
      <c r="BE1040" s="36" t="str">
        <f t="shared" si="717"/>
        <v/>
      </c>
      <c r="BF1040" s="36" t="str">
        <f t="shared" si="718"/>
        <v/>
      </c>
      <c r="BG1040" s="36" t="str">
        <f t="shared" si="719"/>
        <v/>
      </c>
      <c r="BH1040" s="36" t="str">
        <f t="shared" si="720"/>
        <v/>
      </c>
      <c r="BI1040" s="36" t="str">
        <f t="shared" si="721"/>
        <v/>
      </c>
      <c r="BJ1040" s="36" t="str">
        <f t="shared" si="722"/>
        <v/>
      </c>
      <c r="BK1040" s="36" t="str">
        <f t="shared" si="723"/>
        <v/>
      </c>
      <c r="BL1040" s="36" t="str">
        <f t="shared" si="724"/>
        <v/>
      </c>
      <c r="BM1040" s="36" t="str">
        <f t="shared" si="725"/>
        <v/>
      </c>
      <c r="BN1040" s="38" t="e">
        <f t="shared" si="684"/>
        <v>#DIV/0!</v>
      </c>
      <c r="BO1040" s="38" t="e">
        <f t="shared" si="685"/>
        <v>#DIV/0!</v>
      </c>
      <c r="BP1040" s="39" t="str">
        <f t="shared" si="686"/>
        <v/>
      </c>
      <c r="BQ1040" s="39" t="str">
        <f t="shared" si="687"/>
        <v/>
      </c>
      <c r="BR1040" s="39" t="str">
        <f t="shared" si="688"/>
        <v/>
      </c>
      <c r="BS1040" s="39" t="str">
        <f t="shared" si="689"/>
        <v/>
      </c>
      <c r="BT1040" s="39" t="str">
        <f t="shared" si="690"/>
        <v/>
      </c>
      <c r="BU1040" s="39" t="str">
        <f t="shared" si="691"/>
        <v/>
      </c>
      <c r="BV1040" s="39" t="str">
        <f t="shared" si="692"/>
        <v/>
      </c>
      <c r="BW1040" s="39" t="str">
        <f t="shared" si="693"/>
        <v/>
      </c>
      <c r="BX1040" s="39" t="str">
        <f t="shared" si="694"/>
        <v/>
      </c>
      <c r="BY1040" s="39" t="str">
        <f t="shared" si="695"/>
        <v/>
      </c>
      <c r="BZ1040" s="39" t="str">
        <f t="shared" si="696"/>
        <v/>
      </c>
      <c r="CA1040" s="39" t="str">
        <f t="shared" si="697"/>
        <v/>
      </c>
      <c r="CB1040" s="39" t="str">
        <f t="shared" si="698"/>
        <v/>
      </c>
      <c r="CC1040" s="39" t="str">
        <f t="shared" si="699"/>
        <v/>
      </c>
      <c r="CD1040" s="39" t="str">
        <f t="shared" si="700"/>
        <v/>
      </c>
      <c r="CE1040" s="39" t="str">
        <f t="shared" si="701"/>
        <v/>
      </c>
      <c r="CF1040" s="39" t="str">
        <f t="shared" si="702"/>
        <v/>
      </c>
      <c r="CG1040" s="39" t="str">
        <f t="shared" si="703"/>
        <v/>
      </c>
      <c r="CH1040" s="39" t="str">
        <f t="shared" si="704"/>
        <v/>
      </c>
      <c r="CI1040" s="39" t="str">
        <f t="shared" si="705"/>
        <v/>
      </c>
    </row>
    <row r="1041" spans="1:87">
      <c r="A1041" s="18"/>
      <c r="B1041" s="15">
        <f>'Gene Table'!E1040</f>
        <v>0</v>
      </c>
      <c r="C1041" s="15" t="str">
        <f>'Gene Table'!B1040</f>
        <v>L06</v>
      </c>
      <c r="D1041" s="16" t="str">
        <f>IF(SUM('Test Sample Data'!D$3:D$98)&gt;10,IF(AND(ISNUMBER('Test Sample Data'!D1040),'Test Sample Data'!D1040&lt;$B$1,'Test Sample Data'!D1040&gt;0),'Test Sample Data'!D1040,$B$1),"")</f>
        <v/>
      </c>
      <c r="E1041" s="17" t="str">
        <f>IF(SUM('Test Sample Data'!E$3:E$98)&gt;10,IF(AND(ISNUMBER('Test Sample Data'!E1040),'Test Sample Data'!E1040&lt;$B$1,'Test Sample Data'!E1040&gt;0),'Test Sample Data'!E1040,$B$1),"")</f>
        <v/>
      </c>
      <c r="F1041" s="17" t="str">
        <f>IF(SUM('Test Sample Data'!F$3:F$98)&gt;10,IF(AND(ISNUMBER('Test Sample Data'!F1040),'Test Sample Data'!F1040&lt;$B$1,'Test Sample Data'!F1040&gt;0),'Test Sample Data'!F1040,$B$1),"")</f>
        <v/>
      </c>
      <c r="G1041" s="17" t="str">
        <f>IF(SUM('Test Sample Data'!G$3:G$98)&gt;10,IF(AND(ISNUMBER('Test Sample Data'!G1040),'Test Sample Data'!G1040&lt;$B$1,'Test Sample Data'!G1040&gt;0),'Test Sample Data'!G1040,$B$1),"")</f>
        <v/>
      </c>
      <c r="H1041" s="17" t="str">
        <f>IF(SUM('Test Sample Data'!H$3:H$98)&gt;10,IF(AND(ISNUMBER('Test Sample Data'!H1040),'Test Sample Data'!H1040&lt;$B$1,'Test Sample Data'!H1040&gt;0),'Test Sample Data'!H1040,$B$1),"")</f>
        <v/>
      </c>
      <c r="I1041" s="17" t="str">
        <f>IF(SUM('Test Sample Data'!I$3:I$98)&gt;10,IF(AND(ISNUMBER('Test Sample Data'!I1040),'Test Sample Data'!I1040&lt;$B$1,'Test Sample Data'!I1040&gt;0),'Test Sample Data'!I1040,$B$1),"")</f>
        <v/>
      </c>
      <c r="J1041" s="17" t="str">
        <f>IF(SUM('Test Sample Data'!J$3:J$98)&gt;10,IF(AND(ISNUMBER('Test Sample Data'!J1040),'Test Sample Data'!J1040&lt;$B$1,'Test Sample Data'!J1040&gt;0),'Test Sample Data'!J1040,$B$1),"")</f>
        <v/>
      </c>
      <c r="K1041" s="17" t="str">
        <f>IF(SUM('Test Sample Data'!K$3:K$98)&gt;10,IF(AND(ISNUMBER('Test Sample Data'!K1040),'Test Sample Data'!K1040&lt;$B$1,'Test Sample Data'!K1040&gt;0),'Test Sample Data'!K1040,$B$1),"")</f>
        <v/>
      </c>
      <c r="L1041" s="17" t="str">
        <f>IF(SUM('Test Sample Data'!L$3:L$98)&gt;10,IF(AND(ISNUMBER('Test Sample Data'!L1040),'Test Sample Data'!L1040&lt;$B$1,'Test Sample Data'!L1040&gt;0),'Test Sample Data'!L1040,$B$1),"")</f>
        <v/>
      </c>
      <c r="M1041" s="17" t="str">
        <f>IF(SUM('Test Sample Data'!M$3:M$98)&gt;10,IF(AND(ISNUMBER('Test Sample Data'!M1040),'Test Sample Data'!M1040&lt;$B$1,'Test Sample Data'!M1040&gt;0),'Test Sample Data'!M1040,$B$1),"")</f>
        <v/>
      </c>
      <c r="N1041" s="17">
        <f>'Gene Table'!E1040</f>
        <v>0</v>
      </c>
      <c r="O1041" s="17" t="str">
        <f>'Gene Table'!B1040</f>
        <v>L06</v>
      </c>
      <c r="P1041" s="17" t="str">
        <f>IF(SUM('Control Sample Data'!D$3:D$98)&gt;10,IF(AND(ISNUMBER('Control Sample Data'!D1040),'Control Sample Data'!D1040&lt;$B$1,'Control Sample Data'!D1040&gt;0),'Control Sample Data'!D1040,$B$1),"")</f>
        <v/>
      </c>
      <c r="Q1041" s="17" t="str">
        <f>IF(SUM('Control Sample Data'!E$3:E$98)&gt;10,IF(AND(ISNUMBER('Control Sample Data'!E1040),'Control Sample Data'!E1040&lt;$B$1,'Control Sample Data'!E1040&gt;0),'Control Sample Data'!E1040,$B$1),"")</f>
        <v/>
      </c>
      <c r="R1041" s="17" t="str">
        <f>IF(SUM('Control Sample Data'!F$3:F$98)&gt;10,IF(AND(ISNUMBER('Control Sample Data'!F1040),'Control Sample Data'!F1040&lt;$B$1,'Control Sample Data'!F1040&gt;0),'Control Sample Data'!F1040,$B$1),"")</f>
        <v/>
      </c>
      <c r="S1041" s="17" t="str">
        <f>IF(SUM('Control Sample Data'!G$3:G$98)&gt;10,IF(AND(ISNUMBER('Control Sample Data'!G1040),'Control Sample Data'!G1040&lt;$B$1,'Control Sample Data'!G1040&gt;0),'Control Sample Data'!G1040,$B$1),"")</f>
        <v/>
      </c>
      <c r="T1041" s="17" t="str">
        <f>IF(SUM('Control Sample Data'!H$3:H$98)&gt;10,IF(AND(ISNUMBER('Control Sample Data'!H1040),'Control Sample Data'!H1040&lt;$B$1,'Control Sample Data'!H1040&gt;0),'Control Sample Data'!H1040,$B$1),"")</f>
        <v/>
      </c>
      <c r="U1041" s="17" t="str">
        <f>IF(SUM('Control Sample Data'!I$3:I$98)&gt;10,IF(AND(ISNUMBER('Control Sample Data'!I1040),'Control Sample Data'!I1040&lt;$B$1,'Control Sample Data'!I1040&gt;0),'Control Sample Data'!I1040,$B$1),"")</f>
        <v/>
      </c>
      <c r="V1041" s="17" t="str">
        <f>IF(SUM('Control Sample Data'!J$3:J$98)&gt;10,IF(AND(ISNUMBER('Control Sample Data'!J1040),'Control Sample Data'!J1040&lt;$B$1,'Control Sample Data'!J1040&gt;0),'Control Sample Data'!J1040,$B$1),"")</f>
        <v/>
      </c>
      <c r="W1041" s="17" t="str">
        <f>IF(SUM('Control Sample Data'!K$3:K$98)&gt;10,IF(AND(ISNUMBER('Control Sample Data'!K1040),'Control Sample Data'!K1040&lt;$B$1,'Control Sample Data'!K1040&gt;0),'Control Sample Data'!K1040,$B$1),"")</f>
        <v/>
      </c>
      <c r="X1041" s="17" t="str">
        <f>IF(SUM('Control Sample Data'!L$3:L$98)&gt;10,IF(AND(ISNUMBER('Control Sample Data'!L1040),'Control Sample Data'!L1040&lt;$B$1,'Control Sample Data'!L1040&gt;0),'Control Sample Data'!L1040,$B$1),"")</f>
        <v/>
      </c>
      <c r="Y1041" s="17" t="str">
        <f>IF(SUM('Control Sample Data'!M$3:M$98)&gt;10,IF(AND(ISNUMBER('Control Sample Data'!M1040),'Control Sample Data'!M1040&lt;$B$1,'Control Sample Data'!M1040&gt;0),'Control Sample Data'!M1040,$B$1),"")</f>
        <v/>
      </c>
      <c r="AT1041" s="36" t="str">
        <f t="shared" si="706"/>
        <v/>
      </c>
      <c r="AU1041" s="36" t="str">
        <f t="shared" si="707"/>
        <v/>
      </c>
      <c r="AV1041" s="36" t="str">
        <f t="shared" si="708"/>
        <v/>
      </c>
      <c r="AW1041" s="36" t="str">
        <f t="shared" si="709"/>
        <v/>
      </c>
      <c r="AX1041" s="36" t="str">
        <f t="shared" si="710"/>
        <v/>
      </c>
      <c r="AY1041" s="36" t="str">
        <f t="shared" si="711"/>
        <v/>
      </c>
      <c r="AZ1041" s="36" t="str">
        <f t="shared" si="712"/>
        <v/>
      </c>
      <c r="BA1041" s="36" t="str">
        <f t="shared" si="713"/>
        <v/>
      </c>
      <c r="BB1041" s="36" t="str">
        <f t="shared" si="714"/>
        <v/>
      </c>
      <c r="BC1041" s="36" t="str">
        <f t="shared" si="715"/>
        <v/>
      </c>
      <c r="BD1041" s="36" t="str">
        <f t="shared" si="716"/>
        <v/>
      </c>
      <c r="BE1041" s="36" t="str">
        <f t="shared" si="717"/>
        <v/>
      </c>
      <c r="BF1041" s="36" t="str">
        <f t="shared" si="718"/>
        <v/>
      </c>
      <c r="BG1041" s="36" t="str">
        <f t="shared" si="719"/>
        <v/>
      </c>
      <c r="BH1041" s="36" t="str">
        <f t="shared" si="720"/>
        <v/>
      </c>
      <c r="BI1041" s="36" t="str">
        <f t="shared" si="721"/>
        <v/>
      </c>
      <c r="BJ1041" s="36" t="str">
        <f t="shared" si="722"/>
        <v/>
      </c>
      <c r="BK1041" s="36" t="str">
        <f t="shared" si="723"/>
        <v/>
      </c>
      <c r="BL1041" s="36" t="str">
        <f t="shared" si="724"/>
        <v/>
      </c>
      <c r="BM1041" s="36" t="str">
        <f t="shared" si="725"/>
        <v/>
      </c>
      <c r="BN1041" s="38" t="e">
        <f t="shared" si="684"/>
        <v>#DIV/0!</v>
      </c>
      <c r="BO1041" s="38" t="e">
        <f t="shared" si="685"/>
        <v>#DIV/0!</v>
      </c>
      <c r="BP1041" s="39" t="str">
        <f t="shared" si="686"/>
        <v/>
      </c>
      <c r="BQ1041" s="39" t="str">
        <f t="shared" si="687"/>
        <v/>
      </c>
      <c r="BR1041" s="39" t="str">
        <f t="shared" si="688"/>
        <v/>
      </c>
      <c r="BS1041" s="39" t="str">
        <f t="shared" si="689"/>
        <v/>
      </c>
      <c r="BT1041" s="39" t="str">
        <f t="shared" si="690"/>
        <v/>
      </c>
      <c r="BU1041" s="39" t="str">
        <f t="shared" si="691"/>
        <v/>
      </c>
      <c r="BV1041" s="39" t="str">
        <f t="shared" si="692"/>
        <v/>
      </c>
      <c r="BW1041" s="39" t="str">
        <f t="shared" si="693"/>
        <v/>
      </c>
      <c r="BX1041" s="39" t="str">
        <f t="shared" si="694"/>
        <v/>
      </c>
      <c r="BY1041" s="39" t="str">
        <f t="shared" si="695"/>
        <v/>
      </c>
      <c r="BZ1041" s="39" t="str">
        <f t="shared" si="696"/>
        <v/>
      </c>
      <c r="CA1041" s="39" t="str">
        <f t="shared" si="697"/>
        <v/>
      </c>
      <c r="CB1041" s="39" t="str">
        <f t="shared" si="698"/>
        <v/>
      </c>
      <c r="CC1041" s="39" t="str">
        <f t="shared" si="699"/>
        <v/>
      </c>
      <c r="CD1041" s="39" t="str">
        <f t="shared" si="700"/>
        <v/>
      </c>
      <c r="CE1041" s="39" t="str">
        <f t="shared" si="701"/>
        <v/>
      </c>
      <c r="CF1041" s="39" t="str">
        <f t="shared" si="702"/>
        <v/>
      </c>
      <c r="CG1041" s="39" t="str">
        <f t="shared" si="703"/>
        <v/>
      </c>
      <c r="CH1041" s="39" t="str">
        <f t="shared" si="704"/>
        <v/>
      </c>
      <c r="CI1041" s="39" t="str">
        <f t="shared" si="705"/>
        <v/>
      </c>
    </row>
    <row r="1042" spans="1:87">
      <c r="A1042" s="18"/>
      <c r="B1042" s="15">
        <f>'Gene Table'!E1041</f>
        <v>0</v>
      </c>
      <c r="C1042" s="15" t="str">
        <f>'Gene Table'!B1041</f>
        <v>L07</v>
      </c>
      <c r="D1042" s="16" t="str">
        <f>IF(SUM('Test Sample Data'!D$3:D$98)&gt;10,IF(AND(ISNUMBER('Test Sample Data'!D1041),'Test Sample Data'!D1041&lt;$B$1,'Test Sample Data'!D1041&gt;0),'Test Sample Data'!D1041,$B$1),"")</f>
        <v/>
      </c>
      <c r="E1042" s="17" t="str">
        <f>IF(SUM('Test Sample Data'!E$3:E$98)&gt;10,IF(AND(ISNUMBER('Test Sample Data'!E1041),'Test Sample Data'!E1041&lt;$B$1,'Test Sample Data'!E1041&gt;0),'Test Sample Data'!E1041,$B$1),"")</f>
        <v/>
      </c>
      <c r="F1042" s="17" t="str">
        <f>IF(SUM('Test Sample Data'!F$3:F$98)&gt;10,IF(AND(ISNUMBER('Test Sample Data'!F1041),'Test Sample Data'!F1041&lt;$B$1,'Test Sample Data'!F1041&gt;0),'Test Sample Data'!F1041,$B$1),"")</f>
        <v/>
      </c>
      <c r="G1042" s="17" t="str">
        <f>IF(SUM('Test Sample Data'!G$3:G$98)&gt;10,IF(AND(ISNUMBER('Test Sample Data'!G1041),'Test Sample Data'!G1041&lt;$B$1,'Test Sample Data'!G1041&gt;0),'Test Sample Data'!G1041,$B$1),"")</f>
        <v/>
      </c>
      <c r="H1042" s="17" t="str">
        <f>IF(SUM('Test Sample Data'!H$3:H$98)&gt;10,IF(AND(ISNUMBER('Test Sample Data'!H1041),'Test Sample Data'!H1041&lt;$B$1,'Test Sample Data'!H1041&gt;0),'Test Sample Data'!H1041,$B$1),"")</f>
        <v/>
      </c>
      <c r="I1042" s="17" t="str">
        <f>IF(SUM('Test Sample Data'!I$3:I$98)&gt;10,IF(AND(ISNUMBER('Test Sample Data'!I1041),'Test Sample Data'!I1041&lt;$B$1,'Test Sample Data'!I1041&gt;0),'Test Sample Data'!I1041,$B$1),"")</f>
        <v/>
      </c>
      <c r="J1042" s="17" t="str">
        <f>IF(SUM('Test Sample Data'!J$3:J$98)&gt;10,IF(AND(ISNUMBER('Test Sample Data'!J1041),'Test Sample Data'!J1041&lt;$B$1,'Test Sample Data'!J1041&gt;0),'Test Sample Data'!J1041,$B$1),"")</f>
        <v/>
      </c>
      <c r="K1042" s="17" t="str">
        <f>IF(SUM('Test Sample Data'!K$3:K$98)&gt;10,IF(AND(ISNUMBER('Test Sample Data'!K1041),'Test Sample Data'!K1041&lt;$B$1,'Test Sample Data'!K1041&gt;0),'Test Sample Data'!K1041,$B$1),"")</f>
        <v/>
      </c>
      <c r="L1042" s="17" t="str">
        <f>IF(SUM('Test Sample Data'!L$3:L$98)&gt;10,IF(AND(ISNUMBER('Test Sample Data'!L1041),'Test Sample Data'!L1041&lt;$B$1,'Test Sample Data'!L1041&gt;0),'Test Sample Data'!L1041,$B$1),"")</f>
        <v/>
      </c>
      <c r="M1042" s="17" t="str">
        <f>IF(SUM('Test Sample Data'!M$3:M$98)&gt;10,IF(AND(ISNUMBER('Test Sample Data'!M1041),'Test Sample Data'!M1041&lt;$B$1,'Test Sample Data'!M1041&gt;0),'Test Sample Data'!M1041,$B$1),"")</f>
        <v/>
      </c>
      <c r="N1042" s="17">
        <f>'Gene Table'!E1041</f>
        <v>0</v>
      </c>
      <c r="O1042" s="17" t="str">
        <f>'Gene Table'!B1041</f>
        <v>L07</v>
      </c>
      <c r="P1042" s="17" t="str">
        <f>IF(SUM('Control Sample Data'!D$3:D$98)&gt;10,IF(AND(ISNUMBER('Control Sample Data'!D1041),'Control Sample Data'!D1041&lt;$B$1,'Control Sample Data'!D1041&gt;0),'Control Sample Data'!D1041,$B$1),"")</f>
        <v/>
      </c>
      <c r="Q1042" s="17" t="str">
        <f>IF(SUM('Control Sample Data'!E$3:E$98)&gt;10,IF(AND(ISNUMBER('Control Sample Data'!E1041),'Control Sample Data'!E1041&lt;$B$1,'Control Sample Data'!E1041&gt;0),'Control Sample Data'!E1041,$B$1),"")</f>
        <v/>
      </c>
      <c r="R1042" s="17" t="str">
        <f>IF(SUM('Control Sample Data'!F$3:F$98)&gt;10,IF(AND(ISNUMBER('Control Sample Data'!F1041),'Control Sample Data'!F1041&lt;$B$1,'Control Sample Data'!F1041&gt;0),'Control Sample Data'!F1041,$B$1),"")</f>
        <v/>
      </c>
      <c r="S1042" s="17" t="str">
        <f>IF(SUM('Control Sample Data'!G$3:G$98)&gt;10,IF(AND(ISNUMBER('Control Sample Data'!G1041),'Control Sample Data'!G1041&lt;$B$1,'Control Sample Data'!G1041&gt;0),'Control Sample Data'!G1041,$B$1),"")</f>
        <v/>
      </c>
      <c r="T1042" s="17" t="str">
        <f>IF(SUM('Control Sample Data'!H$3:H$98)&gt;10,IF(AND(ISNUMBER('Control Sample Data'!H1041),'Control Sample Data'!H1041&lt;$B$1,'Control Sample Data'!H1041&gt;0),'Control Sample Data'!H1041,$B$1),"")</f>
        <v/>
      </c>
      <c r="U1042" s="17" t="str">
        <f>IF(SUM('Control Sample Data'!I$3:I$98)&gt;10,IF(AND(ISNUMBER('Control Sample Data'!I1041),'Control Sample Data'!I1041&lt;$B$1,'Control Sample Data'!I1041&gt;0),'Control Sample Data'!I1041,$B$1),"")</f>
        <v/>
      </c>
      <c r="V1042" s="17" t="str">
        <f>IF(SUM('Control Sample Data'!J$3:J$98)&gt;10,IF(AND(ISNUMBER('Control Sample Data'!J1041),'Control Sample Data'!J1041&lt;$B$1,'Control Sample Data'!J1041&gt;0),'Control Sample Data'!J1041,$B$1),"")</f>
        <v/>
      </c>
      <c r="W1042" s="17" t="str">
        <f>IF(SUM('Control Sample Data'!K$3:K$98)&gt;10,IF(AND(ISNUMBER('Control Sample Data'!K1041),'Control Sample Data'!K1041&lt;$B$1,'Control Sample Data'!K1041&gt;0),'Control Sample Data'!K1041,$B$1),"")</f>
        <v/>
      </c>
      <c r="X1042" s="17" t="str">
        <f>IF(SUM('Control Sample Data'!L$3:L$98)&gt;10,IF(AND(ISNUMBER('Control Sample Data'!L1041),'Control Sample Data'!L1041&lt;$B$1,'Control Sample Data'!L1041&gt;0),'Control Sample Data'!L1041,$B$1),"")</f>
        <v/>
      </c>
      <c r="Y1042" s="17" t="str">
        <f>IF(SUM('Control Sample Data'!M$3:M$98)&gt;10,IF(AND(ISNUMBER('Control Sample Data'!M1041),'Control Sample Data'!M1041&lt;$B$1,'Control Sample Data'!M1041&gt;0),'Control Sample Data'!M1041,$B$1),"")</f>
        <v/>
      </c>
      <c r="AT1042" s="36" t="str">
        <f t="shared" si="706"/>
        <v/>
      </c>
      <c r="AU1042" s="36" t="str">
        <f t="shared" si="707"/>
        <v/>
      </c>
      <c r="AV1042" s="36" t="str">
        <f t="shared" si="708"/>
        <v/>
      </c>
      <c r="AW1042" s="36" t="str">
        <f t="shared" si="709"/>
        <v/>
      </c>
      <c r="AX1042" s="36" t="str">
        <f t="shared" si="710"/>
        <v/>
      </c>
      <c r="AY1042" s="36" t="str">
        <f t="shared" si="711"/>
        <v/>
      </c>
      <c r="AZ1042" s="36" t="str">
        <f t="shared" si="712"/>
        <v/>
      </c>
      <c r="BA1042" s="36" t="str">
        <f t="shared" si="713"/>
        <v/>
      </c>
      <c r="BB1042" s="36" t="str">
        <f t="shared" si="714"/>
        <v/>
      </c>
      <c r="BC1042" s="36" t="str">
        <f t="shared" si="715"/>
        <v/>
      </c>
      <c r="BD1042" s="36" t="str">
        <f t="shared" si="716"/>
        <v/>
      </c>
      <c r="BE1042" s="36" t="str">
        <f t="shared" si="717"/>
        <v/>
      </c>
      <c r="BF1042" s="36" t="str">
        <f t="shared" si="718"/>
        <v/>
      </c>
      <c r="BG1042" s="36" t="str">
        <f t="shared" si="719"/>
        <v/>
      </c>
      <c r="BH1042" s="36" t="str">
        <f t="shared" si="720"/>
        <v/>
      </c>
      <c r="BI1042" s="36" t="str">
        <f t="shared" si="721"/>
        <v/>
      </c>
      <c r="BJ1042" s="36" t="str">
        <f t="shared" si="722"/>
        <v/>
      </c>
      <c r="BK1042" s="36" t="str">
        <f t="shared" si="723"/>
        <v/>
      </c>
      <c r="BL1042" s="36" t="str">
        <f t="shared" si="724"/>
        <v/>
      </c>
      <c r="BM1042" s="36" t="str">
        <f t="shared" si="725"/>
        <v/>
      </c>
      <c r="BN1042" s="38" t="e">
        <f t="shared" si="684"/>
        <v>#DIV/0!</v>
      </c>
      <c r="BO1042" s="38" t="e">
        <f t="shared" si="685"/>
        <v>#DIV/0!</v>
      </c>
      <c r="BP1042" s="39" t="str">
        <f t="shared" si="686"/>
        <v/>
      </c>
      <c r="BQ1042" s="39" t="str">
        <f t="shared" si="687"/>
        <v/>
      </c>
      <c r="BR1042" s="39" t="str">
        <f t="shared" si="688"/>
        <v/>
      </c>
      <c r="BS1042" s="39" t="str">
        <f t="shared" si="689"/>
        <v/>
      </c>
      <c r="BT1042" s="39" t="str">
        <f t="shared" si="690"/>
        <v/>
      </c>
      <c r="BU1042" s="39" t="str">
        <f t="shared" si="691"/>
        <v/>
      </c>
      <c r="BV1042" s="39" t="str">
        <f t="shared" si="692"/>
        <v/>
      </c>
      <c r="BW1042" s="39" t="str">
        <f t="shared" si="693"/>
        <v/>
      </c>
      <c r="BX1042" s="39" t="str">
        <f t="shared" si="694"/>
        <v/>
      </c>
      <c r="BY1042" s="39" t="str">
        <f t="shared" si="695"/>
        <v/>
      </c>
      <c r="BZ1042" s="39" t="str">
        <f t="shared" si="696"/>
        <v/>
      </c>
      <c r="CA1042" s="39" t="str">
        <f t="shared" si="697"/>
        <v/>
      </c>
      <c r="CB1042" s="39" t="str">
        <f t="shared" si="698"/>
        <v/>
      </c>
      <c r="CC1042" s="39" t="str">
        <f t="shared" si="699"/>
        <v/>
      </c>
      <c r="CD1042" s="39" t="str">
        <f t="shared" si="700"/>
        <v/>
      </c>
      <c r="CE1042" s="39" t="str">
        <f t="shared" si="701"/>
        <v/>
      </c>
      <c r="CF1042" s="39" t="str">
        <f t="shared" si="702"/>
        <v/>
      </c>
      <c r="CG1042" s="39" t="str">
        <f t="shared" si="703"/>
        <v/>
      </c>
      <c r="CH1042" s="39" t="str">
        <f t="shared" si="704"/>
        <v/>
      </c>
      <c r="CI1042" s="39" t="str">
        <f t="shared" si="705"/>
        <v/>
      </c>
    </row>
    <row r="1043" spans="1:87">
      <c r="A1043" s="18"/>
      <c r="B1043" s="15">
        <f>'Gene Table'!E1042</f>
        <v>0</v>
      </c>
      <c r="C1043" s="15" t="str">
        <f>'Gene Table'!B1042</f>
        <v>L08</v>
      </c>
      <c r="D1043" s="16" t="str">
        <f>IF(SUM('Test Sample Data'!D$3:D$98)&gt;10,IF(AND(ISNUMBER('Test Sample Data'!D1042),'Test Sample Data'!D1042&lt;$B$1,'Test Sample Data'!D1042&gt;0),'Test Sample Data'!D1042,$B$1),"")</f>
        <v/>
      </c>
      <c r="E1043" s="17" t="str">
        <f>IF(SUM('Test Sample Data'!E$3:E$98)&gt;10,IF(AND(ISNUMBER('Test Sample Data'!E1042),'Test Sample Data'!E1042&lt;$B$1,'Test Sample Data'!E1042&gt;0),'Test Sample Data'!E1042,$B$1),"")</f>
        <v/>
      </c>
      <c r="F1043" s="17" t="str">
        <f>IF(SUM('Test Sample Data'!F$3:F$98)&gt;10,IF(AND(ISNUMBER('Test Sample Data'!F1042),'Test Sample Data'!F1042&lt;$B$1,'Test Sample Data'!F1042&gt;0),'Test Sample Data'!F1042,$B$1),"")</f>
        <v/>
      </c>
      <c r="G1043" s="17" t="str">
        <f>IF(SUM('Test Sample Data'!G$3:G$98)&gt;10,IF(AND(ISNUMBER('Test Sample Data'!G1042),'Test Sample Data'!G1042&lt;$B$1,'Test Sample Data'!G1042&gt;0),'Test Sample Data'!G1042,$B$1),"")</f>
        <v/>
      </c>
      <c r="H1043" s="17" t="str">
        <f>IF(SUM('Test Sample Data'!H$3:H$98)&gt;10,IF(AND(ISNUMBER('Test Sample Data'!H1042),'Test Sample Data'!H1042&lt;$B$1,'Test Sample Data'!H1042&gt;0),'Test Sample Data'!H1042,$B$1),"")</f>
        <v/>
      </c>
      <c r="I1043" s="17" t="str">
        <f>IF(SUM('Test Sample Data'!I$3:I$98)&gt;10,IF(AND(ISNUMBER('Test Sample Data'!I1042),'Test Sample Data'!I1042&lt;$B$1,'Test Sample Data'!I1042&gt;0),'Test Sample Data'!I1042,$B$1),"")</f>
        <v/>
      </c>
      <c r="J1043" s="17" t="str">
        <f>IF(SUM('Test Sample Data'!J$3:J$98)&gt;10,IF(AND(ISNUMBER('Test Sample Data'!J1042),'Test Sample Data'!J1042&lt;$B$1,'Test Sample Data'!J1042&gt;0),'Test Sample Data'!J1042,$B$1),"")</f>
        <v/>
      </c>
      <c r="K1043" s="17" t="str">
        <f>IF(SUM('Test Sample Data'!K$3:K$98)&gt;10,IF(AND(ISNUMBER('Test Sample Data'!K1042),'Test Sample Data'!K1042&lt;$B$1,'Test Sample Data'!K1042&gt;0),'Test Sample Data'!K1042,$B$1),"")</f>
        <v/>
      </c>
      <c r="L1043" s="17" t="str">
        <f>IF(SUM('Test Sample Data'!L$3:L$98)&gt;10,IF(AND(ISNUMBER('Test Sample Data'!L1042),'Test Sample Data'!L1042&lt;$B$1,'Test Sample Data'!L1042&gt;0),'Test Sample Data'!L1042,$B$1),"")</f>
        <v/>
      </c>
      <c r="M1043" s="17" t="str">
        <f>IF(SUM('Test Sample Data'!M$3:M$98)&gt;10,IF(AND(ISNUMBER('Test Sample Data'!M1042),'Test Sample Data'!M1042&lt;$B$1,'Test Sample Data'!M1042&gt;0),'Test Sample Data'!M1042,$B$1),"")</f>
        <v/>
      </c>
      <c r="N1043" s="17">
        <f>'Gene Table'!E1042</f>
        <v>0</v>
      </c>
      <c r="O1043" s="17" t="str">
        <f>'Gene Table'!B1042</f>
        <v>L08</v>
      </c>
      <c r="P1043" s="17" t="str">
        <f>IF(SUM('Control Sample Data'!D$3:D$98)&gt;10,IF(AND(ISNUMBER('Control Sample Data'!D1042),'Control Sample Data'!D1042&lt;$B$1,'Control Sample Data'!D1042&gt;0),'Control Sample Data'!D1042,$B$1),"")</f>
        <v/>
      </c>
      <c r="Q1043" s="17" t="str">
        <f>IF(SUM('Control Sample Data'!E$3:E$98)&gt;10,IF(AND(ISNUMBER('Control Sample Data'!E1042),'Control Sample Data'!E1042&lt;$B$1,'Control Sample Data'!E1042&gt;0),'Control Sample Data'!E1042,$B$1),"")</f>
        <v/>
      </c>
      <c r="R1043" s="17" t="str">
        <f>IF(SUM('Control Sample Data'!F$3:F$98)&gt;10,IF(AND(ISNUMBER('Control Sample Data'!F1042),'Control Sample Data'!F1042&lt;$B$1,'Control Sample Data'!F1042&gt;0),'Control Sample Data'!F1042,$B$1),"")</f>
        <v/>
      </c>
      <c r="S1043" s="17" t="str">
        <f>IF(SUM('Control Sample Data'!G$3:G$98)&gt;10,IF(AND(ISNUMBER('Control Sample Data'!G1042),'Control Sample Data'!G1042&lt;$B$1,'Control Sample Data'!G1042&gt;0),'Control Sample Data'!G1042,$B$1),"")</f>
        <v/>
      </c>
      <c r="T1043" s="17" t="str">
        <f>IF(SUM('Control Sample Data'!H$3:H$98)&gt;10,IF(AND(ISNUMBER('Control Sample Data'!H1042),'Control Sample Data'!H1042&lt;$B$1,'Control Sample Data'!H1042&gt;0),'Control Sample Data'!H1042,$B$1),"")</f>
        <v/>
      </c>
      <c r="U1043" s="17" t="str">
        <f>IF(SUM('Control Sample Data'!I$3:I$98)&gt;10,IF(AND(ISNUMBER('Control Sample Data'!I1042),'Control Sample Data'!I1042&lt;$B$1,'Control Sample Data'!I1042&gt;0),'Control Sample Data'!I1042,$B$1),"")</f>
        <v/>
      </c>
      <c r="V1043" s="17" t="str">
        <f>IF(SUM('Control Sample Data'!J$3:J$98)&gt;10,IF(AND(ISNUMBER('Control Sample Data'!J1042),'Control Sample Data'!J1042&lt;$B$1,'Control Sample Data'!J1042&gt;0),'Control Sample Data'!J1042,$B$1),"")</f>
        <v/>
      </c>
      <c r="W1043" s="17" t="str">
        <f>IF(SUM('Control Sample Data'!K$3:K$98)&gt;10,IF(AND(ISNUMBER('Control Sample Data'!K1042),'Control Sample Data'!K1042&lt;$B$1,'Control Sample Data'!K1042&gt;0),'Control Sample Data'!K1042,$B$1),"")</f>
        <v/>
      </c>
      <c r="X1043" s="17" t="str">
        <f>IF(SUM('Control Sample Data'!L$3:L$98)&gt;10,IF(AND(ISNUMBER('Control Sample Data'!L1042),'Control Sample Data'!L1042&lt;$B$1,'Control Sample Data'!L1042&gt;0),'Control Sample Data'!L1042,$B$1),"")</f>
        <v/>
      </c>
      <c r="Y1043" s="17" t="str">
        <f>IF(SUM('Control Sample Data'!M$3:M$98)&gt;10,IF(AND(ISNUMBER('Control Sample Data'!M1042),'Control Sample Data'!M1042&lt;$B$1,'Control Sample Data'!M1042&gt;0),'Control Sample Data'!M1042,$B$1),"")</f>
        <v/>
      </c>
      <c r="AT1043" s="36" t="str">
        <f t="shared" si="706"/>
        <v/>
      </c>
      <c r="AU1043" s="36" t="str">
        <f t="shared" si="707"/>
        <v/>
      </c>
      <c r="AV1043" s="36" t="str">
        <f t="shared" si="708"/>
        <v/>
      </c>
      <c r="AW1043" s="36" t="str">
        <f t="shared" si="709"/>
        <v/>
      </c>
      <c r="AX1043" s="36" t="str">
        <f t="shared" si="710"/>
        <v/>
      </c>
      <c r="AY1043" s="36" t="str">
        <f t="shared" si="711"/>
        <v/>
      </c>
      <c r="AZ1043" s="36" t="str">
        <f t="shared" si="712"/>
        <v/>
      </c>
      <c r="BA1043" s="36" t="str">
        <f t="shared" si="713"/>
        <v/>
      </c>
      <c r="BB1043" s="36" t="str">
        <f t="shared" si="714"/>
        <v/>
      </c>
      <c r="BC1043" s="36" t="str">
        <f t="shared" si="715"/>
        <v/>
      </c>
      <c r="BD1043" s="36" t="str">
        <f t="shared" si="716"/>
        <v/>
      </c>
      <c r="BE1043" s="36" t="str">
        <f t="shared" si="717"/>
        <v/>
      </c>
      <c r="BF1043" s="36" t="str">
        <f t="shared" si="718"/>
        <v/>
      </c>
      <c r="BG1043" s="36" t="str">
        <f t="shared" si="719"/>
        <v/>
      </c>
      <c r="BH1043" s="36" t="str">
        <f t="shared" si="720"/>
        <v/>
      </c>
      <c r="BI1043" s="36" t="str">
        <f t="shared" si="721"/>
        <v/>
      </c>
      <c r="BJ1043" s="36" t="str">
        <f t="shared" si="722"/>
        <v/>
      </c>
      <c r="BK1043" s="36" t="str">
        <f t="shared" si="723"/>
        <v/>
      </c>
      <c r="BL1043" s="36" t="str">
        <f t="shared" si="724"/>
        <v/>
      </c>
      <c r="BM1043" s="36" t="str">
        <f t="shared" si="725"/>
        <v/>
      </c>
      <c r="BN1043" s="38" t="e">
        <f t="shared" si="684"/>
        <v>#DIV/0!</v>
      </c>
      <c r="BO1043" s="38" t="e">
        <f t="shared" si="685"/>
        <v>#DIV/0!</v>
      </c>
      <c r="BP1043" s="39" t="str">
        <f t="shared" si="686"/>
        <v/>
      </c>
      <c r="BQ1043" s="39" t="str">
        <f t="shared" si="687"/>
        <v/>
      </c>
      <c r="BR1043" s="39" t="str">
        <f t="shared" si="688"/>
        <v/>
      </c>
      <c r="BS1043" s="39" t="str">
        <f t="shared" si="689"/>
        <v/>
      </c>
      <c r="BT1043" s="39" t="str">
        <f t="shared" si="690"/>
        <v/>
      </c>
      <c r="BU1043" s="39" t="str">
        <f t="shared" si="691"/>
        <v/>
      </c>
      <c r="BV1043" s="39" t="str">
        <f t="shared" si="692"/>
        <v/>
      </c>
      <c r="BW1043" s="39" t="str">
        <f t="shared" si="693"/>
        <v/>
      </c>
      <c r="BX1043" s="39" t="str">
        <f t="shared" si="694"/>
        <v/>
      </c>
      <c r="BY1043" s="39" t="str">
        <f t="shared" si="695"/>
        <v/>
      </c>
      <c r="BZ1043" s="39" t="str">
        <f t="shared" si="696"/>
        <v/>
      </c>
      <c r="CA1043" s="39" t="str">
        <f t="shared" si="697"/>
        <v/>
      </c>
      <c r="CB1043" s="39" t="str">
        <f t="shared" si="698"/>
        <v/>
      </c>
      <c r="CC1043" s="39" t="str">
        <f t="shared" si="699"/>
        <v/>
      </c>
      <c r="CD1043" s="39" t="str">
        <f t="shared" si="700"/>
        <v/>
      </c>
      <c r="CE1043" s="39" t="str">
        <f t="shared" si="701"/>
        <v/>
      </c>
      <c r="CF1043" s="39" t="str">
        <f t="shared" si="702"/>
        <v/>
      </c>
      <c r="CG1043" s="39" t="str">
        <f t="shared" si="703"/>
        <v/>
      </c>
      <c r="CH1043" s="39" t="str">
        <f t="shared" si="704"/>
        <v/>
      </c>
      <c r="CI1043" s="39" t="str">
        <f t="shared" si="705"/>
        <v/>
      </c>
    </row>
    <row r="1044" spans="1:87">
      <c r="A1044" s="18"/>
      <c r="B1044" s="15">
        <f>'Gene Table'!E1043</f>
        <v>0</v>
      </c>
      <c r="C1044" s="15" t="str">
        <f>'Gene Table'!B1043</f>
        <v>L09</v>
      </c>
      <c r="D1044" s="16" t="str">
        <f>IF(SUM('Test Sample Data'!D$3:D$98)&gt;10,IF(AND(ISNUMBER('Test Sample Data'!D1043),'Test Sample Data'!D1043&lt;$B$1,'Test Sample Data'!D1043&gt;0),'Test Sample Data'!D1043,$B$1),"")</f>
        <v/>
      </c>
      <c r="E1044" s="17" t="str">
        <f>IF(SUM('Test Sample Data'!E$3:E$98)&gt;10,IF(AND(ISNUMBER('Test Sample Data'!E1043),'Test Sample Data'!E1043&lt;$B$1,'Test Sample Data'!E1043&gt;0),'Test Sample Data'!E1043,$B$1),"")</f>
        <v/>
      </c>
      <c r="F1044" s="17" t="str">
        <f>IF(SUM('Test Sample Data'!F$3:F$98)&gt;10,IF(AND(ISNUMBER('Test Sample Data'!F1043),'Test Sample Data'!F1043&lt;$B$1,'Test Sample Data'!F1043&gt;0),'Test Sample Data'!F1043,$B$1),"")</f>
        <v/>
      </c>
      <c r="G1044" s="17" t="str">
        <f>IF(SUM('Test Sample Data'!G$3:G$98)&gt;10,IF(AND(ISNUMBER('Test Sample Data'!G1043),'Test Sample Data'!G1043&lt;$B$1,'Test Sample Data'!G1043&gt;0),'Test Sample Data'!G1043,$B$1),"")</f>
        <v/>
      </c>
      <c r="H1044" s="17" t="str">
        <f>IF(SUM('Test Sample Data'!H$3:H$98)&gt;10,IF(AND(ISNUMBER('Test Sample Data'!H1043),'Test Sample Data'!H1043&lt;$B$1,'Test Sample Data'!H1043&gt;0),'Test Sample Data'!H1043,$B$1),"")</f>
        <v/>
      </c>
      <c r="I1044" s="17" t="str">
        <f>IF(SUM('Test Sample Data'!I$3:I$98)&gt;10,IF(AND(ISNUMBER('Test Sample Data'!I1043),'Test Sample Data'!I1043&lt;$B$1,'Test Sample Data'!I1043&gt;0),'Test Sample Data'!I1043,$B$1),"")</f>
        <v/>
      </c>
      <c r="J1044" s="17" t="str">
        <f>IF(SUM('Test Sample Data'!J$3:J$98)&gt;10,IF(AND(ISNUMBER('Test Sample Data'!J1043),'Test Sample Data'!J1043&lt;$B$1,'Test Sample Data'!J1043&gt;0),'Test Sample Data'!J1043,$B$1),"")</f>
        <v/>
      </c>
      <c r="K1044" s="17" t="str">
        <f>IF(SUM('Test Sample Data'!K$3:K$98)&gt;10,IF(AND(ISNUMBER('Test Sample Data'!K1043),'Test Sample Data'!K1043&lt;$B$1,'Test Sample Data'!K1043&gt;0),'Test Sample Data'!K1043,$B$1),"")</f>
        <v/>
      </c>
      <c r="L1044" s="17" t="str">
        <f>IF(SUM('Test Sample Data'!L$3:L$98)&gt;10,IF(AND(ISNUMBER('Test Sample Data'!L1043),'Test Sample Data'!L1043&lt;$B$1,'Test Sample Data'!L1043&gt;0),'Test Sample Data'!L1043,$B$1),"")</f>
        <v/>
      </c>
      <c r="M1044" s="17" t="str">
        <f>IF(SUM('Test Sample Data'!M$3:M$98)&gt;10,IF(AND(ISNUMBER('Test Sample Data'!M1043),'Test Sample Data'!M1043&lt;$B$1,'Test Sample Data'!M1043&gt;0),'Test Sample Data'!M1043,$B$1),"")</f>
        <v/>
      </c>
      <c r="N1044" s="17">
        <f>'Gene Table'!E1043</f>
        <v>0</v>
      </c>
      <c r="O1044" s="17" t="str">
        <f>'Gene Table'!B1043</f>
        <v>L09</v>
      </c>
      <c r="P1044" s="17" t="str">
        <f>IF(SUM('Control Sample Data'!D$3:D$98)&gt;10,IF(AND(ISNUMBER('Control Sample Data'!D1043),'Control Sample Data'!D1043&lt;$B$1,'Control Sample Data'!D1043&gt;0),'Control Sample Data'!D1043,$B$1),"")</f>
        <v/>
      </c>
      <c r="Q1044" s="17" t="str">
        <f>IF(SUM('Control Sample Data'!E$3:E$98)&gt;10,IF(AND(ISNUMBER('Control Sample Data'!E1043),'Control Sample Data'!E1043&lt;$B$1,'Control Sample Data'!E1043&gt;0),'Control Sample Data'!E1043,$B$1),"")</f>
        <v/>
      </c>
      <c r="R1044" s="17" t="str">
        <f>IF(SUM('Control Sample Data'!F$3:F$98)&gt;10,IF(AND(ISNUMBER('Control Sample Data'!F1043),'Control Sample Data'!F1043&lt;$B$1,'Control Sample Data'!F1043&gt;0),'Control Sample Data'!F1043,$B$1),"")</f>
        <v/>
      </c>
      <c r="S1044" s="17" t="str">
        <f>IF(SUM('Control Sample Data'!G$3:G$98)&gt;10,IF(AND(ISNUMBER('Control Sample Data'!G1043),'Control Sample Data'!G1043&lt;$B$1,'Control Sample Data'!G1043&gt;0),'Control Sample Data'!G1043,$B$1),"")</f>
        <v/>
      </c>
      <c r="T1044" s="17" t="str">
        <f>IF(SUM('Control Sample Data'!H$3:H$98)&gt;10,IF(AND(ISNUMBER('Control Sample Data'!H1043),'Control Sample Data'!H1043&lt;$B$1,'Control Sample Data'!H1043&gt;0),'Control Sample Data'!H1043,$B$1),"")</f>
        <v/>
      </c>
      <c r="U1044" s="17" t="str">
        <f>IF(SUM('Control Sample Data'!I$3:I$98)&gt;10,IF(AND(ISNUMBER('Control Sample Data'!I1043),'Control Sample Data'!I1043&lt;$B$1,'Control Sample Data'!I1043&gt;0),'Control Sample Data'!I1043,$B$1),"")</f>
        <v/>
      </c>
      <c r="V1044" s="17" t="str">
        <f>IF(SUM('Control Sample Data'!J$3:J$98)&gt;10,IF(AND(ISNUMBER('Control Sample Data'!J1043),'Control Sample Data'!J1043&lt;$B$1,'Control Sample Data'!J1043&gt;0),'Control Sample Data'!J1043,$B$1),"")</f>
        <v/>
      </c>
      <c r="W1044" s="17" t="str">
        <f>IF(SUM('Control Sample Data'!K$3:K$98)&gt;10,IF(AND(ISNUMBER('Control Sample Data'!K1043),'Control Sample Data'!K1043&lt;$B$1,'Control Sample Data'!K1043&gt;0),'Control Sample Data'!K1043,$B$1),"")</f>
        <v/>
      </c>
      <c r="X1044" s="17" t="str">
        <f>IF(SUM('Control Sample Data'!L$3:L$98)&gt;10,IF(AND(ISNUMBER('Control Sample Data'!L1043),'Control Sample Data'!L1043&lt;$B$1,'Control Sample Data'!L1043&gt;0),'Control Sample Data'!L1043,$B$1),"")</f>
        <v/>
      </c>
      <c r="Y1044" s="17" t="str">
        <f>IF(SUM('Control Sample Data'!M$3:M$98)&gt;10,IF(AND(ISNUMBER('Control Sample Data'!M1043),'Control Sample Data'!M1043&lt;$B$1,'Control Sample Data'!M1043&gt;0),'Control Sample Data'!M1043,$B$1),"")</f>
        <v/>
      </c>
      <c r="AT1044" s="36" t="str">
        <f t="shared" si="706"/>
        <v/>
      </c>
      <c r="AU1044" s="36" t="str">
        <f t="shared" si="707"/>
        <v/>
      </c>
      <c r="AV1044" s="36" t="str">
        <f t="shared" si="708"/>
        <v/>
      </c>
      <c r="AW1044" s="36" t="str">
        <f t="shared" si="709"/>
        <v/>
      </c>
      <c r="AX1044" s="36" t="str">
        <f t="shared" si="710"/>
        <v/>
      </c>
      <c r="AY1044" s="36" t="str">
        <f t="shared" si="711"/>
        <v/>
      </c>
      <c r="AZ1044" s="36" t="str">
        <f t="shared" si="712"/>
        <v/>
      </c>
      <c r="BA1044" s="36" t="str">
        <f t="shared" si="713"/>
        <v/>
      </c>
      <c r="BB1044" s="36" t="str">
        <f t="shared" si="714"/>
        <v/>
      </c>
      <c r="BC1044" s="36" t="str">
        <f t="shared" si="715"/>
        <v/>
      </c>
      <c r="BD1044" s="36" t="str">
        <f t="shared" si="716"/>
        <v/>
      </c>
      <c r="BE1044" s="36" t="str">
        <f t="shared" si="717"/>
        <v/>
      </c>
      <c r="BF1044" s="36" t="str">
        <f t="shared" si="718"/>
        <v/>
      </c>
      <c r="BG1044" s="36" t="str">
        <f t="shared" si="719"/>
        <v/>
      </c>
      <c r="BH1044" s="36" t="str">
        <f t="shared" si="720"/>
        <v/>
      </c>
      <c r="BI1044" s="36" t="str">
        <f t="shared" si="721"/>
        <v/>
      </c>
      <c r="BJ1044" s="36" t="str">
        <f t="shared" si="722"/>
        <v/>
      </c>
      <c r="BK1044" s="36" t="str">
        <f t="shared" si="723"/>
        <v/>
      </c>
      <c r="BL1044" s="36" t="str">
        <f t="shared" si="724"/>
        <v/>
      </c>
      <c r="BM1044" s="36" t="str">
        <f t="shared" si="725"/>
        <v/>
      </c>
      <c r="BN1044" s="38" t="e">
        <f t="shared" si="684"/>
        <v>#DIV/0!</v>
      </c>
      <c r="BO1044" s="38" t="e">
        <f t="shared" si="685"/>
        <v>#DIV/0!</v>
      </c>
      <c r="BP1044" s="39" t="str">
        <f t="shared" si="686"/>
        <v/>
      </c>
      <c r="BQ1044" s="39" t="str">
        <f t="shared" si="687"/>
        <v/>
      </c>
      <c r="BR1044" s="39" t="str">
        <f t="shared" si="688"/>
        <v/>
      </c>
      <c r="BS1044" s="39" t="str">
        <f t="shared" si="689"/>
        <v/>
      </c>
      <c r="BT1044" s="39" t="str">
        <f t="shared" si="690"/>
        <v/>
      </c>
      <c r="BU1044" s="39" t="str">
        <f t="shared" si="691"/>
        <v/>
      </c>
      <c r="BV1044" s="39" t="str">
        <f t="shared" si="692"/>
        <v/>
      </c>
      <c r="BW1044" s="39" t="str">
        <f t="shared" si="693"/>
        <v/>
      </c>
      <c r="BX1044" s="39" t="str">
        <f t="shared" si="694"/>
        <v/>
      </c>
      <c r="BY1044" s="39" t="str">
        <f t="shared" si="695"/>
        <v/>
      </c>
      <c r="BZ1044" s="39" t="str">
        <f t="shared" si="696"/>
        <v/>
      </c>
      <c r="CA1044" s="39" t="str">
        <f t="shared" si="697"/>
        <v/>
      </c>
      <c r="CB1044" s="39" t="str">
        <f t="shared" si="698"/>
        <v/>
      </c>
      <c r="CC1044" s="39" t="str">
        <f t="shared" si="699"/>
        <v/>
      </c>
      <c r="CD1044" s="39" t="str">
        <f t="shared" si="700"/>
        <v/>
      </c>
      <c r="CE1044" s="39" t="str">
        <f t="shared" si="701"/>
        <v/>
      </c>
      <c r="CF1044" s="39" t="str">
        <f t="shared" si="702"/>
        <v/>
      </c>
      <c r="CG1044" s="39" t="str">
        <f t="shared" si="703"/>
        <v/>
      </c>
      <c r="CH1044" s="39" t="str">
        <f t="shared" si="704"/>
        <v/>
      </c>
      <c r="CI1044" s="39" t="str">
        <f t="shared" si="705"/>
        <v/>
      </c>
    </row>
    <row r="1045" spans="1:87">
      <c r="A1045" s="18"/>
      <c r="B1045" s="15">
        <f>'Gene Table'!E1044</f>
        <v>0</v>
      </c>
      <c r="C1045" s="15" t="str">
        <f>'Gene Table'!B1044</f>
        <v>L10</v>
      </c>
      <c r="D1045" s="16" t="str">
        <f>IF(SUM('Test Sample Data'!D$3:D$98)&gt;10,IF(AND(ISNUMBER('Test Sample Data'!D1044),'Test Sample Data'!D1044&lt;$B$1,'Test Sample Data'!D1044&gt;0),'Test Sample Data'!D1044,$B$1),"")</f>
        <v/>
      </c>
      <c r="E1045" s="17" t="str">
        <f>IF(SUM('Test Sample Data'!E$3:E$98)&gt;10,IF(AND(ISNUMBER('Test Sample Data'!E1044),'Test Sample Data'!E1044&lt;$B$1,'Test Sample Data'!E1044&gt;0),'Test Sample Data'!E1044,$B$1),"")</f>
        <v/>
      </c>
      <c r="F1045" s="17" t="str">
        <f>IF(SUM('Test Sample Data'!F$3:F$98)&gt;10,IF(AND(ISNUMBER('Test Sample Data'!F1044),'Test Sample Data'!F1044&lt;$B$1,'Test Sample Data'!F1044&gt;0),'Test Sample Data'!F1044,$B$1),"")</f>
        <v/>
      </c>
      <c r="G1045" s="17" t="str">
        <f>IF(SUM('Test Sample Data'!G$3:G$98)&gt;10,IF(AND(ISNUMBER('Test Sample Data'!G1044),'Test Sample Data'!G1044&lt;$B$1,'Test Sample Data'!G1044&gt;0),'Test Sample Data'!G1044,$B$1),"")</f>
        <v/>
      </c>
      <c r="H1045" s="17" t="str">
        <f>IF(SUM('Test Sample Data'!H$3:H$98)&gt;10,IF(AND(ISNUMBER('Test Sample Data'!H1044),'Test Sample Data'!H1044&lt;$B$1,'Test Sample Data'!H1044&gt;0),'Test Sample Data'!H1044,$B$1),"")</f>
        <v/>
      </c>
      <c r="I1045" s="17" t="str">
        <f>IF(SUM('Test Sample Data'!I$3:I$98)&gt;10,IF(AND(ISNUMBER('Test Sample Data'!I1044),'Test Sample Data'!I1044&lt;$B$1,'Test Sample Data'!I1044&gt;0),'Test Sample Data'!I1044,$B$1),"")</f>
        <v/>
      </c>
      <c r="J1045" s="17" t="str">
        <f>IF(SUM('Test Sample Data'!J$3:J$98)&gt;10,IF(AND(ISNUMBER('Test Sample Data'!J1044),'Test Sample Data'!J1044&lt;$B$1,'Test Sample Data'!J1044&gt;0),'Test Sample Data'!J1044,$B$1),"")</f>
        <v/>
      </c>
      <c r="K1045" s="17" t="str">
        <f>IF(SUM('Test Sample Data'!K$3:K$98)&gt;10,IF(AND(ISNUMBER('Test Sample Data'!K1044),'Test Sample Data'!K1044&lt;$B$1,'Test Sample Data'!K1044&gt;0),'Test Sample Data'!K1044,$B$1),"")</f>
        <v/>
      </c>
      <c r="L1045" s="17" t="str">
        <f>IF(SUM('Test Sample Data'!L$3:L$98)&gt;10,IF(AND(ISNUMBER('Test Sample Data'!L1044),'Test Sample Data'!L1044&lt;$B$1,'Test Sample Data'!L1044&gt;0),'Test Sample Data'!L1044,$B$1),"")</f>
        <v/>
      </c>
      <c r="M1045" s="17" t="str">
        <f>IF(SUM('Test Sample Data'!M$3:M$98)&gt;10,IF(AND(ISNUMBER('Test Sample Data'!M1044),'Test Sample Data'!M1044&lt;$B$1,'Test Sample Data'!M1044&gt;0),'Test Sample Data'!M1044,$B$1),"")</f>
        <v/>
      </c>
      <c r="N1045" s="17">
        <f>'Gene Table'!E1044</f>
        <v>0</v>
      </c>
      <c r="O1045" s="17" t="str">
        <f>'Gene Table'!B1044</f>
        <v>L10</v>
      </c>
      <c r="P1045" s="17" t="str">
        <f>IF(SUM('Control Sample Data'!D$3:D$98)&gt;10,IF(AND(ISNUMBER('Control Sample Data'!D1044),'Control Sample Data'!D1044&lt;$B$1,'Control Sample Data'!D1044&gt;0),'Control Sample Data'!D1044,$B$1),"")</f>
        <v/>
      </c>
      <c r="Q1045" s="17" t="str">
        <f>IF(SUM('Control Sample Data'!E$3:E$98)&gt;10,IF(AND(ISNUMBER('Control Sample Data'!E1044),'Control Sample Data'!E1044&lt;$B$1,'Control Sample Data'!E1044&gt;0),'Control Sample Data'!E1044,$B$1),"")</f>
        <v/>
      </c>
      <c r="R1045" s="17" t="str">
        <f>IF(SUM('Control Sample Data'!F$3:F$98)&gt;10,IF(AND(ISNUMBER('Control Sample Data'!F1044),'Control Sample Data'!F1044&lt;$B$1,'Control Sample Data'!F1044&gt;0),'Control Sample Data'!F1044,$B$1),"")</f>
        <v/>
      </c>
      <c r="S1045" s="17" t="str">
        <f>IF(SUM('Control Sample Data'!G$3:G$98)&gt;10,IF(AND(ISNUMBER('Control Sample Data'!G1044),'Control Sample Data'!G1044&lt;$B$1,'Control Sample Data'!G1044&gt;0),'Control Sample Data'!G1044,$B$1),"")</f>
        <v/>
      </c>
      <c r="T1045" s="17" t="str">
        <f>IF(SUM('Control Sample Data'!H$3:H$98)&gt;10,IF(AND(ISNUMBER('Control Sample Data'!H1044),'Control Sample Data'!H1044&lt;$B$1,'Control Sample Data'!H1044&gt;0),'Control Sample Data'!H1044,$B$1),"")</f>
        <v/>
      </c>
      <c r="U1045" s="17" t="str">
        <f>IF(SUM('Control Sample Data'!I$3:I$98)&gt;10,IF(AND(ISNUMBER('Control Sample Data'!I1044),'Control Sample Data'!I1044&lt;$B$1,'Control Sample Data'!I1044&gt;0),'Control Sample Data'!I1044,$B$1),"")</f>
        <v/>
      </c>
      <c r="V1045" s="17" t="str">
        <f>IF(SUM('Control Sample Data'!J$3:J$98)&gt;10,IF(AND(ISNUMBER('Control Sample Data'!J1044),'Control Sample Data'!J1044&lt;$B$1,'Control Sample Data'!J1044&gt;0),'Control Sample Data'!J1044,$B$1),"")</f>
        <v/>
      </c>
      <c r="W1045" s="17" t="str">
        <f>IF(SUM('Control Sample Data'!K$3:K$98)&gt;10,IF(AND(ISNUMBER('Control Sample Data'!K1044),'Control Sample Data'!K1044&lt;$B$1,'Control Sample Data'!K1044&gt;0),'Control Sample Data'!K1044,$B$1),"")</f>
        <v/>
      </c>
      <c r="X1045" s="17" t="str">
        <f>IF(SUM('Control Sample Data'!L$3:L$98)&gt;10,IF(AND(ISNUMBER('Control Sample Data'!L1044),'Control Sample Data'!L1044&lt;$B$1,'Control Sample Data'!L1044&gt;0),'Control Sample Data'!L1044,$B$1),"")</f>
        <v/>
      </c>
      <c r="Y1045" s="17" t="str">
        <f>IF(SUM('Control Sample Data'!M$3:M$98)&gt;10,IF(AND(ISNUMBER('Control Sample Data'!M1044),'Control Sample Data'!M1044&lt;$B$1,'Control Sample Data'!M1044&gt;0),'Control Sample Data'!M1044,$B$1),"")</f>
        <v/>
      </c>
      <c r="AT1045" s="36" t="str">
        <f t="shared" si="706"/>
        <v/>
      </c>
      <c r="AU1045" s="36" t="str">
        <f t="shared" si="707"/>
        <v/>
      </c>
      <c r="AV1045" s="36" t="str">
        <f t="shared" si="708"/>
        <v/>
      </c>
      <c r="AW1045" s="36" t="str">
        <f t="shared" si="709"/>
        <v/>
      </c>
      <c r="AX1045" s="36" t="str">
        <f t="shared" si="710"/>
        <v/>
      </c>
      <c r="AY1045" s="36" t="str">
        <f t="shared" si="711"/>
        <v/>
      </c>
      <c r="AZ1045" s="36" t="str">
        <f t="shared" si="712"/>
        <v/>
      </c>
      <c r="BA1045" s="36" t="str">
        <f t="shared" si="713"/>
        <v/>
      </c>
      <c r="BB1045" s="36" t="str">
        <f t="shared" si="714"/>
        <v/>
      </c>
      <c r="BC1045" s="36" t="str">
        <f t="shared" si="715"/>
        <v/>
      </c>
      <c r="BD1045" s="36" t="str">
        <f t="shared" si="716"/>
        <v/>
      </c>
      <c r="BE1045" s="36" t="str">
        <f t="shared" si="717"/>
        <v/>
      </c>
      <c r="BF1045" s="36" t="str">
        <f t="shared" si="718"/>
        <v/>
      </c>
      <c r="BG1045" s="36" t="str">
        <f t="shared" si="719"/>
        <v/>
      </c>
      <c r="BH1045" s="36" t="str">
        <f t="shared" si="720"/>
        <v/>
      </c>
      <c r="BI1045" s="36" t="str">
        <f t="shared" si="721"/>
        <v/>
      </c>
      <c r="BJ1045" s="36" t="str">
        <f t="shared" si="722"/>
        <v/>
      </c>
      <c r="BK1045" s="36" t="str">
        <f t="shared" si="723"/>
        <v/>
      </c>
      <c r="BL1045" s="36" t="str">
        <f t="shared" si="724"/>
        <v/>
      </c>
      <c r="BM1045" s="36" t="str">
        <f t="shared" si="725"/>
        <v/>
      </c>
      <c r="BN1045" s="38" t="e">
        <f t="shared" si="684"/>
        <v>#DIV/0!</v>
      </c>
      <c r="BO1045" s="38" t="e">
        <f t="shared" si="685"/>
        <v>#DIV/0!</v>
      </c>
      <c r="BP1045" s="39" t="str">
        <f t="shared" si="686"/>
        <v/>
      </c>
      <c r="BQ1045" s="39" t="str">
        <f t="shared" si="687"/>
        <v/>
      </c>
      <c r="BR1045" s="39" t="str">
        <f t="shared" si="688"/>
        <v/>
      </c>
      <c r="BS1045" s="39" t="str">
        <f t="shared" si="689"/>
        <v/>
      </c>
      <c r="BT1045" s="39" t="str">
        <f t="shared" si="690"/>
        <v/>
      </c>
      <c r="BU1045" s="39" t="str">
        <f t="shared" si="691"/>
        <v/>
      </c>
      <c r="BV1045" s="39" t="str">
        <f t="shared" si="692"/>
        <v/>
      </c>
      <c r="BW1045" s="39" t="str">
        <f t="shared" si="693"/>
        <v/>
      </c>
      <c r="BX1045" s="39" t="str">
        <f t="shared" si="694"/>
        <v/>
      </c>
      <c r="BY1045" s="39" t="str">
        <f t="shared" si="695"/>
        <v/>
      </c>
      <c r="BZ1045" s="39" t="str">
        <f t="shared" si="696"/>
        <v/>
      </c>
      <c r="CA1045" s="39" t="str">
        <f t="shared" si="697"/>
        <v/>
      </c>
      <c r="CB1045" s="39" t="str">
        <f t="shared" si="698"/>
        <v/>
      </c>
      <c r="CC1045" s="39" t="str">
        <f t="shared" si="699"/>
        <v/>
      </c>
      <c r="CD1045" s="39" t="str">
        <f t="shared" si="700"/>
        <v/>
      </c>
      <c r="CE1045" s="39" t="str">
        <f t="shared" si="701"/>
        <v/>
      </c>
      <c r="CF1045" s="39" t="str">
        <f t="shared" si="702"/>
        <v/>
      </c>
      <c r="CG1045" s="39" t="str">
        <f t="shared" si="703"/>
        <v/>
      </c>
      <c r="CH1045" s="39" t="str">
        <f t="shared" si="704"/>
        <v/>
      </c>
      <c r="CI1045" s="39" t="str">
        <f t="shared" si="705"/>
        <v/>
      </c>
    </row>
    <row r="1046" spans="1:87">
      <c r="A1046" s="18"/>
      <c r="B1046" s="15">
        <f>'Gene Table'!E1045</f>
        <v>0</v>
      </c>
      <c r="C1046" s="15" t="str">
        <f>'Gene Table'!B1045</f>
        <v>L11</v>
      </c>
      <c r="D1046" s="16" t="str">
        <f>IF(SUM('Test Sample Data'!D$3:D$98)&gt;10,IF(AND(ISNUMBER('Test Sample Data'!D1045),'Test Sample Data'!D1045&lt;$B$1,'Test Sample Data'!D1045&gt;0),'Test Sample Data'!D1045,$B$1),"")</f>
        <v/>
      </c>
      <c r="E1046" s="17" t="str">
        <f>IF(SUM('Test Sample Data'!E$3:E$98)&gt;10,IF(AND(ISNUMBER('Test Sample Data'!E1045),'Test Sample Data'!E1045&lt;$B$1,'Test Sample Data'!E1045&gt;0),'Test Sample Data'!E1045,$B$1),"")</f>
        <v/>
      </c>
      <c r="F1046" s="17" t="str">
        <f>IF(SUM('Test Sample Data'!F$3:F$98)&gt;10,IF(AND(ISNUMBER('Test Sample Data'!F1045),'Test Sample Data'!F1045&lt;$B$1,'Test Sample Data'!F1045&gt;0),'Test Sample Data'!F1045,$B$1),"")</f>
        <v/>
      </c>
      <c r="G1046" s="17" t="str">
        <f>IF(SUM('Test Sample Data'!G$3:G$98)&gt;10,IF(AND(ISNUMBER('Test Sample Data'!G1045),'Test Sample Data'!G1045&lt;$B$1,'Test Sample Data'!G1045&gt;0),'Test Sample Data'!G1045,$B$1),"")</f>
        <v/>
      </c>
      <c r="H1046" s="17" t="str">
        <f>IF(SUM('Test Sample Data'!H$3:H$98)&gt;10,IF(AND(ISNUMBER('Test Sample Data'!H1045),'Test Sample Data'!H1045&lt;$B$1,'Test Sample Data'!H1045&gt;0),'Test Sample Data'!H1045,$B$1),"")</f>
        <v/>
      </c>
      <c r="I1046" s="17" t="str">
        <f>IF(SUM('Test Sample Data'!I$3:I$98)&gt;10,IF(AND(ISNUMBER('Test Sample Data'!I1045),'Test Sample Data'!I1045&lt;$B$1,'Test Sample Data'!I1045&gt;0),'Test Sample Data'!I1045,$B$1),"")</f>
        <v/>
      </c>
      <c r="J1046" s="17" t="str">
        <f>IF(SUM('Test Sample Data'!J$3:J$98)&gt;10,IF(AND(ISNUMBER('Test Sample Data'!J1045),'Test Sample Data'!J1045&lt;$B$1,'Test Sample Data'!J1045&gt;0),'Test Sample Data'!J1045,$B$1),"")</f>
        <v/>
      </c>
      <c r="K1046" s="17" t="str">
        <f>IF(SUM('Test Sample Data'!K$3:K$98)&gt;10,IF(AND(ISNUMBER('Test Sample Data'!K1045),'Test Sample Data'!K1045&lt;$B$1,'Test Sample Data'!K1045&gt;0),'Test Sample Data'!K1045,$B$1),"")</f>
        <v/>
      </c>
      <c r="L1046" s="17" t="str">
        <f>IF(SUM('Test Sample Data'!L$3:L$98)&gt;10,IF(AND(ISNUMBER('Test Sample Data'!L1045),'Test Sample Data'!L1045&lt;$B$1,'Test Sample Data'!L1045&gt;0),'Test Sample Data'!L1045,$B$1),"")</f>
        <v/>
      </c>
      <c r="M1046" s="17" t="str">
        <f>IF(SUM('Test Sample Data'!M$3:M$98)&gt;10,IF(AND(ISNUMBER('Test Sample Data'!M1045),'Test Sample Data'!M1045&lt;$B$1,'Test Sample Data'!M1045&gt;0),'Test Sample Data'!M1045,$B$1),"")</f>
        <v/>
      </c>
      <c r="N1046" s="17">
        <f>'Gene Table'!E1045</f>
        <v>0</v>
      </c>
      <c r="O1046" s="17" t="str">
        <f>'Gene Table'!B1045</f>
        <v>L11</v>
      </c>
      <c r="P1046" s="17" t="str">
        <f>IF(SUM('Control Sample Data'!D$3:D$98)&gt;10,IF(AND(ISNUMBER('Control Sample Data'!D1045),'Control Sample Data'!D1045&lt;$B$1,'Control Sample Data'!D1045&gt;0),'Control Sample Data'!D1045,$B$1),"")</f>
        <v/>
      </c>
      <c r="Q1046" s="17" t="str">
        <f>IF(SUM('Control Sample Data'!E$3:E$98)&gt;10,IF(AND(ISNUMBER('Control Sample Data'!E1045),'Control Sample Data'!E1045&lt;$B$1,'Control Sample Data'!E1045&gt;0),'Control Sample Data'!E1045,$B$1),"")</f>
        <v/>
      </c>
      <c r="R1046" s="17" t="str">
        <f>IF(SUM('Control Sample Data'!F$3:F$98)&gt;10,IF(AND(ISNUMBER('Control Sample Data'!F1045),'Control Sample Data'!F1045&lt;$B$1,'Control Sample Data'!F1045&gt;0),'Control Sample Data'!F1045,$B$1),"")</f>
        <v/>
      </c>
      <c r="S1046" s="17" t="str">
        <f>IF(SUM('Control Sample Data'!G$3:G$98)&gt;10,IF(AND(ISNUMBER('Control Sample Data'!G1045),'Control Sample Data'!G1045&lt;$B$1,'Control Sample Data'!G1045&gt;0),'Control Sample Data'!G1045,$B$1),"")</f>
        <v/>
      </c>
      <c r="T1046" s="17" t="str">
        <f>IF(SUM('Control Sample Data'!H$3:H$98)&gt;10,IF(AND(ISNUMBER('Control Sample Data'!H1045),'Control Sample Data'!H1045&lt;$B$1,'Control Sample Data'!H1045&gt;0),'Control Sample Data'!H1045,$B$1),"")</f>
        <v/>
      </c>
      <c r="U1046" s="17" t="str">
        <f>IF(SUM('Control Sample Data'!I$3:I$98)&gt;10,IF(AND(ISNUMBER('Control Sample Data'!I1045),'Control Sample Data'!I1045&lt;$B$1,'Control Sample Data'!I1045&gt;0),'Control Sample Data'!I1045,$B$1),"")</f>
        <v/>
      </c>
      <c r="V1046" s="17" t="str">
        <f>IF(SUM('Control Sample Data'!J$3:J$98)&gt;10,IF(AND(ISNUMBER('Control Sample Data'!J1045),'Control Sample Data'!J1045&lt;$B$1,'Control Sample Data'!J1045&gt;0),'Control Sample Data'!J1045,$B$1),"")</f>
        <v/>
      </c>
      <c r="W1046" s="17" t="str">
        <f>IF(SUM('Control Sample Data'!K$3:K$98)&gt;10,IF(AND(ISNUMBER('Control Sample Data'!K1045),'Control Sample Data'!K1045&lt;$B$1,'Control Sample Data'!K1045&gt;0),'Control Sample Data'!K1045,$B$1),"")</f>
        <v/>
      </c>
      <c r="X1046" s="17" t="str">
        <f>IF(SUM('Control Sample Data'!L$3:L$98)&gt;10,IF(AND(ISNUMBER('Control Sample Data'!L1045),'Control Sample Data'!L1045&lt;$B$1,'Control Sample Data'!L1045&gt;0),'Control Sample Data'!L1045,$B$1),"")</f>
        <v/>
      </c>
      <c r="Y1046" s="17" t="str">
        <f>IF(SUM('Control Sample Data'!M$3:M$98)&gt;10,IF(AND(ISNUMBER('Control Sample Data'!M1045),'Control Sample Data'!M1045&lt;$B$1,'Control Sample Data'!M1045&gt;0),'Control Sample Data'!M1045,$B$1),"")</f>
        <v/>
      </c>
      <c r="AT1046" s="36" t="str">
        <f t="shared" si="706"/>
        <v/>
      </c>
      <c r="AU1046" s="36" t="str">
        <f t="shared" si="707"/>
        <v/>
      </c>
      <c r="AV1046" s="36" t="str">
        <f t="shared" si="708"/>
        <v/>
      </c>
      <c r="AW1046" s="36" t="str">
        <f t="shared" si="709"/>
        <v/>
      </c>
      <c r="AX1046" s="36" t="str">
        <f t="shared" si="710"/>
        <v/>
      </c>
      <c r="AY1046" s="36" t="str">
        <f t="shared" si="711"/>
        <v/>
      </c>
      <c r="AZ1046" s="36" t="str">
        <f t="shared" si="712"/>
        <v/>
      </c>
      <c r="BA1046" s="36" t="str">
        <f t="shared" si="713"/>
        <v/>
      </c>
      <c r="BB1046" s="36" t="str">
        <f t="shared" si="714"/>
        <v/>
      </c>
      <c r="BC1046" s="36" t="str">
        <f t="shared" si="715"/>
        <v/>
      </c>
      <c r="BD1046" s="36" t="str">
        <f t="shared" si="716"/>
        <v/>
      </c>
      <c r="BE1046" s="36" t="str">
        <f t="shared" si="717"/>
        <v/>
      </c>
      <c r="BF1046" s="36" t="str">
        <f t="shared" si="718"/>
        <v/>
      </c>
      <c r="BG1046" s="36" t="str">
        <f t="shared" si="719"/>
        <v/>
      </c>
      <c r="BH1046" s="36" t="str">
        <f t="shared" si="720"/>
        <v/>
      </c>
      <c r="BI1046" s="36" t="str">
        <f t="shared" si="721"/>
        <v/>
      </c>
      <c r="BJ1046" s="36" t="str">
        <f t="shared" si="722"/>
        <v/>
      </c>
      <c r="BK1046" s="36" t="str">
        <f t="shared" si="723"/>
        <v/>
      </c>
      <c r="BL1046" s="36" t="str">
        <f t="shared" si="724"/>
        <v/>
      </c>
      <c r="BM1046" s="36" t="str">
        <f t="shared" si="725"/>
        <v/>
      </c>
      <c r="BN1046" s="38" t="e">
        <f t="shared" si="684"/>
        <v>#DIV/0!</v>
      </c>
      <c r="BO1046" s="38" t="e">
        <f t="shared" si="685"/>
        <v>#DIV/0!</v>
      </c>
      <c r="BP1046" s="39" t="str">
        <f t="shared" si="686"/>
        <v/>
      </c>
      <c r="BQ1046" s="39" t="str">
        <f t="shared" si="687"/>
        <v/>
      </c>
      <c r="BR1046" s="39" t="str">
        <f t="shared" si="688"/>
        <v/>
      </c>
      <c r="BS1046" s="39" t="str">
        <f t="shared" si="689"/>
        <v/>
      </c>
      <c r="BT1046" s="39" t="str">
        <f t="shared" si="690"/>
        <v/>
      </c>
      <c r="BU1046" s="39" t="str">
        <f t="shared" si="691"/>
        <v/>
      </c>
      <c r="BV1046" s="39" t="str">
        <f t="shared" si="692"/>
        <v/>
      </c>
      <c r="BW1046" s="39" t="str">
        <f t="shared" si="693"/>
        <v/>
      </c>
      <c r="BX1046" s="39" t="str">
        <f t="shared" si="694"/>
        <v/>
      </c>
      <c r="BY1046" s="39" t="str">
        <f t="shared" si="695"/>
        <v/>
      </c>
      <c r="BZ1046" s="39" t="str">
        <f t="shared" si="696"/>
        <v/>
      </c>
      <c r="CA1046" s="39" t="str">
        <f t="shared" si="697"/>
        <v/>
      </c>
      <c r="CB1046" s="39" t="str">
        <f t="shared" si="698"/>
        <v/>
      </c>
      <c r="CC1046" s="39" t="str">
        <f t="shared" si="699"/>
        <v/>
      </c>
      <c r="CD1046" s="39" t="str">
        <f t="shared" si="700"/>
        <v/>
      </c>
      <c r="CE1046" s="39" t="str">
        <f t="shared" si="701"/>
        <v/>
      </c>
      <c r="CF1046" s="39" t="str">
        <f t="shared" si="702"/>
        <v/>
      </c>
      <c r="CG1046" s="39" t="str">
        <f t="shared" si="703"/>
        <v/>
      </c>
      <c r="CH1046" s="39" t="str">
        <f t="shared" si="704"/>
        <v/>
      </c>
      <c r="CI1046" s="39" t="str">
        <f t="shared" si="705"/>
        <v/>
      </c>
    </row>
    <row r="1047" spans="1:87">
      <c r="A1047" s="18"/>
      <c r="B1047" s="15">
        <f>'Gene Table'!E1046</f>
        <v>0</v>
      </c>
      <c r="C1047" s="15" t="str">
        <f>'Gene Table'!B1046</f>
        <v>L12</v>
      </c>
      <c r="D1047" s="16" t="str">
        <f>IF(SUM('Test Sample Data'!D$3:D$98)&gt;10,IF(AND(ISNUMBER('Test Sample Data'!D1046),'Test Sample Data'!D1046&lt;$B$1,'Test Sample Data'!D1046&gt;0),'Test Sample Data'!D1046,$B$1),"")</f>
        <v/>
      </c>
      <c r="E1047" s="17" t="str">
        <f>IF(SUM('Test Sample Data'!E$3:E$98)&gt;10,IF(AND(ISNUMBER('Test Sample Data'!E1046),'Test Sample Data'!E1046&lt;$B$1,'Test Sample Data'!E1046&gt;0),'Test Sample Data'!E1046,$B$1),"")</f>
        <v/>
      </c>
      <c r="F1047" s="17" t="str">
        <f>IF(SUM('Test Sample Data'!F$3:F$98)&gt;10,IF(AND(ISNUMBER('Test Sample Data'!F1046),'Test Sample Data'!F1046&lt;$B$1,'Test Sample Data'!F1046&gt;0),'Test Sample Data'!F1046,$B$1),"")</f>
        <v/>
      </c>
      <c r="G1047" s="17" t="str">
        <f>IF(SUM('Test Sample Data'!G$3:G$98)&gt;10,IF(AND(ISNUMBER('Test Sample Data'!G1046),'Test Sample Data'!G1046&lt;$B$1,'Test Sample Data'!G1046&gt;0),'Test Sample Data'!G1046,$B$1),"")</f>
        <v/>
      </c>
      <c r="H1047" s="17" t="str">
        <f>IF(SUM('Test Sample Data'!H$3:H$98)&gt;10,IF(AND(ISNUMBER('Test Sample Data'!H1046),'Test Sample Data'!H1046&lt;$B$1,'Test Sample Data'!H1046&gt;0),'Test Sample Data'!H1046,$B$1),"")</f>
        <v/>
      </c>
      <c r="I1047" s="17" t="str">
        <f>IF(SUM('Test Sample Data'!I$3:I$98)&gt;10,IF(AND(ISNUMBER('Test Sample Data'!I1046),'Test Sample Data'!I1046&lt;$B$1,'Test Sample Data'!I1046&gt;0),'Test Sample Data'!I1046,$B$1),"")</f>
        <v/>
      </c>
      <c r="J1047" s="17" t="str">
        <f>IF(SUM('Test Sample Data'!J$3:J$98)&gt;10,IF(AND(ISNUMBER('Test Sample Data'!J1046),'Test Sample Data'!J1046&lt;$B$1,'Test Sample Data'!J1046&gt;0),'Test Sample Data'!J1046,$B$1),"")</f>
        <v/>
      </c>
      <c r="K1047" s="17" t="str">
        <f>IF(SUM('Test Sample Data'!K$3:K$98)&gt;10,IF(AND(ISNUMBER('Test Sample Data'!K1046),'Test Sample Data'!K1046&lt;$B$1,'Test Sample Data'!K1046&gt;0),'Test Sample Data'!K1046,$B$1),"")</f>
        <v/>
      </c>
      <c r="L1047" s="17" t="str">
        <f>IF(SUM('Test Sample Data'!L$3:L$98)&gt;10,IF(AND(ISNUMBER('Test Sample Data'!L1046),'Test Sample Data'!L1046&lt;$B$1,'Test Sample Data'!L1046&gt;0),'Test Sample Data'!L1046,$B$1),"")</f>
        <v/>
      </c>
      <c r="M1047" s="17" t="str">
        <f>IF(SUM('Test Sample Data'!M$3:M$98)&gt;10,IF(AND(ISNUMBER('Test Sample Data'!M1046),'Test Sample Data'!M1046&lt;$B$1,'Test Sample Data'!M1046&gt;0),'Test Sample Data'!M1046,$B$1),"")</f>
        <v/>
      </c>
      <c r="N1047" s="17">
        <f>'Gene Table'!E1046</f>
        <v>0</v>
      </c>
      <c r="O1047" s="17" t="str">
        <f>'Gene Table'!B1046</f>
        <v>L12</v>
      </c>
      <c r="P1047" s="17" t="str">
        <f>IF(SUM('Control Sample Data'!D$3:D$98)&gt;10,IF(AND(ISNUMBER('Control Sample Data'!D1046),'Control Sample Data'!D1046&lt;$B$1,'Control Sample Data'!D1046&gt;0),'Control Sample Data'!D1046,$B$1),"")</f>
        <v/>
      </c>
      <c r="Q1047" s="17" t="str">
        <f>IF(SUM('Control Sample Data'!E$3:E$98)&gt;10,IF(AND(ISNUMBER('Control Sample Data'!E1046),'Control Sample Data'!E1046&lt;$B$1,'Control Sample Data'!E1046&gt;0),'Control Sample Data'!E1046,$B$1),"")</f>
        <v/>
      </c>
      <c r="R1047" s="17" t="str">
        <f>IF(SUM('Control Sample Data'!F$3:F$98)&gt;10,IF(AND(ISNUMBER('Control Sample Data'!F1046),'Control Sample Data'!F1046&lt;$B$1,'Control Sample Data'!F1046&gt;0),'Control Sample Data'!F1046,$B$1),"")</f>
        <v/>
      </c>
      <c r="S1047" s="17" t="str">
        <f>IF(SUM('Control Sample Data'!G$3:G$98)&gt;10,IF(AND(ISNUMBER('Control Sample Data'!G1046),'Control Sample Data'!G1046&lt;$B$1,'Control Sample Data'!G1046&gt;0),'Control Sample Data'!G1046,$B$1),"")</f>
        <v/>
      </c>
      <c r="T1047" s="17" t="str">
        <f>IF(SUM('Control Sample Data'!H$3:H$98)&gt;10,IF(AND(ISNUMBER('Control Sample Data'!H1046),'Control Sample Data'!H1046&lt;$B$1,'Control Sample Data'!H1046&gt;0),'Control Sample Data'!H1046,$B$1),"")</f>
        <v/>
      </c>
      <c r="U1047" s="17" t="str">
        <f>IF(SUM('Control Sample Data'!I$3:I$98)&gt;10,IF(AND(ISNUMBER('Control Sample Data'!I1046),'Control Sample Data'!I1046&lt;$B$1,'Control Sample Data'!I1046&gt;0),'Control Sample Data'!I1046,$B$1),"")</f>
        <v/>
      </c>
      <c r="V1047" s="17" t="str">
        <f>IF(SUM('Control Sample Data'!J$3:J$98)&gt;10,IF(AND(ISNUMBER('Control Sample Data'!J1046),'Control Sample Data'!J1046&lt;$B$1,'Control Sample Data'!J1046&gt;0),'Control Sample Data'!J1046,$B$1),"")</f>
        <v/>
      </c>
      <c r="W1047" s="17" t="str">
        <f>IF(SUM('Control Sample Data'!K$3:K$98)&gt;10,IF(AND(ISNUMBER('Control Sample Data'!K1046),'Control Sample Data'!K1046&lt;$B$1,'Control Sample Data'!K1046&gt;0),'Control Sample Data'!K1046,$B$1),"")</f>
        <v/>
      </c>
      <c r="X1047" s="17" t="str">
        <f>IF(SUM('Control Sample Data'!L$3:L$98)&gt;10,IF(AND(ISNUMBER('Control Sample Data'!L1046),'Control Sample Data'!L1046&lt;$B$1,'Control Sample Data'!L1046&gt;0),'Control Sample Data'!L1046,$B$1),"")</f>
        <v/>
      </c>
      <c r="Y1047" s="17" t="str">
        <f>IF(SUM('Control Sample Data'!M$3:M$98)&gt;10,IF(AND(ISNUMBER('Control Sample Data'!M1046),'Control Sample Data'!M1046&lt;$B$1,'Control Sample Data'!M1046&gt;0),'Control Sample Data'!M1046,$B$1),"")</f>
        <v/>
      </c>
      <c r="AT1047" s="36" t="str">
        <f t="shared" si="706"/>
        <v/>
      </c>
      <c r="AU1047" s="36" t="str">
        <f t="shared" si="707"/>
        <v/>
      </c>
      <c r="AV1047" s="36" t="str">
        <f t="shared" si="708"/>
        <v/>
      </c>
      <c r="AW1047" s="36" t="str">
        <f t="shared" si="709"/>
        <v/>
      </c>
      <c r="AX1047" s="36" t="str">
        <f t="shared" si="710"/>
        <v/>
      </c>
      <c r="AY1047" s="36" t="str">
        <f t="shared" si="711"/>
        <v/>
      </c>
      <c r="AZ1047" s="36" t="str">
        <f t="shared" si="712"/>
        <v/>
      </c>
      <c r="BA1047" s="36" t="str">
        <f t="shared" si="713"/>
        <v/>
      </c>
      <c r="BB1047" s="36" t="str">
        <f t="shared" si="714"/>
        <v/>
      </c>
      <c r="BC1047" s="36" t="str">
        <f t="shared" si="715"/>
        <v/>
      </c>
      <c r="BD1047" s="36" t="str">
        <f t="shared" si="716"/>
        <v/>
      </c>
      <c r="BE1047" s="36" t="str">
        <f t="shared" si="717"/>
        <v/>
      </c>
      <c r="BF1047" s="36" t="str">
        <f t="shared" si="718"/>
        <v/>
      </c>
      <c r="BG1047" s="36" t="str">
        <f t="shared" si="719"/>
        <v/>
      </c>
      <c r="BH1047" s="36" t="str">
        <f t="shared" si="720"/>
        <v/>
      </c>
      <c r="BI1047" s="36" t="str">
        <f t="shared" si="721"/>
        <v/>
      </c>
      <c r="BJ1047" s="36" t="str">
        <f t="shared" si="722"/>
        <v/>
      </c>
      <c r="BK1047" s="36" t="str">
        <f t="shared" si="723"/>
        <v/>
      </c>
      <c r="BL1047" s="36" t="str">
        <f t="shared" si="724"/>
        <v/>
      </c>
      <c r="BM1047" s="36" t="str">
        <f t="shared" si="725"/>
        <v/>
      </c>
      <c r="BN1047" s="38" t="e">
        <f t="shared" si="684"/>
        <v>#DIV/0!</v>
      </c>
      <c r="BO1047" s="38" t="e">
        <f t="shared" si="685"/>
        <v>#DIV/0!</v>
      </c>
      <c r="BP1047" s="39" t="str">
        <f t="shared" si="686"/>
        <v/>
      </c>
      <c r="BQ1047" s="39" t="str">
        <f t="shared" si="687"/>
        <v/>
      </c>
      <c r="BR1047" s="39" t="str">
        <f t="shared" si="688"/>
        <v/>
      </c>
      <c r="BS1047" s="39" t="str">
        <f t="shared" si="689"/>
        <v/>
      </c>
      <c r="BT1047" s="39" t="str">
        <f t="shared" si="690"/>
        <v/>
      </c>
      <c r="BU1047" s="39" t="str">
        <f t="shared" si="691"/>
        <v/>
      </c>
      <c r="BV1047" s="39" t="str">
        <f t="shared" si="692"/>
        <v/>
      </c>
      <c r="BW1047" s="39" t="str">
        <f t="shared" si="693"/>
        <v/>
      </c>
      <c r="BX1047" s="39" t="str">
        <f t="shared" si="694"/>
        <v/>
      </c>
      <c r="BY1047" s="39" t="str">
        <f t="shared" si="695"/>
        <v/>
      </c>
      <c r="BZ1047" s="39" t="str">
        <f t="shared" si="696"/>
        <v/>
      </c>
      <c r="CA1047" s="39" t="str">
        <f t="shared" si="697"/>
        <v/>
      </c>
      <c r="CB1047" s="39" t="str">
        <f t="shared" si="698"/>
        <v/>
      </c>
      <c r="CC1047" s="39" t="str">
        <f t="shared" si="699"/>
        <v/>
      </c>
      <c r="CD1047" s="39" t="str">
        <f t="shared" si="700"/>
        <v/>
      </c>
      <c r="CE1047" s="39" t="str">
        <f t="shared" si="701"/>
        <v/>
      </c>
      <c r="CF1047" s="39" t="str">
        <f t="shared" si="702"/>
        <v/>
      </c>
      <c r="CG1047" s="39" t="str">
        <f t="shared" si="703"/>
        <v/>
      </c>
      <c r="CH1047" s="39" t="str">
        <f t="shared" si="704"/>
        <v/>
      </c>
      <c r="CI1047" s="39" t="str">
        <f t="shared" si="705"/>
        <v/>
      </c>
    </row>
    <row r="1048" spans="1:87">
      <c r="A1048" s="18"/>
      <c r="B1048" s="15">
        <f>'Gene Table'!E1047</f>
        <v>0</v>
      </c>
      <c r="C1048" s="15" t="str">
        <f>'Gene Table'!B1047</f>
        <v>L13</v>
      </c>
      <c r="D1048" s="16" t="str">
        <f>IF(SUM('Test Sample Data'!D$3:D$98)&gt;10,IF(AND(ISNUMBER('Test Sample Data'!D1047),'Test Sample Data'!D1047&lt;$B$1,'Test Sample Data'!D1047&gt;0),'Test Sample Data'!D1047,$B$1),"")</f>
        <v/>
      </c>
      <c r="E1048" s="17" t="str">
        <f>IF(SUM('Test Sample Data'!E$3:E$98)&gt;10,IF(AND(ISNUMBER('Test Sample Data'!E1047),'Test Sample Data'!E1047&lt;$B$1,'Test Sample Data'!E1047&gt;0),'Test Sample Data'!E1047,$B$1),"")</f>
        <v/>
      </c>
      <c r="F1048" s="17" t="str">
        <f>IF(SUM('Test Sample Data'!F$3:F$98)&gt;10,IF(AND(ISNUMBER('Test Sample Data'!F1047),'Test Sample Data'!F1047&lt;$B$1,'Test Sample Data'!F1047&gt;0),'Test Sample Data'!F1047,$B$1),"")</f>
        <v/>
      </c>
      <c r="G1048" s="17" t="str">
        <f>IF(SUM('Test Sample Data'!G$3:G$98)&gt;10,IF(AND(ISNUMBER('Test Sample Data'!G1047),'Test Sample Data'!G1047&lt;$B$1,'Test Sample Data'!G1047&gt;0),'Test Sample Data'!G1047,$B$1),"")</f>
        <v/>
      </c>
      <c r="H1048" s="17" t="str">
        <f>IF(SUM('Test Sample Data'!H$3:H$98)&gt;10,IF(AND(ISNUMBER('Test Sample Data'!H1047),'Test Sample Data'!H1047&lt;$B$1,'Test Sample Data'!H1047&gt;0),'Test Sample Data'!H1047,$B$1),"")</f>
        <v/>
      </c>
      <c r="I1048" s="17" t="str">
        <f>IF(SUM('Test Sample Data'!I$3:I$98)&gt;10,IF(AND(ISNUMBER('Test Sample Data'!I1047),'Test Sample Data'!I1047&lt;$B$1,'Test Sample Data'!I1047&gt;0),'Test Sample Data'!I1047,$B$1),"")</f>
        <v/>
      </c>
      <c r="J1048" s="17" t="str">
        <f>IF(SUM('Test Sample Data'!J$3:J$98)&gt;10,IF(AND(ISNUMBER('Test Sample Data'!J1047),'Test Sample Data'!J1047&lt;$B$1,'Test Sample Data'!J1047&gt;0),'Test Sample Data'!J1047,$B$1),"")</f>
        <v/>
      </c>
      <c r="K1048" s="17" t="str">
        <f>IF(SUM('Test Sample Data'!K$3:K$98)&gt;10,IF(AND(ISNUMBER('Test Sample Data'!K1047),'Test Sample Data'!K1047&lt;$B$1,'Test Sample Data'!K1047&gt;0),'Test Sample Data'!K1047,$B$1),"")</f>
        <v/>
      </c>
      <c r="L1048" s="17" t="str">
        <f>IF(SUM('Test Sample Data'!L$3:L$98)&gt;10,IF(AND(ISNUMBER('Test Sample Data'!L1047),'Test Sample Data'!L1047&lt;$B$1,'Test Sample Data'!L1047&gt;0),'Test Sample Data'!L1047,$B$1),"")</f>
        <v/>
      </c>
      <c r="M1048" s="17" t="str">
        <f>IF(SUM('Test Sample Data'!M$3:M$98)&gt;10,IF(AND(ISNUMBER('Test Sample Data'!M1047),'Test Sample Data'!M1047&lt;$B$1,'Test Sample Data'!M1047&gt;0),'Test Sample Data'!M1047,$B$1),"")</f>
        <v/>
      </c>
      <c r="N1048" s="17">
        <f>'Gene Table'!E1047</f>
        <v>0</v>
      </c>
      <c r="O1048" s="17" t="str">
        <f>'Gene Table'!B1047</f>
        <v>L13</v>
      </c>
      <c r="P1048" s="17" t="str">
        <f>IF(SUM('Control Sample Data'!D$3:D$98)&gt;10,IF(AND(ISNUMBER('Control Sample Data'!D1047),'Control Sample Data'!D1047&lt;$B$1,'Control Sample Data'!D1047&gt;0),'Control Sample Data'!D1047,$B$1),"")</f>
        <v/>
      </c>
      <c r="Q1048" s="17" t="str">
        <f>IF(SUM('Control Sample Data'!E$3:E$98)&gt;10,IF(AND(ISNUMBER('Control Sample Data'!E1047),'Control Sample Data'!E1047&lt;$B$1,'Control Sample Data'!E1047&gt;0),'Control Sample Data'!E1047,$B$1),"")</f>
        <v/>
      </c>
      <c r="R1048" s="17" t="str">
        <f>IF(SUM('Control Sample Data'!F$3:F$98)&gt;10,IF(AND(ISNUMBER('Control Sample Data'!F1047),'Control Sample Data'!F1047&lt;$B$1,'Control Sample Data'!F1047&gt;0),'Control Sample Data'!F1047,$B$1),"")</f>
        <v/>
      </c>
      <c r="S1048" s="17" t="str">
        <f>IF(SUM('Control Sample Data'!G$3:G$98)&gt;10,IF(AND(ISNUMBER('Control Sample Data'!G1047),'Control Sample Data'!G1047&lt;$B$1,'Control Sample Data'!G1047&gt;0),'Control Sample Data'!G1047,$B$1),"")</f>
        <v/>
      </c>
      <c r="T1048" s="17" t="str">
        <f>IF(SUM('Control Sample Data'!H$3:H$98)&gt;10,IF(AND(ISNUMBER('Control Sample Data'!H1047),'Control Sample Data'!H1047&lt;$B$1,'Control Sample Data'!H1047&gt;0),'Control Sample Data'!H1047,$B$1),"")</f>
        <v/>
      </c>
      <c r="U1048" s="17" t="str">
        <f>IF(SUM('Control Sample Data'!I$3:I$98)&gt;10,IF(AND(ISNUMBER('Control Sample Data'!I1047),'Control Sample Data'!I1047&lt;$B$1,'Control Sample Data'!I1047&gt;0),'Control Sample Data'!I1047,$B$1),"")</f>
        <v/>
      </c>
      <c r="V1048" s="17" t="str">
        <f>IF(SUM('Control Sample Data'!J$3:J$98)&gt;10,IF(AND(ISNUMBER('Control Sample Data'!J1047),'Control Sample Data'!J1047&lt;$B$1,'Control Sample Data'!J1047&gt;0),'Control Sample Data'!J1047,$B$1),"")</f>
        <v/>
      </c>
      <c r="W1048" s="17" t="str">
        <f>IF(SUM('Control Sample Data'!K$3:K$98)&gt;10,IF(AND(ISNUMBER('Control Sample Data'!K1047),'Control Sample Data'!K1047&lt;$B$1,'Control Sample Data'!K1047&gt;0),'Control Sample Data'!K1047,$B$1),"")</f>
        <v/>
      </c>
      <c r="X1048" s="17" t="str">
        <f>IF(SUM('Control Sample Data'!L$3:L$98)&gt;10,IF(AND(ISNUMBER('Control Sample Data'!L1047),'Control Sample Data'!L1047&lt;$B$1,'Control Sample Data'!L1047&gt;0),'Control Sample Data'!L1047,$B$1),"")</f>
        <v/>
      </c>
      <c r="Y1048" s="17" t="str">
        <f>IF(SUM('Control Sample Data'!M$3:M$98)&gt;10,IF(AND(ISNUMBER('Control Sample Data'!M1047),'Control Sample Data'!M1047&lt;$B$1,'Control Sample Data'!M1047&gt;0),'Control Sample Data'!M1047,$B$1),"")</f>
        <v/>
      </c>
      <c r="AT1048" s="36" t="str">
        <f t="shared" si="706"/>
        <v/>
      </c>
      <c r="AU1048" s="36" t="str">
        <f t="shared" si="707"/>
        <v/>
      </c>
      <c r="AV1048" s="36" t="str">
        <f t="shared" si="708"/>
        <v/>
      </c>
      <c r="AW1048" s="36" t="str">
        <f t="shared" si="709"/>
        <v/>
      </c>
      <c r="AX1048" s="36" t="str">
        <f t="shared" si="710"/>
        <v/>
      </c>
      <c r="AY1048" s="36" t="str">
        <f t="shared" si="711"/>
        <v/>
      </c>
      <c r="AZ1048" s="36" t="str">
        <f t="shared" si="712"/>
        <v/>
      </c>
      <c r="BA1048" s="36" t="str">
        <f t="shared" si="713"/>
        <v/>
      </c>
      <c r="BB1048" s="36" t="str">
        <f t="shared" si="714"/>
        <v/>
      </c>
      <c r="BC1048" s="36" t="str">
        <f t="shared" si="715"/>
        <v/>
      </c>
      <c r="BD1048" s="36" t="str">
        <f t="shared" si="716"/>
        <v/>
      </c>
      <c r="BE1048" s="36" t="str">
        <f t="shared" si="717"/>
        <v/>
      </c>
      <c r="BF1048" s="36" t="str">
        <f t="shared" si="718"/>
        <v/>
      </c>
      <c r="BG1048" s="36" t="str">
        <f t="shared" si="719"/>
        <v/>
      </c>
      <c r="BH1048" s="36" t="str">
        <f t="shared" si="720"/>
        <v/>
      </c>
      <c r="BI1048" s="36" t="str">
        <f t="shared" si="721"/>
        <v/>
      </c>
      <c r="BJ1048" s="36" t="str">
        <f t="shared" si="722"/>
        <v/>
      </c>
      <c r="BK1048" s="36" t="str">
        <f t="shared" si="723"/>
        <v/>
      </c>
      <c r="BL1048" s="36" t="str">
        <f t="shared" si="724"/>
        <v/>
      </c>
      <c r="BM1048" s="36" t="str">
        <f t="shared" si="725"/>
        <v/>
      </c>
      <c r="BN1048" s="38" t="e">
        <f t="shared" si="684"/>
        <v>#DIV/0!</v>
      </c>
      <c r="BO1048" s="38" t="e">
        <f t="shared" si="685"/>
        <v>#DIV/0!</v>
      </c>
      <c r="BP1048" s="39" t="str">
        <f t="shared" si="686"/>
        <v/>
      </c>
      <c r="BQ1048" s="39" t="str">
        <f t="shared" si="687"/>
        <v/>
      </c>
      <c r="BR1048" s="39" t="str">
        <f t="shared" si="688"/>
        <v/>
      </c>
      <c r="BS1048" s="39" t="str">
        <f t="shared" si="689"/>
        <v/>
      </c>
      <c r="BT1048" s="39" t="str">
        <f t="shared" si="690"/>
        <v/>
      </c>
      <c r="BU1048" s="39" t="str">
        <f t="shared" si="691"/>
        <v/>
      </c>
      <c r="BV1048" s="39" t="str">
        <f t="shared" si="692"/>
        <v/>
      </c>
      <c r="BW1048" s="39" t="str">
        <f t="shared" si="693"/>
        <v/>
      </c>
      <c r="BX1048" s="39" t="str">
        <f t="shared" si="694"/>
        <v/>
      </c>
      <c r="BY1048" s="39" t="str">
        <f t="shared" si="695"/>
        <v/>
      </c>
      <c r="BZ1048" s="39" t="str">
        <f t="shared" si="696"/>
        <v/>
      </c>
      <c r="CA1048" s="39" t="str">
        <f t="shared" si="697"/>
        <v/>
      </c>
      <c r="CB1048" s="39" t="str">
        <f t="shared" si="698"/>
        <v/>
      </c>
      <c r="CC1048" s="39" t="str">
        <f t="shared" si="699"/>
        <v/>
      </c>
      <c r="CD1048" s="39" t="str">
        <f t="shared" si="700"/>
        <v/>
      </c>
      <c r="CE1048" s="39" t="str">
        <f t="shared" si="701"/>
        <v/>
      </c>
      <c r="CF1048" s="39" t="str">
        <f t="shared" si="702"/>
        <v/>
      </c>
      <c r="CG1048" s="39" t="str">
        <f t="shared" si="703"/>
        <v/>
      </c>
      <c r="CH1048" s="39" t="str">
        <f t="shared" si="704"/>
        <v/>
      </c>
      <c r="CI1048" s="39" t="str">
        <f t="shared" si="705"/>
        <v/>
      </c>
    </row>
    <row r="1049" spans="1:87">
      <c r="A1049" s="18"/>
      <c r="B1049" s="15">
        <f>'Gene Table'!E1048</f>
        <v>0</v>
      </c>
      <c r="C1049" s="15" t="str">
        <f>'Gene Table'!B1048</f>
        <v>L14</v>
      </c>
      <c r="D1049" s="16" t="str">
        <f>IF(SUM('Test Sample Data'!D$3:D$98)&gt;10,IF(AND(ISNUMBER('Test Sample Data'!D1048),'Test Sample Data'!D1048&lt;$B$1,'Test Sample Data'!D1048&gt;0),'Test Sample Data'!D1048,$B$1),"")</f>
        <v/>
      </c>
      <c r="E1049" s="17" t="str">
        <f>IF(SUM('Test Sample Data'!E$3:E$98)&gt;10,IF(AND(ISNUMBER('Test Sample Data'!E1048),'Test Sample Data'!E1048&lt;$B$1,'Test Sample Data'!E1048&gt;0),'Test Sample Data'!E1048,$B$1),"")</f>
        <v/>
      </c>
      <c r="F1049" s="17" t="str">
        <f>IF(SUM('Test Sample Data'!F$3:F$98)&gt;10,IF(AND(ISNUMBER('Test Sample Data'!F1048),'Test Sample Data'!F1048&lt;$B$1,'Test Sample Data'!F1048&gt;0),'Test Sample Data'!F1048,$B$1),"")</f>
        <v/>
      </c>
      <c r="G1049" s="17" t="str">
        <f>IF(SUM('Test Sample Data'!G$3:G$98)&gt;10,IF(AND(ISNUMBER('Test Sample Data'!G1048),'Test Sample Data'!G1048&lt;$B$1,'Test Sample Data'!G1048&gt;0),'Test Sample Data'!G1048,$B$1),"")</f>
        <v/>
      </c>
      <c r="H1049" s="17" t="str">
        <f>IF(SUM('Test Sample Data'!H$3:H$98)&gt;10,IF(AND(ISNUMBER('Test Sample Data'!H1048),'Test Sample Data'!H1048&lt;$B$1,'Test Sample Data'!H1048&gt;0),'Test Sample Data'!H1048,$B$1),"")</f>
        <v/>
      </c>
      <c r="I1049" s="17" t="str">
        <f>IF(SUM('Test Sample Data'!I$3:I$98)&gt;10,IF(AND(ISNUMBER('Test Sample Data'!I1048),'Test Sample Data'!I1048&lt;$B$1,'Test Sample Data'!I1048&gt;0),'Test Sample Data'!I1048,$B$1),"")</f>
        <v/>
      </c>
      <c r="J1049" s="17" t="str">
        <f>IF(SUM('Test Sample Data'!J$3:J$98)&gt;10,IF(AND(ISNUMBER('Test Sample Data'!J1048),'Test Sample Data'!J1048&lt;$B$1,'Test Sample Data'!J1048&gt;0),'Test Sample Data'!J1048,$B$1),"")</f>
        <v/>
      </c>
      <c r="K1049" s="17" t="str">
        <f>IF(SUM('Test Sample Data'!K$3:K$98)&gt;10,IF(AND(ISNUMBER('Test Sample Data'!K1048),'Test Sample Data'!K1048&lt;$B$1,'Test Sample Data'!K1048&gt;0),'Test Sample Data'!K1048,$B$1),"")</f>
        <v/>
      </c>
      <c r="L1049" s="17" t="str">
        <f>IF(SUM('Test Sample Data'!L$3:L$98)&gt;10,IF(AND(ISNUMBER('Test Sample Data'!L1048),'Test Sample Data'!L1048&lt;$B$1,'Test Sample Data'!L1048&gt;0),'Test Sample Data'!L1048,$B$1),"")</f>
        <v/>
      </c>
      <c r="M1049" s="17" t="str">
        <f>IF(SUM('Test Sample Data'!M$3:M$98)&gt;10,IF(AND(ISNUMBER('Test Sample Data'!M1048),'Test Sample Data'!M1048&lt;$B$1,'Test Sample Data'!M1048&gt;0),'Test Sample Data'!M1048,$B$1),"")</f>
        <v/>
      </c>
      <c r="N1049" s="17">
        <f>'Gene Table'!E1048</f>
        <v>0</v>
      </c>
      <c r="O1049" s="17" t="str">
        <f>'Gene Table'!B1048</f>
        <v>L14</v>
      </c>
      <c r="P1049" s="17" t="str">
        <f>IF(SUM('Control Sample Data'!D$3:D$98)&gt;10,IF(AND(ISNUMBER('Control Sample Data'!D1048),'Control Sample Data'!D1048&lt;$B$1,'Control Sample Data'!D1048&gt;0),'Control Sample Data'!D1048,$B$1),"")</f>
        <v/>
      </c>
      <c r="Q1049" s="17" t="str">
        <f>IF(SUM('Control Sample Data'!E$3:E$98)&gt;10,IF(AND(ISNUMBER('Control Sample Data'!E1048),'Control Sample Data'!E1048&lt;$B$1,'Control Sample Data'!E1048&gt;0),'Control Sample Data'!E1048,$B$1),"")</f>
        <v/>
      </c>
      <c r="R1049" s="17" t="str">
        <f>IF(SUM('Control Sample Data'!F$3:F$98)&gt;10,IF(AND(ISNUMBER('Control Sample Data'!F1048),'Control Sample Data'!F1048&lt;$B$1,'Control Sample Data'!F1048&gt;0),'Control Sample Data'!F1048,$B$1),"")</f>
        <v/>
      </c>
      <c r="S1049" s="17" t="str">
        <f>IF(SUM('Control Sample Data'!G$3:G$98)&gt;10,IF(AND(ISNUMBER('Control Sample Data'!G1048),'Control Sample Data'!G1048&lt;$B$1,'Control Sample Data'!G1048&gt;0),'Control Sample Data'!G1048,$B$1),"")</f>
        <v/>
      </c>
      <c r="T1049" s="17" t="str">
        <f>IF(SUM('Control Sample Data'!H$3:H$98)&gt;10,IF(AND(ISNUMBER('Control Sample Data'!H1048),'Control Sample Data'!H1048&lt;$B$1,'Control Sample Data'!H1048&gt;0),'Control Sample Data'!H1048,$B$1),"")</f>
        <v/>
      </c>
      <c r="U1049" s="17" t="str">
        <f>IF(SUM('Control Sample Data'!I$3:I$98)&gt;10,IF(AND(ISNUMBER('Control Sample Data'!I1048),'Control Sample Data'!I1048&lt;$B$1,'Control Sample Data'!I1048&gt;0),'Control Sample Data'!I1048,$B$1),"")</f>
        <v/>
      </c>
      <c r="V1049" s="17" t="str">
        <f>IF(SUM('Control Sample Data'!J$3:J$98)&gt;10,IF(AND(ISNUMBER('Control Sample Data'!J1048),'Control Sample Data'!J1048&lt;$B$1,'Control Sample Data'!J1048&gt;0),'Control Sample Data'!J1048,$B$1),"")</f>
        <v/>
      </c>
      <c r="W1049" s="17" t="str">
        <f>IF(SUM('Control Sample Data'!K$3:K$98)&gt;10,IF(AND(ISNUMBER('Control Sample Data'!K1048),'Control Sample Data'!K1048&lt;$B$1,'Control Sample Data'!K1048&gt;0),'Control Sample Data'!K1048,$B$1),"")</f>
        <v/>
      </c>
      <c r="X1049" s="17" t="str">
        <f>IF(SUM('Control Sample Data'!L$3:L$98)&gt;10,IF(AND(ISNUMBER('Control Sample Data'!L1048),'Control Sample Data'!L1048&lt;$B$1,'Control Sample Data'!L1048&gt;0),'Control Sample Data'!L1048,$B$1),"")</f>
        <v/>
      </c>
      <c r="Y1049" s="17" t="str">
        <f>IF(SUM('Control Sample Data'!M$3:M$98)&gt;10,IF(AND(ISNUMBER('Control Sample Data'!M1048),'Control Sample Data'!M1048&lt;$B$1,'Control Sample Data'!M1048&gt;0),'Control Sample Data'!M1048,$B$1),"")</f>
        <v/>
      </c>
      <c r="AT1049" s="36" t="str">
        <f t="shared" si="706"/>
        <v/>
      </c>
      <c r="AU1049" s="36" t="str">
        <f t="shared" si="707"/>
        <v/>
      </c>
      <c r="AV1049" s="36" t="str">
        <f t="shared" si="708"/>
        <v/>
      </c>
      <c r="AW1049" s="36" t="str">
        <f t="shared" si="709"/>
        <v/>
      </c>
      <c r="AX1049" s="36" t="str">
        <f t="shared" si="710"/>
        <v/>
      </c>
      <c r="AY1049" s="36" t="str">
        <f t="shared" si="711"/>
        <v/>
      </c>
      <c r="AZ1049" s="36" t="str">
        <f t="shared" si="712"/>
        <v/>
      </c>
      <c r="BA1049" s="36" t="str">
        <f t="shared" si="713"/>
        <v/>
      </c>
      <c r="BB1049" s="36" t="str">
        <f t="shared" si="714"/>
        <v/>
      </c>
      <c r="BC1049" s="36" t="str">
        <f t="shared" si="715"/>
        <v/>
      </c>
      <c r="BD1049" s="36" t="str">
        <f t="shared" si="716"/>
        <v/>
      </c>
      <c r="BE1049" s="36" t="str">
        <f t="shared" si="717"/>
        <v/>
      </c>
      <c r="BF1049" s="36" t="str">
        <f t="shared" si="718"/>
        <v/>
      </c>
      <c r="BG1049" s="36" t="str">
        <f t="shared" si="719"/>
        <v/>
      </c>
      <c r="BH1049" s="36" t="str">
        <f t="shared" si="720"/>
        <v/>
      </c>
      <c r="BI1049" s="36" t="str">
        <f t="shared" si="721"/>
        <v/>
      </c>
      <c r="BJ1049" s="36" t="str">
        <f t="shared" si="722"/>
        <v/>
      </c>
      <c r="BK1049" s="36" t="str">
        <f t="shared" si="723"/>
        <v/>
      </c>
      <c r="BL1049" s="36" t="str">
        <f t="shared" si="724"/>
        <v/>
      </c>
      <c r="BM1049" s="36" t="str">
        <f t="shared" si="725"/>
        <v/>
      </c>
      <c r="BN1049" s="38" t="e">
        <f t="shared" si="684"/>
        <v>#DIV/0!</v>
      </c>
      <c r="BO1049" s="38" t="e">
        <f t="shared" si="685"/>
        <v>#DIV/0!</v>
      </c>
      <c r="BP1049" s="39" t="str">
        <f t="shared" si="686"/>
        <v/>
      </c>
      <c r="BQ1049" s="39" t="str">
        <f t="shared" si="687"/>
        <v/>
      </c>
      <c r="BR1049" s="39" t="str">
        <f t="shared" si="688"/>
        <v/>
      </c>
      <c r="BS1049" s="39" t="str">
        <f t="shared" si="689"/>
        <v/>
      </c>
      <c r="BT1049" s="39" t="str">
        <f t="shared" si="690"/>
        <v/>
      </c>
      <c r="BU1049" s="39" t="str">
        <f t="shared" si="691"/>
        <v/>
      </c>
      <c r="BV1049" s="39" t="str">
        <f t="shared" si="692"/>
        <v/>
      </c>
      <c r="BW1049" s="39" t="str">
        <f t="shared" si="693"/>
        <v/>
      </c>
      <c r="BX1049" s="39" t="str">
        <f t="shared" si="694"/>
        <v/>
      </c>
      <c r="BY1049" s="39" t="str">
        <f t="shared" si="695"/>
        <v/>
      </c>
      <c r="BZ1049" s="39" t="str">
        <f t="shared" si="696"/>
        <v/>
      </c>
      <c r="CA1049" s="39" t="str">
        <f t="shared" si="697"/>
        <v/>
      </c>
      <c r="CB1049" s="39" t="str">
        <f t="shared" si="698"/>
        <v/>
      </c>
      <c r="CC1049" s="39" t="str">
        <f t="shared" si="699"/>
        <v/>
      </c>
      <c r="CD1049" s="39" t="str">
        <f t="shared" si="700"/>
        <v/>
      </c>
      <c r="CE1049" s="39" t="str">
        <f t="shared" si="701"/>
        <v/>
      </c>
      <c r="CF1049" s="39" t="str">
        <f t="shared" si="702"/>
        <v/>
      </c>
      <c r="CG1049" s="39" t="str">
        <f t="shared" si="703"/>
        <v/>
      </c>
      <c r="CH1049" s="39" t="str">
        <f t="shared" si="704"/>
        <v/>
      </c>
      <c r="CI1049" s="39" t="str">
        <f t="shared" si="705"/>
        <v/>
      </c>
    </row>
    <row r="1050" spans="1:87">
      <c r="A1050" s="18"/>
      <c r="B1050" s="15">
        <f>'Gene Table'!E1049</f>
        <v>0</v>
      </c>
      <c r="C1050" s="15" t="str">
        <f>'Gene Table'!B1049</f>
        <v>L15</v>
      </c>
      <c r="D1050" s="16" t="str">
        <f>IF(SUM('Test Sample Data'!D$3:D$98)&gt;10,IF(AND(ISNUMBER('Test Sample Data'!D1049),'Test Sample Data'!D1049&lt;$B$1,'Test Sample Data'!D1049&gt;0),'Test Sample Data'!D1049,$B$1),"")</f>
        <v/>
      </c>
      <c r="E1050" s="17" t="str">
        <f>IF(SUM('Test Sample Data'!E$3:E$98)&gt;10,IF(AND(ISNUMBER('Test Sample Data'!E1049),'Test Sample Data'!E1049&lt;$B$1,'Test Sample Data'!E1049&gt;0),'Test Sample Data'!E1049,$B$1),"")</f>
        <v/>
      </c>
      <c r="F1050" s="17" t="str">
        <f>IF(SUM('Test Sample Data'!F$3:F$98)&gt;10,IF(AND(ISNUMBER('Test Sample Data'!F1049),'Test Sample Data'!F1049&lt;$B$1,'Test Sample Data'!F1049&gt;0),'Test Sample Data'!F1049,$B$1),"")</f>
        <v/>
      </c>
      <c r="G1050" s="17" t="str">
        <f>IF(SUM('Test Sample Data'!G$3:G$98)&gt;10,IF(AND(ISNUMBER('Test Sample Data'!G1049),'Test Sample Data'!G1049&lt;$B$1,'Test Sample Data'!G1049&gt;0),'Test Sample Data'!G1049,$B$1),"")</f>
        <v/>
      </c>
      <c r="H1050" s="17" t="str">
        <f>IF(SUM('Test Sample Data'!H$3:H$98)&gt;10,IF(AND(ISNUMBER('Test Sample Data'!H1049),'Test Sample Data'!H1049&lt;$B$1,'Test Sample Data'!H1049&gt;0),'Test Sample Data'!H1049,$B$1),"")</f>
        <v/>
      </c>
      <c r="I1050" s="17" t="str">
        <f>IF(SUM('Test Sample Data'!I$3:I$98)&gt;10,IF(AND(ISNUMBER('Test Sample Data'!I1049),'Test Sample Data'!I1049&lt;$B$1,'Test Sample Data'!I1049&gt;0),'Test Sample Data'!I1049,$B$1),"")</f>
        <v/>
      </c>
      <c r="J1050" s="17" t="str">
        <f>IF(SUM('Test Sample Data'!J$3:J$98)&gt;10,IF(AND(ISNUMBER('Test Sample Data'!J1049),'Test Sample Data'!J1049&lt;$B$1,'Test Sample Data'!J1049&gt;0),'Test Sample Data'!J1049,$B$1),"")</f>
        <v/>
      </c>
      <c r="K1050" s="17" t="str">
        <f>IF(SUM('Test Sample Data'!K$3:K$98)&gt;10,IF(AND(ISNUMBER('Test Sample Data'!K1049),'Test Sample Data'!K1049&lt;$B$1,'Test Sample Data'!K1049&gt;0),'Test Sample Data'!K1049,$B$1),"")</f>
        <v/>
      </c>
      <c r="L1050" s="17" t="str">
        <f>IF(SUM('Test Sample Data'!L$3:L$98)&gt;10,IF(AND(ISNUMBER('Test Sample Data'!L1049),'Test Sample Data'!L1049&lt;$B$1,'Test Sample Data'!L1049&gt;0),'Test Sample Data'!L1049,$B$1),"")</f>
        <v/>
      </c>
      <c r="M1050" s="17" t="str">
        <f>IF(SUM('Test Sample Data'!M$3:M$98)&gt;10,IF(AND(ISNUMBER('Test Sample Data'!M1049),'Test Sample Data'!M1049&lt;$B$1,'Test Sample Data'!M1049&gt;0),'Test Sample Data'!M1049,$B$1),"")</f>
        <v/>
      </c>
      <c r="N1050" s="17">
        <f>'Gene Table'!E1049</f>
        <v>0</v>
      </c>
      <c r="O1050" s="17" t="str">
        <f>'Gene Table'!B1049</f>
        <v>L15</v>
      </c>
      <c r="P1050" s="17" t="str">
        <f>IF(SUM('Control Sample Data'!D$3:D$98)&gt;10,IF(AND(ISNUMBER('Control Sample Data'!D1049),'Control Sample Data'!D1049&lt;$B$1,'Control Sample Data'!D1049&gt;0),'Control Sample Data'!D1049,$B$1),"")</f>
        <v/>
      </c>
      <c r="Q1050" s="17" t="str">
        <f>IF(SUM('Control Sample Data'!E$3:E$98)&gt;10,IF(AND(ISNUMBER('Control Sample Data'!E1049),'Control Sample Data'!E1049&lt;$B$1,'Control Sample Data'!E1049&gt;0),'Control Sample Data'!E1049,$B$1),"")</f>
        <v/>
      </c>
      <c r="R1050" s="17" t="str">
        <f>IF(SUM('Control Sample Data'!F$3:F$98)&gt;10,IF(AND(ISNUMBER('Control Sample Data'!F1049),'Control Sample Data'!F1049&lt;$B$1,'Control Sample Data'!F1049&gt;0),'Control Sample Data'!F1049,$B$1),"")</f>
        <v/>
      </c>
      <c r="S1050" s="17" t="str">
        <f>IF(SUM('Control Sample Data'!G$3:G$98)&gt;10,IF(AND(ISNUMBER('Control Sample Data'!G1049),'Control Sample Data'!G1049&lt;$B$1,'Control Sample Data'!G1049&gt;0),'Control Sample Data'!G1049,$B$1),"")</f>
        <v/>
      </c>
      <c r="T1050" s="17" t="str">
        <f>IF(SUM('Control Sample Data'!H$3:H$98)&gt;10,IF(AND(ISNUMBER('Control Sample Data'!H1049),'Control Sample Data'!H1049&lt;$B$1,'Control Sample Data'!H1049&gt;0),'Control Sample Data'!H1049,$B$1),"")</f>
        <v/>
      </c>
      <c r="U1050" s="17" t="str">
        <f>IF(SUM('Control Sample Data'!I$3:I$98)&gt;10,IF(AND(ISNUMBER('Control Sample Data'!I1049),'Control Sample Data'!I1049&lt;$B$1,'Control Sample Data'!I1049&gt;0),'Control Sample Data'!I1049,$B$1),"")</f>
        <v/>
      </c>
      <c r="V1050" s="17" t="str">
        <f>IF(SUM('Control Sample Data'!J$3:J$98)&gt;10,IF(AND(ISNUMBER('Control Sample Data'!J1049),'Control Sample Data'!J1049&lt;$B$1,'Control Sample Data'!J1049&gt;0),'Control Sample Data'!J1049,$B$1),"")</f>
        <v/>
      </c>
      <c r="W1050" s="17" t="str">
        <f>IF(SUM('Control Sample Data'!K$3:K$98)&gt;10,IF(AND(ISNUMBER('Control Sample Data'!K1049),'Control Sample Data'!K1049&lt;$B$1,'Control Sample Data'!K1049&gt;0),'Control Sample Data'!K1049,$B$1),"")</f>
        <v/>
      </c>
      <c r="X1050" s="17" t="str">
        <f>IF(SUM('Control Sample Data'!L$3:L$98)&gt;10,IF(AND(ISNUMBER('Control Sample Data'!L1049),'Control Sample Data'!L1049&lt;$B$1,'Control Sample Data'!L1049&gt;0),'Control Sample Data'!L1049,$B$1),"")</f>
        <v/>
      </c>
      <c r="Y1050" s="17" t="str">
        <f>IF(SUM('Control Sample Data'!M$3:M$98)&gt;10,IF(AND(ISNUMBER('Control Sample Data'!M1049),'Control Sample Data'!M1049&lt;$B$1,'Control Sample Data'!M1049&gt;0),'Control Sample Data'!M1049,$B$1),"")</f>
        <v/>
      </c>
      <c r="AT1050" s="36" t="str">
        <f t="shared" si="706"/>
        <v/>
      </c>
      <c r="AU1050" s="36" t="str">
        <f t="shared" si="707"/>
        <v/>
      </c>
      <c r="AV1050" s="36" t="str">
        <f t="shared" si="708"/>
        <v/>
      </c>
      <c r="AW1050" s="36" t="str">
        <f t="shared" si="709"/>
        <v/>
      </c>
      <c r="AX1050" s="36" t="str">
        <f t="shared" si="710"/>
        <v/>
      </c>
      <c r="AY1050" s="36" t="str">
        <f t="shared" si="711"/>
        <v/>
      </c>
      <c r="AZ1050" s="36" t="str">
        <f t="shared" si="712"/>
        <v/>
      </c>
      <c r="BA1050" s="36" t="str">
        <f t="shared" si="713"/>
        <v/>
      </c>
      <c r="BB1050" s="36" t="str">
        <f t="shared" si="714"/>
        <v/>
      </c>
      <c r="BC1050" s="36" t="str">
        <f t="shared" si="715"/>
        <v/>
      </c>
      <c r="BD1050" s="36" t="str">
        <f t="shared" si="716"/>
        <v/>
      </c>
      <c r="BE1050" s="36" t="str">
        <f t="shared" si="717"/>
        <v/>
      </c>
      <c r="BF1050" s="36" t="str">
        <f t="shared" si="718"/>
        <v/>
      </c>
      <c r="BG1050" s="36" t="str">
        <f t="shared" si="719"/>
        <v/>
      </c>
      <c r="BH1050" s="36" t="str">
        <f t="shared" si="720"/>
        <v/>
      </c>
      <c r="BI1050" s="36" t="str">
        <f t="shared" si="721"/>
        <v/>
      </c>
      <c r="BJ1050" s="36" t="str">
        <f t="shared" si="722"/>
        <v/>
      </c>
      <c r="BK1050" s="36" t="str">
        <f t="shared" si="723"/>
        <v/>
      </c>
      <c r="BL1050" s="36" t="str">
        <f t="shared" si="724"/>
        <v/>
      </c>
      <c r="BM1050" s="36" t="str">
        <f t="shared" si="725"/>
        <v/>
      </c>
      <c r="BN1050" s="38" t="e">
        <f t="shared" si="684"/>
        <v>#DIV/0!</v>
      </c>
      <c r="BO1050" s="38" t="e">
        <f t="shared" si="685"/>
        <v>#DIV/0!</v>
      </c>
      <c r="BP1050" s="39" t="str">
        <f t="shared" si="686"/>
        <v/>
      </c>
      <c r="BQ1050" s="39" t="str">
        <f t="shared" si="687"/>
        <v/>
      </c>
      <c r="BR1050" s="39" t="str">
        <f t="shared" si="688"/>
        <v/>
      </c>
      <c r="BS1050" s="39" t="str">
        <f t="shared" si="689"/>
        <v/>
      </c>
      <c r="BT1050" s="39" t="str">
        <f t="shared" si="690"/>
        <v/>
      </c>
      <c r="BU1050" s="39" t="str">
        <f t="shared" si="691"/>
        <v/>
      </c>
      <c r="BV1050" s="39" t="str">
        <f t="shared" si="692"/>
        <v/>
      </c>
      <c r="BW1050" s="39" t="str">
        <f t="shared" si="693"/>
        <v/>
      </c>
      <c r="BX1050" s="39" t="str">
        <f t="shared" si="694"/>
        <v/>
      </c>
      <c r="BY1050" s="39" t="str">
        <f t="shared" si="695"/>
        <v/>
      </c>
      <c r="BZ1050" s="39" t="str">
        <f t="shared" si="696"/>
        <v/>
      </c>
      <c r="CA1050" s="39" t="str">
        <f t="shared" si="697"/>
        <v/>
      </c>
      <c r="CB1050" s="39" t="str">
        <f t="shared" si="698"/>
        <v/>
      </c>
      <c r="CC1050" s="39" t="str">
        <f t="shared" si="699"/>
        <v/>
      </c>
      <c r="CD1050" s="39" t="str">
        <f t="shared" si="700"/>
        <v/>
      </c>
      <c r="CE1050" s="39" t="str">
        <f t="shared" si="701"/>
        <v/>
      </c>
      <c r="CF1050" s="39" t="str">
        <f t="shared" si="702"/>
        <v/>
      </c>
      <c r="CG1050" s="39" t="str">
        <f t="shared" si="703"/>
        <v/>
      </c>
      <c r="CH1050" s="39" t="str">
        <f t="shared" si="704"/>
        <v/>
      </c>
      <c r="CI1050" s="39" t="str">
        <f t="shared" si="705"/>
        <v/>
      </c>
    </row>
    <row r="1051" spans="1:87">
      <c r="A1051" s="18"/>
      <c r="B1051" s="15">
        <f>'Gene Table'!E1050</f>
        <v>0</v>
      </c>
      <c r="C1051" s="15" t="str">
        <f>'Gene Table'!B1050</f>
        <v>L16</v>
      </c>
      <c r="D1051" s="16" t="str">
        <f>IF(SUM('Test Sample Data'!D$3:D$98)&gt;10,IF(AND(ISNUMBER('Test Sample Data'!D1050),'Test Sample Data'!D1050&lt;$B$1,'Test Sample Data'!D1050&gt;0),'Test Sample Data'!D1050,$B$1),"")</f>
        <v/>
      </c>
      <c r="E1051" s="17" t="str">
        <f>IF(SUM('Test Sample Data'!E$3:E$98)&gt;10,IF(AND(ISNUMBER('Test Sample Data'!E1050),'Test Sample Data'!E1050&lt;$B$1,'Test Sample Data'!E1050&gt;0),'Test Sample Data'!E1050,$B$1),"")</f>
        <v/>
      </c>
      <c r="F1051" s="17" t="str">
        <f>IF(SUM('Test Sample Data'!F$3:F$98)&gt;10,IF(AND(ISNUMBER('Test Sample Data'!F1050),'Test Sample Data'!F1050&lt;$B$1,'Test Sample Data'!F1050&gt;0),'Test Sample Data'!F1050,$B$1),"")</f>
        <v/>
      </c>
      <c r="G1051" s="17" t="str">
        <f>IF(SUM('Test Sample Data'!G$3:G$98)&gt;10,IF(AND(ISNUMBER('Test Sample Data'!G1050),'Test Sample Data'!G1050&lt;$B$1,'Test Sample Data'!G1050&gt;0),'Test Sample Data'!G1050,$B$1),"")</f>
        <v/>
      </c>
      <c r="H1051" s="17" t="str">
        <f>IF(SUM('Test Sample Data'!H$3:H$98)&gt;10,IF(AND(ISNUMBER('Test Sample Data'!H1050),'Test Sample Data'!H1050&lt;$B$1,'Test Sample Data'!H1050&gt;0),'Test Sample Data'!H1050,$B$1),"")</f>
        <v/>
      </c>
      <c r="I1051" s="17" t="str">
        <f>IF(SUM('Test Sample Data'!I$3:I$98)&gt;10,IF(AND(ISNUMBER('Test Sample Data'!I1050),'Test Sample Data'!I1050&lt;$B$1,'Test Sample Data'!I1050&gt;0),'Test Sample Data'!I1050,$B$1),"")</f>
        <v/>
      </c>
      <c r="J1051" s="17" t="str">
        <f>IF(SUM('Test Sample Data'!J$3:J$98)&gt;10,IF(AND(ISNUMBER('Test Sample Data'!J1050),'Test Sample Data'!J1050&lt;$B$1,'Test Sample Data'!J1050&gt;0),'Test Sample Data'!J1050,$B$1),"")</f>
        <v/>
      </c>
      <c r="K1051" s="17" t="str">
        <f>IF(SUM('Test Sample Data'!K$3:K$98)&gt;10,IF(AND(ISNUMBER('Test Sample Data'!K1050),'Test Sample Data'!K1050&lt;$B$1,'Test Sample Data'!K1050&gt;0),'Test Sample Data'!K1050,$B$1),"")</f>
        <v/>
      </c>
      <c r="L1051" s="17" t="str">
        <f>IF(SUM('Test Sample Data'!L$3:L$98)&gt;10,IF(AND(ISNUMBER('Test Sample Data'!L1050),'Test Sample Data'!L1050&lt;$B$1,'Test Sample Data'!L1050&gt;0),'Test Sample Data'!L1050,$B$1),"")</f>
        <v/>
      </c>
      <c r="M1051" s="17" t="str">
        <f>IF(SUM('Test Sample Data'!M$3:M$98)&gt;10,IF(AND(ISNUMBER('Test Sample Data'!M1050),'Test Sample Data'!M1050&lt;$B$1,'Test Sample Data'!M1050&gt;0),'Test Sample Data'!M1050,$B$1),"")</f>
        <v/>
      </c>
      <c r="N1051" s="17">
        <f>'Gene Table'!E1050</f>
        <v>0</v>
      </c>
      <c r="O1051" s="17" t="str">
        <f>'Gene Table'!B1050</f>
        <v>L16</v>
      </c>
      <c r="P1051" s="17" t="str">
        <f>IF(SUM('Control Sample Data'!D$3:D$98)&gt;10,IF(AND(ISNUMBER('Control Sample Data'!D1050),'Control Sample Data'!D1050&lt;$B$1,'Control Sample Data'!D1050&gt;0),'Control Sample Data'!D1050,$B$1),"")</f>
        <v/>
      </c>
      <c r="Q1051" s="17" t="str">
        <f>IF(SUM('Control Sample Data'!E$3:E$98)&gt;10,IF(AND(ISNUMBER('Control Sample Data'!E1050),'Control Sample Data'!E1050&lt;$B$1,'Control Sample Data'!E1050&gt;0),'Control Sample Data'!E1050,$B$1),"")</f>
        <v/>
      </c>
      <c r="R1051" s="17" t="str">
        <f>IF(SUM('Control Sample Data'!F$3:F$98)&gt;10,IF(AND(ISNUMBER('Control Sample Data'!F1050),'Control Sample Data'!F1050&lt;$B$1,'Control Sample Data'!F1050&gt;0),'Control Sample Data'!F1050,$B$1),"")</f>
        <v/>
      </c>
      <c r="S1051" s="17" t="str">
        <f>IF(SUM('Control Sample Data'!G$3:G$98)&gt;10,IF(AND(ISNUMBER('Control Sample Data'!G1050),'Control Sample Data'!G1050&lt;$B$1,'Control Sample Data'!G1050&gt;0),'Control Sample Data'!G1050,$B$1),"")</f>
        <v/>
      </c>
      <c r="T1051" s="17" t="str">
        <f>IF(SUM('Control Sample Data'!H$3:H$98)&gt;10,IF(AND(ISNUMBER('Control Sample Data'!H1050),'Control Sample Data'!H1050&lt;$B$1,'Control Sample Data'!H1050&gt;0),'Control Sample Data'!H1050,$B$1),"")</f>
        <v/>
      </c>
      <c r="U1051" s="17" t="str">
        <f>IF(SUM('Control Sample Data'!I$3:I$98)&gt;10,IF(AND(ISNUMBER('Control Sample Data'!I1050),'Control Sample Data'!I1050&lt;$B$1,'Control Sample Data'!I1050&gt;0),'Control Sample Data'!I1050,$B$1),"")</f>
        <v/>
      </c>
      <c r="V1051" s="17" t="str">
        <f>IF(SUM('Control Sample Data'!J$3:J$98)&gt;10,IF(AND(ISNUMBER('Control Sample Data'!J1050),'Control Sample Data'!J1050&lt;$B$1,'Control Sample Data'!J1050&gt;0),'Control Sample Data'!J1050,$B$1),"")</f>
        <v/>
      </c>
      <c r="W1051" s="17" t="str">
        <f>IF(SUM('Control Sample Data'!K$3:K$98)&gt;10,IF(AND(ISNUMBER('Control Sample Data'!K1050),'Control Sample Data'!K1050&lt;$B$1,'Control Sample Data'!K1050&gt;0),'Control Sample Data'!K1050,$B$1),"")</f>
        <v/>
      </c>
      <c r="X1051" s="17" t="str">
        <f>IF(SUM('Control Sample Data'!L$3:L$98)&gt;10,IF(AND(ISNUMBER('Control Sample Data'!L1050),'Control Sample Data'!L1050&lt;$B$1,'Control Sample Data'!L1050&gt;0),'Control Sample Data'!L1050,$B$1),"")</f>
        <v/>
      </c>
      <c r="Y1051" s="17" t="str">
        <f>IF(SUM('Control Sample Data'!M$3:M$98)&gt;10,IF(AND(ISNUMBER('Control Sample Data'!M1050),'Control Sample Data'!M1050&lt;$B$1,'Control Sample Data'!M1050&gt;0),'Control Sample Data'!M1050,$B$1),"")</f>
        <v/>
      </c>
      <c r="AT1051" s="36" t="str">
        <f t="shared" si="706"/>
        <v/>
      </c>
      <c r="AU1051" s="36" t="str">
        <f t="shared" si="707"/>
        <v/>
      </c>
      <c r="AV1051" s="36" t="str">
        <f t="shared" si="708"/>
        <v/>
      </c>
      <c r="AW1051" s="36" t="str">
        <f t="shared" si="709"/>
        <v/>
      </c>
      <c r="AX1051" s="36" t="str">
        <f t="shared" si="710"/>
        <v/>
      </c>
      <c r="AY1051" s="36" t="str">
        <f t="shared" si="711"/>
        <v/>
      </c>
      <c r="AZ1051" s="36" t="str">
        <f t="shared" si="712"/>
        <v/>
      </c>
      <c r="BA1051" s="36" t="str">
        <f t="shared" si="713"/>
        <v/>
      </c>
      <c r="BB1051" s="36" t="str">
        <f t="shared" si="714"/>
        <v/>
      </c>
      <c r="BC1051" s="36" t="str">
        <f t="shared" si="715"/>
        <v/>
      </c>
      <c r="BD1051" s="36" t="str">
        <f t="shared" si="716"/>
        <v/>
      </c>
      <c r="BE1051" s="36" t="str">
        <f t="shared" si="717"/>
        <v/>
      </c>
      <c r="BF1051" s="36" t="str">
        <f t="shared" si="718"/>
        <v/>
      </c>
      <c r="BG1051" s="36" t="str">
        <f t="shared" si="719"/>
        <v/>
      </c>
      <c r="BH1051" s="36" t="str">
        <f t="shared" si="720"/>
        <v/>
      </c>
      <c r="BI1051" s="36" t="str">
        <f t="shared" si="721"/>
        <v/>
      </c>
      <c r="BJ1051" s="36" t="str">
        <f t="shared" si="722"/>
        <v/>
      </c>
      <c r="BK1051" s="36" t="str">
        <f t="shared" si="723"/>
        <v/>
      </c>
      <c r="BL1051" s="36" t="str">
        <f t="shared" si="724"/>
        <v/>
      </c>
      <c r="BM1051" s="36" t="str">
        <f t="shared" si="725"/>
        <v/>
      </c>
      <c r="BN1051" s="38" t="e">
        <f t="shared" si="684"/>
        <v>#DIV/0!</v>
      </c>
      <c r="BO1051" s="38" t="e">
        <f t="shared" si="685"/>
        <v>#DIV/0!</v>
      </c>
      <c r="BP1051" s="39" t="str">
        <f t="shared" si="686"/>
        <v/>
      </c>
      <c r="BQ1051" s="39" t="str">
        <f t="shared" si="687"/>
        <v/>
      </c>
      <c r="BR1051" s="39" t="str">
        <f t="shared" si="688"/>
        <v/>
      </c>
      <c r="BS1051" s="39" t="str">
        <f t="shared" si="689"/>
        <v/>
      </c>
      <c r="BT1051" s="39" t="str">
        <f t="shared" si="690"/>
        <v/>
      </c>
      <c r="BU1051" s="39" t="str">
        <f t="shared" si="691"/>
        <v/>
      </c>
      <c r="BV1051" s="39" t="str">
        <f t="shared" si="692"/>
        <v/>
      </c>
      <c r="BW1051" s="39" t="str">
        <f t="shared" si="693"/>
        <v/>
      </c>
      <c r="BX1051" s="39" t="str">
        <f t="shared" si="694"/>
        <v/>
      </c>
      <c r="BY1051" s="39" t="str">
        <f t="shared" si="695"/>
        <v/>
      </c>
      <c r="BZ1051" s="39" t="str">
        <f t="shared" si="696"/>
        <v/>
      </c>
      <c r="CA1051" s="39" t="str">
        <f t="shared" si="697"/>
        <v/>
      </c>
      <c r="CB1051" s="39" t="str">
        <f t="shared" si="698"/>
        <v/>
      </c>
      <c r="CC1051" s="39" t="str">
        <f t="shared" si="699"/>
        <v/>
      </c>
      <c r="CD1051" s="39" t="str">
        <f t="shared" si="700"/>
        <v/>
      </c>
      <c r="CE1051" s="39" t="str">
        <f t="shared" si="701"/>
        <v/>
      </c>
      <c r="CF1051" s="39" t="str">
        <f t="shared" si="702"/>
        <v/>
      </c>
      <c r="CG1051" s="39" t="str">
        <f t="shared" si="703"/>
        <v/>
      </c>
      <c r="CH1051" s="39" t="str">
        <f t="shared" si="704"/>
        <v/>
      </c>
      <c r="CI1051" s="39" t="str">
        <f t="shared" si="705"/>
        <v/>
      </c>
    </row>
    <row r="1052" spans="1:87">
      <c r="A1052" s="18"/>
      <c r="B1052" s="15">
        <f>'Gene Table'!E1051</f>
        <v>0</v>
      </c>
      <c r="C1052" s="15" t="str">
        <f>'Gene Table'!B1051</f>
        <v>L17</v>
      </c>
      <c r="D1052" s="16" t="str">
        <f>IF(SUM('Test Sample Data'!D$3:D$98)&gt;10,IF(AND(ISNUMBER('Test Sample Data'!D1051),'Test Sample Data'!D1051&lt;$B$1,'Test Sample Data'!D1051&gt;0),'Test Sample Data'!D1051,$B$1),"")</f>
        <v/>
      </c>
      <c r="E1052" s="17" t="str">
        <f>IF(SUM('Test Sample Data'!E$3:E$98)&gt;10,IF(AND(ISNUMBER('Test Sample Data'!E1051),'Test Sample Data'!E1051&lt;$B$1,'Test Sample Data'!E1051&gt;0),'Test Sample Data'!E1051,$B$1),"")</f>
        <v/>
      </c>
      <c r="F1052" s="17" t="str">
        <f>IF(SUM('Test Sample Data'!F$3:F$98)&gt;10,IF(AND(ISNUMBER('Test Sample Data'!F1051),'Test Sample Data'!F1051&lt;$B$1,'Test Sample Data'!F1051&gt;0),'Test Sample Data'!F1051,$B$1),"")</f>
        <v/>
      </c>
      <c r="G1052" s="17" t="str">
        <f>IF(SUM('Test Sample Data'!G$3:G$98)&gt;10,IF(AND(ISNUMBER('Test Sample Data'!G1051),'Test Sample Data'!G1051&lt;$B$1,'Test Sample Data'!G1051&gt;0),'Test Sample Data'!G1051,$B$1),"")</f>
        <v/>
      </c>
      <c r="H1052" s="17" t="str">
        <f>IF(SUM('Test Sample Data'!H$3:H$98)&gt;10,IF(AND(ISNUMBER('Test Sample Data'!H1051),'Test Sample Data'!H1051&lt;$B$1,'Test Sample Data'!H1051&gt;0),'Test Sample Data'!H1051,$B$1),"")</f>
        <v/>
      </c>
      <c r="I1052" s="17" t="str">
        <f>IF(SUM('Test Sample Data'!I$3:I$98)&gt;10,IF(AND(ISNUMBER('Test Sample Data'!I1051),'Test Sample Data'!I1051&lt;$B$1,'Test Sample Data'!I1051&gt;0),'Test Sample Data'!I1051,$B$1),"")</f>
        <v/>
      </c>
      <c r="J1052" s="17" t="str">
        <f>IF(SUM('Test Sample Data'!J$3:J$98)&gt;10,IF(AND(ISNUMBER('Test Sample Data'!J1051),'Test Sample Data'!J1051&lt;$B$1,'Test Sample Data'!J1051&gt;0),'Test Sample Data'!J1051,$B$1),"")</f>
        <v/>
      </c>
      <c r="K1052" s="17" t="str">
        <f>IF(SUM('Test Sample Data'!K$3:K$98)&gt;10,IF(AND(ISNUMBER('Test Sample Data'!K1051),'Test Sample Data'!K1051&lt;$B$1,'Test Sample Data'!K1051&gt;0),'Test Sample Data'!K1051,$B$1),"")</f>
        <v/>
      </c>
      <c r="L1052" s="17" t="str">
        <f>IF(SUM('Test Sample Data'!L$3:L$98)&gt;10,IF(AND(ISNUMBER('Test Sample Data'!L1051),'Test Sample Data'!L1051&lt;$B$1,'Test Sample Data'!L1051&gt;0),'Test Sample Data'!L1051,$B$1),"")</f>
        <v/>
      </c>
      <c r="M1052" s="17" t="str">
        <f>IF(SUM('Test Sample Data'!M$3:M$98)&gt;10,IF(AND(ISNUMBER('Test Sample Data'!M1051),'Test Sample Data'!M1051&lt;$B$1,'Test Sample Data'!M1051&gt;0),'Test Sample Data'!M1051,$B$1),"")</f>
        <v/>
      </c>
      <c r="N1052" s="17">
        <f>'Gene Table'!E1051</f>
        <v>0</v>
      </c>
      <c r="O1052" s="17" t="str">
        <f>'Gene Table'!B1051</f>
        <v>L17</v>
      </c>
      <c r="P1052" s="17" t="str">
        <f>IF(SUM('Control Sample Data'!D$3:D$98)&gt;10,IF(AND(ISNUMBER('Control Sample Data'!D1051),'Control Sample Data'!D1051&lt;$B$1,'Control Sample Data'!D1051&gt;0),'Control Sample Data'!D1051,$B$1),"")</f>
        <v/>
      </c>
      <c r="Q1052" s="17" t="str">
        <f>IF(SUM('Control Sample Data'!E$3:E$98)&gt;10,IF(AND(ISNUMBER('Control Sample Data'!E1051),'Control Sample Data'!E1051&lt;$B$1,'Control Sample Data'!E1051&gt;0),'Control Sample Data'!E1051,$B$1),"")</f>
        <v/>
      </c>
      <c r="R1052" s="17" t="str">
        <f>IF(SUM('Control Sample Data'!F$3:F$98)&gt;10,IF(AND(ISNUMBER('Control Sample Data'!F1051),'Control Sample Data'!F1051&lt;$B$1,'Control Sample Data'!F1051&gt;0),'Control Sample Data'!F1051,$B$1),"")</f>
        <v/>
      </c>
      <c r="S1052" s="17" t="str">
        <f>IF(SUM('Control Sample Data'!G$3:G$98)&gt;10,IF(AND(ISNUMBER('Control Sample Data'!G1051),'Control Sample Data'!G1051&lt;$B$1,'Control Sample Data'!G1051&gt;0),'Control Sample Data'!G1051,$B$1),"")</f>
        <v/>
      </c>
      <c r="T1052" s="17" t="str">
        <f>IF(SUM('Control Sample Data'!H$3:H$98)&gt;10,IF(AND(ISNUMBER('Control Sample Data'!H1051),'Control Sample Data'!H1051&lt;$B$1,'Control Sample Data'!H1051&gt;0),'Control Sample Data'!H1051,$B$1),"")</f>
        <v/>
      </c>
      <c r="U1052" s="17" t="str">
        <f>IF(SUM('Control Sample Data'!I$3:I$98)&gt;10,IF(AND(ISNUMBER('Control Sample Data'!I1051),'Control Sample Data'!I1051&lt;$B$1,'Control Sample Data'!I1051&gt;0),'Control Sample Data'!I1051,$B$1),"")</f>
        <v/>
      </c>
      <c r="V1052" s="17" t="str">
        <f>IF(SUM('Control Sample Data'!J$3:J$98)&gt;10,IF(AND(ISNUMBER('Control Sample Data'!J1051),'Control Sample Data'!J1051&lt;$B$1,'Control Sample Data'!J1051&gt;0),'Control Sample Data'!J1051,$B$1),"")</f>
        <v/>
      </c>
      <c r="W1052" s="17" t="str">
        <f>IF(SUM('Control Sample Data'!K$3:K$98)&gt;10,IF(AND(ISNUMBER('Control Sample Data'!K1051),'Control Sample Data'!K1051&lt;$B$1,'Control Sample Data'!K1051&gt;0),'Control Sample Data'!K1051,$B$1),"")</f>
        <v/>
      </c>
      <c r="X1052" s="17" t="str">
        <f>IF(SUM('Control Sample Data'!L$3:L$98)&gt;10,IF(AND(ISNUMBER('Control Sample Data'!L1051),'Control Sample Data'!L1051&lt;$B$1,'Control Sample Data'!L1051&gt;0),'Control Sample Data'!L1051,$B$1),"")</f>
        <v/>
      </c>
      <c r="Y1052" s="17" t="str">
        <f>IF(SUM('Control Sample Data'!M$3:M$98)&gt;10,IF(AND(ISNUMBER('Control Sample Data'!M1051),'Control Sample Data'!M1051&lt;$B$1,'Control Sample Data'!M1051&gt;0),'Control Sample Data'!M1051,$B$1),"")</f>
        <v/>
      </c>
      <c r="AT1052" s="36" t="str">
        <f t="shared" si="706"/>
        <v/>
      </c>
      <c r="AU1052" s="36" t="str">
        <f t="shared" si="707"/>
        <v/>
      </c>
      <c r="AV1052" s="36" t="str">
        <f t="shared" si="708"/>
        <v/>
      </c>
      <c r="AW1052" s="36" t="str">
        <f t="shared" si="709"/>
        <v/>
      </c>
      <c r="AX1052" s="36" t="str">
        <f t="shared" si="710"/>
        <v/>
      </c>
      <c r="AY1052" s="36" t="str">
        <f t="shared" si="711"/>
        <v/>
      </c>
      <c r="AZ1052" s="36" t="str">
        <f t="shared" si="712"/>
        <v/>
      </c>
      <c r="BA1052" s="36" t="str">
        <f t="shared" si="713"/>
        <v/>
      </c>
      <c r="BB1052" s="36" t="str">
        <f t="shared" si="714"/>
        <v/>
      </c>
      <c r="BC1052" s="36" t="str">
        <f t="shared" si="715"/>
        <v/>
      </c>
      <c r="BD1052" s="36" t="str">
        <f t="shared" si="716"/>
        <v/>
      </c>
      <c r="BE1052" s="36" t="str">
        <f t="shared" si="717"/>
        <v/>
      </c>
      <c r="BF1052" s="36" t="str">
        <f t="shared" si="718"/>
        <v/>
      </c>
      <c r="BG1052" s="36" t="str">
        <f t="shared" si="719"/>
        <v/>
      </c>
      <c r="BH1052" s="36" t="str">
        <f t="shared" si="720"/>
        <v/>
      </c>
      <c r="BI1052" s="36" t="str">
        <f t="shared" si="721"/>
        <v/>
      </c>
      <c r="BJ1052" s="36" t="str">
        <f t="shared" si="722"/>
        <v/>
      </c>
      <c r="BK1052" s="36" t="str">
        <f t="shared" si="723"/>
        <v/>
      </c>
      <c r="BL1052" s="36" t="str">
        <f t="shared" si="724"/>
        <v/>
      </c>
      <c r="BM1052" s="36" t="str">
        <f t="shared" si="725"/>
        <v/>
      </c>
      <c r="BN1052" s="38" t="e">
        <f t="shared" si="684"/>
        <v>#DIV/0!</v>
      </c>
      <c r="BO1052" s="38" t="e">
        <f t="shared" si="685"/>
        <v>#DIV/0!</v>
      </c>
      <c r="BP1052" s="39" t="str">
        <f t="shared" si="686"/>
        <v/>
      </c>
      <c r="BQ1052" s="39" t="str">
        <f t="shared" si="687"/>
        <v/>
      </c>
      <c r="BR1052" s="39" t="str">
        <f t="shared" si="688"/>
        <v/>
      </c>
      <c r="BS1052" s="39" t="str">
        <f t="shared" si="689"/>
        <v/>
      </c>
      <c r="BT1052" s="39" t="str">
        <f t="shared" si="690"/>
        <v/>
      </c>
      <c r="BU1052" s="39" t="str">
        <f t="shared" si="691"/>
        <v/>
      </c>
      <c r="BV1052" s="39" t="str">
        <f t="shared" si="692"/>
        <v/>
      </c>
      <c r="BW1052" s="39" t="str">
        <f t="shared" si="693"/>
        <v/>
      </c>
      <c r="BX1052" s="39" t="str">
        <f t="shared" si="694"/>
        <v/>
      </c>
      <c r="BY1052" s="39" t="str">
        <f t="shared" si="695"/>
        <v/>
      </c>
      <c r="BZ1052" s="39" t="str">
        <f t="shared" si="696"/>
        <v/>
      </c>
      <c r="CA1052" s="39" t="str">
        <f t="shared" si="697"/>
        <v/>
      </c>
      <c r="CB1052" s="39" t="str">
        <f t="shared" si="698"/>
        <v/>
      </c>
      <c r="CC1052" s="39" t="str">
        <f t="shared" si="699"/>
        <v/>
      </c>
      <c r="CD1052" s="39" t="str">
        <f t="shared" si="700"/>
        <v/>
      </c>
      <c r="CE1052" s="39" t="str">
        <f t="shared" si="701"/>
        <v/>
      </c>
      <c r="CF1052" s="39" t="str">
        <f t="shared" si="702"/>
        <v/>
      </c>
      <c r="CG1052" s="39" t="str">
        <f t="shared" si="703"/>
        <v/>
      </c>
      <c r="CH1052" s="39" t="str">
        <f t="shared" si="704"/>
        <v/>
      </c>
      <c r="CI1052" s="39" t="str">
        <f t="shared" si="705"/>
        <v/>
      </c>
    </row>
    <row r="1053" spans="1:87">
      <c r="A1053" s="18"/>
      <c r="B1053" s="15">
        <f>'Gene Table'!E1052</f>
        <v>0</v>
      </c>
      <c r="C1053" s="15" t="str">
        <f>'Gene Table'!B1052</f>
        <v>L18</v>
      </c>
      <c r="D1053" s="16" t="str">
        <f>IF(SUM('Test Sample Data'!D$3:D$98)&gt;10,IF(AND(ISNUMBER('Test Sample Data'!D1052),'Test Sample Data'!D1052&lt;$B$1,'Test Sample Data'!D1052&gt;0),'Test Sample Data'!D1052,$B$1),"")</f>
        <v/>
      </c>
      <c r="E1053" s="17" t="str">
        <f>IF(SUM('Test Sample Data'!E$3:E$98)&gt;10,IF(AND(ISNUMBER('Test Sample Data'!E1052),'Test Sample Data'!E1052&lt;$B$1,'Test Sample Data'!E1052&gt;0),'Test Sample Data'!E1052,$B$1),"")</f>
        <v/>
      </c>
      <c r="F1053" s="17" t="str">
        <f>IF(SUM('Test Sample Data'!F$3:F$98)&gt;10,IF(AND(ISNUMBER('Test Sample Data'!F1052),'Test Sample Data'!F1052&lt;$B$1,'Test Sample Data'!F1052&gt;0),'Test Sample Data'!F1052,$B$1),"")</f>
        <v/>
      </c>
      <c r="G1053" s="17" t="str">
        <f>IF(SUM('Test Sample Data'!G$3:G$98)&gt;10,IF(AND(ISNUMBER('Test Sample Data'!G1052),'Test Sample Data'!G1052&lt;$B$1,'Test Sample Data'!G1052&gt;0),'Test Sample Data'!G1052,$B$1),"")</f>
        <v/>
      </c>
      <c r="H1053" s="17" t="str">
        <f>IF(SUM('Test Sample Data'!H$3:H$98)&gt;10,IF(AND(ISNUMBER('Test Sample Data'!H1052),'Test Sample Data'!H1052&lt;$B$1,'Test Sample Data'!H1052&gt;0),'Test Sample Data'!H1052,$B$1),"")</f>
        <v/>
      </c>
      <c r="I1053" s="17" t="str">
        <f>IF(SUM('Test Sample Data'!I$3:I$98)&gt;10,IF(AND(ISNUMBER('Test Sample Data'!I1052),'Test Sample Data'!I1052&lt;$B$1,'Test Sample Data'!I1052&gt;0),'Test Sample Data'!I1052,$B$1),"")</f>
        <v/>
      </c>
      <c r="J1053" s="17" t="str">
        <f>IF(SUM('Test Sample Data'!J$3:J$98)&gt;10,IF(AND(ISNUMBER('Test Sample Data'!J1052),'Test Sample Data'!J1052&lt;$B$1,'Test Sample Data'!J1052&gt;0),'Test Sample Data'!J1052,$B$1),"")</f>
        <v/>
      </c>
      <c r="K1053" s="17" t="str">
        <f>IF(SUM('Test Sample Data'!K$3:K$98)&gt;10,IF(AND(ISNUMBER('Test Sample Data'!K1052),'Test Sample Data'!K1052&lt;$B$1,'Test Sample Data'!K1052&gt;0),'Test Sample Data'!K1052,$B$1),"")</f>
        <v/>
      </c>
      <c r="L1053" s="17" t="str">
        <f>IF(SUM('Test Sample Data'!L$3:L$98)&gt;10,IF(AND(ISNUMBER('Test Sample Data'!L1052),'Test Sample Data'!L1052&lt;$B$1,'Test Sample Data'!L1052&gt;0),'Test Sample Data'!L1052,$B$1),"")</f>
        <v/>
      </c>
      <c r="M1053" s="17" t="str">
        <f>IF(SUM('Test Sample Data'!M$3:M$98)&gt;10,IF(AND(ISNUMBER('Test Sample Data'!M1052),'Test Sample Data'!M1052&lt;$B$1,'Test Sample Data'!M1052&gt;0),'Test Sample Data'!M1052,$B$1),"")</f>
        <v/>
      </c>
      <c r="N1053" s="17">
        <f>'Gene Table'!E1052</f>
        <v>0</v>
      </c>
      <c r="O1053" s="17" t="str">
        <f>'Gene Table'!B1052</f>
        <v>L18</v>
      </c>
      <c r="P1053" s="17" t="str">
        <f>IF(SUM('Control Sample Data'!D$3:D$98)&gt;10,IF(AND(ISNUMBER('Control Sample Data'!D1052),'Control Sample Data'!D1052&lt;$B$1,'Control Sample Data'!D1052&gt;0),'Control Sample Data'!D1052,$B$1),"")</f>
        <v/>
      </c>
      <c r="Q1053" s="17" t="str">
        <f>IF(SUM('Control Sample Data'!E$3:E$98)&gt;10,IF(AND(ISNUMBER('Control Sample Data'!E1052),'Control Sample Data'!E1052&lt;$B$1,'Control Sample Data'!E1052&gt;0),'Control Sample Data'!E1052,$B$1),"")</f>
        <v/>
      </c>
      <c r="R1053" s="17" t="str">
        <f>IF(SUM('Control Sample Data'!F$3:F$98)&gt;10,IF(AND(ISNUMBER('Control Sample Data'!F1052),'Control Sample Data'!F1052&lt;$B$1,'Control Sample Data'!F1052&gt;0),'Control Sample Data'!F1052,$B$1),"")</f>
        <v/>
      </c>
      <c r="S1053" s="17" t="str">
        <f>IF(SUM('Control Sample Data'!G$3:G$98)&gt;10,IF(AND(ISNUMBER('Control Sample Data'!G1052),'Control Sample Data'!G1052&lt;$B$1,'Control Sample Data'!G1052&gt;0),'Control Sample Data'!G1052,$B$1),"")</f>
        <v/>
      </c>
      <c r="T1053" s="17" t="str">
        <f>IF(SUM('Control Sample Data'!H$3:H$98)&gt;10,IF(AND(ISNUMBER('Control Sample Data'!H1052),'Control Sample Data'!H1052&lt;$B$1,'Control Sample Data'!H1052&gt;0),'Control Sample Data'!H1052,$B$1),"")</f>
        <v/>
      </c>
      <c r="U1053" s="17" t="str">
        <f>IF(SUM('Control Sample Data'!I$3:I$98)&gt;10,IF(AND(ISNUMBER('Control Sample Data'!I1052),'Control Sample Data'!I1052&lt;$B$1,'Control Sample Data'!I1052&gt;0),'Control Sample Data'!I1052,$B$1),"")</f>
        <v/>
      </c>
      <c r="V1053" s="17" t="str">
        <f>IF(SUM('Control Sample Data'!J$3:J$98)&gt;10,IF(AND(ISNUMBER('Control Sample Data'!J1052),'Control Sample Data'!J1052&lt;$B$1,'Control Sample Data'!J1052&gt;0),'Control Sample Data'!J1052,$B$1),"")</f>
        <v/>
      </c>
      <c r="W1053" s="17" t="str">
        <f>IF(SUM('Control Sample Data'!K$3:K$98)&gt;10,IF(AND(ISNUMBER('Control Sample Data'!K1052),'Control Sample Data'!K1052&lt;$B$1,'Control Sample Data'!K1052&gt;0),'Control Sample Data'!K1052,$B$1),"")</f>
        <v/>
      </c>
      <c r="X1053" s="17" t="str">
        <f>IF(SUM('Control Sample Data'!L$3:L$98)&gt;10,IF(AND(ISNUMBER('Control Sample Data'!L1052),'Control Sample Data'!L1052&lt;$B$1,'Control Sample Data'!L1052&gt;0),'Control Sample Data'!L1052,$B$1),"")</f>
        <v/>
      </c>
      <c r="Y1053" s="17" t="str">
        <f>IF(SUM('Control Sample Data'!M$3:M$98)&gt;10,IF(AND(ISNUMBER('Control Sample Data'!M1052),'Control Sample Data'!M1052&lt;$B$1,'Control Sample Data'!M1052&gt;0),'Control Sample Data'!M1052,$B$1),"")</f>
        <v/>
      </c>
      <c r="AT1053" s="36" t="str">
        <f t="shared" si="706"/>
        <v/>
      </c>
      <c r="AU1053" s="36" t="str">
        <f t="shared" si="707"/>
        <v/>
      </c>
      <c r="AV1053" s="36" t="str">
        <f t="shared" si="708"/>
        <v/>
      </c>
      <c r="AW1053" s="36" t="str">
        <f t="shared" si="709"/>
        <v/>
      </c>
      <c r="AX1053" s="36" t="str">
        <f t="shared" si="710"/>
        <v/>
      </c>
      <c r="AY1053" s="36" t="str">
        <f t="shared" si="711"/>
        <v/>
      </c>
      <c r="AZ1053" s="36" t="str">
        <f t="shared" si="712"/>
        <v/>
      </c>
      <c r="BA1053" s="36" t="str">
        <f t="shared" si="713"/>
        <v/>
      </c>
      <c r="BB1053" s="36" t="str">
        <f t="shared" si="714"/>
        <v/>
      </c>
      <c r="BC1053" s="36" t="str">
        <f t="shared" si="715"/>
        <v/>
      </c>
      <c r="BD1053" s="36" t="str">
        <f t="shared" si="716"/>
        <v/>
      </c>
      <c r="BE1053" s="36" t="str">
        <f t="shared" si="717"/>
        <v/>
      </c>
      <c r="BF1053" s="36" t="str">
        <f t="shared" si="718"/>
        <v/>
      </c>
      <c r="BG1053" s="36" t="str">
        <f t="shared" si="719"/>
        <v/>
      </c>
      <c r="BH1053" s="36" t="str">
        <f t="shared" si="720"/>
        <v/>
      </c>
      <c r="BI1053" s="36" t="str">
        <f t="shared" si="721"/>
        <v/>
      </c>
      <c r="BJ1053" s="36" t="str">
        <f t="shared" si="722"/>
        <v/>
      </c>
      <c r="BK1053" s="36" t="str">
        <f t="shared" si="723"/>
        <v/>
      </c>
      <c r="BL1053" s="36" t="str">
        <f t="shared" si="724"/>
        <v/>
      </c>
      <c r="BM1053" s="36" t="str">
        <f t="shared" si="725"/>
        <v/>
      </c>
      <c r="BN1053" s="38" t="e">
        <f t="shared" si="684"/>
        <v>#DIV/0!</v>
      </c>
      <c r="BO1053" s="38" t="e">
        <f t="shared" si="685"/>
        <v>#DIV/0!</v>
      </c>
      <c r="BP1053" s="39" t="str">
        <f t="shared" si="686"/>
        <v/>
      </c>
      <c r="BQ1053" s="39" t="str">
        <f t="shared" si="687"/>
        <v/>
      </c>
      <c r="BR1053" s="39" t="str">
        <f t="shared" si="688"/>
        <v/>
      </c>
      <c r="BS1053" s="39" t="str">
        <f t="shared" si="689"/>
        <v/>
      </c>
      <c r="BT1053" s="39" t="str">
        <f t="shared" si="690"/>
        <v/>
      </c>
      <c r="BU1053" s="39" t="str">
        <f t="shared" si="691"/>
        <v/>
      </c>
      <c r="BV1053" s="39" t="str">
        <f t="shared" si="692"/>
        <v/>
      </c>
      <c r="BW1053" s="39" t="str">
        <f t="shared" si="693"/>
        <v/>
      </c>
      <c r="BX1053" s="39" t="str">
        <f t="shared" si="694"/>
        <v/>
      </c>
      <c r="BY1053" s="39" t="str">
        <f t="shared" si="695"/>
        <v/>
      </c>
      <c r="BZ1053" s="39" t="str">
        <f t="shared" si="696"/>
        <v/>
      </c>
      <c r="CA1053" s="39" t="str">
        <f t="shared" si="697"/>
        <v/>
      </c>
      <c r="CB1053" s="39" t="str">
        <f t="shared" si="698"/>
        <v/>
      </c>
      <c r="CC1053" s="39" t="str">
        <f t="shared" si="699"/>
        <v/>
      </c>
      <c r="CD1053" s="39" t="str">
        <f t="shared" si="700"/>
        <v/>
      </c>
      <c r="CE1053" s="39" t="str">
        <f t="shared" si="701"/>
        <v/>
      </c>
      <c r="CF1053" s="39" t="str">
        <f t="shared" si="702"/>
        <v/>
      </c>
      <c r="CG1053" s="39" t="str">
        <f t="shared" si="703"/>
        <v/>
      </c>
      <c r="CH1053" s="39" t="str">
        <f t="shared" si="704"/>
        <v/>
      </c>
      <c r="CI1053" s="39" t="str">
        <f t="shared" si="705"/>
        <v/>
      </c>
    </row>
    <row r="1054" spans="1:87">
      <c r="A1054" s="18"/>
      <c r="B1054" s="15">
        <f>'Gene Table'!E1053</f>
        <v>0</v>
      </c>
      <c r="C1054" s="15" t="str">
        <f>'Gene Table'!B1053</f>
        <v>L19</v>
      </c>
      <c r="D1054" s="16" t="str">
        <f>IF(SUM('Test Sample Data'!D$3:D$98)&gt;10,IF(AND(ISNUMBER('Test Sample Data'!D1053),'Test Sample Data'!D1053&lt;$B$1,'Test Sample Data'!D1053&gt;0),'Test Sample Data'!D1053,$B$1),"")</f>
        <v/>
      </c>
      <c r="E1054" s="17" t="str">
        <f>IF(SUM('Test Sample Data'!E$3:E$98)&gt;10,IF(AND(ISNUMBER('Test Sample Data'!E1053),'Test Sample Data'!E1053&lt;$B$1,'Test Sample Data'!E1053&gt;0),'Test Sample Data'!E1053,$B$1),"")</f>
        <v/>
      </c>
      <c r="F1054" s="17" t="str">
        <f>IF(SUM('Test Sample Data'!F$3:F$98)&gt;10,IF(AND(ISNUMBER('Test Sample Data'!F1053),'Test Sample Data'!F1053&lt;$B$1,'Test Sample Data'!F1053&gt;0),'Test Sample Data'!F1053,$B$1),"")</f>
        <v/>
      </c>
      <c r="G1054" s="17" t="str">
        <f>IF(SUM('Test Sample Data'!G$3:G$98)&gt;10,IF(AND(ISNUMBER('Test Sample Data'!G1053),'Test Sample Data'!G1053&lt;$B$1,'Test Sample Data'!G1053&gt;0),'Test Sample Data'!G1053,$B$1),"")</f>
        <v/>
      </c>
      <c r="H1054" s="17" t="str">
        <f>IF(SUM('Test Sample Data'!H$3:H$98)&gt;10,IF(AND(ISNUMBER('Test Sample Data'!H1053),'Test Sample Data'!H1053&lt;$B$1,'Test Sample Data'!H1053&gt;0),'Test Sample Data'!H1053,$B$1),"")</f>
        <v/>
      </c>
      <c r="I1054" s="17" t="str">
        <f>IF(SUM('Test Sample Data'!I$3:I$98)&gt;10,IF(AND(ISNUMBER('Test Sample Data'!I1053),'Test Sample Data'!I1053&lt;$B$1,'Test Sample Data'!I1053&gt;0),'Test Sample Data'!I1053,$B$1),"")</f>
        <v/>
      </c>
      <c r="J1054" s="17" t="str">
        <f>IF(SUM('Test Sample Data'!J$3:J$98)&gt;10,IF(AND(ISNUMBER('Test Sample Data'!J1053),'Test Sample Data'!J1053&lt;$B$1,'Test Sample Data'!J1053&gt;0),'Test Sample Data'!J1053,$B$1),"")</f>
        <v/>
      </c>
      <c r="K1054" s="17" t="str">
        <f>IF(SUM('Test Sample Data'!K$3:K$98)&gt;10,IF(AND(ISNUMBER('Test Sample Data'!K1053),'Test Sample Data'!K1053&lt;$B$1,'Test Sample Data'!K1053&gt;0),'Test Sample Data'!K1053,$B$1),"")</f>
        <v/>
      </c>
      <c r="L1054" s="17" t="str">
        <f>IF(SUM('Test Sample Data'!L$3:L$98)&gt;10,IF(AND(ISNUMBER('Test Sample Data'!L1053),'Test Sample Data'!L1053&lt;$B$1,'Test Sample Data'!L1053&gt;0),'Test Sample Data'!L1053,$B$1),"")</f>
        <v/>
      </c>
      <c r="M1054" s="17" t="str">
        <f>IF(SUM('Test Sample Data'!M$3:M$98)&gt;10,IF(AND(ISNUMBER('Test Sample Data'!M1053),'Test Sample Data'!M1053&lt;$B$1,'Test Sample Data'!M1053&gt;0),'Test Sample Data'!M1053,$B$1),"")</f>
        <v/>
      </c>
      <c r="N1054" s="17">
        <f>'Gene Table'!E1053</f>
        <v>0</v>
      </c>
      <c r="O1054" s="17" t="str">
        <f>'Gene Table'!B1053</f>
        <v>L19</v>
      </c>
      <c r="P1054" s="17" t="str">
        <f>IF(SUM('Control Sample Data'!D$3:D$98)&gt;10,IF(AND(ISNUMBER('Control Sample Data'!D1053),'Control Sample Data'!D1053&lt;$B$1,'Control Sample Data'!D1053&gt;0),'Control Sample Data'!D1053,$B$1),"")</f>
        <v/>
      </c>
      <c r="Q1054" s="17" t="str">
        <f>IF(SUM('Control Sample Data'!E$3:E$98)&gt;10,IF(AND(ISNUMBER('Control Sample Data'!E1053),'Control Sample Data'!E1053&lt;$B$1,'Control Sample Data'!E1053&gt;0),'Control Sample Data'!E1053,$B$1),"")</f>
        <v/>
      </c>
      <c r="R1054" s="17" t="str">
        <f>IF(SUM('Control Sample Data'!F$3:F$98)&gt;10,IF(AND(ISNUMBER('Control Sample Data'!F1053),'Control Sample Data'!F1053&lt;$B$1,'Control Sample Data'!F1053&gt;0),'Control Sample Data'!F1053,$B$1),"")</f>
        <v/>
      </c>
      <c r="S1054" s="17" t="str">
        <f>IF(SUM('Control Sample Data'!G$3:G$98)&gt;10,IF(AND(ISNUMBER('Control Sample Data'!G1053),'Control Sample Data'!G1053&lt;$B$1,'Control Sample Data'!G1053&gt;0),'Control Sample Data'!G1053,$B$1),"")</f>
        <v/>
      </c>
      <c r="T1054" s="17" t="str">
        <f>IF(SUM('Control Sample Data'!H$3:H$98)&gt;10,IF(AND(ISNUMBER('Control Sample Data'!H1053),'Control Sample Data'!H1053&lt;$B$1,'Control Sample Data'!H1053&gt;0),'Control Sample Data'!H1053,$B$1),"")</f>
        <v/>
      </c>
      <c r="U1054" s="17" t="str">
        <f>IF(SUM('Control Sample Data'!I$3:I$98)&gt;10,IF(AND(ISNUMBER('Control Sample Data'!I1053),'Control Sample Data'!I1053&lt;$B$1,'Control Sample Data'!I1053&gt;0),'Control Sample Data'!I1053,$B$1),"")</f>
        <v/>
      </c>
      <c r="V1054" s="17" t="str">
        <f>IF(SUM('Control Sample Data'!J$3:J$98)&gt;10,IF(AND(ISNUMBER('Control Sample Data'!J1053),'Control Sample Data'!J1053&lt;$B$1,'Control Sample Data'!J1053&gt;0),'Control Sample Data'!J1053,$B$1),"")</f>
        <v/>
      </c>
      <c r="W1054" s="17" t="str">
        <f>IF(SUM('Control Sample Data'!K$3:K$98)&gt;10,IF(AND(ISNUMBER('Control Sample Data'!K1053),'Control Sample Data'!K1053&lt;$B$1,'Control Sample Data'!K1053&gt;0),'Control Sample Data'!K1053,$B$1),"")</f>
        <v/>
      </c>
      <c r="X1054" s="17" t="str">
        <f>IF(SUM('Control Sample Data'!L$3:L$98)&gt;10,IF(AND(ISNUMBER('Control Sample Data'!L1053),'Control Sample Data'!L1053&lt;$B$1,'Control Sample Data'!L1053&gt;0),'Control Sample Data'!L1053,$B$1),"")</f>
        <v/>
      </c>
      <c r="Y1054" s="17" t="str">
        <f>IF(SUM('Control Sample Data'!M$3:M$98)&gt;10,IF(AND(ISNUMBER('Control Sample Data'!M1053),'Control Sample Data'!M1053&lt;$B$1,'Control Sample Data'!M1053&gt;0),'Control Sample Data'!M1053,$B$1),"")</f>
        <v/>
      </c>
      <c r="AT1054" s="36" t="str">
        <f t="shared" si="706"/>
        <v/>
      </c>
      <c r="AU1054" s="36" t="str">
        <f t="shared" si="707"/>
        <v/>
      </c>
      <c r="AV1054" s="36" t="str">
        <f t="shared" si="708"/>
        <v/>
      </c>
      <c r="AW1054" s="36" t="str">
        <f t="shared" si="709"/>
        <v/>
      </c>
      <c r="AX1054" s="36" t="str">
        <f t="shared" si="710"/>
        <v/>
      </c>
      <c r="AY1054" s="36" t="str">
        <f t="shared" si="711"/>
        <v/>
      </c>
      <c r="AZ1054" s="36" t="str">
        <f t="shared" si="712"/>
        <v/>
      </c>
      <c r="BA1054" s="36" t="str">
        <f t="shared" si="713"/>
        <v/>
      </c>
      <c r="BB1054" s="36" t="str">
        <f t="shared" si="714"/>
        <v/>
      </c>
      <c r="BC1054" s="36" t="str">
        <f t="shared" si="715"/>
        <v/>
      </c>
      <c r="BD1054" s="36" t="str">
        <f t="shared" si="716"/>
        <v/>
      </c>
      <c r="BE1054" s="36" t="str">
        <f t="shared" si="717"/>
        <v/>
      </c>
      <c r="BF1054" s="36" t="str">
        <f t="shared" si="718"/>
        <v/>
      </c>
      <c r="BG1054" s="36" t="str">
        <f t="shared" si="719"/>
        <v/>
      </c>
      <c r="BH1054" s="36" t="str">
        <f t="shared" si="720"/>
        <v/>
      </c>
      <c r="BI1054" s="36" t="str">
        <f t="shared" si="721"/>
        <v/>
      </c>
      <c r="BJ1054" s="36" t="str">
        <f t="shared" si="722"/>
        <v/>
      </c>
      <c r="BK1054" s="36" t="str">
        <f t="shared" si="723"/>
        <v/>
      </c>
      <c r="BL1054" s="36" t="str">
        <f t="shared" si="724"/>
        <v/>
      </c>
      <c r="BM1054" s="36" t="str">
        <f t="shared" si="725"/>
        <v/>
      </c>
      <c r="BN1054" s="38" t="e">
        <f t="shared" si="684"/>
        <v>#DIV/0!</v>
      </c>
      <c r="BO1054" s="38" t="e">
        <f t="shared" si="685"/>
        <v>#DIV/0!</v>
      </c>
      <c r="BP1054" s="39" t="str">
        <f t="shared" si="686"/>
        <v/>
      </c>
      <c r="BQ1054" s="39" t="str">
        <f t="shared" si="687"/>
        <v/>
      </c>
      <c r="BR1054" s="39" t="str">
        <f t="shared" si="688"/>
        <v/>
      </c>
      <c r="BS1054" s="39" t="str">
        <f t="shared" si="689"/>
        <v/>
      </c>
      <c r="BT1054" s="39" t="str">
        <f t="shared" si="690"/>
        <v/>
      </c>
      <c r="BU1054" s="39" t="str">
        <f t="shared" si="691"/>
        <v/>
      </c>
      <c r="BV1054" s="39" t="str">
        <f t="shared" si="692"/>
        <v/>
      </c>
      <c r="BW1054" s="39" t="str">
        <f t="shared" si="693"/>
        <v/>
      </c>
      <c r="BX1054" s="39" t="str">
        <f t="shared" si="694"/>
        <v/>
      </c>
      <c r="BY1054" s="39" t="str">
        <f t="shared" si="695"/>
        <v/>
      </c>
      <c r="BZ1054" s="39" t="str">
        <f t="shared" si="696"/>
        <v/>
      </c>
      <c r="CA1054" s="39" t="str">
        <f t="shared" si="697"/>
        <v/>
      </c>
      <c r="CB1054" s="39" t="str">
        <f t="shared" si="698"/>
        <v/>
      </c>
      <c r="CC1054" s="39" t="str">
        <f t="shared" si="699"/>
        <v/>
      </c>
      <c r="CD1054" s="39" t="str">
        <f t="shared" si="700"/>
        <v/>
      </c>
      <c r="CE1054" s="39" t="str">
        <f t="shared" si="701"/>
        <v/>
      </c>
      <c r="CF1054" s="39" t="str">
        <f t="shared" si="702"/>
        <v/>
      </c>
      <c r="CG1054" s="39" t="str">
        <f t="shared" si="703"/>
        <v/>
      </c>
      <c r="CH1054" s="39" t="str">
        <f t="shared" si="704"/>
        <v/>
      </c>
      <c r="CI1054" s="39" t="str">
        <f t="shared" si="705"/>
        <v/>
      </c>
    </row>
    <row r="1055" spans="1:87">
      <c r="A1055" s="18"/>
      <c r="B1055" s="15">
        <f>'Gene Table'!E1054</f>
        <v>0</v>
      </c>
      <c r="C1055" s="15" t="str">
        <f>'Gene Table'!B1054</f>
        <v>L20</v>
      </c>
      <c r="D1055" s="16" t="str">
        <f>IF(SUM('Test Sample Data'!D$3:D$98)&gt;10,IF(AND(ISNUMBER('Test Sample Data'!D1054),'Test Sample Data'!D1054&lt;$B$1,'Test Sample Data'!D1054&gt;0),'Test Sample Data'!D1054,$B$1),"")</f>
        <v/>
      </c>
      <c r="E1055" s="17" t="str">
        <f>IF(SUM('Test Sample Data'!E$3:E$98)&gt;10,IF(AND(ISNUMBER('Test Sample Data'!E1054),'Test Sample Data'!E1054&lt;$B$1,'Test Sample Data'!E1054&gt;0),'Test Sample Data'!E1054,$B$1),"")</f>
        <v/>
      </c>
      <c r="F1055" s="17" t="str">
        <f>IF(SUM('Test Sample Data'!F$3:F$98)&gt;10,IF(AND(ISNUMBER('Test Sample Data'!F1054),'Test Sample Data'!F1054&lt;$B$1,'Test Sample Data'!F1054&gt;0),'Test Sample Data'!F1054,$B$1),"")</f>
        <v/>
      </c>
      <c r="G1055" s="17" t="str">
        <f>IF(SUM('Test Sample Data'!G$3:G$98)&gt;10,IF(AND(ISNUMBER('Test Sample Data'!G1054),'Test Sample Data'!G1054&lt;$B$1,'Test Sample Data'!G1054&gt;0),'Test Sample Data'!G1054,$B$1),"")</f>
        <v/>
      </c>
      <c r="H1055" s="17" t="str">
        <f>IF(SUM('Test Sample Data'!H$3:H$98)&gt;10,IF(AND(ISNUMBER('Test Sample Data'!H1054),'Test Sample Data'!H1054&lt;$B$1,'Test Sample Data'!H1054&gt;0),'Test Sample Data'!H1054,$B$1),"")</f>
        <v/>
      </c>
      <c r="I1055" s="17" t="str">
        <f>IF(SUM('Test Sample Data'!I$3:I$98)&gt;10,IF(AND(ISNUMBER('Test Sample Data'!I1054),'Test Sample Data'!I1054&lt;$B$1,'Test Sample Data'!I1054&gt;0),'Test Sample Data'!I1054,$B$1),"")</f>
        <v/>
      </c>
      <c r="J1055" s="17" t="str">
        <f>IF(SUM('Test Sample Data'!J$3:J$98)&gt;10,IF(AND(ISNUMBER('Test Sample Data'!J1054),'Test Sample Data'!J1054&lt;$B$1,'Test Sample Data'!J1054&gt;0),'Test Sample Data'!J1054,$B$1),"")</f>
        <v/>
      </c>
      <c r="K1055" s="17" t="str">
        <f>IF(SUM('Test Sample Data'!K$3:K$98)&gt;10,IF(AND(ISNUMBER('Test Sample Data'!K1054),'Test Sample Data'!K1054&lt;$B$1,'Test Sample Data'!K1054&gt;0),'Test Sample Data'!K1054,$B$1),"")</f>
        <v/>
      </c>
      <c r="L1055" s="17" t="str">
        <f>IF(SUM('Test Sample Data'!L$3:L$98)&gt;10,IF(AND(ISNUMBER('Test Sample Data'!L1054),'Test Sample Data'!L1054&lt;$B$1,'Test Sample Data'!L1054&gt;0),'Test Sample Data'!L1054,$B$1),"")</f>
        <v/>
      </c>
      <c r="M1055" s="17" t="str">
        <f>IF(SUM('Test Sample Data'!M$3:M$98)&gt;10,IF(AND(ISNUMBER('Test Sample Data'!M1054),'Test Sample Data'!M1054&lt;$B$1,'Test Sample Data'!M1054&gt;0),'Test Sample Data'!M1054,$B$1),"")</f>
        <v/>
      </c>
      <c r="N1055" s="17">
        <f>'Gene Table'!E1054</f>
        <v>0</v>
      </c>
      <c r="O1055" s="17" t="str">
        <f>'Gene Table'!B1054</f>
        <v>L20</v>
      </c>
      <c r="P1055" s="17" t="str">
        <f>IF(SUM('Control Sample Data'!D$3:D$98)&gt;10,IF(AND(ISNUMBER('Control Sample Data'!D1054),'Control Sample Data'!D1054&lt;$B$1,'Control Sample Data'!D1054&gt;0),'Control Sample Data'!D1054,$B$1),"")</f>
        <v/>
      </c>
      <c r="Q1055" s="17" t="str">
        <f>IF(SUM('Control Sample Data'!E$3:E$98)&gt;10,IF(AND(ISNUMBER('Control Sample Data'!E1054),'Control Sample Data'!E1054&lt;$B$1,'Control Sample Data'!E1054&gt;0),'Control Sample Data'!E1054,$B$1),"")</f>
        <v/>
      </c>
      <c r="R1055" s="17" t="str">
        <f>IF(SUM('Control Sample Data'!F$3:F$98)&gt;10,IF(AND(ISNUMBER('Control Sample Data'!F1054),'Control Sample Data'!F1054&lt;$B$1,'Control Sample Data'!F1054&gt;0),'Control Sample Data'!F1054,$B$1),"")</f>
        <v/>
      </c>
      <c r="S1055" s="17" t="str">
        <f>IF(SUM('Control Sample Data'!G$3:G$98)&gt;10,IF(AND(ISNUMBER('Control Sample Data'!G1054),'Control Sample Data'!G1054&lt;$B$1,'Control Sample Data'!G1054&gt;0),'Control Sample Data'!G1054,$B$1),"")</f>
        <v/>
      </c>
      <c r="T1055" s="17" t="str">
        <f>IF(SUM('Control Sample Data'!H$3:H$98)&gt;10,IF(AND(ISNUMBER('Control Sample Data'!H1054),'Control Sample Data'!H1054&lt;$B$1,'Control Sample Data'!H1054&gt;0),'Control Sample Data'!H1054,$B$1),"")</f>
        <v/>
      </c>
      <c r="U1055" s="17" t="str">
        <f>IF(SUM('Control Sample Data'!I$3:I$98)&gt;10,IF(AND(ISNUMBER('Control Sample Data'!I1054),'Control Sample Data'!I1054&lt;$B$1,'Control Sample Data'!I1054&gt;0),'Control Sample Data'!I1054,$B$1),"")</f>
        <v/>
      </c>
      <c r="V1055" s="17" t="str">
        <f>IF(SUM('Control Sample Data'!J$3:J$98)&gt;10,IF(AND(ISNUMBER('Control Sample Data'!J1054),'Control Sample Data'!J1054&lt;$B$1,'Control Sample Data'!J1054&gt;0),'Control Sample Data'!J1054,$B$1),"")</f>
        <v/>
      </c>
      <c r="W1055" s="17" t="str">
        <f>IF(SUM('Control Sample Data'!K$3:K$98)&gt;10,IF(AND(ISNUMBER('Control Sample Data'!K1054),'Control Sample Data'!K1054&lt;$B$1,'Control Sample Data'!K1054&gt;0),'Control Sample Data'!K1054,$B$1),"")</f>
        <v/>
      </c>
      <c r="X1055" s="17" t="str">
        <f>IF(SUM('Control Sample Data'!L$3:L$98)&gt;10,IF(AND(ISNUMBER('Control Sample Data'!L1054),'Control Sample Data'!L1054&lt;$B$1,'Control Sample Data'!L1054&gt;0),'Control Sample Data'!L1054,$B$1),"")</f>
        <v/>
      </c>
      <c r="Y1055" s="17" t="str">
        <f>IF(SUM('Control Sample Data'!M$3:M$98)&gt;10,IF(AND(ISNUMBER('Control Sample Data'!M1054),'Control Sample Data'!M1054&lt;$B$1,'Control Sample Data'!M1054&gt;0),'Control Sample Data'!M1054,$B$1),"")</f>
        <v/>
      </c>
      <c r="AT1055" s="36" t="str">
        <f t="shared" si="706"/>
        <v/>
      </c>
      <c r="AU1055" s="36" t="str">
        <f t="shared" si="707"/>
        <v/>
      </c>
      <c r="AV1055" s="36" t="str">
        <f t="shared" si="708"/>
        <v/>
      </c>
      <c r="AW1055" s="36" t="str">
        <f t="shared" si="709"/>
        <v/>
      </c>
      <c r="AX1055" s="36" t="str">
        <f t="shared" si="710"/>
        <v/>
      </c>
      <c r="AY1055" s="36" t="str">
        <f t="shared" si="711"/>
        <v/>
      </c>
      <c r="AZ1055" s="36" t="str">
        <f t="shared" si="712"/>
        <v/>
      </c>
      <c r="BA1055" s="36" t="str">
        <f t="shared" si="713"/>
        <v/>
      </c>
      <c r="BB1055" s="36" t="str">
        <f t="shared" si="714"/>
        <v/>
      </c>
      <c r="BC1055" s="36" t="str">
        <f t="shared" si="715"/>
        <v/>
      </c>
      <c r="BD1055" s="36" t="str">
        <f t="shared" si="716"/>
        <v/>
      </c>
      <c r="BE1055" s="36" t="str">
        <f t="shared" si="717"/>
        <v/>
      </c>
      <c r="BF1055" s="36" t="str">
        <f t="shared" si="718"/>
        <v/>
      </c>
      <c r="BG1055" s="36" t="str">
        <f t="shared" si="719"/>
        <v/>
      </c>
      <c r="BH1055" s="36" t="str">
        <f t="shared" si="720"/>
        <v/>
      </c>
      <c r="BI1055" s="36" t="str">
        <f t="shared" si="721"/>
        <v/>
      </c>
      <c r="BJ1055" s="36" t="str">
        <f t="shared" si="722"/>
        <v/>
      </c>
      <c r="BK1055" s="36" t="str">
        <f t="shared" si="723"/>
        <v/>
      </c>
      <c r="BL1055" s="36" t="str">
        <f t="shared" si="724"/>
        <v/>
      </c>
      <c r="BM1055" s="36" t="str">
        <f t="shared" si="725"/>
        <v/>
      </c>
      <c r="BN1055" s="38" t="e">
        <f t="shared" si="684"/>
        <v>#DIV/0!</v>
      </c>
      <c r="BO1055" s="38" t="e">
        <f t="shared" si="685"/>
        <v>#DIV/0!</v>
      </c>
      <c r="BP1055" s="39" t="str">
        <f t="shared" si="686"/>
        <v/>
      </c>
      <c r="BQ1055" s="39" t="str">
        <f t="shared" si="687"/>
        <v/>
      </c>
      <c r="BR1055" s="39" t="str">
        <f t="shared" si="688"/>
        <v/>
      </c>
      <c r="BS1055" s="39" t="str">
        <f t="shared" si="689"/>
        <v/>
      </c>
      <c r="BT1055" s="39" t="str">
        <f t="shared" si="690"/>
        <v/>
      </c>
      <c r="BU1055" s="39" t="str">
        <f t="shared" si="691"/>
        <v/>
      </c>
      <c r="BV1055" s="39" t="str">
        <f t="shared" si="692"/>
        <v/>
      </c>
      <c r="BW1055" s="39" t="str">
        <f t="shared" si="693"/>
        <v/>
      </c>
      <c r="BX1055" s="39" t="str">
        <f t="shared" si="694"/>
        <v/>
      </c>
      <c r="BY1055" s="39" t="str">
        <f t="shared" si="695"/>
        <v/>
      </c>
      <c r="BZ1055" s="39" t="str">
        <f t="shared" si="696"/>
        <v/>
      </c>
      <c r="CA1055" s="39" t="str">
        <f t="shared" si="697"/>
        <v/>
      </c>
      <c r="CB1055" s="39" t="str">
        <f t="shared" si="698"/>
        <v/>
      </c>
      <c r="CC1055" s="39" t="str">
        <f t="shared" si="699"/>
        <v/>
      </c>
      <c r="CD1055" s="39" t="str">
        <f t="shared" si="700"/>
        <v/>
      </c>
      <c r="CE1055" s="39" t="str">
        <f t="shared" si="701"/>
        <v/>
      </c>
      <c r="CF1055" s="39" t="str">
        <f t="shared" si="702"/>
        <v/>
      </c>
      <c r="CG1055" s="39" t="str">
        <f t="shared" si="703"/>
        <v/>
      </c>
      <c r="CH1055" s="39" t="str">
        <f t="shared" si="704"/>
        <v/>
      </c>
      <c r="CI1055" s="39" t="str">
        <f t="shared" si="705"/>
        <v/>
      </c>
    </row>
    <row r="1056" spans="1:87">
      <c r="A1056" s="18"/>
      <c r="B1056" s="15">
        <f>'Gene Table'!E1055</f>
        <v>0</v>
      </c>
      <c r="C1056" s="15" t="str">
        <f>'Gene Table'!B1055</f>
        <v>L21</v>
      </c>
      <c r="D1056" s="16" t="str">
        <f>IF(SUM('Test Sample Data'!D$3:D$98)&gt;10,IF(AND(ISNUMBER('Test Sample Data'!D1055),'Test Sample Data'!D1055&lt;$B$1,'Test Sample Data'!D1055&gt;0),'Test Sample Data'!D1055,$B$1),"")</f>
        <v/>
      </c>
      <c r="E1056" s="17" t="str">
        <f>IF(SUM('Test Sample Data'!E$3:E$98)&gt;10,IF(AND(ISNUMBER('Test Sample Data'!E1055),'Test Sample Data'!E1055&lt;$B$1,'Test Sample Data'!E1055&gt;0),'Test Sample Data'!E1055,$B$1),"")</f>
        <v/>
      </c>
      <c r="F1056" s="17" t="str">
        <f>IF(SUM('Test Sample Data'!F$3:F$98)&gt;10,IF(AND(ISNUMBER('Test Sample Data'!F1055),'Test Sample Data'!F1055&lt;$B$1,'Test Sample Data'!F1055&gt;0),'Test Sample Data'!F1055,$B$1),"")</f>
        <v/>
      </c>
      <c r="G1056" s="17" t="str">
        <f>IF(SUM('Test Sample Data'!G$3:G$98)&gt;10,IF(AND(ISNUMBER('Test Sample Data'!G1055),'Test Sample Data'!G1055&lt;$B$1,'Test Sample Data'!G1055&gt;0),'Test Sample Data'!G1055,$B$1),"")</f>
        <v/>
      </c>
      <c r="H1056" s="17" t="str">
        <f>IF(SUM('Test Sample Data'!H$3:H$98)&gt;10,IF(AND(ISNUMBER('Test Sample Data'!H1055),'Test Sample Data'!H1055&lt;$B$1,'Test Sample Data'!H1055&gt;0),'Test Sample Data'!H1055,$B$1),"")</f>
        <v/>
      </c>
      <c r="I1056" s="17" t="str">
        <f>IF(SUM('Test Sample Data'!I$3:I$98)&gt;10,IF(AND(ISNUMBER('Test Sample Data'!I1055),'Test Sample Data'!I1055&lt;$B$1,'Test Sample Data'!I1055&gt;0),'Test Sample Data'!I1055,$B$1),"")</f>
        <v/>
      </c>
      <c r="J1056" s="17" t="str">
        <f>IF(SUM('Test Sample Data'!J$3:J$98)&gt;10,IF(AND(ISNUMBER('Test Sample Data'!J1055),'Test Sample Data'!J1055&lt;$B$1,'Test Sample Data'!J1055&gt;0),'Test Sample Data'!J1055,$B$1),"")</f>
        <v/>
      </c>
      <c r="K1056" s="17" t="str">
        <f>IF(SUM('Test Sample Data'!K$3:K$98)&gt;10,IF(AND(ISNUMBER('Test Sample Data'!K1055),'Test Sample Data'!K1055&lt;$B$1,'Test Sample Data'!K1055&gt;0),'Test Sample Data'!K1055,$B$1),"")</f>
        <v/>
      </c>
      <c r="L1056" s="17" t="str">
        <f>IF(SUM('Test Sample Data'!L$3:L$98)&gt;10,IF(AND(ISNUMBER('Test Sample Data'!L1055),'Test Sample Data'!L1055&lt;$B$1,'Test Sample Data'!L1055&gt;0),'Test Sample Data'!L1055,$B$1),"")</f>
        <v/>
      </c>
      <c r="M1056" s="17" t="str">
        <f>IF(SUM('Test Sample Data'!M$3:M$98)&gt;10,IF(AND(ISNUMBER('Test Sample Data'!M1055),'Test Sample Data'!M1055&lt;$B$1,'Test Sample Data'!M1055&gt;0),'Test Sample Data'!M1055,$B$1),"")</f>
        <v/>
      </c>
      <c r="N1056" s="17">
        <f>'Gene Table'!E1055</f>
        <v>0</v>
      </c>
      <c r="O1056" s="17" t="str">
        <f>'Gene Table'!B1055</f>
        <v>L21</v>
      </c>
      <c r="P1056" s="17" t="str">
        <f>IF(SUM('Control Sample Data'!D$3:D$98)&gt;10,IF(AND(ISNUMBER('Control Sample Data'!D1055),'Control Sample Data'!D1055&lt;$B$1,'Control Sample Data'!D1055&gt;0),'Control Sample Data'!D1055,$B$1),"")</f>
        <v/>
      </c>
      <c r="Q1056" s="17" t="str">
        <f>IF(SUM('Control Sample Data'!E$3:E$98)&gt;10,IF(AND(ISNUMBER('Control Sample Data'!E1055),'Control Sample Data'!E1055&lt;$B$1,'Control Sample Data'!E1055&gt;0),'Control Sample Data'!E1055,$B$1),"")</f>
        <v/>
      </c>
      <c r="R1056" s="17" t="str">
        <f>IF(SUM('Control Sample Data'!F$3:F$98)&gt;10,IF(AND(ISNUMBER('Control Sample Data'!F1055),'Control Sample Data'!F1055&lt;$B$1,'Control Sample Data'!F1055&gt;0),'Control Sample Data'!F1055,$B$1),"")</f>
        <v/>
      </c>
      <c r="S1056" s="17" t="str">
        <f>IF(SUM('Control Sample Data'!G$3:G$98)&gt;10,IF(AND(ISNUMBER('Control Sample Data'!G1055),'Control Sample Data'!G1055&lt;$B$1,'Control Sample Data'!G1055&gt;0),'Control Sample Data'!G1055,$B$1),"")</f>
        <v/>
      </c>
      <c r="T1056" s="17" t="str">
        <f>IF(SUM('Control Sample Data'!H$3:H$98)&gt;10,IF(AND(ISNUMBER('Control Sample Data'!H1055),'Control Sample Data'!H1055&lt;$B$1,'Control Sample Data'!H1055&gt;0),'Control Sample Data'!H1055,$B$1),"")</f>
        <v/>
      </c>
      <c r="U1056" s="17" t="str">
        <f>IF(SUM('Control Sample Data'!I$3:I$98)&gt;10,IF(AND(ISNUMBER('Control Sample Data'!I1055),'Control Sample Data'!I1055&lt;$B$1,'Control Sample Data'!I1055&gt;0),'Control Sample Data'!I1055,$B$1),"")</f>
        <v/>
      </c>
      <c r="V1056" s="17" t="str">
        <f>IF(SUM('Control Sample Data'!J$3:J$98)&gt;10,IF(AND(ISNUMBER('Control Sample Data'!J1055),'Control Sample Data'!J1055&lt;$B$1,'Control Sample Data'!J1055&gt;0),'Control Sample Data'!J1055,$B$1),"")</f>
        <v/>
      </c>
      <c r="W1056" s="17" t="str">
        <f>IF(SUM('Control Sample Data'!K$3:K$98)&gt;10,IF(AND(ISNUMBER('Control Sample Data'!K1055),'Control Sample Data'!K1055&lt;$B$1,'Control Sample Data'!K1055&gt;0),'Control Sample Data'!K1055,$B$1),"")</f>
        <v/>
      </c>
      <c r="X1056" s="17" t="str">
        <f>IF(SUM('Control Sample Data'!L$3:L$98)&gt;10,IF(AND(ISNUMBER('Control Sample Data'!L1055),'Control Sample Data'!L1055&lt;$B$1,'Control Sample Data'!L1055&gt;0),'Control Sample Data'!L1055,$B$1),"")</f>
        <v/>
      </c>
      <c r="Y1056" s="17" t="str">
        <f>IF(SUM('Control Sample Data'!M$3:M$98)&gt;10,IF(AND(ISNUMBER('Control Sample Data'!M1055),'Control Sample Data'!M1055&lt;$B$1,'Control Sample Data'!M1055&gt;0),'Control Sample Data'!M1055,$B$1),"")</f>
        <v/>
      </c>
      <c r="AT1056" s="36" t="str">
        <f t="shared" si="706"/>
        <v/>
      </c>
      <c r="AU1056" s="36" t="str">
        <f t="shared" si="707"/>
        <v/>
      </c>
      <c r="AV1056" s="36" t="str">
        <f t="shared" si="708"/>
        <v/>
      </c>
      <c r="AW1056" s="36" t="str">
        <f t="shared" si="709"/>
        <v/>
      </c>
      <c r="AX1056" s="36" t="str">
        <f t="shared" si="710"/>
        <v/>
      </c>
      <c r="AY1056" s="36" t="str">
        <f t="shared" si="711"/>
        <v/>
      </c>
      <c r="AZ1056" s="36" t="str">
        <f t="shared" si="712"/>
        <v/>
      </c>
      <c r="BA1056" s="36" t="str">
        <f t="shared" si="713"/>
        <v/>
      </c>
      <c r="BB1056" s="36" t="str">
        <f t="shared" si="714"/>
        <v/>
      </c>
      <c r="BC1056" s="36" t="str">
        <f t="shared" si="715"/>
        <v/>
      </c>
      <c r="BD1056" s="36" t="str">
        <f t="shared" si="716"/>
        <v/>
      </c>
      <c r="BE1056" s="36" t="str">
        <f t="shared" si="717"/>
        <v/>
      </c>
      <c r="BF1056" s="36" t="str">
        <f t="shared" si="718"/>
        <v/>
      </c>
      <c r="BG1056" s="36" t="str">
        <f t="shared" si="719"/>
        <v/>
      </c>
      <c r="BH1056" s="36" t="str">
        <f t="shared" si="720"/>
        <v/>
      </c>
      <c r="BI1056" s="36" t="str">
        <f t="shared" si="721"/>
        <v/>
      </c>
      <c r="BJ1056" s="36" t="str">
        <f t="shared" si="722"/>
        <v/>
      </c>
      <c r="BK1056" s="36" t="str">
        <f t="shared" si="723"/>
        <v/>
      </c>
      <c r="BL1056" s="36" t="str">
        <f t="shared" si="724"/>
        <v/>
      </c>
      <c r="BM1056" s="36" t="str">
        <f t="shared" si="725"/>
        <v/>
      </c>
      <c r="BN1056" s="38" t="e">
        <f t="shared" si="684"/>
        <v>#DIV/0!</v>
      </c>
      <c r="BO1056" s="38" t="e">
        <f t="shared" si="685"/>
        <v>#DIV/0!</v>
      </c>
      <c r="BP1056" s="39" t="str">
        <f t="shared" si="686"/>
        <v/>
      </c>
      <c r="BQ1056" s="39" t="str">
        <f t="shared" si="687"/>
        <v/>
      </c>
      <c r="BR1056" s="39" t="str">
        <f t="shared" si="688"/>
        <v/>
      </c>
      <c r="BS1056" s="39" t="str">
        <f t="shared" si="689"/>
        <v/>
      </c>
      <c r="BT1056" s="39" t="str">
        <f t="shared" si="690"/>
        <v/>
      </c>
      <c r="BU1056" s="39" t="str">
        <f t="shared" si="691"/>
        <v/>
      </c>
      <c r="BV1056" s="39" t="str">
        <f t="shared" si="692"/>
        <v/>
      </c>
      <c r="BW1056" s="39" t="str">
        <f t="shared" si="693"/>
        <v/>
      </c>
      <c r="BX1056" s="39" t="str">
        <f t="shared" si="694"/>
        <v/>
      </c>
      <c r="BY1056" s="39" t="str">
        <f t="shared" si="695"/>
        <v/>
      </c>
      <c r="BZ1056" s="39" t="str">
        <f t="shared" si="696"/>
        <v/>
      </c>
      <c r="CA1056" s="39" t="str">
        <f t="shared" si="697"/>
        <v/>
      </c>
      <c r="CB1056" s="39" t="str">
        <f t="shared" si="698"/>
        <v/>
      </c>
      <c r="CC1056" s="39" t="str">
        <f t="shared" si="699"/>
        <v/>
      </c>
      <c r="CD1056" s="39" t="str">
        <f t="shared" si="700"/>
        <v/>
      </c>
      <c r="CE1056" s="39" t="str">
        <f t="shared" si="701"/>
        <v/>
      </c>
      <c r="CF1056" s="39" t="str">
        <f t="shared" si="702"/>
        <v/>
      </c>
      <c r="CG1056" s="39" t="str">
        <f t="shared" si="703"/>
        <v/>
      </c>
      <c r="CH1056" s="39" t="str">
        <f t="shared" si="704"/>
        <v/>
      </c>
      <c r="CI1056" s="39" t="str">
        <f t="shared" si="705"/>
        <v/>
      </c>
    </row>
    <row r="1057" spans="1:87">
      <c r="A1057" s="18"/>
      <c r="B1057" s="15">
        <f>'Gene Table'!E1056</f>
        <v>0</v>
      </c>
      <c r="C1057" s="15" t="str">
        <f>'Gene Table'!B1056</f>
        <v>L22</v>
      </c>
      <c r="D1057" s="16" t="str">
        <f>IF(SUM('Test Sample Data'!D$3:D$98)&gt;10,IF(AND(ISNUMBER('Test Sample Data'!D1056),'Test Sample Data'!D1056&lt;$B$1,'Test Sample Data'!D1056&gt;0),'Test Sample Data'!D1056,$B$1),"")</f>
        <v/>
      </c>
      <c r="E1057" s="17" t="str">
        <f>IF(SUM('Test Sample Data'!E$3:E$98)&gt;10,IF(AND(ISNUMBER('Test Sample Data'!E1056),'Test Sample Data'!E1056&lt;$B$1,'Test Sample Data'!E1056&gt;0),'Test Sample Data'!E1056,$B$1),"")</f>
        <v/>
      </c>
      <c r="F1057" s="17" t="str">
        <f>IF(SUM('Test Sample Data'!F$3:F$98)&gt;10,IF(AND(ISNUMBER('Test Sample Data'!F1056),'Test Sample Data'!F1056&lt;$B$1,'Test Sample Data'!F1056&gt;0),'Test Sample Data'!F1056,$B$1),"")</f>
        <v/>
      </c>
      <c r="G1057" s="17" t="str">
        <f>IF(SUM('Test Sample Data'!G$3:G$98)&gt;10,IF(AND(ISNUMBER('Test Sample Data'!G1056),'Test Sample Data'!G1056&lt;$B$1,'Test Sample Data'!G1056&gt;0),'Test Sample Data'!G1056,$B$1),"")</f>
        <v/>
      </c>
      <c r="H1057" s="17" t="str">
        <f>IF(SUM('Test Sample Data'!H$3:H$98)&gt;10,IF(AND(ISNUMBER('Test Sample Data'!H1056),'Test Sample Data'!H1056&lt;$B$1,'Test Sample Data'!H1056&gt;0),'Test Sample Data'!H1056,$B$1),"")</f>
        <v/>
      </c>
      <c r="I1057" s="17" t="str">
        <f>IF(SUM('Test Sample Data'!I$3:I$98)&gt;10,IF(AND(ISNUMBER('Test Sample Data'!I1056),'Test Sample Data'!I1056&lt;$B$1,'Test Sample Data'!I1056&gt;0),'Test Sample Data'!I1056,$B$1),"")</f>
        <v/>
      </c>
      <c r="J1057" s="17" t="str">
        <f>IF(SUM('Test Sample Data'!J$3:J$98)&gt;10,IF(AND(ISNUMBER('Test Sample Data'!J1056),'Test Sample Data'!J1056&lt;$B$1,'Test Sample Data'!J1056&gt;0),'Test Sample Data'!J1056,$B$1),"")</f>
        <v/>
      </c>
      <c r="K1057" s="17" t="str">
        <f>IF(SUM('Test Sample Data'!K$3:K$98)&gt;10,IF(AND(ISNUMBER('Test Sample Data'!K1056),'Test Sample Data'!K1056&lt;$B$1,'Test Sample Data'!K1056&gt;0),'Test Sample Data'!K1056,$B$1),"")</f>
        <v/>
      </c>
      <c r="L1057" s="17" t="str">
        <f>IF(SUM('Test Sample Data'!L$3:L$98)&gt;10,IF(AND(ISNUMBER('Test Sample Data'!L1056),'Test Sample Data'!L1056&lt;$B$1,'Test Sample Data'!L1056&gt;0),'Test Sample Data'!L1056,$B$1),"")</f>
        <v/>
      </c>
      <c r="M1057" s="17" t="str">
        <f>IF(SUM('Test Sample Data'!M$3:M$98)&gt;10,IF(AND(ISNUMBER('Test Sample Data'!M1056),'Test Sample Data'!M1056&lt;$B$1,'Test Sample Data'!M1056&gt;0),'Test Sample Data'!M1056,$B$1),"")</f>
        <v/>
      </c>
      <c r="N1057" s="17">
        <f>'Gene Table'!E1056</f>
        <v>0</v>
      </c>
      <c r="O1057" s="17" t="str">
        <f>'Gene Table'!B1056</f>
        <v>L22</v>
      </c>
      <c r="P1057" s="17" t="str">
        <f>IF(SUM('Control Sample Data'!D$3:D$98)&gt;10,IF(AND(ISNUMBER('Control Sample Data'!D1056),'Control Sample Data'!D1056&lt;$B$1,'Control Sample Data'!D1056&gt;0),'Control Sample Data'!D1056,$B$1),"")</f>
        <v/>
      </c>
      <c r="Q1057" s="17" t="str">
        <f>IF(SUM('Control Sample Data'!E$3:E$98)&gt;10,IF(AND(ISNUMBER('Control Sample Data'!E1056),'Control Sample Data'!E1056&lt;$B$1,'Control Sample Data'!E1056&gt;0),'Control Sample Data'!E1056,$B$1),"")</f>
        <v/>
      </c>
      <c r="R1057" s="17" t="str">
        <f>IF(SUM('Control Sample Data'!F$3:F$98)&gt;10,IF(AND(ISNUMBER('Control Sample Data'!F1056),'Control Sample Data'!F1056&lt;$B$1,'Control Sample Data'!F1056&gt;0),'Control Sample Data'!F1056,$B$1),"")</f>
        <v/>
      </c>
      <c r="S1057" s="17" t="str">
        <f>IF(SUM('Control Sample Data'!G$3:G$98)&gt;10,IF(AND(ISNUMBER('Control Sample Data'!G1056),'Control Sample Data'!G1056&lt;$B$1,'Control Sample Data'!G1056&gt;0),'Control Sample Data'!G1056,$B$1),"")</f>
        <v/>
      </c>
      <c r="T1057" s="17" t="str">
        <f>IF(SUM('Control Sample Data'!H$3:H$98)&gt;10,IF(AND(ISNUMBER('Control Sample Data'!H1056),'Control Sample Data'!H1056&lt;$B$1,'Control Sample Data'!H1056&gt;0),'Control Sample Data'!H1056,$B$1),"")</f>
        <v/>
      </c>
      <c r="U1057" s="17" t="str">
        <f>IF(SUM('Control Sample Data'!I$3:I$98)&gt;10,IF(AND(ISNUMBER('Control Sample Data'!I1056),'Control Sample Data'!I1056&lt;$B$1,'Control Sample Data'!I1056&gt;0),'Control Sample Data'!I1056,$B$1),"")</f>
        <v/>
      </c>
      <c r="V1057" s="17" t="str">
        <f>IF(SUM('Control Sample Data'!J$3:J$98)&gt;10,IF(AND(ISNUMBER('Control Sample Data'!J1056),'Control Sample Data'!J1056&lt;$B$1,'Control Sample Data'!J1056&gt;0),'Control Sample Data'!J1056,$B$1),"")</f>
        <v/>
      </c>
      <c r="W1057" s="17" t="str">
        <f>IF(SUM('Control Sample Data'!K$3:K$98)&gt;10,IF(AND(ISNUMBER('Control Sample Data'!K1056),'Control Sample Data'!K1056&lt;$B$1,'Control Sample Data'!K1056&gt;0),'Control Sample Data'!K1056,$B$1),"")</f>
        <v/>
      </c>
      <c r="X1057" s="17" t="str">
        <f>IF(SUM('Control Sample Data'!L$3:L$98)&gt;10,IF(AND(ISNUMBER('Control Sample Data'!L1056),'Control Sample Data'!L1056&lt;$B$1,'Control Sample Data'!L1056&gt;0),'Control Sample Data'!L1056,$B$1),"")</f>
        <v/>
      </c>
      <c r="Y1057" s="17" t="str">
        <f>IF(SUM('Control Sample Data'!M$3:M$98)&gt;10,IF(AND(ISNUMBER('Control Sample Data'!M1056),'Control Sample Data'!M1056&lt;$B$1,'Control Sample Data'!M1056&gt;0),'Control Sample Data'!M1056,$B$1),"")</f>
        <v/>
      </c>
      <c r="AT1057" s="36" t="str">
        <f t="shared" si="706"/>
        <v/>
      </c>
      <c r="AU1057" s="36" t="str">
        <f t="shared" si="707"/>
        <v/>
      </c>
      <c r="AV1057" s="36" t="str">
        <f t="shared" si="708"/>
        <v/>
      </c>
      <c r="AW1057" s="36" t="str">
        <f t="shared" si="709"/>
        <v/>
      </c>
      <c r="AX1057" s="36" t="str">
        <f t="shared" si="710"/>
        <v/>
      </c>
      <c r="AY1057" s="36" t="str">
        <f t="shared" si="711"/>
        <v/>
      </c>
      <c r="AZ1057" s="36" t="str">
        <f t="shared" si="712"/>
        <v/>
      </c>
      <c r="BA1057" s="36" t="str">
        <f t="shared" si="713"/>
        <v/>
      </c>
      <c r="BB1057" s="36" t="str">
        <f t="shared" si="714"/>
        <v/>
      </c>
      <c r="BC1057" s="36" t="str">
        <f t="shared" si="715"/>
        <v/>
      </c>
      <c r="BD1057" s="36" t="str">
        <f t="shared" si="716"/>
        <v/>
      </c>
      <c r="BE1057" s="36" t="str">
        <f t="shared" si="717"/>
        <v/>
      </c>
      <c r="BF1057" s="36" t="str">
        <f t="shared" si="718"/>
        <v/>
      </c>
      <c r="BG1057" s="36" t="str">
        <f t="shared" si="719"/>
        <v/>
      </c>
      <c r="BH1057" s="36" t="str">
        <f t="shared" si="720"/>
        <v/>
      </c>
      <c r="BI1057" s="36" t="str">
        <f t="shared" si="721"/>
        <v/>
      </c>
      <c r="BJ1057" s="36" t="str">
        <f t="shared" si="722"/>
        <v/>
      </c>
      <c r="BK1057" s="36" t="str">
        <f t="shared" si="723"/>
        <v/>
      </c>
      <c r="BL1057" s="36" t="str">
        <f t="shared" si="724"/>
        <v/>
      </c>
      <c r="BM1057" s="36" t="str">
        <f t="shared" si="725"/>
        <v/>
      </c>
      <c r="BN1057" s="38" t="e">
        <f t="shared" si="684"/>
        <v>#DIV/0!</v>
      </c>
      <c r="BO1057" s="38" t="e">
        <f t="shared" si="685"/>
        <v>#DIV/0!</v>
      </c>
      <c r="BP1057" s="39" t="str">
        <f t="shared" si="686"/>
        <v/>
      </c>
      <c r="BQ1057" s="39" t="str">
        <f t="shared" si="687"/>
        <v/>
      </c>
      <c r="BR1057" s="39" t="str">
        <f t="shared" si="688"/>
        <v/>
      </c>
      <c r="BS1057" s="39" t="str">
        <f t="shared" si="689"/>
        <v/>
      </c>
      <c r="BT1057" s="39" t="str">
        <f t="shared" si="690"/>
        <v/>
      </c>
      <c r="BU1057" s="39" t="str">
        <f t="shared" si="691"/>
        <v/>
      </c>
      <c r="BV1057" s="39" t="str">
        <f t="shared" si="692"/>
        <v/>
      </c>
      <c r="BW1057" s="39" t="str">
        <f t="shared" si="693"/>
        <v/>
      </c>
      <c r="BX1057" s="39" t="str">
        <f t="shared" si="694"/>
        <v/>
      </c>
      <c r="BY1057" s="39" t="str">
        <f t="shared" si="695"/>
        <v/>
      </c>
      <c r="BZ1057" s="39" t="str">
        <f t="shared" si="696"/>
        <v/>
      </c>
      <c r="CA1057" s="39" t="str">
        <f t="shared" si="697"/>
        <v/>
      </c>
      <c r="CB1057" s="39" t="str">
        <f t="shared" si="698"/>
        <v/>
      </c>
      <c r="CC1057" s="39" t="str">
        <f t="shared" si="699"/>
        <v/>
      </c>
      <c r="CD1057" s="39" t="str">
        <f t="shared" si="700"/>
        <v/>
      </c>
      <c r="CE1057" s="39" t="str">
        <f t="shared" si="701"/>
        <v/>
      </c>
      <c r="CF1057" s="39" t="str">
        <f t="shared" si="702"/>
        <v/>
      </c>
      <c r="CG1057" s="39" t="str">
        <f t="shared" si="703"/>
        <v/>
      </c>
      <c r="CH1057" s="39" t="str">
        <f t="shared" si="704"/>
        <v/>
      </c>
      <c r="CI1057" s="39" t="str">
        <f t="shared" si="705"/>
        <v/>
      </c>
    </row>
    <row r="1058" spans="1:87">
      <c r="A1058" s="18"/>
      <c r="B1058" s="15">
        <f>'Gene Table'!E1057</f>
        <v>0</v>
      </c>
      <c r="C1058" s="15" t="str">
        <f>'Gene Table'!B1057</f>
        <v>L23</v>
      </c>
      <c r="D1058" s="16" t="str">
        <f>IF(SUM('Test Sample Data'!D$3:D$98)&gt;10,IF(AND(ISNUMBER('Test Sample Data'!D1057),'Test Sample Data'!D1057&lt;$B$1,'Test Sample Data'!D1057&gt;0),'Test Sample Data'!D1057,$B$1),"")</f>
        <v/>
      </c>
      <c r="E1058" s="17" t="str">
        <f>IF(SUM('Test Sample Data'!E$3:E$98)&gt;10,IF(AND(ISNUMBER('Test Sample Data'!E1057),'Test Sample Data'!E1057&lt;$B$1,'Test Sample Data'!E1057&gt;0),'Test Sample Data'!E1057,$B$1),"")</f>
        <v/>
      </c>
      <c r="F1058" s="17" t="str">
        <f>IF(SUM('Test Sample Data'!F$3:F$98)&gt;10,IF(AND(ISNUMBER('Test Sample Data'!F1057),'Test Sample Data'!F1057&lt;$B$1,'Test Sample Data'!F1057&gt;0),'Test Sample Data'!F1057,$B$1),"")</f>
        <v/>
      </c>
      <c r="G1058" s="17" t="str">
        <f>IF(SUM('Test Sample Data'!G$3:G$98)&gt;10,IF(AND(ISNUMBER('Test Sample Data'!G1057),'Test Sample Data'!G1057&lt;$B$1,'Test Sample Data'!G1057&gt;0),'Test Sample Data'!G1057,$B$1),"")</f>
        <v/>
      </c>
      <c r="H1058" s="17" t="str">
        <f>IF(SUM('Test Sample Data'!H$3:H$98)&gt;10,IF(AND(ISNUMBER('Test Sample Data'!H1057),'Test Sample Data'!H1057&lt;$B$1,'Test Sample Data'!H1057&gt;0),'Test Sample Data'!H1057,$B$1),"")</f>
        <v/>
      </c>
      <c r="I1058" s="17" t="str">
        <f>IF(SUM('Test Sample Data'!I$3:I$98)&gt;10,IF(AND(ISNUMBER('Test Sample Data'!I1057),'Test Sample Data'!I1057&lt;$B$1,'Test Sample Data'!I1057&gt;0),'Test Sample Data'!I1057,$B$1),"")</f>
        <v/>
      </c>
      <c r="J1058" s="17" t="str">
        <f>IF(SUM('Test Sample Data'!J$3:J$98)&gt;10,IF(AND(ISNUMBER('Test Sample Data'!J1057),'Test Sample Data'!J1057&lt;$B$1,'Test Sample Data'!J1057&gt;0),'Test Sample Data'!J1057,$B$1),"")</f>
        <v/>
      </c>
      <c r="K1058" s="17" t="str">
        <f>IF(SUM('Test Sample Data'!K$3:K$98)&gt;10,IF(AND(ISNUMBER('Test Sample Data'!K1057),'Test Sample Data'!K1057&lt;$B$1,'Test Sample Data'!K1057&gt;0),'Test Sample Data'!K1057,$B$1),"")</f>
        <v/>
      </c>
      <c r="L1058" s="17" t="str">
        <f>IF(SUM('Test Sample Data'!L$3:L$98)&gt;10,IF(AND(ISNUMBER('Test Sample Data'!L1057),'Test Sample Data'!L1057&lt;$B$1,'Test Sample Data'!L1057&gt;0),'Test Sample Data'!L1057,$B$1),"")</f>
        <v/>
      </c>
      <c r="M1058" s="17" t="str">
        <f>IF(SUM('Test Sample Data'!M$3:M$98)&gt;10,IF(AND(ISNUMBER('Test Sample Data'!M1057),'Test Sample Data'!M1057&lt;$B$1,'Test Sample Data'!M1057&gt;0),'Test Sample Data'!M1057,$B$1),"")</f>
        <v/>
      </c>
      <c r="N1058" s="17">
        <f>'Gene Table'!E1057</f>
        <v>0</v>
      </c>
      <c r="O1058" s="17" t="str">
        <f>'Gene Table'!B1057</f>
        <v>L23</v>
      </c>
      <c r="P1058" s="17" t="str">
        <f>IF(SUM('Control Sample Data'!D$3:D$98)&gt;10,IF(AND(ISNUMBER('Control Sample Data'!D1057),'Control Sample Data'!D1057&lt;$B$1,'Control Sample Data'!D1057&gt;0),'Control Sample Data'!D1057,$B$1),"")</f>
        <v/>
      </c>
      <c r="Q1058" s="17" t="str">
        <f>IF(SUM('Control Sample Data'!E$3:E$98)&gt;10,IF(AND(ISNUMBER('Control Sample Data'!E1057),'Control Sample Data'!E1057&lt;$B$1,'Control Sample Data'!E1057&gt;0),'Control Sample Data'!E1057,$B$1),"")</f>
        <v/>
      </c>
      <c r="R1058" s="17" t="str">
        <f>IF(SUM('Control Sample Data'!F$3:F$98)&gt;10,IF(AND(ISNUMBER('Control Sample Data'!F1057),'Control Sample Data'!F1057&lt;$B$1,'Control Sample Data'!F1057&gt;0),'Control Sample Data'!F1057,$B$1),"")</f>
        <v/>
      </c>
      <c r="S1058" s="17" t="str">
        <f>IF(SUM('Control Sample Data'!G$3:G$98)&gt;10,IF(AND(ISNUMBER('Control Sample Data'!G1057),'Control Sample Data'!G1057&lt;$B$1,'Control Sample Data'!G1057&gt;0),'Control Sample Data'!G1057,$B$1),"")</f>
        <v/>
      </c>
      <c r="T1058" s="17" t="str">
        <f>IF(SUM('Control Sample Data'!H$3:H$98)&gt;10,IF(AND(ISNUMBER('Control Sample Data'!H1057),'Control Sample Data'!H1057&lt;$B$1,'Control Sample Data'!H1057&gt;0),'Control Sample Data'!H1057,$B$1),"")</f>
        <v/>
      </c>
      <c r="U1058" s="17" t="str">
        <f>IF(SUM('Control Sample Data'!I$3:I$98)&gt;10,IF(AND(ISNUMBER('Control Sample Data'!I1057),'Control Sample Data'!I1057&lt;$B$1,'Control Sample Data'!I1057&gt;0),'Control Sample Data'!I1057,$B$1),"")</f>
        <v/>
      </c>
      <c r="V1058" s="17" t="str">
        <f>IF(SUM('Control Sample Data'!J$3:J$98)&gt;10,IF(AND(ISNUMBER('Control Sample Data'!J1057),'Control Sample Data'!J1057&lt;$B$1,'Control Sample Data'!J1057&gt;0),'Control Sample Data'!J1057,$B$1),"")</f>
        <v/>
      </c>
      <c r="W1058" s="17" t="str">
        <f>IF(SUM('Control Sample Data'!K$3:K$98)&gt;10,IF(AND(ISNUMBER('Control Sample Data'!K1057),'Control Sample Data'!K1057&lt;$B$1,'Control Sample Data'!K1057&gt;0),'Control Sample Data'!K1057,$B$1),"")</f>
        <v/>
      </c>
      <c r="X1058" s="17" t="str">
        <f>IF(SUM('Control Sample Data'!L$3:L$98)&gt;10,IF(AND(ISNUMBER('Control Sample Data'!L1057),'Control Sample Data'!L1057&lt;$B$1,'Control Sample Data'!L1057&gt;0),'Control Sample Data'!L1057,$B$1),"")</f>
        <v/>
      </c>
      <c r="Y1058" s="17" t="str">
        <f>IF(SUM('Control Sample Data'!M$3:M$98)&gt;10,IF(AND(ISNUMBER('Control Sample Data'!M1057),'Control Sample Data'!M1057&lt;$B$1,'Control Sample Data'!M1057&gt;0),'Control Sample Data'!M1057,$B$1),"")</f>
        <v/>
      </c>
      <c r="AT1058" s="36" t="str">
        <f t="shared" si="706"/>
        <v/>
      </c>
      <c r="AU1058" s="36" t="str">
        <f t="shared" si="707"/>
        <v/>
      </c>
      <c r="AV1058" s="36" t="str">
        <f t="shared" si="708"/>
        <v/>
      </c>
      <c r="AW1058" s="36" t="str">
        <f t="shared" si="709"/>
        <v/>
      </c>
      <c r="AX1058" s="36" t="str">
        <f t="shared" si="710"/>
        <v/>
      </c>
      <c r="AY1058" s="36" t="str">
        <f t="shared" si="711"/>
        <v/>
      </c>
      <c r="AZ1058" s="36" t="str">
        <f t="shared" si="712"/>
        <v/>
      </c>
      <c r="BA1058" s="36" t="str">
        <f t="shared" si="713"/>
        <v/>
      </c>
      <c r="BB1058" s="36" t="str">
        <f t="shared" si="714"/>
        <v/>
      </c>
      <c r="BC1058" s="36" t="str">
        <f t="shared" si="715"/>
        <v/>
      </c>
      <c r="BD1058" s="36" t="str">
        <f t="shared" si="716"/>
        <v/>
      </c>
      <c r="BE1058" s="36" t="str">
        <f t="shared" si="717"/>
        <v/>
      </c>
      <c r="BF1058" s="36" t="str">
        <f t="shared" si="718"/>
        <v/>
      </c>
      <c r="BG1058" s="36" t="str">
        <f t="shared" si="719"/>
        <v/>
      </c>
      <c r="BH1058" s="36" t="str">
        <f t="shared" si="720"/>
        <v/>
      </c>
      <c r="BI1058" s="36" t="str">
        <f t="shared" si="721"/>
        <v/>
      </c>
      <c r="BJ1058" s="36" t="str">
        <f t="shared" si="722"/>
        <v/>
      </c>
      <c r="BK1058" s="36" t="str">
        <f t="shared" si="723"/>
        <v/>
      </c>
      <c r="BL1058" s="36" t="str">
        <f t="shared" si="724"/>
        <v/>
      </c>
      <c r="BM1058" s="36" t="str">
        <f t="shared" si="725"/>
        <v/>
      </c>
      <c r="BN1058" s="38" t="e">
        <f t="shared" si="684"/>
        <v>#DIV/0!</v>
      </c>
      <c r="BO1058" s="38" t="e">
        <f t="shared" si="685"/>
        <v>#DIV/0!</v>
      </c>
      <c r="BP1058" s="39" t="str">
        <f t="shared" si="686"/>
        <v/>
      </c>
      <c r="BQ1058" s="39" t="str">
        <f t="shared" si="687"/>
        <v/>
      </c>
      <c r="BR1058" s="39" t="str">
        <f t="shared" si="688"/>
        <v/>
      </c>
      <c r="BS1058" s="39" t="str">
        <f t="shared" si="689"/>
        <v/>
      </c>
      <c r="BT1058" s="39" t="str">
        <f t="shared" si="690"/>
        <v/>
      </c>
      <c r="BU1058" s="39" t="str">
        <f t="shared" si="691"/>
        <v/>
      </c>
      <c r="BV1058" s="39" t="str">
        <f t="shared" si="692"/>
        <v/>
      </c>
      <c r="BW1058" s="39" t="str">
        <f t="shared" si="693"/>
        <v/>
      </c>
      <c r="BX1058" s="39" t="str">
        <f t="shared" si="694"/>
        <v/>
      </c>
      <c r="BY1058" s="39" t="str">
        <f t="shared" si="695"/>
        <v/>
      </c>
      <c r="BZ1058" s="39" t="str">
        <f t="shared" si="696"/>
        <v/>
      </c>
      <c r="CA1058" s="39" t="str">
        <f t="shared" si="697"/>
        <v/>
      </c>
      <c r="CB1058" s="39" t="str">
        <f t="shared" si="698"/>
        <v/>
      </c>
      <c r="CC1058" s="39" t="str">
        <f t="shared" si="699"/>
        <v/>
      </c>
      <c r="CD1058" s="39" t="str">
        <f t="shared" si="700"/>
        <v/>
      </c>
      <c r="CE1058" s="39" t="str">
        <f t="shared" si="701"/>
        <v/>
      </c>
      <c r="CF1058" s="39" t="str">
        <f t="shared" si="702"/>
        <v/>
      </c>
      <c r="CG1058" s="39" t="str">
        <f t="shared" si="703"/>
        <v/>
      </c>
      <c r="CH1058" s="39" t="str">
        <f t="shared" si="704"/>
        <v/>
      </c>
      <c r="CI1058" s="39" t="str">
        <f t="shared" si="705"/>
        <v/>
      </c>
    </row>
    <row r="1059" spans="1:87">
      <c r="A1059" s="18"/>
      <c r="B1059" s="15">
        <f>'Gene Table'!E1058</f>
        <v>0</v>
      </c>
      <c r="C1059" s="15" t="str">
        <f>'Gene Table'!B1058</f>
        <v>L24</v>
      </c>
      <c r="D1059" s="16" t="str">
        <f>IF(SUM('Test Sample Data'!D$3:D$98)&gt;10,IF(AND(ISNUMBER('Test Sample Data'!D1058),'Test Sample Data'!D1058&lt;$B$1,'Test Sample Data'!D1058&gt;0),'Test Sample Data'!D1058,$B$1),"")</f>
        <v/>
      </c>
      <c r="E1059" s="17" t="str">
        <f>IF(SUM('Test Sample Data'!E$3:E$98)&gt;10,IF(AND(ISNUMBER('Test Sample Data'!E1058),'Test Sample Data'!E1058&lt;$B$1,'Test Sample Data'!E1058&gt;0),'Test Sample Data'!E1058,$B$1),"")</f>
        <v/>
      </c>
      <c r="F1059" s="17" t="str">
        <f>IF(SUM('Test Sample Data'!F$3:F$98)&gt;10,IF(AND(ISNUMBER('Test Sample Data'!F1058),'Test Sample Data'!F1058&lt;$B$1,'Test Sample Data'!F1058&gt;0),'Test Sample Data'!F1058,$B$1),"")</f>
        <v/>
      </c>
      <c r="G1059" s="17" t="str">
        <f>IF(SUM('Test Sample Data'!G$3:G$98)&gt;10,IF(AND(ISNUMBER('Test Sample Data'!G1058),'Test Sample Data'!G1058&lt;$B$1,'Test Sample Data'!G1058&gt;0),'Test Sample Data'!G1058,$B$1),"")</f>
        <v/>
      </c>
      <c r="H1059" s="17" t="str">
        <f>IF(SUM('Test Sample Data'!H$3:H$98)&gt;10,IF(AND(ISNUMBER('Test Sample Data'!H1058),'Test Sample Data'!H1058&lt;$B$1,'Test Sample Data'!H1058&gt;0),'Test Sample Data'!H1058,$B$1),"")</f>
        <v/>
      </c>
      <c r="I1059" s="17" t="str">
        <f>IF(SUM('Test Sample Data'!I$3:I$98)&gt;10,IF(AND(ISNUMBER('Test Sample Data'!I1058),'Test Sample Data'!I1058&lt;$B$1,'Test Sample Data'!I1058&gt;0),'Test Sample Data'!I1058,$B$1),"")</f>
        <v/>
      </c>
      <c r="J1059" s="17" t="str">
        <f>IF(SUM('Test Sample Data'!J$3:J$98)&gt;10,IF(AND(ISNUMBER('Test Sample Data'!J1058),'Test Sample Data'!J1058&lt;$B$1,'Test Sample Data'!J1058&gt;0),'Test Sample Data'!J1058,$B$1),"")</f>
        <v/>
      </c>
      <c r="K1059" s="17" t="str">
        <f>IF(SUM('Test Sample Data'!K$3:K$98)&gt;10,IF(AND(ISNUMBER('Test Sample Data'!K1058),'Test Sample Data'!K1058&lt;$B$1,'Test Sample Data'!K1058&gt;0),'Test Sample Data'!K1058,$B$1),"")</f>
        <v/>
      </c>
      <c r="L1059" s="17" t="str">
        <f>IF(SUM('Test Sample Data'!L$3:L$98)&gt;10,IF(AND(ISNUMBER('Test Sample Data'!L1058),'Test Sample Data'!L1058&lt;$B$1,'Test Sample Data'!L1058&gt;0),'Test Sample Data'!L1058,$B$1),"")</f>
        <v/>
      </c>
      <c r="M1059" s="17" t="str">
        <f>IF(SUM('Test Sample Data'!M$3:M$98)&gt;10,IF(AND(ISNUMBER('Test Sample Data'!M1058),'Test Sample Data'!M1058&lt;$B$1,'Test Sample Data'!M1058&gt;0),'Test Sample Data'!M1058,$B$1),"")</f>
        <v/>
      </c>
      <c r="N1059" s="17">
        <f>'Gene Table'!E1058</f>
        <v>0</v>
      </c>
      <c r="O1059" s="17" t="str">
        <f>'Gene Table'!B1058</f>
        <v>L24</v>
      </c>
      <c r="P1059" s="17" t="str">
        <f>IF(SUM('Control Sample Data'!D$3:D$98)&gt;10,IF(AND(ISNUMBER('Control Sample Data'!D1058),'Control Sample Data'!D1058&lt;$B$1,'Control Sample Data'!D1058&gt;0),'Control Sample Data'!D1058,$B$1),"")</f>
        <v/>
      </c>
      <c r="Q1059" s="17" t="str">
        <f>IF(SUM('Control Sample Data'!E$3:E$98)&gt;10,IF(AND(ISNUMBER('Control Sample Data'!E1058),'Control Sample Data'!E1058&lt;$B$1,'Control Sample Data'!E1058&gt;0),'Control Sample Data'!E1058,$B$1),"")</f>
        <v/>
      </c>
      <c r="R1059" s="17" t="str">
        <f>IF(SUM('Control Sample Data'!F$3:F$98)&gt;10,IF(AND(ISNUMBER('Control Sample Data'!F1058),'Control Sample Data'!F1058&lt;$B$1,'Control Sample Data'!F1058&gt;0),'Control Sample Data'!F1058,$B$1),"")</f>
        <v/>
      </c>
      <c r="S1059" s="17" t="str">
        <f>IF(SUM('Control Sample Data'!G$3:G$98)&gt;10,IF(AND(ISNUMBER('Control Sample Data'!G1058),'Control Sample Data'!G1058&lt;$B$1,'Control Sample Data'!G1058&gt;0),'Control Sample Data'!G1058,$B$1),"")</f>
        <v/>
      </c>
      <c r="T1059" s="17" t="str">
        <f>IF(SUM('Control Sample Data'!H$3:H$98)&gt;10,IF(AND(ISNUMBER('Control Sample Data'!H1058),'Control Sample Data'!H1058&lt;$B$1,'Control Sample Data'!H1058&gt;0),'Control Sample Data'!H1058,$B$1),"")</f>
        <v/>
      </c>
      <c r="U1059" s="17" t="str">
        <f>IF(SUM('Control Sample Data'!I$3:I$98)&gt;10,IF(AND(ISNUMBER('Control Sample Data'!I1058),'Control Sample Data'!I1058&lt;$B$1,'Control Sample Data'!I1058&gt;0),'Control Sample Data'!I1058,$B$1),"")</f>
        <v/>
      </c>
      <c r="V1059" s="17" t="str">
        <f>IF(SUM('Control Sample Data'!J$3:J$98)&gt;10,IF(AND(ISNUMBER('Control Sample Data'!J1058),'Control Sample Data'!J1058&lt;$B$1,'Control Sample Data'!J1058&gt;0),'Control Sample Data'!J1058,$B$1),"")</f>
        <v/>
      </c>
      <c r="W1059" s="17" t="str">
        <f>IF(SUM('Control Sample Data'!K$3:K$98)&gt;10,IF(AND(ISNUMBER('Control Sample Data'!K1058),'Control Sample Data'!K1058&lt;$B$1,'Control Sample Data'!K1058&gt;0),'Control Sample Data'!K1058,$B$1),"")</f>
        <v/>
      </c>
      <c r="X1059" s="17" t="str">
        <f>IF(SUM('Control Sample Data'!L$3:L$98)&gt;10,IF(AND(ISNUMBER('Control Sample Data'!L1058),'Control Sample Data'!L1058&lt;$B$1,'Control Sample Data'!L1058&gt;0),'Control Sample Data'!L1058,$B$1),"")</f>
        <v/>
      </c>
      <c r="Y1059" s="17" t="str">
        <f>IF(SUM('Control Sample Data'!M$3:M$98)&gt;10,IF(AND(ISNUMBER('Control Sample Data'!M1058),'Control Sample Data'!M1058&lt;$B$1,'Control Sample Data'!M1058&gt;0),'Control Sample Data'!M1058,$B$1),"")</f>
        <v/>
      </c>
      <c r="AT1059" s="36" t="str">
        <f t="shared" si="706"/>
        <v/>
      </c>
      <c r="AU1059" s="36" t="str">
        <f t="shared" si="707"/>
        <v/>
      </c>
      <c r="AV1059" s="36" t="str">
        <f t="shared" si="708"/>
        <v/>
      </c>
      <c r="AW1059" s="36" t="str">
        <f t="shared" si="709"/>
        <v/>
      </c>
      <c r="AX1059" s="36" t="str">
        <f t="shared" si="710"/>
        <v/>
      </c>
      <c r="AY1059" s="36" t="str">
        <f t="shared" si="711"/>
        <v/>
      </c>
      <c r="AZ1059" s="36" t="str">
        <f t="shared" si="712"/>
        <v/>
      </c>
      <c r="BA1059" s="36" t="str">
        <f t="shared" si="713"/>
        <v/>
      </c>
      <c r="BB1059" s="36" t="str">
        <f t="shared" si="714"/>
        <v/>
      </c>
      <c r="BC1059" s="36" t="str">
        <f t="shared" si="715"/>
        <v/>
      </c>
      <c r="BD1059" s="36" t="str">
        <f t="shared" si="716"/>
        <v/>
      </c>
      <c r="BE1059" s="36" t="str">
        <f t="shared" si="717"/>
        <v/>
      </c>
      <c r="BF1059" s="36" t="str">
        <f t="shared" si="718"/>
        <v/>
      </c>
      <c r="BG1059" s="36" t="str">
        <f t="shared" si="719"/>
        <v/>
      </c>
      <c r="BH1059" s="36" t="str">
        <f t="shared" si="720"/>
        <v/>
      </c>
      <c r="BI1059" s="36" t="str">
        <f t="shared" si="721"/>
        <v/>
      </c>
      <c r="BJ1059" s="36" t="str">
        <f t="shared" si="722"/>
        <v/>
      </c>
      <c r="BK1059" s="36" t="str">
        <f t="shared" si="723"/>
        <v/>
      </c>
      <c r="BL1059" s="36" t="str">
        <f t="shared" si="724"/>
        <v/>
      </c>
      <c r="BM1059" s="36" t="str">
        <f t="shared" si="725"/>
        <v/>
      </c>
      <c r="BN1059" s="38" t="e">
        <f t="shared" si="684"/>
        <v>#DIV/0!</v>
      </c>
      <c r="BO1059" s="38" t="e">
        <f t="shared" si="685"/>
        <v>#DIV/0!</v>
      </c>
      <c r="BP1059" s="39" t="str">
        <f t="shared" si="686"/>
        <v/>
      </c>
      <c r="BQ1059" s="39" t="str">
        <f t="shared" si="687"/>
        <v/>
      </c>
      <c r="BR1059" s="39" t="str">
        <f t="shared" si="688"/>
        <v/>
      </c>
      <c r="BS1059" s="39" t="str">
        <f t="shared" si="689"/>
        <v/>
      </c>
      <c r="BT1059" s="39" t="str">
        <f t="shared" si="690"/>
        <v/>
      </c>
      <c r="BU1059" s="39" t="str">
        <f t="shared" si="691"/>
        <v/>
      </c>
      <c r="BV1059" s="39" t="str">
        <f t="shared" si="692"/>
        <v/>
      </c>
      <c r="BW1059" s="39" t="str">
        <f t="shared" si="693"/>
        <v/>
      </c>
      <c r="BX1059" s="39" t="str">
        <f t="shared" si="694"/>
        <v/>
      </c>
      <c r="BY1059" s="39" t="str">
        <f t="shared" si="695"/>
        <v/>
      </c>
      <c r="BZ1059" s="39" t="str">
        <f t="shared" si="696"/>
        <v/>
      </c>
      <c r="CA1059" s="39" t="str">
        <f t="shared" si="697"/>
        <v/>
      </c>
      <c r="CB1059" s="39" t="str">
        <f t="shared" si="698"/>
        <v/>
      </c>
      <c r="CC1059" s="39" t="str">
        <f t="shared" si="699"/>
        <v/>
      </c>
      <c r="CD1059" s="39" t="str">
        <f t="shared" si="700"/>
        <v/>
      </c>
      <c r="CE1059" s="39" t="str">
        <f t="shared" si="701"/>
        <v/>
      </c>
      <c r="CF1059" s="39" t="str">
        <f t="shared" si="702"/>
        <v/>
      </c>
      <c r="CG1059" s="39" t="str">
        <f t="shared" si="703"/>
        <v/>
      </c>
      <c r="CH1059" s="39" t="str">
        <f t="shared" si="704"/>
        <v/>
      </c>
      <c r="CI1059" s="39" t="str">
        <f t="shared" si="705"/>
        <v/>
      </c>
    </row>
    <row r="1060" spans="1:87">
      <c r="A1060" s="18"/>
      <c r="B1060" s="15" t="str">
        <f>'Gene Table'!E1059</f>
        <v>mmu-miR-3096b-3p</v>
      </c>
      <c r="C1060" s="15" t="str">
        <f>'Gene Table'!B1059</f>
        <v>M01</v>
      </c>
      <c r="D1060" s="16" t="str">
        <f>IF(SUM('Test Sample Data'!D$3:D$98)&gt;10,IF(AND(ISNUMBER('Test Sample Data'!D1059),'Test Sample Data'!D1059&lt;$B$1,'Test Sample Data'!D1059&gt;0),'Test Sample Data'!D1059,$B$1),"")</f>
        <v/>
      </c>
      <c r="E1060" s="17" t="str">
        <f>IF(SUM('Test Sample Data'!E$3:E$98)&gt;10,IF(AND(ISNUMBER('Test Sample Data'!E1059),'Test Sample Data'!E1059&lt;$B$1,'Test Sample Data'!E1059&gt;0),'Test Sample Data'!E1059,$B$1),"")</f>
        <v/>
      </c>
      <c r="F1060" s="17" t="str">
        <f>IF(SUM('Test Sample Data'!F$3:F$98)&gt;10,IF(AND(ISNUMBER('Test Sample Data'!F1059),'Test Sample Data'!F1059&lt;$B$1,'Test Sample Data'!F1059&gt;0),'Test Sample Data'!F1059,$B$1),"")</f>
        <v/>
      </c>
      <c r="G1060" s="17" t="str">
        <f>IF(SUM('Test Sample Data'!G$3:G$98)&gt;10,IF(AND(ISNUMBER('Test Sample Data'!G1059),'Test Sample Data'!G1059&lt;$B$1,'Test Sample Data'!G1059&gt;0),'Test Sample Data'!G1059,$B$1),"")</f>
        <v/>
      </c>
      <c r="H1060" s="17" t="str">
        <f>IF(SUM('Test Sample Data'!H$3:H$98)&gt;10,IF(AND(ISNUMBER('Test Sample Data'!H1059),'Test Sample Data'!H1059&lt;$B$1,'Test Sample Data'!H1059&gt;0),'Test Sample Data'!H1059,$B$1),"")</f>
        <v/>
      </c>
      <c r="I1060" s="17" t="str">
        <f>IF(SUM('Test Sample Data'!I$3:I$98)&gt;10,IF(AND(ISNUMBER('Test Sample Data'!I1059),'Test Sample Data'!I1059&lt;$B$1,'Test Sample Data'!I1059&gt;0),'Test Sample Data'!I1059,$B$1),"")</f>
        <v/>
      </c>
      <c r="J1060" s="17" t="str">
        <f>IF(SUM('Test Sample Data'!J$3:J$98)&gt;10,IF(AND(ISNUMBER('Test Sample Data'!J1059),'Test Sample Data'!J1059&lt;$B$1,'Test Sample Data'!J1059&gt;0),'Test Sample Data'!J1059,$B$1),"")</f>
        <v/>
      </c>
      <c r="K1060" s="17" t="str">
        <f>IF(SUM('Test Sample Data'!K$3:K$98)&gt;10,IF(AND(ISNUMBER('Test Sample Data'!K1059),'Test Sample Data'!K1059&lt;$B$1,'Test Sample Data'!K1059&gt;0),'Test Sample Data'!K1059,$B$1),"")</f>
        <v/>
      </c>
      <c r="L1060" s="17" t="str">
        <f>IF(SUM('Test Sample Data'!L$3:L$98)&gt;10,IF(AND(ISNUMBER('Test Sample Data'!L1059),'Test Sample Data'!L1059&lt;$B$1,'Test Sample Data'!L1059&gt;0),'Test Sample Data'!L1059,$B$1),"")</f>
        <v/>
      </c>
      <c r="M1060" s="17" t="str">
        <f>IF(SUM('Test Sample Data'!M$3:M$98)&gt;10,IF(AND(ISNUMBER('Test Sample Data'!M1059),'Test Sample Data'!M1059&lt;$B$1,'Test Sample Data'!M1059&gt;0),'Test Sample Data'!M1059,$B$1),"")</f>
        <v/>
      </c>
      <c r="N1060" s="17" t="str">
        <f>'Gene Table'!E1059</f>
        <v>mmu-miR-3096b-3p</v>
      </c>
      <c r="O1060" s="17" t="str">
        <f>'Gene Table'!B1059</f>
        <v>M01</v>
      </c>
      <c r="P1060" s="17" t="str">
        <f>IF(SUM('Control Sample Data'!D$3:D$98)&gt;10,IF(AND(ISNUMBER('Control Sample Data'!D1059),'Control Sample Data'!D1059&lt;$B$1,'Control Sample Data'!D1059&gt;0),'Control Sample Data'!D1059,$B$1),"")</f>
        <v/>
      </c>
      <c r="Q1060" s="17" t="str">
        <f>IF(SUM('Control Sample Data'!E$3:E$98)&gt;10,IF(AND(ISNUMBER('Control Sample Data'!E1059),'Control Sample Data'!E1059&lt;$B$1,'Control Sample Data'!E1059&gt;0),'Control Sample Data'!E1059,$B$1),"")</f>
        <v/>
      </c>
      <c r="R1060" s="17" t="str">
        <f>IF(SUM('Control Sample Data'!F$3:F$98)&gt;10,IF(AND(ISNUMBER('Control Sample Data'!F1059),'Control Sample Data'!F1059&lt;$B$1,'Control Sample Data'!F1059&gt;0),'Control Sample Data'!F1059,$B$1),"")</f>
        <v/>
      </c>
      <c r="S1060" s="17" t="str">
        <f>IF(SUM('Control Sample Data'!G$3:G$98)&gt;10,IF(AND(ISNUMBER('Control Sample Data'!G1059),'Control Sample Data'!G1059&lt;$B$1,'Control Sample Data'!G1059&gt;0),'Control Sample Data'!G1059,$B$1),"")</f>
        <v/>
      </c>
      <c r="T1060" s="17" t="str">
        <f>IF(SUM('Control Sample Data'!H$3:H$98)&gt;10,IF(AND(ISNUMBER('Control Sample Data'!H1059),'Control Sample Data'!H1059&lt;$B$1,'Control Sample Data'!H1059&gt;0),'Control Sample Data'!H1059,$B$1),"")</f>
        <v/>
      </c>
      <c r="U1060" s="17" t="str">
        <f>IF(SUM('Control Sample Data'!I$3:I$98)&gt;10,IF(AND(ISNUMBER('Control Sample Data'!I1059),'Control Sample Data'!I1059&lt;$B$1,'Control Sample Data'!I1059&gt;0),'Control Sample Data'!I1059,$B$1),"")</f>
        <v/>
      </c>
      <c r="V1060" s="17" t="str">
        <f>IF(SUM('Control Sample Data'!J$3:J$98)&gt;10,IF(AND(ISNUMBER('Control Sample Data'!J1059),'Control Sample Data'!J1059&lt;$B$1,'Control Sample Data'!J1059&gt;0),'Control Sample Data'!J1059,$B$1),"")</f>
        <v/>
      </c>
      <c r="W1060" s="17" t="str">
        <f>IF(SUM('Control Sample Data'!K$3:K$98)&gt;10,IF(AND(ISNUMBER('Control Sample Data'!K1059),'Control Sample Data'!K1059&lt;$B$1,'Control Sample Data'!K1059&gt;0),'Control Sample Data'!K1059,$B$1),"")</f>
        <v/>
      </c>
      <c r="X1060" s="17" t="str">
        <f>IF(SUM('Control Sample Data'!L$3:L$98)&gt;10,IF(AND(ISNUMBER('Control Sample Data'!L1059),'Control Sample Data'!L1059&lt;$B$1,'Control Sample Data'!L1059&gt;0),'Control Sample Data'!L1059,$B$1),"")</f>
        <v/>
      </c>
      <c r="Y1060" s="17" t="str">
        <f>IF(SUM('Control Sample Data'!M$3:M$98)&gt;10,IF(AND(ISNUMBER('Control Sample Data'!M1059),'Control Sample Data'!M1059&lt;$B$1,'Control Sample Data'!M1059&gt;0),'Control Sample Data'!M1059,$B$1),"")</f>
        <v/>
      </c>
      <c r="AT1060" s="36" t="str">
        <f t="shared" si="706"/>
        <v/>
      </c>
      <c r="AU1060" s="36" t="str">
        <f t="shared" si="707"/>
        <v/>
      </c>
      <c r="AV1060" s="36" t="str">
        <f t="shared" si="708"/>
        <v/>
      </c>
      <c r="AW1060" s="36" t="str">
        <f t="shared" si="709"/>
        <v/>
      </c>
      <c r="AX1060" s="36" t="str">
        <f t="shared" si="710"/>
        <v/>
      </c>
      <c r="AY1060" s="36" t="str">
        <f t="shared" si="711"/>
        <v/>
      </c>
      <c r="AZ1060" s="36" t="str">
        <f t="shared" si="712"/>
        <v/>
      </c>
      <c r="BA1060" s="36" t="str">
        <f t="shared" si="713"/>
        <v/>
      </c>
      <c r="BB1060" s="36" t="str">
        <f t="shared" si="714"/>
        <v/>
      </c>
      <c r="BC1060" s="36" t="str">
        <f t="shared" si="715"/>
        <v/>
      </c>
      <c r="BD1060" s="36" t="str">
        <f t="shared" si="716"/>
        <v/>
      </c>
      <c r="BE1060" s="36" t="str">
        <f t="shared" si="717"/>
        <v/>
      </c>
      <c r="BF1060" s="36" t="str">
        <f t="shared" si="718"/>
        <v/>
      </c>
      <c r="BG1060" s="36" t="str">
        <f t="shared" si="719"/>
        <v/>
      </c>
      <c r="BH1060" s="36" t="str">
        <f t="shared" si="720"/>
        <v/>
      </c>
      <c r="BI1060" s="36" t="str">
        <f t="shared" si="721"/>
        <v/>
      </c>
      <c r="BJ1060" s="36" t="str">
        <f t="shared" si="722"/>
        <v/>
      </c>
      <c r="BK1060" s="36" t="str">
        <f t="shared" si="723"/>
        <v/>
      </c>
      <c r="BL1060" s="36" t="str">
        <f t="shared" si="724"/>
        <v/>
      </c>
      <c r="BM1060" s="36" t="str">
        <f t="shared" si="725"/>
        <v/>
      </c>
      <c r="BN1060" s="38" t="e">
        <f t="shared" si="684"/>
        <v>#DIV/0!</v>
      </c>
      <c r="BO1060" s="38" t="e">
        <f t="shared" si="685"/>
        <v>#DIV/0!</v>
      </c>
      <c r="BP1060" s="39" t="str">
        <f t="shared" si="686"/>
        <v/>
      </c>
      <c r="BQ1060" s="39" t="str">
        <f t="shared" si="687"/>
        <v/>
      </c>
      <c r="BR1060" s="39" t="str">
        <f t="shared" si="688"/>
        <v/>
      </c>
      <c r="BS1060" s="39" t="str">
        <f t="shared" si="689"/>
        <v/>
      </c>
      <c r="BT1060" s="39" t="str">
        <f t="shared" si="690"/>
        <v/>
      </c>
      <c r="BU1060" s="39" t="str">
        <f t="shared" si="691"/>
        <v/>
      </c>
      <c r="BV1060" s="39" t="str">
        <f t="shared" si="692"/>
        <v/>
      </c>
      <c r="BW1060" s="39" t="str">
        <f t="shared" si="693"/>
        <v/>
      </c>
      <c r="BX1060" s="39" t="str">
        <f t="shared" si="694"/>
        <v/>
      </c>
      <c r="BY1060" s="39" t="str">
        <f t="shared" si="695"/>
        <v/>
      </c>
      <c r="BZ1060" s="39" t="str">
        <f t="shared" si="696"/>
        <v/>
      </c>
      <c r="CA1060" s="39" t="str">
        <f t="shared" si="697"/>
        <v/>
      </c>
      <c r="CB1060" s="39" t="str">
        <f t="shared" si="698"/>
        <v/>
      </c>
      <c r="CC1060" s="39" t="str">
        <f t="shared" si="699"/>
        <v/>
      </c>
      <c r="CD1060" s="39" t="str">
        <f t="shared" si="700"/>
        <v/>
      </c>
      <c r="CE1060" s="39" t="str">
        <f t="shared" si="701"/>
        <v/>
      </c>
      <c r="CF1060" s="39" t="str">
        <f t="shared" si="702"/>
        <v/>
      </c>
      <c r="CG1060" s="39" t="str">
        <f t="shared" si="703"/>
        <v/>
      </c>
      <c r="CH1060" s="39" t="str">
        <f t="shared" si="704"/>
        <v/>
      </c>
      <c r="CI1060" s="39" t="str">
        <f t="shared" si="705"/>
        <v/>
      </c>
    </row>
    <row r="1061" spans="1:87">
      <c r="A1061" s="18"/>
      <c r="B1061" s="15">
        <f>'Gene Table'!E1060</f>
        <v>0</v>
      </c>
      <c r="C1061" s="15" t="str">
        <f>'Gene Table'!B1060</f>
        <v>M02</v>
      </c>
      <c r="D1061" s="16" t="str">
        <f>IF(SUM('Test Sample Data'!D$3:D$98)&gt;10,IF(AND(ISNUMBER('Test Sample Data'!D1060),'Test Sample Data'!D1060&lt;$B$1,'Test Sample Data'!D1060&gt;0),'Test Sample Data'!D1060,$B$1),"")</f>
        <v/>
      </c>
      <c r="E1061" s="17" t="str">
        <f>IF(SUM('Test Sample Data'!E$3:E$98)&gt;10,IF(AND(ISNUMBER('Test Sample Data'!E1060),'Test Sample Data'!E1060&lt;$B$1,'Test Sample Data'!E1060&gt;0),'Test Sample Data'!E1060,$B$1),"")</f>
        <v/>
      </c>
      <c r="F1061" s="17" t="str">
        <f>IF(SUM('Test Sample Data'!F$3:F$98)&gt;10,IF(AND(ISNUMBER('Test Sample Data'!F1060),'Test Sample Data'!F1060&lt;$B$1,'Test Sample Data'!F1060&gt;0),'Test Sample Data'!F1060,$B$1),"")</f>
        <v/>
      </c>
      <c r="G1061" s="17" t="str">
        <f>IF(SUM('Test Sample Data'!G$3:G$98)&gt;10,IF(AND(ISNUMBER('Test Sample Data'!G1060),'Test Sample Data'!G1060&lt;$B$1,'Test Sample Data'!G1060&gt;0),'Test Sample Data'!G1060,$B$1),"")</f>
        <v/>
      </c>
      <c r="H1061" s="17" t="str">
        <f>IF(SUM('Test Sample Data'!H$3:H$98)&gt;10,IF(AND(ISNUMBER('Test Sample Data'!H1060),'Test Sample Data'!H1060&lt;$B$1,'Test Sample Data'!H1060&gt;0),'Test Sample Data'!H1060,$B$1),"")</f>
        <v/>
      </c>
      <c r="I1061" s="17" t="str">
        <f>IF(SUM('Test Sample Data'!I$3:I$98)&gt;10,IF(AND(ISNUMBER('Test Sample Data'!I1060),'Test Sample Data'!I1060&lt;$B$1,'Test Sample Data'!I1060&gt;0),'Test Sample Data'!I1060,$B$1),"")</f>
        <v/>
      </c>
      <c r="J1061" s="17" t="str">
        <f>IF(SUM('Test Sample Data'!J$3:J$98)&gt;10,IF(AND(ISNUMBER('Test Sample Data'!J1060),'Test Sample Data'!J1060&lt;$B$1,'Test Sample Data'!J1060&gt;0),'Test Sample Data'!J1060,$B$1),"")</f>
        <v/>
      </c>
      <c r="K1061" s="17" t="str">
        <f>IF(SUM('Test Sample Data'!K$3:K$98)&gt;10,IF(AND(ISNUMBER('Test Sample Data'!K1060),'Test Sample Data'!K1060&lt;$B$1,'Test Sample Data'!K1060&gt;0),'Test Sample Data'!K1060,$B$1),"")</f>
        <v/>
      </c>
      <c r="L1061" s="17" t="str">
        <f>IF(SUM('Test Sample Data'!L$3:L$98)&gt;10,IF(AND(ISNUMBER('Test Sample Data'!L1060),'Test Sample Data'!L1060&lt;$B$1,'Test Sample Data'!L1060&gt;0),'Test Sample Data'!L1060,$B$1),"")</f>
        <v/>
      </c>
      <c r="M1061" s="17" t="str">
        <f>IF(SUM('Test Sample Data'!M$3:M$98)&gt;10,IF(AND(ISNUMBER('Test Sample Data'!M1060),'Test Sample Data'!M1060&lt;$B$1,'Test Sample Data'!M1060&gt;0),'Test Sample Data'!M1060,$B$1),"")</f>
        <v/>
      </c>
      <c r="N1061" s="17">
        <f>'Gene Table'!E1060</f>
        <v>0</v>
      </c>
      <c r="O1061" s="17" t="str">
        <f>'Gene Table'!B1060</f>
        <v>M02</v>
      </c>
      <c r="P1061" s="17" t="str">
        <f>IF(SUM('Control Sample Data'!D$3:D$98)&gt;10,IF(AND(ISNUMBER('Control Sample Data'!D1060),'Control Sample Data'!D1060&lt;$B$1,'Control Sample Data'!D1060&gt;0),'Control Sample Data'!D1060,$B$1),"")</f>
        <v/>
      </c>
      <c r="Q1061" s="17" t="str">
        <f>IF(SUM('Control Sample Data'!E$3:E$98)&gt;10,IF(AND(ISNUMBER('Control Sample Data'!E1060),'Control Sample Data'!E1060&lt;$B$1,'Control Sample Data'!E1060&gt;0),'Control Sample Data'!E1060,$B$1),"")</f>
        <v/>
      </c>
      <c r="R1061" s="17" t="str">
        <f>IF(SUM('Control Sample Data'!F$3:F$98)&gt;10,IF(AND(ISNUMBER('Control Sample Data'!F1060),'Control Sample Data'!F1060&lt;$B$1,'Control Sample Data'!F1060&gt;0),'Control Sample Data'!F1060,$B$1),"")</f>
        <v/>
      </c>
      <c r="S1061" s="17" t="str">
        <f>IF(SUM('Control Sample Data'!G$3:G$98)&gt;10,IF(AND(ISNUMBER('Control Sample Data'!G1060),'Control Sample Data'!G1060&lt;$B$1,'Control Sample Data'!G1060&gt;0),'Control Sample Data'!G1060,$B$1),"")</f>
        <v/>
      </c>
      <c r="T1061" s="17" t="str">
        <f>IF(SUM('Control Sample Data'!H$3:H$98)&gt;10,IF(AND(ISNUMBER('Control Sample Data'!H1060),'Control Sample Data'!H1060&lt;$B$1,'Control Sample Data'!H1060&gt;0),'Control Sample Data'!H1060,$B$1),"")</f>
        <v/>
      </c>
      <c r="U1061" s="17" t="str">
        <f>IF(SUM('Control Sample Data'!I$3:I$98)&gt;10,IF(AND(ISNUMBER('Control Sample Data'!I1060),'Control Sample Data'!I1060&lt;$B$1,'Control Sample Data'!I1060&gt;0),'Control Sample Data'!I1060,$B$1),"")</f>
        <v/>
      </c>
      <c r="V1061" s="17" t="str">
        <f>IF(SUM('Control Sample Data'!J$3:J$98)&gt;10,IF(AND(ISNUMBER('Control Sample Data'!J1060),'Control Sample Data'!J1060&lt;$B$1,'Control Sample Data'!J1060&gt;0),'Control Sample Data'!J1060,$B$1),"")</f>
        <v/>
      </c>
      <c r="W1061" s="17" t="str">
        <f>IF(SUM('Control Sample Data'!K$3:K$98)&gt;10,IF(AND(ISNUMBER('Control Sample Data'!K1060),'Control Sample Data'!K1060&lt;$B$1,'Control Sample Data'!K1060&gt;0),'Control Sample Data'!K1060,$B$1),"")</f>
        <v/>
      </c>
      <c r="X1061" s="17" t="str">
        <f>IF(SUM('Control Sample Data'!L$3:L$98)&gt;10,IF(AND(ISNUMBER('Control Sample Data'!L1060),'Control Sample Data'!L1060&lt;$B$1,'Control Sample Data'!L1060&gt;0),'Control Sample Data'!L1060,$B$1),"")</f>
        <v/>
      </c>
      <c r="Y1061" s="17" t="str">
        <f>IF(SUM('Control Sample Data'!M$3:M$98)&gt;10,IF(AND(ISNUMBER('Control Sample Data'!M1060),'Control Sample Data'!M1060&lt;$B$1,'Control Sample Data'!M1060&gt;0),'Control Sample Data'!M1060,$B$1),"")</f>
        <v/>
      </c>
      <c r="AT1061" s="36" t="str">
        <f t="shared" si="706"/>
        <v/>
      </c>
      <c r="AU1061" s="36" t="str">
        <f t="shared" si="707"/>
        <v/>
      </c>
      <c r="AV1061" s="36" t="str">
        <f t="shared" si="708"/>
        <v/>
      </c>
      <c r="AW1061" s="36" t="str">
        <f t="shared" si="709"/>
        <v/>
      </c>
      <c r="AX1061" s="36" t="str">
        <f t="shared" si="710"/>
        <v/>
      </c>
      <c r="AY1061" s="36" t="str">
        <f t="shared" si="711"/>
        <v/>
      </c>
      <c r="AZ1061" s="36" t="str">
        <f t="shared" si="712"/>
        <v/>
      </c>
      <c r="BA1061" s="36" t="str">
        <f t="shared" si="713"/>
        <v/>
      </c>
      <c r="BB1061" s="36" t="str">
        <f t="shared" si="714"/>
        <v/>
      </c>
      <c r="BC1061" s="36" t="str">
        <f t="shared" si="715"/>
        <v/>
      </c>
      <c r="BD1061" s="36" t="str">
        <f t="shared" si="716"/>
        <v/>
      </c>
      <c r="BE1061" s="36" t="str">
        <f t="shared" si="717"/>
        <v/>
      </c>
      <c r="BF1061" s="36" t="str">
        <f t="shared" si="718"/>
        <v/>
      </c>
      <c r="BG1061" s="36" t="str">
        <f t="shared" si="719"/>
        <v/>
      </c>
      <c r="BH1061" s="36" t="str">
        <f t="shared" si="720"/>
        <v/>
      </c>
      <c r="BI1061" s="36" t="str">
        <f t="shared" si="721"/>
        <v/>
      </c>
      <c r="BJ1061" s="36" t="str">
        <f t="shared" si="722"/>
        <v/>
      </c>
      <c r="BK1061" s="36" t="str">
        <f t="shared" si="723"/>
        <v/>
      </c>
      <c r="BL1061" s="36" t="str">
        <f t="shared" si="724"/>
        <v/>
      </c>
      <c r="BM1061" s="36" t="str">
        <f t="shared" si="725"/>
        <v/>
      </c>
      <c r="BN1061" s="38" t="e">
        <f t="shared" si="684"/>
        <v>#DIV/0!</v>
      </c>
      <c r="BO1061" s="38" t="e">
        <f t="shared" si="685"/>
        <v>#DIV/0!</v>
      </c>
      <c r="BP1061" s="39" t="str">
        <f t="shared" si="686"/>
        <v/>
      </c>
      <c r="BQ1061" s="39" t="str">
        <f t="shared" si="687"/>
        <v/>
      </c>
      <c r="BR1061" s="39" t="str">
        <f t="shared" si="688"/>
        <v/>
      </c>
      <c r="BS1061" s="39" t="str">
        <f t="shared" si="689"/>
        <v/>
      </c>
      <c r="BT1061" s="39" t="str">
        <f t="shared" si="690"/>
        <v/>
      </c>
      <c r="BU1061" s="39" t="str">
        <f t="shared" si="691"/>
        <v/>
      </c>
      <c r="BV1061" s="39" t="str">
        <f t="shared" si="692"/>
        <v/>
      </c>
      <c r="BW1061" s="39" t="str">
        <f t="shared" si="693"/>
        <v/>
      </c>
      <c r="BX1061" s="39" t="str">
        <f t="shared" si="694"/>
        <v/>
      </c>
      <c r="BY1061" s="39" t="str">
        <f t="shared" si="695"/>
        <v/>
      </c>
      <c r="BZ1061" s="39" t="str">
        <f t="shared" si="696"/>
        <v/>
      </c>
      <c r="CA1061" s="39" t="str">
        <f t="shared" si="697"/>
        <v/>
      </c>
      <c r="CB1061" s="39" t="str">
        <f t="shared" si="698"/>
        <v/>
      </c>
      <c r="CC1061" s="39" t="str">
        <f t="shared" si="699"/>
        <v/>
      </c>
      <c r="CD1061" s="39" t="str">
        <f t="shared" si="700"/>
        <v/>
      </c>
      <c r="CE1061" s="39" t="str">
        <f t="shared" si="701"/>
        <v/>
      </c>
      <c r="CF1061" s="39" t="str">
        <f t="shared" si="702"/>
        <v/>
      </c>
      <c r="CG1061" s="39" t="str">
        <f t="shared" si="703"/>
        <v/>
      </c>
      <c r="CH1061" s="39" t="str">
        <f t="shared" si="704"/>
        <v/>
      </c>
      <c r="CI1061" s="39" t="str">
        <f t="shared" si="705"/>
        <v/>
      </c>
    </row>
    <row r="1062" spans="1:87">
      <c r="A1062" s="18"/>
      <c r="B1062" s="15" t="str">
        <f>'Gene Table'!E1061</f>
        <v>mmu-miR-3964</v>
      </c>
      <c r="C1062" s="15" t="str">
        <f>'Gene Table'!B1061</f>
        <v>M03</v>
      </c>
      <c r="D1062" s="16" t="str">
        <f>IF(SUM('Test Sample Data'!D$3:D$98)&gt;10,IF(AND(ISNUMBER('Test Sample Data'!D1061),'Test Sample Data'!D1061&lt;$B$1,'Test Sample Data'!D1061&gt;0),'Test Sample Data'!D1061,$B$1),"")</f>
        <v/>
      </c>
      <c r="E1062" s="17" t="str">
        <f>IF(SUM('Test Sample Data'!E$3:E$98)&gt;10,IF(AND(ISNUMBER('Test Sample Data'!E1061),'Test Sample Data'!E1061&lt;$B$1,'Test Sample Data'!E1061&gt;0),'Test Sample Data'!E1061,$B$1),"")</f>
        <v/>
      </c>
      <c r="F1062" s="17" t="str">
        <f>IF(SUM('Test Sample Data'!F$3:F$98)&gt;10,IF(AND(ISNUMBER('Test Sample Data'!F1061),'Test Sample Data'!F1061&lt;$B$1,'Test Sample Data'!F1061&gt;0),'Test Sample Data'!F1061,$B$1),"")</f>
        <v/>
      </c>
      <c r="G1062" s="17" t="str">
        <f>IF(SUM('Test Sample Data'!G$3:G$98)&gt;10,IF(AND(ISNUMBER('Test Sample Data'!G1061),'Test Sample Data'!G1061&lt;$B$1,'Test Sample Data'!G1061&gt;0),'Test Sample Data'!G1061,$B$1),"")</f>
        <v/>
      </c>
      <c r="H1062" s="17" t="str">
        <f>IF(SUM('Test Sample Data'!H$3:H$98)&gt;10,IF(AND(ISNUMBER('Test Sample Data'!H1061),'Test Sample Data'!H1061&lt;$B$1,'Test Sample Data'!H1061&gt;0),'Test Sample Data'!H1061,$B$1),"")</f>
        <v/>
      </c>
      <c r="I1062" s="17" t="str">
        <f>IF(SUM('Test Sample Data'!I$3:I$98)&gt;10,IF(AND(ISNUMBER('Test Sample Data'!I1061),'Test Sample Data'!I1061&lt;$B$1,'Test Sample Data'!I1061&gt;0),'Test Sample Data'!I1061,$B$1),"")</f>
        <v/>
      </c>
      <c r="J1062" s="17" t="str">
        <f>IF(SUM('Test Sample Data'!J$3:J$98)&gt;10,IF(AND(ISNUMBER('Test Sample Data'!J1061),'Test Sample Data'!J1061&lt;$B$1,'Test Sample Data'!J1061&gt;0),'Test Sample Data'!J1061,$B$1),"")</f>
        <v/>
      </c>
      <c r="K1062" s="17" t="str">
        <f>IF(SUM('Test Sample Data'!K$3:K$98)&gt;10,IF(AND(ISNUMBER('Test Sample Data'!K1061),'Test Sample Data'!K1061&lt;$B$1,'Test Sample Data'!K1061&gt;0),'Test Sample Data'!K1061,$B$1),"")</f>
        <v/>
      </c>
      <c r="L1062" s="17" t="str">
        <f>IF(SUM('Test Sample Data'!L$3:L$98)&gt;10,IF(AND(ISNUMBER('Test Sample Data'!L1061),'Test Sample Data'!L1061&lt;$B$1,'Test Sample Data'!L1061&gt;0),'Test Sample Data'!L1061,$B$1),"")</f>
        <v/>
      </c>
      <c r="M1062" s="17" t="str">
        <f>IF(SUM('Test Sample Data'!M$3:M$98)&gt;10,IF(AND(ISNUMBER('Test Sample Data'!M1061),'Test Sample Data'!M1061&lt;$B$1,'Test Sample Data'!M1061&gt;0),'Test Sample Data'!M1061,$B$1),"")</f>
        <v/>
      </c>
      <c r="N1062" s="17" t="str">
        <f>'Gene Table'!E1061</f>
        <v>mmu-miR-3964</v>
      </c>
      <c r="O1062" s="17" t="str">
        <f>'Gene Table'!B1061</f>
        <v>M03</v>
      </c>
      <c r="P1062" s="17" t="str">
        <f>IF(SUM('Control Sample Data'!D$3:D$98)&gt;10,IF(AND(ISNUMBER('Control Sample Data'!D1061),'Control Sample Data'!D1061&lt;$B$1,'Control Sample Data'!D1061&gt;0),'Control Sample Data'!D1061,$B$1),"")</f>
        <v/>
      </c>
      <c r="Q1062" s="17" t="str">
        <f>IF(SUM('Control Sample Data'!E$3:E$98)&gt;10,IF(AND(ISNUMBER('Control Sample Data'!E1061),'Control Sample Data'!E1061&lt;$B$1,'Control Sample Data'!E1061&gt;0),'Control Sample Data'!E1061,$B$1),"")</f>
        <v/>
      </c>
      <c r="R1062" s="17" t="str">
        <f>IF(SUM('Control Sample Data'!F$3:F$98)&gt;10,IF(AND(ISNUMBER('Control Sample Data'!F1061),'Control Sample Data'!F1061&lt;$B$1,'Control Sample Data'!F1061&gt;0),'Control Sample Data'!F1061,$B$1),"")</f>
        <v/>
      </c>
      <c r="S1062" s="17" t="str">
        <f>IF(SUM('Control Sample Data'!G$3:G$98)&gt;10,IF(AND(ISNUMBER('Control Sample Data'!G1061),'Control Sample Data'!G1061&lt;$B$1,'Control Sample Data'!G1061&gt;0),'Control Sample Data'!G1061,$B$1),"")</f>
        <v/>
      </c>
      <c r="T1062" s="17" t="str">
        <f>IF(SUM('Control Sample Data'!H$3:H$98)&gt;10,IF(AND(ISNUMBER('Control Sample Data'!H1061),'Control Sample Data'!H1061&lt;$B$1,'Control Sample Data'!H1061&gt;0),'Control Sample Data'!H1061,$B$1),"")</f>
        <v/>
      </c>
      <c r="U1062" s="17" t="str">
        <f>IF(SUM('Control Sample Data'!I$3:I$98)&gt;10,IF(AND(ISNUMBER('Control Sample Data'!I1061),'Control Sample Data'!I1061&lt;$B$1,'Control Sample Data'!I1061&gt;0),'Control Sample Data'!I1061,$B$1),"")</f>
        <v/>
      </c>
      <c r="V1062" s="17" t="str">
        <f>IF(SUM('Control Sample Data'!J$3:J$98)&gt;10,IF(AND(ISNUMBER('Control Sample Data'!J1061),'Control Sample Data'!J1061&lt;$B$1,'Control Sample Data'!J1061&gt;0),'Control Sample Data'!J1061,$B$1),"")</f>
        <v/>
      </c>
      <c r="W1062" s="17" t="str">
        <f>IF(SUM('Control Sample Data'!K$3:K$98)&gt;10,IF(AND(ISNUMBER('Control Sample Data'!K1061),'Control Sample Data'!K1061&lt;$B$1,'Control Sample Data'!K1061&gt;0),'Control Sample Data'!K1061,$B$1),"")</f>
        <v/>
      </c>
      <c r="X1062" s="17" t="str">
        <f>IF(SUM('Control Sample Data'!L$3:L$98)&gt;10,IF(AND(ISNUMBER('Control Sample Data'!L1061),'Control Sample Data'!L1061&lt;$B$1,'Control Sample Data'!L1061&gt;0),'Control Sample Data'!L1061,$B$1),"")</f>
        <v/>
      </c>
      <c r="Y1062" s="17" t="str">
        <f>IF(SUM('Control Sample Data'!M$3:M$98)&gt;10,IF(AND(ISNUMBER('Control Sample Data'!M1061),'Control Sample Data'!M1061&lt;$B$1,'Control Sample Data'!M1061&gt;0),'Control Sample Data'!M1061,$B$1),"")</f>
        <v/>
      </c>
      <c r="AT1062" s="36" t="str">
        <f t="shared" si="706"/>
        <v/>
      </c>
      <c r="AU1062" s="36" t="str">
        <f t="shared" si="707"/>
        <v/>
      </c>
      <c r="AV1062" s="36" t="str">
        <f t="shared" si="708"/>
        <v/>
      </c>
      <c r="AW1062" s="36" t="str">
        <f t="shared" si="709"/>
        <v/>
      </c>
      <c r="AX1062" s="36" t="str">
        <f t="shared" si="710"/>
        <v/>
      </c>
      <c r="AY1062" s="36" t="str">
        <f t="shared" si="711"/>
        <v/>
      </c>
      <c r="AZ1062" s="36" t="str">
        <f t="shared" si="712"/>
        <v/>
      </c>
      <c r="BA1062" s="36" t="str">
        <f t="shared" si="713"/>
        <v/>
      </c>
      <c r="BB1062" s="36" t="str">
        <f t="shared" si="714"/>
        <v/>
      </c>
      <c r="BC1062" s="36" t="str">
        <f t="shared" si="715"/>
        <v/>
      </c>
      <c r="BD1062" s="36" t="str">
        <f t="shared" si="716"/>
        <v/>
      </c>
      <c r="BE1062" s="36" t="str">
        <f t="shared" si="717"/>
        <v/>
      </c>
      <c r="BF1062" s="36" t="str">
        <f t="shared" si="718"/>
        <v/>
      </c>
      <c r="BG1062" s="36" t="str">
        <f t="shared" si="719"/>
        <v/>
      </c>
      <c r="BH1062" s="36" t="str">
        <f t="shared" si="720"/>
        <v/>
      </c>
      <c r="BI1062" s="36" t="str">
        <f t="shared" si="721"/>
        <v/>
      </c>
      <c r="BJ1062" s="36" t="str">
        <f t="shared" si="722"/>
        <v/>
      </c>
      <c r="BK1062" s="36" t="str">
        <f t="shared" si="723"/>
        <v/>
      </c>
      <c r="BL1062" s="36" t="str">
        <f t="shared" si="724"/>
        <v/>
      </c>
      <c r="BM1062" s="36" t="str">
        <f t="shared" si="725"/>
        <v/>
      </c>
      <c r="BN1062" s="38" t="e">
        <f t="shared" si="684"/>
        <v>#DIV/0!</v>
      </c>
      <c r="BO1062" s="38" t="e">
        <f t="shared" si="685"/>
        <v>#DIV/0!</v>
      </c>
      <c r="BP1062" s="39" t="str">
        <f t="shared" si="686"/>
        <v/>
      </c>
      <c r="BQ1062" s="39" t="str">
        <f t="shared" si="687"/>
        <v/>
      </c>
      <c r="BR1062" s="39" t="str">
        <f t="shared" si="688"/>
        <v/>
      </c>
      <c r="BS1062" s="39" t="str">
        <f t="shared" si="689"/>
        <v/>
      </c>
      <c r="BT1062" s="39" t="str">
        <f t="shared" si="690"/>
        <v/>
      </c>
      <c r="BU1062" s="39" t="str">
        <f t="shared" si="691"/>
        <v/>
      </c>
      <c r="BV1062" s="39" t="str">
        <f t="shared" si="692"/>
        <v/>
      </c>
      <c r="BW1062" s="39" t="str">
        <f t="shared" si="693"/>
        <v/>
      </c>
      <c r="BX1062" s="39" t="str">
        <f t="shared" si="694"/>
        <v/>
      </c>
      <c r="BY1062" s="39" t="str">
        <f t="shared" si="695"/>
        <v/>
      </c>
      <c r="BZ1062" s="39" t="str">
        <f t="shared" si="696"/>
        <v/>
      </c>
      <c r="CA1062" s="39" t="str">
        <f t="shared" si="697"/>
        <v/>
      </c>
      <c r="CB1062" s="39" t="str">
        <f t="shared" si="698"/>
        <v/>
      </c>
      <c r="CC1062" s="39" t="str">
        <f t="shared" si="699"/>
        <v/>
      </c>
      <c r="CD1062" s="39" t="str">
        <f t="shared" si="700"/>
        <v/>
      </c>
      <c r="CE1062" s="39" t="str">
        <f t="shared" si="701"/>
        <v/>
      </c>
      <c r="CF1062" s="39" t="str">
        <f t="shared" si="702"/>
        <v/>
      </c>
      <c r="CG1062" s="39" t="str">
        <f t="shared" si="703"/>
        <v/>
      </c>
      <c r="CH1062" s="39" t="str">
        <f t="shared" si="704"/>
        <v/>
      </c>
      <c r="CI1062" s="39" t="str">
        <f t="shared" si="705"/>
        <v/>
      </c>
    </row>
    <row r="1063" spans="1:87">
      <c r="A1063" s="18"/>
      <c r="B1063" s="15">
        <f>'Gene Table'!E1062</f>
        <v>0</v>
      </c>
      <c r="C1063" s="15" t="str">
        <f>'Gene Table'!B1062</f>
        <v>M04</v>
      </c>
      <c r="D1063" s="16" t="str">
        <f>IF(SUM('Test Sample Data'!D$3:D$98)&gt;10,IF(AND(ISNUMBER('Test Sample Data'!D1062),'Test Sample Data'!D1062&lt;$B$1,'Test Sample Data'!D1062&gt;0),'Test Sample Data'!D1062,$B$1),"")</f>
        <v/>
      </c>
      <c r="E1063" s="17" t="str">
        <f>IF(SUM('Test Sample Data'!E$3:E$98)&gt;10,IF(AND(ISNUMBER('Test Sample Data'!E1062),'Test Sample Data'!E1062&lt;$B$1,'Test Sample Data'!E1062&gt;0),'Test Sample Data'!E1062,$B$1),"")</f>
        <v/>
      </c>
      <c r="F1063" s="17" t="str">
        <f>IF(SUM('Test Sample Data'!F$3:F$98)&gt;10,IF(AND(ISNUMBER('Test Sample Data'!F1062),'Test Sample Data'!F1062&lt;$B$1,'Test Sample Data'!F1062&gt;0),'Test Sample Data'!F1062,$B$1),"")</f>
        <v/>
      </c>
      <c r="G1063" s="17" t="str">
        <f>IF(SUM('Test Sample Data'!G$3:G$98)&gt;10,IF(AND(ISNUMBER('Test Sample Data'!G1062),'Test Sample Data'!G1062&lt;$B$1,'Test Sample Data'!G1062&gt;0),'Test Sample Data'!G1062,$B$1),"")</f>
        <v/>
      </c>
      <c r="H1063" s="17" t="str">
        <f>IF(SUM('Test Sample Data'!H$3:H$98)&gt;10,IF(AND(ISNUMBER('Test Sample Data'!H1062),'Test Sample Data'!H1062&lt;$B$1,'Test Sample Data'!H1062&gt;0),'Test Sample Data'!H1062,$B$1),"")</f>
        <v/>
      </c>
      <c r="I1063" s="17" t="str">
        <f>IF(SUM('Test Sample Data'!I$3:I$98)&gt;10,IF(AND(ISNUMBER('Test Sample Data'!I1062),'Test Sample Data'!I1062&lt;$B$1,'Test Sample Data'!I1062&gt;0),'Test Sample Data'!I1062,$B$1),"")</f>
        <v/>
      </c>
      <c r="J1063" s="17" t="str">
        <f>IF(SUM('Test Sample Data'!J$3:J$98)&gt;10,IF(AND(ISNUMBER('Test Sample Data'!J1062),'Test Sample Data'!J1062&lt;$B$1,'Test Sample Data'!J1062&gt;0),'Test Sample Data'!J1062,$B$1),"")</f>
        <v/>
      </c>
      <c r="K1063" s="17" t="str">
        <f>IF(SUM('Test Sample Data'!K$3:K$98)&gt;10,IF(AND(ISNUMBER('Test Sample Data'!K1062),'Test Sample Data'!K1062&lt;$B$1,'Test Sample Data'!K1062&gt;0),'Test Sample Data'!K1062,$B$1),"")</f>
        <v/>
      </c>
      <c r="L1063" s="17" t="str">
        <f>IF(SUM('Test Sample Data'!L$3:L$98)&gt;10,IF(AND(ISNUMBER('Test Sample Data'!L1062),'Test Sample Data'!L1062&lt;$B$1,'Test Sample Data'!L1062&gt;0),'Test Sample Data'!L1062,$B$1),"")</f>
        <v/>
      </c>
      <c r="M1063" s="17" t="str">
        <f>IF(SUM('Test Sample Data'!M$3:M$98)&gt;10,IF(AND(ISNUMBER('Test Sample Data'!M1062),'Test Sample Data'!M1062&lt;$B$1,'Test Sample Data'!M1062&gt;0),'Test Sample Data'!M1062,$B$1),"")</f>
        <v/>
      </c>
      <c r="N1063" s="17">
        <f>'Gene Table'!E1062</f>
        <v>0</v>
      </c>
      <c r="O1063" s="17" t="str">
        <f>'Gene Table'!B1062</f>
        <v>M04</v>
      </c>
      <c r="P1063" s="17" t="str">
        <f>IF(SUM('Control Sample Data'!D$3:D$98)&gt;10,IF(AND(ISNUMBER('Control Sample Data'!D1062),'Control Sample Data'!D1062&lt;$B$1,'Control Sample Data'!D1062&gt;0),'Control Sample Data'!D1062,$B$1),"")</f>
        <v/>
      </c>
      <c r="Q1063" s="17" t="str">
        <f>IF(SUM('Control Sample Data'!E$3:E$98)&gt;10,IF(AND(ISNUMBER('Control Sample Data'!E1062),'Control Sample Data'!E1062&lt;$B$1,'Control Sample Data'!E1062&gt;0),'Control Sample Data'!E1062,$B$1),"")</f>
        <v/>
      </c>
      <c r="R1063" s="17" t="str">
        <f>IF(SUM('Control Sample Data'!F$3:F$98)&gt;10,IF(AND(ISNUMBER('Control Sample Data'!F1062),'Control Sample Data'!F1062&lt;$B$1,'Control Sample Data'!F1062&gt;0),'Control Sample Data'!F1062,$B$1),"")</f>
        <v/>
      </c>
      <c r="S1063" s="17" t="str">
        <f>IF(SUM('Control Sample Data'!G$3:G$98)&gt;10,IF(AND(ISNUMBER('Control Sample Data'!G1062),'Control Sample Data'!G1062&lt;$B$1,'Control Sample Data'!G1062&gt;0),'Control Sample Data'!G1062,$B$1),"")</f>
        <v/>
      </c>
      <c r="T1063" s="17" t="str">
        <f>IF(SUM('Control Sample Data'!H$3:H$98)&gt;10,IF(AND(ISNUMBER('Control Sample Data'!H1062),'Control Sample Data'!H1062&lt;$B$1,'Control Sample Data'!H1062&gt;0),'Control Sample Data'!H1062,$B$1),"")</f>
        <v/>
      </c>
      <c r="U1063" s="17" t="str">
        <f>IF(SUM('Control Sample Data'!I$3:I$98)&gt;10,IF(AND(ISNUMBER('Control Sample Data'!I1062),'Control Sample Data'!I1062&lt;$B$1,'Control Sample Data'!I1062&gt;0),'Control Sample Data'!I1062,$B$1),"")</f>
        <v/>
      </c>
      <c r="V1063" s="17" t="str">
        <f>IF(SUM('Control Sample Data'!J$3:J$98)&gt;10,IF(AND(ISNUMBER('Control Sample Data'!J1062),'Control Sample Data'!J1062&lt;$B$1,'Control Sample Data'!J1062&gt;0),'Control Sample Data'!J1062,$B$1),"")</f>
        <v/>
      </c>
      <c r="W1063" s="17" t="str">
        <f>IF(SUM('Control Sample Data'!K$3:K$98)&gt;10,IF(AND(ISNUMBER('Control Sample Data'!K1062),'Control Sample Data'!K1062&lt;$B$1,'Control Sample Data'!K1062&gt;0),'Control Sample Data'!K1062,$B$1),"")</f>
        <v/>
      </c>
      <c r="X1063" s="17" t="str">
        <f>IF(SUM('Control Sample Data'!L$3:L$98)&gt;10,IF(AND(ISNUMBER('Control Sample Data'!L1062),'Control Sample Data'!L1062&lt;$B$1,'Control Sample Data'!L1062&gt;0),'Control Sample Data'!L1062,$B$1),"")</f>
        <v/>
      </c>
      <c r="Y1063" s="17" t="str">
        <f>IF(SUM('Control Sample Data'!M$3:M$98)&gt;10,IF(AND(ISNUMBER('Control Sample Data'!M1062),'Control Sample Data'!M1062&lt;$B$1,'Control Sample Data'!M1062&gt;0),'Control Sample Data'!M1062,$B$1),"")</f>
        <v/>
      </c>
      <c r="AT1063" s="36" t="str">
        <f t="shared" si="706"/>
        <v/>
      </c>
      <c r="AU1063" s="36" t="str">
        <f t="shared" si="707"/>
        <v/>
      </c>
      <c r="AV1063" s="36" t="str">
        <f t="shared" si="708"/>
        <v/>
      </c>
      <c r="AW1063" s="36" t="str">
        <f t="shared" si="709"/>
        <v/>
      </c>
      <c r="AX1063" s="36" t="str">
        <f t="shared" si="710"/>
        <v/>
      </c>
      <c r="AY1063" s="36" t="str">
        <f t="shared" si="711"/>
        <v/>
      </c>
      <c r="AZ1063" s="36" t="str">
        <f t="shared" si="712"/>
        <v/>
      </c>
      <c r="BA1063" s="36" t="str">
        <f t="shared" si="713"/>
        <v/>
      </c>
      <c r="BB1063" s="36" t="str">
        <f t="shared" si="714"/>
        <v/>
      </c>
      <c r="BC1063" s="36" t="str">
        <f t="shared" si="715"/>
        <v/>
      </c>
      <c r="BD1063" s="36" t="str">
        <f t="shared" si="716"/>
        <v/>
      </c>
      <c r="BE1063" s="36" t="str">
        <f t="shared" si="717"/>
        <v/>
      </c>
      <c r="BF1063" s="36" t="str">
        <f t="shared" si="718"/>
        <v/>
      </c>
      <c r="BG1063" s="36" t="str">
        <f t="shared" si="719"/>
        <v/>
      </c>
      <c r="BH1063" s="36" t="str">
        <f t="shared" si="720"/>
        <v/>
      </c>
      <c r="BI1063" s="36" t="str">
        <f t="shared" si="721"/>
        <v/>
      </c>
      <c r="BJ1063" s="36" t="str">
        <f t="shared" si="722"/>
        <v/>
      </c>
      <c r="BK1063" s="36" t="str">
        <f t="shared" si="723"/>
        <v/>
      </c>
      <c r="BL1063" s="36" t="str">
        <f t="shared" si="724"/>
        <v/>
      </c>
      <c r="BM1063" s="36" t="str">
        <f t="shared" si="725"/>
        <v/>
      </c>
      <c r="BN1063" s="38" t="e">
        <f t="shared" si="684"/>
        <v>#DIV/0!</v>
      </c>
      <c r="BO1063" s="38" t="e">
        <f t="shared" si="685"/>
        <v>#DIV/0!</v>
      </c>
      <c r="BP1063" s="39" t="str">
        <f t="shared" si="686"/>
        <v/>
      </c>
      <c r="BQ1063" s="39" t="str">
        <f t="shared" si="687"/>
        <v/>
      </c>
      <c r="BR1063" s="39" t="str">
        <f t="shared" si="688"/>
        <v/>
      </c>
      <c r="BS1063" s="39" t="str">
        <f t="shared" si="689"/>
        <v/>
      </c>
      <c r="BT1063" s="39" t="str">
        <f t="shared" si="690"/>
        <v/>
      </c>
      <c r="BU1063" s="39" t="str">
        <f t="shared" si="691"/>
        <v/>
      </c>
      <c r="BV1063" s="39" t="str">
        <f t="shared" si="692"/>
        <v/>
      </c>
      <c r="BW1063" s="39" t="str">
        <f t="shared" si="693"/>
        <v/>
      </c>
      <c r="BX1063" s="39" t="str">
        <f t="shared" si="694"/>
        <v/>
      </c>
      <c r="BY1063" s="39" t="str">
        <f t="shared" si="695"/>
        <v/>
      </c>
      <c r="BZ1063" s="39" t="str">
        <f t="shared" si="696"/>
        <v/>
      </c>
      <c r="CA1063" s="39" t="str">
        <f t="shared" si="697"/>
        <v/>
      </c>
      <c r="CB1063" s="39" t="str">
        <f t="shared" si="698"/>
        <v/>
      </c>
      <c r="CC1063" s="39" t="str">
        <f t="shared" si="699"/>
        <v/>
      </c>
      <c r="CD1063" s="39" t="str">
        <f t="shared" si="700"/>
        <v/>
      </c>
      <c r="CE1063" s="39" t="str">
        <f t="shared" si="701"/>
        <v/>
      </c>
      <c r="CF1063" s="39" t="str">
        <f t="shared" si="702"/>
        <v/>
      </c>
      <c r="CG1063" s="39" t="str">
        <f t="shared" si="703"/>
        <v/>
      </c>
      <c r="CH1063" s="39" t="str">
        <f t="shared" si="704"/>
        <v/>
      </c>
      <c r="CI1063" s="39" t="str">
        <f t="shared" si="705"/>
        <v/>
      </c>
    </row>
    <row r="1064" spans="1:87">
      <c r="A1064" s="18"/>
      <c r="B1064" s="15" t="str">
        <f>'Gene Table'!E1063</f>
        <v>mmu-miR-1843b-3p</v>
      </c>
      <c r="C1064" s="15" t="str">
        <f>'Gene Table'!B1063</f>
        <v>M05</v>
      </c>
      <c r="D1064" s="16" t="str">
        <f>IF(SUM('Test Sample Data'!D$3:D$98)&gt;10,IF(AND(ISNUMBER('Test Sample Data'!D1063),'Test Sample Data'!D1063&lt;$B$1,'Test Sample Data'!D1063&gt;0),'Test Sample Data'!D1063,$B$1),"")</f>
        <v/>
      </c>
      <c r="E1064" s="17" t="str">
        <f>IF(SUM('Test Sample Data'!E$3:E$98)&gt;10,IF(AND(ISNUMBER('Test Sample Data'!E1063),'Test Sample Data'!E1063&lt;$B$1,'Test Sample Data'!E1063&gt;0),'Test Sample Data'!E1063,$B$1),"")</f>
        <v/>
      </c>
      <c r="F1064" s="17" t="str">
        <f>IF(SUM('Test Sample Data'!F$3:F$98)&gt;10,IF(AND(ISNUMBER('Test Sample Data'!F1063),'Test Sample Data'!F1063&lt;$B$1,'Test Sample Data'!F1063&gt;0),'Test Sample Data'!F1063,$B$1),"")</f>
        <v/>
      </c>
      <c r="G1064" s="17" t="str">
        <f>IF(SUM('Test Sample Data'!G$3:G$98)&gt;10,IF(AND(ISNUMBER('Test Sample Data'!G1063),'Test Sample Data'!G1063&lt;$B$1,'Test Sample Data'!G1063&gt;0),'Test Sample Data'!G1063,$B$1),"")</f>
        <v/>
      </c>
      <c r="H1064" s="17" t="str">
        <f>IF(SUM('Test Sample Data'!H$3:H$98)&gt;10,IF(AND(ISNUMBER('Test Sample Data'!H1063),'Test Sample Data'!H1063&lt;$B$1,'Test Sample Data'!H1063&gt;0),'Test Sample Data'!H1063,$B$1),"")</f>
        <v/>
      </c>
      <c r="I1064" s="17" t="str">
        <f>IF(SUM('Test Sample Data'!I$3:I$98)&gt;10,IF(AND(ISNUMBER('Test Sample Data'!I1063),'Test Sample Data'!I1063&lt;$B$1,'Test Sample Data'!I1063&gt;0),'Test Sample Data'!I1063,$B$1),"")</f>
        <v/>
      </c>
      <c r="J1064" s="17" t="str">
        <f>IF(SUM('Test Sample Data'!J$3:J$98)&gt;10,IF(AND(ISNUMBER('Test Sample Data'!J1063),'Test Sample Data'!J1063&lt;$B$1,'Test Sample Data'!J1063&gt;0),'Test Sample Data'!J1063,$B$1),"")</f>
        <v/>
      </c>
      <c r="K1064" s="17" t="str">
        <f>IF(SUM('Test Sample Data'!K$3:K$98)&gt;10,IF(AND(ISNUMBER('Test Sample Data'!K1063),'Test Sample Data'!K1063&lt;$B$1,'Test Sample Data'!K1063&gt;0),'Test Sample Data'!K1063,$B$1),"")</f>
        <v/>
      </c>
      <c r="L1064" s="17" t="str">
        <f>IF(SUM('Test Sample Data'!L$3:L$98)&gt;10,IF(AND(ISNUMBER('Test Sample Data'!L1063),'Test Sample Data'!L1063&lt;$B$1,'Test Sample Data'!L1063&gt;0),'Test Sample Data'!L1063,$B$1),"")</f>
        <v/>
      </c>
      <c r="M1064" s="17" t="str">
        <f>IF(SUM('Test Sample Data'!M$3:M$98)&gt;10,IF(AND(ISNUMBER('Test Sample Data'!M1063),'Test Sample Data'!M1063&lt;$B$1,'Test Sample Data'!M1063&gt;0),'Test Sample Data'!M1063,$B$1),"")</f>
        <v/>
      </c>
      <c r="N1064" s="17" t="str">
        <f>'Gene Table'!E1063</f>
        <v>mmu-miR-1843b-3p</v>
      </c>
      <c r="O1064" s="17" t="str">
        <f>'Gene Table'!B1063</f>
        <v>M05</v>
      </c>
      <c r="P1064" s="17" t="str">
        <f>IF(SUM('Control Sample Data'!D$3:D$98)&gt;10,IF(AND(ISNUMBER('Control Sample Data'!D1063),'Control Sample Data'!D1063&lt;$B$1,'Control Sample Data'!D1063&gt;0),'Control Sample Data'!D1063,$B$1),"")</f>
        <v/>
      </c>
      <c r="Q1064" s="17" t="str">
        <f>IF(SUM('Control Sample Data'!E$3:E$98)&gt;10,IF(AND(ISNUMBER('Control Sample Data'!E1063),'Control Sample Data'!E1063&lt;$B$1,'Control Sample Data'!E1063&gt;0),'Control Sample Data'!E1063,$B$1),"")</f>
        <v/>
      </c>
      <c r="R1064" s="17" t="str">
        <f>IF(SUM('Control Sample Data'!F$3:F$98)&gt;10,IF(AND(ISNUMBER('Control Sample Data'!F1063),'Control Sample Data'!F1063&lt;$B$1,'Control Sample Data'!F1063&gt;0),'Control Sample Data'!F1063,$B$1),"")</f>
        <v/>
      </c>
      <c r="S1064" s="17" t="str">
        <f>IF(SUM('Control Sample Data'!G$3:G$98)&gt;10,IF(AND(ISNUMBER('Control Sample Data'!G1063),'Control Sample Data'!G1063&lt;$B$1,'Control Sample Data'!G1063&gt;0),'Control Sample Data'!G1063,$B$1),"")</f>
        <v/>
      </c>
      <c r="T1064" s="17" t="str">
        <f>IF(SUM('Control Sample Data'!H$3:H$98)&gt;10,IF(AND(ISNUMBER('Control Sample Data'!H1063),'Control Sample Data'!H1063&lt;$B$1,'Control Sample Data'!H1063&gt;0),'Control Sample Data'!H1063,$B$1),"")</f>
        <v/>
      </c>
      <c r="U1064" s="17" t="str">
        <f>IF(SUM('Control Sample Data'!I$3:I$98)&gt;10,IF(AND(ISNUMBER('Control Sample Data'!I1063),'Control Sample Data'!I1063&lt;$B$1,'Control Sample Data'!I1063&gt;0),'Control Sample Data'!I1063,$B$1),"")</f>
        <v/>
      </c>
      <c r="V1064" s="17" t="str">
        <f>IF(SUM('Control Sample Data'!J$3:J$98)&gt;10,IF(AND(ISNUMBER('Control Sample Data'!J1063),'Control Sample Data'!J1063&lt;$B$1,'Control Sample Data'!J1063&gt;0),'Control Sample Data'!J1063,$B$1),"")</f>
        <v/>
      </c>
      <c r="W1064" s="17" t="str">
        <f>IF(SUM('Control Sample Data'!K$3:K$98)&gt;10,IF(AND(ISNUMBER('Control Sample Data'!K1063),'Control Sample Data'!K1063&lt;$B$1,'Control Sample Data'!K1063&gt;0),'Control Sample Data'!K1063,$B$1),"")</f>
        <v/>
      </c>
      <c r="X1064" s="17" t="str">
        <f>IF(SUM('Control Sample Data'!L$3:L$98)&gt;10,IF(AND(ISNUMBER('Control Sample Data'!L1063),'Control Sample Data'!L1063&lt;$B$1,'Control Sample Data'!L1063&gt;0),'Control Sample Data'!L1063,$B$1),"")</f>
        <v/>
      </c>
      <c r="Y1064" s="17" t="str">
        <f>IF(SUM('Control Sample Data'!M$3:M$98)&gt;10,IF(AND(ISNUMBER('Control Sample Data'!M1063),'Control Sample Data'!M1063&lt;$B$1,'Control Sample Data'!M1063&gt;0),'Control Sample Data'!M1063,$B$1),"")</f>
        <v/>
      </c>
      <c r="AT1064" s="36" t="str">
        <f t="shared" si="706"/>
        <v/>
      </c>
      <c r="AU1064" s="36" t="str">
        <f t="shared" si="707"/>
        <v/>
      </c>
      <c r="AV1064" s="36" t="str">
        <f t="shared" si="708"/>
        <v/>
      </c>
      <c r="AW1064" s="36" t="str">
        <f t="shared" si="709"/>
        <v/>
      </c>
      <c r="AX1064" s="36" t="str">
        <f t="shared" si="710"/>
        <v/>
      </c>
      <c r="AY1064" s="36" t="str">
        <f t="shared" si="711"/>
        <v/>
      </c>
      <c r="AZ1064" s="36" t="str">
        <f t="shared" si="712"/>
        <v/>
      </c>
      <c r="BA1064" s="36" t="str">
        <f t="shared" si="713"/>
        <v/>
      </c>
      <c r="BB1064" s="36" t="str">
        <f t="shared" si="714"/>
        <v/>
      </c>
      <c r="BC1064" s="36" t="str">
        <f t="shared" si="715"/>
        <v/>
      </c>
      <c r="BD1064" s="36" t="str">
        <f t="shared" si="716"/>
        <v/>
      </c>
      <c r="BE1064" s="36" t="str">
        <f t="shared" si="717"/>
        <v/>
      </c>
      <c r="BF1064" s="36" t="str">
        <f t="shared" si="718"/>
        <v/>
      </c>
      <c r="BG1064" s="36" t="str">
        <f t="shared" si="719"/>
        <v/>
      </c>
      <c r="BH1064" s="36" t="str">
        <f t="shared" si="720"/>
        <v/>
      </c>
      <c r="BI1064" s="36" t="str">
        <f t="shared" si="721"/>
        <v/>
      </c>
      <c r="BJ1064" s="36" t="str">
        <f t="shared" si="722"/>
        <v/>
      </c>
      <c r="BK1064" s="36" t="str">
        <f t="shared" si="723"/>
        <v/>
      </c>
      <c r="BL1064" s="36" t="str">
        <f t="shared" si="724"/>
        <v/>
      </c>
      <c r="BM1064" s="36" t="str">
        <f t="shared" si="725"/>
        <v/>
      </c>
      <c r="BN1064" s="38" t="e">
        <f t="shared" si="684"/>
        <v>#DIV/0!</v>
      </c>
      <c r="BO1064" s="38" t="e">
        <f t="shared" si="685"/>
        <v>#DIV/0!</v>
      </c>
      <c r="BP1064" s="39" t="str">
        <f t="shared" si="686"/>
        <v/>
      </c>
      <c r="BQ1064" s="39" t="str">
        <f t="shared" si="687"/>
        <v/>
      </c>
      <c r="BR1064" s="39" t="str">
        <f t="shared" si="688"/>
        <v/>
      </c>
      <c r="BS1064" s="39" t="str">
        <f t="shared" si="689"/>
        <v/>
      </c>
      <c r="BT1064" s="39" t="str">
        <f t="shared" si="690"/>
        <v/>
      </c>
      <c r="BU1064" s="39" t="str">
        <f t="shared" si="691"/>
        <v/>
      </c>
      <c r="BV1064" s="39" t="str">
        <f t="shared" si="692"/>
        <v/>
      </c>
      <c r="BW1064" s="39" t="str">
        <f t="shared" si="693"/>
        <v/>
      </c>
      <c r="BX1064" s="39" t="str">
        <f t="shared" si="694"/>
        <v/>
      </c>
      <c r="BY1064" s="39" t="str">
        <f t="shared" si="695"/>
        <v/>
      </c>
      <c r="BZ1064" s="39" t="str">
        <f t="shared" si="696"/>
        <v/>
      </c>
      <c r="CA1064" s="39" t="str">
        <f t="shared" si="697"/>
        <v/>
      </c>
      <c r="CB1064" s="39" t="str">
        <f t="shared" si="698"/>
        <v/>
      </c>
      <c r="CC1064" s="39" t="str">
        <f t="shared" si="699"/>
        <v/>
      </c>
      <c r="CD1064" s="39" t="str">
        <f t="shared" si="700"/>
        <v/>
      </c>
      <c r="CE1064" s="39" t="str">
        <f t="shared" si="701"/>
        <v/>
      </c>
      <c r="CF1064" s="39" t="str">
        <f t="shared" si="702"/>
        <v/>
      </c>
      <c r="CG1064" s="39" t="str">
        <f t="shared" si="703"/>
        <v/>
      </c>
      <c r="CH1064" s="39" t="str">
        <f t="shared" si="704"/>
        <v/>
      </c>
      <c r="CI1064" s="39" t="str">
        <f t="shared" si="705"/>
        <v/>
      </c>
    </row>
    <row r="1065" spans="1:87">
      <c r="A1065" s="18"/>
      <c r="B1065" s="15">
        <f>'Gene Table'!E1064</f>
        <v>0</v>
      </c>
      <c r="C1065" s="15" t="str">
        <f>'Gene Table'!B1064</f>
        <v>M06</v>
      </c>
      <c r="D1065" s="16" t="str">
        <f>IF(SUM('Test Sample Data'!D$3:D$98)&gt;10,IF(AND(ISNUMBER('Test Sample Data'!D1064),'Test Sample Data'!D1064&lt;$B$1,'Test Sample Data'!D1064&gt;0),'Test Sample Data'!D1064,$B$1),"")</f>
        <v/>
      </c>
      <c r="E1065" s="17" t="str">
        <f>IF(SUM('Test Sample Data'!E$3:E$98)&gt;10,IF(AND(ISNUMBER('Test Sample Data'!E1064),'Test Sample Data'!E1064&lt;$B$1,'Test Sample Data'!E1064&gt;0),'Test Sample Data'!E1064,$B$1),"")</f>
        <v/>
      </c>
      <c r="F1065" s="17" t="str">
        <f>IF(SUM('Test Sample Data'!F$3:F$98)&gt;10,IF(AND(ISNUMBER('Test Sample Data'!F1064),'Test Sample Data'!F1064&lt;$B$1,'Test Sample Data'!F1064&gt;0),'Test Sample Data'!F1064,$B$1),"")</f>
        <v/>
      </c>
      <c r="G1065" s="17" t="str">
        <f>IF(SUM('Test Sample Data'!G$3:G$98)&gt;10,IF(AND(ISNUMBER('Test Sample Data'!G1064),'Test Sample Data'!G1064&lt;$B$1,'Test Sample Data'!G1064&gt;0),'Test Sample Data'!G1064,$B$1),"")</f>
        <v/>
      </c>
      <c r="H1065" s="17" t="str">
        <f>IF(SUM('Test Sample Data'!H$3:H$98)&gt;10,IF(AND(ISNUMBER('Test Sample Data'!H1064),'Test Sample Data'!H1064&lt;$B$1,'Test Sample Data'!H1064&gt;0),'Test Sample Data'!H1064,$B$1),"")</f>
        <v/>
      </c>
      <c r="I1065" s="17" t="str">
        <f>IF(SUM('Test Sample Data'!I$3:I$98)&gt;10,IF(AND(ISNUMBER('Test Sample Data'!I1064),'Test Sample Data'!I1064&lt;$B$1,'Test Sample Data'!I1064&gt;0),'Test Sample Data'!I1064,$B$1),"")</f>
        <v/>
      </c>
      <c r="J1065" s="17" t="str">
        <f>IF(SUM('Test Sample Data'!J$3:J$98)&gt;10,IF(AND(ISNUMBER('Test Sample Data'!J1064),'Test Sample Data'!J1064&lt;$B$1,'Test Sample Data'!J1064&gt;0),'Test Sample Data'!J1064,$B$1),"")</f>
        <v/>
      </c>
      <c r="K1065" s="17" t="str">
        <f>IF(SUM('Test Sample Data'!K$3:K$98)&gt;10,IF(AND(ISNUMBER('Test Sample Data'!K1064),'Test Sample Data'!K1064&lt;$B$1,'Test Sample Data'!K1064&gt;0),'Test Sample Data'!K1064,$B$1),"")</f>
        <v/>
      </c>
      <c r="L1065" s="17" t="str">
        <f>IF(SUM('Test Sample Data'!L$3:L$98)&gt;10,IF(AND(ISNUMBER('Test Sample Data'!L1064),'Test Sample Data'!L1064&lt;$B$1,'Test Sample Data'!L1064&gt;0),'Test Sample Data'!L1064,$B$1),"")</f>
        <v/>
      </c>
      <c r="M1065" s="17" t="str">
        <f>IF(SUM('Test Sample Data'!M$3:M$98)&gt;10,IF(AND(ISNUMBER('Test Sample Data'!M1064),'Test Sample Data'!M1064&lt;$B$1,'Test Sample Data'!M1064&gt;0),'Test Sample Data'!M1064,$B$1),"")</f>
        <v/>
      </c>
      <c r="N1065" s="17">
        <f>'Gene Table'!E1064</f>
        <v>0</v>
      </c>
      <c r="O1065" s="17" t="str">
        <f>'Gene Table'!B1064</f>
        <v>M06</v>
      </c>
      <c r="P1065" s="17" t="str">
        <f>IF(SUM('Control Sample Data'!D$3:D$98)&gt;10,IF(AND(ISNUMBER('Control Sample Data'!D1064),'Control Sample Data'!D1064&lt;$B$1,'Control Sample Data'!D1064&gt;0),'Control Sample Data'!D1064,$B$1),"")</f>
        <v/>
      </c>
      <c r="Q1065" s="17" t="str">
        <f>IF(SUM('Control Sample Data'!E$3:E$98)&gt;10,IF(AND(ISNUMBER('Control Sample Data'!E1064),'Control Sample Data'!E1064&lt;$B$1,'Control Sample Data'!E1064&gt;0),'Control Sample Data'!E1064,$B$1),"")</f>
        <v/>
      </c>
      <c r="R1065" s="17" t="str">
        <f>IF(SUM('Control Sample Data'!F$3:F$98)&gt;10,IF(AND(ISNUMBER('Control Sample Data'!F1064),'Control Sample Data'!F1064&lt;$B$1,'Control Sample Data'!F1064&gt;0),'Control Sample Data'!F1064,$B$1),"")</f>
        <v/>
      </c>
      <c r="S1065" s="17" t="str">
        <f>IF(SUM('Control Sample Data'!G$3:G$98)&gt;10,IF(AND(ISNUMBER('Control Sample Data'!G1064),'Control Sample Data'!G1064&lt;$B$1,'Control Sample Data'!G1064&gt;0),'Control Sample Data'!G1064,$B$1),"")</f>
        <v/>
      </c>
      <c r="T1065" s="17" t="str">
        <f>IF(SUM('Control Sample Data'!H$3:H$98)&gt;10,IF(AND(ISNUMBER('Control Sample Data'!H1064),'Control Sample Data'!H1064&lt;$B$1,'Control Sample Data'!H1064&gt;0),'Control Sample Data'!H1064,$B$1),"")</f>
        <v/>
      </c>
      <c r="U1065" s="17" t="str">
        <f>IF(SUM('Control Sample Data'!I$3:I$98)&gt;10,IF(AND(ISNUMBER('Control Sample Data'!I1064),'Control Sample Data'!I1064&lt;$B$1,'Control Sample Data'!I1064&gt;0),'Control Sample Data'!I1064,$B$1),"")</f>
        <v/>
      </c>
      <c r="V1065" s="17" t="str">
        <f>IF(SUM('Control Sample Data'!J$3:J$98)&gt;10,IF(AND(ISNUMBER('Control Sample Data'!J1064),'Control Sample Data'!J1064&lt;$B$1,'Control Sample Data'!J1064&gt;0),'Control Sample Data'!J1064,$B$1),"")</f>
        <v/>
      </c>
      <c r="W1065" s="17" t="str">
        <f>IF(SUM('Control Sample Data'!K$3:K$98)&gt;10,IF(AND(ISNUMBER('Control Sample Data'!K1064),'Control Sample Data'!K1064&lt;$B$1,'Control Sample Data'!K1064&gt;0),'Control Sample Data'!K1064,$B$1),"")</f>
        <v/>
      </c>
      <c r="X1065" s="17" t="str">
        <f>IF(SUM('Control Sample Data'!L$3:L$98)&gt;10,IF(AND(ISNUMBER('Control Sample Data'!L1064),'Control Sample Data'!L1064&lt;$B$1,'Control Sample Data'!L1064&gt;0),'Control Sample Data'!L1064,$B$1),"")</f>
        <v/>
      </c>
      <c r="Y1065" s="17" t="str">
        <f>IF(SUM('Control Sample Data'!M$3:M$98)&gt;10,IF(AND(ISNUMBER('Control Sample Data'!M1064),'Control Sample Data'!M1064&lt;$B$1,'Control Sample Data'!M1064&gt;0),'Control Sample Data'!M1064,$B$1),"")</f>
        <v/>
      </c>
      <c r="AT1065" s="36" t="str">
        <f t="shared" si="706"/>
        <v/>
      </c>
      <c r="AU1065" s="36" t="str">
        <f t="shared" si="707"/>
        <v/>
      </c>
      <c r="AV1065" s="36" t="str">
        <f t="shared" si="708"/>
        <v/>
      </c>
      <c r="AW1065" s="36" t="str">
        <f t="shared" si="709"/>
        <v/>
      </c>
      <c r="AX1065" s="36" t="str">
        <f t="shared" si="710"/>
        <v/>
      </c>
      <c r="AY1065" s="36" t="str">
        <f t="shared" si="711"/>
        <v/>
      </c>
      <c r="AZ1065" s="36" t="str">
        <f t="shared" si="712"/>
        <v/>
      </c>
      <c r="BA1065" s="36" t="str">
        <f t="shared" si="713"/>
        <v/>
      </c>
      <c r="BB1065" s="36" t="str">
        <f t="shared" si="714"/>
        <v/>
      </c>
      <c r="BC1065" s="36" t="str">
        <f t="shared" si="715"/>
        <v/>
      </c>
      <c r="BD1065" s="36" t="str">
        <f t="shared" si="716"/>
        <v/>
      </c>
      <c r="BE1065" s="36" t="str">
        <f t="shared" si="717"/>
        <v/>
      </c>
      <c r="BF1065" s="36" t="str">
        <f t="shared" si="718"/>
        <v/>
      </c>
      <c r="BG1065" s="36" t="str">
        <f t="shared" si="719"/>
        <v/>
      </c>
      <c r="BH1065" s="36" t="str">
        <f t="shared" si="720"/>
        <v/>
      </c>
      <c r="BI1065" s="36" t="str">
        <f t="shared" si="721"/>
        <v/>
      </c>
      <c r="BJ1065" s="36" t="str">
        <f t="shared" si="722"/>
        <v/>
      </c>
      <c r="BK1065" s="36" t="str">
        <f t="shared" si="723"/>
        <v/>
      </c>
      <c r="BL1065" s="36" t="str">
        <f t="shared" si="724"/>
        <v/>
      </c>
      <c r="BM1065" s="36" t="str">
        <f t="shared" si="725"/>
        <v/>
      </c>
      <c r="BN1065" s="38" t="e">
        <f t="shared" si="684"/>
        <v>#DIV/0!</v>
      </c>
      <c r="BO1065" s="38" t="e">
        <f t="shared" si="685"/>
        <v>#DIV/0!</v>
      </c>
      <c r="BP1065" s="39" t="str">
        <f t="shared" si="686"/>
        <v/>
      </c>
      <c r="BQ1065" s="39" t="str">
        <f t="shared" si="687"/>
        <v/>
      </c>
      <c r="BR1065" s="39" t="str">
        <f t="shared" si="688"/>
        <v/>
      </c>
      <c r="BS1065" s="39" t="str">
        <f t="shared" si="689"/>
        <v/>
      </c>
      <c r="BT1065" s="39" t="str">
        <f t="shared" si="690"/>
        <v/>
      </c>
      <c r="BU1065" s="39" t="str">
        <f t="shared" si="691"/>
        <v/>
      </c>
      <c r="BV1065" s="39" t="str">
        <f t="shared" si="692"/>
        <v/>
      </c>
      <c r="BW1065" s="39" t="str">
        <f t="shared" si="693"/>
        <v/>
      </c>
      <c r="BX1065" s="39" t="str">
        <f t="shared" si="694"/>
        <v/>
      </c>
      <c r="BY1065" s="39" t="str">
        <f t="shared" si="695"/>
        <v/>
      </c>
      <c r="BZ1065" s="39" t="str">
        <f t="shared" si="696"/>
        <v/>
      </c>
      <c r="CA1065" s="39" t="str">
        <f t="shared" si="697"/>
        <v/>
      </c>
      <c r="CB1065" s="39" t="str">
        <f t="shared" si="698"/>
        <v/>
      </c>
      <c r="CC1065" s="39" t="str">
        <f t="shared" si="699"/>
        <v/>
      </c>
      <c r="CD1065" s="39" t="str">
        <f t="shared" si="700"/>
        <v/>
      </c>
      <c r="CE1065" s="39" t="str">
        <f t="shared" si="701"/>
        <v/>
      </c>
      <c r="CF1065" s="39" t="str">
        <f t="shared" si="702"/>
        <v/>
      </c>
      <c r="CG1065" s="39" t="str">
        <f t="shared" si="703"/>
        <v/>
      </c>
      <c r="CH1065" s="39" t="str">
        <f t="shared" si="704"/>
        <v/>
      </c>
      <c r="CI1065" s="39" t="str">
        <f t="shared" si="705"/>
        <v/>
      </c>
    </row>
    <row r="1066" spans="1:87">
      <c r="A1066" s="18"/>
      <c r="B1066" s="15" t="str">
        <f>'Gene Table'!E1065</f>
        <v>mmu-miR-3965</v>
      </c>
      <c r="C1066" s="15" t="str">
        <f>'Gene Table'!B1065</f>
        <v>M07</v>
      </c>
      <c r="D1066" s="16" t="str">
        <f>IF(SUM('Test Sample Data'!D$3:D$98)&gt;10,IF(AND(ISNUMBER('Test Sample Data'!D1065),'Test Sample Data'!D1065&lt;$B$1,'Test Sample Data'!D1065&gt;0),'Test Sample Data'!D1065,$B$1),"")</f>
        <v/>
      </c>
      <c r="E1066" s="17" t="str">
        <f>IF(SUM('Test Sample Data'!E$3:E$98)&gt;10,IF(AND(ISNUMBER('Test Sample Data'!E1065),'Test Sample Data'!E1065&lt;$B$1,'Test Sample Data'!E1065&gt;0),'Test Sample Data'!E1065,$B$1),"")</f>
        <v/>
      </c>
      <c r="F1066" s="17" t="str">
        <f>IF(SUM('Test Sample Data'!F$3:F$98)&gt;10,IF(AND(ISNUMBER('Test Sample Data'!F1065),'Test Sample Data'!F1065&lt;$B$1,'Test Sample Data'!F1065&gt;0),'Test Sample Data'!F1065,$B$1),"")</f>
        <v/>
      </c>
      <c r="G1066" s="17" t="str">
        <f>IF(SUM('Test Sample Data'!G$3:G$98)&gt;10,IF(AND(ISNUMBER('Test Sample Data'!G1065),'Test Sample Data'!G1065&lt;$B$1,'Test Sample Data'!G1065&gt;0),'Test Sample Data'!G1065,$B$1),"")</f>
        <v/>
      </c>
      <c r="H1066" s="17" t="str">
        <f>IF(SUM('Test Sample Data'!H$3:H$98)&gt;10,IF(AND(ISNUMBER('Test Sample Data'!H1065),'Test Sample Data'!H1065&lt;$B$1,'Test Sample Data'!H1065&gt;0),'Test Sample Data'!H1065,$B$1),"")</f>
        <v/>
      </c>
      <c r="I1066" s="17" t="str">
        <f>IF(SUM('Test Sample Data'!I$3:I$98)&gt;10,IF(AND(ISNUMBER('Test Sample Data'!I1065),'Test Sample Data'!I1065&lt;$B$1,'Test Sample Data'!I1065&gt;0),'Test Sample Data'!I1065,$B$1),"")</f>
        <v/>
      </c>
      <c r="J1066" s="17" t="str">
        <f>IF(SUM('Test Sample Data'!J$3:J$98)&gt;10,IF(AND(ISNUMBER('Test Sample Data'!J1065),'Test Sample Data'!J1065&lt;$B$1,'Test Sample Data'!J1065&gt;0),'Test Sample Data'!J1065,$B$1),"")</f>
        <v/>
      </c>
      <c r="K1066" s="17" t="str">
        <f>IF(SUM('Test Sample Data'!K$3:K$98)&gt;10,IF(AND(ISNUMBER('Test Sample Data'!K1065),'Test Sample Data'!K1065&lt;$B$1,'Test Sample Data'!K1065&gt;0),'Test Sample Data'!K1065,$B$1),"")</f>
        <v/>
      </c>
      <c r="L1066" s="17" t="str">
        <f>IF(SUM('Test Sample Data'!L$3:L$98)&gt;10,IF(AND(ISNUMBER('Test Sample Data'!L1065),'Test Sample Data'!L1065&lt;$B$1,'Test Sample Data'!L1065&gt;0),'Test Sample Data'!L1065,$B$1),"")</f>
        <v/>
      </c>
      <c r="M1066" s="17" t="str">
        <f>IF(SUM('Test Sample Data'!M$3:M$98)&gt;10,IF(AND(ISNUMBER('Test Sample Data'!M1065),'Test Sample Data'!M1065&lt;$B$1,'Test Sample Data'!M1065&gt;0),'Test Sample Data'!M1065,$B$1),"")</f>
        <v/>
      </c>
      <c r="N1066" s="17" t="str">
        <f>'Gene Table'!E1065</f>
        <v>mmu-miR-3965</v>
      </c>
      <c r="O1066" s="17" t="str">
        <f>'Gene Table'!B1065</f>
        <v>M07</v>
      </c>
      <c r="P1066" s="17" t="str">
        <f>IF(SUM('Control Sample Data'!D$3:D$98)&gt;10,IF(AND(ISNUMBER('Control Sample Data'!D1065),'Control Sample Data'!D1065&lt;$B$1,'Control Sample Data'!D1065&gt;0),'Control Sample Data'!D1065,$B$1),"")</f>
        <v/>
      </c>
      <c r="Q1066" s="17" t="str">
        <f>IF(SUM('Control Sample Data'!E$3:E$98)&gt;10,IF(AND(ISNUMBER('Control Sample Data'!E1065),'Control Sample Data'!E1065&lt;$B$1,'Control Sample Data'!E1065&gt;0),'Control Sample Data'!E1065,$B$1),"")</f>
        <v/>
      </c>
      <c r="R1066" s="17" t="str">
        <f>IF(SUM('Control Sample Data'!F$3:F$98)&gt;10,IF(AND(ISNUMBER('Control Sample Data'!F1065),'Control Sample Data'!F1065&lt;$B$1,'Control Sample Data'!F1065&gt;0),'Control Sample Data'!F1065,$B$1),"")</f>
        <v/>
      </c>
      <c r="S1066" s="17" t="str">
        <f>IF(SUM('Control Sample Data'!G$3:G$98)&gt;10,IF(AND(ISNUMBER('Control Sample Data'!G1065),'Control Sample Data'!G1065&lt;$B$1,'Control Sample Data'!G1065&gt;0),'Control Sample Data'!G1065,$B$1),"")</f>
        <v/>
      </c>
      <c r="T1066" s="17" t="str">
        <f>IF(SUM('Control Sample Data'!H$3:H$98)&gt;10,IF(AND(ISNUMBER('Control Sample Data'!H1065),'Control Sample Data'!H1065&lt;$B$1,'Control Sample Data'!H1065&gt;0),'Control Sample Data'!H1065,$B$1),"")</f>
        <v/>
      </c>
      <c r="U1066" s="17" t="str">
        <f>IF(SUM('Control Sample Data'!I$3:I$98)&gt;10,IF(AND(ISNUMBER('Control Sample Data'!I1065),'Control Sample Data'!I1065&lt;$B$1,'Control Sample Data'!I1065&gt;0),'Control Sample Data'!I1065,$B$1),"")</f>
        <v/>
      </c>
      <c r="V1066" s="17" t="str">
        <f>IF(SUM('Control Sample Data'!J$3:J$98)&gt;10,IF(AND(ISNUMBER('Control Sample Data'!J1065),'Control Sample Data'!J1065&lt;$B$1,'Control Sample Data'!J1065&gt;0),'Control Sample Data'!J1065,$B$1),"")</f>
        <v/>
      </c>
      <c r="W1066" s="17" t="str">
        <f>IF(SUM('Control Sample Data'!K$3:K$98)&gt;10,IF(AND(ISNUMBER('Control Sample Data'!K1065),'Control Sample Data'!K1065&lt;$B$1,'Control Sample Data'!K1065&gt;0),'Control Sample Data'!K1065,$B$1),"")</f>
        <v/>
      </c>
      <c r="X1066" s="17" t="str">
        <f>IF(SUM('Control Sample Data'!L$3:L$98)&gt;10,IF(AND(ISNUMBER('Control Sample Data'!L1065),'Control Sample Data'!L1065&lt;$B$1,'Control Sample Data'!L1065&gt;0),'Control Sample Data'!L1065,$B$1),"")</f>
        <v/>
      </c>
      <c r="Y1066" s="17" t="str">
        <f>IF(SUM('Control Sample Data'!M$3:M$98)&gt;10,IF(AND(ISNUMBER('Control Sample Data'!M1065),'Control Sample Data'!M1065&lt;$B$1,'Control Sample Data'!M1065&gt;0),'Control Sample Data'!M1065,$B$1),"")</f>
        <v/>
      </c>
      <c r="AT1066" s="36" t="str">
        <f t="shared" si="706"/>
        <v/>
      </c>
      <c r="AU1066" s="36" t="str">
        <f t="shared" si="707"/>
        <v/>
      </c>
      <c r="AV1066" s="36" t="str">
        <f t="shared" si="708"/>
        <v/>
      </c>
      <c r="AW1066" s="36" t="str">
        <f t="shared" si="709"/>
        <v/>
      </c>
      <c r="AX1066" s="36" t="str">
        <f t="shared" si="710"/>
        <v/>
      </c>
      <c r="AY1066" s="36" t="str">
        <f t="shared" si="711"/>
        <v/>
      </c>
      <c r="AZ1066" s="36" t="str">
        <f t="shared" si="712"/>
        <v/>
      </c>
      <c r="BA1066" s="36" t="str">
        <f t="shared" si="713"/>
        <v/>
      </c>
      <c r="BB1066" s="36" t="str">
        <f t="shared" si="714"/>
        <v/>
      </c>
      <c r="BC1066" s="36" t="str">
        <f t="shared" si="715"/>
        <v/>
      </c>
      <c r="BD1066" s="36" t="str">
        <f t="shared" si="716"/>
        <v/>
      </c>
      <c r="BE1066" s="36" t="str">
        <f t="shared" si="717"/>
        <v/>
      </c>
      <c r="BF1066" s="36" t="str">
        <f t="shared" si="718"/>
        <v/>
      </c>
      <c r="BG1066" s="36" t="str">
        <f t="shared" si="719"/>
        <v/>
      </c>
      <c r="BH1066" s="36" t="str">
        <f t="shared" si="720"/>
        <v/>
      </c>
      <c r="BI1066" s="36" t="str">
        <f t="shared" si="721"/>
        <v/>
      </c>
      <c r="BJ1066" s="36" t="str">
        <f t="shared" si="722"/>
        <v/>
      </c>
      <c r="BK1066" s="36" t="str">
        <f t="shared" si="723"/>
        <v/>
      </c>
      <c r="BL1066" s="36" t="str">
        <f t="shared" si="724"/>
        <v/>
      </c>
      <c r="BM1066" s="36" t="str">
        <f t="shared" si="725"/>
        <v/>
      </c>
      <c r="BN1066" s="38" t="e">
        <f t="shared" si="684"/>
        <v>#DIV/0!</v>
      </c>
      <c r="BO1066" s="38" t="e">
        <f t="shared" si="685"/>
        <v>#DIV/0!</v>
      </c>
      <c r="BP1066" s="39" t="str">
        <f t="shared" si="686"/>
        <v/>
      </c>
      <c r="BQ1066" s="39" t="str">
        <f t="shared" si="687"/>
        <v/>
      </c>
      <c r="BR1066" s="39" t="str">
        <f t="shared" si="688"/>
        <v/>
      </c>
      <c r="BS1066" s="39" t="str">
        <f t="shared" si="689"/>
        <v/>
      </c>
      <c r="BT1066" s="39" t="str">
        <f t="shared" si="690"/>
        <v/>
      </c>
      <c r="BU1066" s="39" t="str">
        <f t="shared" si="691"/>
        <v/>
      </c>
      <c r="BV1066" s="39" t="str">
        <f t="shared" si="692"/>
        <v/>
      </c>
      <c r="BW1066" s="39" t="str">
        <f t="shared" si="693"/>
        <v/>
      </c>
      <c r="BX1066" s="39" t="str">
        <f t="shared" si="694"/>
        <v/>
      </c>
      <c r="BY1066" s="39" t="str">
        <f t="shared" si="695"/>
        <v/>
      </c>
      <c r="BZ1066" s="39" t="str">
        <f t="shared" si="696"/>
        <v/>
      </c>
      <c r="CA1066" s="39" t="str">
        <f t="shared" si="697"/>
        <v/>
      </c>
      <c r="CB1066" s="39" t="str">
        <f t="shared" si="698"/>
        <v/>
      </c>
      <c r="CC1066" s="39" t="str">
        <f t="shared" si="699"/>
        <v/>
      </c>
      <c r="CD1066" s="39" t="str">
        <f t="shared" si="700"/>
        <v/>
      </c>
      <c r="CE1066" s="39" t="str">
        <f t="shared" si="701"/>
        <v/>
      </c>
      <c r="CF1066" s="39" t="str">
        <f t="shared" si="702"/>
        <v/>
      </c>
      <c r="CG1066" s="39" t="str">
        <f t="shared" si="703"/>
        <v/>
      </c>
      <c r="CH1066" s="39" t="str">
        <f t="shared" si="704"/>
        <v/>
      </c>
      <c r="CI1066" s="39" t="str">
        <f t="shared" si="705"/>
        <v/>
      </c>
    </row>
    <row r="1067" spans="1:87">
      <c r="A1067" s="18"/>
      <c r="B1067" s="15">
        <f>'Gene Table'!E1066</f>
        <v>0</v>
      </c>
      <c r="C1067" s="15" t="str">
        <f>'Gene Table'!B1066</f>
        <v>M08</v>
      </c>
      <c r="D1067" s="16" t="str">
        <f>IF(SUM('Test Sample Data'!D$3:D$98)&gt;10,IF(AND(ISNUMBER('Test Sample Data'!D1066),'Test Sample Data'!D1066&lt;$B$1,'Test Sample Data'!D1066&gt;0),'Test Sample Data'!D1066,$B$1),"")</f>
        <v/>
      </c>
      <c r="E1067" s="17" t="str">
        <f>IF(SUM('Test Sample Data'!E$3:E$98)&gt;10,IF(AND(ISNUMBER('Test Sample Data'!E1066),'Test Sample Data'!E1066&lt;$B$1,'Test Sample Data'!E1066&gt;0),'Test Sample Data'!E1066,$B$1),"")</f>
        <v/>
      </c>
      <c r="F1067" s="17" t="str">
        <f>IF(SUM('Test Sample Data'!F$3:F$98)&gt;10,IF(AND(ISNUMBER('Test Sample Data'!F1066),'Test Sample Data'!F1066&lt;$B$1,'Test Sample Data'!F1066&gt;0),'Test Sample Data'!F1066,$B$1),"")</f>
        <v/>
      </c>
      <c r="G1067" s="17" t="str">
        <f>IF(SUM('Test Sample Data'!G$3:G$98)&gt;10,IF(AND(ISNUMBER('Test Sample Data'!G1066),'Test Sample Data'!G1066&lt;$B$1,'Test Sample Data'!G1066&gt;0),'Test Sample Data'!G1066,$B$1),"")</f>
        <v/>
      </c>
      <c r="H1067" s="17" t="str">
        <f>IF(SUM('Test Sample Data'!H$3:H$98)&gt;10,IF(AND(ISNUMBER('Test Sample Data'!H1066),'Test Sample Data'!H1066&lt;$B$1,'Test Sample Data'!H1066&gt;0),'Test Sample Data'!H1066,$B$1),"")</f>
        <v/>
      </c>
      <c r="I1067" s="17" t="str">
        <f>IF(SUM('Test Sample Data'!I$3:I$98)&gt;10,IF(AND(ISNUMBER('Test Sample Data'!I1066),'Test Sample Data'!I1066&lt;$B$1,'Test Sample Data'!I1066&gt;0),'Test Sample Data'!I1066,$B$1),"")</f>
        <v/>
      </c>
      <c r="J1067" s="17" t="str">
        <f>IF(SUM('Test Sample Data'!J$3:J$98)&gt;10,IF(AND(ISNUMBER('Test Sample Data'!J1066),'Test Sample Data'!J1066&lt;$B$1,'Test Sample Data'!J1066&gt;0),'Test Sample Data'!J1066,$B$1),"")</f>
        <v/>
      </c>
      <c r="K1067" s="17" t="str">
        <f>IF(SUM('Test Sample Data'!K$3:K$98)&gt;10,IF(AND(ISNUMBER('Test Sample Data'!K1066),'Test Sample Data'!K1066&lt;$B$1,'Test Sample Data'!K1066&gt;0),'Test Sample Data'!K1066,$B$1),"")</f>
        <v/>
      </c>
      <c r="L1067" s="17" t="str">
        <f>IF(SUM('Test Sample Data'!L$3:L$98)&gt;10,IF(AND(ISNUMBER('Test Sample Data'!L1066),'Test Sample Data'!L1066&lt;$B$1,'Test Sample Data'!L1066&gt;0),'Test Sample Data'!L1066,$B$1),"")</f>
        <v/>
      </c>
      <c r="M1067" s="17" t="str">
        <f>IF(SUM('Test Sample Data'!M$3:M$98)&gt;10,IF(AND(ISNUMBER('Test Sample Data'!M1066),'Test Sample Data'!M1066&lt;$B$1,'Test Sample Data'!M1066&gt;0),'Test Sample Data'!M1066,$B$1),"")</f>
        <v/>
      </c>
      <c r="N1067" s="17">
        <f>'Gene Table'!E1066</f>
        <v>0</v>
      </c>
      <c r="O1067" s="17" t="str">
        <f>'Gene Table'!B1066</f>
        <v>M08</v>
      </c>
      <c r="P1067" s="17" t="str">
        <f>IF(SUM('Control Sample Data'!D$3:D$98)&gt;10,IF(AND(ISNUMBER('Control Sample Data'!D1066),'Control Sample Data'!D1066&lt;$B$1,'Control Sample Data'!D1066&gt;0),'Control Sample Data'!D1066,$B$1),"")</f>
        <v/>
      </c>
      <c r="Q1067" s="17" t="str">
        <f>IF(SUM('Control Sample Data'!E$3:E$98)&gt;10,IF(AND(ISNUMBER('Control Sample Data'!E1066),'Control Sample Data'!E1066&lt;$B$1,'Control Sample Data'!E1066&gt;0),'Control Sample Data'!E1066,$B$1),"")</f>
        <v/>
      </c>
      <c r="R1067" s="17" t="str">
        <f>IF(SUM('Control Sample Data'!F$3:F$98)&gt;10,IF(AND(ISNUMBER('Control Sample Data'!F1066),'Control Sample Data'!F1066&lt;$B$1,'Control Sample Data'!F1066&gt;0),'Control Sample Data'!F1066,$B$1),"")</f>
        <v/>
      </c>
      <c r="S1067" s="17" t="str">
        <f>IF(SUM('Control Sample Data'!G$3:G$98)&gt;10,IF(AND(ISNUMBER('Control Sample Data'!G1066),'Control Sample Data'!G1066&lt;$B$1,'Control Sample Data'!G1066&gt;0),'Control Sample Data'!G1066,$B$1),"")</f>
        <v/>
      </c>
      <c r="T1067" s="17" t="str">
        <f>IF(SUM('Control Sample Data'!H$3:H$98)&gt;10,IF(AND(ISNUMBER('Control Sample Data'!H1066),'Control Sample Data'!H1066&lt;$B$1,'Control Sample Data'!H1066&gt;0),'Control Sample Data'!H1066,$B$1),"")</f>
        <v/>
      </c>
      <c r="U1067" s="17" t="str">
        <f>IF(SUM('Control Sample Data'!I$3:I$98)&gt;10,IF(AND(ISNUMBER('Control Sample Data'!I1066),'Control Sample Data'!I1066&lt;$B$1,'Control Sample Data'!I1066&gt;0),'Control Sample Data'!I1066,$B$1),"")</f>
        <v/>
      </c>
      <c r="V1067" s="17" t="str">
        <f>IF(SUM('Control Sample Data'!J$3:J$98)&gt;10,IF(AND(ISNUMBER('Control Sample Data'!J1066),'Control Sample Data'!J1066&lt;$B$1,'Control Sample Data'!J1066&gt;0),'Control Sample Data'!J1066,$B$1),"")</f>
        <v/>
      </c>
      <c r="W1067" s="17" t="str">
        <f>IF(SUM('Control Sample Data'!K$3:K$98)&gt;10,IF(AND(ISNUMBER('Control Sample Data'!K1066),'Control Sample Data'!K1066&lt;$B$1,'Control Sample Data'!K1066&gt;0),'Control Sample Data'!K1066,$B$1),"")</f>
        <v/>
      </c>
      <c r="X1067" s="17" t="str">
        <f>IF(SUM('Control Sample Data'!L$3:L$98)&gt;10,IF(AND(ISNUMBER('Control Sample Data'!L1066),'Control Sample Data'!L1066&lt;$B$1,'Control Sample Data'!L1066&gt;0),'Control Sample Data'!L1066,$B$1),"")</f>
        <v/>
      </c>
      <c r="Y1067" s="17" t="str">
        <f>IF(SUM('Control Sample Data'!M$3:M$98)&gt;10,IF(AND(ISNUMBER('Control Sample Data'!M1066),'Control Sample Data'!M1066&lt;$B$1,'Control Sample Data'!M1066&gt;0),'Control Sample Data'!M1066,$B$1),"")</f>
        <v/>
      </c>
      <c r="AT1067" s="36" t="str">
        <f t="shared" si="706"/>
        <v/>
      </c>
      <c r="AU1067" s="36" t="str">
        <f t="shared" si="707"/>
        <v/>
      </c>
      <c r="AV1067" s="36" t="str">
        <f t="shared" si="708"/>
        <v/>
      </c>
      <c r="AW1067" s="36" t="str">
        <f t="shared" si="709"/>
        <v/>
      </c>
      <c r="AX1067" s="36" t="str">
        <f t="shared" si="710"/>
        <v/>
      </c>
      <c r="AY1067" s="36" t="str">
        <f t="shared" si="711"/>
        <v/>
      </c>
      <c r="AZ1067" s="36" t="str">
        <f t="shared" si="712"/>
        <v/>
      </c>
      <c r="BA1067" s="36" t="str">
        <f t="shared" si="713"/>
        <v/>
      </c>
      <c r="BB1067" s="36" t="str">
        <f t="shared" si="714"/>
        <v/>
      </c>
      <c r="BC1067" s="36" t="str">
        <f t="shared" si="715"/>
        <v/>
      </c>
      <c r="BD1067" s="36" t="str">
        <f t="shared" si="716"/>
        <v/>
      </c>
      <c r="BE1067" s="36" t="str">
        <f t="shared" si="717"/>
        <v/>
      </c>
      <c r="BF1067" s="36" t="str">
        <f t="shared" si="718"/>
        <v/>
      </c>
      <c r="BG1067" s="36" t="str">
        <f t="shared" si="719"/>
        <v/>
      </c>
      <c r="BH1067" s="36" t="str">
        <f t="shared" si="720"/>
        <v/>
      </c>
      <c r="BI1067" s="36" t="str">
        <f t="shared" si="721"/>
        <v/>
      </c>
      <c r="BJ1067" s="36" t="str">
        <f t="shared" si="722"/>
        <v/>
      </c>
      <c r="BK1067" s="36" t="str">
        <f t="shared" si="723"/>
        <v/>
      </c>
      <c r="BL1067" s="36" t="str">
        <f t="shared" si="724"/>
        <v/>
      </c>
      <c r="BM1067" s="36" t="str">
        <f t="shared" si="725"/>
        <v/>
      </c>
      <c r="BN1067" s="38" t="e">
        <f t="shared" si="684"/>
        <v>#DIV/0!</v>
      </c>
      <c r="BO1067" s="38" t="e">
        <f t="shared" si="685"/>
        <v>#DIV/0!</v>
      </c>
      <c r="BP1067" s="39" t="str">
        <f t="shared" si="686"/>
        <v/>
      </c>
      <c r="BQ1067" s="39" t="str">
        <f t="shared" si="687"/>
        <v/>
      </c>
      <c r="BR1067" s="39" t="str">
        <f t="shared" si="688"/>
        <v/>
      </c>
      <c r="BS1067" s="39" t="str">
        <f t="shared" si="689"/>
        <v/>
      </c>
      <c r="BT1067" s="39" t="str">
        <f t="shared" si="690"/>
        <v/>
      </c>
      <c r="BU1067" s="39" t="str">
        <f t="shared" si="691"/>
        <v/>
      </c>
      <c r="BV1067" s="39" t="str">
        <f t="shared" si="692"/>
        <v/>
      </c>
      <c r="BW1067" s="39" t="str">
        <f t="shared" si="693"/>
        <v/>
      </c>
      <c r="BX1067" s="39" t="str">
        <f t="shared" si="694"/>
        <v/>
      </c>
      <c r="BY1067" s="39" t="str">
        <f t="shared" si="695"/>
        <v/>
      </c>
      <c r="BZ1067" s="39" t="str">
        <f t="shared" si="696"/>
        <v/>
      </c>
      <c r="CA1067" s="39" t="str">
        <f t="shared" si="697"/>
        <v/>
      </c>
      <c r="CB1067" s="39" t="str">
        <f t="shared" si="698"/>
        <v/>
      </c>
      <c r="CC1067" s="39" t="str">
        <f t="shared" si="699"/>
        <v/>
      </c>
      <c r="CD1067" s="39" t="str">
        <f t="shared" si="700"/>
        <v/>
      </c>
      <c r="CE1067" s="39" t="str">
        <f t="shared" si="701"/>
        <v/>
      </c>
      <c r="CF1067" s="39" t="str">
        <f t="shared" si="702"/>
        <v/>
      </c>
      <c r="CG1067" s="39" t="str">
        <f t="shared" si="703"/>
        <v/>
      </c>
      <c r="CH1067" s="39" t="str">
        <f t="shared" si="704"/>
        <v/>
      </c>
      <c r="CI1067" s="39" t="str">
        <f t="shared" si="705"/>
        <v/>
      </c>
    </row>
    <row r="1068" spans="1:87">
      <c r="A1068" s="18"/>
      <c r="B1068" s="15" t="str">
        <f>'Gene Table'!E1067</f>
        <v>mmu-miR-378b</v>
      </c>
      <c r="C1068" s="15" t="str">
        <f>'Gene Table'!B1067</f>
        <v>M09</v>
      </c>
      <c r="D1068" s="16" t="str">
        <f>IF(SUM('Test Sample Data'!D$3:D$98)&gt;10,IF(AND(ISNUMBER('Test Sample Data'!D1067),'Test Sample Data'!D1067&lt;$B$1,'Test Sample Data'!D1067&gt;0),'Test Sample Data'!D1067,$B$1),"")</f>
        <v/>
      </c>
      <c r="E1068" s="17" t="str">
        <f>IF(SUM('Test Sample Data'!E$3:E$98)&gt;10,IF(AND(ISNUMBER('Test Sample Data'!E1067),'Test Sample Data'!E1067&lt;$B$1,'Test Sample Data'!E1067&gt;0),'Test Sample Data'!E1067,$B$1),"")</f>
        <v/>
      </c>
      <c r="F1068" s="17" t="str">
        <f>IF(SUM('Test Sample Data'!F$3:F$98)&gt;10,IF(AND(ISNUMBER('Test Sample Data'!F1067),'Test Sample Data'!F1067&lt;$B$1,'Test Sample Data'!F1067&gt;0),'Test Sample Data'!F1067,$B$1),"")</f>
        <v/>
      </c>
      <c r="G1068" s="17" t="str">
        <f>IF(SUM('Test Sample Data'!G$3:G$98)&gt;10,IF(AND(ISNUMBER('Test Sample Data'!G1067),'Test Sample Data'!G1067&lt;$B$1,'Test Sample Data'!G1067&gt;0),'Test Sample Data'!G1067,$B$1),"")</f>
        <v/>
      </c>
      <c r="H1068" s="17" t="str">
        <f>IF(SUM('Test Sample Data'!H$3:H$98)&gt;10,IF(AND(ISNUMBER('Test Sample Data'!H1067),'Test Sample Data'!H1067&lt;$B$1,'Test Sample Data'!H1067&gt;0),'Test Sample Data'!H1067,$B$1),"")</f>
        <v/>
      </c>
      <c r="I1068" s="17" t="str">
        <f>IF(SUM('Test Sample Data'!I$3:I$98)&gt;10,IF(AND(ISNUMBER('Test Sample Data'!I1067),'Test Sample Data'!I1067&lt;$B$1,'Test Sample Data'!I1067&gt;0),'Test Sample Data'!I1067,$B$1),"")</f>
        <v/>
      </c>
      <c r="J1068" s="17" t="str">
        <f>IF(SUM('Test Sample Data'!J$3:J$98)&gt;10,IF(AND(ISNUMBER('Test Sample Data'!J1067),'Test Sample Data'!J1067&lt;$B$1,'Test Sample Data'!J1067&gt;0),'Test Sample Data'!J1067,$B$1),"")</f>
        <v/>
      </c>
      <c r="K1068" s="17" t="str">
        <f>IF(SUM('Test Sample Data'!K$3:K$98)&gt;10,IF(AND(ISNUMBER('Test Sample Data'!K1067),'Test Sample Data'!K1067&lt;$B$1,'Test Sample Data'!K1067&gt;0),'Test Sample Data'!K1067,$B$1),"")</f>
        <v/>
      </c>
      <c r="L1068" s="17" t="str">
        <f>IF(SUM('Test Sample Data'!L$3:L$98)&gt;10,IF(AND(ISNUMBER('Test Sample Data'!L1067),'Test Sample Data'!L1067&lt;$B$1,'Test Sample Data'!L1067&gt;0),'Test Sample Data'!L1067,$B$1),"")</f>
        <v/>
      </c>
      <c r="M1068" s="17" t="str">
        <f>IF(SUM('Test Sample Data'!M$3:M$98)&gt;10,IF(AND(ISNUMBER('Test Sample Data'!M1067),'Test Sample Data'!M1067&lt;$B$1,'Test Sample Data'!M1067&gt;0),'Test Sample Data'!M1067,$B$1),"")</f>
        <v/>
      </c>
      <c r="N1068" s="17" t="str">
        <f>'Gene Table'!E1067</f>
        <v>mmu-miR-378b</v>
      </c>
      <c r="O1068" s="17" t="str">
        <f>'Gene Table'!B1067</f>
        <v>M09</v>
      </c>
      <c r="P1068" s="17" t="str">
        <f>IF(SUM('Control Sample Data'!D$3:D$98)&gt;10,IF(AND(ISNUMBER('Control Sample Data'!D1067),'Control Sample Data'!D1067&lt;$B$1,'Control Sample Data'!D1067&gt;0),'Control Sample Data'!D1067,$B$1),"")</f>
        <v/>
      </c>
      <c r="Q1068" s="17" t="str">
        <f>IF(SUM('Control Sample Data'!E$3:E$98)&gt;10,IF(AND(ISNUMBER('Control Sample Data'!E1067),'Control Sample Data'!E1067&lt;$B$1,'Control Sample Data'!E1067&gt;0),'Control Sample Data'!E1067,$B$1),"")</f>
        <v/>
      </c>
      <c r="R1068" s="17" t="str">
        <f>IF(SUM('Control Sample Data'!F$3:F$98)&gt;10,IF(AND(ISNUMBER('Control Sample Data'!F1067),'Control Sample Data'!F1067&lt;$B$1,'Control Sample Data'!F1067&gt;0),'Control Sample Data'!F1067,$B$1),"")</f>
        <v/>
      </c>
      <c r="S1068" s="17" t="str">
        <f>IF(SUM('Control Sample Data'!G$3:G$98)&gt;10,IF(AND(ISNUMBER('Control Sample Data'!G1067),'Control Sample Data'!G1067&lt;$B$1,'Control Sample Data'!G1067&gt;0),'Control Sample Data'!G1067,$B$1),"")</f>
        <v/>
      </c>
      <c r="T1068" s="17" t="str">
        <f>IF(SUM('Control Sample Data'!H$3:H$98)&gt;10,IF(AND(ISNUMBER('Control Sample Data'!H1067),'Control Sample Data'!H1067&lt;$B$1,'Control Sample Data'!H1067&gt;0),'Control Sample Data'!H1067,$B$1),"")</f>
        <v/>
      </c>
      <c r="U1068" s="17" t="str">
        <f>IF(SUM('Control Sample Data'!I$3:I$98)&gt;10,IF(AND(ISNUMBER('Control Sample Data'!I1067),'Control Sample Data'!I1067&lt;$B$1,'Control Sample Data'!I1067&gt;0),'Control Sample Data'!I1067,$B$1),"")</f>
        <v/>
      </c>
      <c r="V1068" s="17" t="str">
        <f>IF(SUM('Control Sample Data'!J$3:J$98)&gt;10,IF(AND(ISNUMBER('Control Sample Data'!J1067),'Control Sample Data'!J1067&lt;$B$1,'Control Sample Data'!J1067&gt;0),'Control Sample Data'!J1067,$B$1),"")</f>
        <v/>
      </c>
      <c r="W1068" s="17" t="str">
        <f>IF(SUM('Control Sample Data'!K$3:K$98)&gt;10,IF(AND(ISNUMBER('Control Sample Data'!K1067),'Control Sample Data'!K1067&lt;$B$1,'Control Sample Data'!K1067&gt;0),'Control Sample Data'!K1067,$B$1),"")</f>
        <v/>
      </c>
      <c r="X1068" s="17" t="str">
        <f>IF(SUM('Control Sample Data'!L$3:L$98)&gt;10,IF(AND(ISNUMBER('Control Sample Data'!L1067),'Control Sample Data'!L1067&lt;$B$1,'Control Sample Data'!L1067&gt;0),'Control Sample Data'!L1067,$B$1),"")</f>
        <v/>
      </c>
      <c r="Y1068" s="17" t="str">
        <f>IF(SUM('Control Sample Data'!M$3:M$98)&gt;10,IF(AND(ISNUMBER('Control Sample Data'!M1067),'Control Sample Data'!M1067&lt;$B$1,'Control Sample Data'!M1067&gt;0),'Control Sample Data'!M1067,$B$1),"")</f>
        <v/>
      </c>
      <c r="AT1068" s="36" t="str">
        <f t="shared" si="706"/>
        <v/>
      </c>
      <c r="AU1068" s="36" t="str">
        <f t="shared" si="707"/>
        <v/>
      </c>
      <c r="AV1068" s="36" t="str">
        <f t="shared" si="708"/>
        <v/>
      </c>
      <c r="AW1068" s="36" t="str">
        <f t="shared" si="709"/>
        <v/>
      </c>
      <c r="AX1068" s="36" t="str">
        <f t="shared" si="710"/>
        <v/>
      </c>
      <c r="AY1068" s="36" t="str">
        <f t="shared" si="711"/>
        <v/>
      </c>
      <c r="AZ1068" s="36" t="str">
        <f t="shared" si="712"/>
        <v/>
      </c>
      <c r="BA1068" s="36" t="str">
        <f t="shared" si="713"/>
        <v/>
      </c>
      <c r="BB1068" s="36" t="str">
        <f t="shared" si="714"/>
        <v/>
      </c>
      <c r="BC1068" s="36" t="str">
        <f t="shared" si="715"/>
        <v/>
      </c>
      <c r="BD1068" s="36" t="str">
        <f t="shared" si="716"/>
        <v/>
      </c>
      <c r="BE1068" s="36" t="str">
        <f t="shared" si="717"/>
        <v/>
      </c>
      <c r="BF1068" s="36" t="str">
        <f t="shared" si="718"/>
        <v/>
      </c>
      <c r="BG1068" s="36" t="str">
        <f t="shared" si="719"/>
        <v/>
      </c>
      <c r="BH1068" s="36" t="str">
        <f t="shared" si="720"/>
        <v/>
      </c>
      <c r="BI1068" s="36" t="str">
        <f t="shared" si="721"/>
        <v/>
      </c>
      <c r="BJ1068" s="36" t="str">
        <f t="shared" si="722"/>
        <v/>
      </c>
      <c r="BK1068" s="36" t="str">
        <f t="shared" si="723"/>
        <v/>
      </c>
      <c r="BL1068" s="36" t="str">
        <f t="shared" si="724"/>
        <v/>
      </c>
      <c r="BM1068" s="36" t="str">
        <f t="shared" si="725"/>
        <v/>
      </c>
      <c r="BN1068" s="38" t="e">
        <f t="shared" si="684"/>
        <v>#DIV/0!</v>
      </c>
      <c r="BO1068" s="38" t="e">
        <f t="shared" si="685"/>
        <v>#DIV/0!</v>
      </c>
      <c r="BP1068" s="39" t="str">
        <f t="shared" si="686"/>
        <v/>
      </c>
      <c r="BQ1068" s="39" t="str">
        <f t="shared" si="687"/>
        <v/>
      </c>
      <c r="BR1068" s="39" t="str">
        <f t="shared" si="688"/>
        <v/>
      </c>
      <c r="BS1068" s="39" t="str">
        <f t="shared" si="689"/>
        <v/>
      </c>
      <c r="BT1068" s="39" t="str">
        <f t="shared" si="690"/>
        <v/>
      </c>
      <c r="BU1068" s="39" t="str">
        <f t="shared" si="691"/>
        <v/>
      </c>
      <c r="BV1068" s="39" t="str">
        <f t="shared" si="692"/>
        <v/>
      </c>
      <c r="BW1068" s="39" t="str">
        <f t="shared" si="693"/>
        <v/>
      </c>
      <c r="BX1068" s="39" t="str">
        <f t="shared" si="694"/>
        <v/>
      </c>
      <c r="BY1068" s="39" t="str">
        <f t="shared" si="695"/>
        <v/>
      </c>
      <c r="BZ1068" s="39" t="str">
        <f t="shared" si="696"/>
        <v/>
      </c>
      <c r="CA1068" s="39" t="str">
        <f t="shared" si="697"/>
        <v/>
      </c>
      <c r="CB1068" s="39" t="str">
        <f t="shared" si="698"/>
        <v/>
      </c>
      <c r="CC1068" s="39" t="str">
        <f t="shared" si="699"/>
        <v/>
      </c>
      <c r="CD1068" s="39" t="str">
        <f t="shared" si="700"/>
        <v/>
      </c>
      <c r="CE1068" s="39" t="str">
        <f t="shared" si="701"/>
        <v/>
      </c>
      <c r="CF1068" s="39" t="str">
        <f t="shared" si="702"/>
        <v/>
      </c>
      <c r="CG1068" s="39" t="str">
        <f t="shared" si="703"/>
        <v/>
      </c>
      <c r="CH1068" s="39" t="str">
        <f t="shared" si="704"/>
        <v/>
      </c>
      <c r="CI1068" s="39" t="str">
        <f t="shared" si="705"/>
        <v/>
      </c>
    </row>
    <row r="1069" spans="1:87">
      <c r="A1069" s="18"/>
      <c r="B1069" s="15">
        <f>'Gene Table'!E1068</f>
        <v>0</v>
      </c>
      <c r="C1069" s="15" t="str">
        <f>'Gene Table'!B1068</f>
        <v>M10</v>
      </c>
      <c r="D1069" s="16" t="str">
        <f>IF(SUM('Test Sample Data'!D$3:D$98)&gt;10,IF(AND(ISNUMBER('Test Sample Data'!D1068),'Test Sample Data'!D1068&lt;$B$1,'Test Sample Data'!D1068&gt;0),'Test Sample Data'!D1068,$B$1),"")</f>
        <v/>
      </c>
      <c r="E1069" s="17" t="str">
        <f>IF(SUM('Test Sample Data'!E$3:E$98)&gt;10,IF(AND(ISNUMBER('Test Sample Data'!E1068),'Test Sample Data'!E1068&lt;$B$1,'Test Sample Data'!E1068&gt;0),'Test Sample Data'!E1068,$B$1),"")</f>
        <v/>
      </c>
      <c r="F1069" s="17" t="str">
        <f>IF(SUM('Test Sample Data'!F$3:F$98)&gt;10,IF(AND(ISNUMBER('Test Sample Data'!F1068),'Test Sample Data'!F1068&lt;$B$1,'Test Sample Data'!F1068&gt;0),'Test Sample Data'!F1068,$B$1),"")</f>
        <v/>
      </c>
      <c r="G1069" s="17" t="str">
        <f>IF(SUM('Test Sample Data'!G$3:G$98)&gt;10,IF(AND(ISNUMBER('Test Sample Data'!G1068),'Test Sample Data'!G1068&lt;$B$1,'Test Sample Data'!G1068&gt;0),'Test Sample Data'!G1068,$B$1),"")</f>
        <v/>
      </c>
      <c r="H1069" s="17" t="str">
        <f>IF(SUM('Test Sample Data'!H$3:H$98)&gt;10,IF(AND(ISNUMBER('Test Sample Data'!H1068),'Test Sample Data'!H1068&lt;$B$1,'Test Sample Data'!H1068&gt;0),'Test Sample Data'!H1068,$B$1),"")</f>
        <v/>
      </c>
      <c r="I1069" s="17" t="str">
        <f>IF(SUM('Test Sample Data'!I$3:I$98)&gt;10,IF(AND(ISNUMBER('Test Sample Data'!I1068),'Test Sample Data'!I1068&lt;$B$1,'Test Sample Data'!I1068&gt;0),'Test Sample Data'!I1068,$B$1),"")</f>
        <v/>
      </c>
      <c r="J1069" s="17" t="str">
        <f>IF(SUM('Test Sample Data'!J$3:J$98)&gt;10,IF(AND(ISNUMBER('Test Sample Data'!J1068),'Test Sample Data'!J1068&lt;$B$1,'Test Sample Data'!J1068&gt;0),'Test Sample Data'!J1068,$B$1),"")</f>
        <v/>
      </c>
      <c r="K1069" s="17" t="str">
        <f>IF(SUM('Test Sample Data'!K$3:K$98)&gt;10,IF(AND(ISNUMBER('Test Sample Data'!K1068),'Test Sample Data'!K1068&lt;$B$1,'Test Sample Data'!K1068&gt;0),'Test Sample Data'!K1068,$B$1),"")</f>
        <v/>
      </c>
      <c r="L1069" s="17" t="str">
        <f>IF(SUM('Test Sample Data'!L$3:L$98)&gt;10,IF(AND(ISNUMBER('Test Sample Data'!L1068),'Test Sample Data'!L1068&lt;$B$1,'Test Sample Data'!L1068&gt;0),'Test Sample Data'!L1068,$B$1),"")</f>
        <v/>
      </c>
      <c r="M1069" s="17" t="str">
        <f>IF(SUM('Test Sample Data'!M$3:M$98)&gt;10,IF(AND(ISNUMBER('Test Sample Data'!M1068),'Test Sample Data'!M1068&lt;$B$1,'Test Sample Data'!M1068&gt;0),'Test Sample Data'!M1068,$B$1),"")</f>
        <v/>
      </c>
      <c r="N1069" s="17">
        <f>'Gene Table'!E1068</f>
        <v>0</v>
      </c>
      <c r="O1069" s="17" t="str">
        <f>'Gene Table'!B1068</f>
        <v>M10</v>
      </c>
      <c r="P1069" s="17" t="str">
        <f>IF(SUM('Control Sample Data'!D$3:D$98)&gt;10,IF(AND(ISNUMBER('Control Sample Data'!D1068),'Control Sample Data'!D1068&lt;$B$1,'Control Sample Data'!D1068&gt;0),'Control Sample Data'!D1068,$B$1),"")</f>
        <v/>
      </c>
      <c r="Q1069" s="17" t="str">
        <f>IF(SUM('Control Sample Data'!E$3:E$98)&gt;10,IF(AND(ISNUMBER('Control Sample Data'!E1068),'Control Sample Data'!E1068&lt;$B$1,'Control Sample Data'!E1068&gt;0),'Control Sample Data'!E1068,$B$1),"")</f>
        <v/>
      </c>
      <c r="R1069" s="17" t="str">
        <f>IF(SUM('Control Sample Data'!F$3:F$98)&gt;10,IF(AND(ISNUMBER('Control Sample Data'!F1068),'Control Sample Data'!F1068&lt;$B$1,'Control Sample Data'!F1068&gt;0),'Control Sample Data'!F1068,$B$1),"")</f>
        <v/>
      </c>
      <c r="S1069" s="17" t="str">
        <f>IF(SUM('Control Sample Data'!G$3:G$98)&gt;10,IF(AND(ISNUMBER('Control Sample Data'!G1068),'Control Sample Data'!G1068&lt;$B$1,'Control Sample Data'!G1068&gt;0),'Control Sample Data'!G1068,$B$1),"")</f>
        <v/>
      </c>
      <c r="T1069" s="17" t="str">
        <f>IF(SUM('Control Sample Data'!H$3:H$98)&gt;10,IF(AND(ISNUMBER('Control Sample Data'!H1068),'Control Sample Data'!H1068&lt;$B$1,'Control Sample Data'!H1068&gt;0),'Control Sample Data'!H1068,$B$1),"")</f>
        <v/>
      </c>
      <c r="U1069" s="17" t="str">
        <f>IF(SUM('Control Sample Data'!I$3:I$98)&gt;10,IF(AND(ISNUMBER('Control Sample Data'!I1068),'Control Sample Data'!I1068&lt;$B$1,'Control Sample Data'!I1068&gt;0),'Control Sample Data'!I1068,$B$1),"")</f>
        <v/>
      </c>
      <c r="V1069" s="17" t="str">
        <f>IF(SUM('Control Sample Data'!J$3:J$98)&gt;10,IF(AND(ISNUMBER('Control Sample Data'!J1068),'Control Sample Data'!J1068&lt;$B$1,'Control Sample Data'!J1068&gt;0),'Control Sample Data'!J1068,$B$1),"")</f>
        <v/>
      </c>
      <c r="W1069" s="17" t="str">
        <f>IF(SUM('Control Sample Data'!K$3:K$98)&gt;10,IF(AND(ISNUMBER('Control Sample Data'!K1068),'Control Sample Data'!K1068&lt;$B$1,'Control Sample Data'!K1068&gt;0),'Control Sample Data'!K1068,$B$1),"")</f>
        <v/>
      </c>
      <c r="X1069" s="17" t="str">
        <f>IF(SUM('Control Sample Data'!L$3:L$98)&gt;10,IF(AND(ISNUMBER('Control Sample Data'!L1068),'Control Sample Data'!L1068&lt;$B$1,'Control Sample Data'!L1068&gt;0),'Control Sample Data'!L1068,$B$1),"")</f>
        <v/>
      </c>
      <c r="Y1069" s="17" t="str">
        <f>IF(SUM('Control Sample Data'!M$3:M$98)&gt;10,IF(AND(ISNUMBER('Control Sample Data'!M1068),'Control Sample Data'!M1068&lt;$B$1,'Control Sample Data'!M1068&gt;0),'Control Sample Data'!M1068,$B$1),"")</f>
        <v/>
      </c>
      <c r="AT1069" s="36" t="str">
        <f t="shared" si="706"/>
        <v/>
      </c>
      <c r="AU1069" s="36" t="str">
        <f t="shared" si="707"/>
        <v/>
      </c>
      <c r="AV1069" s="36" t="str">
        <f t="shared" si="708"/>
        <v/>
      </c>
      <c r="AW1069" s="36" t="str">
        <f t="shared" si="709"/>
        <v/>
      </c>
      <c r="AX1069" s="36" t="str">
        <f t="shared" si="710"/>
        <v/>
      </c>
      <c r="AY1069" s="36" t="str">
        <f t="shared" si="711"/>
        <v/>
      </c>
      <c r="AZ1069" s="36" t="str">
        <f t="shared" si="712"/>
        <v/>
      </c>
      <c r="BA1069" s="36" t="str">
        <f t="shared" si="713"/>
        <v/>
      </c>
      <c r="BB1069" s="36" t="str">
        <f t="shared" si="714"/>
        <v/>
      </c>
      <c r="BC1069" s="36" t="str">
        <f t="shared" si="715"/>
        <v/>
      </c>
      <c r="BD1069" s="36" t="str">
        <f t="shared" si="716"/>
        <v/>
      </c>
      <c r="BE1069" s="36" t="str">
        <f t="shared" si="717"/>
        <v/>
      </c>
      <c r="BF1069" s="36" t="str">
        <f t="shared" si="718"/>
        <v/>
      </c>
      <c r="BG1069" s="36" t="str">
        <f t="shared" si="719"/>
        <v/>
      </c>
      <c r="BH1069" s="36" t="str">
        <f t="shared" si="720"/>
        <v/>
      </c>
      <c r="BI1069" s="36" t="str">
        <f t="shared" si="721"/>
        <v/>
      </c>
      <c r="BJ1069" s="36" t="str">
        <f t="shared" si="722"/>
        <v/>
      </c>
      <c r="BK1069" s="36" t="str">
        <f t="shared" si="723"/>
        <v/>
      </c>
      <c r="BL1069" s="36" t="str">
        <f t="shared" si="724"/>
        <v/>
      </c>
      <c r="BM1069" s="36" t="str">
        <f t="shared" si="725"/>
        <v/>
      </c>
      <c r="BN1069" s="38" t="e">
        <f t="shared" si="684"/>
        <v>#DIV/0!</v>
      </c>
      <c r="BO1069" s="38" t="e">
        <f t="shared" si="685"/>
        <v>#DIV/0!</v>
      </c>
      <c r="BP1069" s="39" t="str">
        <f t="shared" si="686"/>
        <v/>
      </c>
      <c r="BQ1069" s="39" t="str">
        <f t="shared" si="687"/>
        <v/>
      </c>
      <c r="BR1069" s="39" t="str">
        <f t="shared" si="688"/>
        <v/>
      </c>
      <c r="BS1069" s="39" t="str">
        <f t="shared" si="689"/>
        <v/>
      </c>
      <c r="BT1069" s="39" t="str">
        <f t="shared" si="690"/>
        <v/>
      </c>
      <c r="BU1069" s="39" t="str">
        <f t="shared" si="691"/>
        <v/>
      </c>
      <c r="BV1069" s="39" t="str">
        <f t="shared" si="692"/>
        <v/>
      </c>
      <c r="BW1069" s="39" t="str">
        <f t="shared" si="693"/>
        <v/>
      </c>
      <c r="BX1069" s="39" t="str">
        <f t="shared" si="694"/>
        <v/>
      </c>
      <c r="BY1069" s="39" t="str">
        <f t="shared" si="695"/>
        <v/>
      </c>
      <c r="BZ1069" s="39" t="str">
        <f t="shared" si="696"/>
        <v/>
      </c>
      <c r="CA1069" s="39" t="str">
        <f t="shared" si="697"/>
        <v/>
      </c>
      <c r="CB1069" s="39" t="str">
        <f t="shared" si="698"/>
        <v/>
      </c>
      <c r="CC1069" s="39" t="str">
        <f t="shared" si="699"/>
        <v/>
      </c>
      <c r="CD1069" s="39" t="str">
        <f t="shared" si="700"/>
        <v/>
      </c>
      <c r="CE1069" s="39" t="str">
        <f t="shared" si="701"/>
        <v/>
      </c>
      <c r="CF1069" s="39" t="str">
        <f t="shared" si="702"/>
        <v/>
      </c>
      <c r="CG1069" s="39" t="str">
        <f t="shared" si="703"/>
        <v/>
      </c>
      <c r="CH1069" s="39" t="str">
        <f t="shared" si="704"/>
        <v/>
      </c>
      <c r="CI1069" s="39" t="str">
        <f t="shared" si="705"/>
        <v/>
      </c>
    </row>
    <row r="1070" spans="1:87">
      <c r="A1070" s="18"/>
      <c r="B1070" s="15" t="str">
        <f>'Gene Table'!E1069</f>
        <v>mmu-miR-101c</v>
      </c>
      <c r="C1070" s="15" t="str">
        <f>'Gene Table'!B1069</f>
        <v>M11</v>
      </c>
      <c r="D1070" s="16" t="str">
        <f>IF(SUM('Test Sample Data'!D$3:D$98)&gt;10,IF(AND(ISNUMBER('Test Sample Data'!D1069),'Test Sample Data'!D1069&lt;$B$1,'Test Sample Data'!D1069&gt;0),'Test Sample Data'!D1069,$B$1),"")</f>
        <v/>
      </c>
      <c r="E1070" s="17" t="str">
        <f>IF(SUM('Test Sample Data'!E$3:E$98)&gt;10,IF(AND(ISNUMBER('Test Sample Data'!E1069),'Test Sample Data'!E1069&lt;$B$1,'Test Sample Data'!E1069&gt;0),'Test Sample Data'!E1069,$B$1),"")</f>
        <v/>
      </c>
      <c r="F1070" s="17" t="str">
        <f>IF(SUM('Test Sample Data'!F$3:F$98)&gt;10,IF(AND(ISNUMBER('Test Sample Data'!F1069),'Test Sample Data'!F1069&lt;$B$1,'Test Sample Data'!F1069&gt;0),'Test Sample Data'!F1069,$B$1),"")</f>
        <v/>
      </c>
      <c r="G1070" s="17" t="str">
        <f>IF(SUM('Test Sample Data'!G$3:G$98)&gt;10,IF(AND(ISNUMBER('Test Sample Data'!G1069),'Test Sample Data'!G1069&lt;$B$1,'Test Sample Data'!G1069&gt;0),'Test Sample Data'!G1069,$B$1),"")</f>
        <v/>
      </c>
      <c r="H1070" s="17" t="str">
        <f>IF(SUM('Test Sample Data'!H$3:H$98)&gt;10,IF(AND(ISNUMBER('Test Sample Data'!H1069),'Test Sample Data'!H1069&lt;$B$1,'Test Sample Data'!H1069&gt;0),'Test Sample Data'!H1069,$B$1),"")</f>
        <v/>
      </c>
      <c r="I1070" s="17" t="str">
        <f>IF(SUM('Test Sample Data'!I$3:I$98)&gt;10,IF(AND(ISNUMBER('Test Sample Data'!I1069),'Test Sample Data'!I1069&lt;$B$1,'Test Sample Data'!I1069&gt;0),'Test Sample Data'!I1069,$B$1),"")</f>
        <v/>
      </c>
      <c r="J1070" s="17" t="str">
        <f>IF(SUM('Test Sample Data'!J$3:J$98)&gt;10,IF(AND(ISNUMBER('Test Sample Data'!J1069),'Test Sample Data'!J1069&lt;$B$1,'Test Sample Data'!J1069&gt;0),'Test Sample Data'!J1069,$B$1),"")</f>
        <v/>
      </c>
      <c r="K1070" s="17" t="str">
        <f>IF(SUM('Test Sample Data'!K$3:K$98)&gt;10,IF(AND(ISNUMBER('Test Sample Data'!K1069),'Test Sample Data'!K1069&lt;$B$1,'Test Sample Data'!K1069&gt;0),'Test Sample Data'!K1069,$B$1),"")</f>
        <v/>
      </c>
      <c r="L1070" s="17" t="str">
        <f>IF(SUM('Test Sample Data'!L$3:L$98)&gt;10,IF(AND(ISNUMBER('Test Sample Data'!L1069),'Test Sample Data'!L1069&lt;$B$1,'Test Sample Data'!L1069&gt;0),'Test Sample Data'!L1069,$B$1),"")</f>
        <v/>
      </c>
      <c r="M1070" s="17" t="str">
        <f>IF(SUM('Test Sample Data'!M$3:M$98)&gt;10,IF(AND(ISNUMBER('Test Sample Data'!M1069),'Test Sample Data'!M1069&lt;$B$1,'Test Sample Data'!M1069&gt;0),'Test Sample Data'!M1069,$B$1),"")</f>
        <v/>
      </c>
      <c r="N1070" s="17" t="str">
        <f>'Gene Table'!E1069</f>
        <v>mmu-miR-101c</v>
      </c>
      <c r="O1070" s="17" t="str">
        <f>'Gene Table'!B1069</f>
        <v>M11</v>
      </c>
      <c r="P1070" s="17" t="str">
        <f>IF(SUM('Control Sample Data'!D$3:D$98)&gt;10,IF(AND(ISNUMBER('Control Sample Data'!D1069),'Control Sample Data'!D1069&lt;$B$1,'Control Sample Data'!D1069&gt;0),'Control Sample Data'!D1069,$B$1),"")</f>
        <v/>
      </c>
      <c r="Q1070" s="17" t="str">
        <f>IF(SUM('Control Sample Data'!E$3:E$98)&gt;10,IF(AND(ISNUMBER('Control Sample Data'!E1069),'Control Sample Data'!E1069&lt;$B$1,'Control Sample Data'!E1069&gt;0),'Control Sample Data'!E1069,$B$1),"")</f>
        <v/>
      </c>
      <c r="R1070" s="17" t="str">
        <f>IF(SUM('Control Sample Data'!F$3:F$98)&gt;10,IF(AND(ISNUMBER('Control Sample Data'!F1069),'Control Sample Data'!F1069&lt;$B$1,'Control Sample Data'!F1069&gt;0),'Control Sample Data'!F1069,$B$1),"")</f>
        <v/>
      </c>
      <c r="S1070" s="17" t="str">
        <f>IF(SUM('Control Sample Data'!G$3:G$98)&gt;10,IF(AND(ISNUMBER('Control Sample Data'!G1069),'Control Sample Data'!G1069&lt;$B$1,'Control Sample Data'!G1069&gt;0),'Control Sample Data'!G1069,$B$1),"")</f>
        <v/>
      </c>
      <c r="T1070" s="17" t="str">
        <f>IF(SUM('Control Sample Data'!H$3:H$98)&gt;10,IF(AND(ISNUMBER('Control Sample Data'!H1069),'Control Sample Data'!H1069&lt;$B$1,'Control Sample Data'!H1069&gt;0),'Control Sample Data'!H1069,$B$1),"")</f>
        <v/>
      </c>
      <c r="U1070" s="17" t="str">
        <f>IF(SUM('Control Sample Data'!I$3:I$98)&gt;10,IF(AND(ISNUMBER('Control Sample Data'!I1069),'Control Sample Data'!I1069&lt;$B$1,'Control Sample Data'!I1069&gt;0),'Control Sample Data'!I1069,$B$1),"")</f>
        <v/>
      </c>
      <c r="V1070" s="17" t="str">
        <f>IF(SUM('Control Sample Data'!J$3:J$98)&gt;10,IF(AND(ISNUMBER('Control Sample Data'!J1069),'Control Sample Data'!J1069&lt;$B$1,'Control Sample Data'!J1069&gt;0),'Control Sample Data'!J1069,$B$1),"")</f>
        <v/>
      </c>
      <c r="W1070" s="17" t="str">
        <f>IF(SUM('Control Sample Data'!K$3:K$98)&gt;10,IF(AND(ISNUMBER('Control Sample Data'!K1069),'Control Sample Data'!K1069&lt;$B$1,'Control Sample Data'!K1069&gt;0),'Control Sample Data'!K1069,$B$1),"")</f>
        <v/>
      </c>
      <c r="X1070" s="17" t="str">
        <f>IF(SUM('Control Sample Data'!L$3:L$98)&gt;10,IF(AND(ISNUMBER('Control Sample Data'!L1069),'Control Sample Data'!L1069&lt;$B$1,'Control Sample Data'!L1069&gt;0),'Control Sample Data'!L1069,$B$1),"")</f>
        <v/>
      </c>
      <c r="Y1070" s="17" t="str">
        <f>IF(SUM('Control Sample Data'!M$3:M$98)&gt;10,IF(AND(ISNUMBER('Control Sample Data'!M1069),'Control Sample Data'!M1069&lt;$B$1,'Control Sample Data'!M1069&gt;0),'Control Sample Data'!M1069,$B$1),"")</f>
        <v/>
      </c>
      <c r="AT1070" s="36" t="str">
        <f t="shared" si="706"/>
        <v/>
      </c>
      <c r="AU1070" s="36" t="str">
        <f t="shared" si="707"/>
        <v/>
      </c>
      <c r="AV1070" s="36" t="str">
        <f t="shared" si="708"/>
        <v/>
      </c>
      <c r="AW1070" s="36" t="str">
        <f t="shared" si="709"/>
        <v/>
      </c>
      <c r="AX1070" s="36" t="str">
        <f t="shared" si="710"/>
        <v/>
      </c>
      <c r="AY1070" s="36" t="str">
        <f t="shared" si="711"/>
        <v/>
      </c>
      <c r="AZ1070" s="36" t="str">
        <f t="shared" si="712"/>
        <v/>
      </c>
      <c r="BA1070" s="36" t="str">
        <f t="shared" si="713"/>
        <v/>
      </c>
      <c r="BB1070" s="36" t="str">
        <f t="shared" si="714"/>
        <v/>
      </c>
      <c r="BC1070" s="36" t="str">
        <f t="shared" si="715"/>
        <v/>
      </c>
      <c r="BD1070" s="36" t="str">
        <f t="shared" si="716"/>
        <v/>
      </c>
      <c r="BE1070" s="36" t="str">
        <f t="shared" si="717"/>
        <v/>
      </c>
      <c r="BF1070" s="36" t="str">
        <f t="shared" si="718"/>
        <v/>
      </c>
      <c r="BG1070" s="36" t="str">
        <f t="shared" si="719"/>
        <v/>
      </c>
      <c r="BH1070" s="36" t="str">
        <f t="shared" si="720"/>
        <v/>
      </c>
      <c r="BI1070" s="36" t="str">
        <f t="shared" si="721"/>
        <v/>
      </c>
      <c r="BJ1070" s="36" t="str">
        <f t="shared" si="722"/>
        <v/>
      </c>
      <c r="BK1070" s="36" t="str">
        <f t="shared" si="723"/>
        <v/>
      </c>
      <c r="BL1070" s="36" t="str">
        <f t="shared" si="724"/>
        <v/>
      </c>
      <c r="BM1070" s="36" t="str">
        <f t="shared" si="725"/>
        <v/>
      </c>
      <c r="BN1070" s="38" t="e">
        <f t="shared" si="684"/>
        <v>#DIV/0!</v>
      </c>
      <c r="BO1070" s="38" t="e">
        <f t="shared" si="685"/>
        <v>#DIV/0!</v>
      </c>
      <c r="BP1070" s="39" t="str">
        <f t="shared" si="686"/>
        <v/>
      </c>
      <c r="BQ1070" s="39" t="str">
        <f t="shared" si="687"/>
        <v/>
      </c>
      <c r="BR1070" s="39" t="str">
        <f t="shared" si="688"/>
        <v/>
      </c>
      <c r="BS1070" s="39" t="str">
        <f t="shared" si="689"/>
        <v/>
      </c>
      <c r="BT1070" s="39" t="str">
        <f t="shared" si="690"/>
        <v/>
      </c>
      <c r="BU1070" s="39" t="str">
        <f t="shared" si="691"/>
        <v/>
      </c>
      <c r="BV1070" s="39" t="str">
        <f t="shared" si="692"/>
        <v/>
      </c>
      <c r="BW1070" s="39" t="str">
        <f t="shared" si="693"/>
        <v/>
      </c>
      <c r="BX1070" s="39" t="str">
        <f t="shared" si="694"/>
        <v/>
      </c>
      <c r="BY1070" s="39" t="str">
        <f t="shared" si="695"/>
        <v/>
      </c>
      <c r="BZ1070" s="39" t="str">
        <f t="shared" si="696"/>
        <v/>
      </c>
      <c r="CA1070" s="39" t="str">
        <f t="shared" si="697"/>
        <v/>
      </c>
      <c r="CB1070" s="39" t="str">
        <f t="shared" si="698"/>
        <v/>
      </c>
      <c r="CC1070" s="39" t="str">
        <f t="shared" si="699"/>
        <v/>
      </c>
      <c r="CD1070" s="39" t="str">
        <f t="shared" si="700"/>
        <v/>
      </c>
      <c r="CE1070" s="39" t="str">
        <f t="shared" si="701"/>
        <v/>
      </c>
      <c r="CF1070" s="39" t="str">
        <f t="shared" si="702"/>
        <v/>
      </c>
      <c r="CG1070" s="39" t="str">
        <f t="shared" si="703"/>
        <v/>
      </c>
      <c r="CH1070" s="39" t="str">
        <f t="shared" si="704"/>
        <v/>
      </c>
      <c r="CI1070" s="39" t="str">
        <f t="shared" si="705"/>
        <v/>
      </c>
    </row>
    <row r="1071" spans="1:87">
      <c r="A1071" s="18"/>
      <c r="B1071" s="15">
        <f>'Gene Table'!E1070</f>
        <v>0</v>
      </c>
      <c r="C1071" s="15" t="str">
        <f>'Gene Table'!B1070</f>
        <v>M12</v>
      </c>
      <c r="D1071" s="16" t="str">
        <f>IF(SUM('Test Sample Data'!D$3:D$98)&gt;10,IF(AND(ISNUMBER('Test Sample Data'!D1070),'Test Sample Data'!D1070&lt;$B$1,'Test Sample Data'!D1070&gt;0),'Test Sample Data'!D1070,$B$1),"")</f>
        <v/>
      </c>
      <c r="E1071" s="17" t="str">
        <f>IF(SUM('Test Sample Data'!E$3:E$98)&gt;10,IF(AND(ISNUMBER('Test Sample Data'!E1070),'Test Sample Data'!E1070&lt;$B$1,'Test Sample Data'!E1070&gt;0),'Test Sample Data'!E1070,$B$1),"")</f>
        <v/>
      </c>
      <c r="F1071" s="17" t="str">
        <f>IF(SUM('Test Sample Data'!F$3:F$98)&gt;10,IF(AND(ISNUMBER('Test Sample Data'!F1070),'Test Sample Data'!F1070&lt;$B$1,'Test Sample Data'!F1070&gt;0),'Test Sample Data'!F1070,$B$1),"")</f>
        <v/>
      </c>
      <c r="G1071" s="17" t="str">
        <f>IF(SUM('Test Sample Data'!G$3:G$98)&gt;10,IF(AND(ISNUMBER('Test Sample Data'!G1070),'Test Sample Data'!G1070&lt;$B$1,'Test Sample Data'!G1070&gt;0),'Test Sample Data'!G1070,$B$1),"")</f>
        <v/>
      </c>
      <c r="H1071" s="17" t="str">
        <f>IF(SUM('Test Sample Data'!H$3:H$98)&gt;10,IF(AND(ISNUMBER('Test Sample Data'!H1070),'Test Sample Data'!H1070&lt;$B$1,'Test Sample Data'!H1070&gt;0),'Test Sample Data'!H1070,$B$1),"")</f>
        <v/>
      </c>
      <c r="I1071" s="17" t="str">
        <f>IF(SUM('Test Sample Data'!I$3:I$98)&gt;10,IF(AND(ISNUMBER('Test Sample Data'!I1070),'Test Sample Data'!I1070&lt;$B$1,'Test Sample Data'!I1070&gt;0),'Test Sample Data'!I1070,$B$1),"")</f>
        <v/>
      </c>
      <c r="J1071" s="17" t="str">
        <f>IF(SUM('Test Sample Data'!J$3:J$98)&gt;10,IF(AND(ISNUMBER('Test Sample Data'!J1070),'Test Sample Data'!J1070&lt;$B$1,'Test Sample Data'!J1070&gt;0),'Test Sample Data'!J1070,$B$1),"")</f>
        <v/>
      </c>
      <c r="K1071" s="17" t="str">
        <f>IF(SUM('Test Sample Data'!K$3:K$98)&gt;10,IF(AND(ISNUMBER('Test Sample Data'!K1070),'Test Sample Data'!K1070&lt;$B$1,'Test Sample Data'!K1070&gt;0),'Test Sample Data'!K1070,$B$1),"")</f>
        <v/>
      </c>
      <c r="L1071" s="17" t="str">
        <f>IF(SUM('Test Sample Data'!L$3:L$98)&gt;10,IF(AND(ISNUMBER('Test Sample Data'!L1070),'Test Sample Data'!L1070&lt;$B$1,'Test Sample Data'!L1070&gt;0),'Test Sample Data'!L1070,$B$1),"")</f>
        <v/>
      </c>
      <c r="M1071" s="17" t="str">
        <f>IF(SUM('Test Sample Data'!M$3:M$98)&gt;10,IF(AND(ISNUMBER('Test Sample Data'!M1070),'Test Sample Data'!M1070&lt;$B$1,'Test Sample Data'!M1070&gt;0),'Test Sample Data'!M1070,$B$1),"")</f>
        <v/>
      </c>
      <c r="N1071" s="17">
        <f>'Gene Table'!E1070</f>
        <v>0</v>
      </c>
      <c r="O1071" s="17" t="str">
        <f>'Gene Table'!B1070</f>
        <v>M12</v>
      </c>
      <c r="P1071" s="17" t="str">
        <f>IF(SUM('Control Sample Data'!D$3:D$98)&gt;10,IF(AND(ISNUMBER('Control Sample Data'!D1070),'Control Sample Data'!D1070&lt;$B$1,'Control Sample Data'!D1070&gt;0),'Control Sample Data'!D1070,$B$1),"")</f>
        <v/>
      </c>
      <c r="Q1071" s="17" t="str">
        <f>IF(SUM('Control Sample Data'!E$3:E$98)&gt;10,IF(AND(ISNUMBER('Control Sample Data'!E1070),'Control Sample Data'!E1070&lt;$B$1,'Control Sample Data'!E1070&gt;0),'Control Sample Data'!E1070,$B$1),"")</f>
        <v/>
      </c>
      <c r="R1071" s="17" t="str">
        <f>IF(SUM('Control Sample Data'!F$3:F$98)&gt;10,IF(AND(ISNUMBER('Control Sample Data'!F1070),'Control Sample Data'!F1070&lt;$B$1,'Control Sample Data'!F1070&gt;0),'Control Sample Data'!F1070,$B$1),"")</f>
        <v/>
      </c>
      <c r="S1071" s="17" t="str">
        <f>IF(SUM('Control Sample Data'!G$3:G$98)&gt;10,IF(AND(ISNUMBER('Control Sample Data'!G1070),'Control Sample Data'!G1070&lt;$B$1,'Control Sample Data'!G1070&gt;0),'Control Sample Data'!G1070,$B$1),"")</f>
        <v/>
      </c>
      <c r="T1071" s="17" t="str">
        <f>IF(SUM('Control Sample Data'!H$3:H$98)&gt;10,IF(AND(ISNUMBER('Control Sample Data'!H1070),'Control Sample Data'!H1070&lt;$B$1,'Control Sample Data'!H1070&gt;0),'Control Sample Data'!H1070,$B$1),"")</f>
        <v/>
      </c>
      <c r="U1071" s="17" t="str">
        <f>IF(SUM('Control Sample Data'!I$3:I$98)&gt;10,IF(AND(ISNUMBER('Control Sample Data'!I1070),'Control Sample Data'!I1070&lt;$B$1,'Control Sample Data'!I1070&gt;0),'Control Sample Data'!I1070,$B$1),"")</f>
        <v/>
      </c>
      <c r="V1071" s="17" t="str">
        <f>IF(SUM('Control Sample Data'!J$3:J$98)&gt;10,IF(AND(ISNUMBER('Control Sample Data'!J1070),'Control Sample Data'!J1070&lt;$B$1,'Control Sample Data'!J1070&gt;0),'Control Sample Data'!J1070,$B$1),"")</f>
        <v/>
      </c>
      <c r="W1071" s="17" t="str">
        <f>IF(SUM('Control Sample Data'!K$3:K$98)&gt;10,IF(AND(ISNUMBER('Control Sample Data'!K1070),'Control Sample Data'!K1070&lt;$B$1,'Control Sample Data'!K1070&gt;0),'Control Sample Data'!K1070,$B$1),"")</f>
        <v/>
      </c>
      <c r="X1071" s="17" t="str">
        <f>IF(SUM('Control Sample Data'!L$3:L$98)&gt;10,IF(AND(ISNUMBER('Control Sample Data'!L1070),'Control Sample Data'!L1070&lt;$B$1,'Control Sample Data'!L1070&gt;0),'Control Sample Data'!L1070,$B$1),"")</f>
        <v/>
      </c>
      <c r="Y1071" s="17" t="str">
        <f>IF(SUM('Control Sample Data'!M$3:M$98)&gt;10,IF(AND(ISNUMBER('Control Sample Data'!M1070),'Control Sample Data'!M1070&lt;$B$1,'Control Sample Data'!M1070&gt;0),'Control Sample Data'!M1070,$B$1),"")</f>
        <v/>
      </c>
      <c r="AT1071" s="36" t="str">
        <f t="shared" si="706"/>
        <v/>
      </c>
      <c r="AU1071" s="36" t="str">
        <f t="shared" si="707"/>
        <v/>
      </c>
      <c r="AV1071" s="36" t="str">
        <f t="shared" si="708"/>
        <v/>
      </c>
      <c r="AW1071" s="36" t="str">
        <f t="shared" si="709"/>
        <v/>
      </c>
      <c r="AX1071" s="36" t="str">
        <f t="shared" si="710"/>
        <v/>
      </c>
      <c r="AY1071" s="36" t="str">
        <f t="shared" si="711"/>
        <v/>
      </c>
      <c r="AZ1071" s="36" t="str">
        <f t="shared" si="712"/>
        <v/>
      </c>
      <c r="BA1071" s="36" t="str">
        <f t="shared" si="713"/>
        <v/>
      </c>
      <c r="BB1071" s="36" t="str">
        <f t="shared" si="714"/>
        <v/>
      </c>
      <c r="BC1071" s="36" t="str">
        <f t="shared" si="715"/>
        <v/>
      </c>
      <c r="BD1071" s="36" t="str">
        <f t="shared" si="716"/>
        <v/>
      </c>
      <c r="BE1071" s="36" t="str">
        <f t="shared" si="717"/>
        <v/>
      </c>
      <c r="BF1071" s="36" t="str">
        <f t="shared" si="718"/>
        <v/>
      </c>
      <c r="BG1071" s="36" t="str">
        <f t="shared" si="719"/>
        <v/>
      </c>
      <c r="BH1071" s="36" t="str">
        <f t="shared" si="720"/>
        <v/>
      </c>
      <c r="BI1071" s="36" t="str">
        <f t="shared" si="721"/>
        <v/>
      </c>
      <c r="BJ1071" s="36" t="str">
        <f t="shared" si="722"/>
        <v/>
      </c>
      <c r="BK1071" s="36" t="str">
        <f t="shared" si="723"/>
        <v/>
      </c>
      <c r="BL1071" s="36" t="str">
        <f t="shared" si="724"/>
        <v/>
      </c>
      <c r="BM1071" s="36" t="str">
        <f t="shared" si="725"/>
        <v/>
      </c>
      <c r="BN1071" s="38" t="e">
        <f t="shared" si="684"/>
        <v>#DIV/0!</v>
      </c>
      <c r="BO1071" s="38" t="e">
        <f t="shared" si="685"/>
        <v>#DIV/0!</v>
      </c>
      <c r="BP1071" s="39" t="str">
        <f t="shared" si="686"/>
        <v/>
      </c>
      <c r="BQ1071" s="39" t="str">
        <f t="shared" si="687"/>
        <v/>
      </c>
      <c r="BR1071" s="39" t="str">
        <f t="shared" si="688"/>
        <v/>
      </c>
      <c r="BS1071" s="39" t="str">
        <f t="shared" si="689"/>
        <v/>
      </c>
      <c r="BT1071" s="39" t="str">
        <f t="shared" si="690"/>
        <v/>
      </c>
      <c r="BU1071" s="39" t="str">
        <f t="shared" si="691"/>
        <v/>
      </c>
      <c r="BV1071" s="39" t="str">
        <f t="shared" si="692"/>
        <v/>
      </c>
      <c r="BW1071" s="39" t="str">
        <f t="shared" si="693"/>
        <v/>
      </c>
      <c r="BX1071" s="39" t="str">
        <f t="shared" si="694"/>
        <v/>
      </c>
      <c r="BY1071" s="39" t="str">
        <f t="shared" si="695"/>
        <v/>
      </c>
      <c r="BZ1071" s="39" t="str">
        <f t="shared" si="696"/>
        <v/>
      </c>
      <c r="CA1071" s="39" t="str">
        <f t="shared" si="697"/>
        <v/>
      </c>
      <c r="CB1071" s="39" t="str">
        <f t="shared" si="698"/>
        <v/>
      </c>
      <c r="CC1071" s="39" t="str">
        <f t="shared" si="699"/>
        <v/>
      </c>
      <c r="CD1071" s="39" t="str">
        <f t="shared" si="700"/>
        <v/>
      </c>
      <c r="CE1071" s="39" t="str">
        <f t="shared" si="701"/>
        <v/>
      </c>
      <c r="CF1071" s="39" t="str">
        <f t="shared" si="702"/>
        <v/>
      </c>
      <c r="CG1071" s="39" t="str">
        <f t="shared" si="703"/>
        <v/>
      </c>
      <c r="CH1071" s="39" t="str">
        <f t="shared" si="704"/>
        <v/>
      </c>
      <c r="CI1071" s="39" t="str">
        <f t="shared" si="705"/>
        <v/>
      </c>
    </row>
    <row r="1072" spans="1:87">
      <c r="A1072" s="18"/>
      <c r="B1072" s="15" t="str">
        <f>'Gene Table'!E1071</f>
        <v>mmu-miR-3966</v>
      </c>
      <c r="C1072" s="15" t="str">
        <f>'Gene Table'!B1071</f>
        <v>M13</v>
      </c>
      <c r="D1072" s="16" t="str">
        <f>IF(SUM('Test Sample Data'!D$3:D$98)&gt;10,IF(AND(ISNUMBER('Test Sample Data'!D1071),'Test Sample Data'!D1071&lt;$B$1,'Test Sample Data'!D1071&gt;0),'Test Sample Data'!D1071,$B$1),"")</f>
        <v/>
      </c>
      <c r="E1072" s="17" t="str">
        <f>IF(SUM('Test Sample Data'!E$3:E$98)&gt;10,IF(AND(ISNUMBER('Test Sample Data'!E1071),'Test Sample Data'!E1071&lt;$B$1,'Test Sample Data'!E1071&gt;0),'Test Sample Data'!E1071,$B$1),"")</f>
        <v/>
      </c>
      <c r="F1072" s="17" t="str">
        <f>IF(SUM('Test Sample Data'!F$3:F$98)&gt;10,IF(AND(ISNUMBER('Test Sample Data'!F1071),'Test Sample Data'!F1071&lt;$B$1,'Test Sample Data'!F1071&gt;0),'Test Sample Data'!F1071,$B$1),"")</f>
        <v/>
      </c>
      <c r="G1072" s="17" t="str">
        <f>IF(SUM('Test Sample Data'!G$3:G$98)&gt;10,IF(AND(ISNUMBER('Test Sample Data'!G1071),'Test Sample Data'!G1071&lt;$B$1,'Test Sample Data'!G1071&gt;0),'Test Sample Data'!G1071,$B$1),"")</f>
        <v/>
      </c>
      <c r="H1072" s="17" t="str">
        <f>IF(SUM('Test Sample Data'!H$3:H$98)&gt;10,IF(AND(ISNUMBER('Test Sample Data'!H1071),'Test Sample Data'!H1071&lt;$B$1,'Test Sample Data'!H1071&gt;0),'Test Sample Data'!H1071,$B$1),"")</f>
        <v/>
      </c>
      <c r="I1072" s="17" t="str">
        <f>IF(SUM('Test Sample Data'!I$3:I$98)&gt;10,IF(AND(ISNUMBER('Test Sample Data'!I1071),'Test Sample Data'!I1071&lt;$B$1,'Test Sample Data'!I1071&gt;0),'Test Sample Data'!I1071,$B$1),"")</f>
        <v/>
      </c>
      <c r="J1072" s="17" t="str">
        <f>IF(SUM('Test Sample Data'!J$3:J$98)&gt;10,IF(AND(ISNUMBER('Test Sample Data'!J1071),'Test Sample Data'!J1071&lt;$B$1,'Test Sample Data'!J1071&gt;0),'Test Sample Data'!J1071,$B$1),"")</f>
        <v/>
      </c>
      <c r="K1072" s="17" t="str">
        <f>IF(SUM('Test Sample Data'!K$3:K$98)&gt;10,IF(AND(ISNUMBER('Test Sample Data'!K1071),'Test Sample Data'!K1071&lt;$B$1,'Test Sample Data'!K1071&gt;0),'Test Sample Data'!K1071,$B$1),"")</f>
        <v/>
      </c>
      <c r="L1072" s="17" t="str">
        <f>IF(SUM('Test Sample Data'!L$3:L$98)&gt;10,IF(AND(ISNUMBER('Test Sample Data'!L1071),'Test Sample Data'!L1071&lt;$B$1,'Test Sample Data'!L1071&gt;0),'Test Sample Data'!L1071,$B$1),"")</f>
        <v/>
      </c>
      <c r="M1072" s="17" t="str">
        <f>IF(SUM('Test Sample Data'!M$3:M$98)&gt;10,IF(AND(ISNUMBER('Test Sample Data'!M1071),'Test Sample Data'!M1071&lt;$B$1,'Test Sample Data'!M1071&gt;0),'Test Sample Data'!M1071,$B$1),"")</f>
        <v/>
      </c>
      <c r="N1072" s="17" t="str">
        <f>'Gene Table'!E1071</f>
        <v>mmu-miR-3966</v>
      </c>
      <c r="O1072" s="17" t="str">
        <f>'Gene Table'!B1071</f>
        <v>M13</v>
      </c>
      <c r="P1072" s="17" t="str">
        <f>IF(SUM('Control Sample Data'!D$3:D$98)&gt;10,IF(AND(ISNUMBER('Control Sample Data'!D1071),'Control Sample Data'!D1071&lt;$B$1,'Control Sample Data'!D1071&gt;0),'Control Sample Data'!D1071,$B$1),"")</f>
        <v/>
      </c>
      <c r="Q1072" s="17" t="str">
        <f>IF(SUM('Control Sample Data'!E$3:E$98)&gt;10,IF(AND(ISNUMBER('Control Sample Data'!E1071),'Control Sample Data'!E1071&lt;$B$1,'Control Sample Data'!E1071&gt;0),'Control Sample Data'!E1071,$B$1),"")</f>
        <v/>
      </c>
      <c r="R1072" s="17" t="str">
        <f>IF(SUM('Control Sample Data'!F$3:F$98)&gt;10,IF(AND(ISNUMBER('Control Sample Data'!F1071),'Control Sample Data'!F1071&lt;$B$1,'Control Sample Data'!F1071&gt;0),'Control Sample Data'!F1071,$B$1),"")</f>
        <v/>
      </c>
      <c r="S1072" s="17" t="str">
        <f>IF(SUM('Control Sample Data'!G$3:G$98)&gt;10,IF(AND(ISNUMBER('Control Sample Data'!G1071),'Control Sample Data'!G1071&lt;$B$1,'Control Sample Data'!G1071&gt;0),'Control Sample Data'!G1071,$B$1),"")</f>
        <v/>
      </c>
      <c r="T1072" s="17" t="str">
        <f>IF(SUM('Control Sample Data'!H$3:H$98)&gt;10,IF(AND(ISNUMBER('Control Sample Data'!H1071),'Control Sample Data'!H1071&lt;$B$1,'Control Sample Data'!H1071&gt;0),'Control Sample Data'!H1071,$B$1),"")</f>
        <v/>
      </c>
      <c r="U1072" s="17" t="str">
        <f>IF(SUM('Control Sample Data'!I$3:I$98)&gt;10,IF(AND(ISNUMBER('Control Sample Data'!I1071),'Control Sample Data'!I1071&lt;$B$1,'Control Sample Data'!I1071&gt;0),'Control Sample Data'!I1071,$B$1),"")</f>
        <v/>
      </c>
      <c r="V1072" s="17" t="str">
        <f>IF(SUM('Control Sample Data'!J$3:J$98)&gt;10,IF(AND(ISNUMBER('Control Sample Data'!J1071),'Control Sample Data'!J1071&lt;$B$1,'Control Sample Data'!J1071&gt;0),'Control Sample Data'!J1071,$B$1),"")</f>
        <v/>
      </c>
      <c r="W1072" s="17" t="str">
        <f>IF(SUM('Control Sample Data'!K$3:K$98)&gt;10,IF(AND(ISNUMBER('Control Sample Data'!K1071),'Control Sample Data'!K1071&lt;$B$1,'Control Sample Data'!K1071&gt;0),'Control Sample Data'!K1071,$B$1),"")</f>
        <v/>
      </c>
      <c r="X1072" s="17" t="str">
        <f>IF(SUM('Control Sample Data'!L$3:L$98)&gt;10,IF(AND(ISNUMBER('Control Sample Data'!L1071),'Control Sample Data'!L1071&lt;$B$1,'Control Sample Data'!L1071&gt;0),'Control Sample Data'!L1071,$B$1),"")</f>
        <v/>
      </c>
      <c r="Y1072" s="17" t="str">
        <f>IF(SUM('Control Sample Data'!M$3:M$98)&gt;10,IF(AND(ISNUMBER('Control Sample Data'!M1071),'Control Sample Data'!M1071&lt;$B$1,'Control Sample Data'!M1071&gt;0),'Control Sample Data'!M1071,$B$1),"")</f>
        <v/>
      </c>
      <c r="AT1072" s="36" t="str">
        <f t="shared" si="706"/>
        <v/>
      </c>
      <c r="AU1072" s="36" t="str">
        <f t="shared" si="707"/>
        <v/>
      </c>
      <c r="AV1072" s="36" t="str">
        <f t="shared" si="708"/>
        <v/>
      </c>
      <c r="AW1072" s="36" t="str">
        <f t="shared" si="709"/>
        <v/>
      </c>
      <c r="AX1072" s="36" t="str">
        <f t="shared" si="710"/>
        <v/>
      </c>
      <c r="AY1072" s="36" t="str">
        <f t="shared" si="711"/>
        <v/>
      </c>
      <c r="AZ1072" s="36" t="str">
        <f t="shared" si="712"/>
        <v/>
      </c>
      <c r="BA1072" s="36" t="str">
        <f t="shared" si="713"/>
        <v/>
      </c>
      <c r="BB1072" s="36" t="str">
        <f t="shared" si="714"/>
        <v/>
      </c>
      <c r="BC1072" s="36" t="str">
        <f t="shared" si="715"/>
        <v/>
      </c>
      <c r="BD1072" s="36" t="str">
        <f t="shared" si="716"/>
        <v/>
      </c>
      <c r="BE1072" s="36" t="str">
        <f t="shared" si="717"/>
        <v/>
      </c>
      <c r="BF1072" s="36" t="str">
        <f t="shared" si="718"/>
        <v/>
      </c>
      <c r="BG1072" s="36" t="str">
        <f t="shared" si="719"/>
        <v/>
      </c>
      <c r="BH1072" s="36" t="str">
        <f t="shared" si="720"/>
        <v/>
      </c>
      <c r="BI1072" s="36" t="str">
        <f t="shared" si="721"/>
        <v/>
      </c>
      <c r="BJ1072" s="36" t="str">
        <f t="shared" si="722"/>
        <v/>
      </c>
      <c r="BK1072" s="36" t="str">
        <f t="shared" si="723"/>
        <v/>
      </c>
      <c r="BL1072" s="36" t="str">
        <f t="shared" si="724"/>
        <v/>
      </c>
      <c r="BM1072" s="36" t="str">
        <f t="shared" si="725"/>
        <v/>
      </c>
      <c r="BN1072" s="38" t="e">
        <f t="shared" si="684"/>
        <v>#DIV/0!</v>
      </c>
      <c r="BO1072" s="38" t="e">
        <f t="shared" si="685"/>
        <v>#DIV/0!</v>
      </c>
      <c r="BP1072" s="39" t="str">
        <f t="shared" si="686"/>
        <v/>
      </c>
      <c r="BQ1072" s="39" t="str">
        <f t="shared" si="687"/>
        <v/>
      </c>
      <c r="BR1072" s="39" t="str">
        <f t="shared" si="688"/>
        <v/>
      </c>
      <c r="BS1072" s="39" t="str">
        <f t="shared" si="689"/>
        <v/>
      </c>
      <c r="BT1072" s="39" t="str">
        <f t="shared" si="690"/>
        <v/>
      </c>
      <c r="BU1072" s="39" t="str">
        <f t="shared" si="691"/>
        <v/>
      </c>
      <c r="BV1072" s="39" t="str">
        <f t="shared" si="692"/>
        <v/>
      </c>
      <c r="BW1072" s="39" t="str">
        <f t="shared" si="693"/>
        <v/>
      </c>
      <c r="BX1072" s="39" t="str">
        <f t="shared" si="694"/>
        <v/>
      </c>
      <c r="BY1072" s="39" t="str">
        <f t="shared" si="695"/>
        <v/>
      </c>
      <c r="BZ1072" s="39" t="str">
        <f t="shared" si="696"/>
        <v/>
      </c>
      <c r="CA1072" s="39" t="str">
        <f t="shared" si="697"/>
        <v/>
      </c>
      <c r="CB1072" s="39" t="str">
        <f t="shared" si="698"/>
        <v/>
      </c>
      <c r="CC1072" s="39" t="str">
        <f t="shared" si="699"/>
        <v/>
      </c>
      <c r="CD1072" s="39" t="str">
        <f t="shared" si="700"/>
        <v/>
      </c>
      <c r="CE1072" s="39" t="str">
        <f t="shared" si="701"/>
        <v/>
      </c>
      <c r="CF1072" s="39" t="str">
        <f t="shared" si="702"/>
        <v/>
      </c>
      <c r="CG1072" s="39" t="str">
        <f t="shared" si="703"/>
        <v/>
      </c>
      <c r="CH1072" s="39" t="str">
        <f t="shared" si="704"/>
        <v/>
      </c>
      <c r="CI1072" s="39" t="str">
        <f t="shared" si="705"/>
        <v/>
      </c>
    </row>
    <row r="1073" spans="1:87">
      <c r="A1073" s="18"/>
      <c r="B1073" s="15">
        <f>'Gene Table'!E1072</f>
        <v>0</v>
      </c>
      <c r="C1073" s="15" t="str">
        <f>'Gene Table'!B1072</f>
        <v>M14</v>
      </c>
      <c r="D1073" s="16" t="str">
        <f>IF(SUM('Test Sample Data'!D$3:D$98)&gt;10,IF(AND(ISNUMBER('Test Sample Data'!D1072),'Test Sample Data'!D1072&lt;$B$1,'Test Sample Data'!D1072&gt;0),'Test Sample Data'!D1072,$B$1),"")</f>
        <v/>
      </c>
      <c r="E1073" s="17" t="str">
        <f>IF(SUM('Test Sample Data'!E$3:E$98)&gt;10,IF(AND(ISNUMBER('Test Sample Data'!E1072),'Test Sample Data'!E1072&lt;$B$1,'Test Sample Data'!E1072&gt;0),'Test Sample Data'!E1072,$B$1),"")</f>
        <v/>
      </c>
      <c r="F1073" s="17" t="str">
        <f>IF(SUM('Test Sample Data'!F$3:F$98)&gt;10,IF(AND(ISNUMBER('Test Sample Data'!F1072),'Test Sample Data'!F1072&lt;$B$1,'Test Sample Data'!F1072&gt;0),'Test Sample Data'!F1072,$B$1),"")</f>
        <v/>
      </c>
      <c r="G1073" s="17" t="str">
        <f>IF(SUM('Test Sample Data'!G$3:G$98)&gt;10,IF(AND(ISNUMBER('Test Sample Data'!G1072),'Test Sample Data'!G1072&lt;$B$1,'Test Sample Data'!G1072&gt;0),'Test Sample Data'!G1072,$B$1),"")</f>
        <v/>
      </c>
      <c r="H1073" s="17" t="str">
        <f>IF(SUM('Test Sample Data'!H$3:H$98)&gt;10,IF(AND(ISNUMBER('Test Sample Data'!H1072),'Test Sample Data'!H1072&lt;$B$1,'Test Sample Data'!H1072&gt;0),'Test Sample Data'!H1072,$B$1),"")</f>
        <v/>
      </c>
      <c r="I1073" s="17" t="str">
        <f>IF(SUM('Test Sample Data'!I$3:I$98)&gt;10,IF(AND(ISNUMBER('Test Sample Data'!I1072),'Test Sample Data'!I1072&lt;$B$1,'Test Sample Data'!I1072&gt;0),'Test Sample Data'!I1072,$B$1),"")</f>
        <v/>
      </c>
      <c r="J1073" s="17" t="str">
        <f>IF(SUM('Test Sample Data'!J$3:J$98)&gt;10,IF(AND(ISNUMBER('Test Sample Data'!J1072),'Test Sample Data'!J1072&lt;$B$1,'Test Sample Data'!J1072&gt;0),'Test Sample Data'!J1072,$B$1),"")</f>
        <v/>
      </c>
      <c r="K1073" s="17" t="str">
        <f>IF(SUM('Test Sample Data'!K$3:K$98)&gt;10,IF(AND(ISNUMBER('Test Sample Data'!K1072),'Test Sample Data'!K1072&lt;$B$1,'Test Sample Data'!K1072&gt;0),'Test Sample Data'!K1072,$B$1),"")</f>
        <v/>
      </c>
      <c r="L1073" s="17" t="str">
        <f>IF(SUM('Test Sample Data'!L$3:L$98)&gt;10,IF(AND(ISNUMBER('Test Sample Data'!L1072),'Test Sample Data'!L1072&lt;$B$1,'Test Sample Data'!L1072&gt;0),'Test Sample Data'!L1072,$B$1),"")</f>
        <v/>
      </c>
      <c r="M1073" s="17" t="str">
        <f>IF(SUM('Test Sample Data'!M$3:M$98)&gt;10,IF(AND(ISNUMBER('Test Sample Data'!M1072),'Test Sample Data'!M1072&lt;$B$1,'Test Sample Data'!M1072&gt;0),'Test Sample Data'!M1072,$B$1),"")</f>
        <v/>
      </c>
      <c r="N1073" s="17">
        <f>'Gene Table'!E1072</f>
        <v>0</v>
      </c>
      <c r="O1073" s="17" t="str">
        <f>'Gene Table'!B1072</f>
        <v>M14</v>
      </c>
      <c r="P1073" s="17" t="str">
        <f>IF(SUM('Control Sample Data'!D$3:D$98)&gt;10,IF(AND(ISNUMBER('Control Sample Data'!D1072),'Control Sample Data'!D1072&lt;$B$1,'Control Sample Data'!D1072&gt;0),'Control Sample Data'!D1072,$B$1),"")</f>
        <v/>
      </c>
      <c r="Q1073" s="17" t="str">
        <f>IF(SUM('Control Sample Data'!E$3:E$98)&gt;10,IF(AND(ISNUMBER('Control Sample Data'!E1072),'Control Sample Data'!E1072&lt;$B$1,'Control Sample Data'!E1072&gt;0),'Control Sample Data'!E1072,$B$1),"")</f>
        <v/>
      </c>
      <c r="R1073" s="17" t="str">
        <f>IF(SUM('Control Sample Data'!F$3:F$98)&gt;10,IF(AND(ISNUMBER('Control Sample Data'!F1072),'Control Sample Data'!F1072&lt;$B$1,'Control Sample Data'!F1072&gt;0),'Control Sample Data'!F1072,$B$1),"")</f>
        <v/>
      </c>
      <c r="S1073" s="17" t="str">
        <f>IF(SUM('Control Sample Data'!G$3:G$98)&gt;10,IF(AND(ISNUMBER('Control Sample Data'!G1072),'Control Sample Data'!G1072&lt;$B$1,'Control Sample Data'!G1072&gt;0),'Control Sample Data'!G1072,$B$1),"")</f>
        <v/>
      </c>
      <c r="T1073" s="17" t="str">
        <f>IF(SUM('Control Sample Data'!H$3:H$98)&gt;10,IF(AND(ISNUMBER('Control Sample Data'!H1072),'Control Sample Data'!H1072&lt;$B$1,'Control Sample Data'!H1072&gt;0),'Control Sample Data'!H1072,$B$1),"")</f>
        <v/>
      </c>
      <c r="U1073" s="17" t="str">
        <f>IF(SUM('Control Sample Data'!I$3:I$98)&gt;10,IF(AND(ISNUMBER('Control Sample Data'!I1072),'Control Sample Data'!I1072&lt;$B$1,'Control Sample Data'!I1072&gt;0),'Control Sample Data'!I1072,$B$1),"")</f>
        <v/>
      </c>
      <c r="V1073" s="17" t="str">
        <f>IF(SUM('Control Sample Data'!J$3:J$98)&gt;10,IF(AND(ISNUMBER('Control Sample Data'!J1072),'Control Sample Data'!J1072&lt;$B$1,'Control Sample Data'!J1072&gt;0),'Control Sample Data'!J1072,$B$1),"")</f>
        <v/>
      </c>
      <c r="W1073" s="17" t="str">
        <f>IF(SUM('Control Sample Data'!K$3:K$98)&gt;10,IF(AND(ISNUMBER('Control Sample Data'!K1072),'Control Sample Data'!K1072&lt;$B$1,'Control Sample Data'!K1072&gt;0),'Control Sample Data'!K1072,$B$1),"")</f>
        <v/>
      </c>
      <c r="X1073" s="17" t="str">
        <f>IF(SUM('Control Sample Data'!L$3:L$98)&gt;10,IF(AND(ISNUMBER('Control Sample Data'!L1072),'Control Sample Data'!L1072&lt;$B$1,'Control Sample Data'!L1072&gt;0),'Control Sample Data'!L1072,$B$1),"")</f>
        <v/>
      </c>
      <c r="Y1073" s="17" t="str">
        <f>IF(SUM('Control Sample Data'!M$3:M$98)&gt;10,IF(AND(ISNUMBER('Control Sample Data'!M1072),'Control Sample Data'!M1072&lt;$B$1,'Control Sample Data'!M1072&gt;0),'Control Sample Data'!M1072,$B$1),"")</f>
        <v/>
      </c>
      <c r="AT1073" s="36" t="str">
        <f t="shared" si="706"/>
        <v/>
      </c>
      <c r="AU1073" s="36" t="str">
        <f t="shared" si="707"/>
        <v/>
      </c>
      <c r="AV1073" s="36" t="str">
        <f t="shared" si="708"/>
        <v/>
      </c>
      <c r="AW1073" s="36" t="str">
        <f t="shared" si="709"/>
        <v/>
      </c>
      <c r="AX1073" s="36" t="str">
        <f t="shared" si="710"/>
        <v/>
      </c>
      <c r="AY1073" s="36" t="str">
        <f t="shared" si="711"/>
        <v/>
      </c>
      <c r="AZ1073" s="36" t="str">
        <f t="shared" si="712"/>
        <v/>
      </c>
      <c r="BA1073" s="36" t="str">
        <f t="shared" si="713"/>
        <v/>
      </c>
      <c r="BB1073" s="36" t="str">
        <f t="shared" si="714"/>
        <v/>
      </c>
      <c r="BC1073" s="36" t="str">
        <f t="shared" si="715"/>
        <v/>
      </c>
      <c r="BD1073" s="36" t="str">
        <f t="shared" si="716"/>
        <v/>
      </c>
      <c r="BE1073" s="36" t="str">
        <f t="shared" si="717"/>
        <v/>
      </c>
      <c r="BF1073" s="36" t="str">
        <f t="shared" si="718"/>
        <v/>
      </c>
      <c r="BG1073" s="36" t="str">
        <f t="shared" si="719"/>
        <v/>
      </c>
      <c r="BH1073" s="36" t="str">
        <f t="shared" si="720"/>
        <v/>
      </c>
      <c r="BI1073" s="36" t="str">
        <f t="shared" si="721"/>
        <v/>
      </c>
      <c r="BJ1073" s="36" t="str">
        <f t="shared" si="722"/>
        <v/>
      </c>
      <c r="BK1073" s="36" t="str">
        <f t="shared" si="723"/>
        <v/>
      </c>
      <c r="BL1073" s="36" t="str">
        <f t="shared" si="724"/>
        <v/>
      </c>
      <c r="BM1073" s="36" t="str">
        <f t="shared" si="725"/>
        <v/>
      </c>
      <c r="BN1073" s="38" t="e">
        <f t="shared" si="684"/>
        <v>#DIV/0!</v>
      </c>
      <c r="BO1073" s="38" t="e">
        <f t="shared" si="685"/>
        <v>#DIV/0!</v>
      </c>
      <c r="BP1073" s="39" t="str">
        <f t="shared" si="686"/>
        <v/>
      </c>
      <c r="BQ1073" s="39" t="str">
        <f t="shared" si="687"/>
        <v/>
      </c>
      <c r="BR1073" s="39" t="str">
        <f t="shared" si="688"/>
        <v/>
      </c>
      <c r="BS1073" s="39" t="str">
        <f t="shared" si="689"/>
        <v/>
      </c>
      <c r="BT1073" s="39" t="str">
        <f t="shared" si="690"/>
        <v/>
      </c>
      <c r="BU1073" s="39" t="str">
        <f t="shared" si="691"/>
        <v/>
      </c>
      <c r="BV1073" s="39" t="str">
        <f t="shared" si="692"/>
        <v/>
      </c>
      <c r="BW1073" s="39" t="str">
        <f t="shared" si="693"/>
        <v/>
      </c>
      <c r="BX1073" s="39" t="str">
        <f t="shared" si="694"/>
        <v/>
      </c>
      <c r="BY1073" s="39" t="str">
        <f t="shared" si="695"/>
        <v/>
      </c>
      <c r="BZ1073" s="39" t="str">
        <f t="shared" si="696"/>
        <v/>
      </c>
      <c r="CA1073" s="39" t="str">
        <f t="shared" si="697"/>
        <v/>
      </c>
      <c r="CB1073" s="39" t="str">
        <f t="shared" si="698"/>
        <v/>
      </c>
      <c r="CC1073" s="39" t="str">
        <f t="shared" si="699"/>
        <v/>
      </c>
      <c r="CD1073" s="39" t="str">
        <f t="shared" si="700"/>
        <v/>
      </c>
      <c r="CE1073" s="39" t="str">
        <f t="shared" si="701"/>
        <v/>
      </c>
      <c r="CF1073" s="39" t="str">
        <f t="shared" si="702"/>
        <v/>
      </c>
      <c r="CG1073" s="39" t="str">
        <f t="shared" si="703"/>
        <v/>
      </c>
      <c r="CH1073" s="39" t="str">
        <f t="shared" si="704"/>
        <v/>
      </c>
      <c r="CI1073" s="39" t="str">
        <f t="shared" si="705"/>
        <v/>
      </c>
    </row>
    <row r="1074" spans="1:87">
      <c r="A1074" s="18"/>
      <c r="B1074" s="15" t="str">
        <f>'Gene Table'!E1073</f>
        <v>mmu-miR-3967</v>
      </c>
      <c r="C1074" s="15" t="str">
        <f>'Gene Table'!B1073</f>
        <v>M15</v>
      </c>
      <c r="D1074" s="16" t="str">
        <f>IF(SUM('Test Sample Data'!D$3:D$98)&gt;10,IF(AND(ISNUMBER('Test Sample Data'!D1073),'Test Sample Data'!D1073&lt;$B$1,'Test Sample Data'!D1073&gt;0),'Test Sample Data'!D1073,$B$1),"")</f>
        <v/>
      </c>
      <c r="E1074" s="17" t="str">
        <f>IF(SUM('Test Sample Data'!E$3:E$98)&gt;10,IF(AND(ISNUMBER('Test Sample Data'!E1073),'Test Sample Data'!E1073&lt;$B$1,'Test Sample Data'!E1073&gt;0),'Test Sample Data'!E1073,$B$1),"")</f>
        <v/>
      </c>
      <c r="F1074" s="17" t="str">
        <f>IF(SUM('Test Sample Data'!F$3:F$98)&gt;10,IF(AND(ISNUMBER('Test Sample Data'!F1073),'Test Sample Data'!F1073&lt;$B$1,'Test Sample Data'!F1073&gt;0),'Test Sample Data'!F1073,$B$1),"")</f>
        <v/>
      </c>
      <c r="G1074" s="17" t="str">
        <f>IF(SUM('Test Sample Data'!G$3:G$98)&gt;10,IF(AND(ISNUMBER('Test Sample Data'!G1073),'Test Sample Data'!G1073&lt;$B$1,'Test Sample Data'!G1073&gt;0),'Test Sample Data'!G1073,$B$1),"")</f>
        <v/>
      </c>
      <c r="H1074" s="17" t="str">
        <f>IF(SUM('Test Sample Data'!H$3:H$98)&gt;10,IF(AND(ISNUMBER('Test Sample Data'!H1073),'Test Sample Data'!H1073&lt;$B$1,'Test Sample Data'!H1073&gt;0),'Test Sample Data'!H1073,$B$1),"")</f>
        <v/>
      </c>
      <c r="I1074" s="17" t="str">
        <f>IF(SUM('Test Sample Data'!I$3:I$98)&gt;10,IF(AND(ISNUMBER('Test Sample Data'!I1073),'Test Sample Data'!I1073&lt;$B$1,'Test Sample Data'!I1073&gt;0),'Test Sample Data'!I1073,$B$1),"")</f>
        <v/>
      </c>
      <c r="J1074" s="17" t="str">
        <f>IF(SUM('Test Sample Data'!J$3:J$98)&gt;10,IF(AND(ISNUMBER('Test Sample Data'!J1073),'Test Sample Data'!J1073&lt;$B$1,'Test Sample Data'!J1073&gt;0),'Test Sample Data'!J1073,$B$1),"")</f>
        <v/>
      </c>
      <c r="K1074" s="17" t="str">
        <f>IF(SUM('Test Sample Data'!K$3:K$98)&gt;10,IF(AND(ISNUMBER('Test Sample Data'!K1073),'Test Sample Data'!K1073&lt;$B$1,'Test Sample Data'!K1073&gt;0),'Test Sample Data'!K1073,$B$1),"")</f>
        <v/>
      </c>
      <c r="L1074" s="17" t="str">
        <f>IF(SUM('Test Sample Data'!L$3:L$98)&gt;10,IF(AND(ISNUMBER('Test Sample Data'!L1073),'Test Sample Data'!L1073&lt;$B$1,'Test Sample Data'!L1073&gt;0),'Test Sample Data'!L1073,$B$1),"")</f>
        <v/>
      </c>
      <c r="M1074" s="17" t="str">
        <f>IF(SUM('Test Sample Data'!M$3:M$98)&gt;10,IF(AND(ISNUMBER('Test Sample Data'!M1073),'Test Sample Data'!M1073&lt;$B$1,'Test Sample Data'!M1073&gt;0),'Test Sample Data'!M1073,$B$1),"")</f>
        <v/>
      </c>
      <c r="N1074" s="17" t="str">
        <f>'Gene Table'!E1073</f>
        <v>mmu-miR-3967</v>
      </c>
      <c r="O1074" s="17" t="str">
        <f>'Gene Table'!B1073</f>
        <v>M15</v>
      </c>
      <c r="P1074" s="17" t="str">
        <f>IF(SUM('Control Sample Data'!D$3:D$98)&gt;10,IF(AND(ISNUMBER('Control Sample Data'!D1073),'Control Sample Data'!D1073&lt;$B$1,'Control Sample Data'!D1073&gt;0),'Control Sample Data'!D1073,$B$1),"")</f>
        <v/>
      </c>
      <c r="Q1074" s="17" t="str">
        <f>IF(SUM('Control Sample Data'!E$3:E$98)&gt;10,IF(AND(ISNUMBER('Control Sample Data'!E1073),'Control Sample Data'!E1073&lt;$B$1,'Control Sample Data'!E1073&gt;0),'Control Sample Data'!E1073,$B$1),"")</f>
        <v/>
      </c>
      <c r="R1074" s="17" t="str">
        <f>IF(SUM('Control Sample Data'!F$3:F$98)&gt;10,IF(AND(ISNUMBER('Control Sample Data'!F1073),'Control Sample Data'!F1073&lt;$B$1,'Control Sample Data'!F1073&gt;0),'Control Sample Data'!F1073,$B$1),"")</f>
        <v/>
      </c>
      <c r="S1074" s="17" t="str">
        <f>IF(SUM('Control Sample Data'!G$3:G$98)&gt;10,IF(AND(ISNUMBER('Control Sample Data'!G1073),'Control Sample Data'!G1073&lt;$B$1,'Control Sample Data'!G1073&gt;0),'Control Sample Data'!G1073,$B$1),"")</f>
        <v/>
      </c>
      <c r="T1074" s="17" t="str">
        <f>IF(SUM('Control Sample Data'!H$3:H$98)&gt;10,IF(AND(ISNUMBER('Control Sample Data'!H1073),'Control Sample Data'!H1073&lt;$B$1,'Control Sample Data'!H1073&gt;0),'Control Sample Data'!H1073,$B$1),"")</f>
        <v/>
      </c>
      <c r="U1074" s="17" t="str">
        <f>IF(SUM('Control Sample Data'!I$3:I$98)&gt;10,IF(AND(ISNUMBER('Control Sample Data'!I1073),'Control Sample Data'!I1073&lt;$B$1,'Control Sample Data'!I1073&gt;0),'Control Sample Data'!I1073,$B$1),"")</f>
        <v/>
      </c>
      <c r="V1074" s="17" t="str">
        <f>IF(SUM('Control Sample Data'!J$3:J$98)&gt;10,IF(AND(ISNUMBER('Control Sample Data'!J1073),'Control Sample Data'!J1073&lt;$B$1,'Control Sample Data'!J1073&gt;0),'Control Sample Data'!J1073,$B$1),"")</f>
        <v/>
      </c>
      <c r="W1074" s="17" t="str">
        <f>IF(SUM('Control Sample Data'!K$3:K$98)&gt;10,IF(AND(ISNUMBER('Control Sample Data'!K1073),'Control Sample Data'!K1073&lt;$B$1,'Control Sample Data'!K1073&gt;0),'Control Sample Data'!K1073,$B$1),"")</f>
        <v/>
      </c>
      <c r="X1074" s="17" t="str">
        <f>IF(SUM('Control Sample Data'!L$3:L$98)&gt;10,IF(AND(ISNUMBER('Control Sample Data'!L1073),'Control Sample Data'!L1073&lt;$B$1,'Control Sample Data'!L1073&gt;0),'Control Sample Data'!L1073,$B$1),"")</f>
        <v/>
      </c>
      <c r="Y1074" s="17" t="str">
        <f>IF(SUM('Control Sample Data'!M$3:M$98)&gt;10,IF(AND(ISNUMBER('Control Sample Data'!M1073),'Control Sample Data'!M1073&lt;$B$1,'Control Sample Data'!M1073&gt;0),'Control Sample Data'!M1073,$B$1),"")</f>
        <v/>
      </c>
      <c r="AT1074" s="36" t="str">
        <f t="shared" si="706"/>
        <v/>
      </c>
      <c r="AU1074" s="36" t="str">
        <f t="shared" si="707"/>
        <v/>
      </c>
      <c r="AV1074" s="36" t="str">
        <f t="shared" si="708"/>
        <v/>
      </c>
      <c r="AW1074" s="36" t="str">
        <f t="shared" si="709"/>
        <v/>
      </c>
      <c r="AX1074" s="36" t="str">
        <f t="shared" si="710"/>
        <v/>
      </c>
      <c r="AY1074" s="36" t="str">
        <f t="shared" si="711"/>
        <v/>
      </c>
      <c r="AZ1074" s="36" t="str">
        <f t="shared" si="712"/>
        <v/>
      </c>
      <c r="BA1074" s="36" t="str">
        <f t="shared" si="713"/>
        <v/>
      </c>
      <c r="BB1074" s="36" t="str">
        <f t="shared" si="714"/>
        <v/>
      </c>
      <c r="BC1074" s="36" t="str">
        <f t="shared" si="715"/>
        <v/>
      </c>
      <c r="BD1074" s="36" t="str">
        <f t="shared" si="716"/>
        <v/>
      </c>
      <c r="BE1074" s="36" t="str">
        <f t="shared" si="717"/>
        <v/>
      </c>
      <c r="BF1074" s="36" t="str">
        <f t="shared" si="718"/>
        <v/>
      </c>
      <c r="BG1074" s="36" t="str">
        <f t="shared" si="719"/>
        <v/>
      </c>
      <c r="BH1074" s="36" t="str">
        <f t="shared" si="720"/>
        <v/>
      </c>
      <c r="BI1074" s="36" t="str">
        <f t="shared" si="721"/>
        <v/>
      </c>
      <c r="BJ1074" s="36" t="str">
        <f t="shared" si="722"/>
        <v/>
      </c>
      <c r="BK1074" s="36" t="str">
        <f t="shared" si="723"/>
        <v/>
      </c>
      <c r="BL1074" s="36" t="str">
        <f t="shared" si="724"/>
        <v/>
      </c>
      <c r="BM1074" s="36" t="str">
        <f t="shared" si="725"/>
        <v/>
      </c>
      <c r="BN1074" s="38" t="e">
        <f t="shared" si="684"/>
        <v>#DIV/0!</v>
      </c>
      <c r="BO1074" s="38" t="e">
        <f t="shared" si="685"/>
        <v>#DIV/0!</v>
      </c>
      <c r="BP1074" s="39" t="str">
        <f t="shared" si="686"/>
        <v/>
      </c>
      <c r="BQ1074" s="39" t="str">
        <f t="shared" si="687"/>
        <v/>
      </c>
      <c r="BR1074" s="39" t="str">
        <f t="shared" si="688"/>
        <v/>
      </c>
      <c r="BS1074" s="39" t="str">
        <f t="shared" si="689"/>
        <v/>
      </c>
      <c r="BT1074" s="39" t="str">
        <f t="shared" si="690"/>
        <v/>
      </c>
      <c r="BU1074" s="39" t="str">
        <f t="shared" si="691"/>
        <v/>
      </c>
      <c r="BV1074" s="39" t="str">
        <f t="shared" si="692"/>
        <v/>
      </c>
      <c r="BW1074" s="39" t="str">
        <f t="shared" si="693"/>
        <v/>
      </c>
      <c r="BX1074" s="39" t="str">
        <f t="shared" si="694"/>
        <v/>
      </c>
      <c r="BY1074" s="39" t="str">
        <f t="shared" si="695"/>
        <v/>
      </c>
      <c r="BZ1074" s="39" t="str">
        <f t="shared" si="696"/>
        <v/>
      </c>
      <c r="CA1074" s="39" t="str">
        <f t="shared" si="697"/>
        <v/>
      </c>
      <c r="CB1074" s="39" t="str">
        <f t="shared" si="698"/>
        <v/>
      </c>
      <c r="CC1074" s="39" t="str">
        <f t="shared" si="699"/>
        <v/>
      </c>
      <c r="CD1074" s="39" t="str">
        <f t="shared" si="700"/>
        <v/>
      </c>
      <c r="CE1074" s="39" t="str">
        <f t="shared" si="701"/>
        <v/>
      </c>
      <c r="CF1074" s="39" t="str">
        <f t="shared" si="702"/>
        <v/>
      </c>
      <c r="CG1074" s="39" t="str">
        <f t="shared" si="703"/>
        <v/>
      </c>
      <c r="CH1074" s="39" t="str">
        <f t="shared" si="704"/>
        <v/>
      </c>
      <c r="CI1074" s="39" t="str">
        <f t="shared" si="705"/>
        <v/>
      </c>
    </row>
    <row r="1075" spans="1:87">
      <c r="A1075" s="18"/>
      <c r="B1075" s="15">
        <f>'Gene Table'!E1074</f>
        <v>0</v>
      </c>
      <c r="C1075" s="15" t="str">
        <f>'Gene Table'!B1074</f>
        <v>M16</v>
      </c>
      <c r="D1075" s="16" t="str">
        <f>IF(SUM('Test Sample Data'!D$3:D$98)&gt;10,IF(AND(ISNUMBER('Test Sample Data'!D1074),'Test Sample Data'!D1074&lt;$B$1,'Test Sample Data'!D1074&gt;0),'Test Sample Data'!D1074,$B$1),"")</f>
        <v/>
      </c>
      <c r="E1075" s="17" t="str">
        <f>IF(SUM('Test Sample Data'!E$3:E$98)&gt;10,IF(AND(ISNUMBER('Test Sample Data'!E1074),'Test Sample Data'!E1074&lt;$B$1,'Test Sample Data'!E1074&gt;0),'Test Sample Data'!E1074,$B$1),"")</f>
        <v/>
      </c>
      <c r="F1075" s="17" t="str">
        <f>IF(SUM('Test Sample Data'!F$3:F$98)&gt;10,IF(AND(ISNUMBER('Test Sample Data'!F1074),'Test Sample Data'!F1074&lt;$B$1,'Test Sample Data'!F1074&gt;0),'Test Sample Data'!F1074,$B$1),"")</f>
        <v/>
      </c>
      <c r="G1075" s="17" t="str">
        <f>IF(SUM('Test Sample Data'!G$3:G$98)&gt;10,IF(AND(ISNUMBER('Test Sample Data'!G1074),'Test Sample Data'!G1074&lt;$B$1,'Test Sample Data'!G1074&gt;0),'Test Sample Data'!G1074,$B$1),"")</f>
        <v/>
      </c>
      <c r="H1075" s="17" t="str">
        <f>IF(SUM('Test Sample Data'!H$3:H$98)&gt;10,IF(AND(ISNUMBER('Test Sample Data'!H1074),'Test Sample Data'!H1074&lt;$B$1,'Test Sample Data'!H1074&gt;0),'Test Sample Data'!H1074,$B$1),"")</f>
        <v/>
      </c>
      <c r="I1075" s="17" t="str">
        <f>IF(SUM('Test Sample Data'!I$3:I$98)&gt;10,IF(AND(ISNUMBER('Test Sample Data'!I1074),'Test Sample Data'!I1074&lt;$B$1,'Test Sample Data'!I1074&gt;0),'Test Sample Data'!I1074,$B$1),"")</f>
        <v/>
      </c>
      <c r="J1075" s="17" t="str">
        <f>IF(SUM('Test Sample Data'!J$3:J$98)&gt;10,IF(AND(ISNUMBER('Test Sample Data'!J1074),'Test Sample Data'!J1074&lt;$B$1,'Test Sample Data'!J1074&gt;0),'Test Sample Data'!J1074,$B$1),"")</f>
        <v/>
      </c>
      <c r="K1075" s="17" t="str">
        <f>IF(SUM('Test Sample Data'!K$3:K$98)&gt;10,IF(AND(ISNUMBER('Test Sample Data'!K1074),'Test Sample Data'!K1074&lt;$B$1,'Test Sample Data'!K1074&gt;0),'Test Sample Data'!K1074,$B$1),"")</f>
        <v/>
      </c>
      <c r="L1075" s="17" t="str">
        <f>IF(SUM('Test Sample Data'!L$3:L$98)&gt;10,IF(AND(ISNUMBER('Test Sample Data'!L1074),'Test Sample Data'!L1074&lt;$B$1,'Test Sample Data'!L1074&gt;0),'Test Sample Data'!L1074,$B$1),"")</f>
        <v/>
      </c>
      <c r="M1075" s="17" t="str">
        <f>IF(SUM('Test Sample Data'!M$3:M$98)&gt;10,IF(AND(ISNUMBER('Test Sample Data'!M1074),'Test Sample Data'!M1074&lt;$B$1,'Test Sample Data'!M1074&gt;0),'Test Sample Data'!M1074,$B$1),"")</f>
        <v/>
      </c>
      <c r="N1075" s="17">
        <f>'Gene Table'!E1074</f>
        <v>0</v>
      </c>
      <c r="O1075" s="17" t="str">
        <f>'Gene Table'!B1074</f>
        <v>M16</v>
      </c>
      <c r="P1075" s="17" t="str">
        <f>IF(SUM('Control Sample Data'!D$3:D$98)&gt;10,IF(AND(ISNUMBER('Control Sample Data'!D1074),'Control Sample Data'!D1074&lt;$B$1,'Control Sample Data'!D1074&gt;0),'Control Sample Data'!D1074,$B$1),"")</f>
        <v/>
      </c>
      <c r="Q1075" s="17" t="str">
        <f>IF(SUM('Control Sample Data'!E$3:E$98)&gt;10,IF(AND(ISNUMBER('Control Sample Data'!E1074),'Control Sample Data'!E1074&lt;$B$1,'Control Sample Data'!E1074&gt;0),'Control Sample Data'!E1074,$B$1),"")</f>
        <v/>
      </c>
      <c r="R1075" s="17" t="str">
        <f>IF(SUM('Control Sample Data'!F$3:F$98)&gt;10,IF(AND(ISNUMBER('Control Sample Data'!F1074),'Control Sample Data'!F1074&lt;$B$1,'Control Sample Data'!F1074&gt;0),'Control Sample Data'!F1074,$B$1),"")</f>
        <v/>
      </c>
      <c r="S1075" s="17" t="str">
        <f>IF(SUM('Control Sample Data'!G$3:G$98)&gt;10,IF(AND(ISNUMBER('Control Sample Data'!G1074),'Control Sample Data'!G1074&lt;$B$1,'Control Sample Data'!G1074&gt;0),'Control Sample Data'!G1074,$B$1),"")</f>
        <v/>
      </c>
      <c r="T1075" s="17" t="str">
        <f>IF(SUM('Control Sample Data'!H$3:H$98)&gt;10,IF(AND(ISNUMBER('Control Sample Data'!H1074),'Control Sample Data'!H1074&lt;$B$1,'Control Sample Data'!H1074&gt;0),'Control Sample Data'!H1074,$B$1),"")</f>
        <v/>
      </c>
      <c r="U1075" s="17" t="str">
        <f>IF(SUM('Control Sample Data'!I$3:I$98)&gt;10,IF(AND(ISNUMBER('Control Sample Data'!I1074),'Control Sample Data'!I1074&lt;$B$1,'Control Sample Data'!I1074&gt;0),'Control Sample Data'!I1074,$B$1),"")</f>
        <v/>
      </c>
      <c r="V1075" s="17" t="str">
        <f>IF(SUM('Control Sample Data'!J$3:J$98)&gt;10,IF(AND(ISNUMBER('Control Sample Data'!J1074),'Control Sample Data'!J1074&lt;$B$1,'Control Sample Data'!J1074&gt;0),'Control Sample Data'!J1074,$B$1),"")</f>
        <v/>
      </c>
      <c r="W1075" s="17" t="str">
        <f>IF(SUM('Control Sample Data'!K$3:K$98)&gt;10,IF(AND(ISNUMBER('Control Sample Data'!K1074),'Control Sample Data'!K1074&lt;$B$1,'Control Sample Data'!K1074&gt;0),'Control Sample Data'!K1074,$B$1),"")</f>
        <v/>
      </c>
      <c r="X1075" s="17" t="str">
        <f>IF(SUM('Control Sample Data'!L$3:L$98)&gt;10,IF(AND(ISNUMBER('Control Sample Data'!L1074),'Control Sample Data'!L1074&lt;$B$1,'Control Sample Data'!L1074&gt;0),'Control Sample Data'!L1074,$B$1),"")</f>
        <v/>
      </c>
      <c r="Y1075" s="17" t="str">
        <f>IF(SUM('Control Sample Data'!M$3:M$98)&gt;10,IF(AND(ISNUMBER('Control Sample Data'!M1074),'Control Sample Data'!M1074&lt;$B$1,'Control Sample Data'!M1074&gt;0),'Control Sample Data'!M1074,$B$1),"")</f>
        <v/>
      </c>
      <c r="AT1075" s="36" t="str">
        <f t="shared" si="706"/>
        <v/>
      </c>
      <c r="AU1075" s="36" t="str">
        <f t="shared" si="707"/>
        <v/>
      </c>
      <c r="AV1075" s="36" t="str">
        <f t="shared" si="708"/>
        <v/>
      </c>
      <c r="AW1075" s="36" t="str">
        <f t="shared" si="709"/>
        <v/>
      </c>
      <c r="AX1075" s="36" t="str">
        <f t="shared" si="710"/>
        <v/>
      </c>
      <c r="AY1075" s="36" t="str">
        <f t="shared" si="711"/>
        <v/>
      </c>
      <c r="AZ1075" s="36" t="str">
        <f t="shared" si="712"/>
        <v/>
      </c>
      <c r="BA1075" s="36" t="str">
        <f t="shared" si="713"/>
        <v/>
      </c>
      <c r="BB1075" s="36" t="str">
        <f t="shared" si="714"/>
        <v/>
      </c>
      <c r="BC1075" s="36" t="str">
        <f t="shared" si="715"/>
        <v/>
      </c>
      <c r="BD1075" s="36" t="str">
        <f t="shared" si="716"/>
        <v/>
      </c>
      <c r="BE1075" s="36" t="str">
        <f t="shared" si="717"/>
        <v/>
      </c>
      <c r="BF1075" s="36" t="str">
        <f t="shared" si="718"/>
        <v/>
      </c>
      <c r="BG1075" s="36" t="str">
        <f t="shared" si="719"/>
        <v/>
      </c>
      <c r="BH1075" s="36" t="str">
        <f t="shared" si="720"/>
        <v/>
      </c>
      <c r="BI1075" s="36" t="str">
        <f t="shared" si="721"/>
        <v/>
      </c>
      <c r="BJ1075" s="36" t="str">
        <f t="shared" si="722"/>
        <v/>
      </c>
      <c r="BK1075" s="36" t="str">
        <f t="shared" si="723"/>
        <v/>
      </c>
      <c r="BL1075" s="36" t="str">
        <f t="shared" si="724"/>
        <v/>
      </c>
      <c r="BM1075" s="36" t="str">
        <f t="shared" si="725"/>
        <v/>
      </c>
      <c r="BN1075" s="38" t="e">
        <f t="shared" si="684"/>
        <v>#DIV/0!</v>
      </c>
      <c r="BO1075" s="38" t="e">
        <f t="shared" si="685"/>
        <v>#DIV/0!</v>
      </c>
      <c r="BP1075" s="39" t="str">
        <f t="shared" si="686"/>
        <v/>
      </c>
      <c r="BQ1075" s="39" t="str">
        <f t="shared" si="687"/>
        <v/>
      </c>
      <c r="BR1075" s="39" t="str">
        <f t="shared" si="688"/>
        <v/>
      </c>
      <c r="BS1075" s="39" t="str">
        <f t="shared" si="689"/>
        <v/>
      </c>
      <c r="BT1075" s="39" t="str">
        <f t="shared" si="690"/>
        <v/>
      </c>
      <c r="BU1075" s="39" t="str">
        <f t="shared" si="691"/>
        <v/>
      </c>
      <c r="BV1075" s="39" t="str">
        <f t="shared" si="692"/>
        <v/>
      </c>
      <c r="BW1075" s="39" t="str">
        <f t="shared" si="693"/>
        <v/>
      </c>
      <c r="BX1075" s="39" t="str">
        <f t="shared" si="694"/>
        <v/>
      </c>
      <c r="BY1075" s="39" t="str">
        <f t="shared" si="695"/>
        <v/>
      </c>
      <c r="BZ1075" s="39" t="str">
        <f t="shared" si="696"/>
        <v/>
      </c>
      <c r="CA1075" s="39" t="str">
        <f t="shared" si="697"/>
        <v/>
      </c>
      <c r="CB1075" s="39" t="str">
        <f t="shared" si="698"/>
        <v/>
      </c>
      <c r="CC1075" s="39" t="str">
        <f t="shared" si="699"/>
        <v/>
      </c>
      <c r="CD1075" s="39" t="str">
        <f t="shared" si="700"/>
        <v/>
      </c>
      <c r="CE1075" s="39" t="str">
        <f t="shared" si="701"/>
        <v/>
      </c>
      <c r="CF1075" s="39" t="str">
        <f t="shared" si="702"/>
        <v/>
      </c>
      <c r="CG1075" s="39" t="str">
        <f t="shared" si="703"/>
        <v/>
      </c>
      <c r="CH1075" s="39" t="str">
        <f t="shared" si="704"/>
        <v/>
      </c>
      <c r="CI1075" s="39" t="str">
        <f t="shared" si="705"/>
        <v/>
      </c>
    </row>
    <row r="1076" spans="1:87">
      <c r="A1076" s="18"/>
      <c r="B1076" s="15" t="str">
        <f>'Gene Table'!E1075</f>
        <v>mmu-miR-3968</v>
      </c>
      <c r="C1076" s="15" t="str">
        <f>'Gene Table'!B1075</f>
        <v>M17</v>
      </c>
      <c r="D1076" s="16" t="str">
        <f>IF(SUM('Test Sample Data'!D$3:D$98)&gt;10,IF(AND(ISNUMBER('Test Sample Data'!D1075),'Test Sample Data'!D1075&lt;$B$1,'Test Sample Data'!D1075&gt;0),'Test Sample Data'!D1075,$B$1),"")</f>
        <v/>
      </c>
      <c r="E1076" s="17" t="str">
        <f>IF(SUM('Test Sample Data'!E$3:E$98)&gt;10,IF(AND(ISNUMBER('Test Sample Data'!E1075),'Test Sample Data'!E1075&lt;$B$1,'Test Sample Data'!E1075&gt;0),'Test Sample Data'!E1075,$B$1),"")</f>
        <v/>
      </c>
      <c r="F1076" s="17" t="str">
        <f>IF(SUM('Test Sample Data'!F$3:F$98)&gt;10,IF(AND(ISNUMBER('Test Sample Data'!F1075),'Test Sample Data'!F1075&lt;$B$1,'Test Sample Data'!F1075&gt;0),'Test Sample Data'!F1075,$B$1),"")</f>
        <v/>
      </c>
      <c r="G1076" s="17" t="str">
        <f>IF(SUM('Test Sample Data'!G$3:G$98)&gt;10,IF(AND(ISNUMBER('Test Sample Data'!G1075),'Test Sample Data'!G1075&lt;$B$1,'Test Sample Data'!G1075&gt;0),'Test Sample Data'!G1075,$B$1),"")</f>
        <v/>
      </c>
      <c r="H1076" s="17" t="str">
        <f>IF(SUM('Test Sample Data'!H$3:H$98)&gt;10,IF(AND(ISNUMBER('Test Sample Data'!H1075),'Test Sample Data'!H1075&lt;$B$1,'Test Sample Data'!H1075&gt;0),'Test Sample Data'!H1075,$B$1),"")</f>
        <v/>
      </c>
      <c r="I1076" s="17" t="str">
        <f>IF(SUM('Test Sample Data'!I$3:I$98)&gt;10,IF(AND(ISNUMBER('Test Sample Data'!I1075),'Test Sample Data'!I1075&lt;$B$1,'Test Sample Data'!I1075&gt;0),'Test Sample Data'!I1075,$B$1),"")</f>
        <v/>
      </c>
      <c r="J1076" s="17" t="str">
        <f>IF(SUM('Test Sample Data'!J$3:J$98)&gt;10,IF(AND(ISNUMBER('Test Sample Data'!J1075),'Test Sample Data'!J1075&lt;$B$1,'Test Sample Data'!J1075&gt;0),'Test Sample Data'!J1075,$B$1),"")</f>
        <v/>
      </c>
      <c r="K1076" s="17" t="str">
        <f>IF(SUM('Test Sample Data'!K$3:K$98)&gt;10,IF(AND(ISNUMBER('Test Sample Data'!K1075),'Test Sample Data'!K1075&lt;$B$1,'Test Sample Data'!K1075&gt;0),'Test Sample Data'!K1075,$B$1),"")</f>
        <v/>
      </c>
      <c r="L1076" s="17" t="str">
        <f>IF(SUM('Test Sample Data'!L$3:L$98)&gt;10,IF(AND(ISNUMBER('Test Sample Data'!L1075),'Test Sample Data'!L1075&lt;$B$1,'Test Sample Data'!L1075&gt;0),'Test Sample Data'!L1075,$B$1),"")</f>
        <v/>
      </c>
      <c r="M1076" s="17" t="str">
        <f>IF(SUM('Test Sample Data'!M$3:M$98)&gt;10,IF(AND(ISNUMBER('Test Sample Data'!M1075),'Test Sample Data'!M1075&lt;$B$1,'Test Sample Data'!M1075&gt;0),'Test Sample Data'!M1075,$B$1),"")</f>
        <v/>
      </c>
      <c r="N1076" s="17" t="str">
        <f>'Gene Table'!E1075</f>
        <v>mmu-miR-3968</v>
      </c>
      <c r="O1076" s="17" t="str">
        <f>'Gene Table'!B1075</f>
        <v>M17</v>
      </c>
      <c r="P1076" s="17" t="str">
        <f>IF(SUM('Control Sample Data'!D$3:D$98)&gt;10,IF(AND(ISNUMBER('Control Sample Data'!D1075),'Control Sample Data'!D1075&lt;$B$1,'Control Sample Data'!D1075&gt;0),'Control Sample Data'!D1075,$B$1),"")</f>
        <v/>
      </c>
      <c r="Q1076" s="17" t="str">
        <f>IF(SUM('Control Sample Data'!E$3:E$98)&gt;10,IF(AND(ISNUMBER('Control Sample Data'!E1075),'Control Sample Data'!E1075&lt;$B$1,'Control Sample Data'!E1075&gt;0),'Control Sample Data'!E1075,$B$1),"")</f>
        <v/>
      </c>
      <c r="R1076" s="17" t="str">
        <f>IF(SUM('Control Sample Data'!F$3:F$98)&gt;10,IF(AND(ISNUMBER('Control Sample Data'!F1075),'Control Sample Data'!F1075&lt;$B$1,'Control Sample Data'!F1075&gt;0),'Control Sample Data'!F1075,$B$1),"")</f>
        <v/>
      </c>
      <c r="S1076" s="17" t="str">
        <f>IF(SUM('Control Sample Data'!G$3:G$98)&gt;10,IF(AND(ISNUMBER('Control Sample Data'!G1075),'Control Sample Data'!G1075&lt;$B$1,'Control Sample Data'!G1075&gt;0),'Control Sample Data'!G1075,$B$1),"")</f>
        <v/>
      </c>
      <c r="T1076" s="17" t="str">
        <f>IF(SUM('Control Sample Data'!H$3:H$98)&gt;10,IF(AND(ISNUMBER('Control Sample Data'!H1075),'Control Sample Data'!H1075&lt;$B$1,'Control Sample Data'!H1075&gt;0),'Control Sample Data'!H1075,$B$1),"")</f>
        <v/>
      </c>
      <c r="U1076" s="17" t="str">
        <f>IF(SUM('Control Sample Data'!I$3:I$98)&gt;10,IF(AND(ISNUMBER('Control Sample Data'!I1075),'Control Sample Data'!I1075&lt;$B$1,'Control Sample Data'!I1075&gt;0),'Control Sample Data'!I1075,$B$1),"")</f>
        <v/>
      </c>
      <c r="V1076" s="17" t="str">
        <f>IF(SUM('Control Sample Data'!J$3:J$98)&gt;10,IF(AND(ISNUMBER('Control Sample Data'!J1075),'Control Sample Data'!J1075&lt;$B$1,'Control Sample Data'!J1075&gt;0),'Control Sample Data'!J1075,$B$1),"")</f>
        <v/>
      </c>
      <c r="W1076" s="17" t="str">
        <f>IF(SUM('Control Sample Data'!K$3:K$98)&gt;10,IF(AND(ISNUMBER('Control Sample Data'!K1075),'Control Sample Data'!K1075&lt;$B$1,'Control Sample Data'!K1075&gt;0),'Control Sample Data'!K1075,$B$1),"")</f>
        <v/>
      </c>
      <c r="X1076" s="17" t="str">
        <f>IF(SUM('Control Sample Data'!L$3:L$98)&gt;10,IF(AND(ISNUMBER('Control Sample Data'!L1075),'Control Sample Data'!L1075&lt;$B$1,'Control Sample Data'!L1075&gt;0),'Control Sample Data'!L1075,$B$1),"")</f>
        <v/>
      </c>
      <c r="Y1076" s="17" t="str">
        <f>IF(SUM('Control Sample Data'!M$3:M$98)&gt;10,IF(AND(ISNUMBER('Control Sample Data'!M1075),'Control Sample Data'!M1075&lt;$B$1,'Control Sample Data'!M1075&gt;0),'Control Sample Data'!M1075,$B$1),"")</f>
        <v/>
      </c>
      <c r="AT1076" s="36" t="str">
        <f t="shared" si="706"/>
        <v/>
      </c>
      <c r="AU1076" s="36" t="str">
        <f t="shared" si="707"/>
        <v/>
      </c>
      <c r="AV1076" s="36" t="str">
        <f t="shared" si="708"/>
        <v/>
      </c>
      <c r="AW1076" s="36" t="str">
        <f t="shared" si="709"/>
        <v/>
      </c>
      <c r="AX1076" s="36" t="str">
        <f t="shared" si="710"/>
        <v/>
      </c>
      <c r="AY1076" s="36" t="str">
        <f t="shared" si="711"/>
        <v/>
      </c>
      <c r="AZ1076" s="36" t="str">
        <f t="shared" si="712"/>
        <v/>
      </c>
      <c r="BA1076" s="36" t="str">
        <f t="shared" si="713"/>
        <v/>
      </c>
      <c r="BB1076" s="36" t="str">
        <f t="shared" si="714"/>
        <v/>
      </c>
      <c r="BC1076" s="36" t="str">
        <f t="shared" si="715"/>
        <v/>
      </c>
      <c r="BD1076" s="36" t="str">
        <f t="shared" si="716"/>
        <v/>
      </c>
      <c r="BE1076" s="36" t="str">
        <f t="shared" si="717"/>
        <v/>
      </c>
      <c r="BF1076" s="36" t="str">
        <f t="shared" si="718"/>
        <v/>
      </c>
      <c r="BG1076" s="36" t="str">
        <f t="shared" si="719"/>
        <v/>
      </c>
      <c r="BH1076" s="36" t="str">
        <f t="shared" si="720"/>
        <v/>
      </c>
      <c r="BI1076" s="36" t="str">
        <f t="shared" si="721"/>
        <v/>
      </c>
      <c r="BJ1076" s="36" t="str">
        <f t="shared" si="722"/>
        <v/>
      </c>
      <c r="BK1076" s="36" t="str">
        <f t="shared" si="723"/>
        <v/>
      </c>
      <c r="BL1076" s="36" t="str">
        <f t="shared" si="724"/>
        <v/>
      </c>
      <c r="BM1076" s="36" t="str">
        <f t="shared" si="725"/>
        <v/>
      </c>
      <c r="BN1076" s="38" t="e">
        <f t="shared" si="684"/>
        <v>#DIV/0!</v>
      </c>
      <c r="BO1076" s="38" t="e">
        <f t="shared" si="685"/>
        <v>#DIV/0!</v>
      </c>
      <c r="BP1076" s="39" t="str">
        <f t="shared" si="686"/>
        <v/>
      </c>
      <c r="BQ1076" s="39" t="str">
        <f t="shared" si="687"/>
        <v/>
      </c>
      <c r="BR1076" s="39" t="str">
        <f t="shared" si="688"/>
        <v/>
      </c>
      <c r="BS1076" s="39" t="str">
        <f t="shared" si="689"/>
        <v/>
      </c>
      <c r="BT1076" s="39" t="str">
        <f t="shared" si="690"/>
        <v/>
      </c>
      <c r="BU1076" s="39" t="str">
        <f t="shared" si="691"/>
        <v/>
      </c>
      <c r="BV1076" s="39" t="str">
        <f t="shared" si="692"/>
        <v/>
      </c>
      <c r="BW1076" s="39" t="str">
        <f t="shared" si="693"/>
        <v/>
      </c>
      <c r="BX1076" s="39" t="str">
        <f t="shared" si="694"/>
        <v/>
      </c>
      <c r="BY1076" s="39" t="str">
        <f t="shared" si="695"/>
        <v/>
      </c>
      <c r="BZ1076" s="39" t="str">
        <f t="shared" si="696"/>
        <v/>
      </c>
      <c r="CA1076" s="39" t="str">
        <f t="shared" si="697"/>
        <v/>
      </c>
      <c r="CB1076" s="39" t="str">
        <f t="shared" si="698"/>
        <v/>
      </c>
      <c r="CC1076" s="39" t="str">
        <f t="shared" si="699"/>
        <v/>
      </c>
      <c r="CD1076" s="39" t="str">
        <f t="shared" si="700"/>
        <v/>
      </c>
      <c r="CE1076" s="39" t="str">
        <f t="shared" si="701"/>
        <v/>
      </c>
      <c r="CF1076" s="39" t="str">
        <f t="shared" si="702"/>
        <v/>
      </c>
      <c r="CG1076" s="39" t="str">
        <f t="shared" si="703"/>
        <v/>
      </c>
      <c r="CH1076" s="39" t="str">
        <f t="shared" si="704"/>
        <v/>
      </c>
      <c r="CI1076" s="39" t="str">
        <f t="shared" si="705"/>
        <v/>
      </c>
    </row>
    <row r="1077" spans="1:87">
      <c r="A1077" s="18"/>
      <c r="B1077" s="15">
        <f>'Gene Table'!E1076</f>
        <v>0</v>
      </c>
      <c r="C1077" s="15" t="str">
        <f>'Gene Table'!B1076</f>
        <v>M18</v>
      </c>
      <c r="D1077" s="16" t="str">
        <f>IF(SUM('Test Sample Data'!D$3:D$98)&gt;10,IF(AND(ISNUMBER('Test Sample Data'!D1076),'Test Sample Data'!D1076&lt;$B$1,'Test Sample Data'!D1076&gt;0),'Test Sample Data'!D1076,$B$1),"")</f>
        <v/>
      </c>
      <c r="E1077" s="17" t="str">
        <f>IF(SUM('Test Sample Data'!E$3:E$98)&gt;10,IF(AND(ISNUMBER('Test Sample Data'!E1076),'Test Sample Data'!E1076&lt;$B$1,'Test Sample Data'!E1076&gt;0),'Test Sample Data'!E1076,$B$1),"")</f>
        <v/>
      </c>
      <c r="F1077" s="17" t="str">
        <f>IF(SUM('Test Sample Data'!F$3:F$98)&gt;10,IF(AND(ISNUMBER('Test Sample Data'!F1076),'Test Sample Data'!F1076&lt;$B$1,'Test Sample Data'!F1076&gt;0),'Test Sample Data'!F1076,$B$1),"")</f>
        <v/>
      </c>
      <c r="G1077" s="17" t="str">
        <f>IF(SUM('Test Sample Data'!G$3:G$98)&gt;10,IF(AND(ISNUMBER('Test Sample Data'!G1076),'Test Sample Data'!G1076&lt;$B$1,'Test Sample Data'!G1076&gt;0),'Test Sample Data'!G1076,$B$1),"")</f>
        <v/>
      </c>
      <c r="H1077" s="17" t="str">
        <f>IF(SUM('Test Sample Data'!H$3:H$98)&gt;10,IF(AND(ISNUMBER('Test Sample Data'!H1076),'Test Sample Data'!H1076&lt;$B$1,'Test Sample Data'!H1076&gt;0),'Test Sample Data'!H1076,$B$1),"")</f>
        <v/>
      </c>
      <c r="I1077" s="17" t="str">
        <f>IF(SUM('Test Sample Data'!I$3:I$98)&gt;10,IF(AND(ISNUMBER('Test Sample Data'!I1076),'Test Sample Data'!I1076&lt;$B$1,'Test Sample Data'!I1076&gt;0),'Test Sample Data'!I1076,$B$1),"")</f>
        <v/>
      </c>
      <c r="J1077" s="17" t="str">
        <f>IF(SUM('Test Sample Data'!J$3:J$98)&gt;10,IF(AND(ISNUMBER('Test Sample Data'!J1076),'Test Sample Data'!J1076&lt;$B$1,'Test Sample Data'!J1076&gt;0),'Test Sample Data'!J1076,$B$1),"")</f>
        <v/>
      </c>
      <c r="K1077" s="17" t="str">
        <f>IF(SUM('Test Sample Data'!K$3:K$98)&gt;10,IF(AND(ISNUMBER('Test Sample Data'!K1076),'Test Sample Data'!K1076&lt;$B$1,'Test Sample Data'!K1076&gt;0),'Test Sample Data'!K1076,$B$1),"")</f>
        <v/>
      </c>
      <c r="L1077" s="17" t="str">
        <f>IF(SUM('Test Sample Data'!L$3:L$98)&gt;10,IF(AND(ISNUMBER('Test Sample Data'!L1076),'Test Sample Data'!L1076&lt;$B$1,'Test Sample Data'!L1076&gt;0),'Test Sample Data'!L1076,$B$1),"")</f>
        <v/>
      </c>
      <c r="M1077" s="17" t="str">
        <f>IF(SUM('Test Sample Data'!M$3:M$98)&gt;10,IF(AND(ISNUMBER('Test Sample Data'!M1076),'Test Sample Data'!M1076&lt;$B$1,'Test Sample Data'!M1076&gt;0),'Test Sample Data'!M1076,$B$1),"")</f>
        <v/>
      </c>
      <c r="N1077" s="17">
        <f>'Gene Table'!E1076</f>
        <v>0</v>
      </c>
      <c r="O1077" s="17" t="str">
        <f>'Gene Table'!B1076</f>
        <v>M18</v>
      </c>
      <c r="P1077" s="17" t="str">
        <f>IF(SUM('Control Sample Data'!D$3:D$98)&gt;10,IF(AND(ISNUMBER('Control Sample Data'!D1076),'Control Sample Data'!D1076&lt;$B$1,'Control Sample Data'!D1076&gt;0),'Control Sample Data'!D1076,$B$1),"")</f>
        <v/>
      </c>
      <c r="Q1077" s="17" t="str">
        <f>IF(SUM('Control Sample Data'!E$3:E$98)&gt;10,IF(AND(ISNUMBER('Control Sample Data'!E1076),'Control Sample Data'!E1076&lt;$B$1,'Control Sample Data'!E1076&gt;0),'Control Sample Data'!E1076,$B$1),"")</f>
        <v/>
      </c>
      <c r="R1077" s="17" t="str">
        <f>IF(SUM('Control Sample Data'!F$3:F$98)&gt;10,IF(AND(ISNUMBER('Control Sample Data'!F1076),'Control Sample Data'!F1076&lt;$B$1,'Control Sample Data'!F1076&gt;0),'Control Sample Data'!F1076,$B$1),"")</f>
        <v/>
      </c>
      <c r="S1077" s="17" t="str">
        <f>IF(SUM('Control Sample Data'!G$3:G$98)&gt;10,IF(AND(ISNUMBER('Control Sample Data'!G1076),'Control Sample Data'!G1076&lt;$B$1,'Control Sample Data'!G1076&gt;0),'Control Sample Data'!G1076,$B$1),"")</f>
        <v/>
      </c>
      <c r="T1077" s="17" t="str">
        <f>IF(SUM('Control Sample Data'!H$3:H$98)&gt;10,IF(AND(ISNUMBER('Control Sample Data'!H1076),'Control Sample Data'!H1076&lt;$B$1,'Control Sample Data'!H1076&gt;0),'Control Sample Data'!H1076,$B$1),"")</f>
        <v/>
      </c>
      <c r="U1077" s="17" t="str">
        <f>IF(SUM('Control Sample Data'!I$3:I$98)&gt;10,IF(AND(ISNUMBER('Control Sample Data'!I1076),'Control Sample Data'!I1076&lt;$B$1,'Control Sample Data'!I1076&gt;0),'Control Sample Data'!I1076,$B$1),"")</f>
        <v/>
      </c>
      <c r="V1077" s="17" t="str">
        <f>IF(SUM('Control Sample Data'!J$3:J$98)&gt;10,IF(AND(ISNUMBER('Control Sample Data'!J1076),'Control Sample Data'!J1076&lt;$B$1,'Control Sample Data'!J1076&gt;0),'Control Sample Data'!J1076,$B$1),"")</f>
        <v/>
      </c>
      <c r="W1077" s="17" t="str">
        <f>IF(SUM('Control Sample Data'!K$3:K$98)&gt;10,IF(AND(ISNUMBER('Control Sample Data'!K1076),'Control Sample Data'!K1076&lt;$B$1,'Control Sample Data'!K1076&gt;0),'Control Sample Data'!K1076,$B$1),"")</f>
        <v/>
      </c>
      <c r="X1077" s="17" t="str">
        <f>IF(SUM('Control Sample Data'!L$3:L$98)&gt;10,IF(AND(ISNUMBER('Control Sample Data'!L1076),'Control Sample Data'!L1076&lt;$B$1,'Control Sample Data'!L1076&gt;0),'Control Sample Data'!L1076,$B$1),"")</f>
        <v/>
      </c>
      <c r="Y1077" s="17" t="str">
        <f>IF(SUM('Control Sample Data'!M$3:M$98)&gt;10,IF(AND(ISNUMBER('Control Sample Data'!M1076),'Control Sample Data'!M1076&lt;$B$1,'Control Sample Data'!M1076&gt;0),'Control Sample Data'!M1076,$B$1),"")</f>
        <v/>
      </c>
      <c r="AT1077" s="36" t="str">
        <f t="shared" si="706"/>
        <v/>
      </c>
      <c r="AU1077" s="36" t="str">
        <f t="shared" si="707"/>
        <v/>
      </c>
      <c r="AV1077" s="36" t="str">
        <f t="shared" si="708"/>
        <v/>
      </c>
      <c r="AW1077" s="36" t="str">
        <f t="shared" si="709"/>
        <v/>
      </c>
      <c r="AX1077" s="36" t="str">
        <f t="shared" si="710"/>
        <v/>
      </c>
      <c r="AY1077" s="36" t="str">
        <f t="shared" si="711"/>
        <v/>
      </c>
      <c r="AZ1077" s="36" t="str">
        <f t="shared" si="712"/>
        <v/>
      </c>
      <c r="BA1077" s="36" t="str">
        <f t="shared" si="713"/>
        <v/>
      </c>
      <c r="BB1077" s="36" t="str">
        <f t="shared" si="714"/>
        <v/>
      </c>
      <c r="BC1077" s="36" t="str">
        <f t="shared" si="715"/>
        <v/>
      </c>
      <c r="BD1077" s="36" t="str">
        <f t="shared" si="716"/>
        <v/>
      </c>
      <c r="BE1077" s="36" t="str">
        <f t="shared" si="717"/>
        <v/>
      </c>
      <c r="BF1077" s="36" t="str">
        <f t="shared" si="718"/>
        <v/>
      </c>
      <c r="BG1077" s="36" t="str">
        <f t="shared" si="719"/>
        <v/>
      </c>
      <c r="BH1077" s="36" t="str">
        <f t="shared" si="720"/>
        <v/>
      </c>
      <c r="BI1077" s="36" t="str">
        <f t="shared" si="721"/>
        <v/>
      </c>
      <c r="BJ1077" s="36" t="str">
        <f t="shared" si="722"/>
        <v/>
      </c>
      <c r="BK1077" s="36" t="str">
        <f t="shared" si="723"/>
        <v/>
      </c>
      <c r="BL1077" s="36" t="str">
        <f t="shared" si="724"/>
        <v/>
      </c>
      <c r="BM1077" s="36" t="str">
        <f t="shared" si="725"/>
        <v/>
      </c>
      <c r="BN1077" s="38" t="e">
        <f t="shared" si="684"/>
        <v>#DIV/0!</v>
      </c>
      <c r="BO1077" s="38" t="e">
        <f t="shared" si="685"/>
        <v>#DIV/0!</v>
      </c>
      <c r="BP1077" s="39" t="str">
        <f t="shared" si="686"/>
        <v/>
      </c>
      <c r="BQ1077" s="39" t="str">
        <f t="shared" si="687"/>
        <v/>
      </c>
      <c r="BR1077" s="39" t="str">
        <f t="shared" si="688"/>
        <v/>
      </c>
      <c r="BS1077" s="39" t="str">
        <f t="shared" si="689"/>
        <v/>
      </c>
      <c r="BT1077" s="39" t="str">
        <f t="shared" si="690"/>
        <v/>
      </c>
      <c r="BU1077" s="39" t="str">
        <f t="shared" si="691"/>
        <v/>
      </c>
      <c r="BV1077" s="39" t="str">
        <f t="shared" si="692"/>
        <v/>
      </c>
      <c r="BW1077" s="39" t="str">
        <f t="shared" si="693"/>
        <v/>
      </c>
      <c r="BX1077" s="39" t="str">
        <f t="shared" si="694"/>
        <v/>
      </c>
      <c r="BY1077" s="39" t="str">
        <f t="shared" si="695"/>
        <v/>
      </c>
      <c r="BZ1077" s="39" t="str">
        <f t="shared" si="696"/>
        <v/>
      </c>
      <c r="CA1077" s="39" t="str">
        <f t="shared" si="697"/>
        <v/>
      </c>
      <c r="CB1077" s="39" t="str">
        <f t="shared" si="698"/>
        <v/>
      </c>
      <c r="CC1077" s="39" t="str">
        <f t="shared" si="699"/>
        <v/>
      </c>
      <c r="CD1077" s="39" t="str">
        <f t="shared" si="700"/>
        <v/>
      </c>
      <c r="CE1077" s="39" t="str">
        <f t="shared" si="701"/>
        <v/>
      </c>
      <c r="CF1077" s="39" t="str">
        <f t="shared" si="702"/>
        <v/>
      </c>
      <c r="CG1077" s="39" t="str">
        <f t="shared" si="703"/>
        <v/>
      </c>
      <c r="CH1077" s="39" t="str">
        <f t="shared" si="704"/>
        <v/>
      </c>
      <c r="CI1077" s="39" t="str">
        <f t="shared" si="705"/>
        <v/>
      </c>
    </row>
    <row r="1078" spans="1:87">
      <c r="A1078" s="18"/>
      <c r="B1078" s="15" t="str">
        <f>'Gene Table'!E1077</f>
        <v>mmu-miR-3969</v>
      </c>
      <c r="C1078" s="15" t="str">
        <f>'Gene Table'!B1077</f>
        <v>M19</v>
      </c>
      <c r="D1078" s="16" t="str">
        <f>IF(SUM('Test Sample Data'!D$3:D$98)&gt;10,IF(AND(ISNUMBER('Test Sample Data'!D1077),'Test Sample Data'!D1077&lt;$B$1,'Test Sample Data'!D1077&gt;0),'Test Sample Data'!D1077,$B$1),"")</f>
        <v/>
      </c>
      <c r="E1078" s="17" t="str">
        <f>IF(SUM('Test Sample Data'!E$3:E$98)&gt;10,IF(AND(ISNUMBER('Test Sample Data'!E1077),'Test Sample Data'!E1077&lt;$B$1,'Test Sample Data'!E1077&gt;0),'Test Sample Data'!E1077,$B$1),"")</f>
        <v/>
      </c>
      <c r="F1078" s="17" t="str">
        <f>IF(SUM('Test Sample Data'!F$3:F$98)&gt;10,IF(AND(ISNUMBER('Test Sample Data'!F1077),'Test Sample Data'!F1077&lt;$B$1,'Test Sample Data'!F1077&gt;0),'Test Sample Data'!F1077,$B$1),"")</f>
        <v/>
      </c>
      <c r="G1078" s="17" t="str">
        <f>IF(SUM('Test Sample Data'!G$3:G$98)&gt;10,IF(AND(ISNUMBER('Test Sample Data'!G1077),'Test Sample Data'!G1077&lt;$B$1,'Test Sample Data'!G1077&gt;0),'Test Sample Data'!G1077,$B$1),"")</f>
        <v/>
      </c>
      <c r="H1078" s="17" t="str">
        <f>IF(SUM('Test Sample Data'!H$3:H$98)&gt;10,IF(AND(ISNUMBER('Test Sample Data'!H1077),'Test Sample Data'!H1077&lt;$B$1,'Test Sample Data'!H1077&gt;0),'Test Sample Data'!H1077,$B$1),"")</f>
        <v/>
      </c>
      <c r="I1078" s="17" t="str">
        <f>IF(SUM('Test Sample Data'!I$3:I$98)&gt;10,IF(AND(ISNUMBER('Test Sample Data'!I1077),'Test Sample Data'!I1077&lt;$B$1,'Test Sample Data'!I1077&gt;0),'Test Sample Data'!I1077,$B$1),"")</f>
        <v/>
      </c>
      <c r="J1078" s="17" t="str">
        <f>IF(SUM('Test Sample Data'!J$3:J$98)&gt;10,IF(AND(ISNUMBER('Test Sample Data'!J1077),'Test Sample Data'!J1077&lt;$B$1,'Test Sample Data'!J1077&gt;0),'Test Sample Data'!J1077,$B$1),"")</f>
        <v/>
      </c>
      <c r="K1078" s="17" t="str">
        <f>IF(SUM('Test Sample Data'!K$3:K$98)&gt;10,IF(AND(ISNUMBER('Test Sample Data'!K1077),'Test Sample Data'!K1077&lt;$B$1,'Test Sample Data'!K1077&gt;0),'Test Sample Data'!K1077,$B$1),"")</f>
        <v/>
      </c>
      <c r="L1078" s="17" t="str">
        <f>IF(SUM('Test Sample Data'!L$3:L$98)&gt;10,IF(AND(ISNUMBER('Test Sample Data'!L1077),'Test Sample Data'!L1077&lt;$B$1,'Test Sample Data'!L1077&gt;0),'Test Sample Data'!L1077,$B$1),"")</f>
        <v/>
      </c>
      <c r="M1078" s="17" t="str">
        <f>IF(SUM('Test Sample Data'!M$3:M$98)&gt;10,IF(AND(ISNUMBER('Test Sample Data'!M1077),'Test Sample Data'!M1077&lt;$B$1,'Test Sample Data'!M1077&gt;0),'Test Sample Data'!M1077,$B$1),"")</f>
        <v/>
      </c>
      <c r="N1078" s="17" t="str">
        <f>'Gene Table'!E1077</f>
        <v>mmu-miR-3969</v>
      </c>
      <c r="O1078" s="17" t="str">
        <f>'Gene Table'!B1077</f>
        <v>M19</v>
      </c>
      <c r="P1078" s="17" t="str">
        <f>IF(SUM('Control Sample Data'!D$3:D$98)&gt;10,IF(AND(ISNUMBER('Control Sample Data'!D1077),'Control Sample Data'!D1077&lt;$B$1,'Control Sample Data'!D1077&gt;0),'Control Sample Data'!D1077,$B$1),"")</f>
        <v/>
      </c>
      <c r="Q1078" s="17" t="str">
        <f>IF(SUM('Control Sample Data'!E$3:E$98)&gt;10,IF(AND(ISNUMBER('Control Sample Data'!E1077),'Control Sample Data'!E1077&lt;$B$1,'Control Sample Data'!E1077&gt;0),'Control Sample Data'!E1077,$B$1),"")</f>
        <v/>
      </c>
      <c r="R1078" s="17" t="str">
        <f>IF(SUM('Control Sample Data'!F$3:F$98)&gt;10,IF(AND(ISNUMBER('Control Sample Data'!F1077),'Control Sample Data'!F1077&lt;$B$1,'Control Sample Data'!F1077&gt;0),'Control Sample Data'!F1077,$B$1),"")</f>
        <v/>
      </c>
      <c r="S1078" s="17" t="str">
        <f>IF(SUM('Control Sample Data'!G$3:G$98)&gt;10,IF(AND(ISNUMBER('Control Sample Data'!G1077),'Control Sample Data'!G1077&lt;$B$1,'Control Sample Data'!G1077&gt;0),'Control Sample Data'!G1077,$B$1),"")</f>
        <v/>
      </c>
      <c r="T1078" s="17" t="str">
        <f>IF(SUM('Control Sample Data'!H$3:H$98)&gt;10,IF(AND(ISNUMBER('Control Sample Data'!H1077),'Control Sample Data'!H1077&lt;$B$1,'Control Sample Data'!H1077&gt;0),'Control Sample Data'!H1077,$B$1),"")</f>
        <v/>
      </c>
      <c r="U1078" s="17" t="str">
        <f>IF(SUM('Control Sample Data'!I$3:I$98)&gt;10,IF(AND(ISNUMBER('Control Sample Data'!I1077),'Control Sample Data'!I1077&lt;$B$1,'Control Sample Data'!I1077&gt;0),'Control Sample Data'!I1077,$B$1),"")</f>
        <v/>
      </c>
      <c r="V1078" s="17" t="str">
        <f>IF(SUM('Control Sample Data'!J$3:J$98)&gt;10,IF(AND(ISNUMBER('Control Sample Data'!J1077),'Control Sample Data'!J1077&lt;$B$1,'Control Sample Data'!J1077&gt;0),'Control Sample Data'!J1077,$B$1),"")</f>
        <v/>
      </c>
      <c r="W1078" s="17" t="str">
        <f>IF(SUM('Control Sample Data'!K$3:K$98)&gt;10,IF(AND(ISNUMBER('Control Sample Data'!K1077),'Control Sample Data'!K1077&lt;$B$1,'Control Sample Data'!K1077&gt;0),'Control Sample Data'!K1077,$B$1),"")</f>
        <v/>
      </c>
      <c r="X1078" s="17" t="str">
        <f>IF(SUM('Control Sample Data'!L$3:L$98)&gt;10,IF(AND(ISNUMBER('Control Sample Data'!L1077),'Control Sample Data'!L1077&lt;$B$1,'Control Sample Data'!L1077&gt;0),'Control Sample Data'!L1077,$B$1),"")</f>
        <v/>
      </c>
      <c r="Y1078" s="17" t="str">
        <f>IF(SUM('Control Sample Data'!M$3:M$98)&gt;10,IF(AND(ISNUMBER('Control Sample Data'!M1077),'Control Sample Data'!M1077&lt;$B$1,'Control Sample Data'!M1077&gt;0),'Control Sample Data'!M1077,$B$1),"")</f>
        <v/>
      </c>
      <c r="AT1078" s="36" t="str">
        <f t="shared" si="706"/>
        <v/>
      </c>
      <c r="AU1078" s="36" t="str">
        <f t="shared" si="707"/>
        <v/>
      </c>
      <c r="AV1078" s="36" t="str">
        <f t="shared" si="708"/>
        <v/>
      </c>
      <c r="AW1078" s="36" t="str">
        <f t="shared" si="709"/>
        <v/>
      </c>
      <c r="AX1078" s="36" t="str">
        <f t="shared" si="710"/>
        <v/>
      </c>
      <c r="AY1078" s="36" t="str">
        <f t="shared" si="711"/>
        <v/>
      </c>
      <c r="AZ1078" s="36" t="str">
        <f t="shared" si="712"/>
        <v/>
      </c>
      <c r="BA1078" s="36" t="str">
        <f t="shared" si="713"/>
        <v/>
      </c>
      <c r="BB1078" s="36" t="str">
        <f t="shared" si="714"/>
        <v/>
      </c>
      <c r="BC1078" s="36" t="str">
        <f t="shared" si="715"/>
        <v/>
      </c>
      <c r="BD1078" s="36" t="str">
        <f t="shared" si="716"/>
        <v/>
      </c>
      <c r="BE1078" s="36" t="str">
        <f t="shared" si="717"/>
        <v/>
      </c>
      <c r="BF1078" s="36" t="str">
        <f t="shared" si="718"/>
        <v/>
      </c>
      <c r="BG1078" s="36" t="str">
        <f t="shared" si="719"/>
        <v/>
      </c>
      <c r="BH1078" s="36" t="str">
        <f t="shared" si="720"/>
        <v/>
      </c>
      <c r="BI1078" s="36" t="str">
        <f t="shared" si="721"/>
        <v/>
      </c>
      <c r="BJ1078" s="36" t="str">
        <f t="shared" si="722"/>
        <v/>
      </c>
      <c r="BK1078" s="36" t="str">
        <f t="shared" si="723"/>
        <v/>
      </c>
      <c r="BL1078" s="36" t="str">
        <f t="shared" si="724"/>
        <v/>
      </c>
      <c r="BM1078" s="36" t="str">
        <f t="shared" si="725"/>
        <v/>
      </c>
      <c r="BN1078" s="38" t="e">
        <f t="shared" si="684"/>
        <v>#DIV/0!</v>
      </c>
      <c r="BO1078" s="38" t="e">
        <f t="shared" si="685"/>
        <v>#DIV/0!</v>
      </c>
      <c r="BP1078" s="39" t="str">
        <f t="shared" si="686"/>
        <v/>
      </c>
      <c r="BQ1078" s="39" t="str">
        <f t="shared" si="687"/>
        <v/>
      </c>
      <c r="BR1078" s="39" t="str">
        <f t="shared" si="688"/>
        <v/>
      </c>
      <c r="BS1078" s="39" t="str">
        <f t="shared" si="689"/>
        <v/>
      </c>
      <c r="BT1078" s="39" t="str">
        <f t="shared" si="690"/>
        <v/>
      </c>
      <c r="BU1078" s="39" t="str">
        <f t="shared" si="691"/>
        <v/>
      </c>
      <c r="BV1078" s="39" t="str">
        <f t="shared" si="692"/>
        <v/>
      </c>
      <c r="BW1078" s="39" t="str">
        <f t="shared" si="693"/>
        <v/>
      </c>
      <c r="BX1078" s="39" t="str">
        <f t="shared" si="694"/>
        <v/>
      </c>
      <c r="BY1078" s="39" t="str">
        <f t="shared" si="695"/>
        <v/>
      </c>
      <c r="BZ1078" s="39" t="str">
        <f t="shared" si="696"/>
        <v/>
      </c>
      <c r="CA1078" s="39" t="str">
        <f t="shared" si="697"/>
        <v/>
      </c>
      <c r="CB1078" s="39" t="str">
        <f t="shared" si="698"/>
        <v/>
      </c>
      <c r="CC1078" s="39" t="str">
        <f t="shared" si="699"/>
        <v/>
      </c>
      <c r="CD1078" s="39" t="str">
        <f t="shared" si="700"/>
        <v/>
      </c>
      <c r="CE1078" s="39" t="str">
        <f t="shared" si="701"/>
        <v/>
      </c>
      <c r="CF1078" s="39" t="str">
        <f t="shared" si="702"/>
        <v/>
      </c>
      <c r="CG1078" s="39" t="str">
        <f t="shared" si="703"/>
        <v/>
      </c>
      <c r="CH1078" s="39" t="str">
        <f t="shared" si="704"/>
        <v/>
      </c>
      <c r="CI1078" s="39" t="str">
        <f t="shared" si="705"/>
        <v/>
      </c>
    </row>
    <row r="1079" spans="1:87">
      <c r="A1079" s="18"/>
      <c r="B1079" s="15">
        <f>'Gene Table'!E1078</f>
        <v>0</v>
      </c>
      <c r="C1079" s="15" t="str">
        <f>'Gene Table'!B1078</f>
        <v>M20</v>
      </c>
      <c r="D1079" s="16" t="str">
        <f>IF(SUM('Test Sample Data'!D$3:D$98)&gt;10,IF(AND(ISNUMBER('Test Sample Data'!D1078),'Test Sample Data'!D1078&lt;$B$1,'Test Sample Data'!D1078&gt;0),'Test Sample Data'!D1078,$B$1),"")</f>
        <v/>
      </c>
      <c r="E1079" s="17" t="str">
        <f>IF(SUM('Test Sample Data'!E$3:E$98)&gt;10,IF(AND(ISNUMBER('Test Sample Data'!E1078),'Test Sample Data'!E1078&lt;$B$1,'Test Sample Data'!E1078&gt;0),'Test Sample Data'!E1078,$B$1),"")</f>
        <v/>
      </c>
      <c r="F1079" s="17" t="str">
        <f>IF(SUM('Test Sample Data'!F$3:F$98)&gt;10,IF(AND(ISNUMBER('Test Sample Data'!F1078),'Test Sample Data'!F1078&lt;$B$1,'Test Sample Data'!F1078&gt;0),'Test Sample Data'!F1078,$B$1),"")</f>
        <v/>
      </c>
      <c r="G1079" s="17" t="str">
        <f>IF(SUM('Test Sample Data'!G$3:G$98)&gt;10,IF(AND(ISNUMBER('Test Sample Data'!G1078),'Test Sample Data'!G1078&lt;$B$1,'Test Sample Data'!G1078&gt;0),'Test Sample Data'!G1078,$B$1),"")</f>
        <v/>
      </c>
      <c r="H1079" s="17" t="str">
        <f>IF(SUM('Test Sample Data'!H$3:H$98)&gt;10,IF(AND(ISNUMBER('Test Sample Data'!H1078),'Test Sample Data'!H1078&lt;$B$1,'Test Sample Data'!H1078&gt;0),'Test Sample Data'!H1078,$B$1),"")</f>
        <v/>
      </c>
      <c r="I1079" s="17" t="str">
        <f>IF(SUM('Test Sample Data'!I$3:I$98)&gt;10,IF(AND(ISNUMBER('Test Sample Data'!I1078),'Test Sample Data'!I1078&lt;$B$1,'Test Sample Data'!I1078&gt;0),'Test Sample Data'!I1078,$B$1),"")</f>
        <v/>
      </c>
      <c r="J1079" s="17" t="str">
        <f>IF(SUM('Test Sample Data'!J$3:J$98)&gt;10,IF(AND(ISNUMBER('Test Sample Data'!J1078),'Test Sample Data'!J1078&lt;$B$1,'Test Sample Data'!J1078&gt;0),'Test Sample Data'!J1078,$B$1),"")</f>
        <v/>
      </c>
      <c r="K1079" s="17" t="str">
        <f>IF(SUM('Test Sample Data'!K$3:K$98)&gt;10,IF(AND(ISNUMBER('Test Sample Data'!K1078),'Test Sample Data'!K1078&lt;$B$1,'Test Sample Data'!K1078&gt;0),'Test Sample Data'!K1078,$B$1),"")</f>
        <v/>
      </c>
      <c r="L1079" s="17" t="str">
        <f>IF(SUM('Test Sample Data'!L$3:L$98)&gt;10,IF(AND(ISNUMBER('Test Sample Data'!L1078),'Test Sample Data'!L1078&lt;$B$1,'Test Sample Data'!L1078&gt;0),'Test Sample Data'!L1078,$B$1),"")</f>
        <v/>
      </c>
      <c r="M1079" s="17" t="str">
        <f>IF(SUM('Test Sample Data'!M$3:M$98)&gt;10,IF(AND(ISNUMBER('Test Sample Data'!M1078),'Test Sample Data'!M1078&lt;$B$1,'Test Sample Data'!M1078&gt;0),'Test Sample Data'!M1078,$B$1),"")</f>
        <v/>
      </c>
      <c r="N1079" s="17">
        <f>'Gene Table'!E1078</f>
        <v>0</v>
      </c>
      <c r="O1079" s="17" t="str">
        <f>'Gene Table'!B1078</f>
        <v>M20</v>
      </c>
      <c r="P1079" s="17" t="str">
        <f>IF(SUM('Control Sample Data'!D$3:D$98)&gt;10,IF(AND(ISNUMBER('Control Sample Data'!D1078),'Control Sample Data'!D1078&lt;$B$1,'Control Sample Data'!D1078&gt;0),'Control Sample Data'!D1078,$B$1),"")</f>
        <v/>
      </c>
      <c r="Q1079" s="17" t="str">
        <f>IF(SUM('Control Sample Data'!E$3:E$98)&gt;10,IF(AND(ISNUMBER('Control Sample Data'!E1078),'Control Sample Data'!E1078&lt;$B$1,'Control Sample Data'!E1078&gt;0),'Control Sample Data'!E1078,$B$1),"")</f>
        <v/>
      </c>
      <c r="R1079" s="17" t="str">
        <f>IF(SUM('Control Sample Data'!F$3:F$98)&gt;10,IF(AND(ISNUMBER('Control Sample Data'!F1078),'Control Sample Data'!F1078&lt;$B$1,'Control Sample Data'!F1078&gt;0),'Control Sample Data'!F1078,$B$1),"")</f>
        <v/>
      </c>
      <c r="S1079" s="17" t="str">
        <f>IF(SUM('Control Sample Data'!G$3:G$98)&gt;10,IF(AND(ISNUMBER('Control Sample Data'!G1078),'Control Sample Data'!G1078&lt;$B$1,'Control Sample Data'!G1078&gt;0),'Control Sample Data'!G1078,$B$1),"")</f>
        <v/>
      </c>
      <c r="T1079" s="17" t="str">
        <f>IF(SUM('Control Sample Data'!H$3:H$98)&gt;10,IF(AND(ISNUMBER('Control Sample Data'!H1078),'Control Sample Data'!H1078&lt;$B$1,'Control Sample Data'!H1078&gt;0),'Control Sample Data'!H1078,$B$1),"")</f>
        <v/>
      </c>
      <c r="U1079" s="17" t="str">
        <f>IF(SUM('Control Sample Data'!I$3:I$98)&gt;10,IF(AND(ISNUMBER('Control Sample Data'!I1078),'Control Sample Data'!I1078&lt;$B$1,'Control Sample Data'!I1078&gt;0),'Control Sample Data'!I1078,$B$1),"")</f>
        <v/>
      </c>
      <c r="V1079" s="17" t="str">
        <f>IF(SUM('Control Sample Data'!J$3:J$98)&gt;10,IF(AND(ISNUMBER('Control Sample Data'!J1078),'Control Sample Data'!J1078&lt;$B$1,'Control Sample Data'!J1078&gt;0),'Control Sample Data'!J1078,$B$1),"")</f>
        <v/>
      </c>
      <c r="W1079" s="17" t="str">
        <f>IF(SUM('Control Sample Data'!K$3:K$98)&gt;10,IF(AND(ISNUMBER('Control Sample Data'!K1078),'Control Sample Data'!K1078&lt;$B$1,'Control Sample Data'!K1078&gt;0),'Control Sample Data'!K1078,$B$1),"")</f>
        <v/>
      </c>
      <c r="X1079" s="17" t="str">
        <f>IF(SUM('Control Sample Data'!L$3:L$98)&gt;10,IF(AND(ISNUMBER('Control Sample Data'!L1078),'Control Sample Data'!L1078&lt;$B$1,'Control Sample Data'!L1078&gt;0),'Control Sample Data'!L1078,$B$1),"")</f>
        <v/>
      </c>
      <c r="Y1079" s="17" t="str">
        <f>IF(SUM('Control Sample Data'!M$3:M$98)&gt;10,IF(AND(ISNUMBER('Control Sample Data'!M1078),'Control Sample Data'!M1078&lt;$B$1,'Control Sample Data'!M1078&gt;0),'Control Sample Data'!M1078,$B$1),"")</f>
        <v/>
      </c>
      <c r="AT1079" s="36" t="str">
        <f t="shared" si="706"/>
        <v/>
      </c>
      <c r="AU1079" s="36" t="str">
        <f t="shared" si="707"/>
        <v/>
      </c>
      <c r="AV1079" s="36" t="str">
        <f t="shared" si="708"/>
        <v/>
      </c>
      <c r="AW1079" s="36" t="str">
        <f t="shared" si="709"/>
        <v/>
      </c>
      <c r="AX1079" s="36" t="str">
        <f t="shared" si="710"/>
        <v/>
      </c>
      <c r="AY1079" s="36" t="str">
        <f t="shared" si="711"/>
        <v/>
      </c>
      <c r="AZ1079" s="36" t="str">
        <f t="shared" si="712"/>
        <v/>
      </c>
      <c r="BA1079" s="36" t="str">
        <f t="shared" si="713"/>
        <v/>
      </c>
      <c r="BB1079" s="36" t="str">
        <f t="shared" si="714"/>
        <v/>
      </c>
      <c r="BC1079" s="36" t="str">
        <f t="shared" si="715"/>
        <v/>
      </c>
      <c r="BD1079" s="36" t="str">
        <f t="shared" si="716"/>
        <v/>
      </c>
      <c r="BE1079" s="36" t="str">
        <f t="shared" si="717"/>
        <v/>
      </c>
      <c r="BF1079" s="36" t="str">
        <f t="shared" si="718"/>
        <v/>
      </c>
      <c r="BG1079" s="36" t="str">
        <f t="shared" si="719"/>
        <v/>
      </c>
      <c r="BH1079" s="36" t="str">
        <f t="shared" si="720"/>
        <v/>
      </c>
      <c r="BI1079" s="36" t="str">
        <f t="shared" si="721"/>
        <v/>
      </c>
      <c r="BJ1079" s="36" t="str">
        <f t="shared" si="722"/>
        <v/>
      </c>
      <c r="BK1079" s="36" t="str">
        <f t="shared" si="723"/>
        <v/>
      </c>
      <c r="BL1079" s="36" t="str">
        <f t="shared" si="724"/>
        <v/>
      </c>
      <c r="BM1079" s="36" t="str">
        <f t="shared" si="725"/>
        <v/>
      </c>
      <c r="BN1079" s="38" t="e">
        <f t="shared" si="684"/>
        <v>#DIV/0!</v>
      </c>
      <c r="BO1079" s="38" t="e">
        <f t="shared" si="685"/>
        <v>#DIV/0!</v>
      </c>
      <c r="BP1079" s="39" t="str">
        <f t="shared" si="686"/>
        <v/>
      </c>
      <c r="BQ1079" s="39" t="str">
        <f t="shared" si="687"/>
        <v/>
      </c>
      <c r="BR1079" s="39" t="str">
        <f t="shared" si="688"/>
        <v/>
      </c>
      <c r="BS1079" s="39" t="str">
        <f t="shared" si="689"/>
        <v/>
      </c>
      <c r="BT1079" s="39" t="str">
        <f t="shared" si="690"/>
        <v/>
      </c>
      <c r="BU1079" s="39" t="str">
        <f t="shared" si="691"/>
        <v/>
      </c>
      <c r="BV1079" s="39" t="str">
        <f t="shared" si="692"/>
        <v/>
      </c>
      <c r="BW1079" s="39" t="str">
        <f t="shared" si="693"/>
        <v/>
      </c>
      <c r="BX1079" s="39" t="str">
        <f t="shared" si="694"/>
        <v/>
      </c>
      <c r="BY1079" s="39" t="str">
        <f t="shared" si="695"/>
        <v/>
      </c>
      <c r="BZ1079" s="39" t="str">
        <f t="shared" si="696"/>
        <v/>
      </c>
      <c r="CA1079" s="39" t="str">
        <f t="shared" si="697"/>
        <v/>
      </c>
      <c r="CB1079" s="39" t="str">
        <f t="shared" si="698"/>
        <v/>
      </c>
      <c r="CC1079" s="39" t="str">
        <f t="shared" si="699"/>
        <v/>
      </c>
      <c r="CD1079" s="39" t="str">
        <f t="shared" si="700"/>
        <v/>
      </c>
      <c r="CE1079" s="39" t="str">
        <f t="shared" si="701"/>
        <v/>
      </c>
      <c r="CF1079" s="39" t="str">
        <f t="shared" si="702"/>
        <v/>
      </c>
      <c r="CG1079" s="39" t="str">
        <f t="shared" si="703"/>
        <v/>
      </c>
      <c r="CH1079" s="39" t="str">
        <f t="shared" si="704"/>
        <v/>
      </c>
      <c r="CI1079" s="39" t="str">
        <f t="shared" si="705"/>
        <v/>
      </c>
    </row>
    <row r="1080" spans="1:87">
      <c r="A1080" s="18"/>
      <c r="B1080" s="15" t="str">
        <f>'Gene Table'!E1079</f>
        <v>mmu-miR-28b</v>
      </c>
      <c r="C1080" s="15" t="str">
        <f>'Gene Table'!B1079</f>
        <v>M21</v>
      </c>
      <c r="D1080" s="16" t="str">
        <f>IF(SUM('Test Sample Data'!D$3:D$98)&gt;10,IF(AND(ISNUMBER('Test Sample Data'!D1079),'Test Sample Data'!D1079&lt;$B$1,'Test Sample Data'!D1079&gt;0),'Test Sample Data'!D1079,$B$1),"")</f>
        <v/>
      </c>
      <c r="E1080" s="17" t="str">
        <f>IF(SUM('Test Sample Data'!E$3:E$98)&gt;10,IF(AND(ISNUMBER('Test Sample Data'!E1079),'Test Sample Data'!E1079&lt;$B$1,'Test Sample Data'!E1079&gt;0),'Test Sample Data'!E1079,$B$1),"")</f>
        <v/>
      </c>
      <c r="F1080" s="17" t="str">
        <f>IF(SUM('Test Sample Data'!F$3:F$98)&gt;10,IF(AND(ISNUMBER('Test Sample Data'!F1079),'Test Sample Data'!F1079&lt;$B$1,'Test Sample Data'!F1079&gt;0),'Test Sample Data'!F1079,$B$1),"")</f>
        <v/>
      </c>
      <c r="G1080" s="17" t="str">
        <f>IF(SUM('Test Sample Data'!G$3:G$98)&gt;10,IF(AND(ISNUMBER('Test Sample Data'!G1079),'Test Sample Data'!G1079&lt;$B$1,'Test Sample Data'!G1079&gt;0),'Test Sample Data'!G1079,$B$1),"")</f>
        <v/>
      </c>
      <c r="H1080" s="17" t="str">
        <f>IF(SUM('Test Sample Data'!H$3:H$98)&gt;10,IF(AND(ISNUMBER('Test Sample Data'!H1079),'Test Sample Data'!H1079&lt;$B$1,'Test Sample Data'!H1079&gt;0),'Test Sample Data'!H1079,$B$1),"")</f>
        <v/>
      </c>
      <c r="I1080" s="17" t="str">
        <f>IF(SUM('Test Sample Data'!I$3:I$98)&gt;10,IF(AND(ISNUMBER('Test Sample Data'!I1079),'Test Sample Data'!I1079&lt;$B$1,'Test Sample Data'!I1079&gt;0),'Test Sample Data'!I1079,$B$1),"")</f>
        <v/>
      </c>
      <c r="J1080" s="17" t="str">
        <f>IF(SUM('Test Sample Data'!J$3:J$98)&gt;10,IF(AND(ISNUMBER('Test Sample Data'!J1079),'Test Sample Data'!J1079&lt;$B$1,'Test Sample Data'!J1079&gt;0),'Test Sample Data'!J1079,$B$1),"")</f>
        <v/>
      </c>
      <c r="K1080" s="17" t="str">
        <f>IF(SUM('Test Sample Data'!K$3:K$98)&gt;10,IF(AND(ISNUMBER('Test Sample Data'!K1079),'Test Sample Data'!K1079&lt;$B$1,'Test Sample Data'!K1079&gt;0),'Test Sample Data'!K1079,$B$1),"")</f>
        <v/>
      </c>
      <c r="L1080" s="17" t="str">
        <f>IF(SUM('Test Sample Data'!L$3:L$98)&gt;10,IF(AND(ISNUMBER('Test Sample Data'!L1079),'Test Sample Data'!L1079&lt;$B$1,'Test Sample Data'!L1079&gt;0),'Test Sample Data'!L1079,$B$1),"")</f>
        <v/>
      </c>
      <c r="M1080" s="17" t="str">
        <f>IF(SUM('Test Sample Data'!M$3:M$98)&gt;10,IF(AND(ISNUMBER('Test Sample Data'!M1079),'Test Sample Data'!M1079&lt;$B$1,'Test Sample Data'!M1079&gt;0),'Test Sample Data'!M1079,$B$1),"")</f>
        <v/>
      </c>
      <c r="N1080" s="17" t="str">
        <f>'Gene Table'!E1079</f>
        <v>mmu-miR-28b</v>
      </c>
      <c r="O1080" s="17" t="str">
        <f>'Gene Table'!B1079</f>
        <v>M21</v>
      </c>
      <c r="P1080" s="17" t="str">
        <f>IF(SUM('Control Sample Data'!D$3:D$98)&gt;10,IF(AND(ISNUMBER('Control Sample Data'!D1079),'Control Sample Data'!D1079&lt;$B$1,'Control Sample Data'!D1079&gt;0),'Control Sample Data'!D1079,$B$1),"")</f>
        <v/>
      </c>
      <c r="Q1080" s="17" t="str">
        <f>IF(SUM('Control Sample Data'!E$3:E$98)&gt;10,IF(AND(ISNUMBER('Control Sample Data'!E1079),'Control Sample Data'!E1079&lt;$B$1,'Control Sample Data'!E1079&gt;0),'Control Sample Data'!E1079,$B$1),"")</f>
        <v/>
      </c>
      <c r="R1080" s="17" t="str">
        <f>IF(SUM('Control Sample Data'!F$3:F$98)&gt;10,IF(AND(ISNUMBER('Control Sample Data'!F1079),'Control Sample Data'!F1079&lt;$B$1,'Control Sample Data'!F1079&gt;0),'Control Sample Data'!F1079,$B$1),"")</f>
        <v/>
      </c>
      <c r="S1080" s="17" t="str">
        <f>IF(SUM('Control Sample Data'!G$3:G$98)&gt;10,IF(AND(ISNUMBER('Control Sample Data'!G1079),'Control Sample Data'!G1079&lt;$B$1,'Control Sample Data'!G1079&gt;0),'Control Sample Data'!G1079,$B$1),"")</f>
        <v/>
      </c>
      <c r="T1080" s="17" t="str">
        <f>IF(SUM('Control Sample Data'!H$3:H$98)&gt;10,IF(AND(ISNUMBER('Control Sample Data'!H1079),'Control Sample Data'!H1079&lt;$B$1,'Control Sample Data'!H1079&gt;0),'Control Sample Data'!H1079,$B$1),"")</f>
        <v/>
      </c>
      <c r="U1080" s="17" t="str">
        <f>IF(SUM('Control Sample Data'!I$3:I$98)&gt;10,IF(AND(ISNUMBER('Control Sample Data'!I1079),'Control Sample Data'!I1079&lt;$B$1,'Control Sample Data'!I1079&gt;0),'Control Sample Data'!I1079,$B$1),"")</f>
        <v/>
      </c>
      <c r="V1080" s="17" t="str">
        <f>IF(SUM('Control Sample Data'!J$3:J$98)&gt;10,IF(AND(ISNUMBER('Control Sample Data'!J1079),'Control Sample Data'!J1079&lt;$B$1,'Control Sample Data'!J1079&gt;0),'Control Sample Data'!J1079,$B$1),"")</f>
        <v/>
      </c>
      <c r="W1080" s="17" t="str">
        <f>IF(SUM('Control Sample Data'!K$3:K$98)&gt;10,IF(AND(ISNUMBER('Control Sample Data'!K1079),'Control Sample Data'!K1079&lt;$B$1,'Control Sample Data'!K1079&gt;0),'Control Sample Data'!K1079,$B$1),"")</f>
        <v/>
      </c>
      <c r="X1080" s="17" t="str">
        <f>IF(SUM('Control Sample Data'!L$3:L$98)&gt;10,IF(AND(ISNUMBER('Control Sample Data'!L1079),'Control Sample Data'!L1079&lt;$B$1,'Control Sample Data'!L1079&gt;0),'Control Sample Data'!L1079,$B$1),"")</f>
        <v/>
      </c>
      <c r="Y1080" s="17" t="str">
        <f>IF(SUM('Control Sample Data'!M$3:M$98)&gt;10,IF(AND(ISNUMBER('Control Sample Data'!M1079),'Control Sample Data'!M1079&lt;$B$1,'Control Sample Data'!M1079&gt;0),'Control Sample Data'!M1079,$B$1),"")</f>
        <v/>
      </c>
      <c r="AT1080" s="36" t="str">
        <f t="shared" si="706"/>
        <v/>
      </c>
      <c r="AU1080" s="36" t="str">
        <f t="shared" si="707"/>
        <v/>
      </c>
      <c r="AV1080" s="36" t="str">
        <f t="shared" si="708"/>
        <v/>
      </c>
      <c r="AW1080" s="36" t="str">
        <f t="shared" si="709"/>
        <v/>
      </c>
      <c r="AX1080" s="36" t="str">
        <f t="shared" si="710"/>
        <v/>
      </c>
      <c r="AY1080" s="36" t="str">
        <f t="shared" si="711"/>
        <v/>
      </c>
      <c r="AZ1080" s="36" t="str">
        <f t="shared" si="712"/>
        <v/>
      </c>
      <c r="BA1080" s="36" t="str">
        <f t="shared" si="713"/>
        <v/>
      </c>
      <c r="BB1080" s="36" t="str">
        <f t="shared" si="714"/>
        <v/>
      </c>
      <c r="BC1080" s="36" t="str">
        <f t="shared" si="715"/>
        <v/>
      </c>
      <c r="BD1080" s="36" t="str">
        <f t="shared" si="716"/>
        <v/>
      </c>
      <c r="BE1080" s="36" t="str">
        <f t="shared" si="717"/>
        <v/>
      </c>
      <c r="BF1080" s="36" t="str">
        <f t="shared" si="718"/>
        <v/>
      </c>
      <c r="BG1080" s="36" t="str">
        <f t="shared" si="719"/>
        <v/>
      </c>
      <c r="BH1080" s="36" t="str">
        <f t="shared" si="720"/>
        <v/>
      </c>
      <c r="BI1080" s="36" t="str">
        <f t="shared" si="721"/>
        <v/>
      </c>
      <c r="BJ1080" s="36" t="str">
        <f t="shared" si="722"/>
        <v/>
      </c>
      <c r="BK1080" s="36" t="str">
        <f t="shared" si="723"/>
        <v/>
      </c>
      <c r="BL1080" s="36" t="str">
        <f t="shared" si="724"/>
        <v/>
      </c>
      <c r="BM1080" s="36" t="str">
        <f t="shared" si="725"/>
        <v/>
      </c>
      <c r="BN1080" s="38" t="e">
        <f t="shared" si="684"/>
        <v>#DIV/0!</v>
      </c>
      <c r="BO1080" s="38" t="e">
        <f t="shared" si="685"/>
        <v>#DIV/0!</v>
      </c>
      <c r="BP1080" s="39" t="str">
        <f t="shared" si="686"/>
        <v/>
      </c>
      <c r="BQ1080" s="39" t="str">
        <f t="shared" si="687"/>
        <v/>
      </c>
      <c r="BR1080" s="39" t="str">
        <f t="shared" si="688"/>
        <v/>
      </c>
      <c r="BS1080" s="39" t="str">
        <f t="shared" si="689"/>
        <v/>
      </c>
      <c r="BT1080" s="39" t="str">
        <f t="shared" si="690"/>
        <v/>
      </c>
      <c r="BU1080" s="39" t="str">
        <f t="shared" si="691"/>
        <v/>
      </c>
      <c r="BV1080" s="39" t="str">
        <f t="shared" si="692"/>
        <v/>
      </c>
      <c r="BW1080" s="39" t="str">
        <f t="shared" si="693"/>
        <v/>
      </c>
      <c r="BX1080" s="39" t="str">
        <f t="shared" si="694"/>
        <v/>
      </c>
      <c r="BY1080" s="39" t="str">
        <f t="shared" si="695"/>
        <v/>
      </c>
      <c r="BZ1080" s="39" t="str">
        <f t="shared" si="696"/>
        <v/>
      </c>
      <c r="CA1080" s="39" t="str">
        <f t="shared" si="697"/>
        <v/>
      </c>
      <c r="CB1080" s="39" t="str">
        <f t="shared" si="698"/>
        <v/>
      </c>
      <c r="CC1080" s="39" t="str">
        <f t="shared" si="699"/>
        <v/>
      </c>
      <c r="CD1080" s="39" t="str">
        <f t="shared" si="700"/>
        <v/>
      </c>
      <c r="CE1080" s="39" t="str">
        <f t="shared" si="701"/>
        <v/>
      </c>
      <c r="CF1080" s="39" t="str">
        <f t="shared" si="702"/>
        <v/>
      </c>
      <c r="CG1080" s="39" t="str">
        <f t="shared" si="703"/>
        <v/>
      </c>
      <c r="CH1080" s="39" t="str">
        <f t="shared" si="704"/>
        <v/>
      </c>
      <c r="CI1080" s="39" t="str">
        <f t="shared" si="705"/>
        <v/>
      </c>
    </row>
    <row r="1081" spans="1:87">
      <c r="A1081" s="18"/>
      <c r="B1081" s="15">
        <f>'Gene Table'!E1080</f>
        <v>0</v>
      </c>
      <c r="C1081" s="15" t="str">
        <f>'Gene Table'!B1080</f>
        <v>M22</v>
      </c>
      <c r="D1081" s="16" t="str">
        <f>IF(SUM('Test Sample Data'!D$3:D$98)&gt;10,IF(AND(ISNUMBER('Test Sample Data'!D1080),'Test Sample Data'!D1080&lt;$B$1,'Test Sample Data'!D1080&gt;0),'Test Sample Data'!D1080,$B$1),"")</f>
        <v/>
      </c>
      <c r="E1081" s="17" t="str">
        <f>IF(SUM('Test Sample Data'!E$3:E$98)&gt;10,IF(AND(ISNUMBER('Test Sample Data'!E1080),'Test Sample Data'!E1080&lt;$B$1,'Test Sample Data'!E1080&gt;0),'Test Sample Data'!E1080,$B$1),"")</f>
        <v/>
      </c>
      <c r="F1081" s="17" t="str">
        <f>IF(SUM('Test Sample Data'!F$3:F$98)&gt;10,IF(AND(ISNUMBER('Test Sample Data'!F1080),'Test Sample Data'!F1080&lt;$B$1,'Test Sample Data'!F1080&gt;0),'Test Sample Data'!F1080,$B$1),"")</f>
        <v/>
      </c>
      <c r="G1081" s="17" t="str">
        <f>IF(SUM('Test Sample Data'!G$3:G$98)&gt;10,IF(AND(ISNUMBER('Test Sample Data'!G1080),'Test Sample Data'!G1080&lt;$B$1,'Test Sample Data'!G1080&gt;0),'Test Sample Data'!G1080,$B$1),"")</f>
        <v/>
      </c>
      <c r="H1081" s="17" t="str">
        <f>IF(SUM('Test Sample Data'!H$3:H$98)&gt;10,IF(AND(ISNUMBER('Test Sample Data'!H1080),'Test Sample Data'!H1080&lt;$B$1,'Test Sample Data'!H1080&gt;0),'Test Sample Data'!H1080,$B$1),"")</f>
        <v/>
      </c>
      <c r="I1081" s="17" t="str">
        <f>IF(SUM('Test Sample Data'!I$3:I$98)&gt;10,IF(AND(ISNUMBER('Test Sample Data'!I1080),'Test Sample Data'!I1080&lt;$B$1,'Test Sample Data'!I1080&gt;0),'Test Sample Data'!I1080,$B$1),"")</f>
        <v/>
      </c>
      <c r="J1081" s="17" t="str">
        <f>IF(SUM('Test Sample Data'!J$3:J$98)&gt;10,IF(AND(ISNUMBER('Test Sample Data'!J1080),'Test Sample Data'!J1080&lt;$B$1,'Test Sample Data'!J1080&gt;0),'Test Sample Data'!J1080,$B$1),"")</f>
        <v/>
      </c>
      <c r="K1081" s="17" t="str">
        <f>IF(SUM('Test Sample Data'!K$3:K$98)&gt;10,IF(AND(ISNUMBER('Test Sample Data'!K1080),'Test Sample Data'!K1080&lt;$B$1,'Test Sample Data'!K1080&gt;0),'Test Sample Data'!K1080,$B$1),"")</f>
        <v/>
      </c>
      <c r="L1081" s="17" t="str">
        <f>IF(SUM('Test Sample Data'!L$3:L$98)&gt;10,IF(AND(ISNUMBER('Test Sample Data'!L1080),'Test Sample Data'!L1080&lt;$B$1,'Test Sample Data'!L1080&gt;0),'Test Sample Data'!L1080,$B$1),"")</f>
        <v/>
      </c>
      <c r="M1081" s="17" t="str">
        <f>IF(SUM('Test Sample Data'!M$3:M$98)&gt;10,IF(AND(ISNUMBER('Test Sample Data'!M1080),'Test Sample Data'!M1080&lt;$B$1,'Test Sample Data'!M1080&gt;0),'Test Sample Data'!M1080,$B$1),"")</f>
        <v/>
      </c>
      <c r="N1081" s="17">
        <f>'Gene Table'!E1080</f>
        <v>0</v>
      </c>
      <c r="O1081" s="17" t="str">
        <f>'Gene Table'!B1080</f>
        <v>M22</v>
      </c>
      <c r="P1081" s="17" t="str">
        <f>IF(SUM('Control Sample Data'!D$3:D$98)&gt;10,IF(AND(ISNUMBER('Control Sample Data'!D1080),'Control Sample Data'!D1080&lt;$B$1,'Control Sample Data'!D1080&gt;0),'Control Sample Data'!D1080,$B$1),"")</f>
        <v/>
      </c>
      <c r="Q1081" s="17" t="str">
        <f>IF(SUM('Control Sample Data'!E$3:E$98)&gt;10,IF(AND(ISNUMBER('Control Sample Data'!E1080),'Control Sample Data'!E1080&lt;$B$1,'Control Sample Data'!E1080&gt;0),'Control Sample Data'!E1080,$B$1),"")</f>
        <v/>
      </c>
      <c r="R1081" s="17" t="str">
        <f>IF(SUM('Control Sample Data'!F$3:F$98)&gt;10,IF(AND(ISNUMBER('Control Sample Data'!F1080),'Control Sample Data'!F1080&lt;$B$1,'Control Sample Data'!F1080&gt;0),'Control Sample Data'!F1080,$B$1),"")</f>
        <v/>
      </c>
      <c r="S1081" s="17" t="str">
        <f>IF(SUM('Control Sample Data'!G$3:G$98)&gt;10,IF(AND(ISNUMBER('Control Sample Data'!G1080),'Control Sample Data'!G1080&lt;$B$1,'Control Sample Data'!G1080&gt;0),'Control Sample Data'!G1080,$B$1),"")</f>
        <v/>
      </c>
      <c r="T1081" s="17" t="str">
        <f>IF(SUM('Control Sample Data'!H$3:H$98)&gt;10,IF(AND(ISNUMBER('Control Sample Data'!H1080),'Control Sample Data'!H1080&lt;$B$1,'Control Sample Data'!H1080&gt;0),'Control Sample Data'!H1080,$B$1),"")</f>
        <v/>
      </c>
      <c r="U1081" s="17" t="str">
        <f>IF(SUM('Control Sample Data'!I$3:I$98)&gt;10,IF(AND(ISNUMBER('Control Sample Data'!I1080),'Control Sample Data'!I1080&lt;$B$1,'Control Sample Data'!I1080&gt;0),'Control Sample Data'!I1080,$B$1),"")</f>
        <v/>
      </c>
      <c r="V1081" s="17" t="str">
        <f>IF(SUM('Control Sample Data'!J$3:J$98)&gt;10,IF(AND(ISNUMBER('Control Sample Data'!J1080),'Control Sample Data'!J1080&lt;$B$1,'Control Sample Data'!J1080&gt;0),'Control Sample Data'!J1080,$B$1),"")</f>
        <v/>
      </c>
      <c r="W1081" s="17" t="str">
        <f>IF(SUM('Control Sample Data'!K$3:K$98)&gt;10,IF(AND(ISNUMBER('Control Sample Data'!K1080),'Control Sample Data'!K1080&lt;$B$1,'Control Sample Data'!K1080&gt;0),'Control Sample Data'!K1080,$B$1),"")</f>
        <v/>
      </c>
      <c r="X1081" s="17" t="str">
        <f>IF(SUM('Control Sample Data'!L$3:L$98)&gt;10,IF(AND(ISNUMBER('Control Sample Data'!L1080),'Control Sample Data'!L1080&lt;$B$1,'Control Sample Data'!L1080&gt;0),'Control Sample Data'!L1080,$B$1),"")</f>
        <v/>
      </c>
      <c r="Y1081" s="17" t="str">
        <f>IF(SUM('Control Sample Data'!M$3:M$98)&gt;10,IF(AND(ISNUMBER('Control Sample Data'!M1080),'Control Sample Data'!M1080&lt;$B$1,'Control Sample Data'!M1080&gt;0),'Control Sample Data'!M1080,$B$1),"")</f>
        <v/>
      </c>
      <c r="AT1081" s="36" t="str">
        <f t="shared" si="706"/>
        <v/>
      </c>
      <c r="AU1081" s="36" t="str">
        <f t="shared" si="707"/>
        <v/>
      </c>
      <c r="AV1081" s="36" t="str">
        <f t="shared" si="708"/>
        <v/>
      </c>
      <c r="AW1081" s="36" t="str">
        <f t="shared" si="709"/>
        <v/>
      </c>
      <c r="AX1081" s="36" t="str">
        <f t="shared" si="710"/>
        <v/>
      </c>
      <c r="AY1081" s="36" t="str">
        <f t="shared" si="711"/>
        <v/>
      </c>
      <c r="AZ1081" s="36" t="str">
        <f t="shared" si="712"/>
        <v/>
      </c>
      <c r="BA1081" s="36" t="str">
        <f t="shared" si="713"/>
        <v/>
      </c>
      <c r="BB1081" s="36" t="str">
        <f t="shared" si="714"/>
        <v/>
      </c>
      <c r="BC1081" s="36" t="str">
        <f t="shared" si="715"/>
        <v/>
      </c>
      <c r="BD1081" s="36" t="str">
        <f t="shared" si="716"/>
        <v/>
      </c>
      <c r="BE1081" s="36" t="str">
        <f t="shared" si="717"/>
        <v/>
      </c>
      <c r="BF1081" s="36" t="str">
        <f t="shared" si="718"/>
        <v/>
      </c>
      <c r="BG1081" s="36" t="str">
        <f t="shared" si="719"/>
        <v/>
      </c>
      <c r="BH1081" s="36" t="str">
        <f t="shared" si="720"/>
        <v/>
      </c>
      <c r="BI1081" s="36" t="str">
        <f t="shared" si="721"/>
        <v/>
      </c>
      <c r="BJ1081" s="36" t="str">
        <f t="shared" si="722"/>
        <v/>
      </c>
      <c r="BK1081" s="36" t="str">
        <f t="shared" si="723"/>
        <v/>
      </c>
      <c r="BL1081" s="36" t="str">
        <f t="shared" si="724"/>
        <v/>
      </c>
      <c r="BM1081" s="36" t="str">
        <f t="shared" si="725"/>
        <v/>
      </c>
      <c r="BN1081" s="38" t="e">
        <f t="shared" si="684"/>
        <v>#DIV/0!</v>
      </c>
      <c r="BO1081" s="38" t="e">
        <f t="shared" si="685"/>
        <v>#DIV/0!</v>
      </c>
      <c r="BP1081" s="39" t="str">
        <f t="shared" si="686"/>
        <v/>
      </c>
      <c r="BQ1081" s="39" t="str">
        <f t="shared" si="687"/>
        <v/>
      </c>
      <c r="BR1081" s="39" t="str">
        <f t="shared" si="688"/>
        <v/>
      </c>
      <c r="BS1081" s="39" t="str">
        <f t="shared" si="689"/>
        <v/>
      </c>
      <c r="BT1081" s="39" t="str">
        <f t="shared" si="690"/>
        <v/>
      </c>
      <c r="BU1081" s="39" t="str">
        <f t="shared" si="691"/>
        <v/>
      </c>
      <c r="BV1081" s="39" t="str">
        <f t="shared" si="692"/>
        <v/>
      </c>
      <c r="BW1081" s="39" t="str">
        <f t="shared" si="693"/>
        <v/>
      </c>
      <c r="BX1081" s="39" t="str">
        <f t="shared" si="694"/>
        <v/>
      </c>
      <c r="BY1081" s="39" t="str">
        <f t="shared" si="695"/>
        <v/>
      </c>
      <c r="BZ1081" s="39" t="str">
        <f t="shared" si="696"/>
        <v/>
      </c>
      <c r="CA1081" s="39" t="str">
        <f t="shared" si="697"/>
        <v/>
      </c>
      <c r="CB1081" s="39" t="str">
        <f t="shared" si="698"/>
        <v/>
      </c>
      <c r="CC1081" s="39" t="str">
        <f t="shared" si="699"/>
        <v/>
      </c>
      <c r="CD1081" s="39" t="str">
        <f t="shared" si="700"/>
        <v/>
      </c>
      <c r="CE1081" s="39" t="str">
        <f t="shared" si="701"/>
        <v/>
      </c>
      <c r="CF1081" s="39" t="str">
        <f t="shared" si="702"/>
        <v/>
      </c>
      <c r="CG1081" s="39" t="str">
        <f t="shared" si="703"/>
        <v/>
      </c>
      <c r="CH1081" s="39" t="str">
        <f t="shared" si="704"/>
        <v/>
      </c>
      <c r="CI1081" s="39" t="str">
        <f t="shared" si="705"/>
        <v/>
      </c>
    </row>
    <row r="1082" spans="1:87">
      <c r="A1082" s="18"/>
      <c r="B1082" s="15" t="str">
        <f>'Gene Table'!E1081</f>
        <v>mmu-miR-3970</v>
      </c>
      <c r="C1082" s="15" t="str">
        <f>'Gene Table'!B1081</f>
        <v>M23</v>
      </c>
      <c r="D1082" s="16" t="str">
        <f>IF(SUM('Test Sample Data'!D$3:D$98)&gt;10,IF(AND(ISNUMBER('Test Sample Data'!D1081),'Test Sample Data'!D1081&lt;$B$1,'Test Sample Data'!D1081&gt;0),'Test Sample Data'!D1081,$B$1),"")</f>
        <v/>
      </c>
      <c r="E1082" s="17" t="str">
        <f>IF(SUM('Test Sample Data'!E$3:E$98)&gt;10,IF(AND(ISNUMBER('Test Sample Data'!E1081),'Test Sample Data'!E1081&lt;$B$1,'Test Sample Data'!E1081&gt;0),'Test Sample Data'!E1081,$B$1),"")</f>
        <v/>
      </c>
      <c r="F1082" s="17" t="str">
        <f>IF(SUM('Test Sample Data'!F$3:F$98)&gt;10,IF(AND(ISNUMBER('Test Sample Data'!F1081),'Test Sample Data'!F1081&lt;$B$1,'Test Sample Data'!F1081&gt;0),'Test Sample Data'!F1081,$B$1),"")</f>
        <v/>
      </c>
      <c r="G1082" s="17" t="str">
        <f>IF(SUM('Test Sample Data'!G$3:G$98)&gt;10,IF(AND(ISNUMBER('Test Sample Data'!G1081),'Test Sample Data'!G1081&lt;$B$1,'Test Sample Data'!G1081&gt;0),'Test Sample Data'!G1081,$B$1),"")</f>
        <v/>
      </c>
      <c r="H1082" s="17" t="str">
        <f>IF(SUM('Test Sample Data'!H$3:H$98)&gt;10,IF(AND(ISNUMBER('Test Sample Data'!H1081),'Test Sample Data'!H1081&lt;$B$1,'Test Sample Data'!H1081&gt;0),'Test Sample Data'!H1081,$B$1),"")</f>
        <v/>
      </c>
      <c r="I1082" s="17" t="str">
        <f>IF(SUM('Test Sample Data'!I$3:I$98)&gt;10,IF(AND(ISNUMBER('Test Sample Data'!I1081),'Test Sample Data'!I1081&lt;$B$1,'Test Sample Data'!I1081&gt;0),'Test Sample Data'!I1081,$B$1),"")</f>
        <v/>
      </c>
      <c r="J1082" s="17" t="str">
        <f>IF(SUM('Test Sample Data'!J$3:J$98)&gt;10,IF(AND(ISNUMBER('Test Sample Data'!J1081),'Test Sample Data'!J1081&lt;$B$1,'Test Sample Data'!J1081&gt;0),'Test Sample Data'!J1081,$B$1),"")</f>
        <v/>
      </c>
      <c r="K1082" s="17" t="str">
        <f>IF(SUM('Test Sample Data'!K$3:K$98)&gt;10,IF(AND(ISNUMBER('Test Sample Data'!K1081),'Test Sample Data'!K1081&lt;$B$1,'Test Sample Data'!K1081&gt;0),'Test Sample Data'!K1081,$B$1),"")</f>
        <v/>
      </c>
      <c r="L1082" s="17" t="str">
        <f>IF(SUM('Test Sample Data'!L$3:L$98)&gt;10,IF(AND(ISNUMBER('Test Sample Data'!L1081),'Test Sample Data'!L1081&lt;$B$1,'Test Sample Data'!L1081&gt;0),'Test Sample Data'!L1081,$B$1),"")</f>
        <v/>
      </c>
      <c r="M1082" s="17" t="str">
        <f>IF(SUM('Test Sample Data'!M$3:M$98)&gt;10,IF(AND(ISNUMBER('Test Sample Data'!M1081),'Test Sample Data'!M1081&lt;$B$1,'Test Sample Data'!M1081&gt;0),'Test Sample Data'!M1081,$B$1),"")</f>
        <v/>
      </c>
      <c r="N1082" s="17" t="str">
        <f>'Gene Table'!E1081</f>
        <v>mmu-miR-3970</v>
      </c>
      <c r="O1082" s="17" t="str">
        <f>'Gene Table'!B1081</f>
        <v>M23</v>
      </c>
      <c r="P1082" s="17" t="str">
        <f>IF(SUM('Control Sample Data'!D$3:D$98)&gt;10,IF(AND(ISNUMBER('Control Sample Data'!D1081),'Control Sample Data'!D1081&lt;$B$1,'Control Sample Data'!D1081&gt;0),'Control Sample Data'!D1081,$B$1),"")</f>
        <v/>
      </c>
      <c r="Q1082" s="17" t="str">
        <f>IF(SUM('Control Sample Data'!E$3:E$98)&gt;10,IF(AND(ISNUMBER('Control Sample Data'!E1081),'Control Sample Data'!E1081&lt;$B$1,'Control Sample Data'!E1081&gt;0),'Control Sample Data'!E1081,$B$1),"")</f>
        <v/>
      </c>
      <c r="R1082" s="17" t="str">
        <f>IF(SUM('Control Sample Data'!F$3:F$98)&gt;10,IF(AND(ISNUMBER('Control Sample Data'!F1081),'Control Sample Data'!F1081&lt;$B$1,'Control Sample Data'!F1081&gt;0),'Control Sample Data'!F1081,$B$1),"")</f>
        <v/>
      </c>
      <c r="S1082" s="17" t="str">
        <f>IF(SUM('Control Sample Data'!G$3:G$98)&gt;10,IF(AND(ISNUMBER('Control Sample Data'!G1081),'Control Sample Data'!G1081&lt;$B$1,'Control Sample Data'!G1081&gt;0),'Control Sample Data'!G1081,$B$1),"")</f>
        <v/>
      </c>
      <c r="T1082" s="17" t="str">
        <f>IF(SUM('Control Sample Data'!H$3:H$98)&gt;10,IF(AND(ISNUMBER('Control Sample Data'!H1081),'Control Sample Data'!H1081&lt;$B$1,'Control Sample Data'!H1081&gt;0),'Control Sample Data'!H1081,$B$1),"")</f>
        <v/>
      </c>
      <c r="U1082" s="17" t="str">
        <f>IF(SUM('Control Sample Data'!I$3:I$98)&gt;10,IF(AND(ISNUMBER('Control Sample Data'!I1081),'Control Sample Data'!I1081&lt;$B$1,'Control Sample Data'!I1081&gt;0),'Control Sample Data'!I1081,$B$1),"")</f>
        <v/>
      </c>
      <c r="V1082" s="17" t="str">
        <f>IF(SUM('Control Sample Data'!J$3:J$98)&gt;10,IF(AND(ISNUMBER('Control Sample Data'!J1081),'Control Sample Data'!J1081&lt;$B$1,'Control Sample Data'!J1081&gt;0),'Control Sample Data'!J1081,$B$1),"")</f>
        <v/>
      </c>
      <c r="W1082" s="17" t="str">
        <f>IF(SUM('Control Sample Data'!K$3:K$98)&gt;10,IF(AND(ISNUMBER('Control Sample Data'!K1081),'Control Sample Data'!K1081&lt;$B$1,'Control Sample Data'!K1081&gt;0),'Control Sample Data'!K1081,$B$1),"")</f>
        <v/>
      </c>
      <c r="X1082" s="17" t="str">
        <f>IF(SUM('Control Sample Data'!L$3:L$98)&gt;10,IF(AND(ISNUMBER('Control Sample Data'!L1081),'Control Sample Data'!L1081&lt;$B$1,'Control Sample Data'!L1081&gt;0),'Control Sample Data'!L1081,$B$1),"")</f>
        <v/>
      </c>
      <c r="Y1082" s="17" t="str">
        <f>IF(SUM('Control Sample Data'!M$3:M$98)&gt;10,IF(AND(ISNUMBER('Control Sample Data'!M1081),'Control Sample Data'!M1081&lt;$B$1,'Control Sample Data'!M1081&gt;0),'Control Sample Data'!M1081,$B$1),"")</f>
        <v/>
      </c>
      <c r="AT1082" s="36" t="str">
        <f t="shared" si="706"/>
        <v/>
      </c>
      <c r="AU1082" s="36" t="str">
        <f t="shared" si="707"/>
        <v/>
      </c>
      <c r="AV1082" s="36" t="str">
        <f t="shared" si="708"/>
        <v/>
      </c>
      <c r="AW1082" s="36" t="str">
        <f t="shared" si="709"/>
        <v/>
      </c>
      <c r="AX1082" s="36" t="str">
        <f t="shared" si="710"/>
        <v/>
      </c>
      <c r="AY1082" s="36" t="str">
        <f t="shared" si="711"/>
        <v/>
      </c>
      <c r="AZ1082" s="36" t="str">
        <f t="shared" si="712"/>
        <v/>
      </c>
      <c r="BA1082" s="36" t="str">
        <f t="shared" si="713"/>
        <v/>
      </c>
      <c r="BB1082" s="36" t="str">
        <f t="shared" si="714"/>
        <v/>
      </c>
      <c r="BC1082" s="36" t="str">
        <f t="shared" si="715"/>
        <v/>
      </c>
      <c r="BD1082" s="36" t="str">
        <f t="shared" si="716"/>
        <v/>
      </c>
      <c r="BE1082" s="36" t="str">
        <f t="shared" si="717"/>
        <v/>
      </c>
      <c r="BF1082" s="36" t="str">
        <f t="shared" si="718"/>
        <v/>
      </c>
      <c r="BG1082" s="36" t="str">
        <f t="shared" si="719"/>
        <v/>
      </c>
      <c r="BH1082" s="36" t="str">
        <f t="shared" si="720"/>
        <v/>
      </c>
      <c r="BI1082" s="36" t="str">
        <f t="shared" si="721"/>
        <v/>
      </c>
      <c r="BJ1082" s="36" t="str">
        <f t="shared" si="722"/>
        <v/>
      </c>
      <c r="BK1082" s="36" t="str">
        <f t="shared" si="723"/>
        <v/>
      </c>
      <c r="BL1082" s="36" t="str">
        <f t="shared" si="724"/>
        <v/>
      </c>
      <c r="BM1082" s="36" t="str">
        <f t="shared" si="725"/>
        <v/>
      </c>
      <c r="BN1082" s="38" t="e">
        <f t="shared" si="684"/>
        <v>#DIV/0!</v>
      </c>
      <c r="BO1082" s="38" t="e">
        <f t="shared" si="685"/>
        <v>#DIV/0!</v>
      </c>
      <c r="BP1082" s="39" t="str">
        <f t="shared" si="686"/>
        <v/>
      </c>
      <c r="BQ1082" s="39" t="str">
        <f t="shared" si="687"/>
        <v/>
      </c>
      <c r="BR1082" s="39" t="str">
        <f t="shared" si="688"/>
        <v/>
      </c>
      <c r="BS1082" s="39" t="str">
        <f t="shared" si="689"/>
        <v/>
      </c>
      <c r="BT1082" s="39" t="str">
        <f t="shared" si="690"/>
        <v/>
      </c>
      <c r="BU1082" s="39" t="str">
        <f t="shared" si="691"/>
        <v/>
      </c>
      <c r="BV1082" s="39" t="str">
        <f t="shared" si="692"/>
        <v/>
      </c>
      <c r="BW1082" s="39" t="str">
        <f t="shared" si="693"/>
        <v/>
      </c>
      <c r="BX1082" s="39" t="str">
        <f t="shared" si="694"/>
        <v/>
      </c>
      <c r="BY1082" s="39" t="str">
        <f t="shared" si="695"/>
        <v/>
      </c>
      <c r="BZ1082" s="39" t="str">
        <f t="shared" si="696"/>
        <v/>
      </c>
      <c r="CA1082" s="39" t="str">
        <f t="shared" si="697"/>
        <v/>
      </c>
      <c r="CB1082" s="39" t="str">
        <f t="shared" si="698"/>
        <v/>
      </c>
      <c r="CC1082" s="39" t="str">
        <f t="shared" si="699"/>
        <v/>
      </c>
      <c r="CD1082" s="39" t="str">
        <f t="shared" si="700"/>
        <v/>
      </c>
      <c r="CE1082" s="39" t="str">
        <f t="shared" si="701"/>
        <v/>
      </c>
      <c r="CF1082" s="39" t="str">
        <f t="shared" si="702"/>
        <v/>
      </c>
      <c r="CG1082" s="39" t="str">
        <f t="shared" si="703"/>
        <v/>
      </c>
      <c r="CH1082" s="39" t="str">
        <f t="shared" si="704"/>
        <v/>
      </c>
      <c r="CI1082" s="39" t="str">
        <f t="shared" si="705"/>
        <v/>
      </c>
    </row>
    <row r="1083" spans="1:87">
      <c r="A1083" s="18"/>
      <c r="B1083" s="15">
        <f>'Gene Table'!E1082</f>
        <v>0</v>
      </c>
      <c r="C1083" s="15" t="str">
        <f>'Gene Table'!B1082</f>
        <v>M24</v>
      </c>
      <c r="D1083" s="16" t="str">
        <f>IF(SUM('Test Sample Data'!D$3:D$98)&gt;10,IF(AND(ISNUMBER('Test Sample Data'!D1082),'Test Sample Data'!D1082&lt;$B$1,'Test Sample Data'!D1082&gt;0),'Test Sample Data'!D1082,$B$1),"")</f>
        <v/>
      </c>
      <c r="E1083" s="17" t="str">
        <f>IF(SUM('Test Sample Data'!E$3:E$98)&gt;10,IF(AND(ISNUMBER('Test Sample Data'!E1082),'Test Sample Data'!E1082&lt;$B$1,'Test Sample Data'!E1082&gt;0),'Test Sample Data'!E1082,$B$1),"")</f>
        <v/>
      </c>
      <c r="F1083" s="17" t="str">
        <f>IF(SUM('Test Sample Data'!F$3:F$98)&gt;10,IF(AND(ISNUMBER('Test Sample Data'!F1082),'Test Sample Data'!F1082&lt;$B$1,'Test Sample Data'!F1082&gt;0),'Test Sample Data'!F1082,$B$1),"")</f>
        <v/>
      </c>
      <c r="G1083" s="17" t="str">
        <f>IF(SUM('Test Sample Data'!G$3:G$98)&gt;10,IF(AND(ISNUMBER('Test Sample Data'!G1082),'Test Sample Data'!G1082&lt;$B$1,'Test Sample Data'!G1082&gt;0),'Test Sample Data'!G1082,$B$1),"")</f>
        <v/>
      </c>
      <c r="H1083" s="17" t="str">
        <f>IF(SUM('Test Sample Data'!H$3:H$98)&gt;10,IF(AND(ISNUMBER('Test Sample Data'!H1082),'Test Sample Data'!H1082&lt;$B$1,'Test Sample Data'!H1082&gt;0),'Test Sample Data'!H1082,$B$1),"")</f>
        <v/>
      </c>
      <c r="I1083" s="17" t="str">
        <f>IF(SUM('Test Sample Data'!I$3:I$98)&gt;10,IF(AND(ISNUMBER('Test Sample Data'!I1082),'Test Sample Data'!I1082&lt;$B$1,'Test Sample Data'!I1082&gt;0),'Test Sample Data'!I1082,$B$1),"")</f>
        <v/>
      </c>
      <c r="J1083" s="17" t="str">
        <f>IF(SUM('Test Sample Data'!J$3:J$98)&gt;10,IF(AND(ISNUMBER('Test Sample Data'!J1082),'Test Sample Data'!J1082&lt;$B$1,'Test Sample Data'!J1082&gt;0),'Test Sample Data'!J1082,$B$1),"")</f>
        <v/>
      </c>
      <c r="K1083" s="17" t="str">
        <f>IF(SUM('Test Sample Data'!K$3:K$98)&gt;10,IF(AND(ISNUMBER('Test Sample Data'!K1082),'Test Sample Data'!K1082&lt;$B$1,'Test Sample Data'!K1082&gt;0),'Test Sample Data'!K1082,$B$1),"")</f>
        <v/>
      </c>
      <c r="L1083" s="17" t="str">
        <f>IF(SUM('Test Sample Data'!L$3:L$98)&gt;10,IF(AND(ISNUMBER('Test Sample Data'!L1082),'Test Sample Data'!L1082&lt;$B$1,'Test Sample Data'!L1082&gt;0),'Test Sample Data'!L1082,$B$1),"")</f>
        <v/>
      </c>
      <c r="M1083" s="17" t="str">
        <f>IF(SUM('Test Sample Data'!M$3:M$98)&gt;10,IF(AND(ISNUMBER('Test Sample Data'!M1082),'Test Sample Data'!M1082&lt;$B$1,'Test Sample Data'!M1082&gt;0),'Test Sample Data'!M1082,$B$1),"")</f>
        <v/>
      </c>
      <c r="N1083" s="17">
        <f>'Gene Table'!E1082</f>
        <v>0</v>
      </c>
      <c r="O1083" s="17" t="str">
        <f>'Gene Table'!B1082</f>
        <v>M24</v>
      </c>
      <c r="P1083" s="17" t="str">
        <f>IF(SUM('Control Sample Data'!D$3:D$98)&gt;10,IF(AND(ISNUMBER('Control Sample Data'!D1082),'Control Sample Data'!D1082&lt;$B$1,'Control Sample Data'!D1082&gt;0),'Control Sample Data'!D1082,$B$1),"")</f>
        <v/>
      </c>
      <c r="Q1083" s="17" t="str">
        <f>IF(SUM('Control Sample Data'!E$3:E$98)&gt;10,IF(AND(ISNUMBER('Control Sample Data'!E1082),'Control Sample Data'!E1082&lt;$B$1,'Control Sample Data'!E1082&gt;0),'Control Sample Data'!E1082,$B$1),"")</f>
        <v/>
      </c>
      <c r="R1083" s="17" t="str">
        <f>IF(SUM('Control Sample Data'!F$3:F$98)&gt;10,IF(AND(ISNUMBER('Control Sample Data'!F1082),'Control Sample Data'!F1082&lt;$B$1,'Control Sample Data'!F1082&gt;0),'Control Sample Data'!F1082,$B$1),"")</f>
        <v/>
      </c>
      <c r="S1083" s="17" t="str">
        <f>IF(SUM('Control Sample Data'!G$3:G$98)&gt;10,IF(AND(ISNUMBER('Control Sample Data'!G1082),'Control Sample Data'!G1082&lt;$B$1,'Control Sample Data'!G1082&gt;0),'Control Sample Data'!G1082,$B$1),"")</f>
        <v/>
      </c>
      <c r="T1083" s="17" t="str">
        <f>IF(SUM('Control Sample Data'!H$3:H$98)&gt;10,IF(AND(ISNUMBER('Control Sample Data'!H1082),'Control Sample Data'!H1082&lt;$B$1,'Control Sample Data'!H1082&gt;0),'Control Sample Data'!H1082,$B$1),"")</f>
        <v/>
      </c>
      <c r="U1083" s="17" t="str">
        <f>IF(SUM('Control Sample Data'!I$3:I$98)&gt;10,IF(AND(ISNUMBER('Control Sample Data'!I1082),'Control Sample Data'!I1082&lt;$B$1,'Control Sample Data'!I1082&gt;0),'Control Sample Data'!I1082,$B$1),"")</f>
        <v/>
      </c>
      <c r="V1083" s="17" t="str">
        <f>IF(SUM('Control Sample Data'!J$3:J$98)&gt;10,IF(AND(ISNUMBER('Control Sample Data'!J1082),'Control Sample Data'!J1082&lt;$B$1,'Control Sample Data'!J1082&gt;0),'Control Sample Data'!J1082,$B$1),"")</f>
        <v/>
      </c>
      <c r="W1083" s="17" t="str">
        <f>IF(SUM('Control Sample Data'!K$3:K$98)&gt;10,IF(AND(ISNUMBER('Control Sample Data'!K1082),'Control Sample Data'!K1082&lt;$B$1,'Control Sample Data'!K1082&gt;0),'Control Sample Data'!K1082,$B$1),"")</f>
        <v/>
      </c>
      <c r="X1083" s="17" t="str">
        <f>IF(SUM('Control Sample Data'!L$3:L$98)&gt;10,IF(AND(ISNUMBER('Control Sample Data'!L1082),'Control Sample Data'!L1082&lt;$B$1,'Control Sample Data'!L1082&gt;0),'Control Sample Data'!L1082,$B$1),"")</f>
        <v/>
      </c>
      <c r="Y1083" s="17" t="str">
        <f>IF(SUM('Control Sample Data'!M$3:M$98)&gt;10,IF(AND(ISNUMBER('Control Sample Data'!M1082),'Control Sample Data'!M1082&lt;$B$1,'Control Sample Data'!M1082&gt;0),'Control Sample Data'!M1082,$B$1),"")</f>
        <v/>
      </c>
      <c r="AT1083" s="36" t="str">
        <f t="shared" si="706"/>
        <v/>
      </c>
      <c r="AU1083" s="36" t="str">
        <f t="shared" si="707"/>
        <v/>
      </c>
      <c r="AV1083" s="36" t="str">
        <f t="shared" si="708"/>
        <v/>
      </c>
      <c r="AW1083" s="36" t="str">
        <f t="shared" si="709"/>
        <v/>
      </c>
      <c r="AX1083" s="36" t="str">
        <f t="shared" si="710"/>
        <v/>
      </c>
      <c r="AY1083" s="36" t="str">
        <f t="shared" si="711"/>
        <v/>
      </c>
      <c r="AZ1083" s="36" t="str">
        <f t="shared" si="712"/>
        <v/>
      </c>
      <c r="BA1083" s="36" t="str">
        <f t="shared" si="713"/>
        <v/>
      </c>
      <c r="BB1083" s="36" t="str">
        <f t="shared" si="714"/>
        <v/>
      </c>
      <c r="BC1083" s="36" t="str">
        <f t="shared" si="715"/>
        <v/>
      </c>
      <c r="BD1083" s="36" t="str">
        <f t="shared" si="716"/>
        <v/>
      </c>
      <c r="BE1083" s="36" t="str">
        <f t="shared" si="717"/>
        <v/>
      </c>
      <c r="BF1083" s="36" t="str">
        <f t="shared" si="718"/>
        <v/>
      </c>
      <c r="BG1083" s="36" t="str">
        <f t="shared" si="719"/>
        <v/>
      </c>
      <c r="BH1083" s="36" t="str">
        <f t="shared" si="720"/>
        <v/>
      </c>
      <c r="BI1083" s="36" t="str">
        <f t="shared" si="721"/>
        <v/>
      </c>
      <c r="BJ1083" s="36" t="str">
        <f t="shared" si="722"/>
        <v/>
      </c>
      <c r="BK1083" s="36" t="str">
        <f t="shared" si="723"/>
        <v/>
      </c>
      <c r="BL1083" s="36" t="str">
        <f t="shared" si="724"/>
        <v/>
      </c>
      <c r="BM1083" s="36" t="str">
        <f t="shared" si="725"/>
        <v/>
      </c>
      <c r="BN1083" s="38" t="e">
        <f t="shared" si="684"/>
        <v>#DIV/0!</v>
      </c>
      <c r="BO1083" s="38" t="e">
        <f t="shared" si="685"/>
        <v>#DIV/0!</v>
      </c>
      <c r="BP1083" s="39" t="str">
        <f t="shared" si="686"/>
        <v/>
      </c>
      <c r="BQ1083" s="39" t="str">
        <f t="shared" si="687"/>
        <v/>
      </c>
      <c r="BR1083" s="39" t="str">
        <f t="shared" si="688"/>
        <v/>
      </c>
      <c r="BS1083" s="39" t="str">
        <f t="shared" si="689"/>
        <v/>
      </c>
      <c r="BT1083" s="39" t="str">
        <f t="shared" si="690"/>
        <v/>
      </c>
      <c r="BU1083" s="39" t="str">
        <f t="shared" si="691"/>
        <v/>
      </c>
      <c r="BV1083" s="39" t="str">
        <f t="shared" si="692"/>
        <v/>
      </c>
      <c r="BW1083" s="39" t="str">
        <f t="shared" si="693"/>
        <v/>
      </c>
      <c r="BX1083" s="39" t="str">
        <f t="shared" si="694"/>
        <v/>
      </c>
      <c r="BY1083" s="39" t="str">
        <f t="shared" si="695"/>
        <v/>
      </c>
      <c r="BZ1083" s="39" t="str">
        <f t="shared" si="696"/>
        <v/>
      </c>
      <c r="CA1083" s="39" t="str">
        <f t="shared" si="697"/>
        <v/>
      </c>
      <c r="CB1083" s="39" t="str">
        <f t="shared" si="698"/>
        <v/>
      </c>
      <c r="CC1083" s="39" t="str">
        <f t="shared" si="699"/>
        <v/>
      </c>
      <c r="CD1083" s="39" t="str">
        <f t="shared" si="700"/>
        <v/>
      </c>
      <c r="CE1083" s="39" t="str">
        <f t="shared" si="701"/>
        <v/>
      </c>
      <c r="CF1083" s="39" t="str">
        <f t="shared" si="702"/>
        <v/>
      </c>
      <c r="CG1083" s="39" t="str">
        <f t="shared" si="703"/>
        <v/>
      </c>
      <c r="CH1083" s="39" t="str">
        <f t="shared" si="704"/>
        <v/>
      </c>
      <c r="CI1083" s="39" t="str">
        <f t="shared" si="705"/>
        <v/>
      </c>
    </row>
    <row r="1084" spans="1:87">
      <c r="A1084" s="18"/>
      <c r="B1084" s="15">
        <f>'Gene Table'!E1083</f>
        <v>0</v>
      </c>
      <c r="C1084" s="15" t="str">
        <f>'Gene Table'!B1083</f>
        <v>N01</v>
      </c>
      <c r="D1084" s="16" t="str">
        <f>IF(SUM('Test Sample Data'!D$3:D$98)&gt;10,IF(AND(ISNUMBER('Test Sample Data'!D1083),'Test Sample Data'!D1083&lt;$B$1,'Test Sample Data'!D1083&gt;0),'Test Sample Data'!D1083,$B$1),"")</f>
        <v/>
      </c>
      <c r="E1084" s="17" t="str">
        <f>IF(SUM('Test Sample Data'!E$3:E$98)&gt;10,IF(AND(ISNUMBER('Test Sample Data'!E1083),'Test Sample Data'!E1083&lt;$B$1,'Test Sample Data'!E1083&gt;0),'Test Sample Data'!E1083,$B$1),"")</f>
        <v/>
      </c>
      <c r="F1084" s="17" t="str">
        <f>IF(SUM('Test Sample Data'!F$3:F$98)&gt;10,IF(AND(ISNUMBER('Test Sample Data'!F1083),'Test Sample Data'!F1083&lt;$B$1,'Test Sample Data'!F1083&gt;0),'Test Sample Data'!F1083,$B$1),"")</f>
        <v/>
      </c>
      <c r="G1084" s="17" t="str">
        <f>IF(SUM('Test Sample Data'!G$3:G$98)&gt;10,IF(AND(ISNUMBER('Test Sample Data'!G1083),'Test Sample Data'!G1083&lt;$B$1,'Test Sample Data'!G1083&gt;0),'Test Sample Data'!G1083,$B$1),"")</f>
        <v/>
      </c>
      <c r="H1084" s="17" t="str">
        <f>IF(SUM('Test Sample Data'!H$3:H$98)&gt;10,IF(AND(ISNUMBER('Test Sample Data'!H1083),'Test Sample Data'!H1083&lt;$B$1,'Test Sample Data'!H1083&gt;0),'Test Sample Data'!H1083,$B$1),"")</f>
        <v/>
      </c>
      <c r="I1084" s="17" t="str">
        <f>IF(SUM('Test Sample Data'!I$3:I$98)&gt;10,IF(AND(ISNUMBER('Test Sample Data'!I1083),'Test Sample Data'!I1083&lt;$B$1,'Test Sample Data'!I1083&gt;0),'Test Sample Data'!I1083,$B$1),"")</f>
        <v/>
      </c>
      <c r="J1084" s="17" t="str">
        <f>IF(SUM('Test Sample Data'!J$3:J$98)&gt;10,IF(AND(ISNUMBER('Test Sample Data'!J1083),'Test Sample Data'!J1083&lt;$B$1,'Test Sample Data'!J1083&gt;0),'Test Sample Data'!J1083,$B$1),"")</f>
        <v/>
      </c>
      <c r="K1084" s="17" t="str">
        <f>IF(SUM('Test Sample Data'!K$3:K$98)&gt;10,IF(AND(ISNUMBER('Test Sample Data'!K1083),'Test Sample Data'!K1083&lt;$B$1,'Test Sample Data'!K1083&gt;0),'Test Sample Data'!K1083,$B$1),"")</f>
        <v/>
      </c>
      <c r="L1084" s="17" t="str">
        <f>IF(SUM('Test Sample Data'!L$3:L$98)&gt;10,IF(AND(ISNUMBER('Test Sample Data'!L1083),'Test Sample Data'!L1083&lt;$B$1,'Test Sample Data'!L1083&gt;0),'Test Sample Data'!L1083,$B$1),"")</f>
        <v/>
      </c>
      <c r="M1084" s="17" t="str">
        <f>IF(SUM('Test Sample Data'!M$3:M$98)&gt;10,IF(AND(ISNUMBER('Test Sample Data'!M1083),'Test Sample Data'!M1083&lt;$B$1,'Test Sample Data'!M1083&gt;0),'Test Sample Data'!M1083,$B$1),"")</f>
        <v/>
      </c>
      <c r="N1084" s="17">
        <f>'Gene Table'!E1083</f>
        <v>0</v>
      </c>
      <c r="O1084" s="17" t="str">
        <f>'Gene Table'!B1083</f>
        <v>N01</v>
      </c>
      <c r="P1084" s="17" t="str">
        <f>IF(SUM('Control Sample Data'!D$3:D$98)&gt;10,IF(AND(ISNUMBER('Control Sample Data'!D1083),'Control Sample Data'!D1083&lt;$B$1,'Control Sample Data'!D1083&gt;0),'Control Sample Data'!D1083,$B$1),"")</f>
        <v/>
      </c>
      <c r="Q1084" s="17" t="str">
        <f>IF(SUM('Control Sample Data'!E$3:E$98)&gt;10,IF(AND(ISNUMBER('Control Sample Data'!E1083),'Control Sample Data'!E1083&lt;$B$1,'Control Sample Data'!E1083&gt;0),'Control Sample Data'!E1083,$B$1),"")</f>
        <v/>
      </c>
      <c r="R1084" s="17" t="str">
        <f>IF(SUM('Control Sample Data'!F$3:F$98)&gt;10,IF(AND(ISNUMBER('Control Sample Data'!F1083),'Control Sample Data'!F1083&lt;$B$1,'Control Sample Data'!F1083&gt;0),'Control Sample Data'!F1083,$B$1),"")</f>
        <v/>
      </c>
      <c r="S1084" s="17" t="str">
        <f>IF(SUM('Control Sample Data'!G$3:G$98)&gt;10,IF(AND(ISNUMBER('Control Sample Data'!G1083),'Control Sample Data'!G1083&lt;$B$1,'Control Sample Data'!G1083&gt;0),'Control Sample Data'!G1083,$B$1),"")</f>
        <v/>
      </c>
      <c r="T1084" s="17" t="str">
        <f>IF(SUM('Control Sample Data'!H$3:H$98)&gt;10,IF(AND(ISNUMBER('Control Sample Data'!H1083),'Control Sample Data'!H1083&lt;$B$1,'Control Sample Data'!H1083&gt;0),'Control Sample Data'!H1083,$B$1),"")</f>
        <v/>
      </c>
      <c r="U1084" s="17" t="str">
        <f>IF(SUM('Control Sample Data'!I$3:I$98)&gt;10,IF(AND(ISNUMBER('Control Sample Data'!I1083),'Control Sample Data'!I1083&lt;$B$1,'Control Sample Data'!I1083&gt;0),'Control Sample Data'!I1083,$B$1),"")</f>
        <v/>
      </c>
      <c r="V1084" s="17" t="str">
        <f>IF(SUM('Control Sample Data'!J$3:J$98)&gt;10,IF(AND(ISNUMBER('Control Sample Data'!J1083),'Control Sample Data'!J1083&lt;$B$1,'Control Sample Data'!J1083&gt;0),'Control Sample Data'!J1083,$B$1),"")</f>
        <v/>
      </c>
      <c r="W1084" s="17" t="str">
        <f>IF(SUM('Control Sample Data'!K$3:K$98)&gt;10,IF(AND(ISNUMBER('Control Sample Data'!K1083),'Control Sample Data'!K1083&lt;$B$1,'Control Sample Data'!K1083&gt;0),'Control Sample Data'!K1083,$B$1),"")</f>
        <v/>
      </c>
      <c r="X1084" s="17" t="str">
        <f>IF(SUM('Control Sample Data'!L$3:L$98)&gt;10,IF(AND(ISNUMBER('Control Sample Data'!L1083),'Control Sample Data'!L1083&lt;$B$1,'Control Sample Data'!L1083&gt;0),'Control Sample Data'!L1083,$B$1),"")</f>
        <v/>
      </c>
      <c r="Y1084" s="17" t="str">
        <f>IF(SUM('Control Sample Data'!M$3:M$98)&gt;10,IF(AND(ISNUMBER('Control Sample Data'!M1083),'Control Sample Data'!M1083&lt;$B$1,'Control Sample Data'!M1083&gt;0),'Control Sample Data'!M1083,$B$1),"")</f>
        <v/>
      </c>
      <c r="AT1084" s="36" t="str">
        <f t="shared" si="706"/>
        <v/>
      </c>
      <c r="AU1084" s="36" t="str">
        <f t="shared" si="707"/>
        <v/>
      </c>
      <c r="AV1084" s="36" t="str">
        <f t="shared" si="708"/>
        <v/>
      </c>
      <c r="AW1084" s="36" t="str">
        <f t="shared" si="709"/>
        <v/>
      </c>
      <c r="AX1084" s="36" t="str">
        <f t="shared" si="710"/>
        <v/>
      </c>
      <c r="AY1084" s="36" t="str">
        <f t="shared" si="711"/>
        <v/>
      </c>
      <c r="AZ1084" s="36" t="str">
        <f t="shared" si="712"/>
        <v/>
      </c>
      <c r="BA1084" s="36" t="str">
        <f t="shared" si="713"/>
        <v/>
      </c>
      <c r="BB1084" s="36" t="str">
        <f t="shared" si="714"/>
        <v/>
      </c>
      <c r="BC1084" s="36" t="str">
        <f t="shared" si="715"/>
        <v/>
      </c>
      <c r="BD1084" s="36" t="str">
        <f t="shared" si="716"/>
        <v/>
      </c>
      <c r="BE1084" s="36" t="str">
        <f t="shared" si="717"/>
        <v/>
      </c>
      <c r="BF1084" s="36" t="str">
        <f t="shared" si="718"/>
        <v/>
      </c>
      <c r="BG1084" s="36" t="str">
        <f t="shared" si="719"/>
        <v/>
      </c>
      <c r="BH1084" s="36" t="str">
        <f t="shared" si="720"/>
        <v/>
      </c>
      <c r="BI1084" s="36" t="str">
        <f t="shared" si="721"/>
        <v/>
      </c>
      <c r="BJ1084" s="36" t="str">
        <f t="shared" si="722"/>
        <v/>
      </c>
      <c r="BK1084" s="36" t="str">
        <f t="shared" si="723"/>
        <v/>
      </c>
      <c r="BL1084" s="36" t="str">
        <f t="shared" si="724"/>
        <v/>
      </c>
      <c r="BM1084" s="36" t="str">
        <f t="shared" si="725"/>
        <v/>
      </c>
      <c r="BN1084" s="38" t="e">
        <f t="shared" si="684"/>
        <v>#DIV/0!</v>
      </c>
      <c r="BO1084" s="38" t="e">
        <f t="shared" si="685"/>
        <v>#DIV/0!</v>
      </c>
      <c r="BP1084" s="39" t="str">
        <f t="shared" si="686"/>
        <v/>
      </c>
      <c r="BQ1084" s="39" t="str">
        <f t="shared" si="687"/>
        <v/>
      </c>
      <c r="BR1084" s="39" t="str">
        <f t="shared" si="688"/>
        <v/>
      </c>
      <c r="BS1084" s="39" t="str">
        <f t="shared" si="689"/>
        <v/>
      </c>
      <c r="BT1084" s="39" t="str">
        <f t="shared" si="690"/>
        <v/>
      </c>
      <c r="BU1084" s="39" t="str">
        <f t="shared" si="691"/>
        <v/>
      </c>
      <c r="BV1084" s="39" t="str">
        <f t="shared" si="692"/>
        <v/>
      </c>
      <c r="BW1084" s="39" t="str">
        <f t="shared" si="693"/>
        <v/>
      </c>
      <c r="BX1084" s="39" t="str">
        <f t="shared" si="694"/>
        <v/>
      </c>
      <c r="BY1084" s="39" t="str">
        <f t="shared" si="695"/>
        <v/>
      </c>
      <c r="BZ1084" s="39" t="str">
        <f t="shared" si="696"/>
        <v/>
      </c>
      <c r="CA1084" s="39" t="str">
        <f t="shared" si="697"/>
        <v/>
      </c>
      <c r="CB1084" s="39" t="str">
        <f t="shared" si="698"/>
        <v/>
      </c>
      <c r="CC1084" s="39" t="str">
        <f t="shared" si="699"/>
        <v/>
      </c>
      <c r="CD1084" s="39" t="str">
        <f t="shared" si="700"/>
        <v/>
      </c>
      <c r="CE1084" s="39" t="str">
        <f t="shared" si="701"/>
        <v/>
      </c>
      <c r="CF1084" s="39" t="str">
        <f t="shared" si="702"/>
        <v/>
      </c>
      <c r="CG1084" s="39" t="str">
        <f t="shared" si="703"/>
        <v/>
      </c>
      <c r="CH1084" s="39" t="str">
        <f t="shared" si="704"/>
        <v/>
      </c>
      <c r="CI1084" s="39" t="str">
        <f t="shared" si="705"/>
        <v/>
      </c>
    </row>
    <row r="1085" spans="1:87">
      <c r="A1085" s="18"/>
      <c r="B1085" s="15">
        <f>'Gene Table'!E1084</f>
        <v>0</v>
      </c>
      <c r="C1085" s="15" t="str">
        <f>'Gene Table'!B1084</f>
        <v>N02</v>
      </c>
      <c r="D1085" s="16" t="str">
        <f>IF(SUM('Test Sample Data'!D$3:D$98)&gt;10,IF(AND(ISNUMBER('Test Sample Data'!D1084),'Test Sample Data'!D1084&lt;$B$1,'Test Sample Data'!D1084&gt;0),'Test Sample Data'!D1084,$B$1),"")</f>
        <v/>
      </c>
      <c r="E1085" s="17" t="str">
        <f>IF(SUM('Test Sample Data'!E$3:E$98)&gt;10,IF(AND(ISNUMBER('Test Sample Data'!E1084),'Test Sample Data'!E1084&lt;$B$1,'Test Sample Data'!E1084&gt;0),'Test Sample Data'!E1084,$B$1),"")</f>
        <v/>
      </c>
      <c r="F1085" s="17" t="str">
        <f>IF(SUM('Test Sample Data'!F$3:F$98)&gt;10,IF(AND(ISNUMBER('Test Sample Data'!F1084),'Test Sample Data'!F1084&lt;$B$1,'Test Sample Data'!F1084&gt;0),'Test Sample Data'!F1084,$B$1),"")</f>
        <v/>
      </c>
      <c r="G1085" s="17" t="str">
        <f>IF(SUM('Test Sample Data'!G$3:G$98)&gt;10,IF(AND(ISNUMBER('Test Sample Data'!G1084),'Test Sample Data'!G1084&lt;$B$1,'Test Sample Data'!G1084&gt;0),'Test Sample Data'!G1084,$B$1),"")</f>
        <v/>
      </c>
      <c r="H1085" s="17" t="str">
        <f>IF(SUM('Test Sample Data'!H$3:H$98)&gt;10,IF(AND(ISNUMBER('Test Sample Data'!H1084),'Test Sample Data'!H1084&lt;$B$1,'Test Sample Data'!H1084&gt;0),'Test Sample Data'!H1084,$B$1),"")</f>
        <v/>
      </c>
      <c r="I1085" s="17" t="str">
        <f>IF(SUM('Test Sample Data'!I$3:I$98)&gt;10,IF(AND(ISNUMBER('Test Sample Data'!I1084),'Test Sample Data'!I1084&lt;$B$1,'Test Sample Data'!I1084&gt;0),'Test Sample Data'!I1084,$B$1),"")</f>
        <v/>
      </c>
      <c r="J1085" s="17" t="str">
        <f>IF(SUM('Test Sample Data'!J$3:J$98)&gt;10,IF(AND(ISNUMBER('Test Sample Data'!J1084),'Test Sample Data'!J1084&lt;$B$1,'Test Sample Data'!J1084&gt;0),'Test Sample Data'!J1084,$B$1),"")</f>
        <v/>
      </c>
      <c r="K1085" s="17" t="str">
        <f>IF(SUM('Test Sample Data'!K$3:K$98)&gt;10,IF(AND(ISNUMBER('Test Sample Data'!K1084),'Test Sample Data'!K1084&lt;$B$1,'Test Sample Data'!K1084&gt;0),'Test Sample Data'!K1084,$B$1),"")</f>
        <v/>
      </c>
      <c r="L1085" s="17" t="str">
        <f>IF(SUM('Test Sample Data'!L$3:L$98)&gt;10,IF(AND(ISNUMBER('Test Sample Data'!L1084),'Test Sample Data'!L1084&lt;$B$1,'Test Sample Data'!L1084&gt;0),'Test Sample Data'!L1084,$B$1),"")</f>
        <v/>
      </c>
      <c r="M1085" s="17" t="str">
        <f>IF(SUM('Test Sample Data'!M$3:M$98)&gt;10,IF(AND(ISNUMBER('Test Sample Data'!M1084),'Test Sample Data'!M1084&lt;$B$1,'Test Sample Data'!M1084&gt;0),'Test Sample Data'!M1084,$B$1),"")</f>
        <v/>
      </c>
      <c r="N1085" s="17">
        <f>'Gene Table'!E1084</f>
        <v>0</v>
      </c>
      <c r="O1085" s="17" t="str">
        <f>'Gene Table'!B1084</f>
        <v>N02</v>
      </c>
      <c r="P1085" s="17" t="str">
        <f>IF(SUM('Control Sample Data'!D$3:D$98)&gt;10,IF(AND(ISNUMBER('Control Sample Data'!D1084),'Control Sample Data'!D1084&lt;$B$1,'Control Sample Data'!D1084&gt;0),'Control Sample Data'!D1084,$B$1),"")</f>
        <v/>
      </c>
      <c r="Q1085" s="17" t="str">
        <f>IF(SUM('Control Sample Data'!E$3:E$98)&gt;10,IF(AND(ISNUMBER('Control Sample Data'!E1084),'Control Sample Data'!E1084&lt;$B$1,'Control Sample Data'!E1084&gt;0),'Control Sample Data'!E1084,$B$1),"")</f>
        <v/>
      </c>
      <c r="R1085" s="17" t="str">
        <f>IF(SUM('Control Sample Data'!F$3:F$98)&gt;10,IF(AND(ISNUMBER('Control Sample Data'!F1084),'Control Sample Data'!F1084&lt;$B$1,'Control Sample Data'!F1084&gt;0),'Control Sample Data'!F1084,$B$1),"")</f>
        <v/>
      </c>
      <c r="S1085" s="17" t="str">
        <f>IF(SUM('Control Sample Data'!G$3:G$98)&gt;10,IF(AND(ISNUMBER('Control Sample Data'!G1084),'Control Sample Data'!G1084&lt;$B$1,'Control Sample Data'!G1084&gt;0),'Control Sample Data'!G1084,$B$1),"")</f>
        <v/>
      </c>
      <c r="T1085" s="17" t="str">
        <f>IF(SUM('Control Sample Data'!H$3:H$98)&gt;10,IF(AND(ISNUMBER('Control Sample Data'!H1084),'Control Sample Data'!H1084&lt;$B$1,'Control Sample Data'!H1084&gt;0),'Control Sample Data'!H1084,$B$1),"")</f>
        <v/>
      </c>
      <c r="U1085" s="17" t="str">
        <f>IF(SUM('Control Sample Data'!I$3:I$98)&gt;10,IF(AND(ISNUMBER('Control Sample Data'!I1084),'Control Sample Data'!I1084&lt;$B$1,'Control Sample Data'!I1084&gt;0),'Control Sample Data'!I1084,$B$1),"")</f>
        <v/>
      </c>
      <c r="V1085" s="17" t="str">
        <f>IF(SUM('Control Sample Data'!J$3:J$98)&gt;10,IF(AND(ISNUMBER('Control Sample Data'!J1084),'Control Sample Data'!J1084&lt;$B$1,'Control Sample Data'!J1084&gt;0),'Control Sample Data'!J1084,$B$1),"")</f>
        <v/>
      </c>
      <c r="W1085" s="17" t="str">
        <f>IF(SUM('Control Sample Data'!K$3:K$98)&gt;10,IF(AND(ISNUMBER('Control Sample Data'!K1084),'Control Sample Data'!K1084&lt;$B$1,'Control Sample Data'!K1084&gt;0),'Control Sample Data'!K1084,$B$1),"")</f>
        <v/>
      </c>
      <c r="X1085" s="17" t="str">
        <f>IF(SUM('Control Sample Data'!L$3:L$98)&gt;10,IF(AND(ISNUMBER('Control Sample Data'!L1084),'Control Sample Data'!L1084&lt;$B$1,'Control Sample Data'!L1084&gt;0),'Control Sample Data'!L1084,$B$1),"")</f>
        <v/>
      </c>
      <c r="Y1085" s="17" t="str">
        <f>IF(SUM('Control Sample Data'!M$3:M$98)&gt;10,IF(AND(ISNUMBER('Control Sample Data'!M1084),'Control Sample Data'!M1084&lt;$B$1,'Control Sample Data'!M1084&gt;0),'Control Sample Data'!M1084,$B$1),"")</f>
        <v/>
      </c>
      <c r="AT1085" s="36" t="str">
        <f t="shared" si="706"/>
        <v/>
      </c>
      <c r="AU1085" s="36" t="str">
        <f t="shared" si="707"/>
        <v/>
      </c>
      <c r="AV1085" s="36" t="str">
        <f t="shared" si="708"/>
        <v/>
      </c>
      <c r="AW1085" s="36" t="str">
        <f t="shared" si="709"/>
        <v/>
      </c>
      <c r="AX1085" s="36" t="str">
        <f t="shared" si="710"/>
        <v/>
      </c>
      <c r="AY1085" s="36" t="str">
        <f t="shared" si="711"/>
        <v/>
      </c>
      <c r="AZ1085" s="36" t="str">
        <f t="shared" si="712"/>
        <v/>
      </c>
      <c r="BA1085" s="36" t="str">
        <f t="shared" si="713"/>
        <v/>
      </c>
      <c r="BB1085" s="36" t="str">
        <f t="shared" si="714"/>
        <v/>
      </c>
      <c r="BC1085" s="36" t="str">
        <f t="shared" si="715"/>
        <v/>
      </c>
      <c r="BD1085" s="36" t="str">
        <f t="shared" si="716"/>
        <v/>
      </c>
      <c r="BE1085" s="36" t="str">
        <f t="shared" si="717"/>
        <v/>
      </c>
      <c r="BF1085" s="36" t="str">
        <f t="shared" si="718"/>
        <v/>
      </c>
      <c r="BG1085" s="36" t="str">
        <f t="shared" si="719"/>
        <v/>
      </c>
      <c r="BH1085" s="36" t="str">
        <f t="shared" si="720"/>
        <v/>
      </c>
      <c r="BI1085" s="36" t="str">
        <f t="shared" si="721"/>
        <v/>
      </c>
      <c r="BJ1085" s="36" t="str">
        <f t="shared" si="722"/>
        <v/>
      </c>
      <c r="BK1085" s="36" t="str">
        <f t="shared" si="723"/>
        <v/>
      </c>
      <c r="BL1085" s="36" t="str">
        <f t="shared" si="724"/>
        <v/>
      </c>
      <c r="BM1085" s="36" t="str">
        <f t="shared" si="725"/>
        <v/>
      </c>
      <c r="BN1085" s="38" t="e">
        <f t="shared" si="684"/>
        <v>#DIV/0!</v>
      </c>
      <c r="BO1085" s="38" t="e">
        <f t="shared" si="685"/>
        <v>#DIV/0!</v>
      </c>
      <c r="BP1085" s="39" t="str">
        <f t="shared" si="686"/>
        <v/>
      </c>
      <c r="BQ1085" s="39" t="str">
        <f t="shared" si="687"/>
        <v/>
      </c>
      <c r="BR1085" s="39" t="str">
        <f t="shared" si="688"/>
        <v/>
      </c>
      <c r="BS1085" s="39" t="str">
        <f t="shared" si="689"/>
        <v/>
      </c>
      <c r="BT1085" s="39" t="str">
        <f t="shared" si="690"/>
        <v/>
      </c>
      <c r="BU1085" s="39" t="str">
        <f t="shared" si="691"/>
        <v/>
      </c>
      <c r="BV1085" s="39" t="str">
        <f t="shared" si="692"/>
        <v/>
      </c>
      <c r="BW1085" s="39" t="str">
        <f t="shared" si="693"/>
        <v/>
      </c>
      <c r="BX1085" s="39" t="str">
        <f t="shared" si="694"/>
        <v/>
      </c>
      <c r="BY1085" s="39" t="str">
        <f t="shared" si="695"/>
        <v/>
      </c>
      <c r="BZ1085" s="39" t="str">
        <f t="shared" si="696"/>
        <v/>
      </c>
      <c r="CA1085" s="39" t="str">
        <f t="shared" si="697"/>
        <v/>
      </c>
      <c r="CB1085" s="39" t="str">
        <f t="shared" si="698"/>
        <v/>
      </c>
      <c r="CC1085" s="39" t="str">
        <f t="shared" si="699"/>
        <v/>
      </c>
      <c r="CD1085" s="39" t="str">
        <f t="shared" si="700"/>
        <v/>
      </c>
      <c r="CE1085" s="39" t="str">
        <f t="shared" si="701"/>
        <v/>
      </c>
      <c r="CF1085" s="39" t="str">
        <f t="shared" si="702"/>
        <v/>
      </c>
      <c r="CG1085" s="39" t="str">
        <f t="shared" si="703"/>
        <v/>
      </c>
      <c r="CH1085" s="39" t="str">
        <f t="shared" si="704"/>
        <v/>
      </c>
      <c r="CI1085" s="39" t="str">
        <f t="shared" si="705"/>
        <v/>
      </c>
    </row>
    <row r="1086" spans="1:87">
      <c r="A1086" s="18"/>
      <c r="B1086" s="15">
        <f>'Gene Table'!E1085</f>
        <v>0</v>
      </c>
      <c r="C1086" s="15" t="str">
        <f>'Gene Table'!B1085</f>
        <v>N03</v>
      </c>
      <c r="D1086" s="16" t="str">
        <f>IF(SUM('Test Sample Data'!D$3:D$98)&gt;10,IF(AND(ISNUMBER('Test Sample Data'!D1085),'Test Sample Data'!D1085&lt;$B$1,'Test Sample Data'!D1085&gt;0),'Test Sample Data'!D1085,$B$1),"")</f>
        <v/>
      </c>
      <c r="E1086" s="17" t="str">
        <f>IF(SUM('Test Sample Data'!E$3:E$98)&gt;10,IF(AND(ISNUMBER('Test Sample Data'!E1085),'Test Sample Data'!E1085&lt;$B$1,'Test Sample Data'!E1085&gt;0),'Test Sample Data'!E1085,$B$1),"")</f>
        <v/>
      </c>
      <c r="F1086" s="17" t="str">
        <f>IF(SUM('Test Sample Data'!F$3:F$98)&gt;10,IF(AND(ISNUMBER('Test Sample Data'!F1085),'Test Sample Data'!F1085&lt;$B$1,'Test Sample Data'!F1085&gt;0),'Test Sample Data'!F1085,$B$1),"")</f>
        <v/>
      </c>
      <c r="G1086" s="17" t="str">
        <f>IF(SUM('Test Sample Data'!G$3:G$98)&gt;10,IF(AND(ISNUMBER('Test Sample Data'!G1085),'Test Sample Data'!G1085&lt;$B$1,'Test Sample Data'!G1085&gt;0),'Test Sample Data'!G1085,$B$1),"")</f>
        <v/>
      </c>
      <c r="H1086" s="17" t="str">
        <f>IF(SUM('Test Sample Data'!H$3:H$98)&gt;10,IF(AND(ISNUMBER('Test Sample Data'!H1085),'Test Sample Data'!H1085&lt;$B$1,'Test Sample Data'!H1085&gt;0),'Test Sample Data'!H1085,$B$1),"")</f>
        <v/>
      </c>
      <c r="I1086" s="17" t="str">
        <f>IF(SUM('Test Sample Data'!I$3:I$98)&gt;10,IF(AND(ISNUMBER('Test Sample Data'!I1085),'Test Sample Data'!I1085&lt;$B$1,'Test Sample Data'!I1085&gt;0),'Test Sample Data'!I1085,$B$1),"")</f>
        <v/>
      </c>
      <c r="J1086" s="17" t="str">
        <f>IF(SUM('Test Sample Data'!J$3:J$98)&gt;10,IF(AND(ISNUMBER('Test Sample Data'!J1085),'Test Sample Data'!J1085&lt;$B$1,'Test Sample Data'!J1085&gt;0),'Test Sample Data'!J1085,$B$1),"")</f>
        <v/>
      </c>
      <c r="K1086" s="17" t="str">
        <f>IF(SUM('Test Sample Data'!K$3:K$98)&gt;10,IF(AND(ISNUMBER('Test Sample Data'!K1085),'Test Sample Data'!K1085&lt;$B$1,'Test Sample Data'!K1085&gt;0),'Test Sample Data'!K1085,$B$1),"")</f>
        <v/>
      </c>
      <c r="L1086" s="17" t="str">
        <f>IF(SUM('Test Sample Data'!L$3:L$98)&gt;10,IF(AND(ISNUMBER('Test Sample Data'!L1085),'Test Sample Data'!L1085&lt;$B$1,'Test Sample Data'!L1085&gt;0),'Test Sample Data'!L1085,$B$1),"")</f>
        <v/>
      </c>
      <c r="M1086" s="17" t="str">
        <f>IF(SUM('Test Sample Data'!M$3:M$98)&gt;10,IF(AND(ISNUMBER('Test Sample Data'!M1085),'Test Sample Data'!M1085&lt;$B$1,'Test Sample Data'!M1085&gt;0),'Test Sample Data'!M1085,$B$1),"")</f>
        <v/>
      </c>
      <c r="N1086" s="17">
        <f>'Gene Table'!E1085</f>
        <v>0</v>
      </c>
      <c r="O1086" s="17" t="str">
        <f>'Gene Table'!B1085</f>
        <v>N03</v>
      </c>
      <c r="P1086" s="17" t="str">
        <f>IF(SUM('Control Sample Data'!D$3:D$98)&gt;10,IF(AND(ISNUMBER('Control Sample Data'!D1085),'Control Sample Data'!D1085&lt;$B$1,'Control Sample Data'!D1085&gt;0),'Control Sample Data'!D1085,$B$1),"")</f>
        <v/>
      </c>
      <c r="Q1086" s="17" t="str">
        <f>IF(SUM('Control Sample Data'!E$3:E$98)&gt;10,IF(AND(ISNUMBER('Control Sample Data'!E1085),'Control Sample Data'!E1085&lt;$B$1,'Control Sample Data'!E1085&gt;0),'Control Sample Data'!E1085,$B$1),"")</f>
        <v/>
      </c>
      <c r="R1086" s="17" t="str">
        <f>IF(SUM('Control Sample Data'!F$3:F$98)&gt;10,IF(AND(ISNUMBER('Control Sample Data'!F1085),'Control Sample Data'!F1085&lt;$B$1,'Control Sample Data'!F1085&gt;0),'Control Sample Data'!F1085,$B$1),"")</f>
        <v/>
      </c>
      <c r="S1086" s="17" t="str">
        <f>IF(SUM('Control Sample Data'!G$3:G$98)&gt;10,IF(AND(ISNUMBER('Control Sample Data'!G1085),'Control Sample Data'!G1085&lt;$B$1,'Control Sample Data'!G1085&gt;0),'Control Sample Data'!G1085,$B$1),"")</f>
        <v/>
      </c>
      <c r="T1086" s="17" t="str">
        <f>IF(SUM('Control Sample Data'!H$3:H$98)&gt;10,IF(AND(ISNUMBER('Control Sample Data'!H1085),'Control Sample Data'!H1085&lt;$B$1,'Control Sample Data'!H1085&gt;0),'Control Sample Data'!H1085,$B$1),"")</f>
        <v/>
      </c>
      <c r="U1086" s="17" t="str">
        <f>IF(SUM('Control Sample Data'!I$3:I$98)&gt;10,IF(AND(ISNUMBER('Control Sample Data'!I1085),'Control Sample Data'!I1085&lt;$B$1,'Control Sample Data'!I1085&gt;0),'Control Sample Data'!I1085,$B$1),"")</f>
        <v/>
      </c>
      <c r="V1086" s="17" t="str">
        <f>IF(SUM('Control Sample Data'!J$3:J$98)&gt;10,IF(AND(ISNUMBER('Control Sample Data'!J1085),'Control Sample Data'!J1085&lt;$B$1,'Control Sample Data'!J1085&gt;0),'Control Sample Data'!J1085,$B$1),"")</f>
        <v/>
      </c>
      <c r="W1086" s="17" t="str">
        <f>IF(SUM('Control Sample Data'!K$3:K$98)&gt;10,IF(AND(ISNUMBER('Control Sample Data'!K1085),'Control Sample Data'!K1085&lt;$B$1,'Control Sample Data'!K1085&gt;0),'Control Sample Data'!K1085,$B$1),"")</f>
        <v/>
      </c>
      <c r="X1086" s="17" t="str">
        <f>IF(SUM('Control Sample Data'!L$3:L$98)&gt;10,IF(AND(ISNUMBER('Control Sample Data'!L1085),'Control Sample Data'!L1085&lt;$B$1,'Control Sample Data'!L1085&gt;0),'Control Sample Data'!L1085,$B$1),"")</f>
        <v/>
      </c>
      <c r="Y1086" s="17" t="str">
        <f>IF(SUM('Control Sample Data'!M$3:M$98)&gt;10,IF(AND(ISNUMBER('Control Sample Data'!M1085),'Control Sample Data'!M1085&lt;$B$1,'Control Sample Data'!M1085&gt;0),'Control Sample Data'!M1085,$B$1),"")</f>
        <v/>
      </c>
      <c r="AT1086" s="36" t="str">
        <f t="shared" si="706"/>
        <v/>
      </c>
      <c r="AU1086" s="36" t="str">
        <f t="shared" si="707"/>
        <v/>
      </c>
      <c r="AV1086" s="36" t="str">
        <f t="shared" si="708"/>
        <v/>
      </c>
      <c r="AW1086" s="36" t="str">
        <f t="shared" si="709"/>
        <v/>
      </c>
      <c r="AX1086" s="36" t="str">
        <f t="shared" si="710"/>
        <v/>
      </c>
      <c r="AY1086" s="36" t="str">
        <f t="shared" si="711"/>
        <v/>
      </c>
      <c r="AZ1086" s="36" t="str">
        <f t="shared" si="712"/>
        <v/>
      </c>
      <c r="BA1086" s="36" t="str">
        <f t="shared" si="713"/>
        <v/>
      </c>
      <c r="BB1086" s="36" t="str">
        <f t="shared" si="714"/>
        <v/>
      </c>
      <c r="BC1086" s="36" t="str">
        <f t="shared" si="715"/>
        <v/>
      </c>
      <c r="BD1086" s="36" t="str">
        <f t="shared" si="716"/>
        <v/>
      </c>
      <c r="BE1086" s="36" t="str">
        <f t="shared" si="717"/>
        <v/>
      </c>
      <c r="BF1086" s="36" t="str">
        <f t="shared" si="718"/>
        <v/>
      </c>
      <c r="BG1086" s="36" t="str">
        <f t="shared" si="719"/>
        <v/>
      </c>
      <c r="BH1086" s="36" t="str">
        <f t="shared" si="720"/>
        <v/>
      </c>
      <c r="BI1086" s="36" t="str">
        <f t="shared" si="721"/>
        <v/>
      </c>
      <c r="BJ1086" s="36" t="str">
        <f t="shared" si="722"/>
        <v/>
      </c>
      <c r="BK1086" s="36" t="str">
        <f t="shared" si="723"/>
        <v/>
      </c>
      <c r="BL1086" s="36" t="str">
        <f t="shared" si="724"/>
        <v/>
      </c>
      <c r="BM1086" s="36" t="str">
        <f t="shared" si="725"/>
        <v/>
      </c>
      <c r="BN1086" s="38" t="e">
        <f t="shared" si="684"/>
        <v>#DIV/0!</v>
      </c>
      <c r="BO1086" s="38" t="e">
        <f t="shared" si="685"/>
        <v>#DIV/0!</v>
      </c>
      <c r="BP1086" s="39" t="str">
        <f t="shared" si="686"/>
        <v/>
      </c>
      <c r="BQ1086" s="39" t="str">
        <f t="shared" si="687"/>
        <v/>
      </c>
      <c r="BR1086" s="39" t="str">
        <f t="shared" si="688"/>
        <v/>
      </c>
      <c r="BS1086" s="39" t="str">
        <f t="shared" si="689"/>
        <v/>
      </c>
      <c r="BT1086" s="39" t="str">
        <f t="shared" si="690"/>
        <v/>
      </c>
      <c r="BU1086" s="39" t="str">
        <f t="shared" si="691"/>
        <v/>
      </c>
      <c r="BV1086" s="39" t="str">
        <f t="shared" si="692"/>
        <v/>
      </c>
      <c r="BW1086" s="39" t="str">
        <f t="shared" si="693"/>
        <v/>
      </c>
      <c r="BX1086" s="39" t="str">
        <f t="shared" si="694"/>
        <v/>
      </c>
      <c r="BY1086" s="39" t="str">
        <f t="shared" si="695"/>
        <v/>
      </c>
      <c r="BZ1086" s="39" t="str">
        <f t="shared" si="696"/>
        <v/>
      </c>
      <c r="CA1086" s="39" t="str">
        <f t="shared" si="697"/>
        <v/>
      </c>
      <c r="CB1086" s="39" t="str">
        <f t="shared" si="698"/>
        <v/>
      </c>
      <c r="CC1086" s="39" t="str">
        <f t="shared" si="699"/>
        <v/>
      </c>
      <c r="CD1086" s="39" t="str">
        <f t="shared" si="700"/>
        <v/>
      </c>
      <c r="CE1086" s="39" t="str">
        <f t="shared" si="701"/>
        <v/>
      </c>
      <c r="CF1086" s="39" t="str">
        <f t="shared" si="702"/>
        <v/>
      </c>
      <c r="CG1086" s="39" t="str">
        <f t="shared" si="703"/>
        <v/>
      </c>
      <c r="CH1086" s="39" t="str">
        <f t="shared" si="704"/>
        <v/>
      </c>
      <c r="CI1086" s="39" t="str">
        <f t="shared" si="705"/>
        <v/>
      </c>
    </row>
    <row r="1087" spans="1:87">
      <c r="A1087" s="18"/>
      <c r="B1087" s="15">
        <f>'Gene Table'!E1086</f>
        <v>0</v>
      </c>
      <c r="C1087" s="15" t="str">
        <f>'Gene Table'!B1086</f>
        <v>N04</v>
      </c>
      <c r="D1087" s="16" t="str">
        <f>IF(SUM('Test Sample Data'!D$3:D$98)&gt;10,IF(AND(ISNUMBER('Test Sample Data'!D1086),'Test Sample Data'!D1086&lt;$B$1,'Test Sample Data'!D1086&gt;0),'Test Sample Data'!D1086,$B$1),"")</f>
        <v/>
      </c>
      <c r="E1087" s="17" t="str">
        <f>IF(SUM('Test Sample Data'!E$3:E$98)&gt;10,IF(AND(ISNUMBER('Test Sample Data'!E1086),'Test Sample Data'!E1086&lt;$B$1,'Test Sample Data'!E1086&gt;0),'Test Sample Data'!E1086,$B$1),"")</f>
        <v/>
      </c>
      <c r="F1087" s="17" t="str">
        <f>IF(SUM('Test Sample Data'!F$3:F$98)&gt;10,IF(AND(ISNUMBER('Test Sample Data'!F1086),'Test Sample Data'!F1086&lt;$B$1,'Test Sample Data'!F1086&gt;0),'Test Sample Data'!F1086,$B$1),"")</f>
        <v/>
      </c>
      <c r="G1087" s="17" t="str">
        <f>IF(SUM('Test Sample Data'!G$3:G$98)&gt;10,IF(AND(ISNUMBER('Test Sample Data'!G1086),'Test Sample Data'!G1086&lt;$B$1,'Test Sample Data'!G1086&gt;0),'Test Sample Data'!G1086,$B$1),"")</f>
        <v/>
      </c>
      <c r="H1087" s="17" t="str">
        <f>IF(SUM('Test Sample Data'!H$3:H$98)&gt;10,IF(AND(ISNUMBER('Test Sample Data'!H1086),'Test Sample Data'!H1086&lt;$B$1,'Test Sample Data'!H1086&gt;0),'Test Sample Data'!H1086,$B$1),"")</f>
        <v/>
      </c>
      <c r="I1087" s="17" t="str">
        <f>IF(SUM('Test Sample Data'!I$3:I$98)&gt;10,IF(AND(ISNUMBER('Test Sample Data'!I1086),'Test Sample Data'!I1086&lt;$B$1,'Test Sample Data'!I1086&gt;0),'Test Sample Data'!I1086,$B$1),"")</f>
        <v/>
      </c>
      <c r="J1087" s="17" t="str">
        <f>IF(SUM('Test Sample Data'!J$3:J$98)&gt;10,IF(AND(ISNUMBER('Test Sample Data'!J1086),'Test Sample Data'!J1086&lt;$B$1,'Test Sample Data'!J1086&gt;0),'Test Sample Data'!J1086,$B$1),"")</f>
        <v/>
      </c>
      <c r="K1087" s="17" t="str">
        <f>IF(SUM('Test Sample Data'!K$3:K$98)&gt;10,IF(AND(ISNUMBER('Test Sample Data'!K1086),'Test Sample Data'!K1086&lt;$B$1,'Test Sample Data'!K1086&gt;0),'Test Sample Data'!K1086,$B$1),"")</f>
        <v/>
      </c>
      <c r="L1087" s="17" t="str">
        <f>IF(SUM('Test Sample Data'!L$3:L$98)&gt;10,IF(AND(ISNUMBER('Test Sample Data'!L1086),'Test Sample Data'!L1086&lt;$B$1,'Test Sample Data'!L1086&gt;0),'Test Sample Data'!L1086,$B$1),"")</f>
        <v/>
      </c>
      <c r="M1087" s="17" t="str">
        <f>IF(SUM('Test Sample Data'!M$3:M$98)&gt;10,IF(AND(ISNUMBER('Test Sample Data'!M1086),'Test Sample Data'!M1086&lt;$B$1,'Test Sample Data'!M1086&gt;0),'Test Sample Data'!M1086,$B$1),"")</f>
        <v/>
      </c>
      <c r="N1087" s="17">
        <f>'Gene Table'!E1086</f>
        <v>0</v>
      </c>
      <c r="O1087" s="17" t="str">
        <f>'Gene Table'!B1086</f>
        <v>N04</v>
      </c>
      <c r="P1087" s="17" t="str">
        <f>IF(SUM('Control Sample Data'!D$3:D$98)&gt;10,IF(AND(ISNUMBER('Control Sample Data'!D1086),'Control Sample Data'!D1086&lt;$B$1,'Control Sample Data'!D1086&gt;0),'Control Sample Data'!D1086,$B$1),"")</f>
        <v/>
      </c>
      <c r="Q1087" s="17" t="str">
        <f>IF(SUM('Control Sample Data'!E$3:E$98)&gt;10,IF(AND(ISNUMBER('Control Sample Data'!E1086),'Control Sample Data'!E1086&lt;$B$1,'Control Sample Data'!E1086&gt;0),'Control Sample Data'!E1086,$B$1),"")</f>
        <v/>
      </c>
      <c r="R1087" s="17" t="str">
        <f>IF(SUM('Control Sample Data'!F$3:F$98)&gt;10,IF(AND(ISNUMBER('Control Sample Data'!F1086),'Control Sample Data'!F1086&lt;$B$1,'Control Sample Data'!F1086&gt;0),'Control Sample Data'!F1086,$B$1),"")</f>
        <v/>
      </c>
      <c r="S1087" s="17" t="str">
        <f>IF(SUM('Control Sample Data'!G$3:G$98)&gt;10,IF(AND(ISNUMBER('Control Sample Data'!G1086),'Control Sample Data'!G1086&lt;$B$1,'Control Sample Data'!G1086&gt;0),'Control Sample Data'!G1086,$B$1),"")</f>
        <v/>
      </c>
      <c r="T1087" s="17" t="str">
        <f>IF(SUM('Control Sample Data'!H$3:H$98)&gt;10,IF(AND(ISNUMBER('Control Sample Data'!H1086),'Control Sample Data'!H1086&lt;$B$1,'Control Sample Data'!H1086&gt;0),'Control Sample Data'!H1086,$B$1),"")</f>
        <v/>
      </c>
      <c r="U1087" s="17" t="str">
        <f>IF(SUM('Control Sample Data'!I$3:I$98)&gt;10,IF(AND(ISNUMBER('Control Sample Data'!I1086),'Control Sample Data'!I1086&lt;$B$1,'Control Sample Data'!I1086&gt;0),'Control Sample Data'!I1086,$B$1),"")</f>
        <v/>
      </c>
      <c r="V1087" s="17" t="str">
        <f>IF(SUM('Control Sample Data'!J$3:J$98)&gt;10,IF(AND(ISNUMBER('Control Sample Data'!J1086),'Control Sample Data'!J1086&lt;$B$1,'Control Sample Data'!J1086&gt;0),'Control Sample Data'!J1086,$B$1),"")</f>
        <v/>
      </c>
      <c r="W1087" s="17" t="str">
        <f>IF(SUM('Control Sample Data'!K$3:K$98)&gt;10,IF(AND(ISNUMBER('Control Sample Data'!K1086),'Control Sample Data'!K1086&lt;$B$1,'Control Sample Data'!K1086&gt;0),'Control Sample Data'!K1086,$B$1),"")</f>
        <v/>
      </c>
      <c r="X1087" s="17" t="str">
        <f>IF(SUM('Control Sample Data'!L$3:L$98)&gt;10,IF(AND(ISNUMBER('Control Sample Data'!L1086),'Control Sample Data'!L1086&lt;$B$1,'Control Sample Data'!L1086&gt;0),'Control Sample Data'!L1086,$B$1),"")</f>
        <v/>
      </c>
      <c r="Y1087" s="17" t="str">
        <f>IF(SUM('Control Sample Data'!M$3:M$98)&gt;10,IF(AND(ISNUMBER('Control Sample Data'!M1086),'Control Sample Data'!M1086&lt;$B$1,'Control Sample Data'!M1086&gt;0),'Control Sample Data'!M1086,$B$1),"")</f>
        <v/>
      </c>
      <c r="AT1087" s="36" t="str">
        <f t="shared" si="706"/>
        <v/>
      </c>
      <c r="AU1087" s="36" t="str">
        <f t="shared" si="707"/>
        <v/>
      </c>
      <c r="AV1087" s="36" t="str">
        <f t="shared" si="708"/>
        <v/>
      </c>
      <c r="AW1087" s="36" t="str">
        <f t="shared" si="709"/>
        <v/>
      </c>
      <c r="AX1087" s="36" t="str">
        <f t="shared" si="710"/>
        <v/>
      </c>
      <c r="AY1087" s="36" t="str">
        <f t="shared" si="711"/>
        <v/>
      </c>
      <c r="AZ1087" s="36" t="str">
        <f t="shared" si="712"/>
        <v/>
      </c>
      <c r="BA1087" s="36" t="str">
        <f t="shared" si="713"/>
        <v/>
      </c>
      <c r="BB1087" s="36" t="str">
        <f t="shared" si="714"/>
        <v/>
      </c>
      <c r="BC1087" s="36" t="str">
        <f t="shared" si="715"/>
        <v/>
      </c>
      <c r="BD1087" s="36" t="str">
        <f t="shared" si="716"/>
        <v/>
      </c>
      <c r="BE1087" s="36" t="str">
        <f t="shared" si="717"/>
        <v/>
      </c>
      <c r="BF1087" s="36" t="str">
        <f t="shared" si="718"/>
        <v/>
      </c>
      <c r="BG1087" s="36" t="str">
        <f t="shared" si="719"/>
        <v/>
      </c>
      <c r="BH1087" s="36" t="str">
        <f t="shared" si="720"/>
        <v/>
      </c>
      <c r="BI1087" s="36" t="str">
        <f t="shared" si="721"/>
        <v/>
      </c>
      <c r="BJ1087" s="36" t="str">
        <f t="shared" si="722"/>
        <v/>
      </c>
      <c r="BK1087" s="36" t="str">
        <f t="shared" si="723"/>
        <v/>
      </c>
      <c r="BL1087" s="36" t="str">
        <f t="shared" si="724"/>
        <v/>
      </c>
      <c r="BM1087" s="36" t="str">
        <f t="shared" si="725"/>
        <v/>
      </c>
      <c r="BN1087" s="38" t="e">
        <f t="shared" si="684"/>
        <v>#DIV/0!</v>
      </c>
      <c r="BO1087" s="38" t="e">
        <f t="shared" si="685"/>
        <v>#DIV/0!</v>
      </c>
      <c r="BP1087" s="39" t="str">
        <f t="shared" si="686"/>
        <v/>
      </c>
      <c r="BQ1087" s="39" t="str">
        <f t="shared" si="687"/>
        <v/>
      </c>
      <c r="BR1087" s="39" t="str">
        <f t="shared" si="688"/>
        <v/>
      </c>
      <c r="BS1087" s="39" t="str">
        <f t="shared" si="689"/>
        <v/>
      </c>
      <c r="BT1087" s="39" t="str">
        <f t="shared" si="690"/>
        <v/>
      </c>
      <c r="BU1087" s="39" t="str">
        <f t="shared" si="691"/>
        <v/>
      </c>
      <c r="BV1087" s="39" t="str">
        <f t="shared" si="692"/>
        <v/>
      </c>
      <c r="BW1087" s="39" t="str">
        <f t="shared" si="693"/>
        <v/>
      </c>
      <c r="BX1087" s="39" t="str">
        <f t="shared" si="694"/>
        <v/>
      </c>
      <c r="BY1087" s="39" t="str">
        <f t="shared" si="695"/>
        <v/>
      </c>
      <c r="BZ1087" s="39" t="str">
        <f t="shared" si="696"/>
        <v/>
      </c>
      <c r="CA1087" s="39" t="str">
        <f t="shared" si="697"/>
        <v/>
      </c>
      <c r="CB1087" s="39" t="str">
        <f t="shared" si="698"/>
        <v/>
      </c>
      <c r="CC1087" s="39" t="str">
        <f t="shared" si="699"/>
        <v/>
      </c>
      <c r="CD1087" s="39" t="str">
        <f t="shared" si="700"/>
        <v/>
      </c>
      <c r="CE1087" s="39" t="str">
        <f t="shared" si="701"/>
        <v/>
      </c>
      <c r="CF1087" s="39" t="str">
        <f t="shared" si="702"/>
        <v/>
      </c>
      <c r="CG1087" s="39" t="str">
        <f t="shared" si="703"/>
        <v/>
      </c>
      <c r="CH1087" s="39" t="str">
        <f t="shared" si="704"/>
        <v/>
      </c>
      <c r="CI1087" s="39" t="str">
        <f t="shared" si="705"/>
        <v/>
      </c>
    </row>
    <row r="1088" spans="1:87">
      <c r="A1088" s="18"/>
      <c r="B1088" s="15">
        <f>'Gene Table'!E1087</f>
        <v>0</v>
      </c>
      <c r="C1088" s="15" t="str">
        <f>'Gene Table'!B1087</f>
        <v>N05</v>
      </c>
      <c r="D1088" s="16" t="str">
        <f>IF(SUM('Test Sample Data'!D$3:D$98)&gt;10,IF(AND(ISNUMBER('Test Sample Data'!D1087),'Test Sample Data'!D1087&lt;$B$1,'Test Sample Data'!D1087&gt;0),'Test Sample Data'!D1087,$B$1),"")</f>
        <v/>
      </c>
      <c r="E1088" s="17" t="str">
        <f>IF(SUM('Test Sample Data'!E$3:E$98)&gt;10,IF(AND(ISNUMBER('Test Sample Data'!E1087),'Test Sample Data'!E1087&lt;$B$1,'Test Sample Data'!E1087&gt;0),'Test Sample Data'!E1087,$B$1),"")</f>
        <v/>
      </c>
      <c r="F1088" s="17" t="str">
        <f>IF(SUM('Test Sample Data'!F$3:F$98)&gt;10,IF(AND(ISNUMBER('Test Sample Data'!F1087),'Test Sample Data'!F1087&lt;$B$1,'Test Sample Data'!F1087&gt;0),'Test Sample Data'!F1087,$B$1),"")</f>
        <v/>
      </c>
      <c r="G1088" s="17" t="str">
        <f>IF(SUM('Test Sample Data'!G$3:G$98)&gt;10,IF(AND(ISNUMBER('Test Sample Data'!G1087),'Test Sample Data'!G1087&lt;$B$1,'Test Sample Data'!G1087&gt;0),'Test Sample Data'!G1087,$B$1),"")</f>
        <v/>
      </c>
      <c r="H1088" s="17" t="str">
        <f>IF(SUM('Test Sample Data'!H$3:H$98)&gt;10,IF(AND(ISNUMBER('Test Sample Data'!H1087),'Test Sample Data'!H1087&lt;$B$1,'Test Sample Data'!H1087&gt;0),'Test Sample Data'!H1087,$B$1),"")</f>
        <v/>
      </c>
      <c r="I1088" s="17" t="str">
        <f>IF(SUM('Test Sample Data'!I$3:I$98)&gt;10,IF(AND(ISNUMBER('Test Sample Data'!I1087),'Test Sample Data'!I1087&lt;$B$1,'Test Sample Data'!I1087&gt;0),'Test Sample Data'!I1087,$B$1),"")</f>
        <v/>
      </c>
      <c r="J1088" s="17" t="str">
        <f>IF(SUM('Test Sample Data'!J$3:J$98)&gt;10,IF(AND(ISNUMBER('Test Sample Data'!J1087),'Test Sample Data'!J1087&lt;$B$1,'Test Sample Data'!J1087&gt;0),'Test Sample Data'!J1087,$B$1),"")</f>
        <v/>
      </c>
      <c r="K1088" s="17" t="str">
        <f>IF(SUM('Test Sample Data'!K$3:K$98)&gt;10,IF(AND(ISNUMBER('Test Sample Data'!K1087),'Test Sample Data'!K1087&lt;$B$1,'Test Sample Data'!K1087&gt;0),'Test Sample Data'!K1087,$B$1),"")</f>
        <v/>
      </c>
      <c r="L1088" s="17" t="str">
        <f>IF(SUM('Test Sample Data'!L$3:L$98)&gt;10,IF(AND(ISNUMBER('Test Sample Data'!L1087),'Test Sample Data'!L1087&lt;$B$1,'Test Sample Data'!L1087&gt;0),'Test Sample Data'!L1087,$B$1),"")</f>
        <v/>
      </c>
      <c r="M1088" s="17" t="str">
        <f>IF(SUM('Test Sample Data'!M$3:M$98)&gt;10,IF(AND(ISNUMBER('Test Sample Data'!M1087),'Test Sample Data'!M1087&lt;$B$1,'Test Sample Data'!M1087&gt;0),'Test Sample Data'!M1087,$B$1),"")</f>
        <v/>
      </c>
      <c r="N1088" s="17">
        <f>'Gene Table'!E1087</f>
        <v>0</v>
      </c>
      <c r="O1088" s="17" t="str">
        <f>'Gene Table'!B1087</f>
        <v>N05</v>
      </c>
      <c r="P1088" s="17" t="str">
        <f>IF(SUM('Control Sample Data'!D$3:D$98)&gt;10,IF(AND(ISNUMBER('Control Sample Data'!D1087),'Control Sample Data'!D1087&lt;$B$1,'Control Sample Data'!D1087&gt;0),'Control Sample Data'!D1087,$B$1),"")</f>
        <v/>
      </c>
      <c r="Q1088" s="17" t="str">
        <f>IF(SUM('Control Sample Data'!E$3:E$98)&gt;10,IF(AND(ISNUMBER('Control Sample Data'!E1087),'Control Sample Data'!E1087&lt;$B$1,'Control Sample Data'!E1087&gt;0),'Control Sample Data'!E1087,$B$1),"")</f>
        <v/>
      </c>
      <c r="R1088" s="17" t="str">
        <f>IF(SUM('Control Sample Data'!F$3:F$98)&gt;10,IF(AND(ISNUMBER('Control Sample Data'!F1087),'Control Sample Data'!F1087&lt;$B$1,'Control Sample Data'!F1087&gt;0),'Control Sample Data'!F1087,$B$1),"")</f>
        <v/>
      </c>
      <c r="S1088" s="17" t="str">
        <f>IF(SUM('Control Sample Data'!G$3:G$98)&gt;10,IF(AND(ISNUMBER('Control Sample Data'!G1087),'Control Sample Data'!G1087&lt;$B$1,'Control Sample Data'!G1087&gt;0),'Control Sample Data'!G1087,$B$1),"")</f>
        <v/>
      </c>
      <c r="T1088" s="17" t="str">
        <f>IF(SUM('Control Sample Data'!H$3:H$98)&gt;10,IF(AND(ISNUMBER('Control Sample Data'!H1087),'Control Sample Data'!H1087&lt;$B$1,'Control Sample Data'!H1087&gt;0),'Control Sample Data'!H1087,$B$1),"")</f>
        <v/>
      </c>
      <c r="U1088" s="17" t="str">
        <f>IF(SUM('Control Sample Data'!I$3:I$98)&gt;10,IF(AND(ISNUMBER('Control Sample Data'!I1087),'Control Sample Data'!I1087&lt;$B$1,'Control Sample Data'!I1087&gt;0),'Control Sample Data'!I1087,$B$1),"")</f>
        <v/>
      </c>
      <c r="V1088" s="17" t="str">
        <f>IF(SUM('Control Sample Data'!J$3:J$98)&gt;10,IF(AND(ISNUMBER('Control Sample Data'!J1087),'Control Sample Data'!J1087&lt;$B$1,'Control Sample Data'!J1087&gt;0),'Control Sample Data'!J1087,$B$1),"")</f>
        <v/>
      </c>
      <c r="W1088" s="17" t="str">
        <f>IF(SUM('Control Sample Data'!K$3:K$98)&gt;10,IF(AND(ISNUMBER('Control Sample Data'!K1087),'Control Sample Data'!K1087&lt;$B$1,'Control Sample Data'!K1087&gt;0),'Control Sample Data'!K1087,$B$1),"")</f>
        <v/>
      </c>
      <c r="X1088" s="17" t="str">
        <f>IF(SUM('Control Sample Data'!L$3:L$98)&gt;10,IF(AND(ISNUMBER('Control Sample Data'!L1087),'Control Sample Data'!L1087&lt;$B$1,'Control Sample Data'!L1087&gt;0),'Control Sample Data'!L1087,$B$1),"")</f>
        <v/>
      </c>
      <c r="Y1088" s="17" t="str">
        <f>IF(SUM('Control Sample Data'!M$3:M$98)&gt;10,IF(AND(ISNUMBER('Control Sample Data'!M1087),'Control Sample Data'!M1087&lt;$B$1,'Control Sample Data'!M1087&gt;0),'Control Sample Data'!M1087,$B$1),"")</f>
        <v/>
      </c>
      <c r="AT1088" s="36" t="str">
        <f t="shared" si="706"/>
        <v/>
      </c>
      <c r="AU1088" s="36" t="str">
        <f t="shared" si="707"/>
        <v/>
      </c>
      <c r="AV1088" s="36" t="str">
        <f t="shared" si="708"/>
        <v/>
      </c>
      <c r="AW1088" s="36" t="str">
        <f t="shared" si="709"/>
        <v/>
      </c>
      <c r="AX1088" s="36" t="str">
        <f t="shared" si="710"/>
        <v/>
      </c>
      <c r="AY1088" s="36" t="str">
        <f t="shared" si="711"/>
        <v/>
      </c>
      <c r="AZ1088" s="36" t="str">
        <f t="shared" si="712"/>
        <v/>
      </c>
      <c r="BA1088" s="36" t="str">
        <f t="shared" si="713"/>
        <v/>
      </c>
      <c r="BB1088" s="36" t="str">
        <f t="shared" si="714"/>
        <v/>
      </c>
      <c r="BC1088" s="36" t="str">
        <f t="shared" si="715"/>
        <v/>
      </c>
      <c r="BD1088" s="36" t="str">
        <f t="shared" si="716"/>
        <v/>
      </c>
      <c r="BE1088" s="36" t="str">
        <f t="shared" si="717"/>
        <v/>
      </c>
      <c r="BF1088" s="36" t="str">
        <f t="shared" si="718"/>
        <v/>
      </c>
      <c r="BG1088" s="36" t="str">
        <f t="shared" si="719"/>
        <v/>
      </c>
      <c r="BH1088" s="36" t="str">
        <f t="shared" si="720"/>
        <v/>
      </c>
      <c r="BI1088" s="36" t="str">
        <f t="shared" si="721"/>
        <v/>
      </c>
      <c r="BJ1088" s="36" t="str">
        <f t="shared" si="722"/>
        <v/>
      </c>
      <c r="BK1088" s="36" t="str">
        <f t="shared" si="723"/>
        <v/>
      </c>
      <c r="BL1088" s="36" t="str">
        <f t="shared" si="724"/>
        <v/>
      </c>
      <c r="BM1088" s="36" t="str">
        <f t="shared" si="725"/>
        <v/>
      </c>
      <c r="BN1088" s="38" t="e">
        <f t="shared" si="684"/>
        <v>#DIV/0!</v>
      </c>
      <c r="BO1088" s="38" t="e">
        <f t="shared" si="685"/>
        <v>#DIV/0!</v>
      </c>
      <c r="BP1088" s="39" t="str">
        <f t="shared" si="686"/>
        <v/>
      </c>
      <c r="BQ1088" s="39" t="str">
        <f t="shared" si="687"/>
        <v/>
      </c>
      <c r="BR1088" s="39" t="str">
        <f t="shared" si="688"/>
        <v/>
      </c>
      <c r="BS1088" s="39" t="str">
        <f t="shared" si="689"/>
        <v/>
      </c>
      <c r="BT1088" s="39" t="str">
        <f t="shared" si="690"/>
        <v/>
      </c>
      <c r="BU1088" s="39" t="str">
        <f t="shared" si="691"/>
        <v/>
      </c>
      <c r="BV1088" s="39" t="str">
        <f t="shared" si="692"/>
        <v/>
      </c>
      <c r="BW1088" s="39" t="str">
        <f t="shared" si="693"/>
        <v/>
      </c>
      <c r="BX1088" s="39" t="str">
        <f t="shared" si="694"/>
        <v/>
      </c>
      <c r="BY1088" s="39" t="str">
        <f t="shared" si="695"/>
        <v/>
      </c>
      <c r="BZ1088" s="39" t="str">
        <f t="shared" si="696"/>
        <v/>
      </c>
      <c r="CA1088" s="39" t="str">
        <f t="shared" si="697"/>
        <v/>
      </c>
      <c r="CB1088" s="39" t="str">
        <f t="shared" si="698"/>
        <v/>
      </c>
      <c r="CC1088" s="39" t="str">
        <f t="shared" si="699"/>
        <v/>
      </c>
      <c r="CD1088" s="39" t="str">
        <f t="shared" si="700"/>
        <v/>
      </c>
      <c r="CE1088" s="39" t="str">
        <f t="shared" si="701"/>
        <v/>
      </c>
      <c r="CF1088" s="39" t="str">
        <f t="shared" si="702"/>
        <v/>
      </c>
      <c r="CG1088" s="39" t="str">
        <f t="shared" si="703"/>
        <v/>
      </c>
      <c r="CH1088" s="39" t="str">
        <f t="shared" si="704"/>
        <v/>
      </c>
      <c r="CI1088" s="39" t="str">
        <f t="shared" si="705"/>
        <v/>
      </c>
    </row>
    <row r="1089" spans="1:87">
      <c r="A1089" s="18"/>
      <c r="B1089" s="15">
        <f>'Gene Table'!E1088</f>
        <v>0</v>
      </c>
      <c r="C1089" s="15" t="str">
        <f>'Gene Table'!B1088</f>
        <v>N06</v>
      </c>
      <c r="D1089" s="16" t="str">
        <f>IF(SUM('Test Sample Data'!D$3:D$98)&gt;10,IF(AND(ISNUMBER('Test Sample Data'!D1088),'Test Sample Data'!D1088&lt;$B$1,'Test Sample Data'!D1088&gt;0),'Test Sample Data'!D1088,$B$1),"")</f>
        <v/>
      </c>
      <c r="E1089" s="17" t="str">
        <f>IF(SUM('Test Sample Data'!E$3:E$98)&gt;10,IF(AND(ISNUMBER('Test Sample Data'!E1088),'Test Sample Data'!E1088&lt;$B$1,'Test Sample Data'!E1088&gt;0),'Test Sample Data'!E1088,$B$1),"")</f>
        <v/>
      </c>
      <c r="F1089" s="17" t="str">
        <f>IF(SUM('Test Sample Data'!F$3:F$98)&gt;10,IF(AND(ISNUMBER('Test Sample Data'!F1088),'Test Sample Data'!F1088&lt;$B$1,'Test Sample Data'!F1088&gt;0),'Test Sample Data'!F1088,$B$1),"")</f>
        <v/>
      </c>
      <c r="G1089" s="17" t="str">
        <f>IF(SUM('Test Sample Data'!G$3:G$98)&gt;10,IF(AND(ISNUMBER('Test Sample Data'!G1088),'Test Sample Data'!G1088&lt;$B$1,'Test Sample Data'!G1088&gt;0),'Test Sample Data'!G1088,$B$1),"")</f>
        <v/>
      </c>
      <c r="H1089" s="17" t="str">
        <f>IF(SUM('Test Sample Data'!H$3:H$98)&gt;10,IF(AND(ISNUMBER('Test Sample Data'!H1088),'Test Sample Data'!H1088&lt;$B$1,'Test Sample Data'!H1088&gt;0),'Test Sample Data'!H1088,$B$1),"")</f>
        <v/>
      </c>
      <c r="I1089" s="17" t="str">
        <f>IF(SUM('Test Sample Data'!I$3:I$98)&gt;10,IF(AND(ISNUMBER('Test Sample Data'!I1088),'Test Sample Data'!I1088&lt;$B$1,'Test Sample Data'!I1088&gt;0),'Test Sample Data'!I1088,$B$1),"")</f>
        <v/>
      </c>
      <c r="J1089" s="17" t="str">
        <f>IF(SUM('Test Sample Data'!J$3:J$98)&gt;10,IF(AND(ISNUMBER('Test Sample Data'!J1088),'Test Sample Data'!J1088&lt;$B$1,'Test Sample Data'!J1088&gt;0),'Test Sample Data'!J1088,$B$1),"")</f>
        <v/>
      </c>
      <c r="K1089" s="17" t="str">
        <f>IF(SUM('Test Sample Data'!K$3:K$98)&gt;10,IF(AND(ISNUMBER('Test Sample Data'!K1088),'Test Sample Data'!K1088&lt;$B$1,'Test Sample Data'!K1088&gt;0),'Test Sample Data'!K1088,$B$1),"")</f>
        <v/>
      </c>
      <c r="L1089" s="17" t="str">
        <f>IF(SUM('Test Sample Data'!L$3:L$98)&gt;10,IF(AND(ISNUMBER('Test Sample Data'!L1088),'Test Sample Data'!L1088&lt;$B$1,'Test Sample Data'!L1088&gt;0),'Test Sample Data'!L1088,$B$1),"")</f>
        <v/>
      </c>
      <c r="M1089" s="17" t="str">
        <f>IF(SUM('Test Sample Data'!M$3:M$98)&gt;10,IF(AND(ISNUMBER('Test Sample Data'!M1088),'Test Sample Data'!M1088&lt;$B$1,'Test Sample Data'!M1088&gt;0),'Test Sample Data'!M1088,$B$1),"")</f>
        <v/>
      </c>
      <c r="N1089" s="17">
        <f>'Gene Table'!E1088</f>
        <v>0</v>
      </c>
      <c r="O1089" s="17" t="str">
        <f>'Gene Table'!B1088</f>
        <v>N06</v>
      </c>
      <c r="P1089" s="17" t="str">
        <f>IF(SUM('Control Sample Data'!D$3:D$98)&gt;10,IF(AND(ISNUMBER('Control Sample Data'!D1088),'Control Sample Data'!D1088&lt;$B$1,'Control Sample Data'!D1088&gt;0),'Control Sample Data'!D1088,$B$1),"")</f>
        <v/>
      </c>
      <c r="Q1089" s="17" t="str">
        <f>IF(SUM('Control Sample Data'!E$3:E$98)&gt;10,IF(AND(ISNUMBER('Control Sample Data'!E1088),'Control Sample Data'!E1088&lt;$B$1,'Control Sample Data'!E1088&gt;0),'Control Sample Data'!E1088,$B$1),"")</f>
        <v/>
      </c>
      <c r="R1089" s="17" t="str">
        <f>IF(SUM('Control Sample Data'!F$3:F$98)&gt;10,IF(AND(ISNUMBER('Control Sample Data'!F1088),'Control Sample Data'!F1088&lt;$B$1,'Control Sample Data'!F1088&gt;0),'Control Sample Data'!F1088,$B$1),"")</f>
        <v/>
      </c>
      <c r="S1089" s="17" t="str">
        <f>IF(SUM('Control Sample Data'!G$3:G$98)&gt;10,IF(AND(ISNUMBER('Control Sample Data'!G1088),'Control Sample Data'!G1088&lt;$B$1,'Control Sample Data'!G1088&gt;0),'Control Sample Data'!G1088,$B$1),"")</f>
        <v/>
      </c>
      <c r="T1089" s="17" t="str">
        <f>IF(SUM('Control Sample Data'!H$3:H$98)&gt;10,IF(AND(ISNUMBER('Control Sample Data'!H1088),'Control Sample Data'!H1088&lt;$B$1,'Control Sample Data'!H1088&gt;0),'Control Sample Data'!H1088,$B$1),"")</f>
        <v/>
      </c>
      <c r="U1089" s="17" t="str">
        <f>IF(SUM('Control Sample Data'!I$3:I$98)&gt;10,IF(AND(ISNUMBER('Control Sample Data'!I1088),'Control Sample Data'!I1088&lt;$B$1,'Control Sample Data'!I1088&gt;0),'Control Sample Data'!I1088,$B$1),"")</f>
        <v/>
      </c>
      <c r="V1089" s="17" t="str">
        <f>IF(SUM('Control Sample Data'!J$3:J$98)&gt;10,IF(AND(ISNUMBER('Control Sample Data'!J1088),'Control Sample Data'!J1088&lt;$B$1,'Control Sample Data'!J1088&gt;0),'Control Sample Data'!J1088,$B$1),"")</f>
        <v/>
      </c>
      <c r="W1089" s="17" t="str">
        <f>IF(SUM('Control Sample Data'!K$3:K$98)&gt;10,IF(AND(ISNUMBER('Control Sample Data'!K1088),'Control Sample Data'!K1088&lt;$B$1,'Control Sample Data'!K1088&gt;0),'Control Sample Data'!K1088,$B$1),"")</f>
        <v/>
      </c>
      <c r="X1089" s="17" t="str">
        <f>IF(SUM('Control Sample Data'!L$3:L$98)&gt;10,IF(AND(ISNUMBER('Control Sample Data'!L1088),'Control Sample Data'!L1088&lt;$B$1,'Control Sample Data'!L1088&gt;0),'Control Sample Data'!L1088,$B$1),"")</f>
        <v/>
      </c>
      <c r="Y1089" s="17" t="str">
        <f>IF(SUM('Control Sample Data'!M$3:M$98)&gt;10,IF(AND(ISNUMBER('Control Sample Data'!M1088),'Control Sample Data'!M1088&lt;$B$1,'Control Sample Data'!M1088&gt;0),'Control Sample Data'!M1088,$B$1),"")</f>
        <v/>
      </c>
      <c r="AT1089" s="36" t="str">
        <f t="shared" si="706"/>
        <v/>
      </c>
      <c r="AU1089" s="36" t="str">
        <f t="shared" si="707"/>
        <v/>
      </c>
      <c r="AV1089" s="36" t="str">
        <f t="shared" si="708"/>
        <v/>
      </c>
      <c r="AW1089" s="36" t="str">
        <f t="shared" si="709"/>
        <v/>
      </c>
      <c r="AX1089" s="36" t="str">
        <f t="shared" si="710"/>
        <v/>
      </c>
      <c r="AY1089" s="36" t="str">
        <f t="shared" si="711"/>
        <v/>
      </c>
      <c r="AZ1089" s="36" t="str">
        <f t="shared" si="712"/>
        <v/>
      </c>
      <c r="BA1089" s="36" t="str">
        <f t="shared" si="713"/>
        <v/>
      </c>
      <c r="BB1089" s="36" t="str">
        <f t="shared" si="714"/>
        <v/>
      </c>
      <c r="BC1089" s="36" t="str">
        <f t="shared" si="715"/>
        <v/>
      </c>
      <c r="BD1089" s="36" t="str">
        <f t="shared" si="716"/>
        <v/>
      </c>
      <c r="BE1089" s="36" t="str">
        <f t="shared" si="717"/>
        <v/>
      </c>
      <c r="BF1089" s="36" t="str">
        <f t="shared" si="718"/>
        <v/>
      </c>
      <c r="BG1089" s="36" t="str">
        <f t="shared" si="719"/>
        <v/>
      </c>
      <c r="BH1089" s="36" t="str">
        <f t="shared" si="720"/>
        <v/>
      </c>
      <c r="BI1089" s="36" t="str">
        <f t="shared" si="721"/>
        <v/>
      </c>
      <c r="BJ1089" s="36" t="str">
        <f t="shared" si="722"/>
        <v/>
      </c>
      <c r="BK1089" s="36" t="str">
        <f t="shared" si="723"/>
        <v/>
      </c>
      <c r="BL1089" s="36" t="str">
        <f t="shared" si="724"/>
        <v/>
      </c>
      <c r="BM1089" s="36" t="str">
        <f t="shared" si="725"/>
        <v/>
      </c>
      <c r="BN1089" s="38" t="e">
        <f t="shared" si="684"/>
        <v>#DIV/0!</v>
      </c>
      <c r="BO1089" s="38" t="e">
        <f t="shared" si="685"/>
        <v>#DIV/0!</v>
      </c>
      <c r="BP1089" s="39" t="str">
        <f t="shared" si="686"/>
        <v/>
      </c>
      <c r="BQ1089" s="39" t="str">
        <f t="shared" si="687"/>
        <v/>
      </c>
      <c r="BR1089" s="39" t="str">
        <f t="shared" si="688"/>
        <v/>
      </c>
      <c r="BS1089" s="39" t="str">
        <f t="shared" si="689"/>
        <v/>
      </c>
      <c r="BT1089" s="39" t="str">
        <f t="shared" si="690"/>
        <v/>
      </c>
      <c r="BU1089" s="39" t="str">
        <f t="shared" si="691"/>
        <v/>
      </c>
      <c r="BV1089" s="39" t="str">
        <f t="shared" si="692"/>
        <v/>
      </c>
      <c r="BW1089" s="39" t="str">
        <f t="shared" si="693"/>
        <v/>
      </c>
      <c r="BX1089" s="39" t="str">
        <f t="shared" si="694"/>
        <v/>
      </c>
      <c r="BY1089" s="39" t="str">
        <f t="shared" si="695"/>
        <v/>
      </c>
      <c r="BZ1089" s="39" t="str">
        <f t="shared" si="696"/>
        <v/>
      </c>
      <c r="CA1089" s="39" t="str">
        <f t="shared" si="697"/>
        <v/>
      </c>
      <c r="CB1089" s="39" t="str">
        <f t="shared" si="698"/>
        <v/>
      </c>
      <c r="CC1089" s="39" t="str">
        <f t="shared" si="699"/>
        <v/>
      </c>
      <c r="CD1089" s="39" t="str">
        <f t="shared" si="700"/>
        <v/>
      </c>
      <c r="CE1089" s="39" t="str">
        <f t="shared" si="701"/>
        <v/>
      </c>
      <c r="CF1089" s="39" t="str">
        <f t="shared" si="702"/>
        <v/>
      </c>
      <c r="CG1089" s="39" t="str">
        <f t="shared" si="703"/>
        <v/>
      </c>
      <c r="CH1089" s="39" t="str">
        <f t="shared" si="704"/>
        <v/>
      </c>
      <c r="CI1089" s="39" t="str">
        <f t="shared" si="705"/>
        <v/>
      </c>
    </row>
    <row r="1090" spans="1:87">
      <c r="A1090" s="18"/>
      <c r="B1090" s="15">
        <f>'Gene Table'!E1089</f>
        <v>0</v>
      </c>
      <c r="C1090" s="15" t="str">
        <f>'Gene Table'!B1089</f>
        <v>N07</v>
      </c>
      <c r="D1090" s="16" t="str">
        <f>IF(SUM('Test Sample Data'!D$3:D$98)&gt;10,IF(AND(ISNUMBER('Test Sample Data'!D1089),'Test Sample Data'!D1089&lt;$B$1,'Test Sample Data'!D1089&gt;0),'Test Sample Data'!D1089,$B$1),"")</f>
        <v/>
      </c>
      <c r="E1090" s="17" t="str">
        <f>IF(SUM('Test Sample Data'!E$3:E$98)&gt;10,IF(AND(ISNUMBER('Test Sample Data'!E1089),'Test Sample Data'!E1089&lt;$B$1,'Test Sample Data'!E1089&gt;0),'Test Sample Data'!E1089,$B$1),"")</f>
        <v/>
      </c>
      <c r="F1090" s="17" t="str">
        <f>IF(SUM('Test Sample Data'!F$3:F$98)&gt;10,IF(AND(ISNUMBER('Test Sample Data'!F1089),'Test Sample Data'!F1089&lt;$B$1,'Test Sample Data'!F1089&gt;0),'Test Sample Data'!F1089,$B$1),"")</f>
        <v/>
      </c>
      <c r="G1090" s="17" t="str">
        <f>IF(SUM('Test Sample Data'!G$3:G$98)&gt;10,IF(AND(ISNUMBER('Test Sample Data'!G1089),'Test Sample Data'!G1089&lt;$B$1,'Test Sample Data'!G1089&gt;0),'Test Sample Data'!G1089,$B$1),"")</f>
        <v/>
      </c>
      <c r="H1090" s="17" t="str">
        <f>IF(SUM('Test Sample Data'!H$3:H$98)&gt;10,IF(AND(ISNUMBER('Test Sample Data'!H1089),'Test Sample Data'!H1089&lt;$B$1,'Test Sample Data'!H1089&gt;0),'Test Sample Data'!H1089,$B$1),"")</f>
        <v/>
      </c>
      <c r="I1090" s="17" t="str">
        <f>IF(SUM('Test Sample Data'!I$3:I$98)&gt;10,IF(AND(ISNUMBER('Test Sample Data'!I1089),'Test Sample Data'!I1089&lt;$B$1,'Test Sample Data'!I1089&gt;0),'Test Sample Data'!I1089,$B$1),"")</f>
        <v/>
      </c>
      <c r="J1090" s="17" t="str">
        <f>IF(SUM('Test Sample Data'!J$3:J$98)&gt;10,IF(AND(ISNUMBER('Test Sample Data'!J1089),'Test Sample Data'!J1089&lt;$B$1,'Test Sample Data'!J1089&gt;0),'Test Sample Data'!J1089,$B$1),"")</f>
        <v/>
      </c>
      <c r="K1090" s="17" t="str">
        <f>IF(SUM('Test Sample Data'!K$3:K$98)&gt;10,IF(AND(ISNUMBER('Test Sample Data'!K1089),'Test Sample Data'!K1089&lt;$B$1,'Test Sample Data'!K1089&gt;0),'Test Sample Data'!K1089,$B$1),"")</f>
        <v/>
      </c>
      <c r="L1090" s="17" t="str">
        <f>IF(SUM('Test Sample Data'!L$3:L$98)&gt;10,IF(AND(ISNUMBER('Test Sample Data'!L1089),'Test Sample Data'!L1089&lt;$B$1,'Test Sample Data'!L1089&gt;0),'Test Sample Data'!L1089,$B$1),"")</f>
        <v/>
      </c>
      <c r="M1090" s="17" t="str">
        <f>IF(SUM('Test Sample Data'!M$3:M$98)&gt;10,IF(AND(ISNUMBER('Test Sample Data'!M1089),'Test Sample Data'!M1089&lt;$B$1,'Test Sample Data'!M1089&gt;0),'Test Sample Data'!M1089,$B$1),"")</f>
        <v/>
      </c>
      <c r="N1090" s="17">
        <f>'Gene Table'!E1089</f>
        <v>0</v>
      </c>
      <c r="O1090" s="17" t="str">
        <f>'Gene Table'!B1089</f>
        <v>N07</v>
      </c>
      <c r="P1090" s="17" t="str">
        <f>IF(SUM('Control Sample Data'!D$3:D$98)&gt;10,IF(AND(ISNUMBER('Control Sample Data'!D1089),'Control Sample Data'!D1089&lt;$B$1,'Control Sample Data'!D1089&gt;0),'Control Sample Data'!D1089,$B$1),"")</f>
        <v/>
      </c>
      <c r="Q1090" s="17" t="str">
        <f>IF(SUM('Control Sample Data'!E$3:E$98)&gt;10,IF(AND(ISNUMBER('Control Sample Data'!E1089),'Control Sample Data'!E1089&lt;$B$1,'Control Sample Data'!E1089&gt;0),'Control Sample Data'!E1089,$B$1),"")</f>
        <v/>
      </c>
      <c r="R1090" s="17" t="str">
        <f>IF(SUM('Control Sample Data'!F$3:F$98)&gt;10,IF(AND(ISNUMBER('Control Sample Data'!F1089),'Control Sample Data'!F1089&lt;$B$1,'Control Sample Data'!F1089&gt;0),'Control Sample Data'!F1089,$B$1),"")</f>
        <v/>
      </c>
      <c r="S1090" s="17" t="str">
        <f>IF(SUM('Control Sample Data'!G$3:G$98)&gt;10,IF(AND(ISNUMBER('Control Sample Data'!G1089),'Control Sample Data'!G1089&lt;$B$1,'Control Sample Data'!G1089&gt;0),'Control Sample Data'!G1089,$B$1),"")</f>
        <v/>
      </c>
      <c r="T1090" s="17" t="str">
        <f>IF(SUM('Control Sample Data'!H$3:H$98)&gt;10,IF(AND(ISNUMBER('Control Sample Data'!H1089),'Control Sample Data'!H1089&lt;$B$1,'Control Sample Data'!H1089&gt;0),'Control Sample Data'!H1089,$B$1),"")</f>
        <v/>
      </c>
      <c r="U1090" s="17" t="str">
        <f>IF(SUM('Control Sample Data'!I$3:I$98)&gt;10,IF(AND(ISNUMBER('Control Sample Data'!I1089),'Control Sample Data'!I1089&lt;$B$1,'Control Sample Data'!I1089&gt;0),'Control Sample Data'!I1089,$B$1),"")</f>
        <v/>
      </c>
      <c r="V1090" s="17" t="str">
        <f>IF(SUM('Control Sample Data'!J$3:J$98)&gt;10,IF(AND(ISNUMBER('Control Sample Data'!J1089),'Control Sample Data'!J1089&lt;$B$1,'Control Sample Data'!J1089&gt;0),'Control Sample Data'!J1089,$B$1),"")</f>
        <v/>
      </c>
      <c r="W1090" s="17" t="str">
        <f>IF(SUM('Control Sample Data'!K$3:K$98)&gt;10,IF(AND(ISNUMBER('Control Sample Data'!K1089),'Control Sample Data'!K1089&lt;$B$1,'Control Sample Data'!K1089&gt;0),'Control Sample Data'!K1089,$B$1),"")</f>
        <v/>
      </c>
      <c r="X1090" s="17" t="str">
        <f>IF(SUM('Control Sample Data'!L$3:L$98)&gt;10,IF(AND(ISNUMBER('Control Sample Data'!L1089),'Control Sample Data'!L1089&lt;$B$1,'Control Sample Data'!L1089&gt;0),'Control Sample Data'!L1089,$B$1),"")</f>
        <v/>
      </c>
      <c r="Y1090" s="17" t="str">
        <f>IF(SUM('Control Sample Data'!M$3:M$98)&gt;10,IF(AND(ISNUMBER('Control Sample Data'!M1089),'Control Sample Data'!M1089&lt;$B$1,'Control Sample Data'!M1089&gt;0),'Control Sample Data'!M1089,$B$1),"")</f>
        <v/>
      </c>
      <c r="AT1090" s="36" t="str">
        <f t="shared" si="706"/>
        <v/>
      </c>
      <c r="AU1090" s="36" t="str">
        <f t="shared" si="707"/>
        <v/>
      </c>
      <c r="AV1090" s="36" t="str">
        <f t="shared" si="708"/>
        <v/>
      </c>
      <c r="AW1090" s="36" t="str">
        <f t="shared" si="709"/>
        <v/>
      </c>
      <c r="AX1090" s="36" t="str">
        <f t="shared" si="710"/>
        <v/>
      </c>
      <c r="AY1090" s="36" t="str">
        <f t="shared" si="711"/>
        <v/>
      </c>
      <c r="AZ1090" s="36" t="str">
        <f t="shared" si="712"/>
        <v/>
      </c>
      <c r="BA1090" s="36" t="str">
        <f t="shared" si="713"/>
        <v/>
      </c>
      <c r="BB1090" s="36" t="str">
        <f t="shared" si="714"/>
        <v/>
      </c>
      <c r="BC1090" s="36" t="str">
        <f t="shared" si="715"/>
        <v/>
      </c>
      <c r="BD1090" s="36" t="str">
        <f t="shared" si="716"/>
        <v/>
      </c>
      <c r="BE1090" s="36" t="str">
        <f t="shared" si="717"/>
        <v/>
      </c>
      <c r="BF1090" s="36" t="str">
        <f t="shared" si="718"/>
        <v/>
      </c>
      <c r="BG1090" s="36" t="str">
        <f t="shared" si="719"/>
        <v/>
      </c>
      <c r="BH1090" s="36" t="str">
        <f t="shared" si="720"/>
        <v/>
      </c>
      <c r="BI1090" s="36" t="str">
        <f t="shared" si="721"/>
        <v/>
      </c>
      <c r="BJ1090" s="36" t="str">
        <f t="shared" si="722"/>
        <v/>
      </c>
      <c r="BK1090" s="36" t="str">
        <f t="shared" si="723"/>
        <v/>
      </c>
      <c r="BL1090" s="36" t="str">
        <f t="shared" si="724"/>
        <v/>
      </c>
      <c r="BM1090" s="36" t="str">
        <f t="shared" si="725"/>
        <v/>
      </c>
      <c r="BN1090" s="38" t="e">
        <f t="shared" si="684"/>
        <v>#DIV/0!</v>
      </c>
      <c r="BO1090" s="38" t="e">
        <f t="shared" si="685"/>
        <v>#DIV/0!</v>
      </c>
      <c r="BP1090" s="39" t="str">
        <f t="shared" si="686"/>
        <v/>
      </c>
      <c r="BQ1090" s="39" t="str">
        <f t="shared" si="687"/>
        <v/>
      </c>
      <c r="BR1090" s="39" t="str">
        <f t="shared" si="688"/>
        <v/>
      </c>
      <c r="BS1090" s="39" t="str">
        <f t="shared" si="689"/>
        <v/>
      </c>
      <c r="BT1090" s="39" t="str">
        <f t="shared" si="690"/>
        <v/>
      </c>
      <c r="BU1090" s="39" t="str">
        <f t="shared" si="691"/>
        <v/>
      </c>
      <c r="BV1090" s="39" t="str">
        <f t="shared" si="692"/>
        <v/>
      </c>
      <c r="BW1090" s="39" t="str">
        <f t="shared" si="693"/>
        <v/>
      </c>
      <c r="BX1090" s="39" t="str">
        <f t="shared" si="694"/>
        <v/>
      </c>
      <c r="BY1090" s="39" t="str">
        <f t="shared" si="695"/>
        <v/>
      </c>
      <c r="BZ1090" s="39" t="str">
        <f t="shared" si="696"/>
        <v/>
      </c>
      <c r="CA1090" s="39" t="str">
        <f t="shared" si="697"/>
        <v/>
      </c>
      <c r="CB1090" s="39" t="str">
        <f t="shared" si="698"/>
        <v/>
      </c>
      <c r="CC1090" s="39" t="str">
        <f t="shared" si="699"/>
        <v/>
      </c>
      <c r="CD1090" s="39" t="str">
        <f t="shared" si="700"/>
        <v/>
      </c>
      <c r="CE1090" s="39" t="str">
        <f t="shared" si="701"/>
        <v/>
      </c>
      <c r="CF1090" s="39" t="str">
        <f t="shared" si="702"/>
        <v/>
      </c>
      <c r="CG1090" s="39" t="str">
        <f t="shared" si="703"/>
        <v/>
      </c>
      <c r="CH1090" s="39" t="str">
        <f t="shared" si="704"/>
        <v/>
      </c>
      <c r="CI1090" s="39" t="str">
        <f t="shared" si="705"/>
        <v/>
      </c>
    </row>
    <row r="1091" spans="1:87">
      <c r="A1091" s="18"/>
      <c r="B1091" s="15">
        <f>'Gene Table'!E1090</f>
        <v>0</v>
      </c>
      <c r="C1091" s="15" t="str">
        <f>'Gene Table'!B1090</f>
        <v>N08</v>
      </c>
      <c r="D1091" s="16" t="str">
        <f>IF(SUM('Test Sample Data'!D$3:D$98)&gt;10,IF(AND(ISNUMBER('Test Sample Data'!D1090),'Test Sample Data'!D1090&lt;$B$1,'Test Sample Data'!D1090&gt;0),'Test Sample Data'!D1090,$B$1),"")</f>
        <v/>
      </c>
      <c r="E1091" s="17" t="str">
        <f>IF(SUM('Test Sample Data'!E$3:E$98)&gt;10,IF(AND(ISNUMBER('Test Sample Data'!E1090),'Test Sample Data'!E1090&lt;$B$1,'Test Sample Data'!E1090&gt;0),'Test Sample Data'!E1090,$B$1),"")</f>
        <v/>
      </c>
      <c r="F1091" s="17" t="str">
        <f>IF(SUM('Test Sample Data'!F$3:F$98)&gt;10,IF(AND(ISNUMBER('Test Sample Data'!F1090),'Test Sample Data'!F1090&lt;$B$1,'Test Sample Data'!F1090&gt;0),'Test Sample Data'!F1090,$B$1),"")</f>
        <v/>
      </c>
      <c r="G1091" s="17" t="str">
        <f>IF(SUM('Test Sample Data'!G$3:G$98)&gt;10,IF(AND(ISNUMBER('Test Sample Data'!G1090),'Test Sample Data'!G1090&lt;$B$1,'Test Sample Data'!G1090&gt;0),'Test Sample Data'!G1090,$B$1),"")</f>
        <v/>
      </c>
      <c r="H1091" s="17" t="str">
        <f>IF(SUM('Test Sample Data'!H$3:H$98)&gt;10,IF(AND(ISNUMBER('Test Sample Data'!H1090),'Test Sample Data'!H1090&lt;$B$1,'Test Sample Data'!H1090&gt;0),'Test Sample Data'!H1090,$B$1),"")</f>
        <v/>
      </c>
      <c r="I1091" s="17" t="str">
        <f>IF(SUM('Test Sample Data'!I$3:I$98)&gt;10,IF(AND(ISNUMBER('Test Sample Data'!I1090),'Test Sample Data'!I1090&lt;$B$1,'Test Sample Data'!I1090&gt;0),'Test Sample Data'!I1090,$B$1),"")</f>
        <v/>
      </c>
      <c r="J1091" s="17" t="str">
        <f>IF(SUM('Test Sample Data'!J$3:J$98)&gt;10,IF(AND(ISNUMBER('Test Sample Data'!J1090),'Test Sample Data'!J1090&lt;$B$1,'Test Sample Data'!J1090&gt;0),'Test Sample Data'!J1090,$B$1),"")</f>
        <v/>
      </c>
      <c r="K1091" s="17" t="str">
        <f>IF(SUM('Test Sample Data'!K$3:K$98)&gt;10,IF(AND(ISNUMBER('Test Sample Data'!K1090),'Test Sample Data'!K1090&lt;$B$1,'Test Sample Data'!K1090&gt;0),'Test Sample Data'!K1090,$B$1),"")</f>
        <v/>
      </c>
      <c r="L1091" s="17" t="str">
        <f>IF(SUM('Test Sample Data'!L$3:L$98)&gt;10,IF(AND(ISNUMBER('Test Sample Data'!L1090),'Test Sample Data'!L1090&lt;$B$1,'Test Sample Data'!L1090&gt;0),'Test Sample Data'!L1090,$B$1),"")</f>
        <v/>
      </c>
      <c r="M1091" s="17" t="str">
        <f>IF(SUM('Test Sample Data'!M$3:M$98)&gt;10,IF(AND(ISNUMBER('Test Sample Data'!M1090),'Test Sample Data'!M1090&lt;$B$1,'Test Sample Data'!M1090&gt;0),'Test Sample Data'!M1090,$B$1),"")</f>
        <v/>
      </c>
      <c r="N1091" s="17">
        <f>'Gene Table'!E1090</f>
        <v>0</v>
      </c>
      <c r="O1091" s="17" t="str">
        <f>'Gene Table'!B1090</f>
        <v>N08</v>
      </c>
      <c r="P1091" s="17" t="str">
        <f>IF(SUM('Control Sample Data'!D$3:D$98)&gt;10,IF(AND(ISNUMBER('Control Sample Data'!D1090),'Control Sample Data'!D1090&lt;$B$1,'Control Sample Data'!D1090&gt;0),'Control Sample Data'!D1090,$B$1),"")</f>
        <v/>
      </c>
      <c r="Q1091" s="17" t="str">
        <f>IF(SUM('Control Sample Data'!E$3:E$98)&gt;10,IF(AND(ISNUMBER('Control Sample Data'!E1090),'Control Sample Data'!E1090&lt;$B$1,'Control Sample Data'!E1090&gt;0),'Control Sample Data'!E1090,$B$1),"")</f>
        <v/>
      </c>
      <c r="R1091" s="17" t="str">
        <f>IF(SUM('Control Sample Data'!F$3:F$98)&gt;10,IF(AND(ISNUMBER('Control Sample Data'!F1090),'Control Sample Data'!F1090&lt;$B$1,'Control Sample Data'!F1090&gt;0),'Control Sample Data'!F1090,$B$1),"")</f>
        <v/>
      </c>
      <c r="S1091" s="17" t="str">
        <f>IF(SUM('Control Sample Data'!G$3:G$98)&gt;10,IF(AND(ISNUMBER('Control Sample Data'!G1090),'Control Sample Data'!G1090&lt;$B$1,'Control Sample Data'!G1090&gt;0),'Control Sample Data'!G1090,$B$1),"")</f>
        <v/>
      </c>
      <c r="T1091" s="17" t="str">
        <f>IF(SUM('Control Sample Data'!H$3:H$98)&gt;10,IF(AND(ISNUMBER('Control Sample Data'!H1090),'Control Sample Data'!H1090&lt;$B$1,'Control Sample Data'!H1090&gt;0),'Control Sample Data'!H1090,$B$1),"")</f>
        <v/>
      </c>
      <c r="U1091" s="17" t="str">
        <f>IF(SUM('Control Sample Data'!I$3:I$98)&gt;10,IF(AND(ISNUMBER('Control Sample Data'!I1090),'Control Sample Data'!I1090&lt;$B$1,'Control Sample Data'!I1090&gt;0),'Control Sample Data'!I1090,$B$1),"")</f>
        <v/>
      </c>
      <c r="V1091" s="17" t="str">
        <f>IF(SUM('Control Sample Data'!J$3:J$98)&gt;10,IF(AND(ISNUMBER('Control Sample Data'!J1090),'Control Sample Data'!J1090&lt;$B$1,'Control Sample Data'!J1090&gt;0),'Control Sample Data'!J1090,$B$1),"")</f>
        <v/>
      </c>
      <c r="W1091" s="17" t="str">
        <f>IF(SUM('Control Sample Data'!K$3:K$98)&gt;10,IF(AND(ISNUMBER('Control Sample Data'!K1090),'Control Sample Data'!K1090&lt;$B$1,'Control Sample Data'!K1090&gt;0),'Control Sample Data'!K1090,$B$1),"")</f>
        <v/>
      </c>
      <c r="X1091" s="17" t="str">
        <f>IF(SUM('Control Sample Data'!L$3:L$98)&gt;10,IF(AND(ISNUMBER('Control Sample Data'!L1090),'Control Sample Data'!L1090&lt;$B$1,'Control Sample Data'!L1090&gt;0),'Control Sample Data'!L1090,$B$1),"")</f>
        <v/>
      </c>
      <c r="Y1091" s="17" t="str">
        <f>IF(SUM('Control Sample Data'!M$3:M$98)&gt;10,IF(AND(ISNUMBER('Control Sample Data'!M1090),'Control Sample Data'!M1090&lt;$B$1,'Control Sample Data'!M1090&gt;0),'Control Sample Data'!M1090,$B$1),"")</f>
        <v/>
      </c>
      <c r="AT1091" s="36" t="str">
        <f t="shared" si="706"/>
        <v/>
      </c>
      <c r="AU1091" s="36" t="str">
        <f t="shared" si="707"/>
        <v/>
      </c>
      <c r="AV1091" s="36" t="str">
        <f t="shared" si="708"/>
        <v/>
      </c>
      <c r="AW1091" s="36" t="str">
        <f t="shared" si="709"/>
        <v/>
      </c>
      <c r="AX1091" s="36" t="str">
        <f t="shared" si="710"/>
        <v/>
      </c>
      <c r="AY1091" s="36" t="str">
        <f t="shared" si="711"/>
        <v/>
      </c>
      <c r="AZ1091" s="36" t="str">
        <f t="shared" si="712"/>
        <v/>
      </c>
      <c r="BA1091" s="36" t="str">
        <f t="shared" si="713"/>
        <v/>
      </c>
      <c r="BB1091" s="36" t="str">
        <f t="shared" si="714"/>
        <v/>
      </c>
      <c r="BC1091" s="36" t="str">
        <f t="shared" si="715"/>
        <v/>
      </c>
      <c r="BD1091" s="36" t="str">
        <f t="shared" si="716"/>
        <v/>
      </c>
      <c r="BE1091" s="36" t="str">
        <f t="shared" si="717"/>
        <v/>
      </c>
      <c r="BF1091" s="36" t="str">
        <f t="shared" si="718"/>
        <v/>
      </c>
      <c r="BG1091" s="36" t="str">
        <f t="shared" si="719"/>
        <v/>
      </c>
      <c r="BH1091" s="36" t="str">
        <f t="shared" si="720"/>
        <v/>
      </c>
      <c r="BI1091" s="36" t="str">
        <f t="shared" si="721"/>
        <v/>
      </c>
      <c r="BJ1091" s="36" t="str">
        <f t="shared" si="722"/>
        <v/>
      </c>
      <c r="BK1091" s="36" t="str">
        <f t="shared" si="723"/>
        <v/>
      </c>
      <c r="BL1091" s="36" t="str">
        <f t="shared" si="724"/>
        <v/>
      </c>
      <c r="BM1091" s="36" t="str">
        <f t="shared" si="725"/>
        <v/>
      </c>
      <c r="BN1091" s="38" t="e">
        <f t="shared" si="684"/>
        <v>#DIV/0!</v>
      </c>
      <c r="BO1091" s="38" t="e">
        <f t="shared" si="685"/>
        <v>#DIV/0!</v>
      </c>
      <c r="BP1091" s="39" t="str">
        <f t="shared" si="686"/>
        <v/>
      </c>
      <c r="BQ1091" s="39" t="str">
        <f t="shared" si="687"/>
        <v/>
      </c>
      <c r="BR1091" s="39" t="str">
        <f t="shared" si="688"/>
        <v/>
      </c>
      <c r="BS1091" s="39" t="str">
        <f t="shared" si="689"/>
        <v/>
      </c>
      <c r="BT1091" s="39" t="str">
        <f t="shared" si="690"/>
        <v/>
      </c>
      <c r="BU1091" s="39" t="str">
        <f t="shared" si="691"/>
        <v/>
      </c>
      <c r="BV1091" s="39" t="str">
        <f t="shared" si="692"/>
        <v/>
      </c>
      <c r="BW1091" s="39" t="str">
        <f t="shared" si="693"/>
        <v/>
      </c>
      <c r="BX1091" s="39" t="str">
        <f t="shared" si="694"/>
        <v/>
      </c>
      <c r="BY1091" s="39" t="str">
        <f t="shared" si="695"/>
        <v/>
      </c>
      <c r="BZ1091" s="39" t="str">
        <f t="shared" si="696"/>
        <v/>
      </c>
      <c r="CA1091" s="39" t="str">
        <f t="shared" si="697"/>
        <v/>
      </c>
      <c r="CB1091" s="39" t="str">
        <f t="shared" si="698"/>
        <v/>
      </c>
      <c r="CC1091" s="39" t="str">
        <f t="shared" si="699"/>
        <v/>
      </c>
      <c r="CD1091" s="39" t="str">
        <f t="shared" si="700"/>
        <v/>
      </c>
      <c r="CE1091" s="39" t="str">
        <f t="shared" si="701"/>
        <v/>
      </c>
      <c r="CF1091" s="39" t="str">
        <f t="shared" si="702"/>
        <v/>
      </c>
      <c r="CG1091" s="39" t="str">
        <f t="shared" si="703"/>
        <v/>
      </c>
      <c r="CH1091" s="39" t="str">
        <f t="shared" si="704"/>
        <v/>
      </c>
      <c r="CI1091" s="39" t="str">
        <f t="shared" si="705"/>
        <v/>
      </c>
    </row>
    <row r="1092" spans="1:87">
      <c r="A1092" s="18"/>
      <c r="B1092" s="15">
        <f>'Gene Table'!E1091</f>
        <v>0</v>
      </c>
      <c r="C1092" s="15" t="str">
        <f>'Gene Table'!B1091</f>
        <v>N09</v>
      </c>
      <c r="D1092" s="16" t="str">
        <f>IF(SUM('Test Sample Data'!D$3:D$98)&gt;10,IF(AND(ISNUMBER('Test Sample Data'!D1091),'Test Sample Data'!D1091&lt;$B$1,'Test Sample Data'!D1091&gt;0),'Test Sample Data'!D1091,$B$1),"")</f>
        <v/>
      </c>
      <c r="E1092" s="17" t="str">
        <f>IF(SUM('Test Sample Data'!E$3:E$98)&gt;10,IF(AND(ISNUMBER('Test Sample Data'!E1091),'Test Sample Data'!E1091&lt;$B$1,'Test Sample Data'!E1091&gt;0),'Test Sample Data'!E1091,$B$1),"")</f>
        <v/>
      </c>
      <c r="F1092" s="17" t="str">
        <f>IF(SUM('Test Sample Data'!F$3:F$98)&gt;10,IF(AND(ISNUMBER('Test Sample Data'!F1091),'Test Sample Data'!F1091&lt;$B$1,'Test Sample Data'!F1091&gt;0),'Test Sample Data'!F1091,$B$1),"")</f>
        <v/>
      </c>
      <c r="G1092" s="17" t="str">
        <f>IF(SUM('Test Sample Data'!G$3:G$98)&gt;10,IF(AND(ISNUMBER('Test Sample Data'!G1091),'Test Sample Data'!G1091&lt;$B$1,'Test Sample Data'!G1091&gt;0),'Test Sample Data'!G1091,$B$1),"")</f>
        <v/>
      </c>
      <c r="H1092" s="17" t="str">
        <f>IF(SUM('Test Sample Data'!H$3:H$98)&gt;10,IF(AND(ISNUMBER('Test Sample Data'!H1091),'Test Sample Data'!H1091&lt;$B$1,'Test Sample Data'!H1091&gt;0),'Test Sample Data'!H1091,$B$1),"")</f>
        <v/>
      </c>
      <c r="I1092" s="17" t="str">
        <f>IF(SUM('Test Sample Data'!I$3:I$98)&gt;10,IF(AND(ISNUMBER('Test Sample Data'!I1091),'Test Sample Data'!I1091&lt;$B$1,'Test Sample Data'!I1091&gt;0),'Test Sample Data'!I1091,$B$1),"")</f>
        <v/>
      </c>
      <c r="J1092" s="17" t="str">
        <f>IF(SUM('Test Sample Data'!J$3:J$98)&gt;10,IF(AND(ISNUMBER('Test Sample Data'!J1091),'Test Sample Data'!J1091&lt;$B$1,'Test Sample Data'!J1091&gt;0),'Test Sample Data'!J1091,$B$1),"")</f>
        <v/>
      </c>
      <c r="K1092" s="17" t="str">
        <f>IF(SUM('Test Sample Data'!K$3:K$98)&gt;10,IF(AND(ISNUMBER('Test Sample Data'!K1091),'Test Sample Data'!K1091&lt;$B$1,'Test Sample Data'!K1091&gt;0),'Test Sample Data'!K1091,$B$1),"")</f>
        <v/>
      </c>
      <c r="L1092" s="17" t="str">
        <f>IF(SUM('Test Sample Data'!L$3:L$98)&gt;10,IF(AND(ISNUMBER('Test Sample Data'!L1091),'Test Sample Data'!L1091&lt;$B$1,'Test Sample Data'!L1091&gt;0),'Test Sample Data'!L1091,$B$1),"")</f>
        <v/>
      </c>
      <c r="M1092" s="17" t="str">
        <f>IF(SUM('Test Sample Data'!M$3:M$98)&gt;10,IF(AND(ISNUMBER('Test Sample Data'!M1091),'Test Sample Data'!M1091&lt;$B$1,'Test Sample Data'!M1091&gt;0),'Test Sample Data'!M1091,$B$1),"")</f>
        <v/>
      </c>
      <c r="N1092" s="17">
        <f>'Gene Table'!E1091</f>
        <v>0</v>
      </c>
      <c r="O1092" s="17" t="str">
        <f>'Gene Table'!B1091</f>
        <v>N09</v>
      </c>
      <c r="P1092" s="17" t="str">
        <f>IF(SUM('Control Sample Data'!D$3:D$98)&gt;10,IF(AND(ISNUMBER('Control Sample Data'!D1091),'Control Sample Data'!D1091&lt;$B$1,'Control Sample Data'!D1091&gt;0),'Control Sample Data'!D1091,$B$1),"")</f>
        <v/>
      </c>
      <c r="Q1092" s="17" t="str">
        <f>IF(SUM('Control Sample Data'!E$3:E$98)&gt;10,IF(AND(ISNUMBER('Control Sample Data'!E1091),'Control Sample Data'!E1091&lt;$B$1,'Control Sample Data'!E1091&gt;0),'Control Sample Data'!E1091,$B$1),"")</f>
        <v/>
      </c>
      <c r="R1092" s="17" t="str">
        <f>IF(SUM('Control Sample Data'!F$3:F$98)&gt;10,IF(AND(ISNUMBER('Control Sample Data'!F1091),'Control Sample Data'!F1091&lt;$B$1,'Control Sample Data'!F1091&gt;0),'Control Sample Data'!F1091,$B$1),"")</f>
        <v/>
      </c>
      <c r="S1092" s="17" t="str">
        <f>IF(SUM('Control Sample Data'!G$3:G$98)&gt;10,IF(AND(ISNUMBER('Control Sample Data'!G1091),'Control Sample Data'!G1091&lt;$B$1,'Control Sample Data'!G1091&gt;0),'Control Sample Data'!G1091,$B$1),"")</f>
        <v/>
      </c>
      <c r="T1092" s="17" t="str">
        <f>IF(SUM('Control Sample Data'!H$3:H$98)&gt;10,IF(AND(ISNUMBER('Control Sample Data'!H1091),'Control Sample Data'!H1091&lt;$B$1,'Control Sample Data'!H1091&gt;0),'Control Sample Data'!H1091,$B$1),"")</f>
        <v/>
      </c>
      <c r="U1092" s="17" t="str">
        <f>IF(SUM('Control Sample Data'!I$3:I$98)&gt;10,IF(AND(ISNUMBER('Control Sample Data'!I1091),'Control Sample Data'!I1091&lt;$B$1,'Control Sample Data'!I1091&gt;0),'Control Sample Data'!I1091,$B$1),"")</f>
        <v/>
      </c>
      <c r="V1092" s="17" t="str">
        <f>IF(SUM('Control Sample Data'!J$3:J$98)&gt;10,IF(AND(ISNUMBER('Control Sample Data'!J1091),'Control Sample Data'!J1091&lt;$B$1,'Control Sample Data'!J1091&gt;0),'Control Sample Data'!J1091,$B$1),"")</f>
        <v/>
      </c>
      <c r="W1092" s="17" t="str">
        <f>IF(SUM('Control Sample Data'!K$3:K$98)&gt;10,IF(AND(ISNUMBER('Control Sample Data'!K1091),'Control Sample Data'!K1091&lt;$B$1,'Control Sample Data'!K1091&gt;0),'Control Sample Data'!K1091,$B$1),"")</f>
        <v/>
      </c>
      <c r="X1092" s="17" t="str">
        <f>IF(SUM('Control Sample Data'!L$3:L$98)&gt;10,IF(AND(ISNUMBER('Control Sample Data'!L1091),'Control Sample Data'!L1091&lt;$B$1,'Control Sample Data'!L1091&gt;0),'Control Sample Data'!L1091,$B$1),"")</f>
        <v/>
      </c>
      <c r="Y1092" s="17" t="str">
        <f>IF(SUM('Control Sample Data'!M$3:M$98)&gt;10,IF(AND(ISNUMBER('Control Sample Data'!M1091),'Control Sample Data'!M1091&lt;$B$1,'Control Sample Data'!M1091&gt;0),'Control Sample Data'!M1091,$B$1),"")</f>
        <v/>
      </c>
      <c r="AT1092" s="36" t="str">
        <f t="shared" si="706"/>
        <v/>
      </c>
      <c r="AU1092" s="36" t="str">
        <f t="shared" si="707"/>
        <v/>
      </c>
      <c r="AV1092" s="36" t="str">
        <f t="shared" si="708"/>
        <v/>
      </c>
      <c r="AW1092" s="36" t="str">
        <f t="shared" si="709"/>
        <v/>
      </c>
      <c r="AX1092" s="36" t="str">
        <f t="shared" si="710"/>
        <v/>
      </c>
      <c r="AY1092" s="36" t="str">
        <f t="shared" si="711"/>
        <v/>
      </c>
      <c r="AZ1092" s="36" t="str">
        <f t="shared" si="712"/>
        <v/>
      </c>
      <c r="BA1092" s="36" t="str">
        <f t="shared" si="713"/>
        <v/>
      </c>
      <c r="BB1092" s="36" t="str">
        <f t="shared" si="714"/>
        <v/>
      </c>
      <c r="BC1092" s="36" t="str">
        <f t="shared" si="715"/>
        <v/>
      </c>
      <c r="BD1092" s="36" t="str">
        <f t="shared" si="716"/>
        <v/>
      </c>
      <c r="BE1092" s="36" t="str">
        <f t="shared" si="717"/>
        <v/>
      </c>
      <c r="BF1092" s="36" t="str">
        <f t="shared" si="718"/>
        <v/>
      </c>
      <c r="BG1092" s="36" t="str">
        <f t="shared" si="719"/>
        <v/>
      </c>
      <c r="BH1092" s="36" t="str">
        <f t="shared" si="720"/>
        <v/>
      </c>
      <c r="BI1092" s="36" t="str">
        <f t="shared" si="721"/>
        <v/>
      </c>
      <c r="BJ1092" s="36" t="str">
        <f t="shared" si="722"/>
        <v/>
      </c>
      <c r="BK1092" s="36" t="str">
        <f t="shared" si="723"/>
        <v/>
      </c>
      <c r="BL1092" s="36" t="str">
        <f t="shared" si="724"/>
        <v/>
      </c>
      <c r="BM1092" s="36" t="str">
        <f t="shared" si="725"/>
        <v/>
      </c>
      <c r="BN1092" s="38" t="e">
        <f t="shared" ref="BN1092:BN1155" si="726">AVERAGE(AT1092:BC1092)</f>
        <v>#DIV/0!</v>
      </c>
      <c r="BO1092" s="38" t="e">
        <f t="shared" ref="BO1092:BO1155" si="727">AVERAGE(BD1092:BM1092)</f>
        <v>#DIV/0!</v>
      </c>
      <c r="BP1092" s="39" t="str">
        <f t="shared" ref="BP1092:BP1155" si="728">IF(ISNUMBER(AT1092),POWER(2,-AT1092),"")</f>
        <v/>
      </c>
      <c r="BQ1092" s="39" t="str">
        <f t="shared" ref="BQ1092:BQ1155" si="729">IF(ISNUMBER(AU1092),POWER(2,-AU1092),"")</f>
        <v/>
      </c>
      <c r="BR1092" s="39" t="str">
        <f t="shared" ref="BR1092:BR1155" si="730">IF(ISNUMBER(AV1092),POWER(2,-AV1092),"")</f>
        <v/>
      </c>
      <c r="BS1092" s="39" t="str">
        <f t="shared" ref="BS1092:BS1155" si="731">IF(ISNUMBER(AW1092),POWER(2,-AW1092),"")</f>
        <v/>
      </c>
      <c r="BT1092" s="39" t="str">
        <f t="shared" ref="BT1092:BT1155" si="732">IF(ISNUMBER(AX1092),POWER(2,-AX1092),"")</f>
        <v/>
      </c>
      <c r="BU1092" s="39" t="str">
        <f t="shared" ref="BU1092:BU1155" si="733">IF(ISNUMBER(AY1092),POWER(2,-AY1092),"")</f>
        <v/>
      </c>
      <c r="BV1092" s="39" t="str">
        <f t="shared" ref="BV1092:BV1155" si="734">IF(ISNUMBER(AZ1092),POWER(2,-AZ1092),"")</f>
        <v/>
      </c>
      <c r="BW1092" s="39" t="str">
        <f t="shared" ref="BW1092:BW1155" si="735">IF(ISNUMBER(BA1092),POWER(2,-BA1092),"")</f>
        <v/>
      </c>
      <c r="BX1092" s="39" t="str">
        <f t="shared" ref="BX1092:BX1155" si="736">IF(ISNUMBER(BB1092),POWER(2,-BB1092),"")</f>
        <v/>
      </c>
      <c r="BY1092" s="39" t="str">
        <f t="shared" ref="BY1092:BY1155" si="737">IF(ISNUMBER(BC1092),POWER(2,-BC1092),"")</f>
        <v/>
      </c>
      <c r="BZ1092" s="39" t="str">
        <f t="shared" ref="BZ1092:BZ1155" si="738">IF(ISNUMBER(BD1092),POWER(2,-BD1092),"")</f>
        <v/>
      </c>
      <c r="CA1092" s="39" t="str">
        <f t="shared" ref="CA1092:CA1155" si="739">IF(ISNUMBER(BE1092),POWER(2,-BE1092),"")</f>
        <v/>
      </c>
      <c r="CB1092" s="39" t="str">
        <f t="shared" ref="CB1092:CB1155" si="740">IF(ISNUMBER(BF1092),POWER(2,-BF1092),"")</f>
        <v/>
      </c>
      <c r="CC1092" s="39" t="str">
        <f t="shared" ref="CC1092:CC1155" si="741">IF(ISNUMBER(BG1092),POWER(2,-BG1092),"")</f>
        <v/>
      </c>
      <c r="CD1092" s="39" t="str">
        <f t="shared" ref="CD1092:CD1155" si="742">IF(ISNUMBER(BH1092),POWER(2,-BH1092),"")</f>
        <v/>
      </c>
      <c r="CE1092" s="39" t="str">
        <f t="shared" ref="CE1092:CE1155" si="743">IF(ISNUMBER(BI1092),POWER(2,-BI1092),"")</f>
        <v/>
      </c>
      <c r="CF1092" s="39" t="str">
        <f t="shared" ref="CF1092:CF1155" si="744">IF(ISNUMBER(BJ1092),POWER(2,-BJ1092),"")</f>
        <v/>
      </c>
      <c r="CG1092" s="39" t="str">
        <f t="shared" ref="CG1092:CG1155" si="745">IF(ISNUMBER(BK1092),POWER(2,-BK1092),"")</f>
        <v/>
      </c>
      <c r="CH1092" s="39" t="str">
        <f t="shared" ref="CH1092:CH1155" si="746">IF(ISNUMBER(BL1092),POWER(2,-BL1092),"")</f>
        <v/>
      </c>
      <c r="CI1092" s="39" t="str">
        <f t="shared" ref="CI1092:CI1155" si="747">IF(ISNUMBER(BM1092),POWER(2,-BM1092),"")</f>
        <v/>
      </c>
    </row>
    <row r="1093" spans="1:87">
      <c r="A1093" s="18"/>
      <c r="B1093" s="15">
        <f>'Gene Table'!E1092</f>
        <v>0</v>
      </c>
      <c r="C1093" s="15" t="str">
        <f>'Gene Table'!B1092</f>
        <v>N10</v>
      </c>
      <c r="D1093" s="16" t="str">
        <f>IF(SUM('Test Sample Data'!D$3:D$98)&gt;10,IF(AND(ISNUMBER('Test Sample Data'!D1092),'Test Sample Data'!D1092&lt;$B$1,'Test Sample Data'!D1092&gt;0),'Test Sample Data'!D1092,$B$1),"")</f>
        <v/>
      </c>
      <c r="E1093" s="17" t="str">
        <f>IF(SUM('Test Sample Data'!E$3:E$98)&gt;10,IF(AND(ISNUMBER('Test Sample Data'!E1092),'Test Sample Data'!E1092&lt;$B$1,'Test Sample Data'!E1092&gt;0),'Test Sample Data'!E1092,$B$1),"")</f>
        <v/>
      </c>
      <c r="F1093" s="17" t="str">
        <f>IF(SUM('Test Sample Data'!F$3:F$98)&gt;10,IF(AND(ISNUMBER('Test Sample Data'!F1092),'Test Sample Data'!F1092&lt;$B$1,'Test Sample Data'!F1092&gt;0),'Test Sample Data'!F1092,$B$1),"")</f>
        <v/>
      </c>
      <c r="G1093" s="17" t="str">
        <f>IF(SUM('Test Sample Data'!G$3:G$98)&gt;10,IF(AND(ISNUMBER('Test Sample Data'!G1092),'Test Sample Data'!G1092&lt;$B$1,'Test Sample Data'!G1092&gt;0),'Test Sample Data'!G1092,$B$1),"")</f>
        <v/>
      </c>
      <c r="H1093" s="17" t="str">
        <f>IF(SUM('Test Sample Data'!H$3:H$98)&gt;10,IF(AND(ISNUMBER('Test Sample Data'!H1092),'Test Sample Data'!H1092&lt;$B$1,'Test Sample Data'!H1092&gt;0),'Test Sample Data'!H1092,$B$1),"")</f>
        <v/>
      </c>
      <c r="I1093" s="17" t="str">
        <f>IF(SUM('Test Sample Data'!I$3:I$98)&gt;10,IF(AND(ISNUMBER('Test Sample Data'!I1092),'Test Sample Data'!I1092&lt;$B$1,'Test Sample Data'!I1092&gt;0),'Test Sample Data'!I1092,$B$1),"")</f>
        <v/>
      </c>
      <c r="J1093" s="17" t="str">
        <f>IF(SUM('Test Sample Data'!J$3:J$98)&gt;10,IF(AND(ISNUMBER('Test Sample Data'!J1092),'Test Sample Data'!J1092&lt;$B$1,'Test Sample Data'!J1092&gt;0),'Test Sample Data'!J1092,$B$1),"")</f>
        <v/>
      </c>
      <c r="K1093" s="17" t="str">
        <f>IF(SUM('Test Sample Data'!K$3:K$98)&gt;10,IF(AND(ISNUMBER('Test Sample Data'!K1092),'Test Sample Data'!K1092&lt;$B$1,'Test Sample Data'!K1092&gt;0),'Test Sample Data'!K1092,$B$1),"")</f>
        <v/>
      </c>
      <c r="L1093" s="17" t="str">
        <f>IF(SUM('Test Sample Data'!L$3:L$98)&gt;10,IF(AND(ISNUMBER('Test Sample Data'!L1092),'Test Sample Data'!L1092&lt;$B$1,'Test Sample Data'!L1092&gt;0),'Test Sample Data'!L1092,$B$1),"")</f>
        <v/>
      </c>
      <c r="M1093" s="17" t="str">
        <f>IF(SUM('Test Sample Data'!M$3:M$98)&gt;10,IF(AND(ISNUMBER('Test Sample Data'!M1092),'Test Sample Data'!M1092&lt;$B$1,'Test Sample Data'!M1092&gt;0),'Test Sample Data'!M1092,$B$1),"")</f>
        <v/>
      </c>
      <c r="N1093" s="17">
        <f>'Gene Table'!E1092</f>
        <v>0</v>
      </c>
      <c r="O1093" s="17" t="str">
        <f>'Gene Table'!B1092</f>
        <v>N10</v>
      </c>
      <c r="P1093" s="17" t="str">
        <f>IF(SUM('Control Sample Data'!D$3:D$98)&gt;10,IF(AND(ISNUMBER('Control Sample Data'!D1092),'Control Sample Data'!D1092&lt;$B$1,'Control Sample Data'!D1092&gt;0),'Control Sample Data'!D1092,$B$1),"")</f>
        <v/>
      </c>
      <c r="Q1093" s="17" t="str">
        <f>IF(SUM('Control Sample Data'!E$3:E$98)&gt;10,IF(AND(ISNUMBER('Control Sample Data'!E1092),'Control Sample Data'!E1092&lt;$B$1,'Control Sample Data'!E1092&gt;0),'Control Sample Data'!E1092,$B$1),"")</f>
        <v/>
      </c>
      <c r="R1093" s="17" t="str">
        <f>IF(SUM('Control Sample Data'!F$3:F$98)&gt;10,IF(AND(ISNUMBER('Control Sample Data'!F1092),'Control Sample Data'!F1092&lt;$B$1,'Control Sample Data'!F1092&gt;0),'Control Sample Data'!F1092,$B$1),"")</f>
        <v/>
      </c>
      <c r="S1093" s="17" t="str">
        <f>IF(SUM('Control Sample Data'!G$3:G$98)&gt;10,IF(AND(ISNUMBER('Control Sample Data'!G1092),'Control Sample Data'!G1092&lt;$B$1,'Control Sample Data'!G1092&gt;0),'Control Sample Data'!G1092,$B$1),"")</f>
        <v/>
      </c>
      <c r="T1093" s="17" t="str">
        <f>IF(SUM('Control Sample Data'!H$3:H$98)&gt;10,IF(AND(ISNUMBER('Control Sample Data'!H1092),'Control Sample Data'!H1092&lt;$B$1,'Control Sample Data'!H1092&gt;0),'Control Sample Data'!H1092,$B$1),"")</f>
        <v/>
      </c>
      <c r="U1093" s="17" t="str">
        <f>IF(SUM('Control Sample Data'!I$3:I$98)&gt;10,IF(AND(ISNUMBER('Control Sample Data'!I1092),'Control Sample Data'!I1092&lt;$B$1,'Control Sample Data'!I1092&gt;0),'Control Sample Data'!I1092,$B$1),"")</f>
        <v/>
      </c>
      <c r="V1093" s="17" t="str">
        <f>IF(SUM('Control Sample Data'!J$3:J$98)&gt;10,IF(AND(ISNUMBER('Control Sample Data'!J1092),'Control Sample Data'!J1092&lt;$B$1,'Control Sample Data'!J1092&gt;0),'Control Sample Data'!J1092,$B$1),"")</f>
        <v/>
      </c>
      <c r="W1093" s="17" t="str">
        <f>IF(SUM('Control Sample Data'!K$3:K$98)&gt;10,IF(AND(ISNUMBER('Control Sample Data'!K1092),'Control Sample Data'!K1092&lt;$B$1,'Control Sample Data'!K1092&gt;0),'Control Sample Data'!K1092,$B$1),"")</f>
        <v/>
      </c>
      <c r="X1093" s="17" t="str">
        <f>IF(SUM('Control Sample Data'!L$3:L$98)&gt;10,IF(AND(ISNUMBER('Control Sample Data'!L1092),'Control Sample Data'!L1092&lt;$B$1,'Control Sample Data'!L1092&gt;0),'Control Sample Data'!L1092,$B$1),"")</f>
        <v/>
      </c>
      <c r="Y1093" s="17" t="str">
        <f>IF(SUM('Control Sample Data'!M$3:M$98)&gt;10,IF(AND(ISNUMBER('Control Sample Data'!M1092),'Control Sample Data'!M1092&lt;$B$1,'Control Sample Data'!M1092&gt;0),'Control Sample Data'!M1092,$B$1),"")</f>
        <v/>
      </c>
      <c r="AT1093" s="36" t="str">
        <f t="shared" ref="AT1093:AT1155" si="748">IF(ISERROR(D1093-Z$794),"",D1093-Z$794)</f>
        <v/>
      </c>
      <c r="AU1093" s="36" t="str">
        <f t="shared" ref="AU1093:AU1155" si="749">IF(ISERROR(E1093-AA$794),"",E1093-AA$794)</f>
        <v/>
      </c>
      <c r="AV1093" s="36" t="str">
        <f t="shared" ref="AV1093:AV1155" si="750">IF(ISERROR(F1093-AB$794),"",F1093-AB$794)</f>
        <v/>
      </c>
      <c r="AW1093" s="36" t="str">
        <f t="shared" ref="AW1093:AW1155" si="751">IF(ISERROR(G1093-AC$794),"",G1093-AC$794)</f>
        <v/>
      </c>
      <c r="AX1093" s="36" t="str">
        <f t="shared" ref="AX1093:AX1155" si="752">IF(ISERROR(H1093-AD$794),"",H1093-AD$794)</f>
        <v/>
      </c>
      <c r="AY1093" s="36" t="str">
        <f t="shared" ref="AY1093:AY1155" si="753">IF(ISERROR(I1093-AE$794),"",I1093-AE$794)</f>
        <v/>
      </c>
      <c r="AZ1093" s="36" t="str">
        <f t="shared" ref="AZ1093:AZ1155" si="754">IF(ISERROR(J1093-AF$794),"",J1093-AF$794)</f>
        <v/>
      </c>
      <c r="BA1093" s="36" t="str">
        <f t="shared" ref="BA1093:BA1155" si="755">IF(ISERROR(K1093-AG$794),"",K1093-AG$794)</f>
        <v/>
      </c>
      <c r="BB1093" s="36" t="str">
        <f t="shared" ref="BB1093:BB1155" si="756">IF(ISERROR(L1093-AH$794),"",L1093-AH$794)</f>
        <v/>
      </c>
      <c r="BC1093" s="36" t="str">
        <f t="shared" ref="BC1093:BC1155" si="757">IF(ISERROR(M1093-AI$794),"",M1093-AI$794)</f>
        <v/>
      </c>
      <c r="BD1093" s="36" t="str">
        <f t="shared" ref="BD1093:BD1155" si="758">IF(ISERROR(P1093-AJ$794),"",P1093-AJ$794)</f>
        <v/>
      </c>
      <c r="BE1093" s="36" t="str">
        <f t="shared" ref="BE1093:BE1155" si="759">IF(ISERROR(Q1093-AK$794),"",Q1093-AK$794)</f>
        <v/>
      </c>
      <c r="BF1093" s="36" t="str">
        <f t="shared" ref="BF1093:BF1155" si="760">IF(ISERROR(R1093-AL$794),"",R1093-AL$794)</f>
        <v/>
      </c>
      <c r="BG1093" s="36" t="str">
        <f t="shared" ref="BG1093:BG1155" si="761">IF(ISERROR(S1093-AM$794),"",S1093-AM$794)</f>
        <v/>
      </c>
      <c r="BH1093" s="36" t="str">
        <f t="shared" ref="BH1093:BH1155" si="762">IF(ISERROR(T1093-AN$794),"",T1093-AN$794)</f>
        <v/>
      </c>
      <c r="BI1093" s="36" t="str">
        <f t="shared" ref="BI1093:BI1155" si="763">IF(ISERROR(U1093-AO$794),"",U1093-AO$794)</f>
        <v/>
      </c>
      <c r="BJ1093" s="36" t="str">
        <f t="shared" ref="BJ1093:BJ1155" si="764">IF(ISERROR(V1093-AP$794),"",V1093-AP$794)</f>
        <v/>
      </c>
      <c r="BK1093" s="36" t="str">
        <f t="shared" ref="BK1093:BK1155" si="765">IF(ISERROR(W1093-AQ$794),"",W1093-AQ$794)</f>
        <v/>
      </c>
      <c r="BL1093" s="36" t="str">
        <f t="shared" ref="BL1093:BL1155" si="766">IF(ISERROR(X1093-AR$794),"",X1093-AR$794)</f>
        <v/>
      </c>
      <c r="BM1093" s="36" t="str">
        <f t="shared" ref="BM1093:BM1155" si="767">IF(ISERROR(Y1093-AS$794),"",Y1093-AS$794)</f>
        <v/>
      </c>
      <c r="BN1093" s="38" t="e">
        <f t="shared" si="726"/>
        <v>#DIV/0!</v>
      </c>
      <c r="BO1093" s="38" t="e">
        <f t="shared" si="727"/>
        <v>#DIV/0!</v>
      </c>
      <c r="BP1093" s="39" t="str">
        <f t="shared" si="728"/>
        <v/>
      </c>
      <c r="BQ1093" s="39" t="str">
        <f t="shared" si="729"/>
        <v/>
      </c>
      <c r="BR1093" s="39" t="str">
        <f t="shared" si="730"/>
        <v/>
      </c>
      <c r="BS1093" s="39" t="str">
        <f t="shared" si="731"/>
        <v/>
      </c>
      <c r="BT1093" s="39" t="str">
        <f t="shared" si="732"/>
        <v/>
      </c>
      <c r="BU1093" s="39" t="str">
        <f t="shared" si="733"/>
        <v/>
      </c>
      <c r="BV1093" s="39" t="str">
        <f t="shared" si="734"/>
        <v/>
      </c>
      <c r="BW1093" s="39" t="str">
        <f t="shared" si="735"/>
        <v/>
      </c>
      <c r="BX1093" s="39" t="str">
        <f t="shared" si="736"/>
        <v/>
      </c>
      <c r="BY1093" s="39" t="str">
        <f t="shared" si="737"/>
        <v/>
      </c>
      <c r="BZ1093" s="39" t="str">
        <f t="shared" si="738"/>
        <v/>
      </c>
      <c r="CA1093" s="39" t="str">
        <f t="shared" si="739"/>
        <v/>
      </c>
      <c r="CB1093" s="39" t="str">
        <f t="shared" si="740"/>
        <v/>
      </c>
      <c r="CC1093" s="39" t="str">
        <f t="shared" si="741"/>
        <v/>
      </c>
      <c r="CD1093" s="39" t="str">
        <f t="shared" si="742"/>
        <v/>
      </c>
      <c r="CE1093" s="39" t="str">
        <f t="shared" si="743"/>
        <v/>
      </c>
      <c r="CF1093" s="39" t="str">
        <f t="shared" si="744"/>
        <v/>
      </c>
      <c r="CG1093" s="39" t="str">
        <f t="shared" si="745"/>
        <v/>
      </c>
      <c r="CH1093" s="39" t="str">
        <f t="shared" si="746"/>
        <v/>
      </c>
      <c r="CI1093" s="39" t="str">
        <f t="shared" si="747"/>
        <v/>
      </c>
    </row>
    <row r="1094" spans="1:87">
      <c r="A1094" s="18"/>
      <c r="B1094" s="15">
        <f>'Gene Table'!E1093</f>
        <v>0</v>
      </c>
      <c r="C1094" s="15" t="str">
        <f>'Gene Table'!B1093</f>
        <v>N11</v>
      </c>
      <c r="D1094" s="16" t="str">
        <f>IF(SUM('Test Sample Data'!D$3:D$98)&gt;10,IF(AND(ISNUMBER('Test Sample Data'!D1093),'Test Sample Data'!D1093&lt;$B$1,'Test Sample Data'!D1093&gt;0),'Test Sample Data'!D1093,$B$1),"")</f>
        <v/>
      </c>
      <c r="E1094" s="17" t="str">
        <f>IF(SUM('Test Sample Data'!E$3:E$98)&gt;10,IF(AND(ISNUMBER('Test Sample Data'!E1093),'Test Sample Data'!E1093&lt;$B$1,'Test Sample Data'!E1093&gt;0),'Test Sample Data'!E1093,$B$1),"")</f>
        <v/>
      </c>
      <c r="F1094" s="17" t="str">
        <f>IF(SUM('Test Sample Data'!F$3:F$98)&gt;10,IF(AND(ISNUMBER('Test Sample Data'!F1093),'Test Sample Data'!F1093&lt;$B$1,'Test Sample Data'!F1093&gt;0),'Test Sample Data'!F1093,$B$1),"")</f>
        <v/>
      </c>
      <c r="G1094" s="17" t="str">
        <f>IF(SUM('Test Sample Data'!G$3:G$98)&gt;10,IF(AND(ISNUMBER('Test Sample Data'!G1093),'Test Sample Data'!G1093&lt;$B$1,'Test Sample Data'!G1093&gt;0),'Test Sample Data'!G1093,$B$1),"")</f>
        <v/>
      </c>
      <c r="H1094" s="17" t="str">
        <f>IF(SUM('Test Sample Data'!H$3:H$98)&gt;10,IF(AND(ISNUMBER('Test Sample Data'!H1093),'Test Sample Data'!H1093&lt;$B$1,'Test Sample Data'!H1093&gt;0),'Test Sample Data'!H1093,$B$1),"")</f>
        <v/>
      </c>
      <c r="I1094" s="17" t="str">
        <f>IF(SUM('Test Sample Data'!I$3:I$98)&gt;10,IF(AND(ISNUMBER('Test Sample Data'!I1093),'Test Sample Data'!I1093&lt;$B$1,'Test Sample Data'!I1093&gt;0),'Test Sample Data'!I1093,$B$1),"")</f>
        <v/>
      </c>
      <c r="J1094" s="17" t="str">
        <f>IF(SUM('Test Sample Data'!J$3:J$98)&gt;10,IF(AND(ISNUMBER('Test Sample Data'!J1093),'Test Sample Data'!J1093&lt;$B$1,'Test Sample Data'!J1093&gt;0),'Test Sample Data'!J1093,$B$1),"")</f>
        <v/>
      </c>
      <c r="K1094" s="17" t="str">
        <f>IF(SUM('Test Sample Data'!K$3:K$98)&gt;10,IF(AND(ISNUMBER('Test Sample Data'!K1093),'Test Sample Data'!K1093&lt;$B$1,'Test Sample Data'!K1093&gt;0),'Test Sample Data'!K1093,$B$1),"")</f>
        <v/>
      </c>
      <c r="L1094" s="17" t="str">
        <f>IF(SUM('Test Sample Data'!L$3:L$98)&gt;10,IF(AND(ISNUMBER('Test Sample Data'!L1093),'Test Sample Data'!L1093&lt;$B$1,'Test Sample Data'!L1093&gt;0),'Test Sample Data'!L1093,$B$1),"")</f>
        <v/>
      </c>
      <c r="M1094" s="17" t="str">
        <f>IF(SUM('Test Sample Data'!M$3:M$98)&gt;10,IF(AND(ISNUMBER('Test Sample Data'!M1093),'Test Sample Data'!M1093&lt;$B$1,'Test Sample Data'!M1093&gt;0),'Test Sample Data'!M1093,$B$1),"")</f>
        <v/>
      </c>
      <c r="N1094" s="17">
        <f>'Gene Table'!E1093</f>
        <v>0</v>
      </c>
      <c r="O1094" s="17" t="str">
        <f>'Gene Table'!B1093</f>
        <v>N11</v>
      </c>
      <c r="P1094" s="17" t="str">
        <f>IF(SUM('Control Sample Data'!D$3:D$98)&gt;10,IF(AND(ISNUMBER('Control Sample Data'!D1093),'Control Sample Data'!D1093&lt;$B$1,'Control Sample Data'!D1093&gt;0),'Control Sample Data'!D1093,$B$1),"")</f>
        <v/>
      </c>
      <c r="Q1094" s="17" t="str">
        <f>IF(SUM('Control Sample Data'!E$3:E$98)&gt;10,IF(AND(ISNUMBER('Control Sample Data'!E1093),'Control Sample Data'!E1093&lt;$B$1,'Control Sample Data'!E1093&gt;0),'Control Sample Data'!E1093,$B$1),"")</f>
        <v/>
      </c>
      <c r="R1094" s="17" t="str">
        <f>IF(SUM('Control Sample Data'!F$3:F$98)&gt;10,IF(AND(ISNUMBER('Control Sample Data'!F1093),'Control Sample Data'!F1093&lt;$B$1,'Control Sample Data'!F1093&gt;0),'Control Sample Data'!F1093,$B$1),"")</f>
        <v/>
      </c>
      <c r="S1094" s="17" t="str">
        <f>IF(SUM('Control Sample Data'!G$3:G$98)&gt;10,IF(AND(ISNUMBER('Control Sample Data'!G1093),'Control Sample Data'!G1093&lt;$B$1,'Control Sample Data'!G1093&gt;0),'Control Sample Data'!G1093,$B$1),"")</f>
        <v/>
      </c>
      <c r="T1094" s="17" t="str">
        <f>IF(SUM('Control Sample Data'!H$3:H$98)&gt;10,IF(AND(ISNUMBER('Control Sample Data'!H1093),'Control Sample Data'!H1093&lt;$B$1,'Control Sample Data'!H1093&gt;0),'Control Sample Data'!H1093,$B$1),"")</f>
        <v/>
      </c>
      <c r="U1094" s="17" t="str">
        <f>IF(SUM('Control Sample Data'!I$3:I$98)&gt;10,IF(AND(ISNUMBER('Control Sample Data'!I1093),'Control Sample Data'!I1093&lt;$B$1,'Control Sample Data'!I1093&gt;0),'Control Sample Data'!I1093,$B$1),"")</f>
        <v/>
      </c>
      <c r="V1094" s="17" t="str">
        <f>IF(SUM('Control Sample Data'!J$3:J$98)&gt;10,IF(AND(ISNUMBER('Control Sample Data'!J1093),'Control Sample Data'!J1093&lt;$B$1,'Control Sample Data'!J1093&gt;0),'Control Sample Data'!J1093,$B$1),"")</f>
        <v/>
      </c>
      <c r="W1094" s="17" t="str">
        <f>IF(SUM('Control Sample Data'!K$3:K$98)&gt;10,IF(AND(ISNUMBER('Control Sample Data'!K1093),'Control Sample Data'!K1093&lt;$B$1,'Control Sample Data'!K1093&gt;0),'Control Sample Data'!K1093,$B$1),"")</f>
        <v/>
      </c>
      <c r="X1094" s="17" t="str">
        <f>IF(SUM('Control Sample Data'!L$3:L$98)&gt;10,IF(AND(ISNUMBER('Control Sample Data'!L1093),'Control Sample Data'!L1093&lt;$B$1,'Control Sample Data'!L1093&gt;0),'Control Sample Data'!L1093,$B$1),"")</f>
        <v/>
      </c>
      <c r="Y1094" s="17" t="str">
        <f>IF(SUM('Control Sample Data'!M$3:M$98)&gt;10,IF(AND(ISNUMBER('Control Sample Data'!M1093),'Control Sample Data'!M1093&lt;$B$1,'Control Sample Data'!M1093&gt;0),'Control Sample Data'!M1093,$B$1),"")</f>
        <v/>
      </c>
      <c r="AT1094" s="36" t="str">
        <f t="shared" si="748"/>
        <v/>
      </c>
      <c r="AU1094" s="36" t="str">
        <f t="shared" si="749"/>
        <v/>
      </c>
      <c r="AV1094" s="36" t="str">
        <f t="shared" si="750"/>
        <v/>
      </c>
      <c r="AW1094" s="36" t="str">
        <f t="shared" si="751"/>
        <v/>
      </c>
      <c r="AX1094" s="36" t="str">
        <f t="shared" si="752"/>
        <v/>
      </c>
      <c r="AY1094" s="36" t="str">
        <f t="shared" si="753"/>
        <v/>
      </c>
      <c r="AZ1094" s="36" t="str">
        <f t="shared" si="754"/>
        <v/>
      </c>
      <c r="BA1094" s="36" t="str">
        <f t="shared" si="755"/>
        <v/>
      </c>
      <c r="BB1094" s="36" t="str">
        <f t="shared" si="756"/>
        <v/>
      </c>
      <c r="BC1094" s="36" t="str">
        <f t="shared" si="757"/>
        <v/>
      </c>
      <c r="BD1094" s="36" t="str">
        <f t="shared" si="758"/>
        <v/>
      </c>
      <c r="BE1094" s="36" t="str">
        <f t="shared" si="759"/>
        <v/>
      </c>
      <c r="BF1094" s="36" t="str">
        <f t="shared" si="760"/>
        <v/>
      </c>
      <c r="BG1094" s="36" t="str">
        <f t="shared" si="761"/>
        <v/>
      </c>
      <c r="BH1094" s="36" t="str">
        <f t="shared" si="762"/>
        <v/>
      </c>
      <c r="BI1094" s="36" t="str">
        <f t="shared" si="763"/>
        <v/>
      </c>
      <c r="BJ1094" s="36" t="str">
        <f t="shared" si="764"/>
        <v/>
      </c>
      <c r="BK1094" s="36" t="str">
        <f t="shared" si="765"/>
        <v/>
      </c>
      <c r="BL1094" s="36" t="str">
        <f t="shared" si="766"/>
        <v/>
      </c>
      <c r="BM1094" s="36" t="str">
        <f t="shared" si="767"/>
        <v/>
      </c>
      <c r="BN1094" s="38" t="e">
        <f t="shared" si="726"/>
        <v>#DIV/0!</v>
      </c>
      <c r="BO1094" s="38" t="e">
        <f t="shared" si="727"/>
        <v>#DIV/0!</v>
      </c>
      <c r="BP1094" s="39" t="str">
        <f t="shared" si="728"/>
        <v/>
      </c>
      <c r="BQ1094" s="39" t="str">
        <f t="shared" si="729"/>
        <v/>
      </c>
      <c r="BR1094" s="39" t="str">
        <f t="shared" si="730"/>
        <v/>
      </c>
      <c r="BS1094" s="39" t="str">
        <f t="shared" si="731"/>
        <v/>
      </c>
      <c r="BT1094" s="39" t="str">
        <f t="shared" si="732"/>
        <v/>
      </c>
      <c r="BU1094" s="39" t="str">
        <f t="shared" si="733"/>
        <v/>
      </c>
      <c r="BV1094" s="39" t="str">
        <f t="shared" si="734"/>
        <v/>
      </c>
      <c r="BW1094" s="39" t="str">
        <f t="shared" si="735"/>
        <v/>
      </c>
      <c r="BX1094" s="39" t="str">
        <f t="shared" si="736"/>
        <v/>
      </c>
      <c r="BY1094" s="39" t="str">
        <f t="shared" si="737"/>
        <v/>
      </c>
      <c r="BZ1094" s="39" t="str">
        <f t="shared" si="738"/>
        <v/>
      </c>
      <c r="CA1094" s="39" t="str">
        <f t="shared" si="739"/>
        <v/>
      </c>
      <c r="CB1094" s="39" t="str">
        <f t="shared" si="740"/>
        <v/>
      </c>
      <c r="CC1094" s="39" t="str">
        <f t="shared" si="741"/>
        <v/>
      </c>
      <c r="CD1094" s="39" t="str">
        <f t="shared" si="742"/>
        <v/>
      </c>
      <c r="CE1094" s="39" t="str">
        <f t="shared" si="743"/>
        <v/>
      </c>
      <c r="CF1094" s="39" t="str">
        <f t="shared" si="744"/>
        <v/>
      </c>
      <c r="CG1094" s="39" t="str">
        <f t="shared" si="745"/>
        <v/>
      </c>
      <c r="CH1094" s="39" t="str">
        <f t="shared" si="746"/>
        <v/>
      </c>
      <c r="CI1094" s="39" t="str">
        <f t="shared" si="747"/>
        <v/>
      </c>
    </row>
    <row r="1095" spans="1:87">
      <c r="A1095" s="18"/>
      <c r="B1095" s="15">
        <f>'Gene Table'!E1094</f>
        <v>0</v>
      </c>
      <c r="C1095" s="15" t="str">
        <f>'Gene Table'!B1094</f>
        <v>N12</v>
      </c>
      <c r="D1095" s="16" t="str">
        <f>IF(SUM('Test Sample Data'!D$3:D$98)&gt;10,IF(AND(ISNUMBER('Test Sample Data'!D1094),'Test Sample Data'!D1094&lt;$B$1,'Test Sample Data'!D1094&gt;0),'Test Sample Data'!D1094,$B$1),"")</f>
        <v/>
      </c>
      <c r="E1095" s="17" t="str">
        <f>IF(SUM('Test Sample Data'!E$3:E$98)&gt;10,IF(AND(ISNUMBER('Test Sample Data'!E1094),'Test Sample Data'!E1094&lt;$B$1,'Test Sample Data'!E1094&gt;0),'Test Sample Data'!E1094,$B$1),"")</f>
        <v/>
      </c>
      <c r="F1095" s="17" t="str">
        <f>IF(SUM('Test Sample Data'!F$3:F$98)&gt;10,IF(AND(ISNUMBER('Test Sample Data'!F1094),'Test Sample Data'!F1094&lt;$B$1,'Test Sample Data'!F1094&gt;0),'Test Sample Data'!F1094,$B$1),"")</f>
        <v/>
      </c>
      <c r="G1095" s="17" t="str">
        <f>IF(SUM('Test Sample Data'!G$3:G$98)&gt;10,IF(AND(ISNUMBER('Test Sample Data'!G1094),'Test Sample Data'!G1094&lt;$B$1,'Test Sample Data'!G1094&gt;0),'Test Sample Data'!G1094,$B$1),"")</f>
        <v/>
      </c>
      <c r="H1095" s="17" t="str">
        <f>IF(SUM('Test Sample Data'!H$3:H$98)&gt;10,IF(AND(ISNUMBER('Test Sample Data'!H1094),'Test Sample Data'!H1094&lt;$B$1,'Test Sample Data'!H1094&gt;0),'Test Sample Data'!H1094,$B$1),"")</f>
        <v/>
      </c>
      <c r="I1095" s="17" t="str">
        <f>IF(SUM('Test Sample Data'!I$3:I$98)&gt;10,IF(AND(ISNUMBER('Test Sample Data'!I1094),'Test Sample Data'!I1094&lt;$B$1,'Test Sample Data'!I1094&gt;0),'Test Sample Data'!I1094,$B$1),"")</f>
        <v/>
      </c>
      <c r="J1095" s="17" t="str">
        <f>IF(SUM('Test Sample Data'!J$3:J$98)&gt;10,IF(AND(ISNUMBER('Test Sample Data'!J1094),'Test Sample Data'!J1094&lt;$B$1,'Test Sample Data'!J1094&gt;0),'Test Sample Data'!J1094,$B$1),"")</f>
        <v/>
      </c>
      <c r="K1095" s="17" t="str">
        <f>IF(SUM('Test Sample Data'!K$3:K$98)&gt;10,IF(AND(ISNUMBER('Test Sample Data'!K1094),'Test Sample Data'!K1094&lt;$B$1,'Test Sample Data'!K1094&gt;0),'Test Sample Data'!K1094,$B$1),"")</f>
        <v/>
      </c>
      <c r="L1095" s="17" t="str">
        <f>IF(SUM('Test Sample Data'!L$3:L$98)&gt;10,IF(AND(ISNUMBER('Test Sample Data'!L1094),'Test Sample Data'!L1094&lt;$B$1,'Test Sample Data'!L1094&gt;0),'Test Sample Data'!L1094,$B$1),"")</f>
        <v/>
      </c>
      <c r="M1095" s="17" t="str">
        <f>IF(SUM('Test Sample Data'!M$3:M$98)&gt;10,IF(AND(ISNUMBER('Test Sample Data'!M1094),'Test Sample Data'!M1094&lt;$B$1,'Test Sample Data'!M1094&gt;0),'Test Sample Data'!M1094,$B$1),"")</f>
        <v/>
      </c>
      <c r="N1095" s="17">
        <f>'Gene Table'!E1094</f>
        <v>0</v>
      </c>
      <c r="O1095" s="17" t="str">
        <f>'Gene Table'!B1094</f>
        <v>N12</v>
      </c>
      <c r="P1095" s="17" t="str">
        <f>IF(SUM('Control Sample Data'!D$3:D$98)&gt;10,IF(AND(ISNUMBER('Control Sample Data'!D1094),'Control Sample Data'!D1094&lt;$B$1,'Control Sample Data'!D1094&gt;0),'Control Sample Data'!D1094,$B$1),"")</f>
        <v/>
      </c>
      <c r="Q1095" s="17" t="str">
        <f>IF(SUM('Control Sample Data'!E$3:E$98)&gt;10,IF(AND(ISNUMBER('Control Sample Data'!E1094),'Control Sample Data'!E1094&lt;$B$1,'Control Sample Data'!E1094&gt;0),'Control Sample Data'!E1094,$B$1),"")</f>
        <v/>
      </c>
      <c r="R1095" s="17" t="str">
        <f>IF(SUM('Control Sample Data'!F$3:F$98)&gt;10,IF(AND(ISNUMBER('Control Sample Data'!F1094),'Control Sample Data'!F1094&lt;$B$1,'Control Sample Data'!F1094&gt;0),'Control Sample Data'!F1094,$B$1),"")</f>
        <v/>
      </c>
      <c r="S1095" s="17" t="str">
        <f>IF(SUM('Control Sample Data'!G$3:G$98)&gt;10,IF(AND(ISNUMBER('Control Sample Data'!G1094),'Control Sample Data'!G1094&lt;$B$1,'Control Sample Data'!G1094&gt;0),'Control Sample Data'!G1094,$B$1),"")</f>
        <v/>
      </c>
      <c r="T1095" s="17" t="str">
        <f>IF(SUM('Control Sample Data'!H$3:H$98)&gt;10,IF(AND(ISNUMBER('Control Sample Data'!H1094),'Control Sample Data'!H1094&lt;$B$1,'Control Sample Data'!H1094&gt;0),'Control Sample Data'!H1094,$B$1),"")</f>
        <v/>
      </c>
      <c r="U1095" s="17" t="str">
        <f>IF(SUM('Control Sample Data'!I$3:I$98)&gt;10,IF(AND(ISNUMBER('Control Sample Data'!I1094),'Control Sample Data'!I1094&lt;$B$1,'Control Sample Data'!I1094&gt;0),'Control Sample Data'!I1094,$B$1),"")</f>
        <v/>
      </c>
      <c r="V1095" s="17" t="str">
        <f>IF(SUM('Control Sample Data'!J$3:J$98)&gt;10,IF(AND(ISNUMBER('Control Sample Data'!J1094),'Control Sample Data'!J1094&lt;$B$1,'Control Sample Data'!J1094&gt;0),'Control Sample Data'!J1094,$B$1),"")</f>
        <v/>
      </c>
      <c r="W1095" s="17" t="str">
        <f>IF(SUM('Control Sample Data'!K$3:K$98)&gt;10,IF(AND(ISNUMBER('Control Sample Data'!K1094),'Control Sample Data'!K1094&lt;$B$1,'Control Sample Data'!K1094&gt;0),'Control Sample Data'!K1094,$B$1),"")</f>
        <v/>
      </c>
      <c r="X1095" s="17" t="str">
        <f>IF(SUM('Control Sample Data'!L$3:L$98)&gt;10,IF(AND(ISNUMBER('Control Sample Data'!L1094),'Control Sample Data'!L1094&lt;$B$1,'Control Sample Data'!L1094&gt;0),'Control Sample Data'!L1094,$B$1),"")</f>
        <v/>
      </c>
      <c r="Y1095" s="17" t="str">
        <f>IF(SUM('Control Sample Data'!M$3:M$98)&gt;10,IF(AND(ISNUMBER('Control Sample Data'!M1094),'Control Sample Data'!M1094&lt;$B$1,'Control Sample Data'!M1094&gt;0),'Control Sample Data'!M1094,$B$1),"")</f>
        <v/>
      </c>
      <c r="AT1095" s="36" t="str">
        <f t="shared" si="748"/>
        <v/>
      </c>
      <c r="AU1095" s="36" t="str">
        <f t="shared" si="749"/>
        <v/>
      </c>
      <c r="AV1095" s="36" t="str">
        <f t="shared" si="750"/>
        <v/>
      </c>
      <c r="AW1095" s="36" t="str">
        <f t="shared" si="751"/>
        <v/>
      </c>
      <c r="AX1095" s="36" t="str">
        <f t="shared" si="752"/>
        <v/>
      </c>
      <c r="AY1095" s="36" t="str">
        <f t="shared" si="753"/>
        <v/>
      </c>
      <c r="AZ1095" s="36" t="str">
        <f t="shared" si="754"/>
        <v/>
      </c>
      <c r="BA1095" s="36" t="str">
        <f t="shared" si="755"/>
        <v/>
      </c>
      <c r="BB1095" s="36" t="str">
        <f t="shared" si="756"/>
        <v/>
      </c>
      <c r="BC1095" s="36" t="str">
        <f t="shared" si="757"/>
        <v/>
      </c>
      <c r="BD1095" s="36" t="str">
        <f t="shared" si="758"/>
        <v/>
      </c>
      <c r="BE1095" s="36" t="str">
        <f t="shared" si="759"/>
        <v/>
      </c>
      <c r="BF1095" s="36" t="str">
        <f t="shared" si="760"/>
        <v/>
      </c>
      <c r="BG1095" s="36" t="str">
        <f t="shared" si="761"/>
        <v/>
      </c>
      <c r="BH1095" s="36" t="str">
        <f t="shared" si="762"/>
        <v/>
      </c>
      <c r="BI1095" s="36" t="str">
        <f t="shared" si="763"/>
        <v/>
      </c>
      <c r="BJ1095" s="36" t="str">
        <f t="shared" si="764"/>
        <v/>
      </c>
      <c r="BK1095" s="36" t="str">
        <f t="shared" si="765"/>
        <v/>
      </c>
      <c r="BL1095" s="36" t="str">
        <f t="shared" si="766"/>
        <v/>
      </c>
      <c r="BM1095" s="36" t="str">
        <f t="shared" si="767"/>
        <v/>
      </c>
      <c r="BN1095" s="38" t="e">
        <f t="shared" si="726"/>
        <v>#DIV/0!</v>
      </c>
      <c r="BO1095" s="38" t="e">
        <f t="shared" si="727"/>
        <v>#DIV/0!</v>
      </c>
      <c r="BP1095" s="39" t="str">
        <f t="shared" si="728"/>
        <v/>
      </c>
      <c r="BQ1095" s="39" t="str">
        <f t="shared" si="729"/>
        <v/>
      </c>
      <c r="BR1095" s="39" t="str">
        <f t="shared" si="730"/>
        <v/>
      </c>
      <c r="BS1095" s="39" t="str">
        <f t="shared" si="731"/>
        <v/>
      </c>
      <c r="BT1095" s="39" t="str">
        <f t="shared" si="732"/>
        <v/>
      </c>
      <c r="BU1095" s="39" t="str">
        <f t="shared" si="733"/>
        <v/>
      </c>
      <c r="BV1095" s="39" t="str">
        <f t="shared" si="734"/>
        <v/>
      </c>
      <c r="BW1095" s="39" t="str">
        <f t="shared" si="735"/>
        <v/>
      </c>
      <c r="BX1095" s="39" t="str">
        <f t="shared" si="736"/>
        <v/>
      </c>
      <c r="BY1095" s="39" t="str">
        <f t="shared" si="737"/>
        <v/>
      </c>
      <c r="BZ1095" s="39" t="str">
        <f t="shared" si="738"/>
        <v/>
      </c>
      <c r="CA1095" s="39" t="str">
        <f t="shared" si="739"/>
        <v/>
      </c>
      <c r="CB1095" s="39" t="str">
        <f t="shared" si="740"/>
        <v/>
      </c>
      <c r="CC1095" s="39" t="str">
        <f t="shared" si="741"/>
        <v/>
      </c>
      <c r="CD1095" s="39" t="str">
        <f t="shared" si="742"/>
        <v/>
      </c>
      <c r="CE1095" s="39" t="str">
        <f t="shared" si="743"/>
        <v/>
      </c>
      <c r="CF1095" s="39" t="str">
        <f t="shared" si="744"/>
        <v/>
      </c>
      <c r="CG1095" s="39" t="str">
        <f t="shared" si="745"/>
        <v/>
      </c>
      <c r="CH1095" s="39" t="str">
        <f t="shared" si="746"/>
        <v/>
      </c>
      <c r="CI1095" s="39" t="str">
        <f t="shared" si="747"/>
        <v/>
      </c>
    </row>
    <row r="1096" spans="1:87">
      <c r="A1096" s="18"/>
      <c r="B1096" s="15">
        <f>'Gene Table'!E1095</f>
        <v>0</v>
      </c>
      <c r="C1096" s="15" t="str">
        <f>'Gene Table'!B1095</f>
        <v>N13</v>
      </c>
      <c r="D1096" s="16" t="str">
        <f>IF(SUM('Test Sample Data'!D$3:D$98)&gt;10,IF(AND(ISNUMBER('Test Sample Data'!D1095),'Test Sample Data'!D1095&lt;$B$1,'Test Sample Data'!D1095&gt;0),'Test Sample Data'!D1095,$B$1),"")</f>
        <v/>
      </c>
      <c r="E1096" s="17" t="str">
        <f>IF(SUM('Test Sample Data'!E$3:E$98)&gt;10,IF(AND(ISNUMBER('Test Sample Data'!E1095),'Test Sample Data'!E1095&lt;$B$1,'Test Sample Data'!E1095&gt;0),'Test Sample Data'!E1095,$B$1),"")</f>
        <v/>
      </c>
      <c r="F1096" s="17" t="str">
        <f>IF(SUM('Test Sample Data'!F$3:F$98)&gt;10,IF(AND(ISNUMBER('Test Sample Data'!F1095),'Test Sample Data'!F1095&lt;$B$1,'Test Sample Data'!F1095&gt;0),'Test Sample Data'!F1095,$B$1),"")</f>
        <v/>
      </c>
      <c r="G1096" s="17" t="str">
        <f>IF(SUM('Test Sample Data'!G$3:G$98)&gt;10,IF(AND(ISNUMBER('Test Sample Data'!G1095),'Test Sample Data'!G1095&lt;$B$1,'Test Sample Data'!G1095&gt;0),'Test Sample Data'!G1095,$B$1),"")</f>
        <v/>
      </c>
      <c r="H1096" s="17" t="str">
        <f>IF(SUM('Test Sample Data'!H$3:H$98)&gt;10,IF(AND(ISNUMBER('Test Sample Data'!H1095),'Test Sample Data'!H1095&lt;$B$1,'Test Sample Data'!H1095&gt;0),'Test Sample Data'!H1095,$B$1),"")</f>
        <v/>
      </c>
      <c r="I1096" s="17" t="str">
        <f>IF(SUM('Test Sample Data'!I$3:I$98)&gt;10,IF(AND(ISNUMBER('Test Sample Data'!I1095),'Test Sample Data'!I1095&lt;$B$1,'Test Sample Data'!I1095&gt;0),'Test Sample Data'!I1095,$B$1),"")</f>
        <v/>
      </c>
      <c r="J1096" s="17" t="str">
        <f>IF(SUM('Test Sample Data'!J$3:J$98)&gt;10,IF(AND(ISNUMBER('Test Sample Data'!J1095),'Test Sample Data'!J1095&lt;$B$1,'Test Sample Data'!J1095&gt;0),'Test Sample Data'!J1095,$B$1),"")</f>
        <v/>
      </c>
      <c r="K1096" s="17" t="str">
        <f>IF(SUM('Test Sample Data'!K$3:K$98)&gt;10,IF(AND(ISNUMBER('Test Sample Data'!K1095),'Test Sample Data'!K1095&lt;$B$1,'Test Sample Data'!K1095&gt;0),'Test Sample Data'!K1095,$B$1),"")</f>
        <v/>
      </c>
      <c r="L1096" s="17" t="str">
        <f>IF(SUM('Test Sample Data'!L$3:L$98)&gt;10,IF(AND(ISNUMBER('Test Sample Data'!L1095),'Test Sample Data'!L1095&lt;$B$1,'Test Sample Data'!L1095&gt;0),'Test Sample Data'!L1095,$B$1),"")</f>
        <v/>
      </c>
      <c r="M1096" s="17" t="str">
        <f>IF(SUM('Test Sample Data'!M$3:M$98)&gt;10,IF(AND(ISNUMBER('Test Sample Data'!M1095),'Test Sample Data'!M1095&lt;$B$1,'Test Sample Data'!M1095&gt;0),'Test Sample Data'!M1095,$B$1),"")</f>
        <v/>
      </c>
      <c r="N1096" s="17">
        <f>'Gene Table'!E1095</f>
        <v>0</v>
      </c>
      <c r="O1096" s="17" t="str">
        <f>'Gene Table'!B1095</f>
        <v>N13</v>
      </c>
      <c r="P1096" s="17" t="str">
        <f>IF(SUM('Control Sample Data'!D$3:D$98)&gt;10,IF(AND(ISNUMBER('Control Sample Data'!D1095),'Control Sample Data'!D1095&lt;$B$1,'Control Sample Data'!D1095&gt;0),'Control Sample Data'!D1095,$B$1),"")</f>
        <v/>
      </c>
      <c r="Q1096" s="17" t="str">
        <f>IF(SUM('Control Sample Data'!E$3:E$98)&gt;10,IF(AND(ISNUMBER('Control Sample Data'!E1095),'Control Sample Data'!E1095&lt;$B$1,'Control Sample Data'!E1095&gt;0),'Control Sample Data'!E1095,$B$1),"")</f>
        <v/>
      </c>
      <c r="R1096" s="17" t="str">
        <f>IF(SUM('Control Sample Data'!F$3:F$98)&gt;10,IF(AND(ISNUMBER('Control Sample Data'!F1095),'Control Sample Data'!F1095&lt;$B$1,'Control Sample Data'!F1095&gt;0),'Control Sample Data'!F1095,$B$1),"")</f>
        <v/>
      </c>
      <c r="S1096" s="17" t="str">
        <f>IF(SUM('Control Sample Data'!G$3:G$98)&gt;10,IF(AND(ISNUMBER('Control Sample Data'!G1095),'Control Sample Data'!G1095&lt;$B$1,'Control Sample Data'!G1095&gt;0),'Control Sample Data'!G1095,$B$1),"")</f>
        <v/>
      </c>
      <c r="T1096" s="17" t="str">
        <f>IF(SUM('Control Sample Data'!H$3:H$98)&gt;10,IF(AND(ISNUMBER('Control Sample Data'!H1095),'Control Sample Data'!H1095&lt;$B$1,'Control Sample Data'!H1095&gt;0),'Control Sample Data'!H1095,$B$1),"")</f>
        <v/>
      </c>
      <c r="U1096" s="17" t="str">
        <f>IF(SUM('Control Sample Data'!I$3:I$98)&gt;10,IF(AND(ISNUMBER('Control Sample Data'!I1095),'Control Sample Data'!I1095&lt;$B$1,'Control Sample Data'!I1095&gt;0),'Control Sample Data'!I1095,$B$1),"")</f>
        <v/>
      </c>
      <c r="V1096" s="17" t="str">
        <f>IF(SUM('Control Sample Data'!J$3:J$98)&gt;10,IF(AND(ISNUMBER('Control Sample Data'!J1095),'Control Sample Data'!J1095&lt;$B$1,'Control Sample Data'!J1095&gt;0),'Control Sample Data'!J1095,$B$1),"")</f>
        <v/>
      </c>
      <c r="W1096" s="17" t="str">
        <f>IF(SUM('Control Sample Data'!K$3:K$98)&gt;10,IF(AND(ISNUMBER('Control Sample Data'!K1095),'Control Sample Data'!K1095&lt;$B$1,'Control Sample Data'!K1095&gt;0),'Control Sample Data'!K1095,$B$1),"")</f>
        <v/>
      </c>
      <c r="X1096" s="17" t="str">
        <f>IF(SUM('Control Sample Data'!L$3:L$98)&gt;10,IF(AND(ISNUMBER('Control Sample Data'!L1095),'Control Sample Data'!L1095&lt;$B$1,'Control Sample Data'!L1095&gt;0),'Control Sample Data'!L1095,$B$1),"")</f>
        <v/>
      </c>
      <c r="Y1096" s="17" t="str">
        <f>IF(SUM('Control Sample Data'!M$3:M$98)&gt;10,IF(AND(ISNUMBER('Control Sample Data'!M1095),'Control Sample Data'!M1095&lt;$B$1,'Control Sample Data'!M1095&gt;0),'Control Sample Data'!M1095,$B$1),"")</f>
        <v/>
      </c>
      <c r="AT1096" s="36" t="str">
        <f t="shared" si="748"/>
        <v/>
      </c>
      <c r="AU1096" s="36" t="str">
        <f t="shared" si="749"/>
        <v/>
      </c>
      <c r="AV1096" s="36" t="str">
        <f t="shared" si="750"/>
        <v/>
      </c>
      <c r="AW1096" s="36" t="str">
        <f t="shared" si="751"/>
        <v/>
      </c>
      <c r="AX1096" s="36" t="str">
        <f t="shared" si="752"/>
        <v/>
      </c>
      <c r="AY1096" s="36" t="str">
        <f t="shared" si="753"/>
        <v/>
      </c>
      <c r="AZ1096" s="36" t="str">
        <f t="shared" si="754"/>
        <v/>
      </c>
      <c r="BA1096" s="36" t="str">
        <f t="shared" si="755"/>
        <v/>
      </c>
      <c r="BB1096" s="36" t="str">
        <f t="shared" si="756"/>
        <v/>
      </c>
      <c r="BC1096" s="36" t="str">
        <f t="shared" si="757"/>
        <v/>
      </c>
      <c r="BD1096" s="36" t="str">
        <f t="shared" si="758"/>
        <v/>
      </c>
      <c r="BE1096" s="36" t="str">
        <f t="shared" si="759"/>
        <v/>
      </c>
      <c r="BF1096" s="36" t="str">
        <f t="shared" si="760"/>
        <v/>
      </c>
      <c r="BG1096" s="36" t="str">
        <f t="shared" si="761"/>
        <v/>
      </c>
      <c r="BH1096" s="36" t="str">
        <f t="shared" si="762"/>
        <v/>
      </c>
      <c r="BI1096" s="36" t="str">
        <f t="shared" si="763"/>
        <v/>
      </c>
      <c r="BJ1096" s="36" t="str">
        <f t="shared" si="764"/>
        <v/>
      </c>
      <c r="BK1096" s="36" t="str">
        <f t="shared" si="765"/>
        <v/>
      </c>
      <c r="BL1096" s="36" t="str">
        <f t="shared" si="766"/>
        <v/>
      </c>
      <c r="BM1096" s="36" t="str">
        <f t="shared" si="767"/>
        <v/>
      </c>
      <c r="BN1096" s="38" t="e">
        <f t="shared" si="726"/>
        <v>#DIV/0!</v>
      </c>
      <c r="BO1096" s="38" t="e">
        <f t="shared" si="727"/>
        <v>#DIV/0!</v>
      </c>
      <c r="BP1096" s="39" t="str">
        <f t="shared" si="728"/>
        <v/>
      </c>
      <c r="BQ1096" s="39" t="str">
        <f t="shared" si="729"/>
        <v/>
      </c>
      <c r="BR1096" s="39" t="str">
        <f t="shared" si="730"/>
        <v/>
      </c>
      <c r="BS1096" s="39" t="str">
        <f t="shared" si="731"/>
        <v/>
      </c>
      <c r="BT1096" s="39" t="str">
        <f t="shared" si="732"/>
        <v/>
      </c>
      <c r="BU1096" s="39" t="str">
        <f t="shared" si="733"/>
        <v/>
      </c>
      <c r="BV1096" s="39" t="str">
        <f t="shared" si="734"/>
        <v/>
      </c>
      <c r="BW1096" s="39" t="str">
        <f t="shared" si="735"/>
        <v/>
      </c>
      <c r="BX1096" s="39" t="str">
        <f t="shared" si="736"/>
        <v/>
      </c>
      <c r="BY1096" s="39" t="str">
        <f t="shared" si="737"/>
        <v/>
      </c>
      <c r="BZ1096" s="39" t="str">
        <f t="shared" si="738"/>
        <v/>
      </c>
      <c r="CA1096" s="39" t="str">
        <f t="shared" si="739"/>
        <v/>
      </c>
      <c r="CB1096" s="39" t="str">
        <f t="shared" si="740"/>
        <v/>
      </c>
      <c r="CC1096" s="39" t="str">
        <f t="shared" si="741"/>
        <v/>
      </c>
      <c r="CD1096" s="39" t="str">
        <f t="shared" si="742"/>
        <v/>
      </c>
      <c r="CE1096" s="39" t="str">
        <f t="shared" si="743"/>
        <v/>
      </c>
      <c r="CF1096" s="39" t="str">
        <f t="shared" si="744"/>
        <v/>
      </c>
      <c r="CG1096" s="39" t="str">
        <f t="shared" si="745"/>
        <v/>
      </c>
      <c r="CH1096" s="39" t="str">
        <f t="shared" si="746"/>
        <v/>
      </c>
      <c r="CI1096" s="39" t="str">
        <f t="shared" si="747"/>
        <v/>
      </c>
    </row>
    <row r="1097" spans="1:87">
      <c r="A1097" s="18"/>
      <c r="B1097" s="15">
        <f>'Gene Table'!E1096</f>
        <v>0</v>
      </c>
      <c r="C1097" s="15" t="str">
        <f>'Gene Table'!B1096</f>
        <v>N14</v>
      </c>
      <c r="D1097" s="16" t="str">
        <f>IF(SUM('Test Sample Data'!D$3:D$98)&gt;10,IF(AND(ISNUMBER('Test Sample Data'!D1096),'Test Sample Data'!D1096&lt;$B$1,'Test Sample Data'!D1096&gt;0),'Test Sample Data'!D1096,$B$1),"")</f>
        <v/>
      </c>
      <c r="E1097" s="17" t="str">
        <f>IF(SUM('Test Sample Data'!E$3:E$98)&gt;10,IF(AND(ISNUMBER('Test Sample Data'!E1096),'Test Sample Data'!E1096&lt;$B$1,'Test Sample Data'!E1096&gt;0),'Test Sample Data'!E1096,$B$1),"")</f>
        <v/>
      </c>
      <c r="F1097" s="17" t="str">
        <f>IF(SUM('Test Sample Data'!F$3:F$98)&gt;10,IF(AND(ISNUMBER('Test Sample Data'!F1096),'Test Sample Data'!F1096&lt;$B$1,'Test Sample Data'!F1096&gt;0),'Test Sample Data'!F1096,$B$1),"")</f>
        <v/>
      </c>
      <c r="G1097" s="17" t="str">
        <f>IF(SUM('Test Sample Data'!G$3:G$98)&gt;10,IF(AND(ISNUMBER('Test Sample Data'!G1096),'Test Sample Data'!G1096&lt;$B$1,'Test Sample Data'!G1096&gt;0),'Test Sample Data'!G1096,$B$1),"")</f>
        <v/>
      </c>
      <c r="H1097" s="17" t="str">
        <f>IF(SUM('Test Sample Data'!H$3:H$98)&gt;10,IF(AND(ISNUMBER('Test Sample Data'!H1096),'Test Sample Data'!H1096&lt;$B$1,'Test Sample Data'!H1096&gt;0),'Test Sample Data'!H1096,$B$1),"")</f>
        <v/>
      </c>
      <c r="I1097" s="17" t="str">
        <f>IF(SUM('Test Sample Data'!I$3:I$98)&gt;10,IF(AND(ISNUMBER('Test Sample Data'!I1096),'Test Sample Data'!I1096&lt;$B$1,'Test Sample Data'!I1096&gt;0),'Test Sample Data'!I1096,$B$1),"")</f>
        <v/>
      </c>
      <c r="J1097" s="17" t="str">
        <f>IF(SUM('Test Sample Data'!J$3:J$98)&gt;10,IF(AND(ISNUMBER('Test Sample Data'!J1096),'Test Sample Data'!J1096&lt;$B$1,'Test Sample Data'!J1096&gt;0),'Test Sample Data'!J1096,$B$1),"")</f>
        <v/>
      </c>
      <c r="K1097" s="17" t="str">
        <f>IF(SUM('Test Sample Data'!K$3:K$98)&gt;10,IF(AND(ISNUMBER('Test Sample Data'!K1096),'Test Sample Data'!K1096&lt;$B$1,'Test Sample Data'!K1096&gt;0),'Test Sample Data'!K1096,$B$1),"")</f>
        <v/>
      </c>
      <c r="L1097" s="17" t="str">
        <f>IF(SUM('Test Sample Data'!L$3:L$98)&gt;10,IF(AND(ISNUMBER('Test Sample Data'!L1096),'Test Sample Data'!L1096&lt;$B$1,'Test Sample Data'!L1096&gt;0),'Test Sample Data'!L1096,$B$1),"")</f>
        <v/>
      </c>
      <c r="M1097" s="17" t="str">
        <f>IF(SUM('Test Sample Data'!M$3:M$98)&gt;10,IF(AND(ISNUMBER('Test Sample Data'!M1096),'Test Sample Data'!M1096&lt;$B$1,'Test Sample Data'!M1096&gt;0),'Test Sample Data'!M1096,$B$1),"")</f>
        <v/>
      </c>
      <c r="N1097" s="17">
        <f>'Gene Table'!E1096</f>
        <v>0</v>
      </c>
      <c r="O1097" s="17" t="str">
        <f>'Gene Table'!B1096</f>
        <v>N14</v>
      </c>
      <c r="P1097" s="17" t="str">
        <f>IF(SUM('Control Sample Data'!D$3:D$98)&gt;10,IF(AND(ISNUMBER('Control Sample Data'!D1096),'Control Sample Data'!D1096&lt;$B$1,'Control Sample Data'!D1096&gt;0),'Control Sample Data'!D1096,$B$1),"")</f>
        <v/>
      </c>
      <c r="Q1097" s="17" t="str">
        <f>IF(SUM('Control Sample Data'!E$3:E$98)&gt;10,IF(AND(ISNUMBER('Control Sample Data'!E1096),'Control Sample Data'!E1096&lt;$B$1,'Control Sample Data'!E1096&gt;0),'Control Sample Data'!E1096,$B$1),"")</f>
        <v/>
      </c>
      <c r="R1097" s="17" t="str">
        <f>IF(SUM('Control Sample Data'!F$3:F$98)&gt;10,IF(AND(ISNUMBER('Control Sample Data'!F1096),'Control Sample Data'!F1096&lt;$B$1,'Control Sample Data'!F1096&gt;0),'Control Sample Data'!F1096,$B$1),"")</f>
        <v/>
      </c>
      <c r="S1097" s="17" t="str">
        <f>IF(SUM('Control Sample Data'!G$3:G$98)&gt;10,IF(AND(ISNUMBER('Control Sample Data'!G1096),'Control Sample Data'!G1096&lt;$B$1,'Control Sample Data'!G1096&gt;0),'Control Sample Data'!G1096,$B$1),"")</f>
        <v/>
      </c>
      <c r="T1097" s="17" t="str">
        <f>IF(SUM('Control Sample Data'!H$3:H$98)&gt;10,IF(AND(ISNUMBER('Control Sample Data'!H1096),'Control Sample Data'!H1096&lt;$B$1,'Control Sample Data'!H1096&gt;0),'Control Sample Data'!H1096,$B$1),"")</f>
        <v/>
      </c>
      <c r="U1097" s="17" t="str">
        <f>IF(SUM('Control Sample Data'!I$3:I$98)&gt;10,IF(AND(ISNUMBER('Control Sample Data'!I1096),'Control Sample Data'!I1096&lt;$B$1,'Control Sample Data'!I1096&gt;0),'Control Sample Data'!I1096,$B$1),"")</f>
        <v/>
      </c>
      <c r="V1097" s="17" t="str">
        <f>IF(SUM('Control Sample Data'!J$3:J$98)&gt;10,IF(AND(ISNUMBER('Control Sample Data'!J1096),'Control Sample Data'!J1096&lt;$B$1,'Control Sample Data'!J1096&gt;0),'Control Sample Data'!J1096,$B$1),"")</f>
        <v/>
      </c>
      <c r="W1097" s="17" t="str">
        <f>IF(SUM('Control Sample Data'!K$3:K$98)&gt;10,IF(AND(ISNUMBER('Control Sample Data'!K1096),'Control Sample Data'!K1096&lt;$B$1,'Control Sample Data'!K1096&gt;0),'Control Sample Data'!K1096,$B$1),"")</f>
        <v/>
      </c>
      <c r="X1097" s="17" t="str">
        <f>IF(SUM('Control Sample Data'!L$3:L$98)&gt;10,IF(AND(ISNUMBER('Control Sample Data'!L1096),'Control Sample Data'!L1096&lt;$B$1,'Control Sample Data'!L1096&gt;0),'Control Sample Data'!L1096,$B$1),"")</f>
        <v/>
      </c>
      <c r="Y1097" s="17" t="str">
        <f>IF(SUM('Control Sample Data'!M$3:M$98)&gt;10,IF(AND(ISNUMBER('Control Sample Data'!M1096),'Control Sample Data'!M1096&lt;$B$1,'Control Sample Data'!M1096&gt;0),'Control Sample Data'!M1096,$B$1),"")</f>
        <v/>
      </c>
      <c r="AT1097" s="36" t="str">
        <f t="shared" si="748"/>
        <v/>
      </c>
      <c r="AU1097" s="36" t="str">
        <f t="shared" si="749"/>
        <v/>
      </c>
      <c r="AV1097" s="36" t="str">
        <f t="shared" si="750"/>
        <v/>
      </c>
      <c r="AW1097" s="36" t="str">
        <f t="shared" si="751"/>
        <v/>
      </c>
      <c r="AX1097" s="36" t="str">
        <f t="shared" si="752"/>
        <v/>
      </c>
      <c r="AY1097" s="36" t="str">
        <f t="shared" si="753"/>
        <v/>
      </c>
      <c r="AZ1097" s="36" t="str">
        <f t="shared" si="754"/>
        <v/>
      </c>
      <c r="BA1097" s="36" t="str">
        <f t="shared" si="755"/>
        <v/>
      </c>
      <c r="BB1097" s="36" t="str">
        <f t="shared" si="756"/>
        <v/>
      </c>
      <c r="BC1097" s="36" t="str">
        <f t="shared" si="757"/>
        <v/>
      </c>
      <c r="BD1097" s="36" t="str">
        <f t="shared" si="758"/>
        <v/>
      </c>
      <c r="BE1097" s="36" t="str">
        <f t="shared" si="759"/>
        <v/>
      </c>
      <c r="BF1097" s="36" t="str">
        <f t="shared" si="760"/>
        <v/>
      </c>
      <c r="BG1097" s="36" t="str">
        <f t="shared" si="761"/>
        <v/>
      </c>
      <c r="BH1097" s="36" t="str">
        <f t="shared" si="762"/>
        <v/>
      </c>
      <c r="BI1097" s="36" t="str">
        <f t="shared" si="763"/>
        <v/>
      </c>
      <c r="BJ1097" s="36" t="str">
        <f t="shared" si="764"/>
        <v/>
      </c>
      <c r="BK1097" s="36" t="str">
        <f t="shared" si="765"/>
        <v/>
      </c>
      <c r="BL1097" s="36" t="str">
        <f t="shared" si="766"/>
        <v/>
      </c>
      <c r="BM1097" s="36" t="str">
        <f t="shared" si="767"/>
        <v/>
      </c>
      <c r="BN1097" s="38" t="e">
        <f t="shared" si="726"/>
        <v>#DIV/0!</v>
      </c>
      <c r="BO1097" s="38" t="e">
        <f t="shared" si="727"/>
        <v>#DIV/0!</v>
      </c>
      <c r="BP1097" s="39" t="str">
        <f t="shared" si="728"/>
        <v/>
      </c>
      <c r="BQ1097" s="39" t="str">
        <f t="shared" si="729"/>
        <v/>
      </c>
      <c r="BR1097" s="39" t="str">
        <f t="shared" si="730"/>
        <v/>
      </c>
      <c r="BS1097" s="39" t="str">
        <f t="shared" si="731"/>
        <v/>
      </c>
      <c r="BT1097" s="39" t="str">
        <f t="shared" si="732"/>
        <v/>
      </c>
      <c r="BU1097" s="39" t="str">
        <f t="shared" si="733"/>
        <v/>
      </c>
      <c r="BV1097" s="39" t="str">
        <f t="shared" si="734"/>
        <v/>
      </c>
      <c r="BW1097" s="39" t="str">
        <f t="shared" si="735"/>
        <v/>
      </c>
      <c r="BX1097" s="39" t="str">
        <f t="shared" si="736"/>
        <v/>
      </c>
      <c r="BY1097" s="39" t="str">
        <f t="shared" si="737"/>
        <v/>
      </c>
      <c r="BZ1097" s="39" t="str">
        <f t="shared" si="738"/>
        <v/>
      </c>
      <c r="CA1097" s="39" t="str">
        <f t="shared" si="739"/>
        <v/>
      </c>
      <c r="CB1097" s="39" t="str">
        <f t="shared" si="740"/>
        <v/>
      </c>
      <c r="CC1097" s="39" t="str">
        <f t="shared" si="741"/>
        <v/>
      </c>
      <c r="CD1097" s="39" t="str">
        <f t="shared" si="742"/>
        <v/>
      </c>
      <c r="CE1097" s="39" t="str">
        <f t="shared" si="743"/>
        <v/>
      </c>
      <c r="CF1097" s="39" t="str">
        <f t="shared" si="744"/>
        <v/>
      </c>
      <c r="CG1097" s="39" t="str">
        <f t="shared" si="745"/>
        <v/>
      </c>
      <c r="CH1097" s="39" t="str">
        <f t="shared" si="746"/>
        <v/>
      </c>
      <c r="CI1097" s="39" t="str">
        <f t="shared" si="747"/>
        <v/>
      </c>
    </row>
    <row r="1098" spans="1:87">
      <c r="A1098" s="18"/>
      <c r="B1098" s="15">
        <f>'Gene Table'!E1097</f>
        <v>0</v>
      </c>
      <c r="C1098" s="15" t="str">
        <f>'Gene Table'!B1097</f>
        <v>N15</v>
      </c>
      <c r="D1098" s="16" t="str">
        <f>IF(SUM('Test Sample Data'!D$3:D$98)&gt;10,IF(AND(ISNUMBER('Test Sample Data'!D1097),'Test Sample Data'!D1097&lt;$B$1,'Test Sample Data'!D1097&gt;0),'Test Sample Data'!D1097,$B$1),"")</f>
        <v/>
      </c>
      <c r="E1098" s="17" t="str">
        <f>IF(SUM('Test Sample Data'!E$3:E$98)&gt;10,IF(AND(ISNUMBER('Test Sample Data'!E1097),'Test Sample Data'!E1097&lt;$B$1,'Test Sample Data'!E1097&gt;0),'Test Sample Data'!E1097,$B$1),"")</f>
        <v/>
      </c>
      <c r="F1098" s="17" t="str">
        <f>IF(SUM('Test Sample Data'!F$3:F$98)&gt;10,IF(AND(ISNUMBER('Test Sample Data'!F1097),'Test Sample Data'!F1097&lt;$B$1,'Test Sample Data'!F1097&gt;0),'Test Sample Data'!F1097,$B$1),"")</f>
        <v/>
      </c>
      <c r="G1098" s="17" t="str">
        <f>IF(SUM('Test Sample Data'!G$3:G$98)&gt;10,IF(AND(ISNUMBER('Test Sample Data'!G1097),'Test Sample Data'!G1097&lt;$B$1,'Test Sample Data'!G1097&gt;0),'Test Sample Data'!G1097,$B$1),"")</f>
        <v/>
      </c>
      <c r="H1098" s="17" t="str">
        <f>IF(SUM('Test Sample Data'!H$3:H$98)&gt;10,IF(AND(ISNUMBER('Test Sample Data'!H1097),'Test Sample Data'!H1097&lt;$B$1,'Test Sample Data'!H1097&gt;0),'Test Sample Data'!H1097,$B$1),"")</f>
        <v/>
      </c>
      <c r="I1098" s="17" t="str">
        <f>IF(SUM('Test Sample Data'!I$3:I$98)&gt;10,IF(AND(ISNUMBER('Test Sample Data'!I1097),'Test Sample Data'!I1097&lt;$B$1,'Test Sample Data'!I1097&gt;0),'Test Sample Data'!I1097,$B$1),"")</f>
        <v/>
      </c>
      <c r="J1098" s="17" t="str">
        <f>IF(SUM('Test Sample Data'!J$3:J$98)&gt;10,IF(AND(ISNUMBER('Test Sample Data'!J1097),'Test Sample Data'!J1097&lt;$B$1,'Test Sample Data'!J1097&gt;0),'Test Sample Data'!J1097,$B$1),"")</f>
        <v/>
      </c>
      <c r="K1098" s="17" t="str">
        <f>IF(SUM('Test Sample Data'!K$3:K$98)&gt;10,IF(AND(ISNUMBER('Test Sample Data'!K1097),'Test Sample Data'!K1097&lt;$B$1,'Test Sample Data'!K1097&gt;0),'Test Sample Data'!K1097,$B$1),"")</f>
        <v/>
      </c>
      <c r="L1098" s="17" t="str">
        <f>IF(SUM('Test Sample Data'!L$3:L$98)&gt;10,IF(AND(ISNUMBER('Test Sample Data'!L1097),'Test Sample Data'!L1097&lt;$B$1,'Test Sample Data'!L1097&gt;0),'Test Sample Data'!L1097,$B$1),"")</f>
        <v/>
      </c>
      <c r="M1098" s="17" t="str">
        <f>IF(SUM('Test Sample Data'!M$3:M$98)&gt;10,IF(AND(ISNUMBER('Test Sample Data'!M1097),'Test Sample Data'!M1097&lt;$B$1,'Test Sample Data'!M1097&gt;0),'Test Sample Data'!M1097,$B$1),"")</f>
        <v/>
      </c>
      <c r="N1098" s="17">
        <f>'Gene Table'!E1097</f>
        <v>0</v>
      </c>
      <c r="O1098" s="17" t="str">
        <f>'Gene Table'!B1097</f>
        <v>N15</v>
      </c>
      <c r="P1098" s="17" t="str">
        <f>IF(SUM('Control Sample Data'!D$3:D$98)&gt;10,IF(AND(ISNUMBER('Control Sample Data'!D1097),'Control Sample Data'!D1097&lt;$B$1,'Control Sample Data'!D1097&gt;0),'Control Sample Data'!D1097,$B$1),"")</f>
        <v/>
      </c>
      <c r="Q1098" s="17" t="str">
        <f>IF(SUM('Control Sample Data'!E$3:E$98)&gt;10,IF(AND(ISNUMBER('Control Sample Data'!E1097),'Control Sample Data'!E1097&lt;$B$1,'Control Sample Data'!E1097&gt;0),'Control Sample Data'!E1097,$B$1),"")</f>
        <v/>
      </c>
      <c r="R1098" s="17" t="str">
        <f>IF(SUM('Control Sample Data'!F$3:F$98)&gt;10,IF(AND(ISNUMBER('Control Sample Data'!F1097),'Control Sample Data'!F1097&lt;$B$1,'Control Sample Data'!F1097&gt;0),'Control Sample Data'!F1097,$B$1),"")</f>
        <v/>
      </c>
      <c r="S1098" s="17" t="str">
        <f>IF(SUM('Control Sample Data'!G$3:G$98)&gt;10,IF(AND(ISNUMBER('Control Sample Data'!G1097),'Control Sample Data'!G1097&lt;$B$1,'Control Sample Data'!G1097&gt;0),'Control Sample Data'!G1097,$B$1),"")</f>
        <v/>
      </c>
      <c r="T1098" s="17" t="str">
        <f>IF(SUM('Control Sample Data'!H$3:H$98)&gt;10,IF(AND(ISNUMBER('Control Sample Data'!H1097),'Control Sample Data'!H1097&lt;$B$1,'Control Sample Data'!H1097&gt;0),'Control Sample Data'!H1097,$B$1),"")</f>
        <v/>
      </c>
      <c r="U1098" s="17" t="str">
        <f>IF(SUM('Control Sample Data'!I$3:I$98)&gt;10,IF(AND(ISNUMBER('Control Sample Data'!I1097),'Control Sample Data'!I1097&lt;$B$1,'Control Sample Data'!I1097&gt;0),'Control Sample Data'!I1097,$B$1),"")</f>
        <v/>
      </c>
      <c r="V1098" s="17" t="str">
        <f>IF(SUM('Control Sample Data'!J$3:J$98)&gt;10,IF(AND(ISNUMBER('Control Sample Data'!J1097),'Control Sample Data'!J1097&lt;$B$1,'Control Sample Data'!J1097&gt;0),'Control Sample Data'!J1097,$B$1),"")</f>
        <v/>
      </c>
      <c r="W1098" s="17" t="str">
        <f>IF(SUM('Control Sample Data'!K$3:K$98)&gt;10,IF(AND(ISNUMBER('Control Sample Data'!K1097),'Control Sample Data'!K1097&lt;$B$1,'Control Sample Data'!K1097&gt;0),'Control Sample Data'!K1097,$B$1),"")</f>
        <v/>
      </c>
      <c r="X1098" s="17" t="str">
        <f>IF(SUM('Control Sample Data'!L$3:L$98)&gt;10,IF(AND(ISNUMBER('Control Sample Data'!L1097),'Control Sample Data'!L1097&lt;$B$1,'Control Sample Data'!L1097&gt;0),'Control Sample Data'!L1097,$B$1),"")</f>
        <v/>
      </c>
      <c r="Y1098" s="17" t="str">
        <f>IF(SUM('Control Sample Data'!M$3:M$98)&gt;10,IF(AND(ISNUMBER('Control Sample Data'!M1097),'Control Sample Data'!M1097&lt;$B$1,'Control Sample Data'!M1097&gt;0),'Control Sample Data'!M1097,$B$1),"")</f>
        <v/>
      </c>
      <c r="AT1098" s="36" t="str">
        <f t="shared" si="748"/>
        <v/>
      </c>
      <c r="AU1098" s="36" t="str">
        <f t="shared" si="749"/>
        <v/>
      </c>
      <c r="AV1098" s="36" t="str">
        <f t="shared" si="750"/>
        <v/>
      </c>
      <c r="AW1098" s="36" t="str">
        <f t="shared" si="751"/>
        <v/>
      </c>
      <c r="AX1098" s="36" t="str">
        <f t="shared" si="752"/>
        <v/>
      </c>
      <c r="AY1098" s="36" t="str">
        <f t="shared" si="753"/>
        <v/>
      </c>
      <c r="AZ1098" s="36" t="str">
        <f t="shared" si="754"/>
        <v/>
      </c>
      <c r="BA1098" s="36" t="str">
        <f t="shared" si="755"/>
        <v/>
      </c>
      <c r="BB1098" s="36" t="str">
        <f t="shared" si="756"/>
        <v/>
      </c>
      <c r="BC1098" s="36" t="str">
        <f t="shared" si="757"/>
        <v/>
      </c>
      <c r="BD1098" s="36" t="str">
        <f t="shared" si="758"/>
        <v/>
      </c>
      <c r="BE1098" s="36" t="str">
        <f t="shared" si="759"/>
        <v/>
      </c>
      <c r="BF1098" s="36" t="str">
        <f t="shared" si="760"/>
        <v/>
      </c>
      <c r="BG1098" s="36" t="str">
        <f t="shared" si="761"/>
        <v/>
      </c>
      <c r="BH1098" s="36" t="str">
        <f t="shared" si="762"/>
        <v/>
      </c>
      <c r="BI1098" s="36" t="str">
        <f t="shared" si="763"/>
        <v/>
      </c>
      <c r="BJ1098" s="36" t="str">
        <f t="shared" si="764"/>
        <v/>
      </c>
      <c r="BK1098" s="36" t="str">
        <f t="shared" si="765"/>
        <v/>
      </c>
      <c r="BL1098" s="36" t="str">
        <f t="shared" si="766"/>
        <v/>
      </c>
      <c r="BM1098" s="36" t="str">
        <f t="shared" si="767"/>
        <v/>
      </c>
      <c r="BN1098" s="38" t="e">
        <f t="shared" si="726"/>
        <v>#DIV/0!</v>
      </c>
      <c r="BO1098" s="38" t="e">
        <f t="shared" si="727"/>
        <v>#DIV/0!</v>
      </c>
      <c r="BP1098" s="39" t="str">
        <f t="shared" si="728"/>
        <v/>
      </c>
      <c r="BQ1098" s="39" t="str">
        <f t="shared" si="729"/>
        <v/>
      </c>
      <c r="BR1098" s="39" t="str">
        <f t="shared" si="730"/>
        <v/>
      </c>
      <c r="BS1098" s="39" t="str">
        <f t="shared" si="731"/>
        <v/>
      </c>
      <c r="BT1098" s="39" t="str">
        <f t="shared" si="732"/>
        <v/>
      </c>
      <c r="BU1098" s="39" t="str">
        <f t="shared" si="733"/>
        <v/>
      </c>
      <c r="BV1098" s="39" t="str">
        <f t="shared" si="734"/>
        <v/>
      </c>
      <c r="BW1098" s="39" t="str">
        <f t="shared" si="735"/>
        <v/>
      </c>
      <c r="BX1098" s="39" t="str">
        <f t="shared" si="736"/>
        <v/>
      </c>
      <c r="BY1098" s="39" t="str">
        <f t="shared" si="737"/>
        <v/>
      </c>
      <c r="BZ1098" s="39" t="str">
        <f t="shared" si="738"/>
        <v/>
      </c>
      <c r="CA1098" s="39" t="str">
        <f t="shared" si="739"/>
        <v/>
      </c>
      <c r="CB1098" s="39" t="str">
        <f t="shared" si="740"/>
        <v/>
      </c>
      <c r="CC1098" s="39" t="str">
        <f t="shared" si="741"/>
        <v/>
      </c>
      <c r="CD1098" s="39" t="str">
        <f t="shared" si="742"/>
        <v/>
      </c>
      <c r="CE1098" s="39" t="str">
        <f t="shared" si="743"/>
        <v/>
      </c>
      <c r="CF1098" s="39" t="str">
        <f t="shared" si="744"/>
        <v/>
      </c>
      <c r="CG1098" s="39" t="str">
        <f t="shared" si="745"/>
        <v/>
      </c>
      <c r="CH1098" s="39" t="str">
        <f t="shared" si="746"/>
        <v/>
      </c>
      <c r="CI1098" s="39" t="str">
        <f t="shared" si="747"/>
        <v/>
      </c>
    </row>
    <row r="1099" spans="1:87">
      <c r="A1099" s="18"/>
      <c r="B1099" s="15">
        <f>'Gene Table'!E1098</f>
        <v>0</v>
      </c>
      <c r="C1099" s="15" t="str">
        <f>'Gene Table'!B1098</f>
        <v>N16</v>
      </c>
      <c r="D1099" s="16" t="str">
        <f>IF(SUM('Test Sample Data'!D$3:D$98)&gt;10,IF(AND(ISNUMBER('Test Sample Data'!D1098),'Test Sample Data'!D1098&lt;$B$1,'Test Sample Data'!D1098&gt;0),'Test Sample Data'!D1098,$B$1),"")</f>
        <v/>
      </c>
      <c r="E1099" s="17" t="str">
        <f>IF(SUM('Test Sample Data'!E$3:E$98)&gt;10,IF(AND(ISNUMBER('Test Sample Data'!E1098),'Test Sample Data'!E1098&lt;$B$1,'Test Sample Data'!E1098&gt;0),'Test Sample Data'!E1098,$B$1),"")</f>
        <v/>
      </c>
      <c r="F1099" s="17" t="str">
        <f>IF(SUM('Test Sample Data'!F$3:F$98)&gt;10,IF(AND(ISNUMBER('Test Sample Data'!F1098),'Test Sample Data'!F1098&lt;$B$1,'Test Sample Data'!F1098&gt;0),'Test Sample Data'!F1098,$B$1),"")</f>
        <v/>
      </c>
      <c r="G1099" s="17" t="str">
        <f>IF(SUM('Test Sample Data'!G$3:G$98)&gt;10,IF(AND(ISNUMBER('Test Sample Data'!G1098),'Test Sample Data'!G1098&lt;$B$1,'Test Sample Data'!G1098&gt;0),'Test Sample Data'!G1098,$B$1),"")</f>
        <v/>
      </c>
      <c r="H1099" s="17" t="str">
        <f>IF(SUM('Test Sample Data'!H$3:H$98)&gt;10,IF(AND(ISNUMBER('Test Sample Data'!H1098),'Test Sample Data'!H1098&lt;$B$1,'Test Sample Data'!H1098&gt;0),'Test Sample Data'!H1098,$B$1),"")</f>
        <v/>
      </c>
      <c r="I1099" s="17" t="str">
        <f>IF(SUM('Test Sample Data'!I$3:I$98)&gt;10,IF(AND(ISNUMBER('Test Sample Data'!I1098),'Test Sample Data'!I1098&lt;$B$1,'Test Sample Data'!I1098&gt;0),'Test Sample Data'!I1098,$B$1),"")</f>
        <v/>
      </c>
      <c r="J1099" s="17" t="str">
        <f>IF(SUM('Test Sample Data'!J$3:J$98)&gt;10,IF(AND(ISNUMBER('Test Sample Data'!J1098),'Test Sample Data'!J1098&lt;$B$1,'Test Sample Data'!J1098&gt;0),'Test Sample Data'!J1098,$B$1),"")</f>
        <v/>
      </c>
      <c r="K1099" s="17" t="str">
        <f>IF(SUM('Test Sample Data'!K$3:K$98)&gt;10,IF(AND(ISNUMBER('Test Sample Data'!K1098),'Test Sample Data'!K1098&lt;$B$1,'Test Sample Data'!K1098&gt;0),'Test Sample Data'!K1098,$B$1),"")</f>
        <v/>
      </c>
      <c r="L1099" s="17" t="str">
        <f>IF(SUM('Test Sample Data'!L$3:L$98)&gt;10,IF(AND(ISNUMBER('Test Sample Data'!L1098),'Test Sample Data'!L1098&lt;$B$1,'Test Sample Data'!L1098&gt;0),'Test Sample Data'!L1098,$B$1),"")</f>
        <v/>
      </c>
      <c r="M1099" s="17" t="str">
        <f>IF(SUM('Test Sample Data'!M$3:M$98)&gt;10,IF(AND(ISNUMBER('Test Sample Data'!M1098),'Test Sample Data'!M1098&lt;$B$1,'Test Sample Data'!M1098&gt;0),'Test Sample Data'!M1098,$B$1),"")</f>
        <v/>
      </c>
      <c r="N1099" s="17">
        <f>'Gene Table'!E1098</f>
        <v>0</v>
      </c>
      <c r="O1099" s="17" t="str">
        <f>'Gene Table'!B1098</f>
        <v>N16</v>
      </c>
      <c r="P1099" s="17" t="str">
        <f>IF(SUM('Control Sample Data'!D$3:D$98)&gt;10,IF(AND(ISNUMBER('Control Sample Data'!D1098),'Control Sample Data'!D1098&lt;$B$1,'Control Sample Data'!D1098&gt;0),'Control Sample Data'!D1098,$B$1),"")</f>
        <v/>
      </c>
      <c r="Q1099" s="17" t="str">
        <f>IF(SUM('Control Sample Data'!E$3:E$98)&gt;10,IF(AND(ISNUMBER('Control Sample Data'!E1098),'Control Sample Data'!E1098&lt;$B$1,'Control Sample Data'!E1098&gt;0),'Control Sample Data'!E1098,$B$1),"")</f>
        <v/>
      </c>
      <c r="R1099" s="17" t="str">
        <f>IF(SUM('Control Sample Data'!F$3:F$98)&gt;10,IF(AND(ISNUMBER('Control Sample Data'!F1098),'Control Sample Data'!F1098&lt;$B$1,'Control Sample Data'!F1098&gt;0),'Control Sample Data'!F1098,$B$1),"")</f>
        <v/>
      </c>
      <c r="S1099" s="17" t="str">
        <f>IF(SUM('Control Sample Data'!G$3:G$98)&gt;10,IF(AND(ISNUMBER('Control Sample Data'!G1098),'Control Sample Data'!G1098&lt;$B$1,'Control Sample Data'!G1098&gt;0),'Control Sample Data'!G1098,$B$1),"")</f>
        <v/>
      </c>
      <c r="T1099" s="17" t="str">
        <f>IF(SUM('Control Sample Data'!H$3:H$98)&gt;10,IF(AND(ISNUMBER('Control Sample Data'!H1098),'Control Sample Data'!H1098&lt;$B$1,'Control Sample Data'!H1098&gt;0),'Control Sample Data'!H1098,$B$1),"")</f>
        <v/>
      </c>
      <c r="U1099" s="17" t="str">
        <f>IF(SUM('Control Sample Data'!I$3:I$98)&gt;10,IF(AND(ISNUMBER('Control Sample Data'!I1098),'Control Sample Data'!I1098&lt;$B$1,'Control Sample Data'!I1098&gt;0),'Control Sample Data'!I1098,$B$1),"")</f>
        <v/>
      </c>
      <c r="V1099" s="17" t="str">
        <f>IF(SUM('Control Sample Data'!J$3:J$98)&gt;10,IF(AND(ISNUMBER('Control Sample Data'!J1098),'Control Sample Data'!J1098&lt;$B$1,'Control Sample Data'!J1098&gt;0),'Control Sample Data'!J1098,$B$1),"")</f>
        <v/>
      </c>
      <c r="W1099" s="17" t="str">
        <f>IF(SUM('Control Sample Data'!K$3:K$98)&gt;10,IF(AND(ISNUMBER('Control Sample Data'!K1098),'Control Sample Data'!K1098&lt;$B$1,'Control Sample Data'!K1098&gt;0),'Control Sample Data'!K1098,$B$1),"")</f>
        <v/>
      </c>
      <c r="X1099" s="17" t="str">
        <f>IF(SUM('Control Sample Data'!L$3:L$98)&gt;10,IF(AND(ISNUMBER('Control Sample Data'!L1098),'Control Sample Data'!L1098&lt;$B$1,'Control Sample Data'!L1098&gt;0),'Control Sample Data'!L1098,$B$1),"")</f>
        <v/>
      </c>
      <c r="Y1099" s="17" t="str">
        <f>IF(SUM('Control Sample Data'!M$3:M$98)&gt;10,IF(AND(ISNUMBER('Control Sample Data'!M1098),'Control Sample Data'!M1098&lt;$B$1,'Control Sample Data'!M1098&gt;0),'Control Sample Data'!M1098,$B$1),"")</f>
        <v/>
      </c>
      <c r="AT1099" s="36" t="str">
        <f t="shared" si="748"/>
        <v/>
      </c>
      <c r="AU1099" s="36" t="str">
        <f t="shared" si="749"/>
        <v/>
      </c>
      <c r="AV1099" s="36" t="str">
        <f t="shared" si="750"/>
        <v/>
      </c>
      <c r="AW1099" s="36" t="str">
        <f t="shared" si="751"/>
        <v/>
      </c>
      <c r="AX1099" s="36" t="str">
        <f t="shared" si="752"/>
        <v/>
      </c>
      <c r="AY1099" s="36" t="str">
        <f t="shared" si="753"/>
        <v/>
      </c>
      <c r="AZ1099" s="36" t="str">
        <f t="shared" si="754"/>
        <v/>
      </c>
      <c r="BA1099" s="36" t="str">
        <f t="shared" si="755"/>
        <v/>
      </c>
      <c r="BB1099" s="36" t="str">
        <f t="shared" si="756"/>
        <v/>
      </c>
      <c r="BC1099" s="36" t="str">
        <f t="shared" si="757"/>
        <v/>
      </c>
      <c r="BD1099" s="36" t="str">
        <f t="shared" si="758"/>
        <v/>
      </c>
      <c r="BE1099" s="36" t="str">
        <f t="shared" si="759"/>
        <v/>
      </c>
      <c r="BF1099" s="36" t="str">
        <f t="shared" si="760"/>
        <v/>
      </c>
      <c r="BG1099" s="36" t="str">
        <f t="shared" si="761"/>
        <v/>
      </c>
      <c r="BH1099" s="36" t="str">
        <f t="shared" si="762"/>
        <v/>
      </c>
      <c r="BI1099" s="36" t="str">
        <f t="shared" si="763"/>
        <v/>
      </c>
      <c r="BJ1099" s="36" t="str">
        <f t="shared" si="764"/>
        <v/>
      </c>
      <c r="BK1099" s="36" t="str">
        <f t="shared" si="765"/>
        <v/>
      </c>
      <c r="BL1099" s="36" t="str">
        <f t="shared" si="766"/>
        <v/>
      </c>
      <c r="BM1099" s="36" t="str">
        <f t="shared" si="767"/>
        <v/>
      </c>
      <c r="BN1099" s="38" t="e">
        <f t="shared" si="726"/>
        <v>#DIV/0!</v>
      </c>
      <c r="BO1099" s="38" t="e">
        <f t="shared" si="727"/>
        <v>#DIV/0!</v>
      </c>
      <c r="BP1099" s="39" t="str">
        <f t="shared" si="728"/>
        <v/>
      </c>
      <c r="BQ1099" s="39" t="str">
        <f t="shared" si="729"/>
        <v/>
      </c>
      <c r="BR1099" s="39" t="str">
        <f t="shared" si="730"/>
        <v/>
      </c>
      <c r="BS1099" s="39" t="str">
        <f t="shared" si="731"/>
        <v/>
      </c>
      <c r="BT1099" s="39" t="str">
        <f t="shared" si="732"/>
        <v/>
      </c>
      <c r="BU1099" s="39" t="str">
        <f t="shared" si="733"/>
        <v/>
      </c>
      <c r="BV1099" s="39" t="str">
        <f t="shared" si="734"/>
        <v/>
      </c>
      <c r="BW1099" s="39" t="str">
        <f t="shared" si="735"/>
        <v/>
      </c>
      <c r="BX1099" s="39" t="str">
        <f t="shared" si="736"/>
        <v/>
      </c>
      <c r="BY1099" s="39" t="str">
        <f t="shared" si="737"/>
        <v/>
      </c>
      <c r="BZ1099" s="39" t="str">
        <f t="shared" si="738"/>
        <v/>
      </c>
      <c r="CA1099" s="39" t="str">
        <f t="shared" si="739"/>
        <v/>
      </c>
      <c r="CB1099" s="39" t="str">
        <f t="shared" si="740"/>
        <v/>
      </c>
      <c r="CC1099" s="39" t="str">
        <f t="shared" si="741"/>
        <v/>
      </c>
      <c r="CD1099" s="39" t="str">
        <f t="shared" si="742"/>
        <v/>
      </c>
      <c r="CE1099" s="39" t="str">
        <f t="shared" si="743"/>
        <v/>
      </c>
      <c r="CF1099" s="39" t="str">
        <f t="shared" si="744"/>
        <v/>
      </c>
      <c r="CG1099" s="39" t="str">
        <f t="shared" si="745"/>
        <v/>
      </c>
      <c r="CH1099" s="39" t="str">
        <f t="shared" si="746"/>
        <v/>
      </c>
      <c r="CI1099" s="39" t="str">
        <f t="shared" si="747"/>
        <v/>
      </c>
    </row>
    <row r="1100" spans="1:87">
      <c r="A1100" s="18"/>
      <c r="B1100" s="15">
        <f>'Gene Table'!E1099</f>
        <v>0</v>
      </c>
      <c r="C1100" s="15" t="str">
        <f>'Gene Table'!B1099</f>
        <v>N17</v>
      </c>
      <c r="D1100" s="16" t="str">
        <f>IF(SUM('Test Sample Data'!D$3:D$98)&gt;10,IF(AND(ISNUMBER('Test Sample Data'!D1099),'Test Sample Data'!D1099&lt;$B$1,'Test Sample Data'!D1099&gt;0),'Test Sample Data'!D1099,$B$1),"")</f>
        <v/>
      </c>
      <c r="E1100" s="17" t="str">
        <f>IF(SUM('Test Sample Data'!E$3:E$98)&gt;10,IF(AND(ISNUMBER('Test Sample Data'!E1099),'Test Sample Data'!E1099&lt;$B$1,'Test Sample Data'!E1099&gt;0),'Test Sample Data'!E1099,$B$1),"")</f>
        <v/>
      </c>
      <c r="F1100" s="17" t="str">
        <f>IF(SUM('Test Sample Data'!F$3:F$98)&gt;10,IF(AND(ISNUMBER('Test Sample Data'!F1099),'Test Sample Data'!F1099&lt;$B$1,'Test Sample Data'!F1099&gt;0),'Test Sample Data'!F1099,$B$1),"")</f>
        <v/>
      </c>
      <c r="G1100" s="17" t="str">
        <f>IF(SUM('Test Sample Data'!G$3:G$98)&gt;10,IF(AND(ISNUMBER('Test Sample Data'!G1099),'Test Sample Data'!G1099&lt;$B$1,'Test Sample Data'!G1099&gt;0),'Test Sample Data'!G1099,$B$1),"")</f>
        <v/>
      </c>
      <c r="H1100" s="17" t="str">
        <f>IF(SUM('Test Sample Data'!H$3:H$98)&gt;10,IF(AND(ISNUMBER('Test Sample Data'!H1099),'Test Sample Data'!H1099&lt;$B$1,'Test Sample Data'!H1099&gt;0),'Test Sample Data'!H1099,$B$1),"")</f>
        <v/>
      </c>
      <c r="I1100" s="17" t="str">
        <f>IF(SUM('Test Sample Data'!I$3:I$98)&gt;10,IF(AND(ISNUMBER('Test Sample Data'!I1099),'Test Sample Data'!I1099&lt;$B$1,'Test Sample Data'!I1099&gt;0),'Test Sample Data'!I1099,$B$1),"")</f>
        <v/>
      </c>
      <c r="J1100" s="17" t="str">
        <f>IF(SUM('Test Sample Data'!J$3:J$98)&gt;10,IF(AND(ISNUMBER('Test Sample Data'!J1099),'Test Sample Data'!J1099&lt;$B$1,'Test Sample Data'!J1099&gt;0),'Test Sample Data'!J1099,$B$1),"")</f>
        <v/>
      </c>
      <c r="K1100" s="17" t="str">
        <f>IF(SUM('Test Sample Data'!K$3:K$98)&gt;10,IF(AND(ISNUMBER('Test Sample Data'!K1099),'Test Sample Data'!K1099&lt;$B$1,'Test Sample Data'!K1099&gt;0),'Test Sample Data'!K1099,$B$1),"")</f>
        <v/>
      </c>
      <c r="L1100" s="17" t="str">
        <f>IF(SUM('Test Sample Data'!L$3:L$98)&gt;10,IF(AND(ISNUMBER('Test Sample Data'!L1099),'Test Sample Data'!L1099&lt;$B$1,'Test Sample Data'!L1099&gt;0),'Test Sample Data'!L1099,$B$1),"")</f>
        <v/>
      </c>
      <c r="M1100" s="17" t="str">
        <f>IF(SUM('Test Sample Data'!M$3:M$98)&gt;10,IF(AND(ISNUMBER('Test Sample Data'!M1099),'Test Sample Data'!M1099&lt;$B$1,'Test Sample Data'!M1099&gt;0),'Test Sample Data'!M1099,$B$1),"")</f>
        <v/>
      </c>
      <c r="N1100" s="17">
        <f>'Gene Table'!E1099</f>
        <v>0</v>
      </c>
      <c r="O1100" s="17" t="str">
        <f>'Gene Table'!B1099</f>
        <v>N17</v>
      </c>
      <c r="P1100" s="17" t="str">
        <f>IF(SUM('Control Sample Data'!D$3:D$98)&gt;10,IF(AND(ISNUMBER('Control Sample Data'!D1099),'Control Sample Data'!D1099&lt;$B$1,'Control Sample Data'!D1099&gt;0),'Control Sample Data'!D1099,$B$1),"")</f>
        <v/>
      </c>
      <c r="Q1100" s="17" t="str">
        <f>IF(SUM('Control Sample Data'!E$3:E$98)&gt;10,IF(AND(ISNUMBER('Control Sample Data'!E1099),'Control Sample Data'!E1099&lt;$B$1,'Control Sample Data'!E1099&gt;0),'Control Sample Data'!E1099,$B$1),"")</f>
        <v/>
      </c>
      <c r="R1100" s="17" t="str">
        <f>IF(SUM('Control Sample Data'!F$3:F$98)&gt;10,IF(AND(ISNUMBER('Control Sample Data'!F1099),'Control Sample Data'!F1099&lt;$B$1,'Control Sample Data'!F1099&gt;0),'Control Sample Data'!F1099,$B$1),"")</f>
        <v/>
      </c>
      <c r="S1100" s="17" t="str">
        <f>IF(SUM('Control Sample Data'!G$3:G$98)&gt;10,IF(AND(ISNUMBER('Control Sample Data'!G1099),'Control Sample Data'!G1099&lt;$B$1,'Control Sample Data'!G1099&gt;0),'Control Sample Data'!G1099,$B$1),"")</f>
        <v/>
      </c>
      <c r="T1100" s="17" t="str">
        <f>IF(SUM('Control Sample Data'!H$3:H$98)&gt;10,IF(AND(ISNUMBER('Control Sample Data'!H1099),'Control Sample Data'!H1099&lt;$B$1,'Control Sample Data'!H1099&gt;0),'Control Sample Data'!H1099,$B$1),"")</f>
        <v/>
      </c>
      <c r="U1100" s="17" t="str">
        <f>IF(SUM('Control Sample Data'!I$3:I$98)&gt;10,IF(AND(ISNUMBER('Control Sample Data'!I1099),'Control Sample Data'!I1099&lt;$B$1,'Control Sample Data'!I1099&gt;0),'Control Sample Data'!I1099,$B$1),"")</f>
        <v/>
      </c>
      <c r="V1100" s="17" t="str">
        <f>IF(SUM('Control Sample Data'!J$3:J$98)&gt;10,IF(AND(ISNUMBER('Control Sample Data'!J1099),'Control Sample Data'!J1099&lt;$B$1,'Control Sample Data'!J1099&gt;0),'Control Sample Data'!J1099,$B$1),"")</f>
        <v/>
      </c>
      <c r="W1100" s="17" t="str">
        <f>IF(SUM('Control Sample Data'!K$3:K$98)&gt;10,IF(AND(ISNUMBER('Control Sample Data'!K1099),'Control Sample Data'!K1099&lt;$B$1,'Control Sample Data'!K1099&gt;0),'Control Sample Data'!K1099,$B$1),"")</f>
        <v/>
      </c>
      <c r="X1100" s="17" t="str">
        <f>IF(SUM('Control Sample Data'!L$3:L$98)&gt;10,IF(AND(ISNUMBER('Control Sample Data'!L1099),'Control Sample Data'!L1099&lt;$B$1,'Control Sample Data'!L1099&gt;0),'Control Sample Data'!L1099,$B$1),"")</f>
        <v/>
      </c>
      <c r="Y1100" s="17" t="str">
        <f>IF(SUM('Control Sample Data'!M$3:M$98)&gt;10,IF(AND(ISNUMBER('Control Sample Data'!M1099),'Control Sample Data'!M1099&lt;$B$1,'Control Sample Data'!M1099&gt;0),'Control Sample Data'!M1099,$B$1),"")</f>
        <v/>
      </c>
      <c r="AT1100" s="36" t="str">
        <f t="shared" si="748"/>
        <v/>
      </c>
      <c r="AU1100" s="36" t="str">
        <f t="shared" si="749"/>
        <v/>
      </c>
      <c r="AV1100" s="36" t="str">
        <f t="shared" si="750"/>
        <v/>
      </c>
      <c r="AW1100" s="36" t="str">
        <f t="shared" si="751"/>
        <v/>
      </c>
      <c r="AX1100" s="36" t="str">
        <f t="shared" si="752"/>
        <v/>
      </c>
      <c r="AY1100" s="36" t="str">
        <f t="shared" si="753"/>
        <v/>
      </c>
      <c r="AZ1100" s="36" t="str">
        <f t="shared" si="754"/>
        <v/>
      </c>
      <c r="BA1100" s="36" t="str">
        <f t="shared" si="755"/>
        <v/>
      </c>
      <c r="BB1100" s="36" t="str">
        <f t="shared" si="756"/>
        <v/>
      </c>
      <c r="BC1100" s="36" t="str">
        <f t="shared" si="757"/>
        <v/>
      </c>
      <c r="BD1100" s="36" t="str">
        <f t="shared" si="758"/>
        <v/>
      </c>
      <c r="BE1100" s="36" t="str">
        <f t="shared" si="759"/>
        <v/>
      </c>
      <c r="BF1100" s="36" t="str">
        <f t="shared" si="760"/>
        <v/>
      </c>
      <c r="BG1100" s="36" t="str">
        <f t="shared" si="761"/>
        <v/>
      </c>
      <c r="BH1100" s="36" t="str">
        <f t="shared" si="762"/>
        <v/>
      </c>
      <c r="BI1100" s="36" t="str">
        <f t="shared" si="763"/>
        <v/>
      </c>
      <c r="BJ1100" s="36" t="str">
        <f t="shared" si="764"/>
        <v/>
      </c>
      <c r="BK1100" s="36" t="str">
        <f t="shared" si="765"/>
        <v/>
      </c>
      <c r="BL1100" s="36" t="str">
        <f t="shared" si="766"/>
        <v/>
      </c>
      <c r="BM1100" s="36" t="str">
        <f t="shared" si="767"/>
        <v/>
      </c>
      <c r="BN1100" s="38" t="e">
        <f t="shared" si="726"/>
        <v>#DIV/0!</v>
      </c>
      <c r="BO1100" s="38" t="e">
        <f t="shared" si="727"/>
        <v>#DIV/0!</v>
      </c>
      <c r="BP1100" s="39" t="str">
        <f t="shared" si="728"/>
        <v/>
      </c>
      <c r="BQ1100" s="39" t="str">
        <f t="shared" si="729"/>
        <v/>
      </c>
      <c r="BR1100" s="39" t="str">
        <f t="shared" si="730"/>
        <v/>
      </c>
      <c r="BS1100" s="39" t="str">
        <f t="shared" si="731"/>
        <v/>
      </c>
      <c r="BT1100" s="39" t="str">
        <f t="shared" si="732"/>
        <v/>
      </c>
      <c r="BU1100" s="39" t="str">
        <f t="shared" si="733"/>
        <v/>
      </c>
      <c r="BV1100" s="39" t="str">
        <f t="shared" si="734"/>
        <v/>
      </c>
      <c r="BW1100" s="39" t="str">
        <f t="shared" si="735"/>
        <v/>
      </c>
      <c r="BX1100" s="39" t="str">
        <f t="shared" si="736"/>
        <v/>
      </c>
      <c r="BY1100" s="39" t="str">
        <f t="shared" si="737"/>
        <v/>
      </c>
      <c r="BZ1100" s="39" t="str">
        <f t="shared" si="738"/>
        <v/>
      </c>
      <c r="CA1100" s="39" t="str">
        <f t="shared" si="739"/>
        <v/>
      </c>
      <c r="CB1100" s="39" t="str">
        <f t="shared" si="740"/>
        <v/>
      </c>
      <c r="CC1100" s="39" t="str">
        <f t="shared" si="741"/>
        <v/>
      </c>
      <c r="CD1100" s="39" t="str">
        <f t="shared" si="742"/>
        <v/>
      </c>
      <c r="CE1100" s="39" t="str">
        <f t="shared" si="743"/>
        <v/>
      </c>
      <c r="CF1100" s="39" t="str">
        <f t="shared" si="744"/>
        <v/>
      </c>
      <c r="CG1100" s="39" t="str">
        <f t="shared" si="745"/>
        <v/>
      </c>
      <c r="CH1100" s="39" t="str">
        <f t="shared" si="746"/>
        <v/>
      </c>
      <c r="CI1100" s="39" t="str">
        <f t="shared" si="747"/>
        <v/>
      </c>
    </row>
    <row r="1101" spans="1:87">
      <c r="A1101" s="18"/>
      <c r="B1101" s="15">
        <f>'Gene Table'!E1100</f>
        <v>0</v>
      </c>
      <c r="C1101" s="15" t="str">
        <f>'Gene Table'!B1100</f>
        <v>N18</v>
      </c>
      <c r="D1101" s="16" t="str">
        <f>IF(SUM('Test Sample Data'!D$3:D$98)&gt;10,IF(AND(ISNUMBER('Test Sample Data'!D1100),'Test Sample Data'!D1100&lt;$B$1,'Test Sample Data'!D1100&gt;0),'Test Sample Data'!D1100,$B$1),"")</f>
        <v/>
      </c>
      <c r="E1101" s="17" t="str">
        <f>IF(SUM('Test Sample Data'!E$3:E$98)&gt;10,IF(AND(ISNUMBER('Test Sample Data'!E1100),'Test Sample Data'!E1100&lt;$B$1,'Test Sample Data'!E1100&gt;0),'Test Sample Data'!E1100,$B$1),"")</f>
        <v/>
      </c>
      <c r="F1101" s="17" t="str">
        <f>IF(SUM('Test Sample Data'!F$3:F$98)&gt;10,IF(AND(ISNUMBER('Test Sample Data'!F1100),'Test Sample Data'!F1100&lt;$B$1,'Test Sample Data'!F1100&gt;0),'Test Sample Data'!F1100,$B$1),"")</f>
        <v/>
      </c>
      <c r="G1101" s="17" t="str">
        <f>IF(SUM('Test Sample Data'!G$3:G$98)&gt;10,IF(AND(ISNUMBER('Test Sample Data'!G1100),'Test Sample Data'!G1100&lt;$B$1,'Test Sample Data'!G1100&gt;0),'Test Sample Data'!G1100,$B$1),"")</f>
        <v/>
      </c>
      <c r="H1101" s="17" t="str">
        <f>IF(SUM('Test Sample Data'!H$3:H$98)&gt;10,IF(AND(ISNUMBER('Test Sample Data'!H1100),'Test Sample Data'!H1100&lt;$B$1,'Test Sample Data'!H1100&gt;0),'Test Sample Data'!H1100,$B$1),"")</f>
        <v/>
      </c>
      <c r="I1101" s="17" t="str">
        <f>IF(SUM('Test Sample Data'!I$3:I$98)&gt;10,IF(AND(ISNUMBER('Test Sample Data'!I1100),'Test Sample Data'!I1100&lt;$B$1,'Test Sample Data'!I1100&gt;0),'Test Sample Data'!I1100,$B$1),"")</f>
        <v/>
      </c>
      <c r="J1101" s="17" t="str">
        <f>IF(SUM('Test Sample Data'!J$3:J$98)&gt;10,IF(AND(ISNUMBER('Test Sample Data'!J1100),'Test Sample Data'!J1100&lt;$B$1,'Test Sample Data'!J1100&gt;0),'Test Sample Data'!J1100,$B$1),"")</f>
        <v/>
      </c>
      <c r="K1101" s="17" t="str">
        <f>IF(SUM('Test Sample Data'!K$3:K$98)&gt;10,IF(AND(ISNUMBER('Test Sample Data'!K1100),'Test Sample Data'!K1100&lt;$B$1,'Test Sample Data'!K1100&gt;0),'Test Sample Data'!K1100,$B$1),"")</f>
        <v/>
      </c>
      <c r="L1101" s="17" t="str">
        <f>IF(SUM('Test Sample Data'!L$3:L$98)&gt;10,IF(AND(ISNUMBER('Test Sample Data'!L1100),'Test Sample Data'!L1100&lt;$B$1,'Test Sample Data'!L1100&gt;0),'Test Sample Data'!L1100,$B$1),"")</f>
        <v/>
      </c>
      <c r="M1101" s="17" t="str">
        <f>IF(SUM('Test Sample Data'!M$3:M$98)&gt;10,IF(AND(ISNUMBER('Test Sample Data'!M1100),'Test Sample Data'!M1100&lt;$B$1,'Test Sample Data'!M1100&gt;0),'Test Sample Data'!M1100,$B$1),"")</f>
        <v/>
      </c>
      <c r="N1101" s="17">
        <f>'Gene Table'!E1100</f>
        <v>0</v>
      </c>
      <c r="O1101" s="17" t="str">
        <f>'Gene Table'!B1100</f>
        <v>N18</v>
      </c>
      <c r="P1101" s="17" t="str">
        <f>IF(SUM('Control Sample Data'!D$3:D$98)&gt;10,IF(AND(ISNUMBER('Control Sample Data'!D1100),'Control Sample Data'!D1100&lt;$B$1,'Control Sample Data'!D1100&gt;0),'Control Sample Data'!D1100,$B$1),"")</f>
        <v/>
      </c>
      <c r="Q1101" s="17" t="str">
        <f>IF(SUM('Control Sample Data'!E$3:E$98)&gt;10,IF(AND(ISNUMBER('Control Sample Data'!E1100),'Control Sample Data'!E1100&lt;$B$1,'Control Sample Data'!E1100&gt;0),'Control Sample Data'!E1100,$B$1),"")</f>
        <v/>
      </c>
      <c r="R1101" s="17" t="str">
        <f>IF(SUM('Control Sample Data'!F$3:F$98)&gt;10,IF(AND(ISNUMBER('Control Sample Data'!F1100),'Control Sample Data'!F1100&lt;$B$1,'Control Sample Data'!F1100&gt;0),'Control Sample Data'!F1100,$B$1),"")</f>
        <v/>
      </c>
      <c r="S1101" s="17" t="str">
        <f>IF(SUM('Control Sample Data'!G$3:G$98)&gt;10,IF(AND(ISNUMBER('Control Sample Data'!G1100),'Control Sample Data'!G1100&lt;$B$1,'Control Sample Data'!G1100&gt;0),'Control Sample Data'!G1100,$B$1),"")</f>
        <v/>
      </c>
      <c r="T1101" s="17" t="str">
        <f>IF(SUM('Control Sample Data'!H$3:H$98)&gt;10,IF(AND(ISNUMBER('Control Sample Data'!H1100),'Control Sample Data'!H1100&lt;$B$1,'Control Sample Data'!H1100&gt;0),'Control Sample Data'!H1100,$B$1),"")</f>
        <v/>
      </c>
      <c r="U1101" s="17" t="str">
        <f>IF(SUM('Control Sample Data'!I$3:I$98)&gt;10,IF(AND(ISNUMBER('Control Sample Data'!I1100),'Control Sample Data'!I1100&lt;$B$1,'Control Sample Data'!I1100&gt;0),'Control Sample Data'!I1100,$B$1),"")</f>
        <v/>
      </c>
      <c r="V1101" s="17" t="str">
        <f>IF(SUM('Control Sample Data'!J$3:J$98)&gt;10,IF(AND(ISNUMBER('Control Sample Data'!J1100),'Control Sample Data'!J1100&lt;$B$1,'Control Sample Data'!J1100&gt;0),'Control Sample Data'!J1100,$B$1),"")</f>
        <v/>
      </c>
      <c r="W1101" s="17" t="str">
        <f>IF(SUM('Control Sample Data'!K$3:K$98)&gt;10,IF(AND(ISNUMBER('Control Sample Data'!K1100),'Control Sample Data'!K1100&lt;$B$1,'Control Sample Data'!K1100&gt;0),'Control Sample Data'!K1100,$B$1),"")</f>
        <v/>
      </c>
      <c r="X1101" s="17" t="str">
        <f>IF(SUM('Control Sample Data'!L$3:L$98)&gt;10,IF(AND(ISNUMBER('Control Sample Data'!L1100),'Control Sample Data'!L1100&lt;$B$1,'Control Sample Data'!L1100&gt;0),'Control Sample Data'!L1100,$B$1),"")</f>
        <v/>
      </c>
      <c r="Y1101" s="17" t="str">
        <f>IF(SUM('Control Sample Data'!M$3:M$98)&gt;10,IF(AND(ISNUMBER('Control Sample Data'!M1100),'Control Sample Data'!M1100&lt;$B$1,'Control Sample Data'!M1100&gt;0),'Control Sample Data'!M1100,$B$1),"")</f>
        <v/>
      </c>
      <c r="AT1101" s="36" t="str">
        <f t="shared" si="748"/>
        <v/>
      </c>
      <c r="AU1101" s="36" t="str">
        <f t="shared" si="749"/>
        <v/>
      </c>
      <c r="AV1101" s="36" t="str">
        <f t="shared" si="750"/>
        <v/>
      </c>
      <c r="AW1101" s="36" t="str">
        <f t="shared" si="751"/>
        <v/>
      </c>
      <c r="AX1101" s="36" t="str">
        <f t="shared" si="752"/>
        <v/>
      </c>
      <c r="AY1101" s="36" t="str">
        <f t="shared" si="753"/>
        <v/>
      </c>
      <c r="AZ1101" s="36" t="str">
        <f t="shared" si="754"/>
        <v/>
      </c>
      <c r="BA1101" s="36" t="str">
        <f t="shared" si="755"/>
        <v/>
      </c>
      <c r="BB1101" s="36" t="str">
        <f t="shared" si="756"/>
        <v/>
      </c>
      <c r="BC1101" s="36" t="str">
        <f t="shared" si="757"/>
        <v/>
      </c>
      <c r="BD1101" s="36" t="str">
        <f t="shared" si="758"/>
        <v/>
      </c>
      <c r="BE1101" s="36" t="str">
        <f t="shared" si="759"/>
        <v/>
      </c>
      <c r="BF1101" s="36" t="str">
        <f t="shared" si="760"/>
        <v/>
      </c>
      <c r="BG1101" s="36" t="str">
        <f t="shared" si="761"/>
        <v/>
      </c>
      <c r="BH1101" s="36" t="str">
        <f t="shared" si="762"/>
        <v/>
      </c>
      <c r="BI1101" s="36" t="str">
        <f t="shared" si="763"/>
        <v/>
      </c>
      <c r="BJ1101" s="36" t="str">
        <f t="shared" si="764"/>
        <v/>
      </c>
      <c r="BK1101" s="36" t="str">
        <f t="shared" si="765"/>
        <v/>
      </c>
      <c r="BL1101" s="36" t="str">
        <f t="shared" si="766"/>
        <v/>
      </c>
      <c r="BM1101" s="36" t="str">
        <f t="shared" si="767"/>
        <v/>
      </c>
      <c r="BN1101" s="38" t="e">
        <f t="shared" si="726"/>
        <v>#DIV/0!</v>
      </c>
      <c r="BO1101" s="38" t="e">
        <f t="shared" si="727"/>
        <v>#DIV/0!</v>
      </c>
      <c r="BP1101" s="39" t="str">
        <f t="shared" si="728"/>
        <v/>
      </c>
      <c r="BQ1101" s="39" t="str">
        <f t="shared" si="729"/>
        <v/>
      </c>
      <c r="BR1101" s="39" t="str">
        <f t="shared" si="730"/>
        <v/>
      </c>
      <c r="BS1101" s="39" t="str">
        <f t="shared" si="731"/>
        <v/>
      </c>
      <c r="BT1101" s="39" t="str">
        <f t="shared" si="732"/>
        <v/>
      </c>
      <c r="BU1101" s="39" t="str">
        <f t="shared" si="733"/>
        <v/>
      </c>
      <c r="BV1101" s="39" t="str">
        <f t="shared" si="734"/>
        <v/>
      </c>
      <c r="BW1101" s="39" t="str">
        <f t="shared" si="735"/>
        <v/>
      </c>
      <c r="BX1101" s="39" t="str">
        <f t="shared" si="736"/>
        <v/>
      </c>
      <c r="BY1101" s="39" t="str">
        <f t="shared" si="737"/>
        <v/>
      </c>
      <c r="BZ1101" s="39" t="str">
        <f t="shared" si="738"/>
        <v/>
      </c>
      <c r="CA1101" s="39" t="str">
        <f t="shared" si="739"/>
        <v/>
      </c>
      <c r="CB1101" s="39" t="str">
        <f t="shared" si="740"/>
        <v/>
      </c>
      <c r="CC1101" s="39" t="str">
        <f t="shared" si="741"/>
        <v/>
      </c>
      <c r="CD1101" s="39" t="str">
        <f t="shared" si="742"/>
        <v/>
      </c>
      <c r="CE1101" s="39" t="str">
        <f t="shared" si="743"/>
        <v/>
      </c>
      <c r="CF1101" s="39" t="str">
        <f t="shared" si="744"/>
        <v/>
      </c>
      <c r="CG1101" s="39" t="str">
        <f t="shared" si="745"/>
        <v/>
      </c>
      <c r="CH1101" s="39" t="str">
        <f t="shared" si="746"/>
        <v/>
      </c>
      <c r="CI1101" s="39" t="str">
        <f t="shared" si="747"/>
        <v/>
      </c>
    </row>
    <row r="1102" spans="1:87">
      <c r="A1102" s="18"/>
      <c r="B1102" s="15">
        <f>'Gene Table'!E1101</f>
        <v>0</v>
      </c>
      <c r="C1102" s="15" t="str">
        <f>'Gene Table'!B1101</f>
        <v>N19</v>
      </c>
      <c r="D1102" s="16" t="str">
        <f>IF(SUM('Test Sample Data'!D$3:D$98)&gt;10,IF(AND(ISNUMBER('Test Sample Data'!D1101),'Test Sample Data'!D1101&lt;$B$1,'Test Sample Data'!D1101&gt;0),'Test Sample Data'!D1101,$B$1),"")</f>
        <v/>
      </c>
      <c r="E1102" s="17" t="str">
        <f>IF(SUM('Test Sample Data'!E$3:E$98)&gt;10,IF(AND(ISNUMBER('Test Sample Data'!E1101),'Test Sample Data'!E1101&lt;$B$1,'Test Sample Data'!E1101&gt;0),'Test Sample Data'!E1101,$B$1),"")</f>
        <v/>
      </c>
      <c r="F1102" s="17" t="str">
        <f>IF(SUM('Test Sample Data'!F$3:F$98)&gt;10,IF(AND(ISNUMBER('Test Sample Data'!F1101),'Test Sample Data'!F1101&lt;$B$1,'Test Sample Data'!F1101&gt;0),'Test Sample Data'!F1101,$B$1),"")</f>
        <v/>
      </c>
      <c r="G1102" s="17" t="str">
        <f>IF(SUM('Test Sample Data'!G$3:G$98)&gt;10,IF(AND(ISNUMBER('Test Sample Data'!G1101),'Test Sample Data'!G1101&lt;$B$1,'Test Sample Data'!G1101&gt;0),'Test Sample Data'!G1101,$B$1),"")</f>
        <v/>
      </c>
      <c r="H1102" s="17" t="str">
        <f>IF(SUM('Test Sample Data'!H$3:H$98)&gt;10,IF(AND(ISNUMBER('Test Sample Data'!H1101),'Test Sample Data'!H1101&lt;$B$1,'Test Sample Data'!H1101&gt;0),'Test Sample Data'!H1101,$B$1),"")</f>
        <v/>
      </c>
      <c r="I1102" s="17" t="str">
        <f>IF(SUM('Test Sample Data'!I$3:I$98)&gt;10,IF(AND(ISNUMBER('Test Sample Data'!I1101),'Test Sample Data'!I1101&lt;$B$1,'Test Sample Data'!I1101&gt;0),'Test Sample Data'!I1101,$B$1),"")</f>
        <v/>
      </c>
      <c r="J1102" s="17" t="str">
        <f>IF(SUM('Test Sample Data'!J$3:J$98)&gt;10,IF(AND(ISNUMBER('Test Sample Data'!J1101),'Test Sample Data'!J1101&lt;$B$1,'Test Sample Data'!J1101&gt;0),'Test Sample Data'!J1101,$B$1),"")</f>
        <v/>
      </c>
      <c r="K1102" s="17" t="str">
        <f>IF(SUM('Test Sample Data'!K$3:K$98)&gt;10,IF(AND(ISNUMBER('Test Sample Data'!K1101),'Test Sample Data'!K1101&lt;$B$1,'Test Sample Data'!K1101&gt;0),'Test Sample Data'!K1101,$B$1),"")</f>
        <v/>
      </c>
      <c r="L1102" s="17" t="str">
        <f>IF(SUM('Test Sample Data'!L$3:L$98)&gt;10,IF(AND(ISNUMBER('Test Sample Data'!L1101),'Test Sample Data'!L1101&lt;$B$1,'Test Sample Data'!L1101&gt;0),'Test Sample Data'!L1101,$B$1),"")</f>
        <v/>
      </c>
      <c r="M1102" s="17" t="str">
        <f>IF(SUM('Test Sample Data'!M$3:M$98)&gt;10,IF(AND(ISNUMBER('Test Sample Data'!M1101),'Test Sample Data'!M1101&lt;$B$1,'Test Sample Data'!M1101&gt;0),'Test Sample Data'!M1101,$B$1),"")</f>
        <v/>
      </c>
      <c r="N1102" s="17">
        <f>'Gene Table'!E1101</f>
        <v>0</v>
      </c>
      <c r="O1102" s="17" t="str">
        <f>'Gene Table'!B1101</f>
        <v>N19</v>
      </c>
      <c r="P1102" s="17" t="str">
        <f>IF(SUM('Control Sample Data'!D$3:D$98)&gt;10,IF(AND(ISNUMBER('Control Sample Data'!D1101),'Control Sample Data'!D1101&lt;$B$1,'Control Sample Data'!D1101&gt;0),'Control Sample Data'!D1101,$B$1),"")</f>
        <v/>
      </c>
      <c r="Q1102" s="17" t="str">
        <f>IF(SUM('Control Sample Data'!E$3:E$98)&gt;10,IF(AND(ISNUMBER('Control Sample Data'!E1101),'Control Sample Data'!E1101&lt;$B$1,'Control Sample Data'!E1101&gt;0),'Control Sample Data'!E1101,$B$1),"")</f>
        <v/>
      </c>
      <c r="R1102" s="17" t="str">
        <f>IF(SUM('Control Sample Data'!F$3:F$98)&gt;10,IF(AND(ISNUMBER('Control Sample Data'!F1101),'Control Sample Data'!F1101&lt;$B$1,'Control Sample Data'!F1101&gt;0),'Control Sample Data'!F1101,$B$1),"")</f>
        <v/>
      </c>
      <c r="S1102" s="17" t="str">
        <f>IF(SUM('Control Sample Data'!G$3:G$98)&gt;10,IF(AND(ISNUMBER('Control Sample Data'!G1101),'Control Sample Data'!G1101&lt;$B$1,'Control Sample Data'!G1101&gt;0),'Control Sample Data'!G1101,$B$1),"")</f>
        <v/>
      </c>
      <c r="T1102" s="17" t="str">
        <f>IF(SUM('Control Sample Data'!H$3:H$98)&gt;10,IF(AND(ISNUMBER('Control Sample Data'!H1101),'Control Sample Data'!H1101&lt;$B$1,'Control Sample Data'!H1101&gt;0),'Control Sample Data'!H1101,$B$1),"")</f>
        <v/>
      </c>
      <c r="U1102" s="17" t="str">
        <f>IF(SUM('Control Sample Data'!I$3:I$98)&gt;10,IF(AND(ISNUMBER('Control Sample Data'!I1101),'Control Sample Data'!I1101&lt;$B$1,'Control Sample Data'!I1101&gt;0),'Control Sample Data'!I1101,$B$1),"")</f>
        <v/>
      </c>
      <c r="V1102" s="17" t="str">
        <f>IF(SUM('Control Sample Data'!J$3:J$98)&gt;10,IF(AND(ISNUMBER('Control Sample Data'!J1101),'Control Sample Data'!J1101&lt;$B$1,'Control Sample Data'!J1101&gt;0),'Control Sample Data'!J1101,$B$1),"")</f>
        <v/>
      </c>
      <c r="W1102" s="17" t="str">
        <f>IF(SUM('Control Sample Data'!K$3:K$98)&gt;10,IF(AND(ISNUMBER('Control Sample Data'!K1101),'Control Sample Data'!K1101&lt;$B$1,'Control Sample Data'!K1101&gt;0),'Control Sample Data'!K1101,$B$1),"")</f>
        <v/>
      </c>
      <c r="X1102" s="17" t="str">
        <f>IF(SUM('Control Sample Data'!L$3:L$98)&gt;10,IF(AND(ISNUMBER('Control Sample Data'!L1101),'Control Sample Data'!L1101&lt;$B$1,'Control Sample Data'!L1101&gt;0),'Control Sample Data'!L1101,$B$1),"")</f>
        <v/>
      </c>
      <c r="Y1102" s="17" t="str">
        <f>IF(SUM('Control Sample Data'!M$3:M$98)&gt;10,IF(AND(ISNUMBER('Control Sample Data'!M1101),'Control Sample Data'!M1101&lt;$B$1,'Control Sample Data'!M1101&gt;0),'Control Sample Data'!M1101,$B$1),"")</f>
        <v/>
      </c>
      <c r="AT1102" s="36" t="str">
        <f t="shared" si="748"/>
        <v/>
      </c>
      <c r="AU1102" s="36" t="str">
        <f t="shared" si="749"/>
        <v/>
      </c>
      <c r="AV1102" s="36" t="str">
        <f t="shared" si="750"/>
        <v/>
      </c>
      <c r="AW1102" s="36" t="str">
        <f t="shared" si="751"/>
        <v/>
      </c>
      <c r="AX1102" s="36" t="str">
        <f t="shared" si="752"/>
        <v/>
      </c>
      <c r="AY1102" s="36" t="str">
        <f t="shared" si="753"/>
        <v/>
      </c>
      <c r="AZ1102" s="36" t="str">
        <f t="shared" si="754"/>
        <v/>
      </c>
      <c r="BA1102" s="36" t="str">
        <f t="shared" si="755"/>
        <v/>
      </c>
      <c r="BB1102" s="36" t="str">
        <f t="shared" si="756"/>
        <v/>
      </c>
      <c r="BC1102" s="36" t="str">
        <f t="shared" si="757"/>
        <v/>
      </c>
      <c r="BD1102" s="36" t="str">
        <f t="shared" si="758"/>
        <v/>
      </c>
      <c r="BE1102" s="36" t="str">
        <f t="shared" si="759"/>
        <v/>
      </c>
      <c r="BF1102" s="36" t="str">
        <f t="shared" si="760"/>
        <v/>
      </c>
      <c r="BG1102" s="36" t="str">
        <f t="shared" si="761"/>
        <v/>
      </c>
      <c r="BH1102" s="36" t="str">
        <f t="shared" si="762"/>
        <v/>
      </c>
      <c r="BI1102" s="36" t="str">
        <f t="shared" si="763"/>
        <v/>
      </c>
      <c r="BJ1102" s="36" t="str">
        <f t="shared" si="764"/>
        <v/>
      </c>
      <c r="BK1102" s="36" t="str">
        <f t="shared" si="765"/>
        <v/>
      </c>
      <c r="BL1102" s="36" t="str">
        <f t="shared" si="766"/>
        <v/>
      </c>
      <c r="BM1102" s="36" t="str">
        <f t="shared" si="767"/>
        <v/>
      </c>
      <c r="BN1102" s="38" t="e">
        <f t="shared" si="726"/>
        <v>#DIV/0!</v>
      </c>
      <c r="BO1102" s="38" t="e">
        <f t="shared" si="727"/>
        <v>#DIV/0!</v>
      </c>
      <c r="BP1102" s="39" t="str">
        <f t="shared" si="728"/>
        <v/>
      </c>
      <c r="BQ1102" s="39" t="str">
        <f t="shared" si="729"/>
        <v/>
      </c>
      <c r="BR1102" s="39" t="str">
        <f t="shared" si="730"/>
        <v/>
      </c>
      <c r="BS1102" s="39" t="str">
        <f t="shared" si="731"/>
        <v/>
      </c>
      <c r="BT1102" s="39" t="str">
        <f t="shared" si="732"/>
        <v/>
      </c>
      <c r="BU1102" s="39" t="str">
        <f t="shared" si="733"/>
        <v/>
      </c>
      <c r="BV1102" s="39" t="str">
        <f t="shared" si="734"/>
        <v/>
      </c>
      <c r="BW1102" s="39" t="str">
        <f t="shared" si="735"/>
        <v/>
      </c>
      <c r="BX1102" s="39" t="str">
        <f t="shared" si="736"/>
        <v/>
      </c>
      <c r="BY1102" s="39" t="str">
        <f t="shared" si="737"/>
        <v/>
      </c>
      <c r="BZ1102" s="39" t="str">
        <f t="shared" si="738"/>
        <v/>
      </c>
      <c r="CA1102" s="39" t="str">
        <f t="shared" si="739"/>
        <v/>
      </c>
      <c r="CB1102" s="39" t="str">
        <f t="shared" si="740"/>
        <v/>
      </c>
      <c r="CC1102" s="39" t="str">
        <f t="shared" si="741"/>
        <v/>
      </c>
      <c r="CD1102" s="39" t="str">
        <f t="shared" si="742"/>
        <v/>
      </c>
      <c r="CE1102" s="39" t="str">
        <f t="shared" si="743"/>
        <v/>
      </c>
      <c r="CF1102" s="39" t="str">
        <f t="shared" si="744"/>
        <v/>
      </c>
      <c r="CG1102" s="39" t="str">
        <f t="shared" si="745"/>
        <v/>
      </c>
      <c r="CH1102" s="39" t="str">
        <f t="shared" si="746"/>
        <v/>
      </c>
      <c r="CI1102" s="39" t="str">
        <f t="shared" si="747"/>
        <v/>
      </c>
    </row>
    <row r="1103" spans="1:87">
      <c r="A1103" s="18"/>
      <c r="B1103" s="15">
        <f>'Gene Table'!E1102</f>
        <v>0</v>
      </c>
      <c r="C1103" s="15" t="str">
        <f>'Gene Table'!B1102</f>
        <v>N20</v>
      </c>
      <c r="D1103" s="16" t="str">
        <f>IF(SUM('Test Sample Data'!D$3:D$98)&gt;10,IF(AND(ISNUMBER('Test Sample Data'!D1102),'Test Sample Data'!D1102&lt;$B$1,'Test Sample Data'!D1102&gt;0),'Test Sample Data'!D1102,$B$1),"")</f>
        <v/>
      </c>
      <c r="E1103" s="17" t="str">
        <f>IF(SUM('Test Sample Data'!E$3:E$98)&gt;10,IF(AND(ISNUMBER('Test Sample Data'!E1102),'Test Sample Data'!E1102&lt;$B$1,'Test Sample Data'!E1102&gt;0),'Test Sample Data'!E1102,$B$1),"")</f>
        <v/>
      </c>
      <c r="F1103" s="17" t="str">
        <f>IF(SUM('Test Sample Data'!F$3:F$98)&gt;10,IF(AND(ISNUMBER('Test Sample Data'!F1102),'Test Sample Data'!F1102&lt;$B$1,'Test Sample Data'!F1102&gt;0),'Test Sample Data'!F1102,$B$1),"")</f>
        <v/>
      </c>
      <c r="G1103" s="17" t="str">
        <f>IF(SUM('Test Sample Data'!G$3:G$98)&gt;10,IF(AND(ISNUMBER('Test Sample Data'!G1102),'Test Sample Data'!G1102&lt;$B$1,'Test Sample Data'!G1102&gt;0),'Test Sample Data'!G1102,$B$1),"")</f>
        <v/>
      </c>
      <c r="H1103" s="17" t="str">
        <f>IF(SUM('Test Sample Data'!H$3:H$98)&gt;10,IF(AND(ISNUMBER('Test Sample Data'!H1102),'Test Sample Data'!H1102&lt;$B$1,'Test Sample Data'!H1102&gt;0),'Test Sample Data'!H1102,$B$1),"")</f>
        <v/>
      </c>
      <c r="I1103" s="17" t="str">
        <f>IF(SUM('Test Sample Data'!I$3:I$98)&gt;10,IF(AND(ISNUMBER('Test Sample Data'!I1102),'Test Sample Data'!I1102&lt;$B$1,'Test Sample Data'!I1102&gt;0),'Test Sample Data'!I1102,$B$1),"")</f>
        <v/>
      </c>
      <c r="J1103" s="17" t="str">
        <f>IF(SUM('Test Sample Data'!J$3:J$98)&gt;10,IF(AND(ISNUMBER('Test Sample Data'!J1102),'Test Sample Data'!J1102&lt;$B$1,'Test Sample Data'!J1102&gt;0),'Test Sample Data'!J1102,$B$1),"")</f>
        <v/>
      </c>
      <c r="K1103" s="17" t="str">
        <f>IF(SUM('Test Sample Data'!K$3:K$98)&gt;10,IF(AND(ISNUMBER('Test Sample Data'!K1102),'Test Sample Data'!K1102&lt;$B$1,'Test Sample Data'!K1102&gt;0),'Test Sample Data'!K1102,$B$1),"")</f>
        <v/>
      </c>
      <c r="L1103" s="17" t="str">
        <f>IF(SUM('Test Sample Data'!L$3:L$98)&gt;10,IF(AND(ISNUMBER('Test Sample Data'!L1102),'Test Sample Data'!L1102&lt;$B$1,'Test Sample Data'!L1102&gt;0),'Test Sample Data'!L1102,$B$1),"")</f>
        <v/>
      </c>
      <c r="M1103" s="17" t="str">
        <f>IF(SUM('Test Sample Data'!M$3:M$98)&gt;10,IF(AND(ISNUMBER('Test Sample Data'!M1102),'Test Sample Data'!M1102&lt;$B$1,'Test Sample Data'!M1102&gt;0),'Test Sample Data'!M1102,$B$1),"")</f>
        <v/>
      </c>
      <c r="N1103" s="17">
        <f>'Gene Table'!E1102</f>
        <v>0</v>
      </c>
      <c r="O1103" s="17" t="str">
        <f>'Gene Table'!B1102</f>
        <v>N20</v>
      </c>
      <c r="P1103" s="17" t="str">
        <f>IF(SUM('Control Sample Data'!D$3:D$98)&gt;10,IF(AND(ISNUMBER('Control Sample Data'!D1102),'Control Sample Data'!D1102&lt;$B$1,'Control Sample Data'!D1102&gt;0),'Control Sample Data'!D1102,$B$1),"")</f>
        <v/>
      </c>
      <c r="Q1103" s="17" t="str">
        <f>IF(SUM('Control Sample Data'!E$3:E$98)&gt;10,IF(AND(ISNUMBER('Control Sample Data'!E1102),'Control Sample Data'!E1102&lt;$B$1,'Control Sample Data'!E1102&gt;0),'Control Sample Data'!E1102,$B$1),"")</f>
        <v/>
      </c>
      <c r="R1103" s="17" t="str">
        <f>IF(SUM('Control Sample Data'!F$3:F$98)&gt;10,IF(AND(ISNUMBER('Control Sample Data'!F1102),'Control Sample Data'!F1102&lt;$B$1,'Control Sample Data'!F1102&gt;0),'Control Sample Data'!F1102,$B$1),"")</f>
        <v/>
      </c>
      <c r="S1103" s="17" t="str">
        <f>IF(SUM('Control Sample Data'!G$3:G$98)&gt;10,IF(AND(ISNUMBER('Control Sample Data'!G1102),'Control Sample Data'!G1102&lt;$B$1,'Control Sample Data'!G1102&gt;0),'Control Sample Data'!G1102,$B$1),"")</f>
        <v/>
      </c>
      <c r="T1103" s="17" t="str">
        <f>IF(SUM('Control Sample Data'!H$3:H$98)&gt;10,IF(AND(ISNUMBER('Control Sample Data'!H1102),'Control Sample Data'!H1102&lt;$B$1,'Control Sample Data'!H1102&gt;0),'Control Sample Data'!H1102,$B$1),"")</f>
        <v/>
      </c>
      <c r="U1103" s="17" t="str">
        <f>IF(SUM('Control Sample Data'!I$3:I$98)&gt;10,IF(AND(ISNUMBER('Control Sample Data'!I1102),'Control Sample Data'!I1102&lt;$B$1,'Control Sample Data'!I1102&gt;0),'Control Sample Data'!I1102,$B$1),"")</f>
        <v/>
      </c>
      <c r="V1103" s="17" t="str">
        <f>IF(SUM('Control Sample Data'!J$3:J$98)&gt;10,IF(AND(ISNUMBER('Control Sample Data'!J1102),'Control Sample Data'!J1102&lt;$B$1,'Control Sample Data'!J1102&gt;0),'Control Sample Data'!J1102,$B$1),"")</f>
        <v/>
      </c>
      <c r="W1103" s="17" t="str">
        <f>IF(SUM('Control Sample Data'!K$3:K$98)&gt;10,IF(AND(ISNUMBER('Control Sample Data'!K1102),'Control Sample Data'!K1102&lt;$B$1,'Control Sample Data'!K1102&gt;0),'Control Sample Data'!K1102,$B$1),"")</f>
        <v/>
      </c>
      <c r="X1103" s="17" t="str">
        <f>IF(SUM('Control Sample Data'!L$3:L$98)&gt;10,IF(AND(ISNUMBER('Control Sample Data'!L1102),'Control Sample Data'!L1102&lt;$B$1,'Control Sample Data'!L1102&gt;0),'Control Sample Data'!L1102,$B$1),"")</f>
        <v/>
      </c>
      <c r="Y1103" s="17" t="str">
        <f>IF(SUM('Control Sample Data'!M$3:M$98)&gt;10,IF(AND(ISNUMBER('Control Sample Data'!M1102),'Control Sample Data'!M1102&lt;$B$1,'Control Sample Data'!M1102&gt;0),'Control Sample Data'!M1102,$B$1),"")</f>
        <v/>
      </c>
      <c r="AT1103" s="36" t="str">
        <f t="shared" si="748"/>
        <v/>
      </c>
      <c r="AU1103" s="36" t="str">
        <f t="shared" si="749"/>
        <v/>
      </c>
      <c r="AV1103" s="36" t="str">
        <f t="shared" si="750"/>
        <v/>
      </c>
      <c r="AW1103" s="36" t="str">
        <f t="shared" si="751"/>
        <v/>
      </c>
      <c r="AX1103" s="36" t="str">
        <f t="shared" si="752"/>
        <v/>
      </c>
      <c r="AY1103" s="36" t="str">
        <f t="shared" si="753"/>
        <v/>
      </c>
      <c r="AZ1103" s="36" t="str">
        <f t="shared" si="754"/>
        <v/>
      </c>
      <c r="BA1103" s="36" t="str">
        <f t="shared" si="755"/>
        <v/>
      </c>
      <c r="BB1103" s="36" t="str">
        <f t="shared" si="756"/>
        <v/>
      </c>
      <c r="BC1103" s="36" t="str">
        <f t="shared" si="757"/>
        <v/>
      </c>
      <c r="BD1103" s="36" t="str">
        <f t="shared" si="758"/>
        <v/>
      </c>
      <c r="BE1103" s="36" t="str">
        <f t="shared" si="759"/>
        <v/>
      </c>
      <c r="BF1103" s="36" t="str">
        <f t="shared" si="760"/>
        <v/>
      </c>
      <c r="BG1103" s="36" t="str">
        <f t="shared" si="761"/>
        <v/>
      </c>
      <c r="BH1103" s="36" t="str">
        <f t="shared" si="762"/>
        <v/>
      </c>
      <c r="BI1103" s="36" t="str">
        <f t="shared" si="763"/>
        <v/>
      </c>
      <c r="BJ1103" s="36" t="str">
        <f t="shared" si="764"/>
        <v/>
      </c>
      <c r="BK1103" s="36" t="str">
        <f t="shared" si="765"/>
        <v/>
      </c>
      <c r="BL1103" s="36" t="str">
        <f t="shared" si="766"/>
        <v/>
      </c>
      <c r="BM1103" s="36" t="str">
        <f t="shared" si="767"/>
        <v/>
      </c>
      <c r="BN1103" s="38" t="e">
        <f t="shared" si="726"/>
        <v>#DIV/0!</v>
      </c>
      <c r="BO1103" s="38" t="e">
        <f t="shared" si="727"/>
        <v>#DIV/0!</v>
      </c>
      <c r="BP1103" s="39" t="str">
        <f t="shared" si="728"/>
        <v/>
      </c>
      <c r="BQ1103" s="39" t="str">
        <f t="shared" si="729"/>
        <v/>
      </c>
      <c r="BR1103" s="39" t="str">
        <f t="shared" si="730"/>
        <v/>
      </c>
      <c r="BS1103" s="39" t="str">
        <f t="shared" si="731"/>
        <v/>
      </c>
      <c r="BT1103" s="39" t="str">
        <f t="shared" si="732"/>
        <v/>
      </c>
      <c r="BU1103" s="39" t="str">
        <f t="shared" si="733"/>
        <v/>
      </c>
      <c r="BV1103" s="39" t="str">
        <f t="shared" si="734"/>
        <v/>
      </c>
      <c r="BW1103" s="39" t="str">
        <f t="shared" si="735"/>
        <v/>
      </c>
      <c r="BX1103" s="39" t="str">
        <f t="shared" si="736"/>
        <v/>
      </c>
      <c r="BY1103" s="39" t="str">
        <f t="shared" si="737"/>
        <v/>
      </c>
      <c r="BZ1103" s="39" t="str">
        <f t="shared" si="738"/>
        <v/>
      </c>
      <c r="CA1103" s="39" t="str">
        <f t="shared" si="739"/>
        <v/>
      </c>
      <c r="CB1103" s="39" t="str">
        <f t="shared" si="740"/>
        <v/>
      </c>
      <c r="CC1103" s="39" t="str">
        <f t="shared" si="741"/>
        <v/>
      </c>
      <c r="CD1103" s="39" t="str">
        <f t="shared" si="742"/>
        <v/>
      </c>
      <c r="CE1103" s="39" t="str">
        <f t="shared" si="743"/>
        <v/>
      </c>
      <c r="CF1103" s="39" t="str">
        <f t="shared" si="744"/>
        <v/>
      </c>
      <c r="CG1103" s="39" t="str">
        <f t="shared" si="745"/>
        <v/>
      </c>
      <c r="CH1103" s="39" t="str">
        <f t="shared" si="746"/>
        <v/>
      </c>
      <c r="CI1103" s="39" t="str">
        <f t="shared" si="747"/>
        <v/>
      </c>
    </row>
    <row r="1104" spans="1:87">
      <c r="A1104" s="18"/>
      <c r="B1104" s="15">
        <f>'Gene Table'!E1103</f>
        <v>0</v>
      </c>
      <c r="C1104" s="15" t="str">
        <f>'Gene Table'!B1103</f>
        <v>N21</v>
      </c>
      <c r="D1104" s="16" t="str">
        <f>IF(SUM('Test Sample Data'!D$3:D$98)&gt;10,IF(AND(ISNUMBER('Test Sample Data'!D1103),'Test Sample Data'!D1103&lt;$B$1,'Test Sample Data'!D1103&gt;0),'Test Sample Data'!D1103,$B$1),"")</f>
        <v/>
      </c>
      <c r="E1104" s="17" t="str">
        <f>IF(SUM('Test Sample Data'!E$3:E$98)&gt;10,IF(AND(ISNUMBER('Test Sample Data'!E1103),'Test Sample Data'!E1103&lt;$B$1,'Test Sample Data'!E1103&gt;0),'Test Sample Data'!E1103,$B$1),"")</f>
        <v/>
      </c>
      <c r="F1104" s="17" t="str">
        <f>IF(SUM('Test Sample Data'!F$3:F$98)&gt;10,IF(AND(ISNUMBER('Test Sample Data'!F1103),'Test Sample Data'!F1103&lt;$B$1,'Test Sample Data'!F1103&gt;0),'Test Sample Data'!F1103,$B$1),"")</f>
        <v/>
      </c>
      <c r="G1104" s="17" t="str">
        <f>IF(SUM('Test Sample Data'!G$3:G$98)&gt;10,IF(AND(ISNUMBER('Test Sample Data'!G1103),'Test Sample Data'!G1103&lt;$B$1,'Test Sample Data'!G1103&gt;0),'Test Sample Data'!G1103,$B$1),"")</f>
        <v/>
      </c>
      <c r="H1104" s="17" t="str">
        <f>IF(SUM('Test Sample Data'!H$3:H$98)&gt;10,IF(AND(ISNUMBER('Test Sample Data'!H1103),'Test Sample Data'!H1103&lt;$B$1,'Test Sample Data'!H1103&gt;0),'Test Sample Data'!H1103,$B$1),"")</f>
        <v/>
      </c>
      <c r="I1104" s="17" t="str">
        <f>IF(SUM('Test Sample Data'!I$3:I$98)&gt;10,IF(AND(ISNUMBER('Test Sample Data'!I1103),'Test Sample Data'!I1103&lt;$B$1,'Test Sample Data'!I1103&gt;0),'Test Sample Data'!I1103,$B$1),"")</f>
        <v/>
      </c>
      <c r="J1104" s="17" t="str">
        <f>IF(SUM('Test Sample Data'!J$3:J$98)&gt;10,IF(AND(ISNUMBER('Test Sample Data'!J1103),'Test Sample Data'!J1103&lt;$B$1,'Test Sample Data'!J1103&gt;0),'Test Sample Data'!J1103,$B$1),"")</f>
        <v/>
      </c>
      <c r="K1104" s="17" t="str">
        <f>IF(SUM('Test Sample Data'!K$3:K$98)&gt;10,IF(AND(ISNUMBER('Test Sample Data'!K1103),'Test Sample Data'!K1103&lt;$B$1,'Test Sample Data'!K1103&gt;0),'Test Sample Data'!K1103,$B$1),"")</f>
        <v/>
      </c>
      <c r="L1104" s="17" t="str">
        <f>IF(SUM('Test Sample Data'!L$3:L$98)&gt;10,IF(AND(ISNUMBER('Test Sample Data'!L1103),'Test Sample Data'!L1103&lt;$B$1,'Test Sample Data'!L1103&gt;0),'Test Sample Data'!L1103,$B$1),"")</f>
        <v/>
      </c>
      <c r="M1104" s="17" t="str">
        <f>IF(SUM('Test Sample Data'!M$3:M$98)&gt;10,IF(AND(ISNUMBER('Test Sample Data'!M1103),'Test Sample Data'!M1103&lt;$B$1,'Test Sample Data'!M1103&gt;0),'Test Sample Data'!M1103,$B$1),"")</f>
        <v/>
      </c>
      <c r="N1104" s="17">
        <f>'Gene Table'!E1103</f>
        <v>0</v>
      </c>
      <c r="O1104" s="17" t="str">
        <f>'Gene Table'!B1103</f>
        <v>N21</v>
      </c>
      <c r="P1104" s="17" t="str">
        <f>IF(SUM('Control Sample Data'!D$3:D$98)&gt;10,IF(AND(ISNUMBER('Control Sample Data'!D1103),'Control Sample Data'!D1103&lt;$B$1,'Control Sample Data'!D1103&gt;0),'Control Sample Data'!D1103,$B$1),"")</f>
        <v/>
      </c>
      <c r="Q1104" s="17" t="str">
        <f>IF(SUM('Control Sample Data'!E$3:E$98)&gt;10,IF(AND(ISNUMBER('Control Sample Data'!E1103),'Control Sample Data'!E1103&lt;$B$1,'Control Sample Data'!E1103&gt;0),'Control Sample Data'!E1103,$B$1),"")</f>
        <v/>
      </c>
      <c r="R1104" s="17" t="str">
        <f>IF(SUM('Control Sample Data'!F$3:F$98)&gt;10,IF(AND(ISNUMBER('Control Sample Data'!F1103),'Control Sample Data'!F1103&lt;$B$1,'Control Sample Data'!F1103&gt;0),'Control Sample Data'!F1103,$B$1),"")</f>
        <v/>
      </c>
      <c r="S1104" s="17" t="str">
        <f>IF(SUM('Control Sample Data'!G$3:G$98)&gt;10,IF(AND(ISNUMBER('Control Sample Data'!G1103),'Control Sample Data'!G1103&lt;$B$1,'Control Sample Data'!G1103&gt;0),'Control Sample Data'!G1103,$B$1),"")</f>
        <v/>
      </c>
      <c r="T1104" s="17" t="str">
        <f>IF(SUM('Control Sample Data'!H$3:H$98)&gt;10,IF(AND(ISNUMBER('Control Sample Data'!H1103),'Control Sample Data'!H1103&lt;$B$1,'Control Sample Data'!H1103&gt;0),'Control Sample Data'!H1103,$B$1),"")</f>
        <v/>
      </c>
      <c r="U1104" s="17" t="str">
        <f>IF(SUM('Control Sample Data'!I$3:I$98)&gt;10,IF(AND(ISNUMBER('Control Sample Data'!I1103),'Control Sample Data'!I1103&lt;$B$1,'Control Sample Data'!I1103&gt;0),'Control Sample Data'!I1103,$B$1),"")</f>
        <v/>
      </c>
      <c r="V1104" s="17" t="str">
        <f>IF(SUM('Control Sample Data'!J$3:J$98)&gt;10,IF(AND(ISNUMBER('Control Sample Data'!J1103),'Control Sample Data'!J1103&lt;$B$1,'Control Sample Data'!J1103&gt;0),'Control Sample Data'!J1103,$B$1),"")</f>
        <v/>
      </c>
      <c r="W1104" s="17" t="str">
        <f>IF(SUM('Control Sample Data'!K$3:K$98)&gt;10,IF(AND(ISNUMBER('Control Sample Data'!K1103),'Control Sample Data'!K1103&lt;$B$1,'Control Sample Data'!K1103&gt;0),'Control Sample Data'!K1103,$B$1),"")</f>
        <v/>
      </c>
      <c r="X1104" s="17" t="str">
        <f>IF(SUM('Control Sample Data'!L$3:L$98)&gt;10,IF(AND(ISNUMBER('Control Sample Data'!L1103),'Control Sample Data'!L1103&lt;$B$1,'Control Sample Data'!L1103&gt;0),'Control Sample Data'!L1103,$B$1),"")</f>
        <v/>
      </c>
      <c r="Y1104" s="17" t="str">
        <f>IF(SUM('Control Sample Data'!M$3:M$98)&gt;10,IF(AND(ISNUMBER('Control Sample Data'!M1103),'Control Sample Data'!M1103&lt;$B$1,'Control Sample Data'!M1103&gt;0),'Control Sample Data'!M1103,$B$1),"")</f>
        <v/>
      </c>
      <c r="AT1104" s="36" t="str">
        <f t="shared" si="748"/>
        <v/>
      </c>
      <c r="AU1104" s="36" t="str">
        <f t="shared" si="749"/>
        <v/>
      </c>
      <c r="AV1104" s="36" t="str">
        <f t="shared" si="750"/>
        <v/>
      </c>
      <c r="AW1104" s="36" t="str">
        <f t="shared" si="751"/>
        <v/>
      </c>
      <c r="AX1104" s="36" t="str">
        <f t="shared" si="752"/>
        <v/>
      </c>
      <c r="AY1104" s="36" t="str">
        <f t="shared" si="753"/>
        <v/>
      </c>
      <c r="AZ1104" s="36" t="str">
        <f t="shared" si="754"/>
        <v/>
      </c>
      <c r="BA1104" s="36" t="str">
        <f t="shared" si="755"/>
        <v/>
      </c>
      <c r="BB1104" s="36" t="str">
        <f t="shared" si="756"/>
        <v/>
      </c>
      <c r="BC1104" s="36" t="str">
        <f t="shared" si="757"/>
        <v/>
      </c>
      <c r="BD1104" s="36" t="str">
        <f t="shared" si="758"/>
        <v/>
      </c>
      <c r="BE1104" s="36" t="str">
        <f t="shared" si="759"/>
        <v/>
      </c>
      <c r="BF1104" s="36" t="str">
        <f t="shared" si="760"/>
        <v/>
      </c>
      <c r="BG1104" s="36" t="str">
        <f t="shared" si="761"/>
        <v/>
      </c>
      <c r="BH1104" s="36" t="str">
        <f t="shared" si="762"/>
        <v/>
      </c>
      <c r="BI1104" s="36" t="str">
        <f t="shared" si="763"/>
        <v/>
      </c>
      <c r="BJ1104" s="36" t="str">
        <f t="shared" si="764"/>
        <v/>
      </c>
      <c r="BK1104" s="36" t="str">
        <f t="shared" si="765"/>
        <v/>
      </c>
      <c r="BL1104" s="36" t="str">
        <f t="shared" si="766"/>
        <v/>
      </c>
      <c r="BM1104" s="36" t="str">
        <f t="shared" si="767"/>
        <v/>
      </c>
      <c r="BN1104" s="38" t="e">
        <f t="shared" si="726"/>
        <v>#DIV/0!</v>
      </c>
      <c r="BO1104" s="38" t="e">
        <f t="shared" si="727"/>
        <v>#DIV/0!</v>
      </c>
      <c r="BP1104" s="39" t="str">
        <f t="shared" si="728"/>
        <v/>
      </c>
      <c r="BQ1104" s="39" t="str">
        <f t="shared" si="729"/>
        <v/>
      </c>
      <c r="BR1104" s="39" t="str">
        <f t="shared" si="730"/>
        <v/>
      </c>
      <c r="BS1104" s="39" t="str">
        <f t="shared" si="731"/>
        <v/>
      </c>
      <c r="BT1104" s="39" t="str">
        <f t="shared" si="732"/>
        <v/>
      </c>
      <c r="BU1104" s="39" t="str">
        <f t="shared" si="733"/>
        <v/>
      </c>
      <c r="BV1104" s="39" t="str">
        <f t="shared" si="734"/>
        <v/>
      </c>
      <c r="BW1104" s="39" t="str">
        <f t="shared" si="735"/>
        <v/>
      </c>
      <c r="BX1104" s="39" t="str">
        <f t="shared" si="736"/>
        <v/>
      </c>
      <c r="BY1104" s="39" t="str">
        <f t="shared" si="737"/>
        <v/>
      </c>
      <c r="BZ1104" s="39" t="str">
        <f t="shared" si="738"/>
        <v/>
      </c>
      <c r="CA1104" s="39" t="str">
        <f t="shared" si="739"/>
        <v/>
      </c>
      <c r="CB1104" s="39" t="str">
        <f t="shared" si="740"/>
        <v/>
      </c>
      <c r="CC1104" s="39" t="str">
        <f t="shared" si="741"/>
        <v/>
      </c>
      <c r="CD1104" s="39" t="str">
        <f t="shared" si="742"/>
        <v/>
      </c>
      <c r="CE1104" s="39" t="str">
        <f t="shared" si="743"/>
        <v/>
      </c>
      <c r="CF1104" s="39" t="str">
        <f t="shared" si="744"/>
        <v/>
      </c>
      <c r="CG1104" s="39" t="str">
        <f t="shared" si="745"/>
        <v/>
      </c>
      <c r="CH1104" s="39" t="str">
        <f t="shared" si="746"/>
        <v/>
      </c>
      <c r="CI1104" s="39" t="str">
        <f t="shared" si="747"/>
        <v/>
      </c>
    </row>
    <row r="1105" spans="1:87">
      <c r="A1105" s="18"/>
      <c r="B1105" s="15">
        <f>'Gene Table'!E1104</f>
        <v>0</v>
      </c>
      <c r="C1105" s="15" t="str">
        <f>'Gene Table'!B1104</f>
        <v>N22</v>
      </c>
      <c r="D1105" s="16" t="str">
        <f>IF(SUM('Test Sample Data'!D$3:D$98)&gt;10,IF(AND(ISNUMBER('Test Sample Data'!D1104),'Test Sample Data'!D1104&lt;$B$1,'Test Sample Data'!D1104&gt;0),'Test Sample Data'!D1104,$B$1),"")</f>
        <v/>
      </c>
      <c r="E1105" s="17" t="str">
        <f>IF(SUM('Test Sample Data'!E$3:E$98)&gt;10,IF(AND(ISNUMBER('Test Sample Data'!E1104),'Test Sample Data'!E1104&lt;$B$1,'Test Sample Data'!E1104&gt;0),'Test Sample Data'!E1104,$B$1),"")</f>
        <v/>
      </c>
      <c r="F1105" s="17" t="str">
        <f>IF(SUM('Test Sample Data'!F$3:F$98)&gt;10,IF(AND(ISNUMBER('Test Sample Data'!F1104),'Test Sample Data'!F1104&lt;$B$1,'Test Sample Data'!F1104&gt;0),'Test Sample Data'!F1104,$B$1),"")</f>
        <v/>
      </c>
      <c r="G1105" s="17" t="str">
        <f>IF(SUM('Test Sample Data'!G$3:G$98)&gt;10,IF(AND(ISNUMBER('Test Sample Data'!G1104),'Test Sample Data'!G1104&lt;$B$1,'Test Sample Data'!G1104&gt;0),'Test Sample Data'!G1104,$B$1),"")</f>
        <v/>
      </c>
      <c r="H1105" s="17" t="str">
        <f>IF(SUM('Test Sample Data'!H$3:H$98)&gt;10,IF(AND(ISNUMBER('Test Sample Data'!H1104),'Test Sample Data'!H1104&lt;$B$1,'Test Sample Data'!H1104&gt;0),'Test Sample Data'!H1104,$B$1),"")</f>
        <v/>
      </c>
      <c r="I1105" s="17" t="str">
        <f>IF(SUM('Test Sample Data'!I$3:I$98)&gt;10,IF(AND(ISNUMBER('Test Sample Data'!I1104),'Test Sample Data'!I1104&lt;$B$1,'Test Sample Data'!I1104&gt;0),'Test Sample Data'!I1104,$B$1),"")</f>
        <v/>
      </c>
      <c r="J1105" s="17" t="str">
        <f>IF(SUM('Test Sample Data'!J$3:J$98)&gt;10,IF(AND(ISNUMBER('Test Sample Data'!J1104),'Test Sample Data'!J1104&lt;$B$1,'Test Sample Data'!J1104&gt;0),'Test Sample Data'!J1104,$B$1),"")</f>
        <v/>
      </c>
      <c r="K1105" s="17" t="str">
        <f>IF(SUM('Test Sample Data'!K$3:K$98)&gt;10,IF(AND(ISNUMBER('Test Sample Data'!K1104),'Test Sample Data'!K1104&lt;$B$1,'Test Sample Data'!K1104&gt;0),'Test Sample Data'!K1104,$B$1),"")</f>
        <v/>
      </c>
      <c r="L1105" s="17" t="str">
        <f>IF(SUM('Test Sample Data'!L$3:L$98)&gt;10,IF(AND(ISNUMBER('Test Sample Data'!L1104),'Test Sample Data'!L1104&lt;$B$1,'Test Sample Data'!L1104&gt;0),'Test Sample Data'!L1104,$B$1),"")</f>
        <v/>
      </c>
      <c r="M1105" s="17" t="str">
        <f>IF(SUM('Test Sample Data'!M$3:M$98)&gt;10,IF(AND(ISNUMBER('Test Sample Data'!M1104),'Test Sample Data'!M1104&lt;$B$1,'Test Sample Data'!M1104&gt;0),'Test Sample Data'!M1104,$B$1),"")</f>
        <v/>
      </c>
      <c r="N1105" s="17">
        <f>'Gene Table'!E1104</f>
        <v>0</v>
      </c>
      <c r="O1105" s="17" t="str">
        <f>'Gene Table'!B1104</f>
        <v>N22</v>
      </c>
      <c r="P1105" s="17" t="str">
        <f>IF(SUM('Control Sample Data'!D$3:D$98)&gt;10,IF(AND(ISNUMBER('Control Sample Data'!D1104),'Control Sample Data'!D1104&lt;$B$1,'Control Sample Data'!D1104&gt;0),'Control Sample Data'!D1104,$B$1),"")</f>
        <v/>
      </c>
      <c r="Q1105" s="17" t="str">
        <f>IF(SUM('Control Sample Data'!E$3:E$98)&gt;10,IF(AND(ISNUMBER('Control Sample Data'!E1104),'Control Sample Data'!E1104&lt;$B$1,'Control Sample Data'!E1104&gt;0),'Control Sample Data'!E1104,$B$1),"")</f>
        <v/>
      </c>
      <c r="R1105" s="17" t="str">
        <f>IF(SUM('Control Sample Data'!F$3:F$98)&gt;10,IF(AND(ISNUMBER('Control Sample Data'!F1104),'Control Sample Data'!F1104&lt;$B$1,'Control Sample Data'!F1104&gt;0),'Control Sample Data'!F1104,$B$1),"")</f>
        <v/>
      </c>
      <c r="S1105" s="17" t="str">
        <f>IF(SUM('Control Sample Data'!G$3:G$98)&gt;10,IF(AND(ISNUMBER('Control Sample Data'!G1104),'Control Sample Data'!G1104&lt;$B$1,'Control Sample Data'!G1104&gt;0),'Control Sample Data'!G1104,$B$1),"")</f>
        <v/>
      </c>
      <c r="T1105" s="17" t="str">
        <f>IF(SUM('Control Sample Data'!H$3:H$98)&gt;10,IF(AND(ISNUMBER('Control Sample Data'!H1104),'Control Sample Data'!H1104&lt;$B$1,'Control Sample Data'!H1104&gt;0),'Control Sample Data'!H1104,$B$1),"")</f>
        <v/>
      </c>
      <c r="U1105" s="17" t="str">
        <f>IF(SUM('Control Sample Data'!I$3:I$98)&gt;10,IF(AND(ISNUMBER('Control Sample Data'!I1104),'Control Sample Data'!I1104&lt;$B$1,'Control Sample Data'!I1104&gt;0),'Control Sample Data'!I1104,$B$1),"")</f>
        <v/>
      </c>
      <c r="V1105" s="17" t="str">
        <f>IF(SUM('Control Sample Data'!J$3:J$98)&gt;10,IF(AND(ISNUMBER('Control Sample Data'!J1104),'Control Sample Data'!J1104&lt;$B$1,'Control Sample Data'!J1104&gt;0),'Control Sample Data'!J1104,$B$1),"")</f>
        <v/>
      </c>
      <c r="W1105" s="17" t="str">
        <f>IF(SUM('Control Sample Data'!K$3:K$98)&gt;10,IF(AND(ISNUMBER('Control Sample Data'!K1104),'Control Sample Data'!K1104&lt;$B$1,'Control Sample Data'!K1104&gt;0),'Control Sample Data'!K1104,$B$1),"")</f>
        <v/>
      </c>
      <c r="X1105" s="17" t="str">
        <f>IF(SUM('Control Sample Data'!L$3:L$98)&gt;10,IF(AND(ISNUMBER('Control Sample Data'!L1104),'Control Sample Data'!L1104&lt;$B$1,'Control Sample Data'!L1104&gt;0),'Control Sample Data'!L1104,$B$1),"")</f>
        <v/>
      </c>
      <c r="Y1105" s="17" t="str">
        <f>IF(SUM('Control Sample Data'!M$3:M$98)&gt;10,IF(AND(ISNUMBER('Control Sample Data'!M1104),'Control Sample Data'!M1104&lt;$B$1,'Control Sample Data'!M1104&gt;0),'Control Sample Data'!M1104,$B$1),"")</f>
        <v/>
      </c>
      <c r="AT1105" s="36" t="str">
        <f t="shared" si="748"/>
        <v/>
      </c>
      <c r="AU1105" s="36" t="str">
        <f t="shared" si="749"/>
        <v/>
      </c>
      <c r="AV1105" s="36" t="str">
        <f t="shared" si="750"/>
        <v/>
      </c>
      <c r="AW1105" s="36" t="str">
        <f t="shared" si="751"/>
        <v/>
      </c>
      <c r="AX1105" s="36" t="str">
        <f t="shared" si="752"/>
        <v/>
      </c>
      <c r="AY1105" s="36" t="str">
        <f t="shared" si="753"/>
        <v/>
      </c>
      <c r="AZ1105" s="36" t="str">
        <f t="shared" si="754"/>
        <v/>
      </c>
      <c r="BA1105" s="36" t="str">
        <f t="shared" si="755"/>
        <v/>
      </c>
      <c r="BB1105" s="36" t="str">
        <f t="shared" si="756"/>
        <v/>
      </c>
      <c r="BC1105" s="36" t="str">
        <f t="shared" si="757"/>
        <v/>
      </c>
      <c r="BD1105" s="36" t="str">
        <f t="shared" si="758"/>
        <v/>
      </c>
      <c r="BE1105" s="36" t="str">
        <f t="shared" si="759"/>
        <v/>
      </c>
      <c r="BF1105" s="36" t="str">
        <f t="shared" si="760"/>
        <v/>
      </c>
      <c r="BG1105" s="36" t="str">
        <f t="shared" si="761"/>
        <v/>
      </c>
      <c r="BH1105" s="36" t="str">
        <f t="shared" si="762"/>
        <v/>
      </c>
      <c r="BI1105" s="36" t="str">
        <f t="shared" si="763"/>
        <v/>
      </c>
      <c r="BJ1105" s="36" t="str">
        <f t="shared" si="764"/>
        <v/>
      </c>
      <c r="BK1105" s="36" t="str">
        <f t="shared" si="765"/>
        <v/>
      </c>
      <c r="BL1105" s="36" t="str">
        <f t="shared" si="766"/>
        <v/>
      </c>
      <c r="BM1105" s="36" t="str">
        <f t="shared" si="767"/>
        <v/>
      </c>
      <c r="BN1105" s="38" t="e">
        <f t="shared" si="726"/>
        <v>#DIV/0!</v>
      </c>
      <c r="BO1105" s="38" t="e">
        <f t="shared" si="727"/>
        <v>#DIV/0!</v>
      </c>
      <c r="BP1105" s="39" t="str">
        <f t="shared" si="728"/>
        <v/>
      </c>
      <c r="BQ1105" s="39" t="str">
        <f t="shared" si="729"/>
        <v/>
      </c>
      <c r="BR1105" s="39" t="str">
        <f t="shared" si="730"/>
        <v/>
      </c>
      <c r="BS1105" s="39" t="str">
        <f t="shared" si="731"/>
        <v/>
      </c>
      <c r="BT1105" s="39" t="str">
        <f t="shared" si="732"/>
        <v/>
      </c>
      <c r="BU1105" s="39" t="str">
        <f t="shared" si="733"/>
        <v/>
      </c>
      <c r="BV1105" s="39" t="str">
        <f t="shared" si="734"/>
        <v/>
      </c>
      <c r="BW1105" s="39" t="str">
        <f t="shared" si="735"/>
        <v/>
      </c>
      <c r="BX1105" s="39" t="str">
        <f t="shared" si="736"/>
        <v/>
      </c>
      <c r="BY1105" s="39" t="str">
        <f t="shared" si="737"/>
        <v/>
      </c>
      <c r="BZ1105" s="39" t="str">
        <f t="shared" si="738"/>
        <v/>
      </c>
      <c r="CA1105" s="39" t="str">
        <f t="shared" si="739"/>
        <v/>
      </c>
      <c r="CB1105" s="39" t="str">
        <f t="shared" si="740"/>
        <v/>
      </c>
      <c r="CC1105" s="39" t="str">
        <f t="shared" si="741"/>
        <v/>
      </c>
      <c r="CD1105" s="39" t="str">
        <f t="shared" si="742"/>
        <v/>
      </c>
      <c r="CE1105" s="39" t="str">
        <f t="shared" si="743"/>
        <v/>
      </c>
      <c r="CF1105" s="39" t="str">
        <f t="shared" si="744"/>
        <v/>
      </c>
      <c r="CG1105" s="39" t="str">
        <f t="shared" si="745"/>
        <v/>
      </c>
      <c r="CH1105" s="39" t="str">
        <f t="shared" si="746"/>
        <v/>
      </c>
      <c r="CI1105" s="39" t="str">
        <f t="shared" si="747"/>
        <v/>
      </c>
    </row>
    <row r="1106" spans="1:87">
      <c r="A1106" s="18"/>
      <c r="B1106" s="15">
        <f>'Gene Table'!E1105</f>
        <v>0</v>
      </c>
      <c r="C1106" s="15" t="str">
        <f>'Gene Table'!B1105</f>
        <v>N23</v>
      </c>
      <c r="D1106" s="16" t="str">
        <f>IF(SUM('Test Sample Data'!D$3:D$98)&gt;10,IF(AND(ISNUMBER('Test Sample Data'!D1105),'Test Sample Data'!D1105&lt;$B$1,'Test Sample Data'!D1105&gt;0),'Test Sample Data'!D1105,$B$1),"")</f>
        <v/>
      </c>
      <c r="E1106" s="17" t="str">
        <f>IF(SUM('Test Sample Data'!E$3:E$98)&gt;10,IF(AND(ISNUMBER('Test Sample Data'!E1105),'Test Sample Data'!E1105&lt;$B$1,'Test Sample Data'!E1105&gt;0),'Test Sample Data'!E1105,$B$1),"")</f>
        <v/>
      </c>
      <c r="F1106" s="17" t="str">
        <f>IF(SUM('Test Sample Data'!F$3:F$98)&gt;10,IF(AND(ISNUMBER('Test Sample Data'!F1105),'Test Sample Data'!F1105&lt;$B$1,'Test Sample Data'!F1105&gt;0),'Test Sample Data'!F1105,$B$1),"")</f>
        <v/>
      </c>
      <c r="G1106" s="17" t="str">
        <f>IF(SUM('Test Sample Data'!G$3:G$98)&gt;10,IF(AND(ISNUMBER('Test Sample Data'!G1105),'Test Sample Data'!G1105&lt;$B$1,'Test Sample Data'!G1105&gt;0),'Test Sample Data'!G1105,$B$1),"")</f>
        <v/>
      </c>
      <c r="H1106" s="17" t="str">
        <f>IF(SUM('Test Sample Data'!H$3:H$98)&gt;10,IF(AND(ISNUMBER('Test Sample Data'!H1105),'Test Sample Data'!H1105&lt;$B$1,'Test Sample Data'!H1105&gt;0),'Test Sample Data'!H1105,$B$1),"")</f>
        <v/>
      </c>
      <c r="I1106" s="17" t="str">
        <f>IF(SUM('Test Sample Data'!I$3:I$98)&gt;10,IF(AND(ISNUMBER('Test Sample Data'!I1105),'Test Sample Data'!I1105&lt;$B$1,'Test Sample Data'!I1105&gt;0),'Test Sample Data'!I1105,$B$1),"")</f>
        <v/>
      </c>
      <c r="J1106" s="17" t="str">
        <f>IF(SUM('Test Sample Data'!J$3:J$98)&gt;10,IF(AND(ISNUMBER('Test Sample Data'!J1105),'Test Sample Data'!J1105&lt;$B$1,'Test Sample Data'!J1105&gt;0),'Test Sample Data'!J1105,$B$1),"")</f>
        <v/>
      </c>
      <c r="K1106" s="17" t="str">
        <f>IF(SUM('Test Sample Data'!K$3:K$98)&gt;10,IF(AND(ISNUMBER('Test Sample Data'!K1105),'Test Sample Data'!K1105&lt;$B$1,'Test Sample Data'!K1105&gt;0),'Test Sample Data'!K1105,$B$1),"")</f>
        <v/>
      </c>
      <c r="L1106" s="17" t="str">
        <f>IF(SUM('Test Sample Data'!L$3:L$98)&gt;10,IF(AND(ISNUMBER('Test Sample Data'!L1105),'Test Sample Data'!L1105&lt;$B$1,'Test Sample Data'!L1105&gt;0),'Test Sample Data'!L1105,$B$1),"")</f>
        <v/>
      </c>
      <c r="M1106" s="17" t="str">
        <f>IF(SUM('Test Sample Data'!M$3:M$98)&gt;10,IF(AND(ISNUMBER('Test Sample Data'!M1105),'Test Sample Data'!M1105&lt;$B$1,'Test Sample Data'!M1105&gt;0),'Test Sample Data'!M1105,$B$1),"")</f>
        <v/>
      </c>
      <c r="N1106" s="17">
        <f>'Gene Table'!E1105</f>
        <v>0</v>
      </c>
      <c r="O1106" s="17" t="str">
        <f>'Gene Table'!B1105</f>
        <v>N23</v>
      </c>
      <c r="P1106" s="17" t="str">
        <f>IF(SUM('Control Sample Data'!D$3:D$98)&gt;10,IF(AND(ISNUMBER('Control Sample Data'!D1105),'Control Sample Data'!D1105&lt;$B$1,'Control Sample Data'!D1105&gt;0),'Control Sample Data'!D1105,$B$1),"")</f>
        <v/>
      </c>
      <c r="Q1106" s="17" t="str">
        <f>IF(SUM('Control Sample Data'!E$3:E$98)&gt;10,IF(AND(ISNUMBER('Control Sample Data'!E1105),'Control Sample Data'!E1105&lt;$B$1,'Control Sample Data'!E1105&gt;0),'Control Sample Data'!E1105,$B$1),"")</f>
        <v/>
      </c>
      <c r="R1106" s="17" t="str">
        <f>IF(SUM('Control Sample Data'!F$3:F$98)&gt;10,IF(AND(ISNUMBER('Control Sample Data'!F1105),'Control Sample Data'!F1105&lt;$B$1,'Control Sample Data'!F1105&gt;0),'Control Sample Data'!F1105,$B$1),"")</f>
        <v/>
      </c>
      <c r="S1106" s="17" t="str">
        <f>IF(SUM('Control Sample Data'!G$3:G$98)&gt;10,IF(AND(ISNUMBER('Control Sample Data'!G1105),'Control Sample Data'!G1105&lt;$B$1,'Control Sample Data'!G1105&gt;0),'Control Sample Data'!G1105,$B$1),"")</f>
        <v/>
      </c>
      <c r="T1106" s="17" t="str">
        <f>IF(SUM('Control Sample Data'!H$3:H$98)&gt;10,IF(AND(ISNUMBER('Control Sample Data'!H1105),'Control Sample Data'!H1105&lt;$B$1,'Control Sample Data'!H1105&gt;0),'Control Sample Data'!H1105,$B$1),"")</f>
        <v/>
      </c>
      <c r="U1106" s="17" t="str">
        <f>IF(SUM('Control Sample Data'!I$3:I$98)&gt;10,IF(AND(ISNUMBER('Control Sample Data'!I1105),'Control Sample Data'!I1105&lt;$B$1,'Control Sample Data'!I1105&gt;0),'Control Sample Data'!I1105,$B$1),"")</f>
        <v/>
      </c>
      <c r="V1106" s="17" t="str">
        <f>IF(SUM('Control Sample Data'!J$3:J$98)&gt;10,IF(AND(ISNUMBER('Control Sample Data'!J1105),'Control Sample Data'!J1105&lt;$B$1,'Control Sample Data'!J1105&gt;0),'Control Sample Data'!J1105,$B$1),"")</f>
        <v/>
      </c>
      <c r="W1106" s="17" t="str">
        <f>IF(SUM('Control Sample Data'!K$3:K$98)&gt;10,IF(AND(ISNUMBER('Control Sample Data'!K1105),'Control Sample Data'!K1105&lt;$B$1,'Control Sample Data'!K1105&gt;0),'Control Sample Data'!K1105,$B$1),"")</f>
        <v/>
      </c>
      <c r="X1106" s="17" t="str">
        <f>IF(SUM('Control Sample Data'!L$3:L$98)&gt;10,IF(AND(ISNUMBER('Control Sample Data'!L1105),'Control Sample Data'!L1105&lt;$B$1,'Control Sample Data'!L1105&gt;0),'Control Sample Data'!L1105,$B$1),"")</f>
        <v/>
      </c>
      <c r="Y1106" s="17" t="str">
        <f>IF(SUM('Control Sample Data'!M$3:M$98)&gt;10,IF(AND(ISNUMBER('Control Sample Data'!M1105),'Control Sample Data'!M1105&lt;$B$1,'Control Sample Data'!M1105&gt;0),'Control Sample Data'!M1105,$B$1),"")</f>
        <v/>
      </c>
      <c r="AT1106" s="36" t="str">
        <f t="shared" si="748"/>
        <v/>
      </c>
      <c r="AU1106" s="36" t="str">
        <f t="shared" si="749"/>
        <v/>
      </c>
      <c r="AV1106" s="36" t="str">
        <f t="shared" si="750"/>
        <v/>
      </c>
      <c r="AW1106" s="36" t="str">
        <f t="shared" si="751"/>
        <v/>
      </c>
      <c r="AX1106" s="36" t="str">
        <f t="shared" si="752"/>
        <v/>
      </c>
      <c r="AY1106" s="36" t="str">
        <f t="shared" si="753"/>
        <v/>
      </c>
      <c r="AZ1106" s="36" t="str">
        <f t="shared" si="754"/>
        <v/>
      </c>
      <c r="BA1106" s="36" t="str">
        <f t="shared" si="755"/>
        <v/>
      </c>
      <c r="BB1106" s="36" t="str">
        <f t="shared" si="756"/>
        <v/>
      </c>
      <c r="BC1106" s="36" t="str">
        <f t="shared" si="757"/>
        <v/>
      </c>
      <c r="BD1106" s="36" t="str">
        <f t="shared" si="758"/>
        <v/>
      </c>
      <c r="BE1106" s="36" t="str">
        <f t="shared" si="759"/>
        <v/>
      </c>
      <c r="BF1106" s="36" t="str">
        <f t="shared" si="760"/>
        <v/>
      </c>
      <c r="BG1106" s="36" t="str">
        <f t="shared" si="761"/>
        <v/>
      </c>
      <c r="BH1106" s="36" t="str">
        <f t="shared" si="762"/>
        <v/>
      </c>
      <c r="BI1106" s="36" t="str">
        <f t="shared" si="763"/>
        <v/>
      </c>
      <c r="BJ1106" s="36" t="str">
        <f t="shared" si="764"/>
        <v/>
      </c>
      <c r="BK1106" s="36" t="str">
        <f t="shared" si="765"/>
        <v/>
      </c>
      <c r="BL1106" s="36" t="str">
        <f t="shared" si="766"/>
        <v/>
      </c>
      <c r="BM1106" s="36" t="str">
        <f t="shared" si="767"/>
        <v/>
      </c>
      <c r="BN1106" s="38" t="e">
        <f t="shared" si="726"/>
        <v>#DIV/0!</v>
      </c>
      <c r="BO1106" s="38" t="e">
        <f t="shared" si="727"/>
        <v>#DIV/0!</v>
      </c>
      <c r="BP1106" s="39" t="str">
        <f t="shared" si="728"/>
        <v/>
      </c>
      <c r="BQ1106" s="39" t="str">
        <f t="shared" si="729"/>
        <v/>
      </c>
      <c r="BR1106" s="39" t="str">
        <f t="shared" si="730"/>
        <v/>
      </c>
      <c r="BS1106" s="39" t="str">
        <f t="shared" si="731"/>
        <v/>
      </c>
      <c r="BT1106" s="39" t="str">
        <f t="shared" si="732"/>
        <v/>
      </c>
      <c r="BU1106" s="39" t="str">
        <f t="shared" si="733"/>
        <v/>
      </c>
      <c r="BV1106" s="39" t="str">
        <f t="shared" si="734"/>
        <v/>
      </c>
      <c r="BW1106" s="39" t="str">
        <f t="shared" si="735"/>
        <v/>
      </c>
      <c r="BX1106" s="39" t="str">
        <f t="shared" si="736"/>
        <v/>
      </c>
      <c r="BY1106" s="39" t="str">
        <f t="shared" si="737"/>
        <v/>
      </c>
      <c r="BZ1106" s="39" t="str">
        <f t="shared" si="738"/>
        <v/>
      </c>
      <c r="CA1106" s="39" t="str">
        <f t="shared" si="739"/>
        <v/>
      </c>
      <c r="CB1106" s="39" t="str">
        <f t="shared" si="740"/>
        <v/>
      </c>
      <c r="CC1106" s="39" t="str">
        <f t="shared" si="741"/>
        <v/>
      </c>
      <c r="CD1106" s="39" t="str">
        <f t="shared" si="742"/>
        <v/>
      </c>
      <c r="CE1106" s="39" t="str">
        <f t="shared" si="743"/>
        <v/>
      </c>
      <c r="CF1106" s="39" t="str">
        <f t="shared" si="744"/>
        <v/>
      </c>
      <c r="CG1106" s="39" t="str">
        <f t="shared" si="745"/>
        <v/>
      </c>
      <c r="CH1106" s="39" t="str">
        <f t="shared" si="746"/>
        <v/>
      </c>
      <c r="CI1106" s="39" t="str">
        <f t="shared" si="747"/>
        <v/>
      </c>
    </row>
    <row r="1107" spans="1:87">
      <c r="A1107" s="18"/>
      <c r="B1107" s="15">
        <f>'Gene Table'!E1106</f>
        <v>0</v>
      </c>
      <c r="C1107" s="15" t="str">
        <f>'Gene Table'!B1106</f>
        <v>N24</v>
      </c>
      <c r="D1107" s="16" t="str">
        <f>IF(SUM('Test Sample Data'!D$3:D$98)&gt;10,IF(AND(ISNUMBER('Test Sample Data'!D1106),'Test Sample Data'!D1106&lt;$B$1,'Test Sample Data'!D1106&gt;0),'Test Sample Data'!D1106,$B$1),"")</f>
        <v/>
      </c>
      <c r="E1107" s="17" t="str">
        <f>IF(SUM('Test Sample Data'!E$3:E$98)&gt;10,IF(AND(ISNUMBER('Test Sample Data'!E1106),'Test Sample Data'!E1106&lt;$B$1,'Test Sample Data'!E1106&gt;0),'Test Sample Data'!E1106,$B$1),"")</f>
        <v/>
      </c>
      <c r="F1107" s="17" t="str">
        <f>IF(SUM('Test Sample Data'!F$3:F$98)&gt;10,IF(AND(ISNUMBER('Test Sample Data'!F1106),'Test Sample Data'!F1106&lt;$B$1,'Test Sample Data'!F1106&gt;0),'Test Sample Data'!F1106,$B$1),"")</f>
        <v/>
      </c>
      <c r="G1107" s="17" t="str">
        <f>IF(SUM('Test Sample Data'!G$3:G$98)&gt;10,IF(AND(ISNUMBER('Test Sample Data'!G1106),'Test Sample Data'!G1106&lt;$B$1,'Test Sample Data'!G1106&gt;0),'Test Sample Data'!G1106,$B$1),"")</f>
        <v/>
      </c>
      <c r="H1107" s="17" t="str">
        <f>IF(SUM('Test Sample Data'!H$3:H$98)&gt;10,IF(AND(ISNUMBER('Test Sample Data'!H1106),'Test Sample Data'!H1106&lt;$B$1,'Test Sample Data'!H1106&gt;0),'Test Sample Data'!H1106,$B$1),"")</f>
        <v/>
      </c>
      <c r="I1107" s="17" t="str">
        <f>IF(SUM('Test Sample Data'!I$3:I$98)&gt;10,IF(AND(ISNUMBER('Test Sample Data'!I1106),'Test Sample Data'!I1106&lt;$B$1,'Test Sample Data'!I1106&gt;0),'Test Sample Data'!I1106,$B$1),"")</f>
        <v/>
      </c>
      <c r="J1107" s="17" t="str">
        <f>IF(SUM('Test Sample Data'!J$3:J$98)&gt;10,IF(AND(ISNUMBER('Test Sample Data'!J1106),'Test Sample Data'!J1106&lt;$B$1,'Test Sample Data'!J1106&gt;0),'Test Sample Data'!J1106,$B$1),"")</f>
        <v/>
      </c>
      <c r="K1107" s="17" t="str">
        <f>IF(SUM('Test Sample Data'!K$3:K$98)&gt;10,IF(AND(ISNUMBER('Test Sample Data'!K1106),'Test Sample Data'!K1106&lt;$B$1,'Test Sample Data'!K1106&gt;0),'Test Sample Data'!K1106,$B$1),"")</f>
        <v/>
      </c>
      <c r="L1107" s="17" t="str">
        <f>IF(SUM('Test Sample Data'!L$3:L$98)&gt;10,IF(AND(ISNUMBER('Test Sample Data'!L1106),'Test Sample Data'!L1106&lt;$B$1,'Test Sample Data'!L1106&gt;0),'Test Sample Data'!L1106,$B$1),"")</f>
        <v/>
      </c>
      <c r="M1107" s="17" t="str">
        <f>IF(SUM('Test Sample Data'!M$3:M$98)&gt;10,IF(AND(ISNUMBER('Test Sample Data'!M1106),'Test Sample Data'!M1106&lt;$B$1,'Test Sample Data'!M1106&gt;0),'Test Sample Data'!M1106,$B$1),"")</f>
        <v/>
      </c>
      <c r="N1107" s="17">
        <f>'Gene Table'!E1106</f>
        <v>0</v>
      </c>
      <c r="O1107" s="17" t="str">
        <f>'Gene Table'!B1106</f>
        <v>N24</v>
      </c>
      <c r="P1107" s="17" t="str">
        <f>IF(SUM('Control Sample Data'!D$3:D$98)&gt;10,IF(AND(ISNUMBER('Control Sample Data'!D1106),'Control Sample Data'!D1106&lt;$B$1,'Control Sample Data'!D1106&gt;0),'Control Sample Data'!D1106,$B$1),"")</f>
        <v/>
      </c>
      <c r="Q1107" s="17" t="str">
        <f>IF(SUM('Control Sample Data'!E$3:E$98)&gt;10,IF(AND(ISNUMBER('Control Sample Data'!E1106),'Control Sample Data'!E1106&lt;$B$1,'Control Sample Data'!E1106&gt;0),'Control Sample Data'!E1106,$B$1),"")</f>
        <v/>
      </c>
      <c r="R1107" s="17" t="str">
        <f>IF(SUM('Control Sample Data'!F$3:F$98)&gt;10,IF(AND(ISNUMBER('Control Sample Data'!F1106),'Control Sample Data'!F1106&lt;$B$1,'Control Sample Data'!F1106&gt;0),'Control Sample Data'!F1106,$B$1),"")</f>
        <v/>
      </c>
      <c r="S1107" s="17" t="str">
        <f>IF(SUM('Control Sample Data'!G$3:G$98)&gt;10,IF(AND(ISNUMBER('Control Sample Data'!G1106),'Control Sample Data'!G1106&lt;$B$1,'Control Sample Data'!G1106&gt;0),'Control Sample Data'!G1106,$B$1),"")</f>
        <v/>
      </c>
      <c r="T1107" s="17" t="str">
        <f>IF(SUM('Control Sample Data'!H$3:H$98)&gt;10,IF(AND(ISNUMBER('Control Sample Data'!H1106),'Control Sample Data'!H1106&lt;$B$1,'Control Sample Data'!H1106&gt;0),'Control Sample Data'!H1106,$B$1),"")</f>
        <v/>
      </c>
      <c r="U1107" s="17" t="str">
        <f>IF(SUM('Control Sample Data'!I$3:I$98)&gt;10,IF(AND(ISNUMBER('Control Sample Data'!I1106),'Control Sample Data'!I1106&lt;$B$1,'Control Sample Data'!I1106&gt;0),'Control Sample Data'!I1106,$B$1),"")</f>
        <v/>
      </c>
      <c r="V1107" s="17" t="str">
        <f>IF(SUM('Control Sample Data'!J$3:J$98)&gt;10,IF(AND(ISNUMBER('Control Sample Data'!J1106),'Control Sample Data'!J1106&lt;$B$1,'Control Sample Data'!J1106&gt;0),'Control Sample Data'!J1106,$B$1),"")</f>
        <v/>
      </c>
      <c r="W1107" s="17" t="str">
        <f>IF(SUM('Control Sample Data'!K$3:K$98)&gt;10,IF(AND(ISNUMBER('Control Sample Data'!K1106),'Control Sample Data'!K1106&lt;$B$1,'Control Sample Data'!K1106&gt;0),'Control Sample Data'!K1106,$B$1),"")</f>
        <v/>
      </c>
      <c r="X1107" s="17" t="str">
        <f>IF(SUM('Control Sample Data'!L$3:L$98)&gt;10,IF(AND(ISNUMBER('Control Sample Data'!L1106),'Control Sample Data'!L1106&lt;$B$1,'Control Sample Data'!L1106&gt;0),'Control Sample Data'!L1106,$B$1),"")</f>
        <v/>
      </c>
      <c r="Y1107" s="17" t="str">
        <f>IF(SUM('Control Sample Data'!M$3:M$98)&gt;10,IF(AND(ISNUMBER('Control Sample Data'!M1106),'Control Sample Data'!M1106&lt;$B$1,'Control Sample Data'!M1106&gt;0),'Control Sample Data'!M1106,$B$1),"")</f>
        <v/>
      </c>
      <c r="AT1107" s="36" t="str">
        <f t="shared" si="748"/>
        <v/>
      </c>
      <c r="AU1107" s="36" t="str">
        <f t="shared" si="749"/>
        <v/>
      </c>
      <c r="AV1107" s="36" t="str">
        <f t="shared" si="750"/>
        <v/>
      </c>
      <c r="AW1107" s="36" t="str">
        <f t="shared" si="751"/>
        <v/>
      </c>
      <c r="AX1107" s="36" t="str">
        <f t="shared" si="752"/>
        <v/>
      </c>
      <c r="AY1107" s="36" t="str">
        <f t="shared" si="753"/>
        <v/>
      </c>
      <c r="AZ1107" s="36" t="str">
        <f t="shared" si="754"/>
        <v/>
      </c>
      <c r="BA1107" s="36" t="str">
        <f t="shared" si="755"/>
        <v/>
      </c>
      <c r="BB1107" s="36" t="str">
        <f t="shared" si="756"/>
        <v/>
      </c>
      <c r="BC1107" s="36" t="str">
        <f t="shared" si="757"/>
        <v/>
      </c>
      <c r="BD1107" s="36" t="str">
        <f t="shared" si="758"/>
        <v/>
      </c>
      <c r="BE1107" s="36" t="str">
        <f t="shared" si="759"/>
        <v/>
      </c>
      <c r="BF1107" s="36" t="str">
        <f t="shared" si="760"/>
        <v/>
      </c>
      <c r="BG1107" s="36" t="str">
        <f t="shared" si="761"/>
        <v/>
      </c>
      <c r="BH1107" s="36" t="str">
        <f t="shared" si="762"/>
        <v/>
      </c>
      <c r="BI1107" s="36" t="str">
        <f t="shared" si="763"/>
        <v/>
      </c>
      <c r="BJ1107" s="36" t="str">
        <f t="shared" si="764"/>
        <v/>
      </c>
      <c r="BK1107" s="36" t="str">
        <f t="shared" si="765"/>
        <v/>
      </c>
      <c r="BL1107" s="36" t="str">
        <f t="shared" si="766"/>
        <v/>
      </c>
      <c r="BM1107" s="36" t="str">
        <f t="shared" si="767"/>
        <v/>
      </c>
      <c r="BN1107" s="38" t="e">
        <f t="shared" si="726"/>
        <v>#DIV/0!</v>
      </c>
      <c r="BO1107" s="38" t="e">
        <f t="shared" si="727"/>
        <v>#DIV/0!</v>
      </c>
      <c r="BP1107" s="39" t="str">
        <f t="shared" si="728"/>
        <v/>
      </c>
      <c r="BQ1107" s="39" t="str">
        <f t="shared" si="729"/>
        <v/>
      </c>
      <c r="BR1107" s="39" t="str">
        <f t="shared" si="730"/>
        <v/>
      </c>
      <c r="BS1107" s="39" t="str">
        <f t="shared" si="731"/>
        <v/>
      </c>
      <c r="BT1107" s="39" t="str">
        <f t="shared" si="732"/>
        <v/>
      </c>
      <c r="BU1107" s="39" t="str">
        <f t="shared" si="733"/>
        <v/>
      </c>
      <c r="BV1107" s="39" t="str">
        <f t="shared" si="734"/>
        <v/>
      </c>
      <c r="BW1107" s="39" t="str">
        <f t="shared" si="735"/>
        <v/>
      </c>
      <c r="BX1107" s="39" t="str">
        <f t="shared" si="736"/>
        <v/>
      </c>
      <c r="BY1107" s="39" t="str">
        <f t="shared" si="737"/>
        <v/>
      </c>
      <c r="BZ1107" s="39" t="str">
        <f t="shared" si="738"/>
        <v/>
      </c>
      <c r="CA1107" s="39" t="str">
        <f t="shared" si="739"/>
        <v/>
      </c>
      <c r="CB1107" s="39" t="str">
        <f t="shared" si="740"/>
        <v/>
      </c>
      <c r="CC1107" s="39" t="str">
        <f t="shared" si="741"/>
        <v/>
      </c>
      <c r="CD1107" s="39" t="str">
        <f t="shared" si="742"/>
        <v/>
      </c>
      <c r="CE1107" s="39" t="str">
        <f t="shared" si="743"/>
        <v/>
      </c>
      <c r="CF1107" s="39" t="str">
        <f t="shared" si="744"/>
        <v/>
      </c>
      <c r="CG1107" s="39" t="str">
        <f t="shared" si="745"/>
        <v/>
      </c>
      <c r="CH1107" s="39" t="str">
        <f t="shared" si="746"/>
        <v/>
      </c>
      <c r="CI1107" s="39" t="str">
        <f t="shared" si="747"/>
        <v/>
      </c>
    </row>
    <row r="1108" spans="1:87">
      <c r="A1108" s="18"/>
      <c r="B1108" s="15" t="str">
        <f>'Gene Table'!E1107</f>
        <v>mmu-miR-3971</v>
      </c>
      <c r="C1108" s="15" t="str">
        <f>'Gene Table'!B1107</f>
        <v>O01</v>
      </c>
      <c r="D1108" s="16" t="str">
        <f>IF(SUM('Test Sample Data'!D$3:D$98)&gt;10,IF(AND(ISNUMBER('Test Sample Data'!D1107),'Test Sample Data'!D1107&lt;$B$1,'Test Sample Data'!D1107&gt;0),'Test Sample Data'!D1107,$B$1),"")</f>
        <v/>
      </c>
      <c r="E1108" s="17" t="str">
        <f>IF(SUM('Test Sample Data'!E$3:E$98)&gt;10,IF(AND(ISNUMBER('Test Sample Data'!E1107),'Test Sample Data'!E1107&lt;$B$1,'Test Sample Data'!E1107&gt;0),'Test Sample Data'!E1107,$B$1),"")</f>
        <v/>
      </c>
      <c r="F1108" s="17" t="str">
        <f>IF(SUM('Test Sample Data'!F$3:F$98)&gt;10,IF(AND(ISNUMBER('Test Sample Data'!F1107),'Test Sample Data'!F1107&lt;$B$1,'Test Sample Data'!F1107&gt;0),'Test Sample Data'!F1107,$B$1),"")</f>
        <v/>
      </c>
      <c r="G1108" s="17" t="str">
        <f>IF(SUM('Test Sample Data'!G$3:G$98)&gt;10,IF(AND(ISNUMBER('Test Sample Data'!G1107),'Test Sample Data'!G1107&lt;$B$1,'Test Sample Data'!G1107&gt;0),'Test Sample Data'!G1107,$B$1),"")</f>
        <v/>
      </c>
      <c r="H1108" s="17" t="str">
        <f>IF(SUM('Test Sample Data'!H$3:H$98)&gt;10,IF(AND(ISNUMBER('Test Sample Data'!H1107),'Test Sample Data'!H1107&lt;$B$1,'Test Sample Data'!H1107&gt;0),'Test Sample Data'!H1107,$B$1),"")</f>
        <v/>
      </c>
      <c r="I1108" s="17" t="str">
        <f>IF(SUM('Test Sample Data'!I$3:I$98)&gt;10,IF(AND(ISNUMBER('Test Sample Data'!I1107),'Test Sample Data'!I1107&lt;$B$1,'Test Sample Data'!I1107&gt;0),'Test Sample Data'!I1107,$B$1),"")</f>
        <v/>
      </c>
      <c r="J1108" s="17" t="str">
        <f>IF(SUM('Test Sample Data'!J$3:J$98)&gt;10,IF(AND(ISNUMBER('Test Sample Data'!J1107),'Test Sample Data'!J1107&lt;$B$1,'Test Sample Data'!J1107&gt;0),'Test Sample Data'!J1107,$B$1),"")</f>
        <v/>
      </c>
      <c r="K1108" s="17" t="str">
        <f>IF(SUM('Test Sample Data'!K$3:K$98)&gt;10,IF(AND(ISNUMBER('Test Sample Data'!K1107),'Test Sample Data'!K1107&lt;$B$1,'Test Sample Data'!K1107&gt;0),'Test Sample Data'!K1107,$B$1),"")</f>
        <v/>
      </c>
      <c r="L1108" s="17" t="str">
        <f>IF(SUM('Test Sample Data'!L$3:L$98)&gt;10,IF(AND(ISNUMBER('Test Sample Data'!L1107),'Test Sample Data'!L1107&lt;$B$1,'Test Sample Data'!L1107&gt;0),'Test Sample Data'!L1107,$B$1),"")</f>
        <v/>
      </c>
      <c r="M1108" s="17" t="str">
        <f>IF(SUM('Test Sample Data'!M$3:M$98)&gt;10,IF(AND(ISNUMBER('Test Sample Data'!M1107),'Test Sample Data'!M1107&lt;$B$1,'Test Sample Data'!M1107&gt;0),'Test Sample Data'!M1107,$B$1),"")</f>
        <v/>
      </c>
      <c r="N1108" s="17" t="str">
        <f>'Gene Table'!E1107</f>
        <v>mmu-miR-3971</v>
      </c>
      <c r="O1108" s="17" t="str">
        <f>'Gene Table'!B1107</f>
        <v>O01</v>
      </c>
      <c r="P1108" s="17" t="str">
        <f>IF(SUM('Control Sample Data'!D$3:D$98)&gt;10,IF(AND(ISNUMBER('Control Sample Data'!D1107),'Control Sample Data'!D1107&lt;$B$1,'Control Sample Data'!D1107&gt;0),'Control Sample Data'!D1107,$B$1),"")</f>
        <v/>
      </c>
      <c r="Q1108" s="17" t="str">
        <f>IF(SUM('Control Sample Data'!E$3:E$98)&gt;10,IF(AND(ISNUMBER('Control Sample Data'!E1107),'Control Sample Data'!E1107&lt;$B$1,'Control Sample Data'!E1107&gt;0),'Control Sample Data'!E1107,$B$1),"")</f>
        <v/>
      </c>
      <c r="R1108" s="17" t="str">
        <f>IF(SUM('Control Sample Data'!F$3:F$98)&gt;10,IF(AND(ISNUMBER('Control Sample Data'!F1107),'Control Sample Data'!F1107&lt;$B$1,'Control Sample Data'!F1107&gt;0),'Control Sample Data'!F1107,$B$1),"")</f>
        <v/>
      </c>
      <c r="S1108" s="17" t="str">
        <f>IF(SUM('Control Sample Data'!G$3:G$98)&gt;10,IF(AND(ISNUMBER('Control Sample Data'!G1107),'Control Sample Data'!G1107&lt;$B$1,'Control Sample Data'!G1107&gt;0),'Control Sample Data'!G1107,$B$1),"")</f>
        <v/>
      </c>
      <c r="T1108" s="17" t="str">
        <f>IF(SUM('Control Sample Data'!H$3:H$98)&gt;10,IF(AND(ISNUMBER('Control Sample Data'!H1107),'Control Sample Data'!H1107&lt;$B$1,'Control Sample Data'!H1107&gt;0),'Control Sample Data'!H1107,$B$1),"")</f>
        <v/>
      </c>
      <c r="U1108" s="17" t="str">
        <f>IF(SUM('Control Sample Data'!I$3:I$98)&gt;10,IF(AND(ISNUMBER('Control Sample Data'!I1107),'Control Sample Data'!I1107&lt;$B$1,'Control Sample Data'!I1107&gt;0),'Control Sample Data'!I1107,$B$1),"")</f>
        <v/>
      </c>
      <c r="V1108" s="17" t="str">
        <f>IF(SUM('Control Sample Data'!J$3:J$98)&gt;10,IF(AND(ISNUMBER('Control Sample Data'!J1107),'Control Sample Data'!J1107&lt;$B$1,'Control Sample Data'!J1107&gt;0),'Control Sample Data'!J1107,$B$1),"")</f>
        <v/>
      </c>
      <c r="W1108" s="17" t="str">
        <f>IF(SUM('Control Sample Data'!K$3:K$98)&gt;10,IF(AND(ISNUMBER('Control Sample Data'!K1107),'Control Sample Data'!K1107&lt;$B$1,'Control Sample Data'!K1107&gt;0),'Control Sample Data'!K1107,$B$1),"")</f>
        <v/>
      </c>
      <c r="X1108" s="17" t="str">
        <f>IF(SUM('Control Sample Data'!L$3:L$98)&gt;10,IF(AND(ISNUMBER('Control Sample Data'!L1107),'Control Sample Data'!L1107&lt;$B$1,'Control Sample Data'!L1107&gt;0),'Control Sample Data'!L1107,$B$1),"")</f>
        <v/>
      </c>
      <c r="Y1108" s="17" t="str">
        <f>IF(SUM('Control Sample Data'!M$3:M$98)&gt;10,IF(AND(ISNUMBER('Control Sample Data'!M1107),'Control Sample Data'!M1107&lt;$B$1,'Control Sample Data'!M1107&gt;0),'Control Sample Data'!M1107,$B$1),"")</f>
        <v/>
      </c>
      <c r="AT1108" s="36" t="str">
        <f t="shared" si="748"/>
        <v/>
      </c>
      <c r="AU1108" s="36" t="str">
        <f t="shared" si="749"/>
        <v/>
      </c>
      <c r="AV1108" s="36" t="str">
        <f t="shared" si="750"/>
        <v/>
      </c>
      <c r="AW1108" s="36" t="str">
        <f t="shared" si="751"/>
        <v/>
      </c>
      <c r="AX1108" s="36" t="str">
        <f t="shared" si="752"/>
        <v/>
      </c>
      <c r="AY1108" s="36" t="str">
        <f t="shared" si="753"/>
        <v/>
      </c>
      <c r="AZ1108" s="36" t="str">
        <f t="shared" si="754"/>
        <v/>
      </c>
      <c r="BA1108" s="36" t="str">
        <f t="shared" si="755"/>
        <v/>
      </c>
      <c r="BB1108" s="36" t="str">
        <f t="shared" si="756"/>
        <v/>
      </c>
      <c r="BC1108" s="36" t="str">
        <f t="shared" si="757"/>
        <v/>
      </c>
      <c r="BD1108" s="36" t="str">
        <f t="shared" si="758"/>
        <v/>
      </c>
      <c r="BE1108" s="36" t="str">
        <f t="shared" si="759"/>
        <v/>
      </c>
      <c r="BF1108" s="36" t="str">
        <f t="shared" si="760"/>
        <v/>
      </c>
      <c r="BG1108" s="36" t="str">
        <f t="shared" si="761"/>
        <v/>
      </c>
      <c r="BH1108" s="36" t="str">
        <f t="shared" si="762"/>
        <v/>
      </c>
      <c r="BI1108" s="36" t="str">
        <f t="shared" si="763"/>
        <v/>
      </c>
      <c r="BJ1108" s="36" t="str">
        <f t="shared" si="764"/>
        <v/>
      </c>
      <c r="BK1108" s="36" t="str">
        <f t="shared" si="765"/>
        <v/>
      </c>
      <c r="BL1108" s="36" t="str">
        <f t="shared" si="766"/>
        <v/>
      </c>
      <c r="BM1108" s="36" t="str">
        <f t="shared" si="767"/>
        <v/>
      </c>
      <c r="BN1108" s="38" t="e">
        <f t="shared" si="726"/>
        <v>#DIV/0!</v>
      </c>
      <c r="BO1108" s="38" t="e">
        <f t="shared" si="727"/>
        <v>#DIV/0!</v>
      </c>
      <c r="BP1108" s="39" t="str">
        <f t="shared" si="728"/>
        <v/>
      </c>
      <c r="BQ1108" s="39" t="str">
        <f t="shared" si="729"/>
        <v/>
      </c>
      <c r="BR1108" s="39" t="str">
        <f t="shared" si="730"/>
        <v/>
      </c>
      <c r="BS1108" s="39" t="str">
        <f t="shared" si="731"/>
        <v/>
      </c>
      <c r="BT1108" s="39" t="str">
        <f t="shared" si="732"/>
        <v/>
      </c>
      <c r="BU1108" s="39" t="str">
        <f t="shared" si="733"/>
        <v/>
      </c>
      <c r="BV1108" s="39" t="str">
        <f t="shared" si="734"/>
        <v/>
      </c>
      <c r="BW1108" s="39" t="str">
        <f t="shared" si="735"/>
        <v/>
      </c>
      <c r="BX1108" s="39" t="str">
        <f t="shared" si="736"/>
        <v/>
      </c>
      <c r="BY1108" s="39" t="str">
        <f t="shared" si="737"/>
        <v/>
      </c>
      <c r="BZ1108" s="39" t="str">
        <f t="shared" si="738"/>
        <v/>
      </c>
      <c r="CA1108" s="39" t="str">
        <f t="shared" si="739"/>
        <v/>
      </c>
      <c r="CB1108" s="39" t="str">
        <f t="shared" si="740"/>
        <v/>
      </c>
      <c r="CC1108" s="39" t="str">
        <f t="shared" si="741"/>
        <v/>
      </c>
      <c r="CD1108" s="39" t="str">
        <f t="shared" si="742"/>
        <v/>
      </c>
      <c r="CE1108" s="39" t="str">
        <f t="shared" si="743"/>
        <v/>
      </c>
      <c r="CF1108" s="39" t="str">
        <f t="shared" si="744"/>
        <v/>
      </c>
      <c r="CG1108" s="39" t="str">
        <f t="shared" si="745"/>
        <v/>
      </c>
      <c r="CH1108" s="39" t="str">
        <f t="shared" si="746"/>
        <v/>
      </c>
      <c r="CI1108" s="39" t="str">
        <f t="shared" si="747"/>
        <v/>
      </c>
    </row>
    <row r="1109" spans="1:87">
      <c r="A1109" s="18"/>
      <c r="B1109" s="15">
        <f>'Gene Table'!E1108</f>
        <v>0</v>
      </c>
      <c r="C1109" s="15" t="str">
        <f>'Gene Table'!B1108</f>
        <v>O02</v>
      </c>
      <c r="D1109" s="16" t="str">
        <f>IF(SUM('Test Sample Data'!D$3:D$98)&gt;10,IF(AND(ISNUMBER('Test Sample Data'!D1108),'Test Sample Data'!D1108&lt;$B$1,'Test Sample Data'!D1108&gt;0),'Test Sample Data'!D1108,$B$1),"")</f>
        <v/>
      </c>
      <c r="E1109" s="17" t="str">
        <f>IF(SUM('Test Sample Data'!E$3:E$98)&gt;10,IF(AND(ISNUMBER('Test Sample Data'!E1108),'Test Sample Data'!E1108&lt;$B$1,'Test Sample Data'!E1108&gt;0),'Test Sample Data'!E1108,$B$1),"")</f>
        <v/>
      </c>
      <c r="F1109" s="17" t="str">
        <f>IF(SUM('Test Sample Data'!F$3:F$98)&gt;10,IF(AND(ISNUMBER('Test Sample Data'!F1108),'Test Sample Data'!F1108&lt;$B$1,'Test Sample Data'!F1108&gt;0),'Test Sample Data'!F1108,$B$1),"")</f>
        <v/>
      </c>
      <c r="G1109" s="17" t="str">
        <f>IF(SUM('Test Sample Data'!G$3:G$98)&gt;10,IF(AND(ISNUMBER('Test Sample Data'!G1108),'Test Sample Data'!G1108&lt;$B$1,'Test Sample Data'!G1108&gt;0),'Test Sample Data'!G1108,$B$1),"")</f>
        <v/>
      </c>
      <c r="H1109" s="17" t="str">
        <f>IF(SUM('Test Sample Data'!H$3:H$98)&gt;10,IF(AND(ISNUMBER('Test Sample Data'!H1108),'Test Sample Data'!H1108&lt;$B$1,'Test Sample Data'!H1108&gt;0),'Test Sample Data'!H1108,$B$1),"")</f>
        <v/>
      </c>
      <c r="I1109" s="17" t="str">
        <f>IF(SUM('Test Sample Data'!I$3:I$98)&gt;10,IF(AND(ISNUMBER('Test Sample Data'!I1108),'Test Sample Data'!I1108&lt;$B$1,'Test Sample Data'!I1108&gt;0),'Test Sample Data'!I1108,$B$1),"")</f>
        <v/>
      </c>
      <c r="J1109" s="17" t="str">
        <f>IF(SUM('Test Sample Data'!J$3:J$98)&gt;10,IF(AND(ISNUMBER('Test Sample Data'!J1108),'Test Sample Data'!J1108&lt;$B$1,'Test Sample Data'!J1108&gt;0),'Test Sample Data'!J1108,$B$1),"")</f>
        <v/>
      </c>
      <c r="K1109" s="17" t="str">
        <f>IF(SUM('Test Sample Data'!K$3:K$98)&gt;10,IF(AND(ISNUMBER('Test Sample Data'!K1108),'Test Sample Data'!K1108&lt;$B$1,'Test Sample Data'!K1108&gt;0),'Test Sample Data'!K1108,$B$1),"")</f>
        <v/>
      </c>
      <c r="L1109" s="17" t="str">
        <f>IF(SUM('Test Sample Data'!L$3:L$98)&gt;10,IF(AND(ISNUMBER('Test Sample Data'!L1108),'Test Sample Data'!L1108&lt;$B$1,'Test Sample Data'!L1108&gt;0),'Test Sample Data'!L1108,$B$1),"")</f>
        <v/>
      </c>
      <c r="M1109" s="17" t="str">
        <f>IF(SUM('Test Sample Data'!M$3:M$98)&gt;10,IF(AND(ISNUMBER('Test Sample Data'!M1108),'Test Sample Data'!M1108&lt;$B$1,'Test Sample Data'!M1108&gt;0),'Test Sample Data'!M1108,$B$1),"")</f>
        <v/>
      </c>
      <c r="N1109" s="17">
        <f>'Gene Table'!E1108</f>
        <v>0</v>
      </c>
      <c r="O1109" s="17" t="str">
        <f>'Gene Table'!B1108</f>
        <v>O02</v>
      </c>
      <c r="P1109" s="17" t="str">
        <f>IF(SUM('Control Sample Data'!D$3:D$98)&gt;10,IF(AND(ISNUMBER('Control Sample Data'!D1108),'Control Sample Data'!D1108&lt;$B$1,'Control Sample Data'!D1108&gt;0),'Control Sample Data'!D1108,$B$1),"")</f>
        <v/>
      </c>
      <c r="Q1109" s="17" t="str">
        <f>IF(SUM('Control Sample Data'!E$3:E$98)&gt;10,IF(AND(ISNUMBER('Control Sample Data'!E1108),'Control Sample Data'!E1108&lt;$B$1,'Control Sample Data'!E1108&gt;0),'Control Sample Data'!E1108,$B$1),"")</f>
        <v/>
      </c>
      <c r="R1109" s="17" t="str">
        <f>IF(SUM('Control Sample Data'!F$3:F$98)&gt;10,IF(AND(ISNUMBER('Control Sample Data'!F1108),'Control Sample Data'!F1108&lt;$B$1,'Control Sample Data'!F1108&gt;0),'Control Sample Data'!F1108,$B$1),"")</f>
        <v/>
      </c>
      <c r="S1109" s="17" t="str">
        <f>IF(SUM('Control Sample Data'!G$3:G$98)&gt;10,IF(AND(ISNUMBER('Control Sample Data'!G1108),'Control Sample Data'!G1108&lt;$B$1,'Control Sample Data'!G1108&gt;0),'Control Sample Data'!G1108,$B$1),"")</f>
        <v/>
      </c>
      <c r="T1109" s="17" t="str">
        <f>IF(SUM('Control Sample Data'!H$3:H$98)&gt;10,IF(AND(ISNUMBER('Control Sample Data'!H1108),'Control Sample Data'!H1108&lt;$B$1,'Control Sample Data'!H1108&gt;0),'Control Sample Data'!H1108,$B$1),"")</f>
        <v/>
      </c>
      <c r="U1109" s="17" t="str">
        <f>IF(SUM('Control Sample Data'!I$3:I$98)&gt;10,IF(AND(ISNUMBER('Control Sample Data'!I1108),'Control Sample Data'!I1108&lt;$B$1,'Control Sample Data'!I1108&gt;0),'Control Sample Data'!I1108,$B$1),"")</f>
        <v/>
      </c>
      <c r="V1109" s="17" t="str">
        <f>IF(SUM('Control Sample Data'!J$3:J$98)&gt;10,IF(AND(ISNUMBER('Control Sample Data'!J1108),'Control Sample Data'!J1108&lt;$B$1,'Control Sample Data'!J1108&gt;0),'Control Sample Data'!J1108,$B$1),"")</f>
        <v/>
      </c>
      <c r="W1109" s="17" t="str">
        <f>IF(SUM('Control Sample Data'!K$3:K$98)&gt;10,IF(AND(ISNUMBER('Control Sample Data'!K1108),'Control Sample Data'!K1108&lt;$B$1,'Control Sample Data'!K1108&gt;0),'Control Sample Data'!K1108,$B$1),"")</f>
        <v/>
      </c>
      <c r="X1109" s="17" t="str">
        <f>IF(SUM('Control Sample Data'!L$3:L$98)&gt;10,IF(AND(ISNUMBER('Control Sample Data'!L1108),'Control Sample Data'!L1108&lt;$B$1,'Control Sample Data'!L1108&gt;0),'Control Sample Data'!L1108,$B$1),"")</f>
        <v/>
      </c>
      <c r="Y1109" s="17" t="str">
        <f>IF(SUM('Control Sample Data'!M$3:M$98)&gt;10,IF(AND(ISNUMBER('Control Sample Data'!M1108),'Control Sample Data'!M1108&lt;$B$1,'Control Sample Data'!M1108&gt;0),'Control Sample Data'!M1108,$B$1),"")</f>
        <v/>
      </c>
      <c r="AT1109" s="36" t="str">
        <f t="shared" si="748"/>
        <v/>
      </c>
      <c r="AU1109" s="36" t="str">
        <f t="shared" si="749"/>
        <v/>
      </c>
      <c r="AV1109" s="36" t="str">
        <f t="shared" si="750"/>
        <v/>
      </c>
      <c r="AW1109" s="36" t="str">
        <f t="shared" si="751"/>
        <v/>
      </c>
      <c r="AX1109" s="36" t="str">
        <f t="shared" si="752"/>
        <v/>
      </c>
      <c r="AY1109" s="36" t="str">
        <f t="shared" si="753"/>
        <v/>
      </c>
      <c r="AZ1109" s="36" t="str">
        <f t="shared" si="754"/>
        <v/>
      </c>
      <c r="BA1109" s="36" t="str">
        <f t="shared" si="755"/>
        <v/>
      </c>
      <c r="BB1109" s="36" t="str">
        <f t="shared" si="756"/>
        <v/>
      </c>
      <c r="BC1109" s="36" t="str">
        <f t="shared" si="757"/>
        <v/>
      </c>
      <c r="BD1109" s="36" t="str">
        <f t="shared" si="758"/>
        <v/>
      </c>
      <c r="BE1109" s="36" t="str">
        <f t="shared" si="759"/>
        <v/>
      </c>
      <c r="BF1109" s="36" t="str">
        <f t="shared" si="760"/>
        <v/>
      </c>
      <c r="BG1109" s="36" t="str">
        <f t="shared" si="761"/>
        <v/>
      </c>
      <c r="BH1109" s="36" t="str">
        <f t="shared" si="762"/>
        <v/>
      </c>
      <c r="BI1109" s="36" t="str">
        <f t="shared" si="763"/>
        <v/>
      </c>
      <c r="BJ1109" s="36" t="str">
        <f t="shared" si="764"/>
        <v/>
      </c>
      <c r="BK1109" s="36" t="str">
        <f t="shared" si="765"/>
        <v/>
      </c>
      <c r="BL1109" s="36" t="str">
        <f t="shared" si="766"/>
        <v/>
      </c>
      <c r="BM1109" s="36" t="str">
        <f t="shared" si="767"/>
        <v/>
      </c>
      <c r="BN1109" s="38" t="e">
        <f t="shared" si="726"/>
        <v>#DIV/0!</v>
      </c>
      <c r="BO1109" s="38" t="e">
        <f t="shared" si="727"/>
        <v>#DIV/0!</v>
      </c>
      <c r="BP1109" s="39" t="str">
        <f t="shared" si="728"/>
        <v/>
      </c>
      <c r="BQ1109" s="39" t="str">
        <f t="shared" si="729"/>
        <v/>
      </c>
      <c r="BR1109" s="39" t="str">
        <f t="shared" si="730"/>
        <v/>
      </c>
      <c r="BS1109" s="39" t="str">
        <f t="shared" si="731"/>
        <v/>
      </c>
      <c r="BT1109" s="39" t="str">
        <f t="shared" si="732"/>
        <v/>
      </c>
      <c r="BU1109" s="39" t="str">
        <f t="shared" si="733"/>
        <v/>
      </c>
      <c r="BV1109" s="39" t="str">
        <f t="shared" si="734"/>
        <v/>
      </c>
      <c r="BW1109" s="39" t="str">
        <f t="shared" si="735"/>
        <v/>
      </c>
      <c r="BX1109" s="39" t="str">
        <f t="shared" si="736"/>
        <v/>
      </c>
      <c r="BY1109" s="39" t="str">
        <f t="shared" si="737"/>
        <v/>
      </c>
      <c r="BZ1109" s="39" t="str">
        <f t="shared" si="738"/>
        <v/>
      </c>
      <c r="CA1109" s="39" t="str">
        <f t="shared" si="739"/>
        <v/>
      </c>
      <c r="CB1109" s="39" t="str">
        <f t="shared" si="740"/>
        <v/>
      </c>
      <c r="CC1109" s="39" t="str">
        <f t="shared" si="741"/>
        <v/>
      </c>
      <c r="CD1109" s="39" t="str">
        <f t="shared" si="742"/>
        <v/>
      </c>
      <c r="CE1109" s="39" t="str">
        <f t="shared" si="743"/>
        <v/>
      </c>
      <c r="CF1109" s="39" t="str">
        <f t="shared" si="744"/>
        <v/>
      </c>
      <c r="CG1109" s="39" t="str">
        <f t="shared" si="745"/>
        <v/>
      </c>
      <c r="CH1109" s="39" t="str">
        <f t="shared" si="746"/>
        <v/>
      </c>
      <c r="CI1109" s="39" t="str">
        <f t="shared" si="747"/>
        <v/>
      </c>
    </row>
    <row r="1110" spans="1:87">
      <c r="A1110" s="18"/>
      <c r="B1110" s="15" t="str">
        <f>'Gene Table'!E1109</f>
        <v>mmu-miR-5046</v>
      </c>
      <c r="C1110" s="15" t="str">
        <f>'Gene Table'!B1109</f>
        <v>O03</v>
      </c>
      <c r="D1110" s="16" t="str">
        <f>IF(SUM('Test Sample Data'!D$3:D$98)&gt;10,IF(AND(ISNUMBER('Test Sample Data'!D1109),'Test Sample Data'!D1109&lt;$B$1,'Test Sample Data'!D1109&gt;0),'Test Sample Data'!D1109,$B$1),"")</f>
        <v/>
      </c>
      <c r="E1110" s="17" t="str">
        <f>IF(SUM('Test Sample Data'!E$3:E$98)&gt;10,IF(AND(ISNUMBER('Test Sample Data'!E1109),'Test Sample Data'!E1109&lt;$B$1,'Test Sample Data'!E1109&gt;0),'Test Sample Data'!E1109,$B$1),"")</f>
        <v/>
      </c>
      <c r="F1110" s="17" t="str">
        <f>IF(SUM('Test Sample Data'!F$3:F$98)&gt;10,IF(AND(ISNUMBER('Test Sample Data'!F1109),'Test Sample Data'!F1109&lt;$B$1,'Test Sample Data'!F1109&gt;0),'Test Sample Data'!F1109,$B$1),"")</f>
        <v/>
      </c>
      <c r="G1110" s="17" t="str">
        <f>IF(SUM('Test Sample Data'!G$3:G$98)&gt;10,IF(AND(ISNUMBER('Test Sample Data'!G1109),'Test Sample Data'!G1109&lt;$B$1,'Test Sample Data'!G1109&gt;0),'Test Sample Data'!G1109,$B$1),"")</f>
        <v/>
      </c>
      <c r="H1110" s="17" t="str">
        <f>IF(SUM('Test Sample Data'!H$3:H$98)&gt;10,IF(AND(ISNUMBER('Test Sample Data'!H1109),'Test Sample Data'!H1109&lt;$B$1,'Test Sample Data'!H1109&gt;0),'Test Sample Data'!H1109,$B$1),"")</f>
        <v/>
      </c>
      <c r="I1110" s="17" t="str">
        <f>IF(SUM('Test Sample Data'!I$3:I$98)&gt;10,IF(AND(ISNUMBER('Test Sample Data'!I1109),'Test Sample Data'!I1109&lt;$B$1,'Test Sample Data'!I1109&gt;0),'Test Sample Data'!I1109,$B$1),"")</f>
        <v/>
      </c>
      <c r="J1110" s="17" t="str">
        <f>IF(SUM('Test Sample Data'!J$3:J$98)&gt;10,IF(AND(ISNUMBER('Test Sample Data'!J1109),'Test Sample Data'!J1109&lt;$B$1,'Test Sample Data'!J1109&gt;0),'Test Sample Data'!J1109,$B$1),"")</f>
        <v/>
      </c>
      <c r="K1110" s="17" t="str">
        <f>IF(SUM('Test Sample Data'!K$3:K$98)&gt;10,IF(AND(ISNUMBER('Test Sample Data'!K1109),'Test Sample Data'!K1109&lt;$B$1,'Test Sample Data'!K1109&gt;0),'Test Sample Data'!K1109,$B$1),"")</f>
        <v/>
      </c>
      <c r="L1110" s="17" t="str">
        <f>IF(SUM('Test Sample Data'!L$3:L$98)&gt;10,IF(AND(ISNUMBER('Test Sample Data'!L1109),'Test Sample Data'!L1109&lt;$B$1,'Test Sample Data'!L1109&gt;0),'Test Sample Data'!L1109,$B$1),"")</f>
        <v/>
      </c>
      <c r="M1110" s="17" t="str">
        <f>IF(SUM('Test Sample Data'!M$3:M$98)&gt;10,IF(AND(ISNUMBER('Test Sample Data'!M1109),'Test Sample Data'!M1109&lt;$B$1,'Test Sample Data'!M1109&gt;0),'Test Sample Data'!M1109,$B$1),"")</f>
        <v/>
      </c>
      <c r="N1110" s="17" t="str">
        <f>'Gene Table'!E1109</f>
        <v>mmu-miR-5046</v>
      </c>
      <c r="O1110" s="17" t="str">
        <f>'Gene Table'!B1109</f>
        <v>O03</v>
      </c>
      <c r="P1110" s="17" t="str">
        <f>IF(SUM('Control Sample Data'!D$3:D$98)&gt;10,IF(AND(ISNUMBER('Control Sample Data'!D1109),'Control Sample Data'!D1109&lt;$B$1,'Control Sample Data'!D1109&gt;0),'Control Sample Data'!D1109,$B$1),"")</f>
        <v/>
      </c>
      <c r="Q1110" s="17" t="str">
        <f>IF(SUM('Control Sample Data'!E$3:E$98)&gt;10,IF(AND(ISNUMBER('Control Sample Data'!E1109),'Control Sample Data'!E1109&lt;$B$1,'Control Sample Data'!E1109&gt;0),'Control Sample Data'!E1109,$B$1),"")</f>
        <v/>
      </c>
      <c r="R1110" s="17" t="str">
        <f>IF(SUM('Control Sample Data'!F$3:F$98)&gt;10,IF(AND(ISNUMBER('Control Sample Data'!F1109),'Control Sample Data'!F1109&lt;$B$1,'Control Sample Data'!F1109&gt;0),'Control Sample Data'!F1109,$B$1),"")</f>
        <v/>
      </c>
      <c r="S1110" s="17" t="str">
        <f>IF(SUM('Control Sample Data'!G$3:G$98)&gt;10,IF(AND(ISNUMBER('Control Sample Data'!G1109),'Control Sample Data'!G1109&lt;$B$1,'Control Sample Data'!G1109&gt;0),'Control Sample Data'!G1109,$B$1),"")</f>
        <v/>
      </c>
      <c r="T1110" s="17" t="str">
        <f>IF(SUM('Control Sample Data'!H$3:H$98)&gt;10,IF(AND(ISNUMBER('Control Sample Data'!H1109),'Control Sample Data'!H1109&lt;$B$1,'Control Sample Data'!H1109&gt;0),'Control Sample Data'!H1109,$B$1),"")</f>
        <v/>
      </c>
      <c r="U1110" s="17" t="str">
        <f>IF(SUM('Control Sample Data'!I$3:I$98)&gt;10,IF(AND(ISNUMBER('Control Sample Data'!I1109),'Control Sample Data'!I1109&lt;$B$1,'Control Sample Data'!I1109&gt;0),'Control Sample Data'!I1109,$B$1),"")</f>
        <v/>
      </c>
      <c r="V1110" s="17" t="str">
        <f>IF(SUM('Control Sample Data'!J$3:J$98)&gt;10,IF(AND(ISNUMBER('Control Sample Data'!J1109),'Control Sample Data'!J1109&lt;$B$1,'Control Sample Data'!J1109&gt;0),'Control Sample Data'!J1109,$B$1),"")</f>
        <v/>
      </c>
      <c r="W1110" s="17" t="str">
        <f>IF(SUM('Control Sample Data'!K$3:K$98)&gt;10,IF(AND(ISNUMBER('Control Sample Data'!K1109),'Control Sample Data'!K1109&lt;$B$1,'Control Sample Data'!K1109&gt;0),'Control Sample Data'!K1109,$B$1),"")</f>
        <v/>
      </c>
      <c r="X1110" s="17" t="str">
        <f>IF(SUM('Control Sample Data'!L$3:L$98)&gt;10,IF(AND(ISNUMBER('Control Sample Data'!L1109),'Control Sample Data'!L1109&lt;$B$1,'Control Sample Data'!L1109&gt;0),'Control Sample Data'!L1109,$B$1),"")</f>
        <v/>
      </c>
      <c r="Y1110" s="17" t="str">
        <f>IF(SUM('Control Sample Data'!M$3:M$98)&gt;10,IF(AND(ISNUMBER('Control Sample Data'!M1109),'Control Sample Data'!M1109&lt;$B$1,'Control Sample Data'!M1109&gt;0),'Control Sample Data'!M1109,$B$1),"")</f>
        <v/>
      </c>
      <c r="AT1110" s="36" t="str">
        <f t="shared" si="748"/>
        <v/>
      </c>
      <c r="AU1110" s="36" t="str">
        <f t="shared" si="749"/>
        <v/>
      </c>
      <c r="AV1110" s="36" t="str">
        <f t="shared" si="750"/>
        <v/>
      </c>
      <c r="AW1110" s="36" t="str">
        <f t="shared" si="751"/>
        <v/>
      </c>
      <c r="AX1110" s="36" t="str">
        <f t="shared" si="752"/>
        <v/>
      </c>
      <c r="AY1110" s="36" t="str">
        <f t="shared" si="753"/>
        <v/>
      </c>
      <c r="AZ1110" s="36" t="str">
        <f t="shared" si="754"/>
        <v/>
      </c>
      <c r="BA1110" s="36" t="str">
        <f t="shared" si="755"/>
        <v/>
      </c>
      <c r="BB1110" s="36" t="str">
        <f t="shared" si="756"/>
        <v/>
      </c>
      <c r="BC1110" s="36" t="str">
        <f t="shared" si="757"/>
        <v/>
      </c>
      <c r="BD1110" s="36" t="str">
        <f t="shared" si="758"/>
        <v/>
      </c>
      <c r="BE1110" s="36" t="str">
        <f t="shared" si="759"/>
        <v/>
      </c>
      <c r="BF1110" s="36" t="str">
        <f t="shared" si="760"/>
        <v/>
      </c>
      <c r="BG1110" s="36" t="str">
        <f t="shared" si="761"/>
        <v/>
      </c>
      <c r="BH1110" s="36" t="str">
        <f t="shared" si="762"/>
        <v/>
      </c>
      <c r="BI1110" s="36" t="str">
        <f t="shared" si="763"/>
        <v/>
      </c>
      <c r="BJ1110" s="36" t="str">
        <f t="shared" si="764"/>
        <v/>
      </c>
      <c r="BK1110" s="36" t="str">
        <f t="shared" si="765"/>
        <v/>
      </c>
      <c r="BL1110" s="36" t="str">
        <f t="shared" si="766"/>
        <v/>
      </c>
      <c r="BM1110" s="36" t="str">
        <f t="shared" si="767"/>
        <v/>
      </c>
      <c r="BN1110" s="38" t="e">
        <f t="shared" si="726"/>
        <v>#DIV/0!</v>
      </c>
      <c r="BO1110" s="38" t="e">
        <f t="shared" si="727"/>
        <v>#DIV/0!</v>
      </c>
      <c r="BP1110" s="39" t="str">
        <f t="shared" si="728"/>
        <v/>
      </c>
      <c r="BQ1110" s="39" t="str">
        <f t="shared" si="729"/>
        <v/>
      </c>
      <c r="BR1110" s="39" t="str">
        <f t="shared" si="730"/>
        <v/>
      </c>
      <c r="BS1110" s="39" t="str">
        <f t="shared" si="731"/>
        <v/>
      </c>
      <c r="BT1110" s="39" t="str">
        <f t="shared" si="732"/>
        <v/>
      </c>
      <c r="BU1110" s="39" t="str">
        <f t="shared" si="733"/>
        <v/>
      </c>
      <c r="BV1110" s="39" t="str">
        <f t="shared" si="734"/>
        <v/>
      </c>
      <c r="BW1110" s="39" t="str">
        <f t="shared" si="735"/>
        <v/>
      </c>
      <c r="BX1110" s="39" t="str">
        <f t="shared" si="736"/>
        <v/>
      </c>
      <c r="BY1110" s="39" t="str">
        <f t="shared" si="737"/>
        <v/>
      </c>
      <c r="BZ1110" s="39" t="str">
        <f t="shared" si="738"/>
        <v/>
      </c>
      <c r="CA1110" s="39" t="str">
        <f t="shared" si="739"/>
        <v/>
      </c>
      <c r="CB1110" s="39" t="str">
        <f t="shared" si="740"/>
        <v/>
      </c>
      <c r="CC1110" s="39" t="str">
        <f t="shared" si="741"/>
        <v/>
      </c>
      <c r="CD1110" s="39" t="str">
        <f t="shared" si="742"/>
        <v/>
      </c>
      <c r="CE1110" s="39" t="str">
        <f t="shared" si="743"/>
        <v/>
      </c>
      <c r="CF1110" s="39" t="str">
        <f t="shared" si="744"/>
        <v/>
      </c>
      <c r="CG1110" s="39" t="str">
        <f t="shared" si="745"/>
        <v/>
      </c>
      <c r="CH1110" s="39" t="str">
        <f t="shared" si="746"/>
        <v/>
      </c>
      <c r="CI1110" s="39" t="str">
        <f t="shared" si="747"/>
        <v/>
      </c>
    </row>
    <row r="1111" spans="1:87">
      <c r="A1111" s="18"/>
      <c r="B1111" s="15">
        <f>'Gene Table'!E1110</f>
        <v>0</v>
      </c>
      <c r="C1111" s="15" t="str">
        <f>'Gene Table'!B1110</f>
        <v>O04</v>
      </c>
      <c r="D1111" s="16" t="str">
        <f>IF(SUM('Test Sample Data'!D$3:D$98)&gt;10,IF(AND(ISNUMBER('Test Sample Data'!D1110),'Test Sample Data'!D1110&lt;$B$1,'Test Sample Data'!D1110&gt;0),'Test Sample Data'!D1110,$B$1),"")</f>
        <v/>
      </c>
      <c r="E1111" s="17" t="str">
        <f>IF(SUM('Test Sample Data'!E$3:E$98)&gt;10,IF(AND(ISNUMBER('Test Sample Data'!E1110),'Test Sample Data'!E1110&lt;$B$1,'Test Sample Data'!E1110&gt;0),'Test Sample Data'!E1110,$B$1),"")</f>
        <v/>
      </c>
      <c r="F1111" s="17" t="str">
        <f>IF(SUM('Test Sample Data'!F$3:F$98)&gt;10,IF(AND(ISNUMBER('Test Sample Data'!F1110),'Test Sample Data'!F1110&lt;$B$1,'Test Sample Data'!F1110&gt;0),'Test Sample Data'!F1110,$B$1),"")</f>
        <v/>
      </c>
      <c r="G1111" s="17" t="str">
        <f>IF(SUM('Test Sample Data'!G$3:G$98)&gt;10,IF(AND(ISNUMBER('Test Sample Data'!G1110),'Test Sample Data'!G1110&lt;$B$1,'Test Sample Data'!G1110&gt;0),'Test Sample Data'!G1110,$B$1),"")</f>
        <v/>
      </c>
      <c r="H1111" s="17" t="str">
        <f>IF(SUM('Test Sample Data'!H$3:H$98)&gt;10,IF(AND(ISNUMBER('Test Sample Data'!H1110),'Test Sample Data'!H1110&lt;$B$1,'Test Sample Data'!H1110&gt;0),'Test Sample Data'!H1110,$B$1),"")</f>
        <v/>
      </c>
      <c r="I1111" s="17" t="str">
        <f>IF(SUM('Test Sample Data'!I$3:I$98)&gt;10,IF(AND(ISNUMBER('Test Sample Data'!I1110),'Test Sample Data'!I1110&lt;$B$1,'Test Sample Data'!I1110&gt;0),'Test Sample Data'!I1110,$B$1),"")</f>
        <v/>
      </c>
      <c r="J1111" s="17" t="str">
        <f>IF(SUM('Test Sample Data'!J$3:J$98)&gt;10,IF(AND(ISNUMBER('Test Sample Data'!J1110),'Test Sample Data'!J1110&lt;$B$1,'Test Sample Data'!J1110&gt;0),'Test Sample Data'!J1110,$B$1),"")</f>
        <v/>
      </c>
      <c r="K1111" s="17" t="str">
        <f>IF(SUM('Test Sample Data'!K$3:K$98)&gt;10,IF(AND(ISNUMBER('Test Sample Data'!K1110),'Test Sample Data'!K1110&lt;$B$1,'Test Sample Data'!K1110&gt;0),'Test Sample Data'!K1110,$B$1),"")</f>
        <v/>
      </c>
      <c r="L1111" s="17" t="str">
        <f>IF(SUM('Test Sample Data'!L$3:L$98)&gt;10,IF(AND(ISNUMBER('Test Sample Data'!L1110),'Test Sample Data'!L1110&lt;$B$1,'Test Sample Data'!L1110&gt;0),'Test Sample Data'!L1110,$B$1),"")</f>
        <v/>
      </c>
      <c r="M1111" s="17" t="str">
        <f>IF(SUM('Test Sample Data'!M$3:M$98)&gt;10,IF(AND(ISNUMBER('Test Sample Data'!M1110),'Test Sample Data'!M1110&lt;$B$1,'Test Sample Data'!M1110&gt;0),'Test Sample Data'!M1110,$B$1),"")</f>
        <v/>
      </c>
      <c r="N1111" s="17">
        <f>'Gene Table'!E1110</f>
        <v>0</v>
      </c>
      <c r="O1111" s="17" t="str">
        <f>'Gene Table'!B1110</f>
        <v>O04</v>
      </c>
      <c r="P1111" s="17" t="str">
        <f>IF(SUM('Control Sample Data'!D$3:D$98)&gt;10,IF(AND(ISNUMBER('Control Sample Data'!D1110),'Control Sample Data'!D1110&lt;$B$1,'Control Sample Data'!D1110&gt;0),'Control Sample Data'!D1110,$B$1),"")</f>
        <v/>
      </c>
      <c r="Q1111" s="17" t="str">
        <f>IF(SUM('Control Sample Data'!E$3:E$98)&gt;10,IF(AND(ISNUMBER('Control Sample Data'!E1110),'Control Sample Data'!E1110&lt;$B$1,'Control Sample Data'!E1110&gt;0),'Control Sample Data'!E1110,$B$1),"")</f>
        <v/>
      </c>
      <c r="R1111" s="17" t="str">
        <f>IF(SUM('Control Sample Data'!F$3:F$98)&gt;10,IF(AND(ISNUMBER('Control Sample Data'!F1110),'Control Sample Data'!F1110&lt;$B$1,'Control Sample Data'!F1110&gt;0),'Control Sample Data'!F1110,$B$1),"")</f>
        <v/>
      </c>
      <c r="S1111" s="17" t="str">
        <f>IF(SUM('Control Sample Data'!G$3:G$98)&gt;10,IF(AND(ISNUMBER('Control Sample Data'!G1110),'Control Sample Data'!G1110&lt;$B$1,'Control Sample Data'!G1110&gt;0),'Control Sample Data'!G1110,$B$1),"")</f>
        <v/>
      </c>
      <c r="T1111" s="17" t="str">
        <f>IF(SUM('Control Sample Data'!H$3:H$98)&gt;10,IF(AND(ISNUMBER('Control Sample Data'!H1110),'Control Sample Data'!H1110&lt;$B$1,'Control Sample Data'!H1110&gt;0),'Control Sample Data'!H1110,$B$1),"")</f>
        <v/>
      </c>
      <c r="U1111" s="17" t="str">
        <f>IF(SUM('Control Sample Data'!I$3:I$98)&gt;10,IF(AND(ISNUMBER('Control Sample Data'!I1110),'Control Sample Data'!I1110&lt;$B$1,'Control Sample Data'!I1110&gt;0),'Control Sample Data'!I1110,$B$1),"")</f>
        <v/>
      </c>
      <c r="V1111" s="17" t="str">
        <f>IF(SUM('Control Sample Data'!J$3:J$98)&gt;10,IF(AND(ISNUMBER('Control Sample Data'!J1110),'Control Sample Data'!J1110&lt;$B$1,'Control Sample Data'!J1110&gt;0),'Control Sample Data'!J1110,$B$1),"")</f>
        <v/>
      </c>
      <c r="W1111" s="17" t="str">
        <f>IF(SUM('Control Sample Data'!K$3:K$98)&gt;10,IF(AND(ISNUMBER('Control Sample Data'!K1110),'Control Sample Data'!K1110&lt;$B$1,'Control Sample Data'!K1110&gt;0),'Control Sample Data'!K1110,$B$1),"")</f>
        <v/>
      </c>
      <c r="X1111" s="17" t="str">
        <f>IF(SUM('Control Sample Data'!L$3:L$98)&gt;10,IF(AND(ISNUMBER('Control Sample Data'!L1110),'Control Sample Data'!L1110&lt;$B$1,'Control Sample Data'!L1110&gt;0),'Control Sample Data'!L1110,$B$1),"")</f>
        <v/>
      </c>
      <c r="Y1111" s="17" t="str">
        <f>IF(SUM('Control Sample Data'!M$3:M$98)&gt;10,IF(AND(ISNUMBER('Control Sample Data'!M1110),'Control Sample Data'!M1110&lt;$B$1,'Control Sample Data'!M1110&gt;0),'Control Sample Data'!M1110,$B$1),"")</f>
        <v/>
      </c>
      <c r="AT1111" s="36" t="str">
        <f t="shared" si="748"/>
        <v/>
      </c>
      <c r="AU1111" s="36" t="str">
        <f t="shared" si="749"/>
        <v/>
      </c>
      <c r="AV1111" s="36" t="str">
        <f t="shared" si="750"/>
        <v/>
      </c>
      <c r="AW1111" s="36" t="str">
        <f t="shared" si="751"/>
        <v/>
      </c>
      <c r="AX1111" s="36" t="str">
        <f t="shared" si="752"/>
        <v/>
      </c>
      <c r="AY1111" s="36" t="str">
        <f t="shared" si="753"/>
        <v/>
      </c>
      <c r="AZ1111" s="36" t="str">
        <f t="shared" si="754"/>
        <v/>
      </c>
      <c r="BA1111" s="36" t="str">
        <f t="shared" si="755"/>
        <v/>
      </c>
      <c r="BB1111" s="36" t="str">
        <f t="shared" si="756"/>
        <v/>
      </c>
      <c r="BC1111" s="36" t="str">
        <f t="shared" si="757"/>
        <v/>
      </c>
      <c r="BD1111" s="36" t="str">
        <f t="shared" si="758"/>
        <v/>
      </c>
      <c r="BE1111" s="36" t="str">
        <f t="shared" si="759"/>
        <v/>
      </c>
      <c r="BF1111" s="36" t="str">
        <f t="shared" si="760"/>
        <v/>
      </c>
      <c r="BG1111" s="36" t="str">
        <f t="shared" si="761"/>
        <v/>
      </c>
      <c r="BH1111" s="36" t="str">
        <f t="shared" si="762"/>
        <v/>
      </c>
      <c r="BI1111" s="36" t="str">
        <f t="shared" si="763"/>
        <v/>
      </c>
      <c r="BJ1111" s="36" t="str">
        <f t="shared" si="764"/>
        <v/>
      </c>
      <c r="BK1111" s="36" t="str">
        <f t="shared" si="765"/>
        <v/>
      </c>
      <c r="BL1111" s="36" t="str">
        <f t="shared" si="766"/>
        <v/>
      </c>
      <c r="BM1111" s="36" t="str">
        <f t="shared" si="767"/>
        <v/>
      </c>
      <c r="BN1111" s="38" t="e">
        <f t="shared" si="726"/>
        <v>#DIV/0!</v>
      </c>
      <c r="BO1111" s="38" t="e">
        <f t="shared" si="727"/>
        <v>#DIV/0!</v>
      </c>
      <c r="BP1111" s="39" t="str">
        <f t="shared" si="728"/>
        <v/>
      </c>
      <c r="BQ1111" s="39" t="str">
        <f t="shared" si="729"/>
        <v/>
      </c>
      <c r="BR1111" s="39" t="str">
        <f t="shared" si="730"/>
        <v/>
      </c>
      <c r="BS1111" s="39" t="str">
        <f t="shared" si="731"/>
        <v/>
      </c>
      <c r="BT1111" s="39" t="str">
        <f t="shared" si="732"/>
        <v/>
      </c>
      <c r="BU1111" s="39" t="str">
        <f t="shared" si="733"/>
        <v/>
      </c>
      <c r="BV1111" s="39" t="str">
        <f t="shared" si="734"/>
        <v/>
      </c>
      <c r="BW1111" s="39" t="str">
        <f t="shared" si="735"/>
        <v/>
      </c>
      <c r="BX1111" s="39" t="str">
        <f t="shared" si="736"/>
        <v/>
      </c>
      <c r="BY1111" s="39" t="str">
        <f t="shared" si="737"/>
        <v/>
      </c>
      <c r="BZ1111" s="39" t="str">
        <f t="shared" si="738"/>
        <v/>
      </c>
      <c r="CA1111" s="39" t="str">
        <f t="shared" si="739"/>
        <v/>
      </c>
      <c r="CB1111" s="39" t="str">
        <f t="shared" si="740"/>
        <v/>
      </c>
      <c r="CC1111" s="39" t="str">
        <f t="shared" si="741"/>
        <v/>
      </c>
      <c r="CD1111" s="39" t="str">
        <f t="shared" si="742"/>
        <v/>
      </c>
      <c r="CE1111" s="39" t="str">
        <f t="shared" si="743"/>
        <v/>
      </c>
      <c r="CF1111" s="39" t="str">
        <f t="shared" si="744"/>
        <v/>
      </c>
      <c r="CG1111" s="39" t="str">
        <f t="shared" si="745"/>
        <v/>
      </c>
      <c r="CH1111" s="39" t="str">
        <f t="shared" si="746"/>
        <v/>
      </c>
      <c r="CI1111" s="39" t="str">
        <f t="shared" si="747"/>
        <v/>
      </c>
    </row>
    <row r="1112" spans="1:87">
      <c r="A1112" s="18"/>
      <c r="B1112" s="15" t="str">
        <f>'Gene Table'!E1111</f>
        <v>mmu-miR-5097</v>
      </c>
      <c r="C1112" s="15" t="str">
        <f>'Gene Table'!B1111</f>
        <v>O05</v>
      </c>
      <c r="D1112" s="16" t="str">
        <f>IF(SUM('Test Sample Data'!D$3:D$98)&gt;10,IF(AND(ISNUMBER('Test Sample Data'!D1111),'Test Sample Data'!D1111&lt;$B$1,'Test Sample Data'!D1111&gt;0),'Test Sample Data'!D1111,$B$1),"")</f>
        <v/>
      </c>
      <c r="E1112" s="17" t="str">
        <f>IF(SUM('Test Sample Data'!E$3:E$98)&gt;10,IF(AND(ISNUMBER('Test Sample Data'!E1111),'Test Sample Data'!E1111&lt;$B$1,'Test Sample Data'!E1111&gt;0),'Test Sample Data'!E1111,$B$1),"")</f>
        <v/>
      </c>
      <c r="F1112" s="17" t="str">
        <f>IF(SUM('Test Sample Data'!F$3:F$98)&gt;10,IF(AND(ISNUMBER('Test Sample Data'!F1111),'Test Sample Data'!F1111&lt;$B$1,'Test Sample Data'!F1111&gt;0),'Test Sample Data'!F1111,$B$1),"")</f>
        <v/>
      </c>
      <c r="G1112" s="17" t="str">
        <f>IF(SUM('Test Sample Data'!G$3:G$98)&gt;10,IF(AND(ISNUMBER('Test Sample Data'!G1111),'Test Sample Data'!G1111&lt;$B$1,'Test Sample Data'!G1111&gt;0),'Test Sample Data'!G1111,$B$1),"")</f>
        <v/>
      </c>
      <c r="H1112" s="17" t="str">
        <f>IF(SUM('Test Sample Data'!H$3:H$98)&gt;10,IF(AND(ISNUMBER('Test Sample Data'!H1111),'Test Sample Data'!H1111&lt;$B$1,'Test Sample Data'!H1111&gt;0),'Test Sample Data'!H1111,$B$1),"")</f>
        <v/>
      </c>
      <c r="I1112" s="17" t="str">
        <f>IF(SUM('Test Sample Data'!I$3:I$98)&gt;10,IF(AND(ISNUMBER('Test Sample Data'!I1111),'Test Sample Data'!I1111&lt;$B$1,'Test Sample Data'!I1111&gt;0),'Test Sample Data'!I1111,$B$1),"")</f>
        <v/>
      </c>
      <c r="J1112" s="17" t="str">
        <f>IF(SUM('Test Sample Data'!J$3:J$98)&gt;10,IF(AND(ISNUMBER('Test Sample Data'!J1111),'Test Sample Data'!J1111&lt;$B$1,'Test Sample Data'!J1111&gt;0),'Test Sample Data'!J1111,$B$1),"")</f>
        <v/>
      </c>
      <c r="K1112" s="17" t="str">
        <f>IF(SUM('Test Sample Data'!K$3:K$98)&gt;10,IF(AND(ISNUMBER('Test Sample Data'!K1111),'Test Sample Data'!K1111&lt;$B$1,'Test Sample Data'!K1111&gt;0),'Test Sample Data'!K1111,$B$1),"")</f>
        <v/>
      </c>
      <c r="L1112" s="17" t="str">
        <f>IF(SUM('Test Sample Data'!L$3:L$98)&gt;10,IF(AND(ISNUMBER('Test Sample Data'!L1111),'Test Sample Data'!L1111&lt;$B$1,'Test Sample Data'!L1111&gt;0),'Test Sample Data'!L1111,$B$1),"")</f>
        <v/>
      </c>
      <c r="M1112" s="17" t="str">
        <f>IF(SUM('Test Sample Data'!M$3:M$98)&gt;10,IF(AND(ISNUMBER('Test Sample Data'!M1111),'Test Sample Data'!M1111&lt;$B$1,'Test Sample Data'!M1111&gt;0),'Test Sample Data'!M1111,$B$1),"")</f>
        <v/>
      </c>
      <c r="N1112" s="17" t="str">
        <f>'Gene Table'!E1111</f>
        <v>mmu-miR-5097</v>
      </c>
      <c r="O1112" s="17" t="str">
        <f>'Gene Table'!B1111</f>
        <v>O05</v>
      </c>
      <c r="P1112" s="17" t="str">
        <f>IF(SUM('Control Sample Data'!D$3:D$98)&gt;10,IF(AND(ISNUMBER('Control Sample Data'!D1111),'Control Sample Data'!D1111&lt;$B$1,'Control Sample Data'!D1111&gt;0),'Control Sample Data'!D1111,$B$1),"")</f>
        <v/>
      </c>
      <c r="Q1112" s="17" t="str">
        <f>IF(SUM('Control Sample Data'!E$3:E$98)&gt;10,IF(AND(ISNUMBER('Control Sample Data'!E1111),'Control Sample Data'!E1111&lt;$B$1,'Control Sample Data'!E1111&gt;0),'Control Sample Data'!E1111,$B$1),"")</f>
        <v/>
      </c>
      <c r="R1112" s="17" t="str">
        <f>IF(SUM('Control Sample Data'!F$3:F$98)&gt;10,IF(AND(ISNUMBER('Control Sample Data'!F1111),'Control Sample Data'!F1111&lt;$B$1,'Control Sample Data'!F1111&gt;0),'Control Sample Data'!F1111,$B$1),"")</f>
        <v/>
      </c>
      <c r="S1112" s="17" t="str">
        <f>IF(SUM('Control Sample Data'!G$3:G$98)&gt;10,IF(AND(ISNUMBER('Control Sample Data'!G1111),'Control Sample Data'!G1111&lt;$B$1,'Control Sample Data'!G1111&gt;0),'Control Sample Data'!G1111,$B$1),"")</f>
        <v/>
      </c>
      <c r="T1112" s="17" t="str">
        <f>IF(SUM('Control Sample Data'!H$3:H$98)&gt;10,IF(AND(ISNUMBER('Control Sample Data'!H1111),'Control Sample Data'!H1111&lt;$B$1,'Control Sample Data'!H1111&gt;0),'Control Sample Data'!H1111,$B$1),"")</f>
        <v/>
      </c>
      <c r="U1112" s="17" t="str">
        <f>IF(SUM('Control Sample Data'!I$3:I$98)&gt;10,IF(AND(ISNUMBER('Control Sample Data'!I1111),'Control Sample Data'!I1111&lt;$B$1,'Control Sample Data'!I1111&gt;0),'Control Sample Data'!I1111,$B$1),"")</f>
        <v/>
      </c>
      <c r="V1112" s="17" t="str">
        <f>IF(SUM('Control Sample Data'!J$3:J$98)&gt;10,IF(AND(ISNUMBER('Control Sample Data'!J1111),'Control Sample Data'!J1111&lt;$B$1,'Control Sample Data'!J1111&gt;0),'Control Sample Data'!J1111,$B$1),"")</f>
        <v/>
      </c>
      <c r="W1112" s="17" t="str">
        <f>IF(SUM('Control Sample Data'!K$3:K$98)&gt;10,IF(AND(ISNUMBER('Control Sample Data'!K1111),'Control Sample Data'!K1111&lt;$B$1,'Control Sample Data'!K1111&gt;0),'Control Sample Data'!K1111,$B$1),"")</f>
        <v/>
      </c>
      <c r="X1112" s="17" t="str">
        <f>IF(SUM('Control Sample Data'!L$3:L$98)&gt;10,IF(AND(ISNUMBER('Control Sample Data'!L1111),'Control Sample Data'!L1111&lt;$B$1,'Control Sample Data'!L1111&gt;0),'Control Sample Data'!L1111,$B$1),"")</f>
        <v/>
      </c>
      <c r="Y1112" s="17" t="str">
        <f>IF(SUM('Control Sample Data'!M$3:M$98)&gt;10,IF(AND(ISNUMBER('Control Sample Data'!M1111),'Control Sample Data'!M1111&lt;$B$1,'Control Sample Data'!M1111&gt;0),'Control Sample Data'!M1111,$B$1),"")</f>
        <v/>
      </c>
      <c r="AT1112" s="36" t="str">
        <f t="shared" si="748"/>
        <v/>
      </c>
      <c r="AU1112" s="36" t="str">
        <f t="shared" si="749"/>
        <v/>
      </c>
      <c r="AV1112" s="36" t="str">
        <f t="shared" si="750"/>
        <v/>
      </c>
      <c r="AW1112" s="36" t="str">
        <f t="shared" si="751"/>
        <v/>
      </c>
      <c r="AX1112" s="36" t="str">
        <f t="shared" si="752"/>
        <v/>
      </c>
      <c r="AY1112" s="36" t="str">
        <f t="shared" si="753"/>
        <v/>
      </c>
      <c r="AZ1112" s="36" t="str">
        <f t="shared" si="754"/>
        <v/>
      </c>
      <c r="BA1112" s="36" t="str">
        <f t="shared" si="755"/>
        <v/>
      </c>
      <c r="BB1112" s="36" t="str">
        <f t="shared" si="756"/>
        <v/>
      </c>
      <c r="BC1112" s="36" t="str">
        <f t="shared" si="757"/>
        <v/>
      </c>
      <c r="BD1112" s="36" t="str">
        <f t="shared" si="758"/>
        <v/>
      </c>
      <c r="BE1112" s="36" t="str">
        <f t="shared" si="759"/>
        <v/>
      </c>
      <c r="BF1112" s="36" t="str">
        <f t="shared" si="760"/>
        <v/>
      </c>
      <c r="BG1112" s="36" t="str">
        <f t="shared" si="761"/>
        <v/>
      </c>
      <c r="BH1112" s="36" t="str">
        <f t="shared" si="762"/>
        <v/>
      </c>
      <c r="BI1112" s="36" t="str">
        <f t="shared" si="763"/>
        <v/>
      </c>
      <c r="BJ1112" s="36" t="str">
        <f t="shared" si="764"/>
        <v/>
      </c>
      <c r="BK1112" s="36" t="str">
        <f t="shared" si="765"/>
        <v/>
      </c>
      <c r="BL1112" s="36" t="str">
        <f t="shared" si="766"/>
        <v/>
      </c>
      <c r="BM1112" s="36" t="str">
        <f t="shared" si="767"/>
        <v/>
      </c>
      <c r="BN1112" s="38" t="e">
        <f t="shared" si="726"/>
        <v>#DIV/0!</v>
      </c>
      <c r="BO1112" s="38" t="e">
        <f t="shared" si="727"/>
        <v>#DIV/0!</v>
      </c>
      <c r="BP1112" s="39" t="str">
        <f t="shared" si="728"/>
        <v/>
      </c>
      <c r="BQ1112" s="39" t="str">
        <f t="shared" si="729"/>
        <v/>
      </c>
      <c r="BR1112" s="39" t="str">
        <f t="shared" si="730"/>
        <v/>
      </c>
      <c r="BS1112" s="39" t="str">
        <f t="shared" si="731"/>
        <v/>
      </c>
      <c r="BT1112" s="39" t="str">
        <f t="shared" si="732"/>
        <v/>
      </c>
      <c r="BU1112" s="39" t="str">
        <f t="shared" si="733"/>
        <v/>
      </c>
      <c r="BV1112" s="39" t="str">
        <f t="shared" si="734"/>
        <v/>
      </c>
      <c r="BW1112" s="39" t="str">
        <f t="shared" si="735"/>
        <v/>
      </c>
      <c r="BX1112" s="39" t="str">
        <f t="shared" si="736"/>
        <v/>
      </c>
      <c r="BY1112" s="39" t="str">
        <f t="shared" si="737"/>
        <v/>
      </c>
      <c r="BZ1112" s="39" t="str">
        <f t="shared" si="738"/>
        <v/>
      </c>
      <c r="CA1112" s="39" t="str">
        <f t="shared" si="739"/>
        <v/>
      </c>
      <c r="CB1112" s="39" t="str">
        <f t="shared" si="740"/>
        <v/>
      </c>
      <c r="CC1112" s="39" t="str">
        <f t="shared" si="741"/>
        <v/>
      </c>
      <c r="CD1112" s="39" t="str">
        <f t="shared" si="742"/>
        <v/>
      </c>
      <c r="CE1112" s="39" t="str">
        <f t="shared" si="743"/>
        <v/>
      </c>
      <c r="CF1112" s="39" t="str">
        <f t="shared" si="744"/>
        <v/>
      </c>
      <c r="CG1112" s="39" t="str">
        <f t="shared" si="745"/>
        <v/>
      </c>
      <c r="CH1112" s="39" t="str">
        <f t="shared" si="746"/>
        <v/>
      </c>
      <c r="CI1112" s="39" t="str">
        <f t="shared" si="747"/>
        <v/>
      </c>
    </row>
    <row r="1113" spans="1:87">
      <c r="A1113" s="18"/>
      <c r="B1113" s="15">
        <f>'Gene Table'!E1112</f>
        <v>0</v>
      </c>
      <c r="C1113" s="15" t="str">
        <f>'Gene Table'!B1112</f>
        <v>O06</v>
      </c>
      <c r="D1113" s="16" t="str">
        <f>IF(SUM('Test Sample Data'!D$3:D$98)&gt;10,IF(AND(ISNUMBER('Test Sample Data'!D1112),'Test Sample Data'!D1112&lt;$B$1,'Test Sample Data'!D1112&gt;0),'Test Sample Data'!D1112,$B$1),"")</f>
        <v/>
      </c>
      <c r="E1113" s="17" t="str">
        <f>IF(SUM('Test Sample Data'!E$3:E$98)&gt;10,IF(AND(ISNUMBER('Test Sample Data'!E1112),'Test Sample Data'!E1112&lt;$B$1,'Test Sample Data'!E1112&gt;0),'Test Sample Data'!E1112,$B$1),"")</f>
        <v/>
      </c>
      <c r="F1113" s="17" t="str">
        <f>IF(SUM('Test Sample Data'!F$3:F$98)&gt;10,IF(AND(ISNUMBER('Test Sample Data'!F1112),'Test Sample Data'!F1112&lt;$B$1,'Test Sample Data'!F1112&gt;0),'Test Sample Data'!F1112,$B$1),"")</f>
        <v/>
      </c>
      <c r="G1113" s="17" t="str">
        <f>IF(SUM('Test Sample Data'!G$3:G$98)&gt;10,IF(AND(ISNUMBER('Test Sample Data'!G1112),'Test Sample Data'!G1112&lt;$B$1,'Test Sample Data'!G1112&gt;0),'Test Sample Data'!G1112,$B$1),"")</f>
        <v/>
      </c>
      <c r="H1113" s="17" t="str">
        <f>IF(SUM('Test Sample Data'!H$3:H$98)&gt;10,IF(AND(ISNUMBER('Test Sample Data'!H1112),'Test Sample Data'!H1112&lt;$B$1,'Test Sample Data'!H1112&gt;0),'Test Sample Data'!H1112,$B$1),"")</f>
        <v/>
      </c>
      <c r="I1113" s="17" t="str">
        <f>IF(SUM('Test Sample Data'!I$3:I$98)&gt;10,IF(AND(ISNUMBER('Test Sample Data'!I1112),'Test Sample Data'!I1112&lt;$B$1,'Test Sample Data'!I1112&gt;0),'Test Sample Data'!I1112,$B$1),"")</f>
        <v/>
      </c>
      <c r="J1113" s="17" t="str">
        <f>IF(SUM('Test Sample Data'!J$3:J$98)&gt;10,IF(AND(ISNUMBER('Test Sample Data'!J1112),'Test Sample Data'!J1112&lt;$B$1,'Test Sample Data'!J1112&gt;0),'Test Sample Data'!J1112,$B$1),"")</f>
        <v/>
      </c>
      <c r="K1113" s="17" t="str">
        <f>IF(SUM('Test Sample Data'!K$3:K$98)&gt;10,IF(AND(ISNUMBER('Test Sample Data'!K1112),'Test Sample Data'!K1112&lt;$B$1,'Test Sample Data'!K1112&gt;0),'Test Sample Data'!K1112,$B$1),"")</f>
        <v/>
      </c>
      <c r="L1113" s="17" t="str">
        <f>IF(SUM('Test Sample Data'!L$3:L$98)&gt;10,IF(AND(ISNUMBER('Test Sample Data'!L1112),'Test Sample Data'!L1112&lt;$B$1,'Test Sample Data'!L1112&gt;0),'Test Sample Data'!L1112,$B$1),"")</f>
        <v/>
      </c>
      <c r="M1113" s="17" t="str">
        <f>IF(SUM('Test Sample Data'!M$3:M$98)&gt;10,IF(AND(ISNUMBER('Test Sample Data'!M1112),'Test Sample Data'!M1112&lt;$B$1,'Test Sample Data'!M1112&gt;0),'Test Sample Data'!M1112,$B$1),"")</f>
        <v/>
      </c>
      <c r="N1113" s="17">
        <f>'Gene Table'!E1112</f>
        <v>0</v>
      </c>
      <c r="O1113" s="17" t="str">
        <f>'Gene Table'!B1112</f>
        <v>O06</v>
      </c>
      <c r="P1113" s="17" t="str">
        <f>IF(SUM('Control Sample Data'!D$3:D$98)&gt;10,IF(AND(ISNUMBER('Control Sample Data'!D1112),'Control Sample Data'!D1112&lt;$B$1,'Control Sample Data'!D1112&gt;0),'Control Sample Data'!D1112,$B$1),"")</f>
        <v/>
      </c>
      <c r="Q1113" s="17" t="str">
        <f>IF(SUM('Control Sample Data'!E$3:E$98)&gt;10,IF(AND(ISNUMBER('Control Sample Data'!E1112),'Control Sample Data'!E1112&lt;$B$1,'Control Sample Data'!E1112&gt;0),'Control Sample Data'!E1112,$B$1),"")</f>
        <v/>
      </c>
      <c r="R1113" s="17" t="str">
        <f>IF(SUM('Control Sample Data'!F$3:F$98)&gt;10,IF(AND(ISNUMBER('Control Sample Data'!F1112),'Control Sample Data'!F1112&lt;$B$1,'Control Sample Data'!F1112&gt;0),'Control Sample Data'!F1112,$B$1),"")</f>
        <v/>
      </c>
      <c r="S1113" s="17" t="str">
        <f>IF(SUM('Control Sample Data'!G$3:G$98)&gt;10,IF(AND(ISNUMBER('Control Sample Data'!G1112),'Control Sample Data'!G1112&lt;$B$1,'Control Sample Data'!G1112&gt;0),'Control Sample Data'!G1112,$B$1),"")</f>
        <v/>
      </c>
      <c r="T1113" s="17" t="str">
        <f>IF(SUM('Control Sample Data'!H$3:H$98)&gt;10,IF(AND(ISNUMBER('Control Sample Data'!H1112),'Control Sample Data'!H1112&lt;$B$1,'Control Sample Data'!H1112&gt;0),'Control Sample Data'!H1112,$B$1),"")</f>
        <v/>
      </c>
      <c r="U1113" s="17" t="str">
        <f>IF(SUM('Control Sample Data'!I$3:I$98)&gt;10,IF(AND(ISNUMBER('Control Sample Data'!I1112),'Control Sample Data'!I1112&lt;$B$1,'Control Sample Data'!I1112&gt;0),'Control Sample Data'!I1112,$B$1),"")</f>
        <v/>
      </c>
      <c r="V1113" s="17" t="str">
        <f>IF(SUM('Control Sample Data'!J$3:J$98)&gt;10,IF(AND(ISNUMBER('Control Sample Data'!J1112),'Control Sample Data'!J1112&lt;$B$1,'Control Sample Data'!J1112&gt;0),'Control Sample Data'!J1112,$B$1),"")</f>
        <v/>
      </c>
      <c r="W1113" s="17" t="str">
        <f>IF(SUM('Control Sample Data'!K$3:K$98)&gt;10,IF(AND(ISNUMBER('Control Sample Data'!K1112),'Control Sample Data'!K1112&lt;$B$1,'Control Sample Data'!K1112&gt;0),'Control Sample Data'!K1112,$B$1),"")</f>
        <v/>
      </c>
      <c r="X1113" s="17" t="str">
        <f>IF(SUM('Control Sample Data'!L$3:L$98)&gt;10,IF(AND(ISNUMBER('Control Sample Data'!L1112),'Control Sample Data'!L1112&lt;$B$1,'Control Sample Data'!L1112&gt;0),'Control Sample Data'!L1112,$B$1),"")</f>
        <v/>
      </c>
      <c r="Y1113" s="17" t="str">
        <f>IF(SUM('Control Sample Data'!M$3:M$98)&gt;10,IF(AND(ISNUMBER('Control Sample Data'!M1112),'Control Sample Data'!M1112&lt;$B$1,'Control Sample Data'!M1112&gt;0),'Control Sample Data'!M1112,$B$1),"")</f>
        <v/>
      </c>
      <c r="AT1113" s="36" t="str">
        <f t="shared" si="748"/>
        <v/>
      </c>
      <c r="AU1113" s="36" t="str">
        <f t="shared" si="749"/>
        <v/>
      </c>
      <c r="AV1113" s="36" t="str">
        <f t="shared" si="750"/>
        <v/>
      </c>
      <c r="AW1113" s="36" t="str">
        <f t="shared" si="751"/>
        <v/>
      </c>
      <c r="AX1113" s="36" t="str">
        <f t="shared" si="752"/>
        <v/>
      </c>
      <c r="AY1113" s="36" t="str">
        <f t="shared" si="753"/>
        <v/>
      </c>
      <c r="AZ1113" s="36" t="str">
        <f t="shared" si="754"/>
        <v/>
      </c>
      <c r="BA1113" s="36" t="str">
        <f t="shared" si="755"/>
        <v/>
      </c>
      <c r="BB1113" s="36" t="str">
        <f t="shared" si="756"/>
        <v/>
      </c>
      <c r="BC1113" s="36" t="str">
        <f t="shared" si="757"/>
        <v/>
      </c>
      <c r="BD1113" s="36" t="str">
        <f t="shared" si="758"/>
        <v/>
      </c>
      <c r="BE1113" s="36" t="str">
        <f t="shared" si="759"/>
        <v/>
      </c>
      <c r="BF1113" s="36" t="str">
        <f t="shared" si="760"/>
        <v/>
      </c>
      <c r="BG1113" s="36" t="str">
        <f t="shared" si="761"/>
        <v/>
      </c>
      <c r="BH1113" s="36" t="str">
        <f t="shared" si="762"/>
        <v/>
      </c>
      <c r="BI1113" s="36" t="str">
        <f t="shared" si="763"/>
        <v/>
      </c>
      <c r="BJ1113" s="36" t="str">
        <f t="shared" si="764"/>
        <v/>
      </c>
      <c r="BK1113" s="36" t="str">
        <f t="shared" si="765"/>
        <v/>
      </c>
      <c r="BL1113" s="36" t="str">
        <f t="shared" si="766"/>
        <v/>
      </c>
      <c r="BM1113" s="36" t="str">
        <f t="shared" si="767"/>
        <v/>
      </c>
      <c r="BN1113" s="38" t="e">
        <f t="shared" si="726"/>
        <v>#DIV/0!</v>
      </c>
      <c r="BO1113" s="38" t="e">
        <f t="shared" si="727"/>
        <v>#DIV/0!</v>
      </c>
      <c r="BP1113" s="39" t="str">
        <f t="shared" si="728"/>
        <v/>
      </c>
      <c r="BQ1113" s="39" t="str">
        <f t="shared" si="729"/>
        <v/>
      </c>
      <c r="BR1113" s="39" t="str">
        <f t="shared" si="730"/>
        <v/>
      </c>
      <c r="BS1113" s="39" t="str">
        <f t="shared" si="731"/>
        <v/>
      </c>
      <c r="BT1113" s="39" t="str">
        <f t="shared" si="732"/>
        <v/>
      </c>
      <c r="BU1113" s="39" t="str">
        <f t="shared" si="733"/>
        <v/>
      </c>
      <c r="BV1113" s="39" t="str">
        <f t="shared" si="734"/>
        <v/>
      </c>
      <c r="BW1113" s="39" t="str">
        <f t="shared" si="735"/>
        <v/>
      </c>
      <c r="BX1113" s="39" t="str">
        <f t="shared" si="736"/>
        <v/>
      </c>
      <c r="BY1113" s="39" t="str">
        <f t="shared" si="737"/>
        <v/>
      </c>
      <c r="BZ1113" s="39" t="str">
        <f t="shared" si="738"/>
        <v/>
      </c>
      <c r="CA1113" s="39" t="str">
        <f t="shared" si="739"/>
        <v/>
      </c>
      <c r="CB1113" s="39" t="str">
        <f t="shared" si="740"/>
        <v/>
      </c>
      <c r="CC1113" s="39" t="str">
        <f t="shared" si="741"/>
        <v/>
      </c>
      <c r="CD1113" s="39" t="str">
        <f t="shared" si="742"/>
        <v/>
      </c>
      <c r="CE1113" s="39" t="str">
        <f t="shared" si="743"/>
        <v/>
      </c>
      <c r="CF1113" s="39" t="str">
        <f t="shared" si="744"/>
        <v/>
      </c>
      <c r="CG1113" s="39" t="str">
        <f t="shared" si="745"/>
        <v/>
      </c>
      <c r="CH1113" s="39" t="str">
        <f t="shared" si="746"/>
        <v/>
      </c>
      <c r="CI1113" s="39" t="str">
        <f t="shared" si="747"/>
        <v/>
      </c>
    </row>
    <row r="1114" spans="1:87">
      <c r="A1114" s="18"/>
      <c r="B1114" s="15" t="str">
        <f>'Gene Table'!E1113</f>
        <v>mmu-miR-5098</v>
      </c>
      <c r="C1114" s="15" t="str">
        <f>'Gene Table'!B1113</f>
        <v>O07</v>
      </c>
      <c r="D1114" s="16" t="str">
        <f>IF(SUM('Test Sample Data'!D$3:D$98)&gt;10,IF(AND(ISNUMBER('Test Sample Data'!D1113),'Test Sample Data'!D1113&lt;$B$1,'Test Sample Data'!D1113&gt;0),'Test Sample Data'!D1113,$B$1),"")</f>
        <v/>
      </c>
      <c r="E1114" s="17" t="str">
        <f>IF(SUM('Test Sample Data'!E$3:E$98)&gt;10,IF(AND(ISNUMBER('Test Sample Data'!E1113),'Test Sample Data'!E1113&lt;$B$1,'Test Sample Data'!E1113&gt;0),'Test Sample Data'!E1113,$B$1),"")</f>
        <v/>
      </c>
      <c r="F1114" s="17" t="str">
        <f>IF(SUM('Test Sample Data'!F$3:F$98)&gt;10,IF(AND(ISNUMBER('Test Sample Data'!F1113),'Test Sample Data'!F1113&lt;$B$1,'Test Sample Data'!F1113&gt;0),'Test Sample Data'!F1113,$B$1),"")</f>
        <v/>
      </c>
      <c r="G1114" s="17" t="str">
        <f>IF(SUM('Test Sample Data'!G$3:G$98)&gt;10,IF(AND(ISNUMBER('Test Sample Data'!G1113),'Test Sample Data'!G1113&lt;$B$1,'Test Sample Data'!G1113&gt;0),'Test Sample Data'!G1113,$B$1),"")</f>
        <v/>
      </c>
      <c r="H1114" s="17" t="str">
        <f>IF(SUM('Test Sample Data'!H$3:H$98)&gt;10,IF(AND(ISNUMBER('Test Sample Data'!H1113),'Test Sample Data'!H1113&lt;$B$1,'Test Sample Data'!H1113&gt;0),'Test Sample Data'!H1113,$B$1),"")</f>
        <v/>
      </c>
      <c r="I1114" s="17" t="str">
        <f>IF(SUM('Test Sample Data'!I$3:I$98)&gt;10,IF(AND(ISNUMBER('Test Sample Data'!I1113),'Test Sample Data'!I1113&lt;$B$1,'Test Sample Data'!I1113&gt;0),'Test Sample Data'!I1113,$B$1),"")</f>
        <v/>
      </c>
      <c r="J1114" s="17" t="str">
        <f>IF(SUM('Test Sample Data'!J$3:J$98)&gt;10,IF(AND(ISNUMBER('Test Sample Data'!J1113),'Test Sample Data'!J1113&lt;$B$1,'Test Sample Data'!J1113&gt;0),'Test Sample Data'!J1113,$B$1),"")</f>
        <v/>
      </c>
      <c r="K1114" s="17" t="str">
        <f>IF(SUM('Test Sample Data'!K$3:K$98)&gt;10,IF(AND(ISNUMBER('Test Sample Data'!K1113),'Test Sample Data'!K1113&lt;$B$1,'Test Sample Data'!K1113&gt;0),'Test Sample Data'!K1113,$B$1),"")</f>
        <v/>
      </c>
      <c r="L1114" s="17" t="str">
        <f>IF(SUM('Test Sample Data'!L$3:L$98)&gt;10,IF(AND(ISNUMBER('Test Sample Data'!L1113),'Test Sample Data'!L1113&lt;$B$1,'Test Sample Data'!L1113&gt;0),'Test Sample Data'!L1113,$B$1),"")</f>
        <v/>
      </c>
      <c r="M1114" s="17" t="str">
        <f>IF(SUM('Test Sample Data'!M$3:M$98)&gt;10,IF(AND(ISNUMBER('Test Sample Data'!M1113),'Test Sample Data'!M1113&lt;$B$1,'Test Sample Data'!M1113&gt;0),'Test Sample Data'!M1113,$B$1),"")</f>
        <v/>
      </c>
      <c r="N1114" s="17" t="str">
        <f>'Gene Table'!E1113</f>
        <v>mmu-miR-5098</v>
      </c>
      <c r="O1114" s="17" t="str">
        <f>'Gene Table'!B1113</f>
        <v>O07</v>
      </c>
      <c r="P1114" s="17" t="str">
        <f>IF(SUM('Control Sample Data'!D$3:D$98)&gt;10,IF(AND(ISNUMBER('Control Sample Data'!D1113),'Control Sample Data'!D1113&lt;$B$1,'Control Sample Data'!D1113&gt;0),'Control Sample Data'!D1113,$B$1),"")</f>
        <v/>
      </c>
      <c r="Q1114" s="17" t="str">
        <f>IF(SUM('Control Sample Data'!E$3:E$98)&gt;10,IF(AND(ISNUMBER('Control Sample Data'!E1113),'Control Sample Data'!E1113&lt;$B$1,'Control Sample Data'!E1113&gt;0),'Control Sample Data'!E1113,$B$1),"")</f>
        <v/>
      </c>
      <c r="R1114" s="17" t="str">
        <f>IF(SUM('Control Sample Data'!F$3:F$98)&gt;10,IF(AND(ISNUMBER('Control Sample Data'!F1113),'Control Sample Data'!F1113&lt;$B$1,'Control Sample Data'!F1113&gt;0),'Control Sample Data'!F1113,$B$1),"")</f>
        <v/>
      </c>
      <c r="S1114" s="17" t="str">
        <f>IF(SUM('Control Sample Data'!G$3:G$98)&gt;10,IF(AND(ISNUMBER('Control Sample Data'!G1113),'Control Sample Data'!G1113&lt;$B$1,'Control Sample Data'!G1113&gt;0),'Control Sample Data'!G1113,$B$1),"")</f>
        <v/>
      </c>
      <c r="T1114" s="17" t="str">
        <f>IF(SUM('Control Sample Data'!H$3:H$98)&gt;10,IF(AND(ISNUMBER('Control Sample Data'!H1113),'Control Sample Data'!H1113&lt;$B$1,'Control Sample Data'!H1113&gt;0),'Control Sample Data'!H1113,$B$1),"")</f>
        <v/>
      </c>
      <c r="U1114" s="17" t="str">
        <f>IF(SUM('Control Sample Data'!I$3:I$98)&gt;10,IF(AND(ISNUMBER('Control Sample Data'!I1113),'Control Sample Data'!I1113&lt;$B$1,'Control Sample Data'!I1113&gt;0),'Control Sample Data'!I1113,$B$1),"")</f>
        <v/>
      </c>
      <c r="V1114" s="17" t="str">
        <f>IF(SUM('Control Sample Data'!J$3:J$98)&gt;10,IF(AND(ISNUMBER('Control Sample Data'!J1113),'Control Sample Data'!J1113&lt;$B$1,'Control Sample Data'!J1113&gt;0),'Control Sample Data'!J1113,$B$1),"")</f>
        <v/>
      </c>
      <c r="W1114" s="17" t="str">
        <f>IF(SUM('Control Sample Data'!K$3:K$98)&gt;10,IF(AND(ISNUMBER('Control Sample Data'!K1113),'Control Sample Data'!K1113&lt;$B$1,'Control Sample Data'!K1113&gt;0),'Control Sample Data'!K1113,$B$1),"")</f>
        <v/>
      </c>
      <c r="X1114" s="17" t="str">
        <f>IF(SUM('Control Sample Data'!L$3:L$98)&gt;10,IF(AND(ISNUMBER('Control Sample Data'!L1113),'Control Sample Data'!L1113&lt;$B$1,'Control Sample Data'!L1113&gt;0),'Control Sample Data'!L1113,$B$1),"")</f>
        <v/>
      </c>
      <c r="Y1114" s="17" t="str">
        <f>IF(SUM('Control Sample Data'!M$3:M$98)&gt;10,IF(AND(ISNUMBER('Control Sample Data'!M1113),'Control Sample Data'!M1113&lt;$B$1,'Control Sample Data'!M1113&gt;0),'Control Sample Data'!M1113,$B$1),"")</f>
        <v/>
      </c>
      <c r="AT1114" s="36" t="str">
        <f t="shared" si="748"/>
        <v/>
      </c>
      <c r="AU1114" s="36" t="str">
        <f t="shared" si="749"/>
        <v/>
      </c>
      <c r="AV1114" s="36" t="str">
        <f t="shared" si="750"/>
        <v/>
      </c>
      <c r="AW1114" s="36" t="str">
        <f t="shared" si="751"/>
        <v/>
      </c>
      <c r="AX1114" s="36" t="str">
        <f t="shared" si="752"/>
        <v/>
      </c>
      <c r="AY1114" s="36" t="str">
        <f t="shared" si="753"/>
        <v/>
      </c>
      <c r="AZ1114" s="36" t="str">
        <f t="shared" si="754"/>
        <v/>
      </c>
      <c r="BA1114" s="36" t="str">
        <f t="shared" si="755"/>
        <v/>
      </c>
      <c r="BB1114" s="36" t="str">
        <f t="shared" si="756"/>
        <v/>
      </c>
      <c r="BC1114" s="36" t="str">
        <f t="shared" si="757"/>
        <v/>
      </c>
      <c r="BD1114" s="36" t="str">
        <f t="shared" si="758"/>
        <v/>
      </c>
      <c r="BE1114" s="36" t="str">
        <f t="shared" si="759"/>
        <v/>
      </c>
      <c r="BF1114" s="36" t="str">
        <f t="shared" si="760"/>
        <v/>
      </c>
      <c r="BG1114" s="36" t="str">
        <f t="shared" si="761"/>
        <v/>
      </c>
      <c r="BH1114" s="36" t="str">
        <f t="shared" si="762"/>
        <v/>
      </c>
      <c r="BI1114" s="36" t="str">
        <f t="shared" si="763"/>
        <v/>
      </c>
      <c r="BJ1114" s="36" t="str">
        <f t="shared" si="764"/>
        <v/>
      </c>
      <c r="BK1114" s="36" t="str">
        <f t="shared" si="765"/>
        <v/>
      </c>
      <c r="BL1114" s="36" t="str">
        <f t="shared" si="766"/>
        <v/>
      </c>
      <c r="BM1114" s="36" t="str">
        <f t="shared" si="767"/>
        <v/>
      </c>
      <c r="BN1114" s="38" t="e">
        <f t="shared" si="726"/>
        <v>#DIV/0!</v>
      </c>
      <c r="BO1114" s="38" t="e">
        <f t="shared" si="727"/>
        <v>#DIV/0!</v>
      </c>
      <c r="BP1114" s="39" t="str">
        <f t="shared" si="728"/>
        <v/>
      </c>
      <c r="BQ1114" s="39" t="str">
        <f t="shared" si="729"/>
        <v/>
      </c>
      <c r="BR1114" s="39" t="str">
        <f t="shared" si="730"/>
        <v/>
      </c>
      <c r="BS1114" s="39" t="str">
        <f t="shared" si="731"/>
        <v/>
      </c>
      <c r="BT1114" s="39" t="str">
        <f t="shared" si="732"/>
        <v/>
      </c>
      <c r="BU1114" s="39" t="str">
        <f t="shared" si="733"/>
        <v/>
      </c>
      <c r="BV1114" s="39" t="str">
        <f t="shared" si="734"/>
        <v/>
      </c>
      <c r="BW1114" s="39" t="str">
        <f t="shared" si="735"/>
        <v/>
      </c>
      <c r="BX1114" s="39" t="str">
        <f t="shared" si="736"/>
        <v/>
      </c>
      <c r="BY1114" s="39" t="str">
        <f t="shared" si="737"/>
        <v/>
      </c>
      <c r="BZ1114" s="39" t="str">
        <f t="shared" si="738"/>
        <v/>
      </c>
      <c r="CA1114" s="39" t="str">
        <f t="shared" si="739"/>
        <v/>
      </c>
      <c r="CB1114" s="39" t="str">
        <f t="shared" si="740"/>
        <v/>
      </c>
      <c r="CC1114" s="39" t="str">
        <f t="shared" si="741"/>
        <v/>
      </c>
      <c r="CD1114" s="39" t="str">
        <f t="shared" si="742"/>
        <v/>
      </c>
      <c r="CE1114" s="39" t="str">
        <f t="shared" si="743"/>
        <v/>
      </c>
      <c r="CF1114" s="39" t="str">
        <f t="shared" si="744"/>
        <v/>
      </c>
      <c r="CG1114" s="39" t="str">
        <f t="shared" si="745"/>
        <v/>
      </c>
      <c r="CH1114" s="39" t="str">
        <f t="shared" si="746"/>
        <v/>
      </c>
      <c r="CI1114" s="39" t="str">
        <f t="shared" si="747"/>
        <v/>
      </c>
    </row>
    <row r="1115" spans="1:87">
      <c r="A1115" s="18"/>
      <c r="B1115" s="15">
        <f>'Gene Table'!E1114</f>
        <v>0</v>
      </c>
      <c r="C1115" s="15" t="str">
        <f>'Gene Table'!B1114</f>
        <v>O08</v>
      </c>
      <c r="D1115" s="16" t="str">
        <f>IF(SUM('Test Sample Data'!D$3:D$98)&gt;10,IF(AND(ISNUMBER('Test Sample Data'!D1114),'Test Sample Data'!D1114&lt;$B$1,'Test Sample Data'!D1114&gt;0),'Test Sample Data'!D1114,$B$1),"")</f>
        <v/>
      </c>
      <c r="E1115" s="17" t="str">
        <f>IF(SUM('Test Sample Data'!E$3:E$98)&gt;10,IF(AND(ISNUMBER('Test Sample Data'!E1114),'Test Sample Data'!E1114&lt;$B$1,'Test Sample Data'!E1114&gt;0),'Test Sample Data'!E1114,$B$1),"")</f>
        <v/>
      </c>
      <c r="F1115" s="17" t="str">
        <f>IF(SUM('Test Sample Data'!F$3:F$98)&gt;10,IF(AND(ISNUMBER('Test Sample Data'!F1114),'Test Sample Data'!F1114&lt;$B$1,'Test Sample Data'!F1114&gt;0),'Test Sample Data'!F1114,$B$1),"")</f>
        <v/>
      </c>
      <c r="G1115" s="17" t="str">
        <f>IF(SUM('Test Sample Data'!G$3:G$98)&gt;10,IF(AND(ISNUMBER('Test Sample Data'!G1114),'Test Sample Data'!G1114&lt;$B$1,'Test Sample Data'!G1114&gt;0),'Test Sample Data'!G1114,$B$1),"")</f>
        <v/>
      </c>
      <c r="H1115" s="17" t="str">
        <f>IF(SUM('Test Sample Data'!H$3:H$98)&gt;10,IF(AND(ISNUMBER('Test Sample Data'!H1114),'Test Sample Data'!H1114&lt;$B$1,'Test Sample Data'!H1114&gt;0),'Test Sample Data'!H1114,$B$1),"")</f>
        <v/>
      </c>
      <c r="I1115" s="17" t="str">
        <f>IF(SUM('Test Sample Data'!I$3:I$98)&gt;10,IF(AND(ISNUMBER('Test Sample Data'!I1114),'Test Sample Data'!I1114&lt;$B$1,'Test Sample Data'!I1114&gt;0),'Test Sample Data'!I1114,$B$1),"")</f>
        <v/>
      </c>
      <c r="J1115" s="17" t="str">
        <f>IF(SUM('Test Sample Data'!J$3:J$98)&gt;10,IF(AND(ISNUMBER('Test Sample Data'!J1114),'Test Sample Data'!J1114&lt;$B$1,'Test Sample Data'!J1114&gt;0),'Test Sample Data'!J1114,$B$1),"")</f>
        <v/>
      </c>
      <c r="K1115" s="17" t="str">
        <f>IF(SUM('Test Sample Data'!K$3:K$98)&gt;10,IF(AND(ISNUMBER('Test Sample Data'!K1114),'Test Sample Data'!K1114&lt;$B$1,'Test Sample Data'!K1114&gt;0),'Test Sample Data'!K1114,$B$1),"")</f>
        <v/>
      </c>
      <c r="L1115" s="17" t="str">
        <f>IF(SUM('Test Sample Data'!L$3:L$98)&gt;10,IF(AND(ISNUMBER('Test Sample Data'!L1114),'Test Sample Data'!L1114&lt;$B$1,'Test Sample Data'!L1114&gt;0),'Test Sample Data'!L1114,$B$1),"")</f>
        <v/>
      </c>
      <c r="M1115" s="17" t="str">
        <f>IF(SUM('Test Sample Data'!M$3:M$98)&gt;10,IF(AND(ISNUMBER('Test Sample Data'!M1114),'Test Sample Data'!M1114&lt;$B$1,'Test Sample Data'!M1114&gt;0),'Test Sample Data'!M1114,$B$1),"")</f>
        <v/>
      </c>
      <c r="N1115" s="17">
        <f>'Gene Table'!E1114</f>
        <v>0</v>
      </c>
      <c r="O1115" s="17" t="str">
        <f>'Gene Table'!B1114</f>
        <v>O08</v>
      </c>
      <c r="P1115" s="17" t="str">
        <f>IF(SUM('Control Sample Data'!D$3:D$98)&gt;10,IF(AND(ISNUMBER('Control Sample Data'!D1114),'Control Sample Data'!D1114&lt;$B$1,'Control Sample Data'!D1114&gt;0),'Control Sample Data'!D1114,$B$1),"")</f>
        <v/>
      </c>
      <c r="Q1115" s="17" t="str">
        <f>IF(SUM('Control Sample Data'!E$3:E$98)&gt;10,IF(AND(ISNUMBER('Control Sample Data'!E1114),'Control Sample Data'!E1114&lt;$B$1,'Control Sample Data'!E1114&gt;0),'Control Sample Data'!E1114,$B$1),"")</f>
        <v/>
      </c>
      <c r="R1115" s="17" t="str">
        <f>IF(SUM('Control Sample Data'!F$3:F$98)&gt;10,IF(AND(ISNUMBER('Control Sample Data'!F1114),'Control Sample Data'!F1114&lt;$B$1,'Control Sample Data'!F1114&gt;0),'Control Sample Data'!F1114,$B$1),"")</f>
        <v/>
      </c>
      <c r="S1115" s="17" t="str">
        <f>IF(SUM('Control Sample Data'!G$3:G$98)&gt;10,IF(AND(ISNUMBER('Control Sample Data'!G1114),'Control Sample Data'!G1114&lt;$B$1,'Control Sample Data'!G1114&gt;0),'Control Sample Data'!G1114,$B$1),"")</f>
        <v/>
      </c>
      <c r="T1115" s="17" t="str">
        <f>IF(SUM('Control Sample Data'!H$3:H$98)&gt;10,IF(AND(ISNUMBER('Control Sample Data'!H1114),'Control Sample Data'!H1114&lt;$B$1,'Control Sample Data'!H1114&gt;0),'Control Sample Data'!H1114,$B$1),"")</f>
        <v/>
      </c>
      <c r="U1115" s="17" t="str">
        <f>IF(SUM('Control Sample Data'!I$3:I$98)&gt;10,IF(AND(ISNUMBER('Control Sample Data'!I1114),'Control Sample Data'!I1114&lt;$B$1,'Control Sample Data'!I1114&gt;0),'Control Sample Data'!I1114,$B$1),"")</f>
        <v/>
      </c>
      <c r="V1115" s="17" t="str">
        <f>IF(SUM('Control Sample Data'!J$3:J$98)&gt;10,IF(AND(ISNUMBER('Control Sample Data'!J1114),'Control Sample Data'!J1114&lt;$B$1,'Control Sample Data'!J1114&gt;0),'Control Sample Data'!J1114,$B$1),"")</f>
        <v/>
      </c>
      <c r="W1115" s="17" t="str">
        <f>IF(SUM('Control Sample Data'!K$3:K$98)&gt;10,IF(AND(ISNUMBER('Control Sample Data'!K1114),'Control Sample Data'!K1114&lt;$B$1,'Control Sample Data'!K1114&gt;0),'Control Sample Data'!K1114,$B$1),"")</f>
        <v/>
      </c>
      <c r="X1115" s="17" t="str">
        <f>IF(SUM('Control Sample Data'!L$3:L$98)&gt;10,IF(AND(ISNUMBER('Control Sample Data'!L1114),'Control Sample Data'!L1114&lt;$B$1,'Control Sample Data'!L1114&gt;0),'Control Sample Data'!L1114,$B$1),"")</f>
        <v/>
      </c>
      <c r="Y1115" s="17" t="str">
        <f>IF(SUM('Control Sample Data'!M$3:M$98)&gt;10,IF(AND(ISNUMBER('Control Sample Data'!M1114),'Control Sample Data'!M1114&lt;$B$1,'Control Sample Data'!M1114&gt;0),'Control Sample Data'!M1114,$B$1),"")</f>
        <v/>
      </c>
      <c r="AT1115" s="36" t="str">
        <f t="shared" si="748"/>
        <v/>
      </c>
      <c r="AU1115" s="36" t="str">
        <f t="shared" si="749"/>
        <v/>
      </c>
      <c r="AV1115" s="36" t="str">
        <f t="shared" si="750"/>
        <v/>
      </c>
      <c r="AW1115" s="36" t="str">
        <f t="shared" si="751"/>
        <v/>
      </c>
      <c r="AX1115" s="36" t="str">
        <f t="shared" si="752"/>
        <v/>
      </c>
      <c r="AY1115" s="36" t="str">
        <f t="shared" si="753"/>
        <v/>
      </c>
      <c r="AZ1115" s="36" t="str">
        <f t="shared" si="754"/>
        <v/>
      </c>
      <c r="BA1115" s="36" t="str">
        <f t="shared" si="755"/>
        <v/>
      </c>
      <c r="BB1115" s="36" t="str">
        <f t="shared" si="756"/>
        <v/>
      </c>
      <c r="BC1115" s="36" t="str">
        <f t="shared" si="757"/>
        <v/>
      </c>
      <c r="BD1115" s="36" t="str">
        <f t="shared" si="758"/>
        <v/>
      </c>
      <c r="BE1115" s="36" t="str">
        <f t="shared" si="759"/>
        <v/>
      </c>
      <c r="BF1115" s="36" t="str">
        <f t="shared" si="760"/>
        <v/>
      </c>
      <c r="BG1115" s="36" t="str">
        <f t="shared" si="761"/>
        <v/>
      </c>
      <c r="BH1115" s="36" t="str">
        <f t="shared" si="762"/>
        <v/>
      </c>
      <c r="BI1115" s="36" t="str">
        <f t="shared" si="763"/>
        <v/>
      </c>
      <c r="BJ1115" s="36" t="str">
        <f t="shared" si="764"/>
        <v/>
      </c>
      <c r="BK1115" s="36" t="str">
        <f t="shared" si="765"/>
        <v/>
      </c>
      <c r="BL1115" s="36" t="str">
        <f t="shared" si="766"/>
        <v/>
      </c>
      <c r="BM1115" s="36" t="str">
        <f t="shared" si="767"/>
        <v/>
      </c>
      <c r="BN1115" s="38" t="e">
        <f t="shared" si="726"/>
        <v>#DIV/0!</v>
      </c>
      <c r="BO1115" s="38" t="e">
        <f t="shared" si="727"/>
        <v>#DIV/0!</v>
      </c>
      <c r="BP1115" s="39" t="str">
        <f t="shared" si="728"/>
        <v/>
      </c>
      <c r="BQ1115" s="39" t="str">
        <f t="shared" si="729"/>
        <v/>
      </c>
      <c r="BR1115" s="39" t="str">
        <f t="shared" si="730"/>
        <v/>
      </c>
      <c r="BS1115" s="39" t="str">
        <f t="shared" si="731"/>
        <v/>
      </c>
      <c r="BT1115" s="39" t="str">
        <f t="shared" si="732"/>
        <v/>
      </c>
      <c r="BU1115" s="39" t="str">
        <f t="shared" si="733"/>
        <v/>
      </c>
      <c r="BV1115" s="39" t="str">
        <f t="shared" si="734"/>
        <v/>
      </c>
      <c r="BW1115" s="39" t="str">
        <f t="shared" si="735"/>
        <v/>
      </c>
      <c r="BX1115" s="39" t="str">
        <f t="shared" si="736"/>
        <v/>
      </c>
      <c r="BY1115" s="39" t="str">
        <f t="shared" si="737"/>
        <v/>
      </c>
      <c r="BZ1115" s="39" t="str">
        <f t="shared" si="738"/>
        <v/>
      </c>
      <c r="CA1115" s="39" t="str">
        <f t="shared" si="739"/>
        <v/>
      </c>
      <c r="CB1115" s="39" t="str">
        <f t="shared" si="740"/>
        <v/>
      </c>
      <c r="CC1115" s="39" t="str">
        <f t="shared" si="741"/>
        <v/>
      </c>
      <c r="CD1115" s="39" t="str">
        <f t="shared" si="742"/>
        <v/>
      </c>
      <c r="CE1115" s="39" t="str">
        <f t="shared" si="743"/>
        <v/>
      </c>
      <c r="CF1115" s="39" t="str">
        <f t="shared" si="744"/>
        <v/>
      </c>
      <c r="CG1115" s="39" t="str">
        <f t="shared" si="745"/>
        <v/>
      </c>
      <c r="CH1115" s="39" t="str">
        <f t="shared" si="746"/>
        <v/>
      </c>
      <c r="CI1115" s="39" t="str">
        <f t="shared" si="747"/>
        <v/>
      </c>
    </row>
    <row r="1116" spans="1:87">
      <c r="A1116" s="18"/>
      <c r="B1116" s="15" t="str">
        <f>'Gene Table'!E1115</f>
        <v>mmu-miR-5099</v>
      </c>
      <c r="C1116" s="15" t="str">
        <f>'Gene Table'!B1115</f>
        <v>O09</v>
      </c>
      <c r="D1116" s="16" t="str">
        <f>IF(SUM('Test Sample Data'!D$3:D$98)&gt;10,IF(AND(ISNUMBER('Test Sample Data'!D1115),'Test Sample Data'!D1115&lt;$B$1,'Test Sample Data'!D1115&gt;0),'Test Sample Data'!D1115,$B$1),"")</f>
        <v/>
      </c>
      <c r="E1116" s="17" t="str">
        <f>IF(SUM('Test Sample Data'!E$3:E$98)&gt;10,IF(AND(ISNUMBER('Test Sample Data'!E1115),'Test Sample Data'!E1115&lt;$B$1,'Test Sample Data'!E1115&gt;0),'Test Sample Data'!E1115,$B$1),"")</f>
        <v/>
      </c>
      <c r="F1116" s="17" t="str">
        <f>IF(SUM('Test Sample Data'!F$3:F$98)&gt;10,IF(AND(ISNUMBER('Test Sample Data'!F1115),'Test Sample Data'!F1115&lt;$B$1,'Test Sample Data'!F1115&gt;0),'Test Sample Data'!F1115,$B$1),"")</f>
        <v/>
      </c>
      <c r="G1116" s="17" t="str">
        <f>IF(SUM('Test Sample Data'!G$3:G$98)&gt;10,IF(AND(ISNUMBER('Test Sample Data'!G1115),'Test Sample Data'!G1115&lt;$B$1,'Test Sample Data'!G1115&gt;0),'Test Sample Data'!G1115,$B$1),"")</f>
        <v/>
      </c>
      <c r="H1116" s="17" t="str">
        <f>IF(SUM('Test Sample Data'!H$3:H$98)&gt;10,IF(AND(ISNUMBER('Test Sample Data'!H1115),'Test Sample Data'!H1115&lt;$B$1,'Test Sample Data'!H1115&gt;0),'Test Sample Data'!H1115,$B$1),"")</f>
        <v/>
      </c>
      <c r="I1116" s="17" t="str">
        <f>IF(SUM('Test Sample Data'!I$3:I$98)&gt;10,IF(AND(ISNUMBER('Test Sample Data'!I1115),'Test Sample Data'!I1115&lt;$B$1,'Test Sample Data'!I1115&gt;0),'Test Sample Data'!I1115,$B$1),"")</f>
        <v/>
      </c>
      <c r="J1116" s="17" t="str">
        <f>IF(SUM('Test Sample Data'!J$3:J$98)&gt;10,IF(AND(ISNUMBER('Test Sample Data'!J1115),'Test Sample Data'!J1115&lt;$B$1,'Test Sample Data'!J1115&gt;0),'Test Sample Data'!J1115,$B$1),"")</f>
        <v/>
      </c>
      <c r="K1116" s="17" t="str">
        <f>IF(SUM('Test Sample Data'!K$3:K$98)&gt;10,IF(AND(ISNUMBER('Test Sample Data'!K1115),'Test Sample Data'!K1115&lt;$B$1,'Test Sample Data'!K1115&gt;0),'Test Sample Data'!K1115,$B$1),"")</f>
        <v/>
      </c>
      <c r="L1116" s="17" t="str">
        <f>IF(SUM('Test Sample Data'!L$3:L$98)&gt;10,IF(AND(ISNUMBER('Test Sample Data'!L1115),'Test Sample Data'!L1115&lt;$B$1,'Test Sample Data'!L1115&gt;0),'Test Sample Data'!L1115,$B$1),"")</f>
        <v/>
      </c>
      <c r="M1116" s="17" t="str">
        <f>IF(SUM('Test Sample Data'!M$3:M$98)&gt;10,IF(AND(ISNUMBER('Test Sample Data'!M1115),'Test Sample Data'!M1115&lt;$B$1,'Test Sample Data'!M1115&gt;0),'Test Sample Data'!M1115,$B$1),"")</f>
        <v/>
      </c>
      <c r="N1116" s="17" t="str">
        <f>'Gene Table'!E1115</f>
        <v>mmu-miR-5099</v>
      </c>
      <c r="O1116" s="17" t="str">
        <f>'Gene Table'!B1115</f>
        <v>O09</v>
      </c>
      <c r="P1116" s="17" t="str">
        <f>IF(SUM('Control Sample Data'!D$3:D$98)&gt;10,IF(AND(ISNUMBER('Control Sample Data'!D1115),'Control Sample Data'!D1115&lt;$B$1,'Control Sample Data'!D1115&gt;0),'Control Sample Data'!D1115,$B$1),"")</f>
        <v/>
      </c>
      <c r="Q1116" s="17" t="str">
        <f>IF(SUM('Control Sample Data'!E$3:E$98)&gt;10,IF(AND(ISNUMBER('Control Sample Data'!E1115),'Control Sample Data'!E1115&lt;$B$1,'Control Sample Data'!E1115&gt;0),'Control Sample Data'!E1115,$B$1),"")</f>
        <v/>
      </c>
      <c r="R1116" s="17" t="str">
        <f>IF(SUM('Control Sample Data'!F$3:F$98)&gt;10,IF(AND(ISNUMBER('Control Sample Data'!F1115),'Control Sample Data'!F1115&lt;$B$1,'Control Sample Data'!F1115&gt;0),'Control Sample Data'!F1115,$B$1),"")</f>
        <v/>
      </c>
      <c r="S1116" s="17" t="str">
        <f>IF(SUM('Control Sample Data'!G$3:G$98)&gt;10,IF(AND(ISNUMBER('Control Sample Data'!G1115),'Control Sample Data'!G1115&lt;$B$1,'Control Sample Data'!G1115&gt;0),'Control Sample Data'!G1115,$B$1),"")</f>
        <v/>
      </c>
      <c r="T1116" s="17" t="str">
        <f>IF(SUM('Control Sample Data'!H$3:H$98)&gt;10,IF(AND(ISNUMBER('Control Sample Data'!H1115),'Control Sample Data'!H1115&lt;$B$1,'Control Sample Data'!H1115&gt;0),'Control Sample Data'!H1115,$B$1),"")</f>
        <v/>
      </c>
      <c r="U1116" s="17" t="str">
        <f>IF(SUM('Control Sample Data'!I$3:I$98)&gt;10,IF(AND(ISNUMBER('Control Sample Data'!I1115),'Control Sample Data'!I1115&lt;$B$1,'Control Sample Data'!I1115&gt;0),'Control Sample Data'!I1115,$B$1),"")</f>
        <v/>
      </c>
      <c r="V1116" s="17" t="str">
        <f>IF(SUM('Control Sample Data'!J$3:J$98)&gt;10,IF(AND(ISNUMBER('Control Sample Data'!J1115),'Control Sample Data'!J1115&lt;$B$1,'Control Sample Data'!J1115&gt;0),'Control Sample Data'!J1115,$B$1),"")</f>
        <v/>
      </c>
      <c r="W1116" s="17" t="str">
        <f>IF(SUM('Control Sample Data'!K$3:K$98)&gt;10,IF(AND(ISNUMBER('Control Sample Data'!K1115),'Control Sample Data'!K1115&lt;$B$1,'Control Sample Data'!K1115&gt;0),'Control Sample Data'!K1115,$B$1),"")</f>
        <v/>
      </c>
      <c r="X1116" s="17" t="str">
        <f>IF(SUM('Control Sample Data'!L$3:L$98)&gt;10,IF(AND(ISNUMBER('Control Sample Data'!L1115),'Control Sample Data'!L1115&lt;$B$1,'Control Sample Data'!L1115&gt;0),'Control Sample Data'!L1115,$B$1),"")</f>
        <v/>
      </c>
      <c r="Y1116" s="17" t="str">
        <f>IF(SUM('Control Sample Data'!M$3:M$98)&gt;10,IF(AND(ISNUMBER('Control Sample Data'!M1115),'Control Sample Data'!M1115&lt;$B$1,'Control Sample Data'!M1115&gt;0),'Control Sample Data'!M1115,$B$1),"")</f>
        <v/>
      </c>
      <c r="AT1116" s="36" t="str">
        <f t="shared" si="748"/>
        <v/>
      </c>
      <c r="AU1116" s="36" t="str">
        <f t="shared" si="749"/>
        <v/>
      </c>
      <c r="AV1116" s="36" t="str">
        <f t="shared" si="750"/>
        <v/>
      </c>
      <c r="AW1116" s="36" t="str">
        <f t="shared" si="751"/>
        <v/>
      </c>
      <c r="AX1116" s="36" t="str">
        <f t="shared" si="752"/>
        <v/>
      </c>
      <c r="AY1116" s="36" t="str">
        <f t="shared" si="753"/>
        <v/>
      </c>
      <c r="AZ1116" s="36" t="str">
        <f t="shared" si="754"/>
        <v/>
      </c>
      <c r="BA1116" s="36" t="str">
        <f t="shared" si="755"/>
        <v/>
      </c>
      <c r="BB1116" s="36" t="str">
        <f t="shared" si="756"/>
        <v/>
      </c>
      <c r="BC1116" s="36" t="str">
        <f t="shared" si="757"/>
        <v/>
      </c>
      <c r="BD1116" s="36" t="str">
        <f t="shared" si="758"/>
        <v/>
      </c>
      <c r="BE1116" s="36" t="str">
        <f t="shared" si="759"/>
        <v/>
      </c>
      <c r="BF1116" s="36" t="str">
        <f t="shared" si="760"/>
        <v/>
      </c>
      <c r="BG1116" s="36" t="str">
        <f t="shared" si="761"/>
        <v/>
      </c>
      <c r="BH1116" s="36" t="str">
        <f t="shared" si="762"/>
        <v/>
      </c>
      <c r="BI1116" s="36" t="str">
        <f t="shared" si="763"/>
        <v/>
      </c>
      <c r="BJ1116" s="36" t="str">
        <f t="shared" si="764"/>
        <v/>
      </c>
      <c r="BK1116" s="36" t="str">
        <f t="shared" si="765"/>
        <v/>
      </c>
      <c r="BL1116" s="36" t="str">
        <f t="shared" si="766"/>
        <v/>
      </c>
      <c r="BM1116" s="36" t="str">
        <f t="shared" si="767"/>
        <v/>
      </c>
      <c r="BN1116" s="38" t="e">
        <f t="shared" si="726"/>
        <v>#DIV/0!</v>
      </c>
      <c r="BO1116" s="38" t="e">
        <f t="shared" si="727"/>
        <v>#DIV/0!</v>
      </c>
      <c r="BP1116" s="39" t="str">
        <f t="shared" si="728"/>
        <v/>
      </c>
      <c r="BQ1116" s="39" t="str">
        <f t="shared" si="729"/>
        <v/>
      </c>
      <c r="BR1116" s="39" t="str">
        <f t="shared" si="730"/>
        <v/>
      </c>
      <c r="BS1116" s="39" t="str">
        <f t="shared" si="731"/>
        <v/>
      </c>
      <c r="BT1116" s="39" t="str">
        <f t="shared" si="732"/>
        <v/>
      </c>
      <c r="BU1116" s="39" t="str">
        <f t="shared" si="733"/>
        <v/>
      </c>
      <c r="BV1116" s="39" t="str">
        <f t="shared" si="734"/>
        <v/>
      </c>
      <c r="BW1116" s="39" t="str">
        <f t="shared" si="735"/>
        <v/>
      </c>
      <c r="BX1116" s="39" t="str">
        <f t="shared" si="736"/>
        <v/>
      </c>
      <c r="BY1116" s="39" t="str">
        <f t="shared" si="737"/>
        <v/>
      </c>
      <c r="BZ1116" s="39" t="str">
        <f t="shared" si="738"/>
        <v/>
      </c>
      <c r="CA1116" s="39" t="str">
        <f t="shared" si="739"/>
        <v/>
      </c>
      <c r="CB1116" s="39" t="str">
        <f t="shared" si="740"/>
        <v/>
      </c>
      <c r="CC1116" s="39" t="str">
        <f t="shared" si="741"/>
        <v/>
      </c>
      <c r="CD1116" s="39" t="str">
        <f t="shared" si="742"/>
        <v/>
      </c>
      <c r="CE1116" s="39" t="str">
        <f t="shared" si="743"/>
        <v/>
      </c>
      <c r="CF1116" s="39" t="str">
        <f t="shared" si="744"/>
        <v/>
      </c>
      <c r="CG1116" s="39" t="str">
        <f t="shared" si="745"/>
        <v/>
      </c>
      <c r="CH1116" s="39" t="str">
        <f t="shared" si="746"/>
        <v/>
      </c>
      <c r="CI1116" s="39" t="str">
        <f t="shared" si="747"/>
        <v/>
      </c>
    </row>
    <row r="1117" spans="1:87">
      <c r="A1117" s="18"/>
      <c r="B1117" s="15">
        <f>'Gene Table'!E1116</f>
        <v>0</v>
      </c>
      <c r="C1117" s="15" t="str">
        <f>'Gene Table'!B1116</f>
        <v>O10</v>
      </c>
      <c r="D1117" s="16" t="str">
        <f>IF(SUM('Test Sample Data'!D$3:D$98)&gt;10,IF(AND(ISNUMBER('Test Sample Data'!D1116),'Test Sample Data'!D1116&lt;$B$1,'Test Sample Data'!D1116&gt;0),'Test Sample Data'!D1116,$B$1),"")</f>
        <v/>
      </c>
      <c r="E1117" s="17" t="str">
        <f>IF(SUM('Test Sample Data'!E$3:E$98)&gt;10,IF(AND(ISNUMBER('Test Sample Data'!E1116),'Test Sample Data'!E1116&lt;$B$1,'Test Sample Data'!E1116&gt;0),'Test Sample Data'!E1116,$B$1),"")</f>
        <v/>
      </c>
      <c r="F1117" s="17" t="str">
        <f>IF(SUM('Test Sample Data'!F$3:F$98)&gt;10,IF(AND(ISNUMBER('Test Sample Data'!F1116),'Test Sample Data'!F1116&lt;$B$1,'Test Sample Data'!F1116&gt;0),'Test Sample Data'!F1116,$B$1),"")</f>
        <v/>
      </c>
      <c r="G1117" s="17" t="str">
        <f>IF(SUM('Test Sample Data'!G$3:G$98)&gt;10,IF(AND(ISNUMBER('Test Sample Data'!G1116),'Test Sample Data'!G1116&lt;$B$1,'Test Sample Data'!G1116&gt;0),'Test Sample Data'!G1116,$B$1),"")</f>
        <v/>
      </c>
      <c r="H1117" s="17" t="str">
        <f>IF(SUM('Test Sample Data'!H$3:H$98)&gt;10,IF(AND(ISNUMBER('Test Sample Data'!H1116),'Test Sample Data'!H1116&lt;$B$1,'Test Sample Data'!H1116&gt;0),'Test Sample Data'!H1116,$B$1),"")</f>
        <v/>
      </c>
      <c r="I1117" s="17" t="str">
        <f>IF(SUM('Test Sample Data'!I$3:I$98)&gt;10,IF(AND(ISNUMBER('Test Sample Data'!I1116),'Test Sample Data'!I1116&lt;$B$1,'Test Sample Data'!I1116&gt;0),'Test Sample Data'!I1116,$B$1),"")</f>
        <v/>
      </c>
      <c r="J1117" s="17" t="str">
        <f>IF(SUM('Test Sample Data'!J$3:J$98)&gt;10,IF(AND(ISNUMBER('Test Sample Data'!J1116),'Test Sample Data'!J1116&lt;$B$1,'Test Sample Data'!J1116&gt;0),'Test Sample Data'!J1116,$B$1),"")</f>
        <v/>
      </c>
      <c r="K1117" s="17" t="str">
        <f>IF(SUM('Test Sample Data'!K$3:K$98)&gt;10,IF(AND(ISNUMBER('Test Sample Data'!K1116),'Test Sample Data'!K1116&lt;$B$1,'Test Sample Data'!K1116&gt;0),'Test Sample Data'!K1116,$B$1),"")</f>
        <v/>
      </c>
      <c r="L1117" s="17" t="str">
        <f>IF(SUM('Test Sample Data'!L$3:L$98)&gt;10,IF(AND(ISNUMBER('Test Sample Data'!L1116),'Test Sample Data'!L1116&lt;$B$1,'Test Sample Data'!L1116&gt;0),'Test Sample Data'!L1116,$B$1),"")</f>
        <v/>
      </c>
      <c r="M1117" s="17" t="str">
        <f>IF(SUM('Test Sample Data'!M$3:M$98)&gt;10,IF(AND(ISNUMBER('Test Sample Data'!M1116),'Test Sample Data'!M1116&lt;$B$1,'Test Sample Data'!M1116&gt;0),'Test Sample Data'!M1116,$B$1),"")</f>
        <v/>
      </c>
      <c r="N1117" s="17">
        <f>'Gene Table'!E1116</f>
        <v>0</v>
      </c>
      <c r="O1117" s="17" t="str">
        <f>'Gene Table'!B1116</f>
        <v>O10</v>
      </c>
      <c r="P1117" s="17" t="str">
        <f>IF(SUM('Control Sample Data'!D$3:D$98)&gt;10,IF(AND(ISNUMBER('Control Sample Data'!D1116),'Control Sample Data'!D1116&lt;$B$1,'Control Sample Data'!D1116&gt;0),'Control Sample Data'!D1116,$B$1),"")</f>
        <v/>
      </c>
      <c r="Q1117" s="17" t="str">
        <f>IF(SUM('Control Sample Data'!E$3:E$98)&gt;10,IF(AND(ISNUMBER('Control Sample Data'!E1116),'Control Sample Data'!E1116&lt;$B$1,'Control Sample Data'!E1116&gt;0),'Control Sample Data'!E1116,$B$1),"")</f>
        <v/>
      </c>
      <c r="R1117" s="17" t="str">
        <f>IF(SUM('Control Sample Data'!F$3:F$98)&gt;10,IF(AND(ISNUMBER('Control Sample Data'!F1116),'Control Sample Data'!F1116&lt;$B$1,'Control Sample Data'!F1116&gt;0),'Control Sample Data'!F1116,$B$1),"")</f>
        <v/>
      </c>
      <c r="S1117" s="17" t="str">
        <f>IF(SUM('Control Sample Data'!G$3:G$98)&gt;10,IF(AND(ISNUMBER('Control Sample Data'!G1116),'Control Sample Data'!G1116&lt;$B$1,'Control Sample Data'!G1116&gt;0),'Control Sample Data'!G1116,$B$1),"")</f>
        <v/>
      </c>
      <c r="T1117" s="17" t="str">
        <f>IF(SUM('Control Sample Data'!H$3:H$98)&gt;10,IF(AND(ISNUMBER('Control Sample Data'!H1116),'Control Sample Data'!H1116&lt;$B$1,'Control Sample Data'!H1116&gt;0),'Control Sample Data'!H1116,$B$1),"")</f>
        <v/>
      </c>
      <c r="U1117" s="17" t="str">
        <f>IF(SUM('Control Sample Data'!I$3:I$98)&gt;10,IF(AND(ISNUMBER('Control Sample Data'!I1116),'Control Sample Data'!I1116&lt;$B$1,'Control Sample Data'!I1116&gt;0),'Control Sample Data'!I1116,$B$1),"")</f>
        <v/>
      </c>
      <c r="V1117" s="17" t="str">
        <f>IF(SUM('Control Sample Data'!J$3:J$98)&gt;10,IF(AND(ISNUMBER('Control Sample Data'!J1116),'Control Sample Data'!J1116&lt;$B$1,'Control Sample Data'!J1116&gt;0),'Control Sample Data'!J1116,$B$1),"")</f>
        <v/>
      </c>
      <c r="W1117" s="17" t="str">
        <f>IF(SUM('Control Sample Data'!K$3:K$98)&gt;10,IF(AND(ISNUMBER('Control Sample Data'!K1116),'Control Sample Data'!K1116&lt;$B$1,'Control Sample Data'!K1116&gt;0),'Control Sample Data'!K1116,$B$1),"")</f>
        <v/>
      </c>
      <c r="X1117" s="17" t="str">
        <f>IF(SUM('Control Sample Data'!L$3:L$98)&gt;10,IF(AND(ISNUMBER('Control Sample Data'!L1116),'Control Sample Data'!L1116&lt;$B$1,'Control Sample Data'!L1116&gt;0),'Control Sample Data'!L1116,$B$1),"")</f>
        <v/>
      </c>
      <c r="Y1117" s="17" t="str">
        <f>IF(SUM('Control Sample Data'!M$3:M$98)&gt;10,IF(AND(ISNUMBER('Control Sample Data'!M1116),'Control Sample Data'!M1116&lt;$B$1,'Control Sample Data'!M1116&gt;0),'Control Sample Data'!M1116,$B$1),"")</f>
        <v/>
      </c>
      <c r="AT1117" s="36" t="str">
        <f t="shared" si="748"/>
        <v/>
      </c>
      <c r="AU1117" s="36" t="str">
        <f t="shared" si="749"/>
        <v/>
      </c>
      <c r="AV1117" s="36" t="str">
        <f t="shared" si="750"/>
        <v/>
      </c>
      <c r="AW1117" s="36" t="str">
        <f t="shared" si="751"/>
        <v/>
      </c>
      <c r="AX1117" s="36" t="str">
        <f t="shared" si="752"/>
        <v/>
      </c>
      <c r="AY1117" s="36" t="str">
        <f t="shared" si="753"/>
        <v/>
      </c>
      <c r="AZ1117" s="36" t="str">
        <f t="shared" si="754"/>
        <v/>
      </c>
      <c r="BA1117" s="36" t="str">
        <f t="shared" si="755"/>
        <v/>
      </c>
      <c r="BB1117" s="36" t="str">
        <f t="shared" si="756"/>
        <v/>
      </c>
      <c r="BC1117" s="36" t="str">
        <f t="shared" si="757"/>
        <v/>
      </c>
      <c r="BD1117" s="36" t="str">
        <f t="shared" si="758"/>
        <v/>
      </c>
      <c r="BE1117" s="36" t="str">
        <f t="shared" si="759"/>
        <v/>
      </c>
      <c r="BF1117" s="36" t="str">
        <f t="shared" si="760"/>
        <v/>
      </c>
      <c r="BG1117" s="36" t="str">
        <f t="shared" si="761"/>
        <v/>
      </c>
      <c r="BH1117" s="36" t="str">
        <f t="shared" si="762"/>
        <v/>
      </c>
      <c r="BI1117" s="36" t="str">
        <f t="shared" si="763"/>
        <v/>
      </c>
      <c r="BJ1117" s="36" t="str">
        <f t="shared" si="764"/>
        <v/>
      </c>
      <c r="BK1117" s="36" t="str">
        <f t="shared" si="765"/>
        <v/>
      </c>
      <c r="BL1117" s="36" t="str">
        <f t="shared" si="766"/>
        <v/>
      </c>
      <c r="BM1117" s="36" t="str">
        <f t="shared" si="767"/>
        <v/>
      </c>
      <c r="BN1117" s="38" t="e">
        <f t="shared" si="726"/>
        <v>#DIV/0!</v>
      </c>
      <c r="BO1117" s="38" t="e">
        <f t="shared" si="727"/>
        <v>#DIV/0!</v>
      </c>
      <c r="BP1117" s="39" t="str">
        <f t="shared" si="728"/>
        <v/>
      </c>
      <c r="BQ1117" s="39" t="str">
        <f t="shared" si="729"/>
        <v/>
      </c>
      <c r="BR1117" s="39" t="str">
        <f t="shared" si="730"/>
        <v/>
      </c>
      <c r="BS1117" s="39" t="str">
        <f t="shared" si="731"/>
        <v/>
      </c>
      <c r="BT1117" s="39" t="str">
        <f t="shared" si="732"/>
        <v/>
      </c>
      <c r="BU1117" s="39" t="str">
        <f t="shared" si="733"/>
        <v/>
      </c>
      <c r="BV1117" s="39" t="str">
        <f t="shared" si="734"/>
        <v/>
      </c>
      <c r="BW1117" s="39" t="str">
        <f t="shared" si="735"/>
        <v/>
      </c>
      <c r="BX1117" s="39" t="str">
        <f t="shared" si="736"/>
        <v/>
      </c>
      <c r="BY1117" s="39" t="str">
        <f t="shared" si="737"/>
        <v/>
      </c>
      <c r="BZ1117" s="39" t="str">
        <f t="shared" si="738"/>
        <v/>
      </c>
      <c r="CA1117" s="39" t="str">
        <f t="shared" si="739"/>
        <v/>
      </c>
      <c r="CB1117" s="39" t="str">
        <f t="shared" si="740"/>
        <v/>
      </c>
      <c r="CC1117" s="39" t="str">
        <f t="shared" si="741"/>
        <v/>
      </c>
      <c r="CD1117" s="39" t="str">
        <f t="shared" si="742"/>
        <v/>
      </c>
      <c r="CE1117" s="39" t="str">
        <f t="shared" si="743"/>
        <v/>
      </c>
      <c r="CF1117" s="39" t="str">
        <f t="shared" si="744"/>
        <v/>
      </c>
      <c r="CG1117" s="39" t="str">
        <f t="shared" si="745"/>
        <v/>
      </c>
      <c r="CH1117" s="39" t="str">
        <f t="shared" si="746"/>
        <v/>
      </c>
      <c r="CI1117" s="39" t="str">
        <f t="shared" si="747"/>
        <v/>
      </c>
    </row>
    <row r="1118" spans="1:87">
      <c r="A1118" s="18"/>
      <c r="B1118" s="15" t="str">
        <f>'Gene Table'!E1117</f>
        <v>mmu-miR-5100</v>
      </c>
      <c r="C1118" s="15" t="str">
        <f>'Gene Table'!B1117</f>
        <v>O11</v>
      </c>
      <c r="D1118" s="16" t="str">
        <f>IF(SUM('Test Sample Data'!D$3:D$98)&gt;10,IF(AND(ISNUMBER('Test Sample Data'!D1117),'Test Sample Data'!D1117&lt;$B$1,'Test Sample Data'!D1117&gt;0),'Test Sample Data'!D1117,$B$1),"")</f>
        <v/>
      </c>
      <c r="E1118" s="17" t="str">
        <f>IF(SUM('Test Sample Data'!E$3:E$98)&gt;10,IF(AND(ISNUMBER('Test Sample Data'!E1117),'Test Sample Data'!E1117&lt;$B$1,'Test Sample Data'!E1117&gt;0),'Test Sample Data'!E1117,$B$1),"")</f>
        <v/>
      </c>
      <c r="F1118" s="17" t="str">
        <f>IF(SUM('Test Sample Data'!F$3:F$98)&gt;10,IF(AND(ISNUMBER('Test Sample Data'!F1117),'Test Sample Data'!F1117&lt;$B$1,'Test Sample Data'!F1117&gt;0),'Test Sample Data'!F1117,$B$1),"")</f>
        <v/>
      </c>
      <c r="G1118" s="17" t="str">
        <f>IF(SUM('Test Sample Data'!G$3:G$98)&gt;10,IF(AND(ISNUMBER('Test Sample Data'!G1117),'Test Sample Data'!G1117&lt;$B$1,'Test Sample Data'!G1117&gt;0),'Test Sample Data'!G1117,$B$1),"")</f>
        <v/>
      </c>
      <c r="H1118" s="17" t="str">
        <f>IF(SUM('Test Sample Data'!H$3:H$98)&gt;10,IF(AND(ISNUMBER('Test Sample Data'!H1117),'Test Sample Data'!H1117&lt;$B$1,'Test Sample Data'!H1117&gt;0),'Test Sample Data'!H1117,$B$1),"")</f>
        <v/>
      </c>
      <c r="I1118" s="17" t="str">
        <f>IF(SUM('Test Sample Data'!I$3:I$98)&gt;10,IF(AND(ISNUMBER('Test Sample Data'!I1117),'Test Sample Data'!I1117&lt;$B$1,'Test Sample Data'!I1117&gt;0),'Test Sample Data'!I1117,$B$1),"")</f>
        <v/>
      </c>
      <c r="J1118" s="17" t="str">
        <f>IF(SUM('Test Sample Data'!J$3:J$98)&gt;10,IF(AND(ISNUMBER('Test Sample Data'!J1117),'Test Sample Data'!J1117&lt;$B$1,'Test Sample Data'!J1117&gt;0),'Test Sample Data'!J1117,$B$1),"")</f>
        <v/>
      </c>
      <c r="K1118" s="17" t="str">
        <f>IF(SUM('Test Sample Data'!K$3:K$98)&gt;10,IF(AND(ISNUMBER('Test Sample Data'!K1117),'Test Sample Data'!K1117&lt;$B$1,'Test Sample Data'!K1117&gt;0),'Test Sample Data'!K1117,$B$1),"")</f>
        <v/>
      </c>
      <c r="L1118" s="17" t="str">
        <f>IF(SUM('Test Sample Data'!L$3:L$98)&gt;10,IF(AND(ISNUMBER('Test Sample Data'!L1117),'Test Sample Data'!L1117&lt;$B$1,'Test Sample Data'!L1117&gt;0),'Test Sample Data'!L1117,$B$1),"")</f>
        <v/>
      </c>
      <c r="M1118" s="17" t="str">
        <f>IF(SUM('Test Sample Data'!M$3:M$98)&gt;10,IF(AND(ISNUMBER('Test Sample Data'!M1117),'Test Sample Data'!M1117&lt;$B$1,'Test Sample Data'!M1117&gt;0),'Test Sample Data'!M1117,$B$1),"")</f>
        <v/>
      </c>
      <c r="N1118" s="17" t="str">
        <f>'Gene Table'!E1117</f>
        <v>mmu-miR-5100</v>
      </c>
      <c r="O1118" s="17" t="str">
        <f>'Gene Table'!B1117</f>
        <v>O11</v>
      </c>
      <c r="P1118" s="17" t="str">
        <f>IF(SUM('Control Sample Data'!D$3:D$98)&gt;10,IF(AND(ISNUMBER('Control Sample Data'!D1117),'Control Sample Data'!D1117&lt;$B$1,'Control Sample Data'!D1117&gt;0),'Control Sample Data'!D1117,$B$1),"")</f>
        <v/>
      </c>
      <c r="Q1118" s="17" t="str">
        <f>IF(SUM('Control Sample Data'!E$3:E$98)&gt;10,IF(AND(ISNUMBER('Control Sample Data'!E1117),'Control Sample Data'!E1117&lt;$B$1,'Control Sample Data'!E1117&gt;0),'Control Sample Data'!E1117,$B$1),"")</f>
        <v/>
      </c>
      <c r="R1118" s="17" t="str">
        <f>IF(SUM('Control Sample Data'!F$3:F$98)&gt;10,IF(AND(ISNUMBER('Control Sample Data'!F1117),'Control Sample Data'!F1117&lt;$B$1,'Control Sample Data'!F1117&gt;0),'Control Sample Data'!F1117,$B$1),"")</f>
        <v/>
      </c>
      <c r="S1118" s="17" t="str">
        <f>IF(SUM('Control Sample Data'!G$3:G$98)&gt;10,IF(AND(ISNUMBER('Control Sample Data'!G1117),'Control Sample Data'!G1117&lt;$B$1,'Control Sample Data'!G1117&gt;0),'Control Sample Data'!G1117,$B$1),"")</f>
        <v/>
      </c>
      <c r="T1118" s="17" t="str">
        <f>IF(SUM('Control Sample Data'!H$3:H$98)&gt;10,IF(AND(ISNUMBER('Control Sample Data'!H1117),'Control Sample Data'!H1117&lt;$B$1,'Control Sample Data'!H1117&gt;0),'Control Sample Data'!H1117,$B$1),"")</f>
        <v/>
      </c>
      <c r="U1118" s="17" t="str">
        <f>IF(SUM('Control Sample Data'!I$3:I$98)&gt;10,IF(AND(ISNUMBER('Control Sample Data'!I1117),'Control Sample Data'!I1117&lt;$B$1,'Control Sample Data'!I1117&gt;0),'Control Sample Data'!I1117,$B$1),"")</f>
        <v/>
      </c>
      <c r="V1118" s="17" t="str">
        <f>IF(SUM('Control Sample Data'!J$3:J$98)&gt;10,IF(AND(ISNUMBER('Control Sample Data'!J1117),'Control Sample Data'!J1117&lt;$B$1,'Control Sample Data'!J1117&gt;0),'Control Sample Data'!J1117,$B$1),"")</f>
        <v/>
      </c>
      <c r="W1118" s="17" t="str">
        <f>IF(SUM('Control Sample Data'!K$3:K$98)&gt;10,IF(AND(ISNUMBER('Control Sample Data'!K1117),'Control Sample Data'!K1117&lt;$B$1,'Control Sample Data'!K1117&gt;0),'Control Sample Data'!K1117,$B$1),"")</f>
        <v/>
      </c>
      <c r="X1118" s="17" t="str">
        <f>IF(SUM('Control Sample Data'!L$3:L$98)&gt;10,IF(AND(ISNUMBER('Control Sample Data'!L1117),'Control Sample Data'!L1117&lt;$B$1,'Control Sample Data'!L1117&gt;0),'Control Sample Data'!L1117,$B$1),"")</f>
        <v/>
      </c>
      <c r="Y1118" s="17" t="str">
        <f>IF(SUM('Control Sample Data'!M$3:M$98)&gt;10,IF(AND(ISNUMBER('Control Sample Data'!M1117),'Control Sample Data'!M1117&lt;$B$1,'Control Sample Data'!M1117&gt;0),'Control Sample Data'!M1117,$B$1),"")</f>
        <v/>
      </c>
      <c r="AT1118" s="36" t="str">
        <f t="shared" si="748"/>
        <v/>
      </c>
      <c r="AU1118" s="36" t="str">
        <f t="shared" si="749"/>
        <v/>
      </c>
      <c r="AV1118" s="36" t="str">
        <f t="shared" si="750"/>
        <v/>
      </c>
      <c r="AW1118" s="36" t="str">
        <f t="shared" si="751"/>
        <v/>
      </c>
      <c r="AX1118" s="36" t="str">
        <f t="shared" si="752"/>
        <v/>
      </c>
      <c r="AY1118" s="36" t="str">
        <f t="shared" si="753"/>
        <v/>
      </c>
      <c r="AZ1118" s="36" t="str">
        <f t="shared" si="754"/>
        <v/>
      </c>
      <c r="BA1118" s="36" t="str">
        <f t="shared" si="755"/>
        <v/>
      </c>
      <c r="BB1118" s="36" t="str">
        <f t="shared" si="756"/>
        <v/>
      </c>
      <c r="BC1118" s="36" t="str">
        <f t="shared" si="757"/>
        <v/>
      </c>
      <c r="BD1118" s="36" t="str">
        <f t="shared" si="758"/>
        <v/>
      </c>
      <c r="BE1118" s="36" t="str">
        <f t="shared" si="759"/>
        <v/>
      </c>
      <c r="BF1118" s="36" t="str">
        <f t="shared" si="760"/>
        <v/>
      </c>
      <c r="BG1118" s="36" t="str">
        <f t="shared" si="761"/>
        <v/>
      </c>
      <c r="BH1118" s="36" t="str">
        <f t="shared" si="762"/>
        <v/>
      </c>
      <c r="BI1118" s="36" t="str">
        <f t="shared" si="763"/>
        <v/>
      </c>
      <c r="BJ1118" s="36" t="str">
        <f t="shared" si="764"/>
        <v/>
      </c>
      <c r="BK1118" s="36" t="str">
        <f t="shared" si="765"/>
        <v/>
      </c>
      <c r="BL1118" s="36" t="str">
        <f t="shared" si="766"/>
        <v/>
      </c>
      <c r="BM1118" s="36" t="str">
        <f t="shared" si="767"/>
        <v/>
      </c>
      <c r="BN1118" s="38" t="e">
        <f t="shared" si="726"/>
        <v>#DIV/0!</v>
      </c>
      <c r="BO1118" s="38" t="e">
        <f t="shared" si="727"/>
        <v>#DIV/0!</v>
      </c>
      <c r="BP1118" s="39" t="str">
        <f t="shared" si="728"/>
        <v/>
      </c>
      <c r="BQ1118" s="39" t="str">
        <f t="shared" si="729"/>
        <v/>
      </c>
      <c r="BR1118" s="39" t="str">
        <f t="shared" si="730"/>
        <v/>
      </c>
      <c r="BS1118" s="39" t="str">
        <f t="shared" si="731"/>
        <v/>
      </c>
      <c r="BT1118" s="39" t="str">
        <f t="shared" si="732"/>
        <v/>
      </c>
      <c r="BU1118" s="39" t="str">
        <f t="shared" si="733"/>
        <v/>
      </c>
      <c r="BV1118" s="39" t="str">
        <f t="shared" si="734"/>
        <v/>
      </c>
      <c r="BW1118" s="39" t="str">
        <f t="shared" si="735"/>
        <v/>
      </c>
      <c r="BX1118" s="39" t="str">
        <f t="shared" si="736"/>
        <v/>
      </c>
      <c r="BY1118" s="39" t="str">
        <f t="shared" si="737"/>
        <v/>
      </c>
      <c r="BZ1118" s="39" t="str">
        <f t="shared" si="738"/>
        <v/>
      </c>
      <c r="CA1118" s="39" t="str">
        <f t="shared" si="739"/>
        <v/>
      </c>
      <c r="CB1118" s="39" t="str">
        <f t="shared" si="740"/>
        <v/>
      </c>
      <c r="CC1118" s="39" t="str">
        <f t="shared" si="741"/>
        <v/>
      </c>
      <c r="CD1118" s="39" t="str">
        <f t="shared" si="742"/>
        <v/>
      </c>
      <c r="CE1118" s="39" t="str">
        <f t="shared" si="743"/>
        <v/>
      </c>
      <c r="CF1118" s="39" t="str">
        <f t="shared" si="744"/>
        <v/>
      </c>
      <c r="CG1118" s="39" t="str">
        <f t="shared" si="745"/>
        <v/>
      </c>
      <c r="CH1118" s="39" t="str">
        <f t="shared" si="746"/>
        <v/>
      </c>
      <c r="CI1118" s="39" t="str">
        <f t="shared" si="747"/>
        <v/>
      </c>
    </row>
    <row r="1119" spans="1:87">
      <c r="A1119" s="18"/>
      <c r="B1119" s="15">
        <f>'Gene Table'!E1118</f>
        <v>0</v>
      </c>
      <c r="C1119" s="15" t="str">
        <f>'Gene Table'!B1118</f>
        <v>O12</v>
      </c>
      <c r="D1119" s="16" t="str">
        <f>IF(SUM('Test Sample Data'!D$3:D$98)&gt;10,IF(AND(ISNUMBER('Test Sample Data'!D1118),'Test Sample Data'!D1118&lt;$B$1,'Test Sample Data'!D1118&gt;0),'Test Sample Data'!D1118,$B$1),"")</f>
        <v/>
      </c>
      <c r="E1119" s="17" t="str">
        <f>IF(SUM('Test Sample Data'!E$3:E$98)&gt;10,IF(AND(ISNUMBER('Test Sample Data'!E1118),'Test Sample Data'!E1118&lt;$B$1,'Test Sample Data'!E1118&gt;0),'Test Sample Data'!E1118,$B$1),"")</f>
        <v/>
      </c>
      <c r="F1119" s="17" t="str">
        <f>IF(SUM('Test Sample Data'!F$3:F$98)&gt;10,IF(AND(ISNUMBER('Test Sample Data'!F1118),'Test Sample Data'!F1118&lt;$B$1,'Test Sample Data'!F1118&gt;0),'Test Sample Data'!F1118,$B$1),"")</f>
        <v/>
      </c>
      <c r="G1119" s="17" t="str">
        <f>IF(SUM('Test Sample Data'!G$3:G$98)&gt;10,IF(AND(ISNUMBER('Test Sample Data'!G1118),'Test Sample Data'!G1118&lt;$B$1,'Test Sample Data'!G1118&gt;0),'Test Sample Data'!G1118,$B$1),"")</f>
        <v/>
      </c>
      <c r="H1119" s="17" t="str">
        <f>IF(SUM('Test Sample Data'!H$3:H$98)&gt;10,IF(AND(ISNUMBER('Test Sample Data'!H1118),'Test Sample Data'!H1118&lt;$B$1,'Test Sample Data'!H1118&gt;0),'Test Sample Data'!H1118,$B$1),"")</f>
        <v/>
      </c>
      <c r="I1119" s="17" t="str">
        <f>IF(SUM('Test Sample Data'!I$3:I$98)&gt;10,IF(AND(ISNUMBER('Test Sample Data'!I1118),'Test Sample Data'!I1118&lt;$B$1,'Test Sample Data'!I1118&gt;0),'Test Sample Data'!I1118,$B$1),"")</f>
        <v/>
      </c>
      <c r="J1119" s="17" t="str">
        <f>IF(SUM('Test Sample Data'!J$3:J$98)&gt;10,IF(AND(ISNUMBER('Test Sample Data'!J1118),'Test Sample Data'!J1118&lt;$B$1,'Test Sample Data'!J1118&gt;0),'Test Sample Data'!J1118,$B$1),"")</f>
        <v/>
      </c>
      <c r="K1119" s="17" t="str">
        <f>IF(SUM('Test Sample Data'!K$3:K$98)&gt;10,IF(AND(ISNUMBER('Test Sample Data'!K1118),'Test Sample Data'!K1118&lt;$B$1,'Test Sample Data'!K1118&gt;0),'Test Sample Data'!K1118,$B$1),"")</f>
        <v/>
      </c>
      <c r="L1119" s="17" t="str">
        <f>IF(SUM('Test Sample Data'!L$3:L$98)&gt;10,IF(AND(ISNUMBER('Test Sample Data'!L1118),'Test Sample Data'!L1118&lt;$B$1,'Test Sample Data'!L1118&gt;0),'Test Sample Data'!L1118,$B$1),"")</f>
        <v/>
      </c>
      <c r="M1119" s="17" t="str">
        <f>IF(SUM('Test Sample Data'!M$3:M$98)&gt;10,IF(AND(ISNUMBER('Test Sample Data'!M1118),'Test Sample Data'!M1118&lt;$B$1,'Test Sample Data'!M1118&gt;0),'Test Sample Data'!M1118,$B$1),"")</f>
        <v/>
      </c>
      <c r="N1119" s="17">
        <f>'Gene Table'!E1118</f>
        <v>0</v>
      </c>
      <c r="O1119" s="17" t="str">
        <f>'Gene Table'!B1118</f>
        <v>O12</v>
      </c>
      <c r="P1119" s="17" t="str">
        <f>IF(SUM('Control Sample Data'!D$3:D$98)&gt;10,IF(AND(ISNUMBER('Control Sample Data'!D1118),'Control Sample Data'!D1118&lt;$B$1,'Control Sample Data'!D1118&gt;0),'Control Sample Data'!D1118,$B$1),"")</f>
        <v/>
      </c>
      <c r="Q1119" s="17" t="str">
        <f>IF(SUM('Control Sample Data'!E$3:E$98)&gt;10,IF(AND(ISNUMBER('Control Sample Data'!E1118),'Control Sample Data'!E1118&lt;$B$1,'Control Sample Data'!E1118&gt;0),'Control Sample Data'!E1118,$B$1),"")</f>
        <v/>
      </c>
      <c r="R1119" s="17" t="str">
        <f>IF(SUM('Control Sample Data'!F$3:F$98)&gt;10,IF(AND(ISNUMBER('Control Sample Data'!F1118),'Control Sample Data'!F1118&lt;$B$1,'Control Sample Data'!F1118&gt;0),'Control Sample Data'!F1118,$B$1),"")</f>
        <v/>
      </c>
      <c r="S1119" s="17" t="str">
        <f>IF(SUM('Control Sample Data'!G$3:G$98)&gt;10,IF(AND(ISNUMBER('Control Sample Data'!G1118),'Control Sample Data'!G1118&lt;$B$1,'Control Sample Data'!G1118&gt;0),'Control Sample Data'!G1118,$B$1),"")</f>
        <v/>
      </c>
      <c r="T1119" s="17" t="str">
        <f>IF(SUM('Control Sample Data'!H$3:H$98)&gt;10,IF(AND(ISNUMBER('Control Sample Data'!H1118),'Control Sample Data'!H1118&lt;$B$1,'Control Sample Data'!H1118&gt;0),'Control Sample Data'!H1118,$B$1),"")</f>
        <v/>
      </c>
      <c r="U1119" s="17" t="str">
        <f>IF(SUM('Control Sample Data'!I$3:I$98)&gt;10,IF(AND(ISNUMBER('Control Sample Data'!I1118),'Control Sample Data'!I1118&lt;$B$1,'Control Sample Data'!I1118&gt;0),'Control Sample Data'!I1118,$B$1),"")</f>
        <v/>
      </c>
      <c r="V1119" s="17" t="str">
        <f>IF(SUM('Control Sample Data'!J$3:J$98)&gt;10,IF(AND(ISNUMBER('Control Sample Data'!J1118),'Control Sample Data'!J1118&lt;$B$1,'Control Sample Data'!J1118&gt;0),'Control Sample Data'!J1118,$B$1),"")</f>
        <v/>
      </c>
      <c r="W1119" s="17" t="str">
        <f>IF(SUM('Control Sample Data'!K$3:K$98)&gt;10,IF(AND(ISNUMBER('Control Sample Data'!K1118),'Control Sample Data'!K1118&lt;$B$1,'Control Sample Data'!K1118&gt;0),'Control Sample Data'!K1118,$B$1),"")</f>
        <v/>
      </c>
      <c r="X1119" s="17" t="str">
        <f>IF(SUM('Control Sample Data'!L$3:L$98)&gt;10,IF(AND(ISNUMBER('Control Sample Data'!L1118),'Control Sample Data'!L1118&lt;$B$1,'Control Sample Data'!L1118&gt;0),'Control Sample Data'!L1118,$B$1),"")</f>
        <v/>
      </c>
      <c r="Y1119" s="17" t="str">
        <f>IF(SUM('Control Sample Data'!M$3:M$98)&gt;10,IF(AND(ISNUMBER('Control Sample Data'!M1118),'Control Sample Data'!M1118&lt;$B$1,'Control Sample Data'!M1118&gt;0),'Control Sample Data'!M1118,$B$1),"")</f>
        <v/>
      </c>
      <c r="AT1119" s="36" t="str">
        <f t="shared" si="748"/>
        <v/>
      </c>
      <c r="AU1119" s="36" t="str">
        <f t="shared" si="749"/>
        <v/>
      </c>
      <c r="AV1119" s="36" t="str">
        <f t="shared" si="750"/>
        <v/>
      </c>
      <c r="AW1119" s="36" t="str">
        <f t="shared" si="751"/>
        <v/>
      </c>
      <c r="AX1119" s="36" t="str">
        <f t="shared" si="752"/>
        <v/>
      </c>
      <c r="AY1119" s="36" t="str">
        <f t="shared" si="753"/>
        <v/>
      </c>
      <c r="AZ1119" s="36" t="str">
        <f t="shared" si="754"/>
        <v/>
      </c>
      <c r="BA1119" s="36" t="str">
        <f t="shared" si="755"/>
        <v/>
      </c>
      <c r="BB1119" s="36" t="str">
        <f t="shared" si="756"/>
        <v/>
      </c>
      <c r="BC1119" s="36" t="str">
        <f t="shared" si="757"/>
        <v/>
      </c>
      <c r="BD1119" s="36" t="str">
        <f t="shared" si="758"/>
        <v/>
      </c>
      <c r="BE1119" s="36" t="str">
        <f t="shared" si="759"/>
        <v/>
      </c>
      <c r="BF1119" s="36" t="str">
        <f t="shared" si="760"/>
        <v/>
      </c>
      <c r="BG1119" s="36" t="str">
        <f t="shared" si="761"/>
        <v/>
      </c>
      <c r="BH1119" s="36" t="str">
        <f t="shared" si="762"/>
        <v/>
      </c>
      <c r="BI1119" s="36" t="str">
        <f t="shared" si="763"/>
        <v/>
      </c>
      <c r="BJ1119" s="36" t="str">
        <f t="shared" si="764"/>
        <v/>
      </c>
      <c r="BK1119" s="36" t="str">
        <f t="shared" si="765"/>
        <v/>
      </c>
      <c r="BL1119" s="36" t="str">
        <f t="shared" si="766"/>
        <v/>
      </c>
      <c r="BM1119" s="36" t="str">
        <f t="shared" si="767"/>
        <v/>
      </c>
      <c r="BN1119" s="38" t="e">
        <f t="shared" si="726"/>
        <v>#DIV/0!</v>
      </c>
      <c r="BO1119" s="38" t="e">
        <f t="shared" si="727"/>
        <v>#DIV/0!</v>
      </c>
      <c r="BP1119" s="39" t="str">
        <f t="shared" si="728"/>
        <v/>
      </c>
      <c r="BQ1119" s="39" t="str">
        <f t="shared" si="729"/>
        <v/>
      </c>
      <c r="BR1119" s="39" t="str">
        <f t="shared" si="730"/>
        <v/>
      </c>
      <c r="BS1119" s="39" t="str">
        <f t="shared" si="731"/>
        <v/>
      </c>
      <c r="BT1119" s="39" t="str">
        <f t="shared" si="732"/>
        <v/>
      </c>
      <c r="BU1119" s="39" t="str">
        <f t="shared" si="733"/>
        <v/>
      </c>
      <c r="BV1119" s="39" t="str">
        <f t="shared" si="734"/>
        <v/>
      </c>
      <c r="BW1119" s="39" t="str">
        <f t="shared" si="735"/>
        <v/>
      </c>
      <c r="BX1119" s="39" t="str">
        <f t="shared" si="736"/>
        <v/>
      </c>
      <c r="BY1119" s="39" t="str">
        <f t="shared" si="737"/>
        <v/>
      </c>
      <c r="BZ1119" s="39" t="str">
        <f t="shared" si="738"/>
        <v/>
      </c>
      <c r="CA1119" s="39" t="str">
        <f t="shared" si="739"/>
        <v/>
      </c>
      <c r="CB1119" s="39" t="str">
        <f t="shared" si="740"/>
        <v/>
      </c>
      <c r="CC1119" s="39" t="str">
        <f t="shared" si="741"/>
        <v/>
      </c>
      <c r="CD1119" s="39" t="str">
        <f t="shared" si="742"/>
        <v/>
      </c>
      <c r="CE1119" s="39" t="str">
        <f t="shared" si="743"/>
        <v/>
      </c>
      <c r="CF1119" s="39" t="str">
        <f t="shared" si="744"/>
        <v/>
      </c>
      <c r="CG1119" s="39" t="str">
        <f t="shared" si="745"/>
        <v/>
      </c>
      <c r="CH1119" s="39" t="str">
        <f t="shared" si="746"/>
        <v/>
      </c>
      <c r="CI1119" s="39" t="str">
        <f t="shared" si="747"/>
        <v/>
      </c>
    </row>
    <row r="1120" spans="1:87">
      <c r="A1120" s="18"/>
      <c r="B1120" s="15" t="str">
        <f>'Gene Table'!E1119</f>
        <v>mmu-miR-5101</v>
      </c>
      <c r="C1120" s="15" t="str">
        <f>'Gene Table'!B1119</f>
        <v>O13</v>
      </c>
      <c r="D1120" s="16" t="str">
        <f>IF(SUM('Test Sample Data'!D$3:D$98)&gt;10,IF(AND(ISNUMBER('Test Sample Data'!D1119),'Test Sample Data'!D1119&lt;$B$1,'Test Sample Data'!D1119&gt;0),'Test Sample Data'!D1119,$B$1),"")</f>
        <v/>
      </c>
      <c r="E1120" s="17" t="str">
        <f>IF(SUM('Test Sample Data'!E$3:E$98)&gt;10,IF(AND(ISNUMBER('Test Sample Data'!E1119),'Test Sample Data'!E1119&lt;$B$1,'Test Sample Data'!E1119&gt;0),'Test Sample Data'!E1119,$B$1),"")</f>
        <v/>
      </c>
      <c r="F1120" s="17" t="str">
        <f>IF(SUM('Test Sample Data'!F$3:F$98)&gt;10,IF(AND(ISNUMBER('Test Sample Data'!F1119),'Test Sample Data'!F1119&lt;$B$1,'Test Sample Data'!F1119&gt;0),'Test Sample Data'!F1119,$B$1),"")</f>
        <v/>
      </c>
      <c r="G1120" s="17" t="str">
        <f>IF(SUM('Test Sample Data'!G$3:G$98)&gt;10,IF(AND(ISNUMBER('Test Sample Data'!G1119),'Test Sample Data'!G1119&lt;$B$1,'Test Sample Data'!G1119&gt;0),'Test Sample Data'!G1119,$B$1),"")</f>
        <v/>
      </c>
      <c r="H1120" s="17" t="str">
        <f>IF(SUM('Test Sample Data'!H$3:H$98)&gt;10,IF(AND(ISNUMBER('Test Sample Data'!H1119),'Test Sample Data'!H1119&lt;$B$1,'Test Sample Data'!H1119&gt;0),'Test Sample Data'!H1119,$B$1),"")</f>
        <v/>
      </c>
      <c r="I1120" s="17" t="str">
        <f>IF(SUM('Test Sample Data'!I$3:I$98)&gt;10,IF(AND(ISNUMBER('Test Sample Data'!I1119),'Test Sample Data'!I1119&lt;$B$1,'Test Sample Data'!I1119&gt;0),'Test Sample Data'!I1119,$B$1),"")</f>
        <v/>
      </c>
      <c r="J1120" s="17" t="str">
        <f>IF(SUM('Test Sample Data'!J$3:J$98)&gt;10,IF(AND(ISNUMBER('Test Sample Data'!J1119),'Test Sample Data'!J1119&lt;$B$1,'Test Sample Data'!J1119&gt;0),'Test Sample Data'!J1119,$B$1),"")</f>
        <v/>
      </c>
      <c r="K1120" s="17" t="str">
        <f>IF(SUM('Test Sample Data'!K$3:K$98)&gt;10,IF(AND(ISNUMBER('Test Sample Data'!K1119),'Test Sample Data'!K1119&lt;$B$1,'Test Sample Data'!K1119&gt;0),'Test Sample Data'!K1119,$B$1),"")</f>
        <v/>
      </c>
      <c r="L1120" s="17" t="str">
        <f>IF(SUM('Test Sample Data'!L$3:L$98)&gt;10,IF(AND(ISNUMBER('Test Sample Data'!L1119),'Test Sample Data'!L1119&lt;$B$1,'Test Sample Data'!L1119&gt;0),'Test Sample Data'!L1119,$B$1),"")</f>
        <v/>
      </c>
      <c r="M1120" s="17" t="str">
        <f>IF(SUM('Test Sample Data'!M$3:M$98)&gt;10,IF(AND(ISNUMBER('Test Sample Data'!M1119),'Test Sample Data'!M1119&lt;$B$1,'Test Sample Data'!M1119&gt;0),'Test Sample Data'!M1119,$B$1),"")</f>
        <v/>
      </c>
      <c r="N1120" s="17" t="str">
        <f>'Gene Table'!E1119</f>
        <v>mmu-miR-5101</v>
      </c>
      <c r="O1120" s="17" t="str">
        <f>'Gene Table'!B1119</f>
        <v>O13</v>
      </c>
      <c r="P1120" s="17" t="str">
        <f>IF(SUM('Control Sample Data'!D$3:D$98)&gt;10,IF(AND(ISNUMBER('Control Sample Data'!D1119),'Control Sample Data'!D1119&lt;$B$1,'Control Sample Data'!D1119&gt;0),'Control Sample Data'!D1119,$B$1),"")</f>
        <v/>
      </c>
      <c r="Q1120" s="17" t="str">
        <f>IF(SUM('Control Sample Data'!E$3:E$98)&gt;10,IF(AND(ISNUMBER('Control Sample Data'!E1119),'Control Sample Data'!E1119&lt;$B$1,'Control Sample Data'!E1119&gt;0),'Control Sample Data'!E1119,$B$1),"")</f>
        <v/>
      </c>
      <c r="R1120" s="17" t="str">
        <f>IF(SUM('Control Sample Data'!F$3:F$98)&gt;10,IF(AND(ISNUMBER('Control Sample Data'!F1119),'Control Sample Data'!F1119&lt;$B$1,'Control Sample Data'!F1119&gt;0),'Control Sample Data'!F1119,$B$1),"")</f>
        <v/>
      </c>
      <c r="S1120" s="17" t="str">
        <f>IF(SUM('Control Sample Data'!G$3:G$98)&gt;10,IF(AND(ISNUMBER('Control Sample Data'!G1119),'Control Sample Data'!G1119&lt;$B$1,'Control Sample Data'!G1119&gt;0),'Control Sample Data'!G1119,$B$1),"")</f>
        <v/>
      </c>
      <c r="T1120" s="17" t="str">
        <f>IF(SUM('Control Sample Data'!H$3:H$98)&gt;10,IF(AND(ISNUMBER('Control Sample Data'!H1119),'Control Sample Data'!H1119&lt;$B$1,'Control Sample Data'!H1119&gt;0),'Control Sample Data'!H1119,$B$1),"")</f>
        <v/>
      </c>
      <c r="U1120" s="17" t="str">
        <f>IF(SUM('Control Sample Data'!I$3:I$98)&gt;10,IF(AND(ISNUMBER('Control Sample Data'!I1119),'Control Sample Data'!I1119&lt;$B$1,'Control Sample Data'!I1119&gt;0),'Control Sample Data'!I1119,$B$1),"")</f>
        <v/>
      </c>
      <c r="V1120" s="17" t="str">
        <f>IF(SUM('Control Sample Data'!J$3:J$98)&gt;10,IF(AND(ISNUMBER('Control Sample Data'!J1119),'Control Sample Data'!J1119&lt;$B$1,'Control Sample Data'!J1119&gt;0),'Control Sample Data'!J1119,$B$1),"")</f>
        <v/>
      </c>
      <c r="W1120" s="17" t="str">
        <f>IF(SUM('Control Sample Data'!K$3:K$98)&gt;10,IF(AND(ISNUMBER('Control Sample Data'!K1119),'Control Sample Data'!K1119&lt;$B$1,'Control Sample Data'!K1119&gt;0),'Control Sample Data'!K1119,$B$1),"")</f>
        <v/>
      </c>
      <c r="X1120" s="17" t="str">
        <f>IF(SUM('Control Sample Data'!L$3:L$98)&gt;10,IF(AND(ISNUMBER('Control Sample Data'!L1119),'Control Sample Data'!L1119&lt;$B$1,'Control Sample Data'!L1119&gt;0),'Control Sample Data'!L1119,$B$1),"")</f>
        <v/>
      </c>
      <c r="Y1120" s="17" t="str">
        <f>IF(SUM('Control Sample Data'!M$3:M$98)&gt;10,IF(AND(ISNUMBER('Control Sample Data'!M1119),'Control Sample Data'!M1119&lt;$B$1,'Control Sample Data'!M1119&gt;0),'Control Sample Data'!M1119,$B$1),"")</f>
        <v/>
      </c>
      <c r="AT1120" s="36" t="str">
        <f t="shared" si="748"/>
        <v/>
      </c>
      <c r="AU1120" s="36" t="str">
        <f t="shared" si="749"/>
        <v/>
      </c>
      <c r="AV1120" s="36" t="str">
        <f t="shared" si="750"/>
        <v/>
      </c>
      <c r="AW1120" s="36" t="str">
        <f t="shared" si="751"/>
        <v/>
      </c>
      <c r="AX1120" s="36" t="str">
        <f t="shared" si="752"/>
        <v/>
      </c>
      <c r="AY1120" s="36" t="str">
        <f t="shared" si="753"/>
        <v/>
      </c>
      <c r="AZ1120" s="36" t="str">
        <f t="shared" si="754"/>
        <v/>
      </c>
      <c r="BA1120" s="36" t="str">
        <f t="shared" si="755"/>
        <v/>
      </c>
      <c r="BB1120" s="36" t="str">
        <f t="shared" si="756"/>
        <v/>
      </c>
      <c r="BC1120" s="36" t="str">
        <f t="shared" si="757"/>
        <v/>
      </c>
      <c r="BD1120" s="36" t="str">
        <f t="shared" si="758"/>
        <v/>
      </c>
      <c r="BE1120" s="36" t="str">
        <f t="shared" si="759"/>
        <v/>
      </c>
      <c r="BF1120" s="36" t="str">
        <f t="shared" si="760"/>
        <v/>
      </c>
      <c r="BG1120" s="36" t="str">
        <f t="shared" si="761"/>
        <v/>
      </c>
      <c r="BH1120" s="36" t="str">
        <f t="shared" si="762"/>
        <v/>
      </c>
      <c r="BI1120" s="36" t="str">
        <f t="shared" si="763"/>
        <v/>
      </c>
      <c r="BJ1120" s="36" t="str">
        <f t="shared" si="764"/>
        <v/>
      </c>
      <c r="BK1120" s="36" t="str">
        <f t="shared" si="765"/>
        <v/>
      </c>
      <c r="BL1120" s="36" t="str">
        <f t="shared" si="766"/>
        <v/>
      </c>
      <c r="BM1120" s="36" t="str">
        <f t="shared" si="767"/>
        <v/>
      </c>
      <c r="BN1120" s="38" t="e">
        <f t="shared" si="726"/>
        <v>#DIV/0!</v>
      </c>
      <c r="BO1120" s="38" t="e">
        <f t="shared" si="727"/>
        <v>#DIV/0!</v>
      </c>
      <c r="BP1120" s="39" t="str">
        <f t="shared" si="728"/>
        <v/>
      </c>
      <c r="BQ1120" s="39" t="str">
        <f t="shared" si="729"/>
        <v/>
      </c>
      <c r="BR1120" s="39" t="str">
        <f t="shared" si="730"/>
        <v/>
      </c>
      <c r="BS1120" s="39" t="str">
        <f t="shared" si="731"/>
        <v/>
      </c>
      <c r="BT1120" s="39" t="str">
        <f t="shared" si="732"/>
        <v/>
      </c>
      <c r="BU1120" s="39" t="str">
        <f t="shared" si="733"/>
        <v/>
      </c>
      <c r="BV1120" s="39" t="str">
        <f t="shared" si="734"/>
        <v/>
      </c>
      <c r="BW1120" s="39" t="str">
        <f t="shared" si="735"/>
        <v/>
      </c>
      <c r="BX1120" s="39" t="str">
        <f t="shared" si="736"/>
        <v/>
      </c>
      <c r="BY1120" s="39" t="str">
        <f t="shared" si="737"/>
        <v/>
      </c>
      <c r="BZ1120" s="39" t="str">
        <f t="shared" si="738"/>
        <v/>
      </c>
      <c r="CA1120" s="39" t="str">
        <f t="shared" si="739"/>
        <v/>
      </c>
      <c r="CB1120" s="39" t="str">
        <f t="shared" si="740"/>
        <v/>
      </c>
      <c r="CC1120" s="39" t="str">
        <f t="shared" si="741"/>
        <v/>
      </c>
      <c r="CD1120" s="39" t="str">
        <f t="shared" si="742"/>
        <v/>
      </c>
      <c r="CE1120" s="39" t="str">
        <f t="shared" si="743"/>
        <v/>
      </c>
      <c r="CF1120" s="39" t="str">
        <f t="shared" si="744"/>
        <v/>
      </c>
      <c r="CG1120" s="39" t="str">
        <f t="shared" si="745"/>
        <v/>
      </c>
      <c r="CH1120" s="39" t="str">
        <f t="shared" si="746"/>
        <v/>
      </c>
      <c r="CI1120" s="39" t="str">
        <f t="shared" si="747"/>
        <v/>
      </c>
    </row>
    <row r="1121" spans="1:87">
      <c r="A1121" s="18"/>
      <c r="B1121" s="15">
        <f>'Gene Table'!E1120</f>
        <v>0</v>
      </c>
      <c r="C1121" s="15" t="str">
        <f>'Gene Table'!B1120</f>
        <v>O14</v>
      </c>
      <c r="D1121" s="16" t="str">
        <f>IF(SUM('Test Sample Data'!D$3:D$98)&gt;10,IF(AND(ISNUMBER('Test Sample Data'!D1120),'Test Sample Data'!D1120&lt;$B$1,'Test Sample Data'!D1120&gt;0),'Test Sample Data'!D1120,$B$1),"")</f>
        <v/>
      </c>
      <c r="E1121" s="17" t="str">
        <f>IF(SUM('Test Sample Data'!E$3:E$98)&gt;10,IF(AND(ISNUMBER('Test Sample Data'!E1120),'Test Sample Data'!E1120&lt;$B$1,'Test Sample Data'!E1120&gt;0),'Test Sample Data'!E1120,$B$1),"")</f>
        <v/>
      </c>
      <c r="F1121" s="17" t="str">
        <f>IF(SUM('Test Sample Data'!F$3:F$98)&gt;10,IF(AND(ISNUMBER('Test Sample Data'!F1120),'Test Sample Data'!F1120&lt;$B$1,'Test Sample Data'!F1120&gt;0),'Test Sample Data'!F1120,$B$1),"")</f>
        <v/>
      </c>
      <c r="G1121" s="17" t="str">
        <f>IF(SUM('Test Sample Data'!G$3:G$98)&gt;10,IF(AND(ISNUMBER('Test Sample Data'!G1120),'Test Sample Data'!G1120&lt;$B$1,'Test Sample Data'!G1120&gt;0),'Test Sample Data'!G1120,$B$1),"")</f>
        <v/>
      </c>
      <c r="H1121" s="17" t="str">
        <f>IF(SUM('Test Sample Data'!H$3:H$98)&gt;10,IF(AND(ISNUMBER('Test Sample Data'!H1120),'Test Sample Data'!H1120&lt;$B$1,'Test Sample Data'!H1120&gt;0),'Test Sample Data'!H1120,$B$1),"")</f>
        <v/>
      </c>
      <c r="I1121" s="17" t="str">
        <f>IF(SUM('Test Sample Data'!I$3:I$98)&gt;10,IF(AND(ISNUMBER('Test Sample Data'!I1120),'Test Sample Data'!I1120&lt;$B$1,'Test Sample Data'!I1120&gt;0),'Test Sample Data'!I1120,$B$1),"")</f>
        <v/>
      </c>
      <c r="J1121" s="17" t="str">
        <f>IF(SUM('Test Sample Data'!J$3:J$98)&gt;10,IF(AND(ISNUMBER('Test Sample Data'!J1120),'Test Sample Data'!J1120&lt;$B$1,'Test Sample Data'!J1120&gt;0),'Test Sample Data'!J1120,$B$1),"")</f>
        <v/>
      </c>
      <c r="K1121" s="17" t="str">
        <f>IF(SUM('Test Sample Data'!K$3:K$98)&gt;10,IF(AND(ISNUMBER('Test Sample Data'!K1120),'Test Sample Data'!K1120&lt;$B$1,'Test Sample Data'!K1120&gt;0),'Test Sample Data'!K1120,$B$1),"")</f>
        <v/>
      </c>
      <c r="L1121" s="17" t="str">
        <f>IF(SUM('Test Sample Data'!L$3:L$98)&gt;10,IF(AND(ISNUMBER('Test Sample Data'!L1120),'Test Sample Data'!L1120&lt;$B$1,'Test Sample Data'!L1120&gt;0),'Test Sample Data'!L1120,$B$1),"")</f>
        <v/>
      </c>
      <c r="M1121" s="17" t="str">
        <f>IF(SUM('Test Sample Data'!M$3:M$98)&gt;10,IF(AND(ISNUMBER('Test Sample Data'!M1120),'Test Sample Data'!M1120&lt;$B$1,'Test Sample Data'!M1120&gt;0),'Test Sample Data'!M1120,$B$1),"")</f>
        <v/>
      </c>
      <c r="N1121" s="17">
        <f>'Gene Table'!E1120</f>
        <v>0</v>
      </c>
      <c r="O1121" s="17" t="str">
        <f>'Gene Table'!B1120</f>
        <v>O14</v>
      </c>
      <c r="P1121" s="17" t="str">
        <f>IF(SUM('Control Sample Data'!D$3:D$98)&gt;10,IF(AND(ISNUMBER('Control Sample Data'!D1120),'Control Sample Data'!D1120&lt;$B$1,'Control Sample Data'!D1120&gt;0),'Control Sample Data'!D1120,$B$1),"")</f>
        <v/>
      </c>
      <c r="Q1121" s="17" t="str">
        <f>IF(SUM('Control Sample Data'!E$3:E$98)&gt;10,IF(AND(ISNUMBER('Control Sample Data'!E1120),'Control Sample Data'!E1120&lt;$B$1,'Control Sample Data'!E1120&gt;0),'Control Sample Data'!E1120,$B$1),"")</f>
        <v/>
      </c>
      <c r="R1121" s="17" t="str">
        <f>IF(SUM('Control Sample Data'!F$3:F$98)&gt;10,IF(AND(ISNUMBER('Control Sample Data'!F1120),'Control Sample Data'!F1120&lt;$B$1,'Control Sample Data'!F1120&gt;0),'Control Sample Data'!F1120,$B$1),"")</f>
        <v/>
      </c>
      <c r="S1121" s="17" t="str">
        <f>IF(SUM('Control Sample Data'!G$3:G$98)&gt;10,IF(AND(ISNUMBER('Control Sample Data'!G1120),'Control Sample Data'!G1120&lt;$B$1,'Control Sample Data'!G1120&gt;0),'Control Sample Data'!G1120,$B$1),"")</f>
        <v/>
      </c>
      <c r="T1121" s="17" t="str">
        <f>IF(SUM('Control Sample Data'!H$3:H$98)&gt;10,IF(AND(ISNUMBER('Control Sample Data'!H1120),'Control Sample Data'!H1120&lt;$B$1,'Control Sample Data'!H1120&gt;0),'Control Sample Data'!H1120,$B$1),"")</f>
        <v/>
      </c>
      <c r="U1121" s="17" t="str">
        <f>IF(SUM('Control Sample Data'!I$3:I$98)&gt;10,IF(AND(ISNUMBER('Control Sample Data'!I1120),'Control Sample Data'!I1120&lt;$B$1,'Control Sample Data'!I1120&gt;0),'Control Sample Data'!I1120,$B$1),"")</f>
        <v/>
      </c>
      <c r="V1121" s="17" t="str">
        <f>IF(SUM('Control Sample Data'!J$3:J$98)&gt;10,IF(AND(ISNUMBER('Control Sample Data'!J1120),'Control Sample Data'!J1120&lt;$B$1,'Control Sample Data'!J1120&gt;0),'Control Sample Data'!J1120,$B$1),"")</f>
        <v/>
      </c>
      <c r="W1121" s="17" t="str">
        <f>IF(SUM('Control Sample Data'!K$3:K$98)&gt;10,IF(AND(ISNUMBER('Control Sample Data'!K1120),'Control Sample Data'!K1120&lt;$B$1,'Control Sample Data'!K1120&gt;0),'Control Sample Data'!K1120,$B$1),"")</f>
        <v/>
      </c>
      <c r="X1121" s="17" t="str">
        <f>IF(SUM('Control Sample Data'!L$3:L$98)&gt;10,IF(AND(ISNUMBER('Control Sample Data'!L1120),'Control Sample Data'!L1120&lt;$B$1,'Control Sample Data'!L1120&gt;0),'Control Sample Data'!L1120,$B$1),"")</f>
        <v/>
      </c>
      <c r="Y1121" s="17" t="str">
        <f>IF(SUM('Control Sample Data'!M$3:M$98)&gt;10,IF(AND(ISNUMBER('Control Sample Data'!M1120),'Control Sample Data'!M1120&lt;$B$1,'Control Sample Data'!M1120&gt;0),'Control Sample Data'!M1120,$B$1),"")</f>
        <v/>
      </c>
      <c r="AT1121" s="36" t="str">
        <f t="shared" si="748"/>
        <v/>
      </c>
      <c r="AU1121" s="36" t="str">
        <f t="shared" si="749"/>
        <v/>
      </c>
      <c r="AV1121" s="36" t="str">
        <f t="shared" si="750"/>
        <v/>
      </c>
      <c r="AW1121" s="36" t="str">
        <f t="shared" si="751"/>
        <v/>
      </c>
      <c r="AX1121" s="36" t="str">
        <f t="shared" si="752"/>
        <v/>
      </c>
      <c r="AY1121" s="36" t="str">
        <f t="shared" si="753"/>
        <v/>
      </c>
      <c r="AZ1121" s="36" t="str">
        <f t="shared" si="754"/>
        <v/>
      </c>
      <c r="BA1121" s="36" t="str">
        <f t="shared" si="755"/>
        <v/>
      </c>
      <c r="BB1121" s="36" t="str">
        <f t="shared" si="756"/>
        <v/>
      </c>
      <c r="BC1121" s="36" t="str">
        <f t="shared" si="757"/>
        <v/>
      </c>
      <c r="BD1121" s="36" t="str">
        <f t="shared" si="758"/>
        <v/>
      </c>
      <c r="BE1121" s="36" t="str">
        <f t="shared" si="759"/>
        <v/>
      </c>
      <c r="BF1121" s="36" t="str">
        <f t="shared" si="760"/>
        <v/>
      </c>
      <c r="BG1121" s="36" t="str">
        <f t="shared" si="761"/>
        <v/>
      </c>
      <c r="BH1121" s="36" t="str">
        <f t="shared" si="762"/>
        <v/>
      </c>
      <c r="BI1121" s="36" t="str">
        <f t="shared" si="763"/>
        <v/>
      </c>
      <c r="BJ1121" s="36" t="str">
        <f t="shared" si="764"/>
        <v/>
      </c>
      <c r="BK1121" s="36" t="str">
        <f t="shared" si="765"/>
        <v/>
      </c>
      <c r="BL1121" s="36" t="str">
        <f t="shared" si="766"/>
        <v/>
      </c>
      <c r="BM1121" s="36" t="str">
        <f t="shared" si="767"/>
        <v/>
      </c>
      <c r="BN1121" s="38" t="e">
        <f t="shared" si="726"/>
        <v>#DIV/0!</v>
      </c>
      <c r="BO1121" s="38" t="e">
        <f t="shared" si="727"/>
        <v>#DIV/0!</v>
      </c>
      <c r="BP1121" s="39" t="str">
        <f t="shared" si="728"/>
        <v/>
      </c>
      <c r="BQ1121" s="39" t="str">
        <f t="shared" si="729"/>
        <v/>
      </c>
      <c r="BR1121" s="39" t="str">
        <f t="shared" si="730"/>
        <v/>
      </c>
      <c r="BS1121" s="39" t="str">
        <f t="shared" si="731"/>
        <v/>
      </c>
      <c r="BT1121" s="39" t="str">
        <f t="shared" si="732"/>
        <v/>
      </c>
      <c r="BU1121" s="39" t="str">
        <f t="shared" si="733"/>
        <v/>
      </c>
      <c r="BV1121" s="39" t="str">
        <f t="shared" si="734"/>
        <v/>
      </c>
      <c r="BW1121" s="39" t="str">
        <f t="shared" si="735"/>
        <v/>
      </c>
      <c r="BX1121" s="39" t="str">
        <f t="shared" si="736"/>
        <v/>
      </c>
      <c r="BY1121" s="39" t="str">
        <f t="shared" si="737"/>
        <v/>
      </c>
      <c r="BZ1121" s="39" t="str">
        <f t="shared" si="738"/>
        <v/>
      </c>
      <c r="CA1121" s="39" t="str">
        <f t="shared" si="739"/>
        <v/>
      </c>
      <c r="CB1121" s="39" t="str">
        <f t="shared" si="740"/>
        <v/>
      </c>
      <c r="CC1121" s="39" t="str">
        <f t="shared" si="741"/>
        <v/>
      </c>
      <c r="CD1121" s="39" t="str">
        <f t="shared" si="742"/>
        <v/>
      </c>
      <c r="CE1121" s="39" t="str">
        <f t="shared" si="743"/>
        <v/>
      </c>
      <c r="CF1121" s="39" t="str">
        <f t="shared" si="744"/>
        <v/>
      </c>
      <c r="CG1121" s="39" t="str">
        <f t="shared" si="745"/>
        <v/>
      </c>
      <c r="CH1121" s="39" t="str">
        <f t="shared" si="746"/>
        <v/>
      </c>
      <c r="CI1121" s="39" t="str">
        <f t="shared" si="747"/>
        <v/>
      </c>
    </row>
    <row r="1122" spans="1:87">
      <c r="A1122" s="18"/>
      <c r="B1122" s="15" t="str">
        <f>'Gene Table'!E1121</f>
        <v>mmu-miR-5102</v>
      </c>
      <c r="C1122" s="15" t="str">
        <f>'Gene Table'!B1121</f>
        <v>O15</v>
      </c>
      <c r="D1122" s="16" t="str">
        <f>IF(SUM('Test Sample Data'!D$3:D$98)&gt;10,IF(AND(ISNUMBER('Test Sample Data'!D1121),'Test Sample Data'!D1121&lt;$B$1,'Test Sample Data'!D1121&gt;0),'Test Sample Data'!D1121,$B$1),"")</f>
        <v/>
      </c>
      <c r="E1122" s="17" t="str">
        <f>IF(SUM('Test Sample Data'!E$3:E$98)&gt;10,IF(AND(ISNUMBER('Test Sample Data'!E1121),'Test Sample Data'!E1121&lt;$B$1,'Test Sample Data'!E1121&gt;0),'Test Sample Data'!E1121,$B$1),"")</f>
        <v/>
      </c>
      <c r="F1122" s="17" t="str">
        <f>IF(SUM('Test Sample Data'!F$3:F$98)&gt;10,IF(AND(ISNUMBER('Test Sample Data'!F1121),'Test Sample Data'!F1121&lt;$B$1,'Test Sample Data'!F1121&gt;0),'Test Sample Data'!F1121,$B$1),"")</f>
        <v/>
      </c>
      <c r="G1122" s="17" t="str">
        <f>IF(SUM('Test Sample Data'!G$3:G$98)&gt;10,IF(AND(ISNUMBER('Test Sample Data'!G1121),'Test Sample Data'!G1121&lt;$B$1,'Test Sample Data'!G1121&gt;0),'Test Sample Data'!G1121,$B$1),"")</f>
        <v/>
      </c>
      <c r="H1122" s="17" t="str">
        <f>IF(SUM('Test Sample Data'!H$3:H$98)&gt;10,IF(AND(ISNUMBER('Test Sample Data'!H1121),'Test Sample Data'!H1121&lt;$B$1,'Test Sample Data'!H1121&gt;0),'Test Sample Data'!H1121,$B$1),"")</f>
        <v/>
      </c>
      <c r="I1122" s="17" t="str">
        <f>IF(SUM('Test Sample Data'!I$3:I$98)&gt;10,IF(AND(ISNUMBER('Test Sample Data'!I1121),'Test Sample Data'!I1121&lt;$B$1,'Test Sample Data'!I1121&gt;0),'Test Sample Data'!I1121,$B$1),"")</f>
        <v/>
      </c>
      <c r="J1122" s="17" t="str">
        <f>IF(SUM('Test Sample Data'!J$3:J$98)&gt;10,IF(AND(ISNUMBER('Test Sample Data'!J1121),'Test Sample Data'!J1121&lt;$B$1,'Test Sample Data'!J1121&gt;0),'Test Sample Data'!J1121,$B$1),"")</f>
        <v/>
      </c>
      <c r="K1122" s="17" t="str">
        <f>IF(SUM('Test Sample Data'!K$3:K$98)&gt;10,IF(AND(ISNUMBER('Test Sample Data'!K1121),'Test Sample Data'!K1121&lt;$B$1,'Test Sample Data'!K1121&gt;0),'Test Sample Data'!K1121,$B$1),"")</f>
        <v/>
      </c>
      <c r="L1122" s="17" t="str">
        <f>IF(SUM('Test Sample Data'!L$3:L$98)&gt;10,IF(AND(ISNUMBER('Test Sample Data'!L1121),'Test Sample Data'!L1121&lt;$B$1,'Test Sample Data'!L1121&gt;0),'Test Sample Data'!L1121,$B$1),"")</f>
        <v/>
      </c>
      <c r="M1122" s="17" t="str">
        <f>IF(SUM('Test Sample Data'!M$3:M$98)&gt;10,IF(AND(ISNUMBER('Test Sample Data'!M1121),'Test Sample Data'!M1121&lt;$B$1,'Test Sample Data'!M1121&gt;0),'Test Sample Data'!M1121,$B$1),"")</f>
        <v/>
      </c>
      <c r="N1122" s="17" t="str">
        <f>'Gene Table'!E1121</f>
        <v>mmu-miR-5102</v>
      </c>
      <c r="O1122" s="17" t="str">
        <f>'Gene Table'!B1121</f>
        <v>O15</v>
      </c>
      <c r="P1122" s="17" t="str">
        <f>IF(SUM('Control Sample Data'!D$3:D$98)&gt;10,IF(AND(ISNUMBER('Control Sample Data'!D1121),'Control Sample Data'!D1121&lt;$B$1,'Control Sample Data'!D1121&gt;0),'Control Sample Data'!D1121,$B$1),"")</f>
        <v/>
      </c>
      <c r="Q1122" s="17" t="str">
        <f>IF(SUM('Control Sample Data'!E$3:E$98)&gt;10,IF(AND(ISNUMBER('Control Sample Data'!E1121),'Control Sample Data'!E1121&lt;$B$1,'Control Sample Data'!E1121&gt;0),'Control Sample Data'!E1121,$B$1),"")</f>
        <v/>
      </c>
      <c r="R1122" s="17" t="str">
        <f>IF(SUM('Control Sample Data'!F$3:F$98)&gt;10,IF(AND(ISNUMBER('Control Sample Data'!F1121),'Control Sample Data'!F1121&lt;$B$1,'Control Sample Data'!F1121&gt;0),'Control Sample Data'!F1121,$B$1),"")</f>
        <v/>
      </c>
      <c r="S1122" s="17" t="str">
        <f>IF(SUM('Control Sample Data'!G$3:G$98)&gt;10,IF(AND(ISNUMBER('Control Sample Data'!G1121),'Control Sample Data'!G1121&lt;$B$1,'Control Sample Data'!G1121&gt;0),'Control Sample Data'!G1121,$B$1),"")</f>
        <v/>
      </c>
      <c r="T1122" s="17" t="str">
        <f>IF(SUM('Control Sample Data'!H$3:H$98)&gt;10,IF(AND(ISNUMBER('Control Sample Data'!H1121),'Control Sample Data'!H1121&lt;$B$1,'Control Sample Data'!H1121&gt;0),'Control Sample Data'!H1121,$B$1),"")</f>
        <v/>
      </c>
      <c r="U1122" s="17" t="str">
        <f>IF(SUM('Control Sample Data'!I$3:I$98)&gt;10,IF(AND(ISNUMBER('Control Sample Data'!I1121),'Control Sample Data'!I1121&lt;$B$1,'Control Sample Data'!I1121&gt;0),'Control Sample Data'!I1121,$B$1),"")</f>
        <v/>
      </c>
      <c r="V1122" s="17" t="str">
        <f>IF(SUM('Control Sample Data'!J$3:J$98)&gt;10,IF(AND(ISNUMBER('Control Sample Data'!J1121),'Control Sample Data'!J1121&lt;$B$1,'Control Sample Data'!J1121&gt;0),'Control Sample Data'!J1121,$B$1),"")</f>
        <v/>
      </c>
      <c r="W1122" s="17" t="str">
        <f>IF(SUM('Control Sample Data'!K$3:K$98)&gt;10,IF(AND(ISNUMBER('Control Sample Data'!K1121),'Control Sample Data'!K1121&lt;$B$1,'Control Sample Data'!K1121&gt;0),'Control Sample Data'!K1121,$B$1),"")</f>
        <v/>
      </c>
      <c r="X1122" s="17" t="str">
        <f>IF(SUM('Control Sample Data'!L$3:L$98)&gt;10,IF(AND(ISNUMBER('Control Sample Data'!L1121),'Control Sample Data'!L1121&lt;$B$1,'Control Sample Data'!L1121&gt;0),'Control Sample Data'!L1121,$B$1),"")</f>
        <v/>
      </c>
      <c r="Y1122" s="17" t="str">
        <f>IF(SUM('Control Sample Data'!M$3:M$98)&gt;10,IF(AND(ISNUMBER('Control Sample Data'!M1121),'Control Sample Data'!M1121&lt;$B$1,'Control Sample Data'!M1121&gt;0),'Control Sample Data'!M1121,$B$1),"")</f>
        <v/>
      </c>
      <c r="AT1122" s="36" t="str">
        <f t="shared" si="748"/>
        <v/>
      </c>
      <c r="AU1122" s="36" t="str">
        <f t="shared" si="749"/>
        <v/>
      </c>
      <c r="AV1122" s="36" t="str">
        <f t="shared" si="750"/>
        <v/>
      </c>
      <c r="AW1122" s="36" t="str">
        <f t="shared" si="751"/>
        <v/>
      </c>
      <c r="AX1122" s="36" t="str">
        <f t="shared" si="752"/>
        <v/>
      </c>
      <c r="AY1122" s="36" t="str">
        <f t="shared" si="753"/>
        <v/>
      </c>
      <c r="AZ1122" s="36" t="str">
        <f t="shared" si="754"/>
        <v/>
      </c>
      <c r="BA1122" s="36" t="str">
        <f t="shared" si="755"/>
        <v/>
      </c>
      <c r="BB1122" s="36" t="str">
        <f t="shared" si="756"/>
        <v/>
      </c>
      <c r="BC1122" s="36" t="str">
        <f t="shared" si="757"/>
        <v/>
      </c>
      <c r="BD1122" s="36" t="str">
        <f t="shared" si="758"/>
        <v/>
      </c>
      <c r="BE1122" s="36" t="str">
        <f t="shared" si="759"/>
        <v/>
      </c>
      <c r="BF1122" s="36" t="str">
        <f t="shared" si="760"/>
        <v/>
      </c>
      <c r="BG1122" s="36" t="str">
        <f t="shared" si="761"/>
        <v/>
      </c>
      <c r="BH1122" s="36" t="str">
        <f t="shared" si="762"/>
        <v/>
      </c>
      <c r="BI1122" s="36" t="str">
        <f t="shared" si="763"/>
        <v/>
      </c>
      <c r="BJ1122" s="36" t="str">
        <f t="shared" si="764"/>
        <v/>
      </c>
      <c r="BK1122" s="36" t="str">
        <f t="shared" si="765"/>
        <v/>
      </c>
      <c r="BL1122" s="36" t="str">
        <f t="shared" si="766"/>
        <v/>
      </c>
      <c r="BM1122" s="36" t="str">
        <f t="shared" si="767"/>
        <v/>
      </c>
      <c r="BN1122" s="38" t="e">
        <f t="shared" si="726"/>
        <v>#DIV/0!</v>
      </c>
      <c r="BO1122" s="38" t="e">
        <f t="shared" si="727"/>
        <v>#DIV/0!</v>
      </c>
      <c r="BP1122" s="39" t="str">
        <f t="shared" si="728"/>
        <v/>
      </c>
      <c r="BQ1122" s="39" t="str">
        <f t="shared" si="729"/>
        <v/>
      </c>
      <c r="BR1122" s="39" t="str">
        <f t="shared" si="730"/>
        <v/>
      </c>
      <c r="BS1122" s="39" t="str">
        <f t="shared" si="731"/>
        <v/>
      </c>
      <c r="BT1122" s="39" t="str">
        <f t="shared" si="732"/>
        <v/>
      </c>
      <c r="BU1122" s="39" t="str">
        <f t="shared" si="733"/>
        <v/>
      </c>
      <c r="BV1122" s="39" t="str">
        <f t="shared" si="734"/>
        <v/>
      </c>
      <c r="BW1122" s="39" t="str">
        <f t="shared" si="735"/>
        <v/>
      </c>
      <c r="BX1122" s="39" t="str">
        <f t="shared" si="736"/>
        <v/>
      </c>
      <c r="BY1122" s="39" t="str">
        <f t="shared" si="737"/>
        <v/>
      </c>
      <c r="BZ1122" s="39" t="str">
        <f t="shared" si="738"/>
        <v/>
      </c>
      <c r="CA1122" s="39" t="str">
        <f t="shared" si="739"/>
        <v/>
      </c>
      <c r="CB1122" s="39" t="str">
        <f t="shared" si="740"/>
        <v/>
      </c>
      <c r="CC1122" s="39" t="str">
        <f t="shared" si="741"/>
        <v/>
      </c>
      <c r="CD1122" s="39" t="str">
        <f t="shared" si="742"/>
        <v/>
      </c>
      <c r="CE1122" s="39" t="str">
        <f t="shared" si="743"/>
        <v/>
      </c>
      <c r="CF1122" s="39" t="str">
        <f t="shared" si="744"/>
        <v/>
      </c>
      <c r="CG1122" s="39" t="str">
        <f t="shared" si="745"/>
        <v/>
      </c>
      <c r="CH1122" s="39" t="str">
        <f t="shared" si="746"/>
        <v/>
      </c>
      <c r="CI1122" s="39" t="str">
        <f t="shared" si="747"/>
        <v/>
      </c>
    </row>
    <row r="1123" spans="1:87">
      <c r="A1123" s="18"/>
      <c r="B1123" s="15">
        <f>'Gene Table'!E1122</f>
        <v>0</v>
      </c>
      <c r="C1123" s="15" t="str">
        <f>'Gene Table'!B1122</f>
        <v>O16</v>
      </c>
      <c r="D1123" s="16" t="str">
        <f>IF(SUM('Test Sample Data'!D$3:D$98)&gt;10,IF(AND(ISNUMBER('Test Sample Data'!D1122),'Test Sample Data'!D1122&lt;$B$1,'Test Sample Data'!D1122&gt;0),'Test Sample Data'!D1122,$B$1),"")</f>
        <v/>
      </c>
      <c r="E1123" s="17" t="str">
        <f>IF(SUM('Test Sample Data'!E$3:E$98)&gt;10,IF(AND(ISNUMBER('Test Sample Data'!E1122),'Test Sample Data'!E1122&lt;$B$1,'Test Sample Data'!E1122&gt;0),'Test Sample Data'!E1122,$B$1),"")</f>
        <v/>
      </c>
      <c r="F1123" s="17" t="str">
        <f>IF(SUM('Test Sample Data'!F$3:F$98)&gt;10,IF(AND(ISNUMBER('Test Sample Data'!F1122),'Test Sample Data'!F1122&lt;$B$1,'Test Sample Data'!F1122&gt;0),'Test Sample Data'!F1122,$B$1),"")</f>
        <v/>
      </c>
      <c r="G1123" s="17" t="str">
        <f>IF(SUM('Test Sample Data'!G$3:G$98)&gt;10,IF(AND(ISNUMBER('Test Sample Data'!G1122),'Test Sample Data'!G1122&lt;$B$1,'Test Sample Data'!G1122&gt;0),'Test Sample Data'!G1122,$B$1),"")</f>
        <v/>
      </c>
      <c r="H1123" s="17" t="str">
        <f>IF(SUM('Test Sample Data'!H$3:H$98)&gt;10,IF(AND(ISNUMBER('Test Sample Data'!H1122),'Test Sample Data'!H1122&lt;$B$1,'Test Sample Data'!H1122&gt;0),'Test Sample Data'!H1122,$B$1),"")</f>
        <v/>
      </c>
      <c r="I1123" s="17" t="str">
        <f>IF(SUM('Test Sample Data'!I$3:I$98)&gt;10,IF(AND(ISNUMBER('Test Sample Data'!I1122),'Test Sample Data'!I1122&lt;$B$1,'Test Sample Data'!I1122&gt;0),'Test Sample Data'!I1122,$B$1),"")</f>
        <v/>
      </c>
      <c r="J1123" s="17" t="str">
        <f>IF(SUM('Test Sample Data'!J$3:J$98)&gt;10,IF(AND(ISNUMBER('Test Sample Data'!J1122),'Test Sample Data'!J1122&lt;$B$1,'Test Sample Data'!J1122&gt;0),'Test Sample Data'!J1122,$B$1),"")</f>
        <v/>
      </c>
      <c r="K1123" s="17" t="str">
        <f>IF(SUM('Test Sample Data'!K$3:K$98)&gt;10,IF(AND(ISNUMBER('Test Sample Data'!K1122),'Test Sample Data'!K1122&lt;$B$1,'Test Sample Data'!K1122&gt;0),'Test Sample Data'!K1122,$B$1),"")</f>
        <v/>
      </c>
      <c r="L1123" s="17" t="str">
        <f>IF(SUM('Test Sample Data'!L$3:L$98)&gt;10,IF(AND(ISNUMBER('Test Sample Data'!L1122),'Test Sample Data'!L1122&lt;$B$1,'Test Sample Data'!L1122&gt;0),'Test Sample Data'!L1122,$B$1),"")</f>
        <v/>
      </c>
      <c r="M1123" s="17" t="str">
        <f>IF(SUM('Test Sample Data'!M$3:M$98)&gt;10,IF(AND(ISNUMBER('Test Sample Data'!M1122),'Test Sample Data'!M1122&lt;$B$1,'Test Sample Data'!M1122&gt;0),'Test Sample Data'!M1122,$B$1),"")</f>
        <v/>
      </c>
      <c r="N1123" s="17">
        <f>'Gene Table'!E1122</f>
        <v>0</v>
      </c>
      <c r="O1123" s="17" t="str">
        <f>'Gene Table'!B1122</f>
        <v>O16</v>
      </c>
      <c r="P1123" s="17" t="str">
        <f>IF(SUM('Control Sample Data'!D$3:D$98)&gt;10,IF(AND(ISNUMBER('Control Sample Data'!D1122),'Control Sample Data'!D1122&lt;$B$1,'Control Sample Data'!D1122&gt;0),'Control Sample Data'!D1122,$B$1),"")</f>
        <v/>
      </c>
      <c r="Q1123" s="17" t="str">
        <f>IF(SUM('Control Sample Data'!E$3:E$98)&gt;10,IF(AND(ISNUMBER('Control Sample Data'!E1122),'Control Sample Data'!E1122&lt;$B$1,'Control Sample Data'!E1122&gt;0),'Control Sample Data'!E1122,$B$1),"")</f>
        <v/>
      </c>
      <c r="R1123" s="17" t="str">
        <f>IF(SUM('Control Sample Data'!F$3:F$98)&gt;10,IF(AND(ISNUMBER('Control Sample Data'!F1122),'Control Sample Data'!F1122&lt;$B$1,'Control Sample Data'!F1122&gt;0),'Control Sample Data'!F1122,$B$1),"")</f>
        <v/>
      </c>
      <c r="S1123" s="17" t="str">
        <f>IF(SUM('Control Sample Data'!G$3:G$98)&gt;10,IF(AND(ISNUMBER('Control Sample Data'!G1122),'Control Sample Data'!G1122&lt;$B$1,'Control Sample Data'!G1122&gt;0),'Control Sample Data'!G1122,$B$1),"")</f>
        <v/>
      </c>
      <c r="T1123" s="17" t="str">
        <f>IF(SUM('Control Sample Data'!H$3:H$98)&gt;10,IF(AND(ISNUMBER('Control Sample Data'!H1122),'Control Sample Data'!H1122&lt;$B$1,'Control Sample Data'!H1122&gt;0),'Control Sample Data'!H1122,$B$1),"")</f>
        <v/>
      </c>
      <c r="U1123" s="17" t="str">
        <f>IF(SUM('Control Sample Data'!I$3:I$98)&gt;10,IF(AND(ISNUMBER('Control Sample Data'!I1122),'Control Sample Data'!I1122&lt;$B$1,'Control Sample Data'!I1122&gt;0),'Control Sample Data'!I1122,$B$1),"")</f>
        <v/>
      </c>
      <c r="V1123" s="17" t="str">
        <f>IF(SUM('Control Sample Data'!J$3:J$98)&gt;10,IF(AND(ISNUMBER('Control Sample Data'!J1122),'Control Sample Data'!J1122&lt;$B$1,'Control Sample Data'!J1122&gt;0),'Control Sample Data'!J1122,$B$1),"")</f>
        <v/>
      </c>
      <c r="W1123" s="17" t="str">
        <f>IF(SUM('Control Sample Data'!K$3:K$98)&gt;10,IF(AND(ISNUMBER('Control Sample Data'!K1122),'Control Sample Data'!K1122&lt;$B$1,'Control Sample Data'!K1122&gt;0),'Control Sample Data'!K1122,$B$1),"")</f>
        <v/>
      </c>
      <c r="X1123" s="17" t="str">
        <f>IF(SUM('Control Sample Data'!L$3:L$98)&gt;10,IF(AND(ISNUMBER('Control Sample Data'!L1122),'Control Sample Data'!L1122&lt;$B$1,'Control Sample Data'!L1122&gt;0),'Control Sample Data'!L1122,$B$1),"")</f>
        <v/>
      </c>
      <c r="Y1123" s="17" t="str">
        <f>IF(SUM('Control Sample Data'!M$3:M$98)&gt;10,IF(AND(ISNUMBER('Control Sample Data'!M1122),'Control Sample Data'!M1122&lt;$B$1,'Control Sample Data'!M1122&gt;0),'Control Sample Data'!M1122,$B$1),"")</f>
        <v/>
      </c>
      <c r="AT1123" s="36" t="str">
        <f t="shared" si="748"/>
        <v/>
      </c>
      <c r="AU1123" s="36" t="str">
        <f t="shared" si="749"/>
        <v/>
      </c>
      <c r="AV1123" s="36" t="str">
        <f t="shared" si="750"/>
        <v/>
      </c>
      <c r="AW1123" s="36" t="str">
        <f t="shared" si="751"/>
        <v/>
      </c>
      <c r="AX1123" s="36" t="str">
        <f t="shared" si="752"/>
        <v/>
      </c>
      <c r="AY1123" s="36" t="str">
        <f t="shared" si="753"/>
        <v/>
      </c>
      <c r="AZ1123" s="36" t="str">
        <f t="shared" si="754"/>
        <v/>
      </c>
      <c r="BA1123" s="36" t="str">
        <f t="shared" si="755"/>
        <v/>
      </c>
      <c r="BB1123" s="36" t="str">
        <f t="shared" si="756"/>
        <v/>
      </c>
      <c r="BC1123" s="36" t="str">
        <f t="shared" si="757"/>
        <v/>
      </c>
      <c r="BD1123" s="36" t="str">
        <f t="shared" si="758"/>
        <v/>
      </c>
      <c r="BE1123" s="36" t="str">
        <f t="shared" si="759"/>
        <v/>
      </c>
      <c r="BF1123" s="36" t="str">
        <f t="shared" si="760"/>
        <v/>
      </c>
      <c r="BG1123" s="36" t="str">
        <f t="shared" si="761"/>
        <v/>
      </c>
      <c r="BH1123" s="36" t="str">
        <f t="shared" si="762"/>
        <v/>
      </c>
      <c r="BI1123" s="36" t="str">
        <f t="shared" si="763"/>
        <v/>
      </c>
      <c r="BJ1123" s="36" t="str">
        <f t="shared" si="764"/>
        <v/>
      </c>
      <c r="BK1123" s="36" t="str">
        <f t="shared" si="765"/>
        <v/>
      </c>
      <c r="BL1123" s="36" t="str">
        <f t="shared" si="766"/>
        <v/>
      </c>
      <c r="BM1123" s="36" t="str">
        <f t="shared" si="767"/>
        <v/>
      </c>
      <c r="BN1123" s="38" t="e">
        <f t="shared" si="726"/>
        <v>#DIV/0!</v>
      </c>
      <c r="BO1123" s="38" t="e">
        <f t="shared" si="727"/>
        <v>#DIV/0!</v>
      </c>
      <c r="BP1123" s="39" t="str">
        <f t="shared" si="728"/>
        <v/>
      </c>
      <c r="BQ1123" s="39" t="str">
        <f t="shared" si="729"/>
        <v/>
      </c>
      <c r="BR1123" s="39" t="str">
        <f t="shared" si="730"/>
        <v/>
      </c>
      <c r="BS1123" s="39" t="str">
        <f t="shared" si="731"/>
        <v/>
      </c>
      <c r="BT1123" s="39" t="str">
        <f t="shared" si="732"/>
        <v/>
      </c>
      <c r="BU1123" s="39" t="str">
        <f t="shared" si="733"/>
        <v/>
      </c>
      <c r="BV1123" s="39" t="str">
        <f t="shared" si="734"/>
        <v/>
      </c>
      <c r="BW1123" s="39" t="str">
        <f t="shared" si="735"/>
        <v/>
      </c>
      <c r="BX1123" s="39" t="str">
        <f t="shared" si="736"/>
        <v/>
      </c>
      <c r="BY1123" s="39" t="str">
        <f t="shared" si="737"/>
        <v/>
      </c>
      <c r="BZ1123" s="39" t="str">
        <f t="shared" si="738"/>
        <v/>
      </c>
      <c r="CA1123" s="39" t="str">
        <f t="shared" si="739"/>
        <v/>
      </c>
      <c r="CB1123" s="39" t="str">
        <f t="shared" si="740"/>
        <v/>
      </c>
      <c r="CC1123" s="39" t="str">
        <f t="shared" si="741"/>
        <v/>
      </c>
      <c r="CD1123" s="39" t="str">
        <f t="shared" si="742"/>
        <v/>
      </c>
      <c r="CE1123" s="39" t="str">
        <f t="shared" si="743"/>
        <v/>
      </c>
      <c r="CF1123" s="39" t="str">
        <f t="shared" si="744"/>
        <v/>
      </c>
      <c r="CG1123" s="39" t="str">
        <f t="shared" si="745"/>
        <v/>
      </c>
      <c r="CH1123" s="39" t="str">
        <f t="shared" si="746"/>
        <v/>
      </c>
      <c r="CI1123" s="39" t="str">
        <f t="shared" si="747"/>
        <v/>
      </c>
    </row>
    <row r="1124" spans="1:87">
      <c r="A1124" s="18"/>
      <c r="B1124" s="15" t="str">
        <f>'Gene Table'!E1123</f>
        <v>mmu-miR-5103</v>
      </c>
      <c r="C1124" s="15" t="str">
        <f>'Gene Table'!B1123</f>
        <v>O17</v>
      </c>
      <c r="D1124" s="16" t="str">
        <f>IF(SUM('Test Sample Data'!D$3:D$98)&gt;10,IF(AND(ISNUMBER('Test Sample Data'!D1123),'Test Sample Data'!D1123&lt;$B$1,'Test Sample Data'!D1123&gt;0),'Test Sample Data'!D1123,$B$1),"")</f>
        <v/>
      </c>
      <c r="E1124" s="17" t="str">
        <f>IF(SUM('Test Sample Data'!E$3:E$98)&gt;10,IF(AND(ISNUMBER('Test Sample Data'!E1123),'Test Sample Data'!E1123&lt;$B$1,'Test Sample Data'!E1123&gt;0),'Test Sample Data'!E1123,$B$1),"")</f>
        <v/>
      </c>
      <c r="F1124" s="17" t="str">
        <f>IF(SUM('Test Sample Data'!F$3:F$98)&gt;10,IF(AND(ISNUMBER('Test Sample Data'!F1123),'Test Sample Data'!F1123&lt;$B$1,'Test Sample Data'!F1123&gt;0),'Test Sample Data'!F1123,$B$1),"")</f>
        <v/>
      </c>
      <c r="G1124" s="17" t="str">
        <f>IF(SUM('Test Sample Data'!G$3:G$98)&gt;10,IF(AND(ISNUMBER('Test Sample Data'!G1123),'Test Sample Data'!G1123&lt;$B$1,'Test Sample Data'!G1123&gt;0),'Test Sample Data'!G1123,$B$1),"")</f>
        <v/>
      </c>
      <c r="H1124" s="17" t="str">
        <f>IF(SUM('Test Sample Data'!H$3:H$98)&gt;10,IF(AND(ISNUMBER('Test Sample Data'!H1123),'Test Sample Data'!H1123&lt;$B$1,'Test Sample Data'!H1123&gt;0),'Test Sample Data'!H1123,$B$1),"")</f>
        <v/>
      </c>
      <c r="I1124" s="17" t="str">
        <f>IF(SUM('Test Sample Data'!I$3:I$98)&gt;10,IF(AND(ISNUMBER('Test Sample Data'!I1123),'Test Sample Data'!I1123&lt;$B$1,'Test Sample Data'!I1123&gt;0),'Test Sample Data'!I1123,$B$1),"")</f>
        <v/>
      </c>
      <c r="J1124" s="17" t="str">
        <f>IF(SUM('Test Sample Data'!J$3:J$98)&gt;10,IF(AND(ISNUMBER('Test Sample Data'!J1123),'Test Sample Data'!J1123&lt;$B$1,'Test Sample Data'!J1123&gt;0),'Test Sample Data'!J1123,$B$1),"")</f>
        <v/>
      </c>
      <c r="K1124" s="17" t="str">
        <f>IF(SUM('Test Sample Data'!K$3:K$98)&gt;10,IF(AND(ISNUMBER('Test Sample Data'!K1123),'Test Sample Data'!K1123&lt;$B$1,'Test Sample Data'!K1123&gt;0),'Test Sample Data'!K1123,$B$1),"")</f>
        <v/>
      </c>
      <c r="L1124" s="17" t="str">
        <f>IF(SUM('Test Sample Data'!L$3:L$98)&gt;10,IF(AND(ISNUMBER('Test Sample Data'!L1123),'Test Sample Data'!L1123&lt;$B$1,'Test Sample Data'!L1123&gt;0),'Test Sample Data'!L1123,$B$1),"")</f>
        <v/>
      </c>
      <c r="M1124" s="17" t="str">
        <f>IF(SUM('Test Sample Data'!M$3:M$98)&gt;10,IF(AND(ISNUMBER('Test Sample Data'!M1123),'Test Sample Data'!M1123&lt;$B$1,'Test Sample Data'!M1123&gt;0),'Test Sample Data'!M1123,$B$1),"")</f>
        <v/>
      </c>
      <c r="N1124" s="17" t="str">
        <f>'Gene Table'!E1123</f>
        <v>mmu-miR-5103</v>
      </c>
      <c r="O1124" s="17" t="str">
        <f>'Gene Table'!B1123</f>
        <v>O17</v>
      </c>
      <c r="P1124" s="17" t="str">
        <f>IF(SUM('Control Sample Data'!D$3:D$98)&gt;10,IF(AND(ISNUMBER('Control Sample Data'!D1123),'Control Sample Data'!D1123&lt;$B$1,'Control Sample Data'!D1123&gt;0),'Control Sample Data'!D1123,$B$1),"")</f>
        <v/>
      </c>
      <c r="Q1124" s="17" t="str">
        <f>IF(SUM('Control Sample Data'!E$3:E$98)&gt;10,IF(AND(ISNUMBER('Control Sample Data'!E1123),'Control Sample Data'!E1123&lt;$B$1,'Control Sample Data'!E1123&gt;0),'Control Sample Data'!E1123,$B$1),"")</f>
        <v/>
      </c>
      <c r="R1124" s="17" t="str">
        <f>IF(SUM('Control Sample Data'!F$3:F$98)&gt;10,IF(AND(ISNUMBER('Control Sample Data'!F1123),'Control Sample Data'!F1123&lt;$B$1,'Control Sample Data'!F1123&gt;0),'Control Sample Data'!F1123,$B$1),"")</f>
        <v/>
      </c>
      <c r="S1124" s="17" t="str">
        <f>IF(SUM('Control Sample Data'!G$3:G$98)&gt;10,IF(AND(ISNUMBER('Control Sample Data'!G1123),'Control Sample Data'!G1123&lt;$B$1,'Control Sample Data'!G1123&gt;0),'Control Sample Data'!G1123,$B$1),"")</f>
        <v/>
      </c>
      <c r="T1124" s="17" t="str">
        <f>IF(SUM('Control Sample Data'!H$3:H$98)&gt;10,IF(AND(ISNUMBER('Control Sample Data'!H1123),'Control Sample Data'!H1123&lt;$B$1,'Control Sample Data'!H1123&gt;0),'Control Sample Data'!H1123,$B$1),"")</f>
        <v/>
      </c>
      <c r="U1124" s="17" t="str">
        <f>IF(SUM('Control Sample Data'!I$3:I$98)&gt;10,IF(AND(ISNUMBER('Control Sample Data'!I1123),'Control Sample Data'!I1123&lt;$B$1,'Control Sample Data'!I1123&gt;0),'Control Sample Data'!I1123,$B$1),"")</f>
        <v/>
      </c>
      <c r="V1124" s="17" t="str">
        <f>IF(SUM('Control Sample Data'!J$3:J$98)&gt;10,IF(AND(ISNUMBER('Control Sample Data'!J1123),'Control Sample Data'!J1123&lt;$B$1,'Control Sample Data'!J1123&gt;0),'Control Sample Data'!J1123,$B$1),"")</f>
        <v/>
      </c>
      <c r="W1124" s="17" t="str">
        <f>IF(SUM('Control Sample Data'!K$3:K$98)&gt;10,IF(AND(ISNUMBER('Control Sample Data'!K1123),'Control Sample Data'!K1123&lt;$B$1,'Control Sample Data'!K1123&gt;0),'Control Sample Data'!K1123,$B$1),"")</f>
        <v/>
      </c>
      <c r="X1124" s="17" t="str">
        <f>IF(SUM('Control Sample Data'!L$3:L$98)&gt;10,IF(AND(ISNUMBER('Control Sample Data'!L1123),'Control Sample Data'!L1123&lt;$B$1,'Control Sample Data'!L1123&gt;0),'Control Sample Data'!L1123,$B$1),"")</f>
        <v/>
      </c>
      <c r="Y1124" s="17" t="str">
        <f>IF(SUM('Control Sample Data'!M$3:M$98)&gt;10,IF(AND(ISNUMBER('Control Sample Data'!M1123),'Control Sample Data'!M1123&lt;$B$1,'Control Sample Data'!M1123&gt;0),'Control Sample Data'!M1123,$B$1),"")</f>
        <v/>
      </c>
      <c r="AT1124" s="36" t="str">
        <f t="shared" si="748"/>
        <v/>
      </c>
      <c r="AU1124" s="36" t="str">
        <f t="shared" si="749"/>
        <v/>
      </c>
      <c r="AV1124" s="36" t="str">
        <f t="shared" si="750"/>
        <v/>
      </c>
      <c r="AW1124" s="36" t="str">
        <f t="shared" si="751"/>
        <v/>
      </c>
      <c r="AX1124" s="36" t="str">
        <f t="shared" si="752"/>
        <v/>
      </c>
      <c r="AY1124" s="36" t="str">
        <f t="shared" si="753"/>
        <v/>
      </c>
      <c r="AZ1124" s="36" t="str">
        <f t="shared" si="754"/>
        <v/>
      </c>
      <c r="BA1124" s="36" t="str">
        <f t="shared" si="755"/>
        <v/>
      </c>
      <c r="BB1124" s="36" t="str">
        <f t="shared" si="756"/>
        <v/>
      </c>
      <c r="BC1124" s="36" t="str">
        <f t="shared" si="757"/>
        <v/>
      </c>
      <c r="BD1124" s="36" t="str">
        <f t="shared" si="758"/>
        <v/>
      </c>
      <c r="BE1124" s="36" t="str">
        <f t="shared" si="759"/>
        <v/>
      </c>
      <c r="BF1124" s="36" t="str">
        <f t="shared" si="760"/>
        <v/>
      </c>
      <c r="BG1124" s="36" t="str">
        <f t="shared" si="761"/>
        <v/>
      </c>
      <c r="BH1124" s="36" t="str">
        <f t="shared" si="762"/>
        <v/>
      </c>
      <c r="BI1124" s="36" t="str">
        <f t="shared" si="763"/>
        <v/>
      </c>
      <c r="BJ1124" s="36" t="str">
        <f t="shared" si="764"/>
        <v/>
      </c>
      <c r="BK1124" s="36" t="str">
        <f t="shared" si="765"/>
        <v/>
      </c>
      <c r="BL1124" s="36" t="str">
        <f t="shared" si="766"/>
        <v/>
      </c>
      <c r="BM1124" s="36" t="str">
        <f t="shared" si="767"/>
        <v/>
      </c>
      <c r="BN1124" s="38" t="e">
        <f t="shared" si="726"/>
        <v>#DIV/0!</v>
      </c>
      <c r="BO1124" s="38" t="e">
        <f t="shared" si="727"/>
        <v>#DIV/0!</v>
      </c>
      <c r="BP1124" s="39" t="str">
        <f t="shared" si="728"/>
        <v/>
      </c>
      <c r="BQ1124" s="39" t="str">
        <f t="shared" si="729"/>
        <v/>
      </c>
      <c r="BR1124" s="39" t="str">
        <f t="shared" si="730"/>
        <v/>
      </c>
      <c r="BS1124" s="39" t="str">
        <f t="shared" si="731"/>
        <v/>
      </c>
      <c r="BT1124" s="39" t="str">
        <f t="shared" si="732"/>
        <v/>
      </c>
      <c r="BU1124" s="39" t="str">
        <f t="shared" si="733"/>
        <v/>
      </c>
      <c r="BV1124" s="39" t="str">
        <f t="shared" si="734"/>
        <v/>
      </c>
      <c r="BW1124" s="39" t="str">
        <f t="shared" si="735"/>
        <v/>
      </c>
      <c r="BX1124" s="39" t="str">
        <f t="shared" si="736"/>
        <v/>
      </c>
      <c r="BY1124" s="39" t="str">
        <f t="shared" si="737"/>
        <v/>
      </c>
      <c r="BZ1124" s="39" t="str">
        <f t="shared" si="738"/>
        <v/>
      </c>
      <c r="CA1124" s="39" t="str">
        <f t="shared" si="739"/>
        <v/>
      </c>
      <c r="CB1124" s="39" t="str">
        <f t="shared" si="740"/>
        <v/>
      </c>
      <c r="CC1124" s="39" t="str">
        <f t="shared" si="741"/>
        <v/>
      </c>
      <c r="CD1124" s="39" t="str">
        <f t="shared" si="742"/>
        <v/>
      </c>
      <c r="CE1124" s="39" t="str">
        <f t="shared" si="743"/>
        <v/>
      </c>
      <c r="CF1124" s="39" t="str">
        <f t="shared" si="744"/>
        <v/>
      </c>
      <c r="CG1124" s="39" t="str">
        <f t="shared" si="745"/>
        <v/>
      </c>
      <c r="CH1124" s="39" t="str">
        <f t="shared" si="746"/>
        <v/>
      </c>
      <c r="CI1124" s="39" t="str">
        <f t="shared" si="747"/>
        <v/>
      </c>
    </row>
    <row r="1125" spans="1:87">
      <c r="A1125" s="18"/>
      <c r="B1125" s="15">
        <f>'Gene Table'!E1124</f>
        <v>0</v>
      </c>
      <c r="C1125" s="15" t="str">
        <f>'Gene Table'!B1124</f>
        <v>O18</v>
      </c>
      <c r="D1125" s="16" t="str">
        <f>IF(SUM('Test Sample Data'!D$3:D$98)&gt;10,IF(AND(ISNUMBER('Test Sample Data'!D1124),'Test Sample Data'!D1124&lt;$B$1,'Test Sample Data'!D1124&gt;0),'Test Sample Data'!D1124,$B$1),"")</f>
        <v/>
      </c>
      <c r="E1125" s="17" t="str">
        <f>IF(SUM('Test Sample Data'!E$3:E$98)&gt;10,IF(AND(ISNUMBER('Test Sample Data'!E1124),'Test Sample Data'!E1124&lt;$B$1,'Test Sample Data'!E1124&gt;0),'Test Sample Data'!E1124,$B$1),"")</f>
        <v/>
      </c>
      <c r="F1125" s="17" t="str">
        <f>IF(SUM('Test Sample Data'!F$3:F$98)&gt;10,IF(AND(ISNUMBER('Test Sample Data'!F1124),'Test Sample Data'!F1124&lt;$B$1,'Test Sample Data'!F1124&gt;0),'Test Sample Data'!F1124,$B$1),"")</f>
        <v/>
      </c>
      <c r="G1125" s="17" t="str">
        <f>IF(SUM('Test Sample Data'!G$3:G$98)&gt;10,IF(AND(ISNUMBER('Test Sample Data'!G1124),'Test Sample Data'!G1124&lt;$B$1,'Test Sample Data'!G1124&gt;0),'Test Sample Data'!G1124,$B$1),"")</f>
        <v/>
      </c>
      <c r="H1125" s="17" t="str">
        <f>IF(SUM('Test Sample Data'!H$3:H$98)&gt;10,IF(AND(ISNUMBER('Test Sample Data'!H1124),'Test Sample Data'!H1124&lt;$B$1,'Test Sample Data'!H1124&gt;0),'Test Sample Data'!H1124,$B$1),"")</f>
        <v/>
      </c>
      <c r="I1125" s="17" t="str">
        <f>IF(SUM('Test Sample Data'!I$3:I$98)&gt;10,IF(AND(ISNUMBER('Test Sample Data'!I1124),'Test Sample Data'!I1124&lt;$B$1,'Test Sample Data'!I1124&gt;0),'Test Sample Data'!I1124,$B$1),"")</f>
        <v/>
      </c>
      <c r="J1125" s="17" t="str">
        <f>IF(SUM('Test Sample Data'!J$3:J$98)&gt;10,IF(AND(ISNUMBER('Test Sample Data'!J1124),'Test Sample Data'!J1124&lt;$B$1,'Test Sample Data'!J1124&gt;0),'Test Sample Data'!J1124,$B$1),"")</f>
        <v/>
      </c>
      <c r="K1125" s="17" t="str">
        <f>IF(SUM('Test Sample Data'!K$3:K$98)&gt;10,IF(AND(ISNUMBER('Test Sample Data'!K1124),'Test Sample Data'!K1124&lt;$B$1,'Test Sample Data'!K1124&gt;0),'Test Sample Data'!K1124,$B$1),"")</f>
        <v/>
      </c>
      <c r="L1125" s="17" t="str">
        <f>IF(SUM('Test Sample Data'!L$3:L$98)&gt;10,IF(AND(ISNUMBER('Test Sample Data'!L1124),'Test Sample Data'!L1124&lt;$B$1,'Test Sample Data'!L1124&gt;0),'Test Sample Data'!L1124,$B$1),"")</f>
        <v/>
      </c>
      <c r="M1125" s="17" t="str">
        <f>IF(SUM('Test Sample Data'!M$3:M$98)&gt;10,IF(AND(ISNUMBER('Test Sample Data'!M1124),'Test Sample Data'!M1124&lt;$B$1,'Test Sample Data'!M1124&gt;0),'Test Sample Data'!M1124,$B$1),"")</f>
        <v/>
      </c>
      <c r="N1125" s="17">
        <f>'Gene Table'!E1124</f>
        <v>0</v>
      </c>
      <c r="O1125" s="17" t="str">
        <f>'Gene Table'!B1124</f>
        <v>O18</v>
      </c>
      <c r="P1125" s="17" t="str">
        <f>IF(SUM('Control Sample Data'!D$3:D$98)&gt;10,IF(AND(ISNUMBER('Control Sample Data'!D1124),'Control Sample Data'!D1124&lt;$B$1,'Control Sample Data'!D1124&gt;0),'Control Sample Data'!D1124,$B$1),"")</f>
        <v/>
      </c>
      <c r="Q1125" s="17" t="str">
        <f>IF(SUM('Control Sample Data'!E$3:E$98)&gt;10,IF(AND(ISNUMBER('Control Sample Data'!E1124),'Control Sample Data'!E1124&lt;$B$1,'Control Sample Data'!E1124&gt;0),'Control Sample Data'!E1124,$B$1),"")</f>
        <v/>
      </c>
      <c r="R1125" s="17" t="str">
        <f>IF(SUM('Control Sample Data'!F$3:F$98)&gt;10,IF(AND(ISNUMBER('Control Sample Data'!F1124),'Control Sample Data'!F1124&lt;$B$1,'Control Sample Data'!F1124&gt;0),'Control Sample Data'!F1124,$B$1),"")</f>
        <v/>
      </c>
      <c r="S1125" s="17" t="str">
        <f>IF(SUM('Control Sample Data'!G$3:G$98)&gt;10,IF(AND(ISNUMBER('Control Sample Data'!G1124),'Control Sample Data'!G1124&lt;$B$1,'Control Sample Data'!G1124&gt;0),'Control Sample Data'!G1124,$B$1),"")</f>
        <v/>
      </c>
      <c r="T1125" s="17" t="str">
        <f>IF(SUM('Control Sample Data'!H$3:H$98)&gt;10,IF(AND(ISNUMBER('Control Sample Data'!H1124),'Control Sample Data'!H1124&lt;$B$1,'Control Sample Data'!H1124&gt;0),'Control Sample Data'!H1124,$B$1),"")</f>
        <v/>
      </c>
      <c r="U1125" s="17" t="str">
        <f>IF(SUM('Control Sample Data'!I$3:I$98)&gt;10,IF(AND(ISNUMBER('Control Sample Data'!I1124),'Control Sample Data'!I1124&lt;$B$1,'Control Sample Data'!I1124&gt;0),'Control Sample Data'!I1124,$B$1),"")</f>
        <v/>
      </c>
      <c r="V1125" s="17" t="str">
        <f>IF(SUM('Control Sample Data'!J$3:J$98)&gt;10,IF(AND(ISNUMBER('Control Sample Data'!J1124),'Control Sample Data'!J1124&lt;$B$1,'Control Sample Data'!J1124&gt;0),'Control Sample Data'!J1124,$B$1),"")</f>
        <v/>
      </c>
      <c r="W1125" s="17" t="str">
        <f>IF(SUM('Control Sample Data'!K$3:K$98)&gt;10,IF(AND(ISNUMBER('Control Sample Data'!K1124),'Control Sample Data'!K1124&lt;$B$1,'Control Sample Data'!K1124&gt;0),'Control Sample Data'!K1124,$B$1),"")</f>
        <v/>
      </c>
      <c r="X1125" s="17" t="str">
        <f>IF(SUM('Control Sample Data'!L$3:L$98)&gt;10,IF(AND(ISNUMBER('Control Sample Data'!L1124),'Control Sample Data'!L1124&lt;$B$1,'Control Sample Data'!L1124&gt;0),'Control Sample Data'!L1124,$B$1),"")</f>
        <v/>
      </c>
      <c r="Y1125" s="17" t="str">
        <f>IF(SUM('Control Sample Data'!M$3:M$98)&gt;10,IF(AND(ISNUMBER('Control Sample Data'!M1124),'Control Sample Data'!M1124&lt;$B$1,'Control Sample Data'!M1124&gt;0),'Control Sample Data'!M1124,$B$1),"")</f>
        <v/>
      </c>
      <c r="AT1125" s="36" t="str">
        <f t="shared" si="748"/>
        <v/>
      </c>
      <c r="AU1125" s="36" t="str">
        <f t="shared" si="749"/>
        <v/>
      </c>
      <c r="AV1125" s="36" t="str">
        <f t="shared" si="750"/>
        <v/>
      </c>
      <c r="AW1125" s="36" t="str">
        <f t="shared" si="751"/>
        <v/>
      </c>
      <c r="AX1125" s="36" t="str">
        <f t="shared" si="752"/>
        <v/>
      </c>
      <c r="AY1125" s="36" t="str">
        <f t="shared" si="753"/>
        <v/>
      </c>
      <c r="AZ1125" s="36" t="str">
        <f t="shared" si="754"/>
        <v/>
      </c>
      <c r="BA1125" s="36" t="str">
        <f t="shared" si="755"/>
        <v/>
      </c>
      <c r="BB1125" s="36" t="str">
        <f t="shared" si="756"/>
        <v/>
      </c>
      <c r="BC1125" s="36" t="str">
        <f t="shared" si="757"/>
        <v/>
      </c>
      <c r="BD1125" s="36" t="str">
        <f t="shared" si="758"/>
        <v/>
      </c>
      <c r="BE1125" s="36" t="str">
        <f t="shared" si="759"/>
        <v/>
      </c>
      <c r="BF1125" s="36" t="str">
        <f t="shared" si="760"/>
        <v/>
      </c>
      <c r="BG1125" s="36" t="str">
        <f t="shared" si="761"/>
        <v/>
      </c>
      <c r="BH1125" s="36" t="str">
        <f t="shared" si="762"/>
        <v/>
      </c>
      <c r="BI1125" s="36" t="str">
        <f t="shared" si="763"/>
        <v/>
      </c>
      <c r="BJ1125" s="36" t="str">
        <f t="shared" si="764"/>
        <v/>
      </c>
      <c r="BK1125" s="36" t="str">
        <f t="shared" si="765"/>
        <v/>
      </c>
      <c r="BL1125" s="36" t="str">
        <f t="shared" si="766"/>
        <v/>
      </c>
      <c r="BM1125" s="36" t="str">
        <f t="shared" si="767"/>
        <v/>
      </c>
      <c r="BN1125" s="38" t="e">
        <f t="shared" si="726"/>
        <v>#DIV/0!</v>
      </c>
      <c r="BO1125" s="38" t="e">
        <f t="shared" si="727"/>
        <v>#DIV/0!</v>
      </c>
      <c r="BP1125" s="39" t="str">
        <f t="shared" si="728"/>
        <v/>
      </c>
      <c r="BQ1125" s="39" t="str">
        <f t="shared" si="729"/>
        <v/>
      </c>
      <c r="BR1125" s="39" t="str">
        <f t="shared" si="730"/>
        <v/>
      </c>
      <c r="BS1125" s="39" t="str">
        <f t="shared" si="731"/>
        <v/>
      </c>
      <c r="BT1125" s="39" t="str">
        <f t="shared" si="732"/>
        <v/>
      </c>
      <c r="BU1125" s="39" t="str">
        <f t="shared" si="733"/>
        <v/>
      </c>
      <c r="BV1125" s="39" t="str">
        <f t="shared" si="734"/>
        <v/>
      </c>
      <c r="BW1125" s="39" t="str">
        <f t="shared" si="735"/>
        <v/>
      </c>
      <c r="BX1125" s="39" t="str">
        <f t="shared" si="736"/>
        <v/>
      </c>
      <c r="BY1125" s="39" t="str">
        <f t="shared" si="737"/>
        <v/>
      </c>
      <c r="BZ1125" s="39" t="str">
        <f t="shared" si="738"/>
        <v/>
      </c>
      <c r="CA1125" s="39" t="str">
        <f t="shared" si="739"/>
        <v/>
      </c>
      <c r="CB1125" s="39" t="str">
        <f t="shared" si="740"/>
        <v/>
      </c>
      <c r="CC1125" s="39" t="str">
        <f t="shared" si="741"/>
        <v/>
      </c>
      <c r="CD1125" s="39" t="str">
        <f t="shared" si="742"/>
        <v/>
      </c>
      <c r="CE1125" s="39" t="str">
        <f t="shared" si="743"/>
        <v/>
      </c>
      <c r="CF1125" s="39" t="str">
        <f t="shared" si="744"/>
        <v/>
      </c>
      <c r="CG1125" s="39" t="str">
        <f t="shared" si="745"/>
        <v/>
      </c>
      <c r="CH1125" s="39" t="str">
        <f t="shared" si="746"/>
        <v/>
      </c>
      <c r="CI1125" s="39" t="str">
        <f t="shared" si="747"/>
        <v/>
      </c>
    </row>
    <row r="1126" spans="1:87">
      <c r="A1126" s="18"/>
      <c r="B1126" s="15" t="str">
        <f>'Gene Table'!E1125</f>
        <v>mmu-miR-5104</v>
      </c>
      <c r="C1126" s="15" t="str">
        <f>'Gene Table'!B1125</f>
        <v>O19</v>
      </c>
      <c r="D1126" s="16" t="str">
        <f>IF(SUM('Test Sample Data'!D$3:D$98)&gt;10,IF(AND(ISNUMBER('Test Sample Data'!D1125),'Test Sample Data'!D1125&lt;$B$1,'Test Sample Data'!D1125&gt;0),'Test Sample Data'!D1125,$B$1),"")</f>
        <v/>
      </c>
      <c r="E1126" s="17" t="str">
        <f>IF(SUM('Test Sample Data'!E$3:E$98)&gt;10,IF(AND(ISNUMBER('Test Sample Data'!E1125),'Test Sample Data'!E1125&lt;$B$1,'Test Sample Data'!E1125&gt;0),'Test Sample Data'!E1125,$B$1),"")</f>
        <v/>
      </c>
      <c r="F1126" s="17" t="str">
        <f>IF(SUM('Test Sample Data'!F$3:F$98)&gt;10,IF(AND(ISNUMBER('Test Sample Data'!F1125),'Test Sample Data'!F1125&lt;$B$1,'Test Sample Data'!F1125&gt;0),'Test Sample Data'!F1125,$B$1),"")</f>
        <v/>
      </c>
      <c r="G1126" s="17" t="str">
        <f>IF(SUM('Test Sample Data'!G$3:G$98)&gt;10,IF(AND(ISNUMBER('Test Sample Data'!G1125),'Test Sample Data'!G1125&lt;$B$1,'Test Sample Data'!G1125&gt;0),'Test Sample Data'!G1125,$B$1),"")</f>
        <v/>
      </c>
      <c r="H1126" s="17" t="str">
        <f>IF(SUM('Test Sample Data'!H$3:H$98)&gt;10,IF(AND(ISNUMBER('Test Sample Data'!H1125),'Test Sample Data'!H1125&lt;$B$1,'Test Sample Data'!H1125&gt;0),'Test Sample Data'!H1125,$B$1),"")</f>
        <v/>
      </c>
      <c r="I1126" s="17" t="str">
        <f>IF(SUM('Test Sample Data'!I$3:I$98)&gt;10,IF(AND(ISNUMBER('Test Sample Data'!I1125),'Test Sample Data'!I1125&lt;$B$1,'Test Sample Data'!I1125&gt;0),'Test Sample Data'!I1125,$B$1),"")</f>
        <v/>
      </c>
      <c r="J1126" s="17" t="str">
        <f>IF(SUM('Test Sample Data'!J$3:J$98)&gt;10,IF(AND(ISNUMBER('Test Sample Data'!J1125),'Test Sample Data'!J1125&lt;$B$1,'Test Sample Data'!J1125&gt;0),'Test Sample Data'!J1125,$B$1),"")</f>
        <v/>
      </c>
      <c r="K1126" s="17" t="str">
        <f>IF(SUM('Test Sample Data'!K$3:K$98)&gt;10,IF(AND(ISNUMBER('Test Sample Data'!K1125),'Test Sample Data'!K1125&lt;$B$1,'Test Sample Data'!K1125&gt;0),'Test Sample Data'!K1125,$B$1),"")</f>
        <v/>
      </c>
      <c r="L1126" s="17" t="str">
        <f>IF(SUM('Test Sample Data'!L$3:L$98)&gt;10,IF(AND(ISNUMBER('Test Sample Data'!L1125),'Test Sample Data'!L1125&lt;$B$1,'Test Sample Data'!L1125&gt;0),'Test Sample Data'!L1125,$B$1),"")</f>
        <v/>
      </c>
      <c r="M1126" s="17" t="str">
        <f>IF(SUM('Test Sample Data'!M$3:M$98)&gt;10,IF(AND(ISNUMBER('Test Sample Data'!M1125),'Test Sample Data'!M1125&lt;$B$1,'Test Sample Data'!M1125&gt;0),'Test Sample Data'!M1125,$B$1),"")</f>
        <v/>
      </c>
      <c r="N1126" s="17" t="str">
        <f>'Gene Table'!E1125</f>
        <v>mmu-miR-5104</v>
      </c>
      <c r="O1126" s="17" t="str">
        <f>'Gene Table'!B1125</f>
        <v>O19</v>
      </c>
      <c r="P1126" s="17" t="str">
        <f>IF(SUM('Control Sample Data'!D$3:D$98)&gt;10,IF(AND(ISNUMBER('Control Sample Data'!D1125),'Control Sample Data'!D1125&lt;$B$1,'Control Sample Data'!D1125&gt;0),'Control Sample Data'!D1125,$B$1),"")</f>
        <v/>
      </c>
      <c r="Q1126" s="17" t="str">
        <f>IF(SUM('Control Sample Data'!E$3:E$98)&gt;10,IF(AND(ISNUMBER('Control Sample Data'!E1125),'Control Sample Data'!E1125&lt;$B$1,'Control Sample Data'!E1125&gt;0),'Control Sample Data'!E1125,$B$1),"")</f>
        <v/>
      </c>
      <c r="R1126" s="17" t="str">
        <f>IF(SUM('Control Sample Data'!F$3:F$98)&gt;10,IF(AND(ISNUMBER('Control Sample Data'!F1125),'Control Sample Data'!F1125&lt;$B$1,'Control Sample Data'!F1125&gt;0),'Control Sample Data'!F1125,$B$1),"")</f>
        <v/>
      </c>
      <c r="S1126" s="17" t="str">
        <f>IF(SUM('Control Sample Data'!G$3:G$98)&gt;10,IF(AND(ISNUMBER('Control Sample Data'!G1125),'Control Sample Data'!G1125&lt;$B$1,'Control Sample Data'!G1125&gt;0),'Control Sample Data'!G1125,$B$1),"")</f>
        <v/>
      </c>
      <c r="T1126" s="17" t="str">
        <f>IF(SUM('Control Sample Data'!H$3:H$98)&gt;10,IF(AND(ISNUMBER('Control Sample Data'!H1125),'Control Sample Data'!H1125&lt;$B$1,'Control Sample Data'!H1125&gt;0),'Control Sample Data'!H1125,$B$1),"")</f>
        <v/>
      </c>
      <c r="U1126" s="17" t="str">
        <f>IF(SUM('Control Sample Data'!I$3:I$98)&gt;10,IF(AND(ISNUMBER('Control Sample Data'!I1125),'Control Sample Data'!I1125&lt;$B$1,'Control Sample Data'!I1125&gt;0),'Control Sample Data'!I1125,$B$1),"")</f>
        <v/>
      </c>
      <c r="V1126" s="17" t="str">
        <f>IF(SUM('Control Sample Data'!J$3:J$98)&gt;10,IF(AND(ISNUMBER('Control Sample Data'!J1125),'Control Sample Data'!J1125&lt;$B$1,'Control Sample Data'!J1125&gt;0),'Control Sample Data'!J1125,$B$1),"")</f>
        <v/>
      </c>
      <c r="W1126" s="17" t="str">
        <f>IF(SUM('Control Sample Data'!K$3:K$98)&gt;10,IF(AND(ISNUMBER('Control Sample Data'!K1125),'Control Sample Data'!K1125&lt;$B$1,'Control Sample Data'!K1125&gt;0),'Control Sample Data'!K1125,$B$1),"")</f>
        <v/>
      </c>
      <c r="X1126" s="17" t="str">
        <f>IF(SUM('Control Sample Data'!L$3:L$98)&gt;10,IF(AND(ISNUMBER('Control Sample Data'!L1125),'Control Sample Data'!L1125&lt;$B$1,'Control Sample Data'!L1125&gt;0),'Control Sample Data'!L1125,$B$1),"")</f>
        <v/>
      </c>
      <c r="Y1126" s="17" t="str">
        <f>IF(SUM('Control Sample Data'!M$3:M$98)&gt;10,IF(AND(ISNUMBER('Control Sample Data'!M1125),'Control Sample Data'!M1125&lt;$B$1,'Control Sample Data'!M1125&gt;0),'Control Sample Data'!M1125,$B$1),"")</f>
        <v/>
      </c>
      <c r="AT1126" s="36" t="str">
        <f t="shared" si="748"/>
        <v/>
      </c>
      <c r="AU1126" s="36" t="str">
        <f t="shared" si="749"/>
        <v/>
      </c>
      <c r="AV1126" s="36" t="str">
        <f t="shared" si="750"/>
        <v/>
      </c>
      <c r="AW1126" s="36" t="str">
        <f t="shared" si="751"/>
        <v/>
      </c>
      <c r="AX1126" s="36" t="str">
        <f t="shared" si="752"/>
        <v/>
      </c>
      <c r="AY1126" s="36" t="str">
        <f t="shared" si="753"/>
        <v/>
      </c>
      <c r="AZ1126" s="36" t="str">
        <f t="shared" si="754"/>
        <v/>
      </c>
      <c r="BA1126" s="36" t="str">
        <f t="shared" si="755"/>
        <v/>
      </c>
      <c r="BB1126" s="36" t="str">
        <f t="shared" si="756"/>
        <v/>
      </c>
      <c r="BC1126" s="36" t="str">
        <f t="shared" si="757"/>
        <v/>
      </c>
      <c r="BD1126" s="36" t="str">
        <f t="shared" si="758"/>
        <v/>
      </c>
      <c r="BE1126" s="36" t="str">
        <f t="shared" si="759"/>
        <v/>
      </c>
      <c r="BF1126" s="36" t="str">
        <f t="shared" si="760"/>
        <v/>
      </c>
      <c r="BG1126" s="36" t="str">
        <f t="shared" si="761"/>
        <v/>
      </c>
      <c r="BH1126" s="36" t="str">
        <f t="shared" si="762"/>
        <v/>
      </c>
      <c r="BI1126" s="36" t="str">
        <f t="shared" si="763"/>
        <v/>
      </c>
      <c r="BJ1126" s="36" t="str">
        <f t="shared" si="764"/>
        <v/>
      </c>
      <c r="BK1126" s="36" t="str">
        <f t="shared" si="765"/>
        <v/>
      </c>
      <c r="BL1126" s="36" t="str">
        <f t="shared" si="766"/>
        <v/>
      </c>
      <c r="BM1126" s="36" t="str">
        <f t="shared" si="767"/>
        <v/>
      </c>
      <c r="BN1126" s="38" t="e">
        <f t="shared" si="726"/>
        <v>#DIV/0!</v>
      </c>
      <c r="BO1126" s="38" t="e">
        <f t="shared" si="727"/>
        <v>#DIV/0!</v>
      </c>
      <c r="BP1126" s="39" t="str">
        <f t="shared" si="728"/>
        <v/>
      </c>
      <c r="BQ1126" s="39" t="str">
        <f t="shared" si="729"/>
        <v/>
      </c>
      <c r="BR1126" s="39" t="str">
        <f t="shared" si="730"/>
        <v/>
      </c>
      <c r="BS1126" s="39" t="str">
        <f t="shared" si="731"/>
        <v/>
      </c>
      <c r="BT1126" s="39" t="str">
        <f t="shared" si="732"/>
        <v/>
      </c>
      <c r="BU1126" s="39" t="str">
        <f t="shared" si="733"/>
        <v/>
      </c>
      <c r="BV1126" s="39" t="str">
        <f t="shared" si="734"/>
        <v/>
      </c>
      <c r="BW1126" s="39" t="str">
        <f t="shared" si="735"/>
        <v/>
      </c>
      <c r="BX1126" s="39" t="str">
        <f t="shared" si="736"/>
        <v/>
      </c>
      <c r="BY1126" s="39" t="str">
        <f t="shared" si="737"/>
        <v/>
      </c>
      <c r="BZ1126" s="39" t="str">
        <f t="shared" si="738"/>
        <v/>
      </c>
      <c r="CA1126" s="39" t="str">
        <f t="shared" si="739"/>
        <v/>
      </c>
      <c r="CB1126" s="39" t="str">
        <f t="shared" si="740"/>
        <v/>
      </c>
      <c r="CC1126" s="39" t="str">
        <f t="shared" si="741"/>
        <v/>
      </c>
      <c r="CD1126" s="39" t="str">
        <f t="shared" si="742"/>
        <v/>
      </c>
      <c r="CE1126" s="39" t="str">
        <f t="shared" si="743"/>
        <v/>
      </c>
      <c r="CF1126" s="39" t="str">
        <f t="shared" si="744"/>
        <v/>
      </c>
      <c r="CG1126" s="39" t="str">
        <f t="shared" si="745"/>
        <v/>
      </c>
      <c r="CH1126" s="39" t="str">
        <f t="shared" si="746"/>
        <v/>
      </c>
      <c r="CI1126" s="39" t="str">
        <f t="shared" si="747"/>
        <v/>
      </c>
    </row>
    <row r="1127" spans="1:87">
      <c r="A1127" s="18"/>
      <c r="B1127" s="15">
        <f>'Gene Table'!E1126</f>
        <v>0</v>
      </c>
      <c r="C1127" s="15" t="str">
        <f>'Gene Table'!B1126</f>
        <v>O20</v>
      </c>
      <c r="D1127" s="16" t="str">
        <f>IF(SUM('Test Sample Data'!D$3:D$98)&gt;10,IF(AND(ISNUMBER('Test Sample Data'!D1126),'Test Sample Data'!D1126&lt;$B$1,'Test Sample Data'!D1126&gt;0),'Test Sample Data'!D1126,$B$1),"")</f>
        <v/>
      </c>
      <c r="E1127" s="17" t="str">
        <f>IF(SUM('Test Sample Data'!E$3:E$98)&gt;10,IF(AND(ISNUMBER('Test Sample Data'!E1126),'Test Sample Data'!E1126&lt;$B$1,'Test Sample Data'!E1126&gt;0),'Test Sample Data'!E1126,$B$1),"")</f>
        <v/>
      </c>
      <c r="F1127" s="17" t="str">
        <f>IF(SUM('Test Sample Data'!F$3:F$98)&gt;10,IF(AND(ISNUMBER('Test Sample Data'!F1126),'Test Sample Data'!F1126&lt;$B$1,'Test Sample Data'!F1126&gt;0),'Test Sample Data'!F1126,$B$1),"")</f>
        <v/>
      </c>
      <c r="G1127" s="17" t="str">
        <f>IF(SUM('Test Sample Data'!G$3:G$98)&gt;10,IF(AND(ISNUMBER('Test Sample Data'!G1126),'Test Sample Data'!G1126&lt;$B$1,'Test Sample Data'!G1126&gt;0),'Test Sample Data'!G1126,$B$1),"")</f>
        <v/>
      </c>
      <c r="H1127" s="17" t="str">
        <f>IF(SUM('Test Sample Data'!H$3:H$98)&gt;10,IF(AND(ISNUMBER('Test Sample Data'!H1126),'Test Sample Data'!H1126&lt;$B$1,'Test Sample Data'!H1126&gt;0),'Test Sample Data'!H1126,$B$1),"")</f>
        <v/>
      </c>
      <c r="I1127" s="17" t="str">
        <f>IF(SUM('Test Sample Data'!I$3:I$98)&gt;10,IF(AND(ISNUMBER('Test Sample Data'!I1126),'Test Sample Data'!I1126&lt;$B$1,'Test Sample Data'!I1126&gt;0),'Test Sample Data'!I1126,$B$1),"")</f>
        <v/>
      </c>
      <c r="J1127" s="17" t="str">
        <f>IF(SUM('Test Sample Data'!J$3:J$98)&gt;10,IF(AND(ISNUMBER('Test Sample Data'!J1126),'Test Sample Data'!J1126&lt;$B$1,'Test Sample Data'!J1126&gt;0),'Test Sample Data'!J1126,$B$1),"")</f>
        <v/>
      </c>
      <c r="K1127" s="17" t="str">
        <f>IF(SUM('Test Sample Data'!K$3:K$98)&gt;10,IF(AND(ISNUMBER('Test Sample Data'!K1126),'Test Sample Data'!K1126&lt;$B$1,'Test Sample Data'!K1126&gt;0),'Test Sample Data'!K1126,$B$1),"")</f>
        <v/>
      </c>
      <c r="L1127" s="17" t="str">
        <f>IF(SUM('Test Sample Data'!L$3:L$98)&gt;10,IF(AND(ISNUMBER('Test Sample Data'!L1126),'Test Sample Data'!L1126&lt;$B$1,'Test Sample Data'!L1126&gt;0),'Test Sample Data'!L1126,$B$1),"")</f>
        <v/>
      </c>
      <c r="M1127" s="17" t="str">
        <f>IF(SUM('Test Sample Data'!M$3:M$98)&gt;10,IF(AND(ISNUMBER('Test Sample Data'!M1126),'Test Sample Data'!M1126&lt;$B$1,'Test Sample Data'!M1126&gt;0),'Test Sample Data'!M1126,$B$1),"")</f>
        <v/>
      </c>
      <c r="N1127" s="17">
        <f>'Gene Table'!E1126</f>
        <v>0</v>
      </c>
      <c r="O1127" s="17" t="str">
        <f>'Gene Table'!B1126</f>
        <v>O20</v>
      </c>
      <c r="P1127" s="17" t="str">
        <f>IF(SUM('Control Sample Data'!D$3:D$98)&gt;10,IF(AND(ISNUMBER('Control Sample Data'!D1126),'Control Sample Data'!D1126&lt;$B$1,'Control Sample Data'!D1126&gt;0),'Control Sample Data'!D1126,$B$1),"")</f>
        <v/>
      </c>
      <c r="Q1127" s="17" t="str">
        <f>IF(SUM('Control Sample Data'!E$3:E$98)&gt;10,IF(AND(ISNUMBER('Control Sample Data'!E1126),'Control Sample Data'!E1126&lt;$B$1,'Control Sample Data'!E1126&gt;0),'Control Sample Data'!E1126,$B$1),"")</f>
        <v/>
      </c>
      <c r="R1127" s="17" t="str">
        <f>IF(SUM('Control Sample Data'!F$3:F$98)&gt;10,IF(AND(ISNUMBER('Control Sample Data'!F1126),'Control Sample Data'!F1126&lt;$B$1,'Control Sample Data'!F1126&gt;0),'Control Sample Data'!F1126,$B$1),"")</f>
        <v/>
      </c>
      <c r="S1127" s="17" t="str">
        <f>IF(SUM('Control Sample Data'!G$3:G$98)&gt;10,IF(AND(ISNUMBER('Control Sample Data'!G1126),'Control Sample Data'!G1126&lt;$B$1,'Control Sample Data'!G1126&gt;0),'Control Sample Data'!G1126,$B$1),"")</f>
        <v/>
      </c>
      <c r="T1127" s="17" t="str">
        <f>IF(SUM('Control Sample Data'!H$3:H$98)&gt;10,IF(AND(ISNUMBER('Control Sample Data'!H1126),'Control Sample Data'!H1126&lt;$B$1,'Control Sample Data'!H1126&gt;0),'Control Sample Data'!H1126,$B$1),"")</f>
        <v/>
      </c>
      <c r="U1127" s="17" t="str">
        <f>IF(SUM('Control Sample Data'!I$3:I$98)&gt;10,IF(AND(ISNUMBER('Control Sample Data'!I1126),'Control Sample Data'!I1126&lt;$B$1,'Control Sample Data'!I1126&gt;0),'Control Sample Data'!I1126,$B$1),"")</f>
        <v/>
      </c>
      <c r="V1127" s="17" t="str">
        <f>IF(SUM('Control Sample Data'!J$3:J$98)&gt;10,IF(AND(ISNUMBER('Control Sample Data'!J1126),'Control Sample Data'!J1126&lt;$B$1,'Control Sample Data'!J1126&gt;0),'Control Sample Data'!J1126,$B$1),"")</f>
        <v/>
      </c>
      <c r="W1127" s="17" t="str">
        <f>IF(SUM('Control Sample Data'!K$3:K$98)&gt;10,IF(AND(ISNUMBER('Control Sample Data'!K1126),'Control Sample Data'!K1126&lt;$B$1,'Control Sample Data'!K1126&gt;0),'Control Sample Data'!K1126,$B$1),"")</f>
        <v/>
      </c>
      <c r="X1127" s="17" t="str">
        <f>IF(SUM('Control Sample Data'!L$3:L$98)&gt;10,IF(AND(ISNUMBER('Control Sample Data'!L1126),'Control Sample Data'!L1126&lt;$B$1,'Control Sample Data'!L1126&gt;0),'Control Sample Data'!L1126,$B$1),"")</f>
        <v/>
      </c>
      <c r="Y1127" s="17" t="str">
        <f>IF(SUM('Control Sample Data'!M$3:M$98)&gt;10,IF(AND(ISNUMBER('Control Sample Data'!M1126),'Control Sample Data'!M1126&lt;$B$1,'Control Sample Data'!M1126&gt;0),'Control Sample Data'!M1126,$B$1),"")</f>
        <v/>
      </c>
      <c r="AT1127" s="36" t="str">
        <f t="shared" si="748"/>
        <v/>
      </c>
      <c r="AU1127" s="36" t="str">
        <f t="shared" si="749"/>
        <v/>
      </c>
      <c r="AV1127" s="36" t="str">
        <f t="shared" si="750"/>
        <v/>
      </c>
      <c r="AW1127" s="36" t="str">
        <f t="shared" si="751"/>
        <v/>
      </c>
      <c r="AX1127" s="36" t="str">
        <f t="shared" si="752"/>
        <v/>
      </c>
      <c r="AY1127" s="36" t="str">
        <f t="shared" si="753"/>
        <v/>
      </c>
      <c r="AZ1127" s="36" t="str">
        <f t="shared" si="754"/>
        <v/>
      </c>
      <c r="BA1127" s="36" t="str">
        <f t="shared" si="755"/>
        <v/>
      </c>
      <c r="BB1127" s="36" t="str">
        <f t="shared" si="756"/>
        <v/>
      </c>
      <c r="BC1127" s="36" t="str">
        <f t="shared" si="757"/>
        <v/>
      </c>
      <c r="BD1127" s="36" t="str">
        <f t="shared" si="758"/>
        <v/>
      </c>
      <c r="BE1127" s="36" t="str">
        <f t="shared" si="759"/>
        <v/>
      </c>
      <c r="BF1127" s="36" t="str">
        <f t="shared" si="760"/>
        <v/>
      </c>
      <c r="BG1127" s="36" t="str">
        <f t="shared" si="761"/>
        <v/>
      </c>
      <c r="BH1127" s="36" t="str">
        <f t="shared" si="762"/>
        <v/>
      </c>
      <c r="BI1127" s="36" t="str">
        <f t="shared" si="763"/>
        <v/>
      </c>
      <c r="BJ1127" s="36" t="str">
        <f t="shared" si="764"/>
        <v/>
      </c>
      <c r="BK1127" s="36" t="str">
        <f t="shared" si="765"/>
        <v/>
      </c>
      <c r="BL1127" s="36" t="str">
        <f t="shared" si="766"/>
        <v/>
      </c>
      <c r="BM1127" s="36" t="str">
        <f t="shared" si="767"/>
        <v/>
      </c>
      <c r="BN1127" s="38" t="e">
        <f t="shared" si="726"/>
        <v>#DIV/0!</v>
      </c>
      <c r="BO1127" s="38" t="e">
        <f t="shared" si="727"/>
        <v>#DIV/0!</v>
      </c>
      <c r="BP1127" s="39" t="str">
        <f t="shared" si="728"/>
        <v/>
      </c>
      <c r="BQ1127" s="39" t="str">
        <f t="shared" si="729"/>
        <v/>
      </c>
      <c r="BR1127" s="39" t="str">
        <f t="shared" si="730"/>
        <v/>
      </c>
      <c r="BS1127" s="39" t="str">
        <f t="shared" si="731"/>
        <v/>
      </c>
      <c r="BT1127" s="39" t="str">
        <f t="shared" si="732"/>
        <v/>
      </c>
      <c r="BU1127" s="39" t="str">
        <f t="shared" si="733"/>
        <v/>
      </c>
      <c r="BV1127" s="39" t="str">
        <f t="shared" si="734"/>
        <v/>
      </c>
      <c r="BW1127" s="39" t="str">
        <f t="shared" si="735"/>
        <v/>
      </c>
      <c r="BX1127" s="39" t="str">
        <f t="shared" si="736"/>
        <v/>
      </c>
      <c r="BY1127" s="39" t="str">
        <f t="shared" si="737"/>
        <v/>
      </c>
      <c r="BZ1127" s="39" t="str">
        <f t="shared" si="738"/>
        <v/>
      </c>
      <c r="CA1127" s="39" t="str">
        <f t="shared" si="739"/>
        <v/>
      </c>
      <c r="CB1127" s="39" t="str">
        <f t="shared" si="740"/>
        <v/>
      </c>
      <c r="CC1127" s="39" t="str">
        <f t="shared" si="741"/>
        <v/>
      </c>
      <c r="CD1127" s="39" t="str">
        <f t="shared" si="742"/>
        <v/>
      </c>
      <c r="CE1127" s="39" t="str">
        <f t="shared" si="743"/>
        <v/>
      </c>
      <c r="CF1127" s="39" t="str">
        <f t="shared" si="744"/>
        <v/>
      </c>
      <c r="CG1127" s="39" t="str">
        <f t="shared" si="745"/>
        <v/>
      </c>
      <c r="CH1127" s="39" t="str">
        <f t="shared" si="746"/>
        <v/>
      </c>
      <c r="CI1127" s="39" t="str">
        <f t="shared" si="747"/>
        <v/>
      </c>
    </row>
    <row r="1128" spans="1:87">
      <c r="A1128" s="18"/>
      <c r="B1128" s="15" t="str">
        <f>'Gene Table'!E1127</f>
        <v>mmu-miR-5105</v>
      </c>
      <c r="C1128" s="15" t="str">
        <f>'Gene Table'!B1127</f>
        <v>O21</v>
      </c>
      <c r="D1128" s="16" t="str">
        <f>IF(SUM('Test Sample Data'!D$3:D$98)&gt;10,IF(AND(ISNUMBER('Test Sample Data'!D1127),'Test Sample Data'!D1127&lt;$B$1,'Test Sample Data'!D1127&gt;0),'Test Sample Data'!D1127,$B$1),"")</f>
        <v/>
      </c>
      <c r="E1128" s="17" t="str">
        <f>IF(SUM('Test Sample Data'!E$3:E$98)&gt;10,IF(AND(ISNUMBER('Test Sample Data'!E1127),'Test Sample Data'!E1127&lt;$B$1,'Test Sample Data'!E1127&gt;0),'Test Sample Data'!E1127,$B$1),"")</f>
        <v/>
      </c>
      <c r="F1128" s="17" t="str">
        <f>IF(SUM('Test Sample Data'!F$3:F$98)&gt;10,IF(AND(ISNUMBER('Test Sample Data'!F1127),'Test Sample Data'!F1127&lt;$B$1,'Test Sample Data'!F1127&gt;0),'Test Sample Data'!F1127,$B$1),"")</f>
        <v/>
      </c>
      <c r="G1128" s="17" t="str">
        <f>IF(SUM('Test Sample Data'!G$3:G$98)&gt;10,IF(AND(ISNUMBER('Test Sample Data'!G1127),'Test Sample Data'!G1127&lt;$B$1,'Test Sample Data'!G1127&gt;0),'Test Sample Data'!G1127,$B$1),"")</f>
        <v/>
      </c>
      <c r="H1128" s="17" t="str">
        <f>IF(SUM('Test Sample Data'!H$3:H$98)&gt;10,IF(AND(ISNUMBER('Test Sample Data'!H1127),'Test Sample Data'!H1127&lt;$B$1,'Test Sample Data'!H1127&gt;0),'Test Sample Data'!H1127,$B$1),"")</f>
        <v/>
      </c>
      <c r="I1128" s="17" t="str">
        <f>IF(SUM('Test Sample Data'!I$3:I$98)&gt;10,IF(AND(ISNUMBER('Test Sample Data'!I1127),'Test Sample Data'!I1127&lt;$B$1,'Test Sample Data'!I1127&gt;0),'Test Sample Data'!I1127,$B$1),"")</f>
        <v/>
      </c>
      <c r="J1128" s="17" t="str">
        <f>IF(SUM('Test Sample Data'!J$3:J$98)&gt;10,IF(AND(ISNUMBER('Test Sample Data'!J1127),'Test Sample Data'!J1127&lt;$B$1,'Test Sample Data'!J1127&gt;0),'Test Sample Data'!J1127,$B$1),"")</f>
        <v/>
      </c>
      <c r="K1128" s="17" t="str">
        <f>IF(SUM('Test Sample Data'!K$3:K$98)&gt;10,IF(AND(ISNUMBER('Test Sample Data'!K1127),'Test Sample Data'!K1127&lt;$B$1,'Test Sample Data'!K1127&gt;0),'Test Sample Data'!K1127,$B$1),"")</f>
        <v/>
      </c>
      <c r="L1128" s="17" t="str">
        <f>IF(SUM('Test Sample Data'!L$3:L$98)&gt;10,IF(AND(ISNUMBER('Test Sample Data'!L1127),'Test Sample Data'!L1127&lt;$B$1,'Test Sample Data'!L1127&gt;0),'Test Sample Data'!L1127,$B$1),"")</f>
        <v/>
      </c>
      <c r="M1128" s="17" t="str">
        <f>IF(SUM('Test Sample Data'!M$3:M$98)&gt;10,IF(AND(ISNUMBER('Test Sample Data'!M1127),'Test Sample Data'!M1127&lt;$B$1,'Test Sample Data'!M1127&gt;0),'Test Sample Data'!M1127,$B$1),"")</f>
        <v/>
      </c>
      <c r="N1128" s="17" t="str">
        <f>'Gene Table'!E1127</f>
        <v>mmu-miR-5105</v>
      </c>
      <c r="O1128" s="17" t="str">
        <f>'Gene Table'!B1127</f>
        <v>O21</v>
      </c>
      <c r="P1128" s="17" t="str">
        <f>IF(SUM('Control Sample Data'!D$3:D$98)&gt;10,IF(AND(ISNUMBER('Control Sample Data'!D1127),'Control Sample Data'!D1127&lt;$B$1,'Control Sample Data'!D1127&gt;0),'Control Sample Data'!D1127,$B$1),"")</f>
        <v/>
      </c>
      <c r="Q1128" s="17" t="str">
        <f>IF(SUM('Control Sample Data'!E$3:E$98)&gt;10,IF(AND(ISNUMBER('Control Sample Data'!E1127),'Control Sample Data'!E1127&lt;$B$1,'Control Sample Data'!E1127&gt;0),'Control Sample Data'!E1127,$B$1),"")</f>
        <v/>
      </c>
      <c r="R1128" s="17" t="str">
        <f>IF(SUM('Control Sample Data'!F$3:F$98)&gt;10,IF(AND(ISNUMBER('Control Sample Data'!F1127),'Control Sample Data'!F1127&lt;$B$1,'Control Sample Data'!F1127&gt;0),'Control Sample Data'!F1127,$B$1),"")</f>
        <v/>
      </c>
      <c r="S1128" s="17" t="str">
        <f>IF(SUM('Control Sample Data'!G$3:G$98)&gt;10,IF(AND(ISNUMBER('Control Sample Data'!G1127),'Control Sample Data'!G1127&lt;$B$1,'Control Sample Data'!G1127&gt;0),'Control Sample Data'!G1127,$B$1),"")</f>
        <v/>
      </c>
      <c r="T1128" s="17" t="str">
        <f>IF(SUM('Control Sample Data'!H$3:H$98)&gt;10,IF(AND(ISNUMBER('Control Sample Data'!H1127),'Control Sample Data'!H1127&lt;$B$1,'Control Sample Data'!H1127&gt;0),'Control Sample Data'!H1127,$B$1),"")</f>
        <v/>
      </c>
      <c r="U1128" s="17" t="str">
        <f>IF(SUM('Control Sample Data'!I$3:I$98)&gt;10,IF(AND(ISNUMBER('Control Sample Data'!I1127),'Control Sample Data'!I1127&lt;$B$1,'Control Sample Data'!I1127&gt;0),'Control Sample Data'!I1127,$B$1),"")</f>
        <v/>
      </c>
      <c r="V1128" s="17" t="str">
        <f>IF(SUM('Control Sample Data'!J$3:J$98)&gt;10,IF(AND(ISNUMBER('Control Sample Data'!J1127),'Control Sample Data'!J1127&lt;$B$1,'Control Sample Data'!J1127&gt;0),'Control Sample Data'!J1127,$B$1),"")</f>
        <v/>
      </c>
      <c r="W1128" s="17" t="str">
        <f>IF(SUM('Control Sample Data'!K$3:K$98)&gt;10,IF(AND(ISNUMBER('Control Sample Data'!K1127),'Control Sample Data'!K1127&lt;$B$1,'Control Sample Data'!K1127&gt;0),'Control Sample Data'!K1127,$B$1),"")</f>
        <v/>
      </c>
      <c r="X1128" s="17" t="str">
        <f>IF(SUM('Control Sample Data'!L$3:L$98)&gt;10,IF(AND(ISNUMBER('Control Sample Data'!L1127),'Control Sample Data'!L1127&lt;$B$1,'Control Sample Data'!L1127&gt;0),'Control Sample Data'!L1127,$B$1),"")</f>
        <v/>
      </c>
      <c r="Y1128" s="17" t="str">
        <f>IF(SUM('Control Sample Data'!M$3:M$98)&gt;10,IF(AND(ISNUMBER('Control Sample Data'!M1127),'Control Sample Data'!M1127&lt;$B$1,'Control Sample Data'!M1127&gt;0),'Control Sample Data'!M1127,$B$1),"")</f>
        <v/>
      </c>
      <c r="AT1128" s="36" t="str">
        <f t="shared" si="748"/>
        <v/>
      </c>
      <c r="AU1128" s="36" t="str">
        <f t="shared" si="749"/>
        <v/>
      </c>
      <c r="AV1128" s="36" t="str">
        <f t="shared" si="750"/>
        <v/>
      </c>
      <c r="AW1128" s="36" t="str">
        <f t="shared" si="751"/>
        <v/>
      </c>
      <c r="AX1128" s="36" t="str">
        <f t="shared" si="752"/>
        <v/>
      </c>
      <c r="AY1128" s="36" t="str">
        <f t="shared" si="753"/>
        <v/>
      </c>
      <c r="AZ1128" s="36" t="str">
        <f t="shared" si="754"/>
        <v/>
      </c>
      <c r="BA1128" s="36" t="str">
        <f t="shared" si="755"/>
        <v/>
      </c>
      <c r="BB1128" s="36" t="str">
        <f t="shared" si="756"/>
        <v/>
      </c>
      <c r="BC1128" s="36" t="str">
        <f t="shared" si="757"/>
        <v/>
      </c>
      <c r="BD1128" s="36" t="str">
        <f t="shared" si="758"/>
        <v/>
      </c>
      <c r="BE1128" s="36" t="str">
        <f t="shared" si="759"/>
        <v/>
      </c>
      <c r="BF1128" s="36" t="str">
        <f t="shared" si="760"/>
        <v/>
      </c>
      <c r="BG1128" s="36" t="str">
        <f t="shared" si="761"/>
        <v/>
      </c>
      <c r="BH1128" s="36" t="str">
        <f t="shared" si="762"/>
        <v/>
      </c>
      <c r="BI1128" s="36" t="str">
        <f t="shared" si="763"/>
        <v/>
      </c>
      <c r="BJ1128" s="36" t="str">
        <f t="shared" si="764"/>
        <v/>
      </c>
      <c r="BK1128" s="36" t="str">
        <f t="shared" si="765"/>
        <v/>
      </c>
      <c r="BL1128" s="36" t="str">
        <f t="shared" si="766"/>
        <v/>
      </c>
      <c r="BM1128" s="36" t="str">
        <f t="shared" si="767"/>
        <v/>
      </c>
      <c r="BN1128" s="38" t="e">
        <f t="shared" si="726"/>
        <v>#DIV/0!</v>
      </c>
      <c r="BO1128" s="38" t="e">
        <f t="shared" si="727"/>
        <v>#DIV/0!</v>
      </c>
      <c r="BP1128" s="39" t="str">
        <f t="shared" si="728"/>
        <v/>
      </c>
      <c r="BQ1128" s="39" t="str">
        <f t="shared" si="729"/>
        <v/>
      </c>
      <c r="BR1128" s="39" t="str">
        <f t="shared" si="730"/>
        <v/>
      </c>
      <c r="BS1128" s="39" t="str">
        <f t="shared" si="731"/>
        <v/>
      </c>
      <c r="BT1128" s="39" t="str">
        <f t="shared" si="732"/>
        <v/>
      </c>
      <c r="BU1128" s="39" t="str">
        <f t="shared" si="733"/>
        <v/>
      </c>
      <c r="BV1128" s="39" t="str">
        <f t="shared" si="734"/>
        <v/>
      </c>
      <c r="BW1128" s="39" t="str">
        <f t="shared" si="735"/>
        <v/>
      </c>
      <c r="BX1128" s="39" t="str">
        <f t="shared" si="736"/>
        <v/>
      </c>
      <c r="BY1128" s="39" t="str">
        <f t="shared" si="737"/>
        <v/>
      </c>
      <c r="BZ1128" s="39" t="str">
        <f t="shared" si="738"/>
        <v/>
      </c>
      <c r="CA1128" s="39" t="str">
        <f t="shared" si="739"/>
        <v/>
      </c>
      <c r="CB1128" s="39" t="str">
        <f t="shared" si="740"/>
        <v/>
      </c>
      <c r="CC1128" s="39" t="str">
        <f t="shared" si="741"/>
        <v/>
      </c>
      <c r="CD1128" s="39" t="str">
        <f t="shared" si="742"/>
        <v/>
      </c>
      <c r="CE1128" s="39" t="str">
        <f t="shared" si="743"/>
        <v/>
      </c>
      <c r="CF1128" s="39" t="str">
        <f t="shared" si="744"/>
        <v/>
      </c>
      <c r="CG1128" s="39" t="str">
        <f t="shared" si="745"/>
        <v/>
      </c>
      <c r="CH1128" s="39" t="str">
        <f t="shared" si="746"/>
        <v/>
      </c>
      <c r="CI1128" s="39" t="str">
        <f t="shared" si="747"/>
        <v/>
      </c>
    </row>
    <row r="1129" spans="1:87">
      <c r="A1129" s="18"/>
      <c r="B1129" s="15">
        <f>'Gene Table'!E1128</f>
        <v>0</v>
      </c>
      <c r="C1129" s="15" t="str">
        <f>'Gene Table'!B1128</f>
        <v>O22</v>
      </c>
      <c r="D1129" s="16" t="str">
        <f>IF(SUM('Test Sample Data'!D$3:D$98)&gt;10,IF(AND(ISNUMBER('Test Sample Data'!D1128),'Test Sample Data'!D1128&lt;$B$1,'Test Sample Data'!D1128&gt;0),'Test Sample Data'!D1128,$B$1),"")</f>
        <v/>
      </c>
      <c r="E1129" s="17" t="str">
        <f>IF(SUM('Test Sample Data'!E$3:E$98)&gt;10,IF(AND(ISNUMBER('Test Sample Data'!E1128),'Test Sample Data'!E1128&lt;$B$1,'Test Sample Data'!E1128&gt;0),'Test Sample Data'!E1128,$B$1),"")</f>
        <v/>
      </c>
      <c r="F1129" s="17" t="str">
        <f>IF(SUM('Test Sample Data'!F$3:F$98)&gt;10,IF(AND(ISNUMBER('Test Sample Data'!F1128),'Test Sample Data'!F1128&lt;$B$1,'Test Sample Data'!F1128&gt;0),'Test Sample Data'!F1128,$B$1),"")</f>
        <v/>
      </c>
      <c r="G1129" s="17" t="str">
        <f>IF(SUM('Test Sample Data'!G$3:G$98)&gt;10,IF(AND(ISNUMBER('Test Sample Data'!G1128),'Test Sample Data'!G1128&lt;$B$1,'Test Sample Data'!G1128&gt;0),'Test Sample Data'!G1128,$B$1),"")</f>
        <v/>
      </c>
      <c r="H1129" s="17" t="str">
        <f>IF(SUM('Test Sample Data'!H$3:H$98)&gt;10,IF(AND(ISNUMBER('Test Sample Data'!H1128),'Test Sample Data'!H1128&lt;$B$1,'Test Sample Data'!H1128&gt;0),'Test Sample Data'!H1128,$B$1),"")</f>
        <v/>
      </c>
      <c r="I1129" s="17" t="str">
        <f>IF(SUM('Test Sample Data'!I$3:I$98)&gt;10,IF(AND(ISNUMBER('Test Sample Data'!I1128),'Test Sample Data'!I1128&lt;$B$1,'Test Sample Data'!I1128&gt;0),'Test Sample Data'!I1128,$B$1),"")</f>
        <v/>
      </c>
      <c r="J1129" s="17" t="str">
        <f>IF(SUM('Test Sample Data'!J$3:J$98)&gt;10,IF(AND(ISNUMBER('Test Sample Data'!J1128),'Test Sample Data'!J1128&lt;$B$1,'Test Sample Data'!J1128&gt;0),'Test Sample Data'!J1128,$B$1),"")</f>
        <v/>
      </c>
      <c r="K1129" s="17" t="str">
        <f>IF(SUM('Test Sample Data'!K$3:K$98)&gt;10,IF(AND(ISNUMBER('Test Sample Data'!K1128),'Test Sample Data'!K1128&lt;$B$1,'Test Sample Data'!K1128&gt;0),'Test Sample Data'!K1128,$B$1),"")</f>
        <v/>
      </c>
      <c r="L1129" s="17" t="str">
        <f>IF(SUM('Test Sample Data'!L$3:L$98)&gt;10,IF(AND(ISNUMBER('Test Sample Data'!L1128),'Test Sample Data'!L1128&lt;$B$1,'Test Sample Data'!L1128&gt;0),'Test Sample Data'!L1128,$B$1),"")</f>
        <v/>
      </c>
      <c r="M1129" s="17" t="str">
        <f>IF(SUM('Test Sample Data'!M$3:M$98)&gt;10,IF(AND(ISNUMBER('Test Sample Data'!M1128),'Test Sample Data'!M1128&lt;$B$1,'Test Sample Data'!M1128&gt;0),'Test Sample Data'!M1128,$B$1),"")</f>
        <v/>
      </c>
      <c r="N1129" s="17">
        <f>'Gene Table'!E1128</f>
        <v>0</v>
      </c>
      <c r="O1129" s="17" t="str">
        <f>'Gene Table'!B1128</f>
        <v>O22</v>
      </c>
      <c r="P1129" s="17" t="str">
        <f>IF(SUM('Control Sample Data'!D$3:D$98)&gt;10,IF(AND(ISNUMBER('Control Sample Data'!D1128),'Control Sample Data'!D1128&lt;$B$1,'Control Sample Data'!D1128&gt;0),'Control Sample Data'!D1128,$B$1),"")</f>
        <v/>
      </c>
      <c r="Q1129" s="17" t="str">
        <f>IF(SUM('Control Sample Data'!E$3:E$98)&gt;10,IF(AND(ISNUMBER('Control Sample Data'!E1128),'Control Sample Data'!E1128&lt;$B$1,'Control Sample Data'!E1128&gt;0),'Control Sample Data'!E1128,$B$1),"")</f>
        <v/>
      </c>
      <c r="R1129" s="17" t="str">
        <f>IF(SUM('Control Sample Data'!F$3:F$98)&gt;10,IF(AND(ISNUMBER('Control Sample Data'!F1128),'Control Sample Data'!F1128&lt;$B$1,'Control Sample Data'!F1128&gt;0),'Control Sample Data'!F1128,$B$1),"")</f>
        <v/>
      </c>
      <c r="S1129" s="17" t="str">
        <f>IF(SUM('Control Sample Data'!G$3:G$98)&gt;10,IF(AND(ISNUMBER('Control Sample Data'!G1128),'Control Sample Data'!G1128&lt;$B$1,'Control Sample Data'!G1128&gt;0),'Control Sample Data'!G1128,$B$1),"")</f>
        <v/>
      </c>
      <c r="T1129" s="17" t="str">
        <f>IF(SUM('Control Sample Data'!H$3:H$98)&gt;10,IF(AND(ISNUMBER('Control Sample Data'!H1128),'Control Sample Data'!H1128&lt;$B$1,'Control Sample Data'!H1128&gt;0),'Control Sample Data'!H1128,$B$1),"")</f>
        <v/>
      </c>
      <c r="U1129" s="17" t="str">
        <f>IF(SUM('Control Sample Data'!I$3:I$98)&gt;10,IF(AND(ISNUMBER('Control Sample Data'!I1128),'Control Sample Data'!I1128&lt;$B$1,'Control Sample Data'!I1128&gt;0),'Control Sample Data'!I1128,$B$1),"")</f>
        <v/>
      </c>
      <c r="V1129" s="17" t="str">
        <f>IF(SUM('Control Sample Data'!J$3:J$98)&gt;10,IF(AND(ISNUMBER('Control Sample Data'!J1128),'Control Sample Data'!J1128&lt;$B$1,'Control Sample Data'!J1128&gt;0),'Control Sample Data'!J1128,$B$1),"")</f>
        <v/>
      </c>
      <c r="W1129" s="17" t="str">
        <f>IF(SUM('Control Sample Data'!K$3:K$98)&gt;10,IF(AND(ISNUMBER('Control Sample Data'!K1128),'Control Sample Data'!K1128&lt;$B$1,'Control Sample Data'!K1128&gt;0),'Control Sample Data'!K1128,$B$1),"")</f>
        <v/>
      </c>
      <c r="X1129" s="17" t="str">
        <f>IF(SUM('Control Sample Data'!L$3:L$98)&gt;10,IF(AND(ISNUMBER('Control Sample Data'!L1128),'Control Sample Data'!L1128&lt;$B$1,'Control Sample Data'!L1128&gt;0),'Control Sample Data'!L1128,$B$1),"")</f>
        <v/>
      </c>
      <c r="Y1129" s="17" t="str">
        <f>IF(SUM('Control Sample Data'!M$3:M$98)&gt;10,IF(AND(ISNUMBER('Control Sample Data'!M1128),'Control Sample Data'!M1128&lt;$B$1,'Control Sample Data'!M1128&gt;0),'Control Sample Data'!M1128,$B$1),"")</f>
        <v/>
      </c>
      <c r="AT1129" s="36" t="str">
        <f t="shared" si="748"/>
        <v/>
      </c>
      <c r="AU1129" s="36" t="str">
        <f t="shared" si="749"/>
        <v/>
      </c>
      <c r="AV1129" s="36" t="str">
        <f t="shared" si="750"/>
        <v/>
      </c>
      <c r="AW1129" s="36" t="str">
        <f t="shared" si="751"/>
        <v/>
      </c>
      <c r="AX1129" s="36" t="str">
        <f t="shared" si="752"/>
        <v/>
      </c>
      <c r="AY1129" s="36" t="str">
        <f t="shared" si="753"/>
        <v/>
      </c>
      <c r="AZ1129" s="36" t="str">
        <f t="shared" si="754"/>
        <v/>
      </c>
      <c r="BA1129" s="36" t="str">
        <f t="shared" si="755"/>
        <v/>
      </c>
      <c r="BB1129" s="36" t="str">
        <f t="shared" si="756"/>
        <v/>
      </c>
      <c r="BC1129" s="36" t="str">
        <f t="shared" si="757"/>
        <v/>
      </c>
      <c r="BD1129" s="36" t="str">
        <f t="shared" si="758"/>
        <v/>
      </c>
      <c r="BE1129" s="36" t="str">
        <f t="shared" si="759"/>
        <v/>
      </c>
      <c r="BF1129" s="36" t="str">
        <f t="shared" si="760"/>
        <v/>
      </c>
      <c r="BG1129" s="36" t="str">
        <f t="shared" si="761"/>
        <v/>
      </c>
      <c r="BH1129" s="36" t="str">
        <f t="shared" si="762"/>
        <v/>
      </c>
      <c r="BI1129" s="36" t="str">
        <f t="shared" si="763"/>
        <v/>
      </c>
      <c r="BJ1129" s="36" t="str">
        <f t="shared" si="764"/>
        <v/>
      </c>
      <c r="BK1129" s="36" t="str">
        <f t="shared" si="765"/>
        <v/>
      </c>
      <c r="BL1129" s="36" t="str">
        <f t="shared" si="766"/>
        <v/>
      </c>
      <c r="BM1129" s="36" t="str">
        <f t="shared" si="767"/>
        <v/>
      </c>
      <c r="BN1129" s="38" t="e">
        <f t="shared" si="726"/>
        <v>#DIV/0!</v>
      </c>
      <c r="BO1129" s="38" t="e">
        <f t="shared" si="727"/>
        <v>#DIV/0!</v>
      </c>
      <c r="BP1129" s="39" t="str">
        <f t="shared" si="728"/>
        <v/>
      </c>
      <c r="BQ1129" s="39" t="str">
        <f t="shared" si="729"/>
        <v/>
      </c>
      <c r="BR1129" s="39" t="str">
        <f t="shared" si="730"/>
        <v/>
      </c>
      <c r="BS1129" s="39" t="str">
        <f t="shared" si="731"/>
        <v/>
      </c>
      <c r="BT1129" s="39" t="str">
        <f t="shared" si="732"/>
        <v/>
      </c>
      <c r="BU1129" s="39" t="str">
        <f t="shared" si="733"/>
        <v/>
      </c>
      <c r="BV1129" s="39" t="str">
        <f t="shared" si="734"/>
        <v/>
      </c>
      <c r="BW1129" s="39" t="str">
        <f t="shared" si="735"/>
        <v/>
      </c>
      <c r="BX1129" s="39" t="str">
        <f t="shared" si="736"/>
        <v/>
      </c>
      <c r="BY1129" s="39" t="str">
        <f t="shared" si="737"/>
        <v/>
      </c>
      <c r="BZ1129" s="39" t="str">
        <f t="shared" si="738"/>
        <v/>
      </c>
      <c r="CA1129" s="39" t="str">
        <f t="shared" si="739"/>
        <v/>
      </c>
      <c r="CB1129" s="39" t="str">
        <f t="shared" si="740"/>
        <v/>
      </c>
      <c r="CC1129" s="39" t="str">
        <f t="shared" si="741"/>
        <v/>
      </c>
      <c r="CD1129" s="39" t="str">
        <f t="shared" si="742"/>
        <v/>
      </c>
      <c r="CE1129" s="39" t="str">
        <f t="shared" si="743"/>
        <v/>
      </c>
      <c r="CF1129" s="39" t="str">
        <f t="shared" si="744"/>
        <v/>
      </c>
      <c r="CG1129" s="39" t="str">
        <f t="shared" si="745"/>
        <v/>
      </c>
      <c r="CH1129" s="39" t="str">
        <f t="shared" si="746"/>
        <v/>
      </c>
      <c r="CI1129" s="39" t="str">
        <f t="shared" si="747"/>
        <v/>
      </c>
    </row>
    <row r="1130" spans="1:87">
      <c r="A1130" s="18"/>
      <c r="B1130" s="15" t="str">
        <f>'Gene Table'!E1129</f>
        <v>mmu-miR-5106</v>
      </c>
      <c r="C1130" s="15" t="str">
        <f>'Gene Table'!B1129</f>
        <v>O23</v>
      </c>
      <c r="D1130" s="16" t="str">
        <f>IF(SUM('Test Sample Data'!D$3:D$98)&gt;10,IF(AND(ISNUMBER('Test Sample Data'!D1129),'Test Sample Data'!D1129&lt;$B$1,'Test Sample Data'!D1129&gt;0),'Test Sample Data'!D1129,$B$1),"")</f>
        <v/>
      </c>
      <c r="E1130" s="17" t="str">
        <f>IF(SUM('Test Sample Data'!E$3:E$98)&gt;10,IF(AND(ISNUMBER('Test Sample Data'!E1129),'Test Sample Data'!E1129&lt;$B$1,'Test Sample Data'!E1129&gt;0),'Test Sample Data'!E1129,$B$1),"")</f>
        <v/>
      </c>
      <c r="F1130" s="17" t="str">
        <f>IF(SUM('Test Sample Data'!F$3:F$98)&gt;10,IF(AND(ISNUMBER('Test Sample Data'!F1129),'Test Sample Data'!F1129&lt;$B$1,'Test Sample Data'!F1129&gt;0),'Test Sample Data'!F1129,$B$1),"")</f>
        <v/>
      </c>
      <c r="G1130" s="17" t="str">
        <f>IF(SUM('Test Sample Data'!G$3:G$98)&gt;10,IF(AND(ISNUMBER('Test Sample Data'!G1129),'Test Sample Data'!G1129&lt;$B$1,'Test Sample Data'!G1129&gt;0),'Test Sample Data'!G1129,$B$1),"")</f>
        <v/>
      </c>
      <c r="H1130" s="17" t="str">
        <f>IF(SUM('Test Sample Data'!H$3:H$98)&gt;10,IF(AND(ISNUMBER('Test Sample Data'!H1129),'Test Sample Data'!H1129&lt;$B$1,'Test Sample Data'!H1129&gt;0),'Test Sample Data'!H1129,$B$1),"")</f>
        <v/>
      </c>
      <c r="I1130" s="17" t="str">
        <f>IF(SUM('Test Sample Data'!I$3:I$98)&gt;10,IF(AND(ISNUMBER('Test Sample Data'!I1129),'Test Sample Data'!I1129&lt;$B$1,'Test Sample Data'!I1129&gt;0),'Test Sample Data'!I1129,$B$1),"")</f>
        <v/>
      </c>
      <c r="J1130" s="17" t="str">
        <f>IF(SUM('Test Sample Data'!J$3:J$98)&gt;10,IF(AND(ISNUMBER('Test Sample Data'!J1129),'Test Sample Data'!J1129&lt;$B$1,'Test Sample Data'!J1129&gt;0),'Test Sample Data'!J1129,$B$1),"")</f>
        <v/>
      </c>
      <c r="K1130" s="17" t="str">
        <f>IF(SUM('Test Sample Data'!K$3:K$98)&gt;10,IF(AND(ISNUMBER('Test Sample Data'!K1129),'Test Sample Data'!K1129&lt;$B$1,'Test Sample Data'!K1129&gt;0),'Test Sample Data'!K1129,$B$1),"")</f>
        <v/>
      </c>
      <c r="L1130" s="17" t="str">
        <f>IF(SUM('Test Sample Data'!L$3:L$98)&gt;10,IF(AND(ISNUMBER('Test Sample Data'!L1129),'Test Sample Data'!L1129&lt;$B$1,'Test Sample Data'!L1129&gt;0),'Test Sample Data'!L1129,$B$1),"")</f>
        <v/>
      </c>
      <c r="M1130" s="17" t="str">
        <f>IF(SUM('Test Sample Data'!M$3:M$98)&gt;10,IF(AND(ISNUMBER('Test Sample Data'!M1129),'Test Sample Data'!M1129&lt;$B$1,'Test Sample Data'!M1129&gt;0),'Test Sample Data'!M1129,$B$1),"")</f>
        <v/>
      </c>
      <c r="N1130" s="17" t="str">
        <f>'Gene Table'!E1129</f>
        <v>mmu-miR-5106</v>
      </c>
      <c r="O1130" s="17" t="str">
        <f>'Gene Table'!B1129</f>
        <v>O23</v>
      </c>
      <c r="P1130" s="17" t="str">
        <f>IF(SUM('Control Sample Data'!D$3:D$98)&gt;10,IF(AND(ISNUMBER('Control Sample Data'!D1129),'Control Sample Data'!D1129&lt;$B$1,'Control Sample Data'!D1129&gt;0),'Control Sample Data'!D1129,$B$1),"")</f>
        <v/>
      </c>
      <c r="Q1130" s="17" t="str">
        <f>IF(SUM('Control Sample Data'!E$3:E$98)&gt;10,IF(AND(ISNUMBER('Control Sample Data'!E1129),'Control Sample Data'!E1129&lt;$B$1,'Control Sample Data'!E1129&gt;0),'Control Sample Data'!E1129,$B$1),"")</f>
        <v/>
      </c>
      <c r="R1130" s="17" t="str">
        <f>IF(SUM('Control Sample Data'!F$3:F$98)&gt;10,IF(AND(ISNUMBER('Control Sample Data'!F1129),'Control Sample Data'!F1129&lt;$B$1,'Control Sample Data'!F1129&gt;0),'Control Sample Data'!F1129,$B$1),"")</f>
        <v/>
      </c>
      <c r="S1130" s="17" t="str">
        <f>IF(SUM('Control Sample Data'!G$3:G$98)&gt;10,IF(AND(ISNUMBER('Control Sample Data'!G1129),'Control Sample Data'!G1129&lt;$B$1,'Control Sample Data'!G1129&gt;0),'Control Sample Data'!G1129,$B$1),"")</f>
        <v/>
      </c>
      <c r="T1130" s="17" t="str">
        <f>IF(SUM('Control Sample Data'!H$3:H$98)&gt;10,IF(AND(ISNUMBER('Control Sample Data'!H1129),'Control Sample Data'!H1129&lt;$B$1,'Control Sample Data'!H1129&gt;0),'Control Sample Data'!H1129,$B$1),"")</f>
        <v/>
      </c>
      <c r="U1130" s="17" t="str">
        <f>IF(SUM('Control Sample Data'!I$3:I$98)&gt;10,IF(AND(ISNUMBER('Control Sample Data'!I1129),'Control Sample Data'!I1129&lt;$B$1,'Control Sample Data'!I1129&gt;0),'Control Sample Data'!I1129,$B$1),"")</f>
        <v/>
      </c>
      <c r="V1130" s="17" t="str">
        <f>IF(SUM('Control Sample Data'!J$3:J$98)&gt;10,IF(AND(ISNUMBER('Control Sample Data'!J1129),'Control Sample Data'!J1129&lt;$B$1,'Control Sample Data'!J1129&gt;0),'Control Sample Data'!J1129,$B$1),"")</f>
        <v/>
      </c>
      <c r="W1130" s="17" t="str">
        <f>IF(SUM('Control Sample Data'!K$3:K$98)&gt;10,IF(AND(ISNUMBER('Control Sample Data'!K1129),'Control Sample Data'!K1129&lt;$B$1,'Control Sample Data'!K1129&gt;0),'Control Sample Data'!K1129,$B$1),"")</f>
        <v/>
      </c>
      <c r="X1130" s="17" t="str">
        <f>IF(SUM('Control Sample Data'!L$3:L$98)&gt;10,IF(AND(ISNUMBER('Control Sample Data'!L1129),'Control Sample Data'!L1129&lt;$B$1,'Control Sample Data'!L1129&gt;0),'Control Sample Data'!L1129,$B$1),"")</f>
        <v/>
      </c>
      <c r="Y1130" s="17" t="str">
        <f>IF(SUM('Control Sample Data'!M$3:M$98)&gt;10,IF(AND(ISNUMBER('Control Sample Data'!M1129),'Control Sample Data'!M1129&lt;$B$1,'Control Sample Data'!M1129&gt;0),'Control Sample Data'!M1129,$B$1),"")</f>
        <v/>
      </c>
      <c r="AT1130" s="36" t="str">
        <f t="shared" si="748"/>
        <v/>
      </c>
      <c r="AU1130" s="36" t="str">
        <f t="shared" si="749"/>
        <v/>
      </c>
      <c r="AV1130" s="36" t="str">
        <f t="shared" si="750"/>
        <v/>
      </c>
      <c r="AW1130" s="36" t="str">
        <f t="shared" si="751"/>
        <v/>
      </c>
      <c r="AX1130" s="36" t="str">
        <f t="shared" si="752"/>
        <v/>
      </c>
      <c r="AY1130" s="36" t="str">
        <f t="shared" si="753"/>
        <v/>
      </c>
      <c r="AZ1130" s="36" t="str">
        <f t="shared" si="754"/>
        <v/>
      </c>
      <c r="BA1130" s="36" t="str">
        <f t="shared" si="755"/>
        <v/>
      </c>
      <c r="BB1130" s="36" t="str">
        <f t="shared" si="756"/>
        <v/>
      </c>
      <c r="BC1130" s="36" t="str">
        <f t="shared" si="757"/>
        <v/>
      </c>
      <c r="BD1130" s="36" t="str">
        <f t="shared" si="758"/>
        <v/>
      </c>
      <c r="BE1130" s="36" t="str">
        <f t="shared" si="759"/>
        <v/>
      </c>
      <c r="BF1130" s="36" t="str">
        <f t="shared" si="760"/>
        <v/>
      </c>
      <c r="BG1130" s="36" t="str">
        <f t="shared" si="761"/>
        <v/>
      </c>
      <c r="BH1130" s="36" t="str">
        <f t="shared" si="762"/>
        <v/>
      </c>
      <c r="BI1130" s="36" t="str">
        <f t="shared" si="763"/>
        <v/>
      </c>
      <c r="BJ1130" s="36" t="str">
        <f t="shared" si="764"/>
        <v/>
      </c>
      <c r="BK1130" s="36" t="str">
        <f t="shared" si="765"/>
        <v/>
      </c>
      <c r="BL1130" s="36" t="str">
        <f t="shared" si="766"/>
        <v/>
      </c>
      <c r="BM1130" s="36" t="str">
        <f t="shared" si="767"/>
        <v/>
      </c>
      <c r="BN1130" s="38" t="e">
        <f t="shared" si="726"/>
        <v>#DIV/0!</v>
      </c>
      <c r="BO1130" s="38" t="e">
        <f t="shared" si="727"/>
        <v>#DIV/0!</v>
      </c>
      <c r="BP1130" s="39" t="str">
        <f t="shared" si="728"/>
        <v/>
      </c>
      <c r="BQ1130" s="39" t="str">
        <f t="shared" si="729"/>
        <v/>
      </c>
      <c r="BR1130" s="39" t="str">
        <f t="shared" si="730"/>
        <v/>
      </c>
      <c r="BS1130" s="39" t="str">
        <f t="shared" si="731"/>
        <v/>
      </c>
      <c r="BT1130" s="39" t="str">
        <f t="shared" si="732"/>
        <v/>
      </c>
      <c r="BU1130" s="39" t="str">
        <f t="shared" si="733"/>
        <v/>
      </c>
      <c r="BV1130" s="39" t="str">
        <f t="shared" si="734"/>
        <v/>
      </c>
      <c r="BW1130" s="39" t="str">
        <f t="shared" si="735"/>
        <v/>
      </c>
      <c r="BX1130" s="39" t="str">
        <f t="shared" si="736"/>
        <v/>
      </c>
      <c r="BY1130" s="39" t="str">
        <f t="shared" si="737"/>
        <v/>
      </c>
      <c r="BZ1130" s="39" t="str">
        <f t="shared" si="738"/>
        <v/>
      </c>
      <c r="CA1130" s="39" t="str">
        <f t="shared" si="739"/>
        <v/>
      </c>
      <c r="CB1130" s="39" t="str">
        <f t="shared" si="740"/>
        <v/>
      </c>
      <c r="CC1130" s="39" t="str">
        <f t="shared" si="741"/>
        <v/>
      </c>
      <c r="CD1130" s="39" t="str">
        <f t="shared" si="742"/>
        <v/>
      </c>
      <c r="CE1130" s="39" t="str">
        <f t="shared" si="743"/>
        <v/>
      </c>
      <c r="CF1130" s="39" t="str">
        <f t="shared" si="744"/>
        <v/>
      </c>
      <c r="CG1130" s="39" t="str">
        <f t="shared" si="745"/>
        <v/>
      </c>
      <c r="CH1130" s="39" t="str">
        <f t="shared" si="746"/>
        <v/>
      </c>
      <c r="CI1130" s="39" t="str">
        <f t="shared" si="747"/>
        <v/>
      </c>
    </row>
    <row r="1131" spans="1:87">
      <c r="A1131" s="18"/>
      <c r="B1131" s="15">
        <f>'Gene Table'!E1130</f>
        <v>0</v>
      </c>
      <c r="C1131" s="15" t="str">
        <f>'Gene Table'!B1130</f>
        <v>O24</v>
      </c>
      <c r="D1131" s="16" t="str">
        <f>IF(SUM('Test Sample Data'!D$3:D$98)&gt;10,IF(AND(ISNUMBER('Test Sample Data'!D1130),'Test Sample Data'!D1130&lt;$B$1,'Test Sample Data'!D1130&gt;0),'Test Sample Data'!D1130,$B$1),"")</f>
        <v/>
      </c>
      <c r="E1131" s="17" t="str">
        <f>IF(SUM('Test Sample Data'!E$3:E$98)&gt;10,IF(AND(ISNUMBER('Test Sample Data'!E1130),'Test Sample Data'!E1130&lt;$B$1,'Test Sample Data'!E1130&gt;0),'Test Sample Data'!E1130,$B$1),"")</f>
        <v/>
      </c>
      <c r="F1131" s="17" t="str">
        <f>IF(SUM('Test Sample Data'!F$3:F$98)&gt;10,IF(AND(ISNUMBER('Test Sample Data'!F1130),'Test Sample Data'!F1130&lt;$B$1,'Test Sample Data'!F1130&gt;0),'Test Sample Data'!F1130,$B$1),"")</f>
        <v/>
      </c>
      <c r="G1131" s="17" t="str">
        <f>IF(SUM('Test Sample Data'!G$3:G$98)&gt;10,IF(AND(ISNUMBER('Test Sample Data'!G1130),'Test Sample Data'!G1130&lt;$B$1,'Test Sample Data'!G1130&gt;0),'Test Sample Data'!G1130,$B$1),"")</f>
        <v/>
      </c>
      <c r="H1131" s="17" t="str">
        <f>IF(SUM('Test Sample Data'!H$3:H$98)&gt;10,IF(AND(ISNUMBER('Test Sample Data'!H1130),'Test Sample Data'!H1130&lt;$B$1,'Test Sample Data'!H1130&gt;0),'Test Sample Data'!H1130,$B$1),"")</f>
        <v/>
      </c>
      <c r="I1131" s="17" t="str">
        <f>IF(SUM('Test Sample Data'!I$3:I$98)&gt;10,IF(AND(ISNUMBER('Test Sample Data'!I1130),'Test Sample Data'!I1130&lt;$B$1,'Test Sample Data'!I1130&gt;0),'Test Sample Data'!I1130,$B$1),"")</f>
        <v/>
      </c>
      <c r="J1131" s="17" t="str">
        <f>IF(SUM('Test Sample Data'!J$3:J$98)&gt;10,IF(AND(ISNUMBER('Test Sample Data'!J1130),'Test Sample Data'!J1130&lt;$B$1,'Test Sample Data'!J1130&gt;0),'Test Sample Data'!J1130,$B$1),"")</f>
        <v/>
      </c>
      <c r="K1131" s="17" t="str">
        <f>IF(SUM('Test Sample Data'!K$3:K$98)&gt;10,IF(AND(ISNUMBER('Test Sample Data'!K1130),'Test Sample Data'!K1130&lt;$B$1,'Test Sample Data'!K1130&gt;0),'Test Sample Data'!K1130,$B$1),"")</f>
        <v/>
      </c>
      <c r="L1131" s="17" t="str">
        <f>IF(SUM('Test Sample Data'!L$3:L$98)&gt;10,IF(AND(ISNUMBER('Test Sample Data'!L1130),'Test Sample Data'!L1130&lt;$B$1,'Test Sample Data'!L1130&gt;0),'Test Sample Data'!L1130,$B$1),"")</f>
        <v/>
      </c>
      <c r="M1131" s="17" t="str">
        <f>IF(SUM('Test Sample Data'!M$3:M$98)&gt;10,IF(AND(ISNUMBER('Test Sample Data'!M1130),'Test Sample Data'!M1130&lt;$B$1,'Test Sample Data'!M1130&gt;0),'Test Sample Data'!M1130,$B$1),"")</f>
        <v/>
      </c>
      <c r="N1131" s="17">
        <f>'Gene Table'!E1130</f>
        <v>0</v>
      </c>
      <c r="O1131" s="17" t="str">
        <f>'Gene Table'!B1130</f>
        <v>O24</v>
      </c>
      <c r="P1131" s="17" t="str">
        <f>IF(SUM('Control Sample Data'!D$3:D$98)&gt;10,IF(AND(ISNUMBER('Control Sample Data'!D1130),'Control Sample Data'!D1130&lt;$B$1,'Control Sample Data'!D1130&gt;0),'Control Sample Data'!D1130,$B$1),"")</f>
        <v/>
      </c>
      <c r="Q1131" s="17" t="str">
        <f>IF(SUM('Control Sample Data'!E$3:E$98)&gt;10,IF(AND(ISNUMBER('Control Sample Data'!E1130),'Control Sample Data'!E1130&lt;$B$1,'Control Sample Data'!E1130&gt;0),'Control Sample Data'!E1130,$B$1),"")</f>
        <v/>
      </c>
      <c r="R1131" s="17" t="str">
        <f>IF(SUM('Control Sample Data'!F$3:F$98)&gt;10,IF(AND(ISNUMBER('Control Sample Data'!F1130),'Control Sample Data'!F1130&lt;$B$1,'Control Sample Data'!F1130&gt;0),'Control Sample Data'!F1130,$B$1),"")</f>
        <v/>
      </c>
      <c r="S1131" s="17" t="str">
        <f>IF(SUM('Control Sample Data'!G$3:G$98)&gt;10,IF(AND(ISNUMBER('Control Sample Data'!G1130),'Control Sample Data'!G1130&lt;$B$1,'Control Sample Data'!G1130&gt;0),'Control Sample Data'!G1130,$B$1),"")</f>
        <v/>
      </c>
      <c r="T1131" s="17" t="str">
        <f>IF(SUM('Control Sample Data'!H$3:H$98)&gt;10,IF(AND(ISNUMBER('Control Sample Data'!H1130),'Control Sample Data'!H1130&lt;$B$1,'Control Sample Data'!H1130&gt;0),'Control Sample Data'!H1130,$B$1),"")</f>
        <v/>
      </c>
      <c r="U1131" s="17" t="str">
        <f>IF(SUM('Control Sample Data'!I$3:I$98)&gt;10,IF(AND(ISNUMBER('Control Sample Data'!I1130),'Control Sample Data'!I1130&lt;$B$1,'Control Sample Data'!I1130&gt;0),'Control Sample Data'!I1130,$B$1),"")</f>
        <v/>
      </c>
      <c r="V1131" s="17" t="str">
        <f>IF(SUM('Control Sample Data'!J$3:J$98)&gt;10,IF(AND(ISNUMBER('Control Sample Data'!J1130),'Control Sample Data'!J1130&lt;$B$1,'Control Sample Data'!J1130&gt;0),'Control Sample Data'!J1130,$B$1),"")</f>
        <v/>
      </c>
      <c r="W1131" s="17" t="str">
        <f>IF(SUM('Control Sample Data'!K$3:K$98)&gt;10,IF(AND(ISNUMBER('Control Sample Data'!K1130),'Control Sample Data'!K1130&lt;$B$1,'Control Sample Data'!K1130&gt;0),'Control Sample Data'!K1130,$B$1),"")</f>
        <v/>
      </c>
      <c r="X1131" s="17" t="str">
        <f>IF(SUM('Control Sample Data'!L$3:L$98)&gt;10,IF(AND(ISNUMBER('Control Sample Data'!L1130),'Control Sample Data'!L1130&lt;$B$1,'Control Sample Data'!L1130&gt;0),'Control Sample Data'!L1130,$B$1),"")</f>
        <v/>
      </c>
      <c r="Y1131" s="17" t="str">
        <f>IF(SUM('Control Sample Data'!M$3:M$98)&gt;10,IF(AND(ISNUMBER('Control Sample Data'!M1130),'Control Sample Data'!M1130&lt;$B$1,'Control Sample Data'!M1130&gt;0),'Control Sample Data'!M1130,$B$1),"")</f>
        <v/>
      </c>
      <c r="AT1131" s="36" t="str">
        <f t="shared" si="748"/>
        <v/>
      </c>
      <c r="AU1131" s="36" t="str">
        <f t="shared" si="749"/>
        <v/>
      </c>
      <c r="AV1131" s="36" t="str">
        <f t="shared" si="750"/>
        <v/>
      </c>
      <c r="AW1131" s="36" t="str">
        <f t="shared" si="751"/>
        <v/>
      </c>
      <c r="AX1131" s="36" t="str">
        <f t="shared" si="752"/>
        <v/>
      </c>
      <c r="AY1131" s="36" t="str">
        <f t="shared" si="753"/>
        <v/>
      </c>
      <c r="AZ1131" s="36" t="str">
        <f t="shared" si="754"/>
        <v/>
      </c>
      <c r="BA1131" s="36" t="str">
        <f t="shared" si="755"/>
        <v/>
      </c>
      <c r="BB1131" s="36" t="str">
        <f t="shared" si="756"/>
        <v/>
      </c>
      <c r="BC1131" s="36" t="str">
        <f t="shared" si="757"/>
        <v/>
      </c>
      <c r="BD1131" s="36" t="str">
        <f t="shared" si="758"/>
        <v/>
      </c>
      <c r="BE1131" s="36" t="str">
        <f t="shared" si="759"/>
        <v/>
      </c>
      <c r="BF1131" s="36" t="str">
        <f t="shared" si="760"/>
        <v/>
      </c>
      <c r="BG1131" s="36" t="str">
        <f t="shared" si="761"/>
        <v/>
      </c>
      <c r="BH1131" s="36" t="str">
        <f t="shared" si="762"/>
        <v/>
      </c>
      <c r="BI1131" s="36" t="str">
        <f t="shared" si="763"/>
        <v/>
      </c>
      <c r="BJ1131" s="36" t="str">
        <f t="shared" si="764"/>
        <v/>
      </c>
      <c r="BK1131" s="36" t="str">
        <f t="shared" si="765"/>
        <v/>
      </c>
      <c r="BL1131" s="36" t="str">
        <f t="shared" si="766"/>
        <v/>
      </c>
      <c r="BM1131" s="36" t="str">
        <f t="shared" si="767"/>
        <v/>
      </c>
      <c r="BN1131" s="38" t="e">
        <f t="shared" si="726"/>
        <v>#DIV/0!</v>
      </c>
      <c r="BO1131" s="38" t="e">
        <f t="shared" si="727"/>
        <v>#DIV/0!</v>
      </c>
      <c r="BP1131" s="39" t="str">
        <f t="shared" si="728"/>
        <v/>
      </c>
      <c r="BQ1131" s="39" t="str">
        <f t="shared" si="729"/>
        <v/>
      </c>
      <c r="BR1131" s="39" t="str">
        <f t="shared" si="730"/>
        <v/>
      </c>
      <c r="BS1131" s="39" t="str">
        <f t="shared" si="731"/>
        <v/>
      </c>
      <c r="BT1131" s="39" t="str">
        <f t="shared" si="732"/>
        <v/>
      </c>
      <c r="BU1131" s="39" t="str">
        <f t="shared" si="733"/>
        <v/>
      </c>
      <c r="BV1131" s="39" t="str">
        <f t="shared" si="734"/>
        <v/>
      </c>
      <c r="BW1131" s="39" t="str">
        <f t="shared" si="735"/>
        <v/>
      </c>
      <c r="BX1131" s="39" t="str">
        <f t="shared" si="736"/>
        <v/>
      </c>
      <c r="BY1131" s="39" t="str">
        <f t="shared" si="737"/>
        <v/>
      </c>
      <c r="BZ1131" s="39" t="str">
        <f t="shared" si="738"/>
        <v/>
      </c>
      <c r="CA1131" s="39" t="str">
        <f t="shared" si="739"/>
        <v/>
      </c>
      <c r="CB1131" s="39" t="str">
        <f t="shared" si="740"/>
        <v/>
      </c>
      <c r="CC1131" s="39" t="str">
        <f t="shared" si="741"/>
        <v/>
      </c>
      <c r="CD1131" s="39" t="str">
        <f t="shared" si="742"/>
        <v/>
      </c>
      <c r="CE1131" s="39" t="str">
        <f t="shared" si="743"/>
        <v/>
      </c>
      <c r="CF1131" s="39" t="str">
        <f t="shared" si="744"/>
        <v/>
      </c>
      <c r="CG1131" s="39" t="str">
        <f t="shared" si="745"/>
        <v/>
      </c>
      <c r="CH1131" s="39" t="str">
        <f t="shared" si="746"/>
        <v/>
      </c>
      <c r="CI1131" s="39" t="str">
        <f t="shared" si="747"/>
        <v/>
      </c>
    </row>
    <row r="1132" spans="1:87">
      <c r="A1132" s="18"/>
      <c r="B1132" s="15" t="str">
        <f>'Gene Table'!E1131</f>
        <v>NC</v>
      </c>
      <c r="C1132" s="15" t="str">
        <f>'Gene Table'!B1131</f>
        <v>P01</v>
      </c>
      <c r="D1132" s="16" t="str">
        <f>IF(SUM('Test Sample Data'!D$3:D$98)&gt;10,IF(AND(ISNUMBER('Test Sample Data'!D1131),'Test Sample Data'!D1131&lt;$B$1,'Test Sample Data'!D1131&gt;0),'Test Sample Data'!D1131,$B$1),"")</f>
        <v/>
      </c>
      <c r="E1132" s="17" t="str">
        <f>IF(SUM('Test Sample Data'!E$3:E$98)&gt;10,IF(AND(ISNUMBER('Test Sample Data'!E1131),'Test Sample Data'!E1131&lt;$B$1,'Test Sample Data'!E1131&gt;0),'Test Sample Data'!E1131,$B$1),"")</f>
        <v/>
      </c>
      <c r="F1132" s="17" t="str">
        <f>IF(SUM('Test Sample Data'!F$3:F$98)&gt;10,IF(AND(ISNUMBER('Test Sample Data'!F1131),'Test Sample Data'!F1131&lt;$B$1,'Test Sample Data'!F1131&gt;0),'Test Sample Data'!F1131,$B$1),"")</f>
        <v/>
      </c>
      <c r="G1132" s="17" t="str">
        <f>IF(SUM('Test Sample Data'!G$3:G$98)&gt;10,IF(AND(ISNUMBER('Test Sample Data'!G1131),'Test Sample Data'!G1131&lt;$B$1,'Test Sample Data'!G1131&gt;0),'Test Sample Data'!G1131,$B$1),"")</f>
        <v/>
      </c>
      <c r="H1132" s="17" t="str">
        <f>IF(SUM('Test Sample Data'!H$3:H$98)&gt;10,IF(AND(ISNUMBER('Test Sample Data'!H1131),'Test Sample Data'!H1131&lt;$B$1,'Test Sample Data'!H1131&gt;0),'Test Sample Data'!H1131,$B$1),"")</f>
        <v/>
      </c>
      <c r="I1132" s="17" t="str">
        <f>IF(SUM('Test Sample Data'!I$3:I$98)&gt;10,IF(AND(ISNUMBER('Test Sample Data'!I1131),'Test Sample Data'!I1131&lt;$B$1,'Test Sample Data'!I1131&gt;0),'Test Sample Data'!I1131,$B$1),"")</f>
        <v/>
      </c>
      <c r="J1132" s="17" t="str">
        <f>IF(SUM('Test Sample Data'!J$3:J$98)&gt;10,IF(AND(ISNUMBER('Test Sample Data'!J1131),'Test Sample Data'!J1131&lt;$B$1,'Test Sample Data'!J1131&gt;0),'Test Sample Data'!J1131,$B$1),"")</f>
        <v/>
      </c>
      <c r="K1132" s="17" t="str">
        <f>IF(SUM('Test Sample Data'!K$3:K$98)&gt;10,IF(AND(ISNUMBER('Test Sample Data'!K1131),'Test Sample Data'!K1131&lt;$B$1,'Test Sample Data'!K1131&gt;0),'Test Sample Data'!K1131,$B$1),"")</f>
        <v/>
      </c>
      <c r="L1132" s="17" t="str">
        <f>IF(SUM('Test Sample Data'!L$3:L$98)&gt;10,IF(AND(ISNUMBER('Test Sample Data'!L1131),'Test Sample Data'!L1131&lt;$B$1,'Test Sample Data'!L1131&gt;0),'Test Sample Data'!L1131,$B$1),"")</f>
        <v/>
      </c>
      <c r="M1132" s="17" t="str">
        <f>IF(SUM('Test Sample Data'!M$3:M$98)&gt;10,IF(AND(ISNUMBER('Test Sample Data'!M1131),'Test Sample Data'!M1131&lt;$B$1,'Test Sample Data'!M1131&gt;0),'Test Sample Data'!M1131,$B$1),"")</f>
        <v/>
      </c>
      <c r="N1132" s="17" t="str">
        <f>'Gene Table'!E1131</f>
        <v>NC</v>
      </c>
      <c r="O1132" s="17" t="str">
        <f>'Gene Table'!B1131</f>
        <v>P01</v>
      </c>
      <c r="P1132" s="17" t="str">
        <f>IF(SUM('Control Sample Data'!D$3:D$98)&gt;10,IF(AND(ISNUMBER('Control Sample Data'!D1131),'Control Sample Data'!D1131&lt;$B$1,'Control Sample Data'!D1131&gt;0),'Control Sample Data'!D1131,$B$1),"")</f>
        <v/>
      </c>
      <c r="Q1132" s="17" t="str">
        <f>IF(SUM('Control Sample Data'!E$3:E$98)&gt;10,IF(AND(ISNUMBER('Control Sample Data'!E1131),'Control Sample Data'!E1131&lt;$B$1,'Control Sample Data'!E1131&gt;0),'Control Sample Data'!E1131,$B$1),"")</f>
        <v/>
      </c>
      <c r="R1132" s="17" t="str">
        <f>IF(SUM('Control Sample Data'!F$3:F$98)&gt;10,IF(AND(ISNUMBER('Control Sample Data'!F1131),'Control Sample Data'!F1131&lt;$B$1,'Control Sample Data'!F1131&gt;0),'Control Sample Data'!F1131,$B$1),"")</f>
        <v/>
      </c>
      <c r="S1132" s="17" t="str">
        <f>IF(SUM('Control Sample Data'!G$3:G$98)&gt;10,IF(AND(ISNUMBER('Control Sample Data'!G1131),'Control Sample Data'!G1131&lt;$B$1,'Control Sample Data'!G1131&gt;0),'Control Sample Data'!G1131,$B$1),"")</f>
        <v/>
      </c>
      <c r="T1132" s="17" t="str">
        <f>IF(SUM('Control Sample Data'!H$3:H$98)&gt;10,IF(AND(ISNUMBER('Control Sample Data'!H1131),'Control Sample Data'!H1131&lt;$B$1,'Control Sample Data'!H1131&gt;0),'Control Sample Data'!H1131,$B$1),"")</f>
        <v/>
      </c>
      <c r="U1132" s="17" t="str">
        <f>IF(SUM('Control Sample Data'!I$3:I$98)&gt;10,IF(AND(ISNUMBER('Control Sample Data'!I1131),'Control Sample Data'!I1131&lt;$B$1,'Control Sample Data'!I1131&gt;0),'Control Sample Data'!I1131,$B$1),"")</f>
        <v/>
      </c>
      <c r="V1132" s="17" t="str">
        <f>IF(SUM('Control Sample Data'!J$3:J$98)&gt;10,IF(AND(ISNUMBER('Control Sample Data'!J1131),'Control Sample Data'!J1131&lt;$B$1,'Control Sample Data'!J1131&gt;0),'Control Sample Data'!J1131,$B$1),"")</f>
        <v/>
      </c>
      <c r="W1132" s="17" t="str">
        <f>IF(SUM('Control Sample Data'!K$3:K$98)&gt;10,IF(AND(ISNUMBER('Control Sample Data'!K1131),'Control Sample Data'!K1131&lt;$B$1,'Control Sample Data'!K1131&gt;0),'Control Sample Data'!K1131,$B$1),"")</f>
        <v/>
      </c>
      <c r="X1132" s="17" t="str">
        <f>IF(SUM('Control Sample Data'!L$3:L$98)&gt;10,IF(AND(ISNUMBER('Control Sample Data'!L1131),'Control Sample Data'!L1131&lt;$B$1,'Control Sample Data'!L1131&gt;0),'Control Sample Data'!L1131,$B$1),"")</f>
        <v/>
      </c>
      <c r="Y1132" s="17" t="str">
        <f>IF(SUM('Control Sample Data'!M$3:M$98)&gt;10,IF(AND(ISNUMBER('Control Sample Data'!M1131),'Control Sample Data'!M1131&lt;$B$1,'Control Sample Data'!M1131&gt;0),'Control Sample Data'!M1131,$B$1),"")</f>
        <v/>
      </c>
      <c r="AT1132" s="36" t="str">
        <f t="shared" si="748"/>
        <v/>
      </c>
      <c r="AU1132" s="36" t="str">
        <f t="shared" si="749"/>
        <v/>
      </c>
      <c r="AV1132" s="36" t="str">
        <f t="shared" si="750"/>
        <v/>
      </c>
      <c r="AW1132" s="36" t="str">
        <f t="shared" si="751"/>
        <v/>
      </c>
      <c r="AX1132" s="36" t="str">
        <f t="shared" si="752"/>
        <v/>
      </c>
      <c r="AY1132" s="36" t="str">
        <f t="shared" si="753"/>
        <v/>
      </c>
      <c r="AZ1132" s="36" t="str">
        <f t="shared" si="754"/>
        <v/>
      </c>
      <c r="BA1132" s="36" t="str">
        <f t="shared" si="755"/>
        <v/>
      </c>
      <c r="BB1132" s="36" t="str">
        <f t="shared" si="756"/>
        <v/>
      </c>
      <c r="BC1132" s="36" t="str">
        <f t="shared" si="757"/>
        <v/>
      </c>
      <c r="BD1132" s="36" t="str">
        <f t="shared" si="758"/>
        <v/>
      </c>
      <c r="BE1132" s="36" t="str">
        <f t="shared" si="759"/>
        <v/>
      </c>
      <c r="BF1132" s="36" t="str">
        <f t="shared" si="760"/>
        <v/>
      </c>
      <c r="BG1132" s="36" t="str">
        <f t="shared" si="761"/>
        <v/>
      </c>
      <c r="BH1132" s="36" t="str">
        <f t="shared" si="762"/>
        <v/>
      </c>
      <c r="BI1132" s="36" t="str">
        <f t="shared" si="763"/>
        <v/>
      </c>
      <c r="BJ1132" s="36" t="str">
        <f t="shared" si="764"/>
        <v/>
      </c>
      <c r="BK1132" s="36" t="str">
        <f t="shared" si="765"/>
        <v/>
      </c>
      <c r="BL1132" s="36" t="str">
        <f t="shared" si="766"/>
        <v/>
      </c>
      <c r="BM1132" s="36" t="str">
        <f t="shared" si="767"/>
        <v/>
      </c>
      <c r="BN1132" s="38" t="e">
        <f t="shared" si="726"/>
        <v>#DIV/0!</v>
      </c>
      <c r="BO1132" s="38" t="e">
        <f t="shared" si="727"/>
        <v>#DIV/0!</v>
      </c>
      <c r="BP1132" s="39" t="str">
        <f t="shared" si="728"/>
        <v/>
      </c>
      <c r="BQ1132" s="39" t="str">
        <f t="shared" si="729"/>
        <v/>
      </c>
      <c r="BR1132" s="39" t="str">
        <f t="shared" si="730"/>
        <v/>
      </c>
      <c r="BS1132" s="39" t="str">
        <f t="shared" si="731"/>
        <v/>
      </c>
      <c r="BT1132" s="39" t="str">
        <f t="shared" si="732"/>
        <v/>
      </c>
      <c r="BU1132" s="39" t="str">
        <f t="shared" si="733"/>
        <v/>
      </c>
      <c r="BV1132" s="39" t="str">
        <f t="shared" si="734"/>
        <v/>
      </c>
      <c r="BW1132" s="39" t="str">
        <f t="shared" si="735"/>
        <v/>
      </c>
      <c r="BX1132" s="39" t="str">
        <f t="shared" si="736"/>
        <v/>
      </c>
      <c r="BY1132" s="39" t="str">
        <f t="shared" si="737"/>
        <v/>
      </c>
      <c r="BZ1132" s="39" t="str">
        <f t="shared" si="738"/>
        <v/>
      </c>
      <c r="CA1132" s="39" t="str">
        <f t="shared" si="739"/>
        <v/>
      </c>
      <c r="CB1132" s="39" t="str">
        <f t="shared" si="740"/>
        <v/>
      </c>
      <c r="CC1132" s="39" t="str">
        <f t="shared" si="741"/>
        <v/>
      </c>
      <c r="CD1132" s="39" t="str">
        <f t="shared" si="742"/>
        <v/>
      </c>
      <c r="CE1132" s="39" t="str">
        <f t="shared" si="743"/>
        <v/>
      </c>
      <c r="CF1132" s="39" t="str">
        <f t="shared" si="744"/>
        <v/>
      </c>
      <c r="CG1132" s="39" t="str">
        <f t="shared" si="745"/>
        <v/>
      </c>
      <c r="CH1132" s="39" t="str">
        <f t="shared" si="746"/>
        <v/>
      </c>
      <c r="CI1132" s="39" t="str">
        <f t="shared" si="747"/>
        <v/>
      </c>
    </row>
    <row r="1133" spans="1:87">
      <c r="A1133" s="18"/>
      <c r="B1133" s="15" t="str">
        <f>'Gene Table'!E1132</f>
        <v>NC</v>
      </c>
      <c r="C1133" s="15" t="str">
        <f>'Gene Table'!B1132</f>
        <v>P02</v>
      </c>
      <c r="D1133" s="16" t="str">
        <f>IF(SUM('Test Sample Data'!D$3:D$98)&gt;10,IF(AND(ISNUMBER('Test Sample Data'!D1132),'Test Sample Data'!D1132&lt;$B$1,'Test Sample Data'!D1132&gt;0),'Test Sample Data'!D1132,$B$1),"")</f>
        <v/>
      </c>
      <c r="E1133" s="17" t="str">
        <f>IF(SUM('Test Sample Data'!E$3:E$98)&gt;10,IF(AND(ISNUMBER('Test Sample Data'!E1132),'Test Sample Data'!E1132&lt;$B$1,'Test Sample Data'!E1132&gt;0),'Test Sample Data'!E1132,$B$1),"")</f>
        <v/>
      </c>
      <c r="F1133" s="17" t="str">
        <f>IF(SUM('Test Sample Data'!F$3:F$98)&gt;10,IF(AND(ISNUMBER('Test Sample Data'!F1132),'Test Sample Data'!F1132&lt;$B$1,'Test Sample Data'!F1132&gt;0),'Test Sample Data'!F1132,$B$1),"")</f>
        <v/>
      </c>
      <c r="G1133" s="17" t="str">
        <f>IF(SUM('Test Sample Data'!G$3:G$98)&gt;10,IF(AND(ISNUMBER('Test Sample Data'!G1132),'Test Sample Data'!G1132&lt;$B$1,'Test Sample Data'!G1132&gt;0),'Test Sample Data'!G1132,$B$1),"")</f>
        <v/>
      </c>
      <c r="H1133" s="17" t="str">
        <f>IF(SUM('Test Sample Data'!H$3:H$98)&gt;10,IF(AND(ISNUMBER('Test Sample Data'!H1132),'Test Sample Data'!H1132&lt;$B$1,'Test Sample Data'!H1132&gt;0),'Test Sample Data'!H1132,$B$1),"")</f>
        <v/>
      </c>
      <c r="I1133" s="17" t="str">
        <f>IF(SUM('Test Sample Data'!I$3:I$98)&gt;10,IF(AND(ISNUMBER('Test Sample Data'!I1132),'Test Sample Data'!I1132&lt;$B$1,'Test Sample Data'!I1132&gt;0),'Test Sample Data'!I1132,$B$1),"")</f>
        <v/>
      </c>
      <c r="J1133" s="17" t="str">
        <f>IF(SUM('Test Sample Data'!J$3:J$98)&gt;10,IF(AND(ISNUMBER('Test Sample Data'!J1132),'Test Sample Data'!J1132&lt;$B$1,'Test Sample Data'!J1132&gt;0),'Test Sample Data'!J1132,$B$1),"")</f>
        <v/>
      </c>
      <c r="K1133" s="17" t="str">
        <f>IF(SUM('Test Sample Data'!K$3:K$98)&gt;10,IF(AND(ISNUMBER('Test Sample Data'!K1132),'Test Sample Data'!K1132&lt;$B$1,'Test Sample Data'!K1132&gt;0),'Test Sample Data'!K1132,$B$1),"")</f>
        <v/>
      </c>
      <c r="L1133" s="17" t="str">
        <f>IF(SUM('Test Sample Data'!L$3:L$98)&gt;10,IF(AND(ISNUMBER('Test Sample Data'!L1132),'Test Sample Data'!L1132&lt;$B$1,'Test Sample Data'!L1132&gt;0),'Test Sample Data'!L1132,$B$1),"")</f>
        <v/>
      </c>
      <c r="M1133" s="17" t="str">
        <f>IF(SUM('Test Sample Data'!M$3:M$98)&gt;10,IF(AND(ISNUMBER('Test Sample Data'!M1132),'Test Sample Data'!M1132&lt;$B$1,'Test Sample Data'!M1132&gt;0),'Test Sample Data'!M1132,$B$1),"")</f>
        <v/>
      </c>
      <c r="N1133" s="17" t="str">
        <f>'Gene Table'!E1132</f>
        <v>NC</v>
      </c>
      <c r="O1133" s="17" t="str">
        <f>'Gene Table'!B1132</f>
        <v>P02</v>
      </c>
      <c r="P1133" s="17" t="str">
        <f>IF(SUM('Control Sample Data'!D$3:D$98)&gt;10,IF(AND(ISNUMBER('Control Sample Data'!D1132),'Control Sample Data'!D1132&lt;$B$1,'Control Sample Data'!D1132&gt;0),'Control Sample Data'!D1132,$B$1),"")</f>
        <v/>
      </c>
      <c r="Q1133" s="17" t="str">
        <f>IF(SUM('Control Sample Data'!E$3:E$98)&gt;10,IF(AND(ISNUMBER('Control Sample Data'!E1132),'Control Sample Data'!E1132&lt;$B$1,'Control Sample Data'!E1132&gt;0),'Control Sample Data'!E1132,$B$1),"")</f>
        <v/>
      </c>
      <c r="R1133" s="17" t="str">
        <f>IF(SUM('Control Sample Data'!F$3:F$98)&gt;10,IF(AND(ISNUMBER('Control Sample Data'!F1132),'Control Sample Data'!F1132&lt;$B$1,'Control Sample Data'!F1132&gt;0),'Control Sample Data'!F1132,$B$1),"")</f>
        <v/>
      </c>
      <c r="S1133" s="17" t="str">
        <f>IF(SUM('Control Sample Data'!G$3:G$98)&gt;10,IF(AND(ISNUMBER('Control Sample Data'!G1132),'Control Sample Data'!G1132&lt;$B$1,'Control Sample Data'!G1132&gt;0),'Control Sample Data'!G1132,$B$1),"")</f>
        <v/>
      </c>
      <c r="T1133" s="17" t="str">
        <f>IF(SUM('Control Sample Data'!H$3:H$98)&gt;10,IF(AND(ISNUMBER('Control Sample Data'!H1132),'Control Sample Data'!H1132&lt;$B$1,'Control Sample Data'!H1132&gt;0),'Control Sample Data'!H1132,$B$1),"")</f>
        <v/>
      </c>
      <c r="U1133" s="17" t="str">
        <f>IF(SUM('Control Sample Data'!I$3:I$98)&gt;10,IF(AND(ISNUMBER('Control Sample Data'!I1132),'Control Sample Data'!I1132&lt;$B$1,'Control Sample Data'!I1132&gt;0),'Control Sample Data'!I1132,$B$1),"")</f>
        <v/>
      </c>
      <c r="V1133" s="17" t="str">
        <f>IF(SUM('Control Sample Data'!J$3:J$98)&gt;10,IF(AND(ISNUMBER('Control Sample Data'!J1132),'Control Sample Data'!J1132&lt;$B$1,'Control Sample Data'!J1132&gt;0),'Control Sample Data'!J1132,$B$1),"")</f>
        <v/>
      </c>
      <c r="W1133" s="17" t="str">
        <f>IF(SUM('Control Sample Data'!K$3:K$98)&gt;10,IF(AND(ISNUMBER('Control Sample Data'!K1132),'Control Sample Data'!K1132&lt;$B$1,'Control Sample Data'!K1132&gt;0),'Control Sample Data'!K1132,$B$1),"")</f>
        <v/>
      </c>
      <c r="X1133" s="17" t="str">
        <f>IF(SUM('Control Sample Data'!L$3:L$98)&gt;10,IF(AND(ISNUMBER('Control Sample Data'!L1132),'Control Sample Data'!L1132&lt;$B$1,'Control Sample Data'!L1132&gt;0),'Control Sample Data'!L1132,$B$1),"")</f>
        <v/>
      </c>
      <c r="Y1133" s="17" t="str">
        <f>IF(SUM('Control Sample Data'!M$3:M$98)&gt;10,IF(AND(ISNUMBER('Control Sample Data'!M1132),'Control Sample Data'!M1132&lt;$B$1,'Control Sample Data'!M1132&gt;0),'Control Sample Data'!M1132,$B$1),"")</f>
        <v/>
      </c>
      <c r="AT1133" s="36" t="str">
        <f t="shared" si="748"/>
        <v/>
      </c>
      <c r="AU1133" s="36" t="str">
        <f t="shared" si="749"/>
        <v/>
      </c>
      <c r="AV1133" s="36" t="str">
        <f t="shared" si="750"/>
        <v/>
      </c>
      <c r="AW1133" s="36" t="str">
        <f t="shared" si="751"/>
        <v/>
      </c>
      <c r="AX1133" s="36" t="str">
        <f t="shared" si="752"/>
        <v/>
      </c>
      <c r="AY1133" s="36" t="str">
        <f t="shared" si="753"/>
        <v/>
      </c>
      <c r="AZ1133" s="36" t="str">
        <f t="shared" si="754"/>
        <v/>
      </c>
      <c r="BA1133" s="36" t="str">
        <f t="shared" si="755"/>
        <v/>
      </c>
      <c r="BB1133" s="36" t="str">
        <f t="shared" si="756"/>
        <v/>
      </c>
      <c r="BC1133" s="36" t="str">
        <f t="shared" si="757"/>
        <v/>
      </c>
      <c r="BD1133" s="36" t="str">
        <f t="shared" si="758"/>
        <v/>
      </c>
      <c r="BE1133" s="36" t="str">
        <f t="shared" si="759"/>
        <v/>
      </c>
      <c r="BF1133" s="36" t="str">
        <f t="shared" si="760"/>
        <v/>
      </c>
      <c r="BG1133" s="36" t="str">
        <f t="shared" si="761"/>
        <v/>
      </c>
      <c r="BH1133" s="36" t="str">
        <f t="shared" si="762"/>
        <v/>
      </c>
      <c r="BI1133" s="36" t="str">
        <f t="shared" si="763"/>
        <v/>
      </c>
      <c r="BJ1133" s="36" t="str">
        <f t="shared" si="764"/>
        <v/>
      </c>
      <c r="BK1133" s="36" t="str">
        <f t="shared" si="765"/>
        <v/>
      </c>
      <c r="BL1133" s="36" t="str">
        <f t="shared" si="766"/>
        <v/>
      </c>
      <c r="BM1133" s="36" t="str">
        <f t="shared" si="767"/>
        <v/>
      </c>
      <c r="BN1133" s="38" t="e">
        <f t="shared" si="726"/>
        <v>#DIV/0!</v>
      </c>
      <c r="BO1133" s="38" t="e">
        <f t="shared" si="727"/>
        <v>#DIV/0!</v>
      </c>
      <c r="BP1133" s="39" t="str">
        <f t="shared" si="728"/>
        <v/>
      </c>
      <c r="BQ1133" s="39" t="str">
        <f t="shared" si="729"/>
        <v/>
      </c>
      <c r="BR1133" s="39" t="str">
        <f t="shared" si="730"/>
        <v/>
      </c>
      <c r="BS1133" s="39" t="str">
        <f t="shared" si="731"/>
        <v/>
      </c>
      <c r="BT1133" s="39" t="str">
        <f t="shared" si="732"/>
        <v/>
      </c>
      <c r="BU1133" s="39" t="str">
        <f t="shared" si="733"/>
        <v/>
      </c>
      <c r="BV1133" s="39" t="str">
        <f t="shared" si="734"/>
        <v/>
      </c>
      <c r="BW1133" s="39" t="str">
        <f t="shared" si="735"/>
        <v/>
      </c>
      <c r="BX1133" s="39" t="str">
        <f t="shared" si="736"/>
        <v/>
      </c>
      <c r="BY1133" s="39" t="str">
        <f t="shared" si="737"/>
        <v/>
      </c>
      <c r="BZ1133" s="39" t="str">
        <f t="shared" si="738"/>
        <v/>
      </c>
      <c r="CA1133" s="39" t="str">
        <f t="shared" si="739"/>
        <v/>
      </c>
      <c r="CB1133" s="39" t="str">
        <f t="shared" si="740"/>
        <v/>
      </c>
      <c r="CC1133" s="39" t="str">
        <f t="shared" si="741"/>
        <v/>
      </c>
      <c r="CD1133" s="39" t="str">
        <f t="shared" si="742"/>
        <v/>
      </c>
      <c r="CE1133" s="39" t="str">
        <f t="shared" si="743"/>
        <v/>
      </c>
      <c r="CF1133" s="39" t="str">
        <f t="shared" si="744"/>
        <v/>
      </c>
      <c r="CG1133" s="39" t="str">
        <f t="shared" si="745"/>
        <v/>
      </c>
      <c r="CH1133" s="39" t="str">
        <f t="shared" si="746"/>
        <v/>
      </c>
      <c r="CI1133" s="39" t="str">
        <f t="shared" si="747"/>
        <v/>
      </c>
    </row>
    <row r="1134" spans="1:87">
      <c r="A1134" s="18"/>
      <c r="B1134" s="15" t="str">
        <f>'Gene Table'!E1133</f>
        <v>NC</v>
      </c>
      <c r="C1134" s="15" t="str">
        <f>'Gene Table'!B1133</f>
        <v>P03</v>
      </c>
      <c r="D1134" s="16" t="str">
        <f>IF(SUM('Test Sample Data'!D$3:D$98)&gt;10,IF(AND(ISNUMBER('Test Sample Data'!D1133),'Test Sample Data'!D1133&lt;$B$1,'Test Sample Data'!D1133&gt;0),'Test Sample Data'!D1133,$B$1),"")</f>
        <v/>
      </c>
      <c r="E1134" s="17" t="str">
        <f>IF(SUM('Test Sample Data'!E$3:E$98)&gt;10,IF(AND(ISNUMBER('Test Sample Data'!E1133),'Test Sample Data'!E1133&lt;$B$1,'Test Sample Data'!E1133&gt;0),'Test Sample Data'!E1133,$B$1),"")</f>
        <v/>
      </c>
      <c r="F1134" s="17" t="str">
        <f>IF(SUM('Test Sample Data'!F$3:F$98)&gt;10,IF(AND(ISNUMBER('Test Sample Data'!F1133),'Test Sample Data'!F1133&lt;$B$1,'Test Sample Data'!F1133&gt;0),'Test Sample Data'!F1133,$B$1),"")</f>
        <v/>
      </c>
      <c r="G1134" s="17" t="str">
        <f>IF(SUM('Test Sample Data'!G$3:G$98)&gt;10,IF(AND(ISNUMBER('Test Sample Data'!G1133),'Test Sample Data'!G1133&lt;$B$1,'Test Sample Data'!G1133&gt;0),'Test Sample Data'!G1133,$B$1),"")</f>
        <v/>
      </c>
      <c r="H1134" s="17" t="str">
        <f>IF(SUM('Test Sample Data'!H$3:H$98)&gt;10,IF(AND(ISNUMBER('Test Sample Data'!H1133),'Test Sample Data'!H1133&lt;$B$1,'Test Sample Data'!H1133&gt;0),'Test Sample Data'!H1133,$B$1),"")</f>
        <v/>
      </c>
      <c r="I1134" s="17" t="str">
        <f>IF(SUM('Test Sample Data'!I$3:I$98)&gt;10,IF(AND(ISNUMBER('Test Sample Data'!I1133),'Test Sample Data'!I1133&lt;$B$1,'Test Sample Data'!I1133&gt;0),'Test Sample Data'!I1133,$B$1),"")</f>
        <v/>
      </c>
      <c r="J1134" s="17" t="str">
        <f>IF(SUM('Test Sample Data'!J$3:J$98)&gt;10,IF(AND(ISNUMBER('Test Sample Data'!J1133),'Test Sample Data'!J1133&lt;$B$1,'Test Sample Data'!J1133&gt;0),'Test Sample Data'!J1133,$B$1),"")</f>
        <v/>
      </c>
      <c r="K1134" s="17" t="str">
        <f>IF(SUM('Test Sample Data'!K$3:K$98)&gt;10,IF(AND(ISNUMBER('Test Sample Data'!K1133),'Test Sample Data'!K1133&lt;$B$1,'Test Sample Data'!K1133&gt;0),'Test Sample Data'!K1133,$B$1),"")</f>
        <v/>
      </c>
      <c r="L1134" s="17" t="str">
        <f>IF(SUM('Test Sample Data'!L$3:L$98)&gt;10,IF(AND(ISNUMBER('Test Sample Data'!L1133),'Test Sample Data'!L1133&lt;$B$1,'Test Sample Data'!L1133&gt;0),'Test Sample Data'!L1133,$B$1),"")</f>
        <v/>
      </c>
      <c r="M1134" s="17" t="str">
        <f>IF(SUM('Test Sample Data'!M$3:M$98)&gt;10,IF(AND(ISNUMBER('Test Sample Data'!M1133),'Test Sample Data'!M1133&lt;$B$1,'Test Sample Data'!M1133&gt;0),'Test Sample Data'!M1133,$B$1),"")</f>
        <v/>
      </c>
      <c r="N1134" s="17" t="str">
        <f>'Gene Table'!E1133</f>
        <v>NC</v>
      </c>
      <c r="O1134" s="17" t="str">
        <f>'Gene Table'!B1133</f>
        <v>P03</v>
      </c>
      <c r="P1134" s="17" t="str">
        <f>IF(SUM('Control Sample Data'!D$3:D$98)&gt;10,IF(AND(ISNUMBER('Control Sample Data'!D1133),'Control Sample Data'!D1133&lt;$B$1,'Control Sample Data'!D1133&gt;0),'Control Sample Data'!D1133,$B$1),"")</f>
        <v/>
      </c>
      <c r="Q1134" s="17" t="str">
        <f>IF(SUM('Control Sample Data'!E$3:E$98)&gt;10,IF(AND(ISNUMBER('Control Sample Data'!E1133),'Control Sample Data'!E1133&lt;$B$1,'Control Sample Data'!E1133&gt;0),'Control Sample Data'!E1133,$B$1),"")</f>
        <v/>
      </c>
      <c r="R1134" s="17" t="str">
        <f>IF(SUM('Control Sample Data'!F$3:F$98)&gt;10,IF(AND(ISNUMBER('Control Sample Data'!F1133),'Control Sample Data'!F1133&lt;$B$1,'Control Sample Data'!F1133&gt;0),'Control Sample Data'!F1133,$B$1),"")</f>
        <v/>
      </c>
      <c r="S1134" s="17" t="str">
        <f>IF(SUM('Control Sample Data'!G$3:G$98)&gt;10,IF(AND(ISNUMBER('Control Sample Data'!G1133),'Control Sample Data'!G1133&lt;$B$1,'Control Sample Data'!G1133&gt;0),'Control Sample Data'!G1133,$B$1),"")</f>
        <v/>
      </c>
      <c r="T1134" s="17" t="str">
        <f>IF(SUM('Control Sample Data'!H$3:H$98)&gt;10,IF(AND(ISNUMBER('Control Sample Data'!H1133),'Control Sample Data'!H1133&lt;$B$1,'Control Sample Data'!H1133&gt;0),'Control Sample Data'!H1133,$B$1),"")</f>
        <v/>
      </c>
      <c r="U1134" s="17" t="str">
        <f>IF(SUM('Control Sample Data'!I$3:I$98)&gt;10,IF(AND(ISNUMBER('Control Sample Data'!I1133),'Control Sample Data'!I1133&lt;$B$1,'Control Sample Data'!I1133&gt;0),'Control Sample Data'!I1133,$B$1),"")</f>
        <v/>
      </c>
      <c r="V1134" s="17" t="str">
        <f>IF(SUM('Control Sample Data'!J$3:J$98)&gt;10,IF(AND(ISNUMBER('Control Sample Data'!J1133),'Control Sample Data'!J1133&lt;$B$1,'Control Sample Data'!J1133&gt;0),'Control Sample Data'!J1133,$B$1),"")</f>
        <v/>
      </c>
      <c r="W1134" s="17" t="str">
        <f>IF(SUM('Control Sample Data'!K$3:K$98)&gt;10,IF(AND(ISNUMBER('Control Sample Data'!K1133),'Control Sample Data'!K1133&lt;$B$1,'Control Sample Data'!K1133&gt;0),'Control Sample Data'!K1133,$B$1),"")</f>
        <v/>
      </c>
      <c r="X1134" s="17" t="str">
        <f>IF(SUM('Control Sample Data'!L$3:L$98)&gt;10,IF(AND(ISNUMBER('Control Sample Data'!L1133),'Control Sample Data'!L1133&lt;$B$1,'Control Sample Data'!L1133&gt;0),'Control Sample Data'!L1133,$B$1),"")</f>
        <v/>
      </c>
      <c r="Y1134" s="17" t="str">
        <f>IF(SUM('Control Sample Data'!M$3:M$98)&gt;10,IF(AND(ISNUMBER('Control Sample Data'!M1133),'Control Sample Data'!M1133&lt;$B$1,'Control Sample Data'!M1133&gt;0),'Control Sample Data'!M1133,$B$1),"")</f>
        <v/>
      </c>
      <c r="AT1134" s="36" t="str">
        <f t="shared" si="748"/>
        <v/>
      </c>
      <c r="AU1134" s="36" t="str">
        <f t="shared" si="749"/>
        <v/>
      </c>
      <c r="AV1134" s="36" t="str">
        <f t="shared" si="750"/>
        <v/>
      </c>
      <c r="AW1134" s="36" t="str">
        <f t="shared" si="751"/>
        <v/>
      </c>
      <c r="AX1134" s="36" t="str">
        <f t="shared" si="752"/>
        <v/>
      </c>
      <c r="AY1134" s="36" t="str">
        <f t="shared" si="753"/>
        <v/>
      </c>
      <c r="AZ1134" s="36" t="str">
        <f t="shared" si="754"/>
        <v/>
      </c>
      <c r="BA1134" s="36" t="str">
        <f t="shared" si="755"/>
        <v/>
      </c>
      <c r="BB1134" s="36" t="str">
        <f t="shared" si="756"/>
        <v/>
      </c>
      <c r="BC1134" s="36" t="str">
        <f t="shared" si="757"/>
        <v/>
      </c>
      <c r="BD1134" s="36" t="str">
        <f t="shared" si="758"/>
        <v/>
      </c>
      <c r="BE1134" s="36" t="str">
        <f t="shared" si="759"/>
        <v/>
      </c>
      <c r="BF1134" s="36" t="str">
        <f t="shared" si="760"/>
        <v/>
      </c>
      <c r="BG1134" s="36" t="str">
        <f t="shared" si="761"/>
        <v/>
      </c>
      <c r="BH1134" s="36" t="str">
        <f t="shared" si="762"/>
        <v/>
      </c>
      <c r="BI1134" s="36" t="str">
        <f t="shared" si="763"/>
        <v/>
      </c>
      <c r="BJ1134" s="36" t="str">
        <f t="shared" si="764"/>
        <v/>
      </c>
      <c r="BK1134" s="36" t="str">
        <f t="shared" si="765"/>
        <v/>
      </c>
      <c r="BL1134" s="36" t="str">
        <f t="shared" si="766"/>
        <v/>
      </c>
      <c r="BM1134" s="36" t="str">
        <f t="shared" si="767"/>
        <v/>
      </c>
      <c r="BN1134" s="38" t="e">
        <f t="shared" si="726"/>
        <v>#DIV/0!</v>
      </c>
      <c r="BO1134" s="38" t="e">
        <f t="shared" si="727"/>
        <v>#DIV/0!</v>
      </c>
      <c r="BP1134" s="39" t="str">
        <f t="shared" si="728"/>
        <v/>
      </c>
      <c r="BQ1134" s="39" t="str">
        <f t="shared" si="729"/>
        <v/>
      </c>
      <c r="BR1134" s="39" t="str">
        <f t="shared" si="730"/>
        <v/>
      </c>
      <c r="BS1134" s="39" t="str">
        <f t="shared" si="731"/>
        <v/>
      </c>
      <c r="BT1134" s="39" t="str">
        <f t="shared" si="732"/>
        <v/>
      </c>
      <c r="BU1134" s="39" t="str">
        <f t="shared" si="733"/>
        <v/>
      </c>
      <c r="BV1134" s="39" t="str">
        <f t="shared" si="734"/>
        <v/>
      </c>
      <c r="BW1134" s="39" t="str">
        <f t="shared" si="735"/>
        <v/>
      </c>
      <c r="BX1134" s="39" t="str">
        <f t="shared" si="736"/>
        <v/>
      </c>
      <c r="BY1134" s="39" t="str">
        <f t="shared" si="737"/>
        <v/>
      </c>
      <c r="BZ1134" s="39" t="str">
        <f t="shared" si="738"/>
        <v/>
      </c>
      <c r="CA1134" s="39" t="str">
        <f t="shared" si="739"/>
        <v/>
      </c>
      <c r="CB1134" s="39" t="str">
        <f t="shared" si="740"/>
        <v/>
      </c>
      <c r="CC1134" s="39" t="str">
        <f t="shared" si="741"/>
        <v/>
      </c>
      <c r="CD1134" s="39" t="str">
        <f t="shared" si="742"/>
        <v/>
      </c>
      <c r="CE1134" s="39" t="str">
        <f t="shared" si="743"/>
        <v/>
      </c>
      <c r="CF1134" s="39" t="str">
        <f t="shared" si="744"/>
        <v/>
      </c>
      <c r="CG1134" s="39" t="str">
        <f t="shared" si="745"/>
        <v/>
      </c>
      <c r="CH1134" s="39" t="str">
        <f t="shared" si="746"/>
        <v/>
      </c>
      <c r="CI1134" s="39" t="str">
        <f t="shared" si="747"/>
        <v/>
      </c>
    </row>
    <row r="1135" spans="1:87">
      <c r="A1135" s="18"/>
      <c r="B1135" s="15" t="str">
        <f>'Gene Table'!E1134</f>
        <v>NC</v>
      </c>
      <c r="C1135" s="15" t="str">
        <f>'Gene Table'!B1134</f>
        <v>P04</v>
      </c>
      <c r="D1135" s="16" t="str">
        <f>IF(SUM('Test Sample Data'!D$3:D$98)&gt;10,IF(AND(ISNUMBER('Test Sample Data'!D1134),'Test Sample Data'!D1134&lt;$B$1,'Test Sample Data'!D1134&gt;0),'Test Sample Data'!D1134,$B$1),"")</f>
        <v/>
      </c>
      <c r="E1135" s="17" t="str">
        <f>IF(SUM('Test Sample Data'!E$3:E$98)&gt;10,IF(AND(ISNUMBER('Test Sample Data'!E1134),'Test Sample Data'!E1134&lt;$B$1,'Test Sample Data'!E1134&gt;0),'Test Sample Data'!E1134,$B$1),"")</f>
        <v/>
      </c>
      <c r="F1135" s="17" t="str">
        <f>IF(SUM('Test Sample Data'!F$3:F$98)&gt;10,IF(AND(ISNUMBER('Test Sample Data'!F1134),'Test Sample Data'!F1134&lt;$B$1,'Test Sample Data'!F1134&gt;0),'Test Sample Data'!F1134,$B$1),"")</f>
        <v/>
      </c>
      <c r="G1135" s="17" t="str">
        <f>IF(SUM('Test Sample Data'!G$3:G$98)&gt;10,IF(AND(ISNUMBER('Test Sample Data'!G1134),'Test Sample Data'!G1134&lt;$B$1,'Test Sample Data'!G1134&gt;0),'Test Sample Data'!G1134,$B$1),"")</f>
        <v/>
      </c>
      <c r="H1135" s="17" t="str">
        <f>IF(SUM('Test Sample Data'!H$3:H$98)&gt;10,IF(AND(ISNUMBER('Test Sample Data'!H1134),'Test Sample Data'!H1134&lt;$B$1,'Test Sample Data'!H1134&gt;0),'Test Sample Data'!H1134,$B$1),"")</f>
        <v/>
      </c>
      <c r="I1135" s="17" t="str">
        <f>IF(SUM('Test Sample Data'!I$3:I$98)&gt;10,IF(AND(ISNUMBER('Test Sample Data'!I1134),'Test Sample Data'!I1134&lt;$B$1,'Test Sample Data'!I1134&gt;0),'Test Sample Data'!I1134,$B$1),"")</f>
        <v/>
      </c>
      <c r="J1135" s="17" t="str">
        <f>IF(SUM('Test Sample Data'!J$3:J$98)&gt;10,IF(AND(ISNUMBER('Test Sample Data'!J1134),'Test Sample Data'!J1134&lt;$B$1,'Test Sample Data'!J1134&gt;0),'Test Sample Data'!J1134,$B$1),"")</f>
        <v/>
      </c>
      <c r="K1135" s="17" t="str">
        <f>IF(SUM('Test Sample Data'!K$3:K$98)&gt;10,IF(AND(ISNUMBER('Test Sample Data'!K1134),'Test Sample Data'!K1134&lt;$B$1,'Test Sample Data'!K1134&gt;0),'Test Sample Data'!K1134,$B$1),"")</f>
        <v/>
      </c>
      <c r="L1135" s="17" t="str">
        <f>IF(SUM('Test Sample Data'!L$3:L$98)&gt;10,IF(AND(ISNUMBER('Test Sample Data'!L1134),'Test Sample Data'!L1134&lt;$B$1,'Test Sample Data'!L1134&gt;0),'Test Sample Data'!L1134,$B$1),"")</f>
        <v/>
      </c>
      <c r="M1135" s="17" t="str">
        <f>IF(SUM('Test Sample Data'!M$3:M$98)&gt;10,IF(AND(ISNUMBER('Test Sample Data'!M1134),'Test Sample Data'!M1134&lt;$B$1,'Test Sample Data'!M1134&gt;0),'Test Sample Data'!M1134,$B$1),"")</f>
        <v/>
      </c>
      <c r="N1135" s="17" t="str">
        <f>'Gene Table'!E1134</f>
        <v>NC</v>
      </c>
      <c r="O1135" s="17" t="str">
        <f>'Gene Table'!B1134</f>
        <v>P04</v>
      </c>
      <c r="P1135" s="17" t="str">
        <f>IF(SUM('Control Sample Data'!D$3:D$98)&gt;10,IF(AND(ISNUMBER('Control Sample Data'!D1134),'Control Sample Data'!D1134&lt;$B$1,'Control Sample Data'!D1134&gt;0),'Control Sample Data'!D1134,$B$1),"")</f>
        <v/>
      </c>
      <c r="Q1135" s="17" t="str">
        <f>IF(SUM('Control Sample Data'!E$3:E$98)&gt;10,IF(AND(ISNUMBER('Control Sample Data'!E1134),'Control Sample Data'!E1134&lt;$B$1,'Control Sample Data'!E1134&gt;0),'Control Sample Data'!E1134,$B$1),"")</f>
        <v/>
      </c>
      <c r="R1135" s="17" t="str">
        <f>IF(SUM('Control Sample Data'!F$3:F$98)&gt;10,IF(AND(ISNUMBER('Control Sample Data'!F1134),'Control Sample Data'!F1134&lt;$B$1,'Control Sample Data'!F1134&gt;0),'Control Sample Data'!F1134,$B$1),"")</f>
        <v/>
      </c>
      <c r="S1135" s="17" t="str">
        <f>IF(SUM('Control Sample Data'!G$3:G$98)&gt;10,IF(AND(ISNUMBER('Control Sample Data'!G1134),'Control Sample Data'!G1134&lt;$B$1,'Control Sample Data'!G1134&gt;0),'Control Sample Data'!G1134,$B$1),"")</f>
        <v/>
      </c>
      <c r="T1135" s="17" t="str">
        <f>IF(SUM('Control Sample Data'!H$3:H$98)&gt;10,IF(AND(ISNUMBER('Control Sample Data'!H1134),'Control Sample Data'!H1134&lt;$B$1,'Control Sample Data'!H1134&gt;0),'Control Sample Data'!H1134,$B$1),"")</f>
        <v/>
      </c>
      <c r="U1135" s="17" t="str">
        <f>IF(SUM('Control Sample Data'!I$3:I$98)&gt;10,IF(AND(ISNUMBER('Control Sample Data'!I1134),'Control Sample Data'!I1134&lt;$B$1,'Control Sample Data'!I1134&gt;0),'Control Sample Data'!I1134,$B$1),"")</f>
        <v/>
      </c>
      <c r="V1135" s="17" t="str">
        <f>IF(SUM('Control Sample Data'!J$3:J$98)&gt;10,IF(AND(ISNUMBER('Control Sample Data'!J1134),'Control Sample Data'!J1134&lt;$B$1,'Control Sample Data'!J1134&gt;0),'Control Sample Data'!J1134,$B$1),"")</f>
        <v/>
      </c>
      <c r="W1135" s="17" t="str">
        <f>IF(SUM('Control Sample Data'!K$3:K$98)&gt;10,IF(AND(ISNUMBER('Control Sample Data'!K1134),'Control Sample Data'!K1134&lt;$B$1,'Control Sample Data'!K1134&gt;0),'Control Sample Data'!K1134,$B$1),"")</f>
        <v/>
      </c>
      <c r="X1135" s="17" t="str">
        <f>IF(SUM('Control Sample Data'!L$3:L$98)&gt;10,IF(AND(ISNUMBER('Control Sample Data'!L1134),'Control Sample Data'!L1134&lt;$B$1,'Control Sample Data'!L1134&gt;0),'Control Sample Data'!L1134,$B$1),"")</f>
        <v/>
      </c>
      <c r="Y1135" s="17" t="str">
        <f>IF(SUM('Control Sample Data'!M$3:M$98)&gt;10,IF(AND(ISNUMBER('Control Sample Data'!M1134),'Control Sample Data'!M1134&lt;$B$1,'Control Sample Data'!M1134&gt;0),'Control Sample Data'!M1134,$B$1),"")</f>
        <v/>
      </c>
      <c r="AT1135" s="36" t="str">
        <f t="shared" si="748"/>
        <v/>
      </c>
      <c r="AU1135" s="36" t="str">
        <f t="shared" si="749"/>
        <v/>
      </c>
      <c r="AV1135" s="36" t="str">
        <f t="shared" si="750"/>
        <v/>
      </c>
      <c r="AW1135" s="36" t="str">
        <f t="shared" si="751"/>
        <v/>
      </c>
      <c r="AX1135" s="36" t="str">
        <f t="shared" si="752"/>
        <v/>
      </c>
      <c r="AY1135" s="36" t="str">
        <f t="shared" si="753"/>
        <v/>
      </c>
      <c r="AZ1135" s="36" t="str">
        <f t="shared" si="754"/>
        <v/>
      </c>
      <c r="BA1135" s="36" t="str">
        <f t="shared" si="755"/>
        <v/>
      </c>
      <c r="BB1135" s="36" t="str">
        <f t="shared" si="756"/>
        <v/>
      </c>
      <c r="BC1135" s="36" t="str">
        <f t="shared" si="757"/>
        <v/>
      </c>
      <c r="BD1135" s="36" t="str">
        <f t="shared" si="758"/>
        <v/>
      </c>
      <c r="BE1135" s="36" t="str">
        <f t="shared" si="759"/>
        <v/>
      </c>
      <c r="BF1135" s="36" t="str">
        <f t="shared" si="760"/>
        <v/>
      </c>
      <c r="BG1135" s="36" t="str">
        <f t="shared" si="761"/>
        <v/>
      </c>
      <c r="BH1135" s="36" t="str">
        <f t="shared" si="762"/>
        <v/>
      </c>
      <c r="BI1135" s="36" t="str">
        <f t="shared" si="763"/>
        <v/>
      </c>
      <c r="BJ1135" s="36" t="str">
        <f t="shared" si="764"/>
        <v/>
      </c>
      <c r="BK1135" s="36" t="str">
        <f t="shared" si="765"/>
        <v/>
      </c>
      <c r="BL1135" s="36" t="str">
        <f t="shared" si="766"/>
        <v/>
      </c>
      <c r="BM1135" s="36" t="str">
        <f t="shared" si="767"/>
        <v/>
      </c>
      <c r="BN1135" s="38" t="e">
        <f t="shared" si="726"/>
        <v>#DIV/0!</v>
      </c>
      <c r="BO1135" s="38" t="e">
        <f t="shared" si="727"/>
        <v>#DIV/0!</v>
      </c>
      <c r="BP1135" s="39" t="str">
        <f t="shared" si="728"/>
        <v/>
      </c>
      <c r="BQ1135" s="39" t="str">
        <f t="shared" si="729"/>
        <v/>
      </c>
      <c r="BR1135" s="39" t="str">
        <f t="shared" si="730"/>
        <v/>
      </c>
      <c r="BS1135" s="39" t="str">
        <f t="shared" si="731"/>
        <v/>
      </c>
      <c r="BT1135" s="39" t="str">
        <f t="shared" si="732"/>
        <v/>
      </c>
      <c r="BU1135" s="39" t="str">
        <f t="shared" si="733"/>
        <v/>
      </c>
      <c r="BV1135" s="39" t="str">
        <f t="shared" si="734"/>
        <v/>
      </c>
      <c r="BW1135" s="39" t="str">
        <f t="shared" si="735"/>
        <v/>
      </c>
      <c r="BX1135" s="39" t="str">
        <f t="shared" si="736"/>
        <v/>
      </c>
      <c r="BY1135" s="39" t="str">
        <f t="shared" si="737"/>
        <v/>
      </c>
      <c r="BZ1135" s="39" t="str">
        <f t="shared" si="738"/>
        <v/>
      </c>
      <c r="CA1135" s="39" t="str">
        <f t="shared" si="739"/>
        <v/>
      </c>
      <c r="CB1135" s="39" t="str">
        <f t="shared" si="740"/>
        <v/>
      </c>
      <c r="CC1135" s="39" t="str">
        <f t="shared" si="741"/>
        <v/>
      </c>
      <c r="CD1135" s="39" t="str">
        <f t="shared" si="742"/>
        <v/>
      </c>
      <c r="CE1135" s="39" t="str">
        <f t="shared" si="743"/>
        <v/>
      </c>
      <c r="CF1135" s="39" t="str">
        <f t="shared" si="744"/>
        <v/>
      </c>
      <c r="CG1135" s="39" t="str">
        <f t="shared" si="745"/>
        <v/>
      </c>
      <c r="CH1135" s="39" t="str">
        <f t="shared" si="746"/>
        <v/>
      </c>
      <c r="CI1135" s="39" t="str">
        <f t="shared" si="747"/>
        <v/>
      </c>
    </row>
    <row r="1136" spans="1:87">
      <c r="A1136" s="18"/>
      <c r="B1136" s="15" t="str">
        <f>'Gene Table'!E1135</f>
        <v>MK1</v>
      </c>
      <c r="C1136" s="15" t="str">
        <f>'Gene Table'!B1135</f>
        <v>P05</v>
      </c>
      <c r="D1136" s="16" t="str">
        <f>IF(SUM('Test Sample Data'!D$3:D$98)&gt;10,IF(AND(ISNUMBER('Test Sample Data'!D1135),'Test Sample Data'!D1135&lt;$B$1,'Test Sample Data'!D1135&gt;0),'Test Sample Data'!D1135,$B$1),"")</f>
        <v/>
      </c>
      <c r="E1136" s="17" t="str">
        <f>IF(SUM('Test Sample Data'!E$3:E$98)&gt;10,IF(AND(ISNUMBER('Test Sample Data'!E1135),'Test Sample Data'!E1135&lt;$B$1,'Test Sample Data'!E1135&gt;0),'Test Sample Data'!E1135,$B$1),"")</f>
        <v/>
      </c>
      <c r="F1136" s="17" t="str">
        <f>IF(SUM('Test Sample Data'!F$3:F$98)&gt;10,IF(AND(ISNUMBER('Test Sample Data'!F1135),'Test Sample Data'!F1135&lt;$B$1,'Test Sample Data'!F1135&gt;0),'Test Sample Data'!F1135,$B$1),"")</f>
        <v/>
      </c>
      <c r="G1136" s="17" t="str">
        <f>IF(SUM('Test Sample Data'!G$3:G$98)&gt;10,IF(AND(ISNUMBER('Test Sample Data'!G1135),'Test Sample Data'!G1135&lt;$B$1,'Test Sample Data'!G1135&gt;0),'Test Sample Data'!G1135,$B$1),"")</f>
        <v/>
      </c>
      <c r="H1136" s="17" t="str">
        <f>IF(SUM('Test Sample Data'!H$3:H$98)&gt;10,IF(AND(ISNUMBER('Test Sample Data'!H1135),'Test Sample Data'!H1135&lt;$B$1,'Test Sample Data'!H1135&gt;0),'Test Sample Data'!H1135,$B$1),"")</f>
        <v/>
      </c>
      <c r="I1136" s="17" t="str">
        <f>IF(SUM('Test Sample Data'!I$3:I$98)&gt;10,IF(AND(ISNUMBER('Test Sample Data'!I1135),'Test Sample Data'!I1135&lt;$B$1,'Test Sample Data'!I1135&gt;0),'Test Sample Data'!I1135,$B$1),"")</f>
        <v/>
      </c>
      <c r="J1136" s="17" t="str">
        <f>IF(SUM('Test Sample Data'!J$3:J$98)&gt;10,IF(AND(ISNUMBER('Test Sample Data'!J1135),'Test Sample Data'!J1135&lt;$B$1,'Test Sample Data'!J1135&gt;0),'Test Sample Data'!J1135,$B$1),"")</f>
        <v/>
      </c>
      <c r="K1136" s="17" t="str">
        <f>IF(SUM('Test Sample Data'!K$3:K$98)&gt;10,IF(AND(ISNUMBER('Test Sample Data'!K1135),'Test Sample Data'!K1135&lt;$B$1,'Test Sample Data'!K1135&gt;0),'Test Sample Data'!K1135,$B$1),"")</f>
        <v/>
      </c>
      <c r="L1136" s="17" t="str">
        <f>IF(SUM('Test Sample Data'!L$3:L$98)&gt;10,IF(AND(ISNUMBER('Test Sample Data'!L1135),'Test Sample Data'!L1135&lt;$B$1,'Test Sample Data'!L1135&gt;0),'Test Sample Data'!L1135,$B$1),"")</f>
        <v/>
      </c>
      <c r="M1136" s="17" t="str">
        <f>IF(SUM('Test Sample Data'!M$3:M$98)&gt;10,IF(AND(ISNUMBER('Test Sample Data'!M1135),'Test Sample Data'!M1135&lt;$B$1,'Test Sample Data'!M1135&gt;0),'Test Sample Data'!M1135,$B$1),"")</f>
        <v/>
      </c>
      <c r="N1136" s="17" t="str">
        <f>'Gene Table'!E1135</f>
        <v>MK1</v>
      </c>
      <c r="O1136" s="17" t="str">
        <f>'Gene Table'!B1135</f>
        <v>P05</v>
      </c>
      <c r="P1136" s="17" t="str">
        <f>IF(SUM('Control Sample Data'!D$3:D$98)&gt;10,IF(AND(ISNUMBER('Control Sample Data'!D1135),'Control Sample Data'!D1135&lt;$B$1,'Control Sample Data'!D1135&gt;0),'Control Sample Data'!D1135,$B$1),"")</f>
        <v/>
      </c>
      <c r="Q1136" s="17" t="str">
        <f>IF(SUM('Control Sample Data'!E$3:E$98)&gt;10,IF(AND(ISNUMBER('Control Sample Data'!E1135),'Control Sample Data'!E1135&lt;$B$1,'Control Sample Data'!E1135&gt;0),'Control Sample Data'!E1135,$B$1),"")</f>
        <v/>
      </c>
      <c r="R1136" s="17" t="str">
        <f>IF(SUM('Control Sample Data'!F$3:F$98)&gt;10,IF(AND(ISNUMBER('Control Sample Data'!F1135),'Control Sample Data'!F1135&lt;$B$1,'Control Sample Data'!F1135&gt;0),'Control Sample Data'!F1135,$B$1),"")</f>
        <v/>
      </c>
      <c r="S1136" s="17" t="str">
        <f>IF(SUM('Control Sample Data'!G$3:G$98)&gt;10,IF(AND(ISNUMBER('Control Sample Data'!G1135),'Control Sample Data'!G1135&lt;$B$1,'Control Sample Data'!G1135&gt;0),'Control Sample Data'!G1135,$B$1),"")</f>
        <v/>
      </c>
      <c r="T1136" s="17" t="str">
        <f>IF(SUM('Control Sample Data'!H$3:H$98)&gt;10,IF(AND(ISNUMBER('Control Sample Data'!H1135),'Control Sample Data'!H1135&lt;$B$1,'Control Sample Data'!H1135&gt;0),'Control Sample Data'!H1135,$B$1),"")</f>
        <v/>
      </c>
      <c r="U1136" s="17" t="str">
        <f>IF(SUM('Control Sample Data'!I$3:I$98)&gt;10,IF(AND(ISNUMBER('Control Sample Data'!I1135),'Control Sample Data'!I1135&lt;$B$1,'Control Sample Data'!I1135&gt;0),'Control Sample Data'!I1135,$B$1),"")</f>
        <v/>
      </c>
      <c r="V1136" s="17" t="str">
        <f>IF(SUM('Control Sample Data'!J$3:J$98)&gt;10,IF(AND(ISNUMBER('Control Sample Data'!J1135),'Control Sample Data'!J1135&lt;$B$1,'Control Sample Data'!J1135&gt;0),'Control Sample Data'!J1135,$B$1),"")</f>
        <v/>
      </c>
      <c r="W1136" s="17" t="str">
        <f>IF(SUM('Control Sample Data'!K$3:K$98)&gt;10,IF(AND(ISNUMBER('Control Sample Data'!K1135),'Control Sample Data'!K1135&lt;$B$1,'Control Sample Data'!K1135&gt;0),'Control Sample Data'!K1135,$B$1),"")</f>
        <v/>
      </c>
      <c r="X1136" s="17" t="str">
        <f>IF(SUM('Control Sample Data'!L$3:L$98)&gt;10,IF(AND(ISNUMBER('Control Sample Data'!L1135),'Control Sample Data'!L1135&lt;$B$1,'Control Sample Data'!L1135&gt;0),'Control Sample Data'!L1135,$B$1),"")</f>
        <v/>
      </c>
      <c r="Y1136" s="17" t="str">
        <f>IF(SUM('Control Sample Data'!M$3:M$98)&gt;10,IF(AND(ISNUMBER('Control Sample Data'!M1135),'Control Sample Data'!M1135&lt;$B$1,'Control Sample Data'!M1135&gt;0),'Control Sample Data'!M1135,$B$1),"")</f>
        <v/>
      </c>
      <c r="AT1136" s="36" t="str">
        <f t="shared" si="748"/>
        <v/>
      </c>
      <c r="AU1136" s="36" t="str">
        <f t="shared" si="749"/>
        <v/>
      </c>
      <c r="AV1136" s="36" t="str">
        <f t="shared" si="750"/>
        <v/>
      </c>
      <c r="AW1136" s="36" t="str">
        <f t="shared" si="751"/>
        <v/>
      </c>
      <c r="AX1136" s="36" t="str">
        <f t="shared" si="752"/>
        <v/>
      </c>
      <c r="AY1136" s="36" t="str">
        <f t="shared" si="753"/>
        <v/>
      </c>
      <c r="AZ1136" s="36" t="str">
        <f t="shared" si="754"/>
        <v/>
      </c>
      <c r="BA1136" s="36" t="str">
        <f t="shared" si="755"/>
        <v/>
      </c>
      <c r="BB1136" s="36" t="str">
        <f t="shared" si="756"/>
        <v/>
      </c>
      <c r="BC1136" s="36" t="str">
        <f t="shared" si="757"/>
        <v/>
      </c>
      <c r="BD1136" s="36" t="str">
        <f t="shared" si="758"/>
        <v/>
      </c>
      <c r="BE1136" s="36" t="str">
        <f t="shared" si="759"/>
        <v/>
      </c>
      <c r="BF1136" s="36" t="str">
        <f t="shared" si="760"/>
        <v/>
      </c>
      <c r="BG1136" s="36" t="str">
        <f t="shared" si="761"/>
        <v/>
      </c>
      <c r="BH1136" s="36" t="str">
        <f t="shared" si="762"/>
        <v/>
      </c>
      <c r="BI1136" s="36" t="str">
        <f t="shared" si="763"/>
        <v/>
      </c>
      <c r="BJ1136" s="36" t="str">
        <f t="shared" si="764"/>
        <v/>
      </c>
      <c r="BK1136" s="36" t="str">
        <f t="shared" si="765"/>
        <v/>
      </c>
      <c r="BL1136" s="36" t="str">
        <f t="shared" si="766"/>
        <v/>
      </c>
      <c r="BM1136" s="36" t="str">
        <f t="shared" si="767"/>
        <v/>
      </c>
      <c r="BN1136" s="38" t="e">
        <f t="shared" si="726"/>
        <v>#DIV/0!</v>
      </c>
      <c r="BO1136" s="38" t="e">
        <f t="shared" si="727"/>
        <v>#DIV/0!</v>
      </c>
      <c r="BP1136" s="39" t="str">
        <f t="shared" si="728"/>
        <v/>
      </c>
      <c r="BQ1136" s="39" t="str">
        <f t="shared" si="729"/>
        <v/>
      </c>
      <c r="BR1136" s="39" t="str">
        <f t="shared" si="730"/>
        <v/>
      </c>
      <c r="BS1136" s="39" t="str">
        <f t="shared" si="731"/>
        <v/>
      </c>
      <c r="BT1136" s="39" t="str">
        <f t="shared" si="732"/>
        <v/>
      </c>
      <c r="BU1136" s="39" t="str">
        <f t="shared" si="733"/>
        <v/>
      </c>
      <c r="BV1136" s="39" t="str">
        <f t="shared" si="734"/>
        <v/>
      </c>
      <c r="BW1136" s="39" t="str">
        <f t="shared" si="735"/>
        <v/>
      </c>
      <c r="BX1136" s="39" t="str">
        <f t="shared" si="736"/>
        <v/>
      </c>
      <c r="BY1136" s="39" t="str">
        <f t="shared" si="737"/>
        <v/>
      </c>
      <c r="BZ1136" s="39" t="str">
        <f t="shared" si="738"/>
        <v/>
      </c>
      <c r="CA1136" s="39" t="str">
        <f t="shared" si="739"/>
        <v/>
      </c>
      <c r="CB1136" s="39" t="str">
        <f t="shared" si="740"/>
        <v/>
      </c>
      <c r="CC1136" s="39" t="str">
        <f t="shared" si="741"/>
        <v/>
      </c>
      <c r="CD1136" s="39" t="str">
        <f t="shared" si="742"/>
        <v/>
      </c>
      <c r="CE1136" s="39" t="str">
        <f t="shared" si="743"/>
        <v/>
      </c>
      <c r="CF1136" s="39" t="str">
        <f t="shared" si="744"/>
        <v/>
      </c>
      <c r="CG1136" s="39" t="str">
        <f t="shared" si="745"/>
        <v/>
      </c>
      <c r="CH1136" s="39" t="str">
        <f t="shared" si="746"/>
        <v/>
      </c>
      <c r="CI1136" s="39" t="str">
        <f t="shared" si="747"/>
        <v/>
      </c>
    </row>
    <row r="1137" spans="1:87">
      <c r="A1137" s="18"/>
      <c r="B1137" s="15" t="str">
        <f>'Gene Table'!E1136</f>
        <v>MK1</v>
      </c>
      <c r="C1137" s="15" t="str">
        <f>'Gene Table'!B1136</f>
        <v>P06</v>
      </c>
      <c r="D1137" s="16" t="str">
        <f>IF(SUM('Test Sample Data'!D$3:D$98)&gt;10,IF(AND(ISNUMBER('Test Sample Data'!D1136),'Test Sample Data'!D1136&lt;$B$1,'Test Sample Data'!D1136&gt;0),'Test Sample Data'!D1136,$B$1),"")</f>
        <v/>
      </c>
      <c r="E1137" s="17" t="str">
        <f>IF(SUM('Test Sample Data'!E$3:E$98)&gt;10,IF(AND(ISNUMBER('Test Sample Data'!E1136),'Test Sample Data'!E1136&lt;$B$1,'Test Sample Data'!E1136&gt;0),'Test Sample Data'!E1136,$B$1),"")</f>
        <v/>
      </c>
      <c r="F1137" s="17" t="str">
        <f>IF(SUM('Test Sample Data'!F$3:F$98)&gt;10,IF(AND(ISNUMBER('Test Sample Data'!F1136),'Test Sample Data'!F1136&lt;$B$1,'Test Sample Data'!F1136&gt;0),'Test Sample Data'!F1136,$B$1),"")</f>
        <v/>
      </c>
      <c r="G1137" s="17" t="str">
        <f>IF(SUM('Test Sample Data'!G$3:G$98)&gt;10,IF(AND(ISNUMBER('Test Sample Data'!G1136),'Test Sample Data'!G1136&lt;$B$1,'Test Sample Data'!G1136&gt;0),'Test Sample Data'!G1136,$B$1),"")</f>
        <v/>
      </c>
      <c r="H1137" s="17" t="str">
        <f>IF(SUM('Test Sample Data'!H$3:H$98)&gt;10,IF(AND(ISNUMBER('Test Sample Data'!H1136),'Test Sample Data'!H1136&lt;$B$1,'Test Sample Data'!H1136&gt;0),'Test Sample Data'!H1136,$B$1),"")</f>
        <v/>
      </c>
      <c r="I1137" s="17" t="str">
        <f>IF(SUM('Test Sample Data'!I$3:I$98)&gt;10,IF(AND(ISNUMBER('Test Sample Data'!I1136),'Test Sample Data'!I1136&lt;$B$1,'Test Sample Data'!I1136&gt;0),'Test Sample Data'!I1136,$B$1),"")</f>
        <v/>
      </c>
      <c r="J1137" s="17" t="str">
        <f>IF(SUM('Test Sample Data'!J$3:J$98)&gt;10,IF(AND(ISNUMBER('Test Sample Data'!J1136),'Test Sample Data'!J1136&lt;$B$1,'Test Sample Data'!J1136&gt;0),'Test Sample Data'!J1136,$B$1),"")</f>
        <v/>
      </c>
      <c r="K1137" s="17" t="str">
        <f>IF(SUM('Test Sample Data'!K$3:K$98)&gt;10,IF(AND(ISNUMBER('Test Sample Data'!K1136),'Test Sample Data'!K1136&lt;$B$1,'Test Sample Data'!K1136&gt;0),'Test Sample Data'!K1136,$B$1),"")</f>
        <v/>
      </c>
      <c r="L1137" s="17" t="str">
        <f>IF(SUM('Test Sample Data'!L$3:L$98)&gt;10,IF(AND(ISNUMBER('Test Sample Data'!L1136),'Test Sample Data'!L1136&lt;$B$1,'Test Sample Data'!L1136&gt;0),'Test Sample Data'!L1136,$B$1),"")</f>
        <v/>
      </c>
      <c r="M1137" s="17" t="str">
        <f>IF(SUM('Test Sample Data'!M$3:M$98)&gt;10,IF(AND(ISNUMBER('Test Sample Data'!M1136),'Test Sample Data'!M1136&lt;$B$1,'Test Sample Data'!M1136&gt;0),'Test Sample Data'!M1136,$B$1),"")</f>
        <v/>
      </c>
      <c r="N1137" s="17" t="str">
        <f>'Gene Table'!E1136</f>
        <v>MK1</v>
      </c>
      <c r="O1137" s="17" t="str">
        <f>'Gene Table'!B1136</f>
        <v>P06</v>
      </c>
      <c r="P1137" s="17" t="str">
        <f>IF(SUM('Control Sample Data'!D$3:D$98)&gt;10,IF(AND(ISNUMBER('Control Sample Data'!D1136),'Control Sample Data'!D1136&lt;$B$1,'Control Sample Data'!D1136&gt;0),'Control Sample Data'!D1136,$B$1),"")</f>
        <v/>
      </c>
      <c r="Q1137" s="17" t="str">
        <f>IF(SUM('Control Sample Data'!E$3:E$98)&gt;10,IF(AND(ISNUMBER('Control Sample Data'!E1136),'Control Sample Data'!E1136&lt;$B$1,'Control Sample Data'!E1136&gt;0),'Control Sample Data'!E1136,$B$1),"")</f>
        <v/>
      </c>
      <c r="R1137" s="17" t="str">
        <f>IF(SUM('Control Sample Data'!F$3:F$98)&gt;10,IF(AND(ISNUMBER('Control Sample Data'!F1136),'Control Sample Data'!F1136&lt;$B$1,'Control Sample Data'!F1136&gt;0),'Control Sample Data'!F1136,$B$1),"")</f>
        <v/>
      </c>
      <c r="S1137" s="17" t="str">
        <f>IF(SUM('Control Sample Data'!G$3:G$98)&gt;10,IF(AND(ISNUMBER('Control Sample Data'!G1136),'Control Sample Data'!G1136&lt;$B$1,'Control Sample Data'!G1136&gt;0),'Control Sample Data'!G1136,$B$1),"")</f>
        <v/>
      </c>
      <c r="T1137" s="17" t="str">
        <f>IF(SUM('Control Sample Data'!H$3:H$98)&gt;10,IF(AND(ISNUMBER('Control Sample Data'!H1136),'Control Sample Data'!H1136&lt;$B$1,'Control Sample Data'!H1136&gt;0),'Control Sample Data'!H1136,$B$1),"")</f>
        <v/>
      </c>
      <c r="U1137" s="17" t="str">
        <f>IF(SUM('Control Sample Data'!I$3:I$98)&gt;10,IF(AND(ISNUMBER('Control Sample Data'!I1136),'Control Sample Data'!I1136&lt;$B$1,'Control Sample Data'!I1136&gt;0),'Control Sample Data'!I1136,$B$1),"")</f>
        <v/>
      </c>
      <c r="V1137" s="17" t="str">
        <f>IF(SUM('Control Sample Data'!J$3:J$98)&gt;10,IF(AND(ISNUMBER('Control Sample Data'!J1136),'Control Sample Data'!J1136&lt;$B$1,'Control Sample Data'!J1136&gt;0),'Control Sample Data'!J1136,$B$1),"")</f>
        <v/>
      </c>
      <c r="W1137" s="17" t="str">
        <f>IF(SUM('Control Sample Data'!K$3:K$98)&gt;10,IF(AND(ISNUMBER('Control Sample Data'!K1136),'Control Sample Data'!K1136&lt;$B$1,'Control Sample Data'!K1136&gt;0),'Control Sample Data'!K1136,$B$1),"")</f>
        <v/>
      </c>
      <c r="X1137" s="17" t="str">
        <f>IF(SUM('Control Sample Data'!L$3:L$98)&gt;10,IF(AND(ISNUMBER('Control Sample Data'!L1136),'Control Sample Data'!L1136&lt;$B$1,'Control Sample Data'!L1136&gt;0),'Control Sample Data'!L1136,$B$1),"")</f>
        <v/>
      </c>
      <c r="Y1137" s="17" t="str">
        <f>IF(SUM('Control Sample Data'!M$3:M$98)&gt;10,IF(AND(ISNUMBER('Control Sample Data'!M1136),'Control Sample Data'!M1136&lt;$B$1,'Control Sample Data'!M1136&gt;0),'Control Sample Data'!M1136,$B$1),"")</f>
        <v/>
      </c>
      <c r="AT1137" s="36" t="str">
        <f t="shared" si="748"/>
        <v/>
      </c>
      <c r="AU1137" s="36" t="str">
        <f t="shared" si="749"/>
        <v/>
      </c>
      <c r="AV1137" s="36" t="str">
        <f t="shared" si="750"/>
        <v/>
      </c>
      <c r="AW1137" s="36" t="str">
        <f t="shared" si="751"/>
        <v/>
      </c>
      <c r="AX1137" s="36" t="str">
        <f t="shared" si="752"/>
        <v/>
      </c>
      <c r="AY1137" s="36" t="str">
        <f t="shared" si="753"/>
        <v/>
      </c>
      <c r="AZ1137" s="36" t="str">
        <f t="shared" si="754"/>
        <v/>
      </c>
      <c r="BA1137" s="36" t="str">
        <f t="shared" si="755"/>
        <v/>
      </c>
      <c r="BB1137" s="36" t="str">
        <f t="shared" si="756"/>
        <v/>
      </c>
      <c r="BC1137" s="36" t="str">
        <f t="shared" si="757"/>
        <v/>
      </c>
      <c r="BD1137" s="36" t="str">
        <f t="shared" si="758"/>
        <v/>
      </c>
      <c r="BE1137" s="36" t="str">
        <f t="shared" si="759"/>
        <v/>
      </c>
      <c r="BF1137" s="36" t="str">
        <f t="shared" si="760"/>
        <v/>
      </c>
      <c r="BG1137" s="36" t="str">
        <f t="shared" si="761"/>
        <v/>
      </c>
      <c r="BH1137" s="36" t="str">
        <f t="shared" si="762"/>
        <v/>
      </c>
      <c r="BI1137" s="36" t="str">
        <f t="shared" si="763"/>
        <v/>
      </c>
      <c r="BJ1137" s="36" t="str">
        <f t="shared" si="764"/>
        <v/>
      </c>
      <c r="BK1137" s="36" t="str">
        <f t="shared" si="765"/>
        <v/>
      </c>
      <c r="BL1137" s="36" t="str">
        <f t="shared" si="766"/>
        <v/>
      </c>
      <c r="BM1137" s="36" t="str">
        <f t="shared" si="767"/>
        <v/>
      </c>
      <c r="BN1137" s="38" t="e">
        <f t="shared" si="726"/>
        <v>#DIV/0!</v>
      </c>
      <c r="BO1137" s="38" t="e">
        <f t="shared" si="727"/>
        <v>#DIV/0!</v>
      </c>
      <c r="BP1137" s="39" t="str">
        <f t="shared" si="728"/>
        <v/>
      </c>
      <c r="BQ1137" s="39" t="str">
        <f t="shared" si="729"/>
        <v/>
      </c>
      <c r="BR1137" s="39" t="str">
        <f t="shared" si="730"/>
        <v/>
      </c>
      <c r="BS1137" s="39" t="str">
        <f t="shared" si="731"/>
        <v/>
      </c>
      <c r="BT1137" s="39" t="str">
        <f t="shared" si="732"/>
        <v/>
      </c>
      <c r="BU1137" s="39" t="str">
        <f t="shared" si="733"/>
        <v/>
      </c>
      <c r="BV1137" s="39" t="str">
        <f t="shared" si="734"/>
        <v/>
      </c>
      <c r="BW1137" s="39" t="str">
        <f t="shared" si="735"/>
        <v/>
      </c>
      <c r="BX1137" s="39" t="str">
        <f t="shared" si="736"/>
        <v/>
      </c>
      <c r="BY1137" s="39" t="str">
        <f t="shared" si="737"/>
        <v/>
      </c>
      <c r="BZ1137" s="39" t="str">
        <f t="shared" si="738"/>
        <v/>
      </c>
      <c r="CA1137" s="39" t="str">
        <f t="shared" si="739"/>
        <v/>
      </c>
      <c r="CB1137" s="39" t="str">
        <f t="shared" si="740"/>
        <v/>
      </c>
      <c r="CC1137" s="39" t="str">
        <f t="shared" si="741"/>
        <v/>
      </c>
      <c r="CD1137" s="39" t="str">
        <f t="shared" si="742"/>
        <v/>
      </c>
      <c r="CE1137" s="39" t="str">
        <f t="shared" si="743"/>
        <v/>
      </c>
      <c r="CF1137" s="39" t="str">
        <f t="shared" si="744"/>
        <v/>
      </c>
      <c r="CG1137" s="39" t="str">
        <f t="shared" si="745"/>
        <v/>
      </c>
      <c r="CH1137" s="39" t="str">
        <f t="shared" si="746"/>
        <v/>
      </c>
      <c r="CI1137" s="39" t="str">
        <f t="shared" si="747"/>
        <v/>
      </c>
    </row>
    <row r="1138" spans="1:87">
      <c r="A1138" s="18"/>
      <c r="B1138" s="15" t="str">
        <f>'Gene Table'!E1137</f>
        <v>MK2</v>
      </c>
      <c r="C1138" s="15" t="str">
        <f>'Gene Table'!B1137</f>
        <v>P07</v>
      </c>
      <c r="D1138" s="16" t="str">
        <f>IF(SUM('Test Sample Data'!D$3:D$98)&gt;10,IF(AND(ISNUMBER('Test Sample Data'!D1137),'Test Sample Data'!D1137&lt;$B$1,'Test Sample Data'!D1137&gt;0),'Test Sample Data'!D1137,$B$1),"")</f>
        <v/>
      </c>
      <c r="E1138" s="17" t="str">
        <f>IF(SUM('Test Sample Data'!E$3:E$98)&gt;10,IF(AND(ISNUMBER('Test Sample Data'!E1137),'Test Sample Data'!E1137&lt;$B$1,'Test Sample Data'!E1137&gt;0),'Test Sample Data'!E1137,$B$1),"")</f>
        <v/>
      </c>
      <c r="F1138" s="17" t="str">
        <f>IF(SUM('Test Sample Data'!F$3:F$98)&gt;10,IF(AND(ISNUMBER('Test Sample Data'!F1137),'Test Sample Data'!F1137&lt;$B$1,'Test Sample Data'!F1137&gt;0),'Test Sample Data'!F1137,$B$1),"")</f>
        <v/>
      </c>
      <c r="G1138" s="17" t="str">
        <f>IF(SUM('Test Sample Data'!G$3:G$98)&gt;10,IF(AND(ISNUMBER('Test Sample Data'!G1137),'Test Sample Data'!G1137&lt;$B$1,'Test Sample Data'!G1137&gt;0),'Test Sample Data'!G1137,$B$1),"")</f>
        <v/>
      </c>
      <c r="H1138" s="17" t="str">
        <f>IF(SUM('Test Sample Data'!H$3:H$98)&gt;10,IF(AND(ISNUMBER('Test Sample Data'!H1137),'Test Sample Data'!H1137&lt;$B$1,'Test Sample Data'!H1137&gt;0),'Test Sample Data'!H1137,$B$1),"")</f>
        <v/>
      </c>
      <c r="I1138" s="17" t="str">
        <f>IF(SUM('Test Sample Data'!I$3:I$98)&gt;10,IF(AND(ISNUMBER('Test Sample Data'!I1137),'Test Sample Data'!I1137&lt;$B$1,'Test Sample Data'!I1137&gt;0),'Test Sample Data'!I1137,$B$1),"")</f>
        <v/>
      </c>
      <c r="J1138" s="17" t="str">
        <f>IF(SUM('Test Sample Data'!J$3:J$98)&gt;10,IF(AND(ISNUMBER('Test Sample Data'!J1137),'Test Sample Data'!J1137&lt;$B$1,'Test Sample Data'!J1137&gt;0),'Test Sample Data'!J1137,$B$1),"")</f>
        <v/>
      </c>
      <c r="K1138" s="17" t="str">
        <f>IF(SUM('Test Sample Data'!K$3:K$98)&gt;10,IF(AND(ISNUMBER('Test Sample Data'!K1137),'Test Sample Data'!K1137&lt;$B$1,'Test Sample Data'!K1137&gt;0),'Test Sample Data'!K1137,$B$1),"")</f>
        <v/>
      </c>
      <c r="L1138" s="17" t="str">
        <f>IF(SUM('Test Sample Data'!L$3:L$98)&gt;10,IF(AND(ISNUMBER('Test Sample Data'!L1137),'Test Sample Data'!L1137&lt;$B$1,'Test Sample Data'!L1137&gt;0),'Test Sample Data'!L1137,$B$1),"")</f>
        <v/>
      </c>
      <c r="M1138" s="17" t="str">
        <f>IF(SUM('Test Sample Data'!M$3:M$98)&gt;10,IF(AND(ISNUMBER('Test Sample Data'!M1137),'Test Sample Data'!M1137&lt;$B$1,'Test Sample Data'!M1137&gt;0),'Test Sample Data'!M1137,$B$1),"")</f>
        <v/>
      </c>
      <c r="N1138" s="17" t="str">
        <f>'Gene Table'!E1137</f>
        <v>MK2</v>
      </c>
      <c r="O1138" s="17" t="str">
        <f>'Gene Table'!B1137</f>
        <v>P07</v>
      </c>
      <c r="P1138" s="17" t="str">
        <f>IF(SUM('Control Sample Data'!D$3:D$98)&gt;10,IF(AND(ISNUMBER('Control Sample Data'!D1137),'Control Sample Data'!D1137&lt;$B$1,'Control Sample Data'!D1137&gt;0),'Control Sample Data'!D1137,$B$1),"")</f>
        <v/>
      </c>
      <c r="Q1138" s="17" t="str">
        <f>IF(SUM('Control Sample Data'!E$3:E$98)&gt;10,IF(AND(ISNUMBER('Control Sample Data'!E1137),'Control Sample Data'!E1137&lt;$B$1,'Control Sample Data'!E1137&gt;0),'Control Sample Data'!E1137,$B$1),"")</f>
        <v/>
      </c>
      <c r="R1138" s="17" t="str">
        <f>IF(SUM('Control Sample Data'!F$3:F$98)&gt;10,IF(AND(ISNUMBER('Control Sample Data'!F1137),'Control Sample Data'!F1137&lt;$B$1,'Control Sample Data'!F1137&gt;0),'Control Sample Data'!F1137,$B$1),"")</f>
        <v/>
      </c>
      <c r="S1138" s="17" t="str">
        <f>IF(SUM('Control Sample Data'!G$3:G$98)&gt;10,IF(AND(ISNUMBER('Control Sample Data'!G1137),'Control Sample Data'!G1137&lt;$B$1,'Control Sample Data'!G1137&gt;0),'Control Sample Data'!G1137,$B$1),"")</f>
        <v/>
      </c>
      <c r="T1138" s="17" t="str">
        <f>IF(SUM('Control Sample Data'!H$3:H$98)&gt;10,IF(AND(ISNUMBER('Control Sample Data'!H1137),'Control Sample Data'!H1137&lt;$B$1,'Control Sample Data'!H1137&gt;0),'Control Sample Data'!H1137,$B$1),"")</f>
        <v/>
      </c>
      <c r="U1138" s="17" t="str">
        <f>IF(SUM('Control Sample Data'!I$3:I$98)&gt;10,IF(AND(ISNUMBER('Control Sample Data'!I1137),'Control Sample Data'!I1137&lt;$B$1,'Control Sample Data'!I1137&gt;0),'Control Sample Data'!I1137,$B$1),"")</f>
        <v/>
      </c>
      <c r="V1138" s="17" t="str">
        <f>IF(SUM('Control Sample Data'!J$3:J$98)&gt;10,IF(AND(ISNUMBER('Control Sample Data'!J1137),'Control Sample Data'!J1137&lt;$B$1,'Control Sample Data'!J1137&gt;0),'Control Sample Data'!J1137,$B$1),"")</f>
        <v/>
      </c>
      <c r="W1138" s="17" t="str">
        <f>IF(SUM('Control Sample Data'!K$3:K$98)&gt;10,IF(AND(ISNUMBER('Control Sample Data'!K1137),'Control Sample Data'!K1137&lt;$B$1,'Control Sample Data'!K1137&gt;0),'Control Sample Data'!K1137,$B$1),"")</f>
        <v/>
      </c>
      <c r="X1138" s="17" t="str">
        <f>IF(SUM('Control Sample Data'!L$3:L$98)&gt;10,IF(AND(ISNUMBER('Control Sample Data'!L1137),'Control Sample Data'!L1137&lt;$B$1,'Control Sample Data'!L1137&gt;0),'Control Sample Data'!L1137,$B$1),"")</f>
        <v/>
      </c>
      <c r="Y1138" s="17" t="str">
        <f>IF(SUM('Control Sample Data'!M$3:M$98)&gt;10,IF(AND(ISNUMBER('Control Sample Data'!M1137),'Control Sample Data'!M1137&lt;$B$1,'Control Sample Data'!M1137&gt;0),'Control Sample Data'!M1137,$B$1),"")</f>
        <v/>
      </c>
      <c r="AT1138" s="36" t="str">
        <f t="shared" si="748"/>
        <v/>
      </c>
      <c r="AU1138" s="36" t="str">
        <f t="shared" si="749"/>
        <v/>
      </c>
      <c r="AV1138" s="36" t="str">
        <f t="shared" si="750"/>
        <v/>
      </c>
      <c r="AW1138" s="36" t="str">
        <f t="shared" si="751"/>
        <v/>
      </c>
      <c r="AX1138" s="36" t="str">
        <f t="shared" si="752"/>
        <v/>
      </c>
      <c r="AY1138" s="36" t="str">
        <f t="shared" si="753"/>
        <v/>
      </c>
      <c r="AZ1138" s="36" t="str">
        <f t="shared" si="754"/>
        <v/>
      </c>
      <c r="BA1138" s="36" t="str">
        <f t="shared" si="755"/>
        <v/>
      </c>
      <c r="BB1138" s="36" t="str">
        <f t="shared" si="756"/>
        <v/>
      </c>
      <c r="BC1138" s="36" t="str">
        <f t="shared" si="757"/>
        <v/>
      </c>
      <c r="BD1138" s="36" t="str">
        <f t="shared" si="758"/>
        <v/>
      </c>
      <c r="BE1138" s="36" t="str">
        <f t="shared" si="759"/>
        <v/>
      </c>
      <c r="BF1138" s="36" t="str">
        <f t="shared" si="760"/>
        <v/>
      </c>
      <c r="BG1138" s="36" t="str">
        <f t="shared" si="761"/>
        <v/>
      </c>
      <c r="BH1138" s="36" t="str">
        <f t="shared" si="762"/>
        <v/>
      </c>
      <c r="BI1138" s="36" t="str">
        <f t="shared" si="763"/>
        <v/>
      </c>
      <c r="BJ1138" s="36" t="str">
        <f t="shared" si="764"/>
        <v/>
      </c>
      <c r="BK1138" s="36" t="str">
        <f t="shared" si="765"/>
        <v/>
      </c>
      <c r="BL1138" s="36" t="str">
        <f t="shared" si="766"/>
        <v/>
      </c>
      <c r="BM1138" s="36" t="str">
        <f t="shared" si="767"/>
        <v/>
      </c>
      <c r="BN1138" s="38" t="e">
        <f t="shared" si="726"/>
        <v>#DIV/0!</v>
      </c>
      <c r="BO1138" s="38" t="e">
        <f t="shared" si="727"/>
        <v>#DIV/0!</v>
      </c>
      <c r="BP1138" s="39" t="str">
        <f t="shared" si="728"/>
        <v/>
      </c>
      <c r="BQ1138" s="39" t="str">
        <f t="shared" si="729"/>
        <v/>
      </c>
      <c r="BR1138" s="39" t="str">
        <f t="shared" si="730"/>
        <v/>
      </c>
      <c r="BS1138" s="39" t="str">
        <f t="shared" si="731"/>
        <v/>
      </c>
      <c r="BT1138" s="39" t="str">
        <f t="shared" si="732"/>
        <v/>
      </c>
      <c r="BU1138" s="39" t="str">
        <f t="shared" si="733"/>
        <v/>
      </c>
      <c r="BV1138" s="39" t="str">
        <f t="shared" si="734"/>
        <v/>
      </c>
      <c r="BW1138" s="39" t="str">
        <f t="shared" si="735"/>
        <v/>
      </c>
      <c r="BX1138" s="39" t="str">
        <f t="shared" si="736"/>
        <v/>
      </c>
      <c r="BY1138" s="39" t="str">
        <f t="shared" si="737"/>
        <v/>
      </c>
      <c r="BZ1138" s="39" t="str">
        <f t="shared" si="738"/>
        <v/>
      </c>
      <c r="CA1138" s="39" t="str">
        <f t="shared" si="739"/>
        <v/>
      </c>
      <c r="CB1138" s="39" t="str">
        <f t="shared" si="740"/>
        <v/>
      </c>
      <c r="CC1138" s="39" t="str">
        <f t="shared" si="741"/>
        <v/>
      </c>
      <c r="CD1138" s="39" t="str">
        <f t="shared" si="742"/>
        <v/>
      </c>
      <c r="CE1138" s="39" t="str">
        <f t="shared" si="743"/>
        <v/>
      </c>
      <c r="CF1138" s="39" t="str">
        <f t="shared" si="744"/>
        <v/>
      </c>
      <c r="CG1138" s="39" t="str">
        <f t="shared" si="745"/>
        <v/>
      </c>
      <c r="CH1138" s="39" t="str">
        <f t="shared" si="746"/>
        <v/>
      </c>
      <c r="CI1138" s="39" t="str">
        <f t="shared" si="747"/>
        <v/>
      </c>
    </row>
    <row r="1139" spans="1:87">
      <c r="A1139" s="18"/>
      <c r="B1139" s="15" t="str">
        <f>'Gene Table'!E1138</f>
        <v>MK2</v>
      </c>
      <c r="C1139" s="15" t="str">
        <f>'Gene Table'!B1138</f>
        <v>P08</v>
      </c>
      <c r="D1139" s="16" t="str">
        <f>IF(SUM('Test Sample Data'!D$3:D$98)&gt;10,IF(AND(ISNUMBER('Test Sample Data'!D1138),'Test Sample Data'!D1138&lt;$B$1,'Test Sample Data'!D1138&gt;0),'Test Sample Data'!D1138,$B$1),"")</f>
        <v/>
      </c>
      <c r="E1139" s="17" t="str">
        <f>IF(SUM('Test Sample Data'!E$3:E$98)&gt;10,IF(AND(ISNUMBER('Test Sample Data'!E1138),'Test Sample Data'!E1138&lt;$B$1,'Test Sample Data'!E1138&gt;0),'Test Sample Data'!E1138,$B$1),"")</f>
        <v/>
      </c>
      <c r="F1139" s="17" t="str">
        <f>IF(SUM('Test Sample Data'!F$3:F$98)&gt;10,IF(AND(ISNUMBER('Test Sample Data'!F1138),'Test Sample Data'!F1138&lt;$B$1,'Test Sample Data'!F1138&gt;0),'Test Sample Data'!F1138,$B$1),"")</f>
        <v/>
      </c>
      <c r="G1139" s="17" t="str">
        <f>IF(SUM('Test Sample Data'!G$3:G$98)&gt;10,IF(AND(ISNUMBER('Test Sample Data'!G1138),'Test Sample Data'!G1138&lt;$B$1,'Test Sample Data'!G1138&gt;0),'Test Sample Data'!G1138,$B$1),"")</f>
        <v/>
      </c>
      <c r="H1139" s="17" t="str">
        <f>IF(SUM('Test Sample Data'!H$3:H$98)&gt;10,IF(AND(ISNUMBER('Test Sample Data'!H1138),'Test Sample Data'!H1138&lt;$B$1,'Test Sample Data'!H1138&gt;0),'Test Sample Data'!H1138,$B$1),"")</f>
        <v/>
      </c>
      <c r="I1139" s="17" t="str">
        <f>IF(SUM('Test Sample Data'!I$3:I$98)&gt;10,IF(AND(ISNUMBER('Test Sample Data'!I1138),'Test Sample Data'!I1138&lt;$B$1,'Test Sample Data'!I1138&gt;0),'Test Sample Data'!I1138,$B$1),"")</f>
        <v/>
      </c>
      <c r="J1139" s="17" t="str">
        <f>IF(SUM('Test Sample Data'!J$3:J$98)&gt;10,IF(AND(ISNUMBER('Test Sample Data'!J1138),'Test Sample Data'!J1138&lt;$B$1,'Test Sample Data'!J1138&gt;0),'Test Sample Data'!J1138,$B$1),"")</f>
        <v/>
      </c>
      <c r="K1139" s="17" t="str">
        <f>IF(SUM('Test Sample Data'!K$3:K$98)&gt;10,IF(AND(ISNUMBER('Test Sample Data'!K1138),'Test Sample Data'!K1138&lt;$B$1,'Test Sample Data'!K1138&gt;0),'Test Sample Data'!K1138,$B$1),"")</f>
        <v/>
      </c>
      <c r="L1139" s="17" t="str">
        <f>IF(SUM('Test Sample Data'!L$3:L$98)&gt;10,IF(AND(ISNUMBER('Test Sample Data'!L1138),'Test Sample Data'!L1138&lt;$B$1,'Test Sample Data'!L1138&gt;0),'Test Sample Data'!L1138,$B$1),"")</f>
        <v/>
      </c>
      <c r="M1139" s="17" t="str">
        <f>IF(SUM('Test Sample Data'!M$3:M$98)&gt;10,IF(AND(ISNUMBER('Test Sample Data'!M1138),'Test Sample Data'!M1138&lt;$B$1,'Test Sample Data'!M1138&gt;0),'Test Sample Data'!M1138,$B$1),"")</f>
        <v/>
      </c>
      <c r="N1139" s="17" t="str">
        <f>'Gene Table'!E1138</f>
        <v>MK2</v>
      </c>
      <c r="O1139" s="17" t="str">
        <f>'Gene Table'!B1138</f>
        <v>P08</v>
      </c>
      <c r="P1139" s="17" t="str">
        <f>IF(SUM('Control Sample Data'!D$3:D$98)&gt;10,IF(AND(ISNUMBER('Control Sample Data'!D1138),'Control Sample Data'!D1138&lt;$B$1,'Control Sample Data'!D1138&gt;0),'Control Sample Data'!D1138,$B$1),"")</f>
        <v/>
      </c>
      <c r="Q1139" s="17" t="str">
        <f>IF(SUM('Control Sample Data'!E$3:E$98)&gt;10,IF(AND(ISNUMBER('Control Sample Data'!E1138),'Control Sample Data'!E1138&lt;$B$1,'Control Sample Data'!E1138&gt;0),'Control Sample Data'!E1138,$B$1),"")</f>
        <v/>
      </c>
      <c r="R1139" s="17" t="str">
        <f>IF(SUM('Control Sample Data'!F$3:F$98)&gt;10,IF(AND(ISNUMBER('Control Sample Data'!F1138),'Control Sample Data'!F1138&lt;$B$1,'Control Sample Data'!F1138&gt;0),'Control Sample Data'!F1138,$B$1),"")</f>
        <v/>
      </c>
      <c r="S1139" s="17" t="str">
        <f>IF(SUM('Control Sample Data'!G$3:G$98)&gt;10,IF(AND(ISNUMBER('Control Sample Data'!G1138),'Control Sample Data'!G1138&lt;$B$1,'Control Sample Data'!G1138&gt;0),'Control Sample Data'!G1138,$B$1),"")</f>
        <v/>
      </c>
      <c r="T1139" s="17" t="str">
        <f>IF(SUM('Control Sample Data'!H$3:H$98)&gt;10,IF(AND(ISNUMBER('Control Sample Data'!H1138),'Control Sample Data'!H1138&lt;$B$1,'Control Sample Data'!H1138&gt;0),'Control Sample Data'!H1138,$B$1),"")</f>
        <v/>
      </c>
      <c r="U1139" s="17" t="str">
        <f>IF(SUM('Control Sample Data'!I$3:I$98)&gt;10,IF(AND(ISNUMBER('Control Sample Data'!I1138),'Control Sample Data'!I1138&lt;$B$1,'Control Sample Data'!I1138&gt;0),'Control Sample Data'!I1138,$B$1),"")</f>
        <v/>
      </c>
      <c r="V1139" s="17" t="str">
        <f>IF(SUM('Control Sample Data'!J$3:J$98)&gt;10,IF(AND(ISNUMBER('Control Sample Data'!J1138),'Control Sample Data'!J1138&lt;$B$1,'Control Sample Data'!J1138&gt;0),'Control Sample Data'!J1138,$B$1),"")</f>
        <v/>
      </c>
      <c r="W1139" s="17" t="str">
        <f>IF(SUM('Control Sample Data'!K$3:K$98)&gt;10,IF(AND(ISNUMBER('Control Sample Data'!K1138),'Control Sample Data'!K1138&lt;$B$1,'Control Sample Data'!K1138&gt;0),'Control Sample Data'!K1138,$B$1),"")</f>
        <v/>
      </c>
      <c r="X1139" s="17" t="str">
        <f>IF(SUM('Control Sample Data'!L$3:L$98)&gt;10,IF(AND(ISNUMBER('Control Sample Data'!L1138),'Control Sample Data'!L1138&lt;$B$1,'Control Sample Data'!L1138&gt;0),'Control Sample Data'!L1138,$B$1),"")</f>
        <v/>
      </c>
      <c r="Y1139" s="17" t="str">
        <f>IF(SUM('Control Sample Data'!M$3:M$98)&gt;10,IF(AND(ISNUMBER('Control Sample Data'!M1138),'Control Sample Data'!M1138&lt;$B$1,'Control Sample Data'!M1138&gt;0),'Control Sample Data'!M1138,$B$1),"")</f>
        <v/>
      </c>
      <c r="AT1139" s="36" t="str">
        <f t="shared" si="748"/>
        <v/>
      </c>
      <c r="AU1139" s="36" t="str">
        <f t="shared" si="749"/>
        <v/>
      </c>
      <c r="AV1139" s="36" t="str">
        <f t="shared" si="750"/>
        <v/>
      </c>
      <c r="AW1139" s="36" t="str">
        <f t="shared" si="751"/>
        <v/>
      </c>
      <c r="AX1139" s="36" t="str">
        <f t="shared" si="752"/>
        <v/>
      </c>
      <c r="AY1139" s="36" t="str">
        <f t="shared" si="753"/>
        <v/>
      </c>
      <c r="AZ1139" s="36" t="str">
        <f t="shared" si="754"/>
        <v/>
      </c>
      <c r="BA1139" s="36" t="str">
        <f t="shared" si="755"/>
        <v/>
      </c>
      <c r="BB1139" s="36" t="str">
        <f t="shared" si="756"/>
        <v/>
      </c>
      <c r="BC1139" s="36" t="str">
        <f t="shared" si="757"/>
        <v/>
      </c>
      <c r="BD1139" s="36" t="str">
        <f t="shared" si="758"/>
        <v/>
      </c>
      <c r="BE1139" s="36" t="str">
        <f t="shared" si="759"/>
        <v/>
      </c>
      <c r="BF1139" s="36" t="str">
        <f t="shared" si="760"/>
        <v/>
      </c>
      <c r="BG1139" s="36" t="str">
        <f t="shared" si="761"/>
        <v/>
      </c>
      <c r="BH1139" s="36" t="str">
        <f t="shared" si="762"/>
        <v/>
      </c>
      <c r="BI1139" s="36" t="str">
        <f t="shared" si="763"/>
        <v/>
      </c>
      <c r="BJ1139" s="36" t="str">
        <f t="shared" si="764"/>
        <v/>
      </c>
      <c r="BK1139" s="36" t="str">
        <f t="shared" si="765"/>
        <v/>
      </c>
      <c r="BL1139" s="36" t="str">
        <f t="shared" si="766"/>
        <v/>
      </c>
      <c r="BM1139" s="36" t="str">
        <f t="shared" si="767"/>
        <v/>
      </c>
      <c r="BN1139" s="38" t="e">
        <f t="shared" si="726"/>
        <v>#DIV/0!</v>
      </c>
      <c r="BO1139" s="38" t="e">
        <f t="shared" si="727"/>
        <v>#DIV/0!</v>
      </c>
      <c r="BP1139" s="39" t="str">
        <f t="shared" si="728"/>
        <v/>
      </c>
      <c r="BQ1139" s="39" t="str">
        <f t="shared" si="729"/>
        <v/>
      </c>
      <c r="BR1139" s="39" t="str">
        <f t="shared" si="730"/>
        <v/>
      </c>
      <c r="BS1139" s="39" t="str">
        <f t="shared" si="731"/>
        <v/>
      </c>
      <c r="BT1139" s="39" t="str">
        <f t="shared" si="732"/>
        <v/>
      </c>
      <c r="BU1139" s="39" t="str">
        <f t="shared" si="733"/>
        <v/>
      </c>
      <c r="BV1139" s="39" t="str">
        <f t="shared" si="734"/>
        <v/>
      </c>
      <c r="BW1139" s="39" t="str">
        <f t="shared" si="735"/>
        <v/>
      </c>
      <c r="BX1139" s="39" t="str">
        <f t="shared" si="736"/>
        <v/>
      </c>
      <c r="BY1139" s="39" t="str">
        <f t="shared" si="737"/>
        <v/>
      </c>
      <c r="BZ1139" s="39" t="str">
        <f t="shared" si="738"/>
        <v/>
      </c>
      <c r="CA1139" s="39" t="str">
        <f t="shared" si="739"/>
        <v/>
      </c>
      <c r="CB1139" s="39" t="str">
        <f t="shared" si="740"/>
        <v/>
      </c>
      <c r="CC1139" s="39" t="str">
        <f t="shared" si="741"/>
        <v/>
      </c>
      <c r="CD1139" s="39" t="str">
        <f t="shared" si="742"/>
        <v/>
      </c>
      <c r="CE1139" s="39" t="str">
        <f t="shared" si="743"/>
        <v/>
      </c>
      <c r="CF1139" s="39" t="str">
        <f t="shared" si="744"/>
        <v/>
      </c>
      <c r="CG1139" s="39" t="str">
        <f t="shared" si="745"/>
        <v/>
      </c>
      <c r="CH1139" s="39" t="str">
        <f t="shared" si="746"/>
        <v/>
      </c>
      <c r="CI1139" s="39" t="str">
        <f t="shared" si="747"/>
        <v/>
      </c>
    </row>
    <row r="1140" spans="1:87">
      <c r="A1140" s="18"/>
      <c r="B1140" s="15" t="str">
        <f>'Gene Table'!E1139</f>
        <v>MK3</v>
      </c>
      <c r="C1140" s="15" t="str">
        <f>'Gene Table'!B1139</f>
        <v>P09</v>
      </c>
      <c r="D1140" s="16" t="str">
        <f>IF(SUM('Test Sample Data'!D$3:D$98)&gt;10,IF(AND(ISNUMBER('Test Sample Data'!D1139),'Test Sample Data'!D1139&lt;$B$1,'Test Sample Data'!D1139&gt;0),'Test Sample Data'!D1139,$B$1),"")</f>
        <v/>
      </c>
      <c r="E1140" s="17" t="str">
        <f>IF(SUM('Test Sample Data'!E$3:E$98)&gt;10,IF(AND(ISNUMBER('Test Sample Data'!E1139),'Test Sample Data'!E1139&lt;$B$1,'Test Sample Data'!E1139&gt;0),'Test Sample Data'!E1139,$B$1),"")</f>
        <v/>
      </c>
      <c r="F1140" s="17" t="str">
        <f>IF(SUM('Test Sample Data'!F$3:F$98)&gt;10,IF(AND(ISNUMBER('Test Sample Data'!F1139),'Test Sample Data'!F1139&lt;$B$1,'Test Sample Data'!F1139&gt;0),'Test Sample Data'!F1139,$B$1),"")</f>
        <v/>
      </c>
      <c r="G1140" s="17" t="str">
        <f>IF(SUM('Test Sample Data'!G$3:G$98)&gt;10,IF(AND(ISNUMBER('Test Sample Data'!G1139),'Test Sample Data'!G1139&lt;$B$1,'Test Sample Data'!G1139&gt;0),'Test Sample Data'!G1139,$B$1),"")</f>
        <v/>
      </c>
      <c r="H1140" s="17" t="str">
        <f>IF(SUM('Test Sample Data'!H$3:H$98)&gt;10,IF(AND(ISNUMBER('Test Sample Data'!H1139),'Test Sample Data'!H1139&lt;$B$1,'Test Sample Data'!H1139&gt;0),'Test Sample Data'!H1139,$B$1),"")</f>
        <v/>
      </c>
      <c r="I1140" s="17" t="str">
        <f>IF(SUM('Test Sample Data'!I$3:I$98)&gt;10,IF(AND(ISNUMBER('Test Sample Data'!I1139),'Test Sample Data'!I1139&lt;$B$1,'Test Sample Data'!I1139&gt;0),'Test Sample Data'!I1139,$B$1),"")</f>
        <v/>
      </c>
      <c r="J1140" s="17" t="str">
        <f>IF(SUM('Test Sample Data'!J$3:J$98)&gt;10,IF(AND(ISNUMBER('Test Sample Data'!J1139),'Test Sample Data'!J1139&lt;$B$1,'Test Sample Data'!J1139&gt;0),'Test Sample Data'!J1139,$B$1),"")</f>
        <v/>
      </c>
      <c r="K1140" s="17" t="str">
        <f>IF(SUM('Test Sample Data'!K$3:K$98)&gt;10,IF(AND(ISNUMBER('Test Sample Data'!K1139),'Test Sample Data'!K1139&lt;$B$1,'Test Sample Data'!K1139&gt;0),'Test Sample Data'!K1139,$B$1),"")</f>
        <v/>
      </c>
      <c r="L1140" s="17" t="str">
        <f>IF(SUM('Test Sample Data'!L$3:L$98)&gt;10,IF(AND(ISNUMBER('Test Sample Data'!L1139),'Test Sample Data'!L1139&lt;$B$1,'Test Sample Data'!L1139&gt;0),'Test Sample Data'!L1139,$B$1),"")</f>
        <v/>
      </c>
      <c r="M1140" s="17" t="str">
        <f>IF(SUM('Test Sample Data'!M$3:M$98)&gt;10,IF(AND(ISNUMBER('Test Sample Data'!M1139),'Test Sample Data'!M1139&lt;$B$1,'Test Sample Data'!M1139&gt;0),'Test Sample Data'!M1139,$B$1),"")</f>
        <v/>
      </c>
      <c r="N1140" s="17" t="str">
        <f>'Gene Table'!E1139</f>
        <v>MK3</v>
      </c>
      <c r="O1140" s="17" t="str">
        <f>'Gene Table'!B1139</f>
        <v>P09</v>
      </c>
      <c r="P1140" s="17" t="str">
        <f>IF(SUM('Control Sample Data'!D$3:D$98)&gt;10,IF(AND(ISNUMBER('Control Sample Data'!D1139),'Control Sample Data'!D1139&lt;$B$1,'Control Sample Data'!D1139&gt;0),'Control Sample Data'!D1139,$B$1),"")</f>
        <v/>
      </c>
      <c r="Q1140" s="17" t="str">
        <f>IF(SUM('Control Sample Data'!E$3:E$98)&gt;10,IF(AND(ISNUMBER('Control Sample Data'!E1139),'Control Sample Data'!E1139&lt;$B$1,'Control Sample Data'!E1139&gt;0),'Control Sample Data'!E1139,$B$1),"")</f>
        <v/>
      </c>
      <c r="R1140" s="17" t="str">
        <f>IF(SUM('Control Sample Data'!F$3:F$98)&gt;10,IF(AND(ISNUMBER('Control Sample Data'!F1139),'Control Sample Data'!F1139&lt;$B$1,'Control Sample Data'!F1139&gt;0),'Control Sample Data'!F1139,$B$1),"")</f>
        <v/>
      </c>
      <c r="S1140" s="17" t="str">
        <f>IF(SUM('Control Sample Data'!G$3:G$98)&gt;10,IF(AND(ISNUMBER('Control Sample Data'!G1139),'Control Sample Data'!G1139&lt;$B$1,'Control Sample Data'!G1139&gt;0),'Control Sample Data'!G1139,$B$1),"")</f>
        <v/>
      </c>
      <c r="T1140" s="17" t="str">
        <f>IF(SUM('Control Sample Data'!H$3:H$98)&gt;10,IF(AND(ISNUMBER('Control Sample Data'!H1139),'Control Sample Data'!H1139&lt;$B$1,'Control Sample Data'!H1139&gt;0),'Control Sample Data'!H1139,$B$1),"")</f>
        <v/>
      </c>
      <c r="U1140" s="17" t="str">
        <f>IF(SUM('Control Sample Data'!I$3:I$98)&gt;10,IF(AND(ISNUMBER('Control Sample Data'!I1139),'Control Sample Data'!I1139&lt;$B$1,'Control Sample Data'!I1139&gt;0),'Control Sample Data'!I1139,$B$1),"")</f>
        <v/>
      </c>
      <c r="V1140" s="17" t="str">
        <f>IF(SUM('Control Sample Data'!J$3:J$98)&gt;10,IF(AND(ISNUMBER('Control Sample Data'!J1139),'Control Sample Data'!J1139&lt;$B$1,'Control Sample Data'!J1139&gt;0),'Control Sample Data'!J1139,$B$1),"")</f>
        <v/>
      </c>
      <c r="W1140" s="17" t="str">
        <f>IF(SUM('Control Sample Data'!K$3:K$98)&gt;10,IF(AND(ISNUMBER('Control Sample Data'!K1139),'Control Sample Data'!K1139&lt;$B$1,'Control Sample Data'!K1139&gt;0),'Control Sample Data'!K1139,$B$1),"")</f>
        <v/>
      </c>
      <c r="X1140" s="17" t="str">
        <f>IF(SUM('Control Sample Data'!L$3:L$98)&gt;10,IF(AND(ISNUMBER('Control Sample Data'!L1139),'Control Sample Data'!L1139&lt;$B$1,'Control Sample Data'!L1139&gt;0),'Control Sample Data'!L1139,$B$1),"")</f>
        <v/>
      </c>
      <c r="Y1140" s="17" t="str">
        <f>IF(SUM('Control Sample Data'!M$3:M$98)&gt;10,IF(AND(ISNUMBER('Control Sample Data'!M1139),'Control Sample Data'!M1139&lt;$B$1,'Control Sample Data'!M1139&gt;0),'Control Sample Data'!M1139,$B$1),"")</f>
        <v/>
      </c>
      <c r="AT1140" s="36" t="str">
        <f t="shared" si="748"/>
        <v/>
      </c>
      <c r="AU1140" s="36" t="str">
        <f t="shared" si="749"/>
        <v/>
      </c>
      <c r="AV1140" s="36" t="str">
        <f t="shared" si="750"/>
        <v/>
      </c>
      <c r="AW1140" s="36" t="str">
        <f t="shared" si="751"/>
        <v/>
      </c>
      <c r="AX1140" s="36" t="str">
        <f t="shared" si="752"/>
        <v/>
      </c>
      <c r="AY1140" s="36" t="str">
        <f t="shared" si="753"/>
        <v/>
      </c>
      <c r="AZ1140" s="36" t="str">
        <f t="shared" si="754"/>
        <v/>
      </c>
      <c r="BA1140" s="36" t="str">
        <f t="shared" si="755"/>
        <v/>
      </c>
      <c r="BB1140" s="36" t="str">
        <f t="shared" si="756"/>
        <v/>
      </c>
      <c r="BC1140" s="36" t="str">
        <f t="shared" si="757"/>
        <v/>
      </c>
      <c r="BD1140" s="36" t="str">
        <f t="shared" si="758"/>
        <v/>
      </c>
      <c r="BE1140" s="36" t="str">
        <f t="shared" si="759"/>
        <v/>
      </c>
      <c r="BF1140" s="36" t="str">
        <f t="shared" si="760"/>
        <v/>
      </c>
      <c r="BG1140" s="36" t="str">
        <f t="shared" si="761"/>
        <v/>
      </c>
      <c r="BH1140" s="36" t="str">
        <f t="shared" si="762"/>
        <v/>
      </c>
      <c r="BI1140" s="36" t="str">
        <f t="shared" si="763"/>
        <v/>
      </c>
      <c r="BJ1140" s="36" t="str">
        <f t="shared" si="764"/>
        <v/>
      </c>
      <c r="BK1140" s="36" t="str">
        <f t="shared" si="765"/>
        <v/>
      </c>
      <c r="BL1140" s="36" t="str">
        <f t="shared" si="766"/>
        <v/>
      </c>
      <c r="BM1140" s="36" t="str">
        <f t="shared" si="767"/>
        <v/>
      </c>
      <c r="BN1140" s="38" t="e">
        <f t="shared" si="726"/>
        <v>#DIV/0!</v>
      </c>
      <c r="BO1140" s="38" t="e">
        <f t="shared" si="727"/>
        <v>#DIV/0!</v>
      </c>
      <c r="BP1140" s="39" t="str">
        <f t="shared" si="728"/>
        <v/>
      </c>
      <c r="BQ1140" s="39" t="str">
        <f t="shared" si="729"/>
        <v/>
      </c>
      <c r="BR1140" s="39" t="str">
        <f t="shared" si="730"/>
        <v/>
      </c>
      <c r="BS1140" s="39" t="str">
        <f t="shared" si="731"/>
        <v/>
      </c>
      <c r="BT1140" s="39" t="str">
        <f t="shared" si="732"/>
        <v/>
      </c>
      <c r="BU1140" s="39" t="str">
        <f t="shared" si="733"/>
        <v/>
      </c>
      <c r="BV1140" s="39" t="str">
        <f t="shared" si="734"/>
        <v/>
      </c>
      <c r="BW1140" s="39" t="str">
        <f t="shared" si="735"/>
        <v/>
      </c>
      <c r="BX1140" s="39" t="str">
        <f t="shared" si="736"/>
        <v/>
      </c>
      <c r="BY1140" s="39" t="str">
        <f t="shared" si="737"/>
        <v/>
      </c>
      <c r="BZ1140" s="39" t="str">
        <f t="shared" si="738"/>
        <v/>
      </c>
      <c r="CA1140" s="39" t="str">
        <f t="shared" si="739"/>
        <v/>
      </c>
      <c r="CB1140" s="39" t="str">
        <f t="shared" si="740"/>
        <v/>
      </c>
      <c r="CC1140" s="39" t="str">
        <f t="shared" si="741"/>
        <v/>
      </c>
      <c r="CD1140" s="39" t="str">
        <f t="shared" si="742"/>
        <v/>
      </c>
      <c r="CE1140" s="39" t="str">
        <f t="shared" si="743"/>
        <v/>
      </c>
      <c r="CF1140" s="39" t="str">
        <f t="shared" si="744"/>
        <v/>
      </c>
      <c r="CG1140" s="39" t="str">
        <f t="shared" si="745"/>
        <v/>
      </c>
      <c r="CH1140" s="39" t="str">
        <f t="shared" si="746"/>
        <v/>
      </c>
      <c r="CI1140" s="39" t="str">
        <f t="shared" si="747"/>
        <v/>
      </c>
    </row>
    <row r="1141" spans="1:87">
      <c r="A1141" s="18"/>
      <c r="B1141" s="15" t="str">
        <f>'Gene Table'!E1140</f>
        <v>MK3</v>
      </c>
      <c r="C1141" s="15" t="str">
        <f>'Gene Table'!B1140</f>
        <v>P10</v>
      </c>
      <c r="D1141" s="16" t="str">
        <f>IF(SUM('Test Sample Data'!D$3:D$98)&gt;10,IF(AND(ISNUMBER('Test Sample Data'!D1140),'Test Sample Data'!D1140&lt;$B$1,'Test Sample Data'!D1140&gt;0),'Test Sample Data'!D1140,$B$1),"")</f>
        <v/>
      </c>
      <c r="E1141" s="17" t="str">
        <f>IF(SUM('Test Sample Data'!E$3:E$98)&gt;10,IF(AND(ISNUMBER('Test Sample Data'!E1140),'Test Sample Data'!E1140&lt;$B$1,'Test Sample Data'!E1140&gt;0),'Test Sample Data'!E1140,$B$1),"")</f>
        <v/>
      </c>
      <c r="F1141" s="17" t="str">
        <f>IF(SUM('Test Sample Data'!F$3:F$98)&gt;10,IF(AND(ISNUMBER('Test Sample Data'!F1140),'Test Sample Data'!F1140&lt;$B$1,'Test Sample Data'!F1140&gt;0),'Test Sample Data'!F1140,$B$1),"")</f>
        <v/>
      </c>
      <c r="G1141" s="17" t="str">
        <f>IF(SUM('Test Sample Data'!G$3:G$98)&gt;10,IF(AND(ISNUMBER('Test Sample Data'!G1140),'Test Sample Data'!G1140&lt;$B$1,'Test Sample Data'!G1140&gt;0),'Test Sample Data'!G1140,$B$1),"")</f>
        <v/>
      </c>
      <c r="H1141" s="17" t="str">
        <f>IF(SUM('Test Sample Data'!H$3:H$98)&gt;10,IF(AND(ISNUMBER('Test Sample Data'!H1140),'Test Sample Data'!H1140&lt;$B$1,'Test Sample Data'!H1140&gt;0),'Test Sample Data'!H1140,$B$1),"")</f>
        <v/>
      </c>
      <c r="I1141" s="17" t="str">
        <f>IF(SUM('Test Sample Data'!I$3:I$98)&gt;10,IF(AND(ISNUMBER('Test Sample Data'!I1140),'Test Sample Data'!I1140&lt;$B$1,'Test Sample Data'!I1140&gt;0),'Test Sample Data'!I1140,$B$1),"")</f>
        <v/>
      </c>
      <c r="J1141" s="17" t="str">
        <f>IF(SUM('Test Sample Data'!J$3:J$98)&gt;10,IF(AND(ISNUMBER('Test Sample Data'!J1140),'Test Sample Data'!J1140&lt;$B$1,'Test Sample Data'!J1140&gt;0),'Test Sample Data'!J1140,$B$1),"")</f>
        <v/>
      </c>
      <c r="K1141" s="17" t="str">
        <f>IF(SUM('Test Sample Data'!K$3:K$98)&gt;10,IF(AND(ISNUMBER('Test Sample Data'!K1140),'Test Sample Data'!K1140&lt;$B$1,'Test Sample Data'!K1140&gt;0),'Test Sample Data'!K1140,$B$1),"")</f>
        <v/>
      </c>
      <c r="L1141" s="17" t="str">
        <f>IF(SUM('Test Sample Data'!L$3:L$98)&gt;10,IF(AND(ISNUMBER('Test Sample Data'!L1140),'Test Sample Data'!L1140&lt;$B$1,'Test Sample Data'!L1140&gt;0),'Test Sample Data'!L1140,$B$1),"")</f>
        <v/>
      </c>
      <c r="M1141" s="17" t="str">
        <f>IF(SUM('Test Sample Data'!M$3:M$98)&gt;10,IF(AND(ISNUMBER('Test Sample Data'!M1140),'Test Sample Data'!M1140&lt;$B$1,'Test Sample Data'!M1140&gt;0),'Test Sample Data'!M1140,$B$1),"")</f>
        <v/>
      </c>
      <c r="N1141" s="17" t="str">
        <f>'Gene Table'!E1140</f>
        <v>MK3</v>
      </c>
      <c r="O1141" s="17" t="str">
        <f>'Gene Table'!B1140</f>
        <v>P10</v>
      </c>
      <c r="P1141" s="17" t="str">
        <f>IF(SUM('Control Sample Data'!D$3:D$98)&gt;10,IF(AND(ISNUMBER('Control Sample Data'!D1140),'Control Sample Data'!D1140&lt;$B$1,'Control Sample Data'!D1140&gt;0),'Control Sample Data'!D1140,$B$1),"")</f>
        <v/>
      </c>
      <c r="Q1141" s="17" t="str">
        <f>IF(SUM('Control Sample Data'!E$3:E$98)&gt;10,IF(AND(ISNUMBER('Control Sample Data'!E1140),'Control Sample Data'!E1140&lt;$B$1,'Control Sample Data'!E1140&gt;0),'Control Sample Data'!E1140,$B$1),"")</f>
        <v/>
      </c>
      <c r="R1141" s="17" t="str">
        <f>IF(SUM('Control Sample Data'!F$3:F$98)&gt;10,IF(AND(ISNUMBER('Control Sample Data'!F1140),'Control Sample Data'!F1140&lt;$B$1,'Control Sample Data'!F1140&gt;0),'Control Sample Data'!F1140,$B$1),"")</f>
        <v/>
      </c>
      <c r="S1141" s="17" t="str">
        <f>IF(SUM('Control Sample Data'!G$3:G$98)&gt;10,IF(AND(ISNUMBER('Control Sample Data'!G1140),'Control Sample Data'!G1140&lt;$B$1,'Control Sample Data'!G1140&gt;0),'Control Sample Data'!G1140,$B$1),"")</f>
        <v/>
      </c>
      <c r="T1141" s="17" t="str">
        <f>IF(SUM('Control Sample Data'!H$3:H$98)&gt;10,IF(AND(ISNUMBER('Control Sample Data'!H1140),'Control Sample Data'!H1140&lt;$B$1,'Control Sample Data'!H1140&gt;0),'Control Sample Data'!H1140,$B$1),"")</f>
        <v/>
      </c>
      <c r="U1141" s="17" t="str">
        <f>IF(SUM('Control Sample Data'!I$3:I$98)&gt;10,IF(AND(ISNUMBER('Control Sample Data'!I1140),'Control Sample Data'!I1140&lt;$B$1,'Control Sample Data'!I1140&gt;0),'Control Sample Data'!I1140,$B$1),"")</f>
        <v/>
      </c>
      <c r="V1141" s="17" t="str">
        <f>IF(SUM('Control Sample Data'!J$3:J$98)&gt;10,IF(AND(ISNUMBER('Control Sample Data'!J1140),'Control Sample Data'!J1140&lt;$B$1,'Control Sample Data'!J1140&gt;0),'Control Sample Data'!J1140,$B$1),"")</f>
        <v/>
      </c>
      <c r="W1141" s="17" t="str">
        <f>IF(SUM('Control Sample Data'!K$3:K$98)&gt;10,IF(AND(ISNUMBER('Control Sample Data'!K1140),'Control Sample Data'!K1140&lt;$B$1,'Control Sample Data'!K1140&gt;0),'Control Sample Data'!K1140,$B$1),"")</f>
        <v/>
      </c>
      <c r="X1141" s="17" t="str">
        <f>IF(SUM('Control Sample Data'!L$3:L$98)&gt;10,IF(AND(ISNUMBER('Control Sample Data'!L1140),'Control Sample Data'!L1140&lt;$B$1,'Control Sample Data'!L1140&gt;0),'Control Sample Data'!L1140,$B$1),"")</f>
        <v/>
      </c>
      <c r="Y1141" s="17" t="str">
        <f>IF(SUM('Control Sample Data'!M$3:M$98)&gt;10,IF(AND(ISNUMBER('Control Sample Data'!M1140),'Control Sample Data'!M1140&lt;$B$1,'Control Sample Data'!M1140&gt;0),'Control Sample Data'!M1140,$B$1),"")</f>
        <v/>
      </c>
      <c r="AT1141" s="36" t="str">
        <f t="shared" si="748"/>
        <v/>
      </c>
      <c r="AU1141" s="36" t="str">
        <f t="shared" si="749"/>
        <v/>
      </c>
      <c r="AV1141" s="36" t="str">
        <f t="shared" si="750"/>
        <v/>
      </c>
      <c r="AW1141" s="36" t="str">
        <f t="shared" si="751"/>
        <v/>
      </c>
      <c r="AX1141" s="36" t="str">
        <f t="shared" si="752"/>
        <v/>
      </c>
      <c r="AY1141" s="36" t="str">
        <f t="shared" si="753"/>
        <v/>
      </c>
      <c r="AZ1141" s="36" t="str">
        <f t="shared" si="754"/>
        <v/>
      </c>
      <c r="BA1141" s="36" t="str">
        <f t="shared" si="755"/>
        <v/>
      </c>
      <c r="BB1141" s="36" t="str">
        <f t="shared" si="756"/>
        <v/>
      </c>
      <c r="BC1141" s="36" t="str">
        <f t="shared" si="757"/>
        <v/>
      </c>
      <c r="BD1141" s="36" t="str">
        <f t="shared" si="758"/>
        <v/>
      </c>
      <c r="BE1141" s="36" t="str">
        <f t="shared" si="759"/>
        <v/>
      </c>
      <c r="BF1141" s="36" t="str">
        <f t="shared" si="760"/>
        <v/>
      </c>
      <c r="BG1141" s="36" t="str">
        <f t="shared" si="761"/>
        <v/>
      </c>
      <c r="BH1141" s="36" t="str">
        <f t="shared" si="762"/>
        <v/>
      </c>
      <c r="BI1141" s="36" t="str">
        <f t="shared" si="763"/>
        <v/>
      </c>
      <c r="BJ1141" s="36" t="str">
        <f t="shared" si="764"/>
        <v/>
      </c>
      <c r="BK1141" s="36" t="str">
        <f t="shared" si="765"/>
        <v/>
      </c>
      <c r="BL1141" s="36" t="str">
        <f t="shared" si="766"/>
        <v/>
      </c>
      <c r="BM1141" s="36" t="str">
        <f t="shared" si="767"/>
        <v/>
      </c>
      <c r="BN1141" s="38" t="e">
        <f t="shared" si="726"/>
        <v>#DIV/0!</v>
      </c>
      <c r="BO1141" s="38" t="e">
        <f t="shared" si="727"/>
        <v>#DIV/0!</v>
      </c>
      <c r="BP1141" s="39" t="str">
        <f t="shared" si="728"/>
        <v/>
      </c>
      <c r="BQ1141" s="39" t="str">
        <f t="shared" si="729"/>
        <v/>
      </c>
      <c r="BR1141" s="39" t="str">
        <f t="shared" si="730"/>
        <v/>
      </c>
      <c r="BS1141" s="39" t="str">
        <f t="shared" si="731"/>
        <v/>
      </c>
      <c r="BT1141" s="39" t="str">
        <f t="shared" si="732"/>
        <v/>
      </c>
      <c r="BU1141" s="39" t="str">
        <f t="shared" si="733"/>
        <v/>
      </c>
      <c r="BV1141" s="39" t="str">
        <f t="shared" si="734"/>
        <v/>
      </c>
      <c r="BW1141" s="39" t="str">
        <f t="shared" si="735"/>
        <v/>
      </c>
      <c r="BX1141" s="39" t="str">
        <f t="shared" si="736"/>
        <v/>
      </c>
      <c r="BY1141" s="39" t="str">
        <f t="shared" si="737"/>
        <v/>
      </c>
      <c r="BZ1141" s="39" t="str">
        <f t="shared" si="738"/>
        <v/>
      </c>
      <c r="CA1141" s="39" t="str">
        <f t="shared" si="739"/>
        <v/>
      </c>
      <c r="CB1141" s="39" t="str">
        <f t="shared" si="740"/>
        <v/>
      </c>
      <c r="CC1141" s="39" t="str">
        <f t="shared" si="741"/>
        <v/>
      </c>
      <c r="CD1141" s="39" t="str">
        <f t="shared" si="742"/>
        <v/>
      </c>
      <c r="CE1141" s="39" t="str">
        <f t="shared" si="743"/>
        <v/>
      </c>
      <c r="CF1141" s="39" t="str">
        <f t="shared" si="744"/>
        <v/>
      </c>
      <c r="CG1141" s="39" t="str">
        <f t="shared" si="745"/>
        <v/>
      </c>
      <c r="CH1141" s="39" t="str">
        <f t="shared" si="746"/>
        <v/>
      </c>
      <c r="CI1141" s="39" t="str">
        <f t="shared" si="747"/>
        <v/>
      </c>
    </row>
    <row r="1142" spans="1:87">
      <c r="A1142" s="18"/>
      <c r="B1142" s="15" t="str">
        <f>'Gene Table'!E1141</f>
        <v>MK4</v>
      </c>
      <c r="C1142" s="15" t="str">
        <f>'Gene Table'!B1141</f>
        <v>P11</v>
      </c>
      <c r="D1142" s="16" t="str">
        <f>IF(SUM('Test Sample Data'!D$3:D$98)&gt;10,IF(AND(ISNUMBER('Test Sample Data'!D1141),'Test Sample Data'!D1141&lt;$B$1,'Test Sample Data'!D1141&gt;0),'Test Sample Data'!D1141,$B$1),"")</f>
        <v/>
      </c>
      <c r="E1142" s="17" t="str">
        <f>IF(SUM('Test Sample Data'!E$3:E$98)&gt;10,IF(AND(ISNUMBER('Test Sample Data'!E1141),'Test Sample Data'!E1141&lt;$B$1,'Test Sample Data'!E1141&gt;0),'Test Sample Data'!E1141,$B$1),"")</f>
        <v/>
      </c>
      <c r="F1142" s="17" t="str">
        <f>IF(SUM('Test Sample Data'!F$3:F$98)&gt;10,IF(AND(ISNUMBER('Test Sample Data'!F1141),'Test Sample Data'!F1141&lt;$B$1,'Test Sample Data'!F1141&gt;0),'Test Sample Data'!F1141,$B$1),"")</f>
        <v/>
      </c>
      <c r="G1142" s="17" t="str">
        <f>IF(SUM('Test Sample Data'!G$3:G$98)&gt;10,IF(AND(ISNUMBER('Test Sample Data'!G1141),'Test Sample Data'!G1141&lt;$B$1,'Test Sample Data'!G1141&gt;0),'Test Sample Data'!G1141,$B$1),"")</f>
        <v/>
      </c>
      <c r="H1142" s="17" t="str">
        <f>IF(SUM('Test Sample Data'!H$3:H$98)&gt;10,IF(AND(ISNUMBER('Test Sample Data'!H1141),'Test Sample Data'!H1141&lt;$B$1,'Test Sample Data'!H1141&gt;0),'Test Sample Data'!H1141,$B$1),"")</f>
        <v/>
      </c>
      <c r="I1142" s="17" t="str">
        <f>IF(SUM('Test Sample Data'!I$3:I$98)&gt;10,IF(AND(ISNUMBER('Test Sample Data'!I1141),'Test Sample Data'!I1141&lt;$B$1,'Test Sample Data'!I1141&gt;0),'Test Sample Data'!I1141,$B$1),"")</f>
        <v/>
      </c>
      <c r="J1142" s="17" t="str">
        <f>IF(SUM('Test Sample Data'!J$3:J$98)&gt;10,IF(AND(ISNUMBER('Test Sample Data'!J1141),'Test Sample Data'!J1141&lt;$B$1,'Test Sample Data'!J1141&gt;0),'Test Sample Data'!J1141,$B$1),"")</f>
        <v/>
      </c>
      <c r="K1142" s="17" t="str">
        <f>IF(SUM('Test Sample Data'!K$3:K$98)&gt;10,IF(AND(ISNUMBER('Test Sample Data'!K1141),'Test Sample Data'!K1141&lt;$B$1,'Test Sample Data'!K1141&gt;0),'Test Sample Data'!K1141,$B$1),"")</f>
        <v/>
      </c>
      <c r="L1142" s="17" t="str">
        <f>IF(SUM('Test Sample Data'!L$3:L$98)&gt;10,IF(AND(ISNUMBER('Test Sample Data'!L1141),'Test Sample Data'!L1141&lt;$B$1,'Test Sample Data'!L1141&gt;0),'Test Sample Data'!L1141,$B$1),"")</f>
        <v/>
      </c>
      <c r="M1142" s="17" t="str">
        <f>IF(SUM('Test Sample Data'!M$3:M$98)&gt;10,IF(AND(ISNUMBER('Test Sample Data'!M1141),'Test Sample Data'!M1141&lt;$B$1,'Test Sample Data'!M1141&gt;0),'Test Sample Data'!M1141,$B$1),"")</f>
        <v/>
      </c>
      <c r="N1142" s="17" t="str">
        <f>'Gene Table'!E1141</f>
        <v>MK4</v>
      </c>
      <c r="O1142" s="17" t="str">
        <f>'Gene Table'!B1141</f>
        <v>P11</v>
      </c>
      <c r="P1142" s="17" t="str">
        <f>IF(SUM('Control Sample Data'!D$3:D$98)&gt;10,IF(AND(ISNUMBER('Control Sample Data'!D1141),'Control Sample Data'!D1141&lt;$B$1,'Control Sample Data'!D1141&gt;0),'Control Sample Data'!D1141,$B$1),"")</f>
        <v/>
      </c>
      <c r="Q1142" s="17" t="str">
        <f>IF(SUM('Control Sample Data'!E$3:E$98)&gt;10,IF(AND(ISNUMBER('Control Sample Data'!E1141),'Control Sample Data'!E1141&lt;$B$1,'Control Sample Data'!E1141&gt;0),'Control Sample Data'!E1141,$B$1),"")</f>
        <v/>
      </c>
      <c r="R1142" s="17" t="str">
        <f>IF(SUM('Control Sample Data'!F$3:F$98)&gt;10,IF(AND(ISNUMBER('Control Sample Data'!F1141),'Control Sample Data'!F1141&lt;$B$1,'Control Sample Data'!F1141&gt;0),'Control Sample Data'!F1141,$B$1),"")</f>
        <v/>
      </c>
      <c r="S1142" s="17" t="str">
        <f>IF(SUM('Control Sample Data'!G$3:G$98)&gt;10,IF(AND(ISNUMBER('Control Sample Data'!G1141),'Control Sample Data'!G1141&lt;$B$1,'Control Sample Data'!G1141&gt;0),'Control Sample Data'!G1141,$B$1),"")</f>
        <v/>
      </c>
      <c r="T1142" s="17" t="str">
        <f>IF(SUM('Control Sample Data'!H$3:H$98)&gt;10,IF(AND(ISNUMBER('Control Sample Data'!H1141),'Control Sample Data'!H1141&lt;$B$1,'Control Sample Data'!H1141&gt;0),'Control Sample Data'!H1141,$B$1),"")</f>
        <v/>
      </c>
      <c r="U1142" s="17" t="str">
        <f>IF(SUM('Control Sample Data'!I$3:I$98)&gt;10,IF(AND(ISNUMBER('Control Sample Data'!I1141),'Control Sample Data'!I1141&lt;$B$1,'Control Sample Data'!I1141&gt;0),'Control Sample Data'!I1141,$B$1),"")</f>
        <v/>
      </c>
      <c r="V1142" s="17" t="str">
        <f>IF(SUM('Control Sample Data'!J$3:J$98)&gt;10,IF(AND(ISNUMBER('Control Sample Data'!J1141),'Control Sample Data'!J1141&lt;$B$1,'Control Sample Data'!J1141&gt;0),'Control Sample Data'!J1141,$B$1),"")</f>
        <v/>
      </c>
      <c r="W1142" s="17" t="str">
        <f>IF(SUM('Control Sample Data'!K$3:K$98)&gt;10,IF(AND(ISNUMBER('Control Sample Data'!K1141),'Control Sample Data'!K1141&lt;$B$1,'Control Sample Data'!K1141&gt;0),'Control Sample Data'!K1141,$B$1),"")</f>
        <v/>
      </c>
      <c r="X1142" s="17" t="str">
        <f>IF(SUM('Control Sample Data'!L$3:L$98)&gt;10,IF(AND(ISNUMBER('Control Sample Data'!L1141),'Control Sample Data'!L1141&lt;$B$1,'Control Sample Data'!L1141&gt;0),'Control Sample Data'!L1141,$B$1),"")</f>
        <v/>
      </c>
      <c r="Y1142" s="17" t="str">
        <f>IF(SUM('Control Sample Data'!M$3:M$98)&gt;10,IF(AND(ISNUMBER('Control Sample Data'!M1141),'Control Sample Data'!M1141&lt;$B$1,'Control Sample Data'!M1141&gt;0),'Control Sample Data'!M1141,$B$1),"")</f>
        <v/>
      </c>
      <c r="AT1142" s="36" t="str">
        <f t="shared" si="748"/>
        <v/>
      </c>
      <c r="AU1142" s="36" t="str">
        <f t="shared" si="749"/>
        <v/>
      </c>
      <c r="AV1142" s="36" t="str">
        <f t="shared" si="750"/>
        <v/>
      </c>
      <c r="AW1142" s="36" t="str">
        <f t="shared" si="751"/>
        <v/>
      </c>
      <c r="AX1142" s="36" t="str">
        <f t="shared" si="752"/>
        <v/>
      </c>
      <c r="AY1142" s="36" t="str">
        <f t="shared" si="753"/>
        <v/>
      </c>
      <c r="AZ1142" s="36" t="str">
        <f t="shared" si="754"/>
        <v/>
      </c>
      <c r="BA1142" s="36" t="str">
        <f t="shared" si="755"/>
        <v/>
      </c>
      <c r="BB1142" s="36" t="str">
        <f t="shared" si="756"/>
        <v/>
      </c>
      <c r="BC1142" s="36" t="str">
        <f t="shared" si="757"/>
        <v/>
      </c>
      <c r="BD1142" s="36" t="str">
        <f t="shared" si="758"/>
        <v/>
      </c>
      <c r="BE1142" s="36" t="str">
        <f t="shared" si="759"/>
        <v/>
      </c>
      <c r="BF1142" s="36" t="str">
        <f t="shared" si="760"/>
        <v/>
      </c>
      <c r="BG1142" s="36" t="str">
        <f t="shared" si="761"/>
        <v/>
      </c>
      <c r="BH1142" s="36" t="str">
        <f t="shared" si="762"/>
        <v/>
      </c>
      <c r="BI1142" s="36" t="str">
        <f t="shared" si="763"/>
        <v/>
      </c>
      <c r="BJ1142" s="36" t="str">
        <f t="shared" si="764"/>
        <v/>
      </c>
      <c r="BK1142" s="36" t="str">
        <f t="shared" si="765"/>
        <v/>
      </c>
      <c r="BL1142" s="36" t="str">
        <f t="shared" si="766"/>
        <v/>
      </c>
      <c r="BM1142" s="36" t="str">
        <f t="shared" si="767"/>
        <v/>
      </c>
      <c r="BN1142" s="38" t="e">
        <f t="shared" si="726"/>
        <v>#DIV/0!</v>
      </c>
      <c r="BO1142" s="38" t="e">
        <f t="shared" si="727"/>
        <v>#DIV/0!</v>
      </c>
      <c r="BP1142" s="39" t="str">
        <f t="shared" si="728"/>
        <v/>
      </c>
      <c r="BQ1142" s="39" t="str">
        <f t="shared" si="729"/>
        <v/>
      </c>
      <c r="BR1142" s="39" t="str">
        <f t="shared" si="730"/>
        <v/>
      </c>
      <c r="BS1142" s="39" t="str">
        <f t="shared" si="731"/>
        <v/>
      </c>
      <c r="BT1142" s="39" t="str">
        <f t="shared" si="732"/>
        <v/>
      </c>
      <c r="BU1142" s="39" t="str">
        <f t="shared" si="733"/>
        <v/>
      </c>
      <c r="BV1142" s="39" t="str">
        <f t="shared" si="734"/>
        <v/>
      </c>
      <c r="BW1142" s="39" t="str">
        <f t="shared" si="735"/>
        <v/>
      </c>
      <c r="BX1142" s="39" t="str">
        <f t="shared" si="736"/>
        <v/>
      </c>
      <c r="BY1142" s="39" t="str">
        <f t="shared" si="737"/>
        <v/>
      </c>
      <c r="BZ1142" s="39" t="str">
        <f t="shared" si="738"/>
        <v/>
      </c>
      <c r="CA1142" s="39" t="str">
        <f t="shared" si="739"/>
        <v/>
      </c>
      <c r="CB1142" s="39" t="str">
        <f t="shared" si="740"/>
        <v/>
      </c>
      <c r="CC1142" s="39" t="str">
        <f t="shared" si="741"/>
        <v/>
      </c>
      <c r="CD1142" s="39" t="str">
        <f t="shared" si="742"/>
        <v/>
      </c>
      <c r="CE1142" s="39" t="str">
        <f t="shared" si="743"/>
        <v/>
      </c>
      <c r="CF1142" s="39" t="str">
        <f t="shared" si="744"/>
        <v/>
      </c>
      <c r="CG1142" s="39" t="str">
        <f t="shared" si="745"/>
        <v/>
      </c>
      <c r="CH1142" s="39" t="str">
        <f t="shared" si="746"/>
        <v/>
      </c>
      <c r="CI1142" s="39" t="str">
        <f t="shared" si="747"/>
        <v/>
      </c>
    </row>
    <row r="1143" spans="1:87">
      <c r="A1143" s="18"/>
      <c r="B1143" s="15" t="str">
        <f>'Gene Table'!E1142</f>
        <v>MK4</v>
      </c>
      <c r="C1143" s="15" t="str">
        <f>'Gene Table'!B1142</f>
        <v>P12</v>
      </c>
      <c r="D1143" s="16" t="str">
        <f>IF(SUM('Test Sample Data'!D$3:D$98)&gt;10,IF(AND(ISNUMBER('Test Sample Data'!D1142),'Test Sample Data'!D1142&lt;$B$1,'Test Sample Data'!D1142&gt;0),'Test Sample Data'!D1142,$B$1),"")</f>
        <v/>
      </c>
      <c r="E1143" s="17" t="str">
        <f>IF(SUM('Test Sample Data'!E$3:E$98)&gt;10,IF(AND(ISNUMBER('Test Sample Data'!E1142),'Test Sample Data'!E1142&lt;$B$1,'Test Sample Data'!E1142&gt;0),'Test Sample Data'!E1142,$B$1),"")</f>
        <v/>
      </c>
      <c r="F1143" s="17" t="str">
        <f>IF(SUM('Test Sample Data'!F$3:F$98)&gt;10,IF(AND(ISNUMBER('Test Sample Data'!F1142),'Test Sample Data'!F1142&lt;$B$1,'Test Sample Data'!F1142&gt;0),'Test Sample Data'!F1142,$B$1),"")</f>
        <v/>
      </c>
      <c r="G1143" s="17" t="str">
        <f>IF(SUM('Test Sample Data'!G$3:G$98)&gt;10,IF(AND(ISNUMBER('Test Sample Data'!G1142),'Test Sample Data'!G1142&lt;$B$1,'Test Sample Data'!G1142&gt;0),'Test Sample Data'!G1142,$B$1),"")</f>
        <v/>
      </c>
      <c r="H1143" s="17" t="str">
        <f>IF(SUM('Test Sample Data'!H$3:H$98)&gt;10,IF(AND(ISNUMBER('Test Sample Data'!H1142),'Test Sample Data'!H1142&lt;$B$1,'Test Sample Data'!H1142&gt;0),'Test Sample Data'!H1142,$B$1),"")</f>
        <v/>
      </c>
      <c r="I1143" s="17" t="str">
        <f>IF(SUM('Test Sample Data'!I$3:I$98)&gt;10,IF(AND(ISNUMBER('Test Sample Data'!I1142),'Test Sample Data'!I1142&lt;$B$1,'Test Sample Data'!I1142&gt;0),'Test Sample Data'!I1142,$B$1),"")</f>
        <v/>
      </c>
      <c r="J1143" s="17" t="str">
        <f>IF(SUM('Test Sample Data'!J$3:J$98)&gt;10,IF(AND(ISNUMBER('Test Sample Data'!J1142),'Test Sample Data'!J1142&lt;$B$1,'Test Sample Data'!J1142&gt;0),'Test Sample Data'!J1142,$B$1),"")</f>
        <v/>
      </c>
      <c r="K1143" s="17" t="str">
        <f>IF(SUM('Test Sample Data'!K$3:K$98)&gt;10,IF(AND(ISNUMBER('Test Sample Data'!K1142),'Test Sample Data'!K1142&lt;$B$1,'Test Sample Data'!K1142&gt;0),'Test Sample Data'!K1142,$B$1),"")</f>
        <v/>
      </c>
      <c r="L1143" s="17" t="str">
        <f>IF(SUM('Test Sample Data'!L$3:L$98)&gt;10,IF(AND(ISNUMBER('Test Sample Data'!L1142),'Test Sample Data'!L1142&lt;$B$1,'Test Sample Data'!L1142&gt;0),'Test Sample Data'!L1142,$B$1),"")</f>
        <v/>
      </c>
      <c r="M1143" s="17" t="str">
        <f>IF(SUM('Test Sample Data'!M$3:M$98)&gt;10,IF(AND(ISNUMBER('Test Sample Data'!M1142),'Test Sample Data'!M1142&lt;$B$1,'Test Sample Data'!M1142&gt;0),'Test Sample Data'!M1142,$B$1),"")</f>
        <v/>
      </c>
      <c r="N1143" s="17" t="str">
        <f>'Gene Table'!E1142</f>
        <v>MK4</v>
      </c>
      <c r="O1143" s="17" t="str">
        <f>'Gene Table'!B1142</f>
        <v>P12</v>
      </c>
      <c r="P1143" s="17" t="str">
        <f>IF(SUM('Control Sample Data'!D$3:D$98)&gt;10,IF(AND(ISNUMBER('Control Sample Data'!D1142),'Control Sample Data'!D1142&lt;$B$1,'Control Sample Data'!D1142&gt;0),'Control Sample Data'!D1142,$B$1),"")</f>
        <v/>
      </c>
      <c r="Q1143" s="17" t="str">
        <f>IF(SUM('Control Sample Data'!E$3:E$98)&gt;10,IF(AND(ISNUMBER('Control Sample Data'!E1142),'Control Sample Data'!E1142&lt;$B$1,'Control Sample Data'!E1142&gt;0),'Control Sample Data'!E1142,$B$1),"")</f>
        <v/>
      </c>
      <c r="R1143" s="17" t="str">
        <f>IF(SUM('Control Sample Data'!F$3:F$98)&gt;10,IF(AND(ISNUMBER('Control Sample Data'!F1142),'Control Sample Data'!F1142&lt;$B$1,'Control Sample Data'!F1142&gt;0),'Control Sample Data'!F1142,$B$1),"")</f>
        <v/>
      </c>
      <c r="S1143" s="17" t="str">
        <f>IF(SUM('Control Sample Data'!G$3:G$98)&gt;10,IF(AND(ISNUMBER('Control Sample Data'!G1142),'Control Sample Data'!G1142&lt;$B$1,'Control Sample Data'!G1142&gt;0),'Control Sample Data'!G1142,$B$1),"")</f>
        <v/>
      </c>
      <c r="T1143" s="17" t="str">
        <f>IF(SUM('Control Sample Data'!H$3:H$98)&gt;10,IF(AND(ISNUMBER('Control Sample Data'!H1142),'Control Sample Data'!H1142&lt;$B$1,'Control Sample Data'!H1142&gt;0),'Control Sample Data'!H1142,$B$1),"")</f>
        <v/>
      </c>
      <c r="U1143" s="17" t="str">
        <f>IF(SUM('Control Sample Data'!I$3:I$98)&gt;10,IF(AND(ISNUMBER('Control Sample Data'!I1142),'Control Sample Data'!I1142&lt;$B$1,'Control Sample Data'!I1142&gt;0),'Control Sample Data'!I1142,$B$1),"")</f>
        <v/>
      </c>
      <c r="V1143" s="17" t="str">
        <f>IF(SUM('Control Sample Data'!J$3:J$98)&gt;10,IF(AND(ISNUMBER('Control Sample Data'!J1142),'Control Sample Data'!J1142&lt;$B$1,'Control Sample Data'!J1142&gt;0),'Control Sample Data'!J1142,$B$1),"")</f>
        <v/>
      </c>
      <c r="W1143" s="17" t="str">
        <f>IF(SUM('Control Sample Data'!K$3:K$98)&gt;10,IF(AND(ISNUMBER('Control Sample Data'!K1142),'Control Sample Data'!K1142&lt;$B$1,'Control Sample Data'!K1142&gt;0),'Control Sample Data'!K1142,$B$1),"")</f>
        <v/>
      </c>
      <c r="X1143" s="17" t="str">
        <f>IF(SUM('Control Sample Data'!L$3:L$98)&gt;10,IF(AND(ISNUMBER('Control Sample Data'!L1142),'Control Sample Data'!L1142&lt;$B$1,'Control Sample Data'!L1142&gt;0),'Control Sample Data'!L1142,$B$1),"")</f>
        <v/>
      </c>
      <c r="Y1143" s="17" t="str">
        <f>IF(SUM('Control Sample Data'!M$3:M$98)&gt;10,IF(AND(ISNUMBER('Control Sample Data'!M1142),'Control Sample Data'!M1142&lt;$B$1,'Control Sample Data'!M1142&gt;0),'Control Sample Data'!M1142,$B$1),"")</f>
        <v/>
      </c>
      <c r="AT1143" s="36" t="str">
        <f t="shared" si="748"/>
        <v/>
      </c>
      <c r="AU1143" s="36" t="str">
        <f t="shared" si="749"/>
        <v/>
      </c>
      <c r="AV1143" s="36" t="str">
        <f t="shared" si="750"/>
        <v/>
      </c>
      <c r="AW1143" s="36" t="str">
        <f t="shared" si="751"/>
        <v/>
      </c>
      <c r="AX1143" s="36" t="str">
        <f t="shared" si="752"/>
        <v/>
      </c>
      <c r="AY1143" s="36" t="str">
        <f t="shared" si="753"/>
        <v/>
      </c>
      <c r="AZ1143" s="36" t="str">
        <f t="shared" si="754"/>
        <v/>
      </c>
      <c r="BA1143" s="36" t="str">
        <f t="shared" si="755"/>
        <v/>
      </c>
      <c r="BB1143" s="36" t="str">
        <f t="shared" si="756"/>
        <v/>
      </c>
      <c r="BC1143" s="36" t="str">
        <f t="shared" si="757"/>
        <v/>
      </c>
      <c r="BD1143" s="36" t="str">
        <f t="shared" si="758"/>
        <v/>
      </c>
      <c r="BE1143" s="36" t="str">
        <f t="shared" si="759"/>
        <v/>
      </c>
      <c r="BF1143" s="36" t="str">
        <f t="shared" si="760"/>
        <v/>
      </c>
      <c r="BG1143" s="36" t="str">
        <f t="shared" si="761"/>
        <v/>
      </c>
      <c r="BH1143" s="36" t="str">
        <f t="shared" si="762"/>
        <v/>
      </c>
      <c r="BI1143" s="36" t="str">
        <f t="shared" si="763"/>
        <v/>
      </c>
      <c r="BJ1143" s="36" t="str">
        <f t="shared" si="764"/>
        <v/>
      </c>
      <c r="BK1143" s="36" t="str">
        <f t="shared" si="765"/>
        <v/>
      </c>
      <c r="BL1143" s="36" t="str">
        <f t="shared" si="766"/>
        <v/>
      </c>
      <c r="BM1143" s="36" t="str">
        <f t="shared" si="767"/>
        <v/>
      </c>
      <c r="BN1143" s="38" t="e">
        <f t="shared" si="726"/>
        <v>#DIV/0!</v>
      </c>
      <c r="BO1143" s="38" t="e">
        <f t="shared" si="727"/>
        <v>#DIV/0!</v>
      </c>
      <c r="BP1143" s="39" t="str">
        <f t="shared" si="728"/>
        <v/>
      </c>
      <c r="BQ1143" s="39" t="str">
        <f t="shared" si="729"/>
        <v/>
      </c>
      <c r="BR1143" s="39" t="str">
        <f t="shared" si="730"/>
        <v/>
      </c>
      <c r="BS1143" s="39" t="str">
        <f t="shared" si="731"/>
        <v/>
      </c>
      <c r="BT1143" s="39" t="str">
        <f t="shared" si="732"/>
        <v/>
      </c>
      <c r="BU1143" s="39" t="str">
        <f t="shared" si="733"/>
        <v/>
      </c>
      <c r="BV1143" s="39" t="str">
        <f t="shared" si="734"/>
        <v/>
      </c>
      <c r="BW1143" s="39" t="str">
        <f t="shared" si="735"/>
        <v/>
      </c>
      <c r="BX1143" s="39" t="str">
        <f t="shared" si="736"/>
        <v/>
      </c>
      <c r="BY1143" s="39" t="str">
        <f t="shared" si="737"/>
        <v/>
      </c>
      <c r="BZ1143" s="39" t="str">
        <f t="shared" si="738"/>
        <v/>
      </c>
      <c r="CA1143" s="39" t="str">
        <f t="shared" si="739"/>
        <v/>
      </c>
      <c r="CB1143" s="39" t="str">
        <f t="shared" si="740"/>
        <v/>
      </c>
      <c r="CC1143" s="39" t="str">
        <f t="shared" si="741"/>
        <v/>
      </c>
      <c r="CD1143" s="39" t="str">
        <f t="shared" si="742"/>
        <v/>
      </c>
      <c r="CE1143" s="39" t="str">
        <f t="shared" si="743"/>
        <v/>
      </c>
      <c r="CF1143" s="39" t="str">
        <f t="shared" si="744"/>
        <v/>
      </c>
      <c r="CG1143" s="39" t="str">
        <f t="shared" si="745"/>
        <v/>
      </c>
      <c r="CH1143" s="39" t="str">
        <f t="shared" si="746"/>
        <v/>
      </c>
      <c r="CI1143" s="39" t="str">
        <f t="shared" si="747"/>
        <v/>
      </c>
    </row>
    <row r="1144" spans="1:87">
      <c r="A1144" s="18"/>
      <c r="B1144" s="15" t="str">
        <f>'Gene Table'!E1143</f>
        <v>MK5</v>
      </c>
      <c r="C1144" s="15" t="str">
        <f>'Gene Table'!B1143</f>
        <v>P13</v>
      </c>
      <c r="D1144" s="16" t="str">
        <f>IF(SUM('Test Sample Data'!D$3:D$98)&gt;10,IF(AND(ISNUMBER('Test Sample Data'!D1143),'Test Sample Data'!D1143&lt;$B$1,'Test Sample Data'!D1143&gt;0),'Test Sample Data'!D1143,$B$1),"")</f>
        <v/>
      </c>
      <c r="E1144" s="17" t="str">
        <f>IF(SUM('Test Sample Data'!E$3:E$98)&gt;10,IF(AND(ISNUMBER('Test Sample Data'!E1143),'Test Sample Data'!E1143&lt;$B$1,'Test Sample Data'!E1143&gt;0),'Test Sample Data'!E1143,$B$1),"")</f>
        <v/>
      </c>
      <c r="F1144" s="17" t="str">
        <f>IF(SUM('Test Sample Data'!F$3:F$98)&gt;10,IF(AND(ISNUMBER('Test Sample Data'!F1143),'Test Sample Data'!F1143&lt;$B$1,'Test Sample Data'!F1143&gt;0),'Test Sample Data'!F1143,$B$1),"")</f>
        <v/>
      </c>
      <c r="G1144" s="17" t="str">
        <f>IF(SUM('Test Sample Data'!G$3:G$98)&gt;10,IF(AND(ISNUMBER('Test Sample Data'!G1143),'Test Sample Data'!G1143&lt;$B$1,'Test Sample Data'!G1143&gt;0),'Test Sample Data'!G1143,$B$1),"")</f>
        <v/>
      </c>
      <c r="H1144" s="17" t="str">
        <f>IF(SUM('Test Sample Data'!H$3:H$98)&gt;10,IF(AND(ISNUMBER('Test Sample Data'!H1143),'Test Sample Data'!H1143&lt;$B$1,'Test Sample Data'!H1143&gt;0),'Test Sample Data'!H1143,$B$1),"")</f>
        <v/>
      </c>
      <c r="I1144" s="17" t="str">
        <f>IF(SUM('Test Sample Data'!I$3:I$98)&gt;10,IF(AND(ISNUMBER('Test Sample Data'!I1143),'Test Sample Data'!I1143&lt;$B$1,'Test Sample Data'!I1143&gt;0),'Test Sample Data'!I1143,$B$1),"")</f>
        <v/>
      </c>
      <c r="J1144" s="17" t="str">
        <f>IF(SUM('Test Sample Data'!J$3:J$98)&gt;10,IF(AND(ISNUMBER('Test Sample Data'!J1143),'Test Sample Data'!J1143&lt;$B$1,'Test Sample Data'!J1143&gt;0),'Test Sample Data'!J1143,$B$1),"")</f>
        <v/>
      </c>
      <c r="K1144" s="17" t="str">
        <f>IF(SUM('Test Sample Data'!K$3:K$98)&gt;10,IF(AND(ISNUMBER('Test Sample Data'!K1143),'Test Sample Data'!K1143&lt;$B$1,'Test Sample Data'!K1143&gt;0),'Test Sample Data'!K1143,$B$1),"")</f>
        <v/>
      </c>
      <c r="L1144" s="17" t="str">
        <f>IF(SUM('Test Sample Data'!L$3:L$98)&gt;10,IF(AND(ISNUMBER('Test Sample Data'!L1143),'Test Sample Data'!L1143&lt;$B$1,'Test Sample Data'!L1143&gt;0),'Test Sample Data'!L1143,$B$1),"")</f>
        <v/>
      </c>
      <c r="M1144" s="17" t="str">
        <f>IF(SUM('Test Sample Data'!M$3:M$98)&gt;10,IF(AND(ISNUMBER('Test Sample Data'!M1143),'Test Sample Data'!M1143&lt;$B$1,'Test Sample Data'!M1143&gt;0),'Test Sample Data'!M1143,$B$1),"")</f>
        <v/>
      </c>
      <c r="N1144" s="17" t="str">
        <f>'Gene Table'!E1143</f>
        <v>MK5</v>
      </c>
      <c r="O1144" s="17" t="str">
        <f>'Gene Table'!B1143</f>
        <v>P13</v>
      </c>
      <c r="P1144" s="17" t="str">
        <f>IF(SUM('Control Sample Data'!D$3:D$98)&gt;10,IF(AND(ISNUMBER('Control Sample Data'!D1143),'Control Sample Data'!D1143&lt;$B$1,'Control Sample Data'!D1143&gt;0),'Control Sample Data'!D1143,$B$1),"")</f>
        <v/>
      </c>
      <c r="Q1144" s="17" t="str">
        <f>IF(SUM('Control Sample Data'!E$3:E$98)&gt;10,IF(AND(ISNUMBER('Control Sample Data'!E1143),'Control Sample Data'!E1143&lt;$B$1,'Control Sample Data'!E1143&gt;0),'Control Sample Data'!E1143,$B$1),"")</f>
        <v/>
      </c>
      <c r="R1144" s="17" t="str">
        <f>IF(SUM('Control Sample Data'!F$3:F$98)&gt;10,IF(AND(ISNUMBER('Control Sample Data'!F1143),'Control Sample Data'!F1143&lt;$B$1,'Control Sample Data'!F1143&gt;0),'Control Sample Data'!F1143,$B$1),"")</f>
        <v/>
      </c>
      <c r="S1144" s="17" t="str">
        <f>IF(SUM('Control Sample Data'!G$3:G$98)&gt;10,IF(AND(ISNUMBER('Control Sample Data'!G1143),'Control Sample Data'!G1143&lt;$B$1,'Control Sample Data'!G1143&gt;0),'Control Sample Data'!G1143,$B$1),"")</f>
        <v/>
      </c>
      <c r="T1144" s="17" t="str">
        <f>IF(SUM('Control Sample Data'!H$3:H$98)&gt;10,IF(AND(ISNUMBER('Control Sample Data'!H1143),'Control Sample Data'!H1143&lt;$B$1,'Control Sample Data'!H1143&gt;0),'Control Sample Data'!H1143,$B$1),"")</f>
        <v/>
      </c>
      <c r="U1144" s="17" t="str">
        <f>IF(SUM('Control Sample Data'!I$3:I$98)&gt;10,IF(AND(ISNUMBER('Control Sample Data'!I1143),'Control Sample Data'!I1143&lt;$B$1,'Control Sample Data'!I1143&gt;0),'Control Sample Data'!I1143,$B$1),"")</f>
        <v/>
      </c>
      <c r="V1144" s="17" t="str">
        <f>IF(SUM('Control Sample Data'!J$3:J$98)&gt;10,IF(AND(ISNUMBER('Control Sample Data'!J1143),'Control Sample Data'!J1143&lt;$B$1,'Control Sample Data'!J1143&gt;0),'Control Sample Data'!J1143,$B$1),"")</f>
        <v/>
      </c>
      <c r="W1144" s="17" t="str">
        <f>IF(SUM('Control Sample Data'!K$3:K$98)&gt;10,IF(AND(ISNUMBER('Control Sample Data'!K1143),'Control Sample Data'!K1143&lt;$B$1,'Control Sample Data'!K1143&gt;0),'Control Sample Data'!K1143,$B$1),"")</f>
        <v/>
      </c>
      <c r="X1144" s="17" t="str">
        <f>IF(SUM('Control Sample Data'!L$3:L$98)&gt;10,IF(AND(ISNUMBER('Control Sample Data'!L1143),'Control Sample Data'!L1143&lt;$B$1,'Control Sample Data'!L1143&gt;0),'Control Sample Data'!L1143,$B$1),"")</f>
        <v/>
      </c>
      <c r="Y1144" s="17" t="str">
        <f>IF(SUM('Control Sample Data'!M$3:M$98)&gt;10,IF(AND(ISNUMBER('Control Sample Data'!M1143),'Control Sample Data'!M1143&lt;$B$1,'Control Sample Data'!M1143&gt;0),'Control Sample Data'!M1143,$B$1),"")</f>
        <v/>
      </c>
      <c r="AT1144" s="36" t="str">
        <f t="shared" si="748"/>
        <v/>
      </c>
      <c r="AU1144" s="36" t="str">
        <f t="shared" si="749"/>
        <v/>
      </c>
      <c r="AV1144" s="36" t="str">
        <f t="shared" si="750"/>
        <v/>
      </c>
      <c r="AW1144" s="36" t="str">
        <f t="shared" si="751"/>
        <v/>
      </c>
      <c r="AX1144" s="36" t="str">
        <f t="shared" si="752"/>
        <v/>
      </c>
      <c r="AY1144" s="36" t="str">
        <f t="shared" si="753"/>
        <v/>
      </c>
      <c r="AZ1144" s="36" t="str">
        <f t="shared" si="754"/>
        <v/>
      </c>
      <c r="BA1144" s="36" t="str">
        <f t="shared" si="755"/>
        <v/>
      </c>
      <c r="BB1144" s="36" t="str">
        <f t="shared" si="756"/>
        <v/>
      </c>
      <c r="BC1144" s="36" t="str">
        <f t="shared" si="757"/>
        <v/>
      </c>
      <c r="BD1144" s="36" t="str">
        <f t="shared" si="758"/>
        <v/>
      </c>
      <c r="BE1144" s="36" t="str">
        <f t="shared" si="759"/>
        <v/>
      </c>
      <c r="BF1144" s="36" t="str">
        <f t="shared" si="760"/>
        <v/>
      </c>
      <c r="BG1144" s="36" t="str">
        <f t="shared" si="761"/>
        <v/>
      </c>
      <c r="BH1144" s="36" t="str">
        <f t="shared" si="762"/>
        <v/>
      </c>
      <c r="BI1144" s="36" t="str">
        <f t="shared" si="763"/>
        <v/>
      </c>
      <c r="BJ1144" s="36" t="str">
        <f t="shared" si="764"/>
        <v/>
      </c>
      <c r="BK1144" s="36" t="str">
        <f t="shared" si="765"/>
        <v/>
      </c>
      <c r="BL1144" s="36" t="str">
        <f t="shared" si="766"/>
        <v/>
      </c>
      <c r="BM1144" s="36" t="str">
        <f t="shared" si="767"/>
        <v/>
      </c>
      <c r="BN1144" s="38" t="e">
        <f t="shared" si="726"/>
        <v>#DIV/0!</v>
      </c>
      <c r="BO1144" s="38" t="e">
        <f t="shared" si="727"/>
        <v>#DIV/0!</v>
      </c>
      <c r="BP1144" s="39" t="str">
        <f t="shared" si="728"/>
        <v/>
      </c>
      <c r="BQ1144" s="39" t="str">
        <f t="shared" si="729"/>
        <v/>
      </c>
      <c r="BR1144" s="39" t="str">
        <f t="shared" si="730"/>
        <v/>
      </c>
      <c r="BS1144" s="39" t="str">
        <f t="shared" si="731"/>
        <v/>
      </c>
      <c r="BT1144" s="39" t="str">
        <f t="shared" si="732"/>
        <v/>
      </c>
      <c r="BU1144" s="39" t="str">
        <f t="shared" si="733"/>
        <v/>
      </c>
      <c r="BV1144" s="39" t="str">
        <f t="shared" si="734"/>
        <v/>
      </c>
      <c r="BW1144" s="39" t="str">
        <f t="shared" si="735"/>
        <v/>
      </c>
      <c r="BX1144" s="39" t="str">
        <f t="shared" si="736"/>
        <v/>
      </c>
      <c r="BY1144" s="39" t="str">
        <f t="shared" si="737"/>
        <v/>
      </c>
      <c r="BZ1144" s="39" t="str">
        <f t="shared" si="738"/>
        <v/>
      </c>
      <c r="CA1144" s="39" t="str">
        <f t="shared" si="739"/>
        <v/>
      </c>
      <c r="CB1144" s="39" t="str">
        <f t="shared" si="740"/>
        <v/>
      </c>
      <c r="CC1144" s="39" t="str">
        <f t="shared" si="741"/>
        <v/>
      </c>
      <c r="CD1144" s="39" t="str">
        <f t="shared" si="742"/>
        <v/>
      </c>
      <c r="CE1144" s="39" t="str">
        <f t="shared" si="743"/>
        <v/>
      </c>
      <c r="CF1144" s="39" t="str">
        <f t="shared" si="744"/>
        <v/>
      </c>
      <c r="CG1144" s="39" t="str">
        <f t="shared" si="745"/>
        <v/>
      </c>
      <c r="CH1144" s="39" t="str">
        <f t="shared" si="746"/>
        <v/>
      </c>
      <c r="CI1144" s="39" t="str">
        <f t="shared" si="747"/>
        <v/>
      </c>
    </row>
    <row r="1145" spans="1:87">
      <c r="A1145" s="18"/>
      <c r="B1145" s="15" t="str">
        <f>'Gene Table'!E1144</f>
        <v>MK5</v>
      </c>
      <c r="C1145" s="15" t="str">
        <f>'Gene Table'!B1144</f>
        <v>P14</v>
      </c>
      <c r="D1145" s="16" t="str">
        <f>IF(SUM('Test Sample Data'!D$3:D$98)&gt;10,IF(AND(ISNUMBER('Test Sample Data'!D1144),'Test Sample Data'!D1144&lt;$B$1,'Test Sample Data'!D1144&gt;0),'Test Sample Data'!D1144,$B$1),"")</f>
        <v/>
      </c>
      <c r="E1145" s="17" t="str">
        <f>IF(SUM('Test Sample Data'!E$3:E$98)&gt;10,IF(AND(ISNUMBER('Test Sample Data'!E1144),'Test Sample Data'!E1144&lt;$B$1,'Test Sample Data'!E1144&gt;0),'Test Sample Data'!E1144,$B$1),"")</f>
        <v/>
      </c>
      <c r="F1145" s="17" t="str">
        <f>IF(SUM('Test Sample Data'!F$3:F$98)&gt;10,IF(AND(ISNUMBER('Test Sample Data'!F1144),'Test Sample Data'!F1144&lt;$B$1,'Test Sample Data'!F1144&gt;0),'Test Sample Data'!F1144,$B$1),"")</f>
        <v/>
      </c>
      <c r="G1145" s="17" t="str">
        <f>IF(SUM('Test Sample Data'!G$3:G$98)&gt;10,IF(AND(ISNUMBER('Test Sample Data'!G1144),'Test Sample Data'!G1144&lt;$B$1,'Test Sample Data'!G1144&gt;0),'Test Sample Data'!G1144,$B$1),"")</f>
        <v/>
      </c>
      <c r="H1145" s="17" t="str">
        <f>IF(SUM('Test Sample Data'!H$3:H$98)&gt;10,IF(AND(ISNUMBER('Test Sample Data'!H1144),'Test Sample Data'!H1144&lt;$B$1,'Test Sample Data'!H1144&gt;0),'Test Sample Data'!H1144,$B$1),"")</f>
        <v/>
      </c>
      <c r="I1145" s="17" t="str">
        <f>IF(SUM('Test Sample Data'!I$3:I$98)&gt;10,IF(AND(ISNUMBER('Test Sample Data'!I1144),'Test Sample Data'!I1144&lt;$B$1,'Test Sample Data'!I1144&gt;0),'Test Sample Data'!I1144,$B$1),"")</f>
        <v/>
      </c>
      <c r="J1145" s="17" t="str">
        <f>IF(SUM('Test Sample Data'!J$3:J$98)&gt;10,IF(AND(ISNUMBER('Test Sample Data'!J1144),'Test Sample Data'!J1144&lt;$B$1,'Test Sample Data'!J1144&gt;0),'Test Sample Data'!J1144,$B$1),"")</f>
        <v/>
      </c>
      <c r="K1145" s="17" t="str">
        <f>IF(SUM('Test Sample Data'!K$3:K$98)&gt;10,IF(AND(ISNUMBER('Test Sample Data'!K1144),'Test Sample Data'!K1144&lt;$B$1,'Test Sample Data'!K1144&gt;0),'Test Sample Data'!K1144,$B$1),"")</f>
        <v/>
      </c>
      <c r="L1145" s="17" t="str">
        <f>IF(SUM('Test Sample Data'!L$3:L$98)&gt;10,IF(AND(ISNUMBER('Test Sample Data'!L1144),'Test Sample Data'!L1144&lt;$B$1,'Test Sample Data'!L1144&gt;0),'Test Sample Data'!L1144,$B$1),"")</f>
        <v/>
      </c>
      <c r="M1145" s="17" t="str">
        <f>IF(SUM('Test Sample Data'!M$3:M$98)&gt;10,IF(AND(ISNUMBER('Test Sample Data'!M1144),'Test Sample Data'!M1144&lt;$B$1,'Test Sample Data'!M1144&gt;0),'Test Sample Data'!M1144,$B$1),"")</f>
        <v/>
      </c>
      <c r="N1145" s="17" t="str">
        <f>'Gene Table'!E1144</f>
        <v>MK5</v>
      </c>
      <c r="O1145" s="17" t="str">
        <f>'Gene Table'!B1144</f>
        <v>P14</v>
      </c>
      <c r="P1145" s="17" t="str">
        <f>IF(SUM('Control Sample Data'!D$3:D$98)&gt;10,IF(AND(ISNUMBER('Control Sample Data'!D1144),'Control Sample Data'!D1144&lt;$B$1,'Control Sample Data'!D1144&gt;0),'Control Sample Data'!D1144,$B$1),"")</f>
        <v/>
      </c>
      <c r="Q1145" s="17" t="str">
        <f>IF(SUM('Control Sample Data'!E$3:E$98)&gt;10,IF(AND(ISNUMBER('Control Sample Data'!E1144),'Control Sample Data'!E1144&lt;$B$1,'Control Sample Data'!E1144&gt;0),'Control Sample Data'!E1144,$B$1),"")</f>
        <v/>
      </c>
      <c r="R1145" s="17" t="str">
        <f>IF(SUM('Control Sample Data'!F$3:F$98)&gt;10,IF(AND(ISNUMBER('Control Sample Data'!F1144),'Control Sample Data'!F1144&lt;$B$1,'Control Sample Data'!F1144&gt;0),'Control Sample Data'!F1144,$B$1),"")</f>
        <v/>
      </c>
      <c r="S1145" s="17" t="str">
        <f>IF(SUM('Control Sample Data'!G$3:G$98)&gt;10,IF(AND(ISNUMBER('Control Sample Data'!G1144),'Control Sample Data'!G1144&lt;$B$1,'Control Sample Data'!G1144&gt;0),'Control Sample Data'!G1144,$B$1),"")</f>
        <v/>
      </c>
      <c r="T1145" s="17" t="str">
        <f>IF(SUM('Control Sample Data'!H$3:H$98)&gt;10,IF(AND(ISNUMBER('Control Sample Data'!H1144),'Control Sample Data'!H1144&lt;$B$1,'Control Sample Data'!H1144&gt;0),'Control Sample Data'!H1144,$B$1),"")</f>
        <v/>
      </c>
      <c r="U1145" s="17" t="str">
        <f>IF(SUM('Control Sample Data'!I$3:I$98)&gt;10,IF(AND(ISNUMBER('Control Sample Data'!I1144),'Control Sample Data'!I1144&lt;$B$1,'Control Sample Data'!I1144&gt;0),'Control Sample Data'!I1144,$B$1),"")</f>
        <v/>
      </c>
      <c r="V1145" s="17" t="str">
        <f>IF(SUM('Control Sample Data'!J$3:J$98)&gt;10,IF(AND(ISNUMBER('Control Sample Data'!J1144),'Control Sample Data'!J1144&lt;$B$1,'Control Sample Data'!J1144&gt;0),'Control Sample Data'!J1144,$B$1),"")</f>
        <v/>
      </c>
      <c r="W1145" s="17" t="str">
        <f>IF(SUM('Control Sample Data'!K$3:K$98)&gt;10,IF(AND(ISNUMBER('Control Sample Data'!K1144),'Control Sample Data'!K1144&lt;$B$1,'Control Sample Data'!K1144&gt;0),'Control Sample Data'!K1144,$B$1),"")</f>
        <v/>
      </c>
      <c r="X1145" s="17" t="str">
        <f>IF(SUM('Control Sample Data'!L$3:L$98)&gt;10,IF(AND(ISNUMBER('Control Sample Data'!L1144),'Control Sample Data'!L1144&lt;$B$1,'Control Sample Data'!L1144&gt;0),'Control Sample Data'!L1144,$B$1),"")</f>
        <v/>
      </c>
      <c r="Y1145" s="17" t="str">
        <f>IF(SUM('Control Sample Data'!M$3:M$98)&gt;10,IF(AND(ISNUMBER('Control Sample Data'!M1144),'Control Sample Data'!M1144&lt;$B$1,'Control Sample Data'!M1144&gt;0),'Control Sample Data'!M1144,$B$1),"")</f>
        <v/>
      </c>
      <c r="AT1145" s="36" t="str">
        <f t="shared" si="748"/>
        <v/>
      </c>
      <c r="AU1145" s="36" t="str">
        <f t="shared" si="749"/>
        <v/>
      </c>
      <c r="AV1145" s="36" t="str">
        <f t="shared" si="750"/>
        <v/>
      </c>
      <c r="AW1145" s="36" t="str">
        <f t="shared" si="751"/>
        <v/>
      </c>
      <c r="AX1145" s="36" t="str">
        <f t="shared" si="752"/>
        <v/>
      </c>
      <c r="AY1145" s="36" t="str">
        <f t="shared" si="753"/>
        <v/>
      </c>
      <c r="AZ1145" s="36" t="str">
        <f t="shared" si="754"/>
        <v/>
      </c>
      <c r="BA1145" s="36" t="str">
        <f t="shared" si="755"/>
        <v/>
      </c>
      <c r="BB1145" s="36" t="str">
        <f t="shared" si="756"/>
        <v/>
      </c>
      <c r="BC1145" s="36" t="str">
        <f t="shared" si="757"/>
        <v/>
      </c>
      <c r="BD1145" s="36" t="str">
        <f t="shared" si="758"/>
        <v/>
      </c>
      <c r="BE1145" s="36" t="str">
        <f t="shared" si="759"/>
        <v/>
      </c>
      <c r="BF1145" s="36" t="str">
        <f t="shared" si="760"/>
        <v/>
      </c>
      <c r="BG1145" s="36" t="str">
        <f t="shared" si="761"/>
        <v/>
      </c>
      <c r="BH1145" s="36" t="str">
        <f t="shared" si="762"/>
        <v/>
      </c>
      <c r="BI1145" s="36" t="str">
        <f t="shared" si="763"/>
        <v/>
      </c>
      <c r="BJ1145" s="36" t="str">
        <f t="shared" si="764"/>
        <v/>
      </c>
      <c r="BK1145" s="36" t="str">
        <f t="shared" si="765"/>
        <v/>
      </c>
      <c r="BL1145" s="36" t="str">
        <f t="shared" si="766"/>
        <v/>
      </c>
      <c r="BM1145" s="36" t="str">
        <f t="shared" si="767"/>
        <v/>
      </c>
      <c r="BN1145" s="38" t="e">
        <f t="shared" si="726"/>
        <v>#DIV/0!</v>
      </c>
      <c r="BO1145" s="38" t="e">
        <f t="shared" si="727"/>
        <v>#DIV/0!</v>
      </c>
      <c r="BP1145" s="39" t="str">
        <f t="shared" si="728"/>
        <v/>
      </c>
      <c r="BQ1145" s="39" t="str">
        <f t="shared" si="729"/>
        <v/>
      </c>
      <c r="BR1145" s="39" t="str">
        <f t="shared" si="730"/>
        <v/>
      </c>
      <c r="BS1145" s="39" t="str">
        <f t="shared" si="731"/>
        <v/>
      </c>
      <c r="BT1145" s="39" t="str">
        <f t="shared" si="732"/>
        <v/>
      </c>
      <c r="BU1145" s="39" t="str">
        <f t="shared" si="733"/>
        <v/>
      </c>
      <c r="BV1145" s="39" t="str">
        <f t="shared" si="734"/>
        <v/>
      </c>
      <c r="BW1145" s="39" t="str">
        <f t="shared" si="735"/>
        <v/>
      </c>
      <c r="BX1145" s="39" t="str">
        <f t="shared" si="736"/>
        <v/>
      </c>
      <c r="BY1145" s="39" t="str">
        <f t="shared" si="737"/>
        <v/>
      </c>
      <c r="BZ1145" s="39" t="str">
        <f t="shared" si="738"/>
        <v/>
      </c>
      <c r="CA1145" s="39" t="str">
        <f t="shared" si="739"/>
        <v/>
      </c>
      <c r="CB1145" s="39" t="str">
        <f t="shared" si="740"/>
        <v/>
      </c>
      <c r="CC1145" s="39" t="str">
        <f t="shared" si="741"/>
        <v/>
      </c>
      <c r="CD1145" s="39" t="str">
        <f t="shared" si="742"/>
        <v/>
      </c>
      <c r="CE1145" s="39" t="str">
        <f t="shared" si="743"/>
        <v/>
      </c>
      <c r="CF1145" s="39" t="str">
        <f t="shared" si="744"/>
        <v/>
      </c>
      <c r="CG1145" s="39" t="str">
        <f t="shared" si="745"/>
        <v/>
      </c>
      <c r="CH1145" s="39" t="str">
        <f t="shared" si="746"/>
        <v/>
      </c>
      <c r="CI1145" s="39" t="str">
        <f t="shared" si="747"/>
        <v/>
      </c>
    </row>
    <row r="1146" spans="1:87">
      <c r="A1146" s="18"/>
      <c r="B1146" s="15" t="str">
        <f>'Gene Table'!E1145</f>
        <v>MK6</v>
      </c>
      <c r="C1146" s="15" t="str">
        <f>'Gene Table'!B1145</f>
        <v>P15</v>
      </c>
      <c r="D1146" s="16" t="str">
        <f>IF(SUM('Test Sample Data'!D$3:D$98)&gt;10,IF(AND(ISNUMBER('Test Sample Data'!D1145),'Test Sample Data'!D1145&lt;$B$1,'Test Sample Data'!D1145&gt;0),'Test Sample Data'!D1145,$B$1),"")</f>
        <v/>
      </c>
      <c r="E1146" s="17" t="str">
        <f>IF(SUM('Test Sample Data'!E$3:E$98)&gt;10,IF(AND(ISNUMBER('Test Sample Data'!E1145),'Test Sample Data'!E1145&lt;$B$1,'Test Sample Data'!E1145&gt;0),'Test Sample Data'!E1145,$B$1),"")</f>
        <v/>
      </c>
      <c r="F1146" s="17" t="str">
        <f>IF(SUM('Test Sample Data'!F$3:F$98)&gt;10,IF(AND(ISNUMBER('Test Sample Data'!F1145),'Test Sample Data'!F1145&lt;$B$1,'Test Sample Data'!F1145&gt;0),'Test Sample Data'!F1145,$B$1),"")</f>
        <v/>
      </c>
      <c r="G1146" s="17" t="str">
        <f>IF(SUM('Test Sample Data'!G$3:G$98)&gt;10,IF(AND(ISNUMBER('Test Sample Data'!G1145),'Test Sample Data'!G1145&lt;$B$1,'Test Sample Data'!G1145&gt;0),'Test Sample Data'!G1145,$B$1),"")</f>
        <v/>
      </c>
      <c r="H1146" s="17" t="str">
        <f>IF(SUM('Test Sample Data'!H$3:H$98)&gt;10,IF(AND(ISNUMBER('Test Sample Data'!H1145),'Test Sample Data'!H1145&lt;$B$1,'Test Sample Data'!H1145&gt;0),'Test Sample Data'!H1145,$B$1),"")</f>
        <v/>
      </c>
      <c r="I1146" s="17" t="str">
        <f>IF(SUM('Test Sample Data'!I$3:I$98)&gt;10,IF(AND(ISNUMBER('Test Sample Data'!I1145),'Test Sample Data'!I1145&lt;$B$1,'Test Sample Data'!I1145&gt;0),'Test Sample Data'!I1145,$B$1),"")</f>
        <v/>
      </c>
      <c r="J1146" s="17" t="str">
        <f>IF(SUM('Test Sample Data'!J$3:J$98)&gt;10,IF(AND(ISNUMBER('Test Sample Data'!J1145),'Test Sample Data'!J1145&lt;$B$1,'Test Sample Data'!J1145&gt;0),'Test Sample Data'!J1145,$B$1),"")</f>
        <v/>
      </c>
      <c r="K1146" s="17" t="str">
        <f>IF(SUM('Test Sample Data'!K$3:K$98)&gt;10,IF(AND(ISNUMBER('Test Sample Data'!K1145),'Test Sample Data'!K1145&lt;$B$1,'Test Sample Data'!K1145&gt;0),'Test Sample Data'!K1145,$B$1),"")</f>
        <v/>
      </c>
      <c r="L1146" s="17" t="str">
        <f>IF(SUM('Test Sample Data'!L$3:L$98)&gt;10,IF(AND(ISNUMBER('Test Sample Data'!L1145),'Test Sample Data'!L1145&lt;$B$1,'Test Sample Data'!L1145&gt;0),'Test Sample Data'!L1145,$B$1),"")</f>
        <v/>
      </c>
      <c r="M1146" s="17" t="str">
        <f>IF(SUM('Test Sample Data'!M$3:M$98)&gt;10,IF(AND(ISNUMBER('Test Sample Data'!M1145),'Test Sample Data'!M1145&lt;$B$1,'Test Sample Data'!M1145&gt;0),'Test Sample Data'!M1145,$B$1),"")</f>
        <v/>
      </c>
      <c r="N1146" s="17" t="str">
        <f>'Gene Table'!E1145</f>
        <v>MK6</v>
      </c>
      <c r="O1146" s="17" t="str">
        <f>'Gene Table'!B1145</f>
        <v>P15</v>
      </c>
      <c r="P1146" s="17" t="str">
        <f>IF(SUM('Control Sample Data'!D$3:D$98)&gt;10,IF(AND(ISNUMBER('Control Sample Data'!D1145),'Control Sample Data'!D1145&lt;$B$1,'Control Sample Data'!D1145&gt;0),'Control Sample Data'!D1145,$B$1),"")</f>
        <v/>
      </c>
      <c r="Q1146" s="17" t="str">
        <f>IF(SUM('Control Sample Data'!E$3:E$98)&gt;10,IF(AND(ISNUMBER('Control Sample Data'!E1145),'Control Sample Data'!E1145&lt;$B$1,'Control Sample Data'!E1145&gt;0),'Control Sample Data'!E1145,$B$1),"")</f>
        <v/>
      </c>
      <c r="R1146" s="17" t="str">
        <f>IF(SUM('Control Sample Data'!F$3:F$98)&gt;10,IF(AND(ISNUMBER('Control Sample Data'!F1145),'Control Sample Data'!F1145&lt;$B$1,'Control Sample Data'!F1145&gt;0),'Control Sample Data'!F1145,$B$1),"")</f>
        <v/>
      </c>
      <c r="S1146" s="17" t="str">
        <f>IF(SUM('Control Sample Data'!G$3:G$98)&gt;10,IF(AND(ISNUMBER('Control Sample Data'!G1145),'Control Sample Data'!G1145&lt;$B$1,'Control Sample Data'!G1145&gt;0),'Control Sample Data'!G1145,$B$1),"")</f>
        <v/>
      </c>
      <c r="T1146" s="17" t="str">
        <f>IF(SUM('Control Sample Data'!H$3:H$98)&gt;10,IF(AND(ISNUMBER('Control Sample Data'!H1145),'Control Sample Data'!H1145&lt;$B$1,'Control Sample Data'!H1145&gt;0),'Control Sample Data'!H1145,$B$1),"")</f>
        <v/>
      </c>
      <c r="U1146" s="17" t="str">
        <f>IF(SUM('Control Sample Data'!I$3:I$98)&gt;10,IF(AND(ISNUMBER('Control Sample Data'!I1145),'Control Sample Data'!I1145&lt;$B$1,'Control Sample Data'!I1145&gt;0),'Control Sample Data'!I1145,$B$1),"")</f>
        <v/>
      </c>
      <c r="V1146" s="17" t="str">
        <f>IF(SUM('Control Sample Data'!J$3:J$98)&gt;10,IF(AND(ISNUMBER('Control Sample Data'!J1145),'Control Sample Data'!J1145&lt;$B$1,'Control Sample Data'!J1145&gt;0),'Control Sample Data'!J1145,$B$1),"")</f>
        <v/>
      </c>
      <c r="W1146" s="17" t="str">
        <f>IF(SUM('Control Sample Data'!K$3:K$98)&gt;10,IF(AND(ISNUMBER('Control Sample Data'!K1145),'Control Sample Data'!K1145&lt;$B$1,'Control Sample Data'!K1145&gt;0),'Control Sample Data'!K1145,$B$1),"")</f>
        <v/>
      </c>
      <c r="X1146" s="17" t="str">
        <f>IF(SUM('Control Sample Data'!L$3:L$98)&gt;10,IF(AND(ISNUMBER('Control Sample Data'!L1145),'Control Sample Data'!L1145&lt;$B$1,'Control Sample Data'!L1145&gt;0),'Control Sample Data'!L1145,$B$1),"")</f>
        <v/>
      </c>
      <c r="Y1146" s="17" t="str">
        <f>IF(SUM('Control Sample Data'!M$3:M$98)&gt;10,IF(AND(ISNUMBER('Control Sample Data'!M1145),'Control Sample Data'!M1145&lt;$B$1,'Control Sample Data'!M1145&gt;0),'Control Sample Data'!M1145,$B$1),"")</f>
        <v/>
      </c>
      <c r="AT1146" s="36" t="str">
        <f t="shared" si="748"/>
        <v/>
      </c>
      <c r="AU1146" s="36" t="str">
        <f t="shared" si="749"/>
        <v/>
      </c>
      <c r="AV1146" s="36" t="str">
        <f t="shared" si="750"/>
        <v/>
      </c>
      <c r="AW1146" s="36" t="str">
        <f t="shared" si="751"/>
        <v/>
      </c>
      <c r="AX1146" s="36" t="str">
        <f t="shared" si="752"/>
        <v/>
      </c>
      <c r="AY1146" s="36" t="str">
        <f t="shared" si="753"/>
        <v/>
      </c>
      <c r="AZ1146" s="36" t="str">
        <f t="shared" si="754"/>
        <v/>
      </c>
      <c r="BA1146" s="36" t="str">
        <f t="shared" si="755"/>
        <v/>
      </c>
      <c r="BB1146" s="36" t="str">
        <f t="shared" si="756"/>
        <v/>
      </c>
      <c r="BC1146" s="36" t="str">
        <f t="shared" si="757"/>
        <v/>
      </c>
      <c r="BD1146" s="36" t="str">
        <f t="shared" si="758"/>
        <v/>
      </c>
      <c r="BE1146" s="36" t="str">
        <f t="shared" si="759"/>
        <v/>
      </c>
      <c r="BF1146" s="36" t="str">
        <f t="shared" si="760"/>
        <v/>
      </c>
      <c r="BG1146" s="36" t="str">
        <f t="shared" si="761"/>
        <v/>
      </c>
      <c r="BH1146" s="36" t="str">
        <f t="shared" si="762"/>
        <v/>
      </c>
      <c r="BI1146" s="36" t="str">
        <f t="shared" si="763"/>
        <v/>
      </c>
      <c r="BJ1146" s="36" t="str">
        <f t="shared" si="764"/>
        <v/>
      </c>
      <c r="BK1146" s="36" t="str">
        <f t="shared" si="765"/>
        <v/>
      </c>
      <c r="BL1146" s="36" t="str">
        <f t="shared" si="766"/>
        <v/>
      </c>
      <c r="BM1146" s="36" t="str">
        <f t="shared" si="767"/>
        <v/>
      </c>
      <c r="BN1146" s="38" t="e">
        <f t="shared" si="726"/>
        <v>#DIV/0!</v>
      </c>
      <c r="BO1146" s="38" t="e">
        <f t="shared" si="727"/>
        <v>#DIV/0!</v>
      </c>
      <c r="BP1146" s="39" t="str">
        <f t="shared" si="728"/>
        <v/>
      </c>
      <c r="BQ1146" s="39" t="str">
        <f t="shared" si="729"/>
        <v/>
      </c>
      <c r="BR1146" s="39" t="str">
        <f t="shared" si="730"/>
        <v/>
      </c>
      <c r="BS1146" s="39" t="str">
        <f t="shared" si="731"/>
        <v/>
      </c>
      <c r="BT1146" s="39" t="str">
        <f t="shared" si="732"/>
        <v/>
      </c>
      <c r="BU1146" s="39" t="str">
        <f t="shared" si="733"/>
        <v/>
      </c>
      <c r="BV1146" s="39" t="str">
        <f t="shared" si="734"/>
        <v/>
      </c>
      <c r="BW1146" s="39" t="str">
        <f t="shared" si="735"/>
        <v/>
      </c>
      <c r="BX1146" s="39" t="str">
        <f t="shared" si="736"/>
        <v/>
      </c>
      <c r="BY1146" s="39" t="str">
        <f t="shared" si="737"/>
        <v/>
      </c>
      <c r="BZ1146" s="39" t="str">
        <f t="shared" si="738"/>
        <v/>
      </c>
      <c r="CA1146" s="39" t="str">
        <f t="shared" si="739"/>
        <v/>
      </c>
      <c r="CB1146" s="39" t="str">
        <f t="shared" si="740"/>
        <v/>
      </c>
      <c r="CC1146" s="39" t="str">
        <f t="shared" si="741"/>
        <v/>
      </c>
      <c r="CD1146" s="39" t="str">
        <f t="shared" si="742"/>
        <v/>
      </c>
      <c r="CE1146" s="39" t="str">
        <f t="shared" si="743"/>
        <v/>
      </c>
      <c r="CF1146" s="39" t="str">
        <f t="shared" si="744"/>
        <v/>
      </c>
      <c r="CG1146" s="39" t="str">
        <f t="shared" si="745"/>
        <v/>
      </c>
      <c r="CH1146" s="39" t="str">
        <f t="shared" si="746"/>
        <v/>
      </c>
      <c r="CI1146" s="39" t="str">
        <f t="shared" si="747"/>
        <v/>
      </c>
    </row>
    <row r="1147" spans="1:87">
      <c r="A1147" s="18"/>
      <c r="B1147" s="15" t="str">
        <f>'Gene Table'!E1146</f>
        <v>MK6</v>
      </c>
      <c r="C1147" s="15" t="str">
        <f>'Gene Table'!B1146</f>
        <v>P16</v>
      </c>
      <c r="D1147" s="16" t="str">
        <f>IF(SUM('Test Sample Data'!D$3:D$98)&gt;10,IF(AND(ISNUMBER('Test Sample Data'!D1146),'Test Sample Data'!D1146&lt;$B$1,'Test Sample Data'!D1146&gt;0),'Test Sample Data'!D1146,$B$1),"")</f>
        <v/>
      </c>
      <c r="E1147" s="17" t="str">
        <f>IF(SUM('Test Sample Data'!E$3:E$98)&gt;10,IF(AND(ISNUMBER('Test Sample Data'!E1146),'Test Sample Data'!E1146&lt;$B$1,'Test Sample Data'!E1146&gt;0),'Test Sample Data'!E1146,$B$1),"")</f>
        <v/>
      </c>
      <c r="F1147" s="17" t="str">
        <f>IF(SUM('Test Sample Data'!F$3:F$98)&gt;10,IF(AND(ISNUMBER('Test Sample Data'!F1146),'Test Sample Data'!F1146&lt;$B$1,'Test Sample Data'!F1146&gt;0),'Test Sample Data'!F1146,$B$1),"")</f>
        <v/>
      </c>
      <c r="G1147" s="17" t="str">
        <f>IF(SUM('Test Sample Data'!G$3:G$98)&gt;10,IF(AND(ISNUMBER('Test Sample Data'!G1146),'Test Sample Data'!G1146&lt;$B$1,'Test Sample Data'!G1146&gt;0),'Test Sample Data'!G1146,$B$1),"")</f>
        <v/>
      </c>
      <c r="H1147" s="17" t="str">
        <f>IF(SUM('Test Sample Data'!H$3:H$98)&gt;10,IF(AND(ISNUMBER('Test Sample Data'!H1146),'Test Sample Data'!H1146&lt;$B$1,'Test Sample Data'!H1146&gt;0),'Test Sample Data'!H1146,$B$1),"")</f>
        <v/>
      </c>
      <c r="I1147" s="17" t="str">
        <f>IF(SUM('Test Sample Data'!I$3:I$98)&gt;10,IF(AND(ISNUMBER('Test Sample Data'!I1146),'Test Sample Data'!I1146&lt;$B$1,'Test Sample Data'!I1146&gt;0),'Test Sample Data'!I1146,$B$1),"")</f>
        <v/>
      </c>
      <c r="J1147" s="17" t="str">
        <f>IF(SUM('Test Sample Data'!J$3:J$98)&gt;10,IF(AND(ISNUMBER('Test Sample Data'!J1146),'Test Sample Data'!J1146&lt;$B$1,'Test Sample Data'!J1146&gt;0),'Test Sample Data'!J1146,$B$1),"")</f>
        <v/>
      </c>
      <c r="K1147" s="17" t="str">
        <f>IF(SUM('Test Sample Data'!K$3:K$98)&gt;10,IF(AND(ISNUMBER('Test Sample Data'!K1146),'Test Sample Data'!K1146&lt;$B$1,'Test Sample Data'!K1146&gt;0),'Test Sample Data'!K1146,$B$1),"")</f>
        <v/>
      </c>
      <c r="L1147" s="17" t="str">
        <f>IF(SUM('Test Sample Data'!L$3:L$98)&gt;10,IF(AND(ISNUMBER('Test Sample Data'!L1146),'Test Sample Data'!L1146&lt;$B$1,'Test Sample Data'!L1146&gt;0),'Test Sample Data'!L1146,$B$1),"")</f>
        <v/>
      </c>
      <c r="M1147" s="17" t="str">
        <f>IF(SUM('Test Sample Data'!M$3:M$98)&gt;10,IF(AND(ISNUMBER('Test Sample Data'!M1146),'Test Sample Data'!M1146&lt;$B$1,'Test Sample Data'!M1146&gt;0),'Test Sample Data'!M1146,$B$1),"")</f>
        <v/>
      </c>
      <c r="N1147" s="17" t="str">
        <f>'Gene Table'!E1146</f>
        <v>MK6</v>
      </c>
      <c r="O1147" s="17" t="str">
        <f>'Gene Table'!B1146</f>
        <v>P16</v>
      </c>
      <c r="P1147" s="17" t="str">
        <f>IF(SUM('Control Sample Data'!D$3:D$98)&gt;10,IF(AND(ISNUMBER('Control Sample Data'!D1146),'Control Sample Data'!D1146&lt;$B$1,'Control Sample Data'!D1146&gt;0),'Control Sample Data'!D1146,$B$1),"")</f>
        <v/>
      </c>
      <c r="Q1147" s="17" t="str">
        <f>IF(SUM('Control Sample Data'!E$3:E$98)&gt;10,IF(AND(ISNUMBER('Control Sample Data'!E1146),'Control Sample Data'!E1146&lt;$B$1,'Control Sample Data'!E1146&gt;0),'Control Sample Data'!E1146,$B$1),"")</f>
        <v/>
      </c>
      <c r="R1147" s="17" t="str">
        <f>IF(SUM('Control Sample Data'!F$3:F$98)&gt;10,IF(AND(ISNUMBER('Control Sample Data'!F1146),'Control Sample Data'!F1146&lt;$B$1,'Control Sample Data'!F1146&gt;0),'Control Sample Data'!F1146,$B$1),"")</f>
        <v/>
      </c>
      <c r="S1147" s="17" t="str">
        <f>IF(SUM('Control Sample Data'!G$3:G$98)&gt;10,IF(AND(ISNUMBER('Control Sample Data'!G1146),'Control Sample Data'!G1146&lt;$B$1,'Control Sample Data'!G1146&gt;0),'Control Sample Data'!G1146,$B$1),"")</f>
        <v/>
      </c>
      <c r="T1147" s="17" t="str">
        <f>IF(SUM('Control Sample Data'!H$3:H$98)&gt;10,IF(AND(ISNUMBER('Control Sample Data'!H1146),'Control Sample Data'!H1146&lt;$B$1,'Control Sample Data'!H1146&gt;0),'Control Sample Data'!H1146,$B$1),"")</f>
        <v/>
      </c>
      <c r="U1147" s="17" t="str">
        <f>IF(SUM('Control Sample Data'!I$3:I$98)&gt;10,IF(AND(ISNUMBER('Control Sample Data'!I1146),'Control Sample Data'!I1146&lt;$B$1,'Control Sample Data'!I1146&gt;0),'Control Sample Data'!I1146,$B$1),"")</f>
        <v/>
      </c>
      <c r="V1147" s="17" t="str">
        <f>IF(SUM('Control Sample Data'!J$3:J$98)&gt;10,IF(AND(ISNUMBER('Control Sample Data'!J1146),'Control Sample Data'!J1146&lt;$B$1,'Control Sample Data'!J1146&gt;0),'Control Sample Data'!J1146,$B$1),"")</f>
        <v/>
      </c>
      <c r="W1147" s="17" t="str">
        <f>IF(SUM('Control Sample Data'!K$3:K$98)&gt;10,IF(AND(ISNUMBER('Control Sample Data'!K1146),'Control Sample Data'!K1146&lt;$B$1,'Control Sample Data'!K1146&gt;0),'Control Sample Data'!K1146,$B$1),"")</f>
        <v/>
      </c>
      <c r="X1147" s="17" t="str">
        <f>IF(SUM('Control Sample Data'!L$3:L$98)&gt;10,IF(AND(ISNUMBER('Control Sample Data'!L1146),'Control Sample Data'!L1146&lt;$B$1,'Control Sample Data'!L1146&gt;0),'Control Sample Data'!L1146,$B$1),"")</f>
        <v/>
      </c>
      <c r="Y1147" s="17" t="str">
        <f>IF(SUM('Control Sample Data'!M$3:M$98)&gt;10,IF(AND(ISNUMBER('Control Sample Data'!M1146),'Control Sample Data'!M1146&lt;$B$1,'Control Sample Data'!M1146&gt;0),'Control Sample Data'!M1146,$B$1),"")</f>
        <v/>
      </c>
      <c r="AT1147" s="36" t="str">
        <f t="shared" si="748"/>
        <v/>
      </c>
      <c r="AU1147" s="36" t="str">
        <f t="shared" si="749"/>
        <v/>
      </c>
      <c r="AV1147" s="36" t="str">
        <f t="shared" si="750"/>
        <v/>
      </c>
      <c r="AW1147" s="36" t="str">
        <f t="shared" si="751"/>
        <v/>
      </c>
      <c r="AX1147" s="36" t="str">
        <f t="shared" si="752"/>
        <v/>
      </c>
      <c r="AY1147" s="36" t="str">
        <f t="shared" si="753"/>
        <v/>
      </c>
      <c r="AZ1147" s="36" t="str">
        <f t="shared" si="754"/>
        <v/>
      </c>
      <c r="BA1147" s="36" t="str">
        <f t="shared" si="755"/>
        <v/>
      </c>
      <c r="BB1147" s="36" t="str">
        <f t="shared" si="756"/>
        <v/>
      </c>
      <c r="BC1147" s="36" t="str">
        <f t="shared" si="757"/>
        <v/>
      </c>
      <c r="BD1147" s="36" t="str">
        <f t="shared" si="758"/>
        <v/>
      </c>
      <c r="BE1147" s="36" t="str">
        <f t="shared" si="759"/>
        <v/>
      </c>
      <c r="BF1147" s="36" t="str">
        <f t="shared" si="760"/>
        <v/>
      </c>
      <c r="BG1147" s="36" t="str">
        <f t="shared" si="761"/>
        <v/>
      </c>
      <c r="BH1147" s="36" t="str">
        <f t="shared" si="762"/>
        <v/>
      </c>
      <c r="BI1147" s="36" t="str">
        <f t="shared" si="763"/>
        <v/>
      </c>
      <c r="BJ1147" s="36" t="str">
        <f t="shared" si="764"/>
        <v/>
      </c>
      <c r="BK1147" s="36" t="str">
        <f t="shared" si="765"/>
        <v/>
      </c>
      <c r="BL1147" s="36" t="str">
        <f t="shared" si="766"/>
        <v/>
      </c>
      <c r="BM1147" s="36" t="str">
        <f t="shared" si="767"/>
        <v/>
      </c>
      <c r="BN1147" s="38" t="e">
        <f t="shared" si="726"/>
        <v>#DIV/0!</v>
      </c>
      <c r="BO1147" s="38" t="e">
        <f t="shared" si="727"/>
        <v>#DIV/0!</v>
      </c>
      <c r="BP1147" s="39" t="str">
        <f t="shared" si="728"/>
        <v/>
      </c>
      <c r="BQ1147" s="39" t="str">
        <f t="shared" si="729"/>
        <v/>
      </c>
      <c r="BR1147" s="39" t="str">
        <f t="shared" si="730"/>
        <v/>
      </c>
      <c r="BS1147" s="39" t="str">
        <f t="shared" si="731"/>
        <v/>
      </c>
      <c r="BT1147" s="39" t="str">
        <f t="shared" si="732"/>
        <v/>
      </c>
      <c r="BU1147" s="39" t="str">
        <f t="shared" si="733"/>
        <v/>
      </c>
      <c r="BV1147" s="39" t="str">
        <f t="shared" si="734"/>
        <v/>
      </c>
      <c r="BW1147" s="39" t="str">
        <f t="shared" si="735"/>
        <v/>
      </c>
      <c r="BX1147" s="39" t="str">
        <f t="shared" si="736"/>
        <v/>
      </c>
      <c r="BY1147" s="39" t="str">
        <f t="shared" si="737"/>
        <v/>
      </c>
      <c r="BZ1147" s="39" t="str">
        <f t="shared" si="738"/>
        <v/>
      </c>
      <c r="CA1147" s="39" t="str">
        <f t="shared" si="739"/>
        <v/>
      </c>
      <c r="CB1147" s="39" t="str">
        <f t="shared" si="740"/>
        <v/>
      </c>
      <c r="CC1147" s="39" t="str">
        <f t="shared" si="741"/>
        <v/>
      </c>
      <c r="CD1147" s="39" t="str">
        <f t="shared" si="742"/>
        <v/>
      </c>
      <c r="CE1147" s="39" t="str">
        <f t="shared" si="743"/>
        <v/>
      </c>
      <c r="CF1147" s="39" t="str">
        <f t="shared" si="744"/>
        <v/>
      </c>
      <c r="CG1147" s="39" t="str">
        <f t="shared" si="745"/>
        <v/>
      </c>
      <c r="CH1147" s="39" t="str">
        <f t="shared" si="746"/>
        <v/>
      </c>
      <c r="CI1147" s="39" t="str">
        <f t="shared" si="747"/>
        <v/>
      </c>
    </row>
    <row r="1148" spans="1:87">
      <c r="A1148" s="18"/>
      <c r="B1148" s="15" t="str">
        <f>'Gene Table'!E1147</f>
        <v>RT</v>
      </c>
      <c r="C1148" s="15" t="str">
        <f>'Gene Table'!B1147</f>
        <v>P17</v>
      </c>
      <c r="D1148" s="16" t="str">
        <f>IF(SUM('Test Sample Data'!D$3:D$98)&gt;10,IF(AND(ISNUMBER('Test Sample Data'!D1147),'Test Sample Data'!D1147&lt;$B$1,'Test Sample Data'!D1147&gt;0),'Test Sample Data'!D1147,$B$1),"")</f>
        <v/>
      </c>
      <c r="E1148" s="17" t="str">
        <f>IF(SUM('Test Sample Data'!E$3:E$98)&gt;10,IF(AND(ISNUMBER('Test Sample Data'!E1147),'Test Sample Data'!E1147&lt;$B$1,'Test Sample Data'!E1147&gt;0),'Test Sample Data'!E1147,$B$1),"")</f>
        <v/>
      </c>
      <c r="F1148" s="17" t="str">
        <f>IF(SUM('Test Sample Data'!F$3:F$98)&gt;10,IF(AND(ISNUMBER('Test Sample Data'!F1147),'Test Sample Data'!F1147&lt;$B$1,'Test Sample Data'!F1147&gt;0),'Test Sample Data'!F1147,$B$1),"")</f>
        <v/>
      </c>
      <c r="G1148" s="17" t="str">
        <f>IF(SUM('Test Sample Data'!G$3:G$98)&gt;10,IF(AND(ISNUMBER('Test Sample Data'!G1147),'Test Sample Data'!G1147&lt;$B$1,'Test Sample Data'!G1147&gt;0),'Test Sample Data'!G1147,$B$1),"")</f>
        <v/>
      </c>
      <c r="H1148" s="17" t="str">
        <f>IF(SUM('Test Sample Data'!H$3:H$98)&gt;10,IF(AND(ISNUMBER('Test Sample Data'!H1147),'Test Sample Data'!H1147&lt;$B$1,'Test Sample Data'!H1147&gt;0),'Test Sample Data'!H1147,$B$1),"")</f>
        <v/>
      </c>
      <c r="I1148" s="17" t="str">
        <f>IF(SUM('Test Sample Data'!I$3:I$98)&gt;10,IF(AND(ISNUMBER('Test Sample Data'!I1147),'Test Sample Data'!I1147&lt;$B$1,'Test Sample Data'!I1147&gt;0),'Test Sample Data'!I1147,$B$1),"")</f>
        <v/>
      </c>
      <c r="J1148" s="17" t="str">
        <f>IF(SUM('Test Sample Data'!J$3:J$98)&gt;10,IF(AND(ISNUMBER('Test Sample Data'!J1147),'Test Sample Data'!J1147&lt;$B$1,'Test Sample Data'!J1147&gt;0),'Test Sample Data'!J1147,$B$1),"")</f>
        <v/>
      </c>
      <c r="K1148" s="17" t="str">
        <f>IF(SUM('Test Sample Data'!K$3:K$98)&gt;10,IF(AND(ISNUMBER('Test Sample Data'!K1147),'Test Sample Data'!K1147&lt;$B$1,'Test Sample Data'!K1147&gt;0),'Test Sample Data'!K1147,$B$1),"")</f>
        <v/>
      </c>
      <c r="L1148" s="17" t="str">
        <f>IF(SUM('Test Sample Data'!L$3:L$98)&gt;10,IF(AND(ISNUMBER('Test Sample Data'!L1147),'Test Sample Data'!L1147&lt;$B$1,'Test Sample Data'!L1147&gt;0),'Test Sample Data'!L1147,$B$1),"")</f>
        <v/>
      </c>
      <c r="M1148" s="17" t="str">
        <f>IF(SUM('Test Sample Data'!M$3:M$98)&gt;10,IF(AND(ISNUMBER('Test Sample Data'!M1147),'Test Sample Data'!M1147&lt;$B$1,'Test Sample Data'!M1147&gt;0),'Test Sample Data'!M1147,$B$1),"")</f>
        <v/>
      </c>
      <c r="N1148" s="17" t="str">
        <f>'Gene Table'!E1147</f>
        <v>RT</v>
      </c>
      <c r="O1148" s="17" t="str">
        <f>'Gene Table'!B1147</f>
        <v>P17</v>
      </c>
      <c r="P1148" s="17" t="str">
        <f>IF(SUM('Control Sample Data'!D$3:D$98)&gt;10,IF(AND(ISNUMBER('Control Sample Data'!D1147),'Control Sample Data'!D1147&lt;$B$1,'Control Sample Data'!D1147&gt;0),'Control Sample Data'!D1147,$B$1),"")</f>
        <v/>
      </c>
      <c r="Q1148" s="17" t="str">
        <f>IF(SUM('Control Sample Data'!E$3:E$98)&gt;10,IF(AND(ISNUMBER('Control Sample Data'!E1147),'Control Sample Data'!E1147&lt;$B$1,'Control Sample Data'!E1147&gt;0),'Control Sample Data'!E1147,$B$1),"")</f>
        <v/>
      </c>
      <c r="R1148" s="17" t="str">
        <f>IF(SUM('Control Sample Data'!F$3:F$98)&gt;10,IF(AND(ISNUMBER('Control Sample Data'!F1147),'Control Sample Data'!F1147&lt;$B$1,'Control Sample Data'!F1147&gt;0),'Control Sample Data'!F1147,$B$1),"")</f>
        <v/>
      </c>
      <c r="S1148" s="17" t="str">
        <f>IF(SUM('Control Sample Data'!G$3:G$98)&gt;10,IF(AND(ISNUMBER('Control Sample Data'!G1147),'Control Sample Data'!G1147&lt;$B$1,'Control Sample Data'!G1147&gt;0),'Control Sample Data'!G1147,$B$1),"")</f>
        <v/>
      </c>
      <c r="T1148" s="17" t="str">
        <f>IF(SUM('Control Sample Data'!H$3:H$98)&gt;10,IF(AND(ISNUMBER('Control Sample Data'!H1147),'Control Sample Data'!H1147&lt;$B$1,'Control Sample Data'!H1147&gt;0),'Control Sample Data'!H1147,$B$1),"")</f>
        <v/>
      </c>
      <c r="U1148" s="17" t="str">
        <f>IF(SUM('Control Sample Data'!I$3:I$98)&gt;10,IF(AND(ISNUMBER('Control Sample Data'!I1147),'Control Sample Data'!I1147&lt;$B$1,'Control Sample Data'!I1147&gt;0),'Control Sample Data'!I1147,$B$1),"")</f>
        <v/>
      </c>
      <c r="V1148" s="17" t="str">
        <f>IF(SUM('Control Sample Data'!J$3:J$98)&gt;10,IF(AND(ISNUMBER('Control Sample Data'!J1147),'Control Sample Data'!J1147&lt;$B$1,'Control Sample Data'!J1147&gt;0),'Control Sample Data'!J1147,$B$1),"")</f>
        <v/>
      </c>
      <c r="W1148" s="17" t="str">
        <f>IF(SUM('Control Sample Data'!K$3:K$98)&gt;10,IF(AND(ISNUMBER('Control Sample Data'!K1147),'Control Sample Data'!K1147&lt;$B$1,'Control Sample Data'!K1147&gt;0),'Control Sample Data'!K1147,$B$1),"")</f>
        <v/>
      </c>
      <c r="X1148" s="17" t="str">
        <f>IF(SUM('Control Sample Data'!L$3:L$98)&gt;10,IF(AND(ISNUMBER('Control Sample Data'!L1147),'Control Sample Data'!L1147&lt;$B$1,'Control Sample Data'!L1147&gt;0),'Control Sample Data'!L1147,$B$1),"")</f>
        <v/>
      </c>
      <c r="Y1148" s="17" t="str">
        <f>IF(SUM('Control Sample Data'!M$3:M$98)&gt;10,IF(AND(ISNUMBER('Control Sample Data'!M1147),'Control Sample Data'!M1147&lt;$B$1,'Control Sample Data'!M1147&gt;0),'Control Sample Data'!M1147,$B$1),"")</f>
        <v/>
      </c>
      <c r="AT1148" s="36" t="str">
        <f t="shared" si="748"/>
        <v/>
      </c>
      <c r="AU1148" s="36" t="str">
        <f t="shared" si="749"/>
        <v/>
      </c>
      <c r="AV1148" s="36" t="str">
        <f t="shared" si="750"/>
        <v/>
      </c>
      <c r="AW1148" s="36" t="str">
        <f t="shared" si="751"/>
        <v/>
      </c>
      <c r="AX1148" s="36" t="str">
        <f t="shared" si="752"/>
        <v/>
      </c>
      <c r="AY1148" s="36" t="str">
        <f t="shared" si="753"/>
        <v/>
      </c>
      <c r="AZ1148" s="36" t="str">
        <f t="shared" si="754"/>
        <v/>
      </c>
      <c r="BA1148" s="36" t="str">
        <f t="shared" si="755"/>
        <v/>
      </c>
      <c r="BB1148" s="36" t="str">
        <f t="shared" si="756"/>
        <v/>
      </c>
      <c r="BC1148" s="36" t="str">
        <f t="shared" si="757"/>
        <v/>
      </c>
      <c r="BD1148" s="36" t="str">
        <f t="shared" si="758"/>
        <v/>
      </c>
      <c r="BE1148" s="36" t="str">
        <f t="shared" si="759"/>
        <v/>
      </c>
      <c r="BF1148" s="36" t="str">
        <f t="shared" si="760"/>
        <v/>
      </c>
      <c r="BG1148" s="36" t="str">
        <f t="shared" si="761"/>
        <v/>
      </c>
      <c r="BH1148" s="36" t="str">
        <f t="shared" si="762"/>
        <v/>
      </c>
      <c r="BI1148" s="36" t="str">
        <f t="shared" si="763"/>
        <v/>
      </c>
      <c r="BJ1148" s="36" t="str">
        <f t="shared" si="764"/>
        <v/>
      </c>
      <c r="BK1148" s="36" t="str">
        <f t="shared" si="765"/>
        <v/>
      </c>
      <c r="BL1148" s="36" t="str">
        <f t="shared" si="766"/>
        <v/>
      </c>
      <c r="BM1148" s="36" t="str">
        <f t="shared" si="767"/>
        <v/>
      </c>
      <c r="BN1148" s="38" t="e">
        <f t="shared" si="726"/>
        <v>#DIV/0!</v>
      </c>
      <c r="BO1148" s="38" t="e">
        <f t="shared" si="727"/>
        <v>#DIV/0!</v>
      </c>
      <c r="BP1148" s="39" t="str">
        <f t="shared" si="728"/>
        <v/>
      </c>
      <c r="BQ1148" s="39" t="str">
        <f t="shared" si="729"/>
        <v/>
      </c>
      <c r="BR1148" s="39" t="str">
        <f t="shared" si="730"/>
        <v/>
      </c>
      <c r="BS1148" s="39" t="str">
        <f t="shared" si="731"/>
        <v/>
      </c>
      <c r="BT1148" s="39" t="str">
        <f t="shared" si="732"/>
        <v/>
      </c>
      <c r="BU1148" s="39" t="str">
        <f t="shared" si="733"/>
        <v/>
      </c>
      <c r="BV1148" s="39" t="str">
        <f t="shared" si="734"/>
        <v/>
      </c>
      <c r="BW1148" s="39" t="str">
        <f t="shared" si="735"/>
        <v/>
      </c>
      <c r="BX1148" s="39" t="str">
        <f t="shared" si="736"/>
        <v/>
      </c>
      <c r="BY1148" s="39" t="str">
        <f t="shared" si="737"/>
        <v/>
      </c>
      <c r="BZ1148" s="39" t="str">
        <f t="shared" si="738"/>
        <v/>
      </c>
      <c r="CA1148" s="39" t="str">
        <f t="shared" si="739"/>
        <v/>
      </c>
      <c r="CB1148" s="39" t="str">
        <f t="shared" si="740"/>
        <v/>
      </c>
      <c r="CC1148" s="39" t="str">
        <f t="shared" si="741"/>
        <v/>
      </c>
      <c r="CD1148" s="39" t="str">
        <f t="shared" si="742"/>
        <v/>
      </c>
      <c r="CE1148" s="39" t="str">
        <f t="shared" si="743"/>
        <v/>
      </c>
      <c r="CF1148" s="39" t="str">
        <f t="shared" si="744"/>
        <v/>
      </c>
      <c r="CG1148" s="39" t="str">
        <f t="shared" si="745"/>
        <v/>
      </c>
      <c r="CH1148" s="39" t="str">
        <f t="shared" si="746"/>
        <v/>
      </c>
      <c r="CI1148" s="39" t="str">
        <f t="shared" si="747"/>
        <v/>
      </c>
    </row>
    <row r="1149" spans="1:87">
      <c r="A1149" s="18"/>
      <c r="B1149" s="15" t="str">
        <f>'Gene Table'!E1148</f>
        <v>RT</v>
      </c>
      <c r="C1149" s="15" t="str">
        <f>'Gene Table'!B1148</f>
        <v>P18</v>
      </c>
      <c r="D1149" s="16" t="str">
        <f>IF(SUM('Test Sample Data'!D$3:D$98)&gt;10,IF(AND(ISNUMBER('Test Sample Data'!D1148),'Test Sample Data'!D1148&lt;$B$1,'Test Sample Data'!D1148&gt;0),'Test Sample Data'!D1148,$B$1),"")</f>
        <v/>
      </c>
      <c r="E1149" s="17" t="str">
        <f>IF(SUM('Test Sample Data'!E$3:E$98)&gt;10,IF(AND(ISNUMBER('Test Sample Data'!E1148),'Test Sample Data'!E1148&lt;$B$1,'Test Sample Data'!E1148&gt;0),'Test Sample Data'!E1148,$B$1),"")</f>
        <v/>
      </c>
      <c r="F1149" s="17" t="str">
        <f>IF(SUM('Test Sample Data'!F$3:F$98)&gt;10,IF(AND(ISNUMBER('Test Sample Data'!F1148),'Test Sample Data'!F1148&lt;$B$1,'Test Sample Data'!F1148&gt;0),'Test Sample Data'!F1148,$B$1),"")</f>
        <v/>
      </c>
      <c r="G1149" s="17" t="str">
        <f>IF(SUM('Test Sample Data'!G$3:G$98)&gt;10,IF(AND(ISNUMBER('Test Sample Data'!G1148),'Test Sample Data'!G1148&lt;$B$1,'Test Sample Data'!G1148&gt;0),'Test Sample Data'!G1148,$B$1),"")</f>
        <v/>
      </c>
      <c r="H1149" s="17" t="str">
        <f>IF(SUM('Test Sample Data'!H$3:H$98)&gt;10,IF(AND(ISNUMBER('Test Sample Data'!H1148),'Test Sample Data'!H1148&lt;$B$1,'Test Sample Data'!H1148&gt;0),'Test Sample Data'!H1148,$B$1),"")</f>
        <v/>
      </c>
      <c r="I1149" s="17" t="str">
        <f>IF(SUM('Test Sample Data'!I$3:I$98)&gt;10,IF(AND(ISNUMBER('Test Sample Data'!I1148),'Test Sample Data'!I1148&lt;$B$1,'Test Sample Data'!I1148&gt;0),'Test Sample Data'!I1148,$B$1),"")</f>
        <v/>
      </c>
      <c r="J1149" s="17" t="str">
        <f>IF(SUM('Test Sample Data'!J$3:J$98)&gt;10,IF(AND(ISNUMBER('Test Sample Data'!J1148),'Test Sample Data'!J1148&lt;$B$1,'Test Sample Data'!J1148&gt;0),'Test Sample Data'!J1148,$B$1),"")</f>
        <v/>
      </c>
      <c r="K1149" s="17" t="str">
        <f>IF(SUM('Test Sample Data'!K$3:K$98)&gt;10,IF(AND(ISNUMBER('Test Sample Data'!K1148),'Test Sample Data'!K1148&lt;$B$1,'Test Sample Data'!K1148&gt;0),'Test Sample Data'!K1148,$B$1),"")</f>
        <v/>
      </c>
      <c r="L1149" s="17" t="str">
        <f>IF(SUM('Test Sample Data'!L$3:L$98)&gt;10,IF(AND(ISNUMBER('Test Sample Data'!L1148),'Test Sample Data'!L1148&lt;$B$1,'Test Sample Data'!L1148&gt;0),'Test Sample Data'!L1148,$B$1),"")</f>
        <v/>
      </c>
      <c r="M1149" s="17" t="str">
        <f>IF(SUM('Test Sample Data'!M$3:M$98)&gt;10,IF(AND(ISNUMBER('Test Sample Data'!M1148),'Test Sample Data'!M1148&lt;$B$1,'Test Sample Data'!M1148&gt;0),'Test Sample Data'!M1148,$B$1),"")</f>
        <v/>
      </c>
      <c r="N1149" s="17" t="str">
        <f>'Gene Table'!E1148</f>
        <v>RT</v>
      </c>
      <c r="O1149" s="17" t="str">
        <f>'Gene Table'!B1148</f>
        <v>P18</v>
      </c>
      <c r="P1149" s="17" t="str">
        <f>IF(SUM('Control Sample Data'!D$3:D$98)&gt;10,IF(AND(ISNUMBER('Control Sample Data'!D1148),'Control Sample Data'!D1148&lt;$B$1,'Control Sample Data'!D1148&gt;0),'Control Sample Data'!D1148,$B$1),"")</f>
        <v/>
      </c>
      <c r="Q1149" s="17" t="str">
        <f>IF(SUM('Control Sample Data'!E$3:E$98)&gt;10,IF(AND(ISNUMBER('Control Sample Data'!E1148),'Control Sample Data'!E1148&lt;$B$1,'Control Sample Data'!E1148&gt;0),'Control Sample Data'!E1148,$B$1),"")</f>
        <v/>
      </c>
      <c r="R1149" s="17" t="str">
        <f>IF(SUM('Control Sample Data'!F$3:F$98)&gt;10,IF(AND(ISNUMBER('Control Sample Data'!F1148),'Control Sample Data'!F1148&lt;$B$1,'Control Sample Data'!F1148&gt;0),'Control Sample Data'!F1148,$B$1),"")</f>
        <v/>
      </c>
      <c r="S1149" s="17" t="str">
        <f>IF(SUM('Control Sample Data'!G$3:G$98)&gt;10,IF(AND(ISNUMBER('Control Sample Data'!G1148),'Control Sample Data'!G1148&lt;$B$1,'Control Sample Data'!G1148&gt;0),'Control Sample Data'!G1148,$B$1),"")</f>
        <v/>
      </c>
      <c r="T1149" s="17" t="str">
        <f>IF(SUM('Control Sample Data'!H$3:H$98)&gt;10,IF(AND(ISNUMBER('Control Sample Data'!H1148),'Control Sample Data'!H1148&lt;$B$1,'Control Sample Data'!H1148&gt;0),'Control Sample Data'!H1148,$B$1),"")</f>
        <v/>
      </c>
      <c r="U1149" s="17" t="str">
        <f>IF(SUM('Control Sample Data'!I$3:I$98)&gt;10,IF(AND(ISNUMBER('Control Sample Data'!I1148),'Control Sample Data'!I1148&lt;$B$1,'Control Sample Data'!I1148&gt;0),'Control Sample Data'!I1148,$B$1),"")</f>
        <v/>
      </c>
      <c r="V1149" s="17" t="str">
        <f>IF(SUM('Control Sample Data'!J$3:J$98)&gt;10,IF(AND(ISNUMBER('Control Sample Data'!J1148),'Control Sample Data'!J1148&lt;$B$1,'Control Sample Data'!J1148&gt;0),'Control Sample Data'!J1148,$B$1),"")</f>
        <v/>
      </c>
      <c r="W1149" s="17" t="str">
        <f>IF(SUM('Control Sample Data'!K$3:K$98)&gt;10,IF(AND(ISNUMBER('Control Sample Data'!K1148),'Control Sample Data'!K1148&lt;$B$1,'Control Sample Data'!K1148&gt;0),'Control Sample Data'!K1148,$B$1),"")</f>
        <v/>
      </c>
      <c r="X1149" s="17" t="str">
        <f>IF(SUM('Control Sample Data'!L$3:L$98)&gt;10,IF(AND(ISNUMBER('Control Sample Data'!L1148),'Control Sample Data'!L1148&lt;$B$1,'Control Sample Data'!L1148&gt;0),'Control Sample Data'!L1148,$B$1),"")</f>
        <v/>
      </c>
      <c r="Y1149" s="17" t="str">
        <f>IF(SUM('Control Sample Data'!M$3:M$98)&gt;10,IF(AND(ISNUMBER('Control Sample Data'!M1148),'Control Sample Data'!M1148&lt;$B$1,'Control Sample Data'!M1148&gt;0),'Control Sample Data'!M1148,$B$1),"")</f>
        <v/>
      </c>
      <c r="AT1149" s="36" t="str">
        <f t="shared" si="748"/>
        <v/>
      </c>
      <c r="AU1149" s="36" t="str">
        <f t="shared" si="749"/>
        <v/>
      </c>
      <c r="AV1149" s="36" t="str">
        <f t="shared" si="750"/>
        <v/>
      </c>
      <c r="AW1149" s="36" t="str">
        <f t="shared" si="751"/>
        <v/>
      </c>
      <c r="AX1149" s="36" t="str">
        <f t="shared" si="752"/>
        <v/>
      </c>
      <c r="AY1149" s="36" t="str">
        <f t="shared" si="753"/>
        <v/>
      </c>
      <c r="AZ1149" s="36" t="str">
        <f t="shared" si="754"/>
        <v/>
      </c>
      <c r="BA1149" s="36" t="str">
        <f t="shared" si="755"/>
        <v/>
      </c>
      <c r="BB1149" s="36" t="str">
        <f t="shared" si="756"/>
        <v/>
      </c>
      <c r="BC1149" s="36" t="str">
        <f t="shared" si="757"/>
        <v/>
      </c>
      <c r="BD1149" s="36" t="str">
        <f t="shared" si="758"/>
        <v/>
      </c>
      <c r="BE1149" s="36" t="str">
        <f t="shared" si="759"/>
        <v/>
      </c>
      <c r="BF1149" s="36" t="str">
        <f t="shared" si="760"/>
        <v/>
      </c>
      <c r="BG1149" s="36" t="str">
        <f t="shared" si="761"/>
        <v/>
      </c>
      <c r="BH1149" s="36" t="str">
        <f t="shared" si="762"/>
        <v/>
      </c>
      <c r="BI1149" s="36" t="str">
        <f t="shared" si="763"/>
        <v/>
      </c>
      <c r="BJ1149" s="36" t="str">
        <f t="shared" si="764"/>
        <v/>
      </c>
      <c r="BK1149" s="36" t="str">
        <f t="shared" si="765"/>
        <v/>
      </c>
      <c r="BL1149" s="36" t="str">
        <f t="shared" si="766"/>
        <v/>
      </c>
      <c r="BM1149" s="36" t="str">
        <f t="shared" si="767"/>
        <v/>
      </c>
      <c r="BN1149" s="38" t="e">
        <f t="shared" si="726"/>
        <v>#DIV/0!</v>
      </c>
      <c r="BO1149" s="38" t="e">
        <f t="shared" si="727"/>
        <v>#DIV/0!</v>
      </c>
      <c r="BP1149" s="39" t="str">
        <f t="shared" si="728"/>
        <v/>
      </c>
      <c r="BQ1149" s="39" t="str">
        <f t="shared" si="729"/>
        <v/>
      </c>
      <c r="BR1149" s="39" t="str">
        <f t="shared" si="730"/>
        <v/>
      </c>
      <c r="BS1149" s="39" t="str">
        <f t="shared" si="731"/>
        <v/>
      </c>
      <c r="BT1149" s="39" t="str">
        <f t="shared" si="732"/>
        <v/>
      </c>
      <c r="BU1149" s="39" t="str">
        <f t="shared" si="733"/>
        <v/>
      </c>
      <c r="BV1149" s="39" t="str">
        <f t="shared" si="734"/>
        <v/>
      </c>
      <c r="BW1149" s="39" t="str">
        <f t="shared" si="735"/>
        <v/>
      </c>
      <c r="BX1149" s="39" t="str">
        <f t="shared" si="736"/>
        <v/>
      </c>
      <c r="BY1149" s="39" t="str">
        <f t="shared" si="737"/>
        <v/>
      </c>
      <c r="BZ1149" s="39" t="str">
        <f t="shared" si="738"/>
        <v/>
      </c>
      <c r="CA1149" s="39" t="str">
        <f t="shared" si="739"/>
        <v/>
      </c>
      <c r="CB1149" s="39" t="str">
        <f t="shared" si="740"/>
        <v/>
      </c>
      <c r="CC1149" s="39" t="str">
        <f t="shared" si="741"/>
        <v/>
      </c>
      <c r="CD1149" s="39" t="str">
        <f t="shared" si="742"/>
        <v/>
      </c>
      <c r="CE1149" s="39" t="str">
        <f t="shared" si="743"/>
        <v/>
      </c>
      <c r="CF1149" s="39" t="str">
        <f t="shared" si="744"/>
        <v/>
      </c>
      <c r="CG1149" s="39" t="str">
        <f t="shared" si="745"/>
        <v/>
      </c>
      <c r="CH1149" s="39" t="str">
        <f t="shared" si="746"/>
        <v/>
      </c>
      <c r="CI1149" s="39" t="str">
        <f t="shared" si="747"/>
        <v/>
      </c>
    </row>
    <row r="1150" spans="1:87">
      <c r="A1150" s="18"/>
      <c r="B1150" s="15" t="str">
        <f>'Gene Table'!E1149</f>
        <v>RT</v>
      </c>
      <c r="C1150" s="15" t="str">
        <f>'Gene Table'!B1149</f>
        <v>P19</v>
      </c>
      <c r="D1150" s="16" t="str">
        <f>IF(SUM('Test Sample Data'!D$3:D$98)&gt;10,IF(AND(ISNUMBER('Test Sample Data'!D1149),'Test Sample Data'!D1149&lt;$B$1,'Test Sample Data'!D1149&gt;0),'Test Sample Data'!D1149,$B$1),"")</f>
        <v/>
      </c>
      <c r="E1150" s="17" t="str">
        <f>IF(SUM('Test Sample Data'!E$3:E$98)&gt;10,IF(AND(ISNUMBER('Test Sample Data'!E1149),'Test Sample Data'!E1149&lt;$B$1,'Test Sample Data'!E1149&gt;0),'Test Sample Data'!E1149,$B$1),"")</f>
        <v/>
      </c>
      <c r="F1150" s="17" t="str">
        <f>IF(SUM('Test Sample Data'!F$3:F$98)&gt;10,IF(AND(ISNUMBER('Test Sample Data'!F1149),'Test Sample Data'!F1149&lt;$B$1,'Test Sample Data'!F1149&gt;0),'Test Sample Data'!F1149,$B$1),"")</f>
        <v/>
      </c>
      <c r="G1150" s="17" t="str">
        <f>IF(SUM('Test Sample Data'!G$3:G$98)&gt;10,IF(AND(ISNUMBER('Test Sample Data'!G1149),'Test Sample Data'!G1149&lt;$B$1,'Test Sample Data'!G1149&gt;0),'Test Sample Data'!G1149,$B$1),"")</f>
        <v/>
      </c>
      <c r="H1150" s="17" t="str">
        <f>IF(SUM('Test Sample Data'!H$3:H$98)&gt;10,IF(AND(ISNUMBER('Test Sample Data'!H1149),'Test Sample Data'!H1149&lt;$B$1,'Test Sample Data'!H1149&gt;0),'Test Sample Data'!H1149,$B$1),"")</f>
        <v/>
      </c>
      <c r="I1150" s="17" t="str">
        <f>IF(SUM('Test Sample Data'!I$3:I$98)&gt;10,IF(AND(ISNUMBER('Test Sample Data'!I1149),'Test Sample Data'!I1149&lt;$B$1,'Test Sample Data'!I1149&gt;0),'Test Sample Data'!I1149,$B$1),"")</f>
        <v/>
      </c>
      <c r="J1150" s="17" t="str">
        <f>IF(SUM('Test Sample Data'!J$3:J$98)&gt;10,IF(AND(ISNUMBER('Test Sample Data'!J1149),'Test Sample Data'!J1149&lt;$B$1,'Test Sample Data'!J1149&gt;0),'Test Sample Data'!J1149,$B$1),"")</f>
        <v/>
      </c>
      <c r="K1150" s="17" t="str">
        <f>IF(SUM('Test Sample Data'!K$3:K$98)&gt;10,IF(AND(ISNUMBER('Test Sample Data'!K1149),'Test Sample Data'!K1149&lt;$B$1,'Test Sample Data'!K1149&gt;0),'Test Sample Data'!K1149,$B$1),"")</f>
        <v/>
      </c>
      <c r="L1150" s="17" t="str">
        <f>IF(SUM('Test Sample Data'!L$3:L$98)&gt;10,IF(AND(ISNUMBER('Test Sample Data'!L1149),'Test Sample Data'!L1149&lt;$B$1,'Test Sample Data'!L1149&gt;0),'Test Sample Data'!L1149,$B$1),"")</f>
        <v/>
      </c>
      <c r="M1150" s="17" t="str">
        <f>IF(SUM('Test Sample Data'!M$3:M$98)&gt;10,IF(AND(ISNUMBER('Test Sample Data'!M1149),'Test Sample Data'!M1149&lt;$B$1,'Test Sample Data'!M1149&gt;0),'Test Sample Data'!M1149,$B$1),"")</f>
        <v/>
      </c>
      <c r="N1150" s="17" t="str">
        <f>'Gene Table'!E1149</f>
        <v>RT</v>
      </c>
      <c r="O1150" s="17" t="str">
        <f>'Gene Table'!B1149</f>
        <v>P19</v>
      </c>
      <c r="P1150" s="17" t="str">
        <f>IF(SUM('Control Sample Data'!D$3:D$98)&gt;10,IF(AND(ISNUMBER('Control Sample Data'!D1149),'Control Sample Data'!D1149&lt;$B$1,'Control Sample Data'!D1149&gt;0),'Control Sample Data'!D1149,$B$1),"")</f>
        <v/>
      </c>
      <c r="Q1150" s="17" t="str">
        <f>IF(SUM('Control Sample Data'!E$3:E$98)&gt;10,IF(AND(ISNUMBER('Control Sample Data'!E1149),'Control Sample Data'!E1149&lt;$B$1,'Control Sample Data'!E1149&gt;0),'Control Sample Data'!E1149,$B$1),"")</f>
        <v/>
      </c>
      <c r="R1150" s="17" t="str">
        <f>IF(SUM('Control Sample Data'!F$3:F$98)&gt;10,IF(AND(ISNUMBER('Control Sample Data'!F1149),'Control Sample Data'!F1149&lt;$B$1,'Control Sample Data'!F1149&gt;0),'Control Sample Data'!F1149,$B$1),"")</f>
        <v/>
      </c>
      <c r="S1150" s="17" t="str">
        <f>IF(SUM('Control Sample Data'!G$3:G$98)&gt;10,IF(AND(ISNUMBER('Control Sample Data'!G1149),'Control Sample Data'!G1149&lt;$B$1,'Control Sample Data'!G1149&gt;0),'Control Sample Data'!G1149,$B$1),"")</f>
        <v/>
      </c>
      <c r="T1150" s="17" t="str">
        <f>IF(SUM('Control Sample Data'!H$3:H$98)&gt;10,IF(AND(ISNUMBER('Control Sample Data'!H1149),'Control Sample Data'!H1149&lt;$B$1,'Control Sample Data'!H1149&gt;0),'Control Sample Data'!H1149,$B$1),"")</f>
        <v/>
      </c>
      <c r="U1150" s="17" t="str">
        <f>IF(SUM('Control Sample Data'!I$3:I$98)&gt;10,IF(AND(ISNUMBER('Control Sample Data'!I1149),'Control Sample Data'!I1149&lt;$B$1,'Control Sample Data'!I1149&gt;0),'Control Sample Data'!I1149,$B$1),"")</f>
        <v/>
      </c>
      <c r="V1150" s="17" t="str">
        <f>IF(SUM('Control Sample Data'!J$3:J$98)&gt;10,IF(AND(ISNUMBER('Control Sample Data'!J1149),'Control Sample Data'!J1149&lt;$B$1,'Control Sample Data'!J1149&gt;0),'Control Sample Data'!J1149,$B$1),"")</f>
        <v/>
      </c>
      <c r="W1150" s="17" t="str">
        <f>IF(SUM('Control Sample Data'!K$3:K$98)&gt;10,IF(AND(ISNUMBER('Control Sample Data'!K1149),'Control Sample Data'!K1149&lt;$B$1,'Control Sample Data'!K1149&gt;0),'Control Sample Data'!K1149,$B$1),"")</f>
        <v/>
      </c>
      <c r="X1150" s="17" t="str">
        <f>IF(SUM('Control Sample Data'!L$3:L$98)&gt;10,IF(AND(ISNUMBER('Control Sample Data'!L1149),'Control Sample Data'!L1149&lt;$B$1,'Control Sample Data'!L1149&gt;0),'Control Sample Data'!L1149,$B$1),"")</f>
        <v/>
      </c>
      <c r="Y1150" s="17" t="str">
        <f>IF(SUM('Control Sample Data'!M$3:M$98)&gt;10,IF(AND(ISNUMBER('Control Sample Data'!M1149),'Control Sample Data'!M1149&lt;$B$1,'Control Sample Data'!M1149&gt;0),'Control Sample Data'!M1149,$B$1),"")</f>
        <v/>
      </c>
      <c r="AT1150" s="36" t="str">
        <f t="shared" si="748"/>
        <v/>
      </c>
      <c r="AU1150" s="36" t="str">
        <f t="shared" si="749"/>
        <v/>
      </c>
      <c r="AV1150" s="36" t="str">
        <f t="shared" si="750"/>
        <v/>
      </c>
      <c r="AW1150" s="36" t="str">
        <f t="shared" si="751"/>
        <v/>
      </c>
      <c r="AX1150" s="36" t="str">
        <f t="shared" si="752"/>
        <v/>
      </c>
      <c r="AY1150" s="36" t="str">
        <f t="shared" si="753"/>
        <v/>
      </c>
      <c r="AZ1150" s="36" t="str">
        <f t="shared" si="754"/>
        <v/>
      </c>
      <c r="BA1150" s="36" t="str">
        <f t="shared" si="755"/>
        <v/>
      </c>
      <c r="BB1150" s="36" t="str">
        <f t="shared" si="756"/>
        <v/>
      </c>
      <c r="BC1150" s="36" t="str">
        <f t="shared" si="757"/>
        <v/>
      </c>
      <c r="BD1150" s="36" t="str">
        <f t="shared" si="758"/>
        <v/>
      </c>
      <c r="BE1150" s="36" t="str">
        <f t="shared" si="759"/>
        <v/>
      </c>
      <c r="BF1150" s="36" t="str">
        <f t="shared" si="760"/>
        <v/>
      </c>
      <c r="BG1150" s="36" t="str">
        <f t="shared" si="761"/>
        <v/>
      </c>
      <c r="BH1150" s="36" t="str">
        <f t="shared" si="762"/>
        <v/>
      </c>
      <c r="BI1150" s="36" t="str">
        <f t="shared" si="763"/>
        <v/>
      </c>
      <c r="BJ1150" s="36" t="str">
        <f t="shared" si="764"/>
        <v/>
      </c>
      <c r="BK1150" s="36" t="str">
        <f t="shared" si="765"/>
        <v/>
      </c>
      <c r="BL1150" s="36" t="str">
        <f t="shared" si="766"/>
        <v/>
      </c>
      <c r="BM1150" s="36" t="str">
        <f t="shared" si="767"/>
        <v/>
      </c>
      <c r="BN1150" s="38" t="e">
        <f t="shared" si="726"/>
        <v>#DIV/0!</v>
      </c>
      <c r="BO1150" s="38" t="e">
        <f t="shared" si="727"/>
        <v>#DIV/0!</v>
      </c>
      <c r="BP1150" s="39" t="str">
        <f t="shared" si="728"/>
        <v/>
      </c>
      <c r="BQ1150" s="39" t="str">
        <f t="shared" si="729"/>
        <v/>
      </c>
      <c r="BR1150" s="39" t="str">
        <f t="shared" si="730"/>
        <v/>
      </c>
      <c r="BS1150" s="39" t="str">
        <f t="shared" si="731"/>
        <v/>
      </c>
      <c r="BT1150" s="39" t="str">
        <f t="shared" si="732"/>
        <v/>
      </c>
      <c r="BU1150" s="39" t="str">
        <f t="shared" si="733"/>
        <v/>
      </c>
      <c r="BV1150" s="39" t="str">
        <f t="shared" si="734"/>
        <v/>
      </c>
      <c r="BW1150" s="39" t="str">
        <f t="shared" si="735"/>
        <v/>
      </c>
      <c r="BX1150" s="39" t="str">
        <f t="shared" si="736"/>
        <v/>
      </c>
      <c r="BY1150" s="39" t="str">
        <f t="shared" si="737"/>
        <v/>
      </c>
      <c r="BZ1150" s="39" t="str">
        <f t="shared" si="738"/>
        <v/>
      </c>
      <c r="CA1150" s="39" t="str">
        <f t="shared" si="739"/>
        <v/>
      </c>
      <c r="CB1150" s="39" t="str">
        <f t="shared" si="740"/>
        <v/>
      </c>
      <c r="CC1150" s="39" t="str">
        <f t="shared" si="741"/>
        <v/>
      </c>
      <c r="CD1150" s="39" t="str">
        <f t="shared" si="742"/>
        <v/>
      </c>
      <c r="CE1150" s="39" t="str">
        <f t="shared" si="743"/>
        <v/>
      </c>
      <c r="CF1150" s="39" t="str">
        <f t="shared" si="744"/>
        <v/>
      </c>
      <c r="CG1150" s="39" t="str">
        <f t="shared" si="745"/>
        <v/>
      </c>
      <c r="CH1150" s="39" t="str">
        <f t="shared" si="746"/>
        <v/>
      </c>
      <c r="CI1150" s="39" t="str">
        <f t="shared" si="747"/>
        <v/>
      </c>
    </row>
    <row r="1151" spans="1:87">
      <c r="A1151" s="18"/>
      <c r="B1151" s="15" t="str">
        <f>'Gene Table'!E1150</f>
        <v>RT</v>
      </c>
      <c r="C1151" s="15" t="str">
        <f>'Gene Table'!B1150</f>
        <v>P20</v>
      </c>
      <c r="D1151" s="16" t="str">
        <f>IF(SUM('Test Sample Data'!D$3:D$98)&gt;10,IF(AND(ISNUMBER('Test Sample Data'!D1150),'Test Sample Data'!D1150&lt;$B$1,'Test Sample Data'!D1150&gt;0),'Test Sample Data'!D1150,$B$1),"")</f>
        <v/>
      </c>
      <c r="E1151" s="17" t="str">
        <f>IF(SUM('Test Sample Data'!E$3:E$98)&gt;10,IF(AND(ISNUMBER('Test Sample Data'!E1150),'Test Sample Data'!E1150&lt;$B$1,'Test Sample Data'!E1150&gt;0),'Test Sample Data'!E1150,$B$1),"")</f>
        <v/>
      </c>
      <c r="F1151" s="17" t="str">
        <f>IF(SUM('Test Sample Data'!F$3:F$98)&gt;10,IF(AND(ISNUMBER('Test Sample Data'!F1150),'Test Sample Data'!F1150&lt;$B$1,'Test Sample Data'!F1150&gt;0),'Test Sample Data'!F1150,$B$1),"")</f>
        <v/>
      </c>
      <c r="G1151" s="17" t="str">
        <f>IF(SUM('Test Sample Data'!G$3:G$98)&gt;10,IF(AND(ISNUMBER('Test Sample Data'!G1150),'Test Sample Data'!G1150&lt;$B$1,'Test Sample Data'!G1150&gt;0),'Test Sample Data'!G1150,$B$1),"")</f>
        <v/>
      </c>
      <c r="H1151" s="17" t="str">
        <f>IF(SUM('Test Sample Data'!H$3:H$98)&gt;10,IF(AND(ISNUMBER('Test Sample Data'!H1150),'Test Sample Data'!H1150&lt;$B$1,'Test Sample Data'!H1150&gt;0),'Test Sample Data'!H1150,$B$1),"")</f>
        <v/>
      </c>
      <c r="I1151" s="17" t="str">
        <f>IF(SUM('Test Sample Data'!I$3:I$98)&gt;10,IF(AND(ISNUMBER('Test Sample Data'!I1150),'Test Sample Data'!I1150&lt;$B$1,'Test Sample Data'!I1150&gt;0),'Test Sample Data'!I1150,$B$1),"")</f>
        <v/>
      </c>
      <c r="J1151" s="17" t="str">
        <f>IF(SUM('Test Sample Data'!J$3:J$98)&gt;10,IF(AND(ISNUMBER('Test Sample Data'!J1150),'Test Sample Data'!J1150&lt;$B$1,'Test Sample Data'!J1150&gt;0),'Test Sample Data'!J1150,$B$1),"")</f>
        <v/>
      </c>
      <c r="K1151" s="17" t="str">
        <f>IF(SUM('Test Sample Data'!K$3:K$98)&gt;10,IF(AND(ISNUMBER('Test Sample Data'!K1150),'Test Sample Data'!K1150&lt;$B$1,'Test Sample Data'!K1150&gt;0),'Test Sample Data'!K1150,$B$1),"")</f>
        <v/>
      </c>
      <c r="L1151" s="17" t="str">
        <f>IF(SUM('Test Sample Data'!L$3:L$98)&gt;10,IF(AND(ISNUMBER('Test Sample Data'!L1150),'Test Sample Data'!L1150&lt;$B$1,'Test Sample Data'!L1150&gt;0),'Test Sample Data'!L1150,$B$1),"")</f>
        <v/>
      </c>
      <c r="M1151" s="17" t="str">
        <f>IF(SUM('Test Sample Data'!M$3:M$98)&gt;10,IF(AND(ISNUMBER('Test Sample Data'!M1150),'Test Sample Data'!M1150&lt;$B$1,'Test Sample Data'!M1150&gt;0),'Test Sample Data'!M1150,$B$1),"")</f>
        <v/>
      </c>
      <c r="N1151" s="17" t="str">
        <f>'Gene Table'!E1150</f>
        <v>RT</v>
      </c>
      <c r="O1151" s="17" t="str">
        <f>'Gene Table'!B1150</f>
        <v>P20</v>
      </c>
      <c r="P1151" s="17" t="str">
        <f>IF(SUM('Control Sample Data'!D$3:D$98)&gt;10,IF(AND(ISNUMBER('Control Sample Data'!D1150),'Control Sample Data'!D1150&lt;$B$1,'Control Sample Data'!D1150&gt;0),'Control Sample Data'!D1150,$B$1),"")</f>
        <v/>
      </c>
      <c r="Q1151" s="17" t="str">
        <f>IF(SUM('Control Sample Data'!E$3:E$98)&gt;10,IF(AND(ISNUMBER('Control Sample Data'!E1150),'Control Sample Data'!E1150&lt;$B$1,'Control Sample Data'!E1150&gt;0),'Control Sample Data'!E1150,$B$1),"")</f>
        <v/>
      </c>
      <c r="R1151" s="17" t="str">
        <f>IF(SUM('Control Sample Data'!F$3:F$98)&gt;10,IF(AND(ISNUMBER('Control Sample Data'!F1150),'Control Sample Data'!F1150&lt;$B$1,'Control Sample Data'!F1150&gt;0),'Control Sample Data'!F1150,$B$1),"")</f>
        <v/>
      </c>
      <c r="S1151" s="17" t="str">
        <f>IF(SUM('Control Sample Data'!G$3:G$98)&gt;10,IF(AND(ISNUMBER('Control Sample Data'!G1150),'Control Sample Data'!G1150&lt;$B$1,'Control Sample Data'!G1150&gt;0),'Control Sample Data'!G1150,$B$1),"")</f>
        <v/>
      </c>
      <c r="T1151" s="17" t="str">
        <f>IF(SUM('Control Sample Data'!H$3:H$98)&gt;10,IF(AND(ISNUMBER('Control Sample Data'!H1150),'Control Sample Data'!H1150&lt;$B$1,'Control Sample Data'!H1150&gt;0),'Control Sample Data'!H1150,$B$1),"")</f>
        <v/>
      </c>
      <c r="U1151" s="17" t="str">
        <f>IF(SUM('Control Sample Data'!I$3:I$98)&gt;10,IF(AND(ISNUMBER('Control Sample Data'!I1150),'Control Sample Data'!I1150&lt;$B$1,'Control Sample Data'!I1150&gt;0),'Control Sample Data'!I1150,$B$1),"")</f>
        <v/>
      </c>
      <c r="V1151" s="17" t="str">
        <f>IF(SUM('Control Sample Data'!J$3:J$98)&gt;10,IF(AND(ISNUMBER('Control Sample Data'!J1150),'Control Sample Data'!J1150&lt;$B$1,'Control Sample Data'!J1150&gt;0),'Control Sample Data'!J1150,$B$1),"")</f>
        <v/>
      </c>
      <c r="W1151" s="17" t="str">
        <f>IF(SUM('Control Sample Data'!K$3:K$98)&gt;10,IF(AND(ISNUMBER('Control Sample Data'!K1150),'Control Sample Data'!K1150&lt;$B$1,'Control Sample Data'!K1150&gt;0),'Control Sample Data'!K1150,$B$1),"")</f>
        <v/>
      </c>
      <c r="X1151" s="17" t="str">
        <f>IF(SUM('Control Sample Data'!L$3:L$98)&gt;10,IF(AND(ISNUMBER('Control Sample Data'!L1150),'Control Sample Data'!L1150&lt;$B$1,'Control Sample Data'!L1150&gt;0),'Control Sample Data'!L1150,$B$1),"")</f>
        <v/>
      </c>
      <c r="Y1151" s="17" t="str">
        <f>IF(SUM('Control Sample Data'!M$3:M$98)&gt;10,IF(AND(ISNUMBER('Control Sample Data'!M1150),'Control Sample Data'!M1150&lt;$B$1,'Control Sample Data'!M1150&gt;0),'Control Sample Data'!M1150,$B$1),"")</f>
        <v/>
      </c>
      <c r="AT1151" s="36" t="str">
        <f t="shared" si="748"/>
        <v/>
      </c>
      <c r="AU1151" s="36" t="str">
        <f t="shared" si="749"/>
        <v/>
      </c>
      <c r="AV1151" s="36" t="str">
        <f t="shared" si="750"/>
        <v/>
      </c>
      <c r="AW1151" s="36" t="str">
        <f t="shared" si="751"/>
        <v/>
      </c>
      <c r="AX1151" s="36" t="str">
        <f t="shared" si="752"/>
        <v/>
      </c>
      <c r="AY1151" s="36" t="str">
        <f t="shared" si="753"/>
        <v/>
      </c>
      <c r="AZ1151" s="36" t="str">
        <f t="shared" si="754"/>
        <v/>
      </c>
      <c r="BA1151" s="36" t="str">
        <f t="shared" si="755"/>
        <v/>
      </c>
      <c r="BB1151" s="36" t="str">
        <f t="shared" si="756"/>
        <v/>
      </c>
      <c r="BC1151" s="36" t="str">
        <f t="shared" si="757"/>
        <v/>
      </c>
      <c r="BD1151" s="36" t="str">
        <f t="shared" si="758"/>
        <v/>
      </c>
      <c r="BE1151" s="36" t="str">
        <f t="shared" si="759"/>
        <v/>
      </c>
      <c r="BF1151" s="36" t="str">
        <f t="shared" si="760"/>
        <v/>
      </c>
      <c r="BG1151" s="36" t="str">
        <f t="shared" si="761"/>
        <v/>
      </c>
      <c r="BH1151" s="36" t="str">
        <f t="shared" si="762"/>
        <v/>
      </c>
      <c r="BI1151" s="36" t="str">
        <f t="shared" si="763"/>
        <v/>
      </c>
      <c r="BJ1151" s="36" t="str">
        <f t="shared" si="764"/>
        <v/>
      </c>
      <c r="BK1151" s="36" t="str">
        <f t="shared" si="765"/>
        <v/>
      </c>
      <c r="BL1151" s="36" t="str">
        <f t="shared" si="766"/>
        <v/>
      </c>
      <c r="BM1151" s="36" t="str">
        <f t="shared" si="767"/>
        <v/>
      </c>
      <c r="BN1151" s="38" t="e">
        <f t="shared" si="726"/>
        <v>#DIV/0!</v>
      </c>
      <c r="BO1151" s="38" t="e">
        <f t="shared" si="727"/>
        <v>#DIV/0!</v>
      </c>
      <c r="BP1151" s="39" t="str">
        <f t="shared" si="728"/>
        <v/>
      </c>
      <c r="BQ1151" s="39" t="str">
        <f t="shared" si="729"/>
        <v/>
      </c>
      <c r="BR1151" s="39" t="str">
        <f t="shared" si="730"/>
        <v/>
      </c>
      <c r="BS1151" s="39" t="str">
        <f t="shared" si="731"/>
        <v/>
      </c>
      <c r="BT1151" s="39" t="str">
        <f t="shared" si="732"/>
        <v/>
      </c>
      <c r="BU1151" s="39" t="str">
        <f t="shared" si="733"/>
        <v/>
      </c>
      <c r="BV1151" s="39" t="str">
        <f t="shared" si="734"/>
        <v/>
      </c>
      <c r="BW1151" s="39" t="str">
        <f t="shared" si="735"/>
        <v/>
      </c>
      <c r="BX1151" s="39" t="str">
        <f t="shared" si="736"/>
        <v/>
      </c>
      <c r="BY1151" s="39" t="str">
        <f t="shared" si="737"/>
        <v/>
      </c>
      <c r="BZ1151" s="39" t="str">
        <f t="shared" si="738"/>
        <v/>
      </c>
      <c r="CA1151" s="39" t="str">
        <f t="shared" si="739"/>
        <v/>
      </c>
      <c r="CB1151" s="39" t="str">
        <f t="shared" si="740"/>
        <v/>
      </c>
      <c r="CC1151" s="39" t="str">
        <f t="shared" si="741"/>
        <v/>
      </c>
      <c r="CD1151" s="39" t="str">
        <f t="shared" si="742"/>
        <v/>
      </c>
      <c r="CE1151" s="39" t="str">
        <f t="shared" si="743"/>
        <v/>
      </c>
      <c r="CF1151" s="39" t="str">
        <f t="shared" si="744"/>
        <v/>
      </c>
      <c r="CG1151" s="39" t="str">
        <f t="shared" si="745"/>
        <v/>
      </c>
      <c r="CH1151" s="39" t="str">
        <f t="shared" si="746"/>
        <v/>
      </c>
      <c r="CI1151" s="39" t="str">
        <f t="shared" si="747"/>
        <v/>
      </c>
    </row>
    <row r="1152" spans="1:87">
      <c r="A1152" s="18"/>
      <c r="B1152" s="15" t="str">
        <f>'Gene Table'!E1151</f>
        <v>PCR</v>
      </c>
      <c r="C1152" s="15" t="str">
        <f>'Gene Table'!B1151</f>
        <v>P21</v>
      </c>
      <c r="D1152" s="16" t="str">
        <f>IF(SUM('Test Sample Data'!D$3:D$98)&gt;10,IF(AND(ISNUMBER('Test Sample Data'!D1151),'Test Sample Data'!D1151&lt;$B$1,'Test Sample Data'!D1151&gt;0),'Test Sample Data'!D1151,$B$1),"")</f>
        <v/>
      </c>
      <c r="E1152" s="17" t="str">
        <f>IF(SUM('Test Sample Data'!E$3:E$98)&gt;10,IF(AND(ISNUMBER('Test Sample Data'!E1151),'Test Sample Data'!E1151&lt;$B$1,'Test Sample Data'!E1151&gt;0),'Test Sample Data'!E1151,$B$1),"")</f>
        <v/>
      </c>
      <c r="F1152" s="17" t="str">
        <f>IF(SUM('Test Sample Data'!F$3:F$98)&gt;10,IF(AND(ISNUMBER('Test Sample Data'!F1151),'Test Sample Data'!F1151&lt;$B$1,'Test Sample Data'!F1151&gt;0),'Test Sample Data'!F1151,$B$1),"")</f>
        <v/>
      </c>
      <c r="G1152" s="17" t="str">
        <f>IF(SUM('Test Sample Data'!G$3:G$98)&gt;10,IF(AND(ISNUMBER('Test Sample Data'!G1151),'Test Sample Data'!G1151&lt;$B$1,'Test Sample Data'!G1151&gt;0),'Test Sample Data'!G1151,$B$1),"")</f>
        <v/>
      </c>
      <c r="H1152" s="17" t="str">
        <f>IF(SUM('Test Sample Data'!H$3:H$98)&gt;10,IF(AND(ISNUMBER('Test Sample Data'!H1151),'Test Sample Data'!H1151&lt;$B$1,'Test Sample Data'!H1151&gt;0),'Test Sample Data'!H1151,$B$1),"")</f>
        <v/>
      </c>
      <c r="I1152" s="17" t="str">
        <f>IF(SUM('Test Sample Data'!I$3:I$98)&gt;10,IF(AND(ISNUMBER('Test Sample Data'!I1151),'Test Sample Data'!I1151&lt;$B$1,'Test Sample Data'!I1151&gt;0),'Test Sample Data'!I1151,$B$1),"")</f>
        <v/>
      </c>
      <c r="J1152" s="17" t="str">
        <f>IF(SUM('Test Sample Data'!J$3:J$98)&gt;10,IF(AND(ISNUMBER('Test Sample Data'!J1151),'Test Sample Data'!J1151&lt;$B$1,'Test Sample Data'!J1151&gt;0),'Test Sample Data'!J1151,$B$1),"")</f>
        <v/>
      </c>
      <c r="K1152" s="17" t="str">
        <f>IF(SUM('Test Sample Data'!K$3:K$98)&gt;10,IF(AND(ISNUMBER('Test Sample Data'!K1151),'Test Sample Data'!K1151&lt;$B$1,'Test Sample Data'!K1151&gt;0),'Test Sample Data'!K1151,$B$1),"")</f>
        <v/>
      </c>
      <c r="L1152" s="17" t="str">
        <f>IF(SUM('Test Sample Data'!L$3:L$98)&gt;10,IF(AND(ISNUMBER('Test Sample Data'!L1151),'Test Sample Data'!L1151&lt;$B$1,'Test Sample Data'!L1151&gt;0),'Test Sample Data'!L1151,$B$1),"")</f>
        <v/>
      </c>
      <c r="M1152" s="17" t="str">
        <f>IF(SUM('Test Sample Data'!M$3:M$98)&gt;10,IF(AND(ISNUMBER('Test Sample Data'!M1151),'Test Sample Data'!M1151&lt;$B$1,'Test Sample Data'!M1151&gt;0),'Test Sample Data'!M1151,$B$1),"")</f>
        <v/>
      </c>
      <c r="N1152" s="17" t="str">
        <f>'Gene Table'!E1151</f>
        <v>PCR</v>
      </c>
      <c r="O1152" s="17" t="str">
        <f>'Gene Table'!B1151</f>
        <v>P21</v>
      </c>
      <c r="P1152" s="17" t="str">
        <f>IF(SUM('Control Sample Data'!D$3:D$98)&gt;10,IF(AND(ISNUMBER('Control Sample Data'!D1151),'Control Sample Data'!D1151&lt;$B$1,'Control Sample Data'!D1151&gt;0),'Control Sample Data'!D1151,$B$1),"")</f>
        <v/>
      </c>
      <c r="Q1152" s="17" t="str">
        <f>IF(SUM('Control Sample Data'!E$3:E$98)&gt;10,IF(AND(ISNUMBER('Control Sample Data'!E1151),'Control Sample Data'!E1151&lt;$B$1,'Control Sample Data'!E1151&gt;0),'Control Sample Data'!E1151,$B$1),"")</f>
        <v/>
      </c>
      <c r="R1152" s="17" t="str">
        <f>IF(SUM('Control Sample Data'!F$3:F$98)&gt;10,IF(AND(ISNUMBER('Control Sample Data'!F1151),'Control Sample Data'!F1151&lt;$B$1,'Control Sample Data'!F1151&gt;0),'Control Sample Data'!F1151,$B$1),"")</f>
        <v/>
      </c>
      <c r="S1152" s="17" t="str">
        <f>IF(SUM('Control Sample Data'!G$3:G$98)&gt;10,IF(AND(ISNUMBER('Control Sample Data'!G1151),'Control Sample Data'!G1151&lt;$B$1,'Control Sample Data'!G1151&gt;0),'Control Sample Data'!G1151,$B$1),"")</f>
        <v/>
      </c>
      <c r="T1152" s="17" t="str">
        <f>IF(SUM('Control Sample Data'!H$3:H$98)&gt;10,IF(AND(ISNUMBER('Control Sample Data'!H1151),'Control Sample Data'!H1151&lt;$B$1,'Control Sample Data'!H1151&gt;0),'Control Sample Data'!H1151,$B$1),"")</f>
        <v/>
      </c>
      <c r="U1152" s="17" t="str">
        <f>IF(SUM('Control Sample Data'!I$3:I$98)&gt;10,IF(AND(ISNUMBER('Control Sample Data'!I1151),'Control Sample Data'!I1151&lt;$B$1,'Control Sample Data'!I1151&gt;0),'Control Sample Data'!I1151,$B$1),"")</f>
        <v/>
      </c>
      <c r="V1152" s="17" t="str">
        <f>IF(SUM('Control Sample Data'!J$3:J$98)&gt;10,IF(AND(ISNUMBER('Control Sample Data'!J1151),'Control Sample Data'!J1151&lt;$B$1,'Control Sample Data'!J1151&gt;0),'Control Sample Data'!J1151,$B$1),"")</f>
        <v/>
      </c>
      <c r="W1152" s="17" t="str">
        <f>IF(SUM('Control Sample Data'!K$3:K$98)&gt;10,IF(AND(ISNUMBER('Control Sample Data'!K1151),'Control Sample Data'!K1151&lt;$B$1,'Control Sample Data'!K1151&gt;0),'Control Sample Data'!K1151,$B$1),"")</f>
        <v/>
      </c>
      <c r="X1152" s="17" t="str">
        <f>IF(SUM('Control Sample Data'!L$3:L$98)&gt;10,IF(AND(ISNUMBER('Control Sample Data'!L1151),'Control Sample Data'!L1151&lt;$B$1,'Control Sample Data'!L1151&gt;0),'Control Sample Data'!L1151,$B$1),"")</f>
        <v/>
      </c>
      <c r="Y1152" s="17" t="str">
        <f>IF(SUM('Control Sample Data'!M$3:M$98)&gt;10,IF(AND(ISNUMBER('Control Sample Data'!M1151),'Control Sample Data'!M1151&lt;$B$1,'Control Sample Data'!M1151&gt;0),'Control Sample Data'!M1151,$B$1),"")</f>
        <v/>
      </c>
      <c r="AT1152" s="36" t="str">
        <f t="shared" si="748"/>
        <v/>
      </c>
      <c r="AU1152" s="36" t="str">
        <f t="shared" si="749"/>
        <v/>
      </c>
      <c r="AV1152" s="36" t="str">
        <f t="shared" si="750"/>
        <v/>
      </c>
      <c r="AW1152" s="36" t="str">
        <f t="shared" si="751"/>
        <v/>
      </c>
      <c r="AX1152" s="36" t="str">
        <f t="shared" si="752"/>
        <v/>
      </c>
      <c r="AY1152" s="36" t="str">
        <f t="shared" si="753"/>
        <v/>
      </c>
      <c r="AZ1152" s="36" t="str">
        <f t="shared" si="754"/>
        <v/>
      </c>
      <c r="BA1152" s="36" t="str">
        <f t="shared" si="755"/>
        <v/>
      </c>
      <c r="BB1152" s="36" t="str">
        <f t="shared" si="756"/>
        <v/>
      </c>
      <c r="BC1152" s="36" t="str">
        <f t="shared" si="757"/>
        <v/>
      </c>
      <c r="BD1152" s="36" t="str">
        <f t="shared" si="758"/>
        <v/>
      </c>
      <c r="BE1152" s="36" t="str">
        <f t="shared" si="759"/>
        <v/>
      </c>
      <c r="BF1152" s="36" t="str">
        <f t="shared" si="760"/>
        <v/>
      </c>
      <c r="BG1152" s="36" t="str">
        <f t="shared" si="761"/>
        <v/>
      </c>
      <c r="BH1152" s="36" t="str">
        <f t="shared" si="762"/>
        <v/>
      </c>
      <c r="BI1152" s="36" t="str">
        <f t="shared" si="763"/>
        <v/>
      </c>
      <c r="BJ1152" s="36" t="str">
        <f t="shared" si="764"/>
        <v/>
      </c>
      <c r="BK1152" s="36" t="str">
        <f t="shared" si="765"/>
        <v/>
      </c>
      <c r="BL1152" s="36" t="str">
        <f t="shared" si="766"/>
        <v/>
      </c>
      <c r="BM1152" s="36" t="str">
        <f t="shared" si="767"/>
        <v/>
      </c>
      <c r="BN1152" s="38" t="e">
        <f t="shared" si="726"/>
        <v>#DIV/0!</v>
      </c>
      <c r="BO1152" s="38" t="e">
        <f t="shared" si="727"/>
        <v>#DIV/0!</v>
      </c>
      <c r="BP1152" s="39" t="str">
        <f t="shared" si="728"/>
        <v/>
      </c>
      <c r="BQ1152" s="39" t="str">
        <f t="shared" si="729"/>
        <v/>
      </c>
      <c r="BR1152" s="39" t="str">
        <f t="shared" si="730"/>
        <v/>
      </c>
      <c r="BS1152" s="39" t="str">
        <f t="shared" si="731"/>
        <v/>
      </c>
      <c r="BT1152" s="39" t="str">
        <f t="shared" si="732"/>
        <v/>
      </c>
      <c r="BU1152" s="39" t="str">
        <f t="shared" si="733"/>
        <v/>
      </c>
      <c r="BV1152" s="39" t="str">
        <f t="shared" si="734"/>
        <v/>
      </c>
      <c r="BW1152" s="39" t="str">
        <f t="shared" si="735"/>
        <v/>
      </c>
      <c r="BX1152" s="39" t="str">
        <f t="shared" si="736"/>
        <v/>
      </c>
      <c r="BY1152" s="39" t="str">
        <f t="shared" si="737"/>
        <v/>
      </c>
      <c r="BZ1152" s="39" t="str">
        <f t="shared" si="738"/>
        <v/>
      </c>
      <c r="CA1152" s="39" t="str">
        <f t="shared" si="739"/>
        <v/>
      </c>
      <c r="CB1152" s="39" t="str">
        <f t="shared" si="740"/>
        <v/>
      </c>
      <c r="CC1152" s="39" t="str">
        <f t="shared" si="741"/>
        <v/>
      </c>
      <c r="CD1152" s="39" t="str">
        <f t="shared" si="742"/>
        <v/>
      </c>
      <c r="CE1152" s="39" t="str">
        <f t="shared" si="743"/>
        <v/>
      </c>
      <c r="CF1152" s="39" t="str">
        <f t="shared" si="744"/>
        <v/>
      </c>
      <c r="CG1152" s="39" t="str">
        <f t="shared" si="745"/>
        <v/>
      </c>
      <c r="CH1152" s="39" t="str">
        <f t="shared" si="746"/>
        <v/>
      </c>
      <c r="CI1152" s="39" t="str">
        <f t="shared" si="747"/>
        <v/>
      </c>
    </row>
    <row r="1153" spans="1:87">
      <c r="A1153" s="18"/>
      <c r="B1153" s="15" t="str">
        <f>'Gene Table'!E1152</f>
        <v>PCR</v>
      </c>
      <c r="C1153" s="15" t="str">
        <f>'Gene Table'!B1152</f>
        <v>P22</v>
      </c>
      <c r="D1153" s="16" t="str">
        <f>IF(SUM('Test Sample Data'!D$3:D$98)&gt;10,IF(AND(ISNUMBER('Test Sample Data'!D1152),'Test Sample Data'!D1152&lt;$B$1,'Test Sample Data'!D1152&gt;0),'Test Sample Data'!D1152,$B$1),"")</f>
        <v/>
      </c>
      <c r="E1153" s="17" t="str">
        <f>IF(SUM('Test Sample Data'!E$3:E$98)&gt;10,IF(AND(ISNUMBER('Test Sample Data'!E1152),'Test Sample Data'!E1152&lt;$B$1,'Test Sample Data'!E1152&gt;0),'Test Sample Data'!E1152,$B$1),"")</f>
        <v/>
      </c>
      <c r="F1153" s="17" t="str">
        <f>IF(SUM('Test Sample Data'!F$3:F$98)&gt;10,IF(AND(ISNUMBER('Test Sample Data'!F1152),'Test Sample Data'!F1152&lt;$B$1,'Test Sample Data'!F1152&gt;0),'Test Sample Data'!F1152,$B$1),"")</f>
        <v/>
      </c>
      <c r="G1153" s="17" t="str">
        <f>IF(SUM('Test Sample Data'!G$3:G$98)&gt;10,IF(AND(ISNUMBER('Test Sample Data'!G1152),'Test Sample Data'!G1152&lt;$B$1,'Test Sample Data'!G1152&gt;0),'Test Sample Data'!G1152,$B$1),"")</f>
        <v/>
      </c>
      <c r="H1153" s="17" t="str">
        <f>IF(SUM('Test Sample Data'!H$3:H$98)&gt;10,IF(AND(ISNUMBER('Test Sample Data'!H1152),'Test Sample Data'!H1152&lt;$B$1,'Test Sample Data'!H1152&gt;0),'Test Sample Data'!H1152,$B$1),"")</f>
        <v/>
      </c>
      <c r="I1153" s="17" t="str">
        <f>IF(SUM('Test Sample Data'!I$3:I$98)&gt;10,IF(AND(ISNUMBER('Test Sample Data'!I1152),'Test Sample Data'!I1152&lt;$B$1,'Test Sample Data'!I1152&gt;0),'Test Sample Data'!I1152,$B$1),"")</f>
        <v/>
      </c>
      <c r="J1153" s="17" t="str">
        <f>IF(SUM('Test Sample Data'!J$3:J$98)&gt;10,IF(AND(ISNUMBER('Test Sample Data'!J1152),'Test Sample Data'!J1152&lt;$B$1,'Test Sample Data'!J1152&gt;0),'Test Sample Data'!J1152,$B$1),"")</f>
        <v/>
      </c>
      <c r="K1153" s="17" t="str">
        <f>IF(SUM('Test Sample Data'!K$3:K$98)&gt;10,IF(AND(ISNUMBER('Test Sample Data'!K1152),'Test Sample Data'!K1152&lt;$B$1,'Test Sample Data'!K1152&gt;0),'Test Sample Data'!K1152,$B$1),"")</f>
        <v/>
      </c>
      <c r="L1153" s="17" t="str">
        <f>IF(SUM('Test Sample Data'!L$3:L$98)&gt;10,IF(AND(ISNUMBER('Test Sample Data'!L1152),'Test Sample Data'!L1152&lt;$B$1,'Test Sample Data'!L1152&gt;0),'Test Sample Data'!L1152,$B$1),"")</f>
        <v/>
      </c>
      <c r="M1153" s="17" t="str">
        <f>IF(SUM('Test Sample Data'!M$3:M$98)&gt;10,IF(AND(ISNUMBER('Test Sample Data'!M1152),'Test Sample Data'!M1152&lt;$B$1,'Test Sample Data'!M1152&gt;0),'Test Sample Data'!M1152,$B$1),"")</f>
        <v/>
      </c>
      <c r="N1153" s="17" t="str">
        <f>'Gene Table'!E1152</f>
        <v>PCR</v>
      </c>
      <c r="O1153" s="17" t="str">
        <f>'Gene Table'!B1152</f>
        <v>P22</v>
      </c>
      <c r="P1153" s="17" t="str">
        <f>IF(SUM('Control Sample Data'!D$3:D$98)&gt;10,IF(AND(ISNUMBER('Control Sample Data'!D1152),'Control Sample Data'!D1152&lt;$B$1,'Control Sample Data'!D1152&gt;0),'Control Sample Data'!D1152,$B$1),"")</f>
        <v/>
      </c>
      <c r="Q1153" s="17" t="str">
        <f>IF(SUM('Control Sample Data'!E$3:E$98)&gt;10,IF(AND(ISNUMBER('Control Sample Data'!E1152),'Control Sample Data'!E1152&lt;$B$1,'Control Sample Data'!E1152&gt;0),'Control Sample Data'!E1152,$B$1),"")</f>
        <v/>
      </c>
      <c r="R1153" s="17" t="str">
        <f>IF(SUM('Control Sample Data'!F$3:F$98)&gt;10,IF(AND(ISNUMBER('Control Sample Data'!F1152),'Control Sample Data'!F1152&lt;$B$1,'Control Sample Data'!F1152&gt;0),'Control Sample Data'!F1152,$B$1),"")</f>
        <v/>
      </c>
      <c r="S1153" s="17" t="str">
        <f>IF(SUM('Control Sample Data'!G$3:G$98)&gt;10,IF(AND(ISNUMBER('Control Sample Data'!G1152),'Control Sample Data'!G1152&lt;$B$1,'Control Sample Data'!G1152&gt;0),'Control Sample Data'!G1152,$B$1),"")</f>
        <v/>
      </c>
      <c r="T1153" s="17" t="str">
        <f>IF(SUM('Control Sample Data'!H$3:H$98)&gt;10,IF(AND(ISNUMBER('Control Sample Data'!H1152),'Control Sample Data'!H1152&lt;$B$1,'Control Sample Data'!H1152&gt;0),'Control Sample Data'!H1152,$B$1),"")</f>
        <v/>
      </c>
      <c r="U1153" s="17" t="str">
        <f>IF(SUM('Control Sample Data'!I$3:I$98)&gt;10,IF(AND(ISNUMBER('Control Sample Data'!I1152),'Control Sample Data'!I1152&lt;$B$1,'Control Sample Data'!I1152&gt;0),'Control Sample Data'!I1152,$B$1),"")</f>
        <v/>
      </c>
      <c r="V1153" s="17" t="str">
        <f>IF(SUM('Control Sample Data'!J$3:J$98)&gt;10,IF(AND(ISNUMBER('Control Sample Data'!J1152),'Control Sample Data'!J1152&lt;$B$1,'Control Sample Data'!J1152&gt;0),'Control Sample Data'!J1152,$B$1),"")</f>
        <v/>
      </c>
      <c r="W1153" s="17" t="str">
        <f>IF(SUM('Control Sample Data'!K$3:K$98)&gt;10,IF(AND(ISNUMBER('Control Sample Data'!K1152),'Control Sample Data'!K1152&lt;$B$1,'Control Sample Data'!K1152&gt;0),'Control Sample Data'!K1152,$B$1),"")</f>
        <v/>
      </c>
      <c r="X1153" s="17" t="str">
        <f>IF(SUM('Control Sample Data'!L$3:L$98)&gt;10,IF(AND(ISNUMBER('Control Sample Data'!L1152),'Control Sample Data'!L1152&lt;$B$1,'Control Sample Data'!L1152&gt;0),'Control Sample Data'!L1152,$B$1),"")</f>
        <v/>
      </c>
      <c r="Y1153" s="17" t="str">
        <f>IF(SUM('Control Sample Data'!M$3:M$98)&gt;10,IF(AND(ISNUMBER('Control Sample Data'!M1152),'Control Sample Data'!M1152&lt;$B$1,'Control Sample Data'!M1152&gt;0),'Control Sample Data'!M1152,$B$1),"")</f>
        <v/>
      </c>
      <c r="AT1153" s="36" t="str">
        <f t="shared" si="748"/>
        <v/>
      </c>
      <c r="AU1153" s="36" t="str">
        <f t="shared" si="749"/>
        <v/>
      </c>
      <c r="AV1153" s="36" t="str">
        <f t="shared" si="750"/>
        <v/>
      </c>
      <c r="AW1153" s="36" t="str">
        <f t="shared" si="751"/>
        <v/>
      </c>
      <c r="AX1153" s="36" t="str">
        <f t="shared" si="752"/>
        <v/>
      </c>
      <c r="AY1153" s="36" t="str">
        <f t="shared" si="753"/>
        <v/>
      </c>
      <c r="AZ1153" s="36" t="str">
        <f t="shared" si="754"/>
        <v/>
      </c>
      <c r="BA1153" s="36" t="str">
        <f t="shared" si="755"/>
        <v/>
      </c>
      <c r="BB1153" s="36" t="str">
        <f t="shared" si="756"/>
        <v/>
      </c>
      <c r="BC1153" s="36" t="str">
        <f t="shared" si="757"/>
        <v/>
      </c>
      <c r="BD1153" s="36" t="str">
        <f t="shared" si="758"/>
        <v/>
      </c>
      <c r="BE1153" s="36" t="str">
        <f t="shared" si="759"/>
        <v/>
      </c>
      <c r="BF1153" s="36" t="str">
        <f t="shared" si="760"/>
        <v/>
      </c>
      <c r="BG1153" s="36" t="str">
        <f t="shared" si="761"/>
        <v/>
      </c>
      <c r="BH1153" s="36" t="str">
        <f t="shared" si="762"/>
        <v/>
      </c>
      <c r="BI1153" s="36" t="str">
        <f t="shared" si="763"/>
        <v/>
      </c>
      <c r="BJ1153" s="36" t="str">
        <f t="shared" si="764"/>
        <v/>
      </c>
      <c r="BK1153" s="36" t="str">
        <f t="shared" si="765"/>
        <v/>
      </c>
      <c r="BL1153" s="36" t="str">
        <f t="shared" si="766"/>
        <v/>
      </c>
      <c r="BM1153" s="36" t="str">
        <f t="shared" si="767"/>
        <v/>
      </c>
      <c r="BN1153" s="38" t="e">
        <f t="shared" si="726"/>
        <v>#DIV/0!</v>
      </c>
      <c r="BO1153" s="38" t="e">
        <f t="shared" si="727"/>
        <v>#DIV/0!</v>
      </c>
      <c r="BP1153" s="39" t="str">
        <f t="shared" si="728"/>
        <v/>
      </c>
      <c r="BQ1153" s="39" t="str">
        <f t="shared" si="729"/>
        <v/>
      </c>
      <c r="BR1153" s="39" t="str">
        <f t="shared" si="730"/>
        <v/>
      </c>
      <c r="BS1153" s="39" t="str">
        <f t="shared" si="731"/>
        <v/>
      </c>
      <c r="BT1153" s="39" t="str">
        <f t="shared" si="732"/>
        <v/>
      </c>
      <c r="BU1153" s="39" t="str">
        <f t="shared" si="733"/>
        <v/>
      </c>
      <c r="BV1153" s="39" t="str">
        <f t="shared" si="734"/>
        <v/>
      </c>
      <c r="BW1153" s="39" t="str">
        <f t="shared" si="735"/>
        <v/>
      </c>
      <c r="BX1153" s="39" t="str">
        <f t="shared" si="736"/>
        <v/>
      </c>
      <c r="BY1153" s="39" t="str">
        <f t="shared" si="737"/>
        <v/>
      </c>
      <c r="BZ1153" s="39" t="str">
        <f t="shared" si="738"/>
        <v/>
      </c>
      <c r="CA1153" s="39" t="str">
        <f t="shared" si="739"/>
        <v/>
      </c>
      <c r="CB1153" s="39" t="str">
        <f t="shared" si="740"/>
        <v/>
      </c>
      <c r="CC1153" s="39" t="str">
        <f t="shared" si="741"/>
        <v/>
      </c>
      <c r="CD1153" s="39" t="str">
        <f t="shared" si="742"/>
        <v/>
      </c>
      <c r="CE1153" s="39" t="str">
        <f t="shared" si="743"/>
        <v/>
      </c>
      <c r="CF1153" s="39" t="str">
        <f t="shared" si="744"/>
        <v/>
      </c>
      <c r="CG1153" s="39" t="str">
        <f t="shared" si="745"/>
        <v/>
      </c>
      <c r="CH1153" s="39" t="str">
        <f t="shared" si="746"/>
        <v/>
      </c>
      <c r="CI1153" s="39" t="str">
        <f t="shared" si="747"/>
        <v/>
      </c>
    </row>
    <row r="1154" spans="1:87">
      <c r="A1154" s="18"/>
      <c r="B1154" s="15" t="str">
        <f>'Gene Table'!E1153</f>
        <v>PCR</v>
      </c>
      <c r="C1154" s="15" t="str">
        <f>'Gene Table'!B1153</f>
        <v>P23</v>
      </c>
      <c r="D1154" s="16" t="str">
        <f>IF(SUM('Test Sample Data'!D$3:D$98)&gt;10,IF(AND(ISNUMBER('Test Sample Data'!D1153),'Test Sample Data'!D1153&lt;$B$1,'Test Sample Data'!D1153&gt;0),'Test Sample Data'!D1153,$B$1),"")</f>
        <v/>
      </c>
      <c r="E1154" s="17" t="str">
        <f>IF(SUM('Test Sample Data'!E$3:E$98)&gt;10,IF(AND(ISNUMBER('Test Sample Data'!E1153),'Test Sample Data'!E1153&lt;$B$1,'Test Sample Data'!E1153&gt;0),'Test Sample Data'!E1153,$B$1),"")</f>
        <v/>
      </c>
      <c r="F1154" s="17" t="str">
        <f>IF(SUM('Test Sample Data'!F$3:F$98)&gt;10,IF(AND(ISNUMBER('Test Sample Data'!F1153),'Test Sample Data'!F1153&lt;$B$1,'Test Sample Data'!F1153&gt;0),'Test Sample Data'!F1153,$B$1),"")</f>
        <v/>
      </c>
      <c r="G1154" s="17" t="str">
        <f>IF(SUM('Test Sample Data'!G$3:G$98)&gt;10,IF(AND(ISNUMBER('Test Sample Data'!G1153),'Test Sample Data'!G1153&lt;$B$1,'Test Sample Data'!G1153&gt;0),'Test Sample Data'!G1153,$B$1),"")</f>
        <v/>
      </c>
      <c r="H1154" s="17" t="str">
        <f>IF(SUM('Test Sample Data'!H$3:H$98)&gt;10,IF(AND(ISNUMBER('Test Sample Data'!H1153),'Test Sample Data'!H1153&lt;$B$1,'Test Sample Data'!H1153&gt;0),'Test Sample Data'!H1153,$B$1),"")</f>
        <v/>
      </c>
      <c r="I1154" s="17" t="str">
        <f>IF(SUM('Test Sample Data'!I$3:I$98)&gt;10,IF(AND(ISNUMBER('Test Sample Data'!I1153),'Test Sample Data'!I1153&lt;$B$1,'Test Sample Data'!I1153&gt;0),'Test Sample Data'!I1153,$B$1),"")</f>
        <v/>
      </c>
      <c r="J1154" s="17" t="str">
        <f>IF(SUM('Test Sample Data'!J$3:J$98)&gt;10,IF(AND(ISNUMBER('Test Sample Data'!J1153),'Test Sample Data'!J1153&lt;$B$1,'Test Sample Data'!J1153&gt;0),'Test Sample Data'!J1153,$B$1),"")</f>
        <v/>
      </c>
      <c r="K1154" s="17" t="str">
        <f>IF(SUM('Test Sample Data'!K$3:K$98)&gt;10,IF(AND(ISNUMBER('Test Sample Data'!K1153),'Test Sample Data'!K1153&lt;$B$1,'Test Sample Data'!K1153&gt;0),'Test Sample Data'!K1153,$B$1),"")</f>
        <v/>
      </c>
      <c r="L1154" s="17" t="str">
        <f>IF(SUM('Test Sample Data'!L$3:L$98)&gt;10,IF(AND(ISNUMBER('Test Sample Data'!L1153),'Test Sample Data'!L1153&lt;$B$1,'Test Sample Data'!L1153&gt;0),'Test Sample Data'!L1153,$B$1),"")</f>
        <v/>
      </c>
      <c r="M1154" s="17" t="str">
        <f>IF(SUM('Test Sample Data'!M$3:M$98)&gt;10,IF(AND(ISNUMBER('Test Sample Data'!M1153),'Test Sample Data'!M1153&lt;$B$1,'Test Sample Data'!M1153&gt;0),'Test Sample Data'!M1153,$B$1),"")</f>
        <v/>
      </c>
      <c r="N1154" s="17" t="str">
        <f>'Gene Table'!E1153</f>
        <v>PCR</v>
      </c>
      <c r="O1154" s="17" t="str">
        <f>'Gene Table'!B1153</f>
        <v>P23</v>
      </c>
      <c r="P1154" s="17" t="str">
        <f>IF(SUM('Control Sample Data'!D$3:D$98)&gt;10,IF(AND(ISNUMBER('Control Sample Data'!D1153),'Control Sample Data'!D1153&lt;$B$1,'Control Sample Data'!D1153&gt;0),'Control Sample Data'!D1153,$B$1),"")</f>
        <v/>
      </c>
      <c r="Q1154" s="17" t="str">
        <f>IF(SUM('Control Sample Data'!E$3:E$98)&gt;10,IF(AND(ISNUMBER('Control Sample Data'!E1153),'Control Sample Data'!E1153&lt;$B$1,'Control Sample Data'!E1153&gt;0),'Control Sample Data'!E1153,$B$1),"")</f>
        <v/>
      </c>
      <c r="R1154" s="17" t="str">
        <f>IF(SUM('Control Sample Data'!F$3:F$98)&gt;10,IF(AND(ISNUMBER('Control Sample Data'!F1153),'Control Sample Data'!F1153&lt;$B$1,'Control Sample Data'!F1153&gt;0),'Control Sample Data'!F1153,$B$1),"")</f>
        <v/>
      </c>
      <c r="S1154" s="17" t="str">
        <f>IF(SUM('Control Sample Data'!G$3:G$98)&gt;10,IF(AND(ISNUMBER('Control Sample Data'!G1153),'Control Sample Data'!G1153&lt;$B$1,'Control Sample Data'!G1153&gt;0),'Control Sample Data'!G1153,$B$1),"")</f>
        <v/>
      </c>
      <c r="T1154" s="17" t="str">
        <f>IF(SUM('Control Sample Data'!H$3:H$98)&gt;10,IF(AND(ISNUMBER('Control Sample Data'!H1153),'Control Sample Data'!H1153&lt;$B$1,'Control Sample Data'!H1153&gt;0),'Control Sample Data'!H1153,$B$1),"")</f>
        <v/>
      </c>
      <c r="U1154" s="17" t="str">
        <f>IF(SUM('Control Sample Data'!I$3:I$98)&gt;10,IF(AND(ISNUMBER('Control Sample Data'!I1153),'Control Sample Data'!I1153&lt;$B$1,'Control Sample Data'!I1153&gt;0),'Control Sample Data'!I1153,$B$1),"")</f>
        <v/>
      </c>
      <c r="V1154" s="17" t="str">
        <f>IF(SUM('Control Sample Data'!J$3:J$98)&gt;10,IF(AND(ISNUMBER('Control Sample Data'!J1153),'Control Sample Data'!J1153&lt;$B$1,'Control Sample Data'!J1153&gt;0),'Control Sample Data'!J1153,$B$1),"")</f>
        <v/>
      </c>
      <c r="W1154" s="17" t="str">
        <f>IF(SUM('Control Sample Data'!K$3:K$98)&gt;10,IF(AND(ISNUMBER('Control Sample Data'!K1153),'Control Sample Data'!K1153&lt;$B$1,'Control Sample Data'!K1153&gt;0),'Control Sample Data'!K1153,$B$1),"")</f>
        <v/>
      </c>
      <c r="X1154" s="17" t="str">
        <f>IF(SUM('Control Sample Data'!L$3:L$98)&gt;10,IF(AND(ISNUMBER('Control Sample Data'!L1153),'Control Sample Data'!L1153&lt;$B$1,'Control Sample Data'!L1153&gt;0),'Control Sample Data'!L1153,$B$1),"")</f>
        <v/>
      </c>
      <c r="Y1154" s="17" t="str">
        <f>IF(SUM('Control Sample Data'!M$3:M$98)&gt;10,IF(AND(ISNUMBER('Control Sample Data'!M1153),'Control Sample Data'!M1153&lt;$B$1,'Control Sample Data'!M1153&gt;0),'Control Sample Data'!M1153,$B$1),"")</f>
        <v/>
      </c>
      <c r="AT1154" s="36" t="str">
        <f t="shared" si="748"/>
        <v/>
      </c>
      <c r="AU1154" s="36" t="str">
        <f t="shared" si="749"/>
        <v/>
      </c>
      <c r="AV1154" s="36" t="str">
        <f t="shared" si="750"/>
        <v/>
      </c>
      <c r="AW1154" s="36" t="str">
        <f t="shared" si="751"/>
        <v/>
      </c>
      <c r="AX1154" s="36" t="str">
        <f t="shared" si="752"/>
        <v/>
      </c>
      <c r="AY1154" s="36" t="str">
        <f t="shared" si="753"/>
        <v/>
      </c>
      <c r="AZ1154" s="36" t="str">
        <f t="shared" si="754"/>
        <v/>
      </c>
      <c r="BA1154" s="36" t="str">
        <f t="shared" si="755"/>
        <v/>
      </c>
      <c r="BB1154" s="36" t="str">
        <f t="shared" si="756"/>
        <v/>
      </c>
      <c r="BC1154" s="36" t="str">
        <f t="shared" si="757"/>
        <v/>
      </c>
      <c r="BD1154" s="36" t="str">
        <f t="shared" si="758"/>
        <v/>
      </c>
      <c r="BE1154" s="36" t="str">
        <f t="shared" si="759"/>
        <v/>
      </c>
      <c r="BF1154" s="36" t="str">
        <f t="shared" si="760"/>
        <v/>
      </c>
      <c r="BG1154" s="36" t="str">
        <f t="shared" si="761"/>
        <v/>
      </c>
      <c r="BH1154" s="36" t="str">
        <f t="shared" si="762"/>
        <v/>
      </c>
      <c r="BI1154" s="36" t="str">
        <f t="shared" si="763"/>
        <v/>
      </c>
      <c r="BJ1154" s="36" t="str">
        <f t="shared" si="764"/>
        <v/>
      </c>
      <c r="BK1154" s="36" t="str">
        <f t="shared" si="765"/>
        <v/>
      </c>
      <c r="BL1154" s="36" t="str">
        <f t="shared" si="766"/>
        <v/>
      </c>
      <c r="BM1154" s="36" t="str">
        <f t="shared" si="767"/>
        <v/>
      </c>
      <c r="BN1154" s="38" t="e">
        <f t="shared" si="726"/>
        <v>#DIV/0!</v>
      </c>
      <c r="BO1154" s="38" t="e">
        <f t="shared" si="727"/>
        <v>#DIV/0!</v>
      </c>
      <c r="BP1154" s="39" t="str">
        <f t="shared" si="728"/>
        <v/>
      </c>
      <c r="BQ1154" s="39" t="str">
        <f t="shared" si="729"/>
        <v/>
      </c>
      <c r="BR1154" s="39" t="str">
        <f t="shared" si="730"/>
        <v/>
      </c>
      <c r="BS1154" s="39" t="str">
        <f t="shared" si="731"/>
        <v/>
      </c>
      <c r="BT1154" s="39" t="str">
        <f t="shared" si="732"/>
        <v/>
      </c>
      <c r="BU1154" s="39" t="str">
        <f t="shared" si="733"/>
        <v/>
      </c>
      <c r="BV1154" s="39" t="str">
        <f t="shared" si="734"/>
        <v/>
      </c>
      <c r="BW1154" s="39" t="str">
        <f t="shared" si="735"/>
        <v/>
      </c>
      <c r="BX1154" s="39" t="str">
        <f t="shared" si="736"/>
        <v/>
      </c>
      <c r="BY1154" s="39" t="str">
        <f t="shared" si="737"/>
        <v/>
      </c>
      <c r="BZ1154" s="39" t="str">
        <f t="shared" si="738"/>
        <v/>
      </c>
      <c r="CA1154" s="39" t="str">
        <f t="shared" si="739"/>
        <v/>
      </c>
      <c r="CB1154" s="39" t="str">
        <f t="shared" si="740"/>
        <v/>
      </c>
      <c r="CC1154" s="39" t="str">
        <f t="shared" si="741"/>
        <v/>
      </c>
      <c r="CD1154" s="39" t="str">
        <f t="shared" si="742"/>
        <v/>
      </c>
      <c r="CE1154" s="39" t="str">
        <f t="shared" si="743"/>
        <v/>
      </c>
      <c r="CF1154" s="39" t="str">
        <f t="shared" si="744"/>
        <v/>
      </c>
      <c r="CG1154" s="39" t="str">
        <f t="shared" si="745"/>
        <v/>
      </c>
      <c r="CH1154" s="39" t="str">
        <f t="shared" si="746"/>
        <v/>
      </c>
      <c r="CI1154" s="39" t="str">
        <f t="shared" si="747"/>
        <v/>
      </c>
    </row>
    <row r="1155" spans="1:87">
      <c r="A1155" s="46"/>
      <c r="B1155" s="15" t="str">
        <f>'Gene Table'!E1154</f>
        <v>PCR</v>
      </c>
      <c r="C1155" s="15" t="str">
        <f>'Gene Table'!B1154</f>
        <v>P24</v>
      </c>
      <c r="D1155" s="16" t="str">
        <f>IF(SUM('Test Sample Data'!D$3:D$98)&gt;10,IF(AND(ISNUMBER('Test Sample Data'!D1154),'Test Sample Data'!D1154&lt;$B$1,'Test Sample Data'!D1154&gt;0),'Test Sample Data'!D1154,$B$1),"")</f>
        <v/>
      </c>
      <c r="E1155" s="17" t="str">
        <f>IF(SUM('Test Sample Data'!E$3:E$98)&gt;10,IF(AND(ISNUMBER('Test Sample Data'!E1154),'Test Sample Data'!E1154&lt;$B$1,'Test Sample Data'!E1154&gt;0),'Test Sample Data'!E1154,$B$1),"")</f>
        <v/>
      </c>
      <c r="F1155" s="17" t="str">
        <f>IF(SUM('Test Sample Data'!F$3:F$98)&gt;10,IF(AND(ISNUMBER('Test Sample Data'!F1154),'Test Sample Data'!F1154&lt;$B$1,'Test Sample Data'!F1154&gt;0),'Test Sample Data'!F1154,$B$1),"")</f>
        <v/>
      </c>
      <c r="G1155" s="17" t="str">
        <f>IF(SUM('Test Sample Data'!G$3:G$98)&gt;10,IF(AND(ISNUMBER('Test Sample Data'!G1154),'Test Sample Data'!G1154&lt;$B$1,'Test Sample Data'!G1154&gt;0),'Test Sample Data'!G1154,$B$1),"")</f>
        <v/>
      </c>
      <c r="H1155" s="17" t="str">
        <f>IF(SUM('Test Sample Data'!H$3:H$98)&gt;10,IF(AND(ISNUMBER('Test Sample Data'!H1154),'Test Sample Data'!H1154&lt;$B$1,'Test Sample Data'!H1154&gt;0),'Test Sample Data'!H1154,$B$1),"")</f>
        <v/>
      </c>
      <c r="I1155" s="17" t="str">
        <f>IF(SUM('Test Sample Data'!I$3:I$98)&gt;10,IF(AND(ISNUMBER('Test Sample Data'!I1154),'Test Sample Data'!I1154&lt;$B$1,'Test Sample Data'!I1154&gt;0),'Test Sample Data'!I1154,$B$1),"")</f>
        <v/>
      </c>
      <c r="J1155" s="17" t="str">
        <f>IF(SUM('Test Sample Data'!J$3:J$98)&gt;10,IF(AND(ISNUMBER('Test Sample Data'!J1154),'Test Sample Data'!J1154&lt;$B$1,'Test Sample Data'!J1154&gt;0),'Test Sample Data'!J1154,$B$1),"")</f>
        <v/>
      </c>
      <c r="K1155" s="17" t="str">
        <f>IF(SUM('Test Sample Data'!K$3:K$98)&gt;10,IF(AND(ISNUMBER('Test Sample Data'!K1154),'Test Sample Data'!K1154&lt;$B$1,'Test Sample Data'!K1154&gt;0),'Test Sample Data'!K1154,$B$1),"")</f>
        <v/>
      </c>
      <c r="L1155" s="17" t="str">
        <f>IF(SUM('Test Sample Data'!L$3:L$98)&gt;10,IF(AND(ISNUMBER('Test Sample Data'!L1154),'Test Sample Data'!L1154&lt;$B$1,'Test Sample Data'!L1154&gt;0),'Test Sample Data'!L1154,$B$1),"")</f>
        <v/>
      </c>
      <c r="M1155" s="17" t="str">
        <f>IF(SUM('Test Sample Data'!M$3:M$98)&gt;10,IF(AND(ISNUMBER('Test Sample Data'!M1154),'Test Sample Data'!M1154&lt;$B$1,'Test Sample Data'!M1154&gt;0),'Test Sample Data'!M1154,$B$1),"")</f>
        <v/>
      </c>
      <c r="N1155" s="17" t="str">
        <f>'Gene Table'!E1154</f>
        <v>PCR</v>
      </c>
      <c r="O1155" s="17" t="str">
        <f>'Gene Table'!B1154</f>
        <v>P24</v>
      </c>
      <c r="P1155" s="17" t="str">
        <f>IF(SUM('Control Sample Data'!D$3:D$98)&gt;10,IF(AND(ISNUMBER('Control Sample Data'!D1154),'Control Sample Data'!D1154&lt;$B$1,'Control Sample Data'!D1154&gt;0),'Control Sample Data'!D1154,$B$1),"")</f>
        <v/>
      </c>
      <c r="Q1155" s="17" t="str">
        <f>IF(SUM('Control Sample Data'!E$3:E$98)&gt;10,IF(AND(ISNUMBER('Control Sample Data'!E1154),'Control Sample Data'!E1154&lt;$B$1,'Control Sample Data'!E1154&gt;0),'Control Sample Data'!E1154,$B$1),"")</f>
        <v/>
      </c>
      <c r="R1155" s="17" t="str">
        <f>IF(SUM('Control Sample Data'!F$3:F$98)&gt;10,IF(AND(ISNUMBER('Control Sample Data'!F1154),'Control Sample Data'!F1154&lt;$B$1,'Control Sample Data'!F1154&gt;0),'Control Sample Data'!F1154,$B$1),"")</f>
        <v/>
      </c>
      <c r="S1155" s="17" t="str">
        <f>IF(SUM('Control Sample Data'!G$3:G$98)&gt;10,IF(AND(ISNUMBER('Control Sample Data'!G1154),'Control Sample Data'!G1154&lt;$B$1,'Control Sample Data'!G1154&gt;0),'Control Sample Data'!G1154,$B$1),"")</f>
        <v/>
      </c>
      <c r="T1155" s="17" t="str">
        <f>IF(SUM('Control Sample Data'!H$3:H$98)&gt;10,IF(AND(ISNUMBER('Control Sample Data'!H1154),'Control Sample Data'!H1154&lt;$B$1,'Control Sample Data'!H1154&gt;0),'Control Sample Data'!H1154,$B$1),"")</f>
        <v/>
      </c>
      <c r="U1155" s="17" t="str">
        <f>IF(SUM('Control Sample Data'!I$3:I$98)&gt;10,IF(AND(ISNUMBER('Control Sample Data'!I1154),'Control Sample Data'!I1154&lt;$B$1,'Control Sample Data'!I1154&gt;0),'Control Sample Data'!I1154,$B$1),"")</f>
        <v/>
      </c>
      <c r="V1155" s="17" t="str">
        <f>IF(SUM('Control Sample Data'!J$3:J$98)&gt;10,IF(AND(ISNUMBER('Control Sample Data'!J1154),'Control Sample Data'!J1154&lt;$B$1,'Control Sample Data'!J1154&gt;0),'Control Sample Data'!J1154,$B$1),"")</f>
        <v/>
      </c>
      <c r="W1155" s="17" t="str">
        <f>IF(SUM('Control Sample Data'!K$3:K$98)&gt;10,IF(AND(ISNUMBER('Control Sample Data'!K1154),'Control Sample Data'!K1154&lt;$B$1,'Control Sample Data'!K1154&gt;0),'Control Sample Data'!K1154,$B$1),"")</f>
        <v/>
      </c>
      <c r="X1155" s="17" t="str">
        <f>IF(SUM('Control Sample Data'!L$3:L$98)&gt;10,IF(AND(ISNUMBER('Control Sample Data'!L1154),'Control Sample Data'!L1154&lt;$B$1,'Control Sample Data'!L1154&gt;0),'Control Sample Data'!L1154,$B$1),"")</f>
        <v/>
      </c>
      <c r="Y1155" s="17" t="str">
        <f>IF(SUM('Control Sample Data'!M$3:M$98)&gt;10,IF(AND(ISNUMBER('Control Sample Data'!M1154),'Control Sample Data'!M1154&lt;$B$1,'Control Sample Data'!M1154&gt;0),'Control Sample Data'!M1154,$B$1),"")</f>
        <v/>
      </c>
      <c r="AT1155" s="36" t="str">
        <f t="shared" si="748"/>
        <v/>
      </c>
      <c r="AU1155" s="36" t="str">
        <f t="shared" si="749"/>
        <v/>
      </c>
      <c r="AV1155" s="36" t="str">
        <f t="shared" si="750"/>
        <v/>
      </c>
      <c r="AW1155" s="36" t="str">
        <f t="shared" si="751"/>
        <v/>
      </c>
      <c r="AX1155" s="36" t="str">
        <f t="shared" si="752"/>
        <v/>
      </c>
      <c r="AY1155" s="36" t="str">
        <f t="shared" si="753"/>
        <v/>
      </c>
      <c r="AZ1155" s="36" t="str">
        <f t="shared" si="754"/>
        <v/>
      </c>
      <c r="BA1155" s="36" t="str">
        <f t="shared" si="755"/>
        <v/>
      </c>
      <c r="BB1155" s="36" t="str">
        <f t="shared" si="756"/>
        <v/>
      </c>
      <c r="BC1155" s="36" t="str">
        <f t="shared" si="757"/>
        <v/>
      </c>
      <c r="BD1155" s="36" t="str">
        <f t="shared" si="758"/>
        <v/>
      </c>
      <c r="BE1155" s="36" t="str">
        <f t="shared" si="759"/>
        <v/>
      </c>
      <c r="BF1155" s="36" t="str">
        <f t="shared" si="760"/>
        <v/>
      </c>
      <c r="BG1155" s="36" t="str">
        <f t="shared" si="761"/>
        <v/>
      </c>
      <c r="BH1155" s="36" t="str">
        <f t="shared" si="762"/>
        <v/>
      </c>
      <c r="BI1155" s="36" t="str">
        <f t="shared" si="763"/>
        <v/>
      </c>
      <c r="BJ1155" s="36" t="str">
        <f t="shared" si="764"/>
        <v/>
      </c>
      <c r="BK1155" s="36" t="str">
        <f t="shared" si="765"/>
        <v/>
      </c>
      <c r="BL1155" s="36" t="str">
        <f t="shared" si="766"/>
        <v/>
      </c>
      <c r="BM1155" s="36" t="str">
        <f t="shared" si="767"/>
        <v/>
      </c>
      <c r="BN1155" s="38" t="e">
        <f t="shared" si="726"/>
        <v>#DIV/0!</v>
      </c>
      <c r="BO1155" s="38" t="e">
        <f t="shared" si="727"/>
        <v>#DIV/0!</v>
      </c>
      <c r="BP1155" s="39" t="str">
        <f t="shared" si="728"/>
        <v/>
      </c>
      <c r="BQ1155" s="39" t="str">
        <f t="shared" si="729"/>
        <v/>
      </c>
      <c r="BR1155" s="39" t="str">
        <f t="shared" si="730"/>
        <v/>
      </c>
      <c r="BS1155" s="39" t="str">
        <f t="shared" si="731"/>
        <v/>
      </c>
      <c r="BT1155" s="39" t="str">
        <f t="shared" si="732"/>
        <v/>
      </c>
      <c r="BU1155" s="39" t="str">
        <f t="shared" si="733"/>
        <v/>
      </c>
      <c r="BV1155" s="39" t="str">
        <f t="shared" si="734"/>
        <v/>
      </c>
      <c r="BW1155" s="39" t="str">
        <f t="shared" si="735"/>
        <v/>
      </c>
      <c r="BX1155" s="39" t="str">
        <f t="shared" si="736"/>
        <v/>
      </c>
      <c r="BY1155" s="39" t="str">
        <f t="shared" si="737"/>
        <v/>
      </c>
      <c r="BZ1155" s="39" t="str">
        <f t="shared" si="738"/>
        <v/>
      </c>
      <c r="CA1155" s="39" t="str">
        <f t="shared" si="739"/>
        <v/>
      </c>
      <c r="CB1155" s="39" t="str">
        <f t="shared" si="740"/>
        <v/>
      </c>
      <c r="CC1155" s="39" t="str">
        <f t="shared" si="741"/>
        <v/>
      </c>
      <c r="CD1155" s="39" t="str">
        <f t="shared" si="742"/>
        <v/>
      </c>
      <c r="CE1155" s="39" t="str">
        <f t="shared" si="743"/>
        <v/>
      </c>
      <c r="CF1155" s="39" t="str">
        <f t="shared" si="744"/>
        <v/>
      </c>
      <c r="CG1155" s="39" t="str">
        <f t="shared" si="745"/>
        <v/>
      </c>
      <c r="CH1155" s="39" t="str">
        <f t="shared" si="746"/>
        <v/>
      </c>
      <c r="CI1155" s="39" t="str">
        <f t="shared" si="747"/>
        <v/>
      </c>
    </row>
  </sheetData>
  <mergeCells count="45">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Z792:AS792"/>
    <mergeCell ref="Z793:AI793"/>
    <mergeCell ref="AJ793:AS793"/>
    <mergeCell ref="A2:A3"/>
    <mergeCell ref="A4:A387"/>
    <mergeCell ref="A388:A771"/>
    <mergeCell ref="A772:A1155"/>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6</v>
      </c>
      <c r="C1" s="3" t="s">
        <v>3007</v>
      </c>
      <c r="D1" s="3" t="s">
        <v>3008</v>
      </c>
      <c r="E1" s="3" t="s">
        <v>3009</v>
      </c>
      <c r="F1" s="3"/>
      <c r="G1" s="3"/>
      <c r="H1" s="3"/>
    </row>
    <row r="2" spans="1:8">
      <c r="A2" s="2" t="s">
        <v>3010</v>
      </c>
      <c r="B2" s="2" t="s">
        <v>259</v>
      </c>
      <c r="C2" s="2" t="s">
        <v>260</v>
      </c>
      <c r="D2" s="2" t="s">
        <v>3011</v>
      </c>
      <c r="E2" s="2" t="s">
        <v>3012</v>
      </c>
      <c r="H2" s="2" t="str">
        <f>CONCATENATE('Gene Table'!$B$1,'Gene Table'!B2)</f>
        <v>Position</v>
      </c>
    </row>
    <row r="3" spans="1:8">
      <c r="A3" s="2" t="s">
        <v>3013</v>
      </c>
      <c r="B3" s="2" t="s">
        <v>459</v>
      </c>
      <c r="C3" s="2" t="s">
        <v>3014</v>
      </c>
      <c r="D3" s="2" t="s">
        <v>3015</v>
      </c>
      <c r="E3" s="2" t="s">
        <v>3016</v>
      </c>
      <c r="H3" s="2" t="str">
        <f>CONCATENATE('Gene Table'!$B$1,'Gene Table'!B3)</f>
        <v>A01</v>
      </c>
    </row>
    <row r="4" spans="1:8">
      <c r="A4" s="2" t="s">
        <v>3017</v>
      </c>
      <c r="B4" s="2" t="s">
        <v>267</v>
      </c>
      <c r="C4" s="2" t="s">
        <v>268</v>
      </c>
      <c r="D4" s="2" t="s">
        <v>3018</v>
      </c>
      <c r="E4" s="2" t="s">
        <v>3019</v>
      </c>
      <c r="H4" s="2" t="str">
        <f>CONCATENATE('Gene Table'!$B$1,'Gene Table'!B4)</f>
        <v>A02</v>
      </c>
    </row>
    <row r="5" spans="1:8">
      <c r="A5" s="2" t="s">
        <v>3020</v>
      </c>
      <c r="B5" s="2" t="s">
        <v>827</v>
      </c>
      <c r="C5" s="2" t="s">
        <v>3021</v>
      </c>
      <c r="D5" s="2" t="s">
        <v>3022</v>
      </c>
      <c r="E5" s="2" t="s">
        <v>3023</v>
      </c>
      <c r="H5" s="2" t="str">
        <f>CONCATENATE('Gene Table'!$B$1,'Gene Table'!B5)</f>
        <v>A03</v>
      </c>
    </row>
    <row r="6" spans="1:8">
      <c r="A6" s="2" t="s">
        <v>3024</v>
      </c>
      <c r="B6" s="2" t="s">
        <v>51</v>
      </c>
      <c r="C6" s="2" t="s">
        <v>3025</v>
      </c>
      <c r="D6" s="2" t="s">
        <v>3026</v>
      </c>
      <c r="E6" s="2" t="s">
        <v>3027</v>
      </c>
      <c r="H6" s="2" t="str">
        <f>CONCATENATE('Gene Table'!$B$1,'Gene Table'!B6)</f>
        <v>A04</v>
      </c>
    </row>
    <row r="7" spans="1:8">
      <c r="A7" s="2" t="s">
        <v>3028</v>
      </c>
      <c r="B7" s="2" t="s">
        <v>83</v>
      </c>
      <c r="C7" s="2" t="s">
        <v>84</v>
      </c>
      <c r="D7" s="2" t="s">
        <v>3029</v>
      </c>
      <c r="E7" s="2" t="s">
        <v>3030</v>
      </c>
      <c r="H7" s="2" t="str">
        <f>CONCATENATE('Gene Table'!$B$1,'Gene Table'!B7)</f>
        <v>A05</v>
      </c>
    </row>
    <row r="8" spans="1:8">
      <c r="A8" s="2" t="s">
        <v>3031</v>
      </c>
      <c r="B8" s="2" t="s">
        <v>443</v>
      </c>
      <c r="C8" s="2" t="s">
        <v>3032</v>
      </c>
      <c r="D8" s="2" t="s">
        <v>3033</v>
      </c>
      <c r="E8" s="2" t="s">
        <v>3034</v>
      </c>
      <c r="H8" s="2" t="str">
        <f>CONCATENATE('Gene Table'!$B$1,'Gene Table'!B8)</f>
        <v>A06</v>
      </c>
    </row>
    <row r="9" spans="1:8">
      <c r="A9" s="2" t="s">
        <v>3035</v>
      </c>
      <c r="B9" s="2" t="s">
        <v>1059</v>
      </c>
      <c r="C9" s="2" t="s">
        <v>3036</v>
      </c>
      <c r="D9" s="2" t="s">
        <v>3037</v>
      </c>
      <c r="E9" s="2" t="s">
        <v>3038</v>
      </c>
      <c r="H9" s="2" t="str">
        <f>CONCATENATE('Gene Table'!$B$1,'Gene Table'!B9)</f>
        <v>A07</v>
      </c>
    </row>
    <row r="10" spans="1:8">
      <c r="A10" s="2" t="s">
        <v>3039</v>
      </c>
      <c r="B10" s="2" t="s">
        <v>1055</v>
      </c>
      <c r="C10" s="2" t="s">
        <v>3040</v>
      </c>
      <c r="D10" s="2" t="s">
        <v>3041</v>
      </c>
      <c r="E10" s="2" t="s">
        <v>3042</v>
      </c>
      <c r="H10" s="2" t="str">
        <f>CONCATENATE('Gene Table'!$B$1,'Gene Table'!B10)</f>
        <v>A08</v>
      </c>
    </row>
    <row r="11" spans="1:8">
      <c r="A11" s="2" t="s">
        <v>3043</v>
      </c>
      <c r="B11" s="2" t="s">
        <v>2378</v>
      </c>
      <c r="C11" s="2" t="s">
        <v>3044</v>
      </c>
      <c r="D11" s="2" t="s">
        <v>3045</v>
      </c>
      <c r="E11" s="2" t="s">
        <v>3046</v>
      </c>
      <c r="H11" s="2" t="str">
        <f>CONCATENATE('Gene Table'!$B$1,'Gene Table'!B11)</f>
        <v>A09</v>
      </c>
    </row>
    <row r="12" spans="1:8">
      <c r="A12" s="2" t="s">
        <v>3047</v>
      </c>
      <c r="B12" s="2" t="s">
        <v>1003</v>
      </c>
      <c r="C12" s="2" t="s">
        <v>3048</v>
      </c>
      <c r="D12" s="2" t="s">
        <v>3049</v>
      </c>
      <c r="E12" s="2" t="s">
        <v>3050</v>
      </c>
      <c r="H12" s="2" t="str">
        <f>CONCATENATE('Gene Table'!$B$1,'Gene Table'!B12)</f>
        <v>A10</v>
      </c>
    </row>
    <row r="13" spans="1:8">
      <c r="A13" s="2" t="s">
        <v>3051</v>
      </c>
      <c r="B13" s="2" t="s">
        <v>1661</v>
      </c>
      <c r="C13" s="2" t="s">
        <v>3052</v>
      </c>
      <c r="D13" s="2" t="s">
        <v>3053</v>
      </c>
      <c r="E13" s="2" t="s">
        <v>3054</v>
      </c>
      <c r="H13" s="2" t="str">
        <f>CONCATENATE('Gene Table'!$B$1,'Gene Table'!B13)</f>
        <v>A11</v>
      </c>
    </row>
    <row r="14" spans="1:8">
      <c r="A14" s="2" t="s">
        <v>3055</v>
      </c>
      <c r="B14" s="2" t="s">
        <v>1703</v>
      </c>
      <c r="C14" s="2" t="s">
        <v>3056</v>
      </c>
      <c r="D14" s="2" t="s">
        <v>3057</v>
      </c>
      <c r="E14" s="2" t="s">
        <v>3058</v>
      </c>
      <c r="H14" s="2" t="str">
        <f>CONCATENATE('Gene Table'!$B$1,'Gene Table'!B14)</f>
        <v>A12</v>
      </c>
    </row>
    <row r="15" spans="1:8">
      <c r="A15" s="2" t="s">
        <v>3059</v>
      </c>
      <c r="B15" s="2" t="s">
        <v>971</v>
      </c>
      <c r="C15" s="2" t="s">
        <v>3060</v>
      </c>
      <c r="D15" s="2" t="s">
        <v>3061</v>
      </c>
      <c r="E15" s="2" t="s">
        <v>3062</v>
      </c>
      <c r="H15" s="2" t="str">
        <f>CONCATENATE('Gene Table'!$B$1,'Gene Table'!B15)</f>
        <v>A13</v>
      </c>
    </row>
    <row r="16" spans="1:8">
      <c r="A16" s="2" t="s">
        <v>3063</v>
      </c>
      <c r="B16" s="2" t="s">
        <v>1691</v>
      </c>
      <c r="C16" s="2" t="s">
        <v>3064</v>
      </c>
      <c r="D16" s="2" t="s">
        <v>3065</v>
      </c>
      <c r="E16" s="2" t="s">
        <v>3066</v>
      </c>
      <c r="H16" s="2" t="str">
        <f>CONCATENATE('Gene Table'!$B$1,'Gene Table'!B16)</f>
        <v>A14</v>
      </c>
    </row>
    <row r="17" spans="1:8">
      <c r="A17" s="2" t="s">
        <v>3067</v>
      </c>
      <c r="B17" s="2" t="s">
        <v>2366</v>
      </c>
      <c r="C17" s="2" t="s">
        <v>3068</v>
      </c>
      <c r="D17" s="2" t="s">
        <v>3069</v>
      </c>
      <c r="E17" s="2" t="s">
        <v>3070</v>
      </c>
      <c r="H17" s="2" t="str">
        <f>CONCATENATE('Gene Table'!$B$1,'Gene Table'!B17)</f>
        <v>A15</v>
      </c>
    </row>
    <row r="18" spans="1:8">
      <c r="A18" s="2" t="s">
        <v>3071</v>
      </c>
      <c r="B18" s="2" t="s">
        <v>1697</v>
      </c>
      <c r="C18" s="2" t="s">
        <v>3072</v>
      </c>
      <c r="D18" s="2" t="s">
        <v>3073</v>
      </c>
      <c r="E18" s="2" t="s">
        <v>3074</v>
      </c>
      <c r="H18" s="2" t="str">
        <f>CONCATENATE('Gene Table'!$B$1,'Gene Table'!B18)</f>
        <v>A16</v>
      </c>
    </row>
    <row r="19" spans="1:8">
      <c r="A19" s="2" t="s">
        <v>3075</v>
      </c>
      <c r="B19" s="2" t="s">
        <v>251</v>
      </c>
      <c r="C19" s="2" t="s">
        <v>3076</v>
      </c>
      <c r="D19" s="2" t="s">
        <v>3077</v>
      </c>
      <c r="E19" s="2" t="s">
        <v>3078</v>
      </c>
      <c r="H19" s="2" t="str">
        <f>CONCATENATE('Gene Table'!$B$1,'Gene Table'!B19)</f>
        <v>A17</v>
      </c>
    </row>
    <row r="20" spans="1:8">
      <c r="A20" s="2" t="s">
        <v>3079</v>
      </c>
      <c r="B20" s="2" t="s">
        <v>2390</v>
      </c>
      <c r="C20" s="2" t="s">
        <v>3080</v>
      </c>
      <c r="D20" s="2" t="s">
        <v>3081</v>
      </c>
      <c r="E20" s="2" t="s">
        <v>3082</v>
      </c>
      <c r="H20" s="2" t="str">
        <f>CONCATENATE('Gene Table'!$B$1,'Gene Table'!B20)</f>
        <v>A18</v>
      </c>
    </row>
    <row r="21" spans="1:8">
      <c r="A21" s="2" t="s">
        <v>3083</v>
      </c>
      <c r="B21" s="2" t="s">
        <v>1255</v>
      </c>
      <c r="C21" s="2" t="s">
        <v>3084</v>
      </c>
      <c r="D21" s="2" t="s">
        <v>3085</v>
      </c>
      <c r="E21" s="2" t="s">
        <v>3086</v>
      </c>
      <c r="H21" s="2" t="str">
        <f>CONCATENATE('Gene Table'!$B$1,'Gene Table'!B21)</f>
        <v>A19</v>
      </c>
    </row>
    <row r="22" spans="1:8">
      <c r="A22" s="2" t="s">
        <v>3087</v>
      </c>
      <c r="B22" s="2" t="s">
        <v>2084</v>
      </c>
      <c r="C22" s="2" t="s">
        <v>3088</v>
      </c>
      <c r="D22" s="2" t="s">
        <v>3089</v>
      </c>
      <c r="E22" s="2" t="s">
        <v>3090</v>
      </c>
      <c r="H22" s="2" t="str">
        <f>CONCATENATE('Gene Table'!$B$1,'Gene Table'!B22)</f>
        <v>A20</v>
      </c>
    </row>
    <row r="23" spans="1:8">
      <c r="A23" s="2" t="s">
        <v>3091</v>
      </c>
      <c r="B23" s="2" t="s">
        <v>2372</v>
      </c>
      <c r="C23" s="2" t="s">
        <v>3092</v>
      </c>
      <c r="D23" s="2" t="s">
        <v>3093</v>
      </c>
      <c r="E23" s="2" t="s">
        <v>3094</v>
      </c>
      <c r="H23" s="2" t="str">
        <f>CONCATENATE('Gene Table'!$B$1,'Gene Table'!B23)</f>
        <v>A21</v>
      </c>
    </row>
    <row r="24" spans="1:8">
      <c r="A24" s="2" t="s">
        <v>3095</v>
      </c>
      <c r="B24" s="2" t="s">
        <v>1151</v>
      </c>
      <c r="C24" s="2" t="s">
        <v>3096</v>
      </c>
      <c r="D24" s="2" t="s">
        <v>3097</v>
      </c>
      <c r="E24" s="2" t="s">
        <v>3098</v>
      </c>
      <c r="H24" s="2" t="str">
        <f>CONCATENATE('Gene Table'!$B$1,'Gene Table'!B24)</f>
        <v>A22</v>
      </c>
    </row>
    <row r="25" spans="1:8">
      <c r="A25" s="2" t="s">
        <v>3099</v>
      </c>
      <c r="B25" s="2" t="s">
        <v>1523</v>
      </c>
      <c r="C25" s="2" t="s">
        <v>3100</v>
      </c>
      <c r="D25" s="2" t="s">
        <v>3101</v>
      </c>
      <c r="E25" s="2" t="s">
        <v>3102</v>
      </c>
      <c r="H25" s="2" t="str">
        <f>CONCATENATE('Gene Table'!$B$1,'Gene Table'!B25)</f>
        <v>A23</v>
      </c>
    </row>
    <row r="26" spans="1:8">
      <c r="A26" s="2" t="s">
        <v>3103</v>
      </c>
      <c r="B26" s="2" t="s">
        <v>1667</v>
      </c>
      <c r="C26" s="2" t="s">
        <v>3104</v>
      </c>
      <c r="D26" s="2" t="s">
        <v>3105</v>
      </c>
      <c r="E26" s="2" t="s">
        <v>3106</v>
      </c>
      <c r="H26" s="2" t="str">
        <f>CONCATENATE('Gene Table'!$B$1,'Gene Table'!B26)</f>
        <v>A24</v>
      </c>
    </row>
    <row r="27" spans="1:8">
      <c r="A27" s="2" t="s">
        <v>3107</v>
      </c>
      <c r="B27" s="2" t="s">
        <v>67</v>
      </c>
      <c r="C27" s="2" t="s">
        <v>68</v>
      </c>
      <c r="D27" s="2" t="s">
        <v>3108</v>
      </c>
      <c r="E27" s="2" t="s">
        <v>3109</v>
      </c>
      <c r="H27" s="2" t="str">
        <f>CONCATENATE('Gene Table'!$B$1,'Gene Table'!B27)</f>
        <v>B01</v>
      </c>
    </row>
    <row r="28" spans="1:8">
      <c r="A28" s="2" t="s">
        <v>3110</v>
      </c>
      <c r="B28" s="2" t="s">
        <v>1673</v>
      </c>
      <c r="C28" s="2" t="s">
        <v>3111</v>
      </c>
      <c r="D28" s="2" t="s">
        <v>3112</v>
      </c>
      <c r="E28" s="2" t="s">
        <v>3113</v>
      </c>
      <c r="H28" s="2" t="str">
        <f>CONCATENATE('Gene Table'!$B$1,'Gene Table'!B28)</f>
        <v>B02</v>
      </c>
    </row>
    <row r="29" spans="1:8">
      <c r="A29" s="2" t="s">
        <v>3114</v>
      </c>
      <c r="B29" s="2" t="s">
        <v>1311</v>
      </c>
      <c r="C29" s="2" t="s">
        <v>3115</v>
      </c>
      <c r="D29" s="2" t="s">
        <v>3116</v>
      </c>
      <c r="E29" s="2" t="s">
        <v>3117</v>
      </c>
      <c r="H29" s="2" t="str">
        <f>CONCATENATE('Gene Table'!$B$1,'Gene Table'!B29)</f>
        <v>B03</v>
      </c>
    </row>
    <row r="30" spans="1:8">
      <c r="A30" s="2" t="s">
        <v>3118</v>
      </c>
      <c r="B30" s="2" t="s">
        <v>1187</v>
      </c>
      <c r="C30" s="2" t="s">
        <v>3119</v>
      </c>
      <c r="D30" s="2" t="s">
        <v>3120</v>
      </c>
      <c r="E30" s="2" t="s">
        <v>3121</v>
      </c>
      <c r="H30" s="2" t="str">
        <f>CONCATENATE('Gene Table'!$B$1,'Gene Table'!B30)</f>
        <v>B04</v>
      </c>
    </row>
    <row r="31" spans="1:8">
      <c r="A31" s="2" t="s">
        <v>3122</v>
      </c>
      <c r="B31" s="2" t="s">
        <v>1175</v>
      </c>
      <c r="C31" s="2" t="s">
        <v>3123</v>
      </c>
      <c r="D31" s="2" t="s">
        <v>3124</v>
      </c>
      <c r="E31" s="2" t="s">
        <v>3125</v>
      </c>
      <c r="H31" s="2" t="str">
        <f>CONCATENATE('Gene Table'!$B$1,'Gene Table'!B31)</f>
        <v>B05</v>
      </c>
    </row>
    <row r="32" spans="1:8">
      <c r="A32" s="2" t="s">
        <v>3126</v>
      </c>
      <c r="B32" s="2" t="s">
        <v>1565</v>
      </c>
      <c r="C32" s="2" t="s">
        <v>3127</v>
      </c>
      <c r="D32" s="2" t="s">
        <v>3128</v>
      </c>
      <c r="E32" s="2" t="s">
        <v>3129</v>
      </c>
      <c r="H32" s="2" t="str">
        <f>CONCATENATE('Gene Table'!$B$1,'Gene Table'!B32)</f>
        <v>B06</v>
      </c>
    </row>
    <row r="33" spans="1:8">
      <c r="A33" s="2" t="s">
        <v>3130</v>
      </c>
      <c r="B33" s="2" t="s">
        <v>627</v>
      </c>
      <c r="C33" s="2" t="s">
        <v>3131</v>
      </c>
      <c r="D33" s="2" t="s">
        <v>3132</v>
      </c>
      <c r="E33" s="2" t="s">
        <v>3133</v>
      </c>
      <c r="H33" s="2" t="str">
        <f>CONCATENATE('Gene Table'!$B$1,'Gene Table'!B33)</f>
        <v>B07</v>
      </c>
    </row>
    <row r="34" spans="1:8">
      <c r="A34" s="2" t="s">
        <v>3134</v>
      </c>
      <c r="B34" s="2" t="s">
        <v>75</v>
      </c>
      <c r="C34" s="2" t="s">
        <v>76</v>
      </c>
      <c r="D34" s="2" t="s">
        <v>3135</v>
      </c>
      <c r="E34" s="2" t="s">
        <v>3136</v>
      </c>
      <c r="H34" s="2" t="str">
        <f>CONCATENATE('Gene Table'!$B$1,'Gene Table'!B34)</f>
        <v>B08</v>
      </c>
    </row>
    <row r="35" spans="1:8">
      <c r="A35" s="2" t="s">
        <v>3137</v>
      </c>
      <c r="B35" s="2" t="s">
        <v>1063</v>
      </c>
      <c r="C35" s="2" t="s">
        <v>3138</v>
      </c>
      <c r="D35" s="2" t="s">
        <v>3139</v>
      </c>
      <c r="E35" s="2" t="s">
        <v>3140</v>
      </c>
      <c r="H35" s="2" t="str">
        <f>CONCATENATE('Gene Table'!$B$1,'Gene Table'!B35)</f>
        <v>B09</v>
      </c>
    </row>
    <row r="36" spans="1:8">
      <c r="A36" s="2" t="s">
        <v>3141</v>
      </c>
      <c r="B36" s="2" t="s">
        <v>2102</v>
      </c>
      <c r="C36" s="2" t="s">
        <v>3142</v>
      </c>
      <c r="D36" s="2" t="s">
        <v>3143</v>
      </c>
      <c r="E36" s="2" t="s">
        <v>3144</v>
      </c>
      <c r="H36" s="2" t="str">
        <f>CONCATENATE('Gene Table'!$B$1,'Gene Table'!B36)</f>
        <v>B10</v>
      </c>
    </row>
    <row r="37" spans="1:8">
      <c r="A37" s="2" t="s">
        <v>3145</v>
      </c>
      <c r="B37" s="2" t="s">
        <v>3146</v>
      </c>
      <c r="C37" s="2" t="s">
        <v>3147</v>
      </c>
      <c r="D37" s="2" t="s">
        <v>3148</v>
      </c>
      <c r="E37" s="2" t="s">
        <v>3149</v>
      </c>
      <c r="H37" s="2" t="str">
        <f>CONCATENATE('Gene Table'!$B$1,'Gene Table'!B37)</f>
        <v>B11</v>
      </c>
    </row>
    <row r="38" spans="1:8">
      <c r="A38" s="2" t="s">
        <v>3150</v>
      </c>
      <c r="B38" s="2" t="s">
        <v>2078</v>
      </c>
      <c r="C38" s="2" t="s">
        <v>3151</v>
      </c>
      <c r="D38" s="2" t="s">
        <v>3152</v>
      </c>
      <c r="E38" s="2" t="s">
        <v>3153</v>
      </c>
      <c r="H38" s="2" t="str">
        <f>CONCATENATE('Gene Table'!$B$1,'Gene Table'!B38)</f>
        <v>B12</v>
      </c>
    </row>
    <row r="39" spans="1:8">
      <c r="A39" s="2" t="s">
        <v>3154</v>
      </c>
      <c r="B39" s="2" t="s">
        <v>2138</v>
      </c>
      <c r="C39" s="2" t="s">
        <v>3155</v>
      </c>
      <c r="D39" s="2" t="s">
        <v>3156</v>
      </c>
      <c r="E39" s="2" t="s">
        <v>3157</v>
      </c>
      <c r="H39" s="2" t="str">
        <f>CONCATENATE('Gene Table'!$B$1,'Gene Table'!B39)</f>
        <v>B13</v>
      </c>
    </row>
    <row r="40" spans="1:8">
      <c r="A40" s="2" t="s">
        <v>3158</v>
      </c>
      <c r="B40" s="2" t="s">
        <v>2126</v>
      </c>
      <c r="C40" s="2" t="s">
        <v>3159</v>
      </c>
      <c r="D40" s="2" t="s">
        <v>3160</v>
      </c>
      <c r="E40" s="2" t="s">
        <v>3161</v>
      </c>
      <c r="H40" s="2" t="str">
        <f>CONCATENATE('Gene Table'!$B$1,'Gene Table'!B40)</f>
        <v>B14</v>
      </c>
    </row>
    <row r="41" spans="1:8">
      <c r="A41" s="2" t="s">
        <v>3162</v>
      </c>
      <c r="B41" s="2" t="s">
        <v>1035</v>
      </c>
      <c r="C41" s="2" t="s">
        <v>3163</v>
      </c>
      <c r="D41" s="2" t="s">
        <v>3164</v>
      </c>
      <c r="E41" s="2" t="s">
        <v>3165</v>
      </c>
      <c r="H41" s="2" t="str">
        <f>CONCATENATE('Gene Table'!$B$1,'Gene Table'!B41)</f>
        <v>B15</v>
      </c>
    </row>
    <row r="42" spans="1:8">
      <c r="A42" s="2" t="s">
        <v>3166</v>
      </c>
      <c r="B42" s="2" t="s">
        <v>1655</v>
      </c>
      <c r="C42" s="2" t="s">
        <v>3167</v>
      </c>
      <c r="D42" s="2" t="s">
        <v>3168</v>
      </c>
      <c r="E42" s="2" t="s">
        <v>3169</v>
      </c>
      <c r="H42" s="2" t="str">
        <f>CONCATENATE('Gene Table'!$B$1,'Gene Table'!B42)</f>
        <v>B16</v>
      </c>
    </row>
    <row r="43" spans="1:8">
      <c r="A43" s="2" t="s">
        <v>3170</v>
      </c>
      <c r="B43" s="2" t="s">
        <v>411</v>
      </c>
      <c r="C43" s="2" t="s">
        <v>3171</v>
      </c>
      <c r="D43" s="2" t="s">
        <v>3172</v>
      </c>
      <c r="E43" s="2" t="s">
        <v>3173</v>
      </c>
      <c r="H43" s="2" t="str">
        <f>CONCATENATE('Gene Table'!$B$1,'Gene Table'!B43)</f>
        <v>B17</v>
      </c>
    </row>
    <row r="44" spans="1:8">
      <c r="A44" s="2" t="s">
        <v>3174</v>
      </c>
      <c r="B44" s="2" t="s">
        <v>2360</v>
      </c>
      <c r="C44" s="2" t="s">
        <v>3175</v>
      </c>
      <c r="D44" s="2" t="s">
        <v>3176</v>
      </c>
      <c r="E44" s="2" t="s">
        <v>3177</v>
      </c>
      <c r="H44" s="2" t="str">
        <f>CONCATENATE('Gene Table'!$B$1,'Gene Table'!B44)</f>
        <v>B18</v>
      </c>
    </row>
    <row r="45" spans="1:8">
      <c r="A45" s="2" t="s">
        <v>3178</v>
      </c>
      <c r="B45" s="2" t="s">
        <v>2420</v>
      </c>
      <c r="C45" s="2" t="s">
        <v>3179</v>
      </c>
      <c r="D45" s="2" t="s">
        <v>3180</v>
      </c>
      <c r="E45" s="2" t="s">
        <v>3181</v>
      </c>
      <c r="H45" s="2" t="str">
        <f>CONCATENATE('Gene Table'!$B$1,'Gene Table'!B45)</f>
        <v>B19</v>
      </c>
    </row>
    <row r="46" spans="1:8">
      <c r="A46" s="2" t="s">
        <v>3182</v>
      </c>
      <c r="B46" s="2" t="s">
        <v>1994</v>
      </c>
      <c r="C46" s="2" t="s">
        <v>3183</v>
      </c>
      <c r="D46" s="2" t="s">
        <v>3184</v>
      </c>
      <c r="E46" s="2" t="s">
        <v>3185</v>
      </c>
      <c r="H46" s="2" t="str">
        <f>CONCATENATE('Gene Table'!$B$1,'Gene Table'!B46)</f>
        <v>B20</v>
      </c>
    </row>
    <row r="47" spans="1:8">
      <c r="A47" s="2" t="s">
        <v>3186</v>
      </c>
      <c r="B47" s="2" t="s">
        <v>1553</v>
      </c>
      <c r="C47" s="2" t="s">
        <v>3187</v>
      </c>
      <c r="D47" s="2" t="s">
        <v>3188</v>
      </c>
      <c r="E47" s="2" t="s">
        <v>3189</v>
      </c>
      <c r="H47" s="2" t="str">
        <f>CONCATENATE('Gene Table'!$B$1,'Gene Table'!B47)</f>
        <v>B21</v>
      </c>
    </row>
    <row r="48" spans="1:8">
      <c r="A48" s="2" t="s">
        <v>3190</v>
      </c>
      <c r="B48" s="2" t="s">
        <v>1649</v>
      </c>
      <c r="C48" s="2" t="s">
        <v>3191</v>
      </c>
      <c r="D48" s="2" t="s">
        <v>3192</v>
      </c>
      <c r="E48" s="2" t="s">
        <v>3193</v>
      </c>
      <c r="H48" s="2" t="str">
        <f>CONCATENATE('Gene Table'!$B$1,'Gene Table'!B48)</f>
        <v>B22</v>
      </c>
    </row>
    <row r="49" spans="1:8">
      <c r="A49" s="2" t="s">
        <v>3194</v>
      </c>
      <c r="B49" s="2" t="s">
        <v>19</v>
      </c>
      <c r="C49" s="2" t="s">
        <v>3195</v>
      </c>
      <c r="D49" s="2" t="s">
        <v>3196</v>
      </c>
      <c r="E49" s="2" t="s">
        <v>3197</v>
      </c>
      <c r="H49" s="2" t="str">
        <f>CONCATENATE('Gene Table'!$B$1,'Gene Table'!B49)</f>
        <v>B23</v>
      </c>
    </row>
    <row r="50" spans="1:8">
      <c r="A50" s="2" t="s">
        <v>3198</v>
      </c>
      <c r="B50" s="2" t="s">
        <v>2129</v>
      </c>
      <c r="C50" s="2" t="s">
        <v>3199</v>
      </c>
      <c r="D50" s="2" t="s">
        <v>3200</v>
      </c>
      <c r="E50" s="2" t="s">
        <v>3201</v>
      </c>
      <c r="H50" s="2" t="str">
        <f>CONCATENATE('Gene Table'!$B$1,'Gene Table'!B50)</f>
        <v>B24</v>
      </c>
    </row>
    <row r="51" spans="1:8">
      <c r="A51" s="2" t="s">
        <v>3202</v>
      </c>
      <c r="B51" s="2" t="s">
        <v>2228</v>
      </c>
      <c r="C51" s="2" t="s">
        <v>3203</v>
      </c>
      <c r="D51" s="2" t="s">
        <v>3204</v>
      </c>
      <c r="E51" s="2" t="s">
        <v>3205</v>
      </c>
      <c r="H51" s="2" t="str">
        <f>CONCATENATE('Gene Table'!$B$1,'Gene Table'!B51)</f>
        <v>C01</v>
      </c>
    </row>
    <row r="52" spans="1:8">
      <c r="A52" s="2" t="s">
        <v>3206</v>
      </c>
      <c r="B52" s="2" t="s">
        <v>1291</v>
      </c>
      <c r="C52" s="2" t="s">
        <v>3207</v>
      </c>
      <c r="D52" s="2" t="s">
        <v>3208</v>
      </c>
      <c r="E52" s="2" t="s">
        <v>3209</v>
      </c>
      <c r="H52" s="2" t="str">
        <f>CONCATENATE('Gene Table'!$B$1,'Gene Table'!B52)</f>
        <v>C02</v>
      </c>
    </row>
    <row r="53" spans="1:8">
      <c r="A53" s="2" t="s">
        <v>3210</v>
      </c>
      <c r="B53" s="2" t="s">
        <v>1011</v>
      </c>
      <c r="C53" s="2" t="s">
        <v>3211</v>
      </c>
      <c r="D53" s="2" t="s">
        <v>3212</v>
      </c>
      <c r="E53" s="2" t="s">
        <v>3213</v>
      </c>
      <c r="H53" s="2" t="str">
        <f>CONCATENATE('Gene Table'!$B$1,'Gene Table'!B53)</f>
        <v>C03</v>
      </c>
    </row>
    <row r="54" spans="1:8">
      <c r="A54" s="2" t="s">
        <v>3214</v>
      </c>
      <c r="B54" s="2" t="s">
        <v>2072</v>
      </c>
      <c r="C54" s="2" t="s">
        <v>3215</v>
      </c>
      <c r="D54" s="2" t="s">
        <v>3216</v>
      </c>
      <c r="E54" s="2" t="s">
        <v>3217</v>
      </c>
      <c r="H54" s="2" t="str">
        <f>CONCATENATE('Gene Table'!$B$1,'Gene Table'!B54)</f>
        <v>C04</v>
      </c>
    </row>
    <row r="55" spans="1:8">
      <c r="A55" s="2" t="s">
        <v>3218</v>
      </c>
      <c r="B55" s="2" t="s">
        <v>1167</v>
      </c>
      <c r="C55" s="2" t="s">
        <v>3219</v>
      </c>
      <c r="D55" s="2" t="s">
        <v>3220</v>
      </c>
      <c r="E55" s="2" t="s">
        <v>3221</v>
      </c>
      <c r="H55" s="2" t="str">
        <f>CONCATENATE('Gene Table'!$B$1,'Gene Table'!B55)</f>
        <v>C05</v>
      </c>
    </row>
    <row r="56" spans="1:8">
      <c r="A56" s="2" t="s">
        <v>3222</v>
      </c>
      <c r="B56" s="2" t="s">
        <v>1143</v>
      </c>
      <c r="C56" s="2" t="s">
        <v>3223</v>
      </c>
      <c r="D56" s="2" t="s">
        <v>3224</v>
      </c>
      <c r="E56" s="2" t="s">
        <v>3225</v>
      </c>
      <c r="H56" s="2" t="str">
        <f>CONCATENATE('Gene Table'!$B$1,'Gene Table'!B56)</f>
        <v>C06</v>
      </c>
    </row>
    <row r="57" spans="1:8">
      <c r="A57" s="2" t="s">
        <v>3226</v>
      </c>
      <c r="B57" s="2" t="s">
        <v>1179</v>
      </c>
      <c r="C57" s="2" t="s">
        <v>3227</v>
      </c>
      <c r="D57" s="2" t="s">
        <v>3228</v>
      </c>
      <c r="E57" s="2" t="s">
        <v>3229</v>
      </c>
      <c r="H57" s="2" t="str">
        <f>CONCATENATE('Gene Table'!$B$1,'Gene Table'!B57)</f>
        <v>C07</v>
      </c>
    </row>
    <row r="58" spans="1:8">
      <c r="A58" s="2" t="s">
        <v>3230</v>
      </c>
      <c r="B58" s="2" t="s">
        <v>451</v>
      </c>
      <c r="C58" s="2" t="s">
        <v>3231</v>
      </c>
      <c r="D58" s="2" t="s">
        <v>3232</v>
      </c>
      <c r="E58" s="2" t="s">
        <v>3233</v>
      </c>
      <c r="H58" s="2" t="str">
        <f>CONCATENATE('Gene Table'!$B$1,'Gene Table'!B58)</f>
        <v>C08</v>
      </c>
    </row>
    <row r="59" spans="1:8">
      <c r="A59" s="2" t="s">
        <v>3234</v>
      </c>
      <c r="B59" s="2" t="s">
        <v>2426</v>
      </c>
      <c r="C59" s="2" t="s">
        <v>3235</v>
      </c>
      <c r="D59" s="2" t="s">
        <v>3236</v>
      </c>
      <c r="E59" s="2" t="s">
        <v>3237</v>
      </c>
      <c r="H59" s="2" t="str">
        <f>CONCATENATE('Gene Table'!$B$1,'Gene Table'!B59)</f>
        <v>C09</v>
      </c>
    </row>
    <row r="60" spans="1:8">
      <c r="A60" s="2" t="s">
        <v>3238</v>
      </c>
      <c r="B60" s="2" t="s">
        <v>283</v>
      </c>
      <c r="C60" s="2" t="s">
        <v>3239</v>
      </c>
      <c r="D60" s="2" t="s">
        <v>3240</v>
      </c>
      <c r="E60" s="2" t="s">
        <v>3241</v>
      </c>
      <c r="H60" s="2" t="str">
        <f>CONCATENATE('Gene Table'!$B$1,'Gene Table'!B60)</f>
        <v>C10</v>
      </c>
    </row>
    <row r="61" spans="1:8">
      <c r="A61" s="2" t="s">
        <v>3242</v>
      </c>
      <c r="B61" s="2" t="s">
        <v>1979</v>
      </c>
      <c r="C61" s="2" t="s">
        <v>3243</v>
      </c>
      <c r="D61" s="2" t="s">
        <v>3244</v>
      </c>
      <c r="E61" s="2" t="s">
        <v>3245</v>
      </c>
      <c r="H61" s="2" t="str">
        <f>CONCATENATE('Gene Table'!$B$1,'Gene Table'!B61)</f>
        <v>C11</v>
      </c>
    </row>
    <row r="62" spans="1:8">
      <c r="A62" s="2" t="s">
        <v>3246</v>
      </c>
      <c r="B62" s="2" t="s">
        <v>3247</v>
      </c>
      <c r="C62" s="2" t="s">
        <v>3248</v>
      </c>
      <c r="D62" s="2" t="s">
        <v>3249</v>
      </c>
      <c r="E62" s="2" t="s">
        <v>3250</v>
      </c>
      <c r="H62" s="2" t="str">
        <f>CONCATENATE('Gene Table'!$B$1,'Gene Table'!B62)</f>
        <v>C12</v>
      </c>
    </row>
    <row r="63" spans="1:8">
      <c r="A63" s="2" t="s">
        <v>3251</v>
      </c>
      <c r="B63" s="2" t="s">
        <v>1787</v>
      </c>
      <c r="C63" s="2" t="s">
        <v>3252</v>
      </c>
      <c r="D63" s="2" t="s">
        <v>3253</v>
      </c>
      <c r="E63" s="2" t="s">
        <v>3254</v>
      </c>
      <c r="H63" s="2" t="str">
        <f>CONCATENATE('Gene Table'!$B$1,'Gene Table'!B63)</f>
        <v>C13</v>
      </c>
    </row>
    <row r="64" spans="1:8">
      <c r="A64" s="2" t="s">
        <v>3255</v>
      </c>
      <c r="B64" s="2" t="s">
        <v>3256</v>
      </c>
      <c r="C64" s="2" t="s">
        <v>3257</v>
      </c>
      <c r="D64" s="2" t="s">
        <v>3258</v>
      </c>
      <c r="E64" s="2" t="s">
        <v>3259</v>
      </c>
      <c r="H64" s="2" t="str">
        <f>CONCATENATE('Gene Table'!$B$1,'Gene Table'!B64)</f>
        <v>C14</v>
      </c>
    </row>
    <row r="65" spans="1:8">
      <c r="A65" s="2" t="s">
        <v>3260</v>
      </c>
      <c r="B65" s="2" t="s">
        <v>1559</v>
      </c>
      <c r="C65" s="2" t="s">
        <v>3261</v>
      </c>
      <c r="D65" s="2" t="s">
        <v>3262</v>
      </c>
      <c r="E65" s="2" t="s">
        <v>3263</v>
      </c>
      <c r="H65" s="2" t="str">
        <f>CONCATENATE('Gene Table'!$B$1,'Gene Table'!B65)</f>
        <v>C15</v>
      </c>
    </row>
    <row r="66" spans="1:8">
      <c r="A66" s="2" t="s">
        <v>3264</v>
      </c>
      <c r="B66" s="2" t="s">
        <v>667</v>
      </c>
      <c r="C66" s="2" t="s">
        <v>668</v>
      </c>
      <c r="D66" s="2" t="s">
        <v>3265</v>
      </c>
      <c r="E66" s="2" t="s">
        <v>3266</v>
      </c>
      <c r="H66" s="2" t="str">
        <f>CONCATENATE('Gene Table'!$B$1,'Gene Table'!B66)</f>
        <v>C16</v>
      </c>
    </row>
    <row r="67" spans="1:8">
      <c r="A67" s="2" t="s">
        <v>3267</v>
      </c>
      <c r="B67" s="2" t="s">
        <v>1147</v>
      </c>
      <c r="C67" s="2" t="s">
        <v>3268</v>
      </c>
      <c r="D67" s="2" t="s">
        <v>3269</v>
      </c>
      <c r="E67" s="2" t="s">
        <v>3270</v>
      </c>
      <c r="H67" s="2" t="str">
        <f>CONCATENATE('Gene Table'!$B$1,'Gene Table'!B67)</f>
        <v>C17</v>
      </c>
    </row>
    <row r="68" spans="1:8">
      <c r="A68" s="2" t="s">
        <v>3271</v>
      </c>
      <c r="B68" s="2" t="s">
        <v>107</v>
      </c>
      <c r="C68" s="2" t="s">
        <v>3272</v>
      </c>
      <c r="D68" s="2" t="s">
        <v>3273</v>
      </c>
      <c r="E68" s="2" t="s">
        <v>3274</v>
      </c>
      <c r="H68" s="2" t="str">
        <f>CONCATENATE('Gene Table'!$B$1,'Gene Table'!B68)</f>
        <v>C18</v>
      </c>
    </row>
    <row r="69" spans="1:8">
      <c r="A69" s="2" t="s">
        <v>3275</v>
      </c>
      <c r="B69" s="2" t="s">
        <v>1805</v>
      </c>
      <c r="C69" s="2" t="s">
        <v>1806</v>
      </c>
      <c r="D69" s="2" t="s">
        <v>3276</v>
      </c>
      <c r="E69" s="2" t="s">
        <v>3277</v>
      </c>
      <c r="H69" s="2" t="str">
        <f>CONCATENATE('Gene Table'!$B$1,'Gene Table'!B69)</f>
        <v>C19</v>
      </c>
    </row>
    <row r="70" spans="1:8">
      <c r="A70" s="2" t="s">
        <v>3278</v>
      </c>
      <c r="B70" s="2" t="s">
        <v>587</v>
      </c>
      <c r="C70" s="2" t="s">
        <v>3279</v>
      </c>
      <c r="D70" s="2" t="s">
        <v>3280</v>
      </c>
      <c r="E70" s="2" t="s">
        <v>3281</v>
      </c>
      <c r="H70" s="2" t="str">
        <f>CONCATENATE('Gene Table'!$B$1,'Gene Table'!B70)</f>
        <v>C20</v>
      </c>
    </row>
    <row r="71" spans="1:8">
      <c r="A71" s="2" t="s">
        <v>3282</v>
      </c>
      <c r="B71" s="2" t="s">
        <v>1331</v>
      </c>
      <c r="C71" s="2" t="s">
        <v>3283</v>
      </c>
      <c r="D71" s="2" t="s">
        <v>3284</v>
      </c>
      <c r="E71" s="2" t="s">
        <v>3285</v>
      </c>
      <c r="H71" s="2" t="str">
        <f>CONCATENATE('Gene Table'!$B$1,'Gene Table'!B71)</f>
        <v>C21</v>
      </c>
    </row>
    <row r="72" spans="1:8">
      <c r="A72" s="2" t="s">
        <v>3286</v>
      </c>
      <c r="B72" s="2" t="s">
        <v>2222</v>
      </c>
      <c r="C72" s="2" t="s">
        <v>3287</v>
      </c>
      <c r="D72" s="2" t="s">
        <v>3288</v>
      </c>
      <c r="E72" s="2" t="s">
        <v>3289</v>
      </c>
      <c r="H72" s="2" t="str">
        <f>CONCATENATE('Gene Table'!$B$1,'Gene Table'!B72)</f>
        <v>C22</v>
      </c>
    </row>
    <row r="73" spans="1:8">
      <c r="A73" s="2" t="s">
        <v>3290</v>
      </c>
      <c r="B73" s="2" t="s">
        <v>467</v>
      </c>
      <c r="C73" s="2" t="s">
        <v>3291</v>
      </c>
      <c r="D73" s="2" t="s">
        <v>3292</v>
      </c>
      <c r="E73" s="2" t="s">
        <v>3293</v>
      </c>
      <c r="H73" s="2" t="str">
        <f>CONCATENATE('Gene Table'!$B$1,'Gene Table'!B73)</f>
        <v>C23</v>
      </c>
    </row>
    <row r="74" spans="1:8">
      <c r="A74" s="2" t="s">
        <v>3294</v>
      </c>
      <c r="B74" s="2" t="s">
        <v>2384</v>
      </c>
      <c r="C74" s="2" t="s">
        <v>3295</v>
      </c>
      <c r="D74" s="2" t="s">
        <v>3296</v>
      </c>
      <c r="E74" s="2" t="s">
        <v>3297</v>
      </c>
      <c r="H74" s="2" t="str">
        <f>CONCATENATE('Gene Table'!$B$1,'Gene Table'!B74)</f>
        <v>C24</v>
      </c>
    </row>
    <row r="75" spans="1:8">
      <c r="A75" s="2" t="s">
        <v>3298</v>
      </c>
      <c r="B75" s="2" t="s">
        <v>1742</v>
      </c>
      <c r="C75" s="2" t="s">
        <v>3299</v>
      </c>
      <c r="D75" s="2" t="s">
        <v>3300</v>
      </c>
      <c r="E75" s="2" t="s">
        <v>3301</v>
      </c>
      <c r="H75" s="2" t="str">
        <f>CONCATENATE('Gene Table'!$B$1,'Gene Table'!B75)</f>
        <v>D01</v>
      </c>
    </row>
    <row r="76" spans="1:8">
      <c r="A76" s="2" t="s">
        <v>3302</v>
      </c>
      <c r="B76" s="2" t="s">
        <v>407</v>
      </c>
      <c r="C76" s="2" t="s">
        <v>3303</v>
      </c>
      <c r="D76" s="2" t="s">
        <v>3304</v>
      </c>
      <c r="E76" s="2" t="s">
        <v>3305</v>
      </c>
      <c r="H76" s="2" t="str">
        <f>CONCATENATE('Gene Table'!$B$1,'Gene Table'!B76)</f>
        <v>D02</v>
      </c>
    </row>
    <row r="77" spans="1:8">
      <c r="A77" s="2" t="s">
        <v>3306</v>
      </c>
      <c r="B77" s="2" t="s">
        <v>3307</v>
      </c>
      <c r="C77" s="2" t="s">
        <v>3308</v>
      </c>
      <c r="D77" s="2" t="s">
        <v>3309</v>
      </c>
      <c r="E77" s="2" t="s">
        <v>3310</v>
      </c>
      <c r="H77" s="2" t="str">
        <f>CONCATENATE('Gene Table'!$B$1,'Gene Table'!B77)</f>
        <v>D03</v>
      </c>
    </row>
    <row r="78" spans="1:8">
      <c r="A78" s="2" t="s">
        <v>3311</v>
      </c>
      <c r="B78" s="2" t="s">
        <v>387</v>
      </c>
      <c r="C78" s="2" t="s">
        <v>3312</v>
      </c>
      <c r="D78" s="2" t="s">
        <v>3313</v>
      </c>
      <c r="E78" s="2" t="s">
        <v>3314</v>
      </c>
      <c r="H78" s="2" t="str">
        <f>CONCATENATE('Gene Table'!$B$1,'Gene Table'!B78)</f>
        <v>D04</v>
      </c>
    </row>
    <row r="79" spans="1:8">
      <c r="A79" s="2" t="s">
        <v>3315</v>
      </c>
      <c r="B79" s="2" t="s">
        <v>35</v>
      </c>
      <c r="C79" s="2" t="s">
        <v>3316</v>
      </c>
      <c r="D79" s="2" t="s">
        <v>3317</v>
      </c>
      <c r="E79" s="2" t="s">
        <v>3318</v>
      </c>
      <c r="H79" s="2" t="str">
        <f>CONCATENATE('Gene Table'!$B$1,'Gene Table'!B79)</f>
        <v>D05</v>
      </c>
    </row>
    <row r="80" spans="1:8">
      <c r="A80" s="2" t="s">
        <v>3319</v>
      </c>
      <c r="B80" s="2" t="s">
        <v>843</v>
      </c>
      <c r="C80" s="2" t="s">
        <v>3320</v>
      </c>
      <c r="D80" s="2" t="s">
        <v>3321</v>
      </c>
      <c r="E80" s="2" t="s">
        <v>3322</v>
      </c>
      <c r="H80" s="2" t="str">
        <f>CONCATENATE('Gene Table'!$B$1,'Gene Table'!B80)</f>
        <v>D06</v>
      </c>
    </row>
    <row r="81" spans="1:8">
      <c r="A81" s="2" t="s">
        <v>3323</v>
      </c>
      <c r="B81" s="2" t="s">
        <v>3324</v>
      </c>
      <c r="C81" s="2" t="s">
        <v>3325</v>
      </c>
      <c r="D81" s="2" t="s">
        <v>3326</v>
      </c>
      <c r="E81" s="2" t="s">
        <v>3327</v>
      </c>
      <c r="H81" s="2" t="str">
        <f>CONCATENATE('Gene Table'!$B$1,'Gene Table'!B81)</f>
        <v>D07</v>
      </c>
    </row>
    <row r="82" spans="1:8">
      <c r="A82" s="2" t="s">
        <v>3328</v>
      </c>
      <c r="B82" s="2" t="s">
        <v>439</v>
      </c>
      <c r="C82" s="2" t="s">
        <v>3329</v>
      </c>
      <c r="D82" s="2" t="s">
        <v>3330</v>
      </c>
      <c r="E82" s="2" t="s">
        <v>3331</v>
      </c>
      <c r="H82" s="2" t="str">
        <f>CONCATENATE('Gene Table'!$B$1,'Gene Table'!B82)</f>
        <v>D08</v>
      </c>
    </row>
    <row r="83" spans="1:8">
      <c r="A83" s="2" t="s">
        <v>3332</v>
      </c>
      <c r="B83" s="2" t="s">
        <v>859</v>
      </c>
      <c r="C83" s="2" t="s">
        <v>3333</v>
      </c>
      <c r="D83" s="2" t="s">
        <v>3334</v>
      </c>
      <c r="E83" s="2" t="s">
        <v>3335</v>
      </c>
      <c r="H83" s="2" t="str">
        <f>CONCATENATE('Gene Table'!$B$1,'Gene Table'!B83)</f>
        <v>D09</v>
      </c>
    </row>
    <row r="84" spans="1:8">
      <c r="A84" s="2" t="s">
        <v>3336</v>
      </c>
      <c r="B84" s="2" t="s">
        <v>15</v>
      </c>
      <c r="C84" s="2" t="s">
        <v>16</v>
      </c>
      <c r="D84" s="2" t="s">
        <v>3337</v>
      </c>
      <c r="E84" s="2" t="s">
        <v>3338</v>
      </c>
      <c r="H84" s="2" t="str">
        <f>CONCATENATE('Gene Table'!$B$1,'Gene Table'!B84)</f>
        <v>D10</v>
      </c>
    </row>
    <row r="85" spans="1:8">
      <c r="A85" s="2" t="s">
        <v>3339</v>
      </c>
      <c r="B85" s="2" t="s">
        <v>2402</v>
      </c>
      <c r="C85" s="2" t="s">
        <v>3340</v>
      </c>
      <c r="D85" s="2" t="s">
        <v>3341</v>
      </c>
      <c r="E85" s="2" t="s">
        <v>3342</v>
      </c>
      <c r="H85" s="2" t="str">
        <f>CONCATENATE('Gene Table'!$B$1,'Gene Table'!B85)</f>
        <v>D11</v>
      </c>
    </row>
    <row r="86" spans="1:8">
      <c r="A86" s="2" t="s">
        <v>3343</v>
      </c>
      <c r="B86" s="2" t="s">
        <v>2096</v>
      </c>
      <c r="C86" s="2" t="s">
        <v>3344</v>
      </c>
      <c r="D86" s="2" t="s">
        <v>3345</v>
      </c>
      <c r="E86" s="2" t="s">
        <v>3346</v>
      </c>
      <c r="H86" s="2" t="str">
        <f>CONCATENATE('Gene Table'!$B$1,'Gene Table'!B86)</f>
        <v>D12</v>
      </c>
    </row>
    <row r="87" spans="1:8">
      <c r="A87" s="2" t="s">
        <v>3347</v>
      </c>
      <c r="B87" s="2" t="s">
        <v>1007</v>
      </c>
      <c r="C87" s="2" t="s">
        <v>3348</v>
      </c>
      <c r="D87" s="2" t="s">
        <v>3349</v>
      </c>
      <c r="E87" s="2" t="s">
        <v>3350</v>
      </c>
      <c r="H87" s="2" t="str">
        <f>CONCATENATE('Gene Table'!$B$1,'Gene Table'!B87)</f>
        <v>D13</v>
      </c>
    </row>
    <row r="88" spans="1:8">
      <c r="A88" s="2" t="s">
        <v>3351</v>
      </c>
      <c r="B88" s="2" t="s">
        <v>1973</v>
      </c>
      <c r="C88" s="2" t="s">
        <v>3352</v>
      </c>
      <c r="D88" s="2" t="s">
        <v>3353</v>
      </c>
      <c r="E88" s="2" t="s">
        <v>3354</v>
      </c>
      <c r="H88" s="2" t="str">
        <f>CONCATENATE('Gene Table'!$B$1,'Gene Table'!B88)</f>
        <v>D14</v>
      </c>
    </row>
    <row r="89" spans="1:8">
      <c r="A89" s="2" t="s">
        <v>3355</v>
      </c>
      <c r="B89" s="2" t="s">
        <v>231</v>
      </c>
      <c r="C89" s="2" t="s">
        <v>3356</v>
      </c>
      <c r="D89" s="2" t="s">
        <v>3357</v>
      </c>
      <c r="E89" s="2" t="s">
        <v>3358</v>
      </c>
      <c r="H89" s="2" t="str">
        <f>CONCATENATE('Gene Table'!$B$1,'Gene Table'!B89)</f>
        <v>D15</v>
      </c>
    </row>
    <row r="90" spans="1:8">
      <c r="A90" s="2" t="s">
        <v>3359</v>
      </c>
      <c r="B90" s="2" t="s">
        <v>3360</v>
      </c>
      <c r="C90" s="2" t="s">
        <v>3361</v>
      </c>
      <c r="D90" s="2" t="s">
        <v>3362</v>
      </c>
      <c r="E90" s="2" t="s">
        <v>3363</v>
      </c>
      <c r="H90" s="2" t="str">
        <f>CONCATENATE('Gene Table'!$B$1,'Gene Table'!B90)</f>
        <v>D16</v>
      </c>
    </row>
    <row r="91" spans="1:8">
      <c r="A91" s="2" t="s">
        <v>3364</v>
      </c>
      <c r="B91" s="2" t="s">
        <v>3360</v>
      </c>
      <c r="C91" s="2" t="s">
        <v>3365</v>
      </c>
      <c r="D91" s="2" t="s">
        <v>3366</v>
      </c>
      <c r="E91" s="2" t="s">
        <v>3367</v>
      </c>
      <c r="H91" s="2" t="str">
        <f>CONCATENATE('Gene Table'!$B$1,'Gene Table'!B91)</f>
        <v>D17</v>
      </c>
    </row>
    <row r="92" spans="1:8">
      <c r="A92" s="2" t="s">
        <v>3368</v>
      </c>
      <c r="B92" s="2" t="s">
        <v>3360</v>
      </c>
      <c r="C92" s="2" t="s">
        <v>3369</v>
      </c>
      <c r="D92" s="2" t="s">
        <v>3370</v>
      </c>
      <c r="E92" s="2" t="s">
        <v>3371</v>
      </c>
      <c r="H92" s="2" t="str">
        <f>CONCATENATE('Gene Table'!$B$1,'Gene Table'!B92)</f>
        <v>D18</v>
      </c>
    </row>
    <row r="93" spans="1:8">
      <c r="A93" s="2" t="s">
        <v>3372</v>
      </c>
      <c r="B93" s="2" t="s">
        <v>3360</v>
      </c>
      <c r="C93" s="2" t="s">
        <v>3373</v>
      </c>
      <c r="D93" s="2" t="s">
        <v>3374</v>
      </c>
      <c r="E93" s="2" t="s">
        <v>3375</v>
      </c>
      <c r="H93" s="2" t="str">
        <f>CONCATENATE('Gene Table'!$B$1,'Gene Table'!B93)</f>
        <v>D19</v>
      </c>
    </row>
    <row r="94" spans="1:8">
      <c r="A94" s="2" t="s">
        <v>3376</v>
      </c>
      <c r="B94" s="2" t="s">
        <v>3360</v>
      </c>
      <c r="C94" s="2" t="s">
        <v>3377</v>
      </c>
      <c r="D94" s="2" t="s">
        <v>3360</v>
      </c>
      <c r="E94" s="2" t="s">
        <v>3360</v>
      </c>
      <c r="H94" s="2" t="str">
        <f>CONCATENATE('Gene Table'!$B$1,'Gene Table'!B94)</f>
        <v>D20</v>
      </c>
    </row>
    <row r="95" spans="1:8">
      <c r="A95" s="2" t="s">
        <v>3378</v>
      </c>
      <c r="B95" s="2" t="s">
        <v>3360</v>
      </c>
      <c r="C95" s="2" t="s">
        <v>3377</v>
      </c>
      <c r="D95" s="2" t="s">
        <v>3360</v>
      </c>
      <c r="E95" s="2" t="s">
        <v>3360</v>
      </c>
      <c r="H95" s="2" t="str">
        <f>CONCATENATE('Gene Table'!$B$1,'Gene Table'!B95)</f>
        <v>D21</v>
      </c>
    </row>
    <row r="96" spans="1:8">
      <c r="A96" s="2" t="s">
        <v>3379</v>
      </c>
      <c r="B96" s="2" t="s">
        <v>3360</v>
      </c>
      <c r="C96" s="2" t="s">
        <v>3380</v>
      </c>
      <c r="D96" s="2" t="s">
        <v>3360</v>
      </c>
      <c r="E96" s="2" t="s">
        <v>3360</v>
      </c>
      <c r="H96" s="2" t="str">
        <f>CONCATENATE('Gene Table'!$B$1,'Gene Table'!B96)</f>
        <v>D22</v>
      </c>
    </row>
    <row r="97" spans="1:8">
      <c r="A97" s="2" t="s">
        <v>3381</v>
      </c>
      <c r="B97" s="2" t="s">
        <v>3360</v>
      </c>
      <c r="C97" s="2" t="s">
        <v>3380</v>
      </c>
      <c r="D97" s="2" t="s">
        <v>3360</v>
      </c>
      <c r="E97" s="2" t="s">
        <v>3360</v>
      </c>
      <c r="H97" s="2" t="str">
        <f>CONCATENATE('Gene Table'!$B$1,'Gene Table'!B97)</f>
        <v>D23</v>
      </c>
    </row>
    <row r="100" s="1" customFormat="1" spans="1:8">
      <c r="A100" s="3"/>
      <c r="B100" s="3" t="s">
        <v>6</v>
      </c>
      <c r="C100" s="3" t="s">
        <v>3007</v>
      </c>
      <c r="D100" s="3" t="s">
        <v>3008</v>
      </c>
      <c r="E100" s="3" t="s">
        <v>3009</v>
      </c>
      <c r="F100" s="3"/>
      <c r="G100" s="3"/>
      <c r="H100" s="3"/>
    </row>
    <row r="101" spans="1:5">
      <c r="A101" s="2" t="s">
        <v>3382</v>
      </c>
      <c r="B101" s="2" t="s">
        <v>227</v>
      </c>
      <c r="C101" s="2" t="s">
        <v>3383</v>
      </c>
      <c r="D101" s="2" t="s">
        <v>3384</v>
      </c>
      <c r="E101" s="2" t="s">
        <v>3385</v>
      </c>
    </row>
    <row r="102" spans="1:5">
      <c r="A102" s="2" t="s">
        <v>3386</v>
      </c>
      <c r="B102" s="2" t="s">
        <v>235</v>
      </c>
      <c r="C102" s="2" t="s">
        <v>3387</v>
      </c>
      <c r="D102" s="2" t="s">
        <v>3388</v>
      </c>
      <c r="E102" s="2" t="s">
        <v>3389</v>
      </c>
    </row>
    <row r="103" spans="1:5">
      <c r="A103" s="2" t="s">
        <v>3390</v>
      </c>
      <c r="B103" s="2" t="s">
        <v>999</v>
      </c>
      <c r="C103" s="2" t="s">
        <v>3391</v>
      </c>
      <c r="D103" s="2" t="s">
        <v>3392</v>
      </c>
      <c r="E103" s="2" t="s">
        <v>3393</v>
      </c>
    </row>
    <row r="104" spans="1:5">
      <c r="A104" s="2" t="s">
        <v>3394</v>
      </c>
      <c r="B104" s="2" t="s">
        <v>1535</v>
      </c>
      <c r="C104" s="2" t="s">
        <v>3395</v>
      </c>
      <c r="D104" s="2" t="s">
        <v>3396</v>
      </c>
      <c r="E104" s="2" t="s">
        <v>3397</v>
      </c>
    </row>
    <row r="105" spans="1:5">
      <c r="A105" s="2" t="s">
        <v>3398</v>
      </c>
      <c r="B105" s="2" t="s">
        <v>499</v>
      </c>
      <c r="C105" s="2" t="s">
        <v>3399</v>
      </c>
      <c r="D105" s="2" t="s">
        <v>3400</v>
      </c>
      <c r="E105" s="2" t="s">
        <v>3401</v>
      </c>
    </row>
    <row r="106" spans="1:5">
      <c r="A106" s="2" t="s">
        <v>3402</v>
      </c>
      <c r="B106" s="2" t="s">
        <v>2081</v>
      </c>
      <c r="C106" s="2" t="s">
        <v>3403</v>
      </c>
      <c r="D106" s="2" t="s">
        <v>3404</v>
      </c>
      <c r="E106" s="2" t="s">
        <v>3405</v>
      </c>
    </row>
    <row r="107" spans="1:5">
      <c r="A107" s="2" t="s">
        <v>3406</v>
      </c>
      <c r="B107" s="2" t="s">
        <v>659</v>
      </c>
      <c r="C107" s="2" t="s">
        <v>3407</v>
      </c>
      <c r="D107" s="2" t="s">
        <v>3408</v>
      </c>
      <c r="E107" s="2" t="s">
        <v>3409</v>
      </c>
    </row>
    <row r="108" spans="1:5">
      <c r="A108" s="2" t="s">
        <v>3410</v>
      </c>
      <c r="B108" s="2" t="s">
        <v>1679</v>
      </c>
      <c r="C108" s="2" t="s">
        <v>3411</v>
      </c>
      <c r="D108" s="2" t="s">
        <v>3412</v>
      </c>
      <c r="E108" s="2" t="s">
        <v>3413</v>
      </c>
    </row>
    <row r="109" spans="1:5">
      <c r="A109" s="2" t="s">
        <v>3414</v>
      </c>
      <c r="B109" s="2" t="s">
        <v>515</v>
      </c>
      <c r="C109" s="2" t="s">
        <v>3415</v>
      </c>
      <c r="D109" s="2" t="s">
        <v>3416</v>
      </c>
      <c r="E109" s="2" t="s">
        <v>3417</v>
      </c>
    </row>
    <row r="110" spans="1:5">
      <c r="A110" s="2" t="s">
        <v>3418</v>
      </c>
      <c r="B110" s="2" t="s">
        <v>1139</v>
      </c>
      <c r="C110" s="2" t="s">
        <v>3419</v>
      </c>
      <c r="D110" s="2" t="s">
        <v>3420</v>
      </c>
      <c r="E110" s="2" t="s">
        <v>3421</v>
      </c>
    </row>
    <row r="111" spans="1:5">
      <c r="A111" s="2" t="s">
        <v>3422</v>
      </c>
      <c r="B111" s="2" t="s">
        <v>43</v>
      </c>
      <c r="C111" s="2" t="s">
        <v>3423</v>
      </c>
      <c r="D111" s="2" t="s">
        <v>3424</v>
      </c>
      <c r="E111" s="2" t="s">
        <v>3425</v>
      </c>
    </row>
    <row r="112" spans="1:5">
      <c r="A112" s="2" t="s">
        <v>3426</v>
      </c>
      <c r="B112" s="2" t="s">
        <v>3427</v>
      </c>
      <c r="C112" s="2" t="s">
        <v>3428</v>
      </c>
      <c r="D112" s="2" t="s">
        <v>3429</v>
      </c>
      <c r="E112" s="2" t="s">
        <v>3430</v>
      </c>
    </row>
    <row r="113" spans="1:5">
      <c r="A113" s="2" t="s">
        <v>3431</v>
      </c>
      <c r="B113" s="2" t="s">
        <v>1171</v>
      </c>
      <c r="C113" s="2" t="s">
        <v>3432</v>
      </c>
      <c r="D113" s="2" t="s">
        <v>3433</v>
      </c>
      <c r="E113" s="2" t="s">
        <v>3434</v>
      </c>
    </row>
    <row r="114" spans="1:5">
      <c r="A114" s="2" t="s">
        <v>3435</v>
      </c>
      <c r="B114" s="2" t="s">
        <v>47</v>
      </c>
      <c r="C114" s="2" t="s">
        <v>3436</v>
      </c>
      <c r="D114" s="2" t="s">
        <v>3437</v>
      </c>
      <c r="E114" s="2" t="s">
        <v>3438</v>
      </c>
    </row>
    <row r="115" spans="1:5">
      <c r="A115" s="2" t="s">
        <v>3439</v>
      </c>
      <c r="B115" s="2" t="s">
        <v>1347</v>
      </c>
      <c r="C115" s="2" t="s">
        <v>3440</v>
      </c>
      <c r="D115" s="2" t="s">
        <v>3441</v>
      </c>
      <c r="E115" s="2" t="s">
        <v>3442</v>
      </c>
    </row>
    <row r="116" spans="1:5">
      <c r="A116" s="2" t="s">
        <v>3443</v>
      </c>
      <c r="B116" s="2" t="s">
        <v>2090</v>
      </c>
      <c r="C116" s="2" t="s">
        <v>3444</v>
      </c>
      <c r="D116" s="2" t="s">
        <v>3445</v>
      </c>
      <c r="E116" s="2" t="s">
        <v>3446</v>
      </c>
    </row>
    <row r="117" spans="1:5">
      <c r="A117" s="2" t="s">
        <v>3447</v>
      </c>
      <c r="B117" s="2" t="s">
        <v>363</v>
      </c>
      <c r="C117" s="2" t="s">
        <v>364</v>
      </c>
      <c r="D117" s="2" t="s">
        <v>3448</v>
      </c>
      <c r="E117" s="2" t="s">
        <v>3449</v>
      </c>
    </row>
    <row r="118" spans="1:5">
      <c r="A118" s="2" t="s">
        <v>3450</v>
      </c>
      <c r="B118" s="2" t="s">
        <v>787</v>
      </c>
      <c r="C118" s="2" t="s">
        <v>3451</v>
      </c>
      <c r="D118" s="2" t="s">
        <v>3452</v>
      </c>
      <c r="E118" s="2" t="s">
        <v>3453</v>
      </c>
    </row>
    <row r="119" spans="1:5">
      <c r="A119" s="2" t="s">
        <v>3454</v>
      </c>
      <c r="B119" s="2" t="s">
        <v>1685</v>
      </c>
      <c r="C119" s="2" t="s">
        <v>3455</v>
      </c>
      <c r="D119" s="2" t="s">
        <v>3456</v>
      </c>
      <c r="E119" s="2" t="s">
        <v>3457</v>
      </c>
    </row>
    <row r="120" spans="1:5">
      <c r="A120" s="2" t="s">
        <v>3458</v>
      </c>
      <c r="B120" s="2" t="s">
        <v>447</v>
      </c>
      <c r="C120" s="2" t="s">
        <v>3459</v>
      </c>
      <c r="D120" s="2" t="s">
        <v>3460</v>
      </c>
      <c r="E120" s="2" t="s">
        <v>3461</v>
      </c>
    </row>
    <row r="121" spans="1:5">
      <c r="A121" s="2" t="s">
        <v>3462</v>
      </c>
      <c r="B121" s="2" t="s">
        <v>2114</v>
      </c>
      <c r="C121" s="2" t="s">
        <v>3463</v>
      </c>
      <c r="D121" s="2" t="s">
        <v>3464</v>
      </c>
      <c r="E121" s="2" t="s">
        <v>3465</v>
      </c>
    </row>
    <row r="122" spans="1:5">
      <c r="A122" s="2" t="s">
        <v>3466</v>
      </c>
      <c r="B122" s="2" t="s">
        <v>239</v>
      </c>
      <c r="C122" s="2" t="s">
        <v>3467</v>
      </c>
      <c r="D122" s="2" t="s">
        <v>3468</v>
      </c>
      <c r="E122" s="2" t="s">
        <v>3469</v>
      </c>
    </row>
    <row r="123" spans="1:5">
      <c r="A123" s="2" t="s">
        <v>3470</v>
      </c>
      <c r="B123" s="2" t="s">
        <v>1517</v>
      </c>
      <c r="C123" s="2" t="s">
        <v>3471</v>
      </c>
      <c r="D123" s="2" t="s">
        <v>3472</v>
      </c>
      <c r="E123" s="2" t="s">
        <v>3473</v>
      </c>
    </row>
    <row r="124" spans="1:5">
      <c r="A124" s="2" t="s">
        <v>3474</v>
      </c>
      <c r="B124" s="2" t="s">
        <v>471</v>
      </c>
      <c r="C124" s="2" t="s">
        <v>3475</v>
      </c>
      <c r="D124" s="2" t="s">
        <v>3476</v>
      </c>
      <c r="E124" s="2" t="s">
        <v>3477</v>
      </c>
    </row>
    <row r="125" spans="1:5">
      <c r="A125" s="2" t="s">
        <v>3478</v>
      </c>
      <c r="B125" s="2" t="s">
        <v>2216</v>
      </c>
      <c r="C125" s="2" t="s">
        <v>3479</v>
      </c>
      <c r="D125" s="2" t="s">
        <v>3480</v>
      </c>
      <c r="E125" s="2" t="s">
        <v>3481</v>
      </c>
    </row>
    <row r="126" spans="1:5">
      <c r="A126" s="2" t="s">
        <v>3482</v>
      </c>
      <c r="B126" s="2" t="s">
        <v>419</v>
      </c>
      <c r="C126" s="2" t="s">
        <v>420</v>
      </c>
      <c r="D126" s="2" t="s">
        <v>3483</v>
      </c>
      <c r="E126" s="2" t="s">
        <v>3484</v>
      </c>
    </row>
    <row r="127" spans="1:5">
      <c r="A127" s="2" t="s">
        <v>3485</v>
      </c>
      <c r="B127" s="2" t="s">
        <v>3486</v>
      </c>
      <c r="C127" s="2" t="s">
        <v>3487</v>
      </c>
      <c r="D127" s="2" t="s">
        <v>3488</v>
      </c>
      <c r="E127" s="2" t="s">
        <v>3489</v>
      </c>
    </row>
    <row r="128" spans="1:5">
      <c r="A128" s="2" t="s">
        <v>3490</v>
      </c>
      <c r="B128" s="2" t="s">
        <v>2408</v>
      </c>
      <c r="C128" s="2" t="s">
        <v>3491</v>
      </c>
      <c r="D128" s="2" t="s">
        <v>3492</v>
      </c>
      <c r="E128" s="2" t="s">
        <v>3493</v>
      </c>
    </row>
    <row r="129" spans="1:5">
      <c r="A129" s="2" t="s">
        <v>3494</v>
      </c>
      <c r="B129" s="2" t="s">
        <v>79</v>
      </c>
      <c r="C129" s="2" t="s">
        <v>3495</v>
      </c>
      <c r="D129" s="2" t="s">
        <v>3496</v>
      </c>
      <c r="E129" s="2" t="s">
        <v>3497</v>
      </c>
    </row>
    <row r="130" spans="1:5">
      <c r="A130" s="2" t="s">
        <v>3498</v>
      </c>
      <c r="B130" s="2" t="s">
        <v>1709</v>
      </c>
      <c r="C130" s="2" t="s">
        <v>3499</v>
      </c>
      <c r="D130" s="2" t="s">
        <v>3500</v>
      </c>
      <c r="E130" s="2" t="s">
        <v>3501</v>
      </c>
    </row>
    <row r="131" spans="1:5">
      <c r="A131" s="2" t="s">
        <v>3502</v>
      </c>
      <c r="B131" s="2" t="s">
        <v>247</v>
      </c>
      <c r="C131" s="2" t="s">
        <v>3503</v>
      </c>
      <c r="D131" s="2" t="s">
        <v>3504</v>
      </c>
      <c r="E131" s="2" t="s">
        <v>3505</v>
      </c>
    </row>
    <row r="132" spans="1:5">
      <c r="A132" s="2" t="s">
        <v>3506</v>
      </c>
      <c r="B132" s="2" t="s">
        <v>871</v>
      </c>
      <c r="C132" s="2" t="s">
        <v>3507</v>
      </c>
      <c r="D132" s="2" t="s">
        <v>3508</v>
      </c>
      <c r="E132" s="2" t="s">
        <v>3509</v>
      </c>
    </row>
    <row r="133" spans="1:5">
      <c r="A133" s="2" t="s">
        <v>3510</v>
      </c>
      <c r="B133" s="2" t="s">
        <v>2024</v>
      </c>
      <c r="C133" s="2" t="s">
        <v>3511</v>
      </c>
      <c r="D133" s="2" t="s">
        <v>3512</v>
      </c>
      <c r="E133" s="2" t="s">
        <v>3513</v>
      </c>
    </row>
    <row r="134" spans="1:5">
      <c r="A134" s="2" t="s">
        <v>3514</v>
      </c>
      <c r="B134" s="2" t="s">
        <v>271</v>
      </c>
      <c r="C134" s="2" t="s">
        <v>3515</v>
      </c>
      <c r="D134" s="2" t="s">
        <v>3516</v>
      </c>
      <c r="E134" s="2" t="s">
        <v>3517</v>
      </c>
    </row>
    <row r="135" spans="1:5">
      <c r="A135" s="2" t="s">
        <v>3518</v>
      </c>
      <c r="B135" s="2" t="s">
        <v>643</v>
      </c>
      <c r="C135" s="2" t="s">
        <v>3519</v>
      </c>
      <c r="D135" s="2" t="s">
        <v>3520</v>
      </c>
      <c r="E135" s="2" t="s">
        <v>3521</v>
      </c>
    </row>
    <row r="136" spans="1:5">
      <c r="A136" s="2" t="s">
        <v>3522</v>
      </c>
      <c r="B136" s="2" t="s">
        <v>2132</v>
      </c>
      <c r="C136" s="2" t="s">
        <v>3523</v>
      </c>
      <c r="D136" s="2" t="s">
        <v>3524</v>
      </c>
      <c r="E136" s="2" t="s">
        <v>3525</v>
      </c>
    </row>
    <row r="137" spans="1:5">
      <c r="A137" s="2" t="s">
        <v>3526</v>
      </c>
      <c r="B137" s="2" t="s">
        <v>59</v>
      </c>
      <c r="C137" s="2" t="s">
        <v>60</v>
      </c>
      <c r="D137" s="2" t="s">
        <v>3527</v>
      </c>
      <c r="E137" s="2" t="s">
        <v>3528</v>
      </c>
    </row>
    <row r="138" spans="1:5">
      <c r="A138" s="2" t="s">
        <v>3529</v>
      </c>
      <c r="B138" s="2" t="s">
        <v>731</v>
      </c>
      <c r="C138" s="2" t="s">
        <v>3530</v>
      </c>
      <c r="D138" s="2" t="s">
        <v>3531</v>
      </c>
      <c r="E138" s="2" t="s">
        <v>3532</v>
      </c>
    </row>
    <row r="139" spans="1:5">
      <c r="A139" s="2" t="s">
        <v>3533</v>
      </c>
      <c r="B139" s="2" t="s">
        <v>255</v>
      </c>
      <c r="C139" s="2" t="s">
        <v>3534</v>
      </c>
      <c r="D139" s="2" t="s">
        <v>3535</v>
      </c>
      <c r="E139" s="2" t="s">
        <v>3536</v>
      </c>
    </row>
    <row r="140" spans="1:5">
      <c r="A140" s="2" t="s">
        <v>3537</v>
      </c>
      <c r="B140" s="2" t="s">
        <v>2613</v>
      </c>
      <c r="C140" s="2" t="s">
        <v>3538</v>
      </c>
      <c r="D140" s="2" t="s">
        <v>3539</v>
      </c>
      <c r="E140" s="2" t="s">
        <v>3540</v>
      </c>
    </row>
    <row r="141" spans="1:5">
      <c r="A141" s="2" t="s">
        <v>3541</v>
      </c>
      <c r="B141" s="2" t="s">
        <v>1793</v>
      </c>
      <c r="C141" s="2" t="s">
        <v>3542</v>
      </c>
      <c r="D141" s="2" t="s">
        <v>3543</v>
      </c>
      <c r="E141" s="2" t="s">
        <v>3544</v>
      </c>
    </row>
    <row r="142" spans="1:5">
      <c r="A142" s="2" t="s">
        <v>3545</v>
      </c>
      <c r="B142" s="2" t="s">
        <v>475</v>
      </c>
      <c r="C142" s="2" t="s">
        <v>3546</v>
      </c>
      <c r="D142" s="2" t="s">
        <v>3547</v>
      </c>
      <c r="E142" s="2" t="s">
        <v>3548</v>
      </c>
    </row>
    <row r="143" spans="1:5">
      <c r="A143" s="2" t="s">
        <v>3549</v>
      </c>
      <c r="B143" s="2" t="s">
        <v>3550</v>
      </c>
      <c r="C143" s="2" t="s">
        <v>3551</v>
      </c>
      <c r="D143" s="2" t="s">
        <v>3552</v>
      </c>
      <c r="E143" s="2" t="s">
        <v>3553</v>
      </c>
    </row>
    <row r="144" spans="1:5">
      <c r="A144" s="2" t="s">
        <v>3554</v>
      </c>
      <c r="B144" s="2" t="s">
        <v>395</v>
      </c>
      <c r="C144" s="2" t="s">
        <v>3555</v>
      </c>
      <c r="D144" s="2" t="s">
        <v>3556</v>
      </c>
      <c r="E144" s="2" t="s">
        <v>3557</v>
      </c>
    </row>
    <row r="145" spans="1:5">
      <c r="A145" s="2" t="s">
        <v>3558</v>
      </c>
      <c r="B145" s="2" t="s">
        <v>99</v>
      </c>
      <c r="C145" s="2" t="s">
        <v>3559</v>
      </c>
      <c r="D145" s="2" t="s">
        <v>3560</v>
      </c>
      <c r="E145" s="2" t="s">
        <v>3561</v>
      </c>
    </row>
    <row r="146" spans="1:5">
      <c r="A146" s="2" t="s">
        <v>3562</v>
      </c>
      <c r="B146" s="2" t="s">
        <v>1219</v>
      </c>
      <c r="C146" s="2" t="s">
        <v>1220</v>
      </c>
      <c r="D146" s="2" t="s">
        <v>3563</v>
      </c>
      <c r="E146" s="2" t="s">
        <v>3564</v>
      </c>
    </row>
    <row r="147" spans="1:5">
      <c r="A147" s="2" t="s">
        <v>3565</v>
      </c>
      <c r="B147" s="2" t="s">
        <v>1267</v>
      </c>
      <c r="C147" s="2" t="s">
        <v>3566</v>
      </c>
      <c r="D147" s="2" t="s">
        <v>3567</v>
      </c>
      <c r="E147" s="2" t="s">
        <v>3568</v>
      </c>
    </row>
    <row r="148" spans="1:5">
      <c r="A148" s="2" t="s">
        <v>3569</v>
      </c>
      <c r="B148" s="2" t="s">
        <v>483</v>
      </c>
      <c r="C148" s="2" t="s">
        <v>3570</v>
      </c>
      <c r="D148" s="2" t="s">
        <v>3571</v>
      </c>
      <c r="E148" s="2" t="s">
        <v>3572</v>
      </c>
    </row>
    <row r="149" spans="1:5">
      <c r="A149" s="2" t="s">
        <v>3573</v>
      </c>
      <c r="B149" s="2" t="s">
        <v>835</v>
      </c>
      <c r="C149" s="2" t="s">
        <v>3574</v>
      </c>
      <c r="D149" s="2" t="s">
        <v>3575</v>
      </c>
      <c r="E149" s="2" t="s">
        <v>3576</v>
      </c>
    </row>
    <row r="150" spans="1:5">
      <c r="A150" s="2" t="s">
        <v>3577</v>
      </c>
      <c r="B150" s="2" t="s">
        <v>995</v>
      </c>
      <c r="C150" s="2" t="s">
        <v>3578</v>
      </c>
      <c r="D150" s="2" t="s">
        <v>3579</v>
      </c>
      <c r="E150" s="2" t="s">
        <v>3580</v>
      </c>
    </row>
    <row r="151" spans="1:5">
      <c r="A151" s="2" t="s">
        <v>3581</v>
      </c>
      <c r="B151" s="2" t="s">
        <v>2429</v>
      </c>
      <c r="C151" s="2" t="s">
        <v>3582</v>
      </c>
      <c r="D151" s="2" t="s">
        <v>3583</v>
      </c>
      <c r="E151" s="2" t="s">
        <v>3584</v>
      </c>
    </row>
    <row r="152" spans="1:5">
      <c r="A152" s="2" t="s">
        <v>3585</v>
      </c>
      <c r="B152" s="2" t="s">
        <v>1829</v>
      </c>
      <c r="C152" s="2" t="s">
        <v>3586</v>
      </c>
      <c r="D152" s="2" t="s">
        <v>3587</v>
      </c>
      <c r="E152" s="2" t="s">
        <v>3588</v>
      </c>
    </row>
    <row r="153" spans="1:5">
      <c r="A153" s="2" t="s">
        <v>3589</v>
      </c>
      <c r="B153" s="2" t="s">
        <v>11</v>
      </c>
      <c r="C153" s="2" t="s">
        <v>12</v>
      </c>
      <c r="D153" s="2" t="s">
        <v>3590</v>
      </c>
      <c r="E153" s="2" t="s">
        <v>3591</v>
      </c>
    </row>
    <row r="154" spans="1:5">
      <c r="A154" s="2" t="s">
        <v>3592</v>
      </c>
      <c r="B154" s="2" t="s">
        <v>811</v>
      </c>
      <c r="C154" s="2" t="s">
        <v>3593</v>
      </c>
      <c r="D154" s="2" t="s">
        <v>3594</v>
      </c>
      <c r="E154" s="2" t="s">
        <v>3595</v>
      </c>
    </row>
    <row r="155" spans="1:5">
      <c r="A155" s="2" t="s">
        <v>3596</v>
      </c>
      <c r="B155" s="2" t="s">
        <v>523</v>
      </c>
      <c r="C155" s="2" t="s">
        <v>524</v>
      </c>
      <c r="D155" s="2" t="s">
        <v>3597</v>
      </c>
      <c r="E155" s="2" t="s">
        <v>3598</v>
      </c>
    </row>
    <row r="156" spans="1:5">
      <c r="A156" s="2" t="s">
        <v>3599</v>
      </c>
      <c r="B156" s="2" t="s">
        <v>23</v>
      </c>
      <c r="C156" s="2" t="s">
        <v>24</v>
      </c>
      <c r="D156" s="2" t="s">
        <v>3600</v>
      </c>
      <c r="E156" s="2" t="s">
        <v>3601</v>
      </c>
    </row>
    <row r="157" spans="1:5">
      <c r="A157" s="2" t="s">
        <v>3602</v>
      </c>
      <c r="B157" s="2" t="s">
        <v>2240</v>
      </c>
      <c r="C157" s="2" t="s">
        <v>3603</v>
      </c>
      <c r="D157" s="2" t="s">
        <v>3604</v>
      </c>
      <c r="E157" s="2" t="s">
        <v>3605</v>
      </c>
    </row>
    <row r="158" spans="1:5">
      <c r="A158" s="2" t="s">
        <v>3606</v>
      </c>
      <c r="B158" s="2" t="s">
        <v>427</v>
      </c>
      <c r="C158" s="2" t="s">
        <v>3607</v>
      </c>
      <c r="D158" s="2" t="s">
        <v>3608</v>
      </c>
      <c r="E158" s="2" t="s">
        <v>3609</v>
      </c>
    </row>
    <row r="159" spans="1:5">
      <c r="A159" s="2" t="s">
        <v>3610</v>
      </c>
      <c r="B159" s="2" t="s">
        <v>71</v>
      </c>
      <c r="C159" s="2" t="s">
        <v>72</v>
      </c>
      <c r="D159" s="2" t="s">
        <v>3611</v>
      </c>
      <c r="E159" s="2" t="s">
        <v>3612</v>
      </c>
    </row>
    <row r="160" spans="1:5">
      <c r="A160" s="2" t="s">
        <v>3613</v>
      </c>
      <c r="B160" s="2" t="s">
        <v>423</v>
      </c>
      <c r="C160" s="2" t="s">
        <v>424</v>
      </c>
      <c r="D160" s="2" t="s">
        <v>3614</v>
      </c>
      <c r="E160" s="2" t="s">
        <v>3615</v>
      </c>
    </row>
    <row r="161" spans="1:5">
      <c r="A161" s="2" t="s">
        <v>3616</v>
      </c>
      <c r="B161" s="2" t="s">
        <v>651</v>
      </c>
      <c r="C161" s="2" t="s">
        <v>3617</v>
      </c>
      <c r="D161" s="2" t="s">
        <v>3618</v>
      </c>
      <c r="E161" s="2" t="s">
        <v>3619</v>
      </c>
    </row>
    <row r="162" spans="1:5">
      <c r="A162" s="2" t="s">
        <v>3620</v>
      </c>
      <c r="B162" s="2" t="s">
        <v>987</v>
      </c>
      <c r="C162" s="2" t="s">
        <v>3621</v>
      </c>
      <c r="D162" s="2" t="s">
        <v>3622</v>
      </c>
      <c r="E162" s="2" t="s">
        <v>3623</v>
      </c>
    </row>
    <row r="163" spans="1:5">
      <c r="A163" s="2" t="s">
        <v>3624</v>
      </c>
      <c r="B163" s="2" t="s">
        <v>223</v>
      </c>
      <c r="C163" s="2" t="s">
        <v>3625</v>
      </c>
      <c r="D163" s="2" t="s">
        <v>3626</v>
      </c>
      <c r="E163" s="2" t="s">
        <v>3627</v>
      </c>
    </row>
    <row r="164" spans="1:5">
      <c r="A164" s="2" t="s">
        <v>3628</v>
      </c>
      <c r="B164" s="2" t="s">
        <v>955</v>
      </c>
      <c r="C164" s="2" t="s">
        <v>956</v>
      </c>
      <c r="D164" s="2" t="s">
        <v>3629</v>
      </c>
      <c r="E164" s="2" t="s">
        <v>3630</v>
      </c>
    </row>
    <row r="165" spans="1:5">
      <c r="A165" s="2" t="s">
        <v>3631</v>
      </c>
      <c r="B165" s="2" t="s">
        <v>2396</v>
      </c>
      <c r="C165" s="2" t="s">
        <v>3632</v>
      </c>
      <c r="D165" s="2" t="s">
        <v>3633</v>
      </c>
      <c r="E165" s="2" t="s">
        <v>3634</v>
      </c>
    </row>
    <row r="166" spans="1:5">
      <c r="A166" s="2" t="s">
        <v>3635</v>
      </c>
      <c r="B166" s="2" t="s">
        <v>487</v>
      </c>
      <c r="C166" s="2" t="s">
        <v>488</v>
      </c>
      <c r="D166" s="2" t="s">
        <v>3636</v>
      </c>
      <c r="E166" s="2" t="s">
        <v>3637</v>
      </c>
    </row>
    <row r="167" spans="1:5">
      <c r="A167" s="2" t="s">
        <v>3638</v>
      </c>
      <c r="B167" s="2" t="s">
        <v>2141</v>
      </c>
      <c r="C167" s="2" t="s">
        <v>2142</v>
      </c>
      <c r="D167" s="2" t="s">
        <v>3639</v>
      </c>
      <c r="E167" s="2" t="s">
        <v>3640</v>
      </c>
    </row>
    <row r="168" spans="1:5">
      <c r="A168" s="2" t="s">
        <v>3641</v>
      </c>
      <c r="B168" s="2" t="s">
        <v>1103</v>
      </c>
      <c r="C168" s="2" t="s">
        <v>1104</v>
      </c>
      <c r="D168" s="2" t="s">
        <v>3642</v>
      </c>
      <c r="E168" s="2" t="s">
        <v>3643</v>
      </c>
    </row>
    <row r="169" spans="1:5">
      <c r="A169" s="2" t="s">
        <v>3644</v>
      </c>
      <c r="B169" s="2" t="s">
        <v>1195</v>
      </c>
      <c r="C169" s="2" t="s">
        <v>3645</v>
      </c>
      <c r="D169" s="2" t="s">
        <v>3646</v>
      </c>
      <c r="E169" s="2" t="s">
        <v>3647</v>
      </c>
    </row>
    <row r="170" spans="1:5">
      <c r="A170" s="2" t="s">
        <v>3648</v>
      </c>
      <c r="B170" s="2" t="s">
        <v>595</v>
      </c>
      <c r="C170" s="2" t="s">
        <v>596</v>
      </c>
      <c r="D170" s="2" t="s">
        <v>3649</v>
      </c>
      <c r="E170" s="2" t="s">
        <v>3650</v>
      </c>
    </row>
    <row r="171" spans="1:5">
      <c r="A171" s="2" t="s">
        <v>3651</v>
      </c>
      <c r="B171" s="2" t="s">
        <v>635</v>
      </c>
      <c r="C171" s="2" t="s">
        <v>3652</v>
      </c>
      <c r="D171" s="2" t="s">
        <v>3653</v>
      </c>
      <c r="E171" s="2" t="s">
        <v>3654</v>
      </c>
    </row>
    <row r="172" spans="1:5">
      <c r="A172" s="2" t="s">
        <v>3655</v>
      </c>
      <c r="B172" s="2" t="s">
        <v>979</v>
      </c>
      <c r="C172" s="2" t="s">
        <v>3656</v>
      </c>
      <c r="D172" s="2" t="s">
        <v>3657</v>
      </c>
      <c r="E172" s="2" t="s">
        <v>3658</v>
      </c>
    </row>
    <row r="173" spans="1:5">
      <c r="A173" s="2" t="s">
        <v>3659</v>
      </c>
      <c r="B173" s="2" t="s">
        <v>431</v>
      </c>
      <c r="C173" s="2" t="s">
        <v>432</v>
      </c>
      <c r="D173" s="2" t="s">
        <v>3660</v>
      </c>
      <c r="E173" s="2" t="s">
        <v>3661</v>
      </c>
    </row>
    <row r="174" spans="1:5">
      <c r="A174" s="2" t="s">
        <v>3662</v>
      </c>
      <c r="B174" s="2" t="s">
        <v>891</v>
      </c>
      <c r="C174" s="2" t="s">
        <v>3663</v>
      </c>
      <c r="D174" s="2" t="s">
        <v>3664</v>
      </c>
      <c r="E174" s="2" t="s">
        <v>3665</v>
      </c>
    </row>
    <row r="175" spans="1:5">
      <c r="A175" s="2" t="s">
        <v>3666</v>
      </c>
      <c r="B175" s="2" t="s">
        <v>303</v>
      </c>
      <c r="C175" s="2" t="s">
        <v>3667</v>
      </c>
      <c r="D175" s="2" t="s">
        <v>3668</v>
      </c>
      <c r="E175" s="2" t="s">
        <v>3669</v>
      </c>
    </row>
    <row r="176" spans="1:5">
      <c r="A176" s="2" t="s">
        <v>3670</v>
      </c>
      <c r="B176" s="2" t="s">
        <v>403</v>
      </c>
      <c r="C176" s="2" t="s">
        <v>3671</v>
      </c>
      <c r="D176" s="2" t="s">
        <v>3672</v>
      </c>
      <c r="E176" s="2" t="s">
        <v>3673</v>
      </c>
    </row>
    <row r="177" spans="1:5">
      <c r="A177" s="2" t="s">
        <v>3674</v>
      </c>
      <c r="B177" s="2" t="s">
        <v>1580</v>
      </c>
      <c r="C177" s="2" t="s">
        <v>3675</v>
      </c>
      <c r="D177" s="2" t="s">
        <v>3676</v>
      </c>
      <c r="E177" s="2" t="s">
        <v>3677</v>
      </c>
    </row>
    <row r="178" spans="1:5">
      <c r="A178" s="2" t="s">
        <v>3678</v>
      </c>
      <c r="B178" s="2" t="s">
        <v>1511</v>
      </c>
      <c r="C178" s="2" t="s">
        <v>3679</v>
      </c>
      <c r="D178" s="2" t="s">
        <v>3680</v>
      </c>
      <c r="E178" s="2" t="s">
        <v>3681</v>
      </c>
    </row>
    <row r="179" spans="1:5">
      <c r="A179" s="2" t="s">
        <v>3682</v>
      </c>
      <c r="B179" s="2" t="s">
        <v>195</v>
      </c>
      <c r="C179" s="2" t="s">
        <v>196</v>
      </c>
      <c r="D179" s="2" t="s">
        <v>3683</v>
      </c>
      <c r="E179" s="2" t="s">
        <v>3684</v>
      </c>
    </row>
    <row r="180" spans="1:5">
      <c r="A180" s="2" t="s">
        <v>3685</v>
      </c>
      <c r="B180" s="2" t="s">
        <v>755</v>
      </c>
      <c r="C180" s="2" t="s">
        <v>756</v>
      </c>
      <c r="D180" s="2" t="s">
        <v>3686</v>
      </c>
      <c r="E180" s="2" t="s">
        <v>3687</v>
      </c>
    </row>
    <row r="181" spans="1:5">
      <c r="A181" s="2" t="s">
        <v>3688</v>
      </c>
      <c r="B181" s="2" t="s">
        <v>1131</v>
      </c>
      <c r="C181" s="2" t="s">
        <v>3689</v>
      </c>
      <c r="D181" s="2" t="s">
        <v>3690</v>
      </c>
      <c r="E181" s="2" t="s">
        <v>3691</v>
      </c>
    </row>
    <row r="182" spans="1:5">
      <c r="A182" s="2" t="s">
        <v>3692</v>
      </c>
      <c r="B182" s="2" t="s">
        <v>203</v>
      </c>
      <c r="C182" s="2" t="s">
        <v>204</v>
      </c>
      <c r="D182" s="2" t="s">
        <v>3693</v>
      </c>
      <c r="E182" s="2" t="s">
        <v>3694</v>
      </c>
    </row>
    <row r="183" spans="1:5">
      <c r="A183" s="2" t="s">
        <v>3695</v>
      </c>
      <c r="B183" s="2" t="s">
        <v>347</v>
      </c>
      <c r="C183" s="2" t="s">
        <v>348</v>
      </c>
      <c r="D183" s="2" t="s">
        <v>3696</v>
      </c>
      <c r="E183" s="2" t="s">
        <v>3697</v>
      </c>
    </row>
    <row r="184" spans="1:5">
      <c r="A184" s="2" t="s">
        <v>3698</v>
      </c>
      <c r="B184" s="2" t="s">
        <v>3699</v>
      </c>
      <c r="C184" s="2" t="s">
        <v>3700</v>
      </c>
      <c r="D184" s="2" t="s">
        <v>3701</v>
      </c>
      <c r="E184" s="2" t="s">
        <v>3702</v>
      </c>
    </row>
    <row r="185" spans="1:5">
      <c r="A185" s="2" t="s">
        <v>3703</v>
      </c>
      <c r="B185" s="2" t="s">
        <v>87</v>
      </c>
      <c r="C185" s="2" t="s">
        <v>3704</v>
      </c>
      <c r="D185" s="2" t="s">
        <v>3705</v>
      </c>
      <c r="E185" s="2" t="s">
        <v>3706</v>
      </c>
    </row>
    <row r="186" spans="1:5">
      <c r="A186" s="2" t="s">
        <v>3707</v>
      </c>
      <c r="B186" s="2" t="s">
        <v>591</v>
      </c>
      <c r="C186" s="2" t="s">
        <v>592</v>
      </c>
      <c r="D186" s="2" t="s">
        <v>3708</v>
      </c>
      <c r="E186" s="2" t="s">
        <v>3709</v>
      </c>
    </row>
    <row r="187" spans="1:5">
      <c r="A187" s="2" t="s">
        <v>3710</v>
      </c>
      <c r="B187" s="2" t="s">
        <v>1159</v>
      </c>
      <c r="C187" s="2" t="s">
        <v>3711</v>
      </c>
      <c r="D187" s="2" t="s">
        <v>3712</v>
      </c>
      <c r="E187" s="2" t="s">
        <v>3713</v>
      </c>
    </row>
    <row r="188" spans="1:5">
      <c r="A188" s="2" t="s">
        <v>3714</v>
      </c>
      <c r="B188" s="2" t="s">
        <v>707</v>
      </c>
      <c r="C188" s="2" t="s">
        <v>3715</v>
      </c>
      <c r="D188" s="2" t="s">
        <v>3716</v>
      </c>
      <c r="E188" s="2" t="s">
        <v>3717</v>
      </c>
    </row>
    <row r="189" spans="1:5">
      <c r="A189" s="2" t="s">
        <v>3718</v>
      </c>
      <c r="B189" s="2" t="s">
        <v>3360</v>
      </c>
      <c r="C189" s="2" t="s">
        <v>3361</v>
      </c>
      <c r="D189" s="2" t="s">
        <v>3362</v>
      </c>
      <c r="E189" s="2" t="s">
        <v>3363</v>
      </c>
    </row>
    <row r="190" spans="1:5">
      <c r="A190" s="2" t="s">
        <v>3719</v>
      </c>
      <c r="B190" s="2" t="s">
        <v>3360</v>
      </c>
      <c r="C190" s="2" t="s">
        <v>3365</v>
      </c>
      <c r="D190" s="2" t="s">
        <v>3366</v>
      </c>
      <c r="E190" s="2" t="s">
        <v>3367</v>
      </c>
    </row>
    <row r="191" spans="1:5">
      <c r="A191" s="2" t="s">
        <v>3720</v>
      </c>
      <c r="B191" s="2" t="s">
        <v>3360</v>
      </c>
      <c r="C191" s="2" t="s">
        <v>3369</v>
      </c>
      <c r="D191" s="2" t="s">
        <v>3370</v>
      </c>
      <c r="E191" s="2" t="s">
        <v>3371</v>
      </c>
    </row>
    <row r="192" spans="1:5">
      <c r="A192" s="2" t="s">
        <v>3721</v>
      </c>
      <c r="B192" s="2" t="s">
        <v>3360</v>
      </c>
      <c r="C192" s="2" t="s">
        <v>3373</v>
      </c>
      <c r="D192" s="2" t="s">
        <v>3374</v>
      </c>
      <c r="E192" s="2" t="s">
        <v>3375</v>
      </c>
    </row>
    <row r="193" spans="1:5">
      <c r="A193" s="2" t="s">
        <v>3722</v>
      </c>
      <c r="B193" s="2" t="s">
        <v>3360</v>
      </c>
      <c r="C193" s="2" t="s">
        <v>3377</v>
      </c>
      <c r="D193" s="2" t="s">
        <v>3360</v>
      </c>
      <c r="E193" s="2" t="s">
        <v>3360</v>
      </c>
    </row>
    <row r="194" spans="1:5">
      <c r="A194" s="2" t="s">
        <v>3723</v>
      </c>
      <c r="B194" s="2" t="s">
        <v>3360</v>
      </c>
      <c r="C194" s="2" t="s">
        <v>3377</v>
      </c>
      <c r="D194" s="2" t="s">
        <v>3360</v>
      </c>
      <c r="E194" s="2" t="s">
        <v>3360</v>
      </c>
    </row>
    <row r="195" spans="1:5">
      <c r="A195" s="2" t="s">
        <v>3724</v>
      </c>
      <c r="B195" s="2" t="s">
        <v>3360</v>
      </c>
      <c r="C195" s="2" t="s">
        <v>3380</v>
      </c>
      <c r="D195" s="2" t="s">
        <v>3360</v>
      </c>
      <c r="E195" s="2" t="s">
        <v>3360</v>
      </c>
    </row>
    <row r="196" spans="1:5">
      <c r="A196" s="2" t="s">
        <v>3725</v>
      </c>
      <c r="B196" s="2" t="s">
        <v>3360</v>
      </c>
      <c r="C196" s="2" t="s">
        <v>3380</v>
      </c>
      <c r="D196" s="2" t="s">
        <v>3360</v>
      </c>
      <c r="E196" s="2" t="s">
        <v>3360</v>
      </c>
    </row>
    <row r="199" s="1" customFormat="1" spans="1:8">
      <c r="A199" s="3"/>
      <c r="B199" s="3" t="s">
        <v>6</v>
      </c>
      <c r="C199" s="3" t="s">
        <v>3007</v>
      </c>
      <c r="D199" s="3" t="s">
        <v>3008</v>
      </c>
      <c r="E199" s="3" t="s">
        <v>3009</v>
      </c>
      <c r="F199" s="3"/>
      <c r="G199" s="3"/>
      <c r="H199" s="3"/>
    </row>
    <row r="200" spans="1:5">
      <c r="A200" s="2" t="s">
        <v>3726</v>
      </c>
      <c r="B200" s="2" t="s">
        <v>219</v>
      </c>
      <c r="C200" s="2" t="s">
        <v>3727</v>
      </c>
      <c r="D200" s="2" t="s">
        <v>3728</v>
      </c>
      <c r="E200" s="2" t="s">
        <v>3729</v>
      </c>
    </row>
    <row r="201" spans="1:5">
      <c r="A201" s="2" t="s">
        <v>3730</v>
      </c>
      <c r="B201" s="2" t="s">
        <v>507</v>
      </c>
      <c r="C201" s="2" t="s">
        <v>3731</v>
      </c>
      <c r="D201" s="2" t="s">
        <v>3732</v>
      </c>
      <c r="E201" s="2" t="s">
        <v>3733</v>
      </c>
    </row>
    <row r="202" spans="1:5">
      <c r="A202" s="2" t="s">
        <v>3734</v>
      </c>
      <c r="B202" s="2" t="s">
        <v>899</v>
      </c>
      <c r="C202" s="2" t="s">
        <v>900</v>
      </c>
      <c r="D202" s="2" t="s">
        <v>3735</v>
      </c>
      <c r="E202" s="2" t="s">
        <v>3736</v>
      </c>
    </row>
    <row r="203" spans="1:5">
      <c r="A203" s="2" t="s">
        <v>3737</v>
      </c>
      <c r="B203" s="2" t="s">
        <v>1303</v>
      </c>
      <c r="C203" s="2" t="s">
        <v>3738</v>
      </c>
      <c r="D203" s="2" t="s">
        <v>3739</v>
      </c>
      <c r="E203" s="2" t="s">
        <v>3740</v>
      </c>
    </row>
    <row r="204" spans="1:5">
      <c r="A204" s="2" t="s">
        <v>3741</v>
      </c>
      <c r="B204" s="2" t="s">
        <v>1499</v>
      </c>
      <c r="C204" s="2" t="s">
        <v>3742</v>
      </c>
      <c r="D204" s="2" t="s">
        <v>3743</v>
      </c>
      <c r="E204" s="2" t="s">
        <v>3744</v>
      </c>
    </row>
    <row r="205" spans="1:5">
      <c r="A205" s="2" t="s">
        <v>3745</v>
      </c>
      <c r="B205" s="2" t="s">
        <v>1247</v>
      </c>
      <c r="C205" s="2" t="s">
        <v>1248</v>
      </c>
      <c r="D205" s="2" t="s">
        <v>3746</v>
      </c>
      <c r="E205" s="2" t="s">
        <v>3747</v>
      </c>
    </row>
    <row r="206" spans="1:5">
      <c r="A206" s="2" t="s">
        <v>3748</v>
      </c>
      <c r="B206" s="2" t="s">
        <v>1541</v>
      </c>
      <c r="C206" s="2" t="s">
        <v>3749</v>
      </c>
      <c r="D206" s="2" t="s">
        <v>3750</v>
      </c>
      <c r="E206" s="2" t="s">
        <v>3751</v>
      </c>
    </row>
    <row r="207" spans="1:5">
      <c r="A207" s="2" t="s">
        <v>3752</v>
      </c>
      <c r="B207" s="2" t="s">
        <v>1547</v>
      </c>
      <c r="C207" s="2" t="s">
        <v>3753</v>
      </c>
      <c r="D207" s="2" t="s">
        <v>3754</v>
      </c>
      <c r="E207" s="2" t="s">
        <v>3755</v>
      </c>
    </row>
    <row r="208" spans="1:5">
      <c r="A208" s="2" t="s">
        <v>3756</v>
      </c>
      <c r="B208" s="2" t="s">
        <v>1051</v>
      </c>
      <c r="C208" s="2" t="s">
        <v>1052</v>
      </c>
      <c r="D208" s="2" t="s">
        <v>3757</v>
      </c>
      <c r="E208" s="2" t="s">
        <v>3758</v>
      </c>
    </row>
    <row r="209" spans="1:5">
      <c r="A209" s="2" t="s">
        <v>3759</v>
      </c>
      <c r="B209" s="2" t="s">
        <v>215</v>
      </c>
      <c r="C209" s="2" t="s">
        <v>216</v>
      </c>
      <c r="D209" s="2" t="s">
        <v>3760</v>
      </c>
      <c r="E209" s="2" t="s">
        <v>3761</v>
      </c>
    </row>
    <row r="210" spans="1:5">
      <c r="A210" s="2" t="s">
        <v>3762</v>
      </c>
      <c r="B210" s="2" t="s">
        <v>2120</v>
      </c>
      <c r="C210" s="2" t="s">
        <v>3763</v>
      </c>
      <c r="D210" s="2" t="s">
        <v>3764</v>
      </c>
      <c r="E210" s="2" t="s">
        <v>3765</v>
      </c>
    </row>
    <row r="211" spans="1:5">
      <c r="A211" s="2" t="s">
        <v>3766</v>
      </c>
      <c r="B211" s="2" t="s">
        <v>1043</v>
      </c>
      <c r="C211" s="2" t="s">
        <v>1044</v>
      </c>
      <c r="D211" s="2" t="s">
        <v>3767</v>
      </c>
      <c r="E211" s="2" t="s">
        <v>3768</v>
      </c>
    </row>
    <row r="212" spans="1:5">
      <c r="A212" s="2" t="s">
        <v>3769</v>
      </c>
      <c r="B212" s="2" t="s">
        <v>2252</v>
      </c>
      <c r="C212" s="2" t="s">
        <v>2253</v>
      </c>
      <c r="D212" s="2" t="s">
        <v>3770</v>
      </c>
      <c r="E212" s="2" t="s">
        <v>3771</v>
      </c>
    </row>
    <row r="213" spans="1:5">
      <c r="A213" s="2" t="s">
        <v>3772</v>
      </c>
      <c r="B213" s="2" t="s">
        <v>95</v>
      </c>
      <c r="C213" s="2" t="s">
        <v>3773</v>
      </c>
      <c r="D213" s="2" t="s">
        <v>3774</v>
      </c>
      <c r="E213" s="2" t="s">
        <v>3775</v>
      </c>
    </row>
    <row r="214" spans="1:5">
      <c r="A214" s="2" t="s">
        <v>3776</v>
      </c>
      <c r="B214" s="2" t="s">
        <v>415</v>
      </c>
      <c r="C214" s="2" t="s">
        <v>3777</v>
      </c>
      <c r="D214" s="2" t="s">
        <v>3778</v>
      </c>
      <c r="E214" s="2" t="s">
        <v>3779</v>
      </c>
    </row>
    <row r="215" spans="1:5">
      <c r="A215" s="2" t="s">
        <v>3780</v>
      </c>
      <c r="B215" s="2" t="s">
        <v>2276</v>
      </c>
      <c r="C215" s="2" t="s">
        <v>3781</v>
      </c>
      <c r="D215" s="2" t="s">
        <v>3782</v>
      </c>
      <c r="E215" s="2" t="s">
        <v>3783</v>
      </c>
    </row>
    <row r="216" spans="1:5">
      <c r="A216" s="2" t="s">
        <v>3784</v>
      </c>
      <c r="B216" s="2" t="s">
        <v>1574</v>
      </c>
      <c r="C216" s="2" t="s">
        <v>1575</v>
      </c>
      <c r="D216" s="2" t="s">
        <v>3785</v>
      </c>
      <c r="E216" s="2" t="s">
        <v>3786</v>
      </c>
    </row>
    <row r="217" spans="1:5">
      <c r="A217" s="2" t="s">
        <v>3787</v>
      </c>
      <c r="B217" s="2" t="s">
        <v>1071</v>
      </c>
      <c r="C217" s="2" t="s">
        <v>3788</v>
      </c>
      <c r="D217" s="2" t="s">
        <v>3789</v>
      </c>
      <c r="E217" s="2" t="s">
        <v>3790</v>
      </c>
    </row>
    <row r="218" spans="1:5">
      <c r="A218" s="2" t="s">
        <v>3791</v>
      </c>
      <c r="B218" s="2" t="s">
        <v>355</v>
      </c>
      <c r="C218" s="2" t="s">
        <v>356</v>
      </c>
      <c r="D218" s="2" t="s">
        <v>3792</v>
      </c>
      <c r="E218" s="2" t="s">
        <v>3793</v>
      </c>
    </row>
    <row r="219" spans="1:5">
      <c r="A219" s="2" t="s">
        <v>3794</v>
      </c>
      <c r="B219" s="2" t="s">
        <v>699</v>
      </c>
      <c r="C219" s="2" t="s">
        <v>700</v>
      </c>
      <c r="D219" s="2" t="s">
        <v>3795</v>
      </c>
      <c r="E219" s="2" t="s">
        <v>3796</v>
      </c>
    </row>
    <row r="220" spans="1:5">
      <c r="A220" s="2" t="s">
        <v>3797</v>
      </c>
      <c r="B220" s="2" t="s">
        <v>3798</v>
      </c>
      <c r="C220" s="2" t="s">
        <v>3799</v>
      </c>
      <c r="D220" s="2" t="s">
        <v>3800</v>
      </c>
      <c r="E220" s="2" t="s">
        <v>3801</v>
      </c>
    </row>
    <row r="221" spans="1:5">
      <c r="A221" s="2" t="s">
        <v>3802</v>
      </c>
      <c r="B221" s="2" t="s">
        <v>671</v>
      </c>
      <c r="C221" s="2" t="s">
        <v>672</v>
      </c>
      <c r="D221" s="2" t="s">
        <v>3803</v>
      </c>
      <c r="E221" s="2" t="s">
        <v>3804</v>
      </c>
    </row>
    <row r="222" spans="1:5">
      <c r="A222" s="2" t="s">
        <v>3805</v>
      </c>
      <c r="B222" s="2" t="s">
        <v>187</v>
      </c>
      <c r="C222" s="2" t="s">
        <v>3806</v>
      </c>
      <c r="D222" s="2" t="s">
        <v>3807</v>
      </c>
      <c r="E222" s="2" t="s">
        <v>3808</v>
      </c>
    </row>
    <row r="223" spans="1:5">
      <c r="A223" s="2" t="s">
        <v>3809</v>
      </c>
      <c r="B223" s="2" t="s">
        <v>795</v>
      </c>
      <c r="C223" s="2" t="s">
        <v>3810</v>
      </c>
      <c r="D223" s="2" t="s">
        <v>3811</v>
      </c>
      <c r="E223" s="2" t="s">
        <v>3812</v>
      </c>
    </row>
    <row r="224" spans="1:5">
      <c r="A224" s="2" t="s">
        <v>3813</v>
      </c>
      <c r="B224" s="2" t="s">
        <v>39</v>
      </c>
      <c r="C224" s="2" t="s">
        <v>40</v>
      </c>
      <c r="D224" s="2" t="s">
        <v>3814</v>
      </c>
      <c r="E224" s="2" t="s">
        <v>3815</v>
      </c>
    </row>
    <row r="225" spans="1:5">
      <c r="A225" s="2" t="s">
        <v>3816</v>
      </c>
      <c r="B225" s="2" t="s">
        <v>1259</v>
      </c>
      <c r="C225" s="2" t="s">
        <v>3817</v>
      </c>
      <c r="D225" s="2" t="s">
        <v>3818</v>
      </c>
      <c r="E225" s="2" t="s">
        <v>3819</v>
      </c>
    </row>
    <row r="226" spans="1:5">
      <c r="A226" s="2" t="s">
        <v>3820</v>
      </c>
      <c r="B226" s="2" t="s">
        <v>823</v>
      </c>
      <c r="C226" s="2" t="s">
        <v>824</v>
      </c>
      <c r="D226" s="2" t="s">
        <v>3821</v>
      </c>
      <c r="E226" s="2" t="s">
        <v>3822</v>
      </c>
    </row>
    <row r="227" spans="1:5">
      <c r="A227" s="2" t="s">
        <v>3823</v>
      </c>
      <c r="B227" s="2" t="s">
        <v>775</v>
      </c>
      <c r="C227" s="2" t="s">
        <v>3824</v>
      </c>
      <c r="D227" s="2" t="s">
        <v>3825</v>
      </c>
      <c r="E227" s="2" t="s">
        <v>3826</v>
      </c>
    </row>
    <row r="228" spans="1:5">
      <c r="A228" s="2" t="s">
        <v>3827</v>
      </c>
      <c r="B228" s="2" t="s">
        <v>2414</v>
      </c>
      <c r="C228" s="2" t="s">
        <v>3828</v>
      </c>
      <c r="D228" s="2" t="s">
        <v>3829</v>
      </c>
      <c r="E228" s="2" t="s">
        <v>3830</v>
      </c>
    </row>
    <row r="229" spans="1:5">
      <c r="A229" s="2" t="s">
        <v>3831</v>
      </c>
      <c r="B229" s="2" t="s">
        <v>2237</v>
      </c>
      <c r="C229" s="2" t="s">
        <v>3832</v>
      </c>
      <c r="D229" s="2" t="s">
        <v>3833</v>
      </c>
      <c r="E229" s="2" t="s">
        <v>3834</v>
      </c>
    </row>
    <row r="230" spans="1:5">
      <c r="A230" s="2" t="s">
        <v>3835</v>
      </c>
      <c r="B230" s="2" t="s">
        <v>1243</v>
      </c>
      <c r="C230" s="2" t="s">
        <v>1244</v>
      </c>
      <c r="D230" s="2" t="s">
        <v>3836</v>
      </c>
      <c r="E230" s="2" t="s">
        <v>3837</v>
      </c>
    </row>
    <row r="231" spans="1:5">
      <c r="A231" s="2" t="s">
        <v>3838</v>
      </c>
      <c r="B231" s="2" t="s">
        <v>295</v>
      </c>
      <c r="C231" s="2" t="s">
        <v>296</v>
      </c>
      <c r="D231" s="2" t="s">
        <v>3839</v>
      </c>
      <c r="E231" s="2" t="s">
        <v>3840</v>
      </c>
    </row>
    <row r="232" spans="1:5">
      <c r="A232" s="2" t="s">
        <v>3841</v>
      </c>
      <c r="B232" s="2" t="s">
        <v>3842</v>
      </c>
      <c r="C232" s="2" t="s">
        <v>3843</v>
      </c>
      <c r="D232" s="2" t="s">
        <v>3844</v>
      </c>
      <c r="E232" s="2" t="s">
        <v>3845</v>
      </c>
    </row>
    <row r="233" spans="1:5">
      <c r="A233" s="2" t="s">
        <v>3846</v>
      </c>
      <c r="B233" s="2" t="s">
        <v>1943</v>
      </c>
      <c r="C233" s="2" t="s">
        <v>1944</v>
      </c>
      <c r="D233" s="2" t="s">
        <v>3847</v>
      </c>
      <c r="E233" s="2" t="s">
        <v>3848</v>
      </c>
    </row>
    <row r="234" spans="1:5">
      <c r="A234" s="2" t="s">
        <v>3849</v>
      </c>
      <c r="B234" s="2" t="s">
        <v>2108</v>
      </c>
      <c r="C234" s="2" t="s">
        <v>3850</v>
      </c>
      <c r="D234" s="2" t="s">
        <v>3851</v>
      </c>
      <c r="E234" s="2" t="s">
        <v>3852</v>
      </c>
    </row>
    <row r="235" spans="1:5">
      <c r="A235" s="2" t="s">
        <v>3853</v>
      </c>
      <c r="B235" s="2" t="s">
        <v>1235</v>
      </c>
      <c r="C235" s="2" t="s">
        <v>3854</v>
      </c>
      <c r="D235" s="2" t="s">
        <v>3855</v>
      </c>
      <c r="E235" s="2" t="s">
        <v>3856</v>
      </c>
    </row>
    <row r="236" spans="1:5">
      <c r="A236" s="2" t="s">
        <v>3857</v>
      </c>
      <c r="B236" s="2" t="s">
        <v>683</v>
      </c>
      <c r="C236" s="2" t="s">
        <v>684</v>
      </c>
      <c r="D236" s="2" t="s">
        <v>3858</v>
      </c>
      <c r="E236" s="2" t="s">
        <v>3859</v>
      </c>
    </row>
    <row r="237" spans="1:5">
      <c r="A237" s="2" t="s">
        <v>3860</v>
      </c>
      <c r="B237" s="2" t="s">
        <v>763</v>
      </c>
      <c r="C237" s="2" t="s">
        <v>764</v>
      </c>
      <c r="D237" s="2" t="s">
        <v>3861</v>
      </c>
      <c r="E237" s="2" t="s">
        <v>3862</v>
      </c>
    </row>
    <row r="238" spans="1:5">
      <c r="A238" s="2" t="s">
        <v>3863</v>
      </c>
      <c r="B238" s="2" t="s">
        <v>1287</v>
      </c>
      <c r="C238" s="2" t="s">
        <v>1288</v>
      </c>
      <c r="D238" s="2" t="s">
        <v>3864</v>
      </c>
      <c r="E238" s="2" t="s">
        <v>3865</v>
      </c>
    </row>
    <row r="239" spans="1:5">
      <c r="A239" s="2" t="s">
        <v>3866</v>
      </c>
      <c r="B239" s="2" t="s">
        <v>287</v>
      </c>
      <c r="C239" s="2" t="s">
        <v>288</v>
      </c>
      <c r="D239" s="2" t="s">
        <v>3867</v>
      </c>
      <c r="E239" s="2" t="s">
        <v>3868</v>
      </c>
    </row>
    <row r="240" spans="1:5">
      <c r="A240" s="2" t="s">
        <v>3869</v>
      </c>
      <c r="B240" s="2" t="s">
        <v>991</v>
      </c>
      <c r="C240" s="2" t="s">
        <v>992</v>
      </c>
      <c r="D240" s="2" t="s">
        <v>3870</v>
      </c>
      <c r="E240" s="2" t="s">
        <v>3871</v>
      </c>
    </row>
    <row r="241" spans="1:5">
      <c r="A241" s="2" t="s">
        <v>3872</v>
      </c>
      <c r="B241" s="2" t="s">
        <v>311</v>
      </c>
      <c r="C241" s="2" t="s">
        <v>312</v>
      </c>
      <c r="D241" s="2" t="s">
        <v>3873</v>
      </c>
      <c r="E241" s="2" t="s">
        <v>3874</v>
      </c>
    </row>
    <row r="242" spans="1:5">
      <c r="A242" s="2" t="s">
        <v>3875</v>
      </c>
      <c r="B242" s="2" t="s">
        <v>767</v>
      </c>
      <c r="C242" s="2" t="s">
        <v>3876</v>
      </c>
      <c r="D242" s="2" t="s">
        <v>3877</v>
      </c>
      <c r="E242" s="2" t="s">
        <v>3878</v>
      </c>
    </row>
    <row r="243" spans="1:5">
      <c r="A243" s="2" t="s">
        <v>3879</v>
      </c>
      <c r="B243" s="2" t="s">
        <v>1047</v>
      </c>
      <c r="C243" s="2" t="s">
        <v>3880</v>
      </c>
      <c r="D243" s="2" t="s">
        <v>3881</v>
      </c>
      <c r="E243" s="2" t="s">
        <v>3882</v>
      </c>
    </row>
    <row r="244" spans="1:5">
      <c r="A244" s="2" t="s">
        <v>3883</v>
      </c>
      <c r="B244" s="2" t="s">
        <v>1997</v>
      </c>
      <c r="C244" s="2" t="s">
        <v>1998</v>
      </c>
      <c r="D244" s="2" t="s">
        <v>3884</v>
      </c>
      <c r="E244" s="2" t="s">
        <v>3885</v>
      </c>
    </row>
    <row r="245" spans="1:5">
      <c r="A245" s="2" t="s">
        <v>3886</v>
      </c>
      <c r="B245" s="2" t="s">
        <v>1931</v>
      </c>
      <c r="C245" s="2" t="s">
        <v>1932</v>
      </c>
      <c r="D245" s="2" t="s">
        <v>3887</v>
      </c>
      <c r="E245" s="2" t="s">
        <v>3888</v>
      </c>
    </row>
    <row r="246" spans="1:5">
      <c r="A246" s="2" t="s">
        <v>3889</v>
      </c>
      <c r="B246" s="2" t="s">
        <v>211</v>
      </c>
      <c r="C246" s="2" t="s">
        <v>3890</v>
      </c>
      <c r="D246" s="2" t="s">
        <v>3891</v>
      </c>
      <c r="E246" s="2" t="s">
        <v>3892</v>
      </c>
    </row>
    <row r="247" spans="1:5">
      <c r="A247" s="2" t="s">
        <v>3893</v>
      </c>
      <c r="B247" s="2" t="s">
        <v>243</v>
      </c>
      <c r="C247" s="2" t="s">
        <v>244</v>
      </c>
      <c r="D247" s="2" t="s">
        <v>3894</v>
      </c>
      <c r="E247" s="2" t="s">
        <v>3895</v>
      </c>
    </row>
    <row r="248" spans="1:5">
      <c r="A248" s="2" t="s">
        <v>3896</v>
      </c>
      <c r="B248" s="2" t="s">
        <v>3897</v>
      </c>
      <c r="C248" s="2" t="s">
        <v>3898</v>
      </c>
      <c r="D248" s="2" t="s">
        <v>3899</v>
      </c>
      <c r="E248" s="2" t="s">
        <v>3900</v>
      </c>
    </row>
    <row r="249" spans="1:5">
      <c r="A249" s="2" t="s">
        <v>3901</v>
      </c>
      <c r="B249" s="2" t="s">
        <v>867</v>
      </c>
      <c r="C249" s="2" t="s">
        <v>3902</v>
      </c>
      <c r="D249" s="2" t="s">
        <v>3903</v>
      </c>
      <c r="E249" s="2" t="s">
        <v>3904</v>
      </c>
    </row>
    <row r="250" spans="1:5">
      <c r="A250" s="2" t="s">
        <v>3905</v>
      </c>
      <c r="B250" s="2" t="s">
        <v>1227</v>
      </c>
      <c r="C250" s="2" t="s">
        <v>3906</v>
      </c>
      <c r="D250" s="2" t="s">
        <v>3907</v>
      </c>
      <c r="E250" s="2" t="s">
        <v>3908</v>
      </c>
    </row>
    <row r="251" spans="1:5">
      <c r="A251" s="2" t="s">
        <v>3909</v>
      </c>
      <c r="B251" s="2" t="s">
        <v>1279</v>
      </c>
      <c r="C251" s="2" t="s">
        <v>1280</v>
      </c>
      <c r="D251" s="2" t="s">
        <v>3910</v>
      </c>
      <c r="E251" s="2" t="s">
        <v>3911</v>
      </c>
    </row>
    <row r="252" spans="1:5">
      <c r="A252" s="2" t="s">
        <v>3912</v>
      </c>
      <c r="B252" s="2" t="s">
        <v>2261</v>
      </c>
      <c r="C252" s="2" t="s">
        <v>3913</v>
      </c>
      <c r="D252" s="2" t="s">
        <v>3914</v>
      </c>
      <c r="E252" s="2" t="s">
        <v>3915</v>
      </c>
    </row>
    <row r="253" spans="1:5">
      <c r="A253" s="2" t="s">
        <v>3916</v>
      </c>
      <c r="B253" s="2" t="s">
        <v>875</v>
      </c>
      <c r="C253" s="2" t="s">
        <v>876</v>
      </c>
      <c r="D253" s="2" t="s">
        <v>3917</v>
      </c>
      <c r="E253" s="2" t="s">
        <v>3918</v>
      </c>
    </row>
    <row r="254" spans="1:5">
      <c r="A254" s="2" t="s">
        <v>3919</v>
      </c>
      <c r="B254" s="2" t="s">
        <v>907</v>
      </c>
      <c r="C254" s="2" t="s">
        <v>908</v>
      </c>
      <c r="D254" s="2" t="s">
        <v>3920</v>
      </c>
      <c r="E254" s="2" t="s">
        <v>3921</v>
      </c>
    </row>
    <row r="255" spans="1:5">
      <c r="A255" s="2" t="s">
        <v>3922</v>
      </c>
      <c r="B255" s="2" t="s">
        <v>1847</v>
      </c>
      <c r="C255" s="2" t="s">
        <v>1848</v>
      </c>
      <c r="D255" s="2" t="s">
        <v>3923</v>
      </c>
      <c r="E255" s="2" t="s">
        <v>3924</v>
      </c>
    </row>
    <row r="256" spans="1:5">
      <c r="A256" s="2" t="s">
        <v>3925</v>
      </c>
      <c r="B256" s="2" t="s">
        <v>639</v>
      </c>
      <c r="C256" s="2" t="s">
        <v>3926</v>
      </c>
      <c r="D256" s="2" t="s">
        <v>3927</v>
      </c>
      <c r="E256" s="2" t="s">
        <v>3928</v>
      </c>
    </row>
    <row r="257" spans="1:5">
      <c r="A257" s="2" t="s">
        <v>3929</v>
      </c>
      <c r="B257" s="2" t="s">
        <v>3930</v>
      </c>
      <c r="C257" s="2" t="s">
        <v>3931</v>
      </c>
      <c r="D257" s="2" t="s">
        <v>3932</v>
      </c>
      <c r="E257" s="2" t="s">
        <v>3933</v>
      </c>
    </row>
    <row r="258" spans="1:5">
      <c r="A258" s="2" t="s">
        <v>3934</v>
      </c>
      <c r="B258" s="2" t="s">
        <v>791</v>
      </c>
      <c r="C258" s="2" t="s">
        <v>792</v>
      </c>
      <c r="D258" s="2" t="s">
        <v>3935</v>
      </c>
      <c r="E258" s="2" t="s">
        <v>3936</v>
      </c>
    </row>
    <row r="259" spans="1:5">
      <c r="A259" s="2" t="s">
        <v>3937</v>
      </c>
      <c r="B259" s="2" t="s">
        <v>951</v>
      </c>
      <c r="C259" s="2" t="s">
        <v>3938</v>
      </c>
      <c r="D259" s="2" t="s">
        <v>3939</v>
      </c>
      <c r="E259" s="2" t="s">
        <v>3940</v>
      </c>
    </row>
    <row r="260" spans="1:5">
      <c r="A260" s="2" t="s">
        <v>3941</v>
      </c>
      <c r="B260" s="2" t="s">
        <v>603</v>
      </c>
      <c r="C260" s="2" t="s">
        <v>604</v>
      </c>
      <c r="D260" s="2" t="s">
        <v>3942</v>
      </c>
      <c r="E260" s="2" t="s">
        <v>3943</v>
      </c>
    </row>
    <row r="261" spans="1:5">
      <c r="A261" s="2" t="s">
        <v>3944</v>
      </c>
      <c r="B261" s="2" t="s">
        <v>2300</v>
      </c>
      <c r="C261" s="2" t="s">
        <v>3945</v>
      </c>
      <c r="D261" s="2" t="s">
        <v>3946</v>
      </c>
      <c r="E261" s="2" t="s">
        <v>3947</v>
      </c>
    </row>
    <row r="262" spans="1:5">
      <c r="A262" s="2" t="s">
        <v>3948</v>
      </c>
      <c r="B262" s="2" t="s">
        <v>819</v>
      </c>
      <c r="C262" s="2" t="s">
        <v>3949</v>
      </c>
      <c r="D262" s="2" t="s">
        <v>3950</v>
      </c>
      <c r="E262" s="2" t="s">
        <v>3951</v>
      </c>
    </row>
    <row r="263" spans="1:5">
      <c r="A263" s="2" t="s">
        <v>3952</v>
      </c>
      <c r="B263" s="2" t="s">
        <v>339</v>
      </c>
      <c r="C263" s="2" t="s">
        <v>340</v>
      </c>
      <c r="D263" s="2" t="s">
        <v>3953</v>
      </c>
      <c r="E263" s="2" t="s">
        <v>3954</v>
      </c>
    </row>
    <row r="264" spans="1:5">
      <c r="A264" s="2" t="s">
        <v>3955</v>
      </c>
      <c r="B264" s="2" t="s">
        <v>2432</v>
      </c>
      <c r="C264" s="2" t="s">
        <v>3956</v>
      </c>
      <c r="D264" s="2" t="s">
        <v>3957</v>
      </c>
      <c r="E264" s="2" t="s">
        <v>3958</v>
      </c>
    </row>
    <row r="265" spans="1:5">
      <c r="A265" s="2" t="s">
        <v>3959</v>
      </c>
      <c r="B265" s="2" t="s">
        <v>3960</v>
      </c>
      <c r="C265" s="2" t="s">
        <v>3961</v>
      </c>
      <c r="D265" s="2" t="s">
        <v>3962</v>
      </c>
      <c r="E265" s="2" t="s">
        <v>3963</v>
      </c>
    </row>
    <row r="266" spans="1:5">
      <c r="A266" s="2" t="s">
        <v>3964</v>
      </c>
      <c r="B266" s="2" t="s">
        <v>715</v>
      </c>
      <c r="C266" s="2" t="s">
        <v>716</v>
      </c>
      <c r="D266" s="2" t="s">
        <v>3965</v>
      </c>
      <c r="E266" s="2" t="s">
        <v>3966</v>
      </c>
    </row>
    <row r="267" spans="1:5">
      <c r="A267" s="2" t="s">
        <v>3967</v>
      </c>
      <c r="B267" s="2" t="s">
        <v>963</v>
      </c>
      <c r="C267" s="2" t="s">
        <v>964</v>
      </c>
      <c r="D267" s="2" t="s">
        <v>3968</v>
      </c>
      <c r="E267" s="2" t="s">
        <v>3969</v>
      </c>
    </row>
    <row r="268" spans="1:5">
      <c r="A268" s="2" t="s">
        <v>3970</v>
      </c>
      <c r="B268" s="2" t="s">
        <v>1067</v>
      </c>
      <c r="C268" s="2" t="s">
        <v>1068</v>
      </c>
      <c r="D268" s="2" t="s">
        <v>3971</v>
      </c>
      <c r="E268" s="2" t="s">
        <v>3972</v>
      </c>
    </row>
    <row r="269" spans="1:5">
      <c r="A269" s="2" t="s">
        <v>3973</v>
      </c>
      <c r="B269" s="2" t="s">
        <v>1283</v>
      </c>
      <c r="C269" s="2" t="s">
        <v>1284</v>
      </c>
      <c r="D269" s="2" t="s">
        <v>3974</v>
      </c>
      <c r="E269" s="2" t="s">
        <v>3975</v>
      </c>
    </row>
    <row r="270" spans="1:5">
      <c r="A270" s="2" t="s">
        <v>3976</v>
      </c>
      <c r="B270" s="2" t="s">
        <v>863</v>
      </c>
      <c r="C270" s="2" t="s">
        <v>864</v>
      </c>
      <c r="D270" s="2" t="s">
        <v>3977</v>
      </c>
      <c r="E270" s="2" t="s">
        <v>3978</v>
      </c>
    </row>
    <row r="271" spans="1:5">
      <c r="A271" s="2" t="s">
        <v>3979</v>
      </c>
      <c r="B271" s="2" t="s">
        <v>3980</v>
      </c>
      <c r="C271" s="2" t="s">
        <v>3981</v>
      </c>
      <c r="D271" s="2" t="s">
        <v>3982</v>
      </c>
      <c r="E271" s="2" t="s">
        <v>3983</v>
      </c>
    </row>
    <row r="272" spans="1:5">
      <c r="A272" s="2" t="s">
        <v>3984</v>
      </c>
      <c r="B272" s="2" t="s">
        <v>151</v>
      </c>
      <c r="C272" s="2" t="s">
        <v>152</v>
      </c>
      <c r="D272" s="2" t="s">
        <v>3985</v>
      </c>
      <c r="E272" s="2" t="s">
        <v>3986</v>
      </c>
    </row>
    <row r="273" spans="1:5">
      <c r="A273" s="2" t="s">
        <v>3987</v>
      </c>
      <c r="B273" s="2" t="s">
        <v>2234</v>
      </c>
      <c r="C273" s="2" t="s">
        <v>3988</v>
      </c>
      <c r="D273" s="2" t="s">
        <v>3989</v>
      </c>
      <c r="E273" s="2" t="s">
        <v>3990</v>
      </c>
    </row>
    <row r="274" spans="1:5">
      <c r="A274" s="2" t="s">
        <v>3991</v>
      </c>
      <c r="B274" s="2" t="s">
        <v>3992</v>
      </c>
      <c r="C274" s="2" t="s">
        <v>3993</v>
      </c>
      <c r="D274" s="2" t="s">
        <v>3994</v>
      </c>
      <c r="E274" s="2" t="s">
        <v>3995</v>
      </c>
    </row>
    <row r="275" spans="1:5">
      <c r="A275" s="2" t="s">
        <v>3996</v>
      </c>
      <c r="B275" s="2" t="s">
        <v>315</v>
      </c>
      <c r="C275" s="2" t="s">
        <v>3997</v>
      </c>
      <c r="D275" s="2" t="s">
        <v>3998</v>
      </c>
      <c r="E275" s="2" t="s">
        <v>3999</v>
      </c>
    </row>
    <row r="276" spans="1:5">
      <c r="A276" s="2" t="s">
        <v>4000</v>
      </c>
      <c r="B276" s="2" t="s">
        <v>331</v>
      </c>
      <c r="C276" s="2" t="s">
        <v>4001</v>
      </c>
      <c r="D276" s="2" t="s">
        <v>4002</v>
      </c>
      <c r="E276" s="2" t="s">
        <v>4003</v>
      </c>
    </row>
    <row r="277" spans="1:5">
      <c r="A277" s="2" t="s">
        <v>4004</v>
      </c>
      <c r="B277" s="2" t="s">
        <v>2342</v>
      </c>
      <c r="C277" s="2" t="s">
        <v>4005</v>
      </c>
      <c r="D277" s="2" t="s">
        <v>4006</v>
      </c>
      <c r="E277" s="2" t="s">
        <v>4007</v>
      </c>
    </row>
    <row r="278" spans="1:5">
      <c r="A278" s="2" t="s">
        <v>4008</v>
      </c>
      <c r="B278" s="2" t="s">
        <v>2444</v>
      </c>
      <c r="C278" s="2" t="s">
        <v>4009</v>
      </c>
      <c r="D278" s="2" t="s">
        <v>4010</v>
      </c>
      <c r="E278" s="2" t="s">
        <v>4011</v>
      </c>
    </row>
    <row r="279" spans="1:5">
      <c r="A279" s="2" t="s">
        <v>4012</v>
      </c>
      <c r="B279" s="2" t="s">
        <v>1251</v>
      </c>
      <c r="C279" s="2" t="s">
        <v>1252</v>
      </c>
      <c r="D279" s="2" t="s">
        <v>4013</v>
      </c>
      <c r="E279" s="2" t="s">
        <v>4014</v>
      </c>
    </row>
    <row r="280" spans="1:5">
      <c r="A280" s="2" t="s">
        <v>4015</v>
      </c>
      <c r="B280" s="2" t="s">
        <v>547</v>
      </c>
      <c r="C280" s="2" t="s">
        <v>548</v>
      </c>
      <c r="D280" s="2" t="s">
        <v>4016</v>
      </c>
      <c r="E280" s="2" t="s">
        <v>4017</v>
      </c>
    </row>
    <row r="281" spans="1:5">
      <c r="A281" s="2" t="s">
        <v>4018</v>
      </c>
      <c r="B281" s="2" t="s">
        <v>455</v>
      </c>
      <c r="C281" s="2" t="s">
        <v>4019</v>
      </c>
      <c r="D281" s="2" t="s">
        <v>4020</v>
      </c>
      <c r="E281" s="2" t="s">
        <v>4021</v>
      </c>
    </row>
    <row r="282" spans="1:5">
      <c r="A282" s="2" t="s">
        <v>4022</v>
      </c>
      <c r="B282" s="2" t="s">
        <v>479</v>
      </c>
      <c r="C282" s="2" t="s">
        <v>480</v>
      </c>
      <c r="D282" s="2" t="s">
        <v>4023</v>
      </c>
      <c r="E282" s="2" t="s">
        <v>4024</v>
      </c>
    </row>
    <row r="283" spans="1:5">
      <c r="A283" s="2" t="s">
        <v>4025</v>
      </c>
      <c r="B283" s="2" t="s">
        <v>931</v>
      </c>
      <c r="C283" s="2" t="s">
        <v>4026</v>
      </c>
      <c r="D283" s="2" t="s">
        <v>4027</v>
      </c>
      <c r="E283" s="2" t="s">
        <v>4028</v>
      </c>
    </row>
    <row r="284" spans="1:5">
      <c r="A284" s="2" t="s">
        <v>4029</v>
      </c>
      <c r="B284" s="2" t="s">
        <v>599</v>
      </c>
      <c r="C284" s="2" t="s">
        <v>4030</v>
      </c>
      <c r="D284" s="2" t="s">
        <v>4031</v>
      </c>
      <c r="E284" s="2" t="s">
        <v>4032</v>
      </c>
    </row>
    <row r="285" spans="1:5">
      <c r="A285" s="2" t="s">
        <v>4033</v>
      </c>
      <c r="B285" s="2" t="s">
        <v>607</v>
      </c>
      <c r="C285" s="2" t="s">
        <v>4034</v>
      </c>
      <c r="D285" s="2" t="s">
        <v>4035</v>
      </c>
      <c r="E285" s="2" t="s">
        <v>4036</v>
      </c>
    </row>
    <row r="286" spans="1:5">
      <c r="A286" s="2" t="s">
        <v>4037</v>
      </c>
      <c r="B286" s="2" t="s">
        <v>799</v>
      </c>
      <c r="C286" s="2" t="s">
        <v>4038</v>
      </c>
      <c r="D286" s="2" t="s">
        <v>4039</v>
      </c>
      <c r="E286" s="2" t="s">
        <v>4040</v>
      </c>
    </row>
    <row r="287" spans="1:5">
      <c r="A287" s="2" t="s">
        <v>4041</v>
      </c>
      <c r="B287" s="2" t="s">
        <v>1135</v>
      </c>
      <c r="C287" s="2" t="s">
        <v>1136</v>
      </c>
      <c r="D287" s="2" t="s">
        <v>4042</v>
      </c>
      <c r="E287" s="2" t="s">
        <v>4043</v>
      </c>
    </row>
    <row r="288" spans="1:5">
      <c r="A288" s="2" t="s">
        <v>4044</v>
      </c>
      <c r="B288" s="2" t="s">
        <v>3360</v>
      </c>
      <c r="C288" s="2" t="s">
        <v>3361</v>
      </c>
      <c r="D288" s="2" t="s">
        <v>3362</v>
      </c>
      <c r="E288" s="2" t="s">
        <v>3363</v>
      </c>
    </row>
    <row r="289" spans="1:5">
      <c r="A289" s="2" t="s">
        <v>4045</v>
      </c>
      <c r="B289" s="2" t="s">
        <v>3360</v>
      </c>
      <c r="C289" s="2" t="s">
        <v>3365</v>
      </c>
      <c r="D289" s="2" t="s">
        <v>3366</v>
      </c>
      <c r="E289" s="2" t="s">
        <v>3367</v>
      </c>
    </row>
    <row r="290" spans="1:5">
      <c r="A290" s="2" t="s">
        <v>4046</v>
      </c>
      <c r="B290" s="2" t="s">
        <v>3360</v>
      </c>
      <c r="C290" s="2" t="s">
        <v>3369</v>
      </c>
      <c r="D290" s="2" t="s">
        <v>3370</v>
      </c>
      <c r="E290" s="2" t="s">
        <v>3371</v>
      </c>
    </row>
    <row r="291" spans="1:5">
      <c r="A291" s="2" t="s">
        <v>4047</v>
      </c>
      <c r="B291" s="2" t="s">
        <v>3360</v>
      </c>
      <c r="C291" s="2" t="s">
        <v>3373</v>
      </c>
      <c r="D291" s="2" t="s">
        <v>3374</v>
      </c>
      <c r="E291" s="2" t="s">
        <v>3375</v>
      </c>
    </row>
    <row r="292" spans="1:5">
      <c r="A292" s="2" t="s">
        <v>4048</v>
      </c>
      <c r="B292" s="2" t="s">
        <v>3360</v>
      </c>
      <c r="C292" s="2" t="s">
        <v>3377</v>
      </c>
      <c r="D292" s="2" t="s">
        <v>3360</v>
      </c>
      <c r="E292" s="2" t="s">
        <v>3360</v>
      </c>
    </row>
    <row r="293" spans="1:5">
      <c r="A293" s="2" t="s">
        <v>4049</v>
      </c>
      <c r="B293" s="2" t="s">
        <v>3360</v>
      </c>
      <c r="C293" s="2" t="s">
        <v>3377</v>
      </c>
      <c r="D293" s="2" t="s">
        <v>3360</v>
      </c>
      <c r="E293" s="2" t="s">
        <v>3360</v>
      </c>
    </row>
    <row r="294" spans="1:5">
      <c r="A294" s="2" t="s">
        <v>4050</v>
      </c>
      <c r="B294" s="2" t="s">
        <v>3360</v>
      </c>
      <c r="C294" s="2" t="s">
        <v>3380</v>
      </c>
      <c r="D294" s="2" t="s">
        <v>3360</v>
      </c>
      <c r="E294" s="2" t="s">
        <v>3360</v>
      </c>
    </row>
    <row r="295" spans="1:5">
      <c r="A295" s="2" t="s">
        <v>4051</v>
      </c>
      <c r="B295" s="2" t="s">
        <v>3360</v>
      </c>
      <c r="C295" s="2" t="s">
        <v>3380</v>
      </c>
      <c r="D295" s="2" t="s">
        <v>3360</v>
      </c>
      <c r="E295" s="2" t="s">
        <v>3360</v>
      </c>
    </row>
    <row r="298" s="1" customFormat="1" spans="1:8">
      <c r="A298" s="3"/>
      <c r="B298" s="3" t="s">
        <v>6</v>
      </c>
      <c r="C298" s="3" t="s">
        <v>3007</v>
      </c>
      <c r="D298" s="3" t="s">
        <v>3008</v>
      </c>
      <c r="E298" s="3" t="s">
        <v>3009</v>
      </c>
      <c r="F298" s="3"/>
      <c r="G298" s="3"/>
      <c r="H298" s="3"/>
    </row>
    <row r="299" spans="1:5">
      <c r="A299" s="2" t="s">
        <v>4052</v>
      </c>
      <c r="B299" s="2" t="s">
        <v>1505</v>
      </c>
      <c r="C299" s="2" t="s">
        <v>4053</v>
      </c>
      <c r="D299" s="2" t="s">
        <v>4054</v>
      </c>
      <c r="E299" s="2" t="s">
        <v>4055</v>
      </c>
    </row>
    <row r="300" spans="1:5">
      <c r="A300" s="2" t="s">
        <v>4056</v>
      </c>
      <c r="B300" s="2" t="s">
        <v>299</v>
      </c>
      <c r="C300" s="2" t="s">
        <v>4057</v>
      </c>
      <c r="D300" s="2" t="s">
        <v>4058</v>
      </c>
      <c r="E300" s="2" t="s">
        <v>4059</v>
      </c>
    </row>
    <row r="301" spans="1:5">
      <c r="A301" s="2" t="s">
        <v>4060</v>
      </c>
      <c r="B301" s="2" t="s">
        <v>531</v>
      </c>
      <c r="C301" s="2" t="s">
        <v>4061</v>
      </c>
      <c r="D301" s="2" t="s">
        <v>4062</v>
      </c>
      <c r="E301" s="2" t="s">
        <v>4063</v>
      </c>
    </row>
    <row r="302" spans="1:5">
      <c r="A302" s="2" t="s">
        <v>4064</v>
      </c>
      <c r="B302" s="2" t="s">
        <v>555</v>
      </c>
      <c r="C302" s="2" t="s">
        <v>556</v>
      </c>
      <c r="D302" s="2" t="s">
        <v>4065</v>
      </c>
      <c r="E302" s="2" t="s">
        <v>4066</v>
      </c>
    </row>
    <row r="303" spans="1:5">
      <c r="A303" s="2" t="s">
        <v>4067</v>
      </c>
      <c r="B303" s="2" t="s">
        <v>55</v>
      </c>
      <c r="C303" s="2" t="s">
        <v>56</v>
      </c>
      <c r="D303" s="2" t="s">
        <v>4068</v>
      </c>
      <c r="E303" s="2" t="s">
        <v>4069</v>
      </c>
    </row>
    <row r="304" spans="1:5">
      <c r="A304" s="2" t="s">
        <v>4070</v>
      </c>
      <c r="B304" s="2" t="s">
        <v>1271</v>
      </c>
      <c r="C304" s="2" t="s">
        <v>4071</v>
      </c>
      <c r="D304" s="2" t="s">
        <v>4072</v>
      </c>
      <c r="E304" s="2" t="s">
        <v>4073</v>
      </c>
    </row>
    <row r="305" spans="1:5">
      <c r="A305" s="2" t="s">
        <v>4074</v>
      </c>
      <c r="B305" s="2" t="s">
        <v>723</v>
      </c>
      <c r="C305" s="2" t="s">
        <v>724</v>
      </c>
      <c r="D305" s="2" t="s">
        <v>4075</v>
      </c>
      <c r="E305" s="2" t="s">
        <v>4076</v>
      </c>
    </row>
    <row r="306" spans="1:5">
      <c r="A306" s="2" t="s">
        <v>4077</v>
      </c>
      <c r="B306" s="2" t="s">
        <v>279</v>
      </c>
      <c r="C306" s="2" t="s">
        <v>4078</v>
      </c>
      <c r="D306" s="2" t="s">
        <v>4079</v>
      </c>
      <c r="E306" s="2" t="s">
        <v>4080</v>
      </c>
    </row>
    <row r="307" spans="1:5">
      <c r="A307" s="2" t="s">
        <v>4081</v>
      </c>
      <c r="B307" s="2" t="s">
        <v>771</v>
      </c>
      <c r="C307" s="2" t="s">
        <v>4082</v>
      </c>
      <c r="D307" s="2" t="s">
        <v>4083</v>
      </c>
      <c r="E307" s="2" t="s">
        <v>4084</v>
      </c>
    </row>
    <row r="308" spans="1:5">
      <c r="A308" s="2" t="s">
        <v>4085</v>
      </c>
      <c r="B308" s="2" t="s">
        <v>4086</v>
      </c>
      <c r="C308" s="2" t="s">
        <v>4087</v>
      </c>
      <c r="D308" s="2" t="s">
        <v>4088</v>
      </c>
      <c r="E308" s="2" t="s">
        <v>4089</v>
      </c>
    </row>
    <row r="309" spans="1:5">
      <c r="A309" s="2" t="s">
        <v>4090</v>
      </c>
      <c r="B309" s="2" t="s">
        <v>915</v>
      </c>
      <c r="C309" s="2" t="s">
        <v>916</v>
      </c>
      <c r="D309" s="2" t="s">
        <v>4091</v>
      </c>
      <c r="E309" s="2" t="s">
        <v>4092</v>
      </c>
    </row>
    <row r="310" spans="1:5">
      <c r="A310" s="2" t="s">
        <v>4093</v>
      </c>
      <c r="B310" s="2" t="s">
        <v>1075</v>
      </c>
      <c r="C310" s="2" t="s">
        <v>1076</v>
      </c>
      <c r="D310" s="2" t="s">
        <v>4094</v>
      </c>
      <c r="E310" s="2" t="s">
        <v>4095</v>
      </c>
    </row>
    <row r="311" spans="1:5">
      <c r="A311" s="2" t="s">
        <v>4096</v>
      </c>
      <c r="B311" s="2" t="s">
        <v>679</v>
      </c>
      <c r="C311" s="2" t="s">
        <v>680</v>
      </c>
      <c r="D311" s="2" t="s">
        <v>4097</v>
      </c>
      <c r="E311" s="2" t="s">
        <v>4098</v>
      </c>
    </row>
    <row r="312" spans="1:5">
      <c r="A312" s="2" t="s">
        <v>4099</v>
      </c>
      <c r="B312" s="2" t="s">
        <v>831</v>
      </c>
      <c r="C312" s="2" t="s">
        <v>832</v>
      </c>
      <c r="D312" s="2" t="s">
        <v>4100</v>
      </c>
      <c r="E312" s="2" t="s">
        <v>4101</v>
      </c>
    </row>
    <row r="313" spans="1:5">
      <c r="A313" s="2" t="s">
        <v>4102</v>
      </c>
      <c r="B313" s="2" t="s">
        <v>887</v>
      </c>
      <c r="C313" s="2" t="s">
        <v>888</v>
      </c>
      <c r="D313" s="2" t="s">
        <v>4103</v>
      </c>
      <c r="E313" s="2" t="s">
        <v>4104</v>
      </c>
    </row>
    <row r="314" spans="1:5">
      <c r="A314" s="2" t="s">
        <v>4105</v>
      </c>
      <c r="B314" s="2" t="s">
        <v>1015</v>
      </c>
      <c r="C314" s="2" t="s">
        <v>4106</v>
      </c>
      <c r="D314" s="2" t="s">
        <v>4107</v>
      </c>
      <c r="E314" s="2" t="s">
        <v>4108</v>
      </c>
    </row>
    <row r="315" spans="1:5">
      <c r="A315" s="2" t="s">
        <v>4109</v>
      </c>
      <c r="B315" s="2" t="s">
        <v>943</v>
      </c>
      <c r="C315" s="2" t="s">
        <v>944</v>
      </c>
      <c r="D315" s="2" t="s">
        <v>4110</v>
      </c>
      <c r="E315" s="2" t="s">
        <v>4111</v>
      </c>
    </row>
    <row r="316" spans="1:5">
      <c r="A316" s="2" t="s">
        <v>4112</v>
      </c>
      <c r="B316" s="2" t="s">
        <v>4113</v>
      </c>
      <c r="C316" s="2" t="s">
        <v>4114</v>
      </c>
      <c r="D316" s="2" t="s">
        <v>4115</v>
      </c>
      <c r="E316" s="2" t="s">
        <v>4116</v>
      </c>
    </row>
    <row r="317" spans="1:5">
      <c r="A317" s="2" t="s">
        <v>4117</v>
      </c>
      <c r="B317" s="2" t="s">
        <v>1031</v>
      </c>
      <c r="C317" s="2" t="s">
        <v>4118</v>
      </c>
      <c r="D317" s="2" t="s">
        <v>4119</v>
      </c>
      <c r="E317" s="2" t="s">
        <v>4120</v>
      </c>
    </row>
    <row r="318" spans="1:5">
      <c r="A318" s="2" t="s">
        <v>4121</v>
      </c>
      <c r="B318" s="2" t="s">
        <v>2225</v>
      </c>
      <c r="C318" s="2" t="s">
        <v>4122</v>
      </c>
      <c r="D318" s="2" t="s">
        <v>4123</v>
      </c>
      <c r="E318" s="2" t="s">
        <v>4124</v>
      </c>
    </row>
    <row r="319" spans="1:5">
      <c r="A319" s="2" t="s">
        <v>4125</v>
      </c>
      <c r="B319" s="2" t="s">
        <v>4126</v>
      </c>
      <c r="C319" s="2" t="s">
        <v>4127</v>
      </c>
      <c r="D319" s="2" t="s">
        <v>4128</v>
      </c>
      <c r="E319" s="2" t="s">
        <v>4129</v>
      </c>
    </row>
    <row r="320" spans="1:5">
      <c r="A320" s="2" t="s">
        <v>4130</v>
      </c>
      <c r="B320" s="2" t="s">
        <v>619</v>
      </c>
      <c r="C320" s="2" t="s">
        <v>4131</v>
      </c>
      <c r="D320" s="2" t="s">
        <v>4132</v>
      </c>
      <c r="E320" s="2" t="s">
        <v>4133</v>
      </c>
    </row>
    <row r="321" spans="1:5">
      <c r="A321" s="2" t="s">
        <v>4134</v>
      </c>
      <c r="B321" s="2" t="s">
        <v>179</v>
      </c>
      <c r="C321" s="2" t="s">
        <v>4135</v>
      </c>
      <c r="D321" s="2" t="s">
        <v>4136</v>
      </c>
      <c r="E321" s="2" t="s">
        <v>4137</v>
      </c>
    </row>
    <row r="322" spans="1:5">
      <c r="A322" s="2" t="s">
        <v>4138</v>
      </c>
      <c r="B322" s="2" t="s">
        <v>4139</v>
      </c>
      <c r="C322" s="2" t="s">
        <v>4140</v>
      </c>
      <c r="D322" s="2" t="s">
        <v>4141</v>
      </c>
      <c r="E322" s="2" t="s">
        <v>4142</v>
      </c>
    </row>
    <row r="323" spans="1:5">
      <c r="A323" s="2" t="s">
        <v>4143</v>
      </c>
      <c r="B323" s="2" t="s">
        <v>1778</v>
      </c>
      <c r="C323" s="2" t="s">
        <v>4144</v>
      </c>
      <c r="D323" s="2" t="s">
        <v>4145</v>
      </c>
      <c r="E323" s="2" t="s">
        <v>4146</v>
      </c>
    </row>
    <row r="324" spans="1:5">
      <c r="A324" s="2" t="s">
        <v>4147</v>
      </c>
      <c r="B324" s="2" t="s">
        <v>1856</v>
      </c>
      <c r="C324" s="2" t="s">
        <v>4148</v>
      </c>
      <c r="D324" s="2" t="s">
        <v>4149</v>
      </c>
      <c r="E324" s="2" t="s">
        <v>4150</v>
      </c>
    </row>
    <row r="325" spans="1:5">
      <c r="A325" s="2" t="s">
        <v>4151</v>
      </c>
      <c r="B325" s="2" t="s">
        <v>851</v>
      </c>
      <c r="C325" s="2" t="s">
        <v>4152</v>
      </c>
      <c r="D325" s="2" t="s">
        <v>4153</v>
      </c>
      <c r="E325" s="2" t="s">
        <v>4154</v>
      </c>
    </row>
    <row r="326" spans="1:5">
      <c r="A326" s="2" t="s">
        <v>4155</v>
      </c>
      <c r="B326" s="2" t="s">
        <v>1027</v>
      </c>
      <c r="C326" s="2" t="s">
        <v>4156</v>
      </c>
      <c r="D326" s="2" t="s">
        <v>4157</v>
      </c>
      <c r="E326" s="2" t="s">
        <v>4158</v>
      </c>
    </row>
    <row r="327" spans="1:5">
      <c r="A327" s="2" t="s">
        <v>4159</v>
      </c>
      <c r="B327" s="2" t="s">
        <v>1203</v>
      </c>
      <c r="C327" s="2" t="s">
        <v>1204</v>
      </c>
      <c r="D327" s="2" t="s">
        <v>4160</v>
      </c>
      <c r="E327" s="2" t="s">
        <v>4161</v>
      </c>
    </row>
    <row r="328" spans="1:5">
      <c r="A328" s="2" t="s">
        <v>4162</v>
      </c>
      <c r="B328" s="2" t="s">
        <v>1263</v>
      </c>
      <c r="C328" s="2" t="s">
        <v>4163</v>
      </c>
      <c r="D328" s="2" t="s">
        <v>4164</v>
      </c>
      <c r="E328" s="2" t="s">
        <v>4165</v>
      </c>
    </row>
    <row r="329" spans="1:5">
      <c r="A329" s="2" t="s">
        <v>4166</v>
      </c>
      <c r="B329" s="2" t="s">
        <v>4167</v>
      </c>
      <c r="C329" s="2" t="s">
        <v>4168</v>
      </c>
      <c r="D329" s="2" t="s">
        <v>4169</v>
      </c>
      <c r="E329" s="2" t="s">
        <v>4170</v>
      </c>
    </row>
    <row r="330" spans="1:5">
      <c r="A330" s="2" t="s">
        <v>4171</v>
      </c>
      <c r="B330" s="2" t="s">
        <v>31</v>
      </c>
      <c r="C330" s="2" t="s">
        <v>32</v>
      </c>
      <c r="D330" s="2" t="s">
        <v>4172</v>
      </c>
      <c r="E330" s="2" t="s">
        <v>4173</v>
      </c>
    </row>
    <row r="331" spans="1:5">
      <c r="A331" s="2" t="s">
        <v>4174</v>
      </c>
      <c r="B331" s="2" t="s">
        <v>1589</v>
      </c>
      <c r="C331" s="2" t="s">
        <v>4175</v>
      </c>
      <c r="D331" s="2" t="s">
        <v>4176</v>
      </c>
      <c r="E331" s="2" t="s">
        <v>4177</v>
      </c>
    </row>
    <row r="332" spans="1:5">
      <c r="A332" s="2" t="s">
        <v>4178</v>
      </c>
      <c r="B332" s="2" t="s">
        <v>4179</v>
      </c>
      <c r="C332" s="2" t="s">
        <v>4180</v>
      </c>
      <c r="D332" s="2" t="s">
        <v>4181</v>
      </c>
      <c r="E332" s="2" t="s">
        <v>4182</v>
      </c>
    </row>
    <row r="333" spans="1:5">
      <c r="A333" s="2" t="s">
        <v>4183</v>
      </c>
      <c r="B333" s="2" t="s">
        <v>1155</v>
      </c>
      <c r="C333" s="2" t="s">
        <v>4184</v>
      </c>
      <c r="D333" s="2" t="s">
        <v>4185</v>
      </c>
      <c r="E333" s="2" t="s">
        <v>4186</v>
      </c>
    </row>
    <row r="334" spans="1:5">
      <c r="A334" s="2" t="s">
        <v>4187</v>
      </c>
      <c r="B334" s="2" t="s">
        <v>1275</v>
      </c>
      <c r="C334" s="2" t="s">
        <v>1276</v>
      </c>
      <c r="D334" s="2" t="s">
        <v>4188</v>
      </c>
      <c r="E334" s="2" t="s">
        <v>4189</v>
      </c>
    </row>
    <row r="335" spans="1:5">
      <c r="A335" s="2" t="s">
        <v>4190</v>
      </c>
      <c r="B335" s="2" t="s">
        <v>119</v>
      </c>
      <c r="C335" s="2" t="s">
        <v>120</v>
      </c>
      <c r="D335" s="2" t="s">
        <v>4191</v>
      </c>
      <c r="E335" s="2" t="s">
        <v>4192</v>
      </c>
    </row>
    <row r="336" spans="1:5">
      <c r="A336" s="2" t="s">
        <v>4193</v>
      </c>
      <c r="B336" s="2" t="s">
        <v>111</v>
      </c>
      <c r="C336" s="2" t="s">
        <v>112</v>
      </c>
      <c r="D336" s="2" t="s">
        <v>4194</v>
      </c>
      <c r="E336" s="2" t="s">
        <v>4195</v>
      </c>
    </row>
    <row r="337" spans="1:5">
      <c r="A337" s="2" t="s">
        <v>4196</v>
      </c>
      <c r="B337" s="2" t="s">
        <v>847</v>
      </c>
      <c r="C337" s="2" t="s">
        <v>848</v>
      </c>
      <c r="D337" s="2" t="s">
        <v>4197</v>
      </c>
      <c r="E337" s="2" t="s">
        <v>4198</v>
      </c>
    </row>
    <row r="338" spans="1:5">
      <c r="A338" s="2" t="s">
        <v>4199</v>
      </c>
      <c r="B338" s="2" t="s">
        <v>2087</v>
      </c>
      <c r="C338" s="2" t="s">
        <v>4200</v>
      </c>
      <c r="D338" s="2" t="s">
        <v>4201</v>
      </c>
      <c r="E338" s="2" t="s">
        <v>4202</v>
      </c>
    </row>
    <row r="339" spans="1:5">
      <c r="A339" s="2" t="s">
        <v>4203</v>
      </c>
      <c r="B339" s="2" t="s">
        <v>1087</v>
      </c>
      <c r="C339" s="2" t="s">
        <v>1088</v>
      </c>
      <c r="D339" s="2" t="s">
        <v>4204</v>
      </c>
      <c r="E339" s="2" t="s">
        <v>4205</v>
      </c>
    </row>
    <row r="340" spans="1:5">
      <c r="A340" s="2" t="s">
        <v>4206</v>
      </c>
      <c r="B340" s="2" t="s">
        <v>1127</v>
      </c>
      <c r="C340" s="2" t="s">
        <v>1128</v>
      </c>
      <c r="D340" s="2" t="s">
        <v>4207</v>
      </c>
      <c r="E340" s="2" t="s">
        <v>4208</v>
      </c>
    </row>
    <row r="341" spans="1:5">
      <c r="A341" s="2" t="s">
        <v>4209</v>
      </c>
      <c r="B341" s="2" t="s">
        <v>4210</v>
      </c>
      <c r="C341" s="2" t="s">
        <v>4211</v>
      </c>
      <c r="D341" s="2" t="s">
        <v>4212</v>
      </c>
      <c r="E341" s="2" t="s">
        <v>4213</v>
      </c>
    </row>
    <row r="342" spans="1:5">
      <c r="A342" s="2" t="s">
        <v>4214</v>
      </c>
      <c r="B342" s="2" t="s">
        <v>2075</v>
      </c>
      <c r="C342" s="2" t="s">
        <v>2076</v>
      </c>
      <c r="D342" s="2" t="s">
        <v>4215</v>
      </c>
      <c r="E342" s="2" t="s">
        <v>4216</v>
      </c>
    </row>
    <row r="343" spans="1:5">
      <c r="A343" s="2" t="s">
        <v>4217</v>
      </c>
      <c r="B343" s="2" t="s">
        <v>491</v>
      </c>
      <c r="C343" s="2" t="s">
        <v>492</v>
      </c>
      <c r="D343" s="2" t="s">
        <v>4218</v>
      </c>
      <c r="E343" s="2" t="s">
        <v>4219</v>
      </c>
    </row>
    <row r="344" spans="1:5">
      <c r="A344" s="2" t="s">
        <v>4220</v>
      </c>
      <c r="B344" s="2" t="s">
        <v>1799</v>
      </c>
      <c r="C344" s="2" t="s">
        <v>4221</v>
      </c>
      <c r="D344" s="2" t="s">
        <v>4222</v>
      </c>
      <c r="E344" s="2" t="s">
        <v>4223</v>
      </c>
    </row>
    <row r="345" spans="1:5">
      <c r="A345" s="2" t="s">
        <v>4224</v>
      </c>
      <c r="B345" s="2" t="s">
        <v>307</v>
      </c>
      <c r="C345" s="2" t="s">
        <v>4225</v>
      </c>
      <c r="D345" s="2" t="s">
        <v>4226</v>
      </c>
      <c r="E345" s="2" t="s">
        <v>4227</v>
      </c>
    </row>
    <row r="346" spans="1:5">
      <c r="A346" s="2" t="s">
        <v>4228</v>
      </c>
      <c r="B346" s="2" t="s">
        <v>323</v>
      </c>
      <c r="C346" s="2" t="s">
        <v>324</v>
      </c>
      <c r="D346" s="2" t="s">
        <v>4229</v>
      </c>
      <c r="E346" s="2" t="s">
        <v>4230</v>
      </c>
    </row>
    <row r="347" spans="1:5">
      <c r="A347" s="2" t="s">
        <v>4231</v>
      </c>
      <c r="B347" s="2" t="s">
        <v>539</v>
      </c>
      <c r="C347" s="2" t="s">
        <v>540</v>
      </c>
      <c r="D347" s="2" t="s">
        <v>4232</v>
      </c>
      <c r="E347" s="2" t="s">
        <v>4233</v>
      </c>
    </row>
    <row r="348" spans="1:5">
      <c r="A348" s="2" t="s">
        <v>4234</v>
      </c>
      <c r="B348" s="2" t="s">
        <v>571</v>
      </c>
      <c r="C348" s="2" t="s">
        <v>572</v>
      </c>
      <c r="D348" s="2" t="s">
        <v>4235</v>
      </c>
      <c r="E348" s="2" t="s">
        <v>4236</v>
      </c>
    </row>
    <row r="349" spans="1:5">
      <c r="A349" s="2" t="s">
        <v>4237</v>
      </c>
      <c r="B349" s="2" t="s">
        <v>691</v>
      </c>
      <c r="C349" s="2" t="s">
        <v>4238</v>
      </c>
      <c r="D349" s="2" t="s">
        <v>4239</v>
      </c>
      <c r="E349" s="2" t="s">
        <v>4240</v>
      </c>
    </row>
    <row r="350" spans="1:5">
      <c r="A350" s="2" t="s">
        <v>4241</v>
      </c>
      <c r="B350" s="2" t="s">
        <v>463</v>
      </c>
      <c r="C350" s="2" t="s">
        <v>4242</v>
      </c>
      <c r="D350" s="2" t="s">
        <v>4243</v>
      </c>
      <c r="E350" s="2" t="s">
        <v>4244</v>
      </c>
    </row>
    <row r="351" spans="1:5">
      <c r="A351" s="2" t="s">
        <v>4245</v>
      </c>
      <c r="B351" s="2" t="s">
        <v>4246</v>
      </c>
      <c r="C351" s="2" t="s">
        <v>4247</v>
      </c>
      <c r="D351" s="2" t="s">
        <v>4248</v>
      </c>
      <c r="E351" s="2" t="s">
        <v>4249</v>
      </c>
    </row>
    <row r="352" spans="1:5">
      <c r="A352" s="2" t="s">
        <v>4250</v>
      </c>
      <c r="B352" s="2" t="s">
        <v>4251</v>
      </c>
      <c r="C352" s="2" t="s">
        <v>4252</v>
      </c>
      <c r="D352" s="2" t="s">
        <v>4253</v>
      </c>
      <c r="E352" s="2" t="s">
        <v>4254</v>
      </c>
    </row>
    <row r="353" spans="1:5">
      <c r="A353" s="2" t="s">
        <v>4255</v>
      </c>
      <c r="B353" s="2" t="s">
        <v>4256</v>
      </c>
      <c r="C353" s="2" t="s">
        <v>4257</v>
      </c>
      <c r="D353" s="2" t="s">
        <v>4258</v>
      </c>
      <c r="E353" s="2" t="s">
        <v>4259</v>
      </c>
    </row>
    <row r="354" spans="1:5">
      <c r="A354" s="2" t="s">
        <v>4260</v>
      </c>
      <c r="B354" s="2" t="s">
        <v>615</v>
      </c>
      <c r="C354" s="2" t="s">
        <v>4261</v>
      </c>
      <c r="D354" s="2" t="s">
        <v>4262</v>
      </c>
      <c r="E354" s="2" t="s">
        <v>4263</v>
      </c>
    </row>
    <row r="355" spans="1:5">
      <c r="A355" s="2" t="s">
        <v>4264</v>
      </c>
      <c r="B355" s="2" t="s">
        <v>663</v>
      </c>
      <c r="C355" s="2" t="s">
        <v>4265</v>
      </c>
      <c r="D355" s="2" t="s">
        <v>4266</v>
      </c>
      <c r="E355" s="2" t="s">
        <v>4267</v>
      </c>
    </row>
    <row r="356" spans="1:5">
      <c r="A356" s="2" t="s">
        <v>4268</v>
      </c>
      <c r="B356" s="2" t="s">
        <v>1299</v>
      </c>
      <c r="C356" s="2" t="s">
        <v>4269</v>
      </c>
      <c r="D356" s="2" t="s">
        <v>4270</v>
      </c>
      <c r="E356" s="2" t="s">
        <v>4271</v>
      </c>
    </row>
    <row r="357" spans="1:5">
      <c r="A357" s="2" t="s">
        <v>4272</v>
      </c>
      <c r="B357" s="2" t="s">
        <v>1307</v>
      </c>
      <c r="C357" s="2" t="s">
        <v>1308</v>
      </c>
      <c r="D357" s="2" t="s">
        <v>4273</v>
      </c>
      <c r="E357" s="2" t="s">
        <v>4274</v>
      </c>
    </row>
    <row r="358" spans="1:5">
      <c r="A358" s="2" t="s">
        <v>4275</v>
      </c>
      <c r="B358" s="2" t="s">
        <v>839</v>
      </c>
      <c r="C358" s="2" t="s">
        <v>840</v>
      </c>
      <c r="D358" s="2" t="s">
        <v>4276</v>
      </c>
      <c r="E358" s="2" t="s">
        <v>4277</v>
      </c>
    </row>
    <row r="359" spans="1:5">
      <c r="A359" s="2" t="s">
        <v>4278</v>
      </c>
      <c r="B359" s="2" t="s">
        <v>975</v>
      </c>
      <c r="C359" s="2" t="s">
        <v>4279</v>
      </c>
      <c r="D359" s="2" t="s">
        <v>4280</v>
      </c>
      <c r="E359" s="2" t="s">
        <v>4281</v>
      </c>
    </row>
    <row r="360" spans="1:5">
      <c r="A360" s="2" t="s">
        <v>4282</v>
      </c>
      <c r="B360" s="2" t="s">
        <v>983</v>
      </c>
      <c r="C360" s="2" t="s">
        <v>984</v>
      </c>
      <c r="D360" s="2" t="s">
        <v>4283</v>
      </c>
      <c r="E360" s="2" t="s">
        <v>4284</v>
      </c>
    </row>
    <row r="361" spans="1:5">
      <c r="A361" s="2" t="s">
        <v>4285</v>
      </c>
      <c r="B361" s="2" t="s">
        <v>4286</v>
      </c>
      <c r="C361" s="2" t="s">
        <v>4287</v>
      </c>
      <c r="D361" s="2" t="s">
        <v>4288</v>
      </c>
      <c r="E361" s="2" t="s">
        <v>4289</v>
      </c>
    </row>
    <row r="362" spans="1:5">
      <c r="A362" s="2" t="s">
        <v>4290</v>
      </c>
      <c r="B362" s="2" t="s">
        <v>895</v>
      </c>
      <c r="C362" s="2" t="s">
        <v>4291</v>
      </c>
      <c r="D362" s="2" t="s">
        <v>4292</v>
      </c>
      <c r="E362" s="2" t="s">
        <v>4293</v>
      </c>
    </row>
    <row r="363" spans="1:5">
      <c r="A363" s="2" t="s">
        <v>4294</v>
      </c>
      <c r="B363" s="2" t="s">
        <v>1079</v>
      </c>
      <c r="C363" s="2" t="s">
        <v>1080</v>
      </c>
      <c r="D363" s="2" t="s">
        <v>4295</v>
      </c>
      <c r="E363" s="2" t="s">
        <v>4296</v>
      </c>
    </row>
    <row r="364" spans="1:5">
      <c r="A364" s="2" t="s">
        <v>4297</v>
      </c>
      <c r="B364" s="2" t="s">
        <v>1039</v>
      </c>
      <c r="C364" s="2" t="s">
        <v>1040</v>
      </c>
      <c r="D364" s="2" t="s">
        <v>4298</v>
      </c>
      <c r="E364" s="2" t="s">
        <v>4299</v>
      </c>
    </row>
    <row r="365" spans="1:5">
      <c r="A365" s="2" t="s">
        <v>4300</v>
      </c>
      <c r="B365" s="2" t="s">
        <v>1095</v>
      </c>
      <c r="C365" s="2" t="s">
        <v>1096</v>
      </c>
      <c r="D365" s="2" t="s">
        <v>4301</v>
      </c>
      <c r="E365" s="2" t="s">
        <v>4302</v>
      </c>
    </row>
    <row r="366" spans="1:5">
      <c r="A366" s="2" t="s">
        <v>4303</v>
      </c>
      <c r="B366" s="2" t="s">
        <v>4304</v>
      </c>
      <c r="C366" s="2" t="s">
        <v>4305</v>
      </c>
      <c r="D366" s="2" t="s">
        <v>4306</v>
      </c>
      <c r="E366" s="2" t="s">
        <v>4307</v>
      </c>
    </row>
    <row r="367" spans="1:5">
      <c r="A367" s="2" t="s">
        <v>4308</v>
      </c>
      <c r="B367" s="2" t="s">
        <v>747</v>
      </c>
      <c r="C367" s="2" t="s">
        <v>4309</v>
      </c>
      <c r="D367" s="2" t="s">
        <v>4310</v>
      </c>
      <c r="E367" s="2" t="s">
        <v>4311</v>
      </c>
    </row>
    <row r="368" spans="1:5">
      <c r="A368" s="2" t="s">
        <v>4312</v>
      </c>
      <c r="B368" s="2" t="s">
        <v>4313</v>
      </c>
      <c r="C368" s="2" t="s">
        <v>4314</v>
      </c>
      <c r="D368" s="2" t="s">
        <v>4315</v>
      </c>
      <c r="E368" s="2" t="s">
        <v>4316</v>
      </c>
    </row>
    <row r="369" spans="1:5">
      <c r="A369" s="2" t="s">
        <v>4317</v>
      </c>
      <c r="B369" s="2" t="s">
        <v>947</v>
      </c>
      <c r="C369" s="2" t="s">
        <v>948</v>
      </c>
      <c r="D369" s="2" t="s">
        <v>4318</v>
      </c>
      <c r="E369" s="2" t="s">
        <v>4319</v>
      </c>
    </row>
    <row r="370" spans="1:5">
      <c r="A370" s="2" t="s">
        <v>4320</v>
      </c>
      <c r="B370" s="2" t="s">
        <v>2498</v>
      </c>
      <c r="C370" s="2" t="s">
        <v>4321</v>
      </c>
      <c r="D370" s="2" t="s">
        <v>4322</v>
      </c>
      <c r="E370" s="2" t="s">
        <v>4323</v>
      </c>
    </row>
    <row r="371" spans="1:5">
      <c r="A371" s="2" t="s">
        <v>4324</v>
      </c>
      <c r="B371" s="2" t="s">
        <v>647</v>
      </c>
      <c r="C371" s="2" t="s">
        <v>4325</v>
      </c>
      <c r="D371" s="2" t="s">
        <v>4326</v>
      </c>
      <c r="E371" s="2" t="s">
        <v>4327</v>
      </c>
    </row>
    <row r="372" spans="1:5">
      <c r="A372" s="2" t="s">
        <v>4328</v>
      </c>
      <c r="B372" s="2" t="s">
        <v>4329</v>
      </c>
      <c r="C372" s="2" t="s">
        <v>4330</v>
      </c>
      <c r="D372" s="2" t="s">
        <v>4331</v>
      </c>
      <c r="E372" s="2" t="s">
        <v>4332</v>
      </c>
    </row>
    <row r="373" spans="1:5">
      <c r="A373" s="2" t="s">
        <v>4333</v>
      </c>
      <c r="B373" s="2" t="s">
        <v>159</v>
      </c>
      <c r="C373" s="2" t="s">
        <v>4334</v>
      </c>
      <c r="D373" s="2" t="s">
        <v>4335</v>
      </c>
      <c r="E373" s="2" t="s">
        <v>4336</v>
      </c>
    </row>
    <row r="374" spans="1:5">
      <c r="A374" s="2" t="s">
        <v>4337</v>
      </c>
      <c r="B374" s="2" t="s">
        <v>2270</v>
      </c>
      <c r="C374" s="2" t="s">
        <v>4338</v>
      </c>
      <c r="D374" s="2" t="s">
        <v>4339</v>
      </c>
      <c r="E374" s="2" t="s">
        <v>4340</v>
      </c>
    </row>
    <row r="375" spans="1:5">
      <c r="A375" s="2" t="s">
        <v>4341</v>
      </c>
      <c r="B375" s="2" t="s">
        <v>4342</v>
      </c>
      <c r="C375" s="2" t="s">
        <v>4343</v>
      </c>
      <c r="D375" s="2" t="s">
        <v>4344</v>
      </c>
      <c r="E375" s="2" t="s">
        <v>4345</v>
      </c>
    </row>
    <row r="376" spans="1:5">
      <c r="A376" s="2" t="s">
        <v>4346</v>
      </c>
      <c r="B376" s="2" t="s">
        <v>327</v>
      </c>
      <c r="C376" s="2" t="s">
        <v>4347</v>
      </c>
      <c r="D376" s="2" t="s">
        <v>4348</v>
      </c>
      <c r="E376" s="2" t="s">
        <v>4349</v>
      </c>
    </row>
    <row r="377" spans="1:5">
      <c r="A377" s="2" t="s">
        <v>4350</v>
      </c>
      <c r="B377" s="2" t="s">
        <v>335</v>
      </c>
      <c r="C377" s="2" t="s">
        <v>4351</v>
      </c>
      <c r="D377" s="2" t="s">
        <v>4352</v>
      </c>
      <c r="E377" s="2" t="s">
        <v>4353</v>
      </c>
    </row>
    <row r="378" spans="1:5">
      <c r="A378" s="2" t="s">
        <v>4354</v>
      </c>
      <c r="B378" s="2" t="s">
        <v>4355</v>
      </c>
      <c r="C378" s="2" t="s">
        <v>4356</v>
      </c>
      <c r="D378" s="2" t="s">
        <v>4357</v>
      </c>
      <c r="E378" s="2" t="s">
        <v>4358</v>
      </c>
    </row>
    <row r="379" spans="1:5">
      <c r="A379" s="2" t="s">
        <v>4359</v>
      </c>
      <c r="B379" s="2" t="s">
        <v>4360</v>
      </c>
      <c r="C379" s="2" t="s">
        <v>4361</v>
      </c>
      <c r="D379" s="2" t="s">
        <v>4362</v>
      </c>
      <c r="E379" s="2" t="s">
        <v>4363</v>
      </c>
    </row>
    <row r="380" spans="1:5">
      <c r="A380" s="2" t="s">
        <v>4364</v>
      </c>
      <c r="B380" s="2" t="s">
        <v>4365</v>
      </c>
      <c r="C380" s="2" t="s">
        <v>4366</v>
      </c>
      <c r="D380" s="2" t="s">
        <v>4367</v>
      </c>
      <c r="E380" s="2" t="s">
        <v>4368</v>
      </c>
    </row>
    <row r="381" spans="1:5">
      <c r="A381" s="2" t="s">
        <v>4369</v>
      </c>
      <c r="B381" s="2" t="s">
        <v>343</v>
      </c>
      <c r="C381" s="2" t="s">
        <v>344</v>
      </c>
      <c r="D381" s="2" t="s">
        <v>4370</v>
      </c>
      <c r="E381" s="2" t="s">
        <v>4371</v>
      </c>
    </row>
    <row r="382" spans="1:5">
      <c r="A382" s="2" t="s">
        <v>4372</v>
      </c>
      <c r="B382" s="2" t="s">
        <v>351</v>
      </c>
      <c r="C382" s="2" t="s">
        <v>352</v>
      </c>
      <c r="D382" s="2" t="s">
        <v>4373</v>
      </c>
      <c r="E382" s="2" t="s">
        <v>4374</v>
      </c>
    </row>
    <row r="383" spans="1:5">
      <c r="A383" s="2" t="s">
        <v>4375</v>
      </c>
      <c r="B383" s="2" t="s">
        <v>359</v>
      </c>
      <c r="C383" s="2" t="s">
        <v>360</v>
      </c>
      <c r="D383" s="2" t="s">
        <v>4376</v>
      </c>
      <c r="E383" s="2" t="s">
        <v>4377</v>
      </c>
    </row>
    <row r="384" spans="1:5">
      <c r="A384" s="2" t="s">
        <v>4378</v>
      </c>
      <c r="B384" s="2" t="s">
        <v>367</v>
      </c>
      <c r="C384" s="2" t="s">
        <v>368</v>
      </c>
      <c r="D384" s="2" t="s">
        <v>4379</v>
      </c>
      <c r="E384" s="2" t="s">
        <v>4380</v>
      </c>
    </row>
    <row r="385" spans="1:5">
      <c r="A385" s="2" t="s">
        <v>4381</v>
      </c>
      <c r="B385" s="2" t="s">
        <v>375</v>
      </c>
      <c r="C385" s="2" t="s">
        <v>376</v>
      </c>
      <c r="D385" s="2" t="s">
        <v>4382</v>
      </c>
      <c r="E385" s="2" t="s">
        <v>4383</v>
      </c>
    </row>
    <row r="386" spans="1:5">
      <c r="A386" s="2" t="s">
        <v>4384</v>
      </c>
      <c r="B386" s="2" t="s">
        <v>383</v>
      </c>
      <c r="C386" s="2" t="s">
        <v>384</v>
      </c>
      <c r="D386" s="2" t="s">
        <v>4385</v>
      </c>
      <c r="E386" s="2" t="s">
        <v>4386</v>
      </c>
    </row>
    <row r="387" spans="1:5">
      <c r="A387" s="2" t="s">
        <v>4387</v>
      </c>
      <c r="B387" s="2" t="s">
        <v>3360</v>
      </c>
      <c r="C387" s="2" t="s">
        <v>3361</v>
      </c>
      <c r="D387" s="2" t="s">
        <v>3362</v>
      </c>
      <c r="E387" s="2" t="s">
        <v>3363</v>
      </c>
    </row>
    <row r="388" spans="1:5">
      <c r="A388" s="2" t="s">
        <v>4388</v>
      </c>
      <c r="B388" s="2" t="s">
        <v>3360</v>
      </c>
      <c r="C388" s="2" t="s">
        <v>3365</v>
      </c>
      <c r="D388" s="2" t="s">
        <v>3366</v>
      </c>
      <c r="E388" s="2" t="s">
        <v>3367</v>
      </c>
    </row>
    <row r="389" spans="1:5">
      <c r="A389" s="2" t="s">
        <v>4389</v>
      </c>
      <c r="B389" s="2" t="s">
        <v>3360</v>
      </c>
      <c r="C389" s="2" t="s">
        <v>3369</v>
      </c>
      <c r="D389" s="2" t="s">
        <v>3370</v>
      </c>
      <c r="E389" s="2" t="s">
        <v>3371</v>
      </c>
    </row>
    <row r="390" spans="1:5">
      <c r="A390" s="2" t="s">
        <v>4390</v>
      </c>
      <c r="B390" s="2" t="s">
        <v>3360</v>
      </c>
      <c r="C390" s="2" t="s">
        <v>3373</v>
      </c>
      <c r="D390" s="2" t="s">
        <v>3374</v>
      </c>
      <c r="E390" s="2" t="s">
        <v>3375</v>
      </c>
    </row>
    <row r="391" spans="1:5">
      <c r="A391" s="2" t="s">
        <v>4391</v>
      </c>
      <c r="B391" s="2" t="s">
        <v>3360</v>
      </c>
      <c r="C391" s="2" t="s">
        <v>3377</v>
      </c>
      <c r="D391" s="2" t="s">
        <v>3360</v>
      </c>
      <c r="E391" s="2" t="s">
        <v>3360</v>
      </c>
    </row>
    <row r="392" spans="1:5">
      <c r="A392" s="2" t="s">
        <v>4392</v>
      </c>
      <c r="B392" s="2" t="s">
        <v>3360</v>
      </c>
      <c r="C392" s="2" t="s">
        <v>3377</v>
      </c>
      <c r="D392" s="2" t="s">
        <v>3360</v>
      </c>
      <c r="E392" s="2" t="s">
        <v>3360</v>
      </c>
    </row>
    <row r="393" spans="1:5">
      <c r="A393" s="2" t="s">
        <v>4393</v>
      </c>
      <c r="B393" s="2" t="s">
        <v>3360</v>
      </c>
      <c r="C393" s="2" t="s">
        <v>3380</v>
      </c>
      <c r="D393" s="2" t="s">
        <v>3360</v>
      </c>
      <c r="E393" s="2" t="s">
        <v>3360</v>
      </c>
    </row>
    <row r="394" spans="1:5">
      <c r="A394" s="2" t="s">
        <v>4394</v>
      </c>
      <c r="B394" s="2" t="s">
        <v>3360</v>
      </c>
      <c r="C394" s="2" t="s">
        <v>3380</v>
      </c>
      <c r="D394" s="2" t="s">
        <v>3360</v>
      </c>
      <c r="E394" s="2" t="s">
        <v>3360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2019-11-27T05:53:03Z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